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DieseArbeitsmappe"/>
  <mc:AlternateContent xmlns:mc="http://schemas.openxmlformats.org/markup-compatibility/2006">
    <mc:Choice Requires="x15">
      <x15ac:absPath xmlns:x15ac="http://schemas.microsoft.com/office/spreadsheetml/2010/11/ac" url="C:\Users\mail\Dropbox\ALPHA\KPM\Verkaufshilfen\Verkaufshilfen VB 12021\Excelrechner\"/>
    </mc:Choice>
  </mc:AlternateContent>
  <xr:revisionPtr revIDLastSave="0" documentId="13_ncr:1_{8C98EE09-02A5-4AB1-BDB4-4007BD18F214}" xr6:coauthVersionLast="47" xr6:coauthVersionMax="47" xr10:uidLastSave="{00000000-0000-0000-0000-000000000000}"/>
  <workbookProtection lockStructure="1"/>
  <bookViews>
    <workbookView xWindow="-120" yWindow="-120" windowWidth="29040" windowHeight="17640" tabRatio="899" xr2:uid="{00000000-000D-0000-FFFF-FFFF00000000}"/>
  </bookViews>
  <sheets>
    <sheet name="Anlagenrechner" sheetId="22" r:id="rId1"/>
    <sheet name="BAV" sheetId="25" r:id="rId2"/>
    <sheet name="Rürup" sheetId="23" r:id="rId3"/>
    <sheet name="PrivatRente" sheetId="27" r:id="rId4"/>
    <sheet name="Steuertabelle" sheetId="24" r:id="rId5"/>
  </sheets>
  <definedNames>
    <definedName name="_xlnm._FilterDatabase" localSheetId="1" hidden="1">BAV!$H$9:$I$11</definedName>
    <definedName name="_xlnm._FilterDatabase" localSheetId="2" hidden="1">Rürup!$M$2:$M$3</definedName>
    <definedName name="Aktienanleihe">#REF!</definedName>
    <definedName name="Andere_Finanzierung">#REF!</definedName>
    <definedName name="Anlagetabelle">#REF!</definedName>
    <definedName name="Aufträge___Verkauf">#REF!</definedName>
    <definedName name="Aufträge_Produkte">#REF!</definedName>
    <definedName name="Berufsunfähigkeits_Zusatzversicherungen_im_Vergleich">#REF!</definedName>
    <definedName name="Cashflowtabelle">#REF!</definedName>
    <definedName name="Daten">#REF!</definedName>
    <definedName name="_xlnm.Print_Area" localSheetId="0">Anlagenrechner!$A$1:$J$26</definedName>
    <definedName name="_xlnm.Print_Area" localSheetId="1">BAV!$B$1:$C$67</definedName>
    <definedName name="_xlnm.Print_Area" localSheetId="3">PrivatRente!$D$1:$E$32</definedName>
    <definedName name="_xlnm.Print_Area" localSheetId="2">Rürup!$B$1:$C$35</definedName>
    <definedName name="Einstellungen_Limit">#REF!</definedName>
    <definedName name="Ergebnisse">#REF!</definedName>
    <definedName name="Erläuterungen">#REF!</definedName>
    <definedName name="Finanzielle_Beweglichkeit">#REF!</definedName>
    <definedName name="Finanzierungen">#REF!</definedName>
    <definedName name="Finanzierungsvarianten">#REF!</definedName>
    <definedName name="Finanzinstrument1">#REF!</definedName>
    <definedName name="Firmenkunden">#REF!</definedName>
    <definedName name="FXindex">#REF!</definedName>
    <definedName name="Immoszenarien">#REF!</definedName>
    <definedName name="Investitionsrechnung">#REF!</definedName>
    <definedName name="Kapitalbedarf_Produkte">#REF!</definedName>
    <definedName name="Kapitalbedarfsplan">#REF!</definedName>
    <definedName name="KK_Skonto">#REF!</definedName>
    <definedName name="Kostenplan">#REF!</definedName>
    <definedName name="Kurzfr._Liquidität">#REF!</definedName>
    <definedName name="Länder_und_Delkredererisiken_Produkte">#REF!</definedName>
    <definedName name="Langfr._Kapitalbedarf">#REF!</definedName>
    <definedName name="Leben_und_Wohnen__Vorsorge">#REF!</definedName>
    <definedName name="Liquidität">#REF!</definedName>
    <definedName name="Liquidität_Produkte">#REF!</definedName>
    <definedName name="Liquiditätsplanung">#REF!</definedName>
    <definedName name="Liquiditätsübersicht_in_T">#REF!</definedName>
    <definedName name="Medienfonds">#REF!</definedName>
    <definedName name="Privatsphäre">#REF!</definedName>
    <definedName name="Privatsphäre_Produkte">#REF!</definedName>
    <definedName name="PVFPA">#REF!</definedName>
    <definedName name="Risiken">#REF!</definedName>
    <definedName name="Risiken_Produkte">#REF!</definedName>
    <definedName name="Schiffsbeteiligungen">#REF!</definedName>
    <definedName name="Sicherheit_für_sich_und_die_Familie">#REF!</definedName>
    <definedName name="Skonto">#REF!</definedName>
    <definedName name="sonstige_Risiken_Produkte">#REF!</definedName>
    <definedName name="Sparpläne">#REF!</definedName>
    <definedName name="Strategie___Gesellschafter">#REF!</definedName>
    <definedName name="Strategie_Gesellschafter">#REF!</definedName>
    <definedName name="Strategie_Produkte">#REF!</definedName>
    <definedName name="Szenarioübersicht">#REF!</definedName>
    <definedName name="Szenarioübersicht1">#REF!</definedName>
    <definedName name="Umsatzplan">#REF!</definedName>
    <definedName name="Valuta">#REF!</definedName>
    <definedName name="Vermögen_bilden_Kapital_anlegen">#REF!</definedName>
    <definedName name="Währungsrisiken_Produkte">#REF!</definedName>
    <definedName name="Zinsrisiken_Produk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5" l="1"/>
  <c r="B2" i="25"/>
  <c r="C100" i="25"/>
  <c r="G23" i="24"/>
  <c r="H23" i="24"/>
  <c r="G24" i="24"/>
  <c r="H24" i="24"/>
  <c r="G25" i="24"/>
  <c r="H25" i="24"/>
  <c r="G26" i="24"/>
  <c r="H26" i="24"/>
  <c r="G27" i="24"/>
  <c r="H27" i="24"/>
  <c r="G28" i="24"/>
  <c r="H28" i="24"/>
  <c r="G29" i="24"/>
  <c r="H29" i="24"/>
  <c r="G30" i="24"/>
  <c r="H30" i="24"/>
  <c r="G31" i="24"/>
  <c r="H31" i="24"/>
  <c r="D23" i="24"/>
  <c r="E23" i="24"/>
  <c r="D24" i="24"/>
  <c r="E24" i="24"/>
  <c r="D25" i="24"/>
  <c r="E25" i="24"/>
  <c r="D26" i="24"/>
  <c r="E26" i="24"/>
  <c r="D27" i="24"/>
  <c r="E27" i="24"/>
  <c r="D28" i="24"/>
  <c r="E28" i="24"/>
  <c r="D29" i="24"/>
  <c r="E29" i="24"/>
  <c r="D30" i="24"/>
  <c r="E30" i="24"/>
  <c r="D31" i="24"/>
  <c r="E31" i="24"/>
  <c r="L5181" i="24"/>
  <c r="I5182" i="24"/>
  <c r="I5181" i="24"/>
  <c r="N5181" i="24" s="1"/>
  <c r="J123" i="24"/>
  <c r="K123" i="24"/>
  <c r="K124" i="24"/>
  <c r="J124" i="24"/>
  <c r="J125" i="24"/>
  <c r="K125" i="24"/>
  <c r="K126" i="24"/>
  <c r="J126" i="24"/>
  <c r="J127" i="24"/>
  <c r="K127" i="24"/>
  <c r="K128" i="24"/>
  <c r="J128" i="24"/>
  <c r="J129" i="24"/>
  <c r="K129" i="24"/>
  <c r="K130" i="24"/>
  <c r="J130" i="24"/>
  <c r="J131" i="24"/>
  <c r="K131" i="24"/>
  <c r="K132" i="24"/>
  <c r="J132" i="24"/>
  <c r="J133" i="24"/>
  <c r="K133" i="24"/>
  <c r="K134" i="24"/>
  <c r="J134" i="24"/>
  <c r="J135" i="24"/>
  <c r="K135" i="24"/>
  <c r="K136" i="24"/>
  <c r="J136" i="24"/>
  <c r="J137" i="24"/>
  <c r="K137" i="24"/>
  <c r="K138" i="24"/>
  <c r="J138" i="24"/>
  <c r="J139" i="24"/>
  <c r="K139" i="24"/>
  <c r="K140" i="24"/>
  <c r="J140" i="24"/>
  <c r="J141" i="24"/>
  <c r="K141" i="24"/>
  <c r="K142" i="24"/>
  <c r="J142" i="24"/>
  <c r="J143" i="24"/>
  <c r="K143" i="24"/>
  <c r="K144" i="24"/>
  <c r="J144" i="24"/>
  <c r="J145" i="24"/>
  <c r="K145" i="24"/>
  <c r="K146" i="24"/>
  <c r="J146" i="24"/>
  <c r="J147" i="24"/>
  <c r="K147" i="24"/>
  <c r="K148" i="24"/>
  <c r="J148" i="24"/>
  <c r="J149" i="24"/>
  <c r="K149" i="24"/>
  <c r="K150" i="24"/>
  <c r="J150" i="24"/>
  <c r="J151" i="24"/>
  <c r="K151" i="24"/>
  <c r="K152" i="24"/>
  <c r="J152" i="24"/>
  <c r="J153" i="24"/>
  <c r="K153" i="24"/>
  <c r="K154" i="24"/>
  <c r="J154" i="24"/>
  <c r="J155" i="24"/>
  <c r="K155" i="24"/>
  <c r="K156" i="24"/>
  <c r="J156" i="24"/>
  <c r="J157" i="24"/>
  <c r="K157" i="24"/>
  <c r="K158" i="24"/>
  <c r="J158" i="24"/>
  <c r="J159" i="24"/>
  <c r="K159" i="24"/>
  <c r="K160" i="24"/>
  <c r="J160" i="24"/>
  <c r="J161" i="24"/>
  <c r="K161" i="24"/>
  <c r="K162" i="24"/>
  <c r="J162" i="24"/>
  <c r="J163" i="24"/>
  <c r="K163" i="24"/>
  <c r="K164" i="24"/>
  <c r="J164" i="24"/>
  <c r="J165" i="24"/>
  <c r="K165" i="24"/>
  <c r="K166" i="24"/>
  <c r="J166" i="24"/>
  <c r="J167" i="24"/>
  <c r="K167" i="24"/>
  <c r="K168" i="24"/>
  <c r="J168" i="24"/>
  <c r="J169" i="24"/>
  <c r="K169" i="24"/>
  <c r="K170" i="24"/>
  <c r="J170" i="24"/>
  <c r="J171" i="24"/>
  <c r="K171" i="24"/>
  <c r="K172" i="24"/>
  <c r="J172" i="24"/>
  <c r="J173" i="24"/>
  <c r="K173" i="24"/>
  <c r="K174" i="24"/>
  <c r="J174" i="24"/>
  <c r="J175" i="24"/>
  <c r="K175" i="24"/>
  <c r="K176" i="24"/>
  <c r="J176" i="24"/>
  <c r="J177" i="24"/>
  <c r="K177" i="24"/>
  <c r="K178" i="24"/>
  <c r="J178" i="24"/>
  <c r="J179" i="24"/>
  <c r="K179" i="24"/>
  <c r="K180" i="24"/>
  <c r="J180" i="24"/>
  <c r="J181" i="24"/>
  <c r="K181" i="24"/>
  <c r="K182" i="24"/>
  <c r="J182" i="24"/>
  <c r="J183" i="24"/>
  <c r="K183" i="24"/>
  <c r="K184" i="24"/>
  <c r="J184" i="24"/>
  <c r="J185" i="24"/>
  <c r="K185" i="24"/>
  <c r="K186" i="24"/>
  <c r="J186" i="24"/>
  <c r="J187" i="24"/>
  <c r="K187" i="24"/>
  <c r="K188" i="24"/>
  <c r="J188" i="24"/>
  <c r="J189" i="24"/>
  <c r="K189" i="24"/>
  <c r="K190" i="24"/>
  <c r="J190" i="24"/>
  <c r="J191" i="24"/>
  <c r="K191" i="24"/>
  <c r="K192" i="24"/>
  <c r="J192" i="24"/>
  <c r="J193" i="24"/>
  <c r="K193" i="24"/>
  <c r="K194" i="24"/>
  <c r="J194" i="24"/>
  <c r="J195" i="24"/>
  <c r="K195" i="24"/>
  <c r="K196" i="24"/>
  <c r="J196" i="24"/>
  <c r="J197" i="24"/>
  <c r="K197" i="24"/>
  <c r="K198" i="24"/>
  <c r="J198" i="24"/>
  <c r="J199" i="24"/>
  <c r="K199" i="24"/>
  <c r="K200" i="24"/>
  <c r="J200" i="24"/>
  <c r="J201" i="24"/>
  <c r="K201" i="24"/>
  <c r="K202" i="24"/>
  <c r="J202" i="24"/>
  <c r="J203" i="24"/>
  <c r="K203" i="24"/>
  <c r="K204" i="24"/>
  <c r="J204" i="24"/>
  <c r="J205" i="24"/>
  <c r="K205" i="24"/>
  <c r="K206" i="24"/>
  <c r="J206" i="24"/>
  <c r="J207" i="24"/>
  <c r="K207" i="24"/>
  <c r="K208" i="24"/>
  <c r="J208" i="24"/>
  <c r="J209" i="24"/>
  <c r="K209" i="24"/>
  <c r="K210" i="24"/>
  <c r="J210" i="24"/>
  <c r="J211" i="24"/>
  <c r="K211" i="24"/>
  <c r="K212" i="24"/>
  <c r="J212" i="24"/>
  <c r="J213" i="24"/>
  <c r="K213" i="24"/>
  <c r="K214" i="24"/>
  <c r="J214" i="24"/>
  <c r="J215" i="24"/>
  <c r="K215" i="24"/>
  <c r="K216" i="24"/>
  <c r="J216" i="24"/>
  <c r="J217" i="24"/>
  <c r="K217" i="24"/>
  <c r="K218" i="24"/>
  <c r="J218" i="24"/>
  <c r="J219" i="24"/>
  <c r="K219" i="24"/>
  <c r="K220" i="24"/>
  <c r="J220" i="24"/>
  <c r="J221" i="24"/>
  <c r="K221" i="24"/>
  <c r="K222" i="24"/>
  <c r="J222" i="24"/>
  <c r="J223" i="24"/>
  <c r="K223" i="24"/>
  <c r="K224" i="24"/>
  <c r="J224" i="24"/>
  <c r="J225" i="24"/>
  <c r="K225" i="24"/>
  <c r="K226" i="24"/>
  <c r="J226" i="24"/>
  <c r="J227" i="24"/>
  <c r="K227" i="24"/>
  <c r="K228" i="24"/>
  <c r="J228" i="24"/>
  <c r="J229" i="24"/>
  <c r="K229" i="24"/>
  <c r="K230" i="24"/>
  <c r="J230" i="24"/>
  <c r="J231" i="24"/>
  <c r="K231" i="24"/>
  <c r="K232" i="24"/>
  <c r="J232" i="24"/>
  <c r="J233" i="24"/>
  <c r="K233" i="24"/>
  <c r="J235" i="24"/>
  <c r="K236" i="24"/>
  <c r="J236" i="24"/>
  <c r="J237" i="24"/>
  <c r="K237" i="24"/>
  <c r="K238" i="24"/>
  <c r="J239" i="24"/>
  <c r="K240" i="24"/>
  <c r="J240" i="24"/>
  <c r="J241" i="24"/>
  <c r="K241" i="24"/>
  <c r="J243" i="24"/>
  <c r="K244" i="24"/>
  <c r="J244" i="24"/>
  <c r="J245" i="24"/>
  <c r="K245" i="24"/>
  <c r="K246" i="24"/>
  <c r="J247" i="24"/>
  <c r="K248" i="24"/>
  <c r="J248" i="24"/>
  <c r="J249" i="24"/>
  <c r="K249" i="24"/>
  <c r="J251" i="24"/>
  <c r="K252" i="24"/>
  <c r="J252" i="24"/>
  <c r="J253" i="24"/>
  <c r="K253" i="24"/>
  <c r="K254" i="24"/>
  <c r="J255" i="24"/>
  <c r="K256" i="24"/>
  <c r="J256" i="24"/>
  <c r="J257" i="24"/>
  <c r="K257" i="24"/>
  <c r="J259" i="24"/>
  <c r="K260" i="24"/>
  <c r="J260" i="24"/>
  <c r="J261" i="24"/>
  <c r="K261" i="24"/>
  <c r="K262" i="24"/>
  <c r="J263" i="24"/>
  <c r="K264" i="24"/>
  <c r="J264" i="24"/>
  <c r="J265" i="24"/>
  <c r="K265" i="24"/>
  <c r="J267" i="24"/>
  <c r="K268" i="24"/>
  <c r="J268" i="24"/>
  <c r="J269" i="24"/>
  <c r="K269" i="24"/>
  <c r="K270" i="24"/>
  <c r="J271" i="24"/>
  <c r="K272" i="24"/>
  <c r="J272" i="24"/>
  <c r="J273" i="24"/>
  <c r="K273" i="24"/>
  <c r="J275" i="24"/>
  <c r="K276" i="24"/>
  <c r="J276" i="24"/>
  <c r="J277" i="24"/>
  <c r="K277" i="24"/>
  <c r="K278" i="24"/>
  <c r="J279" i="24"/>
  <c r="K280" i="24"/>
  <c r="J280" i="24"/>
  <c r="J281" i="24"/>
  <c r="K281" i="24"/>
  <c r="J283" i="24"/>
  <c r="K284" i="24"/>
  <c r="J284" i="24"/>
  <c r="J285" i="24"/>
  <c r="K285" i="24"/>
  <c r="K286" i="24"/>
  <c r="J287" i="24"/>
  <c r="K288" i="24"/>
  <c r="J288" i="24"/>
  <c r="J289" i="24"/>
  <c r="K289" i="24"/>
  <c r="J291" i="24"/>
  <c r="K292" i="24"/>
  <c r="J292" i="24"/>
  <c r="K294" i="24"/>
  <c r="J294" i="24"/>
  <c r="J296" i="24"/>
  <c r="K296" i="24"/>
  <c r="J298" i="24"/>
  <c r="J300" i="24"/>
  <c r="K300" i="24"/>
  <c r="K302" i="24"/>
  <c r="J302" i="24"/>
  <c r="J304" i="24"/>
  <c r="K304" i="24"/>
  <c r="J306" i="24"/>
  <c r="J308" i="24"/>
  <c r="K308" i="24"/>
  <c r="K310" i="24"/>
  <c r="J310" i="24"/>
  <c r="J312" i="24"/>
  <c r="K312" i="24"/>
  <c r="J314" i="24"/>
  <c r="J316" i="24"/>
  <c r="K316" i="24"/>
  <c r="K318" i="24"/>
  <c r="J318" i="24"/>
  <c r="J320" i="24"/>
  <c r="K320" i="24"/>
  <c r="J322" i="24"/>
  <c r="J324" i="24"/>
  <c r="K324" i="24"/>
  <c r="K326" i="24"/>
  <c r="J326" i="24"/>
  <c r="J328" i="24"/>
  <c r="K328" i="24"/>
  <c r="J330" i="24"/>
  <c r="J332" i="24"/>
  <c r="K332" i="24"/>
  <c r="K334" i="24"/>
  <c r="J334" i="24"/>
  <c r="J336" i="24"/>
  <c r="K336" i="24"/>
  <c r="J338" i="24"/>
  <c r="J340" i="24"/>
  <c r="K340" i="24"/>
  <c r="K342" i="24"/>
  <c r="J342" i="24"/>
  <c r="J344" i="24"/>
  <c r="K344" i="24"/>
  <c r="J346" i="24"/>
  <c r="J348" i="24"/>
  <c r="K348" i="24"/>
  <c r="K350" i="24"/>
  <c r="J350" i="24"/>
  <c r="J352" i="24"/>
  <c r="K352" i="24"/>
  <c r="J354" i="24"/>
  <c r="J356" i="24"/>
  <c r="K356" i="24"/>
  <c r="K358" i="24"/>
  <c r="J358" i="24"/>
  <c r="J360" i="24"/>
  <c r="K360" i="24"/>
  <c r="J362" i="24"/>
  <c r="J364" i="24"/>
  <c r="K364" i="24"/>
  <c r="K366" i="24"/>
  <c r="J366" i="24"/>
  <c r="J368" i="24"/>
  <c r="K368" i="24"/>
  <c r="J370" i="24"/>
  <c r="J372" i="24"/>
  <c r="K372" i="24"/>
  <c r="K374" i="24"/>
  <c r="J374" i="24"/>
  <c r="J376" i="24"/>
  <c r="K376" i="24"/>
  <c r="J378" i="24"/>
  <c r="J380" i="24"/>
  <c r="K380" i="24"/>
  <c r="K382" i="24"/>
  <c r="J382" i="24"/>
  <c r="J384" i="24"/>
  <c r="K384" i="24"/>
  <c r="J386" i="24"/>
  <c r="J388" i="24"/>
  <c r="K388" i="24"/>
  <c r="K390" i="24"/>
  <c r="J390" i="24"/>
  <c r="J392" i="24"/>
  <c r="K392" i="24"/>
  <c r="J394" i="24"/>
  <c r="J396" i="24"/>
  <c r="K396" i="24"/>
  <c r="K398" i="24"/>
  <c r="J398" i="24"/>
  <c r="J400" i="24"/>
  <c r="K400" i="24"/>
  <c r="J402" i="24"/>
  <c r="J404" i="24"/>
  <c r="K404" i="24"/>
  <c r="K406" i="24"/>
  <c r="J406" i="24"/>
  <c r="J408" i="24"/>
  <c r="K408" i="24"/>
  <c r="J410" i="24"/>
  <c r="J411" i="24"/>
  <c r="K411" i="24"/>
  <c r="J412" i="24"/>
  <c r="J413" i="24"/>
  <c r="K413" i="24"/>
  <c r="J415" i="24"/>
  <c r="J416" i="24"/>
  <c r="J417" i="24"/>
  <c r="K417" i="24"/>
  <c r="J419" i="24"/>
  <c r="J420" i="24"/>
  <c r="J421" i="24"/>
  <c r="K421" i="24"/>
  <c r="J423" i="24"/>
  <c r="J424" i="24"/>
  <c r="J425" i="24"/>
  <c r="K425" i="24"/>
  <c r="J427" i="24"/>
  <c r="J428" i="24"/>
  <c r="J429" i="24"/>
  <c r="K429" i="24"/>
  <c r="J431" i="24"/>
  <c r="J432" i="24"/>
  <c r="K433" i="24"/>
  <c r="J433" i="24"/>
  <c r="J434" i="24"/>
  <c r="K434" i="24"/>
  <c r="K435" i="24"/>
  <c r="J435" i="24"/>
  <c r="J436" i="24"/>
  <c r="K436" i="24"/>
  <c r="K437" i="24"/>
  <c r="J437" i="24"/>
  <c r="J438" i="24"/>
  <c r="K438" i="24"/>
  <c r="K439" i="24"/>
  <c r="J439" i="24"/>
  <c r="J440" i="24"/>
  <c r="K440" i="24"/>
  <c r="K441" i="24"/>
  <c r="J441" i="24"/>
  <c r="J442" i="24"/>
  <c r="K442" i="24"/>
  <c r="K443" i="24"/>
  <c r="J443" i="24"/>
  <c r="J444" i="24"/>
  <c r="K444" i="24"/>
  <c r="K445" i="24"/>
  <c r="J445" i="24"/>
  <c r="J446" i="24"/>
  <c r="K446" i="24"/>
  <c r="K447" i="24"/>
  <c r="J447" i="24"/>
  <c r="J448" i="24"/>
  <c r="K448" i="24"/>
  <c r="K449" i="24"/>
  <c r="J449" i="24"/>
  <c r="J450" i="24"/>
  <c r="K450" i="24"/>
  <c r="K451" i="24"/>
  <c r="J451" i="24"/>
  <c r="J452" i="24"/>
  <c r="K452" i="24"/>
  <c r="K453" i="24"/>
  <c r="J453" i="24"/>
  <c r="J454" i="24"/>
  <c r="K454" i="24"/>
  <c r="K455" i="24"/>
  <c r="J455" i="24"/>
  <c r="J456" i="24"/>
  <c r="K456" i="24"/>
  <c r="K457" i="24"/>
  <c r="J457" i="24"/>
  <c r="J458" i="24"/>
  <c r="K458" i="24"/>
  <c r="K459" i="24"/>
  <c r="J459" i="24"/>
  <c r="J460" i="24"/>
  <c r="K460" i="24"/>
  <c r="K461" i="24"/>
  <c r="J461" i="24"/>
  <c r="J462" i="24"/>
  <c r="K462" i="24"/>
  <c r="K463" i="24"/>
  <c r="J463" i="24"/>
  <c r="J464" i="24"/>
  <c r="K464" i="24"/>
  <c r="K465" i="24"/>
  <c r="J465" i="24"/>
  <c r="J466" i="24"/>
  <c r="K466" i="24"/>
  <c r="K467" i="24"/>
  <c r="J467" i="24"/>
  <c r="J468" i="24"/>
  <c r="K468" i="24"/>
  <c r="K469" i="24"/>
  <c r="J469" i="24"/>
  <c r="J470" i="24"/>
  <c r="K470" i="24"/>
  <c r="K471" i="24"/>
  <c r="J471" i="24"/>
  <c r="J472" i="24"/>
  <c r="K472" i="24"/>
  <c r="K473" i="24"/>
  <c r="J473" i="24"/>
  <c r="J474" i="24"/>
  <c r="K474" i="24"/>
  <c r="K475" i="24"/>
  <c r="J475" i="24"/>
  <c r="J476" i="24"/>
  <c r="K476" i="24"/>
  <c r="K477" i="24"/>
  <c r="J477" i="24"/>
  <c r="J478" i="24"/>
  <c r="K478" i="24"/>
  <c r="K479" i="24"/>
  <c r="J479" i="24"/>
  <c r="J480" i="24"/>
  <c r="K480" i="24"/>
  <c r="K481" i="24"/>
  <c r="J481" i="24"/>
  <c r="J482" i="24"/>
  <c r="K482" i="24"/>
  <c r="K483" i="24"/>
  <c r="J483" i="24"/>
  <c r="J484" i="24"/>
  <c r="K484" i="24"/>
  <c r="K485" i="24"/>
  <c r="J485" i="24"/>
  <c r="J486" i="24"/>
  <c r="K486" i="24"/>
  <c r="K487" i="24"/>
  <c r="J487" i="24"/>
  <c r="J488" i="24"/>
  <c r="K488" i="24"/>
  <c r="K489" i="24"/>
  <c r="J489" i="24"/>
  <c r="J490" i="24"/>
  <c r="K490" i="24"/>
  <c r="K491" i="24"/>
  <c r="J491" i="24"/>
  <c r="J492" i="24"/>
  <c r="K492" i="24"/>
  <c r="K493" i="24"/>
  <c r="J493" i="24"/>
  <c r="J494" i="24"/>
  <c r="K494" i="24"/>
  <c r="K495" i="24"/>
  <c r="J495" i="24"/>
  <c r="J496" i="24"/>
  <c r="K496" i="24"/>
  <c r="K497" i="24"/>
  <c r="J497" i="24"/>
  <c r="J498" i="24"/>
  <c r="K498" i="24"/>
  <c r="K499" i="24"/>
  <c r="J499" i="24"/>
  <c r="J500" i="24"/>
  <c r="K500" i="24"/>
  <c r="K501" i="24"/>
  <c r="J501" i="24"/>
  <c r="J502" i="24"/>
  <c r="K502" i="24"/>
  <c r="K503" i="24"/>
  <c r="J503" i="24"/>
  <c r="J504" i="24"/>
  <c r="K504" i="24"/>
  <c r="K505" i="24"/>
  <c r="J505" i="24"/>
  <c r="J506" i="24"/>
  <c r="K506" i="24"/>
  <c r="K507" i="24"/>
  <c r="J507" i="24"/>
  <c r="J508" i="24"/>
  <c r="K508" i="24"/>
  <c r="K509" i="24"/>
  <c r="J509" i="24"/>
  <c r="J510" i="24"/>
  <c r="K510" i="24"/>
  <c r="K511" i="24"/>
  <c r="J511" i="24"/>
  <c r="J512" i="24"/>
  <c r="K512" i="24"/>
  <c r="K513" i="24"/>
  <c r="J513" i="24"/>
  <c r="J514" i="24"/>
  <c r="K514" i="24"/>
  <c r="K515" i="24"/>
  <c r="J515" i="24"/>
  <c r="J516" i="24"/>
  <c r="K516" i="24"/>
  <c r="K517" i="24"/>
  <c r="J517" i="24"/>
  <c r="J518" i="24"/>
  <c r="K518" i="24"/>
  <c r="K519" i="24"/>
  <c r="J519" i="24"/>
  <c r="J520" i="24"/>
  <c r="K520" i="24"/>
  <c r="K521" i="24"/>
  <c r="J521" i="24"/>
  <c r="J522" i="24"/>
  <c r="K522" i="24"/>
  <c r="K523" i="24"/>
  <c r="J523" i="24"/>
  <c r="J524" i="24"/>
  <c r="K524" i="24"/>
  <c r="K525" i="24"/>
  <c r="J525" i="24"/>
  <c r="J526" i="24"/>
  <c r="K526" i="24"/>
  <c r="K527" i="24"/>
  <c r="J527" i="24"/>
  <c r="J528" i="24"/>
  <c r="K528" i="24"/>
  <c r="K529" i="24"/>
  <c r="J529" i="24"/>
  <c r="J530" i="24"/>
  <c r="K530" i="24"/>
  <c r="K531" i="24"/>
  <c r="J531" i="24"/>
  <c r="J532" i="24"/>
  <c r="K532" i="24"/>
  <c r="K533" i="24"/>
  <c r="J533" i="24"/>
  <c r="J534" i="24"/>
  <c r="K534" i="24"/>
  <c r="K535" i="24"/>
  <c r="J535" i="24"/>
  <c r="J536" i="24"/>
  <c r="K536" i="24"/>
  <c r="K537" i="24"/>
  <c r="J537" i="24"/>
  <c r="J538" i="24"/>
  <c r="K538" i="24"/>
  <c r="K539" i="24"/>
  <c r="J539" i="24"/>
  <c r="J540" i="24"/>
  <c r="K540" i="24"/>
  <c r="K541" i="24"/>
  <c r="J541" i="24"/>
  <c r="J542" i="24"/>
  <c r="K542" i="24"/>
  <c r="K543" i="24"/>
  <c r="J543" i="24"/>
  <c r="J544" i="24"/>
  <c r="K544" i="24"/>
  <c r="K545" i="24"/>
  <c r="J545" i="24"/>
  <c r="J546" i="24"/>
  <c r="K546" i="24"/>
  <c r="K547" i="24"/>
  <c r="J547" i="24"/>
  <c r="J548" i="24"/>
  <c r="K548" i="24"/>
  <c r="K549" i="24"/>
  <c r="J549" i="24"/>
  <c r="J550" i="24"/>
  <c r="K550" i="24"/>
  <c r="K551" i="24"/>
  <c r="J551" i="24"/>
  <c r="J552" i="24"/>
  <c r="K552" i="24"/>
  <c r="K553" i="24"/>
  <c r="J553" i="24"/>
  <c r="J554" i="24"/>
  <c r="K554" i="24"/>
  <c r="K555" i="24"/>
  <c r="J555" i="24"/>
  <c r="J556" i="24"/>
  <c r="K556" i="24"/>
  <c r="K557" i="24"/>
  <c r="J557" i="24"/>
  <c r="J558" i="24"/>
  <c r="K558" i="24"/>
  <c r="K559" i="24"/>
  <c r="J559" i="24"/>
  <c r="J560" i="24"/>
  <c r="K560" i="24"/>
  <c r="K561" i="24"/>
  <c r="J561" i="24"/>
  <c r="J562" i="24"/>
  <c r="K562" i="24"/>
  <c r="K563" i="24"/>
  <c r="J563" i="24"/>
  <c r="J564" i="24"/>
  <c r="K564" i="24"/>
  <c r="K565" i="24"/>
  <c r="J565" i="24"/>
  <c r="J566" i="24"/>
  <c r="K566" i="24"/>
  <c r="K567" i="24"/>
  <c r="J567" i="24"/>
  <c r="J568" i="24"/>
  <c r="K568" i="24"/>
  <c r="K569" i="24"/>
  <c r="J569" i="24"/>
  <c r="J570" i="24"/>
  <c r="K570" i="24"/>
  <c r="K571" i="24"/>
  <c r="J571" i="24"/>
  <c r="J572" i="24"/>
  <c r="K572" i="24"/>
  <c r="K573" i="24"/>
  <c r="J573" i="24"/>
  <c r="J574" i="24"/>
  <c r="K574" i="24"/>
  <c r="K575" i="24"/>
  <c r="J575" i="24"/>
  <c r="J576" i="24"/>
  <c r="K576" i="24"/>
  <c r="K577" i="24"/>
  <c r="J577" i="24"/>
  <c r="J578" i="24"/>
  <c r="K578" i="24"/>
  <c r="K579" i="24"/>
  <c r="J579" i="24"/>
  <c r="J580" i="24"/>
  <c r="K580" i="24"/>
  <c r="K581" i="24"/>
  <c r="J581" i="24"/>
  <c r="J582" i="24"/>
  <c r="K582" i="24"/>
  <c r="K583" i="24"/>
  <c r="J583" i="24"/>
  <c r="J584" i="24"/>
  <c r="K584" i="24"/>
  <c r="K585" i="24"/>
  <c r="J585" i="24"/>
  <c r="J586" i="24"/>
  <c r="K586" i="24"/>
  <c r="K587" i="24"/>
  <c r="J587" i="24"/>
  <c r="J588" i="24"/>
  <c r="K588" i="24"/>
  <c r="K589" i="24"/>
  <c r="J589" i="24"/>
  <c r="J590" i="24"/>
  <c r="K590" i="24"/>
  <c r="K591" i="24"/>
  <c r="J591" i="24"/>
  <c r="J592" i="24"/>
  <c r="K592" i="24"/>
  <c r="K593" i="24"/>
  <c r="J593" i="24"/>
  <c r="J594" i="24"/>
  <c r="K594" i="24"/>
  <c r="K595" i="24"/>
  <c r="J595" i="24"/>
  <c r="J596" i="24"/>
  <c r="K596" i="24"/>
  <c r="K597" i="24"/>
  <c r="J597" i="24"/>
  <c r="J598" i="24"/>
  <c r="K598" i="24"/>
  <c r="K599" i="24"/>
  <c r="J599" i="24"/>
  <c r="J600" i="24"/>
  <c r="K600" i="24"/>
  <c r="K601" i="24"/>
  <c r="J601" i="24"/>
  <c r="J602" i="24"/>
  <c r="K602" i="24"/>
  <c r="K603" i="24"/>
  <c r="J603" i="24"/>
  <c r="J604" i="24"/>
  <c r="K604" i="24"/>
  <c r="K605" i="24"/>
  <c r="J605" i="24"/>
  <c r="J606" i="24"/>
  <c r="K606" i="24"/>
  <c r="K607" i="24"/>
  <c r="J607" i="24"/>
  <c r="J608" i="24"/>
  <c r="K608" i="24"/>
  <c r="K609" i="24"/>
  <c r="J609" i="24"/>
  <c r="J610" i="24"/>
  <c r="K610" i="24"/>
  <c r="K611" i="24"/>
  <c r="J611" i="24"/>
  <c r="J612" i="24"/>
  <c r="K612" i="24"/>
  <c r="K613" i="24"/>
  <c r="J613" i="24"/>
  <c r="J614" i="24"/>
  <c r="K614" i="24"/>
  <c r="K615" i="24"/>
  <c r="J615" i="24"/>
  <c r="J616" i="24"/>
  <c r="K616" i="24"/>
  <c r="K617" i="24"/>
  <c r="J617" i="24"/>
  <c r="J618" i="24"/>
  <c r="K618" i="24"/>
  <c r="K619" i="24"/>
  <c r="J619" i="24"/>
  <c r="J620" i="24"/>
  <c r="K620" i="24"/>
  <c r="K621" i="24"/>
  <c r="J621" i="24"/>
  <c r="J622" i="24"/>
  <c r="K622" i="24"/>
  <c r="K623" i="24"/>
  <c r="J623" i="24"/>
  <c r="J624" i="24"/>
  <c r="K624" i="24"/>
  <c r="K625" i="24"/>
  <c r="J625" i="24"/>
  <c r="J626" i="24"/>
  <c r="K626" i="24"/>
  <c r="K627" i="24"/>
  <c r="J627" i="24"/>
  <c r="J628" i="24"/>
  <c r="K628" i="24"/>
  <c r="K629" i="24"/>
  <c r="J629" i="24"/>
  <c r="J630" i="24"/>
  <c r="K630" i="24"/>
  <c r="K631" i="24"/>
  <c r="J631" i="24"/>
  <c r="J632" i="24"/>
  <c r="K632" i="24"/>
  <c r="K633" i="24"/>
  <c r="J633" i="24"/>
  <c r="J634" i="24"/>
  <c r="K634" i="24"/>
  <c r="K635" i="24"/>
  <c r="J635" i="24"/>
  <c r="J636" i="24"/>
  <c r="K636" i="24"/>
  <c r="K637" i="24"/>
  <c r="J637" i="24"/>
  <c r="J638" i="24"/>
  <c r="K638" i="24"/>
  <c r="K639" i="24"/>
  <c r="J639" i="24"/>
  <c r="J640" i="24"/>
  <c r="K640" i="24"/>
  <c r="K641" i="24"/>
  <c r="J641" i="24"/>
  <c r="J642" i="24"/>
  <c r="K642" i="24"/>
  <c r="K643" i="24"/>
  <c r="J643" i="24"/>
  <c r="J644" i="24"/>
  <c r="K644" i="24"/>
  <c r="K645" i="24"/>
  <c r="J645" i="24"/>
  <c r="J646" i="24"/>
  <c r="K646" i="24"/>
  <c r="K647" i="24"/>
  <c r="J647" i="24"/>
  <c r="J648" i="24"/>
  <c r="K648" i="24"/>
  <c r="K649" i="24"/>
  <c r="J649" i="24"/>
  <c r="J650" i="24"/>
  <c r="K650" i="24"/>
  <c r="K651" i="24"/>
  <c r="J651" i="24"/>
  <c r="J652" i="24"/>
  <c r="K652" i="24"/>
  <c r="K653" i="24"/>
  <c r="J653" i="24"/>
  <c r="J654" i="24"/>
  <c r="K654" i="24"/>
  <c r="K655" i="24"/>
  <c r="J655" i="24"/>
  <c r="J656" i="24"/>
  <c r="K656" i="24"/>
  <c r="K657" i="24"/>
  <c r="J657" i="24"/>
  <c r="J658" i="24"/>
  <c r="K658" i="24"/>
  <c r="K659" i="24"/>
  <c r="J659" i="24"/>
  <c r="J660" i="24"/>
  <c r="K660" i="24"/>
  <c r="K661" i="24"/>
  <c r="J661" i="24"/>
  <c r="J662" i="24"/>
  <c r="K662" i="24"/>
  <c r="K663" i="24"/>
  <c r="J663" i="24"/>
  <c r="J664" i="24"/>
  <c r="K664" i="24"/>
  <c r="K665" i="24"/>
  <c r="J665" i="24"/>
  <c r="J666" i="24"/>
  <c r="K666" i="24"/>
  <c r="K667" i="24"/>
  <c r="J667" i="24"/>
  <c r="J668" i="24"/>
  <c r="K668" i="24"/>
  <c r="K669" i="24"/>
  <c r="J669" i="24"/>
  <c r="J670" i="24"/>
  <c r="K671" i="24"/>
  <c r="J671" i="24"/>
  <c r="J672" i="24"/>
  <c r="K672" i="24"/>
  <c r="K673" i="24"/>
  <c r="J674" i="24"/>
  <c r="K674" i="24"/>
  <c r="J676" i="24"/>
  <c r="K677" i="24"/>
  <c r="J677" i="24"/>
  <c r="J678" i="24"/>
  <c r="K679" i="24"/>
  <c r="J679" i="24"/>
  <c r="J680" i="24"/>
  <c r="K680" i="24"/>
  <c r="K681" i="24"/>
  <c r="J682" i="24"/>
  <c r="K682" i="24"/>
  <c r="J684" i="24"/>
  <c r="K685" i="24"/>
  <c r="J685" i="24"/>
  <c r="J686" i="24"/>
  <c r="K687" i="24"/>
  <c r="J687" i="24"/>
  <c r="J688" i="24"/>
  <c r="K688" i="24"/>
  <c r="K689" i="24"/>
  <c r="J690" i="24"/>
  <c r="K690" i="24"/>
  <c r="J692" i="24"/>
  <c r="K693" i="24"/>
  <c r="J693" i="24"/>
  <c r="J694" i="24"/>
  <c r="K694" i="24"/>
  <c r="K695" i="24"/>
  <c r="J695" i="24"/>
  <c r="J696" i="24"/>
  <c r="K696" i="24"/>
  <c r="K697" i="24"/>
  <c r="J698" i="24"/>
  <c r="K698" i="24"/>
  <c r="J700" i="24"/>
  <c r="K701" i="24"/>
  <c r="J701" i="24"/>
  <c r="J702" i="24"/>
  <c r="K702" i="24"/>
  <c r="K703" i="24"/>
  <c r="J703" i="24"/>
  <c r="J704" i="24"/>
  <c r="K704" i="24"/>
  <c r="K705" i="24"/>
  <c r="J706" i="24"/>
  <c r="K706" i="24"/>
  <c r="J708" i="24"/>
  <c r="K709" i="24"/>
  <c r="J709" i="24"/>
  <c r="J710" i="24"/>
  <c r="K710" i="24"/>
  <c r="K711" i="24"/>
  <c r="J712" i="24"/>
  <c r="K712" i="24"/>
  <c r="K713" i="24"/>
  <c r="J714" i="24"/>
  <c r="K714" i="24"/>
  <c r="J716" i="24"/>
  <c r="K717" i="24"/>
  <c r="J717" i="24"/>
  <c r="J718" i="24"/>
  <c r="K718" i="24"/>
  <c r="K719" i="24"/>
  <c r="J720" i="24"/>
  <c r="K720" i="24"/>
  <c r="K721" i="24"/>
  <c r="J722" i="24"/>
  <c r="K722" i="24"/>
  <c r="J724" i="24"/>
  <c r="J725" i="24"/>
  <c r="K725" i="24"/>
  <c r="J726" i="24"/>
  <c r="J727" i="24"/>
  <c r="K727" i="24"/>
  <c r="J728" i="24"/>
  <c r="J729" i="24"/>
  <c r="K729" i="24"/>
  <c r="J730" i="24"/>
  <c r="J731" i="24"/>
  <c r="K731" i="24"/>
  <c r="J732" i="24"/>
  <c r="J733" i="24"/>
  <c r="K733" i="24"/>
  <c r="J734" i="24"/>
  <c r="J735" i="24"/>
  <c r="K735" i="24"/>
  <c r="J736" i="24"/>
  <c r="J737" i="24"/>
  <c r="K737" i="24"/>
  <c r="J738" i="24"/>
  <c r="J739" i="24"/>
  <c r="K739" i="24"/>
  <c r="J740" i="24"/>
  <c r="J741" i="24"/>
  <c r="K741" i="24"/>
  <c r="J742" i="24"/>
  <c r="J743" i="24"/>
  <c r="K743" i="24"/>
  <c r="J744" i="24"/>
  <c r="J745" i="24"/>
  <c r="K745" i="24"/>
  <c r="J746" i="24"/>
  <c r="J747" i="24"/>
  <c r="K747" i="24"/>
  <c r="J748" i="24"/>
  <c r="J749" i="24"/>
  <c r="K749" i="24"/>
  <c r="J750" i="24"/>
  <c r="J751" i="24"/>
  <c r="K751" i="24"/>
  <c r="J752" i="24"/>
  <c r="J753" i="24"/>
  <c r="K753" i="24"/>
  <c r="J754" i="24"/>
  <c r="J755" i="24"/>
  <c r="K755" i="24"/>
  <c r="J756" i="24"/>
  <c r="J757" i="24"/>
  <c r="K757" i="24"/>
  <c r="J758" i="24"/>
  <c r="J759" i="24"/>
  <c r="K759" i="24"/>
  <c r="J760" i="24"/>
  <c r="J761" i="24"/>
  <c r="K761" i="24"/>
  <c r="J762" i="24"/>
  <c r="J763" i="24"/>
  <c r="K763" i="24"/>
  <c r="J764" i="24"/>
  <c r="J765" i="24"/>
  <c r="K765" i="24"/>
  <c r="J766" i="24"/>
  <c r="J767" i="24"/>
  <c r="K767" i="24"/>
  <c r="J768" i="24"/>
  <c r="J769" i="24"/>
  <c r="K769" i="24"/>
  <c r="J770" i="24"/>
  <c r="J771" i="24"/>
  <c r="K771" i="24"/>
  <c r="J772" i="24"/>
  <c r="J773" i="24"/>
  <c r="K773" i="24"/>
  <c r="J774" i="24"/>
  <c r="J775" i="24"/>
  <c r="K775" i="24"/>
  <c r="J776" i="24"/>
  <c r="J777" i="24"/>
  <c r="K777" i="24"/>
  <c r="J778" i="24"/>
  <c r="J779" i="24"/>
  <c r="K779" i="24"/>
  <c r="J780" i="24"/>
  <c r="J781" i="24"/>
  <c r="K781" i="24"/>
  <c r="J782" i="24"/>
  <c r="J783" i="24"/>
  <c r="K783" i="24"/>
  <c r="J784" i="24"/>
  <c r="J785" i="24"/>
  <c r="K785" i="24"/>
  <c r="J786" i="24"/>
  <c r="J787" i="24"/>
  <c r="K787" i="24"/>
  <c r="J788" i="24"/>
  <c r="J789" i="24"/>
  <c r="K789" i="24"/>
  <c r="J790" i="24"/>
  <c r="J791" i="24"/>
  <c r="K791" i="24"/>
  <c r="J792" i="24"/>
  <c r="J793" i="24"/>
  <c r="K793" i="24"/>
  <c r="J794" i="24"/>
  <c r="J795" i="24"/>
  <c r="K795" i="24"/>
  <c r="J796" i="24"/>
  <c r="J797" i="24"/>
  <c r="K797" i="24"/>
  <c r="J798" i="24"/>
  <c r="J799" i="24"/>
  <c r="K799" i="24"/>
  <c r="J800" i="24"/>
  <c r="J801" i="24"/>
  <c r="K801" i="24"/>
  <c r="J802" i="24"/>
  <c r="J803" i="24"/>
  <c r="K803" i="24"/>
  <c r="J804" i="24"/>
  <c r="J805" i="24"/>
  <c r="K805" i="24"/>
  <c r="J806" i="24"/>
  <c r="J807" i="24"/>
  <c r="K807" i="24"/>
  <c r="J808" i="24"/>
  <c r="J809" i="24"/>
  <c r="K809" i="24"/>
  <c r="J810" i="24"/>
  <c r="J811" i="24"/>
  <c r="K811" i="24"/>
  <c r="J812" i="24"/>
  <c r="J813" i="24"/>
  <c r="K813" i="24"/>
  <c r="J814" i="24"/>
  <c r="J815" i="24"/>
  <c r="K815" i="24"/>
  <c r="J816" i="24"/>
  <c r="J817" i="24"/>
  <c r="K817" i="24"/>
  <c r="J818" i="24"/>
  <c r="J819" i="24"/>
  <c r="K819" i="24"/>
  <c r="J820" i="24"/>
  <c r="J821" i="24"/>
  <c r="K821" i="24"/>
  <c r="J822" i="24"/>
  <c r="J823" i="24"/>
  <c r="K823" i="24"/>
  <c r="J824" i="24"/>
  <c r="J825" i="24"/>
  <c r="K825" i="24"/>
  <c r="J827" i="24"/>
  <c r="K827" i="24"/>
  <c r="J829" i="24"/>
  <c r="J831" i="24"/>
  <c r="K831" i="24"/>
  <c r="J833" i="24"/>
  <c r="J835" i="24"/>
  <c r="K835" i="24"/>
  <c r="J837" i="24"/>
  <c r="J839" i="24"/>
  <c r="K839" i="24"/>
  <c r="J841" i="24"/>
  <c r="J843" i="24"/>
  <c r="K843" i="24"/>
  <c r="J845" i="24"/>
  <c r="J847" i="24"/>
  <c r="K847" i="24"/>
  <c r="J849" i="24"/>
  <c r="J851" i="24"/>
  <c r="K851" i="24"/>
  <c r="J853" i="24"/>
  <c r="J855" i="24"/>
  <c r="K855" i="24"/>
  <c r="J857" i="24"/>
  <c r="J859" i="24"/>
  <c r="K859" i="24"/>
  <c r="J861" i="24"/>
  <c r="J863" i="24"/>
  <c r="K863" i="24"/>
  <c r="J865" i="24"/>
  <c r="J867" i="24"/>
  <c r="K867" i="24"/>
  <c r="J869" i="24"/>
  <c r="J871" i="24"/>
  <c r="K871" i="24"/>
  <c r="J873" i="24"/>
  <c r="J874" i="24"/>
  <c r="K874" i="24"/>
  <c r="J875" i="24"/>
  <c r="J876" i="24"/>
  <c r="K876" i="24"/>
  <c r="J877" i="24"/>
  <c r="J878" i="24"/>
  <c r="K878" i="24"/>
  <c r="J879" i="24"/>
  <c r="J880" i="24"/>
  <c r="K880" i="24"/>
  <c r="J881" i="24"/>
  <c r="J882" i="24"/>
  <c r="K882" i="24"/>
  <c r="J883" i="24"/>
  <c r="J884" i="24"/>
  <c r="K884" i="24"/>
  <c r="J885" i="24"/>
  <c r="J886" i="24"/>
  <c r="K886" i="24"/>
  <c r="J887" i="24"/>
  <c r="J888" i="24"/>
  <c r="K888" i="24"/>
  <c r="J889" i="24"/>
  <c r="J890" i="24"/>
  <c r="K890" i="24"/>
  <c r="J891" i="24"/>
  <c r="J892" i="24"/>
  <c r="K892" i="24"/>
  <c r="J893" i="24"/>
  <c r="J894" i="24"/>
  <c r="K894" i="24"/>
  <c r="J895" i="24"/>
  <c r="J896" i="24"/>
  <c r="K896" i="24"/>
  <c r="J897" i="24"/>
  <c r="J898" i="24"/>
  <c r="K898" i="24"/>
  <c r="J899" i="24"/>
  <c r="J900" i="24"/>
  <c r="K900" i="24"/>
  <c r="J901" i="24"/>
  <c r="J902" i="24"/>
  <c r="K902" i="24"/>
  <c r="J903" i="24"/>
  <c r="J904" i="24"/>
  <c r="K904" i="24"/>
  <c r="J905" i="24"/>
  <c r="J906" i="24"/>
  <c r="K906" i="24"/>
  <c r="J907" i="24"/>
  <c r="J908" i="24"/>
  <c r="K908" i="24"/>
  <c r="J909" i="24"/>
  <c r="J910" i="24"/>
  <c r="K910" i="24"/>
  <c r="J911" i="24"/>
  <c r="J912" i="24"/>
  <c r="K912" i="24"/>
  <c r="J913" i="24"/>
  <c r="J914" i="24"/>
  <c r="K914" i="24"/>
  <c r="J915" i="24"/>
  <c r="J916" i="24"/>
  <c r="K916" i="24"/>
  <c r="J917" i="24"/>
  <c r="J918" i="24"/>
  <c r="K918" i="24"/>
  <c r="J919" i="24"/>
  <c r="J920" i="24"/>
  <c r="K920" i="24"/>
  <c r="J921" i="24"/>
  <c r="J922" i="24"/>
  <c r="K922" i="24"/>
  <c r="J923" i="24"/>
  <c r="J924" i="24"/>
  <c r="K924" i="24"/>
  <c r="J925" i="24"/>
  <c r="J926" i="24"/>
  <c r="K926" i="24"/>
  <c r="J927" i="24"/>
  <c r="J928" i="24"/>
  <c r="K928" i="24"/>
  <c r="J929" i="24"/>
  <c r="J930" i="24"/>
  <c r="K930" i="24"/>
  <c r="J931" i="24"/>
  <c r="J932" i="24"/>
  <c r="K932" i="24"/>
  <c r="J933" i="24"/>
  <c r="J934" i="24"/>
  <c r="K934" i="24"/>
  <c r="J935" i="24"/>
  <c r="J936" i="24"/>
  <c r="K936" i="24"/>
  <c r="J937" i="24"/>
  <c r="J938" i="24"/>
  <c r="K938" i="24"/>
  <c r="J939" i="24"/>
  <c r="J940" i="24"/>
  <c r="K940" i="24"/>
  <c r="J941" i="24"/>
  <c r="J942" i="24"/>
  <c r="K942" i="24"/>
  <c r="J943" i="24"/>
  <c r="J944" i="24"/>
  <c r="K944" i="24"/>
  <c r="J945" i="24"/>
  <c r="J946" i="24"/>
  <c r="K946" i="24"/>
  <c r="J947" i="24"/>
  <c r="J948" i="24"/>
  <c r="K948" i="24"/>
  <c r="J949" i="24"/>
  <c r="J950" i="24"/>
  <c r="K950" i="24"/>
  <c r="J951" i="24"/>
  <c r="J952" i="24"/>
  <c r="K952" i="24"/>
  <c r="J953" i="24"/>
  <c r="J954" i="24"/>
  <c r="K954" i="24"/>
  <c r="J955" i="24"/>
  <c r="J956" i="24"/>
  <c r="K956" i="24"/>
  <c r="J957" i="24"/>
  <c r="J958" i="24"/>
  <c r="K958" i="24"/>
  <c r="J959" i="24"/>
  <c r="J960" i="24"/>
  <c r="K960" i="24"/>
  <c r="J961" i="24"/>
  <c r="J962" i="24"/>
  <c r="K962" i="24"/>
  <c r="J963" i="24"/>
  <c r="J964" i="24"/>
  <c r="K964" i="24"/>
  <c r="J965" i="24"/>
  <c r="J966" i="24"/>
  <c r="K966" i="24"/>
  <c r="J967" i="24"/>
  <c r="J968" i="24"/>
  <c r="K968" i="24"/>
  <c r="J969" i="24"/>
  <c r="J970" i="24"/>
  <c r="K970" i="24"/>
  <c r="J971" i="24"/>
  <c r="J972" i="24"/>
  <c r="K972" i="24"/>
  <c r="K974" i="24"/>
  <c r="J974" i="24"/>
  <c r="J976" i="24"/>
  <c r="K976" i="24"/>
  <c r="K978" i="24"/>
  <c r="J978" i="24"/>
  <c r="J980" i="24"/>
  <c r="K980" i="24"/>
  <c r="K982" i="24"/>
  <c r="J982" i="24"/>
  <c r="J984" i="24"/>
  <c r="K984" i="24"/>
  <c r="K986" i="24"/>
  <c r="J986" i="24"/>
  <c r="J988" i="24"/>
  <c r="K988" i="24"/>
  <c r="K990" i="24"/>
  <c r="J990" i="24"/>
  <c r="J992" i="24"/>
  <c r="K992" i="24"/>
  <c r="K994" i="24"/>
  <c r="J994" i="24"/>
  <c r="J996" i="24"/>
  <c r="K996" i="24"/>
  <c r="K998" i="24"/>
  <c r="J998" i="24"/>
  <c r="J1000" i="24"/>
  <c r="K1000" i="24"/>
  <c r="K1002" i="24"/>
  <c r="J1002" i="24"/>
  <c r="J1004" i="24"/>
  <c r="K1004" i="24"/>
  <c r="K1006" i="24"/>
  <c r="J1006" i="24"/>
  <c r="J1008" i="24"/>
  <c r="K1008" i="24"/>
  <c r="K1010" i="24"/>
  <c r="J1010" i="24"/>
  <c r="J1012" i="24"/>
  <c r="K1012" i="24"/>
  <c r="K1014" i="24"/>
  <c r="J1014" i="24"/>
  <c r="J1016" i="24"/>
  <c r="K1016" i="24"/>
  <c r="K1018" i="24"/>
  <c r="J1018" i="24"/>
  <c r="J1020" i="24"/>
  <c r="K1020" i="24"/>
  <c r="K1022" i="24"/>
  <c r="J1022" i="24"/>
  <c r="J1024" i="24"/>
  <c r="K1024" i="24"/>
  <c r="K1026" i="24"/>
  <c r="J1026" i="24"/>
  <c r="J1028" i="24"/>
  <c r="K1028" i="24"/>
  <c r="K1030" i="24"/>
  <c r="J1030" i="24"/>
  <c r="J1032" i="24"/>
  <c r="K1032" i="24"/>
  <c r="K1034" i="24"/>
  <c r="J1034" i="24"/>
  <c r="J1036" i="24"/>
  <c r="K1036" i="24"/>
  <c r="K1038" i="24"/>
  <c r="J1038" i="24"/>
  <c r="J1040" i="24"/>
  <c r="K1040" i="24"/>
  <c r="K1042" i="24"/>
  <c r="J1042" i="24"/>
  <c r="J1044" i="24"/>
  <c r="K1044" i="24"/>
  <c r="K1046" i="24"/>
  <c r="J1046" i="24"/>
  <c r="J1048" i="24"/>
  <c r="K1048" i="24"/>
  <c r="K1050" i="24"/>
  <c r="J1050" i="24"/>
  <c r="J1052" i="24"/>
  <c r="K1052" i="24"/>
  <c r="K1054" i="24"/>
  <c r="J1054" i="24"/>
  <c r="J1056" i="24"/>
  <c r="K1056" i="24"/>
  <c r="K1058" i="24"/>
  <c r="J1058" i="24"/>
  <c r="J1060" i="24"/>
  <c r="K1060" i="24"/>
  <c r="K1062" i="24"/>
  <c r="J1062" i="24"/>
  <c r="J1064" i="24"/>
  <c r="K1064" i="24"/>
  <c r="K1066" i="24"/>
  <c r="J1066" i="24"/>
  <c r="J1068" i="24"/>
  <c r="K1068" i="24"/>
  <c r="K1070" i="24"/>
  <c r="J1070" i="24"/>
  <c r="J1072" i="24"/>
  <c r="K1072" i="24"/>
  <c r="K1074" i="24"/>
  <c r="J1074" i="24"/>
  <c r="J1076" i="24"/>
  <c r="K1076" i="24"/>
  <c r="K1078" i="24"/>
  <c r="J1078" i="24"/>
  <c r="J1080" i="24"/>
  <c r="K1080" i="24"/>
  <c r="K1082" i="24"/>
  <c r="J1082" i="24"/>
  <c r="J1084" i="24"/>
  <c r="K1084" i="24"/>
  <c r="K1086" i="24"/>
  <c r="J1086" i="24"/>
  <c r="J1088" i="24"/>
  <c r="K1088" i="24"/>
  <c r="K1090" i="24"/>
  <c r="J1090" i="24"/>
  <c r="J1092" i="24"/>
  <c r="K1092" i="24"/>
  <c r="K1094" i="24"/>
  <c r="J1094" i="24"/>
  <c r="J1096" i="24"/>
  <c r="K1096" i="24"/>
  <c r="K1098" i="24"/>
  <c r="J1098" i="24"/>
  <c r="J1100" i="24"/>
  <c r="K1100" i="24"/>
  <c r="K1102" i="24"/>
  <c r="J1102" i="24"/>
  <c r="J1104" i="24"/>
  <c r="K1104" i="24"/>
  <c r="K1106" i="24"/>
  <c r="J1106" i="24"/>
  <c r="J1108" i="24"/>
  <c r="K1108" i="24"/>
  <c r="K1110" i="24"/>
  <c r="J1110" i="24"/>
  <c r="J1112" i="24"/>
  <c r="K1112" i="24"/>
  <c r="K1114" i="24"/>
  <c r="J1114" i="24"/>
  <c r="J1116" i="24"/>
  <c r="K1116" i="24"/>
  <c r="K1118" i="24"/>
  <c r="J1118" i="24"/>
  <c r="J1120" i="24"/>
  <c r="K1120" i="24"/>
  <c r="K1122" i="24"/>
  <c r="J1122" i="24"/>
  <c r="J1124" i="24"/>
  <c r="K1124" i="24"/>
  <c r="K1126" i="24"/>
  <c r="J1126" i="24"/>
  <c r="J1128" i="24"/>
  <c r="K1128" i="24"/>
  <c r="K1130" i="24"/>
  <c r="J1130" i="24"/>
  <c r="J1132" i="24"/>
  <c r="K1132" i="24"/>
  <c r="K1134" i="24"/>
  <c r="J1134" i="24"/>
  <c r="J1136" i="24"/>
  <c r="K1136" i="24"/>
  <c r="K1138" i="24"/>
  <c r="J1138" i="24"/>
  <c r="J1140" i="24"/>
  <c r="K1140" i="24"/>
  <c r="K1142" i="24"/>
  <c r="J1142" i="24"/>
  <c r="J1144" i="24"/>
  <c r="K1144" i="24"/>
  <c r="K1146" i="24"/>
  <c r="J1146" i="24"/>
  <c r="J1148" i="24"/>
  <c r="K1148" i="24"/>
  <c r="K1150" i="24"/>
  <c r="J1150" i="24"/>
  <c r="J1152" i="24"/>
  <c r="K1152" i="24"/>
  <c r="K1154" i="24"/>
  <c r="J1154" i="24"/>
  <c r="J1156" i="24"/>
  <c r="K1156" i="24"/>
  <c r="K1158" i="24"/>
  <c r="J1158" i="24"/>
  <c r="J1160" i="24"/>
  <c r="K1160" i="24"/>
  <c r="K1162" i="24"/>
  <c r="J1162" i="24"/>
  <c r="K1163" i="24"/>
  <c r="J1164" i="24"/>
  <c r="K1165" i="24"/>
  <c r="J1165" i="24"/>
  <c r="J1166" i="24"/>
  <c r="K1166" i="24"/>
  <c r="K1167" i="24"/>
  <c r="J1168" i="24"/>
  <c r="K1169" i="24"/>
  <c r="J1169" i="24"/>
  <c r="J1170" i="24"/>
  <c r="K1170" i="24"/>
  <c r="K1171" i="24"/>
  <c r="J1172" i="24"/>
  <c r="K1173" i="24"/>
  <c r="J1173" i="24"/>
  <c r="J1174" i="24"/>
  <c r="K1174" i="24"/>
  <c r="K1175" i="24"/>
  <c r="J1176" i="24"/>
  <c r="K1177" i="24"/>
  <c r="J1177" i="24"/>
  <c r="J1178" i="24"/>
  <c r="K1178" i="24"/>
  <c r="K1179" i="24"/>
  <c r="K1180" i="24"/>
  <c r="J1180" i="24"/>
  <c r="J1181" i="24"/>
  <c r="K1181" i="24"/>
  <c r="K1182" i="24"/>
  <c r="J1182" i="24"/>
  <c r="J1183" i="24"/>
  <c r="K1183" i="24"/>
  <c r="K1184" i="24"/>
  <c r="J1184" i="24"/>
  <c r="J1185" i="24"/>
  <c r="K1185" i="24"/>
  <c r="K1186" i="24"/>
  <c r="J1186" i="24"/>
  <c r="J1187" i="24"/>
  <c r="K1187" i="24"/>
  <c r="K1188" i="24"/>
  <c r="J1188" i="24"/>
  <c r="J1189" i="24"/>
  <c r="K1189" i="24"/>
  <c r="K1190" i="24"/>
  <c r="J1190" i="24"/>
  <c r="J1191" i="24"/>
  <c r="K1191" i="24"/>
  <c r="K1192" i="24"/>
  <c r="J1192" i="24"/>
  <c r="J1193" i="24"/>
  <c r="K1193" i="24"/>
  <c r="K1194" i="24"/>
  <c r="J1194" i="24"/>
  <c r="J1195" i="24"/>
  <c r="K1195" i="24"/>
  <c r="K1196" i="24"/>
  <c r="J1196" i="24"/>
  <c r="J1197" i="24"/>
  <c r="K1197" i="24"/>
  <c r="K1198" i="24"/>
  <c r="J1198" i="24"/>
  <c r="J1199" i="24"/>
  <c r="K1199" i="24"/>
  <c r="K1200" i="24"/>
  <c r="J1200" i="24"/>
  <c r="J1201" i="24"/>
  <c r="K1201" i="24"/>
  <c r="K1202" i="24"/>
  <c r="J1202" i="24"/>
  <c r="J1203" i="24"/>
  <c r="K1203" i="24"/>
  <c r="K1204" i="24"/>
  <c r="J1204" i="24"/>
  <c r="J1205" i="24"/>
  <c r="K1205" i="24"/>
  <c r="K1206" i="24"/>
  <c r="J1206" i="24"/>
  <c r="J1207" i="24"/>
  <c r="K1207" i="24"/>
  <c r="K1208" i="24"/>
  <c r="J1208" i="24"/>
  <c r="J1209" i="24"/>
  <c r="K1209" i="24"/>
  <c r="K1210" i="24"/>
  <c r="J1210" i="24"/>
  <c r="J1211" i="24"/>
  <c r="K1211" i="24"/>
  <c r="K1212" i="24"/>
  <c r="J1212" i="24"/>
  <c r="J1213" i="24"/>
  <c r="K1213" i="24"/>
  <c r="K1214" i="24"/>
  <c r="J1214" i="24"/>
  <c r="J1215" i="24"/>
  <c r="K1215" i="24"/>
  <c r="K1216" i="24"/>
  <c r="J1216" i="24"/>
  <c r="J1217" i="24"/>
  <c r="K1217" i="24"/>
  <c r="K1218" i="24"/>
  <c r="J1218" i="24"/>
  <c r="J1219" i="24"/>
  <c r="K1219" i="24"/>
  <c r="K1220" i="24"/>
  <c r="J1220" i="24"/>
  <c r="J1221" i="24"/>
  <c r="K1221" i="24"/>
  <c r="K1222" i="24"/>
  <c r="J1222" i="24"/>
  <c r="J1223" i="24"/>
  <c r="K1223" i="24"/>
  <c r="K1224" i="24"/>
  <c r="J1224" i="24"/>
  <c r="J1225" i="24"/>
  <c r="K1225" i="24"/>
  <c r="K1226" i="24"/>
  <c r="J1226" i="24"/>
  <c r="J1227" i="24"/>
  <c r="K1227" i="24"/>
  <c r="K1228" i="24"/>
  <c r="J1228" i="24"/>
  <c r="J1229" i="24"/>
  <c r="K1229" i="24"/>
  <c r="K1230" i="24"/>
  <c r="J1230" i="24"/>
  <c r="J1231" i="24"/>
  <c r="K1231" i="24"/>
  <c r="K1232" i="24"/>
  <c r="J1232" i="24"/>
  <c r="J1233" i="24"/>
  <c r="K1233" i="24"/>
  <c r="K1234" i="24"/>
  <c r="J1234" i="24"/>
  <c r="J1235" i="24"/>
  <c r="K1235" i="24"/>
  <c r="K1236" i="24"/>
  <c r="J1236" i="24"/>
  <c r="J1237" i="24"/>
  <c r="K1237" i="24"/>
  <c r="K1238" i="24"/>
  <c r="J1238" i="24"/>
  <c r="J1239" i="24"/>
  <c r="K1239" i="24"/>
  <c r="K1240" i="24"/>
  <c r="J1240" i="24"/>
  <c r="J1241" i="24"/>
  <c r="K1241" i="24"/>
  <c r="K1242" i="24"/>
  <c r="J1242" i="24"/>
  <c r="J1243" i="24"/>
  <c r="K1243" i="24"/>
  <c r="K1244" i="24"/>
  <c r="J1244" i="24"/>
  <c r="J1245" i="24"/>
  <c r="K1245" i="24"/>
  <c r="K1246" i="24"/>
  <c r="J1246" i="24"/>
  <c r="J1247" i="24"/>
  <c r="K1247" i="24"/>
  <c r="K1248" i="24"/>
  <c r="J1248" i="24"/>
  <c r="J1249" i="24"/>
  <c r="K1249" i="24"/>
  <c r="K1250" i="24"/>
  <c r="J1250" i="24"/>
  <c r="J1251" i="24"/>
  <c r="K1251" i="24"/>
  <c r="K1252" i="24"/>
  <c r="J1252" i="24"/>
  <c r="J1253" i="24"/>
  <c r="K1253" i="24"/>
  <c r="K1254" i="24"/>
  <c r="J1254" i="24"/>
  <c r="J1255" i="24"/>
  <c r="K1255" i="24"/>
  <c r="K1256" i="24"/>
  <c r="J1256" i="24"/>
  <c r="J1257" i="24"/>
  <c r="K1257" i="24"/>
  <c r="K1258" i="24"/>
  <c r="J1258" i="24"/>
  <c r="J1259" i="24"/>
  <c r="K1259" i="24"/>
  <c r="K1260" i="24"/>
  <c r="J1260" i="24"/>
  <c r="J1261" i="24"/>
  <c r="K1261" i="24"/>
  <c r="K1262" i="24"/>
  <c r="J1262" i="24"/>
  <c r="J1263" i="24"/>
  <c r="K1263" i="24"/>
  <c r="K1264" i="24"/>
  <c r="J1264" i="24"/>
  <c r="J1265" i="24"/>
  <c r="K1265" i="24"/>
  <c r="K1266" i="24"/>
  <c r="J1266" i="24"/>
  <c r="J1267" i="24"/>
  <c r="K1267" i="24"/>
  <c r="K1268" i="24"/>
  <c r="J1268" i="24"/>
  <c r="J1269" i="24"/>
  <c r="K1269" i="24"/>
  <c r="K1270" i="24"/>
  <c r="J1270" i="24"/>
  <c r="J1271" i="24"/>
  <c r="K1271" i="24"/>
  <c r="K1272" i="24"/>
  <c r="J1272" i="24"/>
  <c r="J1273" i="24"/>
  <c r="K1273" i="24"/>
  <c r="K1274" i="24"/>
  <c r="J1274" i="24"/>
  <c r="J1275" i="24"/>
  <c r="K1275" i="24"/>
  <c r="K1276" i="24"/>
  <c r="J1276" i="24"/>
  <c r="J1277" i="24"/>
  <c r="K1277" i="24"/>
  <c r="K1278" i="24"/>
  <c r="J1278" i="24"/>
  <c r="J1279" i="24"/>
  <c r="K1279" i="24"/>
  <c r="K1280" i="24"/>
  <c r="J1280" i="24"/>
  <c r="J1281" i="24"/>
  <c r="K1281" i="24"/>
  <c r="K1282" i="24"/>
  <c r="J1282" i="24"/>
  <c r="J1283" i="24"/>
  <c r="K1283" i="24"/>
  <c r="K1284" i="24"/>
  <c r="J1284" i="24"/>
  <c r="J1285" i="24"/>
  <c r="K1285" i="24"/>
  <c r="K1286" i="24"/>
  <c r="J1286" i="24"/>
  <c r="J1287" i="24"/>
  <c r="K1287" i="24"/>
  <c r="K1288" i="24"/>
  <c r="J1288" i="24"/>
  <c r="J1289" i="24"/>
  <c r="K1289" i="24"/>
  <c r="K1290" i="24"/>
  <c r="J1290" i="24"/>
  <c r="J1291" i="24"/>
  <c r="K1291" i="24"/>
  <c r="K1292" i="24"/>
  <c r="J1292" i="24"/>
  <c r="J1293" i="24"/>
  <c r="K1293" i="24"/>
  <c r="K1294" i="24"/>
  <c r="J1294" i="24"/>
  <c r="J1295" i="24"/>
  <c r="K1295" i="24"/>
  <c r="K1296" i="24"/>
  <c r="J1296" i="24"/>
  <c r="J1297" i="24"/>
  <c r="K1297" i="24"/>
  <c r="K1298" i="24"/>
  <c r="J1298" i="24"/>
  <c r="J1299" i="24"/>
  <c r="K1299" i="24"/>
  <c r="K1300" i="24"/>
  <c r="J1300" i="24"/>
  <c r="J1301" i="24"/>
  <c r="K1301" i="24"/>
  <c r="K1302" i="24"/>
  <c r="J1302" i="24"/>
  <c r="J1303" i="24"/>
  <c r="K1303" i="24"/>
  <c r="K1304" i="24"/>
  <c r="J1304" i="24"/>
  <c r="J1305" i="24"/>
  <c r="K1305" i="24"/>
  <c r="K1306" i="24"/>
  <c r="J1306" i="24"/>
  <c r="J1307" i="24"/>
  <c r="K1307" i="24"/>
  <c r="K1308" i="24"/>
  <c r="J1308" i="24"/>
  <c r="J1309" i="24"/>
  <c r="K1309" i="24"/>
  <c r="K1310" i="24"/>
  <c r="J1310" i="24"/>
  <c r="J1311" i="24"/>
  <c r="K1311" i="24"/>
  <c r="K1312" i="24"/>
  <c r="J1312" i="24"/>
  <c r="J1313" i="24"/>
  <c r="K1313" i="24"/>
  <c r="K1314" i="24"/>
  <c r="J1314" i="24"/>
  <c r="J1315" i="24"/>
  <c r="K1315" i="24"/>
  <c r="K1316" i="24"/>
  <c r="J1316" i="24"/>
  <c r="J1317" i="24"/>
  <c r="K1317" i="24"/>
  <c r="K1318" i="24"/>
  <c r="J1318" i="24"/>
  <c r="J1319" i="24"/>
  <c r="K1319" i="24"/>
  <c r="K1320" i="24"/>
  <c r="J1320" i="24"/>
  <c r="J1321" i="24"/>
  <c r="K1321" i="24"/>
  <c r="K1322" i="24"/>
  <c r="J1322" i="24"/>
  <c r="J1323" i="24"/>
  <c r="K1323" i="24"/>
  <c r="K1324" i="24"/>
  <c r="J1324" i="24"/>
  <c r="J1325" i="24"/>
  <c r="K1325" i="24"/>
  <c r="K1326" i="24"/>
  <c r="J1326" i="24"/>
  <c r="J1327" i="24"/>
  <c r="K1327" i="24"/>
  <c r="K1328" i="24"/>
  <c r="J1328" i="24"/>
  <c r="J1329" i="24"/>
  <c r="K1329" i="24"/>
  <c r="K1330" i="24"/>
  <c r="J1330" i="24"/>
  <c r="J1331" i="24"/>
  <c r="K1331" i="24"/>
  <c r="K1332" i="24"/>
  <c r="J1332" i="24"/>
  <c r="J1333" i="24"/>
  <c r="K1333" i="24"/>
  <c r="K1334" i="24"/>
  <c r="J1334" i="24"/>
  <c r="J1335" i="24"/>
  <c r="K1335" i="24"/>
  <c r="K1336" i="24"/>
  <c r="J1336" i="24"/>
  <c r="J1337" i="24"/>
  <c r="K1337" i="24"/>
  <c r="K1338" i="24"/>
  <c r="J1338" i="24"/>
  <c r="J1339" i="24"/>
  <c r="K1339" i="24"/>
  <c r="K1340" i="24"/>
  <c r="J1340" i="24"/>
  <c r="J1341" i="24"/>
  <c r="K1341" i="24"/>
  <c r="K1342" i="24"/>
  <c r="J1342" i="24"/>
  <c r="J1343" i="24"/>
  <c r="K1343" i="24"/>
  <c r="K1344" i="24"/>
  <c r="J1344" i="24"/>
  <c r="J1345" i="24"/>
  <c r="K1345" i="24"/>
  <c r="K1346" i="24"/>
  <c r="J1346" i="24"/>
  <c r="J1347" i="24"/>
  <c r="K1347" i="24"/>
  <c r="K1348" i="24"/>
  <c r="J1348" i="24"/>
  <c r="J1349" i="24"/>
  <c r="K1349" i="24"/>
  <c r="K1350" i="24"/>
  <c r="J1350" i="24"/>
  <c r="J1351" i="24"/>
  <c r="K1351" i="24"/>
  <c r="K1352" i="24"/>
  <c r="J1352" i="24"/>
  <c r="J1353" i="24"/>
  <c r="K1353" i="24"/>
  <c r="K1354" i="24"/>
  <c r="J1354" i="24"/>
  <c r="J1355" i="24"/>
  <c r="K1355" i="24"/>
  <c r="K1356" i="24"/>
  <c r="J1356" i="24"/>
  <c r="J1357" i="24"/>
  <c r="K1357" i="24"/>
  <c r="K1358" i="24"/>
  <c r="J1358" i="24"/>
  <c r="J1359" i="24"/>
  <c r="K1359" i="24"/>
  <c r="K1360" i="24"/>
  <c r="J1360" i="24"/>
  <c r="J1361" i="24"/>
  <c r="K1361" i="24"/>
  <c r="K1362" i="24"/>
  <c r="J1362" i="24"/>
  <c r="J1363" i="24"/>
  <c r="K1363" i="24"/>
  <c r="K1364" i="24"/>
  <c r="J1364" i="24"/>
  <c r="J1365" i="24"/>
  <c r="K1365" i="24"/>
  <c r="K1366" i="24"/>
  <c r="J1366" i="24"/>
  <c r="J1367" i="24"/>
  <c r="K1367" i="24"/>
  <c r="K1368" i="24"/>
  <c r="J1368" i="24"/>
  <c r="J1369" i="24"/>
  <c r="K1369" i="24"/>
  <c r="K1370" i="24"/>
  <c r="J1370" i="24"/>
  <c r="J1371" i="24"/>
  <c r="K1371" i="24"/>
  <c r="K1372" i="24"/>
  <c r="J1372" i="24"/>
  <c r="J1373" i="24"/>
  <c r="K1373" i="24"/>
  <c r="K1374" i="24"/>
  <c r="J1374" i="24"/>
  <c r="J1375" i="24"/>
  <c r="K1375" i="24"/>
  <c r="K1376" i="24"/>
  <c r="J1376" i="24"/>
  <c r="J1377" i="24"/>
  <c r="K1377" i="24"/>
  <c r="K1378" i="24"/>
  <c r="J1378" i="24"/>
  <c r="J1379" i="24"/>
  <c r="K1379" i="24"/>
  <c r="K1380" i="24"/>
  <c r="J1380" i="24"/>
  <c r="J1381" i="24"/>
  <c r="K1381" i="24"/>
  <c r="K1382" i="24"/>
  <c r="J1382" i="24"/>
  <c r="J1383" i="24"/>
  <c r="K1383" i="24"/>
  <c r="K1384" i="24"/>
  <c r="J1384" i="24"/>
  <c r="J1385" i="24"/>
  <c r="K1385" i="24"/>
  <c r="K1386" i="24"/>
  <c r="J1386" i="24"/>
  <c r="J1387" i="24"/>
  <c r="K1387" i="24"/>
  <c r="K1388" i="24"/>
  <c r="J1388" i="24"/>
  <c r="J1389" i="24"/>
  <c r="K1389" i="24"/>
  <c r="K1390" i="24"/>
  <c r="J1390" i="24"/>
  <c r="J1391" i="24"/>
  <c r="K1391" i="24"/>
  <c r="K1392" i="24"/>
  <c r="J1392" i="24"/>
  <c r="J1393" i="24"/>
  <c r="K1393" i="24"/>
  <c r="K1394" i="24"/>
  <c r="J1394" i="24"/>
  <c r="J1395" i="24"/>
  <c r="K1395" i="24"/>
  <c r="K1396" i="24"/>
  <c r="J1396" i="24"/>
  <c r="J1397" i="24"/>
  <c r="K1397" i="24"/>
  <c r="J1398" i="24"/>
  <c r="J1399" i="24"/>
  <c r="K1399" i="24"/>
  <c r="J1400" i="24"/>
  <c r="J1401" i="24"/>
  <c r="K1401" i="24"/>
  <c r="J1402" i="24"/>
  <c r="J1403" i="24"/>
  <c r="K1403" i="24"/>
  <c r="J1404" i="24"/>
  <c r="J1405" i="24"/>
  <c r="K1405" i="24"/>
  <c r="J1406" i="24"/>
  <c r="J1407" i="24"/>
  <c r="K1407" i="24"/>
  <c r="J1408" i="24"/>
  <c r="J1409" i="24"/>
  <c r="K1409" i="24"/>
  <c r="J1410" i="24"/>
  <c r="J1411" i="24"/>
  <c r="K1411" i="24"/>
  <c r="J1412" i="24"/>
  <c r="J1413" i="24"/>
  <c r="K1413" i="24"/>
  <c r="J1414" i="24"/>
  <c r="J1415" i="24"/>
  <c r="K1415" i="24"/>
  <c r="J1417" i="24"/>
  <c r="K1417" i="24"/>
  <c r="J1419" i="24"/>
  <c r="K1421" i="24"/>
  <c r="J1421" i="24"/>
  <c r="J1423" i="24"/>
  <c r="K1423" i="24"/>
  <c r="K1425" i="24"/>
  <c r="J1425" i="24"/>
  <c r="J1427" i="24"/>
  <c r="K1427" i="24"/>
  <c r="K1429" i="24"/>
  <c r="J1429" i="24"/>
  <c r="J1431" i="24"/>
  <c r="K1431" i="24"/>
  <c r="K1433" i="24"/>
  <c r="J1433" i="24"/>
  <c r="J1435" i="24"/>
  <c r="K1435" i="24"/>
  <c r="K1437" i="24"/>
  <c r="J1437" i="24"/>
  <c r="J1439" i="24"/>
  <c r="K1439" i="24"/>
  <c r="K1441" i="24"/>
  <c r="J1441" i="24"/>
  <c r="J1443" i="24"/>
  <c r="K1443" i="24"/>
  <c r="K1445" i="24"/>
  <c r="J1445" i="24"/>
  <c r="J1447" i="24"/>
  <c r="K1447" i="24"/>
  <c r="K1449" i="24"/>
  <c r="J1449" i="24"/>
  <c r="J1451" i="24"/>
  <c r="K1451" i="24"/>
  <c r="K1453" i="24"/>
  <c r="J1453" i="24"/>
  <c r="J1455" i="24"/>
  <c r="K1455" i="24"/>
  <c r="K1457" i="24"/>
  <c r="J1457" i="24"/>
  <c r="J1459" i="24"/>
  <c r="K1459" i="24"/>
  <c r="K1461" i="24"/>
  <c r="J1461" i="24"/>
  <c r="K1462" i="24"/>
  <c r="J1463" i="24"/>
  <c r="K1464" i="24"/>
  <c r="J1464" i="24"/>
  <c r="J1465" i="24"/>
  <c r="K1465" i="24"/>
  <c r="K1466" i="24"/>
  <c r="J1467" i="24"/>
  <c r="K1468" i="24"/>
  <c r="J1468" i="24"/>
  <c r="J1469" i="24"/>
  <c r="K1469" i="24"/>
  <c r="K1470" i="24"/>
  <c r="J1471" i="24"/>
  <c r="K1472" i="24"/>
  <c r="J1472" i="24"/>
  <c r="J1473" i="24"/>
  <c r="K1473" i="24"/>
  <c r="K1474" i="24"/>
  <c r="J1475" i="24"/>
  <c r="K1476" i="24"/>
  <c r="J1476" i="24"/>
  <c r="J1477" i="24"/>
  <c r="K1477" i="24"/>
  <c r="K1478" i="24"/>
  <c r="J1479" i="24"/>
  <c r="K1480" i="24"/>
  <c r="J1480" i="24"/>
  <c r="J1481" i="24"/>
  <c r="K1481" i="24"/>
  <c r="K1482" i="24"/>
  <c r="J1483" i="24"/>
  <c r="K1484" i="24"/>
  <c r="J1484" i="24"/>
  <c r="J1485" i="24"/>
  <c r="K1485" i="24"/>
  <c r="K1486" i="24"/>
  <c r="J1487" i="24"/>
  <c r="K1488" i="24"/>
  <c r="J1488" i="24"/>
  <c r="J1489" i="24"/>
  <c r="K1489" i="24"/>
  <c r="K1490" i="24"/>
  <c r="J1491" i="24"/>
  <c r="K1492" i="24"/>
  <c r="J1492" i="24"/>
  <c r="J1493" i="24"/>
  <c r="K1493" i="24"/>
  <c r="K1494" i="24"/>
  <c r="J1495" i="24"/>
  <c r="K1496" i="24"/>
  <c r="J1496" i="24"/>
  <c r="J1497" i="24"/>
  <c r="K1497" i="24"/>
  <c r="K1498" i="24"/>
  <c r="J1499" i="24"/>
  <c r="K1500" i="24"/>
  <c r="J1500" i="24"/>
  <c r="J1501" i="24"/>
  <c r="K1501" i="24"/>
  <c r="K1502" i="24"/>
  <c r="J1503" i="24"/>
  <c r="K1504" i="24"/>
  <c r="J1504" i="24"/>
  <c r="J1505" i="24"/>
  <c r="K1505" i="24"/>
  <c r="K1506" i="24"/>
  <c r="J1507" i="24"/>
  <c r="K1508" i="24"/>
  <c r="J1508" i="24"/>
  <c r="J1509" i="24"/>
  <c r="K1509" i="24"/>
  <c r="K1510" i="24"/>
  <c r="K1511" i="24"/>
  <c r="J1511" i="24"/>
  <c r="J1512" i="24"/>
  <c r="K1512" i="24"/>
  <c r="K1513" i="24"/>
  <c r="J1513" i="24"/>
  <c r="J1514" i="24"/>
  <c r="K1514" i="24"/>
  <c r="K1515" i="24"/>
  <c r="J1515" i="24"/>
  <c r="J1516" i="24"/>
  <c r="K1516" i="24"/>
  <c r="K1517" i="24"/>
  <c r="J1517" i="24"/>
  <c r="J1518" i="24"/>
  <c r="K1518" i="24"/>
  <c r="K1519" i="24"/>
  <c r="J1519" i="24"/>
  <c r="J1520" i="24"/>
  <c r="K1520" i="24"/>
  <c r="K1521" i="24"/>
  <c r="J1521" i="24"/>
  <c r="J1522" i="24"/>
  <c r="K1522" i="24"/>
  <c r="K1523" i="24"/>
  <c r="J1523" i="24"/>
  <c r="J1524" i="24"/>
  <c r="K1524" i="24"/>
  <c r="K1525" i="24"/>
  <c r="J1525" i="24"/>
  <c r="J1526" i="24"/>
  <c r="K1526" i="24"/>
  <c r="K1527" i="24"/>
  <c r="J1527" i="24"/>
  <c r="J1528" i="24"/>
  <c r="K1528" i="24"/>
  <c r="K1529" i="24"/>
  <c r="J1529" i="24"/>
  <c r="J1530" i="24"/>
  <c r="K1530" i="24"/>
  <c r="K1531" i="24"/>
  <c r="J1531" i="24"/>
  <c r="J1532" i="24"/>
  <c r="K1532" i="24"/>
  <c r="K1533" i="24"/>
  <c r="J1533" i="24"/>
  <c r="J1534" i="24"/>
  <c r="K1534" i="24"/>
  <c r="K1535" i="24"/>
  <c r="J1535" i="24"/>
  <c r="J1536" i="24"/>
  <c r="K1536" i="24"/>
  <c r="K1537" i="24"/>
  <c r="J1537" i="24"/>
  <c r="J1538" i="24"/>
  <c r="K1538" i="24"/>
  <c r="K1539" i="24"/>
  <c r="J1539" i="24"/>
  <c r="J1540" i="24"/>
  <c r="K1540" i="24"/>
  <c r="K1541" i="24"/>
  <c r="J1541" i="24"/>
  <c r="J1542" i="24"/>
  <c r="K1542" i="24"/>
  <c r="K1543" i="24"/>
  <c r="J1543" i="24"/>
  <c r="J1544" i="24"/>
  <c r="K1544" i="24"/>
  <c r="K1545" i="24"/>
  <c r="J1545" i="24"/>
  <c r="J1546" i="24"/>
  <c r="K1546" i="24"/>
  <c r="K1547" i="24"/>
  <c r="J1547" i="24"/>
  <c r="J1548" i="24"/>
  <c r="K1548" i="24"/>
  <c r="K1549" i="24"/>
  <c r="J1549" i="24"/>
  <c r="J1550" i="24"/>
  <c r="K1550" i="24"/>
  <c r="K1551" i="24"/>
  <c r="J1551" i="24"/>
  <c r="J1552" i="24"/>
  <c r="K1552" i="24"/>
  <c r="K1553" i="24"/>
  <c r="J1553" i="24"/>
  <c r="J1554" i="24"/>
  <c r="K1554" i="24"/>
  <c r="K1555" i="24"/>
  <c r="J1555" i="24"/>
  <c r="J1556" i="24"/>
  <c r="K1556" i="24"/>
  <c r="K1557" i="24"/>
  <c r="J1557" i="24"/>
  <c r="J1558" i="24"/>
  <c r="K1558" i="24"/>
  <c r="K1559" i="24"/>
  <c r="J1559" i="24"/>
  <c r="J1560" i="24"/>
  <c r="K1560" i="24"/>
  <c r="K1561" i="24"/>
  <c r="J1561" i="24"/>
  <c r="J1562" i="24"/>
  <c r="K1562" i="24"/>
  <c r="K1563" i="24"/>
  <c r="J1563" i="24"/>
  <c r="J1564" i="24"/>
  <c r="K1564" i="24"/>
  <c r="K1565" i="24"/>
  <c r="J1565" i="24"/>
  <c r="J1566" i="24"/>
  <c r="K1566" i="24"/>
  <c r="K1567" i="24"/>
  <c r="J1567" i="24"/>
  <c r="J1568" i="24"/>
  <c r="K1568" i="24"/>
  <c r="K1569" i="24"/>
  <c r="J1569" i="24"/>
  <c r="J1570" i="24"/>
  <c r="K1570" i="24"/>
  <c r="K1571" i="24"/>
  <c r="J1571" i="24"/>
  <c r="J1572" i="24"/>
  <c r="K1572" i="24"/>
  <c r="K1573" i="24"/>
  <c r="J1573" i="24"/>
  <c r="J1574" i="24"/>
  <c r="K1574" i="24"/>
  <c r="K1575" i="24"/>
  <c r="J1575" i="24"/>
  <c r="J1576" i="24"/>
  <c r="K1576" i="24"/>
  <c r="K1577" i="24"/>
  <c r="J1577" i="24"/>
  <c r="J1578" i="24"/>
  <c r="K1578" i="24"/>
  <c r="K1579" i="24"/>
  <c r="J1579" i="24"/>
  <c r="J1580" i="24"/>
  <c r="K1580" i="24"/>
  <c r="K1581" i="24"/>
  <c r="J1581" i="24"/>
  <c r="J1582" i="24"/>
  <c r="K1582" i="24"/>
  <c r="K1583" i="24"/>
  <c r="J1583" i="24"/>
  <c r="J1584" i="24"/>
  <c r="K1584" i="24"/>
  <c r="K1585" i="24"/>
  <c r="J1585" i="24"/>
  <c r="J1586" i="24"/>
  <c r="K1586" i="24"/>
  <c r="K1587" i="24"/>
  <c r="J1587" i="24"/>
  <c r="J1588" i="24"/>
  <c r="K1588" i="24"/>
  <c r="K1589" i="24"/>
  <c r="J1589" i="24"/>
  <c r="J1590" i="24"/>
  <c r="K1590" i="24"/>
  <c r="K1591" i="24"/>
  <c r="J1591" i="24"/>
  <c r="J1592" i="24"/>
  <c r="K1592" i="24"/>
  <c r="K1593" i="24"/>
  <c r="J1593" i="24"/>
  <c r="J1594" i="24"/>
  <c r="K1594" i="24"/>
  <c r="K1595" i="24"/>
  <c r="J1595" i="24"/>
  <c r="J1596" i="24"/>
  <c r="K1596" i="24"/>
  <c r="K1597" i="24"/>
  <c r="J1597" i="24"/>
  <c r="J1598" i="24"/>
  <c r="K1598" i="24"/>
  <c r="K1599" i="24"/>
  <c r="J1599" i="24"/>
  <c r="J1600" i="24"/>
  <c r="K1600" i="24"/>
  <c r="K1601" i="24"/>
  <c r="J1601" i="24"/>
  <c r="J1602" i="24"/>
  <c r="K1602" i="24"/>
  <c r="K1603" i="24"/>
  <c r="J1603" i="24"/>
  <c r="J1604" i="24"/>
  <c r="K1604" i="24"/>
  <c r="K1605" i="24"/>
  <c r="J1605" i="24"/>
  <c r="J1606" i="24"/>
  <c r="K1606" i="24"/>
  <c r="K1607" i="24"/>
  <c r="J1607" i="24"/>
  <c r="J1608" i="24"/>
  <c r="K1608" i="24"/>
  <c r="K1609" i="24"/>
  <c r="J1609" i="24"/>
  <c r="J1610" i="24"/>
  <c r="K1610" i="24"/>
  <c r="K1611" i="24"/>
  <c r="J1611" i="24"/>
  <c r="J1612" i="24"/>
  <c r="K1612" i="24"/>
  <c r="K1613" i="24"/>
  <c r="J1613" i="24"/>
  <c r="J1614" i="24"/>
  <c r="K1614" i="24"/>
  <c r="K1615" i="24"/>
  <c r="J1615" i="24"/>
  <c r="J1616" i="24"/>
  <c r="K1616" i="24"/>
  <c r="K1617" i="24"/>
  <c r="J1617" i="24"/>
  <c r="J1618" i="24"/>
  <c r="K1618" i="24"/>
  <c r="K1619" i="24"/>
  <c r="J1619" i="24"/>
  <c r="J1620" i="24"/>
  <c r="K1620" i="24"/>
  <c r="K1621" i="24"/>
  <c r="J1621" i="24"/>
  <c r="J1622" i="24"/>
  <c r="K1622" i="24"/>
  <c r="K1623" i="24"/>
  <c r="J1623" i="24"/>
  <c r="J1624" i="24"/>
  <c r="K1624" i="24"/>
  <c r="K1625" i="24"/>
  <c r="J1625" i="24"/>
  <c r="J1626" i="24"/>
  <c r="K1626" i="24"/>
  <c r="K1627" i="24"/>
  <c r="J1627" i="24"/>
  <c r="J1628" i="24"/>
  <c r="K1628" i="24"/>
  <c r="K1629" i="24"/>
  <c r="J1629" i="24"/>
  <c r="J1630" i="24"/>
  <c r="K1630" i="24"/>
  <c r="K1631" i="24"/>
  <c r="J1631" i="24"/>
  <c r="J1632" i="24"/>
  <c r="K1632" i="24"/>
  <c r="K1633" i="24"/>
  <c r="J1633" i="24"/>
  <c r="J1634" i="24"/>
  <c r="K1634" i="24"/>
  <c r="K1635" i="24"/>
  <c r="J1635" i="24"/>
  <c r="J1636" i="24"/>
  <c r="K1636" i="24"/>
  <c r="K1637" i="24"/>
  <c r="J1637" i="24"/>
  <c r="J1638" i="24"/>
  <c r="K1638" i="24"/>
  <c r="K1639" i="24"/>
  <c r="J1639" i="24"/>
  <c r="J1640" i="24"/>
  <c r="K1640" i="24"/>
  <c r="K1641" i="24"/>
  <c r="J1641" i="24"/>
  <c r="J1642" i="24"/>
  <c r="K1642" i="24"/>
  <c r="K1643" i="24"/>
  <c r="J1643" i="24"/>
  <c r="J1644" i="24"/>
  <c r="K1644" i="24"/>
  <c r="K1645" i="24"/>
  <c r="J1645" i="24"/>
  <c r="J1646" i="24"/>
  <c r="K1646" i="24"/>
  <c r="K1647" i="24"/>
  <c r="J1647" i="24"/>
  <c r="J1648" i="24"/>
  <c r="K1648" i="24"/>
  <c r="K1649" i="24"/>
  <c r="J1649" i="24"/>
  <c r="J1650" i="24"/>
  <c r="K1650" i="24"/>
  <c r="K1651" i="24"/>
  <c r="J1651" i="24"/>
  <c r="J1652" i="24"/>
  <c r="K1652" i="24"/>
  <c r="K1653" i="24"/>
  <c r="J1653" i="24"/>
  <c r="J1654" i="24"/>
  <c r="K1654" i="24"/>
  <c r="K1655" i="24"/>
  <c r="J1655" i="24"/>
  <c r="J1656" i="24"/>
  <c r="K1656" i="24"/>
  <c r="K1657" i="24"/>
  <c r="J1657" i="24"/>
  <c r="J1658" i="24"/>
  <c r="K1658" i="24"/>
  <c r="K1659" i="24"/>
  <c r="J1659" i="24"/>
  <c r="J1660" i="24"/>
  <c r="K1660" i="24"/>
  <c r="K1661" i="24"/>
  <c r="J1661" i="24"/>
  <c r="J1662" i="24"/>
  <c r="K1662" i="24"/>
  <c r="K1663" i="24"/>
  <c r="J1663" i="24"/>
  <c r="J1664" i="24"/>
  <c r="K1664" i="24"/>
  <c r="K1665" i="24"/>
  <c r="J1665" i="24"/>
  <c r="J1666" i="24"/>
  <c r="K1666" i="24"/>
  <c r="K1667" i="24"/>
  <c r="J1667" i="24"/>
  <c r="J1668" i="24"/>
  <c r="K1668" i="24"/>
  <c r="J1669" i="24"/>
  <c r="J1670" i="24"/>
  <c r="K1670" i="24"/>
  <c r="J1671" i="24"/>
  <c r="J1672" i="24"/>
  <c r="K1672" i="24"/>
  <c r="J1673" i="24"/>
  <c r="J1674" i="24"/>
  <c r="K1674" i="24"/>
  <c r="J1675" i="24"/>
  <c r="J1676" i="24"/>
  <c r="K1676" i="24"/>
  <c r="J1677" i="24"/>
  <c r="J1678" i="24"/>
  <c r="K1678" i="24"/>
  <c r="J1679" i="24"/>
  <c r="J1680" i="24"/>
  <c r="K1680" i="24"/>
  <c r="J1681" i="24"/>
  <c r="J1682" i="24"/>
  <c r="K1682" i="24"/>
  <c r="J1683" i="24"/>
  <c r="J1684" i="24"/>
  <c r="K1684" i="24"/>
  <c r="J1685" i="24"/>
  <c r="J1686" i="24"/>
  <c r="K1686" i="24"/>
  <c r="J1687" i="24"/>
  <c r="J1688" i="24"/>
  <c r="K1688" i="24"/>
  <c r="J1689" i="24"/>
  <c r="J1690" i="24"/>
  <c r="K1690" i="24"/>
  <c r="J1691" i="24"/>
  <c r="J1692" i="24"/>
  <c r="K1692" i="24"/>
  <c r="J1693" i="24"/>
  <c r="J1694" i="24"/>
  <c r="K1694" i="24"/>
  <c r="J1695" i="24"/>
  <c r="J1696" i="24"/>
  <c r="K1696" i="24"/>
  <c r="J1697" i="24"/>
  <c r="J1698" i="24"/>
  <c r="K1698" i="24"/>
  <c r="J1699" i="24"/>
  <c r="J1700" i="24"/>
  <c r="K1700" i="24"/>
  <c r="J1701" i="24"/>
  <c r="J1702" i="24"/>
  <c r="K1702" i="24"/>
  <c r="J1703" i="24"/>
  <c r="J1704" i="24"/>
  <c r="K1704" i="24"/>
  <c r="J1705" i="24"/>
  <c r="J1706" i="24"/>
  <c r="K1706" i="24"/>
  <c r="J1707" i="24"/>
  <c r="J1708" i="24"/>
  <c r="K1708" i="24"/>
  <c r="J1709" i="24"/>
  <c r="J1710" i="24"/>
  <c r="K1710" i="24"/>
  <c r="J1711" i="24"/>
  <c r="J1712" i="24"/>
  <c r="K1712" i="24"/>
  <c r="J1713" i="24"/>
  <c r="J1714" i="24"/>
  <c r="K1714" i="24"/>
  <c r="J1715" i="24"/>
  <c r="J1716" i="24"/>
  <c r="K1716" i="24"/>
  <c r="J1717" i="24"/>
  <c r="J1718" i="24"/>
  <c r="K1718" i="24"/>
  <c r="J1719" i="24"/>
  <c r="J1720" i="24"/>
  <c r="K1720" i="24"/>
  <c r="J1721" i="24"/>
  <c r="J1722" i="24"/>
  <c r="K1722" i="24"/>
  <c r="J1723" i="24"/>
  <c r="J1724" i="24"/>
  <c r="K1724" i="24"/>
  <c r="J1725" i="24"/>
  <c r="J1726" i="24"/>
  <c r="K1726" i="24"/>
  <c r="J1727" i="24"/>
  <c r="J1728" i="24"/>
  <c r="K1728" i="24"/>
  <c r="J1729" i="24"/>
  <c r="J1730" i="24"/>
  <c r="K1730" i="24"/>
  <c r="J1731" i="24"/>
  <c r="J1732" i="24"/>
  <c r="K1732" i="24"/>
  <c r="J1733" i="24"/>
  <c r="J1734" i="24"/>
  <c r="K1734" i="24"/>
  <c r="J1735" i="24"/>
  <c r="J1736" i="24"/>
  <c r="K1736" i="24"/>
  <c r="J1737" i="24"/>
  <c r="J1738" i="24"/>
  <c r="K1738" i="24"/>
  <c r="J1739" i="24"/>
  <c r="J1740" i="24"/>
  <c r="K1740" i="24"/>
  <c r="J1741" i="24"/>
  <c r="J1742" i="24"/>
  <c r="K1742" i="24"/>
  <c r="J1743" i="24"/>
  <c r="J1744" i="24"/>
  <c r="K1744" i="24"/>
  <c r="J1745" i="24"/>
  <c r="J1746" i="24"/>
  <c r="K1746" i="24"/>
  <c r="J1747" i="24"/>
  <c r="J1748" i="24"/>
  <c r="K1748" i="24"/>
  <c r="J1749" i="24"/>
  <c r="J1750" i="24"/>
  <c r="K1750" i="24"/>
  <c r="J1751" i="24"/>
  <c r="J1752" i="24"/>
  <c r="K1752" i="24"/>
  <c r="J1753" i="24"/>
  <c r="J1754" i="24"/>
  <c r="K1754" i="24"/>
  <c r="J1755" i="24"/>
  <c r="J1756" i="24"/>
  <c r="K1756" i="24"/>
  <c r="J1757" i="24"/>
  <c r="J1758" i="24"/>
  <c r="K1758" i="24"/>
  <c r="J1759" i="24"/>
  <c r="J1760" i="24"/>
  <c r="K1760" i="24"/>
  <c r="J1761" i="24"/>
  <c r="J1762" i="24"/>
  <c r="K1762" i="24"/>
  <c r="J1763" i="24"/>
  <c r="J1764" i="24"/>
  <c r="K1764" i="24"/>
  <c r="J1765" i="24"/>
  <c r="J1766" i="24"/>
  <c r="K1766" i="24"/>
  <c r="J1767" i="24"/>
  <c r="J1768" i="24"/>
  <c r="K1768" i="24"/>
  <c r="J1769" i="24"/>
  <c r="J1770" i="24"/>
  <c r="K1770" i="24"/>
  <c r="J1771" i="24"/>
  <c r="J1772" i="24"/>
  <c r="K1772" i="24"/>
  <c r="J1773" i="24"/>
  <c r="J1774" i="24"/>
  <c r="K1774" i="24"/>
  <c r="J1775" i="24"/>
  <c r="J1776" i="24"/>
  <c r="K1776" i="24"/>
  <c r="J1777" i="24"/>
  <c r="J1778" i="24"/>
  <c r="K1778" i="24"/>
  <c r="J1779" i="24"/>
  <c r="J1780" i="24"/>
  <c r="K1780" i="24"/>
  <c r="J1781" i="24"/>
  <c r="J1782" i="24"/>
  <c r="K1782" i="24"/>
  <c r="J1783" i="24"/>
  <c r="J1784" i="24"/>
  <c r="K1784" i="24"/>
  <c r="J1785" i="24"/>
  <c r="J1786" i="24"/>
  <c r="K1786" i="24"/>
  <c r="J1787" i="24"/>
  <c r="J1788" i="24"/>
  <c r="K1788" i="24"/>
  <c r="J1789" i="24"/>
  <c r="J1790" i="24"/>
  <c r="K1790" i="24"/>
  <c r="J1791" i="24"/>
  <c r="J1792" i="24"/>
  <c r="K1792" i="24"/>
  <c r="J1793" i="24"/>
  <c r="J1794" i="24"/>
  <c r="K1794" i="24"/>
  <c r="J1795" i="24"/>
  <c r="J1796" i="24"/>
  <c r="K1796" i="24"/>
  <c r="J1797" i="24"/>
  <c r="J1798" i="24"/>
  <c r="K1798" i="24"/>
  <c r="J1799" i="24"/>
  <c r="J1800" i="24"/>
  <c r="K1800" i="24"/>
  <c r="J1801" i="24"/>
  <c r="J1802" i="24"/>
  <c r="K1802" i="24"/>
  <c r="J1803" i="24"/>
  <c r="J1804" i="24"/>
  <c r="K1804" i="24"/>
  <c r="J1805" i="24"/>
  <c r="J1806" i="24"/>
  <c r="K1806" i="24"/>
  <c r="J1807" i="24"/>
  <c r="J1808" i="24"/>
  <c r="K1808" i="24"/>
  <c r="J1809" i="24"/>
  <c r="J1810" i="24"/>
  <c r="K1810" i="24"/>
  <c r="J1811" i="24"/>
  <c r="J1812" i="24"/>
  <c r="K1812" i="24"/>
  <c r="J1813" i="24"/>
  <c r="J1814" i="24"/>
  <c r="K1814" i="24"/>
  <c r="J1815" i="24"/>
  <c r="J1816" i="24"/>
  <c r="K1816" i="24"/>
  <c r="J1817" i="24"/>
  <c r="J1818" i="24"/>
  <c r="K1818" i="24"/>
  <c r="J1819" i="24"/>
  <c r="J1820" i="24"/>
  <c r="K1820" i="24"/>
  <c r="J1821" i="24"/>
  <c r="J1822" i="24"/>
  <c r="K1822" i="24"/>
  <c r="J1823" i="24"/>
  <c r="J1824" i="24"/>
  <c r="K1824" i="24"/>
  <c r="J1825" i="24"/>
  <c r="J1826" i="24"/>
  <c r="K1826" i="24"/>
  <c r="J1827" i="24"/>
  <c r="J1828" i="24"/>
  <c r="K1828" i="24"/>
  <c r="J1829" i="24"/>
  <c r="J1830" i="24"/>
  <c r="K1830" i="24"/>
  <c r="J1831" i="24"/>
  <c r="J1832" i="24"/>
  <c r="K1832" i="24"/>
  <c r="J1833" i="24"/>
  <c r="J1834" i="24"/>
  <c r="K1834" i="24"/>
  <c r="J1835" i="24"/>
  <c r="J1836" i="24"/>
  <c r="K1836" i="24"/>
  <c r="J1837" i="24"/>
  <c r="J1838" i="24"/>
  <c r="K1838" i="24"/>
  <c r="J1839" i="24"/>
  <c r="J1840" i="24"/>
  <c r="K1840" i="24"/>
  <c r="J1841" i="24"/>
  <c r="J1842" i="24"/>
  <c r="K1842" i="24"/>
  <c r="J1843" i="24"/>
  <c r="J1844" i="24"/>
  <c r="K1844" i="24"/>
  <c r="J1845" i="24"/>
  <c r="J1846" i="24"/>
  <c r="K1846" i="24"/>
  <c r="J1847" i="24"/>
  <c r="J1848" i="24"/>
  <c r="K1848" i="24"/>
  <c r="J1849" i="24"/>
  <c r="J1850" i="24"/>
  <c r="K1850" i="24"/>
  <c r="J1851" i="24"/>
  <c r="J1852" i="24"/>
  <c r="K1852" i="24"/>
  <c r="J1853" i="24"/>
  <c r="J1854" i="24"/>
  <c r="K1854" i="24"/>
  <c r="J1855" i="24"/>
  <c r="J1856" i="24"/>
  <c r="K1856" i="24"/>
  <c r="J1857" i="24"/>
  <c r="J1858" i="24"/>
  <c r="K1858" i="24"/>
  <c r="J1859" i="24"/>
  <c r="J1860" i="24"/>
  <c r="K1860" i="24"/>
  <c r="J1861" i="24"/>
  <c r="J1862" i="24"/>
  <c r="K1862" i="24"/>
  <c r="J1863" i="24"/>
  <c r="J1864" i="24"/>
  <c r="K1864" i="24"/>
  <c r="J1865" i="24"/>
  <c r="J1866" i="24"/>
  <c r="K1866" i="24"/>
  <c r="J1867" i="24"/>
  <c r="J1868" i="24"/>
  <c r="K1868" i="24"/>
  <c r="J1869" i="24"/>
  <c r="J1870" i="24"/>
  <c r="K1870" i="24"/>
  <c r="J1871" i="24"/>
  <c r="J1872" i="24"/>
  <c r="K1872" i="24"/>
  <c r="J1873" i="24"/>
  <c r="J1874" i="24"/>
  <c r="K1874" i="24"/>
  <c r="J1875" i="24"/>
  <c r="J1876" i="24"/>
  <c r="K1876" i="24"/>
  <c r="J1877" i="24"/>
  <c r="J1878" i="24"/>
  <c r="K1878" i="24"/>
  <c r="J1879" i="24"/>
  <c r="J1880" i="24"/>
  <c r="K1880" i="24"/>
  <c r="J1881" i="24"/>
  <c r="J1882" i="24"/>
  <c r="K1882" i="24"/>
  <c r="J1883" i="24"/>
  <c r="J1884" i="24"/>
  <c r="K1884" i="24"/>
  <c r="J1885" i="24"/>
  <c r="J1886" i="24"/>
  <c r="K1886" i="24"/>
  <c r="J1887" i="24"/>
  <c r="J1888" i="24"/>
  <c r="K1888" i="24"/>
  <c r="J1889" i="24"/>
  <c r="J1890" i="24"/>
  <c r="K1890" i="24"/>
  <c r="J1891" i="24"/>
  <c r="J1892" i="24"/>
  <c r="K1892" i="24"/>
  <c r="J1893" i="24"/>
  <c r="J1894" i="24"/>
  <c r="K1894" i="24"/>
  <c r="J1895" i="24"/>
  <c r="J1896" i="24"/>
  <c r="K1896" i="24"/>
  <c r="J1897" i="24"/>
  <c r="J1898" i="24"/>
  <c r="K1898" i="24"/>
  <c r="J1899" i="24"/>
  <c r="J1900" i="24"/>
  <c r="K1900" i="24"/>
  <c r="J1901" i="24"/>
  <c r="J1902" i="24"/>
  <c r="K1902" i="24"/>
  <c r="J1903" i="24"/>
  <c r="J1904" i="24"/>
  <c r="K1904" i="24"/>
  <c r="J1905" i="24"/>
  <c r="J1906" i="24"/>
  <c r="K1906" i="24"/>
  <c r="J1907" i="24"/>
  <c r="J1908" i="24"/>
  <c r="K1908" i="24"/>
  <c r="J1909" i="24"/>
  <c r="J1910" i="24"/>
  <c r="K1910" i="24"/>
  <c r="J1911" i="24"/>
  <c r="J1912" i="24"/>
  <c r="K1912" i="24"/>
  <c r="J1913" i="24"/>
  <c r="J1914" i="24"/>
  <c r="K1914" i="24"/>
  <c r="J1915" i="24"/>
  <c r="J1916" i="24"/>
  <c r="K1916" i="24"/>
  <c r="J1917" i="24"/>
  <c r="J1918" i="24"/>
  <c r="K1918" i="24"/>
  <c r="J1919" i="24"/>
  <c r="J1920" i="24"/>
  <c r="K1920" i="24"/>
  <c r="J1921" i="24"/>
  <c r="J1922" i="24"/>
  <c r="K1922" i="24"/>
  <c r="J1923" i="24"/>
  <c r="J1924" i="24"/>
  <c r="K1924" i="24"/>
  <c r="J1925" i="24"/>
  <c r="J1926" i="24"/>
  <c r="K1926" i="24"/>
  <c r="J1927" i="24"/>
  <c r="J1928" i="24"/>
  <c r="K1928" i="24"/>
  <c r="J1929" i="24"/>
  <c r="J1930" i="24"/>
  <c r="K1930" i="24"/>
  <c r="J1931" i="24"/>
  <c r="J1932" i="24"/>
  <c r="K1932" i="24"/>
  <c r="J1933" i="24"/>
  <c r="J1934" i="24"/>
  <c r="K1934" i="24"/>
  <c r="J1935" i="24"/>
  <c r="J1936" i="24"/>
  <c r="K1936" i="24"/>
  <c r="J1937" i="24"/>
  <c r="J1938" i="24"/>
  <c r="K1938" i="24"/>
  <c r="J1939" i="24"/>
  <c r="J1940" i="24"/>
  <c r="K1940" i="24"/>
  <c r="J1941" i="24"/>
  <c r="J1942" i="24"/>
  <c r="K1942" i="24"/>
  <c r="J1943" i="24"/>
  <c r="J1944" i="24"/>
  <c r="K1944" i="24"/>
  <c r="J1945" i="24"/>
  <c r="J1946" i="24"/>
  <c r="K1946" i="24"/>
  <c r="J1947" i="24"/>
  <c r="J1948" i="24"/>
  <c r="K1948" i="24"/>
  <c r="J1949" i="24"/>
  <c r="J1950" i="24"/>
  <c r="K1950" i="24"/>
  <c r="J1951" i="24"/>
  <c r="J1952" i="24"/>
  <c r="K1952" i="24"/>
  <c r="J1953" i="24"/>
  <c r="J1954" i="24"/>
  <c r="K1954" i="24"/>
  <c r="J1955" i="24"/>
  <c r="J1956" i="24"/>
  <c r="K1956" i="24"/>
  <c r="J1957" i="24"/>
  <c r="J1958" i="24"/>
  <c r="K1958" i="24"/>
  <c r="J1959" i="24"/>
  <c r="J1960" i="24"/>
  <c r="K1960" i="24"/>
  <c r="J1961" i="24"/>
  <c r="J1962" i="24"/>
  <c r="K1962" i="24"/>
  <c r="J1963" i="24"/>
  <c r="J1964" i="24"/>
  <c r="K1964" i="24"/>
  <c r="J1965" i="24"/>
  <c r="J1966" i="24"/>
  <c r="K1966" i="24"/>
  <c r="J1967" i="24"/>
  <c r="J1968" i="24"/>
  <c r="K1968" i="24"/>
  <c r="J1969" i="24"/>
  <c r="J1970" i="24"/>
  <c r="K1970" i="24"/>
  <c r="J1971" i="24"/>
  <c r="J1972" i="24"/>
  <c r="K1972" i="24"/>
  <c r="J1973" i="24"/>
  <c r="J1974" i="24"/>
  <c r="K1974" i="24"/>
  <c r="J1975" i="24"/>
  <c r="J1976" i="24"/>
  <c r="K1976" i="24"/>
  <c r="J1977" i="24"/>
  <c r="J1978" i="24"/>
  <c r="K1978" i="24"/>
  <c r="J1979" i="24"/>
  <c r="J1980" i="24"/>
  <c r="K1980" i="24"/>
  <c r="J1981" i="24"/>
  <c r="J1982" i="24"/>
  <c r="K1982" i="24"/>
  <c r="J1983" i="24"/>
  <c r="J1984" i="24"/>
  <c r="K1984" i="24"/>
  <c r="J1985" i="24"/>
  <c r="J1986" i="24"/>
  <c r="K1986" i="24"/>
  <c r="J1987" i="24"/>
  <c r="J1988" i="24"/>
  <c r="K1988" i="24"/>
  <c r="J1989" i="24"/>
  <c r="J1990" i="24"/>
  <c r="K1990" i="24"/>
  <c r="J1991" i="24"/>
  <c r="J1992" i="24"/>
  <c r="K1992" i="24"/>
  <c r="J1993" i="24"/>
  <c r="J1994" i="24"/>
  <c r="K1994" i="24"/>
  <c r="J1995" i="24"/>
  <c r="J1996" i="24"/>
  <c r="K1996" i="24"/>
  <c r="J1997" i="24"/>
  <c r="J1998" i="24"/>
  <c r="K1998" i="24"/>
  <c r="J1999" i="24"/>
  <c r="J2000" i="24"/>
  <c r="K2000" i="24"/>
  <c r="J2001" i="24"/>
  <c r="J2002" i="24"/>
  <c r="K2002" i="24"/>
  <c r="J2003" i="24"/>
  <c r="J2004" i="24"/>
  <c r="K2004" i="24"/>
  <c r="J2005" i="24"/>
  <c r="J2006" i="24"/>
  <c r="K2006" i="24"/>
  <c r="J2007" i="24"/>
  <c r="J2008" i="24"/>
  <c r="K2008" i="24"/>
  <c r="J2009" i="24"/>
  <c r="J2010" i="24"/>
  <c r="K2010" i="24"/>
  <c r="J2011" i="24"/>
  <c r="J2012" i="24"/>
  <c r="K2012" i="24"/>
  <c r="J2013" i="24"/>
  <c r="J2014" i="24"/>
  <c r="K2014" i="24"/>
  <c r="J2015" i="24"/>
  <c r="J2016" i="24"/>
  <c r="K2016" i="24"/>
  <c r="J2018" i="24"/>
  <c r="J2020" i="24"/>
  <c r="K2020" i="24"/>
  <c r="J2022" i="24"/>
  <c r="J2024" i="24"/>
  <c r="K2024" i="24"/>
  <c r="J2026" i="24"/>
  <c r="J2028" i="24"/>
  <c r="K2028" i="24"/>
  <c r="J2030" i="24"/>
  <c r="J2032" i="24"/>
  <c r="K2032" i="24"/>
  <c r="J2034" i="24"/>
  <c r="J2036" i="24"/>
  <c r="K2036" i="24"/>
  <c r="J2038" i="24"/>
  <c r="J2040" i="24"/>
  <c r="K2040" i="24"/>
  <c r="J2042" i="24"/>
  <c r="J2044" i="24"/>
  <c r="K2044" i="24"/>
  <c r="J2046" i="24"/>
  <c r="J2048" i="24"/>
  <c r="K2048" i="24"/>
  <c r="J2050" i="24"/>
  <c r="J2052" i="24"/>
  <c r="K2052" i="24"/>
  <c r="J2054" i="24"/>
  <c r="J2056" i="24"/>
  <c r="K2056" i="24"/>
  <c r="J2058" i="24"/>
  <c r="J2060" i="24"/>
  <c r="K2060" i="24"/>
  <c r="J2062" i="24"/>
  <c r="J2064" i="24"/>
  <c r="K2064" i="24"/>
  <c r="J2066" i="24"/>
  <c r="J2068" i="24"/>
  <c r="K2068" i="24"/>
  <c r="J2070" i="24"/>
  <c r="J2072" i="24"/>
  <c r="K2072" i="24"/>
  <c r="J2074" i="24"/>
  <c r="J2076" i="24"/>
  <c r="K2076" i="24"/>
  <c r="J2078" i="24"/>
  <c r="J2080" i="24"/>
  <c r="K2080" i="24"/>
  <c r="J2082" i="24"/>
  <c r="J2084" i="24"/>
  <c r="K2084" i="24"/>
  <c r="J2086" i="24"/>
  <c r="J2088" i="24"/>
  <c r="K2088" i="24"/>
  <c r="J2090" i="24"/>
  <c r="J2092" i="24"/>
  <c r="K2092" i="24"/>
  <c r="J2094" i="24"/>
  <c r="J2096" i="24"/>
  <c r="K2096" i="24"/>
  <c r="J2098" i="24"/>
  <c r="J2100" i="24"/>
  <c r="K2100" i="24"/>
  <c r="J2102" i="24"/>
  <c r="J2104" i="24"/>
  <c r="K2104" i="24"/>
  <c r="J2106" i="24"/>
  <c r="J2108" i="24"/>
  <c r="K2108" i="24"/>
  <c r="J2110" i="24"/>
  <c r="J2112" i="24"/>
  <c r="K2112" i="24"/>
  <c r="J2114" i="24"/>
  <c r="J2116" i="24"/>
  <c r="K2116" i="24"/>
  <c r="J2118" i="24"/>
  <c r="J2120" i="24"/>
  <c r="K2120" i="24"/>
  <c r="J2122" i="24"/>
  <c r="J2124" i="24"/>
  <c r="K2124" i="24"/>
  <c r="J2126" i="24"/>
  <c r="J2128" i="24"/>
  <c r="K2128" i="24"/>
  <c r="J2130" i="24"/>
  <c r="J2132" i="24"/>
  <c r="K2132" i="24"/>
  <c r="J2134" i="24"/>
  <c r="J2136" i="24"/>
  <c r="K2136" i="24"/>
  <c r="J2138" i="24"/>
  <c r="J2140" i="24"/>
  <c r="K2140" i="24"/>
  <c r="J2142" i="24"/>
  <c r="J2144" i="24"/>
  <c r="K2144" i="24"/>
  <c r="J2146" i="24"/>
  <c r="J2148" i="24"/>
  <c r="K2148" i="24"/>
  <c r="K2149" i="24"/>
  <c r="J2150" i="24"/>
  <c r="K2151" i="24"/>
  <c r="J2151" i="24"/>
  <c r="J2152" i="24"/>
  <c r="K2152" i="24"/>
  <c r="K2153" i="24"/>
  <c r="J2154" i="24"/>
  <c r="K2155" i="24"/>
  <c r="J2155" i="24"/>
  <c r="J2156" i="24"/>
  <c r="K2156" i="24"/>
  <c r="K2157" i="24"/>
  <c r="J2158" i="24"/>
  <c r="K2159" i="24"/>
  <c r="J2159" i="24"/>
  <c r="J2160" i="24"/>
  <c r="K2160" i="24"/>
  <c r="K2161" i="24"/>
  <c r="J2162" i="24"/>
  <c r="K2163" i="24"/>
  <c r="J2163" i="24"/>
  <c r="J2164" i="24"/>
  <c r="K2164" i="24"/>
  <c r="K2165" i="24"/>
  <c r="J2166" i="24"/>
  <c r="K2167" i="24"/>
  <c r="J2167" i="24"/>
  <c r="J2168" i="24"/>
  <c r="J2169" i="24"/>
  <c r="K2169" i="24"/>
  <c r="J2170" i="24"/>
  <c r="J2171" i="24"/>
  <c r="K2171" i="24"/>
  <c r="J2172" i="24"/>
  <c r="J2173" i="24"/>
  <c r="K2173" i="24"/>
  <c r="J2174" i="24"/>
  <c r="J2175" i="24"/>
  <c r="K2175" i="24"/>
  <c r="J2176" i="24"/>
  <c r="J2177" i="24"/>
  <c r="K2177" i="24"/>
  <c r="J2178" i="24"/>
  <c r="J2179" i="24"/>
  <c r="K2179" i="24"/>
  <c r="J2180" i="24"/>
  <c r="J2181" i="24"/>
  <c r="K2181" i="24"/>
  <c r="J2182" i="24"/>
  <c r="J2183" i="24"/>
  <c r="K2183" i="24"/>
  <c r="J2184" i="24"/>
  <c r="J2185" i="24"/>
  <c r="K2185" i="24"/>
  <c r="J2186" i="24"/>
  <c r="J2187" i="24"/>
  <c r="K2187" i="24"/>
  <c r="J2188" i="24"/>
  <c r="J2189" i="24"/>
  <c r="K2189" i="24"/>
  <c r="J2190" i="24"/>
  <c r="J2191" i="24"/>
  <c r="K2191" i="24"/>
  <c r="J2192" i="24"/>
  <c r="J2193" i="24"/>
  <c r="K2193" i="24"/>
  <c r="J2194" i="24"/>
  <c r="J2195" i="24"/>
  <c r="K2195" i="24"/>
  <c r="J2196" i="24"/>
  <c r="J2197" i="24"/>
  <c r="K2197" i="24"/>
  <c r="J2198" i="24"/>
  <c r="J2199" i="24"/>
  <c r="K2199" i="24"/>
  <c r="J2200" i="24"/>
  <c r="J2201" i="24"/>
  <c r="K2201" i="24"/>
  <c r="J2202" i="24"/>
  <c r="J2203" i="24"/>
  <c r="K2203" i="24"/>
  <c r="J2204" i="24"/>
  <c r="J2205" i="24"/>
  <c r="K2205" i="24"/>
  <c r="J2206" i="24"/>
  <c r="J2207" i="24"/>
  <c r="K2207" i="24"/>
  <c r="J2208" i="24"/>
  <c r="J2209" i="24"/>
  <c r="K2209" i="24"/>
  <c r="J2210" i="24"/>
  <c r="J2211" i="24"/>
  <c r="K2211" i="24"/>
  <c r="J2212" i="24"/>
  <c r="J2213" i="24"/>
  <c r="K2213" i="24"/>
  <c r="J2214" i="24"/>
  <c r="J2215" i="24"/>
  <c r="K2215" i="24"/>
  <c r="J2216" i="24"/>
  <c r="J2217" i="24"/>
  <c r="K2217" i="24"/>
  <c r="J2218" i="24"/>
  <c r="J2219" i="24"/>
  <c r="K2219" i="24"/>
  <c r="J2220" i="24"/>
  <c r="J2221" i="24"/>
  <c r="K2221" i="24"/>
  <c r="J2222" i="24"/>
  <c r="J2223" i="24"/>
  <c r="K2223" i="24"/>
  <c r="J2224" i="24"/>
  <c r="J2225" i="24"/>
  <c r="K2225" i="24"/>
  <c r="J2226" i="24"/>
  <c r="J2227" i="24"/>
  <c r="K2227" i="24"/>
  <c r="J2228" i="24"/>
  <c r="J2229" i="24"/>
  <c r="K2229" i="24"/>
  <c r="J2230" i="24"/>
  <c r="J2231" i="24"/>
  <c r="K2231" i="24"/>
  <c r="J2232" i="24"/>
  <c r="J2233" i="24"/>
  <c r="K2233" i="24"/>
  <c r="J2234" i="24"/>
  <c r="J2235" i="24"/>
  <c r="K2235" i="24"/>
  <c r="J2236" i="24"/>
  <c r="J2237" i="24"/>
  <c r="K2237" i="24"/>
  <c r="J2238" i="24"/>
  <c r="J2239" i="24"/>
  <c r="K2239" i="24"/>
  <c r="J2240" i="24"/>
  <c r="J2241" i="24"/>
  <c r="K2241" i="24"/>
  <c r="J2242" i="24"/>
  <c r="J2243" i="24"/>
  <c r="K2243" i="24"/>
  <c r="J2244" i="24"/>
  <c r="J2245" i="24"/>
  <c r="K2245" i="24"/>
  <c r="J2246" i="24"/>
  <c r="J2247" i="24"/>
  <c r="K2247" i="24"/>
  <c r="J2248" i="24"/>
  <c r="J2249" i="24"/>
  <c r="K2249" i="24"/>
  <c r="J2250" i="24"/>
  <c r="J2251" i="24"/>
  <c r="K2251" i="24"/>
  <c r="J2252" i="24"/>
  <c r="J2253" i="24"/>
  <c r="K2253" i="24"/>
  <c r="J2254" i="24"/>
  <c r="J2255" i="24"/>
  <c r="K2255" i="24"/>
  <c r="J2256" i="24"/>
  <c r="J2257" i="24"/>
  <c r="K2257" i="24"/>
  <c r="J2258" i="24"/>
  <c r="J2259" i="24"/>
  <c r="K2259" i="24"/>
  <c r="J2260" i="24"/>
  <c r="J2261" i="24"/>
  <c r="K2261" i="24"/>
  <c r="J2262" i="24"/>
  <c r="J2263" i="24"/>
  <c r="K2263" i="24"/>
  <c r="J2264" i="24"/>
  <c r="J2265" i="24"/>
  <c r="K2265" i="24"/>
  <c r="J2266" i="24"/>
  <c r="J2267" i="24"/>
  <c r="K2267" i="24"/>
  <c r="J2268" i="24"/>
  <c r="J2269" i="24"/>
  <c r="K2269" i="24"/>
  <c r="J2270" i="24"/>
  <c r="J2271" i="24"/>
  <c r="K2271" i="24"/>
  <c r="J2272" i="24"/>
  <c r="J2273" i="24"/>
  <c r="K2273" i="24"/>
  <c r="J2274" i="24"/>
  <c r="J2275" i="24"/>
  <c r="K2275" i="24"/>
  <c r="J2276" i="24"/>
  <c r="J2277" i="24"/>
  <c r="K2277" i="24"/>
  <c r="J2278" i="24"/>
  <c r="J2279" i="24"/>
  <c r="K2279" i="24"/>
  <c r="J2280" i="24"/>
  <c r="J2281" i="24"/>
  <c r="K2281" i="24"/>
  <c r="J2282" i="24"/>
  <c r="J2283" i="24"/>
  <c r="K2283" i="24"/>
  <c r="J2284" i="24"/>
  <c r="J2285" i="24"/>
  <c r="K2285" i="24"/>
  <c r="J2286" i="24"/>
  <c r="J2287" i="24"/>
  <c r="K2287" i="24"/>
  <c r="J2288" i="24"/>
  <c r="J2289" i="24"/>
  <c r="K2289" i="24"/>
  <c r="J2290" i="24"/>
  <c r="J2291" i="24"/>
  <c r="K2291" i="24"/>
  <c r="J2292" i="24"/>
  <c r="J2293" i="24"/>
  <c r="K2293" i="24"/>
  <c r="J2294" i="24"/>
  <c r="J2295" i="24"/>
  <c r="K2295" i="24"/>
  <c r="J2296" i="24"/>
  <c r="J2297" i="24"/>
  <c r="K2297" i="24"/>
  <c r="J2298" i="24"/>
  <c r="J2299" i="24"/>
  <c r="K2299" i="24"/>
  <c r="J2300" i="24"/>
  <c r="J2301" i="24"/>
  <c r="K2301" i="24"/>
  <c r="J2302" i="24"/>
  <c r="J2303" i="24"/>
  <c r="K2303" i="24"/>
  <c r="J2304" i="24"/>
  <c r="J2305" i="24"/>
  <c r="K2305" i="24"/>
  <c r="J2306" i="24"/>
  <c r="J2307" i="24"/>
  <c r="K2307" i="24"/>
  <c r="J2308" i="24"/>
  <c r="J2309" i="24"/>
  <c r="K2309" i="24"/>
  <c r="J2310" i="24"/>
  <c r="J2311" i="24"/>
  <c r="K2311" i="24"/>
  <c r="J2312" i="24"/>
  <c r="J2313" i="24"/>
  <c r="K2313" i="24"/>
  <c r="J2314" i="24"/>
  <c r="J2315" i="24"/>
  <c r="K2315" i="24"/>
  <c r="J2316" i="24"/>
  <c r="J2317" i="24"/>
  <c r="K2317" i="24"/>
  <c r="J2318" i="24"/>
  <c r="J2319" i="24"/>
  <c r="K2319" i="24"/>
  <c r="J2320" i="24"/>
  <c r="J2321" i="24"/>
  <c r="K2321" i="24"/>
  <c r="J2322" i="24"/>
  <c r="J2323" i="24"/>
  <c r="K2323" i="24"/>
  <c r="J2324" i="24"/>
  <c r="J2325" i="24"/>
  <c r="K2325" i="24"/>
  <c r="J2326" i="24"/>
  <c r="J2327" i="24"/>
  <c r="K2327" i="24"/>
  <c r="J2328" i="24"/>
  <c r="J2329" i="24"/>
  <c r="K2329" i="24"/>
  <c r="J2330" i="24"/>
  <c r="J2331" i="24"/>
  <c r="K2331" i="24"/>
  <c r="J2332" i="24"/>
  <c r="J2333" i="24"/>
  <c r="K2333" i="24"/>
  <c r="J2334" i="24"/>
  <c r="J2335" i="24"/>
  <c r="K2335" i="24"/>
  <c r="J2336" i="24"/>
  <c r="J2337" i="24"/>
  <c r="K2337" i="24"/>
  <c r="J2338" i="24"/>
  <c r="J2339" i="24"/>
  <c r="K2339" i="24"/>
  <c r="J2340" i="24"/>
  <c r="J2341" i="24"/>
  <c r="K2341" i="24"/>
  <c r="J2342" i="24"/>
  <c r="J2343" i="24"/>
  <c r="K2343" i="24"/>
  <c r="J2344" i="24"/>
  <c r="J2345" i="24"/>
  <c r="K2345" i="24"/>
  <c r="J2346" i="24"/>
  <c r="J2347" i="24"/>
  <c r="K2347" i="24"/>
  <c r="J2348" i="24"/>
  <c r="J2349" i="24"/>
  <c r="K2349" i="24"/>
  <c r="J2350" i="24"/>
  <c r="J2351" i="24"/>
  <c r="K2351" i="24"/>
  <c r="J2352" i="24"/>
  <c r="J2353" i="24"/>
  <c r="K2353" i="24"/>
  <c r="J2354" i="24"/>
  <c r="J2355" i="24"/>
  <c r="K2355" i="24"/>
  <c r="J2356" i="24"/>
  <c r="J2357" i="24"/>
  <c r="K2357" i="24"/>
  <c r="J2358" i="24"/>
  <c r="J2359" i="24"/>
  <c r="K2359" i="24"/>
  <c r="J2360" i="24"/>
  <c r="J2361" i="24"/>
  <c r="K2361" i="24"/>
  <c r="J2362" i="24"/>
  <c r="J2363" i="24"/>
  <c r="K2363" i="24"/>
  <c r="J2364" i="24"/>
  <c r="J2365" i="24"/>
  <c r="K2365" i="24"/>
  <c r="J2366" i="24"/>
  <c r="J2367" i="24"/>
  <c r="K2367" i="24"/>
  <c r="J2368" i="24"/>
  <c r="J2369" i="24"/>
  <c r="K2369" i="24"/>
  <c r="J2370" i="24"/>
  <c r="J2371" i="24"/>
  <c r="K2371" i="24"/>
  <c r="J2372" i="24"/>
  <c r="J2373" i="24"/>
  <c r="K2373" i="24"/>
  <c r="J2374" i="24"/>
  <c r="J2375" i="24"/>
  <c r="K2375" i="24"/>
  <c r="J2376" i="24"/>
  <c r="J2377" i="24"/>
  <c r="K2377" i="24"/>
  <c r="J2378" i="24"/>
  <c r="J2379" i="24"/>
  <c r="K2379" i="24"/>
  <c r="J2380" i="24"/>
  <c r="J2381" i="24"/>
  <c r="K2381" i="24"/>
  <c r="J2382" i="24"/>
  <c r="J2383" i="24"/>
  <c r="K2383" i="24"/>
  <c r="J2384" i="24"/>
  <c r="J2385" i="24"/>
  <c r="K2385" i="24"/>
  <c r="J2386" i="24"/>
  <c r="J2387" i="24"/>
  <c r="K2387" i="24"/>
  <c r="J2388" i="24"/>
  <c r="J2389" i="24"/>
  <c r="K2389" i="24"/>
  <c r="J2390" i="24"/>
  <c r="J2391" i="24"/>
  <c r="K2391" i="24"/>
  <c r="J2392" i="24"/>
  <c r="J2393" i="24"/>
  <c r="K2393" i="24"/>
  <c r="J2394" i="24"/>
  <c r="J2395" i="24"/>
  <c r="K2395" i="24"/>
  <c r="J2396" i="24"/>
  <c r="J2397" i="24"/>
  <c r="K2397" i="24"/>
  <c r="J2398" i="24"/>
  <c r="J2399" i="24"/>
  <c r="K2399" i="24"/>
  <c r="J2400" i="24"/>
  <c r="J2401" i="24"/>
  <c r="K2401" i="24"/>
  <c r="J2402" i="24"/>
  <c r="J2403" i="24"/>
  <c r="K2403" i="24"/>
  <c r="J2404" i="24"/>
  <c r="J2405" i="24"/>
  <c r="K2405" i="24"/>
  <c r="J2406" i="24"/>
  <c r="J2407" i="24"/>
  <c r="K2407" i="24"/>
  <c r="J2408" i="24"/>
  <c r="J2409" i="24"/>
  <c r="K2409" i="24"/>
  <c r="J2410" i="24"/>
  <c r="J2411" i="24"/>
  <c r="K2411" i="24"/>
  <c r="J2412" i="24"/>
  <c r="J2413" i="24"/>
  <c r="K2413" i="24"/>
  <c r="J2414" i="24"/>
  <c r="J2415" i="24"/>
  <c r="K2415" i="24"/>
  <c r="J2416" i="24"/>
  <c r="J2417" i="24"/>
  <c r="K2417" i="24"/>
  <c r="J2418" i="24"/>
  <c r="J2419" i="24"/>
  <c r="K2419" i="24"/>
  <c r="J2420" i="24"/>
  <c r="J2421" i="24"/>
  <c r="K2421" i="24"/>
  <c r="J2422" i="24"/>
  <c r="J2423" i="24"/>
  <c r="K2423" i="24"/>
  <c r="J2424" i="24"/>
  <c r="J2425" i="24"/>
  <c r="K2425" i="24"/>
  <c r="J2426" i="24"/>
  <c r="J2427" i="24"/>
  <c r="K2427" i="24"/>
  <c r="J2428" i="24"/>
  <c r="J2429" i="24"/>
  <c r="K2429" i="24"/>
  <c r="J2430" i="24"/>
  <c r="J2431" i="24"/>
  <c r="K2431" i="24"/>
  <c r="J2432" i="24"/>
  <c r="J2433" i="24"/>
  <c r="K2433" i="24"/>
  <c r="J2434" i="24"/>
  <c r="J2435" i="24"/>
  <c r="K2435" i="24"/>
  <c r="J2436" i="24"/>
  <c r="J2437" i="24"/>
  <c r="K2437" i="24"/>
  <c r="J2438" i="24"/>
  <c r="J2439" i="24"/>
  <c r="K2439" i="24"/>
  <c r="J2440" i="24"/>
  <c r="J2441" i="24"/>
  <c r="K2441" i="24"/>
  <c r="J2442" i="24"/>
  <c r="J2443" i="24"/>
  <c r="K2443" i="24"/>
  <c r="J2444" i="24"/>
  <c r="J2445" i="24"/>
  <c r="K2445" i="24"/>
  <c r="J2446" i="24"/>
  <c r="J2447" i="24"/>
  <c r="K2447" i="24"/>
  <c r="J2448" i="24"/>
  <c r="J2449" i="24"/>
  <c r="K2449" i="24"/>
  <c r="J2450" i="24"/>
  <c r="J2451" i="24"/>
  <c r="K2451" i="24"/>
  <c r="J2452" i="24"/>
  <c r="J2453" i="24"/>
  <c r="K2453" i="24"/>
  <c r="J2454" i="24"/>
  <c r="J2455" i="24"/>
  <c r="K2455" i="24"/>
  <c r="J2456" i="24"/>
  <c r="J2457" i="24"/>
  <c r="K2457" i="24"/>
  <c r="J2458" i="24"/>
  <c r="J2459" i="24"/>
  <c r="K2459" i="24"/>
  <c r="J2460" i="24"/>
  <c r="J2461" i="24"/>
  <c r="K2461" i="24"/>
  <c r="J2462" i="24"/>
  <c r="J2463" i="24"/>
  <c r="K2463" i="24"/>
  <c r="J2464" i="24"/>
  <c r="J2465" i="24"/>
  <c r="K2465" i="24"/>
  <c r="J2466" i="24"/>
  <c r="J2467" i="24"/>
  <c r="K2467" i="24"/>
  <c r="J2468" i="24"/>
  <c r="J2469" i="24"/>
  <c r="K2469" i="24"/>
  <c r="J2470" i="24"/>
  <c r="J2471" i="24"/>
  <c r="K2471" i="24"/>
  <c r="J2472" i="24"/>
  <c r="J2473" i="24"/>
  <c r="K2473" i="24"/>
  <c r="J2474" i="24"/>
  <c r="J2475" i="24"/>
  <c r="K2475" i="24"/>
  <c r="J2476" i="24"/>
  <c r="J2477" i="24"/>
  <c r="K2477" i="24"/>
  <c r="J2478" i="24"/>
  <c r="J2479" i="24"/>
  <c r="K2479" i="24"/>
  <c r="J2480" i="24"/>
  <c r="J2481" i="24"/>
  <c r="K2481" i="24"/>
  <c r="J2482" i="24"/>
  <c r="J2483" i="24"/>
  <c r="K2483" i="24"/>
  <c r="J2484" i="24"/>
  <c r="J2485" i="24"/>
  <c r="K2485" i="24"/>
  <c r="J2486" i="24"/>
  <c r="J2487" i="24"/>
  <c r="K2487" i="24"/>
  <c r="J2488" i="24"/>
  <c r="J2489" i="24"/>
  <c r="K2489" i="24"/>
  <c r="J2490" i="24"/>
  <c r="J2491" i="24"/>
  <c r="K2491" i="24"/>
  <c r="J2492" i="24"/>
  <c r="J2493" i="24"/>
  <c r="K2493" i="24"/>
  <c r="J2494" i="24"/>
  <c r="J2495" i="24"/>
  <c r="K2495" i="24"/>
  <c r="J2496" i="24"/>
  <c r="J2497" i="24"/>
  <c r="K2497" i="24"/>
  <c r="J2498" i="24"/>
  <c r="J2499" i="24"/>
  <c r="K2499" i="24"/>
  <c r="J2500" i="24"/>
  <c r="J2501" i="24"/>
  <c r="K2501" i="24"/>
  <c r="J2502" i="24"/>
  <c r="J2503" i="24"/>
  <c r="K2503" i="24"/>
  <c r="J2504" i="24"/>
  <c r="J2505" i="24"/>
  <c r="K2505" i="24"/>
  <c r="J2506" i="24"/>
  <c r="J2507" i="24"/>
  <c r="K2507" i="24"/>
  <c r="J2508" i="24"/>
  <c r="J2509" i="24"/>
  <c r="K2509" i="24"/>
  <c r="J2510" i="24"/>
  <c r="J2511" i="24"/>
  <c r="K2511" i="24"/>
  <c r="J2512" i="24"/>
  <c r="J2513" i="24"/>
  <c r="K2513" i="24"/>
  <c r="J2514" i="24"/>
  <c r="J2515" i="24"/>
  <c r="K2515" i="24"/>
  <c r="J2516" i="24"/>
  <c r="J2517" i="24"/>
  <c r="K2517" i="24"/>
  <c r="J2518" i="24"/>
  <c r="J2519" i="24"/>
  <c r="K2519" i="24"/>
  <c r="J2520" i="24"/>
  <c r="J2521" i="24"/>
  <c r="K2521" i="24"/>
  <c r="J2522" i="24"/>
  <c r="J2523" i="24"/>
  <c r="K2523" i="24"/>
  <c r="J2524" i="24"/>
  <c r="J2525" i="24"/>
  <c r="K2525" i="24"/>
  <c r="J2526" i="24"/>
  <c r="J2527" i="24"/>
  <c r="K2527" i="24"/>
  <c r="J2528" i="24"/>
  <c r="J2529" i="24"/>
  <c r="K2529" i="24"/>
  <c r="J2530" i="24"/>
  <c r="J2531" i="24"/>
  <c r="K2531" i="24"/>
  <c r="J2532" i="24"/>
  <c r="J2533" i="24"/>
  <c r="K2533" i="24"/>
  <c r="J2534" i="24"/>
  <c r="J2535" i="24"/>
  <c r="K2535" i="24"/>
  <c r="J2536" i="24"/>
  <c r="J2537" i="24"/>
  <c r="K2537" i="24"/>
  <c r="J2538" i="24"/>
  <c r="J2539" i="24"/>
  <c r="K2539" i="24"/>
  <c r="J2540" i="24"/>
  <c r="J2541" i="24"/>
  <c r="K2541" i="24"/>
  <c r="J2542" i="24"/>
  <c r="J2543" i="24"/>
  <c r="K2543" i="24"/>
  <c r="J2544" i="24"/>
  <c r="J2545" i="24"/>
  <c r="K2545" i="24"/>
  <c r="J2546" i="24"/>
  <c r="J2547" i="24"/>
  <c r="K2547" i="24"/>
  <c r="J2548" i="24"/>
  <c r="J2549" i="24"/>
  <c r="K2549" i="24"/>
  <c r="J2550" i="24"/>
  <c r="J2551" i="24"/>
  <c r="K2551" i="24"/>
  <c r="J2552" i="24"/>
  <c r="J2553" i="24"/>
  <c r="K2553" i="24"/>
  <c r="J2554" i="24"/>
  <c r="J2555" i="24"/>
  <c r="K2555" i="24"/>
  <c r="J2556" i="24"/>
  <c r="J2557" i="24"/>
  <c r="K2557" i="24"/>
  <c r="J2558" i="24"/>
  <c r="J2559" i="24"/>
  <c r="K2559" i="24"/>
  <c r="J2560" i="24"/>
  <c r="J2561" i="24"/>
  <c r="K2561" i="24"/>
  <c r="J2562" i="24"/>
  <c r="J2563" i="24"/>
  <c r="K2563" i="24"/>
  <c r="J2564" i="24"/>
  <c r="J2565" i="24"/>
  <c r="K2565" i="24"/>
  <c r="J2566" i="24"/>
  <c r="J2567" i="24"/>
  <c r="K2567" i="24"/>
  <c r="J2568" i="24"/>
  <c r="J2569" i="24"/>
  <c r="K2569" i="24"/>
  <c r="J2570" i="24"/>
  <c r="J2571" i="24"/>
  <c r="K2571" i="24"/>
  <c r="J2572" i="24"/>
  <c r="J2573" i="24"/>
  <c r="K2573" i="24"/>
  <c r="J2574" i="24"/>
  <c r="J2575" i="24"/>
  <c r="K2575" i="24"/>
  <c r="J2576" i="24"/>
  <c r="J2577" i="24"/>
  <c r="K2577" i="24"/>
  <c r="J2578" i="24"/>
  <c r="J2579" i="24"/>
  <c r="K2579" i="24"/>
  <c r="J2580" i="24"/>
  <c r="J2581" i="24"/>
  <c r="K2581" i="24"/>
  <c r="J2582" i="24"/>
  <c r="J2583" i="24"/>
  <c r="K2583" i="24"/>
  <c r="J2584" i="24"/>
  <c r="J2585" i="24"/>
  <c r="K2585" i="24"/>
  <c r="J2586" i="24"/>
  <c r="J2587" i="24"/>
  <c r="K2587" i="24"/>
  <c r="J2588" i="24"/>
  <c r="J2589" i="24"/>
  <c r="K2589" i="24"/>
  <c r="J2590" i="24"/>
  <c r="J2591" i="24"/>
  <c r="K2591" i="24"/>
  <c r="J2592" i="24"/>
  <c r="J2593" i="24"/>
  <c r="K2593" i="24"/>
  <c r="J2594" i="24"/>
  <c r="J2595" i="24"/>
  <c r="K2595" i="24"/>
  <c r="J2596" i="24"/>
  <c r="J2597" i="24"/>
  <c r="K2597" i="24"/>
  <c r="J2598" i="24"/>
  <c r="J2599" i="24"/>
  <c r="K2599" i="24"/>
  <c r="J2600" i="24"/>
  <c r="J2601" i="24"/>
  <c r="K2601" i="24"/>
  <c r="J2602" i="24"/>
  <c r="J2603" i="24"/>
  <c r="K2603" i="24"/>
  <c r="J2604" i="24"/>
  <c r="J2605" i="24"/>
  <c r="K2605" i="24"/>
  <c r="J2606" i="24"/>
  <c r="J2607" i="24"/>
  <c r="K2607" i="24"/>
  <c r="J2608" i="24"/>
  <c r="J2609" i="24"/>
  <c r="K2609" i="24"/>
  <c r="J2610" i="24"/>
  <c r="J2611" i="24"/>
  <c r="K2611" i="24"/>
  <c r="J2612" i="24"/>
  <c r="J2613" i="24"/>
  <c r="K2613" i="24"/>
  <c r="J2614" i="24"/>
  <c r="J2615" i="24"/>
  <c r="K2615" i="24"/>
  <c r="J2616" i="24"/>
  <c r="J2617" i="24"/>
  <c r="K2617" i="24"/>
  <c r="J2618" i="24"/>
  <c r="J2619" i="24"/>
  <c r="K2619" i="24"/>
  <c r="J2620" i="24"/>
  <c r="J2621" i="24"/>
  <c r="K2621" i="24"/>
  <c r="J2622" i="24"/>
  <c r="J2623" i="24"/>
  <c r="K2623" i="24"/>
  <c r="J2624" i="24"/>
  <c r="J2625" i="24"/>
  <c r="K2625" i="24"/>
  <c r="J2626" i="24"/>
  <c r="J2627" i="24"/>
  <c r="K2627" i="24"/>
  <c r="J2628" i="24"/>
  <c r="J2629" i="24"/>
  <c r="K2629" i="24"/>
  <c r="J2630" i="24"/>
  <c r="J2631" i="24"/>
  <c r="K2631" i="24"/>
  <c r="J2632" i="24"/>
  <c r="J2633" i="24"/>
  <c r="K2633" i="24"/>
  <c r="J2634" i="24"/>
  <c r="J2635" i="24"/>
  <c r="K2635" i="24"/>
  <c r="J2636" i="24"/>
  <c r="J2637" i="24"/>
  <c r="K2637" i="24"/>
  <c r="J2638" i="24"/>
  <c r="J2639" i="24"/>
  <c r="K2639" i="24"/>
  <c r="J2640" i="24"/>
  <c r="J2641" i="24"/>
  <c r="K2641" i="24"/>
  <c r="J2642" i="24"/>
  <c r="J2643" i="24"/>
  <c r="K2643" i="24"/>
  <c r="J2644" i="24"/>
  <c r="J2645" i="24"/>
  <c r="K2645" i="24"/>
  <c r="J2646" i="24"/>
  <c r="J2647" i="24"/>
  <c r="K2647" i="24"/>
  <c r="J2648" i="24"/>
  <c r="J2649" i="24"/>
  <c r="K2649" i="24"/>
  <c r="J2650" i="24"/>
  <c r="J2651" i="24"/>
  <c r="K2651" i="24"/>
  <c r="J2652" i="24"/>
  <c r="J2653" i="24"/>
  <c r="K2653" i="24"/>
  <c r="J2654" i="24"/>
  <c r="J2655" i="24"/>
  <c r="K2655" i="24"/>
  <c r="J2656" i="24"/>
  <c r="J2657" i="24"/>
  <c r="K2657" i="24"/>
  <c r="J2658" i="24"/>
  <c r="J2659" i="24"/>
  <c r="K2659" i="24"/>
  <c r="J2660" i="24"/>
  <c r="J2661" i="24"/>
  <c r="K2661" i="24"/>
  <c r="J2662" i="24"/>
  <c r="J2663" i="24"/>
  <c r="K2663" i="24"/>
  <c r="J2664" i="24"/>
  <c r="J2665" i="24"/>
  <c r="K2665" i="24"/>
  <c r="J2666" i="24"/>
  <c r="J2667" i="24"/>
  <c r="K2667" i="24"/>
  <c r="J2668" i="24"/>
  <c r="J2669" i="24"/>
  <c r="K2669" i="24"/>
  <c r="J2670" i="24"/>
  <c r="J2671" i="24"/>
  <c r="K2671" i="24"/>
  <c r="J2672" i="24"/>
  <c r="J2673" i="24"/>
  <c r="K2673" i="24"/>
  <c r="J2674" i="24"/>
  <c r="J2675" i="24"/>
  <c r="K2675" i="24"/>
  <c r="J2676" i="24"/>
  <c r="J2677" i="24"/>
  <c r="K2677" i="24"/>
  <c r="J2678" i="24"/>
  <c r="J2679" i="24"/>
  <c r="K2679" i="24"/>
  <c r="J2680" i="24"/>
  <c r="J2681" i="24"/>
  <c r="K2681" i="24"/>
  <c r="J2682" i="24"/>
  <c r="J2683" i="24"/>
  <c r="K2683" i="24"/>
  <c r="J2684" i="24"/>
  <c r="J2685" i="24"/>
  <c r="K2685" i="24"/>
  <c r="J2686" i="24"/>
  <c r="J2687" i="24"/>
  <c r="K2687" i="24"/>
  <c r="J2688" i="24"/>
  <c r="J2689" i="24"/>
  <c r="K2689" i="24"/>
  <c r="J2690" i="24"/>
  <c r="J2691" i="24"/>
  <c r="K2691" i="24"/>
  <c r="J2692" i="24"/>
  <c r="J2693" i="24"/>
  <c r="K2693" i="24"/>
  <c r="J2694" i="24"/>
  <c r="J2695" i="24"/>
  <c r="K2695" i="24"/>
  <c r="J2696" i="24"/>
  <c r="J2697" i="24"/>
  <c r="K2697" i="24"/>
  <c r="J2698" i="24"/>
  <c r="J2699" i="24"/>
  <c r="K2699" i="24"/>
  <c r="J2700" i="24"/>
  <c r="J2701" i="24"/>
  <c r="K2701" i="24"/>
  <c r="J2702" i="24"/>
  <c r="J2703" i="24"/>
  <c r="K2703" i="24"/>
  <c r="J2705" i="24"/>
  <c r="J2707" i="24"/>
  <c r="K2707" i="24"/>
  <c r="J2709" i="24"/>
  <c r="J2711" i="24"/>
  <c r="K2711" i="24"/>
  <c r="J2713" i="24"/>
  <c r="J2715" i="24"/>
  <c r="K2715" i="24"/>
  <c r="J2717" i="24"/>
  <c r="J2719" i="24"/>
  <c r="K2719" i="24"/>
  <c r="J2721" i="24"/>
  <c r="J2723" i="24"/>
  <c r="K2723" i="24"/>
  <c r="J2725" i="24"/>
  <c r="J2727" i="24"/>
  <c r="K2727" i="24"/>
  <c r="J2729" i="24"/>
  <c r="J2731" i="24"/>
  <c r="K2731" i="24"/>
  <c r="J2733" i="24"/>
  <c r="J2735" i="24"/>
  <c r="K2735" i="24"/>
  <c r="J2737" i="24"/>
  <c r="J2739" i="24"/>
  <c r="K2739" i="24"/>
  <c r="J2741" i="24"/>
  <c r="J2743" i="24"/>
  <c r="K2743" i="24"/>
  <c r="J2745" i="24"/>
  <c r="J2747" i="24"/>
  <c r="K2747" i="24"/>
  <c r="J2749" i="24"/>
  <c r="J2751" i="24"/>
  <c r="K2751" i="24"/>
  <c r="J2753" i="24"/>
  <c r="J2755" i="24"/>
  <c r="K2755" i="24"/>
  <c r="J2757" i="24"/>
  <c r="J2759" i="24"/>
  <c r="K2759" i="24"/>
  <c r="J2761" i="24"/>
  <c r="J2763" i="24"/>
  <c r="K2763" i="24"/>
  <c r="J2765" i="24"/>
  <c r="J2767" i="24"/>
  <c r="K2767" i="24"/>
  <c r="J2769" i="24"/>
  <c r="J2771" i="24"/>
  <c r="K2771" i="24"/>
  <c r="J2773" i="24"/>
  <c r="J2775" i="24"/>
  <c r="K2775" i="24"/>
  <c r="J2777" i="24"/>
  <c r="J2779" i="24"/>
  <c r="K2779" i="24"/>
  <c r="J2781" i="24"/>
  <c r="J2783" i="24"/>
  <c r="K2783" i="24"/>
  <c r="J2785" i="24"/>
  <c r="J2787" i="24"/>
  <c r="K2787" i="24"/>
  <c r="J2789" i="24"/>
  <c r="J2791" i="24"/>
  <c r="K2791" i="24"/>
  <c r="J2793" i="24"/>
  <c r="J2795" i="24"/>
  <c r="K2795" i="24"/>
  <c r="J2797" i="24"/>
  <c r="J2799" i="24"/>
  <c r="K2799" i="24"/>
  <c r="J2801" i="24"/>
  <c r="J2803" i="24"/>
  <c r="K2803" i="24"/>
  <c r="J2805" i="24"/>
  <c r="J2807" i="24"/>
  <c r="K2807" i="24"/>
  <c r="J2809" i="24"/>
  <c r="J2811" i="24"/>
  <c r="K2811" i="24"/>
  <c r="J2813" i="24"/>
  <c r="J2815" i="24"/>
  <c r="K2815" i="24"/>
  <c r="J2817" i="24"/>
  <c r="J2819" i="24"/>
  <c r="K2819" i="24"/>
  <c r="J2821" i="24"/>
  <c r="J2823" i="24"/>
  <c r="K2823" i="24"/>
  <c r="J2825" i="24"/>
  <c r="J2827" i="24"/>
  <c r="K2827" i="24"/>
  <c r="J2829" i="24"/>
  <c r="J2831" i="24"/>
  <c r="K2831" i="24"/>
  <c r="J2833" i="24"/>
  <c r="J2835" i="24"/>
  <c r="K2835" i="24"/>
  <c r="J2837" i="24"/>
  <c r="J2839" i="24"/>
  <c r="K2839" i="24"/>
  <c r="K2840" i="24"/>
  <c r="J2841" i="24"/>
  <c r="K2842" i="24"/>
  <c r="J2842" i="24"/>
  <c r="J2843" i="24"/>
  <c r="K2843" i="24"/>
  <c r="K2844" i="24"/>
  <c r="J2845" i="24"/>
  <c r="K2846" i="24"/>
  <c r="J2846" i="24"/>
  <c r="J2847" i="24"/>
  <c r="K2847" i="24"/>
  <c r="K2848" i="24"/>
  <c r="J2849" i="24"/>
  <c r="K2850" i="24"/>
  <c r="J2850" i="24"/>
  <c r="J2851" i="24"/>
  <c r="K2851" i="24"/>
  <c r="K2852" i="24"/>
  <c r="J2853" i="24"/>
  <c r="K2854" i="24"/>
  <c r="J2854" i="24"/>
  <c r="J2855" i="24"/>
  <c r="K2855" i="24"/>
  <c r="K2856" i="24"/>
  <c r="J2857" i="24"/>
  <c r="K2858" i="24"/>
  <c r="J2858" i="24"/>
  <c r="J2859" i="24"/>
  <c r="K2859" i="24"/>
  <c r="K2860" i="24"/>
  <c r="J2861" i="24"/>
  <c r="K2862" i="24"/>
  <c r="J2862" i="24"/>
  <c r="J2863" i="24"/>
  <c r="K2863" i="24"/>
  <c r="K2864" i="24"/>
  <c r="J2865" i="24"/>
  <c r="K2866" i="24"/>
  <c r="J2866" i="24"/>
  <c r="J2867" i="24"/>
  <c r="J2868" i="24"/>
  <c r="K2868" i="24"/>
  <c r="J2869" i="24"/>
  <c r="J2870" i="24"/>
  <c r="K2870" i="24"/>
  <c r="J2871" i="24"/>
  <c r="J2872" i="24"/>
  <c r="K2872" i="24"/>
  <c r="J2873" i="24"/>
  <c r="J2874" i="24"/>
  <c r="K2874" i="24"/>
  <c r="J2875" i="24"/>
  <c r="J2876" i="24"/>
  <c r="K2876" i="24"/>
  <c r="J2877" i="24"/>
  <c r="J2878" i="24"/>
  <c r="K2878" i="24"/>
  <c r="J2879" i="24"/>
  <c r="J2880" i="24"/>
  <c r="K2880" i="24"/>
  <c r="J2881" i="24"/>
  <c r="J2882" i="24"/>
  <c r="K2882" i="24"/>
  <c r="J2883" i="24"/>
  <c r="J2884" i="24"/>
  <c r="K2884" i="24"/>
  <c r="J2885" i="24"/>
  <c r="J2886" i="24"/>
  <c r="K2886" i="24"/>
  <c r="J2887" i="24"/>
  <c r="J2888" i="24"/>
  <c r="K2888" i="24"/>
  <c r="J2889" i="24"/>
  <c r="J2890" i="24"/>
  <c r="K2890" i="24"/>
  <c r="J2891" i="24"/>
  <c r="J2892" i="24"/>
  <c r="K2892" i="24"/>
  <c r="J2893" i="24"/>
  <c r="J2894" i="24"/>
  <c r="K2894" i="24"/>
  <c r="J2895" i="24"/>
  <c r="J2896" i="24"/>
  <c r="K2896" i="24"/>
  <c r="J2897" i="24"/>
  <c r="J2898" i="24"/>
  <c r="K2898" i="24"/>
  <c r="J2899" i="24"/>
  <c r="J2900" i="24"/>
  <c r="K2900" i="24"/>
  <c r="J2901" i="24"/>
  <c r="J2902" i="24"/>
  <c r="K2902" i="24"/>
  <c r="J2903" i="24"/>
  <c r="J2904" i="24"/>
  <c r="K2904" i="24"/>
  <c r="J2905" i="24"/>
  <c r="J2906" i="24"/>
  <c r="K2906" i="24"/>
  <c r="J2907" i="24"/>
  <c r="J2908" i="24"/>
  <c r="K2908" i="24"/>
  <c r="J2909" i="24"/>
  <c r="J2910" i="24"/>
  <c r="K2910" i="24"/>
  <c r="J2911" i="24"/>
  <c r="J2912" i="24"/>
  <c r="K2912" i="24"/>
  <c r="J2913" i="24"/>
  <c r="J2914" i="24"/>
  <c r="K2914" i="24"/>
  <c r="J2915" i="24"/>
  <c r="J2916" i="24"/>
  <c r="K2916" i="24"/>
  <c r="J2917" i="24"/>
  <c r="J2918" i="24"/>
  <c r="K2918" i="24"/>
  <c r="J2919" i="24"/>
  <c r="J2920" i="24"/>
  <c r="K2920" i="24"/>
  <c r="J2921" i="24"/>
  <c r="J2922" i="24"/>
  <c r="K2922" i="24"/>
  <c r="J2923" i="24"/>
  <c r="J2924" i="24"/>
  <c r="K2924" i="24"/>
  <c r="J2925" i="24"/>
  <c r="J2926" i="24"/>
  <c r="K2926" i="24"/>
  <c r="J2927" i="24"/>
  <c r="J2928" i="24"/>
  <c r="K2928" i="24"/>
  <c r="J2929" i="24"/>
  <c r="J2930" i="24"/>
  <c r="K2930" i="24"/>
  <c r="J2931" i="24"/>
  <c r="J2932" i="24"/>
  <c r="K2932" i="24"/>
  <c r="J2933" i="24"/>
  <c r="J2934" i="24"/>
  <c r="K2934" i="24"/>
  <c r="J2935" i="24"/>
  <c r="J2936" i="24"/>
  <c r="K2936" i="24"/>
  <c r="J2937" i="24"/>
  <c r="J2938" i="24"/>
  <c r="K2938" i="24"/>
  <c r="J2939" i="24"/>
  <c r="J2940" i="24"/>
  <c r="K2940" i="24"/>
  <c r="J2941" i="24"/>
  <c r="J2942" i="24"/>
  <c r="K2942" i="24"/>
  <c r="J2943" i="24"/>
  <c r="J2944" i="24"/>
  <c r="K2944" i="24"/>
  <c r="J2945" i="24"/>
  <c r="J2946" i="24"/>
  <c r="K2946" i="24"/>
  <c r="J2947" i="24"/>
  <c r="J2948" i="24"/>
  <c r="K2948" i="24"/>
  <c r="J2949" i="24"/>
  <c r="J2950" i="24"/>
  <c r="K2950" i="24"/>
  <c r="J2951" i="24"/>
  <c r="J2952" i="24"/>
  <c r="K2952" i="24"/>
  <c r="J2953" i="24"/>
  <c r="J2954" i="24"/>
  <c r="K2954" i="24"/>
  <c r="J2955" i="24"/>
  <c r="J2956" i="24"/>
  <c r="K2956" i="24"/>
  <c r="J2957" i="24"/>
  <c r="J2958" i="24"/>
  <c r="K2958" i="24"/>
  <c r="J2959" i="24"/>
  <c r="J2960" i="24"/>
  <c r="K2960" i="24"/>
  <c r="J2961" i="24"/>
  <c r="J2962" i="24"/>
  <c r="K2962" i="24"/>
  <c r="J2963" i="24"/>
  <c r="J2964" i="24"/>
  <c r="K2964" i="24"/>
  <c r="J2965" i="24"/>
  <c r="J2966" i="24"/>
  <c r="K2966" i="24"/>
  <c r="J2967" i="24"/>
  <c r="J2968" i="24"/>
  <c r="K2968" i="24"/>
  <c r="J2969" i="24"/>
  <c r="J2970" i="24"/>
  <c r="K2970" i="24"/>
  <c r="J2971" i="24"/>
  <c r="J2972" i="24"/>
  <c r="K2972" i="24"/>
  <c r="J2973" i="24"/>
  <c r="J2974" i="24"/>
  <c r="K2974" i="24"/>
  <c r="J2975" i="24"/>
  <c r="J2976" i="24"/>
  <c r="K2976" i="24"/>
  <c r="J2977" i="24"/>
  <c r="J2978" i="24"/>
  <c r="K2978" i="24"/>
  <c r="J2979" i="24"/>
  <c r="J2980" i="24"/>
  <c r="K2980" i="24"/>
  <c r="J2981" i="24"/>
  <c r="J2982" i="24"/>
  <c r="K2982" i="24"/>
  <c r="J2983" i="24"/>
  <c r="J2984" i="24"/>
  <c r="K2984" i="24"/>
  <c r="J2985" i="24"/>
  <c r="J2986" i="24"/>
  <c r="K2986" i="24"/>
  <c r="J2987" i="24"/>
  <c r="J2988" i="24"/>
  <c r="K2988" i="24"/>
  <c r="J2989" i="24"/>
  <c r="J2990" i="24"/>
  <c r="K2990" i="24"/>
  <c r="J2991" i="24"/>
  <c r="J2992" i="24"/>
  <c r="K2992" i="24"/>
  <c r="J2993" i="24"/>
  <c r="J2994" i="24"/>
  <c r="K2994" i="24"/>
  <c r="J2995" i="24"/>
  <c r="J2996" i="24"/>
  <c r="K2996" i="24"/>
  <c r="J2997" i="24"/>
  <c r="J2998" i="24"/>
  <c r="K2998" i="24"/>
  <c r="J2999" i="24"/>
  <c r="J3000" i="24"/>
  <c r="K3000" i="24"/>
  <c r="J3001" i="24"/>
  <c r="J3002" i="24"/>
  <c r="K3002" i="24"/>
  <c r="J3003" i="24"/>
  <c r="J3004" i="24"/>
  <c r="K3004" i="24"/>
  <c r="J3005" i="24"/>
  <c r="J3006" i="24"/>
  <c r="K3006" i="24"/>
  <c r="J3007" i="24"/>
  <c r="J3008" i="24"/>
  <c r="K3008" i="24"/>
  <c r="J3009" i="24"/>
  <c r="J3010" i="24"/>
  <c r="K3010" i="24"/>
  <c r="J3011" i="24"/>
  <c r="J3012" i="24"/>
  <c r="K3012" i="24"/>
  <c r="J3013" i="24"/>
  <c r="J3014" i="24"/>
  <c r="K3014" i="24"/>
  <c r="J3015" i="24"/>
  <c r="J3016" i="24"/>
  <c r="K3016" i="24"/>
  <c r="J3017" i="24"/>
  <c r="J3018" i="24"/>
  <c r="K3018" i="24"/>
  <c r="J3019" i="24"/>
  <c r="J3020" i="24"/>
  <c r="K3020" i="24"/>
  <c r="J3021" i="24"/>
  <c r="J3022" i="24"/>
  <c r="K3022" i="24"/>
  <c r="J3023" i="24"/>
  <c r="J3024" i="24"/>
  <c r="K3024" i="24"/>
  <c r="J3025" i="24"/>
  <c r="J3026" i="24"/>
  <c r="K3026" i="24"/>
  <c r="J3027" i="24"/>
  <c r="J3028" i="24"/>
  <c r="K3028" i="24"/>
  <c r="J3029" i="24"/>
  <c r="J3030" i="24"/>
  <c r="K3030" i="24"/>
  <c r="J3031" i="24"/>
  <c r="J3032" i="24"/>
  <c r="K3032" i="24"/>
  <c r="J3033" i="24"/>
  <c r="J3034" i="24"/>
  <c r="K3034" i="24"/>
  <c r="J3035" i="24"/>
  <c r="J3036" i="24"/>
  <c r="K3036" i="24"/>
  <c r="J3037" i="24"/>
  <c r="J3038" i="24"/>
  <c r="K3038" i="24"/>
  <c r="J3039" i="24"/>
  <c r="J3040" i="24"/>
  <c r="K3040" i="24"/>
  <c r="J3041" i="24"/>
  <c r="J3042" i="24"/>
  <c r="K3042" i="24"/>
  <c r="J3043" i="24"/>
  <c r="J3044" i="24"/>
  <c r="K3044" i="24"/>
  <c r="J3045" i="24"/>
  <c r="J3046" i="24"/>
  <c r="K3046" i="24"/>
  <c r="J3047" i="24"/>
  <c r="J3048" i="24"/>
  <c r="K3048" i="24"/>
  <c r="J3049" i="24"/>
  <c r="J3050" i="24"/>
  <c r="K3050" i="24"/>
  <c r="J3051" i="24"/>
  <c r="J3052" i="24"/>
  <c r="K3052" i="24"/>
  <c r="J3053" i="24"/>
  <c r="J3054" i="24"/>
  <c r="K3054" i="24"/>
  <c r="J3055" i="24"/>
  <c r="J3056" i="24"/>
  <c r="K3056" i="24"/>
  <c r="J3057" i="24"/>
  <c r="J3058" i="24"/>
  <c r="K3058" i="24"/>
  <c r="J3059" i="24"/>
  <c r="J3060" i="24"/>
  <c r="K3060" i="24"/>
  <c r="J3061" i="24"/>
  <c r="J3062" i="24"/>
  <c r="K3062" i="24"/>
  <c r="J3063" i="24"/>
  <c r="J3064" i="24"/>
  <c r="K3064" i="24"/>
  <c r="J3065" i="24"/>
  <c r="J3066" i="24"/>
  <c r="K3066" i="24"/>
  <c r="J3067" i="24"/>
  <c r="J3068" i="24"/>
  <c r="K3068" i="24"/>
  <c r="J3069" i="24"/>
  <c r="J3070" i="24"/>
  <c r="K3070" i="24"/>
  <c r="J3071" i="24"/>
  <c r="J3072" i="24"/>
  <c r="K3072" i="24"/>
  <c r="J3073" i="24"/>
  <c r="J3074" i="24"/>
  <c r="K3074" i="24"/>
  <c r="J3075" i="24"/>
  <c r="J3076" i="24"/>
  <c r="K3076" i="24"/>
  <c r="J3077" i="24"/>
  <c r="J3078" i="24"/>
  <c r="K3078" i="24"/>
  <c r="J3079" i="24"/>
  <c r="J3080" i="24"/>
  <c r="K3080" i="24"/>
  <c r="J3081" i="24"/>
  <c r="J3082" i="24"/>
  <c r="K3082" i="24"/>
  <c r="J3083" i="24"/>
  <c r="J3084" i="24"/>
  <c r="K3084" i="24"/>
  <c r="J3085" i="24"/>
  <c r="J3086" i="24"/>
  <c r="K3086" i="24"/>
  <c r="J3087" i="24"/>
  <c r="J3088" i="24"/>
  <c r="K3088" i="24"/>
  <c r="J3089" i="24"/>
  <c r="J3090" i="24"/>
  <c r="K3090" i="24"/>
  <c r="J3091" i="24"/>
  <c r="J3092" i="24"/>
  <c r="K3092" i="24"/>
  <c r="J3093" i="24"/>
  <c r="J3094" i="24"/>
  <c r="K3094" i="24"/>
  <c r="J3095" i="24"/>
  <c r="J3096" i="24"/>
  <c r="K3096" i="24"/>
  <c r="J3097" i="24"/>
  <c r="J3098" i="24"/>
  <c r="K3098" i="24"/>
  <c r="J3099" i="24"/>
  <c r="J3100" i="24"/>
  <c r="K3100" i="24"/>
  <c r="J3101" i="24"/>
  <c r="J3102" i="24"/>
  <c r="K3102" i="24"/>
  <c r="J3103" i="24"/>
  <c r="J3104" i="24"/>
  <c r="K3104" i="24"/>
  <c r="J3105" i="24"/>
  <c r="J3106" i="24"/>
  <c r="K3106" i="24"/>
  <c r="J3107" i="24"/>
  <c r="J3108" i="24"/>
  <c r="K3108" i="24"/>
  <c r="J3109" i="24"/>
  <c r="J3110" i="24"/>
  <c r="K3110" i="24"/>
  <c r="J3111" i="24"/>
  <c r="J3112" i="24"/>
  <c r="K3112" i="24"/>
  <c r="J3113" i="24"/>
  <c r="J3114" i="24"/>
  <c r="K3114" i="24"/>
  <c r="J3115" i="24"/>
  <c r="J3116" i="24"/>
  <c r="K3116" i="24"/>
  <c r="J3117" i="24"/>
  <c r="J3118" i="24"/>
  <c r="K3118" i="24"/>
  <c r="J3119" i="24"/>
  <c r="J3120" i="24"/>
  <c r="K3120" i="24"/>
  <c r="J3121" i="24"/>
  <c r="J3122" i="24"/>
  <c r="K3122" i="24"/>
  <c r="J3123" i="24"/>
  <c r="J3124" i="24"/>
  <c r="K3124" i="24"/>
  <c r="J3125" i="24"/>
  <c r="J3126" i="24"/>
  <c r="K3126" i="24"/>
  <c r="J3127" i="24"/>
  <c r="J3128" i="24"/>
  <c r="K3128" i="24"/>
  <c r="J3129" i="24"/>
  <c r="J3130" i="24"/>
  <c r="K3130" i="24"/>
  <c r="J3131" i="24"/>
  <c r="J3132" i="24"/>
  <c r="K3132" i="24"/>
  <c r="J3133" i="24"/>
  <c r="J3134" i="24"/>
  <c r="K3134" i="24"/>
  <c r="J3135" i="24"/>
  <c r="J3136" i="24"/>
  <c r="K3136" i="24"/>
  <c r="J3137" i="24"/>
  <c r="J3138" i="24"/>
  <c r="K3138" i="24"/>
  <c r="J3139" i="24"/>
  <c r="J3140" i="24"/>
  <c r="K3140" i="24"/>
  <c r="J3141" i="24"/>
  <c r="J3142" i="24"/>
  <c r="K3142" i="24"/>
  <c r="J3143" i="24"/>
  <c r="J3144" i="24"/>
  <c r="K3144" i="24"/>
  <c r="J3145" i="24"/>
  <c r="J3146" i="24"/>
  <c r="K3146" i="24"/>
  <c r="J3147" i="24"/>
  <c r="J3148" i="24"/>
  <c r="K3148" i="24"/>
  <c r="J3149" i="24"/>
  <c r="J3150" i="24"/>
  <c r="K3150" i="24"/>
  <c r="J3151" i="24"/>
  <c r="J3152" i="24"/>
  <c r="K3152" i="24"/>
  <c r="J3153" i="24"/>
  <c r="J3154" i="24"/>
  <c r="K3154" i="24"/>
  <c r="J3155" i="24"/>
  <c r="J3156" i="24"/>
  <c r="K3156" i="24"/>
  <c r="J3157" i="24"/>
  <c r="J3158" i="24"/>
  <c r="K3158" i="24"/>
  <c r="J3159" i="24"/>
  <c r="J3160" i="24"/>
  <c r="K3160" i="24"/>
  <c r="J3161" i="24"/>
  <c r="J3162" i="24"/>
  <c r="K3162" i="24"/>
  <c r="J3163" i="24"/>
  <c r="J3164" i="24"/>
  <c r="K3164" i="24"/>
  <c r="J3165" i="24"/>
  <c r="J3166" i="24"/>
  <c r="K3166" i="24"/>
  <c r="J3167" i="24"/>
  <c r="J3168" i="24"/>
  <c r="K3168" i="24"/>
  <c r="J3169" i="24"/>
  <c r="J3170" i="24"/>
  <c r="K3170" i="24"/>
  <c r="J3171" i="24"/>
  <c r="J3172" i="24"/>
  <c r="K3172" i="24"/>
  <c r="J3173" i="24"/>
  <c r="J3174" i="24"/>
  <c r="K3174" i="24"/>
  <c r="J3175" i="24"/>
  <c r="J3176" i="24"/>
  <c r="K3176" i="24"/>
  <c r="J3177" i="24"/>
  <c r="J3178" i="24"/>
  <c r="K3178" i="24"/>
  <c r="J3179" i="24"/>
  <c r="J3180" i="24"/>
  <c r="K3180" i="24"/>
  <c r="J3181" i="24"/>
  <c r="J3182" i="24"/>
  <c r="K3182" i="24"/>
  <c r="J3183" i="24"/>
  <c r="J3184" i="24"/>
  <c r="K3184" i="24"/>
  <c r="J3185" i="24"/>
  <c r="J3186" i="24"/>
  <c r="K3186" i="24"/>
  <c r="J3187" i="24"/>
  <c r="J3188" i="24"/>
  <c r="K3188" i="24"/>
  <c r="J3189" i="24"/>
  <c r="J3190" i="24"/>
  <c r="K3190" i="24"/>
  <c r="J3191" i="24"/>
  <c r="J3192" i="24"/>
  <c r="K3192" i="24"/>
  <c r="J3193" i="24"/>
  <c r="J3194" i="24"/>
  <c r="K3194" i="24"/>
  <c r="J3195" i="24"/>
  <c r="J3196" i="24"/>
  <c r="K3196" i="24"/>
  <c r="J3197" i="24"/>
  <c r="J3198" i="24"/>
  <c r="K3198" i="24"/>
  <c r="J3199" i="24"/>
  <c r="J3200" i="24"/>
  <c r="K3200" i="24"/>
  <c r="J3201" i="24"/>
  <c r="J3202" i="24"/>
  <c r="K3202" i="24"/>
  <c r="J3203" i="24"/>
  <c r="J3204" i="24"/>
  <c r="K3204" i="24"/>
  <c r="J3205" i="24"/>
  <c r="J3206" i="24"/>
  <c r="K3206" i="24"/>
  <c r="J3207" i="24"/>
  <c r="J3208" i="24"/>
  <c r="K3208" i="24"/>
  <c r="J3209" i="24"/>
  <c r="J3210" i="24"/>
  <c r="K3210" i="24"/>
  <c r="J3211" i="24"/>
  <c r="J3212" i="24"/>
  <c r="K3212" i="24"/>
  <c r="J3213" i="24"/>
  <c r="J3214" i="24"/>
  <c r="K3214" i="24"/>
  <c r="J3215" i="24"/>
  <c r="J3216" i="24"/>
  <c r="K3216" i="24"/>
  <c r="J3217" i="24"/>
  <c r="J3218" i="24"/>
  <c r="K3218" i="24"/>
  <c r="J3219" i="24"/>
  <c r="J3220" i="24"/>
  <c r="K3220" i="24"/>
  <c r="J3221" i="24"/>
  <c r="J3222" i="24"/>
  <c r="K3222" i="24"/>
  <c r="J3223" i="24"/>
  <c r="J3224" i="24"/>
  <c r="K3224" i="24"/>
  <c r="J3225" i="24"/>
  <c r="J3226" i="24"/>
  <c r="K3226" i="24"/>
  <c r="J3227" i="24"/>
  <c r="J3228" i="24"/>
  <c r="K3228" i="24"/>
  <c r="J3229" i="24"/>
  <c r="J3230" i="24"/>
  <c r="K3230" i="24"/>
  <c r="J3231" i="24"/>
  <c r="J3232" i="24"/>
  <c r="K3232" i="24"/>
  <c r="J3233" i="24"/>
  <c r="J3234" i="24"/>
  <c r="K3234" i="24"/>
  <c r="J3235" i="24"/>
  <c r="J3236" i="24"/>
  <c r="K3236" i="24"/>
  <c r="J3237" i="24"/>
  <c r="J3238" i="24"/>
  <c r="K3238" i="24"/>
  <c r="J3239" i="24"/>
  <c r="J3240" i="24"/>
  <c r="K3240" i="24"/>
  <c r="J3241" i="24"/>
  <c r="J3242" i="24"/>
  <c r="K3242" i="24"/>
  <c r="J3243" i="24"/>
  <c r="J3244" i="24"/>
  <c r="K3244" i="24"/>
  <c r="J3245" i="24"/>
  <c r="J3246" i="24"/>
  <c r="K3246" i="24"/>
  <c r="J3247" i="24"/>
  <c r="J3248" i="24"/>
  <c r="K3248" i="24"/>
  <c r="J3249" i="24"/>
  <c r="J3250" i="24"/>
  <c r="K3250" i="24"/>
  <c r="J3251" i="24"/>
  <c r="J3252" i="24"/>
  <c r="K3252" i="24"/>
  <c r="J3253" i="24"/>
  <c r="J3254" i="24"/>
  <c r="K3254" i="24"/>
  <c r="J3255" i="24"/>
  <c r="J3256" i="24"/>
  <c r="K3256" i="24"/>
  <c r="J3257" i="24"/>
  <c r="J3258" i="24"/>
  <c r="K3258" i="24"/>
  <c r="J3259" i="24"/>
  <c r="J3260" i="24"/>
  <c r="K3260" i="24"/>
  <c r="J3261" i="24"/>
  <c r="J3262" i="24"/>
  <c r="K3262" i="24"/>
  <c r="J3263" i="24"/>
  <c r="J3264" i="24"/>
  <c r="K3264" i="24"/>
  <c r="J3265" i="24"/>
  <c r="J3266" i="24"/>
  <c r="K3266" i="24"/>
  <c r="J3267" i="24"/>
  <c r="J3268" i="24"/>
  <c r="K3268" i="24"/>
  <c r="J3269" i="24"/>
  <c r="J3270" i="24"/>
  <c r="K3270" i="24"/>
  <c r="J3271" i="24"/>
  <c r="J3272" i="24"/>
  <c r="K3272" i="24"/>
  <c r="J3273" i="24"/>
  <c r="J3274" i="24"/>
  <c r="K3274" i="24"/>
  <c r="J3275" i="24"/>
  <c r="J3276" i="24"/>
  <c r="K3276" i="24"/>
  <c r="J3277" i="24"/>
  <c r="J3278" i="24"/>
  <c r="K3278" i="24"/>
  <c r="J3279" i="24"/>
  <c r="J3280" i="24"/>
  <c r="K3280" i="24"/>
  <c r="J3281" i="24"/>
  <c r="J3282" i="24"/>
  <c r="K3282" i="24"/>
  <c r="J3283" i="24"/>
  <c r="J3284" i="24"/>
  <c r="K3284" i="24"/>
  <c r="J3285" i="24"/>
  <c r="J3286" i="24"/>
  <c r="K3286" i="24"/>
  <c r="J3287" i="24"/>
  <c r="J3288" i="24"/>
  <c r="K3288" i="24"/>
  <c r="J3289" i="24"/>
  <c r="J3290" i="24"/>
  <c r="K3290" i="24"/>
  <c r="J3291" i="24"/>
  <c r="J3292" i="24"/>
  <c r="K3292" i="24"/>
  <c r="J3293" i="24"/>
  <c r="J3294" i="24"/>
  <c r="K3294" i="24"/>
  <c r="J3295" i="24"/>
  <c r="J3296" i="24"/>
  <c r="K3296" i="24"/>
  <c r="J3297" i="24"/>
  <c r="J3298" i="24"/>
  <c r="K3298" i="24"/>
  <c r="J3299" i="24"/>
  <c r="J3300" i="24"/>
  <c r="K3300" i="24"/>
  <c r="J3301" i="24"/>
  <c r="J3302" i="24"/>
  <c r="K3302" i="24"/>
  <c r="J3303" i="24"/>
  <c r="J3304" i="24"/>
  <c r="K3304" i="24"/>
  <c r="J3305" i="24"/>
  <c r="J3306" i="24"/>
  <c r="K3306" i="24"/>
  <c r="J3307" i="24"/>
  <c r="J3308" i="24"/>
  <c r="K3308" i="24"/>
  <c r="J3309" i="24"/>
  <c r="J3310" i="24"/>
  <c r="K3310" i="24"/>
  <c r="J3311" i="24"/>
  <c r="J3312" i="24"/>
  <c r="K3312" i="24"/>
  <c r="J3313" i="24"/>
  <c r="J3314" i="24"/>
  <c r="K3314" i="24"/>
  <c r="J3315" i="24"/>
  <c r="J3316" i="24"/>
  <c r="K3316" i="24"/>
  <c r="J3317" i="24"/>
  <c r="J3318" i="24"/>
  <c r="K3318" i="24"/>
  <c r="J3319" i="24"/>
  <c r="J3320" i="24"/>
  <c r="K3320" i="24"/>
  <c r="J3321" i="24"/>
  <c r="J3322" i="24"/>
  <c r="K3322" i="24"/>
  <c r="J3323" i="24"/>
  <c r="J3324" i="24"/>
  <c r="K3324" i="24"/>
  <c r="J3325" i="24"/>
  <c r="J3326" i="24"/>
  <c r="K3326" i="24"/>
  <c r="J3327" i="24"/>
  <c r="J3328" i="24"/>
  <c r="K3328" i="24"/>
  <c r="J3329" i="24"/>
  <c r="J3330" i="24"/>
  <c r="K3330" i="24"/>
  <c r="J3331" i="24"/>
  <c r="J3332" i="24"/>
  <c r="K3332" i="24"/>
  <c r="J3333" i="24"/>
  <c r="J3334" i="24"/>
  <c r="K3334" i="24"/>
  <c r="J3335" i="24"/>
  <c r="J3336" i="24"/>
  <c r="K3336" i="24"/>
  <c r="J3337" i="24"/>
  <c r="J3338" i="24"/>
  <c r="K3338" i="24"/>
  <c r="J3339" i="24"/>
  <c r="J3340" i="24"/>
  <c r="K3340" i="24"/>
  <c r="J3341" i="24"/>
  <c r="J3342" i="24"/>
  <c r="K3342" i="24"/>
  <c r="J3343" i="24"/>
  <c r="J3344" i="24"/>
  <c r="K3344" i="24"/>
  <c r="J3345" i="24"/>
  <c r="J3346" i="24"/>
  <c r="K3346" i="24"/>
  <c r="J3347" i="24"/>
  <c r="J3348" i="24"/>
  <c r="K3348" i="24"/>
  <c r="J3349" i="24"/>
  <c r="J3350" i="24"/>
  <c r="K3350" i="24"/>
  <c r="J3351" i="24"/>
  <c r="J3352" i="24"/>
  <c r="K3352" i="24"/>
  <c r="J3353" i="24"/>
  <c r="J3354" i="24"/>
  <c r="K3354" i="24"/>
  <c r="J3355" i="24"/>
  <c r="J3356" i="24"/>
  <c r="K3356" i="24"/>
  <c r="J3357" i="24"/>
  <c r="J3358" i="24"/>
  <c r="K3358" i="24"/>
  <c r="J3359" i="24"/>
  <c r="J3360" i="24"/>
  <c r="K3360" i="24"/>
  <c r="J3361" i="24"/>
  <c r="J3362" i="24"/>
  <c r="K3362" i="24"/>
  <c r="J3363" i="24"/>
  <c r="J3364" i="24"/>
  <c r="K3364" i="24"/>
  <c r="J3365" i="24"/>
  <c r="J3366" i="24"/>
  <c r="K3366" i="24"/>
  <c r="J3367" i="24"/>
  <c r="J3368" i="24"/>
  <c r="K3368" i="24"/>
  <c r="J3369" i="24"/>
  <c r="J3370" i="24"/>
  <c r="K3370" i="24"/>
  <c r="J3371" i="24"/>
  <c r="J3372" i="24"/>
  <c r="K3372" i="24"/>
  <c r="J3373" i="24"/>
  <c r="J3374" i="24"/>
  <c r="K3374" i="24"/>
  <c r="J3375" i="24"/>
  <c r="J3376" i="24"/>
  <c r="K3376" i="24"/>
  <c r="J3377" i="24"/>
  <c r="J3378" i="24"/>
  <c r="K3378" i="24"/>
  <c r="J3379" i="24"/>
  <c r="J3380" i="24"/>
  <c r="K3380" i="24"/>
  <c r="J3381" i="24"/>
  <c r="J3382" i="24"/>
  <c r="K3382" i="24"/>
  <c r="J3383" i="24"/>
  <c r="J3384" i="24"/>
  <c r="K3384" i="24"/>
  <c r="J3385" i="24"/>
  <c r="J3386" i="24"/>
  <c r="K3386" i="24"/>
  <c r="J3387" i="24"/>
  <c r="J3388" i="24"/>
  <c r="K3388" i="24"/>
  <c r="J3389" i="24"/>
  <c r="J3390" i="24"/>
  <c r="K3390" i="24"/>
  <c r="J3391" i="24"/>
  <c r="J3392" i="24"/>
  <c r="K3392" i="24"/>
  <c r="J3393" i="24"/>
  <c r="J3394" i="24"/>
  <c r="K3394" i="24"/>
  <c r="J3395" i="24"/>
  <c r="J3396" i="24"/>
  <c r="K3396" i="24"/>
  <c r="J3397" i="24"/>
  <c r="J3398" i="24"/>
  <c r="K3398" i="24"/>
  <c r="J3399" i="24"/>
  <c r="J3400" i="24"/>
  <c r="K3400" i="24"/>
  <c r="J3401" i="24"/>
  <c r="J3402" i="24"/>
  <c r="K3402" i="24"/>
  <c r="J3403" i="24"/>
  <c r="J3404" i="24"/>
  <c r="K3404" i="24"/>
  <c r="J3405" i="24"/>
  <c r="J3406" i="24"/>
  <c r="K3406" i="24"/>
  <c r="J3407" i="24"/>
  <c r="J3408" i="24"/>
  <c r="K3408" i="24"/>
  <c r="J3409" i="24"/>
  <c r="J3410" i="24"/>
  <c r="K3410" i="24"/>
  <c r="J3411" i="24"/>
  <c r="J3412" i="24"/>
  <c r="K3412" i="24"/>
  <c r="J3413" i="24"/>
  <c r="J3414" i="24"/>
  <c r="K3414" i="24"/>
  <c r="J3415" i="24"/>
  <c r="J3416" i="24"/>
  <c r="K3416" i="24"/>
  <c r="J3417" i="24"/>
  <c r="J3418" i="24"/>
  <c r="K3418" i="24"/>
  <c r="J3419" i="24"/>
  <c r="J3420" i="24"/>
  <c r="K3420" i="24"/>
  <c r="J3421" i="24"/>
  <c r="J3422" i="24"/>
  <c r="K3422" i="24"/>
  <c r="J3423" i="24"/>
  <c r="J3424" i="24"/>
  <c r="K3424" i="24"/>
  <c r="J3425" i="24"/>
  <c r="J3426" i="24"/>
  <c r="K3426" i="24"/>
  <c r="J3427" i="24"/>
  <c r="J3428" i="24"/>
  <c r="K3428" i="24"/>
  <c r="J3429" i="24"/>
  <c r="J3430" i="24"/>
  <c r="K3430" i="24"/>
  <c r="J3431" i="24"/>
  <c r="J3432" i="24"/>
  <c r="K3432" i="24"/>
  <c r="J3433" i="24"/>
  <c r="J3434" i="24"/>
  <c r="K3434" i="24"/>
  <c r="J3435" i="24"/>
  <c r="J3436" i="24"/>
  <c r="K3436" i="24"/>
  <c r="J3437" i="24"/>
  <c r="J3438" i="24"/>
  <c r="K3438" i="24"/>
  <c r="J3439" i="24"/>
  <c r="J3440" i="24"/>
  <c r="K3440" i="24"/>
  <c r="J3441" i="24"/>
  <c r="J3442" i="24"/>
  <c r="K3442" i="24"/>
  <c r="J3443" i="24"/>
  <c r="J3444" i="24"/>
  <c r="K3444" i="24"/>
  <c r="J3445" i="24"/>
  <c r="J3446" i="24"/>
  <c r="K3446" i="24"/>
  <c r="J3447" i="24"/>
  <c r="J3448" i="24"/>
  <c r="K3448" i="24"/>
  <c r="J3449" i="24"/>
  <c r="J3450" i="24"/>
  <c r="K3450" i="24"/>
  <c r="J3451" i="24"/>
  <c r="J3452" i="24"/>
  <c r="K3452" i="24"/>
  <c r="J3453" i="24"/>
  <c r="J3454" i="24"/>
  <c r="K3454" i="24"/>
  <c r="J3455" i="24"/>
  <c r="J3456" i="24"/>
  <c r="K3456" i="24"/>
  <c r="J3457" i="24"/>
  <c r="J3458" i="24"/>
  <c r="K3458" i="24"/>
  <c r="J3459" i="24"/>
  <c r="J3460" i="24"/>
  <c r="K3460" i="24"/>
  <c r="J3461" i="24"/>
  <c r="J3462" i="24"/>
  <c r="K3462" i="24"/>
  <c r="J3463" i="24"/>
  <c r="J3464" i="24"/>
  <c r="K3464" i="24"/>
  <c r="J3465" i="24"/>
  <c r="J3466" i="24"/>
  <c r="K3466" i="24"/>
  <c r="J3467" i="24"/>
  <c r="J3468" i="24"/>
  <c r="K3468" i="24"/>
  <c r="J3469" i="24"/>
  <c r="J3470" i="24"/>
  <c r="K3470" i="24"/>
  <c r="J3471" i="24"/>
  <c r="J3472" i="24"/>
  <c r="K3472" i="24"/>
  <c r="J3473" i="24"/>
  <c r="J3474" i="24"/>
  <c r="K3474" i="24"/>
  <c r="J3475" i="24"/>
  <c r="J3476" i="24"/>
  <c r="K3476" i="24"/>
  <c r="J3477" i="24"/>
  <c r="J3478" i="24"/>
  <c r="K3478" i="24"/>
  <c r="J3479" i="24"/>
  <c r="J3480" i="24"/>
  <c r="K3480" i="24"/>
  <c r="J3481" i="24"/>
  <c r="J3482" i="24"/>
  <c r="K3482" i="24"/>
  <c r="J3483" i="24"/>
  <c r="J3484" i="24"/>
  <c r="K3484" i="24"/>
  <c r="J3485" i="24"/>
  <c r="J3486" i="24"/>
  <c r="K3486" i="24"/>
  <c r="J3487" i="24"/>
  <c r="J3488" i="24"/>
  <c r="K3488" i="24"/>
  <c r="J3489" i="24"/>
  <c r="J3490" i="24"/>
  <c r="K3490" i="24"/>
  <c r="J3491" i="24"/>
  <c r="J3492" i="24"/>
  <c r="K3492" i="24"/>
  <c r="J3493" i="24"/>
  <c r="J3494" i="24"/>
  <c r="K3494" i="24"/>
  <c r="J3495" i="24"/>
  <c r="J3496" i="24"/>
  <c r="K3496" i="24"/>
  <c r="J3497" i="24"/>
  <c r="J3498" i="24"/>
  <c r="K3498" i="24"/>
  <c r="J3499" i="24"/>
  <c r="J3500" i="24"/>
  <c r="K3500" i="24"/>
  <c r="J3501" i="24"/>
  <c r="J3502" i="24"/>
  <c r="K3502" i="24"/>
  <c r="J3503" i="24"/>
  <c r="J3504" i="24"/>
  <c r="K3504" i="24"/>
  <c r="J3505" i="24"/>
  <c r="J3506" i="24"/>
  <c r="K3506" i="24"/>
  <c r="J3507" i="24"/>
  <c r="J3508" i="24"/>
  <c r="K3508" i="24"/>
  <c r="J3509" i="24"/>
  <c r="J3510" i="24"/>
  <c r="K3510" i="24"/>
  <c r="J3511" i="24"/>
  <c r="J3512" i="24"/>
  <c r="K3512" i="24"/>
  <c r="J3513" i="24"/>
  <c r="J3514" i="24"/>
  <c r="K3514" i="24"/>
  <c r="J3515" i="24"/>
  <c r="J3516" i="24"/>
  <c r="K3516" i="24"/>
  <c r="J3517" i="24"/>
  <c r="J3518" i="24"/>
  <c r="K3518" i="24"/>
  <c r="J3519" i="24"/>
  <c r="J3520" i="24"/>
  <c r="K3520" i="24"/>
  <c r="J3521" i="24"/>
  <c r="J3522" i="24"/>
  <c r="K3522" i="24"/>
  <c r="J3523" i="24"/>
  <c r="J3524" i="24"/>
  <c r="K3524" i="24"/>
  <c r="J3525" i="24"/>
  <c r="J3526" i="24"/>
  <c r="K3526" i="24"/>
  <c r="J3527" i="24"/>
  <c r="J3528" i="24"/>
  <c r="K3528" i="24"/>
  <c r="J3529" i="24"/>
  <c r="J3530" i="24"/>
  <c r="K3530" i="24"/>
  <c r="J3531" i="24"/>
  <c r="J3532" i="24"/>
  <c r="K3532" i="24"/>
  <c r="J3533" i="24"/>
  <c r="J3534" i="24"/>
  <c r="K3534" i="24"/>
  <c r="J3535" i="24"/>
  <c r="J3536" i="24"/>
  <c r="K3536" i="24"/>
  <c r="J3537" i="24"/>
  <c r="J3538" i="24"/>
  <c r="K3538" i="24"/>
  <c r="J3539" i="24"/>
  <c r="J3540" i="24"/>
  <c r="K3540" i="24"/>
  <c r="J3541" i="24"/>
  <c r="J3542" i="24"/>
  <c r="K3542" i="24"/>
  <c r="J3543" i="24"/>
  <c r="J3544" i="24"/>
  <c r="K3544" i="24"/>
  <c r="J3545" i="24"/>
  <c r="J3546" i="24"/>
  <c r="K3546" i="24"/>
  <c r="J3547" i="24"/>
  <c r="J3548" i="24"/>
  <c r="K3548" i="24"/>
  <c r="J3549" i="24"/>
  <c r="J3550" i="24"/>
  <c r="K3550" i="24"/>
  <c r="J3551" i="24"/>
  <c r="J3552" i="24"/>
  <c r="K3552" i="24"/>
  <c r="J3553" i="24"/>
  <c r="J3554" i="24"/>
  <c r="K3554" i="24"/>
  <c r="J3555" i="24"/>
  <c r="J3556" i="24"/>
  <c r="K3556" i="24"/>
  <c r="J3557" i="24"/>
  <c r="J3558" i="24"/>
  <c r="K3558" i="24"/>
  <c r="J3559" i="24"/>
  <c r="J3560" i="24"/>
  <c r="K3560" i="24"/>
  <c r="J3561" i="24"/>
  <c r="J3562" i="24"/>
  <c r="K3562" i="24"/>
  <c r="J3563" i="24"/>
  <c r="J3564" i="24"/>
  <c r="K3564" i="24"/>
  <c r="J3565" i="24"/>
  <c r="J3566" i="24"/>
  <c r="K3566" i="24"/>
  <c r="J3567" i="24"/>
  <c r="J3568" i="24"/>
  <c r="K3568" i="24"/>
  <c r="J3569" i="24"/>
  <c r="J3570" i="24"/>
  <c r="K3570" i="24"/>
  <c r="J3571" i="24"/>
  <c r="J3572" i="24"/>
  <c r="K3572" i="24"/>
  <c r="J3573" i="24"/>
  <c r="J3574" i="24"/>
  <c r="K3574" i="24"/>
  <c r="J3575" i="24"/>
  <c r="J3576" i="24"/>
  <c r="K3576" i="24"/>
  <c r="J3577" i="24"/>
  <c r="J3578" i="24"/>
  <c r="K3578" i="24"/>
  <c r="J3579" i="24"/>
  <c r="J3580" i="24"/>
  <c r="K3580" i="24"/>
  <c r="J3581" i="24"/>
  <c r="J3582" i="24"/>
  <c r="K3582" i="24"/>
  <c r="J3583" i="24"/>
  <c r="J3584" i="24"/>
  <c r="K3584" i="24"/>
  <c r="J3585" i="24"/>
  <c r="J3586" i="24"/>
  <c r="K3586" i="24"/>
  <c r="J3587" i="24"/>
  <c r="J3588" i="24"/>
  <c r="K3588" i="24"/>
  <c r="J3589" i="24"/>
  <c r="J3590" i="24"/>
  <c r="K3590" i="24"/>
  <c r="J3591" i="24"/>
  <c r="J3592" i="24"/>
  <c r="K3592" i="24"/>
  <c r="J3593" i="24"/>
  <c r="J3594" i="24"/>
  <c r="K3594" i="24"/>
  <c r="J3595" i="24"/>
  <c r="J3596" i="24"/>
  <c r="K3596" i="24"/>
  <c r="J3597" i="24"/>
  <c r="J3598" i="24"/>
  <c r="K3598" i="24"/>
  <c r="J3599" i="24"/>
  <c r="J3600" i="24"/>
  <c r="K3600" i="24"/>
  <c r="J3601" i="24"/>
  <c r="J3602" i="24"/>
  <c r="K3602" i="24"/>
  <c r="J3603" i="24"/>
  <c r="J3604" i="24"/>
  <c r="K3604" i="24"/>
  <c r="J3605" i="24"/>
  <c r="J3606" i="24"/>
  <c r="K3606" i="24"/>
  <c r="J3607" i="24"/>
  <c r="J3608" i="24"/>
  <c r="K3608" i="24"/>
  <c r="J3609" i="24"/>
  <c r="J3610" i="24"/>
  <c r="K3610" i="24"/>
  <c r="J3611" i="24"/>
  <c r="J3612" i="24"/>
  <c r="K3612" i="24"/>
  <c r="J3613" i="24"/>
  <c r="J3614" i="24"/>
  <c r="K3614" i="24"/>
  <c r="J3615" i="24"/>
  <c r="J3616" i="24"/>
  <c r="K3616" i="24"/>
  <c r="J3617" i="24"/>
  <c r="J3618" i="24"/>
  <c r="K3618" i="24"/>
  <c r="J3619" i="24"/>
  <c r="J3620" i="24"/>
  <c r="K3620" i="24"/>
  <c r="J3621" i="24"/>
  <c r="J3622" i="24"/>
  <c r="K3622" i="24"/>
  <c r="J3623" i="24"/>
  <c r="J3624" i="24"/>
  <c r="K3624" i="24"/>
  <c r="J3625" i="24"/>
  <c r="J3626" i="24"/>
  <c r="K3626" i="24"/>
  <c r="J3627" i="24"/>
  <c r="J3628" i="24"/>
  <c r="K3628" i="24"/>
  <c r="J3629" i="24"/>
  <c r="J3630" i="24"/>
  <c r="K3630" i="24"/>
  <c r="J3631" i="24"/>
  <c r="J3632" i="24"/>
  <c r="K3632" i="24"/>
  <c r="J3633" i="24"/>
  <c r="J3634" i="24"/>
  <c r="K3634" i="24"/>
  <c r="J3635" i="24"/>
  <c r="J3636" i="24"/>
  <c r="K3636" i="24"/>
  <c r="J3637" i="24"/>
  <c r="J3638" i="24"/>
  <c r="K3638" i="24"/>
  <c r="J3639" i="24"/>
  <c r="J3640" i="24"/>
  <c r="K3640" i="24"/>
  <c r="J3641" i="24"/>
  <c r="J3642" i="24"/>
  <c r="K3642" i="24"/>
  <c r="J3643" i="24"/>
  <c r="J3644" i="24"/>
  <c r="K3644" i="24"/>
  <c r="J3645" i="24"/>
  <c r="J3646" i="24"/>
  <c r="K3646" i="24"/>
  <c r="J3647" i="24"/>
  <c r="J3648" i="24"/>
  <c r="K3648" i="24"/>
  <c r="J3649" i="24"/>
  <c r="J3650" i="24"/>
  <c r="K3650" i="24"/>
  <c r="J3651" i="24"/>
  <c r="J3652" i="24"/>
  <c r="K3652" i="24"/>
  <c r="J3653" i="24"/>
  <c r="J3654" i="24"/>
  <c r="K3654" i="24"/>
  <c r="J3655" i="24"/>
  <c r="J3656" i="24"/>
  <c r="K3656" i="24"/>
  <c r="J3657" i="24"/>
  <c r="J3658" i="24"/>
  <c r="K3658" i="24"/>
  <c r="J3659" i="24"/>
  <c r="J3660" i="24"/>
  <c r="K3660" i="24"/>
  <c r="J3661" i="24"/>
  <c r="J3662" i="24"/>
  <c r="K3662" i="24"/>
  <c r="J3663" i="24"/>
  <c r="J3664" i="24"/>
  <c r="K3664" i="24"/>
  <c r="J3665" i="24"/>
  <c r="J3666" i="24"/>
  <c r="K3666" i="24"/>
  <c r="J3667" i="24"/>
  <c r="J3668" i="24"/>
  <c r="K3668" i="24"/>
  <c r="J3669" i="24"/>
  <c r="J3670" i="24"/>
  <c r="K3670" i="24"/>
  <c r="J3671" i="24"/>
  <c r="J3672" i="24"/>
  <c r="K3672" i="24"/>
  <c r="J3673" i="24"/>
  <c r="J3674" i="24"/>
  <c r="K3674" i="24"/>
  <c r="J3675" i="24"/>
  <c r="J3676" i="24"/>
  <c r="K3676" i="24"/>
  <c r="J3677" i="24"/>
  <c r="J3678" i="24"/>
  <c r="K3678" i="24"/>
  <c r="J3679" i="24"/>
  <c r="J3680" i="24"/>
  <c r="K3680" i="24"/>
  <c r="J3681" i="24"/>
  <c r="J3682" i="24"/>
  <c r="K3682" i="24"/>
  <c r="J3683" i="24"/>
  <c r="J3684" i="24"/>
  <c r="K3684" i="24"/>
  <c r="J3685" i="24"/>
  <c r="J3686" i="24"/>
  <c r="K3686" i="24"/>
  <c r="J3687" i="24"/>
  <c r="J3688" i="24"/>
  <c r="K3688" i="24"/>
  <c r="J3689" i="24"/>
  <c r="J3690" i="24"/>
  <c r="K3690" i="24"/>
  <c r="J3691" i="24"/>
  <c r="J3692" i="24"/>
  <c r="K3692" i="24"/>
  <c r="J3693" i="24"/>
  <c r="J3694" i="24"/>
  <c r="K3694" i="24"/>
  <c r="J3695" i="24"/>
  <c r="J3696" i="24"/>
  <c r="K3696" i="24"/>
  <c r="J3697" i="24"/>
  <c r="J3698" i="24"/>
  <c r="K3698" i="24"/>
  <c r="J3699" i="24"/>
  <c r="J3700" i="24"/>
  <c r="K3700" i="24"/>
  <c r="J3701" i="24"/>
  <c r="J3702" i="24"/>
  <c r="K3702" i="24"/>
  <c r="J3703" i="24"/>
  <c r="J3704" i="24"/>
  <c r="K3704" i="24"/>
  <c r="J3705" i="24"/>
  <c r="J3706" i="24"/>
  <c r="K3706" i="24"/>
  <c r="J3707" i="24"/>
  <c r="J3708" i="24"/>
  <c r="K3708" i="24"/>
  <c r="J3709" i="24"/>
  <c r="J3710" i="24"/>
  <c r="K3710" i="24"/>
  <c r="J3711" i="24"/>
  <c r="J3712" i="24"/>
  <c r="K3712" i="24"/>
  <c r="J3713" i="24"/>
  <c r="J3714" i="24"/>
  <c r="K3714" i="24"/>
  <c r="J3715" i="24"/>
  <c r="J3716" i="24"/>
  <c r="K3716" i="24"/>
  <c r="J3717" i="24"/>
  <c r="J3718" i="24"/>
  <c r="K3718" i="24"/>
  <c r="J3719" i="24"/>
  <c r="J3720" i="24"/>
  <c r="K3720" i="24"/>
  <c r="J3721" i="24"/>
  <c r="J3722" i="24"/>
  <c r="K3722" i="24"/>
  <c r="J3723" i="24"/>
  <c r="J3724" i="24"/>
  <c r="K3724" i="24"/>
  <c r="J3725" i="24"/>
  <c r="J3726" i="24"/>
  <c r="K3726" i="24"/>
  <c r="J3727" i="24"/>
  <c r="J3728" i="24"/>
  <c r="K3728" i="24"/>
  <c r="J3729" i="24"/>
  <c r="J3730" i="24"/>
  <c r="K3730" i="24"/>
  <c r="J3731" i="24"/>
  <c r="J3732" i="24"/>
  <c r="K3732" i="24"/>
  <c r="J3733" i="24"/>
  <c r="J3734" i="24"/>
  <c r="K3734" i="24"/>
  <c r="J3735" i="24"/>
  <c r="J3736" i="24"/>
  <c r="K3736" i="24"/>
  <c r="J3737" i="24"/>
  <c r="J3738" i="24"/>
  <c r="K3738" i="24"/>
  <c r="J3739" i="24"/>
  <c r="J3740" i="24"/>
  <c r="K3740" i="24"/>
  <c r="J3741" i="24"/>
  <c r="J3742" i="24"/>
  <c r="K3742" i="24"/>
  <c r="J3743" i="24"/>
  <c r="J3744" i="24"/>
  <c r="K3744" i="24"/>
  <c r="J3745" i="24"/>
  <c r="J3746" i="24"/>
  <c r="K3746" i="24"/>
  <c r="J3747" i="24"/>
  <c r="J3748" i="24"/>
  <c r="K3748" i="24"/>
  <c r="J3749" i="24"/>
  <c r="J3750" i="24"/>
  <c r="K3750" i="24"/>
  <c r="J3751" i="24"/>
  <c r="J3752" i="24"/>
  <c r="K3752" i="24"/>
  <c r="J3753" i="24"/>
  <c r="J3754" i="24"/>
  <c r="K3754" i="24"/>
  <c r="J3755" i="24"/>
  <c r="J3756" i="24"/>
  <c r="K3756" i="24"/>
  <c r="J3757" i="24"/>
  <c r="J3758" i="24"/>
  <c r="K3758" i="24"/>
  <c r="J3759" i="24"/>
  <c r="J3760" i="24"/>
  <c r="K3760" i="24"/>
  <c r="J3761" i="24"/>
  <c r="J3762" i="24"/>
  <c r="K3762" i="24"/>
  <c r="J3763" i="24"/>
  <c r="J3764" i="24"/>
  <c r="K3764" i="24"/>
  <c r="J3765" i="24"/>
  <c r="J3766" i="24"/>
  <c r="K3766" i="24"/>
  <c r="J3767" i="24"/>
  <c r="J3768" i="24"/>
  <c r="K3768" i="24"/>
  <c r="J3769" i="24"/>
  <c r="J3770" i="24"/>
  <c r="K3770" i="24"/>
  <c r="J3771" i="24"/>
  <c r="J3772" i="24"/>
  <c r="K3772" i="24"/>
  <c r="J3773" i="24"/>
  <c r="J3774" i="24"/>
  <c r="K3774" i="24"/>
  <c r="J3775" i="24"/>
  <c r="J3776" i="24"/>
  <c r="K3776" i="24"/>
  <c r="J3777" i="24"/>
  <c r="J3778" i="24"/>
  <c r="K3778" i="24"/>
  <c r="J3779" i="24"/>
  <c r="J3780" i="24"/>
  <c r="K3780" i="24"/>
  <c r="J3781" i="24"/>
  <c r="J3782" i="24"/>
  <c r="K3782" i="24"/>
  <c r="J3783" i="24"/>
  <c r="J3784" i="24"/>
  <c r="K3784" i="24"/>
  <c r="J3785" i="24"/>
  <c r="J3786" i="24"/>
  <c r="K3786" i="24"/>
  <c r="J3787" i="24"/>
  <c r="J3788" i="24"/>
  <c r="K3788" i="24"/>
  <c r="J3789" i="24"/>
  <c r="J3790" i="24"/>
  <c r="K3790" i="24"/>
  <c r="J3791" i="24"/>
  <c r="J3792" i="24"/>
  <c r="K3792" i="24"/>
  <c r="J3793" i="24"/>
  <c r="J3794" i="24"/>
  <c r="K3794" i="24"/>
  <c r="J3795" i="24"/>
  <c r="J3796" i="24"/>
  <c r="K3796" i="24"/>
  <c r="J3797" i="24"/>
  <c r="J3798" i="24"/>
  <c r="K3798" i="24"/>
  <c r="J3799" i="24"/>
  <c r="J3800" i="24"/>
  <c r="K3800" i="24"/>
  <c r="J3801" i="24"/>
  <c r="J3802" i="24"/>
  <c r="K3802" i="24"/>
  <c r="J3803" i="24"/>
  <c r="J3804" i="24"/>
  <c r="K3804" i="24"/>
  <c r="J3805" i="24"/>
  <c r="J3806" i="24"/>
  <c r="K3806" i="24"/>
  <c r="J3807" i="24"/>
  <c r="J3808" i="24"/>
  <c r="K3808" i="24"/>
  <c r="J3809" i="24"/>
  <c r="J3810" i="24"/>
  <c r="K3810" i="24"/>
  <c r="J3811" i="24"/>
  <c r="J3812" i="24"/>
  <c r="K3812" i="24"/>
  <c r="J3813" i="24"/>
  <c r="J3814" i="24"/>
  <c r="K3814" i="24"/>
  <c r="J3815" i="24"/>
  <c r="J3816" i="24"/>
  <c r="K3816" i="24"/>
  <c r="J3817" i="24"/>
  <c r="J3818" i="24"/>
  <c r="K3818" i="24"/>
  <c r="J3819" i="24"/>
  <c r="J3820" i="24"/>
  <c r="K3820" i="24"/>
  <c r="J3821" i="24"/>
  <c r="J3822" i="24"/>
  <c r="K3822" i="24"/>
  <c r="J3823" i="24"/>
  <c r="J3824" i="24"/>
  <c r="K3824" i="24"/>
  <c r="J3825" i="24"/>
  <c r="J3826" i="24"/>
  <c r="K3826" i="24"/>
  <c r="J3827" i="24"/>
  <c r="J3828" i="24"/>
  <c r="K3828" i="24"/>
  <c r="J3829" i="24"/>
  <c r="J3830" i="24"/>
  <c r="K3830" i="24"/>
  <c r="J3831" i="24"/>
  <c r="J3832" i="24"/>
  <c r="K3832" i="24"/>
  <c r="J3833" i="24"/>
  <c r="J3834" i="24"/>
  <c r="K3834" i="24"/>
  <c r="J3835" i="24"/>
  <c r="J3836" i="24"/>
  <c r="K3836" i="24"/>
  <c r="J3837" i="24"/>
  <c r="J3838" i="24"/>
  <c r="K3838" i="24"/>
  <c r="J3839" i="24"/>
  <c r="J3840" i="24"/>
  <c r="K3840" i="24"/>
  <c r="J3841" i="24"/>
  <c r="J3842" i="24"/>
  <c r="K3842" i="24"/>
  <c r="J3843" i="24"/>
  <c r="J3844" i="24"/>
  <c r="K3844" i="24"/>
  <c r="J3845" i="24"/>
  <c r="J3846" i="24"/>
  <c r="K3846" i="24"/>
  <c r="J3847" i="24"/>
  <c r="J3848" i="24"/>
  <c r="K3848" i="24"/>
  <c r="J3849" i="24"/>
  <c r="J3850" i="24"/>
  <c r="K3850" i="24"/>
  <c r="J3851" i="24"/>
  <c r="J3852" i="24"/>
  <c r="K3852" i="24"/>
  <c r="J3853" i="24"/>
  <c r="J3854" i="24"/>
  <c r="K3854" i="24"/>
  <c r="J3855" i="24"/>
  <c r="J3856" i="24"/>
  <c r="K3856" i="24"/>
  <c r="J3857" i="24"/>
  <c r="J3858" i="24"/>
  <c r="K3858" i="24"/>
  <c r="J3859" i="24"/>
  <c r="J3860" i="24"/>
  <c r="K3860" i="24"/>
  <c r="J3861" i="24"/>
  <c r="J3862" i="24"/>
  <c r="K3862" i="24"/>
  <c r="J3863" i="24"/>
  <c r="J3864" i="24"/>
  <c r="K3864" i="24"/>
  <c r="J3865" i="24"/>
  <c r="J3866" i="24"/>
  <c r="K3866" i="24"/>
  <c r="J3867" i="24"/>
  <c r="J3868" i="24"/>
  <c r="K3868" i="24"/>
  <c r="J3869" i="24"/>
  <c r="J3870" i="24"/>
  <c r="K3870" i="24"/>
  <c r="J3871" i="24"/>
  <c r="J3872" i="24"/>
  <c r="K3872" i="24"/>
  <c r="J3873" i="24"/>
  <c r="J3874" i="24"/>
  <c r="K3874" i="24"/>
  <c r="J3875" i="24"/>
  <c r="J3876" i="24"/>
  <c r="K3876" i="24"/>
  <c r="J3877" i="24"/>
  <c r="J3878" i="24"/>
  <c r="K3878" i="24"/>
  <c r="J3879" i="24"/>
  <c r="J3880" i="24"/>
  <c r="K3880" i="24"/>
  <c r="J3882" i="24"/>
  <c r="K3882" i="24"/>
  <c r="J3884" i="24"/>
  <c r="J3886" i="24"/>
  <c r="K3886" i="24"/>
  <c r="J3888" i="24"/>
  <c r="J3890" i="24"/>
  <c r="K3890" i="24"/>
  <c r="J3892" i="24"/>
  <c r="J3894" i="24"/>
  <c r="K3894" i="24"/>
  <c r="J3896" i="24"/>
  <c r="J3898" i="24"/>
  <c r="K3898" i="24"/>
  <c r="J3900" i="24"/>
  <c r="J3902" i="24"/>
  <c r="K3902" i="24"/>
  <c r="J3904" i="24"/>
  <c r="J3906" i="24"/>
  <c r="K3906" i="24"/>
  <c r="J3908" i="24"/>
  <c r="J3910" i="24"/>
  <c r="K3910" i="24"/>
  <c r="J3912" i="24"/>
  <c r="J3914" i="24"/>
  <c r="K3914" i="24"/>
  <c r="J3916" i="24"/>
  <c r="J3918" i="24"/>
  <c r="K3918" i="24"/>
  <c r="J3920" i="24"/>
  <c r="J3922" i="24"/>
  <c r="K3922" i="24"/>
  <c r="J3924" i="24"/>
  <c r="J3926" i="24"/>
  <c r="K3926" i="24"/>
  <c r="J3928" i="24"/>
  <c r="J3930" i="24"/>
  <c r="K3930" i="24"/>
  <c r="J3932" i="24"/>
  <c r="J3934" i="24"/>
  <c r="K3934" i="24"/>
  <c r="J3936" i="24"/>
  <c r="J3938" i="24"/>
  <c r="K3938" i="24"/>
  <c r="J3940" i="24"/>
  <c r="J3942" i="24"/>
  <c r="K3942" i="24"/>
  <c r="J3944" i="24"/>
  <c r="J3946" i="24"/>
  <c r="K3946" i="24"/>
  <c r="J3948" i="24"/>
  <c r="J3950" i="24"/>
  <c r="K3950" i="24"/>
  <c r="J3952" i="24"/>
  <c r="J3954" i="24"/>
  <c r="K3954" i="24"/>
  <c r="J3956" i="24"/>
  <c r="J3958" i="24"/>
  <c r="K3958" i="24"/>
  <c r="J3960" i="24"/>
  <c r="J3962" i="24"/>
  <c r="K3962" i="24"/>
  <c r="J3964" i="24"/>
  <c r="J3966" i="24"/>
  <c r="K3966" i="24"/>
  <c r="J3968" i="24"/>
  <c r="J3970" i="24"/>
  <c r="K3970" i="24"/>
  <c r="J3972" i="24"/>
  <c r="J3974" i="24"/>
  <c r="K3974" i="24"/>
  <c r="J3976" i="24"/>
  <c r="J3978" i="24"/>
  <c r="K3978" i="24"/>
  <c r="J3980" i="24"/>
  <c r="J3982" i="24"/>
  <c r="K3982" i="24"/>
  <c r="J3984" i="24"/>
  <c r="J3986" i="24"/>
  <c r="K3986" i="24"/>
  <c r="J3988" i="24"/>
  <c r="J3990" i="24"/>
  <c r="K3990" i="24"/>
  <c r="J3992" i="24"/>
  <c r="J3994" i="24"/>
  <c r="K3994" i="24"/>
  <c r="J3996" i="24"/>
  <c r="J3998" i="24"/>
  <c r="K3998" i="24"/>
  <c r="J4000" i="24"/>
  <c r="J4002" i="24"/>
  <c r="K4002" i="24"/>
  <c r="J4004" i="24"/>
  <c r="J4006" i="24"/>
  <c r="K4006" i="24"/>
  <c r="J4008" i="24"/>
  <c r="J4010" i="24"/>
  <c r="K4010" i="24"/>
  <c r="J4012" i="24"/>
  <c r="J4014" i="24"/>
  <c r="K4014" i="24"/>
  <c r="J4016" i="24"/>
  <c r="J4018" i="24"/>
  <c r="K4018" i="24"/>
  <c r="J4020" i="24"/>
  <c r="J4022" i="24"/>
  <c r="K4022" i="24"/>
  <c r="J4024" i="24"/>
  <c r="J4026" i="24"/>
  <c r="K4026" i="24"/>
  <c r="J4028" i="24"/>
  <c r="J4030" i="24"/>
  <c r="K4030" i="24"/>
  <c r="J4032" i="24"/>
  <c r="J4034" i="24"/>
  <c r="K4034" i="24"/>
  <c r="J4036" i="24"/>
  <c r="J4038" i="24"/>
  <c r="K4038" i="24"/>
  <c r="J4040" i="24"/>
  <c r="J4042" i="24"/>
  <c r="K4042" i="24"/>
  <c r="J4044" i="24"/>
  <c r="J4046" i="24"/>
  <c r="K4046" i="24"/>
  <c r="J4048" i="24"/>
  <c r="J4050" i="24"/>
  <c r="K4050" i="24"/>
  <c r="J4052" i="24"/>
  <c r="J4054" i="24"/>
  <c r="K4054" i="24"/>
  <c r="J4056" i="24"/>
  <c r="J4058" i="24"/>
  <c r="K4058" i="24"/>
  <c r="J4060" i="24"/>
  <c r="J4062" i="24"/>
  <c r="K4062" i="24"/>
  <c r="J4064" i="24"/>
  <c r="J4066" i="24"/>
  <c r="K4066" i="24"/>
  <c r="J4068" i="24"/>
  <c r="J4070" i="24"/>
  <c r="K4070" i="24"/>
  <c r="J4072" i="24"/>
  <c r="J4074" i="24"/>
  <c r="K4074" i="24"/>
  <c r="J4076" i="24"/>
  <c r="J4078" i="24"/>
  <c r="K4078" i="24"/>
  <c r="J4080" i="24"/>
  <c r="J4082" i="24"/>
  <c r="K4082" i="24"/>
  <c r="J4084" i="24"/>
  <c r="J4086" i="24"/>
  <c r="K4086" i="24"/>
  <c r="J4088" i="24"/>
  <c r="J4090" i="24"/>
  <c r="K4090" i="24"/>
  <c r="J4092" i="24"/>
  <c r="J4094" i="24"/>
  <c r="K4094" i="24"/>
  <c r="J4096" i="24"/>
  <c r="J4098" i="24"/>
  <c r="K4098" i="24"/>
  <c r="J4100" i="24"/>
  <c r="J4102" i="24"/>
  <c r="K4102" i="24"/>
  <c r="J4104" i="24"/>
  <c r="J4106" i="24"/>
  <c r="K4106" i="24"/>
  <c r="J4108" i="24"/>
  <c r="J4110" i="24"/>
  <c r="K4110" i="24"/>
  <c r="J4112" i="24"/>
  <c r="J4114" i="24"/>
  <c r="K4114" i="24"/>
  <c r="J4116" i="24"/>
  <c r="J4118" i="24"/>
  <c r="K4118" i="24"/>
  <c r="J4120" i="24"/>
  <c r="J4122" i="24"/>
  <c r="K4122" i="24"/>
  <c r="J4124" i="24"/>
  <c r="J4126" i="24"/>
  <c r="K4126" i="24"/>
  <c r="J4128" i="24"/>
  <c r="J4130" i="24"/>
  <c r="K4130" i="24"/>
  <c r="J4132" i="24"/>
  <c r="J4134" i="24"/>
  <c r="K4134" i="24"/>
  <c r="J4136" i="24"/>
  <c r="J4138" i="24"/>
  <c r="K4138" i="24"/>
  <c r="J4140" i="24"/>
  <c r="J4141" i="24"/>
  <c r="J4142" i="24"/>
  <c r="J4143" i="24"/>
  <c r="K4143" i="24"/>
  <c r="J4144" i="24"/>
  <c r="J4145" i="24"/>
  <c r="J4146" i="24"/>
  <c r="J4147" i="24"/>
  <c r="K4147" i="24"/>
  <c r="J4148" i="24"/>
  <c r="J4149" i="24"/>
  <c r="J4150" i="24"/>
  <c r="J4151" i="24"/>
  <c r="K4151" i="24"/>
  <c r="J4152" i="24"/>
  <c r="J4153" i="24"/>
  <c r="J4154" i="24"/>
  <c r="J4155" i="24"/>
  <c r="K4155" i="24"/>
  <c r="J4156" i="24"/>
  <c r="J4157" i="24"/>
  <c r="J4158" i="24"/>
  <c r="J4159" i="24"/>
  <c r="K4159" i="24"/>
  <c r="J4160" i="24"/>
  <c r="J4161" i="24"/>
  <c r="J4162" i="24"/>
  <c r="J4163" i="24"/>
  <c r="K4163" i="24"/>
  <c r="J4164" i="24"/>
  <c r="J4165" i="24"/>
  <c r="J4166" i="24"/>
  <c r="J4167" i="24"/>
  <c r="K4167" i="24"/>
  <c r="J4168" i="24"/>
  <c r="J4169" i="24"/>
  <c r="J4170" i="24"/>
  <c r="J4171" i="24"/>
  <c r="K4171" i="24"/>
  <c r="J4172" i="24"/>
  <c r="J4173" i="24"/>
  <c r="J4174" i="24"/>
  <c r="J4175" i="24"/>
  <c r="K4175" i="24"/>
  <c r="J4176" i="24"/>
  <c r="J4177" i="24"/>
  <c r="J4178" i="24"/>
  <c r="J4179" i="24"/>
  <c r="K4179" i="24"/>
  <c r="J4180" i="24"/>
  <c r="J4181" i="24"/>
  <c r="J4182" i="24"/>
  <c r="J4183" i="24"/>
  <c r="K4183" i="24"/>
  <c r="J4184" i="24"/>
  <c r="J4185" i="24"/>
  <c r="J4186" i="24"/>
  <c r="J4187" i="24"/>
  <c r="K4187" i="24"/>
  <c r="J4188" i="24"/>
  <c r="J4189" i="24"/>
  <c r="J4190" i="24"/>
  <c r="J4191" i="24"/>
  <c r="K4191" i="24"/>
  <c r="J4192" i="24"/>
  <c r="J4193" i="24"/>
  <c r="J4194" i="24"/>
  <c r="J4195" i="24"/>
  <c r="K4195" i="24"/>
  <c r="J4196" i="24"/>
  <c r="J4197" i="24"/>
  <c r="J4198" i="24"/>
  <c r="J4199" i="24"/>
  <c r="K4199" i="24"/>
  <c r="J4200" i="24"/>
  <c r="J4201" i="24"/>
  <c r="J4202" i="24"/>
  <c r="J4203" i="24"/>
  <c r="K4203" i="24"/>
  <c r="J4204" i="24"/>
  <c r="J4205" i="24"/>
  <c r="J4206" i="24"/>
  <c r="J4207" i="24"/>
  <c r="K4207" i="24"/>
  <c r="J4208" i="24"/>
  <c r="J4209" i="24"/>
  <c r="J4210" i="24"/>
  <c r="J4211" i="24"/>
  <c r="K4211" i="24"/>
  <c r="J4212" i="24"/>
  <c r="J4213" i="24"/>
  <c r="J4214" i="24"/>
  <c r="J4215" i="24"/>
  <c r="K4215" i="24"/>
  <c r="J4216" i="24"/>
  <c r="J4217" i="24"/>
  <c r="J4218" i="24"/>
  <c r="J4219" i="24"/>
  <c r="K4219" i="24"/>
  <c r="J4220" i="24"/>
  <c r="J4221" i="24"/>
  <c r="J4222" i="24"/>
  <c r="J4223" i="24"/>
  <c r="K4223" i="24"/>
  <c r="J4224" i="24"/>
  <c r="J4225" i="24"/>
  <c r="J4226" i="24"/>
  <c r="J4227" i="24"/>
  <c r="K4227" i="24"/>
  <c r="J4228" i="24"/>
  <c r="J4229" i="24"/>
  <c r="J4230" i="24"/>
  <c r="J4231" i="24"/>
  <c r="K4231" i="24"/>
  <c r="J4232" i="24"/>
  <c r="J4233" i="24"/>
  <c r="J4234" i="24"/>
  <c r="J4235" i="24"/>
  <c r="K4235" i="24"/>
  <c r="J4236" i="24"/>
  <c r="J4237" i="24"/>
  <c r="J4238" i="24"/>
  <c r="J4239" i="24"/>
  <c r="K4239" i="24"/>
  <c r="J4240" i="24"/>
  <c r="J4241" i="24"/>
  <c r="J4242" i="24"/>
  <c r="J4243" i="24"/>
  <c r="K4243" i="24"/>
  <c r="J4244" i="24"/>
  <c r="J4245" i="24"/>
  <c r="J4246" i="24"/>
  <c r="J4247" i="24"/>
  <c r="K4247" i="24"/>
  <c r="J4248" i="24"/>
  <c r="J4249" i="24"/>
  <c r="J4250" i="24"/>
  <c r="J4251" i="24"/>
  <c r="K4251" i="24"/>
  <c r="J4252" i="24"/>
  <c r="J4253" i="24"/>
  <c r="J4254" i="24"/>
  <c r="J4255" i="24"/>
  <c r="K4255" i="24"/>
  <c r="J4256" i="24"/>
  <c r="J4257" i="24"/>
  <c r="J4258" i="24"/>
  <c r="J4259" i="24"/>
  <c r="K4259" i="24"/>
  <c r="J4260" i="24"/>
  <c r="J4261" i="24"/>
  <c r="J4262" i="24"/>
  <c r="J4263" i="24"/>
  <c r="K4263" i="24"/>
  <c r="J4264" i="24"/>
  <c r="J4265" i="24"/>
  <c r="J4266" i="24"/>
  <c r="J4267" i="24"/>
  <c r="K4267" i="24"/>
  <c r="J4268" i="24"/>
  <c r="J4269" i="24"/>
  <c r="J4270" i="24"/>
  <c r="J4271" i="24"/>
  <c r="K4271" i="24"/>
  <c r="J4272" i="24"/>
  <c r="J4273" i="24"/>
  <c r="J4274" i="24"/>
  <c r="J4275" i="24"/>
  <c r="K4275" i="24"/>
  <c r="J4276" i="24"/>
  <c r="J4277" i="24"/>
  <c r="J4278" i="24"/>
  <c r="J4279" i="24"/>
  <c r="K4279" i="24"/>
  <c r="J4280" i="24"/>
  <c r="J4281" i="24"/>
  <c r="J4282" i="24"/>
  <c r="J4283" i="24"/>
  <c r="K4283" i="24"/>
  <c r="J4284" i="24"/>
  <c r="J4285" i="24"/>
  <c r="J4286" i="24"/>
  <c r="J4287" i="24"/>
  <c r="K4287" i="24"/>
  <c r="J4288" i="24"/>
  <c r="J4289" i="24"/>
  <c r="J4290" i="24"/>
  <c r="J4291" i="24"/>
  <c r="K4291" i="24"/>
  <c r="J4292" i="24"/>
  <c r="J4293" i="24"/>
  <c r="J4294" i="24"/>
  <c r="J4295" i="24"/>
  <c r="K4295" i="24"/>
  <c r="J4296" i="24"/>
  <c r="J4297" i="24"/>
  <c r="J4298" i="24"/>
  <c r="J4299" i="24"/>
  <c r="K4299" i="24"/>
  <c r="J4300" i="24"/>
  <c r="J4301" i="24"/>
  <c r="J4302" i="24"/>
  <c r="J4303" i="24"/>
  <c r="K4303" i="24"/>
  <c r="J4304" i="24"/>
  <c r="J4305" i="24"/>
  <c r="J4306" i="24"/>
  <c r="J4307" i="24"/>
  <c r="K4307" i="24"/>
  <c r="J4308" i="24"/>
  <c r="K4309" i="24"/>
  <c r="J4309" i="24"/>
  <c r="J4310" i="24"/>
  <c r="K4310" i="24"/>
  <c r="K4311" i="24"/>
  <c r="J4311" i="24"/>
  <c r="J4312" i="24"/>
  <c r="K4312" i="24"/>
  <c r="K4313" i="24"/>
  <c r="J4313" i="24"/>
  <c r="J4314" i="24"/>
  <c r="K4314" i="24"/>
  <c r="K4315" i="24"/>
  <c r="J4315" i="24"/>
  <c r="J4316" i="24"/>
  <c r="K4316" i="24"/>
  <c r="K4317" i="24"/>
  <c r="J4317" i="24"/>
  <c r="J4318" i="24"/>
  <c r="K4318" i="24"/>
  <c r="K4319" i="24"/>
  <c r="J4319" i="24"/>
  <c r="J4320" i="24"/>
  <c r="K4320" i="24"/>
  <c r="K4321" i="24"/>
  <c r="J4321" i="24"/>
  <c r="J4322" i="24"/>
  <c r="K4322" i="24"/>
  <c r="K4323" i="24"/>
  <c r="J4323" i="24"/>
  <c r="J4324" i="24"/>
  <c r="K4324" i="24"/>
  <c r="K4325" i="24"/>
  <c r="J4325" i="24"/>
  <c r="J4326" i="24"/>
  <c r="K4326" i="24"/>
  <c r="K4327" i="24"/>
  <c r="J4327" i="24"/>
  <c r="J4328" i="24"/>
  <c r="K4328" i="24"/>
  <c r="K4329" i="24"/>
  <c r="J4329" i="24"/>
  <c r="J4330" i="24"/>
  <c r="K4330" i="24"/>
  <c r="K4331" i="24"/>
  <c r="J4331" i="24"/>
  <c r="J4332" i="24"/>
  <c r="K4332" i="24"/>
  <c r="K4333" i="24"/>
  <c r="J4333" i="24"/>
  <c r="J4334" i="24"/>
  <c r="K4334" i="24"/>
  <c r="K4335" i="24"/>
  <c r="J4335" i="24"/>
  <c r="J4336" i="24"/>
  <c r="K4336" i="24"/>
  <c r="K4337" i="24"/>
  <c r="J4337" i="24"/>
  <c r="J4338" i="24"/>
  <c r="K4338" i="24"/>
  <c r="K4339" i="24"/>
  <c r="J4339" i="24"/>
  <c r="J4340" i="24"/>
  <c r="K4340" i="24"/>
  <c r="K4341" i="24"/>
  <c r="J4341" i="24"/>
  <c r="J4342" i="24"/>
  <c r="K4342" i="24"/>
  <c r="K4343" i="24"/>
  <c r="J4343" i="24"/>
  <c r="J4344" i="24"/>
  <c r="K4344" i="24"/>
  <c r="K4345" i="24"/>
  <c r="J4345" i="24"/>
  <c r="J4346" i="24"/>
  <c r="K4346" i="24"/>
  <c r="K4347" i="24"/>
  <c r="J4347" i="24"/>
  <c r="J4348" i="24"/>
  <c r="K4348" i="24"/>
  <c r="K4349" i="24"/>
  <c r="J4349" i="24"/>
  <c r="J4350" i="24"/>
  <c r="K4350" i="24"/>
  <c r="K4351" i="24"/>
  <c r="J4351" i="24"/>
  <c r="J4352" i="24"/>
  <c r="K4352" i="24"/>
  <c r="K4353" i="24"/>
  <c r="J4353" i="24"/>
  <c r="J4354" i="24"/>
  <c r="K4354" i="24"/>
  <c r="K4355" i="24"/>
  <c r="J4355" i="24"/>
  <c r="J4356" i="24"/>
  <c r="K4356" i="24"/>
  <c r="K4357" i="24"/>
  <c r="J4357" i="24"/>
  <c r="J4358" i="24"/>
  <c r="K4358" i="24"/>
  <c r="K4359" i="24"/>
  <c r="J4359" i="24"/>
  <c r="J4360" i="24"/>
  <c r="K4360" i="24"/>
  <c r="K4361" i="24"/>
  <c r="J4361" i="24"/>
  <c r="J4362" i="24"/>
  <c r="K4362" i="24"/>
  <c r="K4363" i="24"/>
  <c r="J4363" i="24"/>
  <c r="J4364" i="24"/>
  <c r="K4364" i="24"/>
  <c r="K4365" i="24"/>
  <c r="J4365" i="24"/>
  <c r="J4366" i="24"/>
  <c r="K4366" i="24"/>
  <c r="K4367" i="24"/>
  <c r="J4367" i="24"/>
  <c r="J4368" i="24"/>
  <c r="K4368" i="24"/>
  <c r="K4369" i="24"/>
  <c r="J4369" i="24"/>
  <c r="J4370" i="24"/>
  <c r="K4370" i="24"/>
  <c r="K4371" i="24"/>
  <c r="J4371" i="24"/>
  <c r="J4372" i="24"/>
  <c r="K4372" i="24"/>
  <c r="K4373" i="24"/>
  <c r="J4373" i="24"/>
  <c r="J4374" i="24"/>
  <c r="K4374" i="24"/>
  <c r="K4375" i="24"/>
  <c r="J4375" i="24"/>
  <c r="J4376" i="24"/>
  <c r="K4376" i="24"/>
  <c r="K4377" i="24"/>
  <c r="J4377" i="24"/>
  <c r="J4378" i="24"/>
  <c r="K4378" i="24"/>
  <c r="K4379" i="24"/>
  <c r="J4379" i="24"/>
  <c r="J4380" i="24"/>
  <c r="K4380" i="24"/>
  <c r="K4381" i="24"/>
  <c r="J4381" i="24"/>
  <c r="J4382" i="24"/>
  <c r="K4382" i="24"/>
  <c r="K4383" i="24"/>
  <c r="J4383" i="24"/>
  <c r="J4384" i="24"/>
  <c r="K4384" i="24"/>
  <c r="K4385" i="24"/>
  <c r="J4385" i="24"/>
  <c r="J4386" i="24"/>
  <c r="K4386" i="24"/>
  <c r="K4387" i="24"/>
  <c r="J4387" i="24"/>
  <c r="J4388" i="24"/>
  <c r="K4388" i="24"/>
  <c r="K4389" i="24"/>
  <c r="J4389" i="24"/>
  <c r="J4390" i="24"/>
  <c r="K4390" i="24"/>
  <c r="K4391" i="24"/>
  <c r="J4391" i="24"/>
  <c r="J4392" i="24"/>
  <c r="K4392" i="24"/>
  <c r="K4393" i="24"/>
  <c r="J4393" i="24"/>
  <c r="J4394" i="24"/>
  <c r="K4394" i="24"/>
  <c r="K4395" i="24"/>
  <c r="J4395" i="24"/>
  <c r="J4396" i="24"/>
  <c r="K4396" i="24"/>
  <c r="K4397" i="24"/>
  <c r="J4397" i="24"/>
  <c r="J4398" i="24"/>
  <c r="K4398" i="24"/>
  <c r="K4399" i="24"/>
  <c r="J4399" i="24"/>
  <c r="J4400" i="24"/>
  <c r="K4400" i="24"/>
  <c r="K4401" i="24"/>
  <c r="J4401" i="24"/>
  <c r="J4402" i="24"/>
  <c r="K4402" i="24"/>
  <c r="K4403" i="24"/>
  <c r="J4403" i="24"/>
  <c r="J4404" i="24"/>
  <c r="K4404" i="24"/>
  <c r="K4405" i="24"/>
  <c r="J4405" i="24"/>
  <c r="J4406" i="24"/>
  <c r="K4406" i="24"/>
  <c r="K4407" i="24"/>
  <c r="J4407" i="24"/>
  <c r="J4408" i="24"/>
  <c r="K4408" i="24"/>
  <c r="K4409" i="24"/>
  <c r="J4409" i="24"/>
  <c r="J4410" i="24"/>
  <c r="K4410" i="24"/>
  <c r="K4411" i="24"/>
  <c r="J4411" i="24"/>
  <c r="J4412" i="24"/>
  <c r="K4412" i="24"/>
  <c r="K4413" i="24"/>
  <c r="J4413" i="24"/>
  <c r="J4414" i="24"/>
  <c r="K4414" i="24"/>
  <c r="K4415" i="24"/>
  <c r="J4415" i="24"/>
  <c r="J4416" i="24"/>
  <c r="K4416" i="24"/>
  <c r="K4417" i="24"/>
  <c r="J4417" i="24"/>
  <c r="J4418" i="24"/>
  <c r="K4418" i="24"/>
  <c r="K4419" i="24"/>
  <c r="J4419" i="24"/>
  <c r="J4420" i="24"/>
  <c r="K4420" i="24"/>
  <c r="K4421" i="24"/>
  <c r="J4421" i="24"/>
  <c r="J4422" i="24"/>
  <c r="K4422" i="24"/>
  <c r="K4423" i="24"/>
  <c r="J4423" i="24"/>
  <c r="J4424" i="24"/>
  <c r="K4424" i="24"/>
  <c r="K4425" i="24"/>
  <c r="J4425" i="24"/>
  <c r="J4426" i="24"/>
  <c r="K4426" i="24"/>
  <c r="K4427" i="24"/>
  <c r="J4427" i="24"/>
  <c r="J4428" i="24"/>
  <c r="K4428" i="24"/>
  <c r="K4429" i="24"/>
  <c r="J4429" i="24"/>
  <c r="J4430" i="24"/>
  <c r="K4430" i="24"/>
  <c r="K4431" i="24"/>
  <c r="J4431" i="24"/>
  <c r="J4432" i="24"/>
  <c r="K4432" i="24"/>
  <c r="K4433" i="24"/>
  <c r="J4433" i="24"/>
  <c r="J4434" i="24"/>
  <c r="K4434" i="24"/>
  <c r="K4435" i="24"/>
  <c r="J4435" i="24"/>
  <c r="J4436" i="24"/>
  <c r="K4436" i="24"/>
  <c r="K4437" i="24"/>
  <c r="J4437" i="24"/>
  <c r="J4438" i="24"/>
  <c r="K4438" i="24"/>
  <c r="K4439" i="24"/>
  <c r="J4439" i="24"/>
  <c r="J4440" i="24"/>
  <c r="K4440" i="24"/>
  <c r="K4441" i="24"/>
  <c r="J4441" i="24"/>
  <c r="J4442" i="24"/>
  <c r="K4442" i="24"/>
  <c r="K4443" i="24"/>
  <c r="J4443" i="24"/>
  <c r="J4444" i="24"/>
  <c r="K4444" i="24"/>
  <c r="K4445" i="24"/>
  <c r="J4445" i="24"/>
  <c r="J4446" i="24"/>
  <c r="K4446" i="24"/>
  <c r="K4447" i="24"/>
  <c r="J4447" i="24"/>
  <c r="J4448" i="24"/>
  <c r="K4448" i="24"/>
  <c r="K4449" i="24"/>
  <c r="J4449" i="24"/>
  <c r="J4450" i="24"/>
  <c r="K4450" i="24"/>
  <c r="K4451" i="24"/>
  <c r="J4451" i="24"/>
  <c r="J4452" i="24"/>
  <c r="K4452" i="24"/>
  <c r="K4453" i="24"/>
  <c r="J4453" i="24"/>
  <c r="J4454" i="24"/>
  <c r="K4454" i="24"/>
  <c r="J4455" i="24"/>
  <c r="J4456" i="24"/>
  <c r="K4456" i="24"/>
  <c r="J4457" i="24"/>
  <c r="J4458" i="24"/>
  <c r="K4458" i="24"/>
  <c r="J4459" i="24"/>
  <c r="J4460" i="24"/>
  <c r="K4460" i="24"/>
  <c r="J4461" i="24"/>
  <c r="J4462" i="24"/>
  <c r="K4462" i="24"/>
  <c r="J4463" i="24"/>
  <c r="J4464" i="24"/>
  <c r="K4464" i="24"/>
  <c r="J4465" i="24"/>
  <c r="J4466" i="24"/>
  <c r="K4466" i="24"/>
  <c r="J4467" i="24"/>
  <c r="J4468" i="24"/>
  <c r="K4468" i="24"/>
  <c r="J4469" i="24"/>
  <c r="J4470" i="24"/>
  <c r="K4470" i="24"/>
  <c r="J4471" i="24"/>
  <c r="J4472" i="24"/>
  <c r="K4472" i="24"/>
  <c r="J4473" i="24"/>
  <c r="J4474" i="24"/>
  <c r="K4474" i="24"/>
  <c r="J4475" i="24"/>
  <c r="J4476" i="24"/>
  <c r="K4476" i="24"/>
  <c r="J4477" i="24"/>
  <c r="J4478" i="24"/>
  <c r="K4478" i="24"/>
  <c r="J4479" i="24"/>
  <c r="J4480" i="24"/>
  <c r="K4480" i="24"/>
  <c r="J4481" i="24"/>
  <c r="J4482" i="24"/>
  <c r="K4482" i="24"/>
  <c r="J4483" i="24"/>
  <c r="J4484" i="24"/>
  <c r="K4484" i="24"/>
  <c r="J4485" i="24"/>
  <c r="J4486" i="24"/>
  <c r="K4486" i="24"/>
  <c r="J4487" i="24"/>
  <c r="J4488" i="24"/>
  <c r="K4488" i="24"/>
  <c r="J4489" i="24"/>
  <c r="J4490" i="24"/>
  <c r="K4490" i="24"/>
  <c r="J4491" i="24"/>
  <c r="J4492" i="24"/>
  <c r="K4492" i="24"/>
  <c r="J4493" i="24"/>
  <c r="J4494" i="24"/>
  <c r="K4494" i="24"/>
  <c r="J4495" i="24"/>
  <c r="J4496" i="24"/>
  <c r="K4496" i="24"/>
  <c r="J4497" i="24"/>
  <c r="J4498" i="24"/>
  <c r="K4498" i="24"/>
  <c r="J4499" i="24"/>
  <c r="J4500" i="24"/>
  <c r="K4500" i="24"/>
  <c r="J4501" i="24"/>
  <c r="J4502" i="24"/>
  <c r="K4502" i="24"/>
  <c r="J4503" i="24"/>
  <c r="J4504" i="24"/>
  <c r="K4504" i="24"/>
  <c r="J4505" i="24"/>
  <c r="J4506" i="24"/>
  <c r="K4506" i="24"/>
  <c r="J4507" i="24"/>
  <c r="J4508" i="24"/>
  <c r="K4508" i="24"/>
  <c r="J4509" i="24"/>
  <c r="J4510" i="24"/>
  <c r="K4510" i="24"/>
  <c r="J4511" i="24"/>
  <c r="J4512" i="24"/>
  <c r="K4512" i="24"/>
  <c r="J4513" i="24"/>
  <c r="J4514" i="24"/>
  <c r="K4514" i="24"/>
  <c r="J4515" i="24"/>
  <c r="J4516" i="24"/>
  <c r="K4516" i="24"/>
  <c r="J4517" i="24"/>
  <c r="J4518" i="24"/>
  <c r="K4518" i="24"/>
  <c r="J4519" i="24"/>
  <c r="J4520" i="24"/>
  <c r="K4520" i="24"/>
  <c r="J4521" i="24"/>
  <c r="J4522" i="24"/>
  <c r="K4522" i="24"/>
  <c r="J4523" i="24"/>
  <c r="J4524" i="24"/>
  <c r="K4524" i="24"/>
  <c r="J4525" i="24"/>
  <c r="J4526" i="24"/>
  <c r="K4526" i="24"/>
  <c r="J4527" i="24"/>
  <c r="J4528" i="24"/>
  <c r="K4528" i="24"/>
  <c r="J4529" i="24"/>
  <c r="J4530" i="24"/>
  <c r="K4530" i="24"/>
  <c r="J4531" i="24"/>
  <c r="J4532" i="24"/>
  <c r="K4532" i="24"/>
  <c r="J4533" i="24"/>
  <c r="J4534" i="24"/>
  <c r="K4534" i="24"/>
  <c r="J4535" i="24"/>
  <c r="J4536" i="24"/>
  <c r="K4536" i="24"/>
  <c r="J4537" i="24"/>
  <c r="J4538" i="24"/>
  <c r="K4538" i="24"/>
  <c r="J4539" i="24"/>
  <c r="J4540" i="24"/>
  <c r="K4540" i="24"/>
  <c r="J4541" i="24"/>
  <c r="J4542" i="24"/>
  <c r="K4542" i="24"/>
  <c r="J4543" i="24"/>
  <c r="J4544" i="24"/>
  <c r="K4544" i="24"/>
  <c r="J4545" i="24"/>
  <c r="J4546" i="24"/>
  <c r="K4546" i="24"/>
  <c r="J4547" i="24"/>
  <c r="J4548" i="24"/>
  <c r="K4548" i="24"/>
  <c r="J4549" i="24"/>
  <c r="J4550" i="24"/>
  <c r="K4550" i="24"/>
  <c r="J4551" i="24"/>
  <c r="J4552" i="24"/>
  <c r="K4552" i="24"/>
  <c r="J4553" i="24"/>
  <c r="J4554" i="24"/>
  <c r="K4554" i="24"/>
  <c r="J4555" i="24"/>
  <c r="J4556" i="24"/>
  <c r="K4556" i="24"/>
  <c r="J4557" i="24"/>
  <c r="J4558" i="24"/>
  <c r="K4558" i="24"/>
  <c r="J4559" i="24"/>
  <c r="J4560" i="24"/>
  <c r="K4560" i="24"/>
  <c r="J4561" i="24"/>
  <c r="J4562" i="24"/>
  <c r="K4562" i="24"/>
  <c r="J4563" i="24"/>
  <c r="J4564" i="24"/>
  <c r="K4564" i="24"/>
  <c r="J4565" i="24"/>
  <c r="J4566" i="24"/>
  <c r="K4566" i="24"/>
  <c r="J4567" i="24"/>
  <c r="J4568" i="24"/>
  <c r="K4568" i="24"/>
  <c r="J4569" i="24"/>
  <c r="J4570" i="24"/>
  <c r="K4570" i="24"/>
  <c r="J4571" i="24"/>
  <c r="J4572" i="24"/>
  <c r="K4572" i="24"/>
  <c r="J4573" i="24"/>
  <c r="J4574" i="24"/>
  <c r="K4574" i="24"/>
  <c r="J4575" i="24"/>
  <c r="J4576" i="24"/>
  <c r="K4576" i="24"/>
  <c r="J4577" i="24"/>
  <c r="J4578" i="24"/>
  <c r="K4578" i="24"/>
  <c r="J4579" i="24"/>
  <c r="J4580" i="24"/>
  <c r="K4580" i="24"/>
  <c r="J4581" i="24"/>
  <c r="J4582" i="24"/>
  <c r="K4582" i="24"/>
  <c r="J4583" i="24"/>
  <c r="J4584" i="24"/>
  <c r="K4584" i="24"/>
  <c r="J4585" i="24"/>
  <c r="J4586" i="24"/>
  <c r="K4586" i="24"/>
  <c r="J4587" i="24"/>
  <c r="J4588" i="24"/>
  <c r="K4588" i="24"/>
  <c r="J4589" i="24"/>
  <c r="J4590" i="24"/>
  <c r="K4590" i="24"/>
  <c r="J4591" i="24"/>
  <c r="J4592" i="24"/>
  <c r="K4592" i="24"/>
  <c r="J4593" i="24"/>
  <c r="J4594" i="24"/>
  <c r="K4594" i="24"/>
  <c r="J4595" i="24"/>
  <c r="J4596" i="24"/>
  <c r="K4596" i="24"/>
  <c r="J4597" i="24"/>
  <c r="J4598" i="24"/>
  <c r="K4598" i="24"/>
  <c r="J4599" i="24"/>
  <c r="J4600" i="24"/>
  <c r="K4600" i="24"/>
  <c r="J4601" i="24"/>
  <c r="J4602" i="24"/>
  <c r="K4602" i="24"/>
  <c r="J4603" i="24"/>
  <c r="J4604" i="24"/>
  <c r="K4604" i="24"/>
  <c r="J4605" i="24"/>
  <c r="J4606" i="24"/>
  <c r="K4606" i="24"/>
  <c r="J4607" i="24"/>
  <c r="J4608" i="24"/>
  <c r="K4608" i="24"/>
  <c r="J4609" i="24"/>
  <c r="J4610" i="24"/>
  <c r="K4610" i="24"/>
  <c r="J4611" i="24"/>
  <c r="J4612" i="24"/>
  <c r="K4612" i="24"/>
  <c r="J4613" i="24"/>
  <c r="J4614" i="24"/>
  <c r="K4614" i="24"/>
  <c r="J4615" i="24"/>
  <c r="J4616" i="24"/>
  <c r="K4616" i="24"/>
  <c r="J4617" i="24"/>
  <c r="J4618" i="24"/>
  <c r="K4618" i="24"/>
  <c r="J4619" i="24"/>
  <c r="J4620" i="24"/>
  <c r="K4620" i="24"/>
  <c r="J4621" i="24"/>
  <c r="J4622" i="24"/>
  <c r="K4622" i="24"/>
  <c r="J4623" i="24"/>
  <c r="J4624" i="24"/>
  <c r="K4624" i="24"/>
  <c r="J4625" i="24"/>
  <c r="J4626" i="24"/>
  <c r="K4626" i="24"/>
  <c r="J4627" i="24"/>
  <c r="J4628" i="24"/>
  <c r="K4628" i="24"/>
  <c r="J4629" i="24"/>
  <c r="J4630" i="24"/>
  <c r="K4630" i="24"/>
  <c r="J4631" i="24"/>
  <c r="J4632" i="24"/>
  <c r="K4632" i="24"/>
  <c r="J4633" i="24"/>
  <c r="J4634" i="24"/>
  <c r="K4634" i="24"/>
  <c r="J4635" i="24"/>
  <c r="J4636" i="24"/>
  <c r="K4636" i="24"/>
  <c r="J4637" i="24"/>
  <c r="J4638" i="24"/>
  <c r="K4638" i="24"/>
  <c r="J4639" i="24"/>
  <c r="J4640" i="24"/>
  <c r="K4640" i="24"/>
  <c r="J4641" i="24"/>
  <c r="J4642" i="24"/>
  <c r="K4642" i="24"/>
  <c r="J4643" i="24"/>
  <c r="J4644" i="24"/>
  <c r="K4644" i="24"/>
  <c r="J4645" i="24"/>
  <c r="J4646" i="24"/>
  <c r="K4646" i="24"/>
  <c r="J4647" i="24"/>
  <c r="J4648" i="24"/>
  <c r="K4648" i="24"/>
  <c r="J4649" i="24"/>
  <c r="J4650" i="24"/>
  <c r="K4650" i="24"/>
  <c r="J4651" i="24"/>
  <c r="J4652" i="24"/>
  <c r="K4652" i="24"/>
  <c r="J4653" i="24"/>
  <c r="J4654" i="24"/>
  <c r="K4654" i="24"/>
  <c r="J4655" i="24"/>
  <c r="J4656" i="24"/>
  <c r="K4656" i="24"/>
  <c r="J4657" i="24"/>
  <c r="J4658" i="24"/>
  <c r="K4658" i="24"/>
  <c r="J4659" i="24"/>
  <c r="J4660" i="24"/>
  <c r="K4660" i="24"/>
  <c r="J4661" i="24"/>
  <c r="J4662" i="24"/>
  <c r="K4662" i="24"/>
  <c r="J4663" i="24"/>
  <c r="J4664" i="24"/>
  <c r="K4664" i="24"/>
  <c r="J4665" i="24"/>
  <c r="J4666" i="24"/>
  <c r="K4666" i="24"/>
  <c r="J4667" i="24"/>
  <c r="J4668" i="24"/>
  <c r="K4668" i="24"/>
  <c r="J4669" i="24"/>
  <c r="J4670" i="24"/>
  <c r="K4670" i="24"/>
  <c r="J4671" i="24"/>
  <c r="J4672" i="24"/>
  <c r="K4672" i="24"/>
  <c r="J4673" i="24"/>
  <c r="J4674" i="24"/>
  <c r="K4674" i="24"/>
  <c r="J4675" i="24"/>
  <c r="J4676" i="24"/>
  <c r="K4676" i="24"/>
  <c r="J4677" i="24"/>
  <c r="J4678" i="24"/>
  <c r="K4678" i="24"/>
  <c r="J4679" i="24"/>
  <c r="J4680" i="24"/>
  <c r="K4680" i="24"/>
  <c r="J4681" i="24"/>
  <c r="J4682" i="24"/>
  <c r="K4682" i="24"/>
  <c r="J4683" i="24"/>
  <c r="J4684" i="24"/>
  <c r="K4684" i="24"/>
  <c r="J4685" i="24"/>
  <c r="J4686" i="24"/>
  <c r="K4686" i="24"/>
  <c r="J4687" i="24"/>
  <c r="J4688" i="24"/>
  <c r="K4688" i="24"/>
  <c r="J4689" i="24"/>
  <c r="J4690" i="24"/>
  <c r="K4690" i="24"/>
  <c r="J4691" i="24"/>
  <c r="J4692" i="24"/>
  <c r="K4692" i="24"/>
  <c r="J4693" i="24"/>
  <c r="J4694" i="24"/>
  <c r="K4694" i="24"/>
  <c r="J4695" i="24"/>
  <c r="J4696" i="24"/>
  <c r="K4696" i="24"/>
  <c r="J4697" i="24"/>
  <c r="J4698" i="24"/>
  <c r="K4698" i="24"/>
  <c r="J4699" i="24"/>
  <c r="J4700" i="24"/>
  <c r="K4700" i="24"/>
  <c r="J4701" i="24"/>
  <c r="J4702" i="24"/>
  <c r="K4702" i="24"/>
  <c r="J4703" i="24"/>
  <c r="J4704" i="24"/>
  <c r="K4704" i="24"/>
  <c r="J4705" i="24"/>
  <c r="J4706" i="24"/>
  <c r="K4706" i="24"/>
  <c r="J4707" i="24"/>
  <c r="J4708" i="24"/>
  <c r="K4708" i="24"/>
  <c r="J4709" i="24"/>
  <c r="J4710" i="24"/>
  <c r="K4710" i="24"/>
  <c r="J4711" i="24"/>
  <c r="J4712" i="24"/>
  <c r="K4712" i="24"/>
  <c r="J4713" i="24"/>
  <c r="J4714" i="24"/>
  <c r="K4714" i="24"/>
  <c r="J4715" i="24"/>
  <c r="J4716" i="24"/>
  <c r="K4716" i="24"/>
  <c r="J4717" i="24"/>
  <c r="J4718" i="24"/>
  <c r="K4718" i="24"/>
  <c r="J4719" i="24"/>
  <c r="J4720" i="24"/>
  <c r="K4720" i="24"/>
  <c r="J4721" i="24"/>
  <c r="J4722" i="24"/>
  <c r="K4722" i="24"/>
  <c r="J4723" i="24"/>
  <c r="J4724" i="24"/>
  <c r="K4724" i="24"/>
  <c r="J4725" i="24"/>
  <c r="J4726" i="24"/>
  <c r="K4726" i="24"/>
  <c r="J4727" i="24"/>
  <c r="J4728" i="24"/>
  <c r="K4728" i="24"/>
  <c r="J4729" i="24"/>
  <c r="J4730" i="24"/>
  <c r="K4730" i="24"/>
  <c r="J4731" i="24"/>
  <c r="J4732" i="24"/>
  <c r="K4732" i="24"/>
  <c r="J4733" i="24"/>
  <c r="J4734" i="24"/>
  <c r="K4734" i="24"/>
  <c r="J4735" i="24"/>
  <c r="J4736" i="24"/>
  <c r="K4736" i="24"/>
  <c r="J4737" i="24"/>
  <c r="J4738" i="24"/>
  <c r="K4738" i="24"/>
  <c r="J4739" i="24"/>
  <c r="J4740" i="24"/>
  <c r="K4740" i="24"/>
  <c r="J4741" i="24"/>
  <c r="J4742" i="24"/>
  <c r="K4742" i="24"/>
  <c r="J4743" i="24"/>
  <c r="J4744" i="24"/>
  <c r="K4744" i="24"/>
  <c r="J4745" i="24"/>
  <c r="J4746" i="24"/>
  <c r="K4746" i="24"/>
  <c r="J4747" i="24"/>
  <c r="J4748" i="24"/>
  <c r="K4748" i="24"/>
  <c r="J4749" i="24"/>
  <c r="J4750" i="24"/>
  <c r="K4750" i="24"/>
  <c r="J4751" i="24"/>
  <c r="J4752" i="24"/>
  <c r="K4752" i="24"/>
  <c r="J4753" i="24"/>
  <c r="J4754" i="24"/>
  <c r="K4754" i="24"/>
  <c r="J4755" i="24"/>
  <c r="J4756" i="24"/>
  <c r="K4756" i="24"/>
  <c r="J4757" i="24"/>
  <c r="J4758" i="24"/>
  <c r="K4758" i="24"/>
  <c r="J4759" i="24"/>
  <c r="J4760" i="24"/>
  <c r="K4760" i="24"/>
  <c r="J4761" i="24"/>
  <c r="J4762" i="24"/>
  <c r="K4762" i="24"/>
  <c r="J4763" i="24"/>
  <c r="J4764" i="24"/>
  <c r="K4764" i="24"/>
  <c r="J4765" i="24"/>
  <c r="J4766" i="24"/>
  <c r="K4766" i="24"/>
  <c r="J4767" i="24"/>
  <c r="J4768" i="24"/>
  <c r="K4768" i="24"/>
  <c r="J4769" i="24"/>
  <c r="J4770" i="24"/>
  <c r="K4770" i="24"/>
  <c r="J4771" i="24"/>
  <c r="J4772" i="24"/>
  <c r="K4772" i="24"/>
  <c r="J4773" i="24"/>
  <c r="J4774" i="24"/>
  <c r="K4774" i="24"/>
  <c r="J4775" i="24"/>
  <c r="J4776" i="24"/>
  <c r="K4776" i="24"/>
  <c r="J4777" i="24"/>
  <c r="J4778" i="24"/>
  <c r="K4778" i="24"/>
  <c r="J4779" i="24"/>
  <c r="J4780" i="24"/>
  <c r="K4780" i="24"/>
  <c r="J4781" i="24"/>
  <c r="J4782" i="24"/>
  <c r="K4782" i="24"/>
  <c r="J4783" i="24"/>
  <c r="J4784" i="24"/>
  <c r="K4784" i="24"/>
  <c r="J4785" i="24"/>
  <c r="J4786" i="24"/>
  <c r="K4786" i="24"/>
  <c r="J4787" i="24"/>
  <c r="J4788" i="24"/>
  <c r="K4788" i="24"/>
  <c r="J4789" i="24"/>
  <c r="J4790" i="24"/>
  <c r="K4790" i="24"/>
  <c r="J4791" i="24"/>
  <c r="J4792" i="24"/>
  <c r="K4792" i="24"/>
  <c r="J4793" i="24"/>
  <c r="J4794" i="24"/>
  <c r="K4794" i="24"/>
  <c r="J4795" i="24"/>
  <c r="J4796" i="24"/>
  <c r="K4796" i="24"/>
  <c r="J4797" i="24"/>
  <c r="J4798" i="24"/>
  <c r="K4798" i="24"/>
  <c r="J4799" i="24"/>
  <c r="J4800" i="24"/>
  <c r="K4800" i="24"/>
  <c r="J4801" i="24"/>
  <c r="J4802" i="24"/>
  <c r="K4802" i="24"/>
  <c r="J4803" i="24"/>
  <c r="J4804" i="24"/>
  <c r="K4804" i="24"/>
  <c r="J4805" i="24"/>
  <c r="J4806" i="24"/>
  <c r="K4806" i="24"/>
  <c r="J4807" i="24"/>
  <c r="J4808" i="24"/>
  <c r="K4808" i="24"/>
  <c r="J4809" i="24"/>
  <c r="J4810" i="24"/>
  <c r="K4810" i="24"/>
  <c r="J4811" i="24"/>
  <c r="J4812" i="24"/>
  <c r="K4812" i="24"/>
  <c r="J4813" i="24"/>
  <c r="J4814" i="24"/>
  <c r="K4814" i="24"/>
  <c r="J4815" i="24"/>
  <c r="J4816" i="24"/>
  <c r="K4816" i="24"/>
  <c r="J4817" i="24"/>
  <c r="J4818" i="24"/>
  <c r="K4818" i="24"/>
  <c r="J4819" i="24"/>
  <c r="J4820" i="24"/>
  <c r="K4820" i="24"/>
  <c r="J4821" i="24"/>
  <c r="J4822" i="24"/>
  <c r="K4822" i="24"/>
  <c r="J4823" i="24"/>
  <c r="J4824" i="24"/>
  <c r="K4824" i="24"/>
  <c r="J4825" i="24"/>
  <c r="J4826" i="24"/>
  <c r="K4826" i="24"/>
  <c r="J4827" i="24"/>
  <c r="J4828" i="24"/>
  <c r="K4828" i="24"/>
  <c r="J4829" i="24"/>
  <c r="J4830" i="24"/>
  <c r="K4830" i="24"/>
  <c r="J4831" i="24"/>
  <c r="J4832" i="24"/>
  <c r="K4832" i="24"/>
  <c r="J4833" i="24"/>
  <c r="J4834" i="24"/>
  <c r="K4834" i="24"/>
  <c r="J4835" i="24"/>
  <c r="J4836" i="24"/>
  <c r="K4836" i="24"/>
  <c r="J4837" i="24"/>
  <c r="J4838" i="24"/>
  <c r="K4838" i="24"/>
  <c r="J4839" i="24"/>
  <c r="J4840" i="24"/>
  <c r="K4840" i="24"/>
  <c r="J4841" i="24"/>
  <c r="J4842" i="24"/>
  <c r="K4842" i="24"/>
  <c r="J4843" i="24"/>
  <c r="J4844" i="24"/>
  <c r="K4844" i="24"/>
  <c r="J4845" i="24"/>
  <c r="J4846" i="24"/>
  <c r="K4846" i="24"/>
  <c r="J4847" i="24"/>
  <c r="J4848" i="24"/>
  <c r="K4848" i="24"/>
  <c r="J4849" i="24"/>
  <c r="J4850" i="24"/>
  <c r="K4850" i="24"/>
  <c r="J4851" i="24"/>
  <c r="J4852" i="24"/>
  <c r="K4852" i="24"/>
  <c r="J4853" i="24"/>
  <c r="J4854" i="24"/>
  <c r="K4854" i="24"/>
  <c r="J4855" i="24"/>
  <c r="J4856" i="24"/>
  <c r="K4856" i="24"/>
  <c r="J4857" i="24"/>
  <c r="J4858" i="24"/>
  <c r="K4858" i="24"/>
  <c r="J4859" i="24"/>
  <c r="J4860" i="24"/>
  <c r="K4860" i="24"/>
  <c r="J4861" i="24"/>
  <c r="J4862" i="24"/>
  <c r="K4862" i="24"/>
  <c r="J4863" i="24"/>
  <c r="J4864" i="24"/>
  <c r="K4864" i="24"/>
  <c r="J4865" i="24"/>
  <c r="J4866" i="24"/>
  <c r="K4866" i="24"/>
  <c r="J4867" i="24"/>
  <c r="J4868" i="24"/>
  <c r="K4868" i="24"/>
  <c r="J4869" i="24"/>
  <c r="J4870" i="24"/>
  <c r="K4870" i="24"/>
  <c r="J4871" i="24"/>
  <c r="J4872" i="24"/>
  <c r="K4872" i="24"/>
  <c r="J4873" i="24"/>
  <c r="J4874" i="24"/>
  <c r="K4874" i="24"/>
  <c r="J4875" i="24"/>
  <c r="J4876" i="24"/>
  <c r="K4876" i="24"/>
  <c r="J4877" i="24"/>
  <c r="J4878" i="24"/>
  <c r="K4878" i="24"/>
  <c r="J4879" i="24"/>
  <c r="J4880" i="24"/>
  <c r="K4880" i="24"/>
  <c r="J4881" i="24"/>
  <c r="J4882" i="24"/>
  <c r="K4882" i="24"/>
  <c r="J4883" i="24"/>
  <c r="J4884" i="24"/>
  <c r="K4884" i="24"/>
  <c r="J4885" i="24"/>
  <c r="J4886" i="24"/>
  <c r="K4886" i="24"/>
  <c r="J4887" i="24"/>
  <c r="J4888" i="24"/>
  <c r="K4888" i="24"/>
  <c r="J4889" i="24"/>
  <c r="J4890" i="24"/>
  <c r="K4890" i="24"/>
  <c r="J4891" i="24"/>
  <c r="J4892" i="24"/>
  <c r="K4892" i="24"/>
  <c r="J4893" i="24"/>
  <c r="J4894" i="24"/>
  <c r="K4894" i="24"/>
  <c r="J4895" i="24"/>
  <c r="J4896" i="24"/>
  <c r="K4896" i="24"/>
  <c r="J4897" i="24"/>
  <c r="J4898" i="24"/>
  <c r="K4898" i="24"/>
  <c r="J4899" i="24"/>
  <c r="J4900" i="24"/>
  <c r="K4900" i="24"/>
  <c r="J4901" i="24"/>
  <c r="J4902" i="24"/>
  <c r="K4902" i="24"/>
  <c r="J4903" i="24"/>
  <c r="J4904" i="24"/>
  <c r="K4904" i="24"/>
  <c r="J4905" i="24"/>
  <c r="J4906" i="24"/>
  <c r="K4906" i="24"/>
  <c r="J4907" i="24"/>
  <c r="J4908" i="24"/>
  <c r="K4908" i="24"/>
  <c r="J4909" i="24"/>
  <c r="J4910" i="24"/>
  <c r="K4910" i="24"/>
  <c r="J4911" i="24"/>
  <c r="J4912" i="24"/>
  <c r="K4912" i="24"/>
  <c r="J4913" i="24"/>
  <c r="J4914" i="24"/>
  <c r="K4914" i="24"/>
  <c r="J4915" i="24"/>
  <c r="J4916" i="24"/>
  <c r="K4916" i="24"/>
  <c r="J4917" i="24"/>
  <c r="J4918" i="24"/>
  <c r="K4918" i="24"/>
  <c r="J4919" i="24"/>
  <c r="J4920" i="24"/>
  <c r="K4920" i="24"/>
  <c r="J4921" i="24"/>
  <c r="J4922" i="24"/>
  <c r="K4922" i="24"/>
  <c r="J4923" i="24"/>
  <c r="J4924" i="24"/>
  <c r="K4924" i="24"/>
  <c r="J4925" i="24"/>
  <c r="J4926" i="24"/>
  <c r="K4926" i="24"/>
  <c r="J4927" i="24"/>
  <c r="J4928" i="24"/>
  <c r="K4928" i="24"/>
  <c r="J4929" i="24"/>
  <c r="J4930" i="24"/>
  <c r="K4930" i="24"/>
  <c r="J4931" i="24"/>
  <c r="J4932" i="24"/>
  <c r="K4932" i="24"/>
  <c r="J4933" i="24"/>
  <c r="J4934" i="24"/>
  <c r="K4934" i="24"/>
  <c r="J4935" i="24"/>
  <c r="J4936" i="24"/>
  <c r="K4936" i="24"/>
  <c r="J4937" i="24"/>
  <c r="J4938" i="24"/>
  <c r="K4938" i="24"/>
  <c r="J4939" i="24"/>
  <c r="J4940" i="24"/>
  <c r="K4940" i="24"/>
  <c r="J4941" i="24"/>
  <c r="J4942" i="24"/>
  <c r="K4942" i="24"/>
  <c r="J4943" i="24"/>
  <c r="J4944" i="24"/>
  <c r="K4944" i="24"/>
  <c r="J4945" i="24"/>
  <c r="J4946" i="24"/>
  <c r="K4946" i="24"/>
  <c r="J4947" i="24"/>
  <c r="J4948" i="24"/>
  <c r="K4948" i="24"/>
  <c r="J4949" i="24"/>
  <c r="J4950" i="24"/>
  <c r="K4950" i="24"/>
  <c r="J4951" i="24"/>
  <c r="J4952" i="24"/>
  <c r="K4952" i="24"/>
  <c r="J4953" i="24"/>
  <c r="J4954" i="24"/>
  <c r="K4954" i="24"/>
  <c r="J4955" i="24"/>
  <c r="J4956" i="24"/>
  <c r="K4956" i="24"/>
  <c r="J4957" i="24"/>
  <c r="J4958" i="24"/>
  <c r="K4958" i="24"/>
  <c r="J4959" i="24"/>
  <c r="J4960" i="24"/>
  <c r="K4960" i="24"/>
  <c r="J4961" i="24"/>
  <c r="J4962" i="24"/>
  <c r="K4962" i="24"/>
  <c r="J4963" i="24"/>
  <c r="J4964" i="24"/>
  <c r="K4964" i="24"/>
  <c r="J4965" i="24"/>
  <c r="J4966" i="24"/>
  <c r="K4966" i="24"/>
  <c r="J4967" i="24"/>
  <c r="J4968" i="24"/>
  <c r="K4968" i="24"/>
  <c r="J4969" i="24"/>
  <c r="J4970" i="24"/>
  <c r="K4970" i="24"/>
  <c r="J4971" i="24"/>
  <c r="J4972" i="24"/>
  <c r="K4972" i="24"/>
  <c r="J4973" i="24"/>
  <c r="J4974" i="24"/>
  <c r="K4974" i="24"/>
  <c r="J4975" i="24"/>
  <c r="J4976" i="24"/>
  <c r="K4976" i="24"/>
  <c r="J4977" i="24"/>
  <c r="J4978" i="24"/>
  <c r="K4978" i="24"/>
  <c r="J4979" i="24"/>
  <c r="J4980" i="24"/>
  <c r="K4980" i="24"/>
  <c r="J4981" i="24"/>
  <c r="J4982" i="24"/>
  <c r="K4982" i="24"/>
  <c r="J4983" i="24"/>
  <c r="J4984" i="24"/>
  <c r="K4984" i="24"/>
  <c r="J4985" i="24"/>
  <c r="J4986" i="24"/>
  <c r="K4986" i="24"/>
  <c r="J4987" i="24"/>
  <c r="J4988" i="24"/>
  <c r="K4988" i="24"/>
  <c r="J4989" i="24"/>
  <c r="J4990" i="24"/>
  <c r="K4990" i="24"/>
  <c r="J4991" i="24"/>
  <c r="J4992" i="24"/>
  <c r="K4992" i="24"/>
  <c r="J4993" i="24"/>
  <c r="J4994" i="24"/>
  <c r="K4994" i="24"/>
  <c r="J4995" i="24"/>
  <c r="J4996" i="24"/>
  <c r="K4996" i="24"/>
  <c r="J4997" i="24"/>
  <c r="J4998" i="24"/>
  <c r="K4998" i="24"/>
  <c r="J4999" i="24"/>
  <c r="J5000" i="24"/>
  <c r="K5000" i="24"/>
  <c r="J5001" i="24"/>
  <c r="J5002" i="24"/>
  <c r="K5002" i="24"/>
  <c r="J5003" i="24"/>
  <c r="J5004" i="24"/>
  <c r="K5004" i="24"/>
  <c r="J5005" i="24"/>
  <c r="J5006" i="24"/>
  <c r="K5006" i="24"/>
  <c r="J5007" i="24"/>
  <c r="J5008" i="24"/>
  <c r="K5008" i="24"/>
  <c r="J5009" i="24"/>
  <c r="J5010" i="24"/>
  <c r="K5010" i="24"/>
  <c r="J5011" i="24"/>
  <c r="J5012" i="24"/>
  <c r="K5012" i="24"/>
  <c r="J5013" i="24"/>
  <c r="J5014" i="24"/>
  <c r="K5014" i="24"/>
  <c r="J5015" i="24"/>
  <c r="J5016" i="24"/>
  <c r="K5016" i="24"/>
  <c r="J5017" i="24"/>
  <c r="J5018" i="24"/>
  <c r="K5018" i="24"/>
  <c r="J5019" i="24"/>
  <c r="J5020" i="24"/>
  <c r="K5020" i="24"/>
  <c r="J5021" i="24"/>
  <c r="J5022" i="24"/>
  <c r="K5022" i="24"/>
  <c r="J5023" i="24"/>
  <c r="J5024" i="24"/>
  <c r="K5024" i="24"/>
  <c r="J5025" i="24"/>
  <c r="J5026" i="24"/>
  <c r="K5026" i="24"/>
  <c r="J5027" i="24"/>
  <c r="J5028" i="24"/>
  <c r="K5028" i="24"/>
  <c r="J5029" i="24"/>
  <c r="J5030" i="24"/>
  <c r="K5030" i="24"/>
  <c r="J5031" i="24"/>
  <c r="J5032" i="24"/>
  <c r="K5032" i="24"/>
  <c r="J5033" i="24"/>
  <c r="J5034" i="24"/>
  <c r="K5034" i="24"/>
  <c r="J5035" i="24"/>
  <c r="J5036" i="24"/>
  <c r="K5036" i="24"/>
  <c r="J5037" i="24"/>
  <c r="J5038" i="24"/>
  <c r="K5038" i="24"/>
  <c r="J5039" i="24"/>
  <c r="J5040" i="24"/>
  <c r="K5040" i="24"/>
  <c r="J5041" i="24"/>
  <c r="J5042" i="24"/>
  <c r="K5042" i="24"/>
  <c r="J5043" i="24"/>
  <c r="J5044" i="24"/>
  <c r="K5044" i="24"/>
  <c r="J5045" i="24"/>
  <c r="J5046" i="24"/>
  <c r="K5046" i="24"/>
  <c r="J5047" i="24"/>
  <c r="J5048" i="24"/>
  <c r="K5048" i="24"/>
  <c r="J5049" i="24"/>
  <c r="J5050" i="24"/>
  <c r="K5050" i="24"/>
  <c r="J5051" i="24"/>
  <c r="J5052" i="24"/>
  <c r="K5052" i="24"/>
  <c r="J5053" i="24"/>
  <c r="J5054" i="24"/>
  <c r="K5054" i="24"/>
  <c r="J5055" i="24"/>
  <c r="J5056" i="24"/>
  <c r="K5056" i="24"/>
  <c r="J5057" i="24"/>
  <c r="J5058" i="24"/>
  <c r="K5058" i="24"/>
  <c r="J5059" i="24"/>
  <c r="J5060" i="24"/>
  <c r="K5060" i="24"/>
  <c r="J5061" i="24"/>
  <c r="J5062" i="24"/>
  <c r="K5062" i="24"/>
  <c r="J5063" i="24"/>
  <c r="J5064" i="24"/>
  <c r="K5064" i="24"/>
  <c r="J5065" i="24"/>
  <c r="J5066" i="24"/>
  <c r="K5066" i="24"/>
  <c r="J5067" i="24"/>
  <c r="J5068" i="24"/>
  <c r="K5068" i="24"/>
  <c r="J5069" i="24"/>
  <c r="J5070" i="24"/>
  <c r="K5070" i="24"/>
  <c r="J5071" i="24"/>
  <c r="J5072" i="24"/>
  <c r="K5072" i="24"/>
  <c r="J5073" i="24"/>
  <c r="J5074" i="24"/>
  <c r="K5074" i="24"/>
  <c r="J5075" i="24"/>
  <c r="J5076" i="24"/>
  <c r="K5076" i="24"/>
  <c r="J5077" i="24"/>
  <c r="J5078" i="24"/>
  <c r="K5078" i="24"/>
  <c r="J5079" i="24"/>
  <c r="J5080" i="24"/>
  <c r="K5080" i="24"/>
  <c r="J5081" i="24"/>
  <c r="J5082" i="24"/>
  <c r="K5082" i="24"/>
  <c r="J5083" i="24"/>
  <c r="J5084" i="24"/>
  <c r="K5084" i="24"/>
  <c r="J5085" i="24"/>
  <c r="J5086" i="24"/>
  <c r="K5086" i="24"/>
  <c r="J5087" i="24"/>
  <c r="J5088" i="24"/>
  <c r="K5088" i="24"/>
  <c r="J5089" i="24"/>
  <c r="J5090" i="24"/>
  <c r="K5090" i="24"/>
  <c r="J5091" i="24"/>
  <c r="J5092" i="24"/>
  <c r="K5092" i="24"/>
  <c r="J5093" i="24"/>
  <c r="J5094" i="24"/>
  <c r="K5094" i="24"/>
  <c r="J5095" i="24"/>
  <c r="J5096" i="24"/>
  <c r="K5096" i="24"/>
  <c r="J5097" i="24"/>
  <c r="J5098" i="24"/>
  <c r="K5098" i="24"/>
  <c r="J5099" i="24"/>
  <c r="J5100" i="24"/>
  <c r="K5100" i="24"/>
  <c r="J5101" i="24"/>
  <c r="J5102" i="24"/>
  <c r="K5102" i="24"/>
  <c r="J5103" i="24"/>
  <c r="J5104" i="24"/>
  <c r="K5104" i="24"/>
  <c r="J5105" i="24"/>
  <c r="J5106" i="24"/>
  <c r="K5106" i="24"/>
  <c r="J5107" i="24"/>
  <c r="J5108" i="24"/>
  <c r="K5108" i="24"/>
  <c r="J5109" i="24"/>
  <c r="J5110" i="24"/>
  <c r="K5110" i="24"/>
  <c r="J5111" i="24"/>
  <c r="J5112" i="24"/>
  <c r="K5112" i="24"/>
  <c r="J5113" i="24"/>
  <c r="J5114" i="24"/>
  <c r="K5114" i="24"/>
  <c r="J5115" i="24"/>
  <c r="J5116" i="24"/>
  <c r="K5116" i="24"/>
  <c r="J5117" i="24"/>
  <c r="J5118" i="24"/>
  <c r="K5118" i="24"/>
  <c r="J5119" i="24"/>
  <c r="J5120" i="24"/>
  <c r="K5120" i="24"/>
  <c r="J5121" i="24"/>
  <c r="J5122" i="24"/>
  <c r="K5122" i="24"/>
  <c r="J5123" i="24"/>
  <c r="J5124" i="24"/>
  <c r="K5124" i="24"/>
  <c r="J5125" i="24"/>
  <c r="J5126" i="24"/>
  <c r="K5126" i="24"/>
  <c r="J5127" i="24"/>
  <c r="J5128" i="24"/>
  <c r="K5128" i="24"/>
  <c r="J5129" i="24"/>
  <c r="J5130" i="24"/>
  <c r="K5130" i="24"/>
  <c r="J5131" i="24"/>
  <c r="J5132" i="24"/>
  <c r="K5132" i="24"/>
  <c r="J5133" i="24"/>
  <c r="J5134" i="24"/>
  <c r="K5134" i="24"/>
  <c r="J5135" i="24"/>
  <c r="J5136" i="24"/>
  <c r="K5136" i="24"/>
  <c r="J5137" i="24"/>
  <c r="J5138" i="24"/>
  <c r="K5138" i="24"/>
  <c r="J5139" i="24"/>
  <c r="J5140" i="24"/>
  <c r="K5140" i="24"/>
  <c r="J5141" i="24"/>
  <c r="J5142" i="24"/>
  <c r="K5142" i="24"/>
  <c r="J5143" i="24"/>
  <c r="J5144" i="24"/>
  <c r="K5144" i="24"/>
  <c r="J5145" i="24"/>
  <c r="J5146" i="24"/>
  <c r="K5146" i="24"/>
  <c r="J5147" i="24"/>
  <c r="J5148" i="24"/>
  <c r="K5148" i="24"/>
  <c r="J5149" i="24"/>
  <c r="J5150" i="24"/>
  <c r="K5150" i="24"/>
  <c r="J5151" i="24"/>
  <c r="J5152" i="24"/>
  <c r="K5152" i="24"/>
  <c r="J5153" i="24"/>
  <c r="J5154" i="24"/>
  <c r="K5154" i="24"/>
  <c r="J5155" i="24"/>
  <c r="J5156" i="24"/>
  <c r="K5156" i="24"/>
  <c r="J5157" i="24"/>
  <c r="J5158" i="24"/>
  <c r="K5158" i="24"/>
  <c r="J5159" i="24"/>
  <c r="J5160" i="24"/>
  <c r="K5160" i="24"/>
  <c r="J5161" i="24"/>
  <c r="J5162" i="24"/>
  <c r="K5162" i="24"/>
  <c r="J5163" i="24"/>
  <c r="J5164" i="24"/>
  <c r="K5164" i="24"/>
  <c r="J5165" i="24"/>
  <c r="J5166" i="24"/>
  <c r="K5166" i="24"/>
  <c r="J5167" i="24"/>
  <c r="J5168" i="24"/>
  <c r="K5168" i="24"/>
  <c r="J5169" i="24"/>
  <c r="J5170" i="24"/>
  <c r="K5170" i="24"/>
  <c r="J5171" i="24"/>
  <c r="J5172" i="24"/>
  <c r="K5172" i="24"/>
  <c r="J5173" i="24"/>
  <c r="J5174" i="24"/>
  <c r="K5174" i="24"/>
  <c r="J5175" i="24"/>
  <c r="J5176" i="24"/>
  <c r="K5176" i="24"/>
  <c r="J5177" i="24"/>
  <c r="J5178" i="24"/>
  <c r="K5178" i="24"/>
  <c r="J5179" i="24"/>
  <c r="J5180" i="24"/>
  <c r="K5180" i="24"/>
  <c r="J5181" i="24"/>
  <c r="K5182" i="24"/>
  <c r="D32" i="24"/>
  <c r="D33" i="24"/>
  <c r="E33" i="24"/>
  <c r="D34" i="24"/>
  <c r="D35" i="24"/>
  <c r="E35" i="24"/>
  <c r="D36" i="24"/>
  <c r="D37" i="24"/>
  <c r="E37" i="24"/>
  <c r="D38" i="24"/>
  <c r="D39" i="24"/>
  <c r="E39" i="24"/>
  <c r="D40" i="24"/>
  <c r="D41" i="24"/>
  <c r="E41" i="24"/>
  <c r="D42" i="24"/>
  <c r="D43" i="24"/>
  <c r="E43" i="24"/>
  <c r="D44" i="24"/>
  <c r="D45" i="24"/>
  <c r="E45" i="24"/>
  <c r="D46" i="24"/>
  <c r="D47" i="24"/>
  <c r="E47" i="24"/>
  <c r="D48" i="24"/>
  <c r="D49" i="24"/>
  <c r="E49" i="24"/>
  <c r="D50" i="24"/>
  <c r="D51" i="24"/>
  <c r="E51" i="24"/>
  <c r="D52" i="24"/>
  <c r="D53" i="24"/>
  <c r="E53" i="24"/>
  <c r="D54" i="24"/>
  <c r="D55" i="24"/>
  <c r="E55" i="24"/>
  <c r="D56" i="24"/>
  <c r="D57" i="24"/>
  <c r="E57" i="24"/>
  <c r="D58" i="24"/>
  <c r="D59" i="24"/>
  <c r="E59" i="24"/>
  <c r="D60" i="24"/>
  <c r="D61" i="24"/>
  <c r="E61" i="24"/>
  <c r="D62" i="24"/>
  <c r="D63" i="24"/>
  <c r="E63" i="24"/>
  <c r="D64" i="24"/>
  <c r="D65" i="24"/>
  <c r="E65" i="24"/>
  <c r="D66" i="24"/>
  <c r="D67" i="24"/>
  <c r="E67" i="24"/>
  <c r="D68" i="24"/>
  <c r="D69" i="24"/>
  <c r="E69" i="24"/>
  <c r="D70" i="24"/>
  <c r="D71" i="24"/>
  <c r="E71" i="24"/>
  <c r="D72" i="24"/>
  <c r="D73" i="24"/>
  <c r="E73" i="24"/>
  <c r="D74" i="24"/>
  <c r="D75" i="24"/>
  <c r="E75" i="24"/>
  <c r="D76" i="24"/>
  <c r="D77" i="24"/>
  <c r="E77" i="24"/>
  <c r="D78" i="24"/>
  <c r="D79" i="24"/>
  <c r="E79" i="24"/>
  <c r="D80" i="24"/>
  <c r="D81" i="24"/>
  <c r="E81" i="24"/>
  <c r="D82" i="24"/>
  <c r="D83" i="24"/>
  <c r="E83" i="24"/>
  <c r="D84" i="24"/>
  <c r="D85" i="24"/>
  <c r="E85" i="24"/>
  <c r="D86" i="24"/>
  <c r="D87" i="24"/>
  <c r="E87" i="24"/>
  <c r="D88" i="24"/>
  <c r="D89" i="24"/>
  <c r="E89" i="24"/>
  <c r="D90" i="24"/>
  <c r="D91" i="24"/>
  <c r="E91" i="24"/>
  <c r="D92" i="24"/>
  <c r="D93" i="24"/>
  <c r="E93" i="24"/>
  <c r="D94" i="24"/>
  <c r="D95" i="24"/>
  <c r="E95" i="24"/>
  <c r="D96" i="24"/>
  <c r="D97" i="24"/>
  <c r="E97" i="24"/>
  <c r="D98" i="24"/>
  <c r="D99" i="24"/>
  <c r="E99" i="24"/>
  <c r="D100" i="24"/>
  <c r="D101" i="24"/>
  <c r="E101" i="24"/>
  <c r="D102" i="24"/>
  <c r="D103" i="24"/>
  <c r="E103" i="24"/>
  <c r="D104" i="24"/>
  <c r="D105" i="24"/>
  <c r="E105" i="24"/>
  <c r="D106" i="24"/>
  <c r="D107" i="24"/>
  <c r="E107" i="24"/>
  <c r="D108" i="24"/>
  <c r="D109" i="24"/>
  <c r="E109" i="24"/>
  <c r="D110" i="24"/>
  <c r="D111" i="24"/>
  <c r="E111" i="24"/>
  <c r="D112" i="24"/>
  <c r="D113" i="24"/>
  <c r="E113" i="24"/>
  <c r="D114" i="24"/>
  <c r="D115" i="24"/>
  <c r="E115" i="24"/>
  <c r="D116" i="24"/>
  <c r="D117" i="24"/>
  <c r="E117" i="24"/>
  <c r="D118" i="24"/>
  <c r="D119" i="24"/>
  <c r="E119" i="24"/>
  <c r="D120" i="24"/>
  <c r="D121" i="24"/>
  <c r="E121" i="24"/>
  <c r="D122" i="24"/>
  <c r="D123" i="24"/>
  <c r="E123" i="24"/>
  <c r="D124" i="24"/>
  <c r="D125" i="24"/>
  <c r="E125" i="24"/>
  <c r="D126" i="24"/>
  <c r="D127" i="24"/>
  <c r="E127" i="24"/>
  <c r="D128" i="24"/>
  <c r="D129" i="24"/>
  <c r="E129" i="24"/>
  <c r="D130" i="24"/>
  <c r="D131" i="24"/>
  <c r="E131" i="24"/>
  <c r="D132" i="24"/>
  <c r="D133" i="24"/>
  <c r="E133" i="24"/>
  <c r="D134" i="24"/>
  <c r="D135" i="24"/>
  <c r="E135" i="24"/>
  <c r="D136" i="24"/>
  <c r="D137" i="24"/>
  <c r="E137" i="24"/>
  <c r="D138" i="24"/>
  <c r="D139" i="24"/>
  <c r="E139" i="24"/>
  <c r="D140" i="24"/>
  <c r="D141" i="24"/>
  <c r="E141" i="24"/>
  <c r="D142" i="24"/>
  <c r="D143" i="24"/>
  <c r="E143" i="24"/>
  <c r="D144" i="24"/>
  <c r="D145" i="24"/>
  <c r="E145" i="24"/>
  <c r="D146" i="24"/>
  <c r="D147" i="24"/>
  <c r="E147" i="24"/>
  <c r="D148" i="24"/>
  <c r="D149" i="24"/>
  <c r="E149" i="24"/>
  <c r="D150" i="24"/>
  <c r="D151" i="24"/>
  <c r="E151" i="24"/>
  <c r="D152" i="24"/>
  <c r="D153" i="24"/>
  <c r="E153" i="24"/>
  <c r="D154" i="24"/>
  <c r="D155" i="24"/>
  <c r="E155" i="24"/>
  <c r="D156" i="24"/>
  <c r="D157" i="24"/>
  <c r="E157" i="24"/>
  <c r="D159" i="24"/>
  <c r="E161" i="24"/>
  <c r="D161" i="24"/>
  <c r="D163" i="24"/>
  <c r="E163" i="24"/>
  <c r="E165" i="24"/>
  <c r="D165" i="24"/>
  <c r="D167" i="24"/>
  <c r="E167" i="24"/>
  <c r="E169" i="24"/>
  <c r="D169" i="24"/>
  <c r="D171" i="24"/>
  <c r="E171" i="24"/>
  <c r="E173" i="24"/>
  <c r="D173" i="24"/>
  <c r="D175" i="24"/>
  <c r="E175" i="24"/>
  <c r="E177" i="24"/>
  <c r="D177" i="24"/>
  <c r="D179" i="24"/>
  <c r="E179" i="24"/>
  <c r="E181" i="24"/>
  <c r="D181" i="24"/>
  <c r="D183" i="24"/>
  <c r="E183" i="24"/>
  <c r="E185" i="24"/>
  <c r="D185" i="24"/>
  <c r="D187" i="24"/>
  <c r="E187" i="24"/>
  <c r="E189" i="24"/>
  <c r="D189" i="24"/>
  <c r="D191" i="24"/>
  <c r="E191" i="24"/>
  <c r="E192" i="24"/>
  <c r="D192" i="24"/>
  <c r="D193" i="24"/>
  <c r="E193" i="24"/>
  <c r="E195" i="24"/>
  <c r="D195" i="24"/>
  <c r="D197" i="24"/>
  <c r="E197" i="24"/>
  <c r="D199" i="24"/>
  <c r="D201" i="24"/>
  <c r="E201" i="24"/>
  <c r="E203" i="24"/>
  <c r="D203" i="24"/>
  <c r="D205" i="24"/>
  <c r="E205" i="24"/>
  <c r="D207" i="24"/>
  <c r="D209" i="24"/>
  <c r="E209" i="24"/>
  <c r="E211" i="24"/>
  <c r="D211" i="24"/>
  <c r="D213" i="24"/>
  <c r="E213" i="24"/>
  <c r="D215" i="24"/>
  <c r="D217" i="24"/>
  <c r="E217" i="24"/>
  <c r="E219" i="24"/>
  <c r="D219" i="24"/>
  <c r="D221" i="24"/>
  <c r="E221" i="24"/>
  <c r="D223" i="24"/>
  <c r="D225" i="24"/>
  <c r="E225" i="24"/>
  <c r="E227" i="24"/>
  <c r="D227" i="24"/>
  <c r="D229" i="24"/>
  <c r="E229" i="24"/>
  <c r="D231" i="24"/>
  <c r="D233" i="24"/>
  <c r="E233" i="24"/>
  <c r="E235" i="24"/>
  <c r="D235" i="24"/>
  <c r="D237" i="24"/>
  <c r="E237" i="24"/>
  <c r="D239" i="24"/>
  <c r="D241" i="24"/>
  <c r="E241" i="24"/>
  <c r="E243" i="24"/>
  <c r="D243" i="24"/>
  <c r="D245" i="24"/>
  <c r="E245" i="24"/>
  <c r="D247" i="24"/>
  <c r="D249" i="24"/>
  <c r="E249" i="24"/>
  <c r="E251" i="24"/>
  <c r="D251" i="24"/>
  <c r="D253" i="24"/>
  <c r="E253" i="24"/>
  <c r="D255" i="24"/>
  <c r="D257" i="24"/>
  <c r="E257" i="24"/>
  <c r="E259" i="24"/>
  <c r="D259" i="24"/>
  <c r="D261" i="24"/>
  <c r="E261" i="24"/>
  <c r="D263" i="24"/>
  <c r="D265" i="24"/>
  <c r="E265" i="24"/>
  <c r="E267" i="24"/>
  <c r="D267" i="24"/>
  <c r="D269" i="24"/>
  <c r="E269" i="24"/>
  <c r="D271" i="24"/>
  <c r="D273" i="24"/>
  <c r="E273" i="24"/>
  <c r="E275" i="24"/>
  <c r="D275" i="24"/>
  <c r="D277" i="24"/>
  <c r="E277" i="24"/>
  <c r="D279" i="24"/>
  <c r="D281" i="24"/>
  <c r="E281" i="24"/>
  <c r="E283" i="24"/>
  <c r="D283" i="24"/>
  <c r="D285" i="24"/>
  <c r="E285" i="24"/>
  <c r="D287" i="24"/>
  <c r="D289" i="24"/>
  <c r="E289" i="24"/>
  <c r="E291" i="24"/>
  <c r="D291" i="24"/>
  <c r="D293" i="24"/>
  <c r="E293" i="24"/>
  <c r="D295" i="24"/>
  <c r="D297" i="24"/>
  <c r="E297" i="24"/>
  <c r="E299" i="24"/>
  <c r="D299" i="24"/>
  <c r="D301" i="24"/>
  <c r="E301" i="24"/>
  <c r="D303" i="24"/>
  <c r="D305" i="24"/>
  <c r="E305" i="24"/>
  <c r="E307" i="24"/>
  <c r="D307" i="24"/>
  <c r="D309" i="24"/>
  <c r="E309" i="24"/>
  <c r="D311" i="24"/>
  <c r="D312" i="24"/>
  <c r="D313" i="24"/>
  <c r="E313" i="24"/>
  <c r="D315" i="24"/>
  <c r="D316" i="24"/>
  <c r="D317" i="24"/>
  <c r="E317" i="24"/>
  <c r="D319" i="24"/>
  <c r="D320" i="24"/>
  <c r="D321" i="24"/>
  <c r="E321" i="24"/>
  <c r="D323" i="24"/>
  <c r="D324" i="24"/>
  <c r="D325" i="24"/>
  <c r="E325" i="24"/>
  <c r="D327" i="24"/>
  <c r="D328" i="24"/>
  <c r="D329" i="24"/>
  <c r="E329" i="24"/>
  <c r="D331" i="24"/>
  <c r="D332" i="24"/>
  <c r="D333" i="24"/>
  <c r="E333" i="24"/>
  <c r="D335" i="24"/>
  <c r="D336" i="24"/>
  <c r="D337" i="24"/>
  <c r="E337" i="24"/>
  <c r="D339" i="24"/>
  <c r="D340" i="24"/>
  <c r="D341" i="24"/>
  <c r="E341" i="24"/>
  <c r="D343" i="24"/>
  <c r="D344" i="24"/>
  <c r="D345" i="24"/>
  <c r="E345" i="24"/>
  <c r="D347" i="24"/>
  <c r="D348" i="24"/>
  <c r="D349" i="24"/>
  <c r="E349" i="24"/>
  <c r="D351" i="24"/>
  <c r="D352" i="24"/>
  <c r="D353" i="24"/>
  <c r="E353" i="24"/>
  <c r="E355" i="24"/>
  <c r="D355" i="24"/>
  <c r="D356" i="24"/>
  <c r="E356" i="24"/>
  <c r="E357" i="24"/>
  <c r="D357" i="24"/>
  <c r="D358" i="24"/>
  <c r="E358" i="24"/>
  <c r="E359" i="24"/>
  <c r="D359" i="24"/>
  <c r="D360" i="24"/>
  <c r="E360" i="24"/>
  <c r="E361" i="24"/>
  <c r="D361" i="24"/>
  <c r="D362" i="24"/>
  <c r="E362" i="24"/>
  <c r="E363" i="24"/>
  <c r="D363" i="24"/>
  <c r="D364" i="24"/>
  <c r="E364" i="24"/>
  <c r="E365" i="24"/>
  <c r="D365" i="24"/>
  <c r="D366" i="24"/>
  <c r="E366" i="24"/>
  <c r="E367" i="24"/>
  <c r="D367" i="24"/>
  <c r="D368" i="24"/>
  <c r="E368" i="24"/>
  <c r="E369" i="24"/>
  <c r="D369" i="24"/>
  <c r="D370" i="24"/>
  <c r="E370" i="24"/>
  <c r="E371" i="24"/>
  <c r="D371" i="24"/>
  <c r="D372" i="24"/>
  <c r="E372" i="24"/>
  <c r="E373" i="24"/>
  <c r="D373" i="24"/>
  <c r="D374" i="24"/>
  <c r="E374" i="24"/>
  <c r="E375" i="24"/>
  <c r="D375" i="24"/>
  <c r="D376" i="24"/>
  <c r="E376" i="24"/>
  <c r="E377" i="24"/>
  <c r="D377" i="24"/>
  <c r="D378" i="24"/>
  <c r="E378" i="24"/>
  <c r="D379" i="24"/>
  <c r="D380" i="24"/>
  <c r="E380" i="24"/>
  <c r="D381" i="24"/>
  <c r="D382" i="24"/>
  <c r="E382" i="24"/>
  <c r="D383" i="24"/>
  <c r="D384" i="24"/>
  <c r="E384" i="24"/>
  <c r="D385" i="24"/>
  <c r="D386" i="24"/>
  <c r="E386" i="24"/>
  <c r="D387" i="24"/>
  <c r="D388" i="24"/>
  <c r="E388" i="24"/>
  <c r="D389" i="24"/>
  <c r="D390" i="24"/>
  <c r="E390" i="24"/>
  <c r="D391" i="24"/>
  <c r="D392" i="24"/>
  <c r="E392" i="24"/>
  <c r="D393" i="24"/>
  <c r="D394" i="24"/>
  <c r="E394" i="24"/>
  <c r="D395" i="24"/>
  <c r="D396" i="24"/>
  <c r="E396" i="24"/>
  <c r="D397" i="24"/>
  <c r="D398" i="24"/>
  <c r="E398" i="24"/>
  <c r="D399" i="24"/>
  <c r="D400" i="24"/>
  <c r="E400" i="24"/>
  <c r="D401" i="24"/>
  <c r="D402" i="24"/>
  <c r="E402" i="24"/>
  <c r="D403" i="24"/>
  <c r="D404" i="24"/>
  <c r="E404" i="24"/>
  <c r="D405" i="24"/>
  <c r="D406" i="24"/>
  <c r="E406" i="24"/>
  <c r="D407" i="24"/>
  <c r="D408" i="24"/>
  <c r="E408" i="24"/>
  <c r="D409" i="24"/>
  <c r="D410" i="24"/>
  <c r="E410" i="24"/>
  <c r="D411" i="24"/>
  <c r="D412" i="24"/>
  <c r="E412" i="24"/>
  <c r="D413" i="24"/>
  <c r="D414" i="24"/>
  <c r="E414" i="24"/>
  <c r="D415" i="24"/>
  <c r="D416" i="24"/>
  <c r="E416" i="24"/>
  <c r="D417" i="24"/>
  <c r="D418" i="24"/>
  <c r="E418" i="24"/>
  <c r="D419" i="24"/>
  <c r="D420" i="24"/>
  <c r="E420" i="24"/>
  <c r="D421" i="24"/>
  <c r="D422" i="24"/>
  <c r="E422" i="24"/>
  <c r="D423" i="24"/>
  <c r="D424" i="24"/>
  <c r="E424" i="24"/>
  <c r="D425" i="24"/>
  <c r="D426" i="24"/>
  <c r="E426" i="24"/>
  <c r="D427" i="24"/>
  <c r="D428" i="24"/>
  <c r="E428" i="24"/>
  <c r="D429" i="24"/>
  <c r="D430" i="24"/>
  <c r="E430" i="24"/>
  <c r="D431" i="24"/>
  <c r="D432" i="24"/>
  <c r="E432" i="24"/>
  <c r="D433" i="24"/>
  <c r="D434" i="24"/>
  <c r="E434" i="24"/>
  <c r="D435" i="24"/>
  <c r="D436" i="24"/>
  <c r="E436" i="24"/>
  <c r="D437" i="24"/>
  <c r="D438" i="24"/>
  <c r="E438" i="24"/>
  <c r="D439" i="24"/>
  <c r="D440" i="24"/>
  <c r="E440" i="24"/>
  <c r="D441" i="24"/>
  <c r="D442" i="24"/>
  <c r="E442" i="24"/>
  <c r="D443" i="24"/>
  <c r="D444" i="24"/>
  <c r="E444" i="24"/>
  <c r="D445" i="24"/>
  <c r="D446" i="24"/>
  <c r="E446" i="24"/>
  <c r="D447" i="24"/>
  <c r="D448" i="24"/>
  <c r="E448" i="24"/>
  <c r="D449" i="24"/>
  <c r="D450" i="24"/>
  <c r="E450" i="24"/>
  <c r="D451" i="24"/>
  <c r="D452" i="24"/>
  <c r="E452" i="24"/>
  <c r="D453" i="24"/>
  <c r="D454" i="24"/>
  <c r="E454" i="24"/>
  <c r="D455" i="24"/>
  <c r="D456" i="24"/>
  <c r="E456" i="24"/>
  <c r="D457" i="24"/>
  <c r="D458" i="24"/>
  <c r="E458" i="24"/>
  <c r="D459" i="24"/>
  <c r="D460" i="24"/>
  <c r="E460" i="24"/>
  <c r="D461" i="24"/>
  <c r="D462" i="24"/>
  <c r="E462" i="24"/>
  <c r="D463" i="24"/>
  <c r="D464" i="24"/>
  <c r="E464" i="24"/>
  <c r="D465" i="24"/>
  <c r="D466" i="24"/>
  <c r="E466" i="24"/>
  <c r="D467" i="24"/>
  <c r="D468" i="24"/>
  <c r="E468" i="24"/>
  <c r="D469" i="24"/>
  <c r="D470" i="24"/>
  <c r="E470" i="24"/>
  <c r="D471" i="24"/>
  <c r="D472" i="24"/>
  <c r="E472" i="24"/>
  <c r="D473" i="24"/>
  <c r="D474" i="24"/>
  <c r="E474" i="24"/>
  <c r="D476" i="24"/>
  <c r="E476" i="24"/>
  <c r="D478" i="24"/>
  <c r="D480" i="24"/>
  <c r="E480" i="24"/>
  <c r="D482" i="24"/>
  <c r="D484" i="24"/>
  <c r="E484" i="24"/>
  <c r="D486" i="24"/>
  <c r="D488" i="24"/>
  <c r="E488" i="24"/>
  <c r="D490" i="24"/>
  <c r="D492" i="24"/>
  <c r="E492" i="24"/>
  <c r="D494" i="24"/>
  <c r="D496" i="24"/>
  <c r="E496" i="24"/>
  <c r="D498" i="24"/>
  <c r="D500" i="24"/>
  <c r="E500" i="24"/>
  <c r="D502" i="24"/>
  <c r="D504" i="24"/>
  <c r="E504" i="24"/>
  <c r="D506" i="24"/>
  <c r="D508" i="24"/>
  <c r="E508" i="24"/>
  <c r="D510" i="24"/>
  <c r="D512" i="24"/>
  <c r="E512" i="24"/>
  <c r="D514" i="24"/>
  <c r="D516" i="24"/>
  <c r="E516" i="24"/>
  <c r="D518" i="24"/>
  <c r="E519" i="24"/>
  <c r="D519" i="24"/>
  <c r="D520" i="24"/>
  <c r="E521" i="24"/>
  <c r="D521" i="24"/>
  <c r="D522" i="24"/>
  <c r="E522" i="24"/>
  <c r="E523" i="24"/>
  <c r="D524" i="24"/>
  <c r="E524" i="24"/>
  <c r="D526" i="24"/>
  <c r="E527" i="24"/>
  <c r="D527" i="24"/>
  <c r="D528" i="24"/>
  <c r="E529" i="24"/>
  <c r="D529" i="24"/>
  <c r="D530" i="24"/>
  <c r="E530" i="24"/>
  <c r="E531" i="24"/>
  <c r="D532" i="24"/>
  <c r="E532" i="24"/>
  <c r="D534" i="24"/>
  <c r="E535" i="24"/>
  <c r="D535" i="24"/>
  <c r="D536" i="24"/>
  <c r="E536" i="24"/>
  <c r="E537" i="24"/>
  <c r="D537" i="24"/>
  <c r="D538" i="24"/>
  <c r="E538" i="24"/>
  <c r="E539" i="24"/>
  <c r="D539" i="24"/>
  <c r="D540" i="24"/>
  <c r="E540" i="24"/>
  <c r="E541" i="24"/>
  <c r="D541" i="24"/>
  <c r="D542" i="24"/>
  <c r="E542" i="24"/>
  <c r="E543" i="24"/>
  <c r="D543" i="24"/>
  <c r="D544" i="24"/>
  <c r="E544" i="24"/>
  <c r="E545" i="24"/>
  <c r="D545" i="24"/>
  <c r="D546" i="24"/>
  <c r="E546" i="24"/>
  <c r="E547" i="24"/>
  <c r="D547" i="24"/>
  <c r="D548" i="24"/>
  <c r="E548" i="24"/>
  <c r="E549" i="24"/>
  <c r="D549" i="24"/>
  <c r="D550" i="24"/>
  <c r="E550" i="24"/>
  <c r="E551" i="24"/>
  <c r="D551" i="24"/>
  <c r="D552" i="24"/>
  <c r="E552" i="24"/>
  <c r="E553" i="24"/>
  <c r="D553" i="24"/>
  <c r="D554" i="24"/>
  <c r="E554" i="24"/>
  <c r="E555" i="24"/>
  <c r="D555" i="24"/>
  <c r="D556" i="24"/>
  <c r="E556" i="24"/>
  <c r="E557" i="24"/>
  <c r="D557" i="24"/>
  <c r="D558" i="24"/>
  <c r="E558" i="24"/>
  <c r="E559" i="24"/>
  <c r="D559" i="24"/>
  <c r="D560" i="24"/>
  <c r="E560" i="24"/>
  <c r="E561" i="24"/>
  <c r="D561" i="24"/>
  <c r="D562" i="24"/>
  <c r="E562" i="24"/>
  <c r="E563" i="24"/>
  <c r="D563" i="24"/>
  <c r="D564" i="24"/>
  <c r="E564" i="24"/>
  <c r="E565" i="24"/>
  <c r="D565" i="24"/>
  <c r="D566" i="24"/>
  <c r="E566" i="24"/>
  <c r="E567" i="24"/>
  <c r="D567" i="24"/>
  <c r="D568" i="24"/>
  <c r="E568" i="24"/>
  <c r="E569" i="24"/>
  <c r="D569" i="24"/>
  <c r="D570" i="24"/>
  <c r="E570" i="24"/>
  <c r="E571" i="24"/>
  <c r="D571" i="24"/>
  <c r="D572" i="24"/>
  <c r="E572" i="24"/>
  <c r="E573" i="24"/>
  <c r="D573" i="24"/>
  <c r="D574" i="24"/>
  <c r="E574" i="24"/>
  <c r="E575" i="24"/>
  <c r="D575" i="24"/>
  <c r="D576" i="24"/>
  <c r="E576" i="24"/>
  <c r="E577" i="24"/>
  <c r="D577" i="24"/>
  <c r="D578" i="24"/>
  <c r="E578" i="24"/>
  <c r="E579" i="24"/>
  <c r="D579" i="24"/>
  <c r="D580" i="24"/>
  <c r="E580" i="24"/>
  <c r="E581" i="24"/>
  <c r="D581" i="24"/>
  <c r="D582" i="24"/>
  <c r="E582" i="24"/>
  <c r="E583" i="24"/>
  <c r="D583" i="24"/>
  <c r="D584" i="24"/>
  <c r="E584" i="24"/>
  <c r="E585" i="24"/>
  <c r="D585" i="24"/>
  <c r="D586" i="24"/>
  <c r="E586" i="24"/>
  <c r="E587" i="24"/>
  <c r="D587" i="24"/>
  <c r="D588" i="24"/>
  <c r="E588" i="24"/>
  <c r="E589" i="24"/>
  <c r="D589" i="24"/>
  <c r="D590" i="24"/>
  <c r="E590" i="24"/>
  <c r="E591" i="24"/>
  <c r="D591" i="24"/>
  <c r="D592" i="24"/>
  <c r="E592" i="24"/>
  <c r="E593" i="24"/>
  <c r="D593" i="24"/>
  <c r="D594" i="24"/>
  <c r="E594" i="24"/>
  <c r="E595" i="24"/>
  <c r="D595" i="24"/>
  <c r="D596" i="24"/>
  <c r="E596" i="24"/>
  <c r="E597" i="24"/>
  <c r="D597" i="24"/>
  <c r="D598" i="24"/>
  <c r="E598" i="24"/>
  <c r="E599" i="24"/>
  <c r="D599" i="24"/>
  <c r="D600" i="24"/>
  <c r="E600" i="24"/>
  <c r="E601" i="24"/>
  <c r="D601" i="24"/>
  <c r="D602" i="24"/>
  <c r="E602" i="24"/>
  <c r="E603" i="24"/>
  <c r="D603" i="24"/>
  <c r="D604" i="24"/>
  <c r="E604" i="24"/>
  <c r="E605" i="24"/>
  <c r="D605" i="24"/>
  <c r="D606" i="24"/>
  <c r="E606" i="24"/>
  <c r="E607" i="24"/>
  <c r="D607" i="24"/>
  <c r="D608" i="24"/>
  <c r="E608" i="24"/>
  <c r="E609" i="24"/>
  <c r="D609" i="24"/>
  <c r="D610" i="24"/>
  <c r="E610" i="24"/>
  <c r="E611" i="24"/>
  <c r="D611" i="24"/>
  <c r="D612" i="24"/>
  <c r="E612" i="24"/>
  <c r="E613" i="24"/>
  <c r="D613" i="24"/>
  <c r="D614" i="24"/>
  <c r="E614" i="24"/>
  <c r="E615" i="24"/>
  <c r="D615" i="24"/>
  <c r="D616" i="24"/>
  <c r="E616" i="24"/>
  <c r="E617" i="24"/>
  <c r="D617" i="24"/>
  <c r="D618" i="24"/>
  <c r="E618" i="24"/>
  <c r="E619" i="24"/>
  <c r="D619" i="24"/>
  <c r="D620" i="24"/>
  <c r="E620" i="24"/>
  <c r="E621" i="24"/>
  <c r="D621" i="24"/>
  <c r="D622" i="24"/>
  <c r="E622" i="24"/>
  <c r="E623" i="24"/>
  <c r="D623" i="24"/>
  <c r="D624" i="24"/>
  <c r="E624" i="24"/>
  <c r="E625" i="24"/>
  <c r="D625" i="24"/>
  <c r="D626" i="24"/>
  <c r="E626" i="24"/>
  <c r="E627" i="24"/>
  <c r="D627" i="24"/>
  <c r="D628" i="24"/>
  <c r="E628" i="24"/>
  <c r="E629" i="24"/>
  <c r="D629" i="24"/>
  <c r="D630" i="24"/>
  <c r="E630" i="24"/>
  <c r="E631" i="24"/>
  <c r="D631" i="24"/>
  <c r="D632" i="24"/>
  <c r="E632" i="24"/>
  <c r="E633" i="24"/>
  <c r="D633" i="24"/>
  <c r="D634" i="24"/>
  <c r="E634" i="24"/>
  <c r="E635" i="24"/>
  <c r="D635" i="24"/>
  <c r="D636" i="24"/>
  <c r="E636" i="24"/>
  <c r="E637" i="24"/>
  <c r="D637" i="24"/>
  <c r="D638" i="24"/>
  <c r="E638" i="24"/>
  <c r="E639" i="24"/>
  <c r="D639" i="24"/>
  <c r="D640" i="24"/>
  <c r="E640" i="24"/>
  <c r="E641" i="24"/>
  <c r="D641" i="24"/>
  <c r="D642" i="24"/>
  <c r="E642" i="24"/>
  <c r="E643" i="24"/>
  <c r="D643" i="24"/>
  <c r="D644" i="24"/>
  <c r="E644" i="24"/>
  <c r="E645" i="24"/>
  <c r="D645" i="24"/>
  <c r="D646" i="24"/>
  <c r="E646" i="24"/>
  <c r="E647" i="24"/>
  <c r="D647" i="24"/>
  <c r="D648" i="24"/>
  <c r="E648" i="24"/>
  <c r="E649" i="24"/>
  <c r="D649" i="24"/>
  <c r="D650" i="24"/>
  <c r="E650" i="24"/>
  <c r="E651" i="24"/>
  <c r="D651" i="24"/>
  <c r="D652" i="24"/>
  <c r="E652" i="24"/>
  <c r="E653" i="24"/>
  <c r="D653" i="24"/>
  <c r="D654" i="24"/>
  <c r="E654" i="24"/>
  <c r="E655" i="24"/>
  <c r="D655" i="24"/>
  <c r="D656" i="24"/>
  <c r="E656" i="24"/>
  <c r="E657" i="24"/>
  <c r="D657" i="24"/>
  <c r="D658" i="24"/>
  <c r="E658" i="24"/>
  <c r="E659" i="24"/>
  <c r="D659" i="24"/>
  <c r="D660" i="24"/>
  <c r="E660" i="24"/>
  <c r="E661" i="24"/>
  <c r="D661" i="24"/>
  <c r="D662" i="24"/>
  <c r="E662" i="24"/>
  <c r="E663" i="24"/>
  <c r="D663" i="24"/>
  <c r="D664" i="24"/>
  <c r="E664" i="24"/>
  <c r="E665" i="24"/>
  <c r="D665" i="24"/>
  <c r="D666" i="24"/>
  <c r="E666" i="24"/>
  <c r="E667" i="24"/>
  <c r="D667" i="24"/>
  <c r="D668" i="24"/>
  <c r="E668" i="24"/>
  <c r="E669" i="24"/>
  <c r="D669" i="24"/>
  <c r="D670" i="24"/>
  <c r="E670" i="24"/>
  <c r="E671" i="24"/>
  <c r="D671" i="24"/>
  <c r="D672" i="24"/>
  <c r="E672" i="24"/>
  <c r="E673" i="24"/>
  <c r="D673" i="24"/>
  <c r="D674" i="24"/>
  <c r="E674" i="24"/>
  <c r="E675" i="24"/>
  <c r="D675" i="24"/>
  <c r="D676" i="24"/>
  <c r="E676" i="24"/>
  <c r="E677" i="24"/>
  <c r="D677" i="24"/>
  <c r="D678" i="24"/>
  <c r="E678" i="24"/>
  <c r="E679" i="24"/>
  <c r="D679" i="24"/>
  <c r="D680" i="24"/>
  <c r="E680" i="24"/>
  <c r="E681" i="24"/>
  <c r="D681" i="24"/>
  <c r="D682" i="24"/>
  <c r="E682" i="24"/>
  <c r="E683" i="24"/>
  <c r="D683" i="24"/>
  <c r="D684" i="24"/>
  <c r="E684" i="24"/>
  <c r="E685" i="24"/>
  <c r="D685" i="24"/>
  <c r="D686" i="24"/>
  <c r="E686" i="24"/>
  <c r="E687" i="24"/>
  <c r="D687" i="24"/>
  <c r="D688" i="24"/>
  <c r="E688" i="24"/>
  <c r="E689" i="24"/>
  <c r="D689" i="24"/>
  <c r="D690" i="24"/>
  <c r="E690" i="24"/>
  <c r="E691" i="24"/>
  <c r="D691" i="24"/>
  <c r="D692" i="24"/>
  <c r="E692" i="24"/>
  <c r="E693" i="24"/>
  <c r="D693" i="24"/>
  <c r="D694" i="24"/>
  <c r="E694" i="24"/>
  <c r="E695" i="24"/>
  <c r="D695" i="24"/>
  <c r="D696" i="24"/>
  <c r="E696" i="24"/>
  <c r="E697" i="24"/>
  <c r="D697" i="24"/>
  <c r="D698" i="24"/>
  <c r="E698" i="24"/>
  <c r="E699" i="24"/>
  <c r="D699" i="24"/>
  <c r="D700" i="24"/>
  <c r="E700" i="24"/>
  <c r="E701" i="24"/>
  <c r="D701" i="24"/>
  <c r="D702" i="24"/>
  <c r="E702" i="24"/>
  <c r="E703" i="24"/>
  <c r="D703" i="24"/>
  <c r="D704" i="24"/>
  <c r="E704" i="24"/>
  <c r="E705" i="24"/>
  <c r="D705" i="24"/>
  <c r="D706" i="24"/>
  <c r="E706" i="24"/>
  <c r="E707" i="24"/>
  <c r="D707" i="24"/>
  <c r="D708" i="24"/>
  <c r="E708" i="24"/>
  <c r="E709" i="24"/>
  <c r="D709" i="24"/>
  <c r="D710" i="24"/>
  <c r="E710" i="24"/>
  <c r="E711" i="24"/>
  <c r="D711" i="24"/>
  <c r="D712" i="24"/>
  <c r="E712" i="24"/>
  <c r="E713" i="24"/>
  <c r="D713" i="24"/>
  <c r="D714" i="24"/>
  <c r="E714" i="24"/>
  <c r="E715" i="24"/>
  <c r="D715" i="24"/>
  <c r="D716" i="24"/>
  <c r="E716" i="24"/>
  <c r="E717" i="24"/>
  <c r="D717" i="24"/>
  <c r="D718" i="24"/>
  <c r="E718" i="24"/>
  <c r="E719" i="24"/>
  <c r="D719" i="24"/>
  <c r="D720" i="24"/>
  <c r="E720" i="24"/>
  <c r="E721" i="24"/>
  <c r="D721" i="24"/>
  <c r="D722" i="24"/>
  <c r="E722" i="24"/>
  <c r="E723" i="24"/>
  <c r="D723" i="24"/>
  <c r="D724" i="24"/>
  <c r="E724" i="24"/>
  <c r="E725" i="24"/>
  <c r="D725" i="24"/>
  <c r="D726" i="24"/>
  <c r="E726" i="24"/>
  <c r="E727" i="24"/>
  <c r="D727" i="24"/>
  <c r="D728" i="24"/>
  <c r="E728" i="24"/>
  <c r="E729" i="24"/>
  <c r="D729" i="24"/>
  <c r="D730" i="24"/>
  <c r="E730" i="24"/>
  <c r="E731" i="24"/>
  <c r="D731" i="24"/>
  <c r="D732" i="24"/>
  <c r="E732" i="24"/>
  <c r="E733" i="24"/>
  <c r="D733" i="24"/>
  <c r="D734" i="24"/>
  <c r="E734" i="24"/>
  <c r="E735" i="24"/>
  <c r="D735" i="24"/>
  <c r="D736" i="24"/>
  <c r="E736" i="24"/>
  <c r="E737" i="24"/>
  <c r="D737" i="24"/>
  <c r="D738" i="24"/>
  <c r="E738" i="24"/>
  <c r="E739" i="24"/>
  <c r="D739" i="24"/>
  <c r="D740" i="24"/>
  <c r="E740" i="24"/>
  <c r="E741" i="24"/>
  <c r="D741" i="24"/>
  <c r="D742" i="24"/>
  <c r="E742" i="24"/>
  <c r="E743" i="24"/>
  <c r="D743" i="24"/>
  <c r="D744" i="24"/>
  <c r="E744" i="24"/>
  <c r="E745" i="24"/>
  <c r="D745" i="24"/>
  <c r="D746" i="24"/>
  <c r="E746" i="24"/>
  <c r="E747" i="24"/>
  <c r="D747" i="24"/>
  <c r="D748" i="24"/>
  <c r="E748" i="24"/>
  <c r="E749" i="24"/>
  <c r="D749" i="24"/>
  <c r="D750" i="24"/>
  <c r="E750" i="24"/>
  <c r="E751" i="24"/>
  <c r="D751" i="24"/>
  <c r="D752" i="24"/>
  <c r="E752" i="24"/>
  <c r="E753" i="24"/>
  <c r="D753" i="24"/>
  <c r="D754" i="24"/>
  <c r="E754" i="24"/>
  <c r="E755" i="24"/>
  <c r="D755" i="24"/>
  <c r="D756" i="24"/>
  <c r="E756" i="24"/>
  <c r="E757" i="24"/>
  <c r="D757" i="24"/>
  <c r="D758" i="24"/>
  <c r="E758" i="24"/>
  <c r="E759" i="24"/>
  <c r="D759" i="24"/>
  <c r="D760" i="24"/>
  <c r="E760" i="24"/>
  <c r="E761" i="24"/>
  <c r="D761" i="24"/>
  <c r="D762" i="24"/>
  <c r="E762" i="24"/>
  <c r="E763" i="24"/>
  <c r="D763" i="24"/>
  <c r="D764" i="24"/>
  <c r="E764" i="24"/>
  <c r="E765" i="24"/>
  <c r="D765" i="24"/>
  <c r="D766" i="24"/>
  <c r="E766" i="24"/>
  <c r="E767" i="24"/>
  <c r="D767" i="24"/>
  <c r="D768" i="24"/>
  <c r="E768" i="24"/>
  <c r="E769" i="24"/>
  <c r="D769" i="24"/>
  <c r="D770" i="24"/>
  <c r="E770" i="24"/>
  <c r="E771" i="24"/>
  <c r="D771" i="24"/>
  <c r="D772" i="24"/>
  <c r="E772" i="24"/>
  <c r="E773" i="24"/>
  <c r="D773" i="24"/>
  <c r="D774" i="24"/>
  <c r="E774" i="24"/>
  <c r="E775" i="24"/>
  <c r="D775" i="24"/>
  <c r="D776" i="24"/>
  <c r="E776" i="24"/>
  <c r="E777" i="24"/>
  <c r="D777" i="24"/>
  <c r="D778" i="24"/>
  <c r="E778" i="24"/>
  <c r="E779" i="24"/>
  <c r="D779" i="24"/>
  <c r="D780" i="24"/>
  <c r="E780" i="24"/>
  <c r="E781" i="24"/>
  <c r="D781" i="24"/>
  <c r="D782" i="24"/>
  <c r="E782" i="24"/>
  <c r="E783" i="24"/>
  <c r="D783" i="24"/>
  <c r="D784" i="24"/>
  <c r="E784" i="24"/>
  <c r="E785" i="24"/>
  <c r="D785" i="24"/>
  <c r="D786" i="24"/>
  <c r="E787" i="24"/>
  <c r="D787" i="24"/>
  <c r="D788" i="24"/>
  <c r="E788" i="24"/>
  <c r="E789" i="24"/>
  <c r="D789" i="24"/>
  <c r="D790" i="24"/>
  <c r="E791" i="24"/>
  <c r="D791" i="24"/>
  <c r="D792" i="24"/>
  <c r="E792" i="24"/>
  <c r="E793" i="24"/>
  <c r="D793" i="24"/>
  <c r="D794" i="24"/>
  <c r="E795" i="24"/>
  <c r="D795" i="24"/>
  <c r="D796" i="24"/>
  <c r="E796" i="24"/>
  <c r="E797" i="24"/>
  <c r="D797" i="24"/>
  <c r="D798" i="24"/>
  <c r="E799" i="24"/>
  <c r="D799" i="24"/>
  <c r="D800" i="24"/>
  <c r="E800" i="24"/>
  <c r="E801" i="24"/>
  <c r="D801" i="24"/>
  <c r="D802" i="24"/>
  <c r="E803" i="24"/>
  <c r="D803" i="24"/>
  <c r="D804" i="24"/>
  <c r="E804" i="24"/>
  <c r="E805" i="24"/>
  <c r="D805" i="24"/>
  <c r="D806" i="24"/>
  <c r="E807" i="24"/>
  <c r="D807" i="24"/>
  <c r="D808" i="24"/>
  <c r="E808" i="24"/>
  <c r="E809" i="24"/>
  <c r="D809" i="24"/>
  <c r="D810" i="24"/>
  <c r="E811" i="24"/>
  <c r="D811" i="24"/>
  <c r="D812" i="24"/>
  <c r="E812" i="24"/>
  <c r="E813" i="24"/>
  <c r="D813" i="24"/>
  <c r="D814" i="24"/>
  <c r="E815" i="24"/>
  <c r="D815" i="24"/>
  <c r="D816" i="24"/>
  <c r="E816" i="24"/>
  <c r="E817" i="24"/>
  <c r="D817" i="24"/>
  <c r="D818" i="24"/>
  <c r="E819" i="24"/>
  <c r="D819" i="24"/>
  <c r="D820" i="24"/>
  <c r="E820" i="24"/>
  <c r="E821" i="24"/>
  <c r="D821" i="24"/>
  <c r="D822" i="24"/>
  <c r="E823" i="24"/>
  <c r="D823" i="24"/>
  <c r="D824" i="24"/>
  <c r="E824" i="24"/>
  <c r="E825" i="24"/>
  <c r="D825" i="24"/>
  <c r="D826" i="24"/>
  <c r="E827" i="24"/>
  <c r="D827" i="24"/>
  <c r="D828" i="24"/>
  <c r="E828" i="24"/>
  <c r="E829" i="24"/>
  <c r="D829" i="24"/>
  <c r="D830" i="24"/>
  <c r="E830" i="24"/>
  <c r="D832" i="24"/>
  <c r="D833" i="24"/>
  <c r="D834" i="24"/>
  <c r="E834" i="24"/>
  <c r="D835" i="24"/>
  <c r="E835" i="24"/>
  <c r="E837" i="24"/>
  <c r="D837" i="24"/>
  <c r="D838" i="24"/>
  <c r="E838" i="24"/>
  <c r="D840" i="24"/>
  <c r="E840" i="24"/>
  <c r="E842" i="24"/>
  <c r="D842" i="24"/>
  <c r="D844" i="24"/>
  <c r="E844" i="24"/>
  <c r="D846" i="24"/>
  <c r="D848" i="24"/>
  <c r="E848" i="24"/>
  <c r="E850" i="24"/>
  <c r="D850" i="24"/>
  <c r="D852" i="24"/>
  <c r="E852" i="24"/>
  <c r="D854" i="24"/>
  <c r="D856" i="24"/>
  <c r="E856" i="24"/>
  <c r="E858" i="24"/>
  <c r="D858" i="24"/>
  <c r="D860" i="24"/>
  <c r="E860" i="24"/>
  <c r="D862" i="24"/>
  <c r="D864" i="24"/>
  <c r="E864" i="24"/>
  <c r="E866" i="24"/>
  <c r="D866" i="24"/>
  <c r="D868" i="24"/>
  <c r="E868" i="24"/>
  <c r="D870" i="24"/>
  <c r="D872" i="24"/>
  <c r="E872" i="24"/>
  <c r="E874" i="24"/>
  <c r="D874" i="24"/>
  <c r="D876" i="24"/>
  <c r="E876" i="24"/>
  <c r="D878" i="24"/>
  <c r="D880" i="24"/>
  <c r="E880" i="24"/>
  <c r="E882" i="24"/>
  <c r="D882" i="24"/>
  <c r="D884" i="24"/>
  <c r="E884" i="24"/>
  <c r="D886" i="24"/>
  <c r="D888" i="24"/>
  <c r="E888" i="24"/>
  <c r="E890" i="24"/>
  <c r="D890" i="24"/>
  <c r="D892" i="24"/>
  <c r="E892" i="24"/>
  <c r="D894" i="24"/>
  <c r="D896" i="24"/>
  <c r="E896" i="24"/>
  <c r="E898" i="24"/>
  <c r="D898" i="24"/>
  <c r="D900" i="24"/>
  <c r="E900" i="24"/>
  <c r="D902" i="24"/>
  <c r="D904" i="24"/>
  <c r="E904" i="24"/>
  <c r="E906" i="24"/>
  <c r="D906" i="24"/>
  <c r="D908" i="24"/>
  <c r="E908" i="24"/>
  <c r="D910" i="24"/>
  <c r="D912" i="24"/>
  <c r="E912" i="24"/>
  <c r="E914" i="24"/>
  <c r="D914" i="24"/>
  <c r="D916" i="24"/>
  <c r="E916" i="24"/>
  <c r="D918" i="24"/>
  <c r="D920" i="24"/>
  <c r="E920" i="24"/>
  <c r="E922" i="24"/>
  <c r="D922" i="24"/>
  <c r="D924" i="24"/>
  <c r="E924" i="24"/>
  <c r="D926" i="24"/>
  <c r="D928" i="24"/>
  <c r="E928" i="24"/>
  <c r="E930" i="24"/>
  <c r="D930" i="24"/>
  <c r="D932" i="24"/>
  <c r="E932" i="24"/>
  <c r="D934" i="24"/>
  <c r="D936" i="24"/>
  <c r="E936" i="24"/>
  <c r="E938" i="24"/>
  <c r="D938" i="24"/>
  <c r="D940" i="24"/>
  <c r="E940" i="24"/>
  <c r="D942" i="24"/>
  <c r="D944" i="24"/>
  <c r="E944" i="24"/>
  <c r="E946" i="24"/>
  <c r="D946" i="24"/>
  <c r="D948" i="24"/>
  <c r="E948" i="24"/>
  <c r="D950" i="24"/>
  <c r="D952" i="24"/>
  <c r="E952" i="24"/>
  <c r="E954" i="24"/>
  <c r="D954" i="24"/>
  <c r="D956" i="24"/>
  <c r="E956" i="24"/>
  <c r="D958" i="24"/>
  <c r="D960" i="24"/>
  <c r="E960" i="24"/>
  <c r="E962" i="24"/>
  <c r="D962" i="24"/>
  <c r="D964" i="24"/>
  <c r="E964" i="24"/>
  <c r="D966" i="24"/>
  <c r="D968" i="24"/>
  <c r="E968" i="24"/>
  <c r="E970" i="24"/>
  <c r="D970" i="24"/>
  <c r="D972" i="24"/>
  <c r="E972" i="24"/>
  <c r="D974" i="24"/>
  <c r="D976" i="24"/>
  <c r="E976" i="24"/>
  <c r="E978" i="24"/>
  <c r="D978" i="24"/>
  <c r="D980" i="24"/>
  <c r="E980" i="24"/>
  <c r="D982" i="24"/>
  <c r="D984" i="24"/>
  <c r="E984" i="24"/>
  <c r="E986" i="24"/>
  <c r="D986" i="24"/>
  <c r="D988" i="24"/>
  <c r="E988" i="24"/>
  <c r="D990" i="24"/>
  <c r="D992" i="24"/>
  <c r="E992" i="24"/>
  <c r="E994" i="24"/>
  <c r="D994" i="24"/>
  <c r="D996" i="24"/>
  <c r="E996" i="24"/>
  <c r="D998" i="24"/>
  <c r="D1000" i="24"/>
  <c r="E1000" i="24"/>
  <c r="E1002" i="24"/>
  <c r="D1002" i="24"/>
  <c r="D1004" i="24"/>
  <c r="E1004" i="24"/>
  <c r="D1006" i="24"/>
  <c r="D1008" i="24"/>
  <c r="E1008" i="24"/>
  <c r="E1010" i="24"/>
  <c r="D1010" i="24"/>
  <c r="D1012" i="24"/>
  <c r="E1012" i="24"/>
  <c r="D1014" i="24"/>
  <c r="D1016" i="24"/>
  <c r="E1016" i="24"/>
  <c r="E1018" i="24"/>
  <c r="D1018" i="24"/>
  <c r="D1020" i="24"/>
  <c r="E1020" i="24"/>
  <c r="D1022" i="24"/>
  <c r="D1024" i="24"/>
  <c r="E1024" i="24"/>
  <c r="E1026" i="24"/>
  <c r="D1026" i="24"/>
  <c r="D1028" i="24"/>
  <c r="E1028" i="24"/>
  <c r="D1030" i="24"/>
  <c r="D1032" i="24"/>
  <c r="E1032" i="24"/>
  <c r="E1034" i="24"/>
  <c r="D1034" i="24"/>
  <c r="D1036" i="24"/>
  <c r="E1036" i="24"/>
  <c r="D1038" i="24"/>
  <c r="D1040" i="24"/>
  <c r="E1040" i="24"/>
  <c r="E1042" i="24"/>
  <c r="D1042" i="24"/>
  <c r="D1044" i="24"/>
  <c r="E1044" i="24"/>
  <c r="D1046" i="24"/>
  <c r="D1048" i="24"/>
  <c r="E1048" i="24"/>
  <c r="E1050" i="24"/>
  <c r="D1050" i="24"/>
  <c r="D1052" i="24"/>
  <c r="E1052" i="24"/>
  <c r="D1054" i="24"/>
  <c r="D1056" i="24"/>
  <c r="E1056" i="24"/>
  <c r="E1058" i="24"/>
  <c r="D1058" i="24"/>
  <c r="D1060" i="24"/>
  <c r="E1060" i="24"/>
  <c r="D1062" i="24"/>
  <c r="D1064" i="24"/>
  <c r="E1064" i="24"/>
  <c r="E1066" i="24"/>
  <c r="D1066" i="24"/>
  <c r="D1068" i="24"/>
  <c r="E1068" i="24"/>
  <c r="D1070" i="24"/>
  <c r="D1072" i="24"/>
  <c r="E1072" i="24"/>
  <c r="E1074" i="24"/>
  <c r="D1074" i="24"/>
  <c r="D1076" i="24"/>
  <c r="E1076" i="24"/>
  <c r="D1078" i="24"/>
  <c r="D1080" i="24"/>
  <c r="E1080" i="24"/>
  <c r="E1082" i="24"/>
  <c r="D1082" i="24"/>
  <c r="D1084" i="24"/>
  <c r="E1084" i="24"/>
  <c r="D1086" i="24"/>
  <c r="D1088" i="24"/>
  <c r="E1088" i="24"/>
  <c r="E1090" i="24"/>
  <c r="D1090" i="24"/>
  <c r="D1092" i="24"/>
  <c r="E1092" i="24"/>
  <c r="D1094" i="24"/>
  <c r="D1096" i="24"/>
  <c r="E1096" i="24"/>
  <c r="E1098" i="24"/>
  <c r="D1098" i="24"/>
  <c r="D1100" i="24"/>
  <c r="E1100" i="24"/>
  <c r="D1102" i="24"/>
  <c r="D1104" i="24"/>
  <c r="E1104" i="24"/>
  <c r="E1106" i="24"/>
  <c r="D1106" i="24"/>
  <c r="D1108" i="24"/>
  <c r="E1108" i="24"/>
  <c r="D1110" i="24"/>
  <c r="D1112" i="24"/>
  <c r="E1112" i="24"/>
  <c r="E1114" i="24"/>
  <c r="D1114" i="24"/>
  <c r="D1116" i="24"/>
  <c r="E1116" i="24"/>
  <c r="D1118" i="24"/>
  <c r="D1120" i="24"/>
  <c r="E1120" i="24"/>
  <c r="E1122" i="24"/>
  <c r="D1122" i="24"/>
  <c r="D1124" i="24"/>
  <c r="E1124" i="24"/>
  <c r="D1126" i="24"/>
  <c r="D1128" i="24"/>
  <c r="E1128" i="24"/>
  <c r="E1130" i="24"/>
  <c r="D1130" i="24"/>
  <c r="D1132" i="24"/>
  <c r="E1132" i="24"/>
  <c r="D1134" i="24"/>
  <c r="D1136" i="24"/>
  <c r="E1136" i="24"/>
  <c r="E1138" i="24"/>
  <c r="D1138" i="24"/>
  <c r="D1140" i="24"/>
  <c r="E1140" i="24"/>
  <c r="D1142" i="24"/>
  <c r="D1144" i="24"/>
  <c r="E1144" i="24"/>
  <c r="D1146" i="24"/>
  <c r="D1147" i="24"/>
  <c r="E1148" i="24"/>
  <c r="D1148" i="24"/>
  <c r="D1149" i="24"/>
  <c r="E1149" i="24"/>
  <c r="E1150" i="24"/>
  <c r="D1150" i="24"/>
  <c r="D1151" i="24"/>
  <c r="E1151" i="24"/>
  <c r="E1152" i="24"/>
  <c r="D1152" i="24"/>
  <c r="D1153" i="24"/>
  <c r="E1153" i="24"/>
  <c r="E1154" i="24"/>
  <c r="D1154" i="24"/>
  <c r="D1155" i="24"/>
  <c r="E1155" i="24"/>
  <c r="E1156" i="24"/>
  <c r="D1156" i="24"/>
  <c r="D1157" i="24"/>
  <c r="E1157" i="24"/>
  <c r="E1158" i="24"/>
  <c r="D1158" i="24"/>
  <c r="D1159" i="24"/>
  <c r="E1159" i="24"/>
  <c r="E1160" i="24"/>
  <c r="D1160" i="24"/>
  <c r="D1161" i="24"/>
  <c r="E1161" i="24"/>
  <c r="E1162" i="24"/>
  <c r="D1162" i="24"/>
  <c r="D1163" i="24"/>
  <c r="E1163" i="24"/>
  <c r="E1164" i="24"/>
  <c r="D1164" i="24"/>
  <c r="D1165" i="24"/>
  <c r="E1165" i="24"/>
  <c r="E1166" i="24"/>
  <c r="D1166" i="24"/>
  <c r="D1167" i="24"/>
  <c r="E1167" i="24"/>
  <c r="E1168" i="24"/>
  <c r="D1168" i="24"/>
  <c r="D1169" i="24"/>
  <c r="E1169" i="24"/>
  <c r="E1170" i="24"/>
  <c r="D1170" i="24"/>
  <c r="D1171" i="24"/>
  <c r="E1171" i="24"/>
  <c r="E1172" i="24"/>
  <c r="D1172" i="24"/>
  <c r="D1173" i="24"/>
  <c r="E1173" i="24"/>
  <c r="E1174" i="24"/>
  <c r="D1174" i="24"/>
  <c r="D1175" i="24"/>
  <c r="E1175" i="24"/>
  <c r="E1176" i="24"/>
  <c r="D1176" i="24"/>
  <c r="D1177" i="24"/>
  <c r="E1177" i="24"/>
  <c r="E1178" i="24"/>
  <c r="D1178" i="24"/>
  <c r="D1179" i="24"/>
  <c r="E1179" i="24"/>
  <c r="E1180" i="24"/>
  <c r="D1180" i="24"/>
  <c r="D1181" i="24"/>
  <c r="E1181" i="24"/>
  <c r="E1182" i="24"/>
  <c r="D1182" i="24"/>
  <c r="D1183" i="24"/>
  <c r="E1183" i="24"/>
  <c r="E1184" i="24"/>
  <c r="D1184" i="24"/>
  <c r="D1185" i="24"/>
  <c r="E1185" i="24"/>
  <c r="E1186" i="24"/>
  <c r="D1186" i="24"/>
  <c r="D1187" i="24"/>
  <c r="E1187" i="24"/>
  <c r="E1188" i="24"/>
  <c r="D1188" i="24"/>
  <c r="D1189" i="24"/>
  <c r="E1189" i="24"/>
  <c r="E1190" i="24"/>
  <c r="D1190" i="24"/>
  <c r="D1191" i="24"/>
  <c r="E1191" i="24"/>
  <c r="E1192" i="24"/>
  <c r="D1192" i="24"/>
  <c r="D1193" i="24"/>
  <c r="E1193" i="24"/>
  <c r="E1194" i="24"/>
  <c r="D1194" i="24"/>
  <c r="D1195" i="24"/>
  <c r="E1195" i="24"/>
  <c r="E1196" i="24"/>
  <c r="D1196" i="24"/>
  <c r="D1197" i="24"/>
  <c r="E1197" i="24"/>
  <c r="E1198" i="24"/>
  <c r="D1198" i="24"/>
  <c r="D1199" i="24"/>
  <c r="E1199" i="24"/>
  <c r="E1200" i="24"/>
  <c r="D1200" i="24"/>
  <c r="D1201" i="24"/>
  <c r="E1201" i="24"/>
  <c r="E1202" i="24"/>
  <c r="D1202" i="24"/>
  <c r="D1203" i="24"/>
  <c r="E1203" i="24"/>
  <c r="E1204" i="24"/>
  <c r="D1204" i="24"/>
  <c r="D1205" i="24"/>
  <c r="E1205" i="24"/>
  <c r="E1206" i="24"/>
  <c r="D1206" i="24"/>
  <c r="D1207" i="24"/>
  <c r="E1207" i="24"/>
  <c r="E1208" i="24"/>
  <c r="D1208" i="24"/>
  <c r="D1209" i="24"/>
  <c r="E1209" i="24"/>
  <c r="E1210" i="24"/>
  <c r="D1210" i="24"/>
  <c r="D1211" i="24"/>
  <c r="E1211" i="24"/>
  <c r="E1212" i="24"/>
  <c r="D1212" i="24"/>
  <c r="D1213" i="24"/>
  <c r="E1213" i="24"/>
  <c r="E1214" i="24"/>
  <c r="D1214" i="24"/>
  <c r="D1215" i="24"/>
  <c r="E1215" i="24"/>
  <c r="E1216" i="24"/>
  <c r="D1216" i="24"/>
  <c r="D1217" i="24"/>
  <c r="E1217" i="24"/>
  <c r="E1218" i="24"/>
  <c r="D1218" i="24"/>
  <c r="D1219" i="24"/>
  <c r="E1219" i="24"/>
  <c r="E1220" i="24"/>
  <c r="D1220" i="24"/>
  <c r="D1221" i="24"/>
  <c r="E1221" i="24"/>
  <c r="E1222" i="24"/>
  <c r="D1222" i="24"/>
  <c r="D1223" i="24"/>
  <c r="E1223" i="24"/>
  <c r="E1224" i="24"/>
  <c r="D1224" i="24"/>
  <c r="D1225" i="24"/>
  <c r="E1225" i="24"/>
  <c r="E1226" i="24"/>
  <c r="D1226" i="24"/>
  <c r="D1227" i="24"/>
  <c r="E1227" i="24"/>
  <c r="D1228" i="24"/>
  <c r="D1229" i="24"/>
  <c r="E1229" i="24"/>
  <c r="D1230" i="24"/>
  <c r="D1231" i="24"/>
  <c r="E1231" i="24"/>
  <c r="D1232" i="24"/>
  <c r="D1233" i="24"/>
  <c r="E1233" i="24"/>
  <c r="D1234" i="24"/>
  <c r="D1235" i="24"/>
  <c r="E1235" i="24"/>
  <c r="D1236" i="24"/>
  <c r="D1237" i="24"/>
  <c r="E1237" i="24"/>
  <c r="D1238" i="24"/>
  <c r="D1239" i="24"/>
  <c r="E1239" i="24"/>
  <c r="D1240" i="24"/>
  <c r="D1241" i="24"/>
  <c r="E1241" i="24"/>
  <c r="D1242" i="24"/>
  <c r="D1243" i="24"/>
  <c r="E1243" i="24"/>
  <c r="D1244" i="24"/>
  <c r="D1245" i="24"/>
  <c r="E1245" i="24"/>
  <c r="D1246" i="24"/>
  <c r="D1247" i="24"/>
  <c r="E1247" i="24"/>
  <c r="D1248" i="24"/>
  <c r="D1249" i="24"/>
  <c r="E1249" i="24"/>
  <c r="D1250" i="24"/>
  <c r="D1251" i="24"/>
  <c r="E1251" i="24"/>
  <c r="D1252" i="24"/>
  <c r="D1253" i="24"/>
  <c r="E1253" i="24"/>
  <c r="D1254" i="24"/>
  <c r="D1255" i="24"/>
  <c r="E1255" i="24"/>
  <c r="D1256" i="24"/>
  <c r="D1257" i="24"/>
  <c r="E1257" i="24"/>
  <c r="D1258" i="24"/>
  <c r="D1259" i="24"/>
  <c r="E1259" i="24"/>
  <c r="D1260" i="24"/>
  <c r="D1261" i="24"/>
  <c r="E1261" i="24"/>
  <c r="D1262" i="24"/>
  <c r="D1263" i="24"/>
  <c r="E1263" i="24"/>
  <c r="D1264" i="24"/>
  <c r="D1265" i="24"/>
  <c r="E1265" i="24"/>
  <c r="D1266" i="24"/>
  <c r="D1267" i="24"/>
  <c r="E1267" i="24"/>
  <c r="D1268" i="24"/>
  <c r="D1269" i="24"/>
  <c r="E1269" i="24"/>
  <c r="D1270" i="24"/>
  <c r="D1271" i="24"/>
  <c r="E1271" i="24"/>
  <c r="D1272" i="24"/>
  <c r="D1273" i="24"/>
  <c r="E1273" i="24"/>
  <c r="D1274" i="24"/>
  <c r="D1275" i="24"/>
  <c r="E1275" i="24"/>
  <c r="D1276" i="24"/>
  <c r="D1277" i="24"/>
  <c r="E1277" i="24"/>
  <c r="D1278" i="24"/>
  <c r="D1279" i="24"/>
  <c r="E1279" i="24"/>
  <c r="D1280" i="24"/>
  <c r="D1281" i="24"/>
  <c r="E1281" i="24"/>
  <c r="D1282" i="24"/>
  <c r="D1283" i="24"/>
  <c r="E1283" i="24"/>
  <c r="D1284" i="24"/>
  <c r="D1285" i="24"/>
  <c r="E1285" i="24"/>
  <c r="D1286" i="24"/>
  <c r="D1287" i="24"/>
  <c r="E1287" i="24"/>
  <c r="D1288" i="24"/>
  <c r="D1289" i="24"/>
  <c r="E1289" i="24"/>
  <c r="D1290" i="24"/>
  <c r="D1291" i="24"/>
  <c r="E1291" i="24"/>
  <c r="D1292" i="24"/>
  <c r="D1293" i="24"/>
  <c r="E1293" i="24"/>
  <c r="D1294" i="24"/>
  <c r="D1295" i="24"/>
  <c r="E1295" i="24"/>
  <c r="D1296" i="24"/>
  <c r="D1297" i="24"/>
  <c r="E1297" i="24"/>
  <c r="D1298" i="24"/>
  <c r="D1299" i="24"/>
  <c r="E1299" i="24"/>
  <c r="D1300" i="24"/>
  <c r="D1301" i="24"/>
  <c r="E1301" i="24"/>
  <c r="D1302" i="24"/>
  <c r="D1303" i="24"/>
  <c r="E1303" i="24"/>
  <c r="D1304" i="24"/>
  <c r="D1305" i="24"/>
  <c r="E1305" i="24"/>
  <c r="D1306" i="24"/>
  <c r="D1307" i="24"/>
  <c r="E1307" i="24"/>
  <c r="D1308" i="24"/>
  <c r="D1309" i="24"/>
  <c r="E1309" i="24"/>
  <c r="D1310" i="24"/>
  <c r="D1311" i="24"/>
  <c r="E1311" i="24"/>
  <c r="D1312" i="24"/>
  <c r="D1313" i="24"/>
  <c r="E1313" i="24"/>
  <c r="D1314" i="24"/>
  <c r="D1315" i="24"/>
  <c r="E1315" i="24"/>
  <c r="D1316" i="24"/>
  <c r="D1317" i="24"/>
  <c r="E1317" i="24"/>
  <c r="D1318" i="24"/>
  <c r="D1319" i="24"/>
  <c r="E1319" i="24"/>
  <c r="D1320" i="24"/>
  <c r="D1321" i="24"/>
  <c r="E1321" i="24"/>
  <c r="D1322" i="24"/>
  <c r="D1323" i="24"/>
  <c r="E1323" i="24"/>
  <c r="D1324" i="24"/>
  <c r="D1325" i="24"/>
  <c r="E1325" i="24"/>
  <c r="D1326" i="24"/>
  <c r="D1327" i="24"/>
  <c r="E1327" i="24"/>
  <c r="D1328" i="24"/>
  <c r="D1329" i="24"/>
  <c r="E1329" i="24"/>
  <c r="D1330" i="24"/>
  <c r="D1331" i="24"/>
  <c r="E1331" i="24"/>
  <c r="D1332" i="24"/>
  <c r="D1333" i="24"/>
  <c r="E1333" i="24"/>
  <c r="D1334" i="24"/>
  <c r="D1335" i="24"/>
  <c r="E1335" i="24"/>
  <c r="D1336" i="24"/>
  <c r="D1337" i="24"/>
  <c r="E1337" i="24"/>
  <c r="D1338" i="24"/>
  <c r="D1339" i="24"/>
  <c r="E1339" i="24"/>
  <c r="D1340" i="24"/>
  <c r="D1341" i="24"/>
  <c r="E1341" i="24"/>
  <c r="D1342" i="24"/>
  <c r="D1343" i="24"/>
  <c r="E1343" i="24"/>
  <c r="D1344" i="24"/>
  <c r="D1345" i="24"/>
  <c r="E1345" i="24"/>
  <c r="D1346" i="24"/>
  <c r="D1347" i="24"/>
  <c r="E1347" i="24"/>
  <c r="D1348" i="24"/>
  <c r="D1349" i="24"/>
  <c r="E1349" i="24"/>
  <c r="D1350" i="24"/>
  <c r="D1351" i="24"/>
  <c r="E1351" i="24"/>
  <c r="D1352" i="24"/>
  <c r="D1353" i="24"/>
  <c r="E1353" i="24"/>
  <c r="D1354" i="24"/>
  <c r="D1355" i="24"/>
  <c r="E1355" i="24"/>
  <c r="D1356" i="24"/>
  <c r="D1357" i="24"/>
  <c r="E1357" i="24"/>
  <c r="D1358" i="24"/>
  <c r="D1359" i="24"/>
  <c r="E1359" i="24"/>
  <c r="D1360" i="24"/>
  <c r="D1361" i="24"/>
  <c r="E1361" i="24"/>
  <c r="D1362" i="24"/>
  <c r="D1363" i="24"/>
  <c r="E1363" i="24"/>
  <c r="D1364" i="24"/>
  <c r="D1365" i="24"/>
  <c r="E1365" i="24"/>
  <c r="D1366" i="24"/>
  <c r="D1367" i="24"/>
  <c r="E1367" i="24"/>
  <c r="D1368" i="24"/>
  <c r="D1369" i="24"/>
  <c r="E1369" i="24"/>
  <c r="D1370" i="24"/>
  <c r="D1371" i="24"/>
  <c r="E1371" i="24"/>
  <c r="D1372" i="24"/>
  <c r="D1373" i="24"/>
  <c r="E1373" i="24"/>
  <c r="D1374" i="24"/>
  <c r="D1375" i="24"/>
  <c r="E1375" i="24"/>
  <c r="D1376" i="24"/>
  <c r="D1377" i="24"/>
  <c r="E1377" i="24"/>
  <c r="D1378" i="24"/>
  <c r="D1379" i="24"/>
  <c r="E1379" i="24"/>
  <c r="D1380" i="24"/>
  <c r="D1381" i="24"/>
  <c r="E1381" i="24"/>
  <c r="D1382" i="24"/>
  <c r="D1383" i="24"/>
  <c r="E1383" i="24"/>
  <c r="D1384" i="24"/>
  <c r="D1385" i="24"/>
  <c r="E1385" i="24"/>
  <c r="D1386" i="24"/>
  <c r="D1387" i="24"/>
  <c r="E1387" i="24"/>
  <c r="D1388" i="24"/>
  <c r="D1389" i="24"/>
  <c r="E1389" i="24"/>
  <c r="D1390" i="24"/>
  <c r="D1391" i="24"/>
  <c r="E1391" i="24"/>
  <c r="D1392" i="24"/>
  <c r="D1393" i="24"/>
  <c r="E1393" i="24"/>
  <c r="D1394" i="24"/>
  <c r="D1395" i="24"/>
  <c r="E1395" i="24"/>
  <c r="D1396" i="24"/>
  <c r="D1397" i="24"/>
  <c r="E1397" i="24"/>
  <c r="D1398" i="24"/>
  <c r="D1399" i="24"/>
  <c r="E1399" i="24"/>
  <c r="D1400" i="24"/>
  <c r="D1401" i="24"/>
  <c r="E1401" i="24"/>
  <c r="D1402" i="24"/>
  <c r="D1403" i="24"/>
  <c r="E1403" i="24"/>
  <c r="D1404" i="24"/>
  <c r="D1405" i="24"/>
  <c r="E1405" i="24"/>
  <c r="D1406" i="24"/>
  <c r="D1407" i="24"/>
  <c r="E1407" i="24"/>
  <c r="D1408" i="24"/>
  <c r="D1409" i="24"/>
  <c r="E1409" i="24"/>
  <c r="D1410" i="24"/>
  <c r="D1411" i="24"/>
  <c r="E1411" i="24"/>
  <c r="D1412" i="24"/>
  <c r="D1413" i="24"/>
  <c r="E1413" i="24"/>
  <c r="D1414" i="24"/>
  <c r="D1415" i="24"/>
  <c r="E1415" i="24"/>
  <c r="D1416" i="24"/>
  <c r="D1417" i="24"/>
  <c r="E1417" i="24"/>
  <c r="D1418" i="24"/>
  <c r="D1419" i="24"/>
  <c r="E1419" i="24"/>
  <c r="D1420" i="24"/>
  <c r="D1421" i="24"/>
  <c r="E1421" i="24"/>
  <c r="D1422" i="24"/>
  <c r="D1423" i="24"/>
  <c r="E1423" i="24"/>
  <c r="D1424" i="24"/>
  <c r="D1425" i="24"/>
  <c r="E1425" i="24"/>
  <c r="D1426" i="24"/>
  <c r="D1427" i="24"/>
  <c r="E1427" i="24"/>
  <c r="D1428" i="24"/>
  <c r="D1429" i="24"/>
  <c r="E1429" i="24"/>
  <c r="D1430" i="24"/>
  <c r="D1431" i="24"/>
  <c r="E1431" i="24"/>
  <c r="D1432" i="24"/>
  <c r="D1433" i="24"/>
  <c r="E1433" i="24"/>
  <c r="D1434" i="24"/>
  <c r="D1435" i="24"/>
  <c r="E1435" i="24"/>
  <c r="D1436" i="24"/>
  <c r="D1437" i="24"/>
  <c r="E1437" i="24"/>
  <c r="D1438" i="24"/>
  <c r="D1439" i="24"/>
  <c r="E1439" i="24"/>
  <c r="D1440" i="24"/>
  <c r="D1441" i="24"/>
  <c r="E1441" i="24"/>
  <c r="D1442" i="24"/>
  <c r="D1443" i="24"/>
  <c r="E1443" i="24"/>
  <c r="D1444" i="24"/>
  <c r="D1445" i="24"/>
  <c r="E1445" i="24"/>
  <c r="D1446" i="24"/>
  <c r="D1447" i="24"/>
  <c r="E1447" i="24"/>
  <c r="D1448" i="24"/>
  <c r="D1449" i="24"/>
  <c r="E1449" i="24"/>
  <c r="D1450" i="24"/>
  <c r="D1451" i="24"/>
  <c r="E1451" i="24"/>
  <c r="D1452" i="24"/>
  <c r="D1453" i="24"/>
  <c r="E1453" i="24"/>
  <c r="D1454" i="24"/>
  <c r="D1455" i="24"/>
  <c r="E1455" i="24"/>
  <c r="D1456" i="24"/>
  <c r="D1457" i="24"/>
  <c r="E1457" i="24"/>
  <c r="D1458" i="24"/>
  <c r="D1459" i="24"/>
  <c r="E1459" i="24"/>
  <c r="D1460" i="24"/>
  <c r="D1461" i="24"/>
  <c r="E1461" i="24"/>
  <c r="D1462" i="24"/>
  <c r="D1463" i="24"/>
  <c r="E1463" i="24"/>
  <c r="D1464" i="24"/>
  <c r="D1465" i="24"/>
  <c r="E1465" i="24"/>
  <c r="D1466" i="24"/>
  <c r="D1467" i="24"/>
  <c r="E1467" i="24"/>
  <c r="D1468" i="24"/>
  <c r="D1469" i="24"/>
  <c r="E1469" i="24"/>
  <c r="D1470" i="24"/>
  <c r="D1471" i="24"/>
  <c r="E1471" i="24"/>
  <c r="D1472" i="24"/>
  <c r="D1473" i="24"/>
  <c r="E1473" i="24"/>
  <c r="D1474" i="24"/>
  <c r="D1475" i="24"/>
  <c r="E1475" i="24"/>
  <c r="D1476" i="24"/>
  <c r="D1477" i="24"/>
  <c r="E1477" i="24"/>
  <c r="D1478" i="24"/>
  <c r="D1479" i="24"/>
  <c r="E1479" i="24"/>
  <c r="D1480" i="24"/>
  <c r="D1481" i="24"/>
  <c r="E1481" i="24"/>
  <c r="D1482" i="24"/>
  <c r="D1483" i="24"/>
  <c r="E1483" i="24"/>
  <c r="D1484" i="24"/>
  <c r="D1485" i="24"/>
  <c r="E1485" i="24"/>
  <c r="D1486" i="24"/>
  <c r="D1487" i="24"/>
  <c r="E1487" i="24"/>
  <c r="D1488" i="24"/>
  <c r="D1489" i="24"/>
  <c r="E1489" i="24"/>
  <c r="D1490" i="24"/>
  <c r="D1491" i="24"/>
  <c r="E1491" i="24"/>
  <c r="D1492" i="24"/>
  <c r="D1493" i="24"/>
  <c r="E1493" i="24"/>
  <c r="D1494" i="24"/>
  <c r="D1495" i="24"/>
  <c r="E1495" i="24"/>
  <c r="D1496" i="24"/>
  <c r="D1497" i="24"/>
  <c r="E1497" i="24"/>
  <c r="D1498" i="24"/>
  <c r="D1499" i="24"/>
  <c r="E1499" i="24"/>
  <c r="D1500" i="24"/>
  <c r="D1501" i="24"/>
  <c r="E1501" i="24"/>
  <c r="D1502" i="24"/>
  <c r="D1503" i="24"/>
  <c r="E1503" i="24"/>
  <c r="D1504" i="24"/>
  <c r="D1505" i="24"/>
  <c r="E1505" i="24"/>
  <c r="D1506" i="24"/>
  <c r="D1507" i="24"/>
  <c r="E1507" i="24"/>
  <c r="D1508" i="24"/>
  <c r="D1509" i="24"/>
  <c r="E1509" i="24"/>
  <c r="D1510" i="24"/>
  <c r="D1511" i="24"/>
  <c r="E1511" i="24"/>
  <c r="D1512" i="24"/>
  <c r="D1513" i="24"/>
  <c r="E1513" i="24"/>
  <c r="D1514" i="24"/>
  <c r="D1515" i="24"/>
  <c r="E1515" i="24"/>
  <c r="D1516" i="24"/>
  <c r="D1517" i="24"/>
  <c r="E1517" i="24"/>
  <c r="D1518" i="24"/>
  <c r="D1519" i="24"/>
  <c r="E1519" i="24"/>
  <c r="D1520" i="24"/>
  <c r="D1521" i="24"/>
  <c r="E1521" i="24"/>
  <c r="D1522" i="24"/>
  <c r="D1523" i="24"/>
  <c r="E1523" i="24"/>
  <c r="D1524" i="24"/>
  <c r="D1525" i="24"/>
  <c r="E1525" i="24"/>
  <c r="D1526" i="24"/>
  <c r="D1527" i="24"/>
  <c r="E1527" i="24"/>
  <c r="D1528" i="24"/>
  <c r="D1529" i="24"/>
  <c r="E1529" i="24"/>
  <c r="D1530" i="24"/>
  <c r="D1531" i="24"/>
  <c r="E1531" i="24"/>
  <c r="D1532" i="24"/>
  <c r="D1533" i="24"/>
  <c r="E1533" i="24"/>
  <c r="D1534" i="24"/>
  <c r="D1535" i="24"/>
  <c r="E1535" i="24"/>
  <c r="D1536" i="24"/>
  <c r="D1537" i="24"/>
  <c r="E1537" i="24"/>
  <c r="D1538" i="24"/>
  <c r="D1539" i="24"/>
  <c r="E1539" i="24"/>
  <c r="D1540" i="24"/>
  <c r="D1541" i="24"/>
  <c r="E1541" i="24"/>
  <c r="D1542" i="24"/>
  <c r="D1543" i="24"/>
  <c r="E1543" i="24"/>
  <c r="D1544" i="24"/>
  <c r="D1545" i="24"/>
  <c r="E1545" i="24"/>
  <c r="D1546" i="24"/>
  <c r="D1547" i="24"/>
  <c r="E1547" i="24"/>
  <c r="D1548" i="24"/>
  <c r="D1549" i="24"/>
  <c r="E1549" i="24"/>
  <c r="D1550" i="24"/>
  <c r="D1551" i="24"/>
  <c r="E1551" i="24"/>
  <c r="D1552" i="24"/>
  <c r="D1553" i="24"/>
  <c r="E1553" i="24"/>
  <c r="D1554" i="24"/>
  <c r="D1555" i="24"/>
  <c r="E1555" i="24"/>
  <c r="D1556" i="24"/>
  <c r="D1557" i="24"/>
  <c r="E1557" i="24"/>
  <c r="D1558" i="24"/>
  <c r="D1559" i="24"/>
  <c r="E1559" i="24"/>
  <c r="D1560" i="24"/>
  <c r="D1561" i="24"/>
  <c r="E1561" i="24"/>
  <c r="D1562" i="24"/>
  <c r="D1563" i="24"/>
  <c r="E1563" i="24"/>
  <c r="D1564" i="24"/>
  <c r="D1565" i="24"/>
  <c r="E1565" i="24"/>
  <c r="D1566" i="24"/>
  <c r="D1567" i="24"/>
  <c r="E1567" i="24"/>
  <c r="D1568" i="24"/>
  <c r="D1569" i="24"/>
  <c r="E1569" i="24"/>
  <c r="D1570" i="24"/>
  <c r="D1571" i="24"/>
  <c r="E1571" i="24"/>
  <c r="D1572" i="24"/>
  <c r="D1573" i="24"/>
  <c r="E1573" i="24"/>
  <c r="D1574" i="24"/>
  <c r="D1575" i="24"/>
  <c r="E1575" i="24"/>
  <c r="D1576" i="24"/>
  <c r="D1577" i="24"/>
  <c r="E1577" i="24"/>
  <c r="D1578" i="24"/>
  <c r="D1579" i="24"/>
  <c r="E1579" i="24"/>
  <c r="D1580" i="24"/>
  <c r="D1581" i="24"/>
  <c r="E1581" i="24"/>
  <c r="D1582" i="24"/>
  <c r="D1583" i="24"/>
  <c r="E1583" i="24"/>
  <c r="D1584" i="24"/>
  <c r="D1585" i="24"/>
  <c r="E1585" i="24"/>
  <c r="D1586" i="24"/>
  <c r="D1587" i="24"/>
  <c r="E1587" i="24"/>
  <c r="D1588" i="24"/>
  <c r="D1589" i="24"/>
  <c r="E1589" i="24"/>
  <c r="D1590" i="24"/>
  <c r="D1591" i="24"/>
  <c r="E1591" i="24"/>
  <c r="D1592" i="24"/>
  <c r="D1593" i="24"/>
  <c r="E1593" i="24"/>
  <c r="D1594" i="24"/>
  <c r="D1595" i="24"/>
  <c r="E1595" i="24"/>
  <c r="D1596" i="24"/>
  <c r="D1597" i="24"/>
  <c r="E1597" i="24"/>
  <c r="D1598" i="24"/>
  <c r="D1599" i="24"/>
  <c r="E1599" i="24"/>
  <c r="D1600" i="24"/>
  <c r="D1601" i="24"/>
  <c r="E1601" i="24"/>
  <c r="D1602" i="24"/>
  <c r="D1603" i="24"/>
  <c r="E1603" i="24"/>
  <c r="D1604" i="24"/>
  <c r="D1605" i="24"/>
  <c r="E1605" i="24"/>
  <c r="D1606" i="24"/>
  <c r="D1607" i="24"/>
  <c r="E1607" i="24"/>
  <c r="D1608" i="24"/>
  <c r="D1609" i="24"/>
  <c r="E1609" i="24"/>
  <c r="E1611" i="24"/>
  <c r="D1611" i="24"/>
  <c r="D1613" i="24"/>
  <c r="E1613" i="24"/>
  <c r="E1615" i="24"/>
  <c r="D1615" i="24"/>
  <c r="D1617" i="24"/>
  <c r="E1617" i="24"/>
  <c r="E1619" i="24"/>
  <c r="D1619" i="24"/>
  <c r="D1621" i="24"/>
  <c r="E1621" i="24"/>
  <c r="E1623" i="24"/>
  <c r="D1623" i="24"/>
  <c r="D1625" i="24"/>
  <c r="E1625" i="24"/>
  <c r="E1627" i="24"/>
  <c r="D1627" i="24"/>
  <c r="D1629" i="24"/>
  <c r="E1629" i="24"/>
  <c r="E1631" i="24"/>
  <c r="D1631" i="24"/>
  <c r="D1633" i="24"/>
  <c r="E1633" i="24"/>
  <c r="E1635" i="24"/>
  <c r="D1635" i="24"/>
  <c r="D1637" i="24"/>
  <c r="E1637" i="24"/>
  <c r="E1639" i="24"/>
  <c r="D1639" i="24"/>
  <c r="D1641" i="24"/>
  <c r="E1641" i="24"/>
  <c r="E1643" i="24"/>
  <c r="D1643" i="24"/>
  <c r="D1645" i="24"/>
  <c r="E1645" i="24"/>
  <c r="E1647" i="24"/>
  <c r="D1647" i="24"/>
  <c r="D1649" i="24"/>
  <c r="E1649" i="24"/>
  <c r="E1651" i="24"/>
  <c r="D1651" i="24"/>
  <c r="D1653" i="24"/>
  <c r="E1653" i="24"/>
  <c r="E1655" i="24"/>
  <c r="D1655" i="24"/>
  <c r="D1657" i="24"/>
  <c r="E1657" i="24"/>
  <c r="E1659" i="24"/>
  <c r="D1659" i="24"/>
  <c r="D1661" i="24"/>
  <c r="E1661" i="24"/>
  <c r="E1663" i="24"/>
  <c r="D1663" i="24"/>
  <c r="D1665" i="24"/>
  <c r="E1665" i="24"/>
  <c r="E1667" i="24"/>
  <c r="D1667" i="24"/>
  <c r="D1669" i="24"/>
  <c r="E1669" i="24"/>
  <c r="E1671" i="24"/>
  <c r="D1671" i="24"/>
  <c r="D1673" i="24"/>
  <c r="E1673" i="24"/>
  <c r="E1675" i="24"/>
  <c r="D1675" i="24"/>
  <c r="D1677" i="24"/>
  <c r="E1677" i="24"/>
  <c r="E1679" i="24"/>
  <c r="D1679" i="24"/>
  <c r="D1681" i="24"/>
  <c r="E1681" i="24"/>
  <c r="E1683" i="24"/>
  <c r="D1683" i="24"/>
  <c r="D1685" i="24"/>
  <c r="E1685" i="24"/>
  <c r="E1687" i="24"/>
  <c r="D1687" i="24"/>
  <c r="D1689" i="24"/>
  <c r="E1689" i="24"/>
  <c r="E1691" i="24"/>
  <c r="D1691" i="24"/>
  <c r="D1693" i="24"/>
  <c r="E1693" i="24"/>
  <c r="E1695" i="24"/>
  <c r="D1695" i="24"/>
  <c r="D1697" i="24"/>
  <c r="E1697" i="24"/>
  <c r="E1699" i="24"/>
  <c r="D1699" i="24"/>
  <c r="D1701" i="24"/>
  <c r="E1701" i="24"/>
  <c r="E1703" i="24"/>
  <c r="D1703" i="24"/>
  <c r="D1705" i="24"/>
  <c r="E1705" i="24"/>
  <c r="E1707" i="24"/>
  <c r="D1707" i="24"/>
  <c r="D1709" i="24"/>
  <c r="E1709" i="24"/>
  <c r="E1711" i="24"/>
  <c r="D1711" i="24"/>
  <c r="D1713" i="24"/>
  <c r="E1713" i="24"/>
  <c r="E1715" i="24"/>
  <c r="D1715" i="24"/>
  <c r="D1717" i="24"/>
  <c r="E1717" i="24"/>
  <c r="E1719" i="24"/>
  <c r="D1719" i="24"/>
  <c r="D1721" i="24"/>
  <c r="E1721" i="24"/>
  <c r="E1723" i="24"/>
  <c r="D1723" i="24"/>
  <c r="D1725" i="24"/>
  <c r="E1725" i="24"/>
  <c r="E1726" i="24"/>
  <c r="D1726" i="24"/>
  <c r="D1727" i="24"/>
  <c r="E1727" i="24"/>
  <c r="E1728" i="24"/>
  <c r="D1728" i="24"/>
  <c r="D1729" i="24"/>
  <c r="E1729" i="24"/>
  <c r="E1730" i="24"/>
  <c r="D1730" i="24"/>
  <c r="D1731" i="24"/>
  <c r="E1731" i="24"/>
  <c r="E1732" i="24"/>
  <c r="D1732" i="24"/>
  <c r="D1733" i="24"/>
  <c r="E1733" i="24"/>
  <c r="E1734" i="24"/>
  <c r="D1734" i="24"/>
  <c r="D1735" i="24"/>
  <c r="E1735" i="24"/>
  <c r="E1736" i="24"/>
  <c r="D1736" i="24"/>
  <c r="D1737" i="24"/>
  <c r="E1737" i="24"/>
  <c r="E1738" i="24"/>
  <c r="D1738" i="24"/>
  <c r="D1739" i="24"/>
  <c r="E1739" i="24"/>
  <c r="E1740" i="24"/>
  <c r="D1740" i="24"/>
  <c r="D1741" i="24"/>
  <c r="E1741" i="24"/>
  <c r="E1742" i="24"/>
  <c r="D1742" i="24"/>
  <c r="D1743" i="24"/>
  <c r="E1743" i="24"/>
  <c r="E1744" i="24"/>
  <c r="D1744" i="24"/>
  <c r="D1745" i="24"/>
  <c r="E1745" i="24"/>
  <c r="E1746" i="24"/>
  <c r="D1746" i="24"/>
  <c r="D1747" i="24"/>
  <c r="E1747" i="24"/>
  <c r="E1748" i="24"/>
  <c r="D1748" i="24"/>
  <c r="D1749" i="24"/>
  <c r="E1749" i="24"/>
  <c r="E1750" i="24"/>
  <c r="D1750" i="24"/>
  <c r="D1751" i="24"/>
  <c r="E1751" i="24"/>
  <c r="E1752" i="24"/>
  <c r="D1752" i="24"/>
  <c r="D1753" i="24"/>
  <c r="E1753" i="24"/>
  <c r="E1754" i="24"/>
  <c r="D1754" i="24"/>
  <c r="D1755" i="24"/>
  <c r="E1755" i="24"/>
  <c r="E1756" i="24"/>
  <c r="D1756" i="24"/>
  <c r="D1757" i="24"/>
  <c r="E1757" i="24"/>
  <c r="E1758" i="24"/>
  <c r="D1758" i="24"/>
  <c r="D1759" i="24"/>
  <c r="E1759" i="24"/>
  <c r="E1760" i="24"/>
  <c r="D1760" i="24"/>
  <c r="D1761" i="24"/>
  <c r="E1761" i="24"/>
  <c r="E1762" i="24"/>
  <c r="D1762" i="24"/>
  <c r="D1763" i="24"/>
  <c r="E1763" i="24"/>
  <c r="E1764" i="24"/>
  <c r="D1764" i="24"/>
  <c r="D1765" i="24"/>
  <c r="E1765" i="24"/>
  <c r="E1766" i="24"/>
  <c r="D1766" i="24"/>
  <c r="D1767" i="24"/>
  <c r="E1767" i="24"/>
  <c r="E1768" i="24"/>
  <c r="D1768" i="24"/>
  <c r="D1769" i="24"/>
  <c r="E1769" i="24"/>
  <c r="E1770" i="24"/>
  <c r="D1770" i="24"/>
  <c r="D1771" i="24"/>
  <c r="E1771" i="24"/>
  <c r="E1772" i="24"/>
  <c r="D1772" i="24"/>
  <c r="D1773" i="24"/>
  <c r="E1773" i="24"/>
  <c r="E1774" i="24"/>
  <c r="D1774" i="24"/>
  <c r="D1775" i="24"/>
  <c r="E1775" i="24"/>
  <c r="E1776" i="24"/>
  <c r="D1776" i="24"/>
  <c r="D1777" i="24"/>
  <c r="E1777" i="24"/>
  <c r="E1778" i="24"/>
  <c r="D1778" i="24"/>
  <c r="D1779" i="24"/>
  <c r="E1779" i="24"/>
  <c r="E1780" i="24"/>
  <c r="D1780" i="24"/>
  <c r="D1781" i="24"/>
  <c r="E1781" i="24"/>
  <c r="E1782" i="24"/>
  <c r="D1782" i="24"/>
  <c r="D1783" i="24"/>
  <c r="E1783" i="24"/>
  <c r="E1784" i="24"/>
  <c r="D1784" i="24"/>
  <c r="D1785" i="24"/>
  <c r="E1785" i="24"/>
  <c r="E1786" i="24"/>
  <c r="D1786" i="24"/>
  <c r="D1787" i="24"/>
  <c r="E1787" i="24"/>
  <c r="E1788" i="24"/>
  <c r="D1788" i="24"/>
  <c r="D1789" i="24"/>
  <c r="E1789" i="24"/>
  <c r="E1790" i="24"/>
  <c r="D1790" i="24"/>
  <c r="D1791" i="24"/>
  <c r="E1791" i="24"/>
  <c r="E1792" i="24"/>
  <c r="D1792" i="24"/>
  <c r="D1793" i="24"/>
  <c r="E1793" i="24"/>
  <c r="E1794" i="24"/>
  <c r="D1794" i="24"/>
  <c r="D1795" i="24"/>
  <c r="E1795" i="24"/>
  <c r="E1796" i="24"/>
  <c r="D1796" i="24"/>
  <c r="D1797" i="24"/>
  <c r="E1797" i="24"/>
  <c r="E1798" i="24"/>
  <c r="D1798" i="24"/>
  <c r="D1799" i="24"/>
  <c r="E1799" i="24"/>
  <c r="E1800" i="24"/>
  <c r="D1800" i="24"/>
  <c r="D1801" i="24"/>
  <c r="E1801" i="24"/>
  <c r="E1802" i="24"/>
  <c r="D1802" i="24"/>
  <c r="D1803" i="24"/>
  <c r="E1803" i="24"/>
  <c r="E1804" i="24"/>
  <c r="D1804" i="24"/>
  <c r="D1805" i="24"/>
  <c r="E1805" i="24"/>
  <c r="E1806" i="24"/>
  <c r="D1806" i="24"/>
  <c r="D1807" i="24"/>
  <c r="E1807" i="24"/>
  <c r="E1808" i="24"/>
  <c r="D1808" i="24"/>
  <c r="D1809" i="24"/>
  <c r="E1809" i="24"/>
  <c r="E1810" i="24"/>
  <c r="D1810" i="24"/>
  <c r="D1811" i="24"/>
  <c r="E1811" i="24"/>
  <c r="E1812" i="24"/>
  <c r="D1812" i="24"/>
  <c r="D1813" i="24"/>
  <c r="E1813" i="24"/>
  <c r="E1814" i="24"/>
  <c r="D1814" i="24"/>
  <c r="D1815" i="24"/>
  <c r="E1815" i="24"/>
  <c r="E1816" i="24"/>
  <c r="D1816" i="24"/>
  <c r="D1817" i="24"/>
  <c r="E1817" i="24"/>
  <c r="E1818" i="24"/>
  <c r="D1818" i="24"/>
  <c r="D1819" i="24"/>
  <c r="E1819" i="24"/>
  <c r="E1820" i="24"/>
  <c r="D1820" i="24"/>
  <c r="D1821" i="24"/>
  <c r="E1821" i="24"/>
  <c r="E1822" i="24"/>
  <c r="D1822" i="24"/>
  <c r="D1823" i="24"/>
  <c r="E1823" i="24"/>
  <c r="E1824" i="24"/>
  <c r="D1824" i="24"/>
  <c r="D1825" i="24"/>
  <c r="E1825" i="24"/>
  <c r="E1826" i="24"/>
  <c r="D1826" i="24"/>
  <c r="D1827" i="24"/>
  <c r="E1827" i="24"/>
  <c r="E1828" i="24"/>
  <c r="D1828" i="24"/>
  <c r="D1829" i="24"/>
  <c r="E1829" i="24"/>
  <c r="E1830" i="24"/>
  <c r="D1830" i="24"/>
  <c r="D1831" i="24"/>
  <c r="E1831" i="24"/>
  <c r="E1832" i="24"/>
  <c r="D1832" i="24"/>
  <c r="D1833" i="24"/>
  <c r="E1833" i="24"/>
  <c r="E1834" i="24"/>
  <c r="D1834" i="24"/>
  <c r="D1835" i="24"/>
  <c r="E1835" i="24"/>
  <c r="E1836" i="24"/>
  <c r="D1836" i="24"/>
  <c r="D1837" i="24"/>
  <c r="E1837" i="24"/>
  <c r="E1838" i="24"/>
  <c r="D1838" i="24"/>
  <c r="D1839" i="24"/>
  <c r="E1839" i="24"/>
  <c r="E1840" i="24"/>
  <c r="D1840" i="24"/>
  <c r="D1841" i="24"/>
  <c r="E1841" i="24"/>
  <c r="E1842" i="24"/>
  <c r="D1842" i="24"/>
  <c r="D1843" i="24"/>
  <c r="E1843" i="24"/>
  <c r="E1844" i="24"/>
  <c r="D1844" i="24"/>
  <c r="D1845" i="24"/>
  <c r="E1845" i="24"/>
  <c r="E1846" i="24"/>
  <c r="D1846" i="24"/>
  <c r="D1847" i="24"/>
  <c r="E1847" i="24"/>
  <c r="E1848" i="24"/>
  <c r="D1848" i="24"/>
  <c r="D1849" i="24"/>
  <c r="E1849" i="24"/>
  <c r="E1850" i="24"/>
  <c r="D1850" i="24"/>
  <c r="D1851" i="24"/>
  <c r="E1851" i="24"/>
  <c r="E1852" i="24"/>
  <c r="D1852" i="24"/>
  <c r="D1853" i="24"/>
  <c r="E1853" i="24"/>
  <c r="E1854" i="24"/>
  <c r="D1854" i="24"/>
  <c r="D1855" i="24"/>
  <c r="E1855" i="24"/>
  <c r="E1856" i="24"/>
  <c r="D1856" i="24"/>
  <c r="D1857" i="24"/>
  <c r="E1857" i="24"/>
  <c r="E1858" i="24"/>
  <c r="D1858" i="24"/>
  <c r="D1859" i="24"/>
  <c r="E1859" i="24"/>
  <c r="E1860" i="24"/>
  <c r="D1860" i="24"/>
  <c r="D1861" i="24"/>
  <c r="E1861" i="24"/>
  <c r="E1862" i="24"/>
  <c r="D1862" i="24"/>
  <c r="D1863" i="24"/>
  <c r="E1863" i="24"/>
  <c r="E1864" i="24"/>
  <c r="D1864" i="24"/>
  <c r="D1865" i="24"/>
  <c r="E1865" i="24"/>
  <c r="E1866" i="24"/>
  <c r="D1866" i="24"/>
  <c r="D1867" i="24"/>
  <c r="E1867" i="24"/>
  <c r="E1868" i="24"/>
  <c r="D1868" i="24"/>
  <c r="D1869" i="24"/>
  <c r="E1869" i="24"/>
  <c r="E1870" i="24"/>
  <c r="D1870" i="24"/>
  <c r="D1871" i="24"/>
  <c r="E1871" i="24"/>
  <c r="E1872" i="24"/>
  <c r="D1872" i="24"/>
  <c r="D1873" i="24"/>
  <c r="E1873" i="24"/>
  <c r="E1874" i="24"/>
  <c r="D1874" i="24"/>
  <c r="D1875" i="24"/>
  <c r="E1875" i="24"/>
  <c r="E1876" i="24"/>
  <c r="D1876" i="24"/>
  <c r="D1877" i="24"/>
  <c r="E1877" i="24"/>
  <c r="E1878" i="24"/>
  <c r="D1878" i="24"/>
  <c r="D1879" i="24"/>
  <c r="E1879" i="24"/>
  <c r="E1880" i="24"/>
  <c r="D1880" i="24"/>
  <c r="D1881" i="24"/>
  <c r="E1881" i="24"/>
  <c r="E1882" i="24"/>
  <c r="D1882" i="24"/>
  <c r="D1883" i="24"/>
  <c r="E1883" i="24"/>
  <c r="E1884" i="24"/>
  <c r="D1884" i="24"/>
  <c r="D1885" i="24"/>
  <c r="E1885" i="24"/>
  <c r="E1886" i="24"/>
  <c r="D1886" i="24"/>
  <c r="D1887" i="24"/>
  <c r="E1887" i="24"/>
  <c r="E1888" i="24"/>
  <c r="D1888" i="24"/>
  <c r="D1889" i="24"/>
  <c r="E1889" i="24"/>
  <c r="E1890" i="24"/>
  <c r="D1890" i="24"/>
  <c r="D1891" i="24"/>
  <c r="E1891" i="24"/>
  <c r="E1892" i="24"/>
  <c r="D1892" i="24"/>
  <c r="D1893" i="24"/>
  <c r="E1893" i="24"/>
  <c r="E1894" i="24"/>
  <c r="D1894" i="24"/>
  <c r="D1895" i="24"/>
  <c r="E1895" i="24"/>
  <c r="E1896" i="24"/>
  <c r="D1896" i="24"/>
  <c r="D1897" i="24"/>
  <c r="E1897" i="24"/>
  <c r="E1898" i="24"/>
  <c r="D1898" i="24"/>
  <c r="D1899" i="24"/>
  <c r="E1899" i="24"/>
  <c r="E1900" i="24"/>
  <c r="D1900" i="24"/>
  <c r="D1901" i="24"/>
  <c r="E1901" i="24"/>
  <c r="E1902" i="24"/>
  <c r="D1902" i="24"/>
  <c r="D1903" i="24"/>
  <c r="E1903" i="24"/>
  <c r="E1904" i="24"/>
  <c r="D1904" i="24"/>
  <c r="D1905" i="24"/>
  <c r="E1905" i="24"/>
  <c r="E1906" i="24"/>
  <c r="D1906" i="24"/>
  <c r="D1907" i="24"/>
  <c r="E1907" i="24"/>
  <c r="E1908" i="24"/>
  <c r="D1908" i="24"/>
  <c r="D1909" i="24"/>
  <c r="E1909" i="24"/>
  <c r="E1910" i="24"/>
  <c r="D1910" i="24"/>
  <c r="D1911" i="24"/>
  <c r="E1911" i="24"/>
  <c r="E1912" i="24"/>
  <c r="D1912" i="24"/>
  <c r="D1913" i="24"/>
  <c r="E1913" i="24"/>
  <c r="E1914" i="24"/>
  <c r="D1914" i="24"/>
  <c r="D1915" i="24"/>
  <c r="E1915" i="24"/>
  <c r="E1916" i="24"/>
  <c r="D1916" i="24"/>
  <c r="D1917" i="24"/>
  <c r="E1917" i="24"/>
  <c r="E1918" i="24"/>
  <c r="D1918" i="24"/>
  <c r="D1919" i="24"/>
  <c r="E1919" i="24"/>
  <c r="E1920" i="24"/>
  <c r="D1920" i="24"/>
  <c r="D1921" i="24"/>
  <c r="E1921" i="24"/>
  <c r="E1922" i="24"/>
  <c r="D1922" i="24"/>
  <c r="D1923" i="24"/>
  <c r="E1923" i="24"/>
  <c r="E1924" i="24"/>
  <c r="D1924" i="24"/>
  <c r="D1925" i="24"/>
  <c r="E1925" i="24"/>
  <c r="E1926" i="24"/>
  <c r="D1926" i="24"/>
  <c r="D1927" i="24"/>
  <c r="E1927" i="24"/>
  <c r="E1928" i="24"/>
  <c r="D1928" i="24"/>
  <c r="D1929" i="24"/>
  <c r="E1929" i="24"/>
  <c r="E1930" i="24"/>
  <c r="D1930" i="24"/>
  <c r="D1931" i="24"/>
  <c r="E1931" i="24"/>
  <c r="E1932" i="24"/>
  <c r="D1932" i="24"/>
  <c r="D1933" i="24"/>
  <c r="E1933" i="24"/>
  <c r="E1934" i="24"/>
  <c r="D1934" i="24"/>
  <c r="D1935" i="24"/>
  <c r="E1935" i="24"/>
  <c r="E1936" i="24"/>
  <c r="D1936" i="24"/>
  <c r="D1937" i="24"/>
  <c r="E1937" i="24"/>
  <c r="E1938" i="24"/>
  <c r="D1938" i="24"/>
  <c r="D1939" i="24"/>
  <c r="E1939" i="24"/>
  <c r="E1940" i="24"/>
  <c r="D1940" i="24"/>
  <c r="D1941" i="24"/>
  <c r="E1941" i="24"/>
  <c r="E1942" i="24"/>
  <c r="D1942" i="24"/>
  <c r="D1943" i="24"/>
  <c r="E1943" i="24"/>
  <c r="E1944" i="24"/>
  <c r="D1944" i="24"/>
  <c r="D1945" i="24"/>
  <c r="E1945" i="24"/>
  <c r="E1946" i="24"/>
  <c r="D1946" i="24"/>
  <c r="D1947" i="24"/>
  <c r="E1947" i="24"/>
  <c r="E1948" i="24"/>
  <c r="D1948" i="24"/>
  <c r="D1949" i="24"/>
  <c r="E1949" i="24"/>
  <c r="E1950" i="24"/>
  <c r="D1950" i="24"/>
  <c r="D1951" i="24"/>
  <c r="E1951" i="24"/>
  <c r="E1952" i="24"/>
  <c r="D1952" i="24"/>
  <c r="D1953" i="24"/>
  <c r="E1953" i="24"/>
  <c r="E1954" i="24"/>
  <c r="D1954" i="24"/>
  <c r="D1955" i="24"/>
  <c r="E1955" i="24"/>
  <c r="E1956" i="24"/>
  <c r="D1956" i="24"/>
  <c r="D1957" i="24"/>
  <c r="E1957" i="24"/>
  <c r="E1958" i="24"/>
  <c r="D1958" i="24"/>
  <c r="D1959" i="24"/>
  <c r="E1959" i="24"/>
  <c r="E1960" i="24"/>
  <c r="D1960" i="24"/>
  <c r="D1961" i="24"/>
  <c r="E1961" i="24"/>
  <c r="E1962" i="24"/>
  <c r="D1962" i="24"/>
  <c r="D1963" i="24"/>
  <c r="E1963" i="24"/>
  <c r="E1964" i="24"/>
  <c r="D1964" i="24"/>
  <c r="D1965" i="24"/>
  <c r="E1965" i="24"/>
  <c r="E1966" i="24"/>
  <c r="D1966" i="24"/>
  <c r="D1967" i="24"/>
  <c r="E1967" i="24"/>
  <c r="E1968" i="24"/>
  <c r="D1968" i="24"/>
  <c r="D1969" i="24"/>
  <c r="E1969" i="24"/>
  <c r="E1970" i="24"/>
  <c r="D1970" i="24"/>
  <c r="D1971" i="24"/>
  <c r="E1971" i="24"/>
  <c r="E1972" i="24"/>
  <c r="D1972" i="24"/>
  <c r="D1973" i="24"/>
  <c r="E1973" i="24"/>
  <c r="E1974" i="24"/>
  <c r="D1974" i="24"/>
  <c r="D1975" i="24"/>
  <c r="E1975" i="24"/>
  <c r="E1976" i="24"/>
  <c r="D1976" i="24"/>
  <c r="D1977" i="24"/>
  <c r="E1977" i="24"/>
  <c r="E1978" i="24"/>
  <c r="D1978" i="24"/>
  <c r="D1979" i="24"/>
  <c r="E1979" i="24"/>
  <c r="E1980" i="24"/>
  <c r="D1980" i="24"/>
  <c r="D1981" i="24"/>
  <c r="E1981" i="24"/>
  <c r="E1982" i="24"/>
  <c r="D1982" i="24"/>
  <c r="D1983" i="24"/>
  <c r="E1983" i="24"/>
  <c r="E1984" i="24"/>
  <c r="D1984" i="24"/>
  <c r="D1985" i="24"/>
  <c r="E1985" i="24"/>
  <c r="E1986" i="24"/>
  <c r="D1986" i="24"/>
  <c r="D1987" i="24"/>
  <c r="E1987" i="24"/>
  <c r="E1988" i="24"/>
  <c r="D1988" i="24"/>
  <c r="D1989" i="24"/>
  <c r="E1989" i="24"/>
  <c r="E1990" i="24"/>
  <c r="D1990" i="24"/>
  <c r="D1991" i="24"/>
  <c r="E1991" i="24"/>
  <c r="E1992" i="24"/>
  <c r="D1992" i="24"/>
  <c r="D1993" i="24"/>
  <c r="E1993" i="24"/>
  <c r="E1994" i="24"/>
  <c r="D1994" i="24"/>
  <c r="D1995" i="24"/>
  <c r="E1995" i="24"/>
  <c r="E1996" i="24"/>
  <c r="D1996" i="24"/>
  <c r="D1997" i="24"/>
  <c r="E1997" i="24"/>
  <c r="E1998" i="24"/>
  <c r="D1998" i="24"/>
  <c r="D1999" i="24"/>
  <c r="E1999" i="24"/>
  <c r="E2000" i="24"/>
  <c r="D2000" i="24"/>
  <c r="D2001" i="24"/>
  <c r="E2001" i="24"/>
  <c r="E2002" i="24"/>
  <c r="D2002" i="24"/>
  <c r="D2003" i="24"/>
  <c r="E2003" i="24"/>
  <c r="E2004" i="24"/>
  <c r="D2004" i="24"/>
  <c r="D2005" i="24"/>
  <c r="E2005" i="24"/>
  <c r="E2006" i="24"/>
  <c r="D2006" i="24"/>
  <c r="D2007" i="24"/>
  <c r="E2007" i="24"/>
  <c r="E2008" i="24"/>
  <c r="D2008" i="24"/>
  <c r="D2009" i="24"/>
  <c r="E2009" i="24"/>
  <c r="E2010" i="24"/>
  <c r="D2010" i="24"/>
  <c r="D2011" i="24"/>
  <c r="E2011" i="24"/>
  <c r="E2012" i="24"/>
  <c r="D2012" i="24"/>
  <c r="D2013" i="24"/>
  <c r="E2013" i="24"/>
  <c r="E2014" i="24"/>
  <c r="D2014" i="24"/>
  <c r="D2015" i="24"/>
  <c r="E2015" i="24"/>
  <c r="E2016" i="24"/>
  <c r="D2016" i="24"/>
  <c r="D2017" i="24"/>
  <c r="E2017" i="24"/>
  <c r="E2018" i="24"/>
  <c r="D2018" i="24"/>
  <c r="D2019" i="24"/>
  <c r="E2019" i="24"/>
  <c r="E2020" i="24"/>
  <c r="D2020" i="24"/>
  <c r="D2021" i="24"/>
  <c r="E2021" i="24"/>
  <c r="E2022" i="24"/>
  <c r="D2022" i="24"/>
  <c r="D2023" i="24"/>
  <c r="E2023" i="24"/>
  <c r="E2024" i="24"/>
  <c r="D2024" i="24"/>
  <c r="D2025" i="24"/>
  <c r="E2025" i="24"/>
  <c r="E2026" i="24"/>
  <c r="D2026" i="24"/>
  <c r="D2027" i="24"/>
  <c r="E2027" i="24"/>
  <c r="E2028" i="24"/>
  <c r="D2028" i="24"/>
  <c r="D2029" i="24"/>
  <c r="E2029" i="24"/>
  <c r="E2030" i="24"/>
  <c r="D2030" i="24"/>
  <c r="D2031" i="24"/>
  <c r="E2031" i="24"/>
  <c r="E2032" i="24"/>
  <c r="D2032" i="24"/>
  <c r="D2033" i="24"/>
  <c r="E2033" i="24"/>
  <c r="E2034" i="24"/>
  <c r="D2034" i="24"/>
  <c r="D2035" i="24"/>
  <c r="E2035" i="24"/>
  <c r="E2036" i="24"/>
  <c r="D2036" i="24"/>
  <c r="D2037" i="24"/>
  <c r="E2037" i="24"/>
  <c r="E2038" i="24"/>
  <c r="D2038" i="24"/>
  <c r="D2039" i="24"/>
  <c r="E2039" i="24"/>
  <c r="E2040" i="24"/>
  <c r="D2040" i="24"/>
  <c r="D2041" i="24"/>
  <c r="E2041" i="24"/>
  <c r="E2042" i="24"/>
  <c r="D2042" i="24"/>
  <c r="D2043" i="24"/>
  <c r="E2043" i="24"/>
  <c r="E2044" i="24"/>
  <c r="D2044" i="24"/>
  <c r="D2045" i="24"/>
  <c r="E2045" i="24"/>
  <c r="E2046" i="24"/>
  <c r="D2046" i="24"/>
  <c r="D2047" i="24"/>
  <c r="E2047" i="24"/>
  <c r="E2048" i="24"/>
  <c r="D2048" i="24"/>
  <c r="D2049" i="24"/>
  <c r="E2049" i="24"/>
  <c r="E2050" i="24"/>
  <c r="D2050" i="24"/>
  <c r="D2051" i="24"/>
  <c r="E2051" i="24"/>
  <c r="E2052" i="24"/>
  <c r="D2052" i="24"/>
  <c r="D2053" i="24"/>
  <c r="E2053" i="24"/>
  <c r="E2054" i="24"/>
  <c r="D2054" i="24"/>
  <c r="D2055" i="24"/>
  <c r="E2055" i="24"/>
  <c r="E2056" i="24"/>
  <c r="D2056" i="24"/>
  <c r="D2057" i="24"/>
  <c r="E2057" i="24"/>
  <c r="E2058" i="24"/>
  <c r="D2058" i="24"/>
  <c r="D2059" i="24"/>
  <c r="E2059" i="24"/>
  <c r="E2060" i="24"/>
  <c r="D2060" i="24"/>
  <c r="D2061" i="24"/>
  <c r="E2061" i="24"/>
  <c r="E2062" i="24"/>
  <c r="D2062" i="24"/>
  <c r="D2063" i="24"/>
  <c r="E2063" i="24"/>
  <c r="E2064" i="24"/>
  <c r="D2064" i="24"/>
  <c r="D2065" i="24"/>
  <c r="E2065" i="24"/>
  <c r="E2066" i="24"/>
  <c r="D2066" i="24"/>
  <c r="D2067" i="24"/>
  <c r="E2067" i="24"/>
  <c r="E2068" i="24"/>
  <c r="D2068" i="24"/>
  <c r="D2069" i="24"/>
  <c r="E2069" i="24"/>
  <c r="E2070" i="24"/>
  <c r="D2070" i="24"/>
  <c r="D2071" i="24"/>
  <c r="E2071" i="24"/>
  <c r="E2072" i="24"/>
  <c r="D2072" i="24"/>
  <c r="D2073" i="24"/>
  <c r="E2073" i="24"/>
  <c r="E2074" i="24"/>
  <c r="D2074" i="24"/>
  <c r="D2075" i="24"/>
  <c r="E2075" i="24"/>
  <c r="E2076" i="24"/>
  <c r="D2076" i="24"/>
  <c r="D2077" i="24"/>
  <c r="E2077" i="24"/>
  <c r="E2078" i="24"/>
  <c r="D2078" i="24"/>
  <c r="D2079" i="24"/>
  <c r="E2079" i="24"/>
  <c r="E2080" i="24"/>
  <c r="D2080" i="24"/>
  <c r="D2081" i="24"/>
  <c r="E2081" i="24"/>
  <c r="E2082" i="24"/>
  <c r="D2082" i="24"/>
  <c r="D2083" i="24"/>
  <c r="E2083" i="24"/>
  <c r="E2084" i="24"/>
  <c r="D2084" i="24"/>
  <c r="D2085" i="24"/>
  <c r="E2085" i="24"/>
  <c r="E2086" i="24"/>
  <c r="D2086" i="24"/>
  <c r="D2087" i="24"/>
  <c r="E2087" i="24"/>
  <c r="E2088" i="24"/>
  <c r="D2088" i="24"/>
  <c r="D2089" i="24"/>
  <c r="E2089" i="24"/>
  <c r="E2090" i="24"/>
  <c r="D2090" i="24"/>
  <c r="D2091" i="24"/>
  <c r="E2091" i="24"/>
  <c r="E2092" i="24"/>
  <c r="D2092" i="24"/>
  <c r="D2093" i="24"/>
  <c r="E2093" i="24"/>
  <c r="E2094" i="24"/>
  <c r="D2094" i="24"/>
  <c r="D2095" i="24"/>
  <c r="E2095" i="24"/>
  <c r="E2096" i="24"/>
  <c r="D2096" i="24"/>
  <c r="D2097" i="24"/>
  <c r="E2097" i="24"/>
  <c r="E2098" i="24"/>
  <c r="D2098" i="24"/>
  <c r="D2099" i="24"/>
  <c r="E2099" i="24"/>
  <c r="E2100" i="24"/>
  <c r="D2100" i="24"/>
  <c r="D2101" i="24"/>
  <c r="E2101" i="24"/>
  <c r="E2102" i="24"/>
  <c r="D2102" i="24"/>
  <c r="D2103" i="24"/>
  <c r="E2103" i="24"/>
  <c r="E2104" i="24"/>
  <c r="D2104" i="24"/>
  <c r="D2105" i="24"/>
  <c r="E2105" i="24"/>
  <c r="E2106" i="24"/>
  <c r="D2106" i="24"/>
  <c r="D2107" i="24"/>
  <c r="E2107" i="24"/>
  <c r="E2108" i="24"/>
  <c r="D2108" i="24"/>
  <c r="D2109" i="24"/>
  <c r="E2109" i="24"/>
  <c r="E2110" i="24"/>
  <c r="D2110" i="24"/>
  <c r="D2111" i="24"/>
  <c r="E2111" i="24"/>
  <c r="E2112" i="24"/>
  <c r="D2112" i="24"/>
  <c r="D2113" i="24"/>
  <c r="E2113" i="24"/>
  <c r="E2114" i="24"/>
  <c r="D2114" i="24"/>
  <c r="D2115" i="24"/>
  <c r="E2115" i="24"/>
  <c r="E2116" i="24"/>
  <c r="D2116" i="24"/>
  <c r="D2117" i="24"/>
  <c r="E2117" i="24"/>
  <c r="E2118" i="24"/>
  <c r="D2118" i="24"/>
  <c r="D2119" i="24"/>
  <c r="E2119" i="24"/>
  <c r="E2120" i="24"/>
  <c r="D2120" i="24"/>
  <c r="D2121" i="24"/>
  <c r="E2121" i="24"/>
  <c r="E2122" i="24"/>
  <c r="D2122" i="24"/>
  <c r="D2123" i="24"/>
  <c r="E2123" i="24"/>
  <c r="E2124" i="24"/>
  <c r="D2124" i="24"/>
  <c r="D2125" i="24"/>
  <c r="E2125" i="24"/>
  <c r="E2126" i="24"/>
  <c r="D2126" i="24"/>
  <c r="D2127" i="24"/>
  <c r="E2127" i="24"/>
  <c r="E2128" i="24"/>
  <c r="D2128" i="24"/>
  <c r="D2129" i="24"/>
  <c r="E2129" i="24"/>
  <c r="E2130" i="24"/>
  <c r="D2130" i="24"/>
  <c r="D2131" i="24"/>
  <c r="E2131" i="24"/>
  <c r="E2132" i="24"/>
  <c r="D2132" i="24"/>
  <c r="D2133" i="24"/>
  <c r="E2133" i="24"/>
  <c r="E2134" i="24"/>
  <c r="D2134" i="24"/>
  <c r="D2135" i="24"/>
  <c r="E2135" i="24"/>
  <c r="E2136" i="24"/>
  <c r="D2136" i="24"/>
  <c r="D2137" i="24"/>
  <c r="E2137" i="24"/>
  <c r="E2138" i="24"/>
  <c r="D2138" i="24"/>
  <c r="D2139" i="24"/>
  <c r="E2139" i="24"/>
  <c r="E2140" i="24"/>
  <c r="D2140" i="24"/>
  <c r="D2141" i="24"/>
  <c r="E2141" i="24"/>
  <c r="E2142" i="24"/>
  <c r="D2142" i="24"/>
  <c r="D2143" i="24"/>
  <c r="E2143" i="24"/>
  <c r="E2144" i="24"/>
  <c r="D2144" i="24"/>
  <c r="D2145" i="24"/>
  <c r="E2145" i="24"/>
  <c r="E2146" i="24"/>
  <c r="D2146" i="24"/>
  <c r="D2147" i="24"/>
  <c r="E2147" i="24"/>
  <c r="E2148" i="24"/>
  <c r="D2148" i="24"/>
  <c r="D2149" i="24"/>
  <c r="E2149" i="24"/>
  <c r="E2150" i="24"/>
  <c r="D2150" i="24"/>
  <c r="D2151" i="24"/>
  <c r="E2151" i="24"/>
  <c r="E2152" i="24"/>
  <c r="D2152" i="24"/>
  <c r="D2153" i="24"/>
  <c r="E2153" i="24"/>
  <c r="E2154" i="24"/>
  <c r="D2154" i="24"/>
  <c r="D2155" i="24"/>
  <c r="E2155" i="24"/>
  <c r="E2156" i="24"/>
  <c r="D2156" i="24"/>
  <c r="D2157" i="24"/>
  <c r="E2157" i="24"/>
  <c r="E2158" i="24"/>
  <c r="D2158" i="24"/>
  <c r="D2159" i="24"/>
  <c r="E2159" i="24"/>
  <c r="E2160" i="24"/>
  <c r="D2160" i="24"/>
  <c r="D2161" i="24"/>
  <c r="E2161" i="24"/>
  <c r="E2162" i="24"/>
  <c r="D2162" i="24"/>
  <c r="D2163" i="24"/>
  <c r="E2163" i="24"/>
  <c r="E2164" i="24"/>
  <c r="D2164" i="24"/>
  <c r="D2165" i="24"/>
  <c r="E2165" i="24"/>
  <c r="E2166" i="24"/>
  <c r="D2166" i="24"/>
  <c r="D2167" i="24"/>
  <c r="E2167" i="24"/>
  <c r="E2168" i="24"/>
  <c r="D2168" i="24"/>
  <c r="D2169" i="24"/>
  <c r="E2169" i="24"/>
  <c r="E2170" i="24"/>
  <c r="D2170" i="24"/>
  <c r="D2171" i="24"/>
  <c r="E2171" i="24"/>
  <c r="E2172" i="24"/>
  <c r="D2172" i="24"/>
  <c r="D2173" i="24"/>
  <c r="E2173" i="24"/>
  <c r="E2174" i="24"/>
  <c r="D2174" i="24"/>
  <c r="D2175" i="24"/>
  <c r="E2175" i="24"/>
  <c r="E2176" i="24"/>
  <c r="D2176" i="24"/>
  <c r="D2177" i="24"/>
  <c r="E2177" i="24"/>
  <c r="E2178" i="24"/>
  <c r="D2178" i="24"/>
  <c r="D2179" i="24"/>
  <c r="E2179" i="24"/>
  <c r="E2180" i="24"/>
  <c r="D2180" i="24"/>
  <c r="D2181" i="24"/>
  <c r="E2181" i="24"/>
  <c r="E2182" i="24"/>
  <c r="D2182" i="24"/>
  <c r="D2183" i="24"/>
  <c r="E2183" i="24"/>
  <c r="E2184" i="24"/>
  <c r="D2184" i="24"/>
  <c r="D2185" i="24"/>
  <c r="E2185" i="24"/>
  <c r="E2186" i="24"/>
  <c r="D2186" i="24"/>
  <c r="D2187" i="24"/>
  <c r="E2187" i="24"/>
  <c r="E2188" i="24"/>
  <c r="D2188" i="24"/>
  <c r="D2189" i="24"/>
  <c r="E2189" i="24"/>
  <c r="E2190" i="24"/>
  <c r="D2190" i="24"/>
  <c r="D2191" i="24"/>
  <c r="E2191" i="24"/>
  <c r="E2192" i="24"/>
  <c r="D2192" i="24"/>
  <c r="D2193" i="24"/>
  <c r="E2193" i="24"/>
  <c r="E2194" i="24"/>
  <c r="D2194" i="24"/>
  <c r="D2195" i="24"/>
  <c r="E2195" i="24"/>
  <c r="E2196" i="24"/>
  <c r="D2196" i="24"/>
  <c r="D2197" i="24"/>
  <c r="E2197" i="24"/>
  <c r="E2198" i="24"/>
  <c r="D2198" i="24"/>
  <c r="D2199" i="24"/>
  <c r="E2199" i="24"/>
  <c r="E2200" i="24"/>
  <c r="D2200" i="24"/>
  <c r="D2201" i="24"/>
  <c r="E2201" i="24"/>
  <c r="E2202" i="24"/>
  <c r="D2202" i="24"/>
  <c r="D2203" i="24"/>
  <c r="E2203" i="24"/>
  <c r="E2204" i="24"/>
  <c r="D2204" i="24"/>
  <c r="D2205" i="24"/>
  <c r="E2205" i="24"/>
  <c r="E2206" i="24"/>
  <c r="D2206" i="24"/>
  <c r="D2207" i="24"/>
  <c r="E2207" i="24"/>
  <c r="E2208" i="24"/>
  <c r="D2208" i="24"/>
  <c r="D2209" i="24"/>
  <c r="E2209" i="24"/>
  <c r="E2210" i="24"/>
  <c r="D2210" i="24"/>
  <c r="D2211" i="24"/>
  <c r="E2211" i="24"/>
  <c r="E2212" i="24"/>
  <c r="D2212" i="24"/>
  <c r="D2213" i="24"/>
  <c r="E2213" i="24"/>
  <c r="E2214" i="24"/>
  <c r="D2214" i="24"/>
  <c r="D2215" i="24"/>
  <c r="E2215" i="24"/>
  <c r="E2216" i="24"/>
  <c r="D2216" i="24"/>
  <c r="D2217" i="24"/>
  <c r="E2217" i="24"/>
  <c r="E2218" i="24"/>
  <c r="D2218" i="24"/>
  <c r="D2219" i="24"/>
  <c r="E2219" i="24"/>
  <c r="E2220" i="24"/>
  <c r="D2220" i="24"/>
  <c r="D2221" i="24"/>
  <c r="E2221" i="24"/>
  <c r="E2222" i="24"/>
  <c r="D2222" i="24"/>
  <c r="D2223" i="24"/>
  <c r="E2223" i="24"/>
  <c r="E2224" i="24"/>
  <c r="D2224" i="24"/>
  <c r="D2225" i="24"/>
  <c r="E2225" i="24"/>
  <c r="E2226" i="24"/>
  <c r="D2226" i="24"/>
  <c r="D2227" i="24"/>
  <c r="E2227" i="24"/>
  <c r="E2228" i="24"/>
  <c r="D2228" i="24"/>
  <c r="D2229" i="24"/>
  <c r="E2229" i="24"/>
  <c r="E2230" i="24"/>
  <c r="D2230" i="24"/>
  <c r="D2231" i="24"/>
  <c r="E2231" i="24"/>
  <c r="E2232" i="24"/>
  <c r="D2232" i="24"/>
  <c r="D2233" i="24"/>
  <c r="E2233" i="24"/>
  <c r="E2234" i="24"/>
  <c r="D2234" i="24"/>
  <c r="D2235" i="24"/>
  <c r="E2235" i="24"/>
  <c r="E2236" i="24"/>
  <c r="D2236" i="24"/>
  <c r="D2237" i="24"/>
  <c r="E2237" i="24"/>
  <c r="E2238" i="24"/>
  <c r="D2238" i="24"/>
  <c r="D2239" i="24"/>
  <c r="E2239" i="24"/>
  <c r="E2240" i="24"/>
  <c r="D2240" i="24"/>
  <c r="D2241" i="24"/>
  <c r="E2241" i="24"/>
  <c r="E2242" i="24"/>
  <c r="D2242" i="24"/>
  <c r="D2243" i="24"/>
  <c r="E2243" i="24"/>
  <c r="E2244" i="24"/>
  <c r="D2244" i="24"/>
  <c r="D2245" i="24"/>
  <c r="E2245" i="24"/>
  <c r="E2246" i="24"/>
  <c r="D2246" i="24"/>
  <c r="D2247" i="24"/>
  <c r="E2247" i="24"/>
  <c r="E2248" i="24"/>
  <c r="D2248" i="24"/>
  <c r="D2249" i="24"/>
  <c r="E2249" i="24"/>
  <c r="E2250" i="24"/>
  <c r="D2250" i="24"/>
  <c r="D2251" i="24"/>
  <c r="E2251" i="24"/>
  <c r="E2252" i="24"/>
  <c r="D2252" i="24"/>
  <c r="D2253" i="24"/>
  <c r="E2253" i="24"/>
  <c r="E2254" i="24"/>
  <c r="D2254" i="24"/>
  <c r="D2255" i="24"/>
  <c r="E2255" i="24"/>
  <c r="E2256" i="24"/>
  <c r="D2256" i="24"/>
  <c r="D2257" i="24"/>
  <c r="E2257" i="24"/>
  <c r="E2258" i="24"/>
  <c r="D2258" i="24"/>
  <c r="D2259" i="24"/>
  <c r="E2259" i="24"/>
  <c r="E2260" i="24"/>
  <c r="D2260" i="24"/>
  <c r="D2261" i="24"/>
  <c r="E2261" i="24"/>
  <c r="E2262" i="24"/>
  <c r="D2262" i="24"/>
  <c r="D2263" i="24"/>
  <c r="E2263" i="24"/>
  <c r="E2264" i="24"/>
  <c r="D2264" i="24"/>
  <c r="D2265" i="24"/>
  <c r="E2265" i="24"/>
  <c r="E2266" i="24"/>
  <c r="D2266" i="24"/>
  <c r="D2267" i="24"/>
  <c r="E2267" i="24"/>
  <c r="D2268" i="24"/>
  <c r="D2269" i="24"/>
  <c r="E2269" i="24"/>
  <c r="D2270" i="24"/>
  <c r="D2271" i="24"/>
  <c r="E2271" i="24"/>
  <c r="D2272" i="24"/>
  <c r="D2273" i="24"/>
  <c r="E2273" i="24"/>
  <c r="D2274" i="24"/>
  <c r="D2275" i="24"/>
  <c r="E2275" i="24"/>
  <c r="D2276" i="24"/>
  <c r="D2277" i="24"/>
  <c r="E2277" i="24"/>
  <c r="D2278" i="24"/>
  <c r="D2279" i="24"/>
  <c r="E2279" i="24"/>
  <c r="D2280" i="24"/>
  <c r="D2281" i="24"/>
  <c r="E2281" i="24"/>
  <c r="D2282" i="24"/>
  <c r="D2283" i="24"/>
  <c r="E2283" i="24"/>
  <c r="D2284" i="24"/>
  <c r="D2285" i="24"/>
  <c r="E2285" i="24"/>
  <c r="D2286" i="24"/>
  <c r="D2287" i="24"/>
  <c r="E2287" i="24"/>
  <c r="D2288" i="24"/>
  <c r="D2289" i="24"/>
  <c r="E2289" i="24"/>
  <c r="D2290" i="24"/>
  <c r="D2291" i="24"/>
  <c r="E2291" i="24"/>
  <c r="D2292" i="24"/>
  <c r="D2293" i="24"/>
  <c r="E2293" i="24"/>
  <c r="D2294" i="24"/>
  <c r="D2295" i="24"/>
  <c r="E2295" i="24"/>
  <c r="D2296" i="24"/>
  <c r="D2297" i="24"/>
  <c r="E2297" i="24"/>
  <c r="D2298" i="24"/>
  <c r="D2299" i="24"/>
  <c r="E2299" i="24"/>
  <c r="D2300" i="24"/>
  <c r="D2301" i="24"/>
  <c r="E2301" i="24"/>
  <c r="D2302" i="24"/>
  <c r="D2303" i="24"/>
  <c r="E2303" i="24"/>
  <c r="D2304" i="24"/>
  <c r="D2305" i="24"/>
  <c r="E2305" i="24"/>
  <c r="D2306" i="24"/>
  <c r="D2307" i="24"/>
  <c r="E2307" i="24"/>
  <c r="D2308" i="24"/>
  <c r="D2309" i="24"/>
  <c r="E2309" i="24"/>
  <c r="D2310" i="24"/>
  <c r="D2311" i="24"/>
  <c r="E2311" i="24"/>
  <c r="D2312" i="24"/>
  <c r="D2313" i="24"/>
  <c r="E2313" i="24"/>
  <c r="D2314" i="24"/>
  <c r="D2315" i="24"/>
  <c r="E2315" i="24"/>
  <c r="D2316" i="24"/>
  <c r="D2317" i="24"/>
  <c r="E2317" i="24"/>
  <c r="D2318" i="24"/>
  <c r="D2319" i="24"/>
  <c r="E2319" i="24"/>
  <c r="D2320" i="24"/>
  <c r="D2321" i="24"/>
  <c r="E2321" i="24"/>
  <c r="D2322" i="24"/>
  <c r="D2323" i="24"/>
  <c r="E2323" i="24"/>
  <c r="D2324" i="24"/>
  <c r="D2325" i="24"/>
  <c r="E2325" i="24"/>
  <c r="D2326" i="24"/>
  <c r="D2327" i="24"/>
  <c r="E2327" i="24"/>
  <c r="D2328" i="24"/>
  <c r="D2329" i="24"/>
  <c r="E2329" i="24"/>
  <c r="D2330" i="24"/>
  <c r="D2331" i="24"/>
  <c r="E2331" i="24"/>
  <c r="D2332" i="24"/>
  <c r="D2333" i="24"/>
  <c r="E2333" i="24"/>
  <c r="D2334" i="24"/>
  <c r="D2335" i="24"/>
  <c r="E2335" i="24"/>
  <c r="D2336" i="24"/>
  <c r="D2337" i="24"/>
  <c r="E2337" i="24"/>
  <c r="D2338" i="24"/>
  <c r="D2339" i="24"/>
  <c r="E2339" i="24"/>
  <c r="D2340" i="24"/>
  <c r="D2341" i="24"/>
  <c r="E2341" i="24"/>
  <c r="D2342" i="24"/>
  <c r="D2343" i="24"/>
  <c r="E2343" i="24"/>
  <c r="D2344" i="24"/>
  <c r="D2345" i="24"/>
  <c r="E2345" i="24"/>
  <c r="D2346" i="24"/>
  <c r="D2347" i="24"/>
  <c r="E2347" i="24"/>
  <c r="D2348" i="24"/>
  <c r="D2349" i="24"/>
  <c r="E2349" i="24"/>
  <c r="D2350" i="24"/>
  <c r="D2351" i="24"/>
  <c r="E2351" i="24"/>
  <c r="D2352" i="24"/>
  <c r="D2353" i="24"/>
  <c r="E2353" i="24"/>
  <c r="D2354" i="24"/>
  <c r="D2355" i="24"/>
  <c r="E2355" i="24"/>
  <c r="D2356" i="24"/>
  <c r="D2357" i="24"/>
  <c r="E2357" i="24"/>
  <c r="D2358" i="24"/>
  <c r="D2359" i="24"/>
  <c r="E2359" i="24"/>
  <c r="D2360" i="24"/>
  <c r="D2361" i="24"/>
  <c r="E2361" i="24"/>
  <c r="D2362" i="24"/>
  <c r="D2363" i="24"/>
  <c r="E2363" i="24"/>
  <c r="D2364" i="24"/>
  <c r="D2365" i="24"/>
  <c r="E2365" i="24"/>
  <c r="D2366" i="24"/>
  <c r="D2367" i="24"/>
  <c r="E2367" i="24"/>
  <c r="D2368" i="24"/>
  <c r="D2369" i="24"/>
  <c r="E2369" i="24"/>
  <c r="D2370" i="24"/>
  <c r="D2371" i="24"/>
  <c r="E2371" i="24"/>
  <c r="D2372" i="24"/>
  <c r="D2373" i="24"/>
  <c r="E2373" i="24"/>
  <c r="D2374" i="24"/>
  <c r="D2375" i="24"/>
  <c r="E2375" i="24"/>
  <c r="D2376" i="24"/>
  <c r="D2377" i="24"/>
  <c r="E2377" i="24"/>
  <c r="D2378" i="24"/>
  <c r="D2379" i="24"/>
  <c r="E2379" i="24"/>
  <c r="D2380" i="24"/>
  <c r="D2381" i="24"/>
  <c r="E2381" i="24"/>
  <c r="D2382" i="24"/>
  <c r="D2383" i="24"/>
  <c r="E2383" i="24"/>
  <c r="D2384" i="24"/>
  <c r="D2385" i="24"/>
  <c r="E2385" i="24"/>
  <c r="D2386" i="24"/>
  <c r="D2387" i="24"/>
  <c r="E2387" i="24"/>
  <c r="D2388" i="24"/>
  <c r="D2389" i="24"/>
  <c r="E2389" i="24"/>
  <c r="D2390" i="24"/>
  <c r="D2391" i="24"/>
  <c r="E2391" i="24"/>
  <c r="D2392" i="24"/>
  <c r="D2393" i="24"/>
  <c r="E2393" i="24"/>
  <c r="D2394" i="24"/>
  <c r="D2395" i="24"/>
  <c r="E2395" i="24"/>
  <c r="D2396" i="24"/>
  <c r="D2397" i="24"/>
  <c r="E2397" i="24"/>
  <c r="D2398" i="24"/>
  <c r="D2399" i="24"/>
  <c r="E2399" i="24"/>
  <c r="D2400" i="24"/>
  <c r="D2401" i="24"/>
  <c r="E2401" i="24"/>
  <c r="D2402" i="24"/>
  <c r="D2403" i="24"/>
  <c r="E2403" i="24"/>
  <c r="D2404" i="24"/>
  <c r="D2405" i="24"/>
  <c r="E2405" i="24"/>
  <c r="D2406" i="24"/>
  <c r="D2407" i="24"/>
  <c r="E2407" i="24"/>
  <c r="D2408" i="24"/>
  <c r="D2409" i="24"/>
  <c r="E2409" i="24"/>
  <c r="D2410" i="24"/>
  <c r="D2411" i="24"/>
  <c r="E2411" i="24"/>
  <c r="D2412" i="24"/>
  <c r="D2413" i="24"/>
  <c r="E2413" i="24"/>
  <c r="D2414" i="24"/>
  <c r="D2415" i="24"/>
  <c r="E2415" i="24"/>
  <c r="D2416" i="24"/>
  <c r="D2417" i="24"/>
  <c r="E2417" i="24"/>
  <c r="D2418" i="24"/>
  <c r="D2419" i="24"/>
  <c r="E2419" i="24"/>
  <c r="D2420" i="24"/>
  <c r="D2421" i="24"/>
  <c r="E2421" i="24"/>
  <c r="D2422" i="24"/>
  <c r="D2423" i="24"/>
  <c r="E2423" i="24"/>
  <c r="D2424" i="24"/>
  <c r="D2425" i="24"/>
  <c r="E2425" i="24"/>
  <c r="D2426" i="24"/>
  <c r="D2427" i="24"/>
  <c r="E2427" i="24"/>
  <c r="D2428" i="24"/>
  <c r="D2429" i="24"/>
  <c r="E2429" i="24"/>
  <c r="D2430" i="24"/>
  <c r="D2431" i="24"/>
  <c r="E2431" i="24"/>
  <c r="D2432" i="24"/>
  <c r="D2433" i="24"/>
  <c r="E2433" i="24"/>
  <c r="D2434" i="24"/>
  <c r="D2435" i="24"/>
  <c r="E2435" i="24"/>
  <c r="D2436" i="24"/>
  <c r="D2437" i="24"/>
  <c r="E2437" i="24"/>
  <c r="D2438" i="24"/>
  <c r="D2439" i="24"/>
  <c r="E2439" i="24"/>
  <c r="D2440" i="24"/>
  <c r="D2441" i="24"/>
  <c r="E2441" i="24"/>
  <c r="D2442" i="24"/>
  <c r="D2443" i="24"/>
  <c r="E2443" i="24"/>
  <c r="D2444" i="24"/>
  <c r="D2445" i="24"/>
  <c r="E2445" i="24"/>
  <c r="D2446" i="24"/>
  <c r="D2447" i="24"/>
  <c r="E2447" i="24"/>
  <c r="D2448" i="24"/>
  <c r="D2449" i="24"/>
  <c r="E2449" i="24"/>
  <c r="D2450" i="24"/>
  <c r="D2451" i="24"/>
  <c r="E2451" i="24"/>
  <c r="D2452" i="24"/>
  <c r="D2453" i="24"/>
  <c r="E2453" i="24"/>
  <c r="D2454" i="24"/>
  <c r="D2455" i="24"/>
  <c r="E2455" i="24"/>
  <c r="D2456" i="24"/>
  <c r="D2457" i="24"/>
  <c r="E2457" i="24"/>
  <c r="D2458" i="24"/>
  <c r="D2459" i="24"/>
  <c r="E2459" i="24"/>
  <c r="D2460" i="24"/>
  <c r="D2461" i="24"/>
  <c r="E2461" i="24"/>
  <c r="D2462" i="24"/>
  <c r="D2463" i="24"/>
  <c r="E2463" i="24"/>
  <c r="D2464" i="24"/>
  <c r="D2465" i="24"/>
  <c r="E2465" i="24"/>
  <c r="D2466" i="24"/>
  <c r="D2467" i="24"/>
  <c r="E2467" i="24"/>
  <c r="D2468" i="24"/>
  <c r="D2469" i="24"/>
  <c r="E2469" i="24"/>
  <c r="D2470" i="24"/>
  <c r="D2471" i="24"/>
  <c r="E2471" i="24"/>
  <c r="D2472" i="24"/>
  <c r="D2473" i="24"/>
  <c r="E2473" i="24"/>
  <c r="D2474" i="24"/>
  <c r="D2475" i="24"/>
  <c r="E2475" i="24"/>
  <c r="D2476" i="24"/>
  <c r="D2477" i="24"/>
  <c r="E2477" i="24"/>
  <c r="D2478" i="24"/>
  <c r="D2479" i="24"/>
  <c r="E2479" i="24"/>
  <c r="D2480" i="24"/>
  <c r="D2481" i="24"/>
  <c r="E2481" i="24"/>
  <c r="D2482" i="24"/>
  <c r="D2483" i="24"/>
  <c r="E2483" i="24"/>
  <c r="D2484" i="24"/>
  <c r="D2485" i="24"/>
  <c r="E2485" i="24"/>
  <c r="D2486" i="24"/>
  <c r="D2487" i="24"/>
  <c r="E2487" i="24"/>
  <c r="D2488" i="24"/>
  <c r="D2489" i="24"/>
  <c r="E2489" i="24"/>
  <c r="D2490" i="24"/>
  <c r="D2491" i="24"/>
  <c r="E2491" i="24"/>
  <c r="D2492" i="24"/>
  <c r="D2493" i="24"/>
  <c r="E2493" i="24"/>
  <c r="D2494" i="24"/>
  <c r="D2495" i="24"/>
  <c r="E2495" i="24"/>
  <c r="D2496" i="24"/>
  <c r="D2497" i="24"/>
  <c r="E2497" i="24"/>
  <c r="D2498" i="24"/>
  <c r="D2499" i="24"/>
  <c r="E2499" i="24"/>
  <c r="D2500" i="24"/>
  <c r="D2501" i="24"/>
  <c r="E2501" i="24"/>
  <c r="D2502" i="24"/>
  <c r="D2503" i="24"/>
  <c r="E2503" i="24"/>
  <c r="D2504" i="24"/>
  <c r="D2505" i="24"/>
  <c r="E2505" i="24"/>
  <c r="D2506" i="24"/>
  <c r="D2507" i="24"/>
  <c r="E2507" i="24"/>
  <c r="D2508" i="24"/>
  <c r="D2509" i="24"/>
  <c r="E2509" i="24"/>
  <c r="D2510" i="24"/>
  <c r="D2511" i="24"/>
  <c r="E2511" i="24"/>
  <c r="D2512" i="24"/>
  <c r="D2513" i="24"/>
  <c r="E2513" i="24"/>
  <c r="D2514" i="24"/>
  <c r="D2515" i="24"/>
  <c r="E2515" i="24"/>
  <c r="D2516" i="24"/>
  <c r="D2517" i="24"/>
  <c r="E2517" i="24"/>
  <c r="D2518" i="24"/>
  <c r="D2519" i="24"/>
  <c r="E2519" i="24"/>
  <c r="D2520" i="24"/>
  <c r="D2521" i="24"/>
  <c r="E2521" i="24"/>
  <c r="D2522" i="24"/>
  <c r="D2523" i="24"/>
  <c r="E2523" i="24"/>
  <c r="D2524" i="24"/>
  <c r="D2525" i="24"/>
  <c r="E2525" i="24"/>
  <c r="D2526" i="24"/>
  <c r="D2527" i="24"/>
  <c r="E2527" i="24"/>
  <c r="D2528" i="24"/>
  <c r="D2529" i="24"/>
  <c r="E2529" i="24"/>
  <c r="D2530" i="24"/>
  <c r="D2531" i="24"/>
  <c r="E2531" i="24"/>
  <c r="D2532" i="24"/>
  <c r="D2533" i="24"/>
  <c r="E2533" i="24"/>
  <c r="D2534" i="24"/>
  <c r="D2535" i="24"/>
  <c r="E2535" i="24"/>
  <c r="D2536" i="24"/>
  <c r="D2537" i="24"/>
  <c r="E2537" i="24"/>
  <c r="D2538" i="24"/>
  <c r="D2539" i="24"/>
  <c r="E2539" i="24"/>
  <c r="D2540" i="24"/>
  <c r="D2541" i="24"/>
  <c r="E2541" i="24"/>
  <c r="D2542" i="24"/>
  <c r="D2543" i="24"/>
  <c r="E2543" i="24"/>
  <c r="D2544" i="24"/>
  <c r="D2545" i="24"/>
  <c r="E2545" i="24"/>
  <c r="D2546" i="24"/>
  <c r="D2547" i="24"/>
  <c r="E2547" i="24"/>
  <c r="D2548" i="24"/>
  <c r="D2549" i="24"/>
  <c r="E2549" i="24"/>
  <c r="D2550" i="24"/>
  <c r="D2551" i="24"/>
  <c r="E2551" i="24"/>
  <c r="D2552" i="24"/>
  <c r="D2553" i="24"/>
  <c r="E2553" i="24"/>
  <c r="D2554" i="24"/>
  <c r="D2555" i="24"/>
  <c r="E2555" i="24"/>
  <c r="D2556" i="24"/>
  <c r="D2557" i="24"/>
  <c r="E2557" i="24"/>
  <c r="D2558" i="24"/>
  <c r="D2559" i="24"/>
  <c r="E2559" i="24"/>
  <c r="D2560" i="24"/>
  <c r="D2561" i="24"/>
  <c r="E2561" i="24"/>
  <c r="D2562" i="24"/>
  <c r="D2563" i="24"/>
  <c r="E2563" i="24"/>
  <c r="D2564" i="24"/>
  <c r="D2565" i="24"/>
  <c r="E2565" i="24"/>
  <c r="D2566" i="24"/>
  <c r="D2567" i="24"/>
  <c r="E2567" i="24"/>
  <c r="D2568" i="24"/>
  <c r="D2569" i="24"/>
  <c r="E2569" i="24"/>
  <c r="D2570" i="24"/>
  <c r="D2571" i="24"/>
  <c r="E2571" i="24"/>
  <c r="D2572" i="24"/>
  <c r="D2573" i="24"/>
  <c r="E2573" i="24"/>
  <c r="D2574" i="24"/>
  <c r="D2575" i="24"/>
  <c r="E2575" i="24"/>
  <c r="D2576" i="24"/>
  <c r="D2577" i="24"/>
  <c r="E2577" i="24"/>
  <c r="D2578" i="24"/>
  <c r="D2579" i="24"/>
  <c r="E2579" i="24"/>
  <c r="D2580" i="24"/>
  <c r="D2581" i="24"/>
  <c r="E2581" i="24"/>
  <c r="D2582" i="24"/>
  <c r="D2583" i="24"/>
  <c r="E2583" i="24"/>
  <c r="D2584" i="24"/>
  <c r="D2585" i="24"/>
  <c r="E2585" i="24"/>
  <c r="D2586" i="24"/>
  <c r="D2587" i="24"/>
  <c r="E2587" i="24"/>
  <c r="D2588" i="24"/>
  <c r="D2589" i="24"/>
  <c r="E2589" i="24"/>
  <c r="D2590" i="24"/>
  <c r="D2591" i="24"/>
  <c r="E2591" i="24"/>
  <c r="D2592" i="24"/>
  <c r="D2593" i="24"/>
  <c r="E2593" i="24"/>
  <c r="D2594" i="24"/>
  <c r="D2595" i="24"/>
  <c r="E2595" i="24"/>
  <c r="D2596" i="24"/>
  <c r="D2597" i="24"/>
  <c r="E2597" i="24"/>
  <c r="D2598" i="24"/>
  <c r="D2599" i="24"/>
  <c r="E2599" i="24"/>
  <c r="D2600" i="24"/>
  <c r="D2601" i="24"/>
  <c r="E2601" i="24"/>
  <c r="D2602" i="24"/>
  <c r="D2603" i="24"/>
  <c r="E2603" i="24"/>
  <c r="D2604" i="24"/>
  <c r="D2605" i="24"/>
  <c r="E2605" i="24"/>
  <c r="D2606" i="24"/>
  <c r="D2607" i="24"/>
  <c r="E2607" i="24"/>
  <c r="D2608" i="24"/>
  <c r="D2609" i="24"/>
  <c r="E2609" i="24"/>
  <c r="D2610" i="24"/>
  <c r="D2611" i="24"/>
  <c r="E2611" i="24"/>
  <c r="D2612" i="24"/>
  <c r="D2613" i="24"/>
  <c r="E2613" i="24"/>
  <c r="D2614" i="24"/>
  <c r="D2615" i="24"/>
  <c r="E2615" i="24"/>
  <c r="D2616" i="24"/>
  <c r="D2617" i="24"/>
  <c r="E2617" i="24"/>
  <c r="D2618" i="24"/>
  <c r="D2619" i="24"/>
  <c r="E2619" i="24"/>
  <c r="D2620" i="24"/>
  <c r="D2621" i="24"/>
  <c r="E2621" i="24"/>
  <c r="D2622" i="24"/>
  <c r="D2623" i="24"/>
  <c r="E2623" i="24"/>
  <c r="D2624" i="24"/>
  <c r="D2625" i="24"/>
  <c r="E2625" i="24"/>
  <c r="D2626" i="24"/>
  <c r="D2627" i="24"/>
  <c r="E2627" i="24"/>
  <c r="D2628" i="24"/>
  <c r="D2629" i="24"/>
  <c r="E2629" i="24"/>
  <c r="D2630" i="24"/>
  <c r="D2631" i="24"/>
  <c r="E2631" i="24"/>
  <c r="D2632" i="24"/>
  <c r="D2633" i="24"/>
  <c r="E2633" i="24"/>
  <c r="D2634" i="24"/>
  <c r="D2635" i="24"/>
  <c r="E2635" i="24"/>
  <c r="D2636" i="24"/>
  <c r="D2637" i="24"/>
  <c r="E2637" i="24"/>
  <c r="D2638" i="24"/>
  <c r="D2639" i="24"/>
  <c r="E2639" i="24"/>
  <c r="D2640" i="24"/>
  <c r="D2641" i="24"/>
  <c r="E2641" i="24"/>
  <c r="D2642" i="24"/>
  <c r="D2643" i="24"/>
  <c r="E2643" i="24"/>
  <c r="D2644" i="24"/>
  <c r="D2645" i="24"/>
  <c r="E2645" i="24"/>
  <c r="D2646" i="24"/>
  <c r="D2647" i="24"/>
  <c r="E2647" i="24"/>
  <c r="D2648" i="24"/>
  <c r="D2649" i="24"/>
  <c r="E2649" i="24"/>
  <c r="D2650" i="24"/>
  <c r="D2651" i="24"/>
  <c r="E2651" i="24"/>
  <c r="D2652" i="24"/>
  <c r="D2653" i="24"/>
  <c r="E2653" i="24"/>
  <c r="D2654" i="24"/>
  <c r="D2655" i="24"/>
  <c r="E2655" i="24"/>
  <c r="D2656" i="24"/>
  <c r="D2657" i="24"/>
  <c r="E2657" i="24"/>
  <c r="D2658" i="24"/>
  <c r="D2659" i="24"/>
  <c r="E2659" i="24"/>
  <c r="D2660" i="24"/>
  <c r="D2661" i="24"/>
  <c r="E2661" i="24"/>
  <c r="D2662" i="24"/>
  <c r="D2663" i="24"/>
  <c r="E2663" i="24"/>
  <c r="D2664" i="24"/>
  <c r="D2665" i="24"/>
  <c r="E2665" i="24"/>
  <c r="D2666" i="24"/>
  <c r="D2667" i="24"/>
  <c r="E2667" i="24"/>
  <c r="D2668" i="24"/>
  <c r="D2669" i="24"/>
  <c r="E2669" i="24"/>
  <c r="D2670" i="24"/>
  <c r="D2671" i="24"/>
  <c r="E2671" i="24"/>
  <c r="D2672" i="24"/>
  <c r="D2673" i="24"/>
  <c r="E2673" i="24"/>
  <c r="D2674" i="24"/>
  <c r="D2675" i="24"/>
  <c r="E2675" i="24"/>
  <c r="D2677" i="24"/>
  <c r="E2677" i="24"/>
  <c r="D2679" i="24"/>
  <c r="D2681" i="24"/>
  <c r="E2681" i="24"/>
  <c r="D2683" i="24"/>
  <c r="D2685" i="24"/>
  <c r="E2685" i="24"/>
  <c r="D2687" i="24"/>
  <c r="D2689" i="24"/>
  <c r="E2689" i="24"/>
  <c r="D2691" i="24"/>
  <c r="D2693" i="24"/>
  <c r="E2693" i="24"/>
  <c r="D2695" i="24"/>
  <c r="D2697" i="24"/>
  <c r="E2697" i="24"/>
  <c r="D2699" i="24"/>
  <c r="D2701" i="24"/>
  <c r="E2701" i="24"/>
  <c r="D2703" i="24"/>
  <c r="D2705" i="24"/>
  <c r="E2705" i="24"/>
  <c r="D2707" i="24"/>
  <c r="D2709" i="24"/>
  <c r="E2709" i="24"/>
  <c r="D2711" i="24"/>
  <c r="D2713" i="24"/>
  <c r="E2713" i="24"/>
  <c r="D2715" i="24"/>
  <c r="D2717" i="24"/>
  <c r="E2717" i="24"/>
  <c r="D2719" i="24"/>
  <c r="D2721" i="24"/>
  <c r="E2721" i="24"/>
  <c r="D2723" i="24"/>
  <c r="D2725" i="24"/>
  <c r="E2725" i="24"/>
  <c r="D2727" i="24"/>
  <c r="D2729" i="24"/>
  <c r="E2729" i="24"/>
  <c r="D2731" i="24"/>
  <c r="D2733" i="24"/>
  <c r="E2733" i="24"/>
  <c r="D2735" i="24"/>
  <c r="D2737" i="24"/>
  <c r="E2737" i="24"/>
  <c r="D2739" i="24"/>
  <c r="D2741" i="24"/>
  <c r="E2741" i="24"/>
  <c r="D2743" i="24"/>
  <c r="D2745" i="24"/>
  <c r="E2745" i="24"/>
  <c r="D2747" i="24"/>
  <c r="D2749" i="24"/>
  <c r="E2749" i="24"/>
  <c r="D2751" i="24"/>
  <c r="D2753" i="24"/>
  <c r="E2753" i="24"/>
  <c r="D2755" i="24"/>
  <c r="D2757" i="24"/>
  <c r="E2757" i="24"/>
  <c r="D2759" i="24"/>
  <c r="D2761" i="24"/>
  <c r="E2761" i="24"/>
  <c r="D2763" i="24"/>
  <c r="D2765" i="24"/>
  <c r="E2765" i="24"/>
  <c r="D2767" i="24"/>
  <c r="D2769" i="24"/>
  <c r="E2769" i="24"/>
  <c r="D2771" i="24"/>
  <c r="D2773" i="24"/>
  <c r="E2773" i="24"/>
  <c r="D2775" i="24"/>
  <c r="D2777" i="24"/>
  <c r="E2777" i="24"/>
  <c r="D2779" i="24"/>
  <c r="D2781" i="24"/>
  <c r="E2781" i="24"/>
  <c r="D2783" i="24"/>
  <c r="D2785" i="24"/>
  <c r="E2785" i="24"/>
  <c r="D2787" i="24"/>
  <c r="D2789" i="24"/>
  <c r="E2789" i="24"/>
  <c r="D2791" i="24"/>
  <c r="D2793" i="24"/>
  <c r="E2793" i="24"/>
  <c r="D2795" i="24"/>
  <c r="D2797" i="24"/>
  <c r="E2797" i="24"/>
  <c r="D2799" i="24"/>
  <c r="D2801" i="24"/>
  <c r="E2801" i="24"/>
  <c r="D2803" i="24"/>
  <c r="D2805" i="24"/>
  <c r="E2805" i="24"/>
  <c r="D2807" i="24"/>
  <c r="D2809" i="24"/>
  <c r="E2809" i="24"/>
  <c r="D2811" i="24"/>
  <c r="D2813" i="24"/>
  <c r="E2813" i="24"/>
  <c r="D2815" i="24"/>
  <c r="D2817" i="24"/>
  <c r="E2817" i="24"/>
  <c r="D2819" i="24"/>
  <c r="E2820" i="24"/>
  <c r="D2820" i="24"/>
  <c r="D2821" i="24"/>
  <c r="E2821" i="24"/>
  <c r="D2823" i="24"/>
  <c r="E2824" i="24"/>
  <c r="D2824" i="24"/>
  <c r="D2825" i="24"/>
  <c r="E2825" i="24"/>
  <c r="E2826" i="24"/>
  <c r="D2827" i="24"/>
  <c r="E2828" i="24"/>
  <c r="D2828" i="24"/>
  <c r="D2829" i="24"/>
  <c r="E2829" i="24"/>
  <c r="D2831" i="24"/>
  <c r="E2832" i="24"/>
  <c r="D2832" i="24"/>
  <c r="D2833" i="24"/>
  <c r="E2833" i="24"/>
  <c r="E2834" i="24"/>
  <c r="D2835" i="24"/>
  <c r="E2836" i="24"/>
  <c r="D2836" i="24"/>
  <c r="D2837" i="24"/>
  <c r="E2837" i="24"/>
  <c r="D2839" i="24"/>
  <c r="E2840" i="24"/>
  <c r="D2840" i="24"/>
  <c r="D2841" i="24"/>
  <c r="E2841" i="24"/>
  <c r="E2842" i="24"/>
  <c r="D2843" i="24"/>
  <c r="E2844" i="24"/>
  <c r="D2844" i="24"/>
  <c r="D2845" i="24"/>
  <c r="E2845" i="24"/>
  <c r="D2847" i="24"/>
  <c r="E2848" i="24"/>
  <c r="D2848" i="24"/>
  <c r="D2849" i="24"/>
  <c r="E2849" i="24"/>
  <c r="E2850" i="24"/>
  <c r="D2851" i="24"/>
  <c r="E2852" i="24"/>
  <c r="D2852" i="24"/>
  <c r="D2853" i="24"/>
  <c r="E2853" i="24"/>
  <c r="D2855" i="24"/>
  <c r="E2856" i="24"/>
  <c r="D2856" i="24"/>
  <c r="D2857" i="24"/>
  <c r="E2857" i="24"/>
  <c r="E2858" i="24"/>
  <c r="D2859" i="24"/>
  <c r="E2860" i="24"/>
  <c r="D2860" i="24"/>
  <c r="D2861" i="24"/>
  <c r="E2861" i="24"/>
  <c r="D2863" i="24"/>
  <c r="E2864" i="24"/>
  <c r="D2864" i="24"/>
  <c r="D2865" i="24"/>
  <c r="E2865" i="24"/>
  <c r="E2866" i="24"/>
  <c r="D2867" i="24"/>
  <c r="E2868" i="24"/>
  <c r="D2868" i="24"/>
  <c r="D2869" i="24"/>
  <c r="E2869" i="24"/>
  <c r="D2871" i="24"/>
  <c r="E2872" i="24"/>
  <c r="D2872" i="24"/>
  <c r="D2873" i="24"/>
  <c r="E2873" i="24"/>
  <c r="E2874" i="24"/>
  <c r="D2875" i="24"/>
  <c r="E2876" i="24"/>
  <c r="D2876" i="24"/>
  <c r="D2877" i="24"/>
  <c r="E2877" i="24"/>
  <c r="D2879" i="24"/>
  <c r="E2880" i="24"/>
  <c r="D2880" i="24"/>
  <c r="D2881" i="24"/>
  <c r="E2881" i="24"/>
  <c r="E2882" i="24"/>
  <c r="D2883" i="24"/>
  <c r="E2884" i="24"/>
  <c r="D2884" i="24"/>
  <c r="D2885" i="24"/>
  <c r="E2885" i="24"/>
  <c r="D2887" i="24"/>
  <c r="E2888" i="24"/>
  <c r="D2888" i="24"/>
  <c r="D2889" i="24"/>
  <c r="E2889" i="24"/>
  <c r="E2890" i="24"/>
  <c r="D2891" i="24"/>
  <c r="E2892" i="24"/>
  <c r="D2892" i="24"/>
  <c r="D2893" i="24"/>
  <c r="E2893" i="24"/>
  <c r="D2895" i="24"/>
  <c r="E2896" i="24"/>
  <c r="D2896" i="24"/>
  <c r="D2897" i="24"/>
  <c r="E2897" i="24"/>
  <c r="E2898" i="24"/>
  <c r="D2899" i="24"/>
  <c r="E2900" i="24"/>
  <c r="D2900" i="24"/>
  <c r="D2901" i="24"/>
  <c r="E2901" i="24"/>
  <c r="D2903" i="24"/>
  <c r="E2904" i="24"/>
  <c r="D2904" i="24"/>
  <c r="D2905" i="24"/>
  <c r="E2905" i="24"/>
  <c r="E2906" i="24"/>
  <c r="D2907" i="24"/>
  <c r="E2908" i="24"/>
  <c r="D2908" i="24"/>
  <c r="D2909" i="24"/>
  <c r="E2909" i="24"/>
  <c r="D2911" i="24"/>
  <c r="E2912" i="24"/>
  <c r="D2912" i="24"/>
  <c r="D2913" i="24"/>
  <c r="E2913" i="24"/>
  <c r="E2914" i="24"/>
  <c r="D2915" i="24"/>
  <c r="E2916" i="24"/>
  <c r="D2916" i="24"/>
  <c r="D2917" i="24"/>
  <c r="E2917" i="24"/>
  <c r="D2919" i="24"/>
  <c r="E2920" i="24"/>
  <c r="D2920" i="24"/>
  <c r="D2921" i="24"/>
  <c r="E2921" i="24"/>
  <c r="E2922" i="24"/>
  <c r="D2923" i="24"/>
  <c r="E2924" i="24"/>
  <c r="D2924" i="24"/>
  <c r="D2925" i="24"/>
  <c r="E2925" i="24"/>
  <c r="D2927" i="24"/>
  <c r="E2928" i="24"/>
  <c r="D2928" i="24"/>
  <c r="D2929" i="24"/>
  <c r="E2929" i="24"/>
  <c r="E2930" i="24"/>
  <c r="D2931" i="24"/>
  <c r="E2932" i="24"/>
  <c r="D2932" i="24"/>
  <c r="D2933" i="24"/>
  <c r="E2933" i="24"/>
  <c r="D2935" i="24"/>
  <c r="E2936" i="24"/>
  <c r="D2936" i="24"/>
  <c r="D2937" i="24"/>
  <c r="E2937" i="24"/>
  <c r="E2938" i="24"/>
  <c r="D2939" i="24"/>
  <c r="E2940" i="24"/>
  <c r="D2940" i="24"/>
  <c r="D2941" i="24"/>
  <c r="E2941" i="24"/>
  <c r="D2943" i="24"/>
  <c r="E2944" i="24"/>
  <c r="D2944" i="24"/>
  <c r="D2945" i="24"/>
  <c r="E2945" i="24"/>
  <c r="E2946" i="24"/>
  <c r="D2947" i="24"/>
  <c r="E2948" i="24"/>
  <c r="D2948" i="24"/>
  <c r="D2949" i="24"/>
  <c r="E2949" i="24"/>
  <c r="D2951" i="24"/>
  <c r="E2952" i="24"/>
  <c r="D2952" i="24"/>
  <c r="D2953" i="24"/>
  <c r="E2953" i="24"/>
  <c r="E2954" i="24"/>
  <c r="D2955" i="24"/>
  <c r="E2956" i="24"/>
  <c r="D2956" i="24"/>
  <c r="D2957" i="24"/>
  <c r="E2957" i="24"/>
  <c r="D2959" i="24"/>
  <c r="E2960" i="24"/>
  <c r="D2960" i="24"/>
  <c r="D2961" i="24"/>
  <c r="E2961" i="24"/>
  <c r="E2962" i="24"/>
  <c r="D2963" i="24"/>
  <c r="E2964" i="24"/>
  <c r="D2964" i="24"/>
  <c r="D2965" i="24"/>
  <c r="E2965" i="24"/>
  <c r="D2967" i="24"/>
  <c r="E2968" i="24"/>
  <c r="D2968" i="24"/>
  <c r="D2969" i="24"/>
  <c r="E2969" i="24"/>
  <c r="E2970" i="24"/>
  <c r="D2971" i="24"/>
  <c r="E2972" i="24"/>
  <c r="D2972" i="24"/>
  <c r="D2973" i="24"/>
  <c r="E2973" i="24"/>
  <c r="D2975" i="24"/>
  <c r="E2976" i="24"/>
  <c r="D2976" i="24"/>
  <c r="D2977" i="24"/>
  <c r="E2977" i="24"/>
  <c r="E2978" i="24"/>
  <c r="D2979" i="24"/>
  <c r="E2980" i="24"/>
  <c r="D2980" i="24"/>
  <c r="D2981" i="24"/>
  <c r="E2981" i="24"/>
  <c r="D2983" i="24"/>
  <c r="E2984" i="24"/>
  <c r="D2984" i="24"/>
  <c r="D2985" i="24"/>
  <c r="E2985" i="24"/>
  <c r="E2986" i="24"/>
  <c r="D2987" i="24"/>
  <c r="E2988" i="24"/>
  <c r="D2988" i="24"/>
  <c r="D2989" i="24"/>
  <c r="E2989" i="24"/>
  <c r="D2991" i="24"/>
  <c r="E2992" i="24"/>
  <c r="D2992" i="24"/>
  <c r="D2993" i="24"/>
  <c r="E2993" i="24"/>
  <c r="E2994" i="24"/>
  <c r="D2995" i="24"/>
  <c r="E2996" i="24"/>
  <c r="D2996" i="24"/>
  <c r="D2997" i="24"/>
  <c r="E2997" i="24"/>
  <c r="D2999" i="24"/>
  <c r="E3000" i="24"/>
  <c r="D3000" i="24"/>
  <c r="D3001" i="24"/>
  <c r="E3001" i="24"/>
  <c r="E3002" i="24"/>
  <c r="D3002" i="24"/>
  <c r="D3003" i="24"/>
  <c r="E3003" i="24"/>
  <c r="E3004" i="24"/>
  <c r="D3004" i="24"/>
  <c r="D3005" i="24"/>
  <c r="E3005" i="24"/>
  <c r="E3006" i="24"/>
  <c r="D3006" i="24"/>
  <c r="D3007" i="24"/>
  <c r="E3007" i="24"/>
  <c r="E3008" i="24"/>
  <c r="D3008" i="24"/>
  <c r="D3009" i="24"/>
  <c r="E3009" i="24"/>
  <c r="E3010" i="24"/>
  <c r="D3010" i="24"/>
  <c r="D3011" i="24"/>
  <c r="E3011" i="24"/>
  <c r="E3012" i="24"/>
  <c r="D3012" i="24"/>
  <c r="D3013" i="24"/>
  <c r="E3013" i="24"/>
  <c r="E3014" i="24"/>
  <c r="D3014" i="24"/>
  <c r="D3015" i="24"/>
  <c r="E3015" i="24"/>
  <c r="E3016" i="24"/>
  <c r="D3016" i="24"/>
  <c r="D3017" i="24"/>
  <c r="E3017" i="24"/>
  <c r="E3018" i="24"/>
  <c r="D3018" i="24"/>
  <c r="D3019" i="24"/>
  <c r="E3019" i="24"/>
  <c r="E3020" i="24"/>
  <c r="D3020" i="24"/>
  <c r="D3021" i="24"/>
  <c r="E3021" i="24"/>
  <c r="E3022" i="24"/>
  <c r="D3022" i="24"/>
  <c r="D3023" i="24"/>
  <c r="E3023" i="24"/>
  <c r="E3024" i="24"/>
  <c r="D3024" i="24"/>
  <c r="D3025" i="24"/>
  <c r="E3025" i="24"/>
  <c r="E3026" i="24"/>
  <c r="D3026" i="24"/>
  <c r="D3027" i="24"/>
  <c r="E3027" i="24"/>
  <c r="E3028" i="24"/>
  <c r="D3028" i="24"/>
  <c r="D3029" i="24"/>
  <c r="E3029" i="24"/>
  <c r="E3030" i="24"/>
  <c r="D3030" i="24"/>
  <c r="D3031" i="24"/>
  <c r="E3031" i="24"/>
  <c r="E3032" i="24"/>
  <c r="D3032" i="24"/>
  <c r="D3033" i="24"/>
  <c r="E3033" i="24"/>
  <c r="E3034" i="24"/>
  <c r="D3034" i="24"/>
  <c r="D3035" i="24"/>
  <c r="E3035" i="24"/>
  <c r="E3036" i="24"/>
  <c r="D3036" i="24"/>
  <c r="D3037" i="24"/>
  <c r="E3037" i="24"/>
  <c r="E3038" i="24"/>
  <c r="D3038" i="24"/>
  <c r="D3039" i="24"/>
  <c r="E3039" i="24"/>
  <c r="E3040" i="24"/>
  <c r="D3040" i="24"/>
  <c r="D3041" i="24"/>
  <c r="E3041" i="24"/>
  <c r="E3042" i="24"/>
  <c r="D3042" i="24"/>
  <c r="D3043" i="24"/>
  <c r="E3043" i="24"/>
  <c r="E3044" i="24"/>
  <c r="D3044" i="24"/>
  <c r="D3045" i="24"/>
  <c r="D3046" i="24"/>
  <c r="E3046" i="24"/>
  <c r="D3047" i="24"/>
  <c r="D3048" i="24"/>
  <c r="E3048" i="24"/>
  <c r="D3049" i="24"/>
  <c r="D3050" i="24"/>
  <c r="E3050" i="24"/>
  <c r="D3051" i="24"/>
  <c r="D3052" i="24"/>
  <c r="E3052" i="24"/>
  <c r="D3053" i="24"/>
  <c r="D3054" i="24"/>
  <c r="E3054" i="24"/>
  <c r="D3055" i="24"/>
  <c r="D3056" i="24"/>
  <c r="E3056" i="24"/>
  <c r="D3057" i="24"/>
  <c r="D3058" i="24"/>
  <c r="E3058" i="24"/>
  <c r="D3059" i="24"/>
  <c r="D3060" i="24"/>
  <c r="E3060" i="24"/>
  <c r="D3061" i="24"/>
  <c r="D3062" i="24"/>
  <c r="E3062" i="24"/>
  <c r="D3063" i="24"/>
  <c r="D3064" i="24"/>
  <c r="E3064" i="24"/>
  <c r="D3065" i="24"/>
  <c r="D3066" i="24"/>
  <c r="E3066" i="24"/>
  <c r="D3067" i="24"/>
  <c r="D3068" i="24"/>
  <c r="E3068" i="24"/>
  <c r="D3069" i="24"/>
  <c r="D3070" i="24"/>
  <c r="E3070" i="24"/>
  <c r="D3071" i="24"/>
  <c r="D3072" i="24"/>
  <c r="E3072" i="24"/>
  <c r="D3073" i="24"/>
  <c r="D3074" i="24"/>
  <c r="E3074" i="24"/>
  <c r="D3075" i="24"/>
  <c r="D3076" i="24"/>
  <c r="E3076" i="24"/>
  <c r="D3077" i="24"/>
  <c r="D3078" i="24"/>
  <c r="E3078" i="24"/>
  <c r="D3079" i="24"/>
  <c r="D3080" i="24"/>
  <c r="E3080" i="24"/>
  <c r="D3081" i="24"/>
  <c r="D3082" i="24"/>
  <c r="E3082" i="24"/>
  <c r="D3083" i="24"/>
  <c r="D3084" i="24"/>
  <c r="E3084" i="24"/>
  <c r="D3085" i="24"/>
  <c r="D3086" i="24"/>
  <c r="E3086" i="24"/>
  <c r="D3087" i="24"/>
  <c r="D3088" i="24"/>
  <c r="E3088" i="24"/>
  <c r="D3089" i="24"/>
  <c r="D3090" i="24"/>
  <c r="E3090" i="24"/>
  <c r="D3091" i="24"/>
  <c r="D3092" i="24"/>
  <c r="E3092" i="24"/>
  <c r="D3093" i="24"/>
  <c r="D3094" i="24"/>
  <c r="E3094" i="24"/>
  <c r="D3095" i="24"/>
  <c r="D3096" i="24"/>
  <c r="E3096" i="24"/>
  <c r="D3097" i="24"/>
  <c r="D3098" i="24"/>
  <c r="E3098" i="24"/>
  <c r="D3099" i="24"/>
  <c r="D3100" i="24"/>
  <c r="E3100" i="24"/>
  <c r="D3101" i="24"/>
  <c r="D3102" i="24"/>
  <c r="E3102" i="24"/>
  <c r="D3103" i="24"/>
  <c r="D3104" i="24"/>
  <c r="E3104" i="24"/>
  <c r="D3105" i="24"/>
  <c r="D3106" i="24"/>
  <c r="E3106" i="24"/>
  <c r="D3107" i="24"/>
  <c r="D3108" i="24"/>
  <c r="E3108" i="24"/>
  <c r="D3109" i="24"/>
  <c r="D3110" i="24"/>
  <c r="E3110" i="24"/>
  <c r="D3111" i="24"/>
  <c r="D3112" i="24"/>
  <c r="E3112" i="24"/>
  <c r="D3113" i="24"/>
  <c r="D3114" i="24"/>
  <c r="E3114" i="24"/>
  <c r="D3115" i="24"/>
  <c r="D3116" i="24"/>
  <c r="E3116" i="24"/>
  <c r="D3117" i="24"/>
  <c r="D3118" i="24"/>
  <c r="E3118" i="24"/>
  <c r="D3119" i="24"/>
  <c r="D3120" i="24"/>
  <c r="E3120" i="24"/>
  <c r="D3121" i="24"/>
  <c r="D3122" i="24"/>
  <c r="E3122" i="24"/>
  <c r="D3123" i="24"/>
  <c r="D3124" i="24"/>
  <c r="E3124" i="24"/>
  <c r="D3125" i="24"/>
  <c r="D3126" i="24"/>
  <c r="E3126" i="24"/>
  <c r="D3127" i="24"/>
  <c r="D3128" i="24"/>
  <c r="E3128" i="24"/>
  <c r="D3129" i="24"/>
  <c r="D3130" i="24"/>
  <c r="E3130" i="24"/>
  <c r="D3131" i="24"/>
  <c r="D3132" i="24"/>
  <c r="E3132" i="24"/>
  <c r="D3133" i="24"/>
  <c r="D3134" i="24"/>
  <c r="E3134" i="24"/>
  <c r="D3135" i="24"/>
  <c r="D3136" i="24"/>
  <c r="E3136" i="24"/>
  <c r="D3137" i="24"/>
  <c r="D3138" i="24"/>
  <c r="E3138" i="24"/>
  <c r="D3139" i="24"/>
  <c r="D3140" i="24"/>
  <c r="E3140" i="24"/>
  <c r="D3141" i="24"/>
  <c r="D3142" i="24"/>
  <c r="E3142" i="24"/>
  <c r="D3143" i="24"/>
  <c r="D3144" i="24"/>
  <c r="E3144" i="24"/>
  <c r="D3145" i="24"/>
  <c r="D3146" i="24"/>
  <c r="E3146" i="24"/>
  <c r="D3147" i="24"/>
  <c r="D3148" i="24"/>
  <c r="E3148" i="24"/>
  <c r="D3149" i="24"/>
  <c r="D3150" i="24"/>
  <c r="E3150" i="24"/>
  <c r="D3151" i="24"/>
  <c r="D3152" i="24"/>
  <c r="E3152" i="24"/>
  <c r="D3153" i="24"/>
  <c r="D3154" i="24"/>
  <c r="E3154" i="24"/>
  <c r="D3155" i="24"/>
  <c r="D3156" i="24"/>
  <c r="E3156" i="24"/>
  <c r="D3157" i="24"/>
  <c r="D3158" i="24"/>
  <c r="E3158" i="24"/>
  <c r="D3159" i="24"/>
  <c r="D3160" i="24"/>
  <c r="E3160" i="24"/>
  <c r="D3161" i="24"/>
  <c r="D3162" i="24"/>
  <c r="E3162" i="24"/>
  <c r="D3163" i="24"/>
  <c r="D3164" i="24"/>
  <c r="E3164" i="24"/>
  <c r="D3165" i="24"/>
  <c r="D3166" i="24"/>
  <c r="E3166" i="24"/>
  <c r="D3167" i="24"/>
  <c r="D3168" i="24"/>
  <c r="E3168" i="24"/>
  <c r="D3169" i="24"/>
  <c r="D3170" i="24"/>
  <c r="E3170" i="24"/>
  <c r="D3171" i="24"/>
  <c r="D3172" i="24"/>
  <c r="E3172" i="24"/>
  <c r="D3173" i="24"/>
  <c r="D3174" i="24"/>
  <c r="E3174" i="24"/>
  <c r="D3175" i="24"/>
  <c r="D3176" i="24"/>
  <c r="E3176" i="24"/>
  <c r="D3177" i="24"/>
  <c r="D3178" i="24"/>
  <c r="E3178" i="24"/>
  <c r="D3179" i="24"/>
  <c r="D3180" i="24"/>
  <c r="E3180" i="24"/>
  <c r="D3181" i="24"/>
  <c r="D3182" i="24"/>
  <c r="E3182" i="24"/>
  <c r="D3183" i="24"/>
  <c r="D3184" i="24"/>
  <c r="E3184" i="24"/>
  <c r="D3185" i="24"/>
  <c r="D3186" i="24"/>
  <c r="E3186" i="24"/>
  <c r="D3187" i="24"/>
  <c r="D3188" i="24"/>
  <c r="E3188" i="24"/>
  <c r="D3189" i="24"/>
  <c r="D3190" i="24"/>
  <c r="E3190" i="24"/>
  <c r="D3191" i="24"/>
  <c r="D3192" i="24"/>
  <c r="E3192" i="24"/>
  <c r="D3193" i="24"/>
  <c r="D3194" i="24"/>
  <c r="E3194" i="24"/>
  <c r="D3195" i="24"/>
  <c r="D3196" i="24"/>
  <c r="E3196" i="24"/>
  <c r="D3197" i="24"/>
  <c r="D3198" i="24"/>
  <c r="E3198" i="24"/>
  <c r="D3199" i="24"/>
  <c r="D3200" i="24"/>
  <c r="E3200" i="24"/>
  <c r="D3201" i="24"/>
  <c r="D3202" i="24"/>
  <c r="E3202" i="24"/>
  <c r="D3203" i="24"/>
  <c r="D3204" i="24"/>
  <c r="E3204" i="24"/>
  <c r="D3205" i="24"/>
  <c r="D3206" i="24"/>
  <c r="E3206" i="24"/>
  <c r="D3207" i="24"/>
  <c r="D3208" i="24"/>
  <c r="E3208" i="24"/>
  <c r="D3209" i="24"/>
  <c r="D3210" i="24"/>
  <c r="E3210" i="24"/>
  <c r="D3211" i="24"/>
  <c r="D3212" i="24"/>
  <c r="E3212" i="24"/>
  <c r="D3213" i="24"/>
  <c r="D3214" i="24"/>
  <c r="E3214" i="24"/>
  <c r="D3215" i="24"/>
  <c r="D3216" i="24"/>
  <c r="E3216" i="24"/>
  <c r="D3217" i="24"/>
  <c r="D3218" i="24"/>
  <c r="E3218" i="24"/>
  <c r="D3219" i="24"/>
  <c r="D3220" i="24"/>
  <c r="E3220" i="24"/>
  <c r="D3221" i="24"/>
  <c r="D3222" i="24"/>
  <c r="E3222" i="24"/>
  <c r="D3223" i="24"/>
  <c r="D3224" i="24"/>
  <c r="E3224" i="24"/>
  <c r="D3225" i="24"/>
  <c r="D3226" i="24"/>
  <c r="E3226" i="24"/>
  <c r="D3227" i="24"/>
  <c r="D3228" i="24"/>
  <c r="E3228" i="24"/>
  <c r="D3229" i="24"/>
  <c r="D3230" i="24"/>
  <c r="E3230" i="24"/>
  <c r="D3231" i="24"/>
  <c r="E3232" i="24"/>
  <c r="D3232" i="24"/>
  <c r="D3233" i="24"/>
  <c r="E3233" i="24"/>
  <c r="D3235" i="24"/>
  <c r="E3236" i="24"/>
  <c r="D3236" i="24"/>
  <c r="D3237" i="24"/>
  <c r="E3237" i="24"/>
  <c r="D3239" i="24"/>
  <c r="E3240" i="24"/>
  <c r="D3240" i="24"/>
  <c r="D3241" i="24"/>
  <c r="E3241" i="24"/>
  <c r="D3243" i="24"/>
  <c r="E3244" i="24"/>
  <c r="D3244" i="24"/>
  <c r="D3245" i="24"/>
  <c r="E3245" i="24"/>
  <c r="D3247" i="24"/>
  <c r="E3248" i="24"/>
  <c r="D3248" i="24"/>
  <c r="D3249" i="24"/>
  <c r="E3249" i="24"/>
  <c r="D3251" i="24"/>
  <c r="E3252" i="24"/>
  <c r="D3252" i="24"/>
  <c r="D3253" i="24"/>
  <c r="E3253" i="24"/>
  <c r="D3255" i="24"/>
  <c r="E3256" i="24"/>
  <c r="D3256" i="24"/>
  <c r="D3257" i="24"/>
  <c r="E3257" i="24"/>
  <c r="D3259" i="24"/>
  <c r="E3260" i="24"/>
  <c r="D3260" i="24"/>
  <c r="D3261" i="24"/>
  <c r="E3261" i="24"/>
  <c r="D3263" i="24"/>
  <c r="E3264" i="24"/>
  <c r="D3264" i="24"/>
  <c r="D3265" i="24"/>
  <c r="E3265" i="24"/>
  <c r="D3267" i="24"/>
  <c r="E3268" i="24"/>
  <c r="D3268" i="24"/>
  <c r="D3269" i="24"/>
  <c r="E3269" i="24"/>
  <c r="D3271" i="24"/>
  <c r="E3272" i="24"/>
  <c r="D3272" i="24"/>
  <c r="D3273" i="24"/>
  <c r="E3273" i="24"/>
  <c r="D3275" i="24"/>
  <c r="E3276" i="24"/>
  <c r="D3276" i="24"/>
  <c r="D3277" i="24"/>
  <c r="E3277" i="24"/>
  <c r="D3279" i="24"/>
  <c r="E3280" i="24"/>
  <c r="D3280" i="24"/>
  <c r="D3281" i="24"/>
  <c r="E3281" i="24"/>
  <c r="D3283" i="24"/>
  <c r="E3284" i="24"/>
  <c r="D3284" i="24"/>
  <c r="D3285" i="24"/>
  <c r="E3285" i="24"/>
  <c r="D3287" i="24"/>
  <c r="E3288" i="24"/>
  <c r="D3288" i="24"/>
  <c r="D3289" i="24"/>
  <c r="E3289" i="24"/>
  <c r="D3291" i="24"/>
  <c r="E3292" i="24"/>
  <c r="D3292" i="24"/>
  <c r="D3293" i="24"/>
  <c r="E3293" i="24"/>
  <c r="D3295" i="24"/>
  <c r="E3296" i="24"/>
  <c r="D3296" i="24"/>
  <c r="D3297" i="24"/>
  <c r="E3297" i="24"/>
  <c r="D3299" i="24"/>
  <c r="E3300" i="24"/>
  <c r="D3300" i="24"/>
  <c r="D3301" i="24"/>
  <c r="E3301" i="24"/>
  <c r="D3303" i="24"/>
  <c r="E3304" i="24"/>
  <c r="D3304" i="24"/>
  <c r="D3305" i="24"/>
  <c r="E3305" i="24"/>
  <c r="D3307" i="24"/>
  <c r="E3308" i="24"/>
  <c r="D3308" i="24"/>
  <c r="D3309" i="24"/>
  <c r="E3309" i="24"/>
  <c r="D3311" i="24"/>
  <c r="E3312" i="24"/>
  <c r="D3312" i="24"/>
  <c r="D3313" i="24"/>
  <c r="E3313" i="24"/>
  <c r="D3315" i="24"/>
  <c r="E3316" i="24"/>
  <c r="D3316" i="24"/>
  <c r="D3317" i="24"/>
  <c r="E3317" i="24"/>
  <c r="D3319" i="24"/>
  <c r="E3320" i="24"/>
  <c r="D3320" i="24"/>
  <c r="D3321" i="24"/>
  <c r="E3321" i="24"/>
  <c r="D3323" i="24"/>
  <c r="E3324" i="24"/>
  <c r="D3324" i="24"/>
  <c r="D3325" i="24"/>
  <c r="E3325" i="24"/>
  <c r="D3327" i="24"/>
  <c r="E3328" i="24"/>
  <c r="D3328" i="24"/>
  <c r="D3329" i="24"/>
  <c r="E3329" i="24"/>
  <c r="D3331" i="24"/>
  <c r="E3332" i="24"/>
  <c r="D3332" i="24"/>
  <c r="D3333" i="24"/>
  <c r="E3333" i="24"/>
  <c r="D3335" i="24"/>
  <c r="E3336" i="24"/>
  <c r="D3336" i="24"/>
  <c r="D3337" i="24"/>
  <c r="E3337" i="24"/>
  <c r="D3339" i="24"/>
  <c r="D3340" i="24"/>
  <c r="E3340" i="24"/>
  <c r="D3342" i="24"/>
  <c r="E3342" i="24"/>
  <c r="D3343" i="24"/>
  <c r="E3343" i="24"/>
  <c r="D3345" i="24"/>
  <c r="E3346" i="24"/>
  <c r="D3346" i="24"/>
  <c r="D3347" i="24"/>
  <c r="D3348" i="24"/>
  <c r="E3348" i="24"/>
  <c r="D3350" i="24"/>
  <c r="D3351" i="24"/>
  <c r="D3353" i="24"/>
  <c r="E3353" i="24"/>
  <c r="D3355" i="24"/>
  <c r="D3356" i="24"/>
  <c r="E3356" i="24"/>
  <c r="D3358" i="24"/>
  <c r="E3358" i="24"/>
  <c r="D3361" i="24"/>
  <c r="E3362" i="24"/>
  <c r="D3362" i="24"/>
  <c r="D3363" i="24"/>
  <c r="D3364" i="24"/>
  <c r="E3364" i="24"/>
  <c r="D3366" i="24"/>
  <c r="D3367" i="24"/>
  <c r="E3367" i="24"/>
  <c r="D3369" i="24"/>
  <c r="E3369" i="24"/>
  <c r="E3370" i="24"/>
  <c r="D3370" i="24"/>
  <c r="D3371" i="24"/>
  <c r="D3372" i="24"/>
  <c r="E3372" i="24"/>
  <c r="D3374" i="24"/>
  <c r="E3374" i="24"/>
  <c r="D3375" i="24"/>
  <c r="E3375" i="24"/>
  <c r="D3377" i="24"/>
  <c r="E3378" i="24"/>
  <c r="D3378" i="24"/>
  <c r="D3379" i="24"/>
  <c r="D3380" i="24"/>
  <c r="E3380" i="24"/>
  <c r="D3382" i="24"/>
  <c r="D3383" i="24"/>
  <c r="D3385" i="24"/>
  <c r="E3385" i="24"/>
  <c r="E3386" i="24"/>
  <c r="D3386" i="24"/>
  <c r="D3387" i="24"/>
  <c r="D3388" i="24"/>
  <c r="E3388" i="24"/>
  <c r="D3390" i="24"/>
  <c r="E3390" i="24"/>
  <c r="D3391" i="24"/>
  <c r="E3391" i="24"/>
  <c r="D3393" i="24"/>
  <c r="E3394" i="24"/>
  <c r="D3394" i="24"/>
  <c r="D3395" i="24"/>
  <c r="D3396" i="24"/>
  <c r="E3396" i="24"/>
  <c r="D3398" i="24"/>
  <c r="D3399" i="24"/>
  <c r="E3399" i="24"/>
  <c r="D3401" i="24"/>
  <c r="E3401" i="24"/>
  <c r="E3402" i="24"/>
  <c r="D3402" i="24"/>
  <c r="D3403" i="24"/>
  <c r="D3404" i="24"/>
  <c r="E3404" i="24"/>
  <c r="D3406" i="24"/>
  <c r="E3406" i="24"/>
  <c r="D3407" i="24"/>
  <c r="E3407" i="24"/>
  <c r="D3409" i="24"/>
  <c r="E3410" i="24"/>
  <c r="D3410" i="24"/>
  <c r="D3411" i="24"/>
  <c r="E3411" i="24"/>
  <c r="D3413" i="24"/>
  <c r="E3414" i="24"/>
  <c r="D3414" i="24"/>
  <c r="D3415" i="24"/>
  <c r="E3415" i="24"/>
  <c r="D3416" i="24"/>
  <c r="D3417" i="24"/>
  <c r="E3418" i="24"/>
  <c r="D3418" i="24"/>
  <c r="D3419" i="24"/>
  <c r="E3419" i="24"/>
  <c r="D3420" i="24"/>
  <c r="D3421" i="24"/>
  <c r="E3422" i="24"/>
  <c r="D3422" i="24"/>
  <c r="D3423" i="24"/>
  <c r="E3423" i="24"/>
  <c r="D3424" i="24"/>
  <c r="D3425" i="24"/>
  <c r="E3426" i="24"/>
  <c r="D3427" i="24"/>
  <c r="E3427" i="24"/>
  <c r="D3428" i="24"/>
  <c r="D3429" i="24"/>
  <c r="E3430" i="24"/>
  <c r="D3431" i="24"/>
  <c r="E3431" i="24"/>
  <c r="D3432" i="24"/>
  <c r="D3433" i="24"/>
  <c r="E3434" i="24"/>
  <c r="D3434" i="24"/>
  <c r="D3435" i="24"/>
  <c r="E3435" i="24"/>
  <c r="D3437" i="24"/>
  <c r="E3438" i="24"/>
  <c r="D3439" i="24"/>
  <c r="E3439" i="24"/>
  <c r="D3440" i="24"/>
  <c r="D3441" i="24"/>
  <c r="E3442" i="24"/>
  <c r="D3443" i="24"/>
  <c r="E3443" i="24"/>
  <c r="D3445" i="24"/>
  <c r="E3446" i="24"/>
  <c r="D3447" i="24"/>
  <c r="E3447" i="24"/>
  <c r="D3448" i="24"/>
  <c r="D3449" i="24"/>
  <c r="E3450" i="24"/>
  <c r="D3451" i="24"/>
  <c r="E3451" i="24"/>
  <c r="D3453" i="24"/>
  <c r="E3454" i="24"/>
  <c r="D3455" i="24"/>
  <c r="E3455" i="24"/>
  <c r="D3456" i="24"/>
  <c r="D3457" i="24"/>
  <c r="E3458" i="24"/>
  <c r="D3459" i="24"/>
  <c r="E3459" i="24"/>
  <c r="D3461" i="24"/>
  <c r="E3462" i="24"/>
  <c r="D3463" i="24"/>
  <c r="E3463" i="24"/>
  <c r="D3464" i="24"/>
  <c r="D3465" i="24"/>
  <c r="E3466" i="24"/>
  <c r="D3467" i="24"/>
  <c r="E3467" i="24"/>
  <c r="D3469" i="24"/>
  <c r="E3470" i="24"/>
  <c r="D3471" i="24"/>
  <c r="E3471" i="24"/>
  <c r="D3472" i="24"/>
  <c r="D3473" i="24"/>
  <c r="E3474" i="24"/>
  <c r="D3475" i="24"/>
  <c r="E3475" i="24"/>
  <c r="D3477" i="24"/>
  <c r="E3478" i="24"/>
  <c r="D3479" i="24"/>
  <c r="E3479" i="24"/>
  <c r="D3480" i="24"/>
  <c r="D3481" i="24"/>
  <c r="E3482" i="24"/>
  <c r="D3483" i="24"/>
  <c r="E3483" i="24"/>
  <c r="D3485" i="24"/>
  <c r="E3486" i="24"/>
  <c r="D3487" i="24"/>
  <c r="E3487" i="24"/>
  <c r="D3488" i="24"/>
  <c r="D3489" i="24"/>
  <c r="E3490" i="24"/>
  <c r="D3491" i="24"/>
  <c r="E3491" i="24"/>
  <c r="D3493" i="24"/>
  <c r="E3494" i="24"/>
  <c r="D3495" i="24"/>
  <c r="E3495" i="24"/>
  <c r="D3496" i="24"/>
  <c r="D3497" i="24"/>
  <c r="E3498" i="24"/>
  <c r="D3499" i="24"/>
  <c r="E3499" i="24"/>
  <c r="D3501" i="24"/>
  <c r="E3502" i="24"/>
  <c r="D3503" i="24"/>
  <c r="E3503" i="24"/>
  <c r="D3504" i="24"/>
  <c r="D3505" i="24"/>
  <c r="E3506" i="24"/>
  <c r="D3507" i="24"/>
  <c r="E3507" i="24"/>
  <c r="D3509" i="24"/>
  <c r="E3510" i="24"/>
  <c r="D3511" i="24"/>
  <c r="E3511" i="24"/>
  <c r="D3512" i="24"/>
  <c r="D3513" i="24"/>
  <c r="E3514" i="24"/>
  <c r="D3515" i="24"/>
  <c r="E3515" i="24"/>
  <c r="D3517" i="24"/>
  <c r="E3518" i="24"/>
  <c r="D3519" i="24"/>
  <c r="E3519" i="24"/>
  <c r="D3520" i="24"/>
  <c r="D3521" i="24"/>
  <c r="E3522" i="24"/>
  <c r="D3523" i="24"/>
  <c r="E3523" i="24"/>
  <c r="D3525" i="24"/>
  <c r="E3526" i="24"/>
  <c r="D3527" i="24"/>
  <c r="E3527" i="24"/>
  <c r="D3528" i="24"/>
  <c r="D3529" i="24"/>
  <c r="E3530" i="24"/>
  <c r="D3531" i="24"/>
  <c r="E3531" i="24"/>
  <c r="D3533" i="24"/>
  <c r="E3534" i="24"/>
  <c r="D3535" i="24"/>
  <c r="E3535" i="24"/>
  <c r="D3536" i="24"/>
  <c r="D3537" i="24"/>
  <c r="E3538" i="24"/>
  <c r="D3539" i="24"/>
  <c r="E3539" i="24"/>
  <c r="D3541" i="24"/>
  <c r="E3542" i="24"/>
  <c r="D3543" i="24"/>
  <c r="E3543" i="24"/>
  <c r="D3544" i="24"/>
  <c r="D3545" i="24"/>
  <c r="E3546" i="24"/>
  <c r="D3547" i="24"/>
  <c r="E3547" i="24"/>
  <c r="D3549" i="24"/>
  <c r="E3550" i="24"/>
  <c r="D3551" i="24"/>
  <c r="E3551" i="24"/>
  <c r="D3552" i="24"/>
  <c r="D3553" i="24"/>
  <c r="E3554" i="24"/>
  <c r="D3555" i="24"/>
  <c r="E3555" i="24"/>
  <c r="D3557" i="24"/>
  <c r="E3558" i="24"/>
  <c r="D3559" i="24"/>
  <c r="E3559" i="24"/>
  <c r="D3560" i="24"/>
  <c r="D3561" i="24"/>
  <c r="E3562" i="24"/>
  <c r="D3563" i="24"/>
  <c r="E3563" i="24"/>
  <c r="D3565" i="24"/>
  <c r="E3566" i="24"/>
  <c r="D3567" i="24"/>
  <c r="E3567" i="24"/>
  <c r="D3568" i="24"/>
  <c r="D3569" i="24"/>
  <c r="E3570" i="24"/>
  <c r="D3571" i="24"/>
  <c r="E3571" i="24"/>
  <c r="D3573" i="24"/>
  <c r="E3574" i="24"/>
  <c r="D3575" i="24"/>
  <c r="E3575" i="24"/>
  <c r="D3576" i="24"/>
  <c r="D3577" i="24"/>
  <c r="E3578" i="24"/>
  <c r="D3579" i="24"/>
  <c r="E3579" i="24"/>
  <c r="D3581" i="24"/>
  <c r="E3582" i="24"/>
  <c r="D3583" i="24"/>
  <c r="E3583" i="24"/>
  <c r="D3584" i="24"/>
  <c r="D3585" i="24"/>
  <c r="E3586" i="24"/>
  <c r="D3587" i="24"/>
  <c r="E3587" i="24"/>
  <c r="D3589" i="24"/>
  <c r="E3590" i="24"/>
  <c r="D3591" i="24"/>
  <c r="E3591" i="24"/>
  <c r="D3592" i="24"/>
  <c r="D3593" i="24"/>
  <c r="E3594" i="24"/>
  <c r="D3595" i="24"/>
  <c r="E3595" i="24"/>
  <c r="D3597" i="24"/>
  <c r="E3598" i="24"/>
  <c r="D3599" i="24"/>
  <c r="E3599" i="24"/>
  <c r="D3600" i="24"/>
  <c r="D3601" i="24"/>
  <c r="E3602" i="24"/>
  <c r="D3603" i="24"/>
  <c r="E3603" i="24"/>
  <c r="D3605" i="24"/>
  <c r="E3606" i="24"/>
  <c r="D3607" i="24"/>
  <c r="E3607" i="24"/>
  <c r="D3608" i="24"/>
  <c r="D3609" i="24"/>
  <c r="E3610" i="24"/>
  <c r="D3611" i="24"/>
  <c r="E3611" i="24"/>
  <c r="D3613" i="24"/>
  <c r="E3614" i="24"/>
  <c r="D3615" i="24"/>
  <c r="E3615" i="24"/>
  <c r="D3616" i="24"/>
  <c r="D3617" i="24"/>
  <c r="E3618" i="24"/>
  <c r="D3619" i="24"/>
  <c r="E3619" i="24"/>
  <c r="D3621" i="24"/>
  <c r="E3622" i="24"/>
  <c r="D3623" i="24"/>
  <c r="E3623" i="24"/>
  <c r="D3624" i="24"/>
  <c r="D3625" i="24"/>
  <c r="E3626" i="24"/>
  <c r="D3627" i="24"/>
  <c r="E3627" i="24"/>
  <c r="D3629" i="24"/>
  <c r="E3630" i="24"/>
  <c r="D3631" i="24"/>
  <c r="E3631" i="24"/>
  <c r="D3632" i="24"/>
  <c r="D3633" i="24"/>
  <c r="E3634" i="24"/>
  <c r="D3635" i="24"/>
  <c r="E3635" i="24"/>
  <c r="D3637" i="24"/>
  <c r="E3638" i="24"/>
  <c r="D3639" i="24"/>
  <c r="E3639" i="24"/>
  <c r="D3640" i="24"/>
  <c r="D3641" i="24"/>
  <c r="E3642" i="24"/>
  <c r="D3643" i="24"/>
  <c r="E3643" i="24"/>
  <c r="D3645" i="24"/>
  <c r="E3646" i="24"/>
  <c r="D3647" i="24"/>
  <c r="E3647" i="24"/>
  <c r="D3648" i="24"/>
  <c r="D3649" i="24"/>
  <c r="E3650" i="24"/>
  <c r="D3651" i="24"/>
  <c r="E3651" i="24"/>
  <c r="D3653" i="24"/>
  <c r="E3654" i="24"/>
  <c r="D3655" i="24"/>
  <c r="E3655" i="24"/>
  <c r="D3656" i="24"/>
  <c r="D3657" i="24"/>
  <c r="E3658" i="24"/>
  <c r="D3659" i="24"/>
  <c r="E3659" i="24"/>
  <c r="D3661" i="24"/>
  <c r="E3662" i="24"/>
  <c r="D3663" i="24"/>
  <c r="E3663" i="24"/>
  <c r="D3664" i="24"/>
  <c r="D3665" i="24"/>
  <c r="E3666" i="24"/>
  <c r="D3667" i="24"/>
  <c r="E3667" i="24"/>
  <c r="D3669" i="24"/>
  <c r="E3670" i="24"/>
  <c r="D3671" i="24"/>
  <c r="E3671" i="24"/>
  <c r="D3672" i="24"/>
  <c r="D3673" i="24"/>
  <c r="E3674" i="24"/>
  <c r="D3675" i="24"/>
  <c r="E3675" i="24"/>
  <c r="D3677" i="24"/>
  <c r="E3678" i="24"/>
  <c r="D3679" i="24"/>
  <c r="E3679" i="24"/>
  <c r="D3680" i="24"/>
  <c r="D3681" i="24"/>
  <c r="E3682" i="24"/>
  <c r="D3683" i="24"/>
  <c r="E3683" i="24"/>
  <c r="D3685" i="24"/>
  <c r="E3686" i="24"/>
  <c r="D3687" i="24"/>
  <c r="E3687" i="24"/>
  <c r="D3688" i="24"/>
  <c r="D3689" i="24"/>
  <c r="E3690" i="24"/>
  <c r="D3691" i="24"/>
  <c r="E3691" i="24"/>
  <c r="D3693" i="24"/>
  <c r="E3694" i="24"/>
  <c r="D3695" i="24"/>
  <c r="E3695" i="24"/>
  <c r="D3696" i="24"/>
  <c r="D3697" i="24"/>
  <c r="E3698" i="24"/>
  <c r="D3699" i="24"/>
  <c r="E3699" i="24"/>
  <c r="D3701" i="24"/>
  <c r="E3702" i="24"/>
  <c r="D3703" i="24"/>
  <c r="E3703" i="24"/>
  <c r="D3704" i="24"/>
  <c r="D3705" i="24"/>
  <c r="E3706" i="24"/>
  <c r="D3707" i="24"/>
  <c r="E3707" i="24"/>
  <c r="D3709" i="24"/>
  <c r="E3710" i="24"/>
  <c r="D3711" i="24"/>
  <c r="E3711" i="24"/>
  <c r="D3712" i="24"/>
  <c r="D3713" i="24"/>
  <c r="E3714" i="24"/>
  <c r="D3715" i="24"/>
  <c r="E3715" i="24"/>
  <c r="D3717" i="24"/>
  <c r="E3718" i="24"/>
  <c r="D3719" i="24"/>
  <c r="E3719" i="24"/>
  <c r="D3720" i="24"/>
  <c r="D3721" i="24"/>
  <c r="E3722" i="24"/>
  <c r="D3723" i="24"/>
  <c r="E3723" i="24"/>
  <c r="D3725" i="24"/>
  <c r="E3726" i="24"/>
  <c r="D3727" i="24"/>
  <c r="E3727" i="24"/>
  <c r="D3728" i="24"/>
  <c r="D3729" i="24"/>
  <c r="E3730" i="24"/>
  <c r="D3731" i="24"/>
  <c r="E3731" i="24"/>
  <c r="D3733" i="24"/>
  <c r="E3734" i="24"/>
  <c r="D3735" i="24"/>
  <c r="E3735" i="24"/>
  <c r="D3736" i="24"/>
  <c r="D3737" i="24"/>
  <c r="E3738" i="24"/>
  <c r="D3739" i="24"/>
  <c r="E3739" i="24"/>
  <c r="D3741" i="24"/>
  <c r="E3742" i="24"/>
  <c r="D3743" i="24"/>
  <c r="E3743" i="24"/>
  <c r="D3744" i="24"/>
  <c r="D3745" i="24"/>
  <c r="E3746" i="24"/>
  <c r="D3747" i="24"/>
  <c r="E3747" i="24"/>
  <c r="D3749" i="24"/>
  <c r="E3750" i="24"/>
  <c r="D3751" i="24"/>
  <c r="E3751" i="24"/>
  <c r="D3752" i="24"/>
  <c r="D3753" i="24"/>
  <c r="E3754" i="24"/>
  <c r="D3755" i="24"/>
  <c r="E3755" i="24"/>
  <c r="D3757" i="24"/>
  <c r="E3758" i="24"/>
  <c r="D3759" i="24"/>
  <c r="E3759" i="24"/>
  <c r="D3760" i="24"/>
  <c r="D3761" i="24"/>
  <c r="E3762" i="24"/>
  <c r="D3763" i="24"/>
  <c r="E3763" i="24"/>
  <c r="D3765" i="24"/>
  <c r="E3766" i="24"/>
  <c r="D3767" i="24"/>
  <c r="E3767" i="24"/>
  <c r="D3768" i="24"/>
  <c r="D3769" i="24"/>
  <c r="E3770" i="24"/>
  <c r="D3771" i="24"/>
  <c r="E3771" i="24"/>
  <c r="D3773" i="24"/>
  <c r="E3774" i="24"/>
  <c r="D3775" i="24"/>
  <c r="E3775" i="24"/>
  <c r="D3776" i="24"/>
  <c r="D3777" i="24"/>
  <c r="E3778" i="24"/>
  <c r="D3779" i="24"/>
  <c r="E3779" i="24"/>
  <c r="D3781" i="24"/>
  <c r="E3782" i="24"/>
  <c r="D3783" i="24"/>
  <c r="E3783" i="24"/>
  <c r="D3784" i="24"/>
  <c r="D3785" i="24"/>
  <c r="E3786" i="24"/>
  <c r="D3787" i="24"/>
  <c r="E3787" i="24"/>
  <c r="D3789" i="24"/>
  <c r="E3790" i="24"/>
  <c r="D3791" i="24"/>
  <c r="E3791" i="24"/>
  <c r="D3792" i="24"/>
  <c r="D3793" i="24"/>
  <c r="E3794" i="24"/>
  <c r="D3795" i="24"/>
  <c r="E3795" i="24"/>
  <c r="D3797" i="24"/>
  <c r="E3798" i="24"/>
  <c r="D3799" i="24"/>
  <c r="E3799" i="24"/>
  <c r="D3800" i="24"/>
  <c r="D3801" i="24"/>
  <c r="E3802" i="24"/>
  <c r="D3803" i="24"/>
  <c r="E3803" i="24"/>
  <c r="D3805" i="24"/>
  <c r="E3806" i="24"/>
  <c r="D3807" i="24"/>
  <c r="E3807" i="24"/>
  <c r="D3808" i="24"/>
  <c r="D3809" i="24"/>
  <c r="E3810" i="24"/>
  <c r="D3811" i="24"/>
  <c r="E3811" i="24"/>
  <c r="D3813" i="24"/>
  <c r="E3814" i="24"/>
  <c r="D3815" i="24"/>
  <c r="E3815" i="24"/>
  <c r="D3816" i="24"/>
  <c r="D3817" i="24"/>
  <c r="E3818" i="24"/>
  <c r="D3819" i="24"/>
  <c r="E3819" i="24"/>
  <c r="D3821" i="24"/>
  <c r="E3822" i="24"/>
  <c r="D3823" i="24"/>
  <c r="E3823" i="24"/>
  <c r="D3824" i="24"/>
  <c r="D3825" i="24"/>
  <c r="E3826" i="24"/>
  <c r="D3827" i="24"/>
  <c r="E3827" i="24"/>
  <c r="D3829" i="24"/>
  <c r="E3830" i="24"/>
  <c r="D3831" i="24"/>
  <c r="E3831" i="24"/>
  <c r="D3832" i="24"/>
  <c r="D3833" i="24"/>
  <c r="E3834" i="24"/>
  <c r="D3835" i="24"/>
  <c r="E3835" i="24"/>
  <c r="D3837" i="24"/>
  <c r="E3838" i="24"/>
  <c r="D3839" i="24"/>
  <c r="E3839" i="24"/>
  <c r="D3840" i="24"/>
  <c r="D3841" i="24"/>
  <c r="E3842" i="24"/>
  <c r="D3843" i="24"/>
  <c r="E3843" i="24"/>
  <c r="D3845" i="24"/>
  <c r="E3846" i="24"/>
  <c r="D3847" i="24"/>
  <c r="E3847" i="24"/>
  <c r="D3848" i="24"/>
  <c r="D3849" i="24"/>
  <c r="E3850" i="24"/>
  <c r="D3851" i="24"/>
  <c r="E3851" i="24"/>
  <c r="D3853" i="24"/>
  <c r="E3854" i="24"/>
  <c r="D3855" i="24"/>
  <c r="E3855" i="24"/>
  <c r="D3856" i="24"/>
  <c r="D3857" i="24"/>
  <c r="E3858" i="24"/>
  <c r="D3859" i="24"/>
  <c r="E3859" i="24"/>
  <c r="D3861" i="24"/>
  <c r="E3862" i="24"/>
  <c r="D3863" i="24"/>
  <c r="E3863" i="24"/>
  <c r="D3864" i="24"/>
  <c r="D3865" i="24"/>
  <c r="E3866" i="24"/>
  <c r="D3867" i="24"/>
  <c r="E3867" i="24"/>
  <c r="D3869" i="24"/>
  <c r="E3870" i="24"/>
  <c r="D3871" i="24"/>
  <c r="E3871" i="24"/>
  <c r="D3872" i="24"/>
  <c r="D3873" i="24"/>
  <c r="E3874" i="24"/>
  <c r="D3875" i="24"/>
  <c r="E3875" i="24"/>
  <c r="D3877" i="24"/>
  <c r="E3878" i="24"/>
  <c r="D3879" i="24"/>
  <c r="E3879" i="24"/>
  <c r="E3880" i="24"/>
  <c r="D3880" i="24"/>
  <c r="D3881" i="24"/>
  <c r="D3882" i="24"/>
  <c r="E3882" i="24"/>
  <c r="D3884" i="24"/>
  <c r="E3884" i="24"/>
  <c r="D3885" i="24"/>
  <c r="E3885" i="24"/>
  <c r="D3887" i="24"/>
  <c r="E3887" i="24"/>
  <c r="D3889" i="24"/>
  <c r="D3890" i="24"/>
  <c r="E3890" i="24"/>
  <c r="D3892" i="24"/>
  <c r="E3892" i="24"/>
  <c r="D3895" i="24"/>
  <c r="E3895" i="24"/>
  <c r="E3896" i="24"/>
  <c r="D3896" i="24"/>
  <c r="D3897" i="24"/>
  <c r="D3898" i="24"/>
  <c r="E3898" i="24"/>
  <c r="D3900" i="24"/>
  <c r="E3900" i="24"/>
  <c r="D3901" i="24"/>
  <c r="E3901" i="24"/>
  <c r="D3903" i="24"/>
  <c r="E3903" i="24"/>
  <c r="D3905" i="24"/>
  <c r="D3906" i="24"/>
  <c r="E3906" i="24"/>
  <c r="D3908" i="24"/>
  <c r="E3908" i="24"/>
  <c r="D3911" i="24"/>
  <c r="E3911" i="24"/>
  <c r="E3912" i="24"/>
  <c r="D3912" i="24"/>
  <c r="D3913" i="24"/>
  <c r="D3914" i="24"/>
  <c r="E3914" i="24"/>
  <c r="D3916" i="24"/>
  <c r="E3916" i="24"/>
  <c r="D3917" i="24"/>
  <c r="E3917" i="24"/>
  <c r="D3919" i="24"/>
  <c r="E3919" i="24"/>
  <c r="D3921" i="24"/>
  <c r="D3922" i="24"/>
  <c r="E3922" i="24"/>
  <c r="D3924" i="24"/>
  <c r="E3924" i="24"/>
  <c r="D3927" i="24"/>
  <c r="E3927" i="24"/>
  <c r="E3928" i="24"/>
  <c r="D3928" i="24"/>
  <c r="D3929" i="24"/>
  <c r="D3930" i="24"/>
  <c r="E3930" i="24"/>
  <c r="D3932" i="24"/>
  <c r="E3932" i="24"/>
  <c r="D3933" i="24"/>
  <c r="E3933" i="24"/>
  <c r="D3935" i="24"/>
  <c r="E3935" i="24"/>
  <c r="D3937" i="24"/>
  <c r="D3938" i="24"/>
  <c r="E3938" i="24"/>
  <c r="D3940" i="24"/>
  <c r="E3940" i="24"/>
  <c r="D3943" i="24"/>
  <c r="E3943" i="24"/>
  <c r="E3944" i="24"/>
  <c r="D3944" i="24"/>
  <c r="D3945" i="24"/>
  <c r="D3946" i="24"/>
  <c r="E3946" i="24"/>
  <c r="D3948" i="24"/>
  <c r="E3948" i="24"/>
  <c r="D3949" i="24"/>
  <c r="E3949" i="24"/>
  <c r="D3951" i="24"/>
  <c r="E3951" i="24"/>
  <c r="D3953" i="24"/>
  <c r="D3954" i="24"/>
  <c r="E3954" i="24"/>
  <c r="D3956" i="24"/>
  <c r="E3956" i="24"/>
  <c r="D3959" i="24"/>
  <c r="E3959" i="24"/>
  <c r="E3960" i="24"/>
  <c r="D3960" i="24"/>
  <c r="D3961" i="24"/>
  <c r="D3962" i="24"/>
  <c r="E3962" i="24"/>
  <c r="D3964" i="24"/>
  <c r="E3964" i="24"/>
  <c r="D3965" i="24"/>
  <c r="E3965" i="24"/>
  <c r="D3967" i="24"/>
  <c r="E3967" i="24"/>
  <c r="D3969" i="24"/>
  <c r="D3970" i="24"/>
  <c r="E3970" i="24"/>
  <c r="D3972" i="24"/>
  <c r="E3972" i="24"/>
  <c r="D3975" i="24"/>
  <c r="E3975" i="24"/>
  <c r="E3976" i="24"/>
  <c r="D3976" i="24"/>
  <c r="D3977" i="24"/>
  <c r="D3978" i="24"/>
  <c r="E3978" i="24"/>
  <c r="D3980" i="24"/>
  <c r="E3980" i="24"/>
  <c r="D3981" i="24"/>
  <c r="E3981" i="24"/>
  <c r="D3983" i="24"/>
  <c r="E3983" i="24"/>
  <c r="D3985" i="24"/>
  <c r="D3986" i="24"/>
  <c r="E3986" i="24"/>
  <c r="D3988" i="24"/>
  <c r="D3990" i="24"/>
  <c r="E3990" i="24"/>
  <c r="D3992" i="24"/>
  <c r="D3994" i="24"/>
  <c r="E3994" i="24"/>
  <c r="D3996" i="24"/>
  <c r="D3998" i="24"/>
  <c r="E3998" i="24"/>
  <c r="D4000" i="24"/>
  <c r="D4002" i="24"/>
  <c r="E4002" i="24"/>
  <c r="D4004" i="24"/>
  <c r="D4006" i="24"/>
  <c r="E4006" i="24"/>
  <c r="D4008" i="24"/>
  <c r="D4010" i="24"/>
  <c r="E4010" i="24"/>
  <c r="D4012" i="24"/>
  <c r="D4014" i="24"/>
  <c r="E4014" i="24"/>
  <c r="D4016" i="24"/>
  <c r="D4018" i="24"/>
  <c r="E4018" i="24"/>
  <c r="D4020" i="24"/>
  <c r="D4022" i="24"/>
  <c r="E4022" i="24"/>
  <c r="D4024" i="24"/>
  <c r="D4026" i="24"/>
  <c r="E4026" i="24"/>
  <c r="D4028" i="24"/>
  <c r="D4030" i="24"/>
  <c r="E4030" i="24"/>
  <c r="D4032" i="24"/>
  <c r="D4034" i="24"/>
  <c r="E4034" i="24"/>
  <c r="D4036" i="24"/>
  <c r="D4038" i="24"/>
  <c r="E4038" i="24"/>
  <c r="D4040" i="24"/>
  <c r="D4042" i="24"/>
  <c r="E4042" i="24"/>
  <c r="D4044" i="24"/>
  <c r="D4046" i="24"/>
  <c r="E4046" i="24"/>
  <c r="D4048" i="24"/>
  <c r="D4050" i="24"/>
  <c r="E4050" i="24"/>
  <c r="D4052" i="24"/>
  <c r="D4054" i="24"/>
  <c r="E4054" i="24"/>
  <c r="D4056" i="24"/>
  <c r="D4058" i="24"/>
  <c r="E4058" i="24"/>
  <c r="D4060" i="24"/>
  <c r="D4062" i="24"/>
  <c r="E4062" i="24"/>
  <c r="D4064" i="24"/>
  <c r="D4066" i="24"/>
  <c r="E4066" i="24"/>
  <c r="D4068" i="24"/>
  <c r="D4070" i="24"/>
  <c r="E4070" i="24"/>
  <c r="D4072" i="24"/>
  <c r="D4074" i="24"/>
  <c r="E4074" i="24"/>
  <c r="D4076" i="24"/>
  <c r="D4078" i="24"/>
  <c r="E4078" i="24"/>
  <c r="D4080" i="24"/>
  <c r="D4082" i="24"/>
  <c r="E4082" i="24"/>
  <c r="D4084" i="24"/>
  <c r="D4086" i="24"/>
  <c r="E4086" i="24"/>
  <c r="D4088" i="24"/>
  <c r="D4090" i="24"/>
  <c r="E4090" i="24"/>
  <c r="D4092" i="24"/>
  <c r="D4094" i="24"/>
  <c r="E4094" i="24"/>
  <c r="D4096" i="24"/>
  <c r="D4098" i="24"/>
  <c r="E4098" i="24"/>
  <c r="D4100" i="24"/>
  <c r="D4102" i="24"/>
  <c r="E4102" i="24"/>
  <c r="D4104" i="24"/>
  <c r="D4106" i="24"/>
  <c r="E4106" i="24"/>
  <c r="D4108" i="24"/>
  <c r="D4110" i="24"/>
  <c r="E4110" i="24"/>
  <c r="D4112" i="24"/>
  <c r="D4114" i="24"/>
  <c r="E4114" i="24"/>
  <c r="D4116" i="24"/>
  <c r="D4118" i="24"/>
  <c r="E4118" i="24"/>
  <c r="D4120" i="24"/>
  <c r="D4122" i="24"/>
  <c r="E4122" i="24"/>
  <c r="D4124" i="24"/>
  <c r="D4126" i="24"/>
  <c r="E4126" i="24"/>
  <c r="D4128" i="24"/>
  <c r="D4130" i="24"/>
  <c r="E4130" i="24"/>
  <c r="D4132" i="24"/>
  <c r="D4134" i="24"/>
  <c r="E4134" i="24"/>
  <c r="D4136" i="24"/>
  <c r="D4138" i="24"/>
  <c r="E4138" i="24"/>
  <c r="D4140" i="24"/>
  <c r="D4142" i="24"/>
  <c r="E4142" i="24"/>
  <c r="D4144" i="24"/>
  <c r="D4146" i="24"/>
  <c r="E4146" i="24"/>
  <c r="D4148" i="24"/>
  <c r="D4150" i="24"/>
  <c r="E4150" i="24"/>
  <c r="D4152" i="24"/>
  <c r="D4154" i="24"/>
  <c r="E4154" i="24"/>
  <c r="D4156" i="24"/>
  <c r="D4158" i="24"/>
  <c r="E4158" i="24"/>
  <c r="D4160" i="24"/>
  <c r="D4162" i="24"/>
  <c r="E4162" i="24"/>
  <c r="D4164" i="24"/>
  <c r="D4166" i="24"/>
  <c r="E4166" i="24"/>
  <c r="D4168" i="24"/>
  <c r="D4170" i="24"/>
  <c r="E4170" i="24"/>
  <c r="D4172" i="24"/>
  <c r="D4174" i="24"/>
  <c r="E4174" i="24"/>
  <c r="D4176" i="24"/>
  <c r="D4178" i="24"/>
  <c r="E4178" i="24"/>
  <c r="D4180" i="24"/>
  <c r="D4182" i="24"/>
  <c r="E4182" i="24"/>
  <c r="D4184" i="24"/>
  <c r="D4186" i="24"/>
  <c r="E4186" i="24"/>
  <c r="D4188" i="24"/>
  <c r="D4190" i="24"/>
  <c r="E4190" i="24"/>
  <c r="D4192" i="24"/>
  <c r="D4194" i="24"/>
  <c r="E4194" i="24"/>
  <c r="D4196" i="24"/>
  <c r="D4198" i="24"/>
  <c r="E4198" i="24"/>
  <c r="D4200" i="24"/>
  <c r="D4202" i="24"/>
  <c r="E4202" i="24"/>
  <c r="D4204" i="24"/>
  <c r="D4206" i="24"/>
  <c r="E4206" i="24"/>
  <c r="D4208" i="24"/>
  <c r="D4210" i="24"/>
  <c r="E4210" i="24"/>
  <c r="D4212" i="24"/>
  <c r="D4214" i="24"/>
  <c r="E4214" i="24"/>
  <c r="D4216" i="24"/>
  <c r="D4218" i="24"/>
  <c r="E4218" i="24"/>
  <c r="D4220" i="24"/>
  <c r="D4222" i="24"/>
  <c r="E4222" i="24"/>
  <c r="D4224" i="24"/>
  <c r="D4226" i="24"/>
  <c r="E4226" i="24"/>
  <c r="D4228" i="24"/>
  <c r="D4230" i="24"/>
  <c r="E4230" i="24"/>
  <c r="D4232" i="24"/>
  <c r="D4234" i="24"/>
  <c r="E4234" i="24"/>
  <c r="D4236" i="24"/>
  <c r="D4238" i="24"/>
  <c r="E4238" i="24"/>
  <c r="D4240" i="24"/>
  <c r="D4242" i="24"/>
  <c r="E4242" i="24"/>
  <c r="D4244" i="24"/>
  <c r="D4246" i="24"/>
  <c r="E4246" i="24"/>
  <c r="D4248" i="24"/>
  <c r="D4250" i="24"/>
  <c r="E4250" i="24"/>
  <c r="D4252" i="24"/>
  <c r="D4254" i="24"/>
  <c r="E4254" i="24"/>
  <c r="D4256" i="24"/>
  <c r="D4258" i="24"/>
  <c r="E4258" i="24"/>
  <c r="D4260" i="24"/>
  <c r="D4262" i="24"/>
  <c r="E4262" i="24"/>
  <c r="D4264" i="24"/>
  <c r="D4266" i="24"/>
  <c r="E4266" i="24"/>
  <c r="D4268" i="24"/>
  <c r="D4270" i="24"/>
  <c r="E4270" i="24"/>
  <c r="D4272" i="24"/>
  <c r="D4274" i="24"/>
  <c r="E4274" i="24"/>
  <c r="D4276" i="24"/>
  <c r="D4278" i="24"/>
  <c r="E4278" i="24"/>
  <c r="D4280" i="24"/>
  <c r="D4282" i="24"/>
  <c r="E4282" i="24"/>
  <c r="D4284" i="24"/>
  <c r="D4286" i="24"/>
  <c r="E4286" i="24"/>
  <c r="D4288" i="24"/>
  <c r="D4290" i="24"/>
  <c r="E4290" i="24"/>
  <c r="D4292" i="24"/>
  <c r="D4294" i="24"/>
  <c r="E4294" i="24"/>
  <c r="D4296" i="24"/>
  <c r="D4298" i="24"/>
  <c r="E4298" i="24"/>
  <c r="D4300" i="24"/>
  <c r="D4302" i="24"/>
  <c r="E4302" i="24"/>
  <c r="D4304" i="24"/>
  <c r="D4306" i="24"/>
  <c r="E4306" i="24"/>
  <c r="D4308" i="24"/>
  <c r="D4310" i="24"/>
  <c r="E4310" i="24"/>
  <c r="D4312" i="24"/>
  <c r="D4314" i="24"/>
  <c r="E4314" i="24"/>
  <c r="D4316" i="24"/>
  <c r="D4318" i="24"/>
  <c r="E4318" i="24"/>
  <c r="D4320" i="24"/>
  <c r="D4322" i="24"/>
  <c r="E4322" i="24"/>
  <c r="D4324" i="24"/>
  <c r="D4326" i="24"/>
  <c r="E4326" i="24"/>
  <c r="D4328" i="24"/>
  <c r="D4330" i="24"/>
  <c r="E4330" i="24"/>
  <c r="D4332" i="24"/>
  <c r="D4334" i="24"/>
  <c r="E4334" i="24"/>
  <c r="D4336" i="24"/>
  <c r="E4337" i="24"/>
  <c r="D4337" i="24"/>
  <c r="D4338" i="24"/>
  <c r="E4338" i="24"/>
  <c r="D4340" i="24"/>
  <c r="E4341" i="24"/>
  <c r="D4341" i="24"/>
  <c r="D4342" i="24"/>
  <c r="E4343" i="24"/>
  <c r="D4343" i="24"/>
  <c r="D4344" i="24"/>
  <c r="E4345" i="24"/>
  <c r="D4345" i="24"/>
  <c r="D4346" i="24"/>
  <c r="E4346" i="24"/>
  <c r="D4348" i="24"/>
  <c r="E4349" i="24"/>
  <c r="D4349" i="24"/>
  <c r="D4350" i="24"/>
  <c r="E4351" i="24"/>
  <c r="D4351" i="24"/>
  <c r="D4352" i="24"/>
  <c r="E4353" i="24"/>
  <c r="D4353" i="24"/>
  <c r="D4354" i="24"/>
  <c r="E4354" i="24"/>
  <c r="D4356" i="24"/>
  <c r="E4357" i="24"/>
  <c r="D4357" i="24"/>
  <c r="D4358" i="24"/>
  <c r="E4359" i="24"/>
  <c r="D4359" i="24"/>
  <c r="D4360" i="24"/>
  <c r="E4361" i="24"/>
  <c r="D4361" i="24"/>
  <c r="D4362" i="24"/>
  <c r="E4362" i="24"/>
  <c r="D4364" i="24"/>
  <c r="E4365" i="24"/>
  <c r="D4365" i="24"/>
  <c r="D4366" i="24"/>
  <c r="E4367" i="24"/>
  <c r="D4367" i="24"/>
  <c r="D4368" i="24"/>
  <c r="E4369" i="24"/>
  <c r="D4369" i="24"/>
  <c r="D4370" i="24"/>
  <c r="E4370" i="24"/>
  <c r="D4372" i="24"/>
  <c r="E4373" i="24"/>
  <c r="D4373" i="24"/>
  <c r="D4374" i="24"/>
  <c r="E4375" i="24"/>
  <c r="D4375" i="24"/>
  <c r="E4376" i="24"/>
  <c r="D4376" i="24"/>
  <c r="D4377" i="24"/>
  <c r="E4377" i="24"/>
  <c r="E4378" i="24"/>
  <c r="D4378" i="24"/>
  <c r="D4379" i="24"/>
  <c r="E4379" i="24"/>
  <c r="E4380" i="24"/>
  <c r="D4380" i="24"/>
  <c r="D4381" i="24"/>
  <c r="E4381" i="24"/>
  <c r="E4382" i="24"/>
  <c r="D4382" i="24"/>
  <c r="D4383" i="24"/>
  <c r="E4383" i="24"/>
  <c r="E4384" i="24"/>
  <c r="D4384" i="24"/>
  <c r="D4385" i="24"/>
  <c r="E4385" i="24"/>
  <c r="E4386" i="24"/>
  <c r="D4386" i="24"/>
  <c r="D4387" i="24"/>
  <c r="E4387" i="24"/>
  <c r="E4388" i="24"/>
  <c r="D4388" i="24"/>
  <c r="D4389" i="24"/>
  <c r="E4389" i="24"/>
  <c r="E4390" i="24"/>
  <c r="D4390" i="24"/>
  <c r="D4391" i="24"/>
  <c r="E4391" i="24"/>
  <c r="E4392" i="24"/>
  <c r="D4392" i="24"/>
  <c r="D4393" i="24"/>
  <c r="E4393" i="24"/>
  <c r="E4394" i="24"/>
  <c r="D4394" i="24"/>
  <c r="D4395" i="24"/>
  <c r="E4395" i="24"/>
  <c r="E4396" i="24"/>
  <c r="D4396" i="24"/>
  <c r="D4397" i="24"/>
  <c r="E4397" i="24"/>
  <c r="E4398" i="24"/>
  <c r="D4398" i="24"/>
  <c r="D4399" i="24"/>
  <c r="E4399" i="24"/>
  <c r="E4400" i="24"/>
  <c r="D4400" i="24"/>
  <c r="D4401" i="24"/>
  <c r="E4401" i="24"/>
  <c r="E4402" i="24"/>
  <c r="D4402" i="24"/>
  <c r="D4403" i="24"/>
  <c r="E4403" i="24"/>
  <c r="E4404" i="24"/>
  <c r="D4404" i="24"/>
  <c r="D4405" i="24"/>
  <c r="E4405" i="24"/>
  <c r="E4406" i="24"/>
  <c r="D4406" i="24"/>
  <c r="D4407" i="24"/>
  <c r="E4407" i="24"/>
  <c r="E4408" i="24"/>
  <c r="D4408" i="24"/>
  <c r="D4409" i="24"/>
  <c r="E4409" i="24"/>
  <c r="E4410" i="24"/>
  <c r="D4410" i="24"/>
  <c r="D4411" i="24"/>
  <c r="E4411" i="24"/>
  <c r="E4412" i="24"/>
  <c r="D4412" i="24"/>
  <c r="D4413" i="24"/>
  <c r="E4413" i="24"/>
  <c r="E4414" i="24"/>
  <c r="D4414" i="24"/>
  <c r="D4415" i="24"/>
  <c r="E4415" i="24"/>
  <c r="E4416" i="24"/>
  <c r="D4416" i="24"/>
  <c r="D4417" i="24"/>
  <c r="E4417" i="24"/>
  <c r="E4418" i="24"/>
  <c r="D4418" i="24"/>
  <c r="D4419" i="24"/>
  <c r="E4419" i="24"/>
  <c r="E4420" i="24"/>
  <c r="D4420" i="24"/>
  <c r="D4421" i="24"/>
  <c r="E4421" i="24"/>
  <c r="E4422" i="24"/>
  <c r="D4422" i="24"/>
  <c r="D4423" i="24"/>
  <c r="E4423" i="24"/>
  <c r="E4424" i="24"/>
  <c r="D4424" i="24"/>
  <c r="D4425" i="24"/>
  <c r="E4425" i="24"/>
  <c r="E4426" i="24"/>
  <c r="D4426" i="24"/>
  <c r="D4427" i="24"/>
  <c r="E4427" i="24"/>
  <c r="E4428" i="24"/>
  <c r="D4428" i="24"/>
  <c r="D4429" i="24"/>
  <c r="E4429" i="24"/>
  <c r="E4430" i="24"/>
  <c r="D4430" i="24"/>
  <c r="D4431" i="24"/>
  <c r="E4431" i="24"/>
  <c r="E4432" i="24"/>
  <c r="D4432" i="24"/>
  <c r="D4433" i="24"/>
  <c r="E4433" i="24"/>
  <c r="E4434" i="24"/>
  <c r="D4434" i="24"/>
  <c r="D4435" i="24"/>
  <c r="E4435" i="24"/>
  <c r="E4436" i="24"/>
  <c r="D4436" i="24"/>
  <c r="D4437" i="24"/>
  <c r="E4437" i="24"/>
  <c r="E4438" i="24"/>
  <c r="D4438" i="24"/>
  <c r="D4439" i="24"/>
  <c r="E4439" i="24"/>
  <c r="E4440" i="24"/>
  <c r="D4440" i="24"/>
  <c r="D4441" i="24"/>
  <c r="E4441" i="24"/>
  <c r="E4442" i="24"/>
  <c r="D4442" i="24"/>
  <c r="D4443" i="24"/>
  <c r="E4443" i="24"/>
  <c r="E4444" i="24"/>
  <c r="D4444" i="24"/>
  <c r="D4445" i="24"/>
  <c r="E4445" i="24"/>
  <c r="E4446" i="24"/>
  <c r="D4446" i="24"/>
  <c r="D4447" i="24"/>
  <c r="E4447" i="24"/>
  <c r="E4448" i="24"/>
  <c r="D4448" i="24"/>
  <c r="D4449" i="24"/>
  <c r="E4449" i="24"/>
  <c r="E4450" i="24"/>
  <c r="D4450" i="24"/>
  <c r="D4451" i="24"/>
  <c r="E4451" i="24"/>
  <c r="E4452" i="24"/>
  <c r="D4452" i="24"/>
  <c r="D4453" i="24"/>
  <c r="E4453" i="24"/>
  <c r="E4454" i="24"/>
  <c r="D4454" i="24"/>
  <c r="D4455" i="24"/>
  <c r="E4455" i="24"/>
  <c r="E4456" i="24"/>
  <c r="D4456" i="24"/>
  <c r="D4457" i="24"/>
  <c r="E4457" i="24"/>
  <c r="E4458" i="24"/>
  <c r="D4458" i="24"/>
  <c r="D4459" i="24"/>
  <c r="E4459" i="24"/>
  <c r="E4460" i="24"/>
  <c r="D4460" i="24"/>
  <c r="D4461" i="24"/>
  <c r="E4461" i="24"/>
  <c r="E4462" i="24"/>
  <c r="D4462" i="24"/>
  <c r="D4463" i="24"/>
  <c r="E4463" i="24"/>
  <c r="E4464" i="24"/>
  <c r="D4464" i="24"/>
  <c r="D4465" i="24"/>
  <c r="E4465" i="24"/>
  <c r="E4466" i="24"/>
  <c r="D4466" i="24"/>
  <c r="D4467" i="24"/>
  <c r="E4467" i="24"/>
  <c r="E4468" i="24"/>
  <c r="D4468" i="24"/>
  <c r="D4469" i="24"/>
  <c r="E4469" i="24"/>
  <c r="E4470" i="24"/>
  <c r="D4470" i="24"/>
  <c r="D4471" i="24"/>
  <c r="E4471" i="24"/>
  <c r="E4472" i="24"/>
  <c r="D4472" i="24"/>
  <c r="D4473" i="24"/>
  <c r="E4473" i="24"/>
  <c r="E4474" i="24"/>
  <c r="D4474" i="24"/>
  <c r="D4475" i="24"/>
  <c r="E4475" i="24"/>
  <c r="E4476" i="24"/>
  <c r="D4476" i="24"/>
  <c r="D4477" i="24"/>
  <c r="E4477" i="24"/>
  <c r="E4478" i="24"/>
  <c r="D4478" i="24"/>
  <c r="D4479" i="24"/>
  <c r="E4479" i="24"/>
  <c r="E4480" i="24"/>
  <c r="D4480" i="24"/>
  <c r="D4481" i="24"/>
  <c r="E4481" i="24"/>
  <c r="E4482" i="24"/>
  <c r="D4482" i="24"/>
  <c r="D4483" i="24"/>
  <c r="E4483" i="24"/>
  <c r="E4484" i="24"/>
  <c r="D4484" i="24"/>
  <c r="D4485" i="24"/>
  <c r="E4485" i="24"/>
  <c r="E4486" i="24"/>
  <c r="D4486" i="24"/>
  <c r="D4487" i="24"/>
  <c r="E4487" i="24"/>
  <c r="E4488" i="24"/>
  <c r="D4488" i="24"/>
  <c r="D4489" i="24"/>
  <c r="E4489" i="24"/>
  <c r="E4490" i="24"/>
  <c r="D4490" i="24"/>
  <c r="D4491" i="24"/>
  <c r="E4491" i="24"/>
  <c r="E4492" i="24"/>
  <c r="D4492" i="24"/>
  <c r="D4493" i="24"/>
  <c r="E4493" i="24"/>
  <c r="E4494" i="24"/>
  <c r="D4494" i="24"/>
  <c r="D4495" i="24"/>
  <c r="E4495" i="24"/>
  <c r="E4496" i="24"/>
  <c r="D4496" i="24"/>
  <c r="D4497" i="24"/>
  <c r="E4497" i="24"/>
  <c r="E4498" i="24"/>
  <c r="D4498" i="24"/>
  <c r="D4499" i="24"/>
  <c r="E4499" i="24"/>
  <c r="E4500" i="24"/>
  <c r="D4500" i="24"/>
  <c r="D4501" i="24"/>
  <c r="E4501" i="24"/>
  <c r="E4502" i="24"/>
  <c r="D4502" i="24"/>
  <c r="D4503" i="24"/>
  <c r="E4503" i="24"/>
  <c r="E4504" i="24"/>
  <c r="D4504" i="24"/>
  <c r="D4505" i="24"/>
  <c r="E4505" i="24"/>
  <c r="E4506" i="24"/>
  <c r="D4506" i="24"/>
  <c r="D4507" i="24"/>
  <c r="E4507" i="24"/>
  <c r="E4508" i="24"/>
  <c r="D4508" i="24"/>
  <c r="D4509" i="24"/>
  <c r="E4509" i="24"/>
  <c r="E4510" i="24"/>
  <c r="D4510" i="24"/>
  <c r="D4511" i="24"/>
  <c r="E4511" i="24"/>
  <c r="E4512" i="24"/>
  <c r="D4512" i="24"/>
  <c r="D4513" i="24"/>
  <c r="E4513" i="24"/>
  <c r="E4514" i="24"/>
  <c r="D4514" i="24"/>
  <c r="D4515" i="24"/>
  <c r="E4515" i="24"/>
  <c r="E4516" i="24"/>
  <c r="D4516" i="24"/>
  <c r="D4517" i="24"/>
  <c r="E4517" i="24"/>
  <c r="E4518" i="24"/>
  <c r="D4518" i="24"/>
  <c r="D4519" i="24"/>
  <c r="E4519" i="24"/>
  <c r="E4520" i="24"/>
  <c r="D4520" i="24"/>
  <c r="D4521" i="24"/>
  <c r="E4521" i="24"/>
  <c r="E4522" i="24"/>
  <c r="D4522" i="24"/>
  <c r="D4523" i="24"/>
  <c r="E4523" i="24"/>
  <c r="E4524" i="24"/>
  <c r="D4524" i="24"/>
  <c r="D4525" i="24"/>
  <c r="E4525" i="24"/>
  <c r="E4526" i="24"/>
  <c r="D4526" i="24"/>
  <c r="D4527" i="24"/>
  <c r="E4527" i="24"/>
  <c r="E4528" i="24"/>
  <c r="D4528" i="24"/>
  <c r="D4529" i="24"/>
  <c r="E4529" i="24"/>
  <c r="E4530" i="24"/>
  <c r="D4530" i="24"/>
  <c r="D4531" i="24"/>
  <c r="E4531" i="24"/>
  <c r="E4532" i="24"/>
  <c r="D4532" i="24"/>
  <c r="D4533" i="24"/>
  <c r="E4533" i="24"/>
  <c r="E4534" i="24"/>
  <c r="D4534" i="24"/>
  <c r="D4535" i="24"/>
  <c r="E4535" i="24"/>
  <c r="E4536" i="24"/>
  <c r="D4536" i="24"/>
  <c r="D4537" i="24"/>
  <c r="E4537" i="24"/>
  <c r="E4538" i="24"/>
  <c r="D4538" i="24"/>
  <c r="D4539" i="24"/>
  <c r="E4539" i="24"/>
  <c r="E4540" i="24"/>
  <c r="D4540" i="24"/>
  <c r="D4541" i="24"/>
  <c r="E4541" i="24"/>
  <c r="E4542" i="24"/>
  <c r="D4542" i="24"/>
  <c r="D4543" i="24"/>
  <c r="E4543" i="24"/>
  <c r="E4544" i="24"/>
  <c r="D4544" i="24"/>
  <c r="D4545" i="24"/>
  <c r="E4545" i="24"/>
  <c r="E4546" i="24"/>
  <c r="D4546" i="24"/>
  <c r="D4547" i="24"/>
  <c r="E4547" i="24"/>
  <c r="E4548" i="24"/>
  <c r="D4548" i="24"/>
  <c r="D4549" i="24"/>
  <c r="E4549" i="24"/>
  <c r="E4550" i="24"/>
  <c r="D4550" i="24"/>
  <c r="D4551" i="24"/>
  <c r="E4551" i="24"/>
  <c r="E4552" i="24"/>
  <c r="D4552" i="24"/>
  <c r="D4553" i="24"/>
  <c r="E4553" i="24"/>
  <c r="E4554" i="24"/>
  <c r="D4554" i="24"/>
  <c r="D4555" i="24"/>
  <c r="E4555" i="24"/>
  <c r="E4556" i="24"/>
  <c r="D4556" i="24"/>
  <c r="D4557" i="24"/>
  <c r="E4557" i="24"/>
  <c r="E4558" i="24"/>
  <c r="D4558" i="24"/>
  <c r="D4559" i="24"/>
  <c r="E4559" i="24"/>
  <c r="E4560" i="24"/>
  <c r="D4560" i="24"/>
  <c r="D4561" i="24"/>
  <c r="E4561" i="24"/>
  <c r="E4562" i="24"/>
  <c r="D4562" i="24"/>
  <c r="D4563" i="24"/>
  <c r="E4563" i="24"/>
  <c r="E4564" i="24"/>
  <c r="D4564" i="24"/>
  <c r="D4565" i="24"/>
  <c r="E4565" i="24"/>
  <c r="E4566" i="24"/>
  <c r="D4566" i="24"/>
  <c r="D4567" i="24"/>
  <c r="E4567" i="24"/>
  <c r="E4568" i="24"/>
  <c r="D4568" i="24"/>
  <c r="D4569" i="24"/>
  <c r="E4569" i="24"/>
  <c r="E4570" i="24"/>
  <c r="D4570" i="24"/>
  <c r="D4571" i="24"/>
  <c r="E4571" i="24"/>
  <c r="E4572" i="24"/>
  <c r="D4572" i="24"/>
  <c r="D4573" i="24"/>
  <c r="E4573" i="24"/>
  <c r="E4574" i="24"/>
  <c r="D4574" i="24"/>
  <c r="D4575" i="24"/>
  <c r="E4575" i="24"/>
  <c r="E4576" i="24"/>
  <c r="D4576" i="24"/>
  <c r="D4577" i="24"/>
  <c r="E4577" i="24"/>
  <c r="E4578" i="24"/>
  <c r="D4578" i="24"/>
  <c r="D4579" i="24"/>
  <c r="E4579" i="24"/>
  <c r="E4580" i="24"/>
  <c r="D4580" i="24"/>
  <c r="D4581" i="24"/>
  <c r="E4581" i="24"/>
  <c r="E4582" i="24"/>
  <c r="D4582" i="24"/>
  <c r="D4583" i="24"/>
  <c r="E4583" i="24"/>
  <c r="E4584" i="24"/>
  <c r="D4584" i="24"/>
  <c r="D4585" i="24"/>
  <c r="E4585" i="24"/>
  <c r="E4586" i="24"/>
  <c r="D4586" i="24"/>
  <c r="D4587" i="24"/>
  <c r="E4587" i="24"/>
  <c r="E4588" i="24"/>
  <c r="D4588" i="24"/>
  <c r="D4589" i="24"/>
  <c r="E4589" i="24"/>
  <c r="E4590" i="24"/>
  <c r="D4590" i="24"/>
  <c r="D4591" i="24"/>
  <c r="E4591" i="24"/>
  <c r="D4593" i="24"/>
  <c r="E4594" i="24"/>
  <c r="D4594" i="24"/>
  <c r="D4595" i="24"/>
  <c r="E4595" i="24"/>
  <c r="E4596" i="24"/>
  <c r="D4596" i="24"/>
  <c r="D4597" i="24"/>
  <c r="E4597" i="24"/>
  <c r="E4598" i="24"/>
  <c r="D4599" i="24"/>
  <c r="E4599" i="24"/>
  <c r="D4601" i="24"/>
  <c r="E4602" i="24"/>
  <c r="D4602" i="24"/>
  <c r="D4603" i="24"/>
  <c r="E4603" i="24"/>
  <c r="E4604" i="24"/>
  <c r="D4605" i="24"/>
  <c r="E4605" i="24"/>
  <c r="E4606" i="24"/>
  <c r="D4607" i="24"/>
  <c r="E4607" i="24"/>
  <c r="D4609" i="24"/>
  <c r="E4610" i="24"/>
  <c r="D4610" i="24"/>
  <c r="D4611" i="24"/>
  <c r="E4611" i="24"/>
  <c r="E4612" i="24"/>
  <c r="D4612" i="24"/>
  <c r="D4613" i="24"/>
  <c r="E4613" i="24"/>
  <c r="E4614" i="24"/>
  <c r="D4615" i="24"/>
  <c r="E4615" i="24"/>
  <c r="D4617" i="24"/>
  <c r="E4618" i="24"/>
  <c r="D4618" i="24"/>
  <c r="D4619" i="24"/>
  <c r="E4619" i="24"/>
  <c r="E4620" i="24"/>
  <c r="D4620" i="24"/>
  <c r="D4621" i="24"/>
  <c r="E4621" i="24"/>
  <c r="E4622" i="24"/>
  <c r="D4623" i="24"/>
  <c r="E4623" i="24"/>
  <c r="D4625" i="24"/>
  <c r="E4626" i="24"/>
  <c r="D4626" i="24"/>
  <c r="D4627" i="24"/>
  <c r="E4627" i="24"/>
  <c r="E4628" i="24"/>
  <c r="D4628" i="24"/>
  <c r="D4629" i="24"/>
  <c r="E4629" i="24"/>
  <c r="E4630" i="24"/>
  <c r="D4631" i="24"/>
  <c r="E4631" i="24"/>
  <c r="D4633" i="24"/>
  <c r="E4634" i="24"/>
  <c r="D4634" i="24"/>
  <c r="D4635" i="24"/>
  <c r="E4635" i="24"/>
  <c r="E4636" i="24"/>
  <c r="D4636" i="24"/>
  <c r="D4637" i="24"/>
  <c r="E4637" i="24"/>
  <c r="E4638" i="24"/>
  <c r="D4639" i="24"/>
  <c r="E4639" i="24"/>
  <c r="D4641" i="24"/>
  <c r="E4642" i="24"/>
  <c r="D4642" i="24"/>
  <c r="D4643" i="24"/>
  <c r="E4643" i="24"/>
  <c r="E4644" i="24"/>
  <c r="D4644" i="24"/>
  <c r="D4645" i="24"/>
  <c r="E4645" i="24"/>
  <c r="E4646" i="24"/>
  <c r="D4647" i="24"/>
  <c r="E4647" i="24"/>
  <c r="D4649" i="24"/>
  <c r="E4650" i="24"/>
  <c r="D4650" i="24"/>
  <c r="D4651" i="24"/>
  <c r="E4651" i="24"/>
  <c r="E4652" i="24"/>
  <c r="D4652" i="24"/>
  <c r="D4653" i="24"/>
  <c r="E4653" i="24"/>
  <c r="E4654" i="24"/>
  <c r="D4655" i="24"/>
  <c r="E4655" i="24"/>
  <c r="D4657" i="24"/>
  <c r="E4658" i="24"/>
  <c r="D4658" i="24"/>
  <c r="D4659" i="24"/>
  <c r="E4659" i="24"/>
  <c r="E4660" i="24"/>
  <c r="D4660" i="24"/>
  <c r="D4661" i="24"/>
  <c r="E4661" i="24"/>
  <c r="E4662" i="24"/>
  <c r="D4663" i="24"/>
  <c r="E4663" i="24"/>
  <c r="D4665" i="24"/>
  <c r="E4666" i="24"/>
  <c r="D4666" i="24"/>
  <c r="D4667" i="24"/>
  <c r="E4667" i="24"/>
  <c r="E4668" i="24"/>
  <c r="D4668" i="24"/>
  <c r="D4669" i="24"/>
  <c r="E4669" i="24"/>
  <c r="E4670" i="24"/>
  <c r="D4671" i="24"/>
  <c r="E4671" i="24"/>
  <c r="D4673" i="24"/>
  <c r="E4674" i="24"/>
  <c r="D4674" i="24"/>
  <c r="D4675" i="24"/>
  <c r="E4675" i="24"/>
  <c r="E4676" i="24"/>
  <c r="D4677" i="24"/>
  <c r="E4677" i="24"/>
  <c r="E4678" i="24"/>
  <c r="D4679" i="24"/>
  <c r="E4679" i="24"/>
  <c r="D4681" i="24"/>
  <c r="E4682" i="24"/>
  <c r="D4682" i="24"/>
  <c r="D4683" i="24"/>
  <c r="E4683" i="24"/>
  <c r="E4684" i="24"/>
  <c r="D4684" i="24"/>
  <c r="D4685" i="24"/>
  <c r="E4685" i="24"/>
  <c r="E4686" i="24"/>
  <c r="D4687" i="24"/>
  <c r="E4687" i="24"/>
  <c r="D4689" i="24"/>
  <c r="E4690" i="24"/>
  <c r="D4690" i="24"/>
  <c r="D4691" i="24"/>
  <c r="E4691" i="24"/>
  <c r="E4692" i="24"/>
  <c r="D4692" i="24"/>
  <c r="D4693" i="24"/>
  <c r="E4693" i="24"/>
  <c r="E4694" i="24"/>
  <c r="D4695" i="24"/>
  <c r="E4695" i="24"/>
  <c r="D4697" i="24"/>
  <c r="E4698" i="24"/>
  <c r="D4698" i="24"/>
  <c r="D4699" i="24"/>
  <c r="E4699" i="24"/>
  <c r="E4700" i="24"/>
  <c r="D4700" i="24"/>
  <c r="D4701" i="24"/>
  <c r="E4701" i="24"/>
  <c r="E4702" i="24"/>
  <c r="D4703" i="24"/>
  <c r="E4703" i="24"/>
  <c r="D4705" i="24"/>
  <c r="E4706" i="24"/>
  <c r="D4706" i="24"/>
  <c r="D4707" i="24"/>
  <c r="E4707" i="24"/>
  <c r="E4708" i="24"/>
  <c r="D4708" i="24"/>
  <c r="D4709" i="24"/>
  <c r="E4709" i="24"/>
  <c r="E4710" i="24"/>
  <c r="D4711" i="24"/>
  <c r="E4711" i="24"/>
  <c r="D4713" i="24"/>
  <c r="E4714" i="24"/>
  <c r="D4714" i="24"/>
  <c r="D4715" i="24"/>
  <c r="E4715" i="24"/>
  <c r="E4716" i="24"/>
  <c r="D4716" i="24"/>
  <c r="D4717" i="24"/>
  <c r="E4717" i="24"/>
  <c r="E4718" i="24"/>
  <c r="D4719" i="24"/>
  <c r="E4719" i="24"/>
  <c r="D4721" i="24"/>
  <c r="E4722" i="24"/>
  <c r="D4722" i="24"/>
  <c r="D4723" i="24"/>
  <c r="E4723" i="24"/>
  <c r="E4724" i="24"/>
  <c r="D4724" i="24"/>
  <c r="D4725" i="24"/>
  <c r="E4725" i="24"/>
  <c r="E4726" i="24"/>
  <c r="D4727" i="24"/>
  <c r="E4727" i="24"/>
  <c r="D4729" i="24"/>
  <c r="E4730" i="24"/>
  <c r="D4730" i="24"/>
  <c r="D4731" i="24"/>
  <c r="E4731" i="24"/>
  <c r="E4732" i="24"/>
  <c r="D4732" i="24"/>
  <c r="D4733" i="24"/>
  <c r="E4733" i="24"/>
  <c r="E4734" i="24"/>
  <c r="D4735" i="24"/>
  <c r="E4735" i="24"/>
  <c r="D4737" i="24"/>
  <c r="E4738" i="24"/>
  <c r="D4738" i="24"/>
  <c r="D4739" i="24"/>
  <c r="E4739" i="24"/>
  <c r="E4740" i="24"/>
  <c r="D4740" i="24"/>
  <c r="D4741" i="24"/>
  <c r="E4741" i="24"/>
  <c r="E4742" i="24"/>
  <c r="D4743" i="24"/>
  <c r="E4743" i="24"/>
  <c r="D4745" i="24"/>
  <c r="E4746" i="24"/>
  <c r="D4746" i="24"/>
  <c r="D4747" i="24"/>
  <c r="E4747" i="24"/>
  <c r="E4748" i="24"/>
  <c r="D4748" i="24"/>
  <c r="D4749" i="24"/>
  <c r="E4749" i="24"/>
  <c r="E4750" i="24"/>
  <c r="D4751" i="24"/>
  <c r="E4751" i="24"/>
  <c r="D4753" i="24"/>
  <c r="E4754" i="24"/>
  <c r="D4754" i="24"/>
  <c r="D4755" i="24"/>
  <c r="E4755" i="24"/>
  <c r="E4756" i="24"/>
  <c r="D4757" i="24"/>
  <c r="E4757" i="24"/>
  <c r="E4758" i="24"/>
  <c r="D4759" i="24"/>
  <c r="E4759" i="24"/>
  <c r="D4761" i="24"/>
  <c r="E4762" i="24"/>
  <c r="D4762" i="24"/>
  <c r="D4763" i="24"/>
  <c r="E4763" i="24"/>
  <c r="E4764" i="24"/>
  <c r="D4765" i="24"/>
  <c r="E4765" i="24"/>
  <c r="E4766" i="24"/>
  <c r="D4767" i="24"/>
  <c r="E4767" i="24"/>
  <c r="D4769" i="24"/>
  <c r="E4770" i="24"/>
  <c r="D4770" i="24"/>
  <c r="D4771" i="24"/>
  <c r="E4771" i="24"/>
  <c r="E4772" i="24"/>
  <c r="D4773" i="24"/>
  <c r="E4773" i="24"/>
  <c r="E4774" i="24"/>
  <c r="D4775" i="24"/>
  <c r="E4775" i="24"/>
  <c r="D4777" i="24"/>
  <c r="E4778" i="24"/>
  <c r="D4778" i="24"/>
  <c r="D4779" i="24"/>
  <c r="E4779" i="24"/>
  <c r="E4780" i="24"/>
  <c r="D4781" i="24"/>
  <c r="E4781" i="24"/>
  <c r="E4782" i="24"/>
  <c r="D4783" i="24"/>
  <c r="E4783" i="24"/>
  <c r="D4785" i="24"/>
  <c r="E4786" i="24"/>
  <c r="D4786" i="24"/>
  <c r="D4787" i="24"/>
  <c r="E4787" i="24"/>
  <c r="E4788" i="24"/>
  <c r="D4789" i="24"/>
  <c r="E4789" i="24"/>
  <c r="E4790" i="24"/>
  <c r="D4791" i="24"/>
  <c r="E4791" i="24"/>
  <c r="D4793" i="24"/>
  <c r="E4794" i="24"/>
  <c r="D4794" i="24"/>
  <c r="D4795" i="24"/>
  <c r="E4795" i="24"/>
  <c r="E4796" i="24"/>
  <c r="D4797" i="24"/>
  <c r="E4797" i="24"/>
  <c r="E4798" i="24"/>
  <c r="D4799" i="24"/>
  <c r="E4799" i="24"/>
  <c r="D4801" i="24"/>
  <c r="E4802" i="24"/>
  <c r="D4802" i="24"/>
  <c r="D4803" i="24"/>
  <c r="E4803" i="24"/>
  <c r="E4804" i="24"/>
  <c r="D4805" i="24"/>
  <c r="E4805" i="24"/>
  <c r="E4806" i="24"/>
  <c r="D4807" i="24"/>
  <c r="E4807" i="24"/>
  <c r="D4809" i="24"/>
  <c r="E4810" i="24"/>
  <c r="D4810" i="24"/>
  <c r="D4811" i="24"/>
  <c r="E4811" i="24"/>
  <c r="E4812" i="24"/>
  <c r="D4813" i="24"/>
  <c r="E4813" i="24"/>
  <c r="E4814" i="24"/>
  <c r="D4815" i="24"/>
  <c r="E4815" i="24"/>
  <c r="D4817" i="24"/>
  <c r="E4818" i="24"/>
  <c r="D4818" i="24"/>
  <c r="D4819" i="24"/>
  <c r="E4819" i="24"/>
  <c r="E4820" i="24"/>
  <c r="D4820" i="24"/>
  <c r="D4821" i="24"/>
  <c r="E4821" i="24"/>
  <c r="E4822" i="24"/>
  <c r="D4823" i="24"/>
  <c r="E4823" i="24"/>
  <c r="D4825" i="24"/>
  <c r="E4826" i="24"/>
  <c r="D4826" i="24"/>
  <c r="D4827" i="24"/>
  <c r="E4827" i="24"/>
  <c r="E4828" i="24"/>
  <c r="D4828" i="24"/>
  <c r="D4829" i="24"/>
  <c r="E4829" i="24"/>
  <c r="E4830" i="24"/>
  <c r="D4831" i="24"/>
  <c r="E4831" i="24"/>
  <c r="D4833" i="24"/>
  <c r="E4834" i="24"/>
  <c r="D4834" i="24"/>
  <c r="D4835" i="24"/>
  <c r="E4835" i="24"/>
  <c r="E4836" i="24"/>
  <c r="D4836" i="24"/>
  <c r="D4837" i="24"/>
  <c r="E4837" i="24"/>
  <c r="E4838" i="24"/>
  <c r="D4839" i="24"/>
  <c r="E4839" i="24"/>
  <c r="D4841" i="24"/>
  <c r="E4842" i="24"/>
  <c r="D4842" i="24"/>
  <c r="D4843" i="24"/>
  <c r="E4843" i="24"/>
  <c r="E4844" i="24"/>
  <c r="D4844" i="24"/>
  <c r="D4845" i="24"/>
  <c r="E4845" i="24"/>
  <c r="E4846" i="24"/>
  <c r="D4847" i="24"/>
  <c r="E4847" i="24"/>
  <c r="D4849" i="24"/>
  <c r="E4850" i="24"/>
  <c r="D4850" i="24"/>
  <c r="D4851" i="24"/>
  <c r="E4851" i="24"/>
  <c r="E4852" i="24"/>
  <c r="D4852" i="24"/>
  <c r="D4853" i="24"/>
  <c r="E4853" i="24"/>
  <c r="E4854" i="24"/>
  <c r="D4855" i="24"/>
  <c r="E4855" i="24"/>
  <c r="D4857" i="24"/>
  <c r="E4858" i="24"/>
  <c r="D4858" i="24"/>
  <c r="D4859" i="24"/>
  <c r="E4859" i="24"/>
  <c r="E4860" i="24"/>
  <c r="D4860" i="24"/>
  <c r="D4861" i="24"/>
  <c r="E4861" i="24"/>
  <c r="E4862" i="24"/>
  <c r="D4863" i="24"/>
  <c r="E4863" i="24"/>
  <c r="D4865" i="24"/>
  <c r="E4866" i="24"/>
  <c r="D4866" i="24"/>
  <c r="D4867" i="24"/>
  <c r="E4867" i="24"/>
  <c r="E4868" i="24"/>
  <c r="D4869" i="24"/>
  <c r="E4869" i="24"/>
  <c r="E4870" i="24"/>
  <c r="D4871" i="24"/>
  <c r="E4871" i="24"/>
  <c r="D4873" i="24"/>
  <c r="E4874" i="24"/>
  <c r="D4874" i="24"/>
  <c r="D4875" i="24"/>
  <c r="E4875" i="24"/>
  <c r="E4876" i="24"/>
  <c r="D4877" i="24"/>
  <c r="E4877" i="24"/>
  <c r="E4878" i="24"/>
  <c r="D4879" i="24"/>
  <c r="E4879" i="24"/>
  <c r="D4881" i="24"/>
  <c r="E4882" i="24"/>
  <c r="D4882" i="24"/>
  <c r="D4883" i="24"/>
  <c r="E4883" i="24"/>
  <c r="E4884" i="24"/>
  <c r="D4885" i="24"/>
  <c r="E4885" i="24"/>
  <c r="E4886" i="24"/>
  <c r="D4887" i="24"/>
  <c r="E4887" i="24"/>
  <c r="D4889" i="24"/>
  <c r="E4890" i="24"/>
  <c r="D4890" i="24"/>
  <c r="D4891" i="24"/>
  <c r="E4891" i="24"/>
  <c r="E4892" i="24"/>
  <c r="D4893" i="24"/>
  <c r="E4893" i="24"/>
  <c r="E4894" i="24"/>
  <c r="D4895" i="24"/>
  <c r="E4895" i="24"/>
  <c r="D4897" i="24"/>
  <c r="E4898" i="24"/>
  <c r="D4898" i="24"/>
  <c r="D4899" i="24"/>
  <c r="E4899" i="24"/>
  <c r="E4900" i="24"/>
  <c r="D4901" i="24"/>
  <c r="E4901" i="24"/>
  <c r="E4902" i="24"/>
  <c r="D4903" i="24"/>
  <c r="E4903" i="24"/>
  <c r="D4905" i="24"/>
  <c r="E4906" i="24"/>
  <c r="D4906" i="24"/>
  <c r="D4907" i="24"/>
  <c r="E4907" i="24"/>
  <c r="E4908" i="24"/>
  <c r="D4909" i="24"/>
  <c r="E4909" i="24"/>
  <c r="E4910" i="24"/>
  <c r="D4911" i="24"/>
  <c r="E4911" i="24"/>
  <c r="D4913" i="24"/>
  <c r="E4914" i="24"/>
  <c r="D4914" i="24"/>
  <c r="D4915" i="24"/>
  <c r="E4915" i="24"/>
  <c r="E4916" i="24"/>
  <c r="D4917" i="24"/>
  <c r="E4917" i="24"/>
  <c r="E4918" i="24"/>
  <c r="D4919" i="24"/>
  <c r="E4919" i="24"/>
  <c r="D4921" i="24"/>
  <c r="E4922" i="24"/>
  <c r="D4922" i="24"/>
  <c r="D4923" i="24"/>
  <c r="E4923" i="24"/>
  <c r="E4924" i="24"/>
  <c r="D4925" i="24"/>
  <c r="E4925" i="24"/>
  <c r="E4926" i="24"/>
  <c r="D4927" i="24"/>
  <c r="E4927" i="24"/>
  <c r="D4929" i="24"/>
  <c r="E4930" i="24"/>
  <c r="D4930" i="24"/>
  <c r="D4931" i="24"/>
  <c r="E4931" i="24"/>
  <c r="E4932" i="24"/>
  <c r="D4933" i="24"/>
  <c r="E4933" i="24"/>
  <c r="E4934" i="24"/>
  <c r="D4935" i="24"/>
  <c r="E4935" i="24"/>
  <c r="D4937" i="24"/>
  <c r="E4938" i="24"/>
  <c r="D4938" i="24"/>
  <c r="D4939" i="24"/>
  <c r="E4939" i="24"/>
  <c r="E4940" i="24"/>
  <c r="D4941" i="24"/>
  <c r="E4941" i="24"/>
  <c r="E4942" i="24"/>
  <c r="D4943" i="24"/>
  <c r="E4943" i="24"/>
  <c r="D4945" i="24"/>
  <c r="E4946" i="24"/>
  <c r="D4946" i="24"/>
  <c r="D4947" i="24"/>
  <c r="E4947" i="24"/>
  <c r="E4948" i="24"/>
  <c r="D4949" i="24"/>
  <c r="E4949" i="24"/>
  <c r="E4950" i="24"/>
  <c r="D4951" i="24"/>
  <c r="E4951" i="24"/>
  <c r="D4953" i="24"/>
  <c r="E4954" i="24"/>
  <c r="D4954" i="24"/>
  <c r="D4955" i="24"/>
  <c r="E4955" i="24"/>
  <c r="E4956" i="24"/>
  <c r="D4957" i="24"/>
  <c r="E4957" i="24"/>
  <c r="E4958" i="24"/>
  <c r="D4959" i="24"/>
  <c r="E4959" i="24"/>
  <c r="D4961" i="24"/>
  <c r="E4962" i="24"/>
  <c r="D4962" i="24"/>
  <c r="D4963" i="24"/>
  <c r="E4963" i="24"/>
  <c r="E4964" i="24"/>
  <c r="D4964" i="24"/>
  <c r="D4965" i="24"/>
  <c r="E4965" i="24"/>
  <c r="E4966" i="24"/>
  <c r="D4967" i="24"/>
  <c r="E4967" i="24"/>
  <c r="D4969" i="24"/>
  <c r="E4970" i="24"/>
  <c r="D4970" i="24"/>
  <c r="D4971" i="24"/>
  <c r="E4971" i="24"/>
  <c r="E4972" i="24"/>
  <c r="D4972" i="24"/>
  <c r="D4973" i="24"/>
  <c r="E4973" i="24"/>
  <c r="E4974" i="24"/>
  <c r="D4975" i="24"/>
  <c r="E4975" i="24"/>
  <c r="D4977" i="24"/>
  <c r="E4978" i="24"/>
  <c r="D4978" i="24"/>
  <c r="D4979" i="24"/>
  <c r="E4979" i="24"/>
  <c r="E4980" i="24"/>
  <c r="D4980" i="24"/>
  <c r="D4981" i="24"/>
  <c r="E4981" i="24"/>
  <c r="E4982" i="24"/>
  <c r="D4983" i="24"/>
  <c r="E4983" i="24"/>
  <c r="D4985" i="24"/>
  <c r="E4986" i="24"/>
  <c r="D4986" i="24"/>
  <c r="D4987" i="24"/>
  <c r="E4987" i="24"/>
  <c r="E4988" i="24"/>
  <c r="D4988" i="24"/>
  <c r="D4989" i="24"/>
  <c r="E4989" i="24"/>
  <c r="E4990" i="24"/>
  <c r="D4991" i="24"/>
  <c r="E4991" i="24"/>
  <c r="D4993" i="24"/>
  <c r="E4994" i="24"/>
  <c r="D4994" i="24"/>
  <c r="D4995" i="24"/>
  <c r="E4995" i="24"/>
  <c r="E4996" i="24"/>
  <c r="D4996" i="24"/>
  <c r="D4997" i="24"/>
  <c r="E4997" i="24"/>
  <c r="E4998" i="24"/>
  <c r="D4999" i="24"/>
  <c r="E4999" i="24"/>
  <c r="D5001" i="24"/>
  <c r="E5002" i="24"/>
  <c r="D5002" i="24"/>
  <c r="D5003" i="24"/>
  <c r="E5003" i="24"/>
  <c r="E5004" i="24"/>
  <c r="D5004" i="24"/>
  <c r="D5005" i="24"/>
  <c r="E5005" i="24"/>
  <c r="E5006" i="24"/>
  <c r="D5007" i="24"/>
  <c r="E5007" i="24"/>
  <c r="D5009" i="24"/>
  <c r="E5010" i="24"/>
  <c r="D5010" i="24"/>
  <c r="D5011" i="24"/>
  <c r="E5011" i="24"/>
  <c r="E5012" i="24"/>
  <c r="D5012" i="24"/>
  <c r="D5013" i="24"/>
  <c r="E5013" i="24"/>
  <c r="E5014" i="24"/>
  <c r="D5015" i="24"/>
  <c r="E5015" i="24"/>
  <c r="D5017" i="24"/>
  <c r="E5018" i="24"/>
  <c r="D5018" i="24"/>
  <c r="D5019" i="24"/>
  <c r="E5019" i="24"/>
  <c r="E5020" i="24"/>
  <c r="D5020" i="24"/>
  <c r="D5021" i="24"/>
  <c r="E5021" i="24"/>
  <c r="E5022" i="24"/>
  <c r="D5023" i="24"/>
  <c r="E5023" i="24"/>
  <c r="D5025" i="24"/>
  <c r="E5026" i="24"/>
  <c r="D5026" i="24"/>
  <c r="D5027" i="24"/>
  <c r="E5027" i="24"/>
  <c r="E5028" i="24"/>
  <c r="D5029" i="24"/>
  <c r="E5029" i="24"/>
  <c r="E5030" i="24"/>
  <c r="D5031" i="24"/>
  <c r="E5031" i="24"/>
  <c r="D5033" i="24"/>
  <c r="E5034" i="24"/>
  <c r="D5034" i="24"/>
  <c r="D5035" i="24"/>
  <c r="E5035" i="24"/>
  <c r="E5036" i="24"/>
  <c r="D5037" i="24"/>
  <c r="E5037" i="24"/>
  <c r="E5038" i="24"/>
  <c r="D5039" i="24"/>
  <c r="E5039" i="24"/>
  <c r="D5041" i="24"/>
  <c r="E5042" i="24"/>
  <c r="D5042" i="24"/>
  <c r="D5043" i="24"/>
  <c r="E5043" i="24"/>
  <c r="E5044" i="24"/>
  <c r="D5045" i="24"/>
  <c r="E5045" i="24"/>
  <c r="E5046" i="24"/>
  <c r="D5047" i="24"/>
  <c r="E5047" i="24"/>
  <c r="D5049" i="24"/>
  <c r="E5050" i="24"/>
  <c r="D5050" i="24"/>
  <c r="D5051" i="24"/>
  <c r="E5051" i="24"/>
  <c r="E5052" i="24"/>
  <c r="D5053" i="24"/>
  <c r="E5053" i="24"/>
  <c r="E5054" i="24"/>
  <c r="D5055" i="24"/>
  <c r="E5055" i="24"/>
  <c r="D5057" i="24"/>
  <c r="E5058" i="24"/>
  <c r="D5058" i="24"/>
  <c r="D5059" i="24"/>
  <c r="E5059" i="24"/>
  <c r="E5060" i="24"/>
  <c r="D5061" i="24"/>
  <c r="E5061" i="24"/>
  <c r="E5062" i="24"/>
  <c r="D5063" i="24"/>
  <c r="E5063" i="24"/>
  <c r="D5065" i="24"/>
  <c r="E5066" i="24"/>
  <c r="D5066" i="24"/>
  <c r="D5067" i="24"/>
  <c r="E5067" i="24"/>
  <c r="E5068" i="24"/>
  <c r="D5069" i="24"/>
  <c r="E5069" i="24"/>
  <c r="E5070" i="24"/>
  <c r="D5071" i="24"/>
  <c r="E5071" i="24"/>
  <c r="D5073" i="24"/>
  <c r="E5074" i="24"/>
  <c r="D5074" i="24"/>
  <c r="D5075" i="24"/>
  <c r="E5075" i="24"/>
  <c r="E5076" i="24"/>
  <c r="D5077" i="24"/>
  <c r="E5077" i="24"/>
  <c r="E5078" i="24"/>
  <c r="D5079" i="24"/>
  <c r="E5079" i="24"/>
  <c r="D5081" i="24"/>
  <c r="E5082" i="24"/>
  <c r="D5082" i="24"/>
  <c r="D5083" i="24"/>
  <c r="E5083" i="24"/>
  <c r="E5084" i="24"/>
  <c r="D5085" i="24"/>
  <c r="E5085" i="24"/>
  <c r="E5086" i="24"/>
  <c r="D5087" i="24"/>
  <c r="E5087" i="24"/>
  <c r="D5089" i="24"/>
  <c r="E5090" i="24"/>
  <c r="D5090" i="24"/>
  <c r="D5091" i="24"/>
  <c r="E5091" i="24"/>
  <c r="E5092" i="24"/>
  <c r="D5093" i="24"/>
  <c r="E5093" i="24"/>
  <c r="E5094" i="24"/>
  <c r="D5095" i="24"/>
  <c r="E5095" i="24"/>
  <c r="D5097" i="24"/>
  <c r="E5098" i="24"/>
  <c r="D5098" i="24"/>
  <c r="D5099" i="24"/>
  <c r="E5099" i="24"/>
  <c r="E5100" i="24"/>
  <c r="D5101" i="24"/>
  <c r="E5101" i="24"/>
  <c r="E5102" i="24"/>
  <c r="D5103" i="24"/>
  <c r="E5103" i="24"/>
  <c r="D5105" i="24"/>
  <c r="E5106" i="24"/>
  <c r="D5106" i="24"/>
  <c r="D5107" i="24"/>
  <c r="E5107" i="24"/>
  <c r="E5108" i="24"/>
  <c r="D5109" i="24"/>
  <c r="E5109" i="24"/>
  <c r="E5110" i="24"/>
  <c r="D5111" i="24"/>
  <c r="E5111" i="24"/>
  <c r="D5113" i="24"/>
  <c r="E5114" i="24"/>
  <c r="D5114" i="24"/>
  <c r="D5115" i="24"/>
  <c r="E5115" i="24"/>
  <c r="E5116" i="24"/>
  <c r="D5117" i="24"/>
  <c r="E5117" i="24"/>
  <c r="E5118" i="24"/>
  <c r="D5119" i="24"/>
  <c r="E5119" i="24"/>
  <c r="D5121" i="24"/>
  <c r="E5122" i="24"/>
  <c r="D5122" i="24"/>
  <c r="D5123" i="24"/>
  <c r="E5123" i="24"/>
  <c r="E5124" i="24"/>
  <c r="D5125" i="24"/>
  <c r="E5125" i="24"/>
  <c r="E5126" i="24"/>
  <c r="D5127" i="24"/>
  <c r="E5127" i="24"/>
  <c r="D5129" i="24"/>
  <c r="E5130" i="24"/>
  <c r="D5130" i="24"/>
  <c r="D5131" i="24"/>
  <c r="E5131" i="24"/>
  <c r="E5132" i="24"/>
  <c r="D5133" i="24"/>
  <c r="E5133" i="24"/>
  <c r="E5134" i="24"/>
  <c r="D5135" i="24"/>
  <c r="E5135" i="24"/>
  <c r="D5137" i="24"/>
  <c r="E5138" i="24"/>
  <c r="D5138" i="24"/>
  <c r="D5139" i="24"/>
  <c r="E5139" i="24"/>
  <c r="E5140" i="24"/>
  <c r="D5140" i="24"/>
  <c r="D5141" i="24"/>
  <c r="E5141" i="24"/>
  <c r="E5142" i="24"/>
  <c r="D5143" i="24"/>
  <c r="E5143" i="24"/>
  <c r="D5145" i="24"/>
  <c r="E5146" i="24"/>
  <c r="D5146" i="24"/>
  <c r="D5147" i="24"/>
  <c r="E5147" i="24"/>
  <c r="E5148" i="24"/>
  <c r="D5148" i="24"/>
  <c r="D5149" i="24"/>
  <c r="E5149" i="24"/>
  <c r="E5150" i="24"/>
  <c r="D5151" i="24"/>
  <c r="E5151" i="24"/>
  <c r="D5153" i="24"/>
  <c r="E5154" i="24"/>
  <c r="D5154" i="24"/>
  <c r="D5155" i="24"/>
  <c r="E5155" i="24"/>
  <c r="E5156" i="24"/>
  <c r="D5156" i="24"/>
  <c r="D5157" i="24"/>
  <c r="E5157" i="24"/>
  <c r="E5158" i="24"/>
  <c r="D5159" i="24"/>
  <c r="E5159" i="24"/>
  <c r="D5161" i="24"/>
  <c r="E5162" i="24"/>
  <c r="D5162" i="24"/>
  <c r="D5163" i="24"/>
  <c r="E5163" i="24"/>
  <c r="E5164" i="24"/>
  <c r="D5164" i="24"/>
  <c r="D5165" i="24"/>
  <c r="E5165" i="24"/>
  <c r="E5166" i="24"/>
  <c r="D5167" i="24"/>
  <c r="E5167" i="24"/>
  <c r="D5169" i="24"/>
  <c r="E5170" i="24"/>
  <c r="D5170" i="24"/>
  <c r="D5171" i="24"/>
  <c r="E5171" i="24"/>
  <c r="E5172" i="24"/>
  <c r="D5172" i="24"/>
  <c r="D5173" i="24"/>
  <c r="E5173" i="24"/>
  <c r="E5174" i="24"/>
  <c r="D5175" i="24"/>
  <c r="E5175" i="24"/>
  <c r="D5177" i="24"/>
  <c r="E5178" i="24"/>
  <c r="D5178" i="24"/>
  <c r="D5179" i="24"/>
  <c r="E5179" i="24"/>
  <c r="E5180" i="24"/>
  <c r="D5180" i="24"/>
  <c r="D5181" i="24"/>
  <c r="E5181" i="24"/>
  <c r="E5182" i="24"/>
  <c r="D5183" i="24"/>
  <c r="E5183" i="24"/>
  <c r="D5185" i="24"/>
  <c r="E5186" i="24"/>
  <c r="D5186" i="24"/>
  <c r="D5187" i="24"/>
  <c r="E5187" i="24"/>
  <c r="E5188" i="24"/>
  <c r="D5188" i="24"/>
  <c r="D5189" i="24"/>
  <c r="E5189" i="24"/>
  <c r="E5190" i="24"/>
  <c r="D5191" i="24"/>
  <c r="E5191" i="24"/>
  <c r="D5193" i="24"/>
  <c r="E5194" i="24"/>
  <c r="D5194" i="24"/>
  <c r="D5195" i="24"/>
  <c r="E5195" i="24"/>
  <c r="E5196" i="24"/>
  <c r="D5196" i="24"/>
  <c r="D5197" i="24"/>
  <c r="E5197" i="24"/>
  <c r="E5198" i="24"/>
  <c r="D5199" i="24"/>
  <c r="E5199" i="24"/>
  <c r="D5201" i="24"/>
  <c r="E5202" i="24"/>
  <c r="D5202" i="24"/>
  <c r="D5203" i="24"/>
  <c r="E5203" i="24"/>
  <c r="E5204" i="24"/>
  <c r="D5204" i="24"/>
  <c r="D5205" i="24"/>
  <c r="E5205" i="24"/>
  <c r="E5206" i="24"/>
  <c r="D5207" i="24"/>
  <c r="E5207" i="24"/>
  <c r="D5209" i="24"/>
  <c r="E5210" i="24"/>
  <c r="D5210" i="24"/>
  <c r="D5211" i="24"/>
  <c r="E5211" i="24"/>
  <c r="E5212" i="24"/>
  <c r="D5212" i="24"/>
  <c r="D5213" i="24"/>
  <c r="E5213" i="24"/>
  <c r="E5214" i="24"/>
  <c r="D5215" i="24"/>
  <c r="E5215" i="24"/>
  <c r="D5217" i="24"/>
  <c r="E5218" i="24"/>
  <c r="D5218" i="24"/>
  <c r="D5219" i="24"/>
  <c r="E5219" i="24"/>
  <c r="E5220" i="24"/>
  <c r="D5220" i="24"/>
  <c r="D5221" i="24"/>
  <c r="E5221" i="24"/>
  <c r="E5222" i="24"/>
  <c r="D5223" i="24"/>
  <c r="E5223" i="24"/>
  <c r="D5225" i="24"/>
  <c r="E5226" i="24"/>
  <c r="D5226" i="24"/>
  <c r="D5227" i="24"/>
  <c r="E5227" i="24"/>
  <c r="E5228" i="24"/>
  <c r="D5228" i="24"/>
  <c r="D5229" i="24"/>
  <c r="E5229" i="24"/>
  <c r="E5230" i="24"/>
  <c r="D5231" i="24"/>
  <c r="E5231" i="24"/>
  <c r="D5233" i="24"/>
  <c r="E5234" i="24"/>
  <c r="D5234" i="24"/>
  <c r="D5235" i="24"/>
  <c r="E5235" i="24"/>
  <c r="E5236" i="24"/>
  <c r="D5236" i="24"/>
  <c r="D5237" i="24"/>
  <c r="E5237" i="24"/>
  <c r="E5238" i="24"/>
  <c r="D5239" i="24"/>
  <c r="E5239" i="24"/>
  <c r="D5241" i="24"/>
  <c r="E5242" i="24"/>
  <c r="D5242" i="24"/>
  <c r="D5243" i="24"/>
  <c r="E5244" i="24"/>
  <c r="D5244" i="24"/>
  <c r="D5245" i="24"/>
  <c r="E5245" i="24"/>
  <c r="E5246" i="24"/>
  <c r="D5247" i="24"/>
  <c r="E5247" i="24"/>
  <c r="D5249" i="24"/>
  <c r="E5250" i="24"/>
  <c r="D5250" i="24"/>
  <c r="D5251" i="24"/>
  <c r="E5252" i="24"/>
  <c r="D5252" i="24"/>
  <c r="D5253" i="24"/>
  <c r="E5253" i="24"/>
  <c r="E5254" i="24"/>
  <c r="D5255" i="24"/>
  <c r="E5255" i="24"/>
  <c r="D5257" i="24"/>
  <c r="E5258" i="24"/>
  <c r="D5258" i="24"/>
  <c r="D5259" i="24"/>
  <c r="E5260" i="24"/>
  <c r="D5260" i="24"/>
  <c r="D5261" i="24"/>
  <c r="E5261" i="24"/>
  <c r="E5262" i="24"/>
  <c r="D5263" i="24"/>
  <c r="E5263" i="24"/>
  <c r="D5265" i="24"/>
  <c r="E5266" i="24"/>
  <c r="D5266" i="24"/>
  <c r="D5267" i="24"/>
  <c r="E5268" i="24"/>
  <c r="D5268" i="24"/>
  <c r="D5269" i="24"/>
  <c r="E5269" i="24"/>
  <c r="E5270" i="24"/>
  <c r="D5271" i="24"/>
  <c r="E5271" i="24"/>
  <c r="D5273" i="24"/>
  <c r="E5274" i="24"/>
  <c r="D5274" i="24"/>
  <c r="D5275" i="24"/>
  <c r="E5276" i="24"/>
  <c r="D5276" i="24"/>
  <c r="D5277" i="24"/>
  <c r="E5277" i="24"/>
  <c r="E5278" i="24"/>
  <c r="D5279" i="24"/>
  <c r="E5279" i="24"/>
  <c r="D5281" i="24"/>
  <c r="E5282" i="24"/>
  <c r="D5282" i="24"/>
  <c r="D5283" i="24"/>
  <c r="E5284" i="24"/>
  <c r="D5284" i="24"/>
  <c r="D5285" i="24"/>
  <c r="E5285" i="24"/>
  <c r="E5286" i="24"/>
  <c r="D5287" i="24"/>
  <c r="E5287" i="24"/>
  <c r="D5289" i="24"/>
  <c r="E5290" i="24"/>
  <c r="D5290" i="24"/>
  <c r="D5291" i="24"/>
  <c r="E5292" i="24"/>
  <c r="D5292" i="24"/>
  <c r="D5293" i="24"/>
  <c r="E5293" i="24"/>
  <c r="E5294" i="24"/>
  <c r="D5295" i="24"/>
  <c r="E5295" i="24"/>
  <c r="D5297" i="24"/>
  <c r="E5298" i="24"/>
  <c r="D5298" i="24"/>
  <c r="D5299" i="24"/>
  <c r="E5300" i="24"/>
  <c r="D5300" i="24"/>
  <c r="D5301" i="24"/>
  <c r="E5301" i="24"/>
  <c r="E5302" i="24"/>
  <c r="D5303" i="24"/>
  <c r="E5303" i="24"/>
  <c r="D5305" i="24"/>
  <c r="E5306" i="24"/>
  <c r="D5306" i="24"/>
  <c r="D5307" i="24"/>
  <c r="E5308" i="24"/>
  <c r="D5308" i="24"/>
  <c r="D5309" i="24"/>
  <c r="E5309" i="24"/>
  <c r="E5310" i="24"/>
  <c r="D5311" i="24"/>
  <c r="E5311" i="24"/>
  <c r="D5313" i="24"/>
  <c r="E5314" i="24"/>
  <c r="D5314" i="24"/>
  <c r="D5315" i="24"/>
  <c r="E5316" i="24"/>
  <c r="D5316" i="24"/>
  <c r="D5317" i="24"/>
  <c r="E5317" i="24"/>
  <c r="E5318" i="24"/>
  <c r="D5319" i="24"/>
  <c r="E5319" i="24"/>
  <c r="D5321" i="24"/>
  <c r="E5322" i="24"/>
  <c r="D5322" i="24"/>
  <c r="D5323" i="24"/>
  <c r="E5324" i="24"/>
  <c r="D5324" i="24"/>
  <c r="D5325" i="24"/>
  <c r="E5325" i="24"/>
  <c r="E5326" i="24"/>
  <c r="D5327" i="24"/>
  <c r="E5327" i="24"/>
  <c r="D5329" i="24"/>
  <c r="E5330" i="24"/>
  <c r="D5330" i="24"/>
  <c r="D5331" i="24"/>
  <c r="E5332" i="24"/>
  <c r="D5332" i="24"/>
  <c r="E5333" i="24"/>
  <c r="D5333" i="24"/>
  <c r="D5334" i="24"/>
  <c r="E5334" i="24"/>
  <c r="E5335" i="24"/>
  <c r="D5335" i="24"/>
  <c r="D5336" i="24"/>
  <c r="E5336" i="24"/>
  <c r="E5337" i="24"/>
  <c r="D5337" i="24"/>
  <c r="D5338" i="24"/>
  <c r="E5338" i="24"/>
  <c r="E5339" i="24"/>
  <c r="D5339" i="24"/>
  <c r="D5340" i="24"/>
  <c r="E5340" i="24"/>
  <c r="E5341" i="24"/>
  <c r="D5341" i="24"/>
  <c r="D5342" i="24"/>
  <c r="E5342" i="24"/>
  <c r="E5343" i="24"/>
  <c r="D5343" i="24"/>
  <c r="D5344" i="24"/>
  <c r="E5344" i="24"/>
  <c r="E5345" i="24"/>
  <c r="D5345" i="24"/>
  <c r="D5346" i="24"/>
  <c r="E5346" i="24"/>
  <c r="E5347" i="24"/>
  <c r="D5347" i="24"/>
  <c r="D5348" i="24"/>
  <c r="E5348" i="24"/>
  <c r="E5349" i="24"/>
  <c r="D5349" i="24"/>
  <c r="D5350" i="24"/>
  <c r="E5350" i="24"/>
  <c r="E5351" i="24"/>
  <c r="D5351" i="24"/>
  <c r="D5352" i="24"/>
  <c r="E5352" i="24"/>
  <c r="E5353" i="24"/>
  <c r="D5353" i="24"/>
  <c r="D5354" i="24"/>
  <c r="E5354" i="24"/>
  <c r="E5355" i="24"/>
  <c r="D5355" i="24"/>
  <c r="D5356" i="24"/>
  <c r="E5356" i="24"/>
  <c r="E5357" i="24"/>
  <c r="D5357" i="24"/>
  <c r="D5358" i="24"/>
  <c r="E5358" i="24"/>
  <c r="E5359" i="24"/>
  <c r="D5359" i="24"/>
  <c r="D5360" i="24"/>
  <c r="E5360" i="24"/>
  <c r="E5361" i="24"/>
  <c r="D5361" i="24"/>
  <c r="D5362" i="24"/>
  <c r="E5362" i="24"/>
  <c r="E5363" i="24"/>
  <c r="D5363" i="24"/>
  <c r="D5364" i="24"/>
  <c r="E5364" i="24"/>
  <c r="E5365" i="24"/>
  <c r="D5365" i="24"/>
  <c r="D5366" i="24"/>
  <c r="E5366" i="24"/>
  <c r="E5367" i="24"/>
  <c r="D5367" i="24"/>
  <c r="D5368" i="24"/>
  <c r="E5368" i="24"/>
  <c r="E5369" i="24"/>
  <c r="D5369" i="24"/>
  <c r="D5370" i="24"/>
  <c r="E5370" i="24"/>
  <c r="E5371" i="24"/>
  <c r="D5371" i="24"/>
  <c r="D5372" i="24"/>
  <c r="E5372" i="24"/>
  <c r="E5373" i="24"/>
  <c r="D5373" i="24"/>
  <c r="D5374" i="24"/>
  <c r="E5374" i="24"/>
  <c r="E5375" i="24"/>
  <c r="D5375" i="24"/>
  <c r="D5376" i="24"/>
  <c r="E5376" i="24"/>
  <c r="E5377" i="24"/>
  <c r="D5377" i="24"/>
  <c r="D5378" i="24"/>
  <c r="E5378" i="24"/>
  <c r="E5379" i="24"/>
  <c r="D5379" i="24"/>
  <c r="D5380" i="24"/>
  <c r="E5380" i="24"/>
  <c r="E5381" i="24"/>
  <c r="D5381" i="24"/>
  <c r="D5382" i="24"/>
  <c r="E5382" i="24"/>
  <c r="E5383" i="24"/>
  <c r="D5383" i="24"/>
  <c r="D5384" i="24"/>
  <c r="E5384" i="24"/>
  <c r="E5385" i="24"/>
  <c r="D5385" i="24"/>
  <c r="D5386" i="24"/>
  <c r="E5386" i="24"/>
  <c r="E5387" i="24"/>
  <c r="D5387" i="24"/>
  <c r="D5388" i="24"/>
  <c r="E5388" i="24"/>
  <c r="E5389" i="24"/>
  <c r="D5389" i="24"/>
  <c r="D5390" i="24"/>
  <c r="E5390" i="24"/>
  <c r="E5391" i="24"/>
  <c r="D5391" i="24"/>
  <c r="D5392" i="24"/>
  <c r="E5392" i="24"/>
  <c r="E5393" i="24"/>
  <c r="D5393" i="24"/>
  <c r="D5394" i="24"/>
  <c r="E5394" i="24"/>
  <c r="E5395" i="24"/>
  <c r="D5395" i="24"/>
  <c r="D5396" i="24"/>
  <c r="E5396" i="24"/>
  <c r="E5397" i="24"/>
  <c r="D5397" i="24"/>
  <c r="D5398" i="24"/>
  <c r="E5398" i="24"/>
  <c r="E5399" i="24"/>
  <c r="D5399" i="24"/>
  <c r="D5400" i="24"/>
  <c r="E5400" i="24"/>
  <c r="E5401" i="24"/>
  <c r="D5401" i="24"/>
  <c r="D5402" i="24"/>
  <c r="E5402" i="24"/>
  <c r="E5403" i="24"/>
  <c r="D5403" i="24"/>
  <c r="D5404" i="24"/>
  <c r="E5404" i="24"/>
  <c r="E5405" i="24"/>
  <c r="D5405" i="24"/>
  <c r="D5406" i="24"/>
  <c r="E5406" i="24"/>
  <c r="E5407" i="24"/>
  <c r="D5407" i="24"/>
  <c r="D5408" i="24"/>
  <c r="E5408" i="24"/>
  <c r="E5409" i="24"/>
  <c r="D5409" i="24"/>
  <c r="D5410" i="24"/>
  <c r="E5410" i="24"/>
  <c r="E5411" i="24"/>
  <c r="D5411" i="24"/>
  <c r="D5412" i="24"/>
  <c r="E5412" i="24"/>
  <c r="E5413" i="24"/>
  <c r="D5413" i="24"/>
  <c r="D5414" i="24"/>
  <c r="E5414" i="24"/>
  <c r="E5415" i="24"/>
  <c r="D5415" i="24"/>
  <c r="D5416" i="24"/>
  <c r="E5416" i="24"/>
  <c r="E5417" i="24"/>
  <c r="D5417" i="24"/>
  <c r="D5418" i="24"/>
  <c r="E5418" i="24"/>
  <c r="E5419" i="24"/>
  <c r="D5419" i="24"/>
  <c r="D5420" i="24"/>
  <c r="E5420" i="24"/>
  <c r="E5421" i="24"/>
  <c r="D5421" i="24"/>
  <c r="D5422" i="24"/>
  <c r="E5422" i="24"/>
  <c r="E5423" i="24"/>
  <c r="D5423" i="24"/>
  <c r="D5424" i="24"/>
  <c r="E5424" i="24"/>
  <c r="E5425" i="24"/>
  <c r="D5425" i="24"/>
  <c r="D5426" i="24"/>
  <c r="E5426" i="24"/>
  <c r="E5427" i="24"/>
  <c r="D5427" i="24"/>
  <c r="D5428" i="24"/>
  <c r="E5428" i="24"/>
  <c r="E5429" i="24"/>
  <c r="D5429" i="24"/>
  <c r="D5430" i="24"/>
  <c r="E5430" i="24"/>
  <c r="E5431" i="24"/>
  <c r="D5431" i="24"/>
  <c r="D5432" i="24"/>
  <c r="E5432" i="24"/>
  <c r="E5433" i="24"/>
  <c r="D5433" i="24"/>
  <c r="D5434" i="24"/>
  <c r="E5434" i="24"/>
  <c r="E5435" i="24"/>
  <c r="D5435" i="24"/>
  <c r="D5436" i="24"/>
  <c r="E5436" i="24"/>
  <c r="E5437" i="24"/>
  <c r="D5437" i="24"/>
  <c r="D5438" i="24"/>
  <c r="E5438" i="24"/>
  <c r="E5439" i="24"/>
  <c r="D5439" i="24"/>
  <c r="D5440" i="24"/>
  <c r="E5440" i="24"/>
  <c r="E5441" i="24"/>
  <c r="D5441" i="24"/>
  <c r="D5442" i="24"/>
  <c r="E5442" i="24"/>
  <c r="E5443" i="24"/>
  <c r="D5443" i="24"/>
  <c r="D5444" i="24"/>
  <c r="E5444" i="24"/>
  <c r="E5445" i="24"/>
  <c r="D5445" i="24"/>
  <c r="D5446" i="24"/>
  <c r="E5446" i="24"/>
  <c r="E5447" i="24"/>
  <c r="D5447" i="24"/>
  <c r="D5448" i="24"/>
  <c r="E5448" i="24"/>
  <c r="E5449" i="24"/>
  <c r="D5449" i="24"/>
  <c r="D5450" i="24"/>
  <c r="E5450" i="24"/>
  <c r="E5451" i="24"/>
  <c r="D5451" i="24"/>
  <c r="D5452" i="24"/>
  <c r="E5452" i="24"/>
  <c r="E5453" i="24"/>
  <c r="D5453" i="24"/>
  <c r="D5454" i="24"/>
  <c r="E5454" i="24"/>
  <c r="E5455" i="24"/>
  <c r="D5455" i="24"/>
  <c r="D5456" i="24"/>
  <c r="E5456" i="24"/>
  <c r="E5457" i="24"/>
  <c r="D5457" i="24"/>
  <c r="D5458" i="24"/>
  <c r="E5458" i="24"/>
  <c r="E5459" i="24"/>
  <c r="D5459" i="24"/>
  <c r="D5460" i="24"/>
  <c r="E5460" i="24"/>
  <c r="E5461" i="24"/>
  <c r="D5461" i="24"/>
  <c r="D5462" i="24"/>
  <c r="E5462" i="24"/>
  <c r="E5463" i="24"/>
  <c r="D5463" i="24"/>
  <c r="D5464" i="24"/>
  <c r="E5464" i="24"/>
  <c r="E5465" i="24"/>
  <c r="D5465" i="24"/>
  <c r="D5466" i="24"/>
  <c r="E5466" i="24"/>
  <c r="E5467" i="24"/>
  <c r="D5467" i="24"/>
  <c r="D5468" i="24"/>
  <c r="E5468" i="24"/>
  <c r="E5469" i="24"/>
  <c r="D5469" i="24"/>
  <c r="D5470" i="24"/>
  <c r="E5470" i="24"/>
  <c r="E5471" i="24"/>
  <c r="D5471" i="24"/>
  <c r="D5472" i="24"/>
  <c r="E5472" i="24"/>
  <c r="E5473" i="24"/>
  <c r="D5473" i="24"/>
  <c r="D5474" i="24"/>
  <c r="E5474" i="24"/>
  <c r="E5475" i="24"/>
  <c r="D5475" i="24"/>
  <c r="D5476" i="24"/>
  <c r="E5476" i="24"/>
  <c r="E5477" i="24"/>
  <c r="D5477" i="24"/>
  <c r="D5478" i="24"/>
  <c r="E5478" i="24"/>
  <c r="E5479" i="24"/>
  <c r="D5479" i="24"/>
  <c r="D5480" i="24"/>
  <c r="E5480" i="24"/>
  <c r="E5481" i="24"/>
  <c r="D5481" i="24"/>
  <c r="D5482" i="24"/>
  <c r="E5482" i="24"/>
  <c r="E5483" i="24"/>
  <c r="D5483" i="24"/>
  <c r="D5484" i="24"/>
  <c r="E5484" i="24"/>
  <c r="E5485" i="24"/>
  <c r="D5485" i="24"/>
  <c r="D5486" i="24"/>
  <c r="E5486" i="24"/>
  <c r="E5487" i="24"/>
  <c r="D5487" i="24"/>
  <c r="D5488" i="24"/>
  <c r="E5488" i="24"/>
  <c r="E5489" i="24"/>
  <c r="D5489" i="24"/>
  <c r="D5490" i="24"/>
  <c r="E5490" i="24"/>
  <c r="E5491" i="24"/>
  <c r="D5491" i="24"/>
  <c r="D5492" i="24"/>
  <c r="E5492" i="24"/>
  <c r="E5493" i="24"/>
  <c r="D5493" i="24"/>
  <c r="D5494" i="24"/>
  <c r="E5494" i="24"/>
  <c r="E5495" i="24"/>
  <c r="D5495" i="24"/>
  <c r="D5496" i="24"/>
  <c r="E5496" i="24"/>
  <c r="E5497" i="24"/>
  <c r="D5497" i="24"/>
  <c r="D5498" i="24"/>
  <c r="E5498" i="24"/>
  <c r="E5499" i="24"/>
  <c r="D5499" i="24"/>
  <c r="D5500" i="24"/>
  <c r="E5500" i="24"/>
  <c r="E5501" i="24"/>
  <c r="D5501" i="24"/>
  <c r="D5502" i="24"/>
  <c r="E5502" i="24"/>
  <c r="E5503" i="24"/>
  <c r="D5503" i="24"/>
  <c r="D5504" i="24"/>
  <c r="E5504" i="24"/>
  <c r="E5505" i="24"/>
  <c r="D5505" i="24"/>
  <c r="D5506" i="24"/>
  <c r="E5506" i="24"/>
  <c r="E5507" i="24"/>
  <c r="D5507" i="24"/>
  <c r="D5508" i="24"/>
  <c r="E5508" i="24"/>
  <c r="E5509" i="24"/>
  <c r="D5509" i="24"/>
  <c r="D5510" i="24"/>
  <c r="E5510" i="24"/>
  <c r="E5511" i="24"/>
  <c r="D5511" i="24"/>
  <c r="D5512" i="24"/>
  <c r="E5512" i="24"/>
  <c r="E5513" i="24"/>
  <c r="D5513" i="24"/>
  <c r="D5514" i="24"/>
  <c r="E5514" i="24"/>
  <c r="E5515" i="24"/>
  <c r="D5515" i="24"/>
  <c r="D5516" i="24"/>
  <c r="E5516" i="24"/>
  <c r="E5517" i="24"/>
  <c r="D5517" i="24"/>
  <c r="D5518" i="24"/>
  <c r="E5518" i="24"/>
  <c r="E5519" i="24"/>
  <c r="D5519" i="24"/>
  <c r="D5520" i="24"/>
  <c r="E5520" i="24"/>
  <c r="E5521" i="24"/>
  <c r="D5521" i="24"/>
  <c r="D5522" i="24"/>
  <c r="E5522" i="24"/>
  <c r="E5523" i="24"/>
  <c r="D5523" i="24"/>
  <c r="D5524" i="24"/>
  <c r="E5524" i="24"/>
  <c r="E5525" i="24"/>
  <c r="D5525" i="24"/>
  <c r="D5526" i="24"/>
  <c r="E5526" i="24"/>
  <c r="E5527" i="24"/>
  <c r="D5527" i="24"/>
  <c r="D5528" i="24"/>
  <c r="E5528" i="24"/>
  <c r="E5529" i="24"/>
  <c r="D5529" i="24"/>
  <c r="D5530" i="24"/>
  <c r="E5530" i="24"/>
  <c r="E5531" i="24"/>
  <c r="D5531" i="24"/>
  <c r="D5532" i="24"/>
  <c r="E5532" i="24"/>
  <c r="E5533" i="24"/>
  <c r="D5533" i="24"/>
  <c r="D5534" i="24"/>
  <c r="E5534" i="24"/>
  <c r="E5535" i="24"/>
  <c r="D5535" i="24"/>
  <c r="D5536" i="24"/>
  <c r="E5536" i="24"/>
  <c r="E5537" i="24"/>
  <c r="D5537" i="24"/>
  <c r="D5538" i="24"/>
  <c r="E5538" i="24"/>
  <c r="E5539" i="24"/>
  <c r="D5539" i="24"/>
  <c r="D5540" i="24"/>
  <c r="E5540" i="24"/>
  <c r="E5541" i="24"/>
  <c r="D5541" i="24"/>
  <c r="D5542" i="24"/>
  <c r="E5542" i="24"/>
  <c r="E5543" i="24"/>
  <c r="D5543" i="24"/>
  <c r="D5544" i="24"/>
  <c r="E5544" i="24"/>
  <c r="E5545" i="24"/>
  <c r="D5545" i="24"/>
  <c r="D5546" i="24"/>
  <c r="E5546" i="24"/>
  <c r="E5547" i="24"/>
  <c r="D5547" i="24"/>
  <c r="D5548" i="24"/>
  <c r="E5548" i="24"/>
  <c r="E5549" i="24"/>
  <c r="D5549" i="24"/>
  <c r="D5550" i="24"/>
  <c r="E5550" i="24"/>
  <c r="E5551" i="24"/>
  <c r="D5551" i="24"/>
  <c r="D5552" i="24"/>
  <c r="E5552" i="24"/>
  <c r="E5553" i="24"/>
  <c r="D5553" i="24"/>
  <c r="D5554" i="24"/>
  <c r="E5554" i="24"/>
  <c r="E5555" i="24"/>
  <c r="D5555" i="24"/>
  <c r="D5556" i="24"/>
  <c r="E5556" i="24"/>
  <c r="E5557" i="24"/>
  <c r="D5557" i="24"/>
  <c r="D5558" i="24"/>
  <c r="E5558" i="24"/>
  <c r="E5559" i="24"/>
  <c r="D5559" i="24"/>
  <c r="D5560" i="24"/>
  <c r="E5560" i="24"/>
  <c r="E5561" i="24"/>
  <c r="D5561" i="24"/>
  <c r="D5562" i="24"/>
  <c r="E5562" i="24"/>
  <c r="E5563" i="24"/>
  <c r="D5563" i="24"/>
  <c r="D5564" i="24"/>
  <c r="E5564" i="24"/>
  <c r="E5565" i="24"/>
  <c r="D5565" i="24"/>
  <c r="D5566" i="24"/>
  <c r="E5566" i="24"/>
  <c r="E5567" i="24"/>
  <c r="D5567" i="24"/>
  <c r="D5568" i="24"/>
  <c r="E5568" i="24"/>
  <c r="E5569" i="24"/>
  <c r="D5569" i="24"/>
  <c r="D5570" i="24"/>
  <c r="E5570" i="24"/>
  <c r="E5571" i="24"/>
  <c r="D5571" i="24"/>
  <c r="D5572" i="24"/>
  <c r="E5572" i="24"/>
  <c r="E5573" i="24"/>
  <c r="D5573" i="24"/>
  <c r="D5574" i="24"/>
  <c r="E5574" i="24"/>
  <c r="E5575" i="24"/>
  <c r="D5575" i="24"/>
  <c r="D5576" i="24"/>
  <c r="E5576" i="24"/>
  <c r="E5577" i="24"/>
  <c r="D5577" i="24"/>
  <c r="D5578" i="24"/>
  <c r="E5578" i="24"/>
  <c r="E5579" i="24"/>
  <c r="D5579" i="24"/>
  <c r="D5580" i="24"/>
  <c r="E5580" i="24"/>
  <c r="E5581" i="24"/>
  <c r="D5581" i="24"/>
  <c r="D5582" i="24"/>
  <c r="E5582" i="24"/>
  <c r="E5583" i="24"/>
  <c r="D5583" i="24"/>
  <c r="D5584" i="24"/>
  <c r="E5584" i="24"/>
  <c r="E5585" i="24"/>
  <c r="D5585" i="24"/>
  <c r="D5586" i="24"/>
  <c r="E5586" i="24"/>
  <c r="E5587" i="24"/>
  <c r="D5587" i="24"/>
  <c r="D5588" i="24"/>
  <c r="E5588" i="24"/>
  <c r="E5589" i="24"/>
  <c r="D5589" i="24"/>
  <c r="D5590" i="24"/>
  <c r="E5590" i="24"/>
  <c r="E5591" i="24"/>
  <c r="D5591" i="24"/>
  <c r="D5592" i="24"/>
  <c r="E5592" i="24"/>
  <c r="E5593" i="24"/>
  <c r="D5593" i="24"/>
  <c r="D5594" i="24"/>
  <c r="E5594" i="24"/>
  <c r="E5595" i="24"/>
  <c r="D5595" i="24"/>
  <c r="D5596" i="24"/>
  <c r="E5596" i="24"/>
  <c r="E5597" i="24"/>
  <c r="D5597" i="24"/>
  <c r="D5598" i="24"/>
  <c r="E5598" i="24"/>
  <c r="E5599" i="24"/>
  <c r="D5599" i="24"/>
  <c r="D5600" i="24"/>
  <c r="E5600" i="24"/>
  <c r="E5601" i="24"/>
  <c r="D5601" i="24"/>
  <c r="D5602" i="24"/>
  <c r="E5602" i="24"/>
  <c r="E5603" i="24"/>
  <c r="D5603" i="24"/>
  <c r="D5604" i="24"/>
  <c r="E5604" i="24"/>
  <c r="E5605" i="24"/>
  <c r="D5605" i="24"/>
  <c r="D5606" i="24"/>
  <c r="E5606" i="24"/>
  <c r="E5607" i="24"/>
  <c r="D5607" i="24"/>
  <c r="D5608" i="24"/>
  <c r="E5608" i="24"/>
  <c r="E5609" i="24"/>
  <c r="D5609" i="24"/>
  <c r="D5610" i="24"/>
  <c r="E5610" i="24"/>
  <c r="E5611" i="24"/>
  <c r="D5611" i="24"/>
  <c r="D5612" i="24"/>
  <c r="E5612" i="24"/>
  <c r="E5613" i="24"/>
  <c r="D5613" i="24"/>
  <c r="D5614" i="24"/>
  <c r="E5614" i="24"/>
  <c r="E5615" i="24"/>
  <c r="D5615" i="24"/>
  <c r="D5616" i="24"/>
  <c r="E5616" i="24"/>
  <c r="E5617" i="24"/>
  <c r="D5617" i="24"/>
  <c r="D5618" i="24"/>
  <c r="E5618" i="24"/>
  <c r="E5619" i="24"/>
  <c r="D5619" i="24"/>
  <c r="D5620" i="24"/>
  <c r="E5620" i="24"/>
  <c r="E5621" i="24"/>
  <c r="D5621" i="24"/>
  <c r="D5622" i="24"/>
  <c r="E5622" i="24"/>
  <c r="E5623" i="24"/>
  <c r="D5623" i="24"/>
  <c r="D5624" i="24"/>
  <c r="E5624" i="24"/>
  <c r="E5625" i="24"/>
  <c r="D5625" i="24"/>
  <c r="D5626" i="24"/>
  <c r="E5626" i="24"/>
  <c r="E5627" i="24"/>
  <c r="D5627" i="24"/>
  <c r="D5628" i="24"/>
  <c r="E5628" i="24"/>
  <c r="E5629" i="24"/>
  <c r="D5629" i="24"/>
  <c r="D5630" i="24"/>
  <c r="E5630" i="24"/>
  <c r="E5631" i="24"/>
  <c r="D5631" i="24"/>
  <c r="D5632" i="24"/>
  <c r="E5632" i="24"/>
  <c r="E5633" i="24"/>
  <c r="D5633" i="24"/>
  <c r="D5634" i="24"/>
  <c r="E5634" i="24"/>
  <c r="E5635" i="24"/>
  <c r="D5635" i="24"/>
  <c r="D5636" i="24"/>
  <c r="E5636" i="24"/>
  <c r="E5637" i="24"/>
  <c r="D5637" i="24"/>
  <c r="D5638" i="24"/>
  <c r="E5638" i="24"/>
  <c r="E5639" i="24"/>
  <c r="D5639" i="24"/>
  <c r="D5640" i="24"/>
  <c r="E5640" i="24"/>
  <c r="E5641" i="24"/>
  <c r="D5641" i="24"/>
  <c r="D5642" i="24"/>
  <c r="E5642" i="24"/>
  <c r="E5643" i="24"/>
  <c r="D5643" i="24"/>
  <c r="D5644" i="24"/>
  <c r="E5644" i="24"/>
  <c r="E5645" i="24"/>
  <c r="D5645" i="24"/>
  <c r="D5646" i="24"/>
  <c r="E5646" i="24"/>
  <c r="E5647" i="24"/>
  <c r="D5647" i="24"/>
  <c r="D5648" i="24"/>
  <c r="E5648" i="24"/>
  <c r="E5649" i="24"/>
  <c r="D5649" i="24"/>
  <c r="D5650" i="24"/>
  <c r="E5650" i="24"/>
  <c r="E5651" i="24"/>
  <c r="D5651" i="24"/>
  <c r="D5652" i="24"/>
  <c r="E5652" i="24"/>
  <c r="E5653" i="24"/>
  <c r="D5653" i="24"/>
  <c r="D5654" i="24"/>
  <c r="E5654" i="24"/>
  <c r="E5655" i="24"/>
  <c r="D5655" i="24"/>
  <c r="D5656" i="24"/>
  <c r="E5656" i="24"/>
  <c r="E5657" i="24"/>
  <c r="D5657" i="24"/>
  <c r="D5658" i="24"/>
  <c r="E5658" i="24"/>
  <c r="E5659" i="24"/>
  <c r="D5659" i="24"/>
  <c r="D5660" i="24"/>
  <c r="E5660" i="24"/>
  <c r="E5661" i="24"/>
  <c r="D5661" i="24"/>
  <c r="D5662" i="24"/>
  <c r="E5662" i="24"/>
  <c r="E5663" i="24"/>
  <c r="D5663" i="24"/>
  <c r="D5664" i="24"/>
  <c r="E5664" i="24"/>
  <c r="E5665" i="24"/>
  <c r="D5665" i="24"/>
  <c r="D5666" i="24"/>
  <c r="E5666" i="24"/>
  <c r="E5667" i="24"/>
  <c r="D5667" i="24"/>
  <c r="D5668" i="24"/>
  <c r="E5668" i="24"/>
  <c r="E5669" i="24"/>
  <c r="D5669" i="24"/>
  <c r="D5670" i="24"/>
  <c r="E5670" i="24"/>
  <c r="E5671" i="24"/>
  <c r="D5671" i="24"/>
  <c r="D5672" i="24"/>
  <c r="E5672" i="24"/>
  <c r="E5673" i="24"/>
  <c r="D5673" i="24"/>
  <c r="D5674" i="24"/>
  <c r="E5674" i="24"/>
  <c r="E5675" i="24"/>
  <c r="D5675" i="24"/>
  <c r="D5676" i="24"/>
  <c r="E5676" i="24"/>
  <c r="E5677" i="24"/>
  <c r="D5677" i="24"/>
  <c r="D5678" i="24"/>
  <c r="E5678" i="24"/>
  <c r="E5679" i="24"/>
  <c r="D5679" i="24"/>
  <c r="D5680" i="24"/>
  <c r="E5680" i="24"/>
  <c r="E5681" i="24"/>
  <c r="D5681" i="24"/>
  <c r="D5682" i="24"/>
  <c r="E5682" i="24"/>
  <c r="E5683" i="24"/>
  <c r="D5683" i="24"/>
  <c r="D5684" i="24"/>
  <c r="E5684" i="24"/>
  <c r="E5685" i="24"/>
  <c r="D5685" i="24"/>
  <c r="D5686" i="24"/>
  <c r="E5686" i="24"/>
  <c r="E5687" i="24"/>
  <c r="D5687" i="24"/>
  <c r="D5688" i="24"/>
  <c r="E5688" i="24"/>
  <c r="E5689" i="24"/>
  <c r="D5689" i="24"/>
  <c r="D5690" i="24"/>
  <c r="E5690" i="24"/>
  <c r="E5691" i="24"/>
  <c r="D5691" i="24"/>
  <c r="D5692" i="24"/>
  <c r="E5692" i="24"/>
  <c r="E5693" i="24"/>
  <c r="D5693" i="24"/>
  <c r="D5694" i="24"/>
  <c r="E5694" i="24"/>
  <c r="E5695" i="24"/>
  <c r="D5695" i="24"/>
  <c r="D5696" i="24"/>
  <c r="E5696" i="24"/>
  <c r="E5697" i="24"/>
  <c r="D5697" i="24"/>
  <c r="D5698" i="24"/>
  <c r="E5698" i="24"/>
  <c r="E5699" i="24"/>
  <c r="D5699" i="24"/>
  <c r="D5700" i="24"/>
  <c r="E5700" i="24"/>
  <c r="E5701" i="24"/>
  <c r="D5701" i="24"/>
  <c r="D5702" i="24"/>
  <c r="E5702" i="24"/>
  <c r="E5703" i="24"/>
  <c r="D5703" i="24"/>
  <c r="D5704" i="24"/>
  <c r="E5704" i="24"/>
  <c r="E5705" i="24"/>
  <c r="D5705" i="24"/>
  <c r="D5706" i="24"/>
  <c r="E5706" i="24"/>
  <c r="E5707" i="24"/>
  <c r="D5707" i="24"/>
  <c r="D5708" i="24"/>
  <c r="E5708" i="24"/>
  <c r="E5709" i="24"/>
  <c r="D5709" i="24"/>
  <c r="D5710" i="24"/>
  <c r="E5710" i="24"/>
  <c r="E5711" i="24"/>
  <c r="D5711" i="24"/>
  <c r="D5712" i="24"/>
  <c r="E5712" i="24"/>
  <c r="E5713" i="24"/>
  <c r="D5713" i="24"/>
  <c r="D5714" i="24"/>
  <c r="E5714" i="24"/>
  <c r="E5715" i="24"/>
  <c r="D5715" i="24"/>
  <c r="D5716" i="24"/>
  <c r="E5716" i="24"/>
  <c r="E5717" i="24"/>
  <c r="D5717" i="24"/>
  <c r="D5718" i="24"/>
  <c r="E5718" i="24"/>
  <c r="E5719" i="24"/>
  <c r="D5719" i="24"/>
  <c r="D5720" i="24"/>
  <c r="E5720" i="24"/>
  <c r="E5721" i="24"/>
  <c r="D5721" i="24"/>
  <c r="D5722" i="24"/>
  <c r="E5722" i="24"/>
  <c r="E5723" i="24"/>
  <c r="D5723" i="24"/>
  <c r="D5724" i="24"/>
  <c r="E5724" i="24"/>
  <c r="E5725" i="24"/>
  <c r="D5725" i="24"/>
  <c r="D5726" i="24"/>
  <c r="E5726" i="24"/>
  <c r="E5727" i="24"/>
  <c r="D5727" i="24"/>
  <c r="D5728" i="24"/>
  <c r="E5728" i="24"/>
  <c r="E5729" i="24"/>
  <c r="D5729" i="24"/>
  <c r="D5730" i="24"/>
  <c r="E5730" i="24"/>
  <c r="E5731" i="24"/>
  <c r="D5731" i="24"/>
  <c r="D5732" i="24"/>
  <c r="E5732" i="24"/>
  <c r="E5733" i="24"/>
  <c r="D5733" i="24"/>
  <c r="D5734" i="24"/>
  <c r="E5734" i="24"/>
  <c r="E5735" i="24"/>
  <c r="D5735" i="24"/>
  <c r="D5736" i="24"/>
  <c r="E5736" i="24"/>
  <c r="E5737" i="24"/>
  <c r="D5737" i="24"/>
  <c r="D5738" i="24"/>
  <c r="E5738" i="24"/>
  <c r="E5739" i="24"/>
  <c r="D5739" i="24"/>
  <c r="D5740" i="24"/>
  <c r="E5740" i="24"/>
  <c r="E5741" i="24"/>
  <c r="D5741" i="24"/>
  <c r="D5742" i="24"/>
  <c r="E5742" i="24"/>
  <c r="E5743" i="24"/>
  <c r="D5743" i="24"/>
  <c r="D5744" i="24"/>
  <c r="E5744" i="24"/>
  <c r="E5745" i="24"/>
  <c r="D5745" i="24"/>
  <c r="D5746" i="24"/>
  <c r="E5746" i="24"/>
  <c r="E5747" i="24"/>
  <c r="D5747" i="24"/>
  <c r="D5748" i="24"/>
  <c r="E5748" i="24"/>
  <c r="E5749" i="24"/>
  <c r="D5749" i="24"/>
  <c r="D5750" i="24"/>
  <c r="E5750" i="24"/>
  <c r="E5751" i="24"/>
  <c r="D5751" i="24"/>
  <c r="D5752" i="24"/>
  <c r="E5752" i="24"/>
  <c r="E5753" i="24"/>
  <c r="D5753" i="24"/>
  <c r="D5754" i="24"/>
  <c r="E5754" i="24"/>
  <c r="E5755" i="24"/>
  <c r="D5755" i="24"/>
  <c r="D5756" i="24"/>
  <c r="E5756" i="24"/>
  <c r="E5757" i="24"/>
  <c r="D5757" i="24"/>
  <c r="D5758" i="24"/>
  <c r="E5758" i="24"/>
  <c r="E5759" i="24"/>
  <c r="D5759" i="24"/>
  <c r="D5760" i="24"/>
  <c r="E5760" i="24"/>
  <c r="E5761" i="24"/>
  <c r="D5761" i="24"/>
  <c r="D5762" i="24"/>
  <c r="E5762" i="24"/>
  <c r="E5763" i="24"/>
  <c r="D5763" i="24"/>
  <c r="D5764" i="24"/>
  <c r="E5764" i="24"/>
  <c r="E5765" i="24"/>
  <c r="D5765" i="24"/>
  <c r="D5766" i="24"/>
  <c r="E5766" i="24"/>
  <c r="E5767" i="24"/>
  <c r="D5767" i="24"/>
  <c r="D5768" i="24"/>
  <c r="E5768" i="24"/>
  <c r="E5769" i="24"/>
  <c r="D5769" i="24"/>
  <c r="D5770" i="24"/>
  <c r="E5770" i="24"/>
  <c r="E5771" i="24"/>
  <c r="D5771" i="24"/>
  <c r="D5772" i="24"/>
  <c r="E5772" i="24"/>
  <c r="E5773" i="24"/>
  <c r="D5773" i="24"/>
  <c r="D5774" i="24"/>
  <c r="E5774" i="24"/>
  <c r="E5775" i="24"/>
  <c r="D5775" i="24"/>
  <c r="D5776" i="24"/>
  <c r="E5776" i="24"/>
  <c r="E5777" i="24"/>
  <c r="D5777" i="24"/>
  <c r="D5778" i="24"/>
  <c r="E5778" i="24"/>
  <c r="E5779" i="24"/>
  <c r="D5779" i="24"/>
  <c r="D5780" i="24"/>
  <c r="E5780" i="24"/>
  <c r="E5781" i="24"/>
  <c r="D5781" i="24"/>
  <c r="D5782" i="24"/>
  <c r="E5782" i="24"/>
  <c r="E5783" i="24"/>
  <c r="D5783" i="24"/>
  <c r="D5784" i="24"/>
  <c r="E5784" i="24"/>
  <c r="E5785" i="24"/>
  <c r="D5785" i="24"/>
  <c r="D5786" i="24"/>
  <c r="E5786" i="24"/>
  <c r="E5787" i="24"/>
  <c r="D5787" i="24"/>
  <c r="D5788" i="24"/>
  <c r="E5788" i="24"/>
  <c r="E5789" i="24"/>
  <c r="D5789" i="24"/>
  <c r="D5790" i="24"/>
  <c r="E5790" i="24"/>
  <c r="E5791" i="24"/>
  <c r="D5791" i="24"/>
  <c r="D5792" i="24"/>
  <c r="E5792" i="24"/>
  <c r="E5793" i="24"/>
  <c r="D5793" i="24"/>
  <c r="D5794" i="24"/>
  <c r="E5794" i="24"/>
  <c r="E5795" i="24"/>
  <c r="D5795" i="24"/>
  <c r="D5796" i="24"/>
  <c r="E5796" i="24"/>
  <c r="E5797" i="24"/>
  <c r="D5797" i="24"/>
  <c r="D5798" i="24"/>
  <c r="E5798" i="24"/>
  <c r="E5799" i="24"/>
  <c r="D5799" i="24"/>
  <c r="D5800" i="24"/>
  <c r="E5800" i="24"/>
  <c r="E5801" i="24"/>
  <c r="D5801" i="24"/>
  <c r="D5802" i="24"/>
  <c r="E5802" i="24"/>
  <c r="E5803" i="24"/>
  <c r="D5803" i="24"/>
  <c r="D5804" i="24"/>
  <c r="E5804" i="24"/>
  <c r="E5805" i="24"/>
  <c r="D5805" i="24"/>
  <c r="D5806" i="24"/>
  <c r="E5806" i="24"/>
  <c r="E5807" i="24"/>
  <c r="D5807" i="24"/>
  <c r="D5808" i="24"/>
  <c r="E5808" i="24"/>
  <c r="E5809" i="24"/>
  <c r="D5809" i="24"/>
  <c r="D5810" i="24"/>
  <c r="E5810" i="24"/>
  <c r="E5811" i="24"/>
  <c r="D5811" i="24"/>
  <c r="D5812" i="24"/>
  <c r="E5812" i="24"/>
  <c r="E5813" i="24"/>
  <c r="D5813" i="24"/>
  <c r="D5814" i="24"/>
  <c r="E5814" i="24"/>
  <c r="E5815" i="24"/>
  <c r="D5815" i="24"/>
  <c r="D5816" i="24"/>
  <c r="E5816" i="24"/>
  <c r="E5817" i="24"/>
  <c r="D5817" i="24"/>
  <c r="D5818" i="24"/>
  <c r="E5818" i="24"/>
  <c r="E5819" i="24"/>
  <c r="D5819" i="24"/>
  <c r="D5820" i="24"/>
  <c r="E5820" i="24"/>
  <c r="E5821" i="24"/>
  <c r="D5821" i="24"/>
  <c r="D5822" i="24"/>
  <c r="E5822" i="24"/>
  <c r="E5823" i="24"/>
  <c r="D5823" i="24"/>
  <c r="D5824" i="24"/>
  <c r="E5824" i="24"/>
  <c r="E5825" i="24"/>
  <c r="D5825" i="24"/>
  <c r="D5826" i="24"/>
  <c r="E5826" i="24"/>
  <c r="E5827" i="24"/>
  <c r="D5827" i="24"/>
  <c r="D5828" i="24"/>
  <c r="E5828" i="24"/>
  <c r="E5829" i="24"/>
  <c r="D5829" i="24"/>
  <c r="D5830" i="24"/>
  <c r="E5830" i="24"/>
  <c r="E5831" i="24"/>
  <c r="D5831" i="24"/>
  <c r="D5832" i="24"/>
  <c r="E5832" i="24"/>
  <c r="E5833" i="24"/>
  <c r="D5833" i="24"/>
  <c r="D5834" i="24"/>
  <c r="E5834" i="24"/>
  <c r="E5835" i="24"/>
  <c r="D5835" i="24"/>
  <c r="D5836" i="24"/>
  <c r="E5836" i="24"/>
  <c r="E5837" i="24"/>
  <c r="D5837" i="24"/>
  <c r="D5838" i="24"/>
  <c r="E5838" i="24"/>
  <c r="E5839" i="24"/>
  <c r="D5839" i="24"/>
  <c r="D5840" i="24"/>
  <c r="E5840" i="24"/>
  <c r="E5841" i="24"/>
  <c r="D5841" i="24"/>
  <c r="D5842" i="24"/>
  <c r="E5842" i="24"/>
  <c r="E5843" i="24"/>
  <c r="D5843" i="24"/>
  <c r="D5844" i="24"/>
  <c r="E5844" i="24"/>
  <c r="E5845" i="24"/>
  <c r="D5845" i="24"/>
  <c r="D5846" i="24"/>
  <c r="E5846" i="24"/>
  <c r="E5847" i="24"/>
  <c r="D5847" i="24"/>
  <c r="D5848" i="24"/>
  <c r="E5848" i="24"/>
  <c r="E5849" i="24"/>
  <c r="D5849" i="24"/>
  <c r="D5850" i="24"/>
  <c r="E5850" i="24"/>
  <c r="E5851" i="24"/>
  <c r="D5851" i="24"/>
  <c r="D5852" i="24"/>
  <c r="E5852" i="24"/>
  <c r="E5853" i="24"/>
  <c r="D5853" i="24"/>
  <c r="D5854" i="24"/>
  <c r="E5854" i="24"/>
  <c r="E5855" i="24"/>
  <c r="D5855" i="24"/>
  <c r="D5856" i="24"/>
  <c r="E5856" i="24"/>
  <c r="E5857" i="24"/>
  <c r="D5857" i="24"/>
  <c r="D5858" i="24"/>
  <c r="E5858" i="24"/>
  <c r="E5859" i="24"/>
  <c r="D5859" i="24"/>
  <c r="D5860" i="24"/>
  <c r="E5860" i="24"/>
  <c r="E5861" i="24"/>
  <c r="D5861" i="24"/>
  <c r="D5862" i="24"/>
  <c r="E5862" i="24"/>
  <c r="E5863" i="24"/>
  <c r="D5863" i="24"/>
  <c r="D5864" i="24"/>
  <c r="E5864" i="24"/>
  <c r="E5865" i="24"/>
  <c r="D5865" i="24"/>
  <c r="D5866" i="24"/>
  <c r="E5866" i="24"/>
  <c r="E5867" i="24"/>
  <c r="D5867" i="24"/>
  <c r="D5868" i="24"/>
  <c r="E5868" i="24"/>
  <c r="E5869" i="24"/>
  <c r="D5869" i="24"/>
  <c r="D5870" i="24"/>
  <c r="E5870" i="24"/>
  <c r="E5871" i="24"/>
  <c r="D5871" i="24"/>
  <c r="D5872" i="24"/>
  <c r="E5872" i="24"/>
  <c r="E5873" i="24"/>
  <c r="D5873" i="24"/>
  <c r="D5874" i="24"/>
  <c r="E5874" i="24"/>
  <c r="E5875" i="24"/>
  <c r="D5875" i="24"/>
  <c r="D5876" i="24"/>
  <c r="E5876" i="24"/>
  <c r="E5877" i="24"/>
  <c r="D5877" i="24"/>
  <c r="D5878" i="24"/>
  <c r="E5878" i="24"/>
  <c r="E5879" i="24"/>
  <c r="D5879" i="24"/>
  <c r="D5880" i="24"/>
  <c r="E5880" i="24"/>
  <c r="E5881" i="24"/>
  <c r="D5881" i="24"/>
  <c r="D5882" i="24"/>
  <c r="E5882" i="24"/>
  <c r="E5883" i="24"/>
  <c r="D5883" i="24"/>
  <c r="D5884" i="24"/>
  <c r="E5884" i="24"/>
  <c r="E5885" i="24"/>
  <c r="D5885" i="24"/>
  <c r="D5886" i="24"/>
  <c r="E5886" i="24"/>
  <c r="E5887" i="24"/>
  <c r="D5887" i="24"/>
  <c r="D5888" i="24"/>
  <c r="E5888" i="24"/>
  <c r="E5889" i="24"/>
  <c r="D5889" i="24"/>
  <c r="D5890" i="24"/>
  <c r="E5890" i="24"/>
  <c r="E5891" i="24"/>
  <c r="D5891" i="24"/>
  <c r="D5892" i="24"/>
  <c r="E5892" i="24"/>
  <c r="E5893" i="24"/>
  <c r="D5893" i="24"/>
  <c r="D5894" i="24"/>
  <c r="E5894" i="24"/>
  <c r="E5895" i="24"/>
  <c r="D5895" i="24"/>
  <c r="D5896" i="24"/>
  <c r="E5896" i="24"/>
  <c r="E5897" i="24"/>
  <c r="D5897" i="24"/>
  <c r="D5898" i="24"/>
  <c r="E5898" i="24"/>
  <c r="E5899" i="24"/>
  <c r="D5899" i="24"/>
  <c r="D5900" i="24"/>
  <c r="E5900" i="24"/>
  <c r="E5901" i="24"/>
  <c r="D5901" i="24"/>
  <c r="D5902" i="24"/>
  <c r="E5902" i="24"/>
  <c r="E5903" i="24"/>
  <c r="D5903" i="24"/>
  <c r="D5904" i="24"/>
  <c r="E5904" i="24"/>
  <c r="E5905" i="24"/>
  <c r="D5905" i="24"/>
  <c r="D5906" i="24"/>
  <c r="E5906" i="24"/>
  <c r="E5907" i="24"/>
  <c r="D5907" i="24"/>
  <c r="D5908" i="24"/>
  <c r="E5908" i="24"/>
  <c r="E5909" i="24"/>
  <c r="D5909" i="24"/>
  <c r="D5910" i="24"/>
  <c r="E5910" i="24"/>
  <c r="E5911" i="24"/>
  <c r="D5911" i="24"/>
  <c r="D5912" i="24"/>
  <c r="E5912" i="24"/>
  <c r="E5913" i="24"/>
  <c r="D5913" i="24"/>
  <c r="D5914" i="24"/>
  <c r="E5914" i="24"/>
  <c r="E5915" i="24"/>
  <c r="D5915" i="24"/>
  <c r="D5916" i="24"/>
  <c r="E5916" i="24"/>
  <c r="E5917" i="24"/>
  <c r="D5917" i="24"/>
  <c r="D5918" i="24"/>
  <c r="E5918" i="24"/>
  <c r="E5919" i="24"/>
  <c r="D5919" i="24"/>
  <c r="D5920" i="24"/>
  <c r="E5920" i="24"/>
  <c r="E5921" i="24"/>
  <c r="D5921" i="24"/>
  <c r="D5922" i="24"/>
  <c r="E5922" i="24"/>
  <c r="E5923" i="24"/>
  <c r="D5923" i="24"/>
  <c r="D5924" i="24"/>
  <c r="E5924" i="24"/>
  <c r="E5925" i="24"/>
  <c r="D5925" i="24"/>
  <c r="D5926" i="24"/>
  <c r="E5926" i="24"/>
  <c r="E5927" i="24"/>
  <c r="D5927" i="24"/>
  <c r="D5928" i="24"/>
  <c r="E5928" i="24"/>
  <c r="E5929" i="24"/>
  <c r="D5929" i="24"/>
  <c r="D5930" i="24"/>
  <c r="E5930" i="24"/>
  <c r="E5931" i="24"/>
  <c r="D5931" i="24"/>
  <c r="D5932" i="24"/>
  <c r="E5932" i="24"/>
  <c r="E5933" i="24"/>
  <c r="D5933" i="24"/>
  <c r="D5934" i="24"/>
  <c r="E5934" i="24"/>
  <c r="E5935" i="24"/>
  <c r="D5935" i="24"/>
  <c r="D5936" i="24"/>
  <c r="E5936" i="24"/>
  <c r="E5937" i="24"/>
  <c r="D5937" i="24"/>
  <c r="D5938" i="24"/>
  <c r="E5938" i="24"/>
  <c r="E5939" i="24"/>
  <c r="D5939" i="24"/>
  <c r="D5940" i="24"/>
  <c r="E5940" i="24"/>
  <c r="E5941" i="24"/>
  <c r="D5941" i="24"/>
  <c r="D5942" i="24"/>
  <c r="E5942" i="24"/>
  <c r="E5943" i="24"/>
  <c r="D5943" i="24"/>
  <c r="D5944" i="24"/>
  <c r="E5944" i="24"/>
  <c r="E5945" i="24"/>
  <c r="D5945" i="24"/>
  <c r="D5946" i="24"/>
  <c r="E5946" i="24"/>
  <c r="E5947" i="24"/>
  <c r="D5947" i="24"/>
  <c r="D5948" i="24"/>
  <c r="E5948" i="24"/>
  <c r="E5949" i="24"/>
  <c r="D5949" i="24"/>
  <c r="D5950" i="24"/>
  <c r="E5950" i="24"/>
  <c r="E5951" i="24"/>
  <c r="D5951" i="24"/>
  <c r="D5952" i="24"/>
  <c r="E5952" i="24"/>
  <c r="E5953" i="24"/>
  <c r="D5953" i="24"/>
  <c r="D5954" i="24"/>
  <c r="E5954" i="24"/>
  <c r="E5955" i="24"/>
  <c r="D5955" i="24"/>
  <c r="D5956" i="24"/>
  <c r="E5956" i="24"/>
  <c r="E5957" i="24"/>
  <c r="D5957" i="24"/>
  <c r="D5958" i="24"/>
  <c r="E5958" i="24"/>
  <c r="E5959" i="24"/>
  <c r="D5959" i="24"/>
  <c r="D5960" i="24"/>
  <c r="E5960" i="24"/>
  <c r="E5961" i="24"/>
  <c r="D5961" i="24"/>
  <c r="D5962" i="24"/>
  <c r="E5962" i="24"/>
  <c r="E5963" i="24"/>
  <c r="D5963" i="24"/>
  <c r="D5964" i="24"/>
  <c r="E5964" i="24"/>
  <c r="E5965" i="24"/>
  <c r="D5965" i="24"/>
  <c r="D5966" i="24"/>
  <c r="E5966" i="24"/>
  <c r="E5967" i="24"/>
  <c r="D5967" i="24"/>
  <c r="D5968" i="24"/>
  <c r="E5968" i="24"/>
  <c r="E5969" i="24"/>
  <c r="D5969" i="24"/>
  <c r="D5970" i="24"/>
  <c r="E5970" i="24"/>
  <c r="E5971" i="24"/>
  <c r="D5971" i="24"/>
  <c r="D5972" i="24"/>
  <c r="E5972" i="24"/>
  <c r="E5973" i="24"/>
  <c r="D5973" i="24"/>
  <c r="D5974" i="24"/>
  <c r="E5974" i="24"/>
  <c r="E5975" i="24"/>
  <c r="D5975" i="24"/>
  <c r="D5976" i="24"/>
  <c r="E5976" i="24"/>
  <c r="E5977" i="24"/>
  <c r="D5977" i="24"/>
  <c r="D5978" i="24"/>
  <c r="E5978" i="24"/>
  <c r="E5979" i="24"/>
  <c r="D5979" i="24"/>
  <c r="D5980" i="24"/>
  <c r="E5980" i="24"/>
  <c r="E5981" i="24"/>
  <c r="D5981" i="24"/>
  <c r="D5982" i="24"/>
  <c r="E5982" i="24"/>
  <c r="E5983" i="24"/>
  <c r="D5983" i="24"/>
  <c r="D5984" i="24"/>
  <c r="E5984" i="24"/>
  <c r="E5985" i="24"/>
  <c r="D5985" i="24"/>
  <c r="D5986" i="24"/>
  <c r="E5986" i="24"/>
  <c r="E5987" i="24"/>
  <c r="D5987" i="24"/>
  <c r="D5988" i="24"/>
  <c r="E5988" i="24"/>
  <c r="E5989" i="24"/>
  <c r="D5989" i="24"/>
  <c r="D5990" i="24"/>
  <c r="E5990" i="24"/>
  <c r="E5991" i="24"/>
  <c r="D5991" i="24"/>
  <c r="D5992" i="24"/>
  <c r="E5992" i="24"/>
  <c r="E5993" i="24"/>
  <c r="D5993" i="24"/>
  <c r="D5994" i="24"/>
  <c r="E5994" i="24"/>
  <c r="E5995" i="24"/>
  <c r="D5995" i="24"/>
  <c r="D5996" i="24"/>
  <c r="E5996" i="24"/>
  <c r="E5997" i="24"/>
  <c r="D5997" i="24"/>
  <c r="D5998" i="24"/>
  <c r="E5998" i="24"/>
  <c r="E5999" i="24"/>
  <c r="D5999" i="24"/>
  <c r="D6000" i="24"/>
  <c r="E6000" i="24"/>
  <c r="E6001" i="24"/>
  <c r="D6001" i="24"/>
  <c r="D6002" i="24"/>
  <c r="E6002" i="24"/>
  <c r="E6003" i="24"/>
  <c r="D6003" i="24"/>
  <c r="D6004" i="24"/>
  <c r="E6004" i="24"/>
  <c r="E6005" i="24"/>
  <c r="D6005" i="24"/>
  <c r="D6006" i="24"/>
  <c r="E6006" i="24"/>
  <c r="E6007" i="24"/>
  <c r="D6007" i="24"/>
  <c r="D6008" i="24"/>
  <c r="E6008" i="24"/>
  <c r="E6009" i="24"/>
  <c r="D6009" i="24"/>
  <c r="D6010" i="24"/>
  <c r="E6010" i="24"/>
  <c r="E6011" i="24"/>
  <c r="D6011" i="24"/>
  <c r="D6012" i="24"/>
  <c r="E6012" i="24"/>
  <c r="E6013" i="24"/>
  <c r="D6013" i="24"/>
  <c r="D6014" i="24"/>
  <c r="E6014" i="24"/>
  <c r="E6015" i="24"/>
  <c r="D6015" i="24"/>
  <c r="D6016" i="24"/>
  <c r="E6016" i="24"/>
  <c r="E6017" i="24"/>
  <c r="D6017" i="24"/>
  <c r="D6018" i="24"/>
  <c r="E6018" i="24"/>
  <c r="E6019" i="24"/>
  <c r="D6019" i="24"/>
  <c r="D6020" i="24"/>
  <c r="E6020" i="24"/>
  <c r="E6021" i="24"/>
  <c r="D6021" i="24"/>
  <c r="D6022" i="24"/>
  <c r="E6022" i="24"/>
  <c r="E6023" i="24"/>
  <c r="D6023" i="24"/>
  <c r="D6024" i="24"/>
  <c r="E6024" i="24"/>
  <c r="E6025" i="24"/>
  <c r="D6025" i="24"/>
  <c r="D6026" i="24"/>
  <c r="E6026" i="24"/>
  <c r="E6027" i="24"/>
  <c r="D6027" i="24"/>
  <c r="D6028" i="24"/>
  <c r="E6028" i="24"/>
  <c r="E6029" i="24"/>
  <c r="D6029" i="24"/>
  <c r="D6030" i="24"/>
  <c r="E6030" i="24"/>
  <c r="E6031" i="24"/>
  <c r="D6031" i="24"/>
  <c r="D6032" i="24"/>
  <c r="E6032" i="24"/>
  <c r="E6033" i="24"/>
  <c r="D6033" i="24"/>
  <c r="D6034" i="24"/>
  <c r="E6034" i="24"/>
  <c r="E6035" i="24"/>
  <c r="D6035" i="24"/>
  <c r="D6036" i="24"/>
  <c r="E6036" i="24"/>
  <c r="E6037" i="24"/>
  <c r="D6037" i="24"/>
  <c r="D6038" i="24"/>
  <c r="E6038" i="24"/>
  <c r="E6039" i="24"/>
  <c r="D6039" i="24"/>
  <c r="D6040" i="24"/>
  <c r="E6040" i="24"/>
  <c r="E6041" i="24"/>
  <c r="D6041" i="24"/>
  <c r="D6042" i="24"/>
  <c r="E6042" i="24"/>
  <c r="E6043" i="24"/>
  <c r="D6043" i="24"/>
  <c r="D6044" i="24"/>
  <c r="E6044" i="24"/>
  <c r="E6045" i="24"/>
  <c r="D6045" i="24"/>
  <c r="D6046" i="24"/>
  <c r="E6046" i="24"/>
  <c r="E6047" i="24"/>
  <c r="D6047" i="24"/>
  <c r="D6048" i="24"/>
  <c r="E6048" i="24"/>
  <c r="E6049" i="24"/>
  <c r="D6049" i="24"/>
  <c r="D6050" i="24"/>
  <c r="E6050" i="24"/>
  <c r="E6051" i="24"/>
  <c r="D6051" i="24"/>
  <c r="D6052" i="24"/>
  <c r="E6052" i="24"/>
  <c r="E6053" i="24"/>
  <c r="D6053" i="24"/>
  <c r="D6054" i="24"/>
  <c r="E6054" i="24"/>
  <c r="E6055" i="24"/>
  <c r="D6055" i="24"/>
  <c r="D6056" i="24"/>
  <c r="E6056" i="24"/>
  <c r="E6057" i="24"/>
  <c r="D6057" i="24"/>
  <c r="D6058" i="24"/>
  <c r="E6058" i="24"/>
  <c r="E6059" i="24"/>
  <c r="D6059" i="24"/>
  <c r="D6060" i="24"/>
  <c r="E6060" i="24"/>
  <c r="E6061" i="24"/>
  <c r="D6061" i="24"/>
  <c r="D6062" i="24"/>
  <c r="E6062" i="24"/>
  <c r="E6063" i="24"/>
  <c r="D6063" i="24"/>
  <c r="D6064" i="24"/>
  <c r="E6064" i="24"/>
  <c r="E6065" i="24"/>
  <c r="D6065" i="24"/>
  <c r="D6066" i="24"/>
  <c r="E6066" i="24"/>
  <c r="E6067" i="24"/>
  <c r="D6067" i="24"/>
  <c r="D6068" i="24"/>
  <c r="E6068" i="24"/>
  <c r="E6069" i="24"/>
  <c r="D6069" i="24"/>
  <c r="D6070" i="24"/>
  <c r="E6070" i="24"/>
  <c r="E6071" i="24"/>
  <c r="D6071" i="24"/>
  <c r="D6072" i="24"/>
  <c r="E6072" i="24"/>
  <c r="E6073" i="24"/>
  <c r="D6073" i="24"/>
  <c r="D6074" i="24"/>
  <c r="E6074" i="24"/>
  <c r="E6075" i="24"/>
  <c r="D6075" i="24"/>
  <c r="D6076" i="24"/>
  <c r="E6076" i="24"/>
  <c r="E6077" i="24"/>
  <c r="D6077" i="24"/>
  <c r="D6078" i="24"/>
  <c r="E6078" i="24"/>
  <c r="E6079" i="24"/>
  <c r="D6079" i="24"/>
  <c r="D6080" i="24"/>
  <c r="E6080" i="24"/>
  <c r="E6081" i="24"/>
  <c r="D6081" i="24"/>
  <c r="D6082" i="24"/>
  <c r="E6082" i="24"/>
  <c r="E6083" i="24"/>
  <c r="D6083" i="24"/>
  <c r="D6084" i="24"/>
  <c r="E6084" i="24"/>
  <c r="E6085" i="24"/>
  <c r="D6085" i="24"/>
  <c r="D6086" i="24"/>
  <c r="E6086" i="24"/>
  <c r="E6087" i="24"/>
  <c r="D6087" i="24"/>
  <c r="D6088" i="24"/>
  <c r="E6088" i="24"/>
  <c r="E6089" i="24"/>
  <c r="D6089" i="24"/>
  <c r="D6090" i="24"/>
  <c r="E6090" i="24"/>
  <c r="E6091" i="24"/>
  <c r="D6091" i="24"/>
  <c r="D6092" i="24"/>
  <c r="E6092" i="24"/>
  <c r="E6093" i="24"/>
  <c r="D6093" i="24"/>
  <c r="D6094" i="24"/>
  <c r="E6094" i="24"/>
  <c r="E6095" i="24"/>
  <c r="D6095" i="24"/>
  <c r="D6096" i="24"/>
  <c r="E6096" i="24"/>
  <c r="E6097" i="24"/>
  <c r="D6097" i="24"/>
  <c r="D6098" i="24"/>
  <c r="E6098" i="24"/>
  <c r="E6099" i="24"/>
  <c r="D6099" i="24"/>
  <c r="D6100" i="24"/>
  <c r="E6100" i="24"/>
  <c r="E6101" i="24"/>
  <c r="D6101" i="24"/>
  <c r="D6102" i="24"/>
  <c r="E6102" i="24"/>
  <c r="E6103" i="24"/>
  <c r="D6103" i="24"/>
  <c r="D6104" i="24"/>
  <c r="E6104" i="24"/>
  <c r="E6105" i="24"/>
  <c r="D6105" i="24"/>
  <c r="D6106" i="24"/>
  <c r="E6106" i="24"/>
  <c r="E6107" i="24"/>
  <c r="D6107" i="24"/>
  <c r="D6108" i="24"/>
  <c r="E6108" i="24"/>
  <c r="E6109" i="24"/>
  <c r="D6109" i="24"/>
  <c r="D6110" i="24"/>
  <c r="E6110" i="24"/>
  <c r="E6111" i="24"/>
  <c r="D6111" i="24"/>
  <c r="D6112" i="24"/>
  <c r="E6112" i="24"/>
  <c r="E6113" i="24"/>
  <c r="D6113" i="24"/>
  <c r="D6114" i="24"/>
  <c r="E6114" i="24"/>
  <c r="E6115" i="24"/>
  <c r="D6115" i="24"/>
  <c r="D6116" i="24"/>
  <c r="E6116" i="24"/>
  <c r="E6117" i="24"/>
  <c r="D6117" i="24"/>
  <c r="D6118" i="24"/>
  <c r="E6118" i="24"/>
  <c r="E6119" i="24"/>
  <c r="D6119" i="24"/>
  <c r="D6120" i="24"/>
  <c r="E6120" i="24"/>
  <c r="E6121" i="24"/>
  <c r="D6121" i="24"/>
  <c r="D6122" i="24"/>
  <c r="E6122" i="24"/>
  <c r="E6123" i="24"/>
  <c r="D6123" i="24"/>
  <c r="D6124" i="24"/>
  <c r="E6124" i="24"/>
  <c r="E6125" i="24"/>
  <c r="D6125" i="24"/>
  <c r="D6126" i="24"/>
  <c r="E6126" i="24"/>
  <c r="E6127" i="24"/>
  <c r="D6127" i="24"/>
  <c r="D6128" i="24"/>
  <c r="E6128" i="24"/>
  <c r="E6129" i="24"/>
  <c r="D6129" i="24"/>
  <c r="D6130" i="24"/>
  <c r="E6130" i="24"/>
  <c r="E6131" i="24"/>
  <c r="D6131" i="24"/>
  <c r="D6132" i="24"/>
  <c r="E6132" i="24"/>
  <c r="E6133" i="24"/>
  <c r="D6133" i="24"/>
  <c r="D6134" i="24"/>
  <c r="E6134" i="24"/>
  <c r="E6135" i="24"/>
  <c r="D6135" i="24"/>
  <c r="D6136" i="24"/>
  <c r="E6136" i="24"/>
  <c r="E6137" i="24"/>
  <c r="D6137" i="24"/>
  <c r="D6138" i="24"/>
  <c r="E6138" i="24"/>
  <c r="E6139" i="24"/>
  <c r="D6139" i="24"/>
  <c r="D6140" i="24"/>
  <c r="E6140" i="24"/>
  <c r="E6141" i="24"/>
  <c r="D6141" i="24"/>
  <c r="D6142" i="24"/>
  <c r="E6142" i="24"/>
  <c r="E6143" i="24"/>
  <c r="D6143" i="24"/>
  <c r="D6144" i="24"/>
  <c r="E6144" i="24"/>
  <c r="E6145" i="24"/>
  <c r="D6145" i="24"/>
  <c r="D6146" i="24"/>
  <c r="E6146" i="24"/>
  <c r="E6147" i="24"/>
  <c r="D6147" i="24"/>
  <c r="D6148" i="24"/>
  <c r="E6148" i="24"/>
  <c r="E6149" i="24"/>
  <c r="D6149" i="24"/>
  <c r="D6150" i="24"/>
  <c r="E6150" i="24"/>
  <c r="E6151" i="24"/>
  <c r="D6151" i="24"/>
  <c r="D6152" i="24"/>
  <c r="E6152" i="24"/>
  <c r="E6153" i="24"/>
  <c r="D6153" i="24"/>
  <c r="D6154" i="24"/>
  <c r="E6154" i="24"/>
  <c r="E6155" i="24"/>
  <c r="D6155" i="24"/>
  <c r="D6156" i="24"/>
  <c r="E6156" i="24"/>
  <c r="E6157" i="24"/>
  <c r="D6157" i="24"/>
  <c r="D6158" i="24"/>
  <c r="E6158" i="24"/>
  <c r="E6159" i="24"/>
  <c r="D6159" i="24"/>
  <c r="D6160" i="24"/>
  <c r="E6160" i="24"/>
  <c r="E6161" i="24"/>
  <c r="D6161" i="24"/>
  <c r="D6162" i="24"/>
  <c r="E6162" i="24"/>
  <c r="E6163" i="24"/>
  <c r="D6163" i="24"/>
  <c r="D6164" i="24"/>
  <c r="E6164" i="24"/>
  <c r="E6165" i="24"/>
  <c r="D6165" i="24"/>
  <c r="D6166" i="24"/>
  <c r="E6166" i="24"/>
  <c r="E6167" i="24"/>
  <c r="D6167" i="24"/>
  <c r="D6168" i="24"/>
  <c r="E6168" i="24"/>
  <c r="E6169" i="24"/>
  <c r="D6169" i="24"/>
  <c r="D6170" i="24"/>
  <c r="E6170" i="24"/>
  <c r="E6171" i="24"/>
  <c r="D6171" i="24"/>
  <c r="D6172" i="24"/>
  <c r="E6172" i="24"/>
  <c r="E6173" i="24"/>
  <c r="D6173" i="24"/>
  <c r="D6174" i="24"/>
  <c r="E6174" i="24"/>
  <c r="E6175" i="24"/>
  <c r="D6175" i="24"/>
  <c r="D6176" i="24"/>
  <c r="E6176" i="24"/>
  <c r="E6177" i="24"/>
  <c r="D6177" i="24"/>
  <c r="D6178" i="24"/>
  <c r="E6178" i="24"/>
  <c r="E6179" i="24"/>
  <c r="D6179" i="24"/>
  <c r="D6180" i="24"/>
  <c r="E6180" i="24"/>
  <c r="E6181" i="24"/>
  <c r="D6181" i="24"/>
  <c r="D6182" i="24"/>
  <c r="E6182" i="24"/>
  <c r="E6183" i="24"/>
  <c r="D6183" i="24"/>
  <c r="D6184" i="24"/>
  <c r="E6184" i="24"/>
  <c r="E6185" i="24"/>
  <c r="D6185" i="24"/>
  <c r="D6186" i="24"/>
  <c r="E6186" i="24"/>
  <c r="E6187" i="24"/>
  <c r="D6187" i="24"/>
  <c r="D6188" i="24"/>
  <c r="E6188" i="24"/>
  <c r="E6189" i="24"/>
  <c r="D6189" i="24"/>
  <c r="D6190" i="24"/>
  <c r="E6190" i="24"/>
  <c r="E6191" i="24"/>
  <c r="D6191" i="24"/>
  <c r="D6192" i="24"/>
  <c r="E6192" i="24"/>
  <c r="E6193" i="24"/>
  <c r="D6193" i="24"/>
  <c r="D6194" i="24"/>
  <c r="E6194" i="24"/>
  <c r="E6195" i="24"/>
  <c r="D6195" i="24"/>
  <c r="D6196" i="24"/>
  <c r="E6196" i="24"/>
  <c r="E6197" i="24"/>
  <c r="D6197" i="24"/>
  <c r="D6198" i="24"/>
  <c r="E6198" i="24"/>
  <c r="E6199" i="24"/>
  <c r="D6199" i="24"/>
  <c r="D6200" i="24"/>
  <c r="E6200" i="24"/>
  <c r="E6201" i="24"/>
  <c r="D6201" i="24"/>
  <c r="D6202" i="24"/>
  <c r="E6202" i="24"/>
  <c r="E6203" i="24"/>
  <c r="D6203" i="24"/>
  <c r="D6204" i="24"/>
  <c r="E6204" i="24"/>
  <c r="E6205" i="24"/>
  <c r="D6205" i="24"/>
  <c r="D6206" i="24"/>
  <c r="E6206" i="24"/>
  <c r="E6207" i="24"/>
  <c r="D6207" i="24"/>
  <c r="D6208" i="24"/>
  <c r="E6208" i="24"/>
  <c r="E6209" i="24"/>
  <c r="D6209" i="24"/>
  <c r="D6210" i="24"/>
  <c r="E6210" i="24"/>
  <c r="E6211" i="24"/>
  <c r="D6211" i="24"/>
  <c r="D6212" i="24"/>
  <c r="E6212" i="24"/>
  <c r="E6213" i="24"/>
  <c r="D6213" i="24"/>
  <c r="D6214" i="24"/>
  <c r="E6214" i="24"/>
  <c r="E6215" i="24"/>
  <c r="D6215" i="24"/>
  <c r="D6216" i="24"/>
  <c r="E6216" i="24"/>
  <c r="E6217" i="24"/>
  <c r="D6217" i="24"/>
  <c r="D6218" i="24"/>
  <c r="E6218" i="24"/>
  <c r="E6219" i="24"/>
  <c r="D6219" i="24"/>
  <c r="D6220" i="24"/>
  <c r="E6220" i="24"/>
  <c r="E6221" i="24"/>
  <c r="D6221" i="24"/>
  <c r="D6222" i="24"/>
  <c r="E6222" i="24"/>
  <c r="E6223" i="24"/>
  <c r="D6223" i="24"/>
  <c r="D6224" i="24"/>
  <c r="E6224" i="24"/>
  <c r="E6225" i="24"/>
  <c r="D6225" i="24"/>
  <c r="D6226" i="24"/>
  <c r="E6226" i="24"/>
  <c r="E6227" i="24"/>
  <c r="D6227" i="24"/>
  <c r="D6228" i="24"/>
  <c r="E6228" i="24"/>
  <c r="E6229" i="24"/>
  <c r="D6229" i="24"/>
  <c r="D6230" i="24"/>
  <c r="E6230" i="24"/>
  <c r="E6231" i="24"/>
  <c r="D6231" i="24"/>
  <c r="D6232" i="24"/>
  <c r="E6232" i="24"/>
  <c r="E6233" i="24"/>
  <c r="D6233" i="24"/>
  <c r="D6234" i="24"/>
  <c r="E6234" i="24"/>
  <c r="E6235" i="24"/>
  <c r="D6235" i="24"/>
  <c r="D6236" i="24"/>
  <c r="E6236" i="24"/>
  <c r="E6237" i="24"/>
  <c r="D6237" i="24"/>
  <c r="D6238" i="24"/>
  <c r="E6238" i="24"/>
  <c r="E6239" i="24"/>
  <c r="D6239" i="24"/>
  <c r="D6240" i="24"/>
  <c r="E6240" i="24"/>
  <c r="E6241" i="24"/>
  <c r="D6241" i="24"/>
  <c r="D6242" i="24"/>
  <c r="E6242" i="24"/>
  <c r="E6243" i="24"/>
  <c r="D6243" i="24"/>
  <c r="D6244" i="24"/>
  <c r="E6244" i="24"/>
  <c r="E6245" i="24"/>
  <c r="D6245" i="24"/>
  <c r="D6246" i="24"/>
  <c r="E6246" i="24"/>
  <c r="E6247" i="24"/>
  <c r="D6247" i="24"/>
  <c r="D6248" i="24"/>
  <c r="E6248" i="24"/>
  <c r="E6249" i="24"/>
  <c r="D6249" i="24"/>
  <c r="D6250" i="24"/>
  <c r="E6250" i="24"/>
  <c r="E6251" i="24"/>
  <c r="D6251" i="24"/>
  <c r="D6252" i="24"/>
  <c r="E6252" i="24"/>
  <c r="E6253" i="24"/>
  <c r="D6253" i="24"/>
  <c r="D6254" i="24"/>
  <c r="E6254" i="24"/>
  <c r="E6255" i="24"/>
  <c r="D6255" i="24"/>
  <c r="D6256" i="24"/>
  <c r="E6256" i="24"/>
  <c r="E6257" i="24"/>
  <c r="D6257" i="24"/>
  <c r="D6258" i="24"/>
  <c r="E6258" i="24"/>
  <c r="E6259" i="24"/>
  <c r="D6259" i="24"/>
  <c r="D6260" i="24"/>
  <c r="E6260" i="24"/>
  <c r="E6261" i="24"/>
  <c r="D6261" i="24"/>
  <c r="D6262" i="24"/>
  <c r="E6262" i="24"/>
  <c r="E6263" i="24"/>
  <c r="D6263" i="24"/>
  <c r="D6264" i="24"/>
  <c r="E6264" i="24"/>
  <c r="E6265" i="24"/>
  <c r="D6265" i="24"/>
  <c r="D6266" i="24"/>
  <c r="E6266" i="24"/>
  <c r="E6267" i="24"/>
  <c r="D6267" i="24"/>
  <c r="D6268" i="24"/>
  <c r="E6268" i="24"/>
  <c r="E6269" i="24"/>
  <c r="D6269" i="24"/>
  <c r="D6270" i="24"/>
  <c r="E6270" i="24"/>
  <c r="E6271" i="24"/>
  <c r="D6271" i="24"/>
  <c r="D6272" i="24"/>
  <c r="E6272" i="24"/>
  <c r="E6273" i="24"/>
  <c r="D6273" i="24"/>
  <c r="D6274" i="24"/>
  <c r="E6274" i="24"/>
  <c r="E6275" i="24"/>
  <c r="D6275" i="24"/>
  <c r="D6276" i="24"/>
  <c r="E6276" i="24"/>
  <c r="E6277" i="24"/>
  <c r="D6277" i="24"/>
  <c r="D6278" i="24"/>
  <c r="E6278" i="24"/>
  <c r="E6279" i="24"/>
  <c r="D6279" i="24"/>
  <c r="D6280" i="24"/>
  <c r="E6280" i="24"/>
  <c r="E6281" i="24"/>
  <c r="D6281" i="24"/>
  <c r="D6282" i="24"/>
  <c r="E6282" i="24"/>
  <c r="E6283" i="24"/>
  <c r="D6283" i="24"/>
  <c r="D6284" i="24"/>
  <c r="E6284" i="24"/>
  <c r="E6285" i="24"/>
  <c r="D6285" i="24"/>
  <c r="D6286" i="24"/>
  <c r="E6286" i="24"/>
  <c r="E6287" i="24"/>
  <c r="D6287" i="24"/>
  <c r="D6288" i="24"/>
  <c r="E6288" i="24"/>
  <c r="E6289" i="24"/>
  <c r="D6289" i="24"/>
  <c r="D6290" i="24"/>
  <c r="E6290" i="24"/>
  <c r="E6291" i="24"/>
  <c r="D6291" i="24"/>
  <c r="D6292" i="24"/>
  <c r="E6292" i="24"/>
  <c r="E6293" i="24"/>
  <c r="D6293" i="24"/>
  <c r="D6294" i="24"/>
  <c r="E6294" i="24"/>
  <c r="E6295" i="24"/>
  <c r="D6295" i="24"/>
  <c r="D6296" i="24"/>
  <c r="E6296" i="24"/>
  <c r="E6297" i="24"/>
  <c r="D6297" i="24"/>
  <c r="D6298" i="24"/>
  <c r="E6298" i="24"/>
  <c r="E6299" i="24"/>
  <c r="D6299" i="24"/>
  <c r="D6300" i="24"/>
  <c r="E6300" i="24"/>
  <c r="E6301" i="24"/>
  <c r="D6301" i="24"/>
  <c r="D6302" i="24"/>
  <c r="E6302" i="24"/>
  <c r="E6303" i="24"/>
  <c r="D6303" i="24"/>
  <c r="D6304" i="24"/>
  <c r="E6304" i="24"/>
  <c r="E6305" i="24"/>
  <c r="D6305" i="24"/>
  <c r="D6306" i="24"/>
  <c r="E6306" i="24"/>
  <c r="E6307" i="24"/>
  <c r="D6307" i="24"/>
  <c r="D6308" i="24"/>
  <c r="E6308" i="24"/>
  <c r="E6309" i="24"/>
  <c r="D6309" i="24"/>
  <c r="D6310" i="24"/>
  <c r="E6310" i="24"/>
  <c r="E6311" i="24"/>
  <c r="D6311" i="24"/>
  <c r="D6312" i="24"/>
  <c r="E6312" i="24"/>
  <c r="E6313" i="24"/>
  <c r="D6313" i="24"/>
  <c r="D6314" i="24"/>
  <c r="E6314" i="24"/>
  <c r="E6315" i="24"/>
  <c r="D6315" i="24"/>
  <c r="D6316" i="24"/>
  <c r="E6316" i="24"/>
  <c r="E6317" i="24"/>
  <c r="D6317" i="24"/>
  <c r="D6318" i="24"/>
  <c r="E6318" i="24"/>
  <c r="E6319" i="24"/>
  <c r="D6319" i="24"/>
  <c r="D6320" i="24"/>
  <c r="E6320" i="24"/>
  <c r="E6321" i="24"/>
  <c r="D6321" i="24"/>
  <c r="D6322" i="24"/>
  <c r="E6322" i="24"/>
  <c r="E6323" i="24"/>
  <c r="D6323" i="24"/>
  <c r="D6324" i="24"/>
  <c r="E6324" i="24"/>
  <c r="E6325" i="24"/>
  <c r="D6325" i="24"/>
  <c r="D6326" i="24"/>
  <c r="E6326" i="24"/>
  <c r="E6327" i="24"/>
  <c r="D6327" i="24"/>
  <c r="D6328" i="24"/>
  <c r="E6328" i="24"/>
  <c r="E6329" i="24"/>
  <c r="D6329" i="24"/>
  <c r="D6330" i="24"/>
  <c r="E6330" i="24"/>
  <c r="E6331" i="24"/>
  <c r="D6331" i="24"/>
  <c r="D6332" i="24"/>
  <c r="E6332" i="24"/>
  <c r="E6333" i="24"/>
  <c r="D6333" i="24"/>
  <c r="D6334" i="24"/>
  <c r="E6334" i="24"/>
  <c r="E6335" i="24"/>
  <c r="D6335" i="24"/>
  <c r="D6336" i="24"/>
  <c r="E6336" i="24"/>
  <c r="E6337" i="24"/>
  <c r="D6337" i="24"/>
  <c r="D6338" i="24"/>
  <c r="E6338" i="24"/>
  <c r="E6339" i="24"/>
  <c r="D6339" i="24"/>
  <c r="D6340" i="24"/>
  <c r="E6340" i="24"/>
  <c r="E6341" i="24"/>
  <c r="D6341" i="24"/>
  <c r="D6342" i="24"/>
  <c r="E6342" i="24"/>
  <c r="E6343" i="24"/>
  <c r="D6343" i="24"/>
  <c r="D6344" i="24"/>
  <c r="E6344" i="24"/>
  <c r="E6345" i="24"/>
  <c r="D6345" i="24"/>
  <c r="D6346" i="24"/>
  <c r="E6346" i="24"/>
  <c r="E6347" i="24"/>
  <c r="D6347" i="24"/>
  <c r="D6348" i="24"/>
  <c r="E6348" i="24"/>
  <c r="E6349" i="24"/>
  <c r="D6349" i="24"/>
  <c r="D6350" i="24"/>
  <c r="E6350" i="24"/>
  <c r="E6351" i="24"/>
  <c r="D6351" i="24"/>
  <c r="D6352" i="24"/>
  <c r="E6352" i="24"/>
  <c r="E6353" i="24"/>
  <c r="D6353" i="24"/>
  <c r="D6354" i="24"/>
  <c r="E6354" i="24"/>
  <c r="E6355" i="24"/>
  <c r="D6355" i="24"/>
  <c r="D6356" i="24"/>
  <c r="E6356" i="24"/>
  <c r="E6357" i="24"/>
  <c r="D6357" i="24"/>
  <c r="D6358" i="24"/>
  <c r="E6358" i="24"/>
  <c r="E6359" i="24"/>
  <c r="D6359" i="24"/>
  <c r="D6360" i="24"/>
  <c r="E6360" i="24"/>
  <c r="E6361" i="24"/>
  <c r="D6361" i="24"/>
  <c r="D6362" i="24"/>
  <c r="E6362" i="24"/>
  <c r="E6363" i="24"/>
  <c r="D6363" i="24"/>
  <c r="D6364" i="24"/>
  <c r="E6364" i="24"/>
  <c r="E6365" i="24"/>
  <c r="D6365" i="24"/>
  <c r="D6366" i="24"/>
  <c r="E6366" i="24"/>
  <c r="E6367" i="24"/>
  <c r="D6367" i="24"/>
  <c r="D6368" i="24"/>
  <c r="E6368" i="24"/>
  <c r="E6369" i="24"/>
  <c r="D6370" i="24"/>
  <c r="E6370" i="24"/>
  <c r="E6371" i="24"/>
  <c r="D6372" i="24"/>
  <c r="E6373" i="24"/>
  <c r="D6373" i="24"/>
  <c r="D6374" i="24"/>
  <c r="E6374" i="24"/>
  <c r="E6375" i="24"/>
  <c r="D6376" i="24"/>
  <c r="E6376" i="24"/>
  <c r="E6377" i="24"/>
  <c r="D6378" i="24"/>
  <c r="E6378" i="24"/>
  <c r="E6379" i="24"/>
  <c r="D6380" i="24"/>
  <c r="E6381" i="24"/>
  <c r="D6381" i="24"/>
  <c r="D6382" i="24"/>
  <c r="E6382" i="24"/>
  <c r="E6383" i="24"/>
  <c r="D6384" i="24"/>
  <c r="E6384" i="24"/>
  <c r="E6385" i="24"/>
  <c r="D6386" i="24"/>
  <c r="E6386" i="24"/>
  <c r="E6387" i="24"/>
  <c r="D6388" i="24"/>
  <c r="E6389" i="24"/>
  <c r="D6389" i="24"/>
  <c r="D6390" i="24"/>
  <c r="E6390" i="24"/>
  <c r="E6391" i="24"/>
  <c r="D6392" i="24"/>
  <c r="E6392" i="24"/>
  <c r="E6393" i="24"/>
  <c r="D6394" i="24"/>
  <c r="E6394" i="24"/>
  <c r="E6395" i="24"/>
  <c r="D6396" i="24"/>
  <c r="E6397" i="24"/>
  <c r="D6397" i="24"/>
  <c r="D6398" i="24"/>
  <c r="E6398" i="24"/>
  <c r="E6399" i="24"/>
  <c r="D6400" i="24"/>
  <c r="E6400" i="24"/>
  <c r="E6401" i="24"/>
  <c r="D6402" i="24"/>
  <c r="E6402" i="24"/>
  <c r="E6403" i="24"/>
  <c r="D6404" i="24"/>
  <c r="E6405" i="24"/>
  <c r="D6405" i="24"/>
  <c r="D6406" i="24"/>
  <c r="E6406" i="24"/>
  <c r="E6407" i="24"/>
  <c r="D6408" i="24"/>
  <c r="E6408" i="24"/>
  <c r="E6409" i="24"/>
  <c r="D6410" i="24"/>
  <c r="E6410" i="24"/>
  <c r="E6411" i="24"/>
  <c r="D6412" i="24"/>
  <c r="E6413" i="24"/>
  <c r="D6413" i="24"/>
  <c r="D6414" i="24"/>
  <c r="E6414" i="24"/>
  <c r="E6415" i="24"/>
  <c r="D6416" i="24"/>
  <c r="E6416" i="24"/>
  <c r="E6417" i="24"/>
  <c r="D6418" i="24"/>
  <c r="E6418" i="24"/>
  <c r="E6419" i="24"/>
  <c r="D6420" i="24"/>
  <c r="E6421" i="24"/>
  <c r="D6421" i="24"/>
  <c r="D6422" i="24"/>
  <c r="E6422" i="24"/>
  <c r="E6423" i="24"/>
  <c r="D6424" i="24"/>
  <c r="E6424" i="24"/>
  <c r="E6425" i="24"/>
  <c r="D6426" i="24"/>
  <c r="E6426" i="24"/>
  <c r="E6427" i="24"/>
  <c r="D6428" i="24"/>
  <c r="E6429" i="24"/>
  <c r="D6429" i="24"/>
  <c r="D6430" i="24"/>
  <c r="E6430" i="24"/>
  <c r="E6431" i="24"/>
  <c r="D6432" i="24"/>
  <c r="E6432" i="24"/>
  <c r="E6433" i="24"/>
  <c r="D6434" i="24"/>
  <c r="E6434" i="24"/>
  <c r="E6435" i="24"/>
  <c r="D6436" i="24"/>
  <c r="E6437" i="24"/>
  <c r="D6437" i="24"/>
  <c r="D6438" i="24"/>
  <c r="E6438" i="24"/>
  <c r="E6439" i="24"/>
  <c r="D6440" i="24"/>
  <c r="E6440" i="24"/>
  <c r="E6441" i="24"/>
  <c r="D6442" i="24"/>
  <c r="E6442" i="24"/>
  <c r="E6443" i="24"/>
  <c r="D6444" i="24"/>
  <c r="E6445" i="24"/>
  <c r="D6445" i="24"/>
  <c r="D6446" i="24"/>
  <c r="E6446" i="24"/>
  <c r="E6447" i="24"/>
  <c r="D6448" i="24"/>
  <c r="E6448" i="24"/>
  <c r="E6449" i="24"/>
  <c r="D6450" i="24"/>
  <c r="E6450" i="24"/>
  <c r="E6451" i="24"/>
  <c r="D6452" i="24"/>
  <c r="E6453" i="24"/>
  <c r="D6453" i="24"/>
  <c r="D6454" i="24"/>
  <c r="E6454" i="24"/>
  <c r="E6455" i="24"/>
  <c r="D6456" i="24"/>
  <c r="E6456" i="24"/>
  <c r="E6457" i="24"/>
  <c r="D6458" i="24"/>
  <c r="E6458" i="24"/>
  <c r="E6459" i="24"/>
  <c r="D6460" i="24"/>
  <c r="E6461" i="24"/>
  <c r="D6461" i="24"/>
  <c r="D6462" i="24"/>
  <c r="E6462" i="24"/>
  <c r="E6463" i="24"/>
  <c r="D6464" i="24"/>
  <c r="E6464" i="24"/>
  <c r="E6465" i="24"/>
  <c r="D6466" i="24"/>
  <c r="E6466" i="24"/>
  <c r="E6467" i="24"/>
  <c r="D6468" i="24"/>
  <c r="E6469" i="24"/>
  <c r="D6469" i="24"/>
  <c r="D6470" i="24"/>
  <c r="E6470" i="24"/>
  <c r="E6471" i="24"/>
  <c r="D6472" i="24"/>
  <c r="E6472" i="24"/>
  <c r="E6473" i="24"/>
  <c r="D6474" i="24"/>
  <c r="E6474" i="24"/>
  <c r="E6475" i="24"/>
  <c r="D6476" i="24"/>
  <c r="E6477" i="24"/>
  <c r="D6477" i="24"/>
  <c r="D6478" i="24"/>
  <c r="E6478" i="24"/>
  <c r="E6479" i="24"/>
  <c r="D6480" i="24"/>
  <c r="E6480" i="24"/>
  <c r="E6481" i="24"/>
  <c r="D6482" i="24"/>
  <c r="E6482" i="24"/>
  <c r="E6483" i="24"/>
  <c r="D6484" i="24"/>
  <c r="E6485" i="24"/>
  <c r="D6485" i="24"/>
  <c r="D6486" i="24"/>
  <c r="E6486" i="24"/>
  <c r="E6487" i="24"/>
  <c r="D6488" i="24"/>
  <c r="E6488" i="24"/>
  <c r="E6489" i="24"/>
  <c r="D6490" i="24"/>
  <c r="E6490" i="24"/>
  <c r="E6491" i="24"/>
  <c r="D6492" i="24"/>
  <c r="E6493" i="24"/>
  <c r="D6493" i="24"/>
  <c r="D6494" i="24"/>
  <c r="E6494" i="24"/>
  <c r="E6495" i="24"/>
  <c r="D6496" i="24"/>
  <c r="E6496" i="24"/>
  <c r="E6497" i="24"/>
  <c r="D6498" i="24"/>
  <c r="E6498" i="24"/>
  <c r="E6499" i="24"/>
  <c r="D6500" i="24"/>
  <c r="E6501" i="24"/>
  <c r="D6501" i="24"/>
  <c r="D6502" i="24"/>
  <c r="E6502" i="24"/>
  <c r="E6503" i="24"/>
  <c r="D6504" i="24"/>
  <c r="E6504" i="24"/>
  <c r="E6505" i="24"/>
  <c r="D6506" i="24"/>
  <c r="E6506" i="24"/>
  <c r="E6507" i="24"/>
  <c r="D6508" i="24"/>
  <c r="E6509" i="24"/>
  <c r="D6509" i="24"/>
  <c r="D6510" i="24"/>
  <c r="E6510" i="24"/>
  <c r="E6511" i="24"/>
  <c r="D6512" i="24"/>
  <c r="E6512" i="24"/>
  <c r="E6513" i="24"/>
  <c r="D6514" i="24"/>
  <c r="E6514" i="24"/>
  <c r="E6515" i="24"/>
  <c r="D6516" i="24"/>
  <c r="E6517" i="24"/>
  <c r="D6517" i="24"/>
  <c r="D6518" i="24"/>
  <c r="E6518" i="24"/>
  <c r="E6519" i="24"/>
  <c r="D6520" i="24"/>
  <c r="E6520" i="24"/>
  <c r="E6521" i="24"/>
  <c r="D6522" i="24"/>
  <c r="E6522" i="24"/>
  <c r="E6523" i="24"/>
  <c r="D6524" i="24"/>
  <c r="E6525" i="24"/>
  <c r="D6525" i="24"/>
  <c r="D6526" i="24"/>
  <c r="E6526" i="24"/>
  <c r="E6527" i="24"/>
  <c r="D6528" i="24"/>
  <c r="E6528" i="24"/>
  <c r="E6529" i="24"/>
  <c r="D6530" i="24"/>
  <c r="E6530" i="24"/>
  <c r="E6531" i="24"/>
  <c r="D6532" i="24"/>
  <c r="E6533" i="24"/>
  <c r="D6533" i="24"/>
  <c r="D6534" i="24"/>
  <c r="E6534" i="24"/>
  <c r="E6535" i="24"/>
  <c r="D6536" i="24"/>
  <c r="E6536" i="24"/>
  <c r="E6537" i="24"/>
  <c r="D6538" i="24"/>
  <c r="E6538" i="24"/>
  <c r="E6539" i="24"/>
  <c r="D6540" i="24"/>
  <c r="E6541" i="24"/>
  <c r="D6541" i="24"/>
  <c r="D6542" i="24"/>
  <c r="E6542" i="24"/>
  <c r="E6543" i="24"/>
  <c r="D6544" i="24"/>
  <c r="E6544" i="24"/>
  <c r="E6545" i="24"/>
  <c r="D6546" i="24"/>
  <c r="E6546" i="24"/>
  <c r="E6547" i="24"/>
  <c r="D6548" i="24"/>
  <c r="E6549" i="24"/>
  <c r="D6549" i="24"/>
  <c r="D6550" i="24"/>
  <c r="E6550" i="24"/>
  <c r="E6551" i="24"/>
  <c r="D6552" i="24"/>
  <c r="E6552" i="24"/>
  <c r="E6553" i="24"/>
  <c r="D6554" i="24"/>
  <c r="E6554" i="24"/>
  <c r="E6555" i="24"/>
  <c r="D6556" i="24"/>
  <c r="E6557" i="24"/>
  <c r="D6557" i="24"/>
  <c r="D6558" i="24"/>
  <c r="E6558" i="24"/>
  <c r="E6559" i="24"/>
  <c r="D6560" i="24"/>
  <c r="E6560" i="24"/>
  <c r="E6561" i="24"/>
  <c r="D6562" i="24"/>
  <c r="E6562" i="24"/>
  <c r="E6563" i="24"/>
  <c r="D6564" i="24"/>
  <c r="E6565" i="24"/>
  <c r="D6565" i="24"/>
  <c r="D6566" i="24"/>
  <c r="E6566" i="24"/>
  <c r="E6567" i="24"/>
  <c r="D6568" i="24"/>
  <c r="E6568" i="24"/>
  <c r="E6569" i="24"/>
  <c r="D6570" i="24"/>
  <c r="E6570" i="24"/>
  <c r="E6571" i="24"/>
  <c r="D6572" i="24"/>
  <c r="E6573" i="24"/>
  <c r="D6573" i="24"/>
  <c r="D6574" i="24"/>
  <c r="E6574" i="24"/>
  <c r="E6575" i="24"/>
  <c r="D6576" i="24"/>
  <c r="E6576" i="24"/>
  <c r="E6577" i="24"/>
  <c r="D6578" i="24"/>
  <c r="E6578" i="24"/>
  <c r="E6579" i="24"/>
  <c r="D6580" i="24"/>
  <c r="E6581" i="24"/>
  <c r="D6581" i="24"/>
  <c r="D6582" i="24"/>
  <c r="E6582" i="24"/>
  <c r="E6583" i="24"/>
  <c r="D6584" i="24"/>
  <c r="E6584" i="24"/>
  <c r="E6585" i="24"/>
  <c r="D6586" i="24"/>
  <c r="E6586" i="24"/>
  <c r="E6587" i="24"/>
  <c r="D6588" i="24"/>
  <c r="E6589" i="24"/>
  <c r="D6589" i="24"/>
  <c r="D6590" i="24"/>
  <c r="E6590" i="24"/>
  <c r="E6591" i="24"/>
  <c r="D6592" i="24"/>
  <c r="E6592" i="24"/>
  <c r="E6593" i="24"/>
  <c r="D6594" i="24"/>
  <c r="E6594" i="24"/>
  <c r="E6595" i="24"/>
  <c r="D6596" i="24"/>
  <c r="E6597" i="24"/>
  <c r="D6597" i="24"/>
  <c r="D6598" i="24"/>
  <c r="E6598" i="24"/>
  <c r="E6599" i="24"/>
  <c r="D6600" i="24"/>
  <c r="E6600" i="24"/>
  <c r="E6601" i="24"/>
  <c r="D6602" i="24"/>
  <c r="E6602" i="24"/>
  <c r="E6603" i="24"/>
  <c r="D6604" i="24"/>
  <c r="E6605" i="24"/>
  <c r="D6605" i="24"/>
  <c r="D6606" i="24"/>
  <c r="E6606" i="24"/>
  <c r="E6607" i="24"/>
  <c r="D6608" i="24"/>
  <c r="E6608" i="24"/>
  <c r="E6609" i="24"/>
  <c r="D6610" i="24"/>
  <c r="E6610" i="24"/>
  <c r="E6611" i="24"/>
  <c r="D6612" i="24"/>
  <c r="E6613" i="24"/>
  <c r="D6613" i="24"/>
  <c r="D6614" i="24"/>
  <c r="E6614" i="24"/>
  <c r="E6615" i="24"/>
  <c r="D6616" i="24"/>
  <c r="E6616" i="24"/>
  <c r="E6617" i="24"/>
  <c r="D6618" i="24"/>
  <c r="E6618" i="24"/>
  <c r="E6619" i="24"/>
  <c r="D6620" i="24"/>
  <c r="E6621" i="24"/>
  <c r="D6621" i="24"/>
  <c r="D6622" i="24"/>
  <c r="E6622" i="24"/>
  <c r="E6623" i="24"/>
  <c r="D6624" i="24"/>
  <c r="E6624" i="24"/>
  <c r="E6625" i="24"/>
  <c r="D6626" i="24"/>
  <c r="E6626" i="24"/>
  <c r="E6627" i="24"/>
  <c r="D6628" i="24"/>
  <c r="E6629" i="24"/>
  <c r="D6629" i="24"/>
  <c r="D6630" i="24"/>
  <c r="E6630" i="24"/>
  <c r="E6631" i="24"/>
  <c r="D6632" i="24"/>
  <c r="E6632" i="24"/>
  <c r="E6633" i="24"/>
  <c r="D6634" i="24"/>
  <c r="E6634" i="24"/>
  <c r="E6635" i="24"/>
  <c r="D6636" i="24"/>
  <c r="E6637" i="24"/>
  <c r="D6637" i="24"/>
  <c r="D6638" i="24"/>
  <c r="E6638" i="24"/>
  <c r="E6639" i="24"/>
  <c r="D6640" i="24"/>
  <c r="E6640" i="24"/>
  <c r="E6641" i="24"/>
  <c r="D6642" i="24"/>
  <c r="E6642" i="24"/>
  <c r="E6643" i="24"/>
  <c r="D6644" i="24"/>
  <c r="E6645" i="24"/>
  <c r="D6645" i="24"/>
  <c r="D6646" i="24"/>
  <c r="E6646" i="24"/>
  <c r="E6647" i="24"/>
  <c r="D6648" i="24"/>
  <c r="E6648" i="24"/>
  <c r="E6649" i="24"/>
  <c r="D6650" i="24"/>
  <c r="E6650" i="24"/>
  <c r="E6651" i="24"/>
  <c r="D6652" i="24"/>
  <c r="E6653" i="24"/>
  <c r="D6653" i="24"/>
  <c r="D6654" i="24"/>
  <c r="E6654" i="24"/>
  <c r="E6655" i="24"/>
  <c r="D6656" i="24"/>
  <c r="E6656" i="24"/>
  <c r="E6657" i="24"/>
  <c r="D6658" i="24"/>
  <c r="E6658" i="24"/>
  <c r="E6659" i="24"/>
  <c r="D6660" i="24"/>
  <c r="E6661" i="24"/>
  <c r="D6661" i="24"/>
  <c r="D6662" i="24"/>
  <c r="E6662" i="24"/>
  <c r="E6663" i="24"/>
  <c r="D6664" i="24"/>
  <c r="E6664" i="24"/>
  <c r="E6665" i="24"/>
  <c r="D6666" i="24"/>
  <c r="E6666" i="24"/>
  <c r="E6667" i="24"/>
  <c r="D6668" i="24"/>
  <c r="E6669" i="24"/>
  <c r="D6669" i="24"/>
  <c r="D6670" i="24"/>
  <c r="E6670" i="24"/>
  <c r="E6671" i="24"/>
  <c r="D6672" i="24"/>
  <c r="E6672" i="24"/>
  <c r="E6673" i="24"/>
  <c r="D6674" i="24"/>
  <c r="E6674" i="24"/>
  <c r="E6675" i="24"/>
  <c r="D6676" i="24"/>
  <c r="E6677" i="24"/>
  <c r="D6677" i="24"/>
  <c r="D6678" i="24"/>
  <c r="E6678" i="24"/>
  <c r="E6679" i="24"/>
  <c r="D6680" i="24"/>
  <c r="E6680" i="24"/>
  <c r="E6681" i="24"/>
  <c r="D6682" i="24"/>
  <c r="E6682" i="24"/>
  <c r="E6683" i="24"/>
  <c r="D6684" i="24"/>
  <c r="E6685" i="24"/>
  <c r="D6685" i="24"/>
  <c r="D6686" i="24"/>
  <c r="E6686" i="24"/>
  <c r="E6687" i="24"/>
  <c r="D6688" i="24"/>
  <c r="E6688" i="24"/>
  <c r="E6689" i="24"/>
  <c r="D6690" i="24"/>
  <c r="E6690" i="24"/>
  <c r="E6691" i="24"/>
  <c r="D6692" i="24"/>
  <c r="E6693" i="24"/>
  <c r="D6693" i="24"/>
  <c r="D6694" i="24"/>
  <c r="E6694" i="24"/>
  <c r="E6695" i="24"/>
  <c r="D6696" i="24"/>
  <c r="E6696" i="24"/>
  <c r="E6697" i="24"/>
  <c r="D6698" i="24"/>
  <c r="E6698" i="24"/>
  <c r="E6699" i="24"/>
  <c r="D6700" i="24"/>
  <c r="E6701" i="24"/>
  <c r="D6701" i="24"/>
  <c r="D6702" i="24"/>
  <c r="E6702" i="24"/>
  <c r="E6703" i="24"/>
  <c r="D6704" i="24"/>
  <c r="E6704" i="24"/>
  <c r="E6705" i="24"/>
  <c r="D6706" i="24"/>
  <c r="E6706" i="24"/>
  <c r="E6707" i="24"/>
  <c r="D6708" i="24"/>
  <c r="E6709" i="24"/>
  <c r="D6709" i="24"/>
  <c r="D6710" i="24"/>
  <c r="E6710" i="24"/>
  <c r="E6711" i="24"/>
  <c r="D6712" i="24"/>
  <c r="E6712" i="24"/>
  <c r="E6713" i="24"/>
  <c r="D6714" i="24"/>
  <c r="E6714" i="24"/>
  <c r="E6715" i="24"/>
  <c r="D6716" i="24"/>
  <c r="E6717" i="24"/>
  <c r="D6717" i="24"/>
  <c r="D6718" i="24"/>
  <c r="E6718" i="24"/>
  <c r="E6719" i="24"/>
  <c r="D6720" i="24"/>
  <c r="E6720" i="24"/>
  <c r="E6721" i="24"/>
  <c r="D6722" i="24"/>
  <c r="E6722" i="24"/>
  <c r="E6723" i="24"/>
  <c r="D6724" i="24"/>
  <c r="E6725" i="24"/>
  <c r="D6725" i="24"/>
  <c r="D6726" i="24"/>
  <c r="E6726" i="24"/>
  <c r="E6727" i="24"/>
  <c r="D6728" i="24"/>
  <c r="E6728" i="24"/>
  <c r="E6729" i="24"/>
  <c r="D6730" i="24"/>
  <c r="E6730" i="24"/>
  <c r="E6731" i="24"/>
  <c r="D6732" i="24"/>
  <c r="E6733" i="24"/>
  <c r="D6733" i="24"/>
  <c r="D6734" i="24"/>
  <c r="E6734" i="24"/>
  <c r="E6735" i="24"/>
  <c r="D6736" i="24"/>
  <c r="E6736" i="24"/>
  <c r="E6737" i="24"/>
  <c r="D6738" i="24"/>
  <c r="E6738" i="24"/>
  <c r="E6739" i="24"/>
  <c r="D6740" i="24"/>
  <c r="E6741" i="24"/>
  <c r="D6741" i="24"/>
  <c r="D6742" i="24"/>
  <c r="E6742" i="24"/>
  <c r="E6743" i="24"/>
  <c r="D6744" i="24"/>
  <c r="E6744" i="24"/>
  <c r="E6745" i="24"/>
  <c r="D6746" i="24"/>
  <c r="E6746" i="24"/>
  <c r="E6747" i="24"/>
  <c r="D6748" i="24"/>
  <c r="E6749" i="24"/>
  <c r="D6749" i="24"/>
  <c r="D6750" i="24"/>
  <c r="E6750" i="24"/>
  <c r="E6751" i="24"/>
  <c r="D6752" i="24"/>
  <c r="E6752" i="24"/>
  <c r="E6753" i="24"/>
  <c r="D6754" i="24"/>
  <c r="E6754" i="24"/>
  <c r="E6755" i="24"/>
  <c r="D6756" i="24"/>
  <c r="E6757" i="24"/>
  <c r="D6757" i="24"/>
  <c r="D6758" i="24"/>
  <c r="E6758" i="24"/>
  <c r="E6759" i="24"/>
  <c r="D6760" i="24"/>
  <c r="E6760" i="24"/>
  <c r="E6761" i="24"/>
  <c r="D6762" i="24"/>
  <c r="E6762" i="24"/>
  <c r="E6763" i="24"/>
  <c r="D6764" i="24"/>
  <c r="E6765" i="24"/>
  <c r="D6765" i="24"/>
  <c r="D6766" i="24"/>
  <c r="E6766" i="24"/>
  <c r="E6767" i="24"/>
  <c r="D6768" i="24"/>
  <c r="E6768" i="24"/>
  <c r="E6769" i="24"/>
  <c r="D6770" i="24"/>
  <c r="E6770" i="24"/>
  <c r="E6771" i="24"/>
  <c r="D6772" i="24"/>
  <c r="E6773" i="24"/>
  <c r="D6773" i="24"/>
  <c r="D6774" i="24"/>
  <c r="E6774" i="24"/>
  <c r="E6775" i="24"/>
  <c r="D6776" i="24"/>
  <c r="E6776" i="24"/>
  <c r="E6777" i="24"/>
  <c r="D6778" i="24"/>
  <c r="E6778" i="24"/>
  <c r="E6779" i="24"/>
  <c r="D6780" i="24"/>
  <c r="E6781" i="24"/>
  <c r="D6781" i="24"/>
  <c r="D6782" i="24"/>
  <c r="E6782" i="24"/>
  <c r="E6783" i="24"/>
  <c r="D6784" i="24"/>
  <c r="E6784" i="24"/>
  <c r="E6785" i="24"/>
  <c r="D6786" i="24"/>
  <c r="E6786" i="24"/>
  <c r="E6787" i="24"/>
  <c r="D6788" i="24"/>
  <c r="E6789" i="24"/>
  <c r="D6789" i="24"/>
  <c r="D6790" i="24"/>
  <c r="E6790" i="24"/>
  <c r="E6791" i="24"/>
  <c r="D6792" i="24"/>
  <c r="E6792" i="24"/>
  <c r="E6793" i="24"/>
  <c r="D6794" i="24"/>
  <c r="E6794" i="24"/>
  <c r="E6795" i="24"/>
  <c r="D6796" i="24"/>
  <c r="E6797" i="24"/>
  <c r="D6797" i="24"/>
  <c r="D6798" i="24"/>
  <c r="E6798" i="24"/>
  <c r="E6799" i="24"/>
  <c r="D6800" i="24"/>
  <c r="E6800" i="24"/>
  <c r="E6801" i="24"/>
  <c r="D6802" i="24"/>
  <c r="E6802" i="24"/>
  <c r="E6803" i="24"/>
  <c r="D6804" i="24"/>
  <c r="E6805" i="24"/>
  <c r="D6805" i="24"/>
  <c r="D6806" i="24"/>
  <c r="E6806" i="24"/>
  <c r="E6807" i="24"/>
  <c r="D6808" i="24"/>
  <c r="E6808" i="24"/>
  <c r="E6809" i="24"/>
  <c r="D6810" i="24"/>
  <c r="E6810" i="24"/>
  <c r="E6811" i="24"/>
  <c r="D6812" i="24"/>
  <c r="E6813" i="24"/>
  <c r="D6813" i="24"/>
  <c r="D6814" i="24"/>
  <c r="E6814" i="24"/>
  <c r="E6815" i="24"/>
  <c r="D6816" i="24"/>
  <c r="E6816" i="24"/>
  <c r="E6817" i="24"/>
  <c r="D6818" i="24"/>
  <c r="E6818" i="24"/>
  <c r="E6819" i="24"/>
  <c r="D6820" i="24"/>
  <c r="E6821" i="24"/>
  <c r="D6821" i="24"/>
  <c r="D6822" i="24"/>
  <c r="E6822" i="24"/>
  <c r="E6823" i="24"/>
  <c r="D6824" i="24"/>
  <c r="E6824" i="24"/>
  <c r="E6825" i="24"/>
  <c r="D6826" i="24"/>
  <c r="E6826" i="24"/>
  <c r="E6827" i="24"/>
  <c r="D6828" i="24"/>
  <c r="E6829" i="24"/>
  <c r="D6829" i="24"/>
  <c r="D6830" i="24"/>
  <c r="E6830" i="24"/>
  <c r="E6831" i="24"/>
  <c r="D6832" i="24"/>
  <c r="E6832" i="24"/>
  <c r="E6833" i="24"/>
  <c r="D6834" i="24"/>
  <c r="E6834" i="24"/>
  <c r="E6835" i="24"/>
  <c r="D6836" i="24"/>
  <c r="E6837" i="24"/>
  <c r="D6837" i="24"/>
  <c r="D6838" i="24"/>
  <c r="E6838" i="24"/>
  <c r="E6839" i="24"/>
  <c r="D6840" i="24"/>
  <c r="E6840" i="24"/>
  <c r="E6841" i="24"/>
  <c r="D6842" i="24"/>
  <c r="E6842" i="24"/>
  <c r="E6843" i="24"/>
  <c r="D6844" i="24"/>
  <c r="E6845" i="24"/>
  <c r="D6845" i="24"/>
  <c r="D6846" i="24"/>
  <c r="E6846" i="24"/>
  <c r="E6847" i="24"/>
  <c r="D6848" i="24"/>
  <c r="E6848" i="24"/>
  <c r="E6849" i="24"/>
  <c r="D6850" i="24"/>
  <c r="E6850" i="24"/>
  <c r="E6851" i="24"/>
  <c r="D6852" i="24"/>
  <c r="E6853" i="24"/>
  <c r="D6853" i="24"/>
  <c r="D6854" i="24"/>
  <c r="E6854" i="24"/>
  <c r="E6855" i="24"/>
  <c r="D6856" i="24"/>
  <c r="E6856" i="24"/>
  <c r="E6857" i="24"/>
  <c r="D6858" i="24"/>
  <c r="E6858" i="24"/>
  <c r="E6859" i="24"/>
  <c r="D6860" i="24"/>
  <c r="E6861" i="24"/>
  <c r="D6861" i="24"/>
  <c r="D6862" i="24"/>
  <c r="E6862" i="24"/>
  <c r="E6863" i="24"/>
  <c r="D6864" i="24"/>
  <c r="E6864" i="24"/>
  <c r="E6865" i="24"/>
  <c r="D6866" i="24"/>
  <c r="E6866" i="24"/>
  <c r="E6867" i="24"/>
  <c r="D6868" i="24"/>
  <c r="E6869" i="24"/>
  <c r="D6869" i="24"/>
  <c r="D6870" i="24"/>
  <c r="E6870" i="24"/>
  <c r="E6871" i="24"/>
  <c r="D6872" i="24"/>
  <c r="E6872" i="24"/>
  <c r="E6873" i="24"/>
  <c r="D6874" i="24"/>
  <c r="E6874" i="24"/>
  <c r="E6875" i="24"/>
  <c r="D6876" i="24"/>
  <c r="E6877" i="24"/>
  <c r="D6877" i="24"/>
  <c r="D6878" i="24"/>
  <c r="E6878" i="24"/>
  <c r="E6879" i="24"/>
  <c r="D6880" i="24"/>
  <c r="E6880" i="24"/>
  <c r="E6881" i="24"/>
  <c r="D6882" i="24"/>
  <c r="E6882" i="24"/>
  <c r="E6883" i="24"/>
  <c r="D6884" i="24"/>
  <c r="E6885" i="24"/>
  <c r="D6885" i="24"/>
  <c r="D6886" i="24"/>
  <c r="E6886" i="24"/>
  <c r="E6887" i="24"/>
  <c r="D6888" i="24"/>
  <c r="E6888" i="24"/>
  <c r="E6889" i="24"/>
  <c r="D6890" i="24"/>
  <c r="E6890" i="24"/>
  <c r="E6891" i="24"/>
  <c r="D6892" i="24"/>
  <c r="E6893" i="24"/>
  <c r="D6893" i="24"/>
  <c r="D6894" i="24"/>
  <c r="E6894" i="24"/>
  <c r="E6895" i="24"/>
  <c r="D6896" i="24"/>
  <c r="E6896" i="24"/>
  <c r="E6897" i="24"/>
  <c r="D6898" i="24"/>
  <c r="E6898" i="24"/>
  <c r="E6899" i="24"/>
  <c r="D6900" i="24"/>
  <c r="E6901" i="24"/>
  <c r="D6901" i="24"/>
  <c r="D6902" i="24"/>
  <c r="E6902" i="24"/>
  <c r="E6903" i="24"/>
  <c r="D6904" i="24"/>
  <c r="E6904" i="24"/>
  <c r="E6905" i="24"/>
  <c r="D6906" i="24"/>
  <c r="E6906" i="24"/>
  <c r="E6907" i="24"/>
  <c r="D6908" i="24"/>
  <c r="E6909" i="24"/>
  <c r="D6909" i="24"/>
  <c r="D6910" i="24"/>
  <c r="E6910" i="24"/>
  <c r="E6911" i="24"/>
  <c r="D6912" i="24"/>
  <c r="E6912" i="24"/>
  <c r="E6913" i="24"/>
  <c r="D6914" i="24"/>
  <c r="E6914" i="24"/>
  <c r="E6915" i="24"/>
  <c r="D6916" i="24"/>
  <c r="E6917" i="24"/>
  <c r="D6917" i="24"/>
  <c r="D6918" i="24"/>
  <c r="E6918" i="24"/>
  <c r="E6919" i="24"/>
  <c r="D6920" i="24"/>
  <c r="E6920" i="24"/>
  <c r="E6921" i="24"/>
  <c r="D6922" i="24"/>
  <c r="E6922" i="24"/>
  <c r="E6923" i="24"/>
  <c r="D6924" i="24"/>
  <c r="E6925" i="24"/>
  <c r="D6925" i="24"/>
  <c r="D6926" i="24"/>
  <c r="E6926" i="24"/>
  <c r="E6927" i="24"/>
  <c r="D6928" i="24"/>
  <c r="E6928" i="24"/>
  <c r="E6929" i="24"/>
  <c r="D6930" i="24"/>
  <c r="E6930" i="24"/>
  <c r="E6931" i="24"/>
  <c r="D6932" i="24"/>
  <c r="E6933" i="24"/>
  <c r="D6933" i="24"/>
  <c r="D6934" i="24"/>
  <c r="E6934" i="24"/>
  <c r="E6935" i="24"/>
  <c r="D6936" i="24"/>
  <c r="E6936" i="24"/>
  <c r="E6937" i="24"/>
  <c r="D6938" i="24"/>
  <c r="E6938" i="24"/>
  <c r="E6939" i="24"/>
  <c r="D6940" i="24"/>
  <c r="E6941" i="24"/>
  <c r="D6941" i="24"/>
  <c r="D6942" i="24"/>
  <c r="E6942" i="24"/>
  <c r="E6943" i="24"/>
  <c r="D6944" i="24"/>
  <c r="E6944" i="24"/>
  <c r="E6945" i="24"/>
  <c r="D6946" i="24"/>
  <c r="E6946" i="24"/>
  <c r="E6947" i="24"/>
  <c r="D6948" i="24"/>
  <c r="E6949" i="24"/>
  <c r="D6949" i="24"/>
  <c r="D6950" i="24"/>
  <c r="E6950" i="24"/>
  <c r="E6951" i="24"/>
  <c r="D6952" i="24"/>
  <c r="E6952" i="24"/>
  <c r="E6953" i="24"/>
  <c r="D6954" i="24"/>
  <c r="E6954" i="24"/>
  <c r="E6955" i="24"/>
  <c r="D6956" i="24"/>
  <c r="E6957" i="24"/>
  <c r="D6957" i="24"/>
  <c r="D6958" i="24"/>
  <c r="E6958" i="24"/>
  <c r="E6959" i="24"/>
  <c r="D6960" i="24"/>
  <c r="E6960" i="24"/>
  <c r="E6961" i="24"/>
  <c r="D6962" i="24"/>
  <c r="E6962" i="24"/>
  <c r="E6963" i="24"/>
  <c r="D6964" i="24"/>
  <c r="E6965" i="24"/>
  <c r="D6965" i="24"/>
  <c r="D6966" i="24"/>
  <c r="E6966" i="24"/>
  <c r="E6967" i="24"/>
  <c r="D6968" i="24"/>
  <c r="E6968" i="24"/>
  <c r="E6969" i="24"/>
  <c r="D6970" i="24"/>
  <c r="E6970" i="24"/>
  <c r="E6971" i="24"/>
  <c r="D6972" i="24"/>
  <c r="E6973" i="24"/>
  <c r="D6973" i="24"/>
  <c r="D6974" i="24"/>
  <c r="E6974" i="24"/>
  <c r="E6975" i="24"/>
  <c r="D6976" i="24"/>
  <c r="E6976" i="24"/>
  <c r="E6977" i="24"/>
  <c r="D6978" i="24"/>
  <c r="E6978" i="24"/>
  <c r="E6979" i="24"/>
  <c r="D6980" i="24"/>
  <c r="E6981" i="24"/>
  <c r="D6981" i="24"/>
  <c r="D6982" i="24"/>
  <c r="E6982" i="24"/>
  <c r="E6983" i="24"/>
  <c r="D6984" i="24"/>
  <c r="E6984" i="24"/>
  <c r="E6985" i="24"/>
  <c r="D6986" i="24"/>
  <c r="E6986" i="24"/>
  <c r="E6987" i="24"/>
  <c r="D6988" i="24"/>
  <c r="E6989" i="24"/>
  <c r="D6989" i="24"/>
  <c r="D6990" i="24"/>
  <c r="E6990" i="24"/>
  <c r="E6991" i="24"/>
  <c r="D6992" i="24"/>
  <c r="E6992" i="24"/>
  <c r="E6993" i="24"/>
  <c r="D6994" i="24"/>
  <c r="E6994" i="24"/>
  <c r="E6995" i="24"/>
  <c r="D6996" i="24"/>
  <c r="E6997" i="24"/>
  <c r="D6997" i="24"/>
  <c r="D6998" i="24"/>
  <c r="E6998" i="24"/>
  <c r="E6999" i="24"/>
  <c r="D7000" i="24"/>
  <c r="E7000" i="24"/>
  <c r="E7001" i="24"/>
  <c r="D7002" i="24"/>
  <c r="E7002" i="24"/>
  <c r="E7003" i="24"/>
  <c r="D7004" i="24"/>
  <c r="E7005" i="24"/>
  <c r="D7005" i="24"/>
  <c r="D7006" i="24"/>
  <c r="E7006" i="24"/>
  <c r="E7007" i="24"/>
  <c r="D7008" i="24"/>
  <c r="E7008" i="24"/>
  <c r="E7009" i="24"/>
  <c r="D7010" i="24"/>
  <c r="E7010" i="24"/>
  <c r="E7011" i="24"/>
  <c r="D7012" i="24"/>
  <c r="E7013" i="24"/>
  <c r="D7013" i="24"/>
  <c r="D7014" i="24"/>
  <c r="E7014" i="24"/>
  <c r="E7015" i="24"/>
  <c r="D7016" i="24"/>
  <c r="E7016" i="24"/>
  <c r="E7017" i="24"/>
  <c r="D7018" i="24"/>
  <c r="E7018" i="24"/>
  <c r="E7019" i="24"/>
  <c r="D7020" i="24"/>
  <c r="E7021" i="24"/>
  <c r="D7021" i="24"/>
  <c r="D7022" i="24"/>
  <c r="E7022" i="24"/>
  <c r="E7023" i="24"/>
  <c r="D7024" i="24"/>
  <c r="E7024" i="24"/>
  <c r="E7025" i="24"/>
  <c r="D7026" i="24"/>
  <c r="E7026" i="24"/>
  <c r="E7027" i="24"/>
  <c r="D7028" i="24"/>
  <c r="E7029" i="24"/>
  <c r="D7029" i="24"/>
  <c r="D7030" i="24"/>
  <c r="E7030" i="24"/>
  <c r="E7031" i="24"/>
  <c r="D7032" i="24"/>
  <c r="E7032" i="24"/>
  <c r="E7033" i="24"/>
  <c r="D7034" i="24"/>
  <c r="E7034" i="24"/>
  <c r="E7035" i="24"/>
  <c r="D7036" i="24"/>
  <c r="E7037" i="24"/>
  <c r="D7037" i="24"/>
  <c r="D7038" i="24"/>
  <c r="E7038" i="24"/>
  <c r="E7039" i="24"/>
  <c r="D7040" i="24"/>
  <c r="E7040" i="24"/>
  <c r="E7041" i="24"/>
  <c r="D7042" i="24"/>
  <c r="E7042" i="24"/>
  <c r="E7043" i="24"/>
  <c r="D7044" i="24"/>
  <c r="E7045" i="24"/>
  <c r="D7045" i="24"/>
  <c r="D7046" i="24"/>
  <c r="E7046" i="24"/>
  <c r="E7047" i="24"/>
  <c r="D7048" i="24"/>
  <c r="E7048" i="24"/>
  <c r="E7049" i="24"/>
  <c r="D7050" i="24"/>
  <c r="E7050" i="24"/>
  <c r="E7051" i="24"/>
  <c r="D7052" i="24"/>
  <c r="E7053" i="24"/>
  <c r="D7053" i="24"/>
  <c r="D7054" i="24"/>
  <c r="E7054" i="24"/>
  <c r="E7055" i="24"/>
  <c r="D7056" i="24"/>
  <c r="E7056" i="24"/>
  <c r="E7057" i="24"/>
  <c r="D7058" i="24"/>
  <c r="E7058" i="24"/>
  <c r="E7059" i="24"/>
  <c r="D7060" i="24"/>
  <c r="E7061" i="24"/>
  <c r="D7061" i="24"/>
  <c r="D7062" i="24"/>
  <c r="E7062" i="24"/>
  <c r="E7063" i="24"/>
  <c r="D7064" i="24"/>
  <c r="E7064" i="24"/>
  <c r="E7065" i="24"/>
  <c r="D7066" i="24"/>
  <c r="E7066" i="24"/>
  <c r="E7067" i="24"/>
  <c r="D7068" i="24"/>
  <c r="E7069" i="24"/>
  <c r="D7069" i="24"/>
  <c r="D7070" i="24"/>
  <c r="E7070" i="24"/>
  <c r="E7071" i="24"/>
  <c r="D7072" i="24"/>
  <c r="E7072" i="24"/>
  <c r="E7073" i="24"/>
  <c r="D7074" i="24"/>
  <c r="E7074" i="24"/>
  <c r="E7075" i="24"/>
  <c r="D7076" i="24"/>
  <c r="E7077" i="24"/>
  <c r="D7077" i="24"/>
  <c r="D7078" i="24"/>
  <c r="E7078" i="24"/>
  <c r="E7079" i="24"/>
  <c r="D7080" i="24"/>
  <c r="E7080" i="24"/>
  <c r="E7081" i="24"/>
  <c r="D7082" i="24"/>
  <c r="E7082" i="24"/>
  <c r="E7083" i="24"/>
  <c r="D7084" i="24"/>
  <c r="E7085" i="24"/>
  <c r="D7085" i="24"/>
  <c r="D7086" i="24"/>
  <c r="E7086" i="24"/>
  <c r="E7087" i="24"/>
  <c r="D7088" i="24"/>
  <c r="E7088" i="24"/>
  <c r="E7089" i="24"/>
  <c r="D7090" i="24"/>
  <c r="E7090" i="24"/>
  <c r="E7091" i="24"/>
  <c r="D7092" i="24"/>
  <c r="E7093" i="24"/>
  <c r="D7093" i="24"/>
  <c r="D7094" i="24"/>
  <c r="E7094" i="24"/>
  <c r="E7095" i="24"/>
  <c r="D7096" i="24"/>
  <c r="E7096" i="24"/>
  <c r="E7097" i="24"/>
  <c r="D7098" i="24"/>
  <c r="E7098" i="24"/>
  <c r="E7099" i="24"/>
  <c r="D7100" i="24"/>
  <c r="E7101" i="24"/>
  <c r="D7101" i="24"/>
  <c r="D7102" i="24"/>
  <c r="E7102" i="24"/>
  <c r="E7103" i="24"/>
  <c r="D7104" i="24"/>
  <c r="E7104" i="24"/>
  <c r="E7105" i="24"/>
  <c r="D7106" i="24"/>
  <c r="E7106" i="24"/>
  <c r="E7107" i="24"/>
  <c r="D7108" i="24"/>
  <c r="E7109" i="24"/>
  <c r="D7109" i="24"/>
  <c r="D7110" i="24"/>
  <c r="E7110" i="24"/>
  <c r="E7111" i="24"/>
  <c r="D7112" i="24"/>
  <c r="E7112" i="24"/>
  <c r="E7113" i="24"/>
  <c r="D7114" i="24"/>
  <c r="E7114" i="24"/>
  <c r="E7115" i="24"/>
  <c r="D7116" i="24"/>
  <c r="E7117" i="24"/>
  <c r="D7117" i="24"/>
  <c r="D7118" i="24"/>
  <c r="E7118" i="24"/>
  <c r="E7119" i="24"/>
  <c r="D7120" i="24"/>
  <c r="E7120" i="24"/>
  <c r="E7121" i="24"/>
  <c r="D7122" i="24"/>
  <c r="E7122" i="24"/>
  <c r="E7123" i="24"/>
  <c r="D7124" i="24"/>
  <c r="E7125" i="24"/>
  <c r="D7125" i="24"/>
  <c r="D7126" i="24"/>
  <c r="E7126" i="24"/>
  <c r="E7127" i="24"/>
  <c r="D7128" i="24"/>
  <c r="E7128" i="24"/>
  <c r="E7129" i="24"/>
  <c r="D7130" i="24"/>
  <c r="E7130" i="24"/>
  <c r="E7131" i="24"/>
  <c r="D7132" i="24"/>
  <c r="E7133" i="24"/>
  <c r="D7133" i="24"/>
  <c r="D7134" i="24"/>
  <c r="E7134" i="24"/>
  <c r="E7135" i="24"/>
  <c r="D7136" i="24"/>
  <c r="E7136" i="24"/>
  <c r="E7137" i="24"/>
  <c r="D7138" i="24"/>
  <c r="E7138" i="24"/>
  <c r="E7139" i="24"/>
  <c r="D7140" i="24"/>
  <c r="E7141" i="24"/>
  <c r="D7141" i="24"/>
  <c r="D7142" i="24"/>
  <c r="E7142" i="24"/>
  <c r="E7143" i="24"/>
  <c r="D7144" i="24"/>
  <c r="E7144" i="24"/>
  <c r="E7145" i="24"/>
  <c r="D7146" i="24"/>
  <c r="E7146" i="24"/>
  <c r="E7147" i="24"/>
  <c r="D7148" i="24"/>
  <c r="E7149" i="24"/>
  <c r="D7149" i="24"/>
  <c r="D7150" i="24"/>
  <c r="E7150" i="24"/>
  <c r="E7151" i="24"/>
  <c r="D7152" i="24"/>
  <c r="E7152" i="24"/>
  <c r="E7153" i="24"/>
  <c r="D7154" i="24"/>
  <c r="E7154" i="24"/>
  <c r="E7155" i="24"/>
  <c r="D7156" i="24"/>
  <c r="E7157" i="24"/>
  <c r="D7157" i="24"/>
  <c r="D7158" i="24"/>
  <c r="E7158" i="24"/>
  <c r="E7159" i="24"/>
  <c r="D7160" i="24"/>
  <c r="E7160" i="24"/>
  <c r="E7161" i="24"/>
  <c r="D7162" i="24"/>
  <c r="E7162" i="24"/>
  <c r="E7163" i="24"/>
  <c r="D7164" i="24"/>
  <c r="E7165" i="24"/>
  <c r="D7165" i="24"/>
  <c r="D7166" i="24"/>
  <c r="E7166" i="24"/>
  <c r="E7167" i="24"/>
  <c r="D7168" i="24"/>
  <c r="E7168" i="24"/>
  <c r="E7169" i="24"/>
  <c r="D7170" i="24"/>
  <c r="E7170" i="24"/>
  <c r="E7171" i="24"/>
  <c r="D7172" i="24"/>
  <c r="E7173" i="24"/>
  <c r="D7173" i="24"/>
  <c r="D7174" i="24"/>
  <c r="E7174" i="24"/>
  <c r="E7175" i="24"/>
  <c r="D7176" i="24"/>
  <c r="E7176" i="24"/>
  <c r="E7177" i="24"/>
  <c r="D7178" i="24"/>
  <c r="E7178" i="24"/>
  <c r="E7179" i="24"/>
  <c r="D7180" i="24"/>
  <c r="E7181" i="24"/>
  <c r="D7181" i="24"/>
  <c r="D7182" i="24"/>
  <c r="E7182" i="24"/>
  <c r="E7183" i="24"/>
  <c r="D7184" i="24"/>
  <c r="E7184" i="24"/>
  <c r="E7185" i="24"/>
  <c r="D7186" i="24"/>
  <c r="E7186" i="24"/>
  <c r="E7187" i="24"/>
  <c r="D7188" i="24"/>
  <c r="E7189" i="24"/>
  <c r="D7189" i="24"/>
  <c r="D7190" i="24"/>
  <c r="E7190" i="24"/>
  <c r="E7191" i="24"/>
  <c r="D7192" i="24"/>
  <c r="E7192" i="24"/>
  <c r="E7193" i="24"/>
  <c r="D7194" i="24"/>
  <c r="E7194" i="24"/>
  <c r="E7195" i="24"/>
  <c r="D7196" i="24"/>
  <c r="E7197" i="24"/>
  <c r="D7197" i="24"/>
  <c r="D7198" i="24"/>
  <c r="E7198" i="24"/>
  <c r="E7199" i="24"/>
  <c r="D7200" i="24"/>
  <c r="E7200" i="24"/>
  <c r="E7201" i="24"/>
  <c r="D7202" i="24"/>
  <c r="E7202" i="24"/>
  <c r="E7203" i="24"/>
  <c r="D7204" i="24"/>
  <c r="E7205" i="24"/>
  <c r="D7205" i="24"/>
  <c r="D7206" i="24"/>
  <c r="E7206" i="24"/>
  <c r="E7207" i="24"/>
  <c r="D7208" i="24"/>
  <c r="E7208" i="24"/>
  <c r="E7209" i="24"/>
  <c r="D7210" i="24"/>
  <c r="E7210" i="24"/>
  <c r="E7211" i="24"/>
  <c r="D7212" i="24"/>
  <c r="E7213" i="24"/>
  <c r="D7213" i="24"/>
  <c r="D7214" i="24"/>
  <c r="E7214" i="24"/>
  <c r="E7215" i="24"/>
  <c r="D7216" i="24"/>
  <c r="E7216" i="24"/>
  <c r="E7217" i="24"/>
  <c r="D7218" i="24"/>
  <c r="E7218" i="24"/>
  <c r="E7219" i="24"/>
  <c r="D7220" i="24"/>
  <c r="E7221" i="24"/>
  <c r="D7221" i="24"/>
  <c r="D7222" i="24"/>
  <c r="E7222" i="24"/>
  <c r="E7223" i="24"/>
  <c r="D7224" i="24"/>
  <c r="E7224" i="24"/>
  <c r="E7225" i="24"/>
  <c r="D7226" i="24"/>
  <c r="E7226" i="24"/>
  <c r="E7227" i="24"/>
  <c r="D7228" i="24"/>
  <c r="E7229" i="24"/>
  <c r="D7229" i="24"/>
  <c r="D7230" i="24"/>
  <c r="E7230" i="24"/>
  <c r="E7231" i="24"/>
  <c r="D7232" i="24"/>
  <c r="E7232" i="24"/>
  <c r="E7233" i="24"/>
  <c r="D7234" i="24"/>
  <c r="E7234" i="24"/>
  <c r="E7235" i="24"/>
  <c r="D7236" i="24"/>
  <c r="E7237" i="24"/>
  <c r="D7237" i="24"/>
  <c r="D7238" i="24"/>
  <c r="E7238" i="24"/>
  <c r="E7239" i="24"/>
  <c r="D7240" i="24"/>
  <c r="E7240" i="24"/>
  <c r="E7241" i="24"/>
  <c r="D7242" i="24"/>
  <c r="E7242" i="24"/>
  <c r="E7243" i="24"/>
  <c r="D7244" i="24"/>
  <c r="E7245" i="24"/>
  <c r="D7245" i="24"/>
  <c r="D7246" i="24"/>
  <c r="E7246" i="24"/>
  <c r="E7247" i="24"/>
  <c r="D7248" i="24"/>
  <c r="E7248" i="24"/>
  <c r="E7249" i="24"/>
  <c r="D7250" i="24"/>
  <c r="E7250" i="24"/>
  <c r="E7251" i="24"/>
  <c r="D7252" i="24"/>
  <c r="E7253" i="24"/>
  <c r="D7253" i="24"/>
  <c r="D7254" i="24"/>
  <c r="E7254" i="24"/>
  <c r="E7255" i="24"/>
  <c r="D7256" i="24"/>
  <c r="E7256" i="24"/>
  <c r="E7257" i="24"/>
  <c r="D7258" i="24"/>
  <c r="E7258" i="24"/>
  <c r="E7259" i="24"/>
  <c r="D7260" i="24"/>
  <c r="E7261" i="24"/>
  <c r="D7261" i="24"/>
  <c r="D7262" i="24"/>
  <c r="E7262" i="24"/>
  <c r="E7263" i="24"/>
  <c r="D7264" i="24"/>
  <c r="E7264" i="24"/>
  <c r="E7265" i="24"/>
  <c r="D7266" i="24"/>
  <c r="E7266" i="24"/>
  <c r="E7267" i="24"/>
  <c r="D7268" i="24"/>
  <c r="E7269" i="24"/>
  <c r="D7269" i="24"/>
  <c r="D7270" i="24"/>
  <c r="E7270" i="24"/>
  <c r="E7271" i="24"/>
  <c r="D7272" i="24"/>
  <c r="E7272" i="24"/>
  <c r="E7273" i="24"/>
  <c r="D7274" i="24"/>
  <c r="E7274" i="24"/>
  <c r="E7275" i="24"/>
  <c r="D7276" i="24"/>
  <c r="E7277" i="24"/>
  <c r="D7277" i="24"/>
  <c r="D7278" i="24"/>
  <c r="E7278" i="24"/>
  <c r="E7279" i="24"/>
  <c r="D7280" i="24"/>
  <c r="E7280" i="24"/>
  <c r="E7281" i="24"/>
  <c r="D7282" i="24"/>
  <c r="E7282" i="24"/>
  <c r="E7283" i="24"/>
  <c r="D7284" i="24"/>
  <c r="E7285" i="24"/>
  <c r="D7285" i="24"/>
  <c r="D7286" i="24"/>
  <c r="E7286" i="24"/>
  <c r="E7287" i="24"/>
  <c r="D7288" i="24"/>
  <c r="E7288" i="24"/>
  <c r="E7289" i="24"/>
  <c r="D7290" i="24"/>
  <c r="E7290" i="24"/>
  <c r="E7291" i="24"/>
  <c r="D7292" i="24"/>
  <c r="E7293" i="24"/>
  <c r="D7293" i="24"/>
  <c r="D7294" i="24"/>
  <c r="E7294" i="24"/>
  <c r="E7295" i="24"/>
  <c r="D7296" i="24"/>
  <c r="E7296" i="24"/>
  <c r="E7297" i="24"/>
  <c r="D7298" i="24"/>
  <c r="E7298" i="24"/>
  <c r="E7299" i="24"/>
  <c r="D7300" i="24"/>
  <c r="E7301" i="24"/>
  <c r="D7301" i="24"/>
  <c r="D7302" i="24"/>
  <c r="E7302" i="24"/>
  <c r="E7303" i="24"/>
  <c r="D7304" i="24"/>
  <c r="E7304" i="24"/>
  <c r="E7305" i="24"/>
  <c r="D7306" i="24"/>
  <c r="E7306" i="24"/>
  <c r="E7307" i="24"/>
  <c r="D7308" i="24"/>
  <c r="E7309" i="24"/>
  <c r="D7309" i="24"/>
  <c r="D7310" i="24"/>
  <c r="E7310" i="24"/>
  <c r="E7311" i="24"/>
  <c r="D7312" i="24"/>
  <c r="E7312" i="24"/>
  <c r="E7313" i="24"/>
  <c r="D7314" i="24"/>
  <c r="E7314" i="24"/>
  <c r="E7315" i="24"/>
  <c r="D7316" i="24"/>
  <c r="E7317" i="24"/>
  <c r="D7317" i="24"/>
  <c r="D7318" i="24"/>
  <c r="E7318" i="24"/>
  <c r="E7319" i="24"/>
  <c r="D7320" i="24"/>
  <c r="E7320" i="24"/>
  <c r="E7321" i="24"/>
  <c r="D7322" i="24"/>
  <c r="E7322" i="24"/>
  <c r="E7323" i="24"/>
  <c r="D7324" i="24"/>
  <c r="E7325" i="24"/>
  <c r="D7325" i="24"/>
  <c r="D7326" i="24"/>
  <c r="E7326" i="24"/>
  <c r="E7327" i="24"/>
  <c r="D7328" i="24"/>
  <c r="E7328" i="24"/>
  <c r="E7329" i="24"/>
  <c r="D7330" i="24"/>
  <c r="E7330" i="24"/>
  <c r="E7331" i="24"/>
  <c r="D7332" i="24"/>
  <c r="E7333" i="24"/>
  <c r="D7333" i="24"/>
  <c r="D7334" i="24"/>
  <c r="E7334" i="24"/>
  <c r="E7335" i="24"/>
  <c r="D7336" i="24"/>
  <c r="E7336" i="24"/>
  <c r="E7337" i="24"/>
  <c r="D7338" i="24"/>
  <c r="E7338" i="24"/>
  <c r="E7339" i="24"/>
  <c r="D7340" i="24"/>
  <c r="E7341" i="24"/>
  <c r="D7341" i="24"/>
  <c r="D7342" i="24"/>
  <c r="E7342" i="24"/>
  <c r="E7343" i="24"/>
  <c r="D7344" i="24"/>
  <c r="E7344" i="24"/>
  <c r="E7345" i="24"/>
  <c r="D7346" i="24"/>
  <c r="E7346" i="24"/>
  <c r="E7347" i="24"/>
  <c r="D7348" i="24"/>
  <c r="E7349" i="24"/>
  <c r="D7349" i="24"/>
  <c r="D7350" i="24"/>
  <c r="E7350" i="24"/>
  <c r="E7351" i="24"/>
  <c r="D7352" i="24"/>
  <c r="E7352" i="24"/>
  <c r="E7353" i="24"/>
  <c r="D7354" i="24"/>
  <c r="E7354" i="24"/>
  <c r="E7355" i="24"/>
  <c r="D7356" i="24"/>
  <c r="E7357" i="24"/>
  <c r="D7357" i="24"/>
  <c r="D7358" i="24"/>
  <c r="E7358" i="24"/>
  <c r="E7359" i="24"/>
  <c r="D7360" i="24"/>
  <c r="E7360" i="24"/>
  <c r="E7361" i="24"/>
  <c r="D7362" i="24"/>
  <c r="E7362" i="24"/>
  <c r="E7363" i="24"/>
  <c r="D7364" i="24"/>
  <c r="E7365" i="24"/>
  <c r="D7365" i="24"/>
  <c r="D7366" i="24"/>
  <c r="E7366" i="24"/>
  <c r="E7367" i="24"/>
  <c r="D7368" i="24"/>
  <c r="E7368" i="24"/>
  <c r="E7369" i="24"/>
  <c r="D7370" i="24"/>
  <c r="E7370" i="24"/>
  <c r="E7371" i="24"/>
  <c r="D7372" i="24"/>
  <c r="E7373" i="24"/>
  <c r="D7373" i="24"/>
  <c r="D7374" i="24"/>
  <c r="E7374" i="24"/>
  <c r="E7375" i="24"/>
  <c r="D7376" i="24"/>
  <c r="E7376" i="24"/>
  <c r="E7377" i="24"/>
  <c r="D7378" i="24"/>
  <c r="E7378" i="24"/>
  <c r="E7379" i="24"/>
  <c r="D7380" i="24"/>
  <c r="E7381" i="24"/>
  <c r="D7381" i="24"/>
  <c r="D7382" i="24"/>
  <c r="E7382" i="24"/>
  <c r="E7383" i="24"/>
  <c r="D7384" i="24"/>
  <c r="E7384" i="24"/>
  <c r="E7385" i="24"/>
  <c r="D7386" i="24"/>
  <c r="E7386" i="24"/>
  <c r="E7387" i="24"/>
  <c r="D7388" i="24"/>
  <c r="E7389" i="24"/>
  <c r="D7389" i="24"/>
  <c r="D7390" i="24"/>
  <c r="E7390" i="24"/>
  <c r="E7391" i="24"/>
  <c r="D7392" i="24"/>
  <c r="E7392" i="24"/>
  <c r="E7393" i="24"/>
  <c r="D7394" i="24"/>
  <c r="E7395" i="24"/>
  <c r="D7396" i="24"/>
  <c r="E7396" i="24"/>
  <c r="E7397" i="24"/>
  <c r="D7398" i="24"/>
  <c r="E7399" i="24"/>
  <c r="D7400" i="24"/>
  <c r="E7400" i="24"/>
  <c r="E7401" i="24"/>
  <c r="D7402" i="24"/>
  <c r="E7403" i="24"/>
  <c r="D7404" i="24"/>
  <c r="E7404" i="24"/>
  <c r="E7405" i="24"/>
  <c r="D7406" i="24"/>
  <c r="E7407" i="24"/>
  <c r="D7408" i="24"/>
  <c r="E7408" i="24"/>
  <c r="E7409" i="24"/>
  <c r="D7410" i="24"/>
  <c r="E7411" i="24"/>
  <c r="D7412" i="24"/>
  <c r="E7412" i="24"/>
  <c r="E7413" i="24"/>
  <c r="D7414" i="24"/>
  <c r="E7415" i="24"/>
  <c r="D7416" i="24"/>
  <c r="E7416" i="24"/>
  <c r="E7417" i="24"/>
  <c r="D7418" i="24"/>
  <c r="E7419" i="24"/>
  <c r="D7420" i="24"/>
  <c r="E7420" i="24"/>
  <c r="E7421" i="24"/>
  <c r="D7422" i="24"/>
  <c r="E7423" i="24"/>
  <c r="D7424" i="24"/>
  <c r="E7424" i="24"/>
  <c r="E7425" i="24"/>
  <c r="D7426" i="24"/>
  <c r="E7427" i="24"/>
  <c r="D7428" i="24"/>
  <c r="E7428" i="24"/>
  <c r="E7429" i="24"/>
  <c r="D7430" i="24"/>
  <c r="E7431" i="24"/>
  <c r="D7432" i="24"/>
  <c r="E7432" i="24"/>
  <c r="E7433" i="24"/>
  <c r="D7434" i="24"/>
  <c r="E7435" i="24"/>
  <c r="D7436" i="24"/>
  <c r="E7436" i="24"/>
  <c r="E7437" i="24"/>
  <c r="D7438" i="24"/>
  <c r="E7439" i="24"/>
  <c r="D7440" i="24"/>
  <c r="E7440" i="24"/>
  <c r="E7441" i="24"/>
  <c r="D7442" i="24"/>
  <c r="E7443" i="24"/>
  <c r="D7444" i="24"/>
  <c r="E7444" i="24"/>
  <c r="E7445" i="24"/>
  <c r="D7446" i="24"/>
  <c r="E7447" i="24"/>
  <c r="D7448" i="24"/>
  <c r="E7448" i="24"/>
  <c r="E7449" i="24"/>
  <c r="D7450" i="24"/>
  <c r="E7451" i="24"/>
  <c r="D7452" i="24"/>
  <c r="E7452" i="24"/>
  <c r="E7453" i="24"/>
  <c r="D7454" i="24"/>
  <c r="E7455" i="24"/>
  <c r="D7456" i="24"/>
  <c r="E7456" i="24"/>
  <c r="E7457" i="24"/>
  <c r="D7458" i="24"/>
  <c r="E7459" i="24"/>
  <c r="D7460" i="24"/>
  <c r="E7460" i="24"/>
  <c r="E7461" i="24"/>
  <c r="D7462" i="24"/>
  <c r="E7463" i="24"/>
  <c r="D7463" i="24"/>
  <c r="D7464" i="24"/>
  <c r="E7464" i="24"/>
  <c r="E7465" i="24"/>
  <c r="D7466" i="24"/>
  <c r="E7467" i="24"/>
  <c r="D7467" i="24"/>
  <c r="D7468" i="24"/>
  <c r="E7468" i="24"/>
  <c r="E7469" i="24"/>
  <c r="D7470" i="24"/>
  <c r="E7471" i="24"/>
  <c r="D7471" i="24"/>
  <c r="D7472" i="24"/>
  <c r="E7472" i="24"/>
  <c r="E7473" i="24"/>
  <c r="D7474" i="24"/>
  <c r="E7475" i="24"/>
  <c r="D7475" i="24"/>
  <c r="D7476" i="24"/>
  <c r="E7476" i="24"/>
  <c r="E7477" i="24"/>
  <c r="D7478" i="24"/>
  <c r="E7479" i="24"/>
  <c r="D7479" i="24"/>
  <c r="D7480" i="24"/>
  <c r="E7480" i="24"/>
  <c r="E7481" i="24"/>
  <c r="D7482" i="24"/>
  <c r="E7483" i="24"/>
  <c r="D7483" i="24"/>
  <c r="D7484" i="24"/>
  <c r="E7484" i="24"/>
  <c r="E7485" i="24"/>
  <c r="D7486" i="24"/>
  <c r="E7487" i="24"/>
  <c r="D7487" i="24"/>
  <c r="D7488" i="24"/>
  <c r="E7488" i="24"/>
  <c r="E7489" i="24"/>
  <c r="D7490" i="24"/>
  <c r="E7491" i="24"/>
  <c r="D7491" i="24"/>
  <c r="D7492" i="24"/>
  <c r="E7492" i="24"/>
  <c r="E7493" i="24"/>
  <c r="D7494" i="24"/>
  <c r="E7495" i="24"/>
  <c r="D7495" i="24"/>
  <c r="D7496" i="24"/>
  <c r="E7496" i="24"/>
  <c r="E7497" i="24"/>
  <c r="D7498" i="24"/>
  <c r="E7499" i="24"/>
  <c r="D7499" i="24"/>
  <c r="D7500" i="24"/>
  <c r="E7500" i="24"/>
  <c r="E7501" i="24"/>
  <c r="D7502" i="24"/>
  <c r="E7503" i="24"/>
  <c r="D7503" i="24"/>
  <c r="D7504" i="24"/>
  <c r="E7504" i="24"/>
  <c r="E7505" i="24"/>
  <c r="D7506" i="24"/>
  <c r="E7507" i="24"/>
  <c r="D7507" i="24"/>
  <c r="D7508" i="24"/>
  <c r="E7508" i="24"/>
  <c r="E7509" i="24"/>
  <c r="D7510" i="24"/>
  <c r="E7511" i="24"/>
  <c r="D7511" i="24"/>
  <c r="D7512" i="24"/>
  <c r="E7512" i="24"/>
  <c r="E7513" i="24"/>
  <c r="D7514" i="24"/>
  <c r="E7515" i="24"/>
  <c r="D7515" i="24"/>
  <c r="D7516" i="24"/>
  <c r="E7516" i="24"/>
  <c r="E7517" i="24"/>
  <c r="D7518" i="24"/>
  <c r="E7519" i="24"/>
  <c r="D7519" i="24"/>
  <c r="D7520" i="24"/>
  <c r="E7520" i="24"/>
  <c r="E7521" i="24"/>
  <c r="D7522" i="24"/>
  <c r="E7523" i="24"/>
  <c r="D7523" i="24"/>
  <c r="D7524" i="24"/>
  <c r="E7524" i="24"/>
  <c r="E7525" i="24"/>
  <c r="D7526" i="24"/>
  <c r="E7527" i="24"/>
  <c r="D7527" i="24"/>
  <c r="D7528" i="24"/>
  <c r="E7528" i="24"/>
  <c r="E7529" i="24"/>
  <c r="D7530" i="24"/>
  <c r="E7531" i="24"/>
  <c r="D7531" i="24"/>
  <c r="D7532" i="24"/>
  <c r="E7532" i="24"/>
  <c r="E7533" i="24"/>
  <c r="D7534" i="24"/>
  <c r="E7535" i="24"/>
  <c r="D7535" i="24"/>
  <c r="D7536" i="24"/>
  <c r="E7536" i="24"/>
  <c r="E7537" i="24"/>
  <c r="D7538" i="24"/>
  <c r="E7539" i="24"/>
  <c r="D7539" i="24"/>
  <c r="D7540" i="24"/>
  <c r="E7540" i="24"/>
  <c r="E7541" i="24"/>
  <c r="D7542" i="24"/>
  <c r="E7543" i="24"/>
  <c r="D7543" i="24"/>
  <c r="D7544" i="24"/>
  <c r="E7544" i="24"/>
  <c r="E7545" i="24"/>
  <c r="D7546" i="24"/>
  <c r="E7547" i="24"/>
  <c r="D7547" i="24"/>
  <c r="D7548" i="24"/>
  <c r="E7548" i="24"/>
  <c r="E7549" i="24"/>
  <c r="D7550" i="24"/>
  <c r="E7551" i="24"/>
  <c r="D7551" i="24"/>
  <c r="D7552" i="24"/>
  <c r="E7552" i="24"/>
  <c r="E7553" i="24"/>
  <c r="D7554" i="24"/>
  <c r="E7555" i="24"/>
  <c r="D7555" i="24"/>
  <c r="D7556" i="24"/>
  <c r="E7556" i="24"/>
  <c r="E7557" i="24"/>
  <c r="D7558" i="24"/>
  <c r="E7559" i="24"/>
  <c r="D7559" i="24"/>
  <c r="D7560" i="24"/>
  <c r="E7560" i="24"/>
  <c r="E7561" i="24"/>
  <c r="D7562" i="24"/>
  <c r="E7563" i="24"/>
  <c r="D7563" i="24"/>
  <c r="D7564" i="24"/>
  <c r="E7564" i="24"/>
  <c r="E7565" i="24"/>
  <c r="D7566" i="24"/>
  <c r="E7567" i="24"/>
  <c r="D7567" i="24"/>
  <c r="D7568" i="24"/>
  <c r="E7568" i="24"/>
  <c r="E7569" i="24"/>
  <c r="D7570" i="24"/>
  <c r="E7571" i="24"/>
  <c r="D7571" i="24"/>
  <c r="D7572" i="24"/>
  <c r="E7572" i="24"/>
  <c r="E7573" i="24"/>
  <c r="D7574" i="24"/>
  <c r="E7575" i="24"/>
  <c r="D7575" i="24"/>
  <c r="D7576" i="24"/>
  <c r="E7576" i="24"/>
  <c r="E7577" i="24"/>
  <c r="D7578" i="24"/>
  <c r="E7579" i="24"/>
  <c r="D7579" i="24"/>
  <c r="D7580" i="24"/>
  <c r="E7580" i="24"/>
  <c r="E7581" i="24"/>
  <c r="D7582" i="24"/>
  <c r="E7583" i="24"/>
  <c r="D7583" i="24"/>
  <c r="D7584" i="24"/>
  <c r="E7584" i="24"/>
  <c r="E7585" i="24"/>
  <c r="D7586" i="24"/>
  <c r="E7587" i="24"/>
  <c r="D7587" i="24"/>
  <c r="D7588" i="24"/>
  <c r="E7588" i="24"/>
  <c r="E7589" i="24"/>
  <c r="D7590" i="24"/>
  <c r="E7591" i="24"/>
  <c r="D7591" i="24"/>
  <c r="D7592" i="24"/>
  <c r="E7592" i="24"/>
  <c r="E7593" i="24"/>
  <c r="D7594" i="24"/>
  <c r="E7595" i="24"/>
  <c r="D7595" i="24"/>
  <c r="D7596" i="24"/>
  <c r="E7596" i="24"/>
  <c r="E7597" i="24"/>
  <c r="D7598" i="24"/>
  <c r="E7599" i="24"/>
  <c r="D7599" i="24"/>
  <c r="D7600" i="24"/>
  <c r="E7600" i="24"/>
  <c r="E7601" i="24"/>
  <c r="D7602" i="24"/>
  <c r="E7603" i="24"/>
  <c r="D7603" i="24"/>
  <c r="D7604" i="24"/>
  <c r="E7604" i="24"/>
  <c r="E7605" i="24"/>
  <c r="D7606" i="24"/>
  <c r="E7607" i="24"/>
  <c r="D7607" i="24"/>
  <c r="D7608" i="24"/>
  <c r="E7608" i="24"/>
  <c r="E7609" i="24"/>
  <c r="D7610" i="24"/>
  <c r="E7611" i="24"/>
  <c r="D7611" i="24"/>
  <c r="D7612" i="24"/>
  <c r="E7612" i="24"/>
  <c r="E7613" i="24"/>
  <c r="D7614" i="24"/>
  <c r="E7615" i="24"/>
  <c r="D7615" i="24"/>
  <c r="D7616" i="24"/>
  <c r="E7616" i="24"/>
  <c r="E7617" i="24"/>
  <c r="D7618" i="24"/>
  <c r="E7619" i="24"/>
  <c r="D7619" i="24"/>
  <c r="D7620" i="24"/>
  <c r="E7620" i="24"/>
  <c r="E7621" i="24"/>
  <c r="D7622" i="24"/>
  <c r="E7623" i="24"/>
  <c r="D7623" i="24"/>
  <c r="D7624" i="24"/>
  <c r="E7624" i="24"/>
  <c r="E7625" i="24"/>
  <c r="D7626" i="24"/>
  <c r="E7627" i="24"/>
  <c r="D7627" i="24"/>
  <c r="D7628" i="24"/>
  <c r="E7628" i="24"/>
  <c r="E7629" i="24"/>
  <c r="D7630" i="24"/>
  <c r="E7631" i="24"/>
  <c r="D7631" i="24"/>
  <c r="D7632" i="24"/>
  <c r="E7632" i="24"/>
  <c r="E7633" i="24"/>
  <c r="D7634" i="24"/>
  <c r="E7635" i="24"/>
  <c r="D7635" i="24"/>
  <c r="D7636" i="24"/>
  <c r="E7636" i="24"/>
  <c r="E7637" i="24"/>
  <c r="D7638" i="24"/>
  <c r="E7639" i="24"/>
  <c r="D7639" i="24"/>
  <c r="D7640" i="24"/>
  <c r="E7640" i="24"/>
  <c r="E7641" i="24"/>
  <c r="D7642" i="24"/>
  <c r="E7643" i="24"/>
  <c r="D7643" i="24"/>
  <c r="D7644" i="24"/>
  <c r="E7644" i="24"/>
  <c r="E7645" i="24"/>
  <c r="D7646" i="24"/>
  <c r="E7647" i="24"/>
  <c r="D7647" i="24"/>
  <c r="D7648" i="24"/>
  <c r="E7648" i="24"/>
  <c r="E7649" i="24"/>
  <c r="D7650" i="24"/>
  <c r="E7651" i="24"/>
  <c r="D7651" i="24"/>
  <c r="D7652" i="24"/>
  <c r="E7652" i="24"/>
  <c r="E7653" i="24"/>
  <c r="D7654" i="24"/>
  <c r="E7655" i="24"/>
  <c r="D7655" i="24"/>
  <c r="D7656" i="24"/>
  <c r="E7656" i="24"/>
  <c r="E7657" i="24"/>
  <c r="D7658" i="24"/>
  <c r="E7659" i="24"/>
  <c r="D7659" i="24"/>
  <c r="D7660" i="24"/>
  <c r="E7660" i="24"/>
  <c r="E7661" i="24"/>
  <c r="D7662" i="24"/>
  <c r="E7663" i="24"/>
  <c r="D7663" i="24"/>
  <c r="D7664" i="24"/>
  <c r="E7664" i="24"/>
  <c r="E7665" i="24"/>
  <c r="D7666" i="24"/>
  <c r="E7667" i="24"/>
  <c r="D7667" i="24"/>
  <c r="D7668" i="24"/>
  <c r="E7668" i="24"/>
  <c r="E7669" i="24"/>
  <c r="D7670" i="24"/>
  <c r="E7671" i="24"/>
  <c r="D7671" i="24"/>
  <c r="D7672" i="24"/>
  <c r="E7672" i="24"/>
  <c r="E7673" i="24"/>
  <c r="D7674" i="24"/>
  <c r="E7675" i="24"/>
  <c r="D7675" i="24"/>
  <c r="D7676" i="24"/>
  <c r="E7676" i="24"/>
  <c r="E7677" i="24"/>
  <c r="D7678" i="24"/>
  <c r="E7679" i="24"/>
  <c r="D7679" i="24"/>
  <c r="D7680" i="24"/>
  <c r="E7680" i="24"/>
  <c r="E7681" i="24"/>
  <c r="D7682" i="24"/>
  <c r="E7683" i="24"/>
  <c r="D7683" i="24"/>
  <c r="D7684" i="24"/>
  <c r="E7684" i="24"/>
  <c r="E7685" i="24"/>
  <c r="D7686" i="24"/>
  <c r="E7687" i="24"/>
  <c r="D7687" i="24"/>
  <c r="D7688" i="24"/>
  <c r="E7688" i="24"/>
  <c r="E7689" i="24"/>
  <c r="D7690" i="24"/>
  <c r="E7691" i="24"/>
  <c r="D7691" i="24"/>
  <c r="D7692" i="24"/>
  <c r="E7692" i="24"/>
  <c r="E7693" i="24"/>
  <c r="D7694" i="24"/>
  <c r="E7695" i="24"/>
  <c r="D7695" i="24"/>
  <c r="D7696" i="24"/>
  <c r="E7696" i="24"/>
  <c r="E7697" i="24"/>
  <c r="D7698" i="24"/>
  <c r="E7699" i="24"/>
  <c r="D7699" i="24"/>
  <c r="D7700" i="24"/>
  <c r="E7700" i="24"/>
  <c r="E7701" i="24"/>
  <c r="D7702" i="24"/>
  <c r="E7703" i="24"/>
  <c r="D7703" i="24"/>
  <c r="D7704" i="24"/>
  <c r="E7704" i="24"/>
  <c r="E7705" i="24"/>
  <c r="D7706" i="24"/>
  <c r="E7707" i="24"/>
  <c r="D7707" i="24"/>
  <c r="D7708" i="24"/>
  <c r="E7708" i="24"/>
  <c r="E7709" i="24"/>
  <c r="D7710" i="24"/>
  <c r="E7711" i="24"/>
  <c r="D7711" i="24"/>
  <c r="D7712" i="24"/>
  <c r="E7712" i="24"/>
  <c r="E7713" i="24"/>
  <c r="D7714" i="24"/>
  <c r="E7715" i="24"/>
  <c r="D7715" i="24"/>
  <c r="D7716" i="24"/>
  <c r="E7716" i="24"/>
  <c r="E7717" i="24"/>
  <c r="D7718" i="24"/>
  <c r="E7719" i="24"/>
  <c r="D7719" i="24"/>
  <c r="D7720" i="24"/>
  <c r="E7720" i="24"/>
  <c r="E7721" i="24"/>
  <c r="D7722" i="24"/>
  <c r="E7723" i="24"/>
  <c r="D7723" i="24"/>
  <c r="D7724" i="24"/>
  <c r="E7724" i="24"/>
  <c r="E7725" i="24"/>
  <c r="D7726" i="24"/>
  <c r="E7727" i="24"/>
  <c r="D7727" i="24"/>
  <c r="D7728" i="24"/>
  <c r="E7728" i="24"/>
  <c r="E7729" i="24"/>
  <c r="D7730" i="24"/>
  <c r="E7731" i="24"/>
  <c r="D7731" i="24"/>
  <c r="D7732" i="24"/>
  <c r="E7732" i="24"/>
  <c r="E7733" i="24"/>
  <c r="D7734" i="24"/>
  <c r="E7735" i="24"/>
  <c r="D7735" i="24"/>
  <c r="D7736" i="24"/>
  <c r="E7736" i="24"/>
  <c r="E7737" i="24"/>
  <c r="D7738" i="24"/>
  <c r="E7739" i="24"/>
  <c r="D7739" i="24"/>
  <c r="D7740" i="24"/>
  <c r="E7740" i="24"/>
  <c r="E7741" i="24"/>
  <c r="D7742" i="24"/>
  <c r="E7743" i="24"/>
  <c r="D7743" i="24"/>
  <c r="D7744" i="24"/>
  <c r="E7744" i="24"/>
  <c r="E7745" i="24"/>
  <c r="D7746" i="24"/>
  <c r="E7747" i="24"/>
  <c r="D7747" i="24"/>
  <c r="D7748" i="24"/>
  <c r="E7748" i="24"/>
  <c r="E7749" i="24"/>
  <c r="D7750" i="24"/>
  <c r="E7751" i="24"/>
  <c r="D7751" i="24"/>
  <c r="D7752" i="24"/>
  <c r="E7752" i="24"/>
  <c r="E7753" i="24"/>
  <c r="D7754" i="24"/>
  <c r="E7755" i="24"/>
  <c r="D7755" i="24"/>
  <c r="D7756" i="24"/>
  <c r="E7756" i="24"/>
  <c r="E7757" i="24"/>
  <c r="D7758" i="24"/>
  <c r="E7758" i="24"/>
  <c r="E7759" i="24"/>
  <c r="D7760" i="24"/>
  <c r="E7761" i="24"/>
  <c r="D7761" i="24"/>
  <c r="D7762" i="24"/>
  <c r="E7763" i="24"/>
  <c r="D7763" i="24"/>
  <c r="D7764" i="24"/>
  <c r="E7764" i="24"/>
  <c r="E7765" i="24"/>
  <c r="D7766" i="24"/>
  <c r="E7766" i="24"/>
  <c r="E7767" i="24"/>
  <c r="D7768" i="24"/>
  <c r="E7769" i="24"/>
  <c r="D7769" i="24"/>
  <c r="D7770" i="24"/>
  <c r="E7771" i="24"/>
  <c r="D7771" i="24"/>
  <c r="D7772" i="24"/>
  <c r="E7772" i="24"/>
  <c r="E7773" i="24"/>
  <c r="D7774" i="24"/>
  <c r="E7774" i="24"/>
  <c r="E7775" i="24"/>
  <c r="D7776" i="24"/>
  <c r="E7777" i="24"/>
  <c r="D7777" i="24"/>
  <c r="D7778" i="24"/>
  <c r="E7779" i="24"/>
  <c r="D7779" i="24"/>
  <c r="D7780" i="24"/>
  <c r="E7780" i="24"/>
  <c r="E7781" i="24"/>
  <c r="D7782" i="24"/>
  <c r="E7782" i="24"/>
  <c r="E7783" i="24"/>
  <c r="D7784" i="24"/>
  <c r="E7785" i="24"/>
  <c r="D7785" i="24"/>
  <c r="D7786" i="24"/>
  <c r="E7787" i="24"/>
  <c r="D7787" i="24"/>
  <c r="D7788" i="24"/>
  <c r="E7788" i="24"/>
  <c r="E7789" i="24"/>
  <c r="D7790" i="24"/>
  <c r="E7790" i="24"/>
  <c r="E7791" i="24"/>
  <c r="D7792" i="24"/>
  <c r="E7793" i="24"/>
  <c r="D7793" i="24"/>
  <c r="D7794" i="24"/>
  <c r="E7795" i="24"/>
  <c r="D7795" i="24"/>
  <c r="D7796" i="24"/>
  <c r="E7796" i="24"/>
  <c r="E7797" i="24"/>
  <c r="D7798" i="24"/>
  <c r="E7798" i="24"/>
  <c r="E7799" i="24"/>
  <c r="D7800" i="24"/>
  <c r="E7801" i="24"/>
  <c r="D7801" i="24"/>
  <c r="D7802" i="24"/>
  <c r="E7803" i="24"/>
  <c r="D7803" i="24"/>
  <c r="D7804" i="24"/>
  <c r="E7804" i="24"/>
  <c r="E7805" i="24"/>
  <c r="D7806" i="24"/>
  <c r="E7806" i="24"/>
  <c r="E7807" i="24"/>
  <c r="D7808" i="24"/>
  <c r="E7809" i="24"/>
  <c r="D7809" i="24"/>
  <c r="D7810" i="24"/>
  <c r="E7811" i="24"/>
  <c r="D7811" i="24"/>
  <c r="D7812" i="24"/>
  <c r="E7812" i="24"/>
  <c r="E7813" i="24"/>
  <c r="D7814" i="24"/>
  <c r="E7814" i="24"/>
  <c r="E7815" i="24"/>
  <c r="D7816" i="24"/>
  <c r="E7817" i="24"/>
  <c r="D7817" i="24"/>
  <c r="D7818" i="24"/>
  <c r="E7819" i="24"/>
  <c r="D7819" i="24"/>
  <c r="D7820" i="24"/>
  <c r="E7820" i="24"/>
  <c r="E7821" i="24"/>
  <c r="D7822" i="24"/>
  <c r="E7822" i="24"/>
  <c r="E7823" i="24"/>
  <c r="D7824" i="24"/>
  <c r="E7825" i="24"/>
  <c r="D7825" i="24"/>
  <c r="D7826" i="24"/>
  <c r="E7827" i="24"/>
  <c r="D7827" i="24"/>
  <c r="D7828" i="24"/>
  <c r="E7828" i="24"/>
  <c r="E7829" i="24"/>
  <c r="D7830" i="24"/>
  <c r="E7830" i="24"/>
  <c r="E7831" i="24"/>
  <c r="D7832" i="24"/>
  <c r="E7833" i="24"/>
  <c r="D7833" i="24"/>
  <c r="D7834" i="24"/>
  <c r="E7835" i="24"/>
  <c r="D7835" i="24"/>
  <c r="D7836" i="24"/>
  <c r="E7836" i="24"/>
  <c r="E7837" i="24"/>
  <c r="D7838" i="24"/>
  <c r="E7838" i="24"/>
  <c r="E7839" i="24"/>
  <c r="D7840" i="24"/>
  <c r="E7841" i="24"/>
  <c r="D7841" i="24"/>
  <c r="D7842" i="24"/>
  <c r="E7843" i="24"/>
  <c r="D7843" i="24"/>
  <c r="D7844" i="24"/>
  <c r="E7844" i="24"/>
  <c r="E7845" i="24"/>
  <c r="D7846" i="24"/>
  <c r="E7846" i="24"/>
  <c r="E7847" i="24"/>
  <c r="D7848" i="24"/>
  <c r="E7849" i="24"/>
  <c r="D7849" i="24"/>
  <c r="D7850" i="24"/>
  <c r="E7851" i="24"/>
  <c r="D7851" i="24"/>
  <c r="D7852" i="24"/>
  <c r="E7852" i="24"/>
  <c r="E7853" i="24"/>
  <c r="D7854" i="24"/>
  <c r="E7854" i="24"/>
  <c r="E7855" i="24"/>
  <c r="D7856" i="24"/>
  <c r="E7857" i="24"/>
  <c r="D7857" i="24"/>
  <c r="D7858" i="24"/>
  <c r="E7859" i="24"/>
  <c r="D7859" i="24"/>
  <c r="D7860" i="24"/>
  <c r="E7860" i="24"/>
  <c r="E7861" i="24"/>
  <c r="D7862" i="24"/>
  <c r="E7862" i="24"/>
  <c r="E7863" i="24"/>
  <c r="D7864" i="24"/>
  <c r="E7865" i="24"/>
  <c r="D7865" i="24"/>
  <c r="D7866" i="24"/>
  <c r="E7866" i="24"/>
  <c r="E7867" i="24"/>
  <c r="D7867" i="24"/>
  <c r="D7868" i="24"/>
  <c r="E7868" i="24"/>
  <c r="E7869" i="24"/>
  <c r="D7869" i="24"/>
  <c r="D7870" i="24"/>
  <c r="E7870" i="24"/>
  <c r="E7871" i="24"/>
  <c r="D7871" i="24"/>
  <c r="D7872" i="24"/>
  <c r="E7872" i="24"/>
  <c r="E7873" i="24"/>
  <c r="D7873" i="24"/>
  <c r="D7874" i="24"/>
  <c r="E7874" i="24"/>
  <c r="E7875" i="24"/>
  <c r="D7875" i="24"/>
  <c r="D7876" i="24"/>
  <c r="E7876" i="24"/>
  <c r="E7877" i="24"/>
  <c r="D7877" i="24"/>
  <c r="D7878" i="24"/>
  <c r="E7878" i="24"/>
  <c r="E7879" i="24"/>
  <c r="D7879" i="24"/>
  <c r="D7880" i="24"/>
  <c r="E7880" i="24"/>
  <c r="E7881" i="24"/>
  <c r="D7881" i="24"/>
  <c r="D7882" i="24"/>
  <c r="E7882" i="24"/>
  <c r="E7883" i="24"/>
  <c r="D7883" i="24"/>
  <c r="D7884" i="24"/>
  <c r="E7884" i="24"/>
  <c r="E7885" i="24"/>
  <c r="D7885" i="24"/>
  <c r="D7886" i="24"/>
  <c r="E7886" i="24"/>
  <c r="E7887" i="24"/>
  <c r="D7887" i="24"/>
  <c r="D7888" i="24"/>
  <c r="E7888" i="24"/>
  <c r="E7889" i="24"/>
  <c r="D7889" i="24"/>
  <c r="D7890" i="24"/>
  <c r="E7890" i="24"/>
  <c r="E7891" i="24"/>
  <c r="D7891" i="24"/>
  <c r="D7892" i="24"/>
  <c r="E7892" i="24"/>
  <c r="E7893" i="24"/>
  <c r="D7893" i="24"/>
  <c r="D7894" i="24"/>
  <c r="E7894" i="24"/>
  <c r="E7895" i="24"/>
  <c r="D7895" i="24"/>
  <c r="D7896" i="24"/>
  <c r="E7896" i="24"/>
  <c r="E7897" i="24"/>
  <c r="D7897" i="24"/>
  <c r="D7898" i="24"/>
  <c r="E7898" i="24"/>
  <c r="E7899" i="24"/>
  <c r="D7899" i="24"/>
  <c r="D7900" i="24"/>
  <c r="E7900" i="24"/>
  <c r="E7901" i="24"/>
  <c r="D7901" i="24"/>
  <c r="D7902" i="24"/>
  <c r="E7902" i="24"/>
  <c r="E7903" i="24"/>
  <c r="D7903" i="24"/>
  <c r="D7904" i="24"/>
  <c r="E7904" i="24"/>
  <c r="E7905" i="24"/>
  <c r="D7905" i="24"/>
  <c r="D7906" i="24"/>
  <c r="E7906" i="24"/>
  <c r="E7907" i="24"/>
  <c r="D7907" i="24"/>
  <c r="D7908" i="24"/>
  <c r="E7908" i="24"/>
  <c r="E7909" i="24"/>
  <c r="D7909" i="24"/>
  <c r="D7910" i="24"/>
  <c r="E7910" i="24"/>
  <c r="E7911" i="24"/>
  <c r="D7911" i="24"/>
  <c r="D7912" i="24"/>
  <c r="E7912" i="24"/>
  <c r="E7913" i="24"/>
  <c r="D7913" i="24"/>
  <c r="D7914" i="24"/>
  <c r="E7914" i="24"/>
  <c r="E7915" i="24"/>
  <c r="D7915" i="24"/>
  <c r="D7916" i="24"/>
  <c r="E7916" i="24"/>
  <c r="E7917" i="24"/>
  <c r="D7917" i="24"/>
  <c r="D7918" i="24"/>
  <c r="E7918" i="24"/>
  <c r="E7919" i="24"/>
  <c r="D7919" i="24"/>
  <c r="D7920" i="24"/>
  <c r="E7920" i="24"/>
  <c r="E7921" i="24"/>
  <c r="D7921" i="24"/>
  <c r="D7922" i="24"/>
  <c r="E7922" i="24"/>
  <c r="E7923" i="24"/>
  <c r="D7923" i="24"/>
  <c r="D7924" i="24"/>
  <c r="E7924" i="24"/>
  <c r="E7925" i="24"/>
  <c r="D7925" i="24"/>
  <c r="D7926" i="24"/>
  <c r="E7926" i="24"/>
  <c r="E7927" i="24"/>
  <c r="D7927" i="24"/>
  <c r="D7928" i="24"/>
  <c r="E7928" i="24"/>
  <c r="E7929" i="24"/>
  <c r="D7929" i="24"/>
  <c r="D7930" i="24"/>
  <c r="E7930" i="24"/>
  <c r="E7931" i="24"/>
  <c r="D7931" i="24"/>
  <c r="D7932" i="24"/>
  <c r="E7932" i="24"/>
  <c r="E7933" i="24"/>
  <c r="D7933" i="24"/>
  <c r="D7934" i="24"/>
  <c r="E7934" i="24"/>
  <c r="E7935" i="24"/>
  <c r="D7935" i="24"/>
  <c r="D7936" i="24"/>
  <c r="E7936" i="24"/>
  <c r="E7937" i="24"/>
  <c r="D7937" i="24"/>
  <c r="D7938" i="24"/>
  <c r="E7938" i="24"/>
  <c r="E7939" i="24"/>
  <c r="D7939" i="24"/>
  <c r="D7940" i="24"/>
  <c r="E7940" i="24"/>
  <c r="E7941" i="24"/>
  <c r="D7941" i="24"/>
  <c r="D7942" i="24"/>
  <c r="E7942" i="24"/>
  <c r="E7943" i="24"/>
  <c r="D7943" i="24"/>
  <c r="D7944" i="24"/>
  <c r="E7944" i="24"/>
  <c r="E7945" i="24"/>
  <c r="D7945" i="24"/>
  <c r="D7946" i="24"/>
  <c r="E7946" i="24"/>
  <c r="E7947" i="24"/>
  <c r="D7947" i="24"/>
  <c r="D7948" i="24"/>
  <c r="E7948" i="24"/>
  <c r="E7949" i="24"/>
  <c r="D7949" i="24"/>
  <c r="D7950" i="24"/>
  <c r="E7950" i="24"/>
  <c r="E7951" i="24"/>
  <c r="D7951" i="24"/>
  <c r="D7952" i="24"/>
  <c r="E7952" i="24"/>
  <c r="E7953" i="24"/>
  <c r="D7953" i="24"/>
  <c r="D7954" i="24"/>
  <c r="E7954" i="24"/>
  <c r="E7955" i="24"/>
  <c r="D7955" i="24"/>
  <c r="D7956" i="24"/>
  <c r="E7956" i="24"/>
  <c r="E7957" i="24"/>
  <c r="D7957" i="24"/>
  <c r="D7958" i="24"/>
  <c r="E7958" i="24"/>
  <c r="E7959" i="24"/>
  <c r="D7959" i="24"/>
  <c r="D7960" i="24"/>
  <c r="E7960" i="24"/>
  <c r="E7961" i="24"/>
  <c r="D7961" i="24"/>
  <c r="D7962" i="24"/>
  <c r="E7962" i="24"/>
  <c r="E7963" i="24"/>
  <c r="D7963" i="24"/>
  <c r="D7964" i="24"/>
  <c r="E7964" i="24"/>
  <c r="E7965" i="24"/>
  <c r="D7965" i="24"/>
  <c r="D7966" i="24"/>
  <c r="E7966" i="24"/>
  <c r="E7967" i="24"/>
  <c r="D7967" i="24"/>
  <c r="D7968" i="24"/>
  <c r="E7968" i="24"/>
  <c r="E7969" i="24"/>
  <c r="D7969" i="24"/>
  <c r="D7970" i="24"/>
  <c r="E7970" i="24"/>
  <c r="E7971" i="24"/>
  <c r="D7971" i="24"/>
  <c r="D7972" i="24"/>
  <c r="E7972" i="24"/>
  <c r="E7973" i="24"/>
  <c r="D7973" i="24"/>
  <c r="D7974" i="24"/>
  <c r="E7974" i="24"/>
  <c r="E7975" i="24"/>
  <c r="D7975" i="24"/>
  <c r="D7976" i="24"/>
  <c r="E7976" i="24"/>
  <c r="E7977" i="24"/>
  <c r="D7977" i="24"/>
  <c r="D7978" i="24"/>
  <c r="E7978" i="24"/>
  <c r="E7979" i="24"/>
  <c r="D7979" i="24"/>
  <c r="D7980" i="24"/>
  <c r="E7980" i="24"/>
  <c r="E7981" i="24"/>
  <c r="D7981" i="24"/>
  <c r="D7982" i="24"/>
  <c r="E7982" i="24"/>
  <c r="E7983" i="24"/>
  <c r="D7983" i="24"/>
  <c r="D7984" i="24"/>
  <c r="E7984" i="24"/>
  <c r="E7985" i="24"/>
  <c r="D7985" i="24"/>
  <c r="D7986" i="24"/>
  <c r="E7986" i="24"/>
  <c r="E7987" i="24"/>
  <c r="D7987" i="24"/>
  <c r="D7988" i="24"/>
  <c r="E7988" i="24"/>
  <c r="E7989" i="24"/>
  <c r="D7989" i="24"/>
  <c r="D7990" i="24"/>
  <c r="E7990" i="24"/>
  <c r="E7991" i="24"/>
  <c r="D7991" i="24"/>
  <c r="D7992" i="24"/>
  <c r="E7992" i="24"/>
  <c r="E7993" i="24"/>
  <c r="D7993" i="24"/>
  <c r="D7994" i="24"/>
  <c r="E7994" i="24"/>
  <c r="E7995" i="24"/>
  <c r="D7995" i="24"/>
  <c r="D7996" i="24"/>
  <c r="E7996" i="24"/>
  <c r="E7997" i="24"/>
  <c r="D7997" i="24"/>
  <c r="D7998" i="24"/>
  <c r="E7998" i="24"/>
  <c r="E7999" i="24"/>
  <c r="D7999" i="24"/>
  <c r="D8000" i="24"/>
  <c r="E8000" i="24"/>
  <c r="E8001" i="24"/>
  <c r="D8001" i="24"/>
  <c r="D8002" i="24"/>
  <c r="E8002" i="24"/>
  <c r="E8003" i="24"/>
  <c r="D8003" i="24"/>
  <c r="D8004" i="24"/>
  <c r="E8004" i="24"/>
  <c r="E8005" i="24"/>
  <c r="D8005" i="24"/>
  <c r="D8006" i="24"/>
  <c r="E8006" i="24"/>
  <c r="E8007" i="24"/>
  <c r="D8007" i="24"/>
  <c r="D8008" i="24"/>
  <c r="E8008" i="24"/>
  <c r="E8009" i="24"/>
  <c r="D8009" i="24"/>
  <c r="D8010" i="24"/>
  <c r="E8010" i="24"/>
  <c r="E8011" i="24"/>
  <c r="D8011" i="24"/>
  <c r="D8012" i="24"/>
  <c r="E8012" i="24"/>
  <c r="E8013" i="24"/>
  <c r="D8013" i="24"/>
  <c r="D8014" i="24"/>
  <c r="E8014" i="24"/>
  <c r="E8015" i="24"/>
  <c r="D8015" i="24"/>
  <c r="D8016" i="24"/>
  <c r="E8016" i="24"/>
  <c r="E8017" i="24"/>
  <c r="D8017" i="24"/>
  <c r="D8018" i="24"/>
  <c r="E8018" i="24"/>
  <c r="E8019" i="24"/>
  <c r="D8019" i="24"/>
  <c r="D8020" i="24"/>
  <c r="E8020" i="24"/>
  <c r="E8021" i="24"/>
  <c r="D8021" i="24"/>
  <c r="D8022" i="24"/>
  <c r="E8022" i="24"/>
  <c r="E8023" i="24"/>
  <c r="D8023" i="24"/>
  <c r="D8024" i="24"/>
  <c r="E8024" i="24"/>
  <c r="E8025" i="24"/>
  <c r="D8025" i="24"/>
  <c r="D8026" i="24"/>
  <c r="E8026" i="24"/>
  <c r="E8027" i="24"/>
  <c r="D8027" i="24"/>
  <c r="D8028" i="24"/>
  <c r="E8028" i="24"/>
  <c r="E8029" i="24"/>
  <c r="D8029" i="24"/>
  <c r="D8030" i="24"/>
  <c r="E8030" i="24"/>
  <c r="E8031" i="24"/>
  <c r="D8031" i="24"/>
  <c r="D8032" i="24"/>
  <c r="E8032" i="24"/>
  <c r="E8033" i="24"/>
  <c r="D8033" i="24"/>
  <c r="D8034" i="24"/>
  <c r="E8034" i="24"/>
  <c r="E8035" i="24"/>
  <c r="D8035" i="24"/>
  <c r="D8036" i="24"/>
  <c r="E8036" i="24"/>
  <c r="E8037" i="24"/>
  <c r="D8037" i="24"/>
  <c r="D8038" i="24"/>
  <c r="E8038" i="24"/>
  <c r="E8039" i="24"/>
  <c r="D8039" i="24"/>
  <c r="D8040" i="24"/>
  <c r="E8040" i="24"/>
  <c r="E8041" i="24"/>
  <c r="D8041" i="24"/>
  <c r="D8042" i="24"/>
  <c r="E8042" i="24"/>
  <c r="E8043" i="24"/>
  <c r="D8043" i="24"/>
  <c r="D8044" i="24"/>
  <c r="E8044" i="24"/>
  <c r="E8045" i="24"/>
  <c r="D8045" i="24"/>
  <c r="D8046" i="24"/>
  <c r="E8046" i="24"/>
  <c r="E8047" i="24"/>
  <c r="D8047" i="24"/>
  <c r="D8048" i="24"/>
  <c r="E8048" i="24"/>
  <c r="E8049" i="24"/>
  <c r="D8049" i="24"/>
  <c r="D8050" i="24"/>
  <c r="E8050" i="24"/>
  <c r="E8051" i="24"/>
  <c r="D8051" i="24"/>
  <c r="D8052" i="24"/>
  <c r="E8052" i="24"/>
  <c r="E8053" i="24"/>
  <c r="D8053" i="24"/>
  <c r="D8054" i="24"/>
  <c r="E8054" i="24"/>
  <c r="E8055" i="24"/>
  <c r="D8055" i="24"/>
  <c r="D8056" i="24"/>
  <c r="E8056" i="24"/>
  <c r="E8057" i="24"/>
  <c r="D8057" i="24"/>
  <c r="D8058" i="24"/>
  <c r="E8058" i="24"/>
  <c r="E8059" i="24"/>
  <c r="D8059" i="24"/>
  <c r="D8060" i="24"/>
  <c r="E8060" i="24"/>
  <c r="E8061" i="24"/>
  <c r="D8061" i="24"/>
  <c r="D8062" i="24"/>
  <c r="E8062" i="24"/>
  <c r="E8063" i="24"/>
  <c r="D8063" i="24"/>
  <c r="D8064" i="24"/>
  <c r="E8064" i="24"/>
  <c r="E8065" i="24"/>
  <c r="D8065" i="24"/>
  <c r="D8066" i="24"/>
  <c r="E8066" i="24"/>
  <c r="E8067" i="24"/>
  <c r="D8067" i="24"/>
  <c r="D8068" i="24"/>
  <c r="E8068" i="24"/>
  <c r="E8069" i="24"/>
  <c r="D8069" i="24"/>
  <c r="D8070" i="24"/>
  <c r="E8070" i="24"/>
  <c r="E8071" i="24"/>
  <c r="D8071" i="24"/>
  <c r="D8072" i="24"/>
  <c r="E8072" i="24"/>
  <c r="E8073" i="24"/>
  <c r="D8073" i="24"/>
  <c r="D8074" i="24"/>
  <c r="E8074" i="24"/>
  <c r="E8075" i="24"/>
  <c r="D8075" i="24"/>
  <c r="D8076" i="24"/>
  <c r="E8076" i="24"/>
  <c r="E8077" i="24"/>
  <c r="D8077" i="24"/>
  <c r="D8078" i="24"/>
  <c r="E8078" i="24"/>
  <c r="E8079" i="24"/>
  <c r="D8079" i="24"/>
  <c r="D8080" i="24"/>
  <c r="E8080" i="24"/>
  <c r="E8081" i="24"/>
  <c r="D8081" i="24"/>
  <c r="D8082" i="24"/>
  <c r="E8082" i="24"/>
  <c r="E8083" i="24"/>
  <c r="D8083" i="24"/>
  <c r="D8084" i="24"/>
  <c r="E8084" i="24"/>
  <c r="E8085" i="24"/>
  <c r="D8085" i="24"/>
  <c r="D8086" i="24"/>
  <c r="E8086" i="24"/>
  <c r="E8087" i="24"/>
  <c r="D8087" i="24"/>
  <c r="D8088" i="24"/>
  <c r="E8088" i="24"/>
  <c r="E8089" i="24"/>
  <c r="D8089" i="24"/>
  <c r="D8090" i="24"/>
  <c r="E8090" i="24"/>
  <c r="E8091" i="24"/>
  <c r="D8091" i="24"/>
  <c r="D8092" i="24"/>
  <c r="E8092" i="24"/>
  <c r="E8093" i="24"/>
  <c r="D8093" i="24"/>
  <c r="D8094" i="24"/>
  <c r="E8094" i="24"/>
  <c r="E8095" i="24"/>
  <c r="D8095" i="24"/>
  <c r="D8096" i="24"/>
  <c r="E8096" i="24"/>
  <c r="E8097" i="24"/>
  <c r="D8097" i="24"/>
  <c r="D8098" i="24"/>
  <c r="E8098" i="24"/>
  <c r="E8099" i="24"/>
  <c r="D8099" i="24"/>
  <c r="D8100" i="24"/>
  <c r="E8100" i="24"/>
  <c r="E8101" i="24"/>
  <c r="D8101" i="24"/>
  <c r="D8102" i="24"/>
  <c r="E8102" i="24"/>
  <c r="E8103" i="24"/>
  <c r="D8103" i="24"/>
  <c r="D8104" i="24"/>
  <c r="E8104" i="24"/>
  <c r="E8105" i="24"/>
  <c r="D8105" i="24"/>
  <c r="D8106" i="24"/>
  <c r="E8106" i="24"/>
  <c r="E8107" i="24"/>
  <c r="D8107" i="24"/>
  <c r="D8108" i="24"/>
  <c r="E8108" i="24"/>
  <c r="E8109" i="24"/>
  <c r="D8109" i="24"/>
  <c r="D8110" i="24"/>
  <c r="E8110" i="24"/>
  <c r="E8111" i="24"/>
  <c r="D8111" i="24"/>
  <c r="D8112" i="24"/>
  <c r="E8112" i="24"/>
  <c r="E8113" i="24"/>
  <c r="D8113" i="24"/>
  <c r="D8114" i="24"/>
  <c r="E8114" i="24"/>
  <c r="E8115" i="24"/>
  <c r="D8115" i="24"/>
  <c r="D8116" i="24"/>
  <c r="E8116" i="24"/>
  <c r="E8117" i="24"/>
  <c r="D8117" i="24"/>
  <c r="D8118" i="24"/>
  <c r="E8118" i="24"/>
  <c r="E8119" i="24"/>
  <c r="D8119" i="24"/>
  <c r="D8120" i="24"/>
  <c r="E8120" i="24"/>
  <c r="E8121" i="24"/>
  <c r="D8121" i="24"/>
  <c r="D8122" i="24"/>
  <c r="E8122" i="24"/>
  <c r="E8123" i="24"/>
  <c r="D8123" i="24"/>
  <c r="D8124" i="24"/>
  <c r="E8124" i="24"/>
  <c r="E8125" i="24"/>
  <c r="D8125" i="24"/>
  <c r="D8126" i="24"/>
  <c r="E8126" i="24"/>
  <c r="E8127" i="24"/>
  <c r="D8127" i="24"/>
  <c r="D8128" i="24"/>
  <c r="E8128" i="24"/>
  <c r="E8129" i="24"/>
  <c r="D8129" i="24"/>
  <c r="D8130" i="24"/>
  <c r="E8130" i="24"/>
  <c r="E8131" i="24"/>
  <c r="D8131" i="24"/>
  <c r="D8132" i="24"/>
  <c r="E8132" i="24"/>
  <c r="E8133" i="24"/>
  <c r="D8133" i="24"/>
  <c r="D8134" i="24"/>
  <c r="E8134" i="24"/>
  <c r="E8135" i="24"/>
  <c r="D8135" i="24"/>
  <c r="D8136" i="24"/>
  <c r="E8136" i="24"/>
  <c r="E8137" i="24"/>
  <c r="D8137" i="24"/>
  <c r="D8138" i="24"/>
  <c r="E8138" i="24"/>
  <c r="E8139" i="24"/>
  <c r="D8139" i="24"/>
  <c r="D8140" i="24"/>
  <c r="E8140" i="24"/>
  <c r="E8141" i="24"/>
  <c r="D8141" i="24"/>
  <c r="D8142" i="24"/>
  <c r="E8142" i="24"/>
  <c r="E8143" i="24"/>
  <c r="D8143" i="24"/>
  <c r="D8144" i="24"/>
  <c r="E8144" i="24"/>
  <c r="E8145" i="24"/>
  <c r="D8145" i="24"/>
  <c r="D8146" i="24"/>
  <c r="E8146" i="24"/>
  <c r="E8147" i="24"/>
  <c r="D8147" i="24"/>
  <c r="D8148" i="24"/>
  <c r="E8148" i="24"/>
  <c r="E8149" i="24"/>
  <c r="D8149" i="24"/>
  <c r="D8150" i="24"/>
  <c r="E8150" i="24"/>
  <c r="E8151" i="24"/>
  <c r="D8151" i="24"/>
  <c r="D8152" i="24"/>
  <c r="E8152" i="24"/>
  <c r="E8153" i="24"/>
  <c r="D8153" i="24"/>
  <c r="D8154" i="24"/>
  <c r="E8154" i="24"/>
  <c r="E8155" i="24"/>
  <c r="D8155" i="24"/>
  <c r="D8156" i="24"/>
  <c r="E8156" i="24"/>
  <c r="E8157" i="24"/>
  <c r="D8157" i="24"/>
  <c r="D8158" i="24"/>
  <c r="E8158" i="24"/>
  <c r="E8159" i="24"/>
  <c r="D8159" i="24"/>
  <c r="D8160" i="24"/>
  <c r="E8160" i="24"/>
  <c r="E8161" i="24"/>
  <c r="D8161" i="24"/>
  <c r="D8162" i="24"/>
  <c r="E8162" i="24"/>
  <c r="E8163" i="24"/>
  <c r="D8163" i="24"/>
  <c r="D8164" i="24"/>
  <c r="E8164" i="24"/>
  <c r="E8165" i="24"/>
  <c r="D8165" i="24"/>
  <c r="D8166" i="24"/>
  <c r="E8166" i="24"/>
  <c r="E8167" i="24"/>
  <c r="D8167" i="24"/>
  <c r="D8168" i="24"/>
  <c r="E8168" i="24"/>
  <c r="E8169" i="24"/>
  <c r="D8169" i="24"/>
  <c r="D8170" i="24"/>
  <c r="E8170" i="24"/>
  <c r="E8171" i="24"/>
  <c r="D8171" i="24"/>
  <c r="D8172" i="24"/>
  <c r="E8172" i="24"/>
  <c r="E8173" i="24"/>
  <c r="D8173" i="24"/>
  <c r="D8174" i="24"/>
  <c r="E8174" i="24"/>
  <c r="E8175" i="24"/>
  <c r="D8175" i="24"/>
  <c r="D8176" i="24"/>
  <c r="E8176" i="24"/>
  <c r="E8177" i="24"/>
  <c r="D8177" i="24"/>
  <c r="D8178" i="24"/>
  <c r="E8178" i="24"/>
  <c r="E8179" i="24"/>
  <c r="D8179" i="24"/>
  <c r="D8180" i="24"/>
  <c r="E8180" i="24"/>
  <c r="E8181" i="24"/>
  <c r="D8181" i="24"/>
  <c r="D8182" i="24"/>
  <c r="E8182" i="24"/>
  <c r="E8183" i="24"/>
  <c r="D8183" i="24"/>
  <c r="D8184" i="24"/>
  <c r="E8184" i="24"/>
  <c r="E8185" i="24"/>
  <c r="D8185" i="24"/>
  <c r="D8186" i="24"/>
  <c r="E8186" i="24"/>
  <c r="E8187" i="24"/>
  <c r="D8187" i="24"/>
  <c r="D8188" i="24"/>
  <c r="E8188" i="24"/>
  <c r="E8189" i="24"/>
  <c r="D8189" i="24"/>
  <c r="D8190" i="24"/>
  <c r="E8190" i="24"/>
  <c r="E8191" i="24"/>
  <c r="D8191" i="24"/>
  <c r="D8192" i="24"/>
  <c r="E8192" i="24"/>
  <c r="E8193" i="24"/>
  <c r="D8193" i="24"/>
  <c r="D8194" i="24"/>
  <c r="E8194" i="24"/>
  <c r="E8195" i="24"/>
  <c r="D8195" i="24"/>
  <c r="D8196" i="24"/>
  <c r="E8196" i="24"/>
  <c r="E8197" i="24"/>
  <c r="D8197" i="24"/>
  <c r="D8198" i="24"/>
  <c r="E8198" i="24"/>
  <c r="E8199" i="24"/>
  <c r="D8199" i="24"/>
  <c r="D8200" i="24"/>
  <c r="E8200" i="24"/>
  <c r="E8201" i="24"/>
  <c r="D8201" i="24"/>
  <c r="D8202" i="24"/>
  <c r="E8202" i="24"/>
  <c r="E8203" i="24"/>
  <c r="D8203" i="24"/>
  <c r="D8204" i="24"/>
  <c r="E8204" i="24"/>
  <c r="E8205" i="24"/>
  <c r="D8205" i="24"/>
  <c r="D8206" i="24"/>
  <c r="E8206" i="24"/>
  <c r="E8207" i="24"/>
  <c r="D8207" i="24"/>
  <c r="D8208" i="24"/>
  <c r="E8208" i="24"/>
  <c r="E8209" i="24"/>
  <c r="D8209" i="24"/>
  <c r="D8210" i="24"/>
  <c r="E8210" i="24"/>
  <c r="E8211" i="24"/>
  <c r="D8211" i="24"/>
  <c r="D8212" i="24"/>
  <c r="E8212" i="24"/>
  <c r="E8213" i="24"/>
  <c r="D8213" i="24"/>
  <c r="D8214" i="24"/>
  <c r="E8214" i="24"/>
  <c r="E8215" i="24"/>
  <c r="D8215" i="24"/>
  <c r="D8216" i="24"/>
  <c r="E8216" i="24"/>
  <c r="E8217" i="24"/>
  <c r="D8217" i="24"/>
  <c r="D8218" i="24"/>
  <c r="E8218" i="24"/>
  <c r="E8219" i="24"/>
  <c r="D8219" i="24"/>
  <c r="D8220" i="24"/>
  <c r="E8220" i="24"/>
  <c r="E8221" i="24"/>
  <c r="D8221" i="24"/>
  <c r="D8222" i="24"/>
  <c r="E8222" i="24"/>
  <c r="E8223" i="24"/>
  <c r="D8223" i="24"/>
  <c r="D8224" i="24"/>
  <c r="E8224" i="24"/>
  <c r="E8225" i="24"/>
  <c r="D8225" i="24"/>
  <c r="D8226" i="24"/>
  <c r="E8226" i="24"/>
  <c r="E8227" i="24"/>
  <c r="D8227" i="24"/>
  <c r="D8228" i="24"/>
  <c r="E8228" i="24"/>
  <c r="E8229" i="24"/>
  <c r="D8229" i="24"/>
  <c r="D8230" i="24"/>
  <c r="E8230" i="24"/>
  <c r="E8231" i="24"/>
  <c r="D8231" i="24"/>
  <c r="D8232" i="24"/>
  <c r="E8232" i="24"/>
  <c r="E8233" i="24"/>
  <c r="D8233" i="24"/>
  <c r="D8234" i="24"/>
  <c r="E8234" i="24"/>
  <c r="E8235" i="24"/>
  <c r="D8235" i="24"/>
  <c r="D8236" i="24"/>
  <c r="E8236" i="24"/>
  <c r="E8237" i="24"/>
  <c r="D8237" i="24"/>
  <c r="D8238" i="24"/>
  <c r="E8238" i="24"/>
  <c r="E8239" i="24"/>
  <c r="D8239" i="24"/>
  <c r="D8240" i="24"/>
  <c r="E8240" i="24"/>
  <c r="E8241" i="24"/>
  <c r="D8241" i="24"/>
  <c r="D8242" i="24"/>
  <c r="E8242" i="24"/>
  <c r="E8243" i="24"/>
  <c r="D8243" i="24"/>
  <c r="D8244" i="24"/>
  <c r="E8244" i="24"/>
  <c r="E8245" i="24"/>
  <c r="D8245" i="24"/>
  <c r="D8246" i="24"/>
  <c r="E8246" i="24"/>
  <c r="E8247" i="24"/>
  <c r="D8247" i="24"/>
  <c r="D8248" i="24"/>
  <c r="E8248" i="24"/>
  <c r="E8249" i="24"/>
  <c r="D8249" i="24"/>
  <c r="D8250" i="24"/>
  <c r="E8250" i="24"/>
  <c r="E8251" i="24"/>
  <c r="D8251" i="24"/>
  <c r="D8252" i="24"/>
  <c r="E8252" i="24"/>
  <c r="E8253" i="24"/>
  <c r="D8253" i="24"/>
  <c r="D8254" i="24"/>
  <c r="E8254" i="24"/>
  <c r="E8255" i="24"/>
  <c r="D8255" i="24"/>
  <c r="D8256" i="24"/>
  <c r="E8256" i="24"/>
  <c r="E8257" i="24"/>
  <c r="D8257" i="24"/>
  <c r="D8258" i="24"/>
  <c r="E8258" i="24"/>
  <c r="E8259" i="24"/>
  <c r="D8259" i="24"/>
  <c r="D8260" i="24"/>
  <c r="E8260" i="24"/>
  <c r="E8261" i="24"/>
  <c r="D8261" i="24"/>
  <c r="D8262" i="24"/>
  <c r="E8262" i="24"/>
  <c r="E8263" i="24"/>
  <c r="D8263" i="24"/>
  <c r="D8264" i="24"/>
  <c r="E8264" i="24"/>
  <c r="E8265" i="24"/>
  <c r="D8265" i="24"/>
  <c r="D8266" i="24"/>
  <c r="E8266" i="24"/>
  <c r="E8267" i="24"/>
  <c r="D8267" i="24"/>
  <c r="D8268" i="24"/>
  <c r="E8268" i="24"/>
  <c r="E8269" i="24"/>
  <c r="D8269" i="24"/>
  <c r="D8270" i="24"/>
  <c r="E8270" i="24"/>
  <c r="E8271" i="24"/>
  <c r="D8271" i="24"/>
  <c r="D8272" i="24"/>
  <c r="E8272" i="24"/>
  <c r="E8273" i="24"/>
  <c r="D8273" i="24"/>
  <c r="D8274" i="24"/>
  <c r="E8274" i="24"/>
  <c r="E8275" i="24"/>
  <c r="D8275" i="24"/>
  <c r="D8276" i="24"/>
  <c r="E8276" i="24"/>
  <c r="E8277" i="24"/>
  <c r="D8277" i="24"/>
  <c r="D8278" i="24"/>
  <c r="E8278" i="24"/>
  <c r="E8279" i="24"/>
  <c r="D8279" i="24"/>
  <c r="D8280" i="24"/>
  <c r="E8280" i="24"/>
  <c r="E8281" i="24"/>
  <c r="D8281" i="24"/>
  <c r="D8282" i="24"/>
  <c r="E8282" i="24"/>
  <c r="E8283" i="24"/>
  <c r="D8283" i="24"/>
  <c r="D8284" i="24"/>
  <c r="E8284" i="24"/>
  <c r="E8285" i="24"/>
  <c r="D8285" i="24"/>
  <c r="D8286" i="24"/>
  <c r="E8286" i="24"/>
  <c r="E8287" i="24"/>
  <c r="D8287" i="24"/>
  <c r="D8288" i="24"/>
  <c r="E8288" i="24"/>
  <c r="E8289" i="24"/>
  <c r="D8289" i="24"/>
  <c r="D8290" i="24"/>
  <c r="E8290" i="24"/>
  <c r="E8291" i="24"/>
  <c r="D8291" i="24"/>
  <c r="D8292" i="24"/>
  <c r="E8292" i="24"/>
  <c r="E8293" i="24"/>
  <c r="D8293" i="24"/>
  <c r="D8294" i="24"/>
  <c r="E8294" i="24"/>
  <c r="E8295" i="24"/>
  <c r="D8295" i="24"/>
  <c r="D8296" i="24"/>
  <c r="E8296" i="24"/>
  <c r="E8297" i="24"/>
  <c r="D8297" i="24"/>
  <c r="D8298" i="24"/>
  <c r="E8298" i="24"/>
  <c r="E8299" i="24"/>
  <c r="D8299" i="24"/>
  <c r="D8300" i="24"/>
  <c r="E8300" i="24"/>
  <c r="E8301" i="24"/>
  <c r="D8301" i="24"/>
  <c r="D8302" i="24"/>
  <c r="E8302" i="24"/>
  <c r="E8303" i="24"/>
  <c r="D8303" i="24"/>
  <c r="D8304" i="24"/>
  <c r="E8304" i="24"/>
  <c r="E8305" i="24"/>
  <c r="D8305" i="24"/>
  <c r="D8306" i="24"/>
  <c r="E8306" i="24"/>
  <c r="E8307" i="24"/>
  <c r="D8307" i="24"/>
  <c r="D8308" i="24"/>
  <c r="E8308" i="24"/>
  <c r="E8309" i="24"/>
  <c r="D8309" i="24"/>
  <c r="D8310" i="24"/>
  <c r="E8310" i="24"/>
  <c r="E8311" i="24"/>
  <c r="D8311" i="24"/>
  <c r="D8312" i="24"/>
  <c r="E8312" i="24"/>
  <c r="E8313" i="24"/>
  <c r="D8313" i="24"/>
  <c r="D8314" i="24"/>
  <c r="E8314" i="24"/>
  <c r="E8315" i="24"/>
  <c r="D8315" i="24"/>
  <c r="D8316" i="24"/>
  <c r="E8316" i="24"/>
  <c r="E8317" i="24"/>
  <c r="D8317" i="24"/>
  <c r="D8318" i="24"/>
  <c r="E8318" i="24"/>
  <c r="E8319" i="24"/>
  <c r="D8319" i="24"/>
  <c r="D8320" i="24"/>
  <c r="E8320" i="24"/>
  <c r="E8321" i="24"/>
  <c r="D8321" i="24"/>
  <c r="D8322" i="24"/>
  <c r="E8322" i="24"/>
  <c r="E8323" i="24"/>
  <c r="D8323" i="24"/>
  <c r="D8324" i="24"/>
  <c r="E8324" i="24"/>
  <c r="E8325" i="24"/>
  <c r="D8325" i="24"/>
  <c r="D8326" i="24"/>
  <c r="E8326" i="24"/>
  <c r="E8327" i="24"/>
  <c r="D8327" i="24"/>
  <c r="D8328" i="24"/>
  <c r="E8328" i="24"/>
  <c r="E8329" i="24"/>
  <c r="D8329" i="24"/>
  <c r="D8330" i="24"/>
  <c r="E8330" i="24"/>
  <c r="E8331" i="24"/>
  <c r="D8331" i="24"/>
  <c r="D8332" i="24"/>
  <c r="E8332" i="24"/>
  <c r="E8333" i="24"/>
  <c r="D8333" i="24"/>
  <c r="D8334" i="24"/>
  <c r="E8334" i="24"/>
  <c r="E8335" i="24"/>
  <c r="D8335" i="24"/>
  <c r="D8336" i="24"/>
  <c r="E8336" i="24"/>
  <c r="E8337" i="24"/>
  <c r="D8337" i="24"/>
  <c r="D8338" i="24"/>
  <c r="E8338" i="24"/>
  <c r="E8339" i="24"/>
  <c r="D8339" i="24"/>
  <c r="D8340" i="24"/>
  <c r="E8340" i="24"/>
  <c r="E8341" i="24"/>
  <c r="D8341" i="24"/>
  <c r="D8342" i="24"/>
  <c r="E8342" i="24"/>
  <c r="E8343" i="24"/>
  <c r="D8343" i="24"/>
  <c r="D8344" i="24"/>
  <c r="E8344" i="24"/>
  <c r="E8345" i="24"/>
  <c r="D8345" i="24"/>
  <c r="D8346" i="24"/>
  <c r="E8346" i="24"/>
  <c r="E8347" i="24"/>
  <c r="D8347" i="24"/>
  <c r="D8348" i="24"/>
  <c r="E8348" i="24"/>
  <c r="E8349" i="24"/>
  <c r="D8349" i="24"/>
  <c r="D8350" i="24"/>
  <c r="E8350" i="24"/>
  <c r="E8351" i="24"/>
  <c r="D8351" i="24"/>
  <c r="D8352" i="24"/>
  <c r="E8352" i="24"/>
  <c r="E8353" i="24"/>
  <c r="D8353" i="24"/>
  <c r="D8354" i="24"/>
  <c r="E8354" i="24"/>
  <c r="E8355" i="24"/>
  <c r="D8355" i="24"/>
  <c r="D8356" i="24"/>
  <c r="E8356" i="24"/>
  <c r="E8357" i="24"/>
  <c r="D8357" i="24"/>
  <c r="D8358" i="24"/>
  <c r="E8358" i="24"/>
  <c r="E8359" i="24"/>
  <c r="D8359" i="24"/>
  <c r="D8360" i="24"/>
  <c r="E8360" i="24"/>
  <c r="E8361" i="24"/>
  <c r="D8361" i="24"/>
  <c r="D8362" i="24"/>
  <c r="E8362" i="24"/>
  <c r="E8363" i="24"/>
  <c r="D8363" i="24"/>
  <c r="D8364" i="24"/>
  <c r="E8364" i="24"/>
  <c r="E8365" i="24"/>
  <c r="D8365" i="24"/>
  <c r="D8366" i="24"/>
  <c r="E8366" i="24"/>
  <c r="E8367" i="24"/>
  <c r="D8367" i="24"/>
  <c r="D8368" i="24"/>
  <c r="E8368" i="24"/>
  <c r="E8369" i="24"/>
  <c r="D8369" i="24"/>
  <c r="D8370" i="24"/>
  <c r="E8370" i="24"/>
  <c r="E8371" i="24"/>
  <c r="D8371" i="24"/>
  <c r="D8372" i="24"/>
  <c r="E8372" i="24"/>
  <c r="E8373" i="24"/>
  <c r="D8373" i="24"/>
  <c r="D8374" i="24"/>
  <c r="E8374" i="24"/>
  <c r="E8375" i="24"/>
  <c r="D8375" i="24"/>
  <c r="D8376" i="24"/>
  <c r="E8376" i="24"/>
  <c r="E8377" i="24"/>
  <c r="D8377" i="24"/>
  <c r="D8378" i="24"/>
  <c r="E8378" i="24"/>
  <c r="E8379" i="24"/>
  <c r="D8379" i="24"/>
  <c r="D8380" i="24"/>
  <c r="E8380" i="24"/>
  <c r="E8381" i="24"/>
  <c r="D8381" i="24"/>
  <c r="D8382" i="24"/>
  <c r="E8382" i="24"/>
  <c r="E8383" i="24"/>
  <c r="D8383" i="24"/>
  <c r="D8384" i="24"/>
  <c r="E8384" i="24"/>
  <c r="E8385" i="24"/>
  <c r="D8385" i="24"/>
  <c r="D8386" i="24"/>
  <c r="E8386" i="24"/>
  <c r="E8387" i="24"/>
  <c r="D8387" i="24"/>
  <c r="D8388" i="24"/>
  <c r="E8388" i="24"/>
  <c r="E8389" i="24"/>
  <c r="D8389" i="24"/>
  <c r="D8390" i="24"/>
  <c r="E8390" i="24"/>
  <c r="E8391" i="24"/>
  <c r="D8391" i="24"/>
  <c r="D8392" i="24"/>
  <c r="E8392" i="24"/>
  <c r="E8393" i="24"/>
  <c r="D8393" i="24"/>
  <c r="D8394" i="24"/>
  <c r="E8394" i="24"/>
  <c r="E8395" i="24"/>
  <c r="D8395" i="24"/>
  <c r="D8396" i="24"/>
  <c r="E8396" i="24"/>
  <c r="E8397" i="24"/>
  <c r="D8397" i="24"/>
  <c r="D8398" i="24"/>
  <c r="E8398" i="24"/>
  <c r="E8399" i="24"/>
  <c r="D8399" i="24"/>
  <c r="D8400" i="24"/>
  <c r="E8400" i="24"/>
  <c r="E8401" i="24"/>
  <c r="D8401" i="24"/>
  <c r="D8402" i="24"/>
  <c r="E8402" i="24"/>
  <c r="E8403" i="24"/>
  <c r="D8403" i="24"/>
  <c r="D8404" i="24"/>
  <c r="E8404" i="24"/>
  <c r="E8405" i="24"/>
  <c r="D8405" i="24"/>
  <c r="D8406" i="24"/>
  <c r="E8406" i="24"/>
  <c r="E8407" i="24"/>
  <c r="D8407" i="24"/>
  <c r="D8408" i="24"/>
  <c r="E8408" i="24"/>
  <c r="E8409" i="24"/>
  <c r="D8409" i="24"/>
  <c r="D8410" i="24"/>
  <c r="E8410" i="24"/>
  <c r="E8411" i="24"/>
  <c r="D8411" i="24"/>
  <c r="D8412" i="24"/>
  <c r="E8412" i="24"/>
  <c r="E8413" i="24"/>
  <c r="D8413" i="24"/>
  <c r="D8414" i="24"/>
  <c r="E8414" i="24"/>
  <c r="E8415" i="24"/>
  <c r="D8415" i="24"/>
  <c r="D8416" i="24"/>
  <c r="E8416" i="24"/>
  <c r="E8417" i="24"/>
  <c r="D8417" i="24"/>
  <c r="D8418" i="24"/>
  <c r="E8418" i="24"/>
  <c r="E8419" i="24"/>
  <c r="D8419" i="24"/>
  <c r="D8420" i="24"/>
  <c r="E8420" i="24"/>
  <c r="E8421" i="24"/>
  <c r="D8421" i="24"/>
  <c r="D8422" i="24"/>
  <c r="E8422" i="24"/>
  <c r="E8423" i="24"/>
  <c r="D8423" i="24"/>
  <c r="D8424" i="24"/>
  <c r="E8424" i="24"/>
  <c r="E8425" i="24"/>
  <c r="D8425" i="24"/>
  <c r="D8426" i="24"/>
  <c r="E8426" i="24"/>
  <c r="E8427" i="24"/>
  <c r="D8427" i="24"/>
  <c r="D8428" i="24"/>
  <c r="E8428" i="24"/>
  <c r="E8429" i="24"/>
  <c r="D8429" i="24"/>
  <c r="D8430" i="24"/>
  <c r="E8430" i="24"/>
  <c r="E8431" i="24"/>
  <c r="D8431" i="24"/>
  <c r="D8432" i="24"/>
  <c r="E8432" i="24"/>
  <c r="E8433" i="24"/>
  <c r="D8433" i="24"/>
  <c r="D8434" i="24"/>
  <c r="E8434" i="24"/>
  <c r="E8435" i="24"/>
  <c r="D8435" i="24"/>
  <c r="D8436" i="24"/>
  <c r="E8436" i="24"/>
  <c r="E8437" i="24"/>
  <c r="D8437" i="24"/>
  <c r="D8438" i="24"/>
  <c r="E8438" i="24"/>
  <c r="E8439" i="24"/>
  <c r="D8439" i="24"/>
  <c r="D8440" i="24"/>
  <c r="E8440" i="24"/>
  <c r="E8441" i="24"/>
  <c r="D8441" i="24"/>
  <c r="D8442" i="24"/>
  <c r="E8442" i="24"/>
  <c r="E8443" i="24"/>
  <c r="D8443" i="24"/>
  <c r="D8444" i="24"/>
  <c r="E8444" i="24"/>
  <c r="E8445" i="24"/>
  <c r="D8445" i="24"/>
  <c r="D8446" i="24"/>
  <c r="E8446" i="24"/>
  <c r="E8447" i="24"/>
  <c r="D8447" i="24"/>
  <c r="D8448" i="24"/>
  <c r="E8448" i="24"/>
  <c r="E8449" i="24"/>
  <c r="D8449" i="24"/>
  <c r="D8450" i="24"/>
  <c r="E8450" i="24"/>
  <c r="E8451" i="24"/>
  <c r="D8451" i="24"/>
  <c r="D8452" i="24"/>
  <c r="E8452" i="24"/>
  <c r="E8453" i="24"/>
  <c r="D8453" i="24"/>
  <c r="D8454" i="24"/>
  <c r="E8454" i="24"/>
  <c r="E8455" i="24"/>
  <c r="D8455" i="24"/>
  <c r="D8456" i="24"/>
  <c r="E8456" i="24"/>
  <c r="E8457" i="24"/>
  <c r="D8457" i="24"/>
  <c r="D8458" i="24"/>
  <c r="E8458" i="24"/>
  <c r="E8459" i="24"/>
  <c r="D8459" i="24"/>
  <c r="D8460" i="24"/>
  <c r="E8460" i="24"/>
  <c r="E8461" i="24"/>
  <c r="D8461" i="24"/>
  <c r="D8462" i="24"/>
  <c r="E8462" i="24"/>
  <c r="E8463" i="24"/>
  <c r="D8463" i="24"/>
  <c r="D8464" i="24"/>
  <c r="E8464" i="24"/>
  <c r="E8465" i="24"/>
  <c r="D8465" i="24"/>
  <c r="D8466" i="24"/>
  <c r="E8466" i="24"/>
  <c r="E8467" i="24"/>
  <c r="D8467" i="24"/>
  <c r="D8468" i="24"/>
  <c r="E8468" i="24"/>
  <c r="E8469" i="24"/>
  <c r="D8469" i="24"/>
  <c r="D8470" i="24"/>
  <c r="E8470" i="24"/>
  <c r="E8471" i="24"/>
  <c r="D8471" i="24"/>
  <c r="D8472" i="24"/>
  <c r="E8472" i="24"/>
  <c r="E8473" i="24"/>
  <c r="D8473" i="24"/>
  <c r="D8474" i="24"/>
  <c r="E8474" i="24"/>
  <c r="E8475" i="24"/>
  <c r="D8475" i="24"/>
  <c r="D8476" i="24"/>
  <c r="E8476" i="24"/>
  <c r="E8477" i="24"/>
  <c r="D8477" i="24"/>
  <c r="D8478" i="24"/>
  <c r="E8478" i="24"/>
  <c r="E8479" i="24"/>
  <c r="D8479" i="24"/>
  <c r="D8480" i="24"/>
  <c r="E8480" i="24"/>
  <c r="E8481" i="24"/>
  <c r="D8481" i="24"/>
  <c r="D8482" i="24"/>
  <c r="E8482" i="24"/>
  <c r="E8483" i="24"/>
  <c r="D8483" i="24"/>
  <c r="D8484" i="24"/>
  <c r="E8484" i="24"/>
  <c r="E8485" i="24"/>
  <c r="D8485" i="24"/>
  <c r="D8486" i="24"/>
  <c r="E8486" i="24"/>
  <c r="E8487" i="24"/>
  <c r="D8487" i="24"/>
  <c r="D8488" i="24"/>
  <c r="E8488" i="24"/>
  <c r="E8489" i="24"/>
  <c r="D8489" i="24"/>
  <c r="D8490" i="24"/>
  <c r="E8490" i="24"/>
  <c r="E8491" i="24"/>
  <c r="D8491" i="24"/>
  <c r="D8492" i="24"/>
  <c r="E8492" i="24"/>
  <c r="E8493" i="24"/>
  <c r="D8493" i="24"/>
  <c r="D8494" i="24"/>
  <c r="E8494" i="24"/>
  <c r="E8495" i="24"/>
  <c r="D8495" i="24"/>
  <c r="D8496" i="24"/>
  <c r="E8496" i="24"/>
  <c r="E8497" i="24"/>
  <c r="D8497" i="24"/>
  <c r="D8498" i="24"/>
  <c r="E8498" i="24"/>
  <c r="E8499" i="24"/>
  <c r="D8499" i="24"/>
  <c r="D8500" i="24"/>
  <c r="E8500" i="24"/>
  <c r="E8501" i="24"/>
  <c r="D8501" i="24"/>
  <c r="D8502" i="24"/>
  <c r="E8502" i="24"/>
  <c r="E8503" i="24"/>
  <c r="D8503" i="24"/>
  <c r="D8504" i="24"/>
  <c r="E8504" i="24"/>
  <c r="E8505" i="24"/>
  <c r="D8505" i="24"/>
  <c r="D8506" i="24"/>
  <c r="E8506" i="24"/>
  <c r="E8507" i="24"/>
  <c r="D8507" i="24"/>
  <c r="D8508" i="24"/>
  <c r="E8508" i="24"/>
  <c r="E8509" i="24"/>
  <c r="D8509" i="24"/>
  <c r="D8510" i="24"/>
  <c r="E8510" i="24"/>
  <c r="E8511" i="24"/>
  <c r="D8511" i="24"/>
  <c r="D8512" i="24"/>
  <c r="E8512" i="24"/>
  <c r="E8513" i="24"/>
  <c r="D8513" i="24"/>
  <c r="D8514" i="24"/>
  <c r="E8514" i="24"/>
  <c r="E8515" i="24"/>
  <c r="D8515" i="24"/>
  <c r="D8516" i="24"/>
  <c r="E8516" i="24"/>
  <c r="E8517" i="24"/>
  <c r="D8517" i="24"/>
  <c r="D8518" i="24"/>
  <c r="E8518" i="24"/>
  <c r="E8519" i="24"/>
  <c r="D8519" i="24"/>
  <c r="D8520" i="24"/>
  <c r="E8520" i="24"/>
  <c r="E8521" i="24"/>
  <c r="D8521" i="24"/>
  <c r="D8522" i="24"/>
  <c r="E8522" i="24"/>
  <c r="E8523" i="24"/>
  <c r="D8523" i="24"/>
  <c r="D8524" i="24"/>
  <c r="E8524" i="24"/>
  <c r="E8525" i="24"/>
  <c r="D8525" i="24"/>
  <c r="D8526" i="24"/>
  <c r="E8526" i="24"/>
  <c r="E8527" i="24"/>
  <c r="D8527" i="24"/>
  <c r="D8528" i="24"/>
  <c r="E8528" i="24"/>
  <c r="E8529" i="24"/>
  <c r="D8529" i="24"/>
  <c r="D8530" i="24"/>
  <c r="E8530" i="24"/>
  <c r="E8531" i="24"/>
  <c r="D8531" i="24"/>
  <c r="D8532" i="24"/>
  <c r="E8532" i="24"/>
  <c r="E8533" i="24"/>
  <c r="D8533" i="24"/>
  <c r="D8534" i="24"/>
  <c r="E8534" i="24"/>
  <c r="E8535" i="24"/>
  <c r="D8535" i="24"/>
  <c r="D8536" i="24"/>
  <c r="E8536" i="24"/>
  <c r="E8537" i="24"/>
  <c r="D8537" i="24"/>
  <c r="D8538" i="24"/>
  <c r="E8538" i="24"/>
  <c r="E8539" i="24"/>
  <c r="D8539" i="24"/>
  <c r="D8540" i="24"/>
  <c r="E8540" i="24"/>
  <c r="E8541" i="24"/>
  <c r="D8541" i="24"/>
  <c r="D8542" i="24"/>
  <c r="E8542" i="24"/>
  <c r="E8543" i="24"/>
  <c r="D8543" i="24"/>
  <c r="D8544" i="24"/>
  <c r="E8544" i="24"/>
  <c r="E8545" i="24"/>
  <c r="D8545" i="24"/>
  <c r="D8546" i="24"/>
  <c r="E8546" i="24"/>
  <c r="E8547" i="24"/>
  <c r="D8547" i="24"/>
  <c r="D8548" i="24"/>
  <c r="E8548" i="24"/>
  <c r="E8549" i="24"/>
  <c r="D8549" i="24"/>
  <c r="D8550" i="24"/>
  <c r="E8550" i="24"/>
  <c r="E8551" i="24"/>
  <c r="D8551" i="24"/>
  <c r="D8552" i="24"/>
  <c r="E8552" i="24"/>
  <c r="E8553" i="24"/>
  <c r="D8553" i="24"/>
  <c r="D8554" i="24"/>
  <c r="E8554" i="24"/>
  <c r="E8555" i="24"/>
  <c r="D8555" i="24"/>
  <c r="D8556" i="24"/>
  <c r="E8556" i="24"/>
  <c r="E8557" i="24"/>
  <c r="D8557" i="24"/>
  <c r="D8558" i="24"/>
  <c r="E8558" i="24"/>
  <c r="E8559" i="24"/>
  <c r="D8559" i="24"/>
  <c r="D8560" i="24"/>
  <c r="E8560" i="24"/>
  <c r="E8561" i="24"/>
  <c r="D8561" i="24"/>
  <c r="D8562" i="24"/>
  <c r="E8562" i="24"/>
  <c r="E8563" i="24"/>
  <c r="D8563" i="24"/>
  <c r="D8564" i="24"/>
  <c r="E8564" i="24"/>
  <c r="E8565" i="24"/>
  <c r="D8565" i="24"/>
  <c r="D8566" i="24"/>
  <c r="E8566" i="24"/>
  <c r="E8567" i="24"/>
  <c r="D8567" i="24"/>
  <c r="D8568" i="24"/>
  <c r="E8568" i="24"/>
  <c r="E8569" i="24"/>
  <c r="D8569" i="24"/>
  <c r="D8570" i="24"/>
  <c r="E8570" i="24"/>
  <c r="E8571" i="24"/>
  <c r="D8571" i="24"/>
  <c r="D8572" i="24"/>
  <c r="E8572" i="24"/>
  <c r="E8573" i="24"/>
  <c r="D8573" i="24"/>
  <c r="D8574" i="24"/>
  <c r="E8574" i="24"/>
  <c r="E8575" i="24"/>
  <c r="D8575" i="24"/>
  <c r="D8576" i="24"/>
  <c r="E8576" i="24"/>
  <c r="E8577" i="24"/>
  <c r="D8577" i="24"/>
  <c r="D8578" i="24"/>
  <c r="E8578" i="24"/>
  <c r="E8579" i="24"/>
  <c r="D8579" i="24"/>
  <c r="D8580" i="24"/>
  <c r="E8580" i="24"/>
  <c r="E8581" i="24"/>
  <c r="D8581" i="24"/>
  <c r="D8582" i="24"/>
  <c r="E8582" i="24"/>
  <c r="E8583" i="24"/>
  <c r="D8583" i="24"/>
  <c r="D8584" i="24"/>
  <c r="E8584" i="24"/>
  <c r="E8585" i="24"/>
  <c r="D8585" i="24"/>
  <c r="D8586" i="24"/>
  <c r="E8586" i="24"/>
  <c r="E8587" i="24"/>
  <c r="D8587" i="24"/>
  <c r="D8588" i="24"/>
  <c r="E8588" i="24"/>
  <c r="E8589" i="24"/>
  <c r="D8589" i="24"/>
  <c r="D8590" i="24"/>
  <c r="E8590" i="24"/>
  <c r="E8591" i="24"/>
  <c r="D8591" i="24"/>
  <c r="D8592" i="24"/>
  <c r="E8592" i="24"/>
  <c r="E8593" i="24"/>
  <c r="D8593" i="24"/>
  <c r="D8594" i="24"/>
  <c r="E8594" i="24"/>
  <c r="E8595" i="24"/>
  <c r="D8595" i="24"/>
  <c r="D8596" i="24"/>
  <c r="E8596" i="24"/>
  <c r="E8597" i="24"/>
  <c r="D8597" i="24"/>
  <c r="D8598" i="24"/>
  <c r="E8598" i="24"/>
  <c r="E8599" i="24"/>
  <c r="D8599" i="24"/>
  <c r="D8600" i="24"/>
  <c r="E8600" i="24"/>
  <c r="E8601" i="24"/>
  <c r="D8601" i="24"/>
  <c r="D8602" i="24"/>
  <c r="E8602" i="24"/>
  <c r="E8603" i="24"/>
  <c r="D8603" i="24"/>
  <c r="D8604" i="24"/>
  <c r="E8604" i="24"/>
  <c r="E8605" i="24"/>
  <c r="D8605" i="24"/>
  <c r="D8606" i="24"/>
  <c r="E8606" i="24"/>
  <c r="E8607" i="24"/>
  <c r="D8607" i="24"/>
  <c r="D8608" i="24"/>
  <c r="E8608" i="24"/>
  <c r="E8609" i="24"/>
  <c r="D8609" i="24"/>
  <c r="D8610" i="24"/>
  <c r="E8610" i="24"/>
  <c r="E8611" i="24"/>
  <c r="D8611" i="24"/>
  <c r="D8612" i="24"/>
  <c r="E8612" i="24"/>
  <c r="E8613" i="24"/>
  <c r="D8613" i="24"/>
  <c r="D8614" i="24"/>
  <c r="E8614" i="24"/>
  <c r="E8615" i="24"/>
  <c r="D8615" i="24"/>
  <c r="D8616" i="24"/>
  <c r="E8616" i="24"/>
  <c r="E8617" i="24"/>
  <c r="D8617" i="24"/>
  <c r="D8618" i="24"/>
  <c r="E8618" i="24"/>
  <c r="E8619" i="24"/>
  <c r="D8619" i="24"/>
  <c r="D8620" i="24"/>
  <c r="E8620" i="24"/>
  <c r="E8621" i="24"/>
  <c r="D8621" i="24"/>
  <c r="D8622" i="24"/>
  <c r="E8622" i="24"/>
  <c r="E8623" i="24"/>
  <c r="D8623" i="24"/>
  <c r="D8624" i="24"/>
  <c r="E8624" i="24"/>
  <c r="E8625" i="24"/>
  <c r="D8625" i="24"/>
  <c r="D8626" i="24"/>
  <c r="E8626" i="24"/>
  <c r="E8627" i="24"/>
  <c r="D8627" i="24"/>
  <c r="D8628" i="24"/>
  <c r="E8628" i="24"/>
  <c r="E8629" i="24"/>
  <c r="D8629" i="24"/>
  <c r="D8630" i="24"/>
  <c r="E8630" i="24"/>
  <c r="E8631" i="24"/>
  <c r="D8631" i="24"/>
  <c r="D8632" i="24"/>
  <c r="E8632" i="24"/>
  <c r="E8633" i="24"/>
  <c r="D8633" i="24"/>
  <c r="D8634" i="24"/>
  <c r="E8634" i="24"/>
  <c r="E8635" i="24"/>
  <c r="D8635" i="24"/>
  <c r="D8636" i="24"/>
  <c r="E8636" i="24"/>
  <c r="E8637" i="24"/>
  <c r="D8637" i="24"/>
  <c r="D8638" i="24"/>
  <c r="E8638" i="24"/>
  <c r="E8639" i="24"/>
  <c r="D8639" i="24"/>
  <c r="D8640" i="24"/>
  <c r="E8640" i="24"/>
  <c r="E8641" i="24"/>
  <c r="D8641" i="24"/>
  <c r="D8642" i="24"/>
  <c r="E8642" i="24"/>
  <c r="E8643" i="24"/>
  <c r="D8643" i="24"/>
  <c r="D8644" i="24"/>
  <c r="E8644" i="24"/>
  <c r="E8645" i="24"/>
  <c r="D8645" i="24"/>
  <c r="D8646" i="24"/>
  <c r="E8646" i="24"/>
  <c r="E8647" i="24"/>
  <c r="D8647" i="24"/>
  <c r="D8648" i="24"/>
  <c r="E8648" i="24"/>
  <c r="E8649" i="24"/>
  <c r="D8649" i="24"/>
  <c r="D8650" i="24"/>
  <c r="E8650" i="24"/>
  <c r="E8651" i="24"/>
  <c r="D8651" i="24"/>
  <c r="D8652" i="24"/>
  <c r="E8652" i="24"/>
  <c r="E8653" i="24"/>
  <c r="D8653" i="24"/>
  <c r="D8654" i="24"/>
  <c r="E8654" i="24"/>
  <c r="E8655" i="24"/>
  <c r="D8655" i="24"/>
  <c r="D8656" i="24"/>
  <c r="E8656" i="24"/>
  <c r="E8657" i="24"/>
  <c r="D8657" i="24"/>
  <c r="D8658" i="24"/>
  <c r="E8658" i="24"/>
  <c r="E8659" i="24"/>
  <c r="D8659" i="24"/>
  <c r="D8660" i="24"/>
  <c r="E8660" i="24"/>
  <c r="E8661" i="24"/>
  <c r="D8661" i="24"/>
  <c r="D8662" i="24"/>
  <c r="E8662" i="24"/>
  <c r="E8663" i="24"/>
  <c r="D8663" i="24"/>
  <c r="D8664" i="24"/>
  <c r="E8664" i="24"/>
  <c r="E8665" i="24"/>
  <c r="D8665" i="24"/>
  <c r="D8666" i="24"/>
  <c r="E8666" i="24"/>
  <c r="E8667" i="24"/>
  <c r="D8667" i="24"/>
  <c r="D8668" i="24"/>
  <c r="E8668" i="24"/>
  <c r="E8669" i="24"/>
  <c r="D8669" i="24"/>
  <c r="D8670" i="24"/>
  <c r="E8670" i="24"/>
  <c r="E8671" i="24"/>
  <c r="D8671" i="24"/>
  <c r="D8672" i="24"/>
  <c r="E8672" i="24"/>
  <c r="E8673" i="24"/>
  <c r="D8673" i="24"/>
  <c r="D8674" i="24"/>
  <c r="E8674" i="24"/>
  <c r="E8675" i="24"/>
  <c r="D8675" i="24"/>
  <c r="D8676" i="24"/>
  <c r="E8676" i="24"/>
  <c r="E8677" i="24"/>
  <c r="D8677" i="24"/>
  <c r="D8678" i="24"/>
  <c r="E8678" i="24"/>
  <c r="E8679" i="24"/>
  <c r="D8679" i="24"/>
  <c r="D8680" i="24"/>
  <c r="E8680" i="24"/>
  <c r="E8681" i="24"/>
  <c r="D8681" i="24"/>
  <c r="D8682" i="24"/>
  <c r="E8682" i="24"/>
  <c r="E8683" i="24"/>
  <c r="D8683" i="24"/>
  <c r="D8684" i="24"/>
  <c r="E8684" i="24"/>
  <c r="E8685" i="24"/>
  <c r="D8685" i="24"/>
  <c r="D8686" i="24"/>
  <c r="E8686" i="24"/>
  <c r="E8687" i="24"/>
  <c r="D8687" i="24"/>
  <c r="D8688" i="24"/>
  <c r="E8688" i="24"/>
  <c r="E8689" i="24"/>
  <c r="D8689" i="24"/>
  <c r="D8690" i="24"/>
  <c r="E8690" i="24"/>
  <c r="E8691" i="24"/>
  <c r="D8691" i="24"/>
  <c r="D8692" i="24"/>
  <c r="E8692" i="24"/>
  <c r="E8693" i="24"/>
  <c r="D8693" i="24"/>
  <c r="D8694" i="24"/>
  <c r="E8694" i="24"/>
  <c r="E8695" i="24"/>
  <c r="D8695" i="24"/>
  <c r="D8696" i="24"/>
  <c r="E8696" i="24"/>
  <c r="E8697" i="24"/>
  <c r="D8697" i="24"/>
  <c r="D8698" i="24"/>
  <c r="E8698" i="24"/>
  <c r="E8699" i="24"/>
  <c r="D8699" i="24"/>
  <c r="D8700" i="24"/>
  <c r="E8700" i="24"/>
  <c r="E8701" i="24"/>
  <c r="D8701" i="24"/>
  <c r="D8702" i="24"/>
  <c r="E8702" i="24"/>
  <c r="E8703" i="24"/>
  <c r="D8703" i="24"/>
  <c r="D8704" i="24"/>
  <c r="E8704" i="24"/>
  <c r="E8705" i="24"/>
  <c r="D8705" i="24"/>
  <c r="D8706" i="24"/>
  <c r="E8706" i="24"/>
  <c r="E8707" i="24"/>
  <c r="D8707" i="24"/>
  <c r="D8708" i="24"/>
  <c r="E8708" i="24"/>
  <c r="E8709" i="24"/>
  <c r="D8709" i="24"/>
  <c r="D8710" i="24"/>
  <c r="E8710" i="24"/>
  <c r="E8711" i="24"/>
  <c r="D8711" i="24"/>
  <c r="D8712" i="24"/>
  <c r="E8712" i="24"/>
  <c r="E8713" i="24"/>
  <c r="D8713" i="24"/>
  <c r="D8714" i="24"/>
  <c r="E8714" i="24"/>
  <c r="E8715" i="24"/>
  <c r="D8715" i="24"/>
  <c r="D8716" i="24"/>
  <c r="E8716" i="24"/>
  <c r="E8717" i="24"/>
  <c r="D8717" i="24"/>
  <c r="D8718" i="24"/>
  <c r="E8718" i="24"/>
  <c r="E8719" i="24"/>
  <c r="D8719" i="24"/>
  <c r="D8720" i="24"/>
  <c r="E8720" i="24"/>
  <c r="E8721" i="24"/>
  <c r="D8721" i="24"/>
  <c r="D8722" i="24"/>
  <c r="E8722" i="24"/>
  <c r="E8723" i="24"/>
  <c r="D8723" i="24"/>
  <c r="D8724" i="24"/>
  <c r="E8724" i="24"/>
  <c r="E8725" i="24"/>
  <c r="D8725" i="24"/>
  <c r="D8726" i="24"/>
  <c r="E8726" i="24"/>
  <c r="E8727" i="24"/>
  <c r="D8727" i="24"/>
  <c r="D8728" i="24"/>
  <c r="E8728" i="24"/>
  <c r="E8729" i="24"/>
  <c r="D8729" i="24"/>
  <c r="D8730" i="24"/>
  <c r="E8730" i="24"/>
  <c r="E8731" i="24"/>
  <c r="D8731" i="24"/>
  <c r="D8732" i="24"/>
  <c r="E8732" i="24"/>
  <c r="E8733" i="24"/>
  <c r="D8733" i="24"/>
  <c r="D8734" i="24"/>
  <c r="E8734" i="24"/>
  <c r="E8735" i="24"/>
  <c r="D8735" i="24"/>
  <c r="D8736" i="24"/>
  <c r="E8736" i="24"/>
  <c r="E8737" i="24"/>
  <c r="D8737" i="24"/>
  <c r="D8738" i="24"/>
  <c r="E8738" i="24"/>
  <c r="E8739" i="24"/>
  <c r="D8739" i="24"/>
  <c r="D8740" i="24"/>
  <c r="E8740" i="24"/>
  <c r="E8741" i="24"/>
  <c r="D8741" i="24"/>
  <c r="D8742" i="24"/>
  <c r="E8742" i="24"/>
  <c r="E8743" i="24"/>
  <c r="D8743" i="24"/>
  <c r="D8744" i="24"/>
  <c r="E8744" i="24"/>
  <c r="E8745" i="24"/>
  <c r="D8745" i="24"/>
  <c r="D8746" i="24"/>
  <c r="E8746" i="24"/>
  <c r="E8747" i="24"/>
  <c r="D8747" i="24"/>
  <c r="D8748" i="24"/>
  <c r="E8748" i="24"/>
  <c r="E8749" i="24"/>
  <c r="D8749" i="24"/>
  <c r="D8750" i="24"/>
  <c r="E8750" i="24"/>
  <c r="E8751" i="24"/>
  <c r="D8751" i="24"/>
  <c r="D8752" i="24"/>
  <c r="E8752" i="24"/>
  <c r="E8753" i="24"/>
  <c r="D8753" i="24"/>
  <c r="D8754" i="24"/>
  <c r="E8754" i="24"/>
  <c r="E8755" i="24"/>
  <c r="D8755" i="24"/>
  <c r="D8756" i="24"/>
  <c r="E8756" i="24"/>
  <c r="E8757" i="24"/>
  <c r="D8757" i="24"/>
  <c r="D8758" i="24"/>
  <c r="E8758" i="24"/>
  <c r="E8759" i="24"/>
  <c r="D8759" i="24"/>
  <c r="D8760" i="24"/>
  <c r="E8760" i="24"/>
  <c r="E8761" i="24"/>
  <c r="D8761" i="24"/>
  <c r="D8762" i="24"/>
  <c r="E8762" i="24"/>
  <c r="E8763" i="24"/>
  <c r="D8763" i="24"/>
  <c r="D8764" i="24"/>
  <c r="E8764" i="24"/>
  <c r="E8765" i="24"/>
  <c r="D8765" i="24"/>
  <c r="D8766" i="24"/>
  <c r="E8766" i="24"/>
  <c r="E8767" i="24"/>
  <c r="D8767" i="24"/>
  <c r="D8768" i="24"/>
  <c r="E8768" i="24"/>
  <c r="E8769" i="24"/>
  <c r="D8769" i="24"/>
  <c r="D8770" i="24"/>
  <c r="E8770" i="24"/>
  <c r="E8771" i="24"/>
  <c r="D8771" i="24"/>
  <c r="D8772" i="24"/>
  <c r="E8772" i="24"/>
  <c r="E8773" i="24"/>
  <c r="D8773" i="24"/>
  <c r="D8774" i="24"/>
  <c r="E8774" i="24"/>
  <c r="E8775" i="24"/>
  <c r="D8775" i="24"/>
  <c r="D8776" i="24"/>
  <c r="E8776" i="24"/>
  <c r="E8777" i="24"/>
  <c r="D8777" i="24"/>
  <c r="D8778" i="24"/>
  <c r="E8778" i="24"/>
  <c r="E8779" i="24"/>
  <c r="D8779" i="24"/>
  <c r="D8780" i="24"/>
  <c r="E8780" i="24"/>
  <c r="E8781" i="24"/>
  <c r="D8781" i="24"/>
  <c r="D8782" i="24"/>
  <c r="E8782" i="24"/>
  <c r="E8783" i="24"/>
  <c r="D8783" i="24"/>
  <c r="D8784" i="24"/>
  <c r="E8784" i="24"/>
  <c r="E8785" i="24"/>
  <c r="D8785" i="24"/>
  <c r="D8786" i="24"/>
  <c r="E8786" i="24"/>
  <c r="E8787" i="24"/>
  <c r="D8787" i="24"/>
  <c r="D8788" i="24"/>
  <c r="E8788" i="24"/>
  <c r="E8789" i="24"/>
  <c r="D8789" i="24"/>
  <c r="D8790" i="24"/>
  <c r="E8790" i="24"/>
  <c r="E8791" i="24"/>
  <c r="D8791" i="24"/>
  <c r="D8792" i="24"/>
  <c r="E8792" i="24"/>
  <c r="E8793" i="24"/>
  <c r="D8793" i="24"/>
  <c r="D8794" i="24"/>
  <c r="E8794" i="24"/>
  <c r="E8795" i="24"/>
  <c r="D8795" i="24"/>
  <c r="D8796" i="24"/>
  <c r="E8796" i="24"/>
  <c r="E8797" i="24"/>
  <c r="D8797" i="24"/>
  <c r="D8798" i="24"/>
  <c r="E8798" i="24"/>
  <c r="E8799" i="24"/>
  <c r="D8799" i="24"/>
  <c r="D8800" i="24"/>
  <c r="E8800" i="24"/>
  <c r="E8801" i="24"/>
  <c r="D8801" i="24"/>
  <c r="D8802" i="24"/>
  <c r="E8802" i="24"/>
  <c r="E8803" i="24"/>
  <c r="D8803" i="24"/>
  <c r="D8804" i="24"/>
  <c r="E8804" i="24"/>
  <c r="E8805" i="24"/>
  <c r="D8805" i="24"/>
  <c r="D8806" i="24"/>
  <c r="E8806" i="24"/>
  <c r="E8807" i="24"/>
  <c r="D8807" i="24"/>
  <c r="D8808" i="24"/>
  <c r="E8808" i="24"/>
  <c r="E8809" i="24"/>
  <c r="D8809" i="24"/>
  <c r="D8810" i="24"/>
  <c r="E8810" i="24"/>
  <c r="E8811" i="24"/>
  <c r="D8811" i="24"/>
  <c r="D8812" i="24"/>
  <c r="E8812" i="24"/>
  <c r="E8813" i="24"/>
  <c r="D8813" i="24"/>
  <c r="D8814" i="24"/>
  <c r="E8814" i="24"/>
  <c r="E8815" i="24"/>
  <c r="D8815" i="24"/>
  <c r="D8816" i="24"/>
  <c r="E8816" i="24"/>
  <c r="E8817" i="24"/>
  <c r="D8817" i="24"/>
  <c r="D8818" i="24"/>
  <c r="E8818" i="24"/>
  <c r="E8819" i="24"/>
  <c r="D8819" i="24"/>
  <c r="D8820" i="24"/>
  <c r="E8820" i="24"/>
  <c r="E8821" i="24"/>
  <c r="D8821" i="24"/>
  <c r="D8822" i="24"/>
  <c r="E8822" i="24"/>
  <c r="E8823" i="24"/>
  <c r="D8823" i="24"/>
  <c r="D8824" i="24"/>
  <c r="E8824" i="24"/>
  <c r="E8825" i="24"/>
  <c r="D8825" i="24"/>
  <c r="D8826" i="24"/>
  <c r="E8826" i="24"/>
  <c r="E8827" i="24"/>
  <c r="D8827" i="24"/>
  <c r="D8828" i="24"/>
  <c r="E8828" i="24"/>
  <c r="E8829" i="24"/>
  <c r="D8829" i="24"/>
  <c r="D8830" i="24"/>
  <c r="E8830" i="24"/>
  <c r="E8831" i="24"/>
  <c r="D8831" i="24"/>
  <c r="D8832" i="24"/>
  <c r="E8832" i="24"/>
  <c r="E8833" i="24"/>
  <c r="D8833" i="24"/>
  <c r="D8834" i="24"/>
  <c r="E8834" i="24"/>
  <c r="E8835" i="24"/>
  <c r="D8835" i="24"/>
  <c r="D8836" i="24"/>
  <c r="E8836" i="24"/>
  <c r="E8837" i="24"/>
  <c r="D8837" i="24"/>
  <c r="D8838" i="24"/>
  <c r="E8838" i="24"/>
  <c r="E8839" i="24"/>
  <c r="D8839" i="24"/>
  <c r="D8840" i="24"/>
  <c r="E8840" i="24"/>
  <c r="E8841" i="24"/>
  <c r="D8841" i="24"/>
  <c r="D8842" i="24"/>
  <c r="E8842" i="24"/>
  <c r="E8843" i="24"/>
  <c r="D8843" i="24"/>
  <c r="D8844" i="24"/>
  <c r="E8844" i="24"/>
  <c r="E8845" i="24"/>
  <c r="D8845" i="24"/>
  <c r="D8846" i="24"/>
  <c r="E8846" i="24"/>
  <c r="E8847" i="24"/>
  <c r="D8847" i="24"/>
  <c r="D8848" i="24"/>
  <c r="E8848" i="24"/>
  <c r="E8849" i="24"/>
  <c r="D8849" i="24"/>
  <c r="D8850" i="24"/>
  <c r="E8850" i="24"/>
  <c r="E8851" i="24"/>
  <c r="D8851" i="24"/>
  <c r="D8852" i="24"/>
  <c r="E8852" i="24"/>
  <c r="E8853" i="24"/>
  <c r="D8853" i="24"/>
  <c r="D8854" i="24"/>
  <c r="E8854" i="24"/>
  <c r="E8855" i="24"/>
  <c r="D8855" i="24"/>
  <c r="D8856" i="24"/>
  <c r="E8856" i="24"/>
  <c r="E8857" i="24"/>
  <c r="D8857" i="24"/>
  <c r="D8858" i="24"/>
  <c r="E8858" i="24"/>
  <c r="E8859" i="24"/>
  <c r="D8859" i="24"/>
  <c r="D8860" i="24"/>
  <c r="E8860" i="24"/>
  <c r="E8861" i="24"/>
  <c r="D8861" i="24"/>
  <c r="D8862" i="24"/>
  <c r="E8862" i="24"/>
  <c r="E8863" i="24"/>
  <c r="D8863" i="24"/>
  <c r="D8864" i="24"/>
  <c r="E8864" i="24"/>
  <c r="E8865" i="24"/>
  <c r="D8865" i="24"/>
  <c r="D8866" i="24"/>
  <c r="E8866" i="24"/>
  <c r="E8867" i="24"/>
  <c r="D8867" i="24"/>
  <c r="D8868" i="24"/>
  <c r="E8868" i="24"/>
  <c r="E8869" i="24"/>
  <c r="D8869" i="24"/>
  <c r="D8870" i="24"/>
  <c r="E8870" i="24"/>
  <c r="E8871" i="24"/>
  <c r="D8871" i="24"/>
  <c r="D8872" i="24"/>
  <c r="E8873" i="24"/>
  <c r="D8873" i="24"/>
  <c r="D8874" i="24"/>
  <c r="E8874" i="24"/>
  <c r="E8875" i="24"/>
  <c r="D8875" i="24"/>
  <c r="D8876" i="24"/>
  <c r="E8876" i="24"/>
  <c r="E8877" i="24"/>
  <c r="D8877" i="24"/>
  <c r="D8878" i="24"/>
  <c r="E8878" i="24"/>
  <c r="E8879" i="24"/>
  <c r="D8879" i="24"/>
  <c r="D8880" i="24"/>
  <c r="E8880" i="24"/>
  <c r="E8881" i="24"/>
  <c r="D8881" i="24"/>
  <c r="D8882" i="24"/>
  <c r="E8882" i="24"/>
  <c r="E8883" i="24"/>
  <c r="D8883" i="24"/>
  <c r="D8884" i="24"/>
  <c r="E8884" i="24"/>
  <c r="E8885" i="24"/>
  <c r="D8885" i="24"/>
  <c r="D8886" i="24"/>
  <c r="E8886" i="24"/>
  <c r="E8887" i="24"/>
  <c r="D8887" i="24"/>
  <c r="D8888" i="24"/>
  <c r="E8888" i="24"/>
  <c r="E8889" i="24"/>
  <c r="D8889" i="24"/>
  <c r="D8890" i="24"/>
  <c r="E8890" i="24"/>
  <c r="E8891" i="24"/>
  <c r="D8891" i="24"/>
  <c r="D8892" i="24"/>
  <c r="E8892" i="24"/>
  <c r="E8893" i="24"/>
  <c r="D8893" i="24"/>
  <c r="D8894" i="24"/>
  <c r="E8894" i="24"/>
  <c r="E8895" i="24"/>
  <c r="D8895" i="24"/>
  <c r="D8896" i="24"/>
  <c r="E8896" i="24"/>
  <c r="E8897" i="24"/>
  <c r="D8897" i="24"/>
  <c r="D8898" i="24"/>
  <c r="E8898" i="24"/>
  <c r="E8899" i="24"/>
  <c r="D8899" i="24"/>
  <c r="D8900" i="24"/>
  <c r="E8900" i="24"/>
  <c r="E8901" i="24"/>
  <c r="D8901" i="24"/>
  <c r="D8902" i="24"/>
  <c r="E8902" i="24"/>
  <c r="E8903" i="24"/>
  <c r="D8903" i="24"/>
  <c r="D8904" i="24"/>
  <c r="E8904" i="24"/>
  <c r="E8905" i="24"/>
  <c r="D8905" i="24"/>
  <c r="D8906" i="24"/>
  <c r="E8906" i="24"/>
  <c r="E8907" i="24"/>
  <c r="D8907" i="24"/>
  <c r="D8908" i="24"/>
  <c r="E8908" i="24"/>
  <c r="E8909" i="24"/>
  <c r="D8909" i="24"/>
  <c r="D8910" i="24"/>
  <c r="E8910" i="24"/>
  <c r="E8911" i="24"/>
  <c r="D8911" i="24"/>
  <c r="D8912" i="24"/>
  <c r="E8912" i="24"/>
  <c r="E8913" i="24"/>
  <c r="D8913" i="24"/>
  <c r="D8914" i="24"/>
  <c r="E8914" i="24"/>
  <c r="E8915" i="24"/>
  <c r="D8915" i="24"/>
  <c r="D8916" i="24"/>
  <c r="E8916" i="24"/>
  <c r="E8917" i="24"/>
  <c r="D8917" i="24"/>
  <c r="D8918" i="24"/>
  <c r="E8918" i="24"/>
  <c r="E8919" i="24"/>
  <c r="D8919" i="24"/>
  <c r="D8920" i="24"/>
  <c r="E8920" i="24"/>
  <c r="E8921" i="24"/>
  <c r="D8921" i="24"/>
  <c r="D8922" i="24"/>
  <c r="E8922" i="24"/>
  <c r="E8923" i="24"/>
  <c r="D8923" i="24"/>
  <c r="D8924" i="24"/>
  <c r="E8924" i="24"/>
  <c r="E8925" i="24"/>
  <c r="D8925" i="24"/>
  <c r="D8926" i="24"/>
  <c r="E8926" i="24"/>
  <c r="E8927" i="24"/>
  <c r="D8927" i="24"/>
  <c r="D8928" i="24"/>
  <c r="E8928" i="24"/>
  <c r="E8929" i="24"/>
  <c r="D8929" i="24"/>
  <c r="D8930" i="24"/>
  <c r="E8930" i="24"/>
  <c r="E8931" i="24"/>
  <c r="D8931" i="24"/>
  <c r="D8932" i="24"/>
  <c r="E8932" i="24"/>
  <c r="E8933" i="24"/>
  <c r="D8933" i="24"/>
  <c r="D8934" i="24"/>
  <c r="E8934" i="24"/>
  <c r="E8935" i="24"/>
  <c r="D8935" i="24"/>
  <c r="D8936" i="24"/>
  <c r="E8936" i="24"/>
  <c r="E8937" i="24"/>
  <c r="D8937" i="24"/>
  <c r="D8938" i="24"/>
  <c r="E8938" i="24"/>
  <c r="E8939" i="24"/>
  <c r="D8939" i="24"/>
  <c r="D8940" i="24"/>
  <c r="E8940" i="24"/>
  <c r="E8941" i="24"/>
  <c r="D8941" i="24"/>
  <c r="D8942" i="24"/>
  <c r="E8942" i="24"/>
  <c r="E8943" i="24"/>
  <c r="D8943" i="24"/>
  <c r="D8944" i="24"/>
  <c r="E8944" i="24"/>
  <c r="E8945" i="24"/>
  <c r="D8945" i="24"/>
  <c r="D8946" i="24"/>
  <c r="E8947" i="24"/>
  <c r="D8947" i="24"/>
  <c r="D8948" i="24"/>
  <c r="E8948" i="24"/>
  <c r="E8949" i="24"/>
  <c r="D8949" i="24"/>
  <c r="D8950" i="24"/>
  <c r="E8950" i="24"/>
  <c r="E8951" i="24"/>
  <c r="D8951" i="24"/>
  <c r="D8952" i="24"/>
  <c r="E8952" i="24"/>
  <c r="E8953" i="24"/>
  <c r="D8953" i="24"/>
  <c r="D8954" i="24"/>
  <c r="E8954" i="24"/>
  <c r="E8955" i="24"/>
  <c r="D8955" i="24"/>
  <c r="D8956" i="24"/>
  <c r="E8956" i="24"/>
  <c r="E8957" i="24"/>
  <c r="D8957" i="24"/>
  <c r="D8958" i="24"/>
  <c r="E8958" i="24"/>
  <c r="E8959" i="24"/>
  <c r="D8959" i="24"/>
  <c r="D8960" i="24"/>
  <c r="E8960" i="24"/>
  <c r="E8961" i="24"/>
  <c r="D8961" i="24"/>
  <c r="D8962" i="24"/>
  <c r="E8962" i="24"/>
  <c r="E8963" i="24"/>
  <c r="D8963" i="24"/>
  <c r="D8964" i="24"/>
  <c r="E8964" i="24"/>
  <c r="E8965" i="24"/>
  <c r="D8965" i="24"/>
  <c r="D8966" i="24"/>
  <c r="E8966" i="24"/>
  <c r="E8967" i="24"/>
  <c r="D8967" i="24"/>
  <c r="D8968" i="24"/>
  <c r="E8968" i="24"/>
  <c r="E8969" i="24"/>
  <c r="D8969" i="24"/>
  <c r="D8970" i="24"/>
  <c r="E8970" i="24"/>
  <c r="E8971" i="24"/>
  <c r="D8971" i="24"/>
  <c r="D8972" i="24"/>
  <c r="E8972" i="24"/>
  <c r="E8973" i="24"/>
  <c r="D8973" i="24"/>
  <c r="D8974" i="24"/>
  <c r="E8974" i="24"/>
  <c r="E8975" i="24"/>
  <c r="D8975" i="24"/>
  <c r="D8976" i="24"/>
  <c r="E8976" i="24"/>
  <c r="E8977" i="24"/>
  <c r="D8977" i="24"/>
  <c r="D8978" i="24"/>
  <c r="E8978" i="24"/>
  <c r="E8979" i="24"/>
  <c r="D8979" i="24"/>
  <c r="D8980" i="24"/>
  <c r="E8980" i="24"/>
  <c r="E8981" i="24"/>
  <c r="D8981" i="24"/>
  <c r="D8982" i="24"/>
  <c r="E8982" i="24"/>
  <c r="E8983" i="24"/>
  <c r="D8983" i="24"/>
  <c r="D8984" i="24"/>
  <c r="E8984" i="24"/>
  <c r="E8985" i="24"/>
  <c r="D8985" i="24"/>
  <c r="D8986" i="24"/>
  <c r="E8986" i="24"/>
  <c r="E8987" i="24"/>
  <c r="D8987" i="24"/>
  <c r="D8988" i="24"/>
  <c r="E8988" i="24"/>
  <c r="E8989" i="24"/>
  <c r="D8989" i="24"/>
  <c r="D8990" i="24"/>
  <c r="E8990" i="24"/>
  <c r="E8991" i="24"/>
  <c r="D8991" i="24"/>
  <c r="D8992" i="24"/>
  <c r="E8992" i="24"/>
  <c r="E8993" i="24"/>
  <c r="D8993" i="24"/>
  <c r="D8994" i="24"/>
  <c r="E8994" i="24"/>
  <c r="E8995" i="24"/>
  <c r="D8995" i="24"/>
  <c r="D8996" i="24"/>
  <c r="E8996" i="24"/>
  <c r="E8997" i="24"/>
  <c r="D8997" i="24"/>
  <c r="D8998" i="24"/>
  <c r="E8998" i="24"/>
  <c r="E8999" i="24"/>
  <c r="D8999" i="24"/>
  <c r="D9000" i="24"/>
  <c r="E9000" i="24"/>
  <c r="E9001" i="24"/>
  <c r="D9001" i="24"/>
  <c r="D9002" i="24"/>
  <c r="E9002" i="24"/>
  <c r="E9003" i="24"/>
  <c r="D9003" i="24"/>
  <c r="D9004" i="24"/>
  <c r="E9004" i="24"/>
  <c r="E9005" i="24"/>
  <c r="D9005" i="24"/>
  <c r="D9006" i="24"/>
  <c r="E9006" i="24"/>
  <c r="E9007" i="24"/>
  <c r="D9007" i="24"/>
  <c r="D9008" i="24"/>
  <c r="E9009" i="24"/>
  <c r="D9009" i="24"/>
  <c r="D9010" i="24"/>
  <c r="E9010" i="24"/>
  <c r="E9011" i="24"/>
  <c r="D9011" i="24"/>
  <c r="D9012" i="24"/>
  <c r="E9012" i="24"/>
  <c r="E9013" i="24"/>
  <c r="D9013" i="24"/>
  <c r="D9014" i="24"/>
  <c r="E9014" i="24"/>
  <c r="E9015" i="24"/>
  <c r="D9015" i="24"/>
  <c r="D9016" i="24"/>
  <c r="E9016" i="24"/>
  <c r="E9017" i="24"/>
  <c r="D9017" i="24"/>
  <c r="D9018" i="24"/>
  <c r="E9018" i="24"/>
  <c r="E9019" i="24"/>
  <c r="D9019" i="24"/>
  <c r="D9020" i="24"/>
  <c r="E9020" i="24"/>
  <c r="E9021" i="24"/>
  <c r="D9021" i="24"/>
  <c r="D9022" i="24"/>
  <c r="E9022" i="24"/>
  <c r="E9023" i="24"/>
  <c r="D9023" i="24"/>
  <c r="D9024" i="24"/>
  <c r="E9024" i="24"/>
  <c r="E9025" i="24"/>
  <c r="D9025" i="24"/>
  <c r="D9026" i="24"/>
  <c r="E9026" i="24"/>
  <c r="E9027" i="24"/>
  <c r="D9027" i="24"/>
  <c r="D9028" i="24"/>
  <c r="E9028" i="24"/>
  <c r="E9029" i="24"/>
  <c r="D9029" i="24"/>
  <c r="D9030" i="24"/>
  <c r="E9030" i="24"/>
  <c r="E9031" i="24"/>
  <c r="D9031" i="24"/>
  <c r="D9032" i="24"/>
  <c r="E9032" i="24"/>
  <c r="E9033" i="24"/>
  <c r="D9033" i="24"/>
  <c r="D9034" i="24"/>
  <c r="E9034" i="24"/>
  <c r="E9035" i="24"/>
  <c r="D9035" i="24"/>
  <c r="D9036" i="24"/>
  <c r="E9036" i="24"/>
  <c r="E9037" i="24"/>
  <c r="D9037" i="24"/>
  <c r="D9038" i="24"/>
  <c r="E9038" i="24"/>
  <c r="E9039" i="24"/>
  <c r="D9039" i="24"/>
  <c r="D9040" i="24"/>
  <c r="E9040" i="24"/>
  <c r="E9041" i="24"/>
  <c r="D9041" i="24"/>
  <c r="D9042" i="24"/>
  <c r="E9042" i="24"/>
  <c r="E9043" i="24"/>
  <c r="D9043" i="24"/>
  <c r="D9044" i="24"/>
  <c r="E9044" i="24"/>
  <c r="E9045" i="24"/>
  <c r="D9045" i="24"/>
  <c r="D9046" i="24"/>
  <c r="E9046" i="24"/>
  <c r="E9047" i="24"/>
  <c r="D9047" i="24"/>
  <c r="D9048" i="24"/>
  <c r="E9048" i="24"/>
  <c r="E9049" i="24"/>
  <c r="D9049" i="24"/>
  <c r="D9050" i="24"/>
  <c r="E9050" i="24"/>
  <c r="E9051" i="24"/>
  <c r="D9051" i="24"/>
  <c r="D9052" i="24"/>
  <c r="E9052" i="24"/>
  <c r="E9053" i="24"/>
  <c r="D9053" i="24"/>
  <c r="D9054" i="24"/>
  <c r="E9054" i="24"/>
  <c r="E9055" i="24"/>
  <c r="D9055" i="24"/>
  <c r="D9056" i="24"/>
  <c r="E9056" i="24"/>
  <c r="E9057" i="24"/>
  <c r="D9057" i="24"/>
  <c r="D9058" i="24"/>
  <c r="E9058" i="24"/>
  <c r="E9059" i="24"/>
  <c r="D9059" i="24"/>
  <c r="D9060" i="24"/>
  <c r="E9060" i="24"/>
  <c r="E9061" i="24"/>
  <c r="D9061" i="24"/>
  <c r="D9062" i="24"/>
  <c r="E9062" i="24"/>
  <c r="E9063" i="24"/>
  <c r="D9063" i="24"/>
  <c r="D9064" i="24"/>
  <c r="E9064" i="24"/>
  <c r="E9065" i="24"/>
  <c r="D9065" i="24"/>
  <c r="D9066" i="24"/>
  <c r="E9066" i="24"/>
  <c r="E9067" i="24"/>
  <c r="D9067" i="24"/>
  <c r="D9068" i="24"/>
  <c r="E9068" i="24"/>
  <c r="E9069" i="24"/>
  <c r="D9069" i="24"/>
  <c r="D9070" i="24"/>
  <c r="E9070" i="24"/>
  <c r="E9071" i="24"/>
  <c r="D9071" i="24"/>
  <c r="D9072" i="24"/>
  <c r="E9072" i="24"/>
  <c r="E9073" i="24"/>
  <c r="D9073" i="24"/>
  <c r="D9074" i="24"/>
  <c r="E9074" i="24"/>
  <c r="E9075" i="24"/>
  <c r="D9075" i="24"/>
  <c r="D9076" i="24"/>
  <c r="E9076" i="24"/>
  <c r="E9077" i="24"/>
  <c r="D9077" i="24"/>
  <c r="D9078" i="24"/>
  <c r="E9078" i="24"/>
  <c r="E9079" i="24"/>
  <c r="D9079" i="24"/>
  <c r="D9080" i="24"/>
  <c r="E9080" i="24"/>
  <c r="E9081" i="24"/>
  <c r="D9081" i="24"/>
  <c r="D9082" i="24"/>
  <c r="E9082" i="24"/>
  <c r="E9083" i="24"/>
  <c r="D9083" i="24"/>
  <c r="D9084" i="24"/>
  <c r="E9084" i="24"/>
  <c r="E9085" i="24"/>
  <c r="D9085" i="24"/>
  <c r="D9086" i="24"/>
  <c r="E9086" i="24"/>
  <c r="E9087" i="24"/>
  <c r="D9087" i="24"/>
  <c r="D9088" i="24"/>
  <c r="E9088" i="24"/>
  <c r="E9089" i="24"/>
  <c r="D9089" i="24"/>
  <c r="D9090" i="24"/>
  <c r="E9090" i="24"/>
  <c r="E9091" i="24"/>
  <c r="D9091" i="24"/>
  <c r="D9092" i="24"/>
  <c r="E9092" i="24"/>
  <c r="E9093" i="24"/>
  <c r="D9093" i="24"/>
  <c r="D9094" i="24"/>
  <c r="E9094" i="24"/>
  <c r="E9095" i="24"/>
  <c r="D9095" i="24"/>
  <c r="D9096" i="24"/>
  <c r="E9096" i="24"/>
  <c r="E9097" i="24"/>
  <c r="D9097" i="24"/>
  <c r="D9098" i="24"/>
  <c r="E9098" i="24"/>
  <c r="E9099" i="24"/>
  <c r="D9099" i="24"/>
  <c r="D9100" i="24"/>
  <c r="E9100" i="24"/>
  <c r="E9101" i="24"/>
  <c r="D9101" i="24"/>
  <c r="D9102" i="24"/>
  <c r="E9102" i="24"/>
  <c r="E9103" i="24"/>
  <c r="D9103" i="24"/>
  <c r="D9104" i="24"/>
  <c r="E9104" i="24"/>
  <c r="E9105" i="24"/>
  <c r="D9105" i="24"/>
  <c r="D9106" i="24"/>
  <c r="E9106" i="24"/>
  <c r="E9107" i="24"/>
  <c r="D9107" i="24"/>
  <c r="D9108" i="24"/>
  <c r="E9108" i="24"/>
  <c r="E9109" i="24"/>
  <c r="D9109" i="24"/>
  <c r="D9110" i="24"/>
  <c r="E9110" i="24"/>
  <c r="E9111" i="24"/>
  <c r="D9111" i="24"/>
  <c r="D9112" i="24"/>
  <c r="E9112" i="24"/>
  <c r="E9113" i="24"/>
  <c r="D9113" i="24"/>
  <c r="D9114" i="24"/>
  <c r="E9114" i="24"/>
  <c r="E9115" i="24"/>
  <c r="D9115" i="24"/>
  <c r="D9116" i="24"/>
  <c r="E9116" i="24"/>
  <c r="E9117" i="24"/>
  <c r="D9117" i="24"/>
  <c r="D9118" i="24"/>
  <c r="E9118" i="24"/>
  <c r="E9119" i="24"/>
  <c r="D9119" i="24"/>
  <c r="D9120" i="24"/>
  <c r="E9120" i="24"/>
  <c r="E9121" i="24"/>
  <c r="D9121" i="24"/>
  <c r="D9122" i="24"/>
  <c r="E9122" i="24"/>
  <c r="E9123" i="24"/>
  <c r="D9123" i="24"/>
  <c r="D9124" i="24"/>
  <c r="E9124" i="24"/>
  <c r="E9125" i="24"/>
  <c r="D9125" i="24"/>
  <c r="D9126" i="24"/>
  <c r="E9126" i="24"/>
  <c r="E9127" i="24"/>
  <c r="D9127" i="24"/>
  <c r="D9128" i="24"/>
  <c r="E9128" i="24"/>
  <c r="E9129" i="24"/>
  <c r="D9129" i="24"/>
  <c r="D9130" i="24"/>
  <c r="E9130" i="24"/>
  <c r="E9131" i="24"/>
  <c r="D9131" i="24"/>
  <c r="D9132" i="24"/>
  <c r="E9132" i="24"/>
  <c r="E9133" i="24"/>
  <c r="D9133" i="24"/>
  <c r="D9134" i="24"/>
  <c r="E9134" i="24"/>
  <c r="E9135" i="24"/>
  <c r="D9135" i="24"/>
  <c r="D9136" i="24"/>
  <c r="E9136" i="24"/>
  <c r="E9137" i="24"/>
  <c r="D9137" i="24"/>
  <c r="D9138" i="24"/>
  <c r="E9138" i="24"/>
  <c r="E9139" i="24"/>
  <c r="D9139" i="24"/>
  <c r="D9140" i="24"/>
  <c r="E9140" i="24"/>
  <c r="E9141" i="24"/>
  <c r="D9141" i="24"/>
  <c r="D9142" i="24"/>
  <c r="E9142" i="24"/>
  <c r="E9143" i="24"/>
  <c r="D9143" i="24"/>
  <c r="D9144" i="24"/>
  <c r="E9144" i="24"/>
  <c r="E9145" i="24"/>
  <c r="D9145" i="24"/>
  <c r="D9146" i="24"/>
  <c r="E9146" i="24"/>
  <c r="E9147" i="24"/>
  <c r="D9147" i="24"/>
  <c r="D9148" i="24"/>
  <c r="E9148" i="24"/>
  <c r="E9149" i="24"/>
  <c r="D9149" i="24"/>
  <c r="D9150" i="24"/>
  <c r="E9150" i="24"/>
  <c r="E9151" i="24"/>
  <c r="D9151" i="24"/>
  <c r="D9152" i="24"/>
  <c r="E9152" i="24"/>
  <c r="E9153" i="24"/>
  <c r="D9153" i="24"/>
  <c r="D9154" i="24"/>
  <c r="E9154" i="24"/>
  <c r="E9155" i="24"/>
  <c r="D9155" i="24"/>
  <c r="D9156" i="24"/>
  <c r="E9156" i="24"/>
  <c r="E9157" i="24"/>
  <c r="D9157" i="24"/>
  <c r="D9158" i="24"/>
  <c r="E9158" i="24"/>
  <c r="E9159" i="24"/>
  <c r="D9159" i="24"/>
  <c r="D9160" i="24"/>
  <c r="E9160" i="24"/>
  <c r="E9161" i="24"/>
  <c r="D9161" i="24"/>
  <c r="D9162" i="24"/>
  <c r="E9162" i="24"/>
  <c r="E9163" i="24"/>
  <c r="D9163" i="24"/>
  <c r="D9164" i="24"/>
  <c r="E9164" i="24"/>
  <c r="E9165" i="24"/>
  <c r="D9165" i="24"/>
  <c r="D9166" i="24"/>
  <c r="E9166" i="24"/>
  <c r="E9167" i="24"/>
  <c r="D9167" i="24"/>
  <c r="D9168" i="24"/>
  <c r="E9168" i="24"/>
  <c r="E9169" i="24"/>
  <c r="D9169" i="24"/>
  <c r="D9170" i="24"/>
  <c r="E9170" i="24"/>
  <c r="E9171" i="24"/>
  <c r="D9171" i="24"/>
  <c r="D9172" i="24"/>
  <c r="E9172" i="24"/>
  <c r="E9173" i="24"/>
  <c r="D9173" i="24"/>
  <c r="D9174" i="24"/>
  <c r="E9174" i="24"/>
  <c r="E9175" i="24"/>
  <c r="D9175" i="24"/>
  <c r="D9176" i="24"/>
  <c r="E9176" i="24"/>
  <c r="E9177" i="24"/>
  <c r="D9177" i="24"/>
  <c r="D9178" i="24"/>
  <c r="E9178" i="24"/>
  <c r="E9179" i="24"/>
  <c r="D9179" i="24"/>
  <c r="D9180" i="24"/>
  <c r="E9180" i="24"/>
  <c r="E9181" i="24"/>
  <c r="D9181" i="24"/>
  <c r="D9182" i="24"/>
  <c r="E9182" i="24"/>
  <c r="E9183" i="24"/>
  <c r="D9183" i="24"/>
  <c r="D9184" i="24"/>
  <c r="E9184" i="24"/>
  <c r="E9185" i="24"/>
  <c r="D9185" i="24"/>
  <c r="D9186" i="24"/>
  <c r="E9186" i="24"/>
  <c r="E9187" i="24"/>
  <c r="D9187" i="24"/>
  <c r="D9188" i="24"/>
  <c r="E9188" i="24"/>
  <c r="E9189" i="24"/>
  <c r="D9189" i="24"/>
  <c r="D9190" i="24"/>
  <c r="E9190" i="24"/>
  <c r="E9191" i="24"/>
  <c r="D9191" i="24"/>
  <c r="D9192" i="24"/>
  <c r="E9192" i="24"/>
  <c r="E9193" i="24"/>
  <c r="D9193" i="24"/>
  <c r="D9194" i="24"/>
  <c r="E9194" i="24"/>
  <c r="E9195" i="24"/>
  <c r="D9195" i="24"/>
  <c r="D9196" i="24"/>
  <c r="E9196" i="24"/>
  <c r="E9197" i="24"/>
  <c r="D9197" i="24"/>
  <c r="D9198" i="24"/>
  <c r="E9198" i="24"/>
  <c r="E9199" i="24"/>
  <c r="D9199" i="24"/>
  <c r="D9200" i="24"/>
  <c r="E9200" i="24"/>
  <c r="E9201" i="24"/>
  <c r="D9201" i="24"/>
  <c r="D9202" i="24"/>
  <c r="E9202" i="24"/>
  <c r="E9203" i="24"/>
  <c r="D9203" i="24"/>
  <c r="D9204" i="24"/>
  <c r="E9204" i="24"/>
  <c r="E9205" i="24"/>
  <c r="D9205" i="24"/>
  <c r="D9206" i="24"/>
  <c r="E9206" i="24"/>
  <c r="E9207" i="24"/>
  <c r="D9207" i="24"/>
  <c r="D9208" i="24"/>
  <c r="E9208" i="24"/>
  <c r="E9209" i="24"/>
  <c r="D9209" i="24"/>
  <c r="D9210" i="24"/>
  <c r="E9210" i="24"/>
  <c r="E9211" i="24"/>
  <c r="D9211" i="24"/>
  <c r="D9212" i="24"/>
  <c r="E9212" i="24"/>
  <c r="E9213" i="24"/>
  <c r="D9213" i="24"/>
  <c r="D9214" i="24"/>
  <c r="E9214" i="24"/>
  <c r="E9215" i="24"/>
  <c r="D9215" i="24"/>
  <c r="D9216" i="24"/>
  <c r="E9216" i="24"/>
  <c r="E9217" i="24"/>
  <c r="D9217" i="24"/>
  <c r="D9218" i="24"/>
  <c r="E9218" i="24"/>
  <c r="E9219" i="24"/>
  <c r="D9219" i="24"/>
  <c r="D9220" i="24"/>
  <c r="E9220" i="24"/>
  <c r="E9221" i="24"/>
  <c r="D9221" i="24"/>
  <c r="D9222" i="24"/>
  <c r="E9222" i="24"/>
  <c r="E9223" i="24"/>
  <c r="D9223" i="24"/>
  <c r="D9224" i="24"/>
  <c r="E9224" i="24"/>
  <c r="E9225" i="24"/>
  <c r="D9225" i="24"/>
  <c r="D9226" i="24"/>
  <c r="E9226" i="24"/>
  <c r="E9227" i="24"/>
  <c r="D9227" i="24"/>
  <c r="D9228" i="24"/>
  <c r="E9228" i="24"/>
  <c r="E9229" i="24"/>
  <c r="D9229" i="24"/>
  <c r="D9230" i="24"/>
  <c r="E9230" i="24"/>
  <c r="E9231" i="24"/>
  <c r="D9231" i="24"/>
  <c r="D9232" i="24"/>
  <c r="E9232" i="24"/>
  <c r="E9233" i="24"/>
  <c r="D9233" i="24"/>
  <c r="D9234" i="24"/>
  <c r="E9234" i="24"/>
  <c r="E9235" i="24"/>
  <c r="D9235" i="24"/>
  <c r="D9236" i="24"/>
  <c r="E9236" i="24"/>
  <c r="E9237" i="24"/>
  <c r="D9237" i="24"/>
  <c r="D9238" i="24"/>
  <c r="E9238" i="24"/>
  <c r="E9239" i="24"/>
  <c r="D9239" i="24"/>
  <c r="D9240" i="24"/>
  <c r="E9240" i="24"/>
  <c r="E9241" i="24"/>
  <c r="D9241" i="24"/>
  <c r="D9242" i="24"/>
  <c r="E9242" i="24"/>
  <c r="E9243" i="24"/>
  <c r="D9243" i="24"/>
  <c r="D9244" i="24"/>
  <c r="E9244" i="24"/>
  <c r="E9245" i="24"/>
  <c r="D9245" i="24"/>
  <c r="D9246" i="24"/>
  <c r="E9246" i="24"/>
  <c r="E9247" i="24"/>
  <c r="D9247" i="24"/>
  <c r="D9248" i="24"/>
  <c r="E9248" i="24"/>
  <c r="E9249" i="24"/>
  <c r="D9249" i="24"/>
  <c r="D9250" i="24"/>
  <c r="E9250" i="24"/>
  <c r="E9251" i="24"/>
  <c r="D9251" i="24"/>
  <c r="D9252" i="24"/>
  <c r="E9252" i="24"/>
  <c r="E9253" i="24"/>
  <c r="D9253" i="24"/>
  <c r="D9254" i="24"/>
  <c r="E9254" i="24"/>
  <c r="E9255" i="24"/>
  <c r="D9255" i="24"/>
  <c r="D9256" i="24"/>
  <c r="E9256" i="24"/>
  <c r="E9257" i="24"/>
  <c r="D9257" i="24"/>
  <c r="D9258" i="24"/>
  <c r="E9258" i="24"/>
  <c r="E9259" i="24"/>
  <c r="D9259" i="24"/>
  <c r="D9260" i="24"/>
  <c r="E9260" i="24"/>
  <c r="E9261" i="24"/>
  <c r="D9261" i="24"/>
  <c r="D9262" i="24"/>
  <c r="E9262" i="24"/>
  <c r="E9263" i="24"/>
  <c r="D9263" i="24"/>
  <c r="D9264" i="24"/>
  <c r="E9264" i="24"/>
  <c r="E9265" i="24"/>
  <c r="D9265" i="24"/>
  <c r="D9266" i="24"/>
  <c r="E9266" i="24"/>
  <c r="E9267" i="24"/>
  <c r="D9267" i="24"/>
  <c r="D9268" i="24"/>
  <c r="E9268" i="24"/>
  <c r="E9269" i="24"/>
  <c r="D9269" i="24"/>
  <c r="D9270" i="24"/>
  <c r="E9270" i="24"/>
  <c r="E9271" i="24"/>
  <c r="D9271" i="24"/>
  <c r="D9272" i="24"/>
  <c r="E9272" i="24"/>
  <c r="E9273" i="24"/>
  <c r="D9273" i="24"/>
  <c r="D9274" i="24"/>
  <c r="E9274" i="24"/>
  <c r="E9275" i="24"/>
  <c r="D9275" i="24"/>
  <c r="D9276" i="24"/>
  <c r="E9276" i="24"/>
  <c r="E9277" i="24"/>
  <c r="D9277" i="24"/>
  <c r="D9278" i="24"/>
  <c r="E9278" i="24"/>
  <c r="E9279" i="24"/>
  <c r="D9279" i="24"/>
  <c r="D9280" i="24"/>
  <c r="E9280" i="24"/>
  <c r="E9281" i="24"/>
  <c r="D9281" i="24"/>
  <c r="D9282" i="24"/>
  <c r="E9282" i="24"/>
  <c r="E9283" i="24"/>
  <c r="D9283" i="24"/>
  <c r="D9284" i="24"/>
  <c r="E9284" i="24"/>
  <c r="E9285" i="24"/>
  <c r="D9285" i="24"/>
  <c r="D9286" i="24"/>
  <c r="E9286" i="24"/>
  <c r="E9287" i="24"/>
  <c r="D9287" i="24"/>
  <c r="D9288" i="24"/>
  <c r="E9288" i="24"/>
  <c r="E9289" i="24"/>
  <c r="D9289" i="24"/>
  <c r="D9290" i="24"/>
  <c r="E9290" i="24"/>
  <c r="E9291" i="24"/>
  <c r="D9291" i="24"/>
  <c r="D9292" i="24"/>
  <c r="E9292" i="24"/>
  <c r="E9293" i="24"/>
  <c r="D9293" i="24"/>
  <c r="D9294" i="24"/>
  <c r="E9294" i="24"/>
  <c r="E9295" i="24"/>
  <c r="D9295" i="24"/>
  <c r="D9296" i="24"/>
  <c r="E9296" i="24"/>
  <c r="E9297" i="24"/>
  <c r="D9297" i="24"/>
  <c r="D9298" i="24"/>
  <c r="E9298" i="24"/>
  <c r="E9299" i="24"/>
  <c r="D9299" i="24"/>
  <c r="D9300" i="24"/>
  <c r="E9300" i="24"/>
  <c r="E9301" i="24"/>
  <c r="D9301" i="24"/>
  <c r="D9302" i="24"/>
  <c r="E9302" i="24"/>
  <c r="E9303" i="24"/>
  <c r="D9303" i="24"/>
  <c r="D9304" i="24"/>
  <c r="E9304" i="24"/>
  <c r="E9305" i="24"/>
  <c r="D9305" i="24"/>
  <c r="D9306" i="24"/>
  <c r="E9306" i="24"/>
  <c r="E9307" i="24"/>
  <c r="D9307" i="24"/>
  <c r="D9308" i="24"/>
  <c r="E9308" i="24"/>
  <c r="E9309" i="24"/>
  <c r="D9309" i="24"/>
  <c r="D9310" i="24"/>
  <c r="E9310" i="24"/>
  <c r="E9311" i="24"/>
  <c r="D9311" i="24"/>
  <c r="D9312" i="24"/>
  <c r="E9312" i="24"/>
  <c r="E9313" i="24"/>
  <c r="D9313" i="24"/>
  <c r="D9314" i="24"/>
  <c r="E9314" i="24"/>
  <c r="E9315" i="24"/>
  <c r="D9315" i="24"/>
  <c r="D9316" i="24"/>
  <c r="E9316" i="24"/>
  <c r="E9317" i="24"/>
  <c r="D9317" i="24"/>
  <c r="D9318" i="24"/>
  <c r="E9318" i="24"/>
  <c r="E9319" i="24"/>
  <c r="D9319" i="24"/>
  <c r="D9320" i="24"/>
  <c r="E9320" i="24"/>
  <c r="E9321" i="24"/>
  <c r="D9321" i="24"/>
  <c r="D9322" i="24"/>
  <c r="E9322" i="24"/>
  <c r="E9323" i="24"/>
  <c r="D9323" i="24"/>
  <c r="D9324" i="24"/>
  <c r="E9324" i="24"/>
  <c r="E9325" i="24"/>
  <c r="D9325" i="24"/>
  <c r="D9326" i="24"/>
  <c r="E9326" i="24"/>
  <c r="E9327" i="24"/>
  <c r="D9327" i="24"/>
  <c r="D9328" i="24"/>
  <c r="E9328" i="24"/>
  <c r="E9329" i="24"/>
  <c r="D9329" i="24"/>
  <c r="D9330" i="24"/>
  <c r="E9330" i="24"/>
  <c r="E9331" i="24"/>
  <c r="D9331" i="24"/>
  <c r="D9332" i="24"/>
  <c r="E9332" i="24"/>
  <c r="E9333" i="24"/>
  <c r="D9333" i="24"/>
  <c r="D9334" i="24"/>
  <c r="E9334" i="24"/>
  <c r="E9335" i="24"/>
  <c r="D9335" i="24"/>
  <c r="D9336" i="24"/>
  <c r="E9336" i="24"/>
  <c r="E9337" i="24"/>
  <c r="D9337" i="24"/>
  <c r="D9338" i="24"/>
  <c r="E9338" i="24"/>
  <c r="E9339" i="24"/>
  <c r="D9339" i="24"/>
  <c r="D9340" i="24"/>
  <c r="E9340" i="24"/>
  <c r="E9341" i="24"/>
  <c r="D9341" i="24"/>
  <c r="D9342" i="24"/>
  <c r="E9342" i="24"/>
  <c r="E9343" i="24"/>
  <c r="D9343" i="24"/>
  <c r="D9344" i="24"/>
  <c r="E9344" i="24"/>
  <c r="E9345" i="24"/>
  <c r="D9345" i="24"/>
  <c r="D9346" i="24"/>
  <c r="E9346" i="24"/>
  <c r="E9347" i="24"/>
  <c r="D9347" i="24"/>
  <c r="D9348" i="24"/>
  <c r="E9348" i="24"/>
  <c r="E9349" i="24"/>
  <c r="D9349" i="24"/>
  <c r="D9350" i="24"/>
  <c r="E9350" i="24"/>
  <c r="E9351" i="24"/>
  <c r="D9351" i="24"/>
  <c r="D9352" i="24"/>
  <c r="E9352" i="24"/>
  <c r="E9353" i="24"/>
  <c r="D9353" i="24"/>
  <c r="D9354" i="24"/>
  <c r="E9354" i="24"/>
  <c r="E9355" i="24"/>
  <c r="D9355" i="24"/>
  <c r="D9356" i="24"/>
  <c r="E9356" i="24"/>
  <c r="E9357" i="24"/>
  <c r="D9357" i="24"/>
  <c r="D9358" i="24"/>
  <c r="E9358" i="24"/>
  <c r="E9359" i="24"/>
  <c r="D9359" i="24"/>
  <c r="D9360" i="24"/>
  <c r="E9360" i="24"/>
  <c r="E9361" i="24"/>
  <c r="D9361" i="24"/>
  <c r="D9362" i="24"/>
  <c r="E9363" i="24"/>
  <c r="D9363" i="24"/>
  <c r="D9364" i="24"/>
  <c r="E9364" i="24"/>
  <c r="E9365" i="24"/>
  <c r="D9365" i="24"/>
  <c r="D9366" i="24"/>
  <c r="E9366" i="24"/>
  <c r="E9367" i="24"/>
  <c r="D9367" i="24"/>
  <c r="D9368" i="24"/>
  <c r="E9368" i="24"/>
  <c r="E9369" i="24"/>
  <c r="D9369" i="24"/>
  <c r="D9370" i="24"/>
  <c r="E9371" i="24"/>
  <c r="D9371" i="24"/>
  <c r="D9372" i="24"/>
  <c r="E9372" i="24"/>
  <c r="E9373" i="24"/>
  <c r="D9373" i="24"/>
  <c r="D9374" i="24"/>
  <c r="E9374" i="24"/>
  <c r="E9375" i="24"/>
  <c r="D9375" i="24"/>
  <c r="D9376" i="24"/>
  <c r="E9376" i="24"/>
  <c r="E9377" i="24"/>
  <c r="D9377" i="24"/>
  <c r="D9378" i="24"/>
  <c r="E9378" i="24"/>
  <c r="E9379" i="24"/>
  <c r="D9379" i="24"/>
  <c r="D9380" i="24"/>
  <c r="E9380" i="24"/>
  <c r="E9381" i="24"/>
  <c r="D9381" i="24"/>
  <c r="D9382" i="24"/>
  <c r="E9382" i="24"/>
  <c r="E9383" i="24"/>
  <c r="D9383" i="24"/>
  <c r="D9384" i="24"/>
  <c r="E9384" i="24"/>
  <c r="E9385" i="24"/>
  <c r="D9385" i="24"/>
  <c r="D9386" i="24"/>
  <c r="E9386" i="24"/>
  <c r="E9387" i="24"/>
  <c r="D9387" i="24"/>
  <c r="D9388" i="24"/>
  <c r="E9388" i="24"/>
  <c r="E9389" i="24"/>
  <c r="D9389" i="24"/>
  <c r="D9390" i="24"/>
  <c r="E9390" i="24"/>
  <c r="E9391" i="24"/>
  <c r="D9391" i="24"/>
  <c r="D9392" i="24"/>
  <c r="E9392" i="24"/>
  <c r="E9393" i="24"/>
  <c r="D9393" i="24"/>
  <c r="D9394" i="24"/>
  <c r="E9394" i="24"/>
  <c r="E9395" i="24"/>
  <c r="D9395" i="24"/>
  <c r="D9396" i="24"/>
  <c r="E9396" i="24"/>
  <c r="E9397" i="24"/>
  <c r="D9397" i="24"/>
  <c r="D9398" i="24"/>
  <c r="E9398" i="24"/>
  <c r="E9399" i="24"/>
  <c r="D9399" i="24"/>
  <c r="D9400" i="24"/>
  <c r="E9400" i="24"/>
  <c r="E9401" i="24"/>
  <c r="D9401" i="24"/>
  <c r="D9402" i="24"/>
  <c r="E9402" i="24"/>
  <c r="E9403" i="24"/>
  <c r="D9403" i="24"/>
  <c r="D9404" i="24"/>
  <c r="E9404" i="24"/>
  <c r="E9405" i="24"/>
  <c r="D9405" i="24"/>
  <c r="D9406" i="24"/>
  <c r="E9406" i="24"/>
  <c r="E9407" i="24"/>
  <c r="D9407" i="24"/>
  <c r="D9408" i="24"/>
  <c r="E9408" i="24"/>
  <c r="E9409" i="24"/>
  <c r="D9409" i="24"/>
  <c r="D9410" i="24"/>
  <c r="E9410" i="24"/>
  <c r="E9411" i="24"/>
  <c r="D9411" i="24"/>
  <c r="D9412" i="24"/>
  <c r="E9412" i="24"/>
  <c r="E9413" i="24"/>
  <c r="D9413" i="24"/>
  <c r="D9414" i="24"/>
  <c r="E9414" i="24"/>
  <c r="E9415" i="24"/>
  <c r="D9415" i="24"/>
  <c r="D9416" i="24"/>
  <c r="E9416" i="24"/>
  <c r="E9417" i="24"/>
  <c r="D9417" i="24"/>
  <c r="D9418" i="24"/>
  <c r="E9418" i="24"/>
  <c r="E9419" i="24"/>
  <c r="D9419" i="24"/>
  <c r="D9420" i="24"/>
  <c r="E9420" i="24"/>
  <c r="E9421" i="24"/>
  <c r="D9421" i="24"/>
  <c r="D9422" i="24"/>
  <c r="E9422" i="24"/>
  <c r="E9423" i="24"/>
  <c r="D9423" i="24"/>
  <c r="D9424" i="24"/>
  <c r="E9424" i="24"/>
  <c r="E9425" i="24"/>
  <c r="D9425" i="24"/>
  <c r="D9426" i="24"/>
  <c r="E9426" i="24"/>
  <c r="E9427" i="24"/>
  <c r="D9427" i="24"/>
  <c r="D9428" i="24"/>
  <c r="E9428" i="24"/>
  <c r="E9429" i="24"/>
  <c r="D9429" i="24"/>
  <c r="D9430" i="24"/>
  <c r="E9430" i="24"/>
  <c r="E9431" i="24"/>
  <c r="D9431" i="24"/>
  <c r="D9432" i="24"/>
  <c r="E9432" i="24"/>
  <c r="E9433" i="24"/>
  <c r="D9433" i="24"/>
  <c r="D9434" i="24"/>
  <c r="E9434" i="24"/>
  <c r="E9435" i="24"/>
  <c r="D9435" i="24"/>
  <c r="D9436" i="24"/>
  <c r="E9436" i="24"/>
  <c r="E9437" i="24"/>
  <c r="D9437" i="24"/>
  <c r="D9438" i="24"/>
  <c r="E9438" i="24"/>
  <c r="E9439" i="24"/>
  <c r="D9439" i="24"/>
  <c r="D9440" i="24"/>
  <c r="E9440" i="24"/>
  <c r="E9441" i="24"/>
  <c r="D9441" i="24"/>
  <c r="D9442" i="24"/>
  <c r="E9442" i="24"/>
  <c r="E9443" i="24"/>
  <c r="D9443" i="24"/>
  <c r="D9444" i="24"/>
  <c r="E9444" i="24"/>
  <c r="E9445" i="24"/>
  <c r="D9445" i="24"/>
  <c r="D9446" i="24"/>
  <c r="E9446" i="24"/>
  <c r="E9447" i="24"/>
  <c r="D9447" i="24"/>
  <c r="D9448" i="24"/>
  <c r="E9448" i="24"/>
  <c r="E9449" i="24"/>
  <c r="D9449" i="24"/>
  <c r="D9450" i="24"/>
  <c r="E9450" i="24"/>
  <c r="E9451" i="24"/>
  <c r="D9451" i="24"/>
  <c r="D9452" i="24"/>
  <c r="E9452" i="24"/>
  <c r="E9453" i="24"/>
  <c r="D9453" i="24"/>
  <c r="D9454" i="24"/>
  <c r="E9454" i="24"/>
  <c r="E9455" i="24"/>
  <c r="D9455" i="24"/>
  <c r="D9456" i="24"/>
  <c r="E9456" i="24"/>
  <c r="E9457" i="24"/>
  <c r="D9457" i="24"/>
  <c r="D9458" i="24"/>
  <c r="E9458" i="24"/>
  <c r="E9459" i="24"/>
  <c r="D9459" i="24"/>
  <c r="D9460" i="24"/>
  <c r="E9460" i="24"/>
  <c r="E9461" i="24"/>
  <c r="D9461" i="24"/>
  <c r="D9462" i="24"/>
  <c r="E9462" i="24"/>
  <c r="E9463" i="24"/>
  <c r="D9463" i="24"/>
  <c r="D9464" i="24"/>
  <c r="E9464" i="24"/>
  <c r="E9465" i="24"/>
  <c r="D9465" i="24"/>
  <c r="D9466" i="24"/>
  <c r="E9466" i="24"/>
  <c r="E9467" i="24"/>
  <c r="D9467" i="24"/>
  <c r="D9468" i="24"/>
  <c r="E9468" i="24"/>
  <c r="E9469" i="24"/>
  <c r="D9469" i="24"/>
  <c r="D9470" i="24"/>
  <c r="E9470" i="24"/>
  <c r="E9471" i="24"/>
  <c r="D9471" i="24"/>
  <c r="D9472" i="24"/>
  <c r="E9472" i="24"/>
  <c r="E9473" i="24"/>
  <c r="D9473" i="24"/>
  <c r="D9474" i="24"/>
  <c r="E9474" i="24"/>
  <c r="E9475" i="24"/>
  <c r="D9475" i="24"/>
  <c r="D9476" i="24"/>
  <c r="E9476" i="24"/>
  <c r="E9477" i="24"/>
  <c r="D9477" i="24"/>
  <c r="D9478" i="24"/>
  <c r="E9478" i="24"/>
  <c r="E9479" i="24"/>
  <c r="D9479" i="24"/>
  <c r="D9480" i="24"/>
  <c r="E9480" i="24"/>
  <c r="E9481" i="24"/>
  <c r="D9481" i="24"/>
  <c r="D9482" i="24"/>
  <c r="E9482" i="24"/>
  <c r="E9483" i="24"/>
  <c r="D9483" i="24"/>
  <c r="D9484" i="24"/>
  <c r="E9484" i="24"/>
  <c r="E9485" i="24"/>
  <c r="D9485" i="24"/>
  <c r="D9486" i="24"/>
  <c r="E9486" i="24"/>
  <c r="E9487" i="24"/>
  <c r="D9487" i="24"/>
  <c r="D9488" i="24"/>
  <c r="E9488" i="24"/>
  <c r="E9489" i="24"/>
  <c r="D9489" i="24"/>
  <c r="D9490" i="24"/>
  <c r="E9490" i="24"/>
  <c r="E9491" i="24"/>
  <c r="D9491" i="24"/>
  <c r="D9492" i="24"/>
  <c r="E9492" i="24"/>
  <c r="E9493" i="24"/>
  <c r="D9493" i="24"/>
  <c r="D9494" i="24"/>
  <c r="E9494" i="24"/>
  <c r="E9495" i="24"/>
  <c r="D9495" i="24"/>
  <c r="D9496" i="24"/>
  <c r="E9496" i="24"/>
  <c r="E9497" i="24"/>
  <c r="D9497" i="24"/>
  <c r="D9498" i="24"/>
  <c r="E9498" i="24"/>
  <c r="E9499" i="24"/>
  <c r="D9499" i="24"/>
  <c r="D9500" i="24"/>
  <c r="E9500" i="24"/>
  <c r="E9501" i="24"/>
  <c r="D9501" i="24"/>
  <c r="D9502" i="24"/>
  <c r="E9502" i="24"/>
  <c r="E9503" i="24"/>
  <c r="D9503" i="24"/>
  <c r="D9504" i="24"/>
  <c r="E9504" i="24"/>
  <c r="E9505" i="24"/>
  <c r="D9505" i="24"/>
  <c r="D9506" i="24"/>
  <c r="E9506" i="24"/>
  <c r="E9507" i="24"/>
  <c r="D9507" i="24"/>
  <c r="D9508" i="24"/>
  <c r="E9508" i="24"/>
  <c r="E9509" i="24"/>
  <c r="D9509" i="24"/>
  <c r="D9510" i="24"/>
  <c r="E9510" i="24"/>
  <c r="E9511" i="24"/>
  <c r="D9511" i="24"/>
  <c r="D9512" i="24"/>
  <c r="E9512" i="24"/>
  <c r="E9513" i="24"/>
  <c r="D9513" i="24"/>
  <c r="D9514" i="24"/>
  <c r="E9514" i="24"/>
  <c r="E9515" i="24"/>
  <c r="D9515" i="24"/>
  <c r="D9516" i="24"/>
  <c r="E9516" i="24"/>
  <c r="E9517" i="24"/>
  <c r="D9517" i="24"/>
  <c r="D9518" i="24"/>
  <c r="E9518" i="24"/>
  <c r="E9519" i="24"/>
  <c r="D9519" i="24"/>
  <c r="D9520" i="24"/>
  <c r="E9520" i="24"/>
  <c r="E9521" i="24"/>
  <c r="D9521" i="24"/>
  <c r="D9522" i="24"/>
  <c r="E9522" i="24"/>
  <c r="E9523" i="24"/>
  <c r="D9523" i="24"/>
  <c r="D9524" i="24"/>
  <c r="E9524" i="24"/>
  <c r="E9525" i="24"/>
  <c r="D9525" i="24"/>
  <c r="D9526" i="24"/>
  <c r="E9526" i="24"/>
  <c r="E9527" i="24"/>
  <c r="D9527" i="24"/>
  <c r="D9528" i="24"/>
  <c r="E9528" i="24"/>
  <c r="E9529" i="24"/>
  <c r="D9529" i="24"/>
  <c r="D9530" i="24"/>
  <c r="E9530" i="24"/>
  <c r="E9531" i="24"/>
  <c r="D9531" i="24"/>
  <c r="D9532" i="24"/>
  <c r="E9532" i="24"/>
  <c r="E9533" i="24"/>
  <c r="D9533" i="24"/>
  <c r="D9534" i="24"/>
  <c r="E9534" i="24"/>
  <c r="E9535" i="24"/>
  <c r="D9535" i="24"/>
  <c r="D9536" i="24"/>
  <c r="E9536" i="24"/>
  <c r="E9537" i="24"/>
  <c r="D9537" i="24"/>
  <c r="D9538" i="24"/>
  <c r="E9538" i="24"/>
  <c r="E9539" i="24"/>
  <c r="D9539" i="24"/>
  <c r="D9540" i="24"/>
  <c r="E9540" i="24"/>
  <c r="E9541" i="24"/>
  <c r="D9541" i="24"/>
  <c r="D9542" i="24"/>
  <c r="E9542" i="24"/>
  <c r="E9543" i="24"/>
  <c r="D9543" i="24"/>
  <c r="D9544" i="24"/>
  <c r="E9544" i="24"/>
  <c r="E9545" i="24"/>
  <c r="D9545" i="24"/>
  <c r="D9546" i="24"/>
  <c r="E9546" i="24"/>
  <c r="E9547" i="24"/>
  <c r="D9547" i="24"/>
  <c r="D9548" i="24"/>
  <c r="E9548" i="24"/>
  <c r="E9549" i="24"/>
  <c r="D9549" i="24"/>
  <c r="D9550" i="24"/>
  <c r="E9550" i="24"/>
  <c r="E9551" i="24"/>
  <c r="D9551" i="24"/>
  <c r="D9552" i="24"/>
  <c r="E9553" i="24"/>
  <c r="D9553" i="24"/>
  <c r="D9554" i="24"/>
  <c r="E9554" i="24"/>
  <c r="E9555" i="24"/>
  <c r="D9555" i="24"/>
  <c r="D9556" i="24"/>
  <c r="E9556" i="24"/>
  <c r="E9557" i="24"/>
  <c r="D9557" i="24"/>
  <c r="D9558" i="24"/>
  <c r="E9558" i="24"/>
  <c r="E9559" i="24"/>
  <c r="D9559" i="24"/>
  <c r="D9560" i="24"/>
  <c r="E9560" i="24"/>
  <c r="E9561" i="24"/>
  <c r="D9561" i="24"/>
  <c r="D9562" i="24"/>
  <c r="E9562" i="24"/>
  <c r="E9563" i="24"/>
  <c r="D9563" i="24"/>
  <c r="D9564" i="24"/>
  <c r="E9564" i="24"/>
  <c r="E9565" i="24"/>
  <c r="D9565" i="24"/>
  <c r="D9566" i="24"/>
  <c r="E9566" i="24"/>
  <c r="E9567" i="24"/>
  <c r="D9567" i="24"/>
  <c r="D9568" i="24"/>
  <c r="E9568" i="24"/>
  <c r="E9569" i="24"/>
  <c r="D9569" i="24"/>
  <c r="D9570" i="24"/>
  <c r="E9570" i="24"/>
  <c r="E9571" i="24"/>
  <c r="D9571" i="24"/>
  <c r="D9572" i="24"/>
  <c r="E9572" i="24"/>
  <c r="E9573" i="24"/>
  <c r="D9573" i="24"/>
  <c r="D9574" i="24"/>
  <c r="E9574" i="24"/>
  <c r="E9575" i="24"/>
  <c r="D9575" i="24"/>
  <c r="D9576" i="24"/>
  <c r="E9576" i="24"/>
  <c r="E9577" i="24"/>
  <c r="D9577" i="24"/>
  <c r="D9578" i="24"/>
  <c r="E9578" i="24"/>
  <c r="E9579" i="24"/>
  <c r="D9579" i="24"/>
  <c r="D9580" i="24"/>
  <c r="E9580" i="24"/>
  <c r="E9581" i="24"/>
  <c r="D9581" i="24"/>
  <c r="D9582" i="24"/>
  <c r="E9582" i="24"/>
  <c r="E9583" i="24"/>
  <c r="D9583" i="24"/>
  <c r="D9584" i="24"/>
  <c r="E9584" i="24"/>
  <c r="E9585" i="24"/>
  <c r="D9585" i="24"/>
  <c r="D9586" i="24"/>
  <c r="E9586" i="24"/>
  <c r="E9587" i="24"/>
  <c r="D9587" i="24"/>
  <c r="D9588" i="24"/>
  <c r="E9588" i="24"/>
  <c r="E9589" i="24"/>
  <c r="D9589" i="24"/>
  <c r="D9590" i="24"/>
  <c r="E9590" i="24"/>
  <c r="E9591" i="24"/>
  <c r="D9591" i="24"/>
  <c r="D9592" i="24"/>
  <c r="E9592" i="24"/>
  <c r="E9593" i="24"/>
  <c r="D9593" i="24"/>
  <c r="D9594" i="24"/>
  <c r="E9594" i="24"/>
  <c r="E9595" i="24"/>
  <c r="D9595" i="24"/>
  <c r="D9596" i="24"/>
  <c r="E9596" i="24"/>
  <c r="E9597" i="24"/>
  <c r="D9597" i="24"/>
  <c r="D9598" i="24"/>
  <c r="E9598" i="24"/>
  <c r="E9599" i="24"/>
  <c r="D9599" i="24"/>
  <c r="D9600" i="24"/>
  <c r="E9600" i="24"/>
  <c r="E9601" i="24"/>
  <c r="D9601" i="24"/>
  <c r="D9602" i="24"/>
  <c r="E9602" i="24"/>
  <c r="E9603" i="24"/>
  <c r="D9603" i="24"/>
  <c r="D9604" i="24"/>
  <c r="E9604" i="24"/>
  <c r="E9605" i="24"/>
  <c r="D9605" i="24"/>
  <c r="D9606" i="24"/>
  <c r="E9606" i="24"/>
  <c r="E9607" i="24"/>
  <c r="D9607" i="24"/>
  <c r="D9608" i="24"/>
  <c r="E9608" i="24"/>
  <c r="E9609" i="24"/>
  <c r="D9609" i="24"/>
  <c r="D9610" i="24"/>
  <c r="E9610" i="24"/>
  <c r="E9611" i="24"/>
  <c r="D9611" i="24"/>
  <c r="D9612" i="24"/>
  <c r="E9612" i="24"/>
  <c r="E9613" i="24"/>
  <c r="D9613" i="24"/>
  <c r="D9614" i="24"/>
  <c r="E9614" i="24"/>
  <c r="E9615" i="24"/>
  <c r="D9615" i="24"/>
  <c r="D9616" i="24"/>
  <c r="E9616" i="24"/>
  <c r="E9617" i="24"/>
  <c r="D9617" i="24"/>
  <c r="D9618" i="24"/>
  <c r="E9618" i="24"/>
  <c r="E9619" i="24"/>
  <c r="D9619" i="24"/>
  <c r="D9620" i="24"/>
  <c r="E9620" i="24"/>
  <c r="E9621" i="24"/>
  <c r="D9621" i="24"/>
  <c r="D9622" i="24"/>
  <c r="E9622" i="24"/>
  <c r="E9623" i="24"/>
  <c r="D9623" i="24"/>
  <c r="D9624" i="24"/>
  <c r="E9624" i="24"/>
  <c r="E9625" i="24"/>
  <c r="D9625" i="24"/>
  <c r="D9626" i="24"/>
  <c r="E9626" i="24"/>
  <c r="E9627" i="24"/>
  <c r="D9627" i="24"/>
  <c r="D9628" i="24"/>
  <c r="E9628" i="24"/>
  <c r="E9629" i="24"/>
  <c r="D9629" i="24"/>
  <c r="D9630" i="24"/>
  <c r="E9630" i="24"/>
  <c r="E9631" i="24"/>
  <c r="D9631" i="24"/>
  <c r="D9632" i="24"/>
  <c r="E9632" i="24"/>
  <c r="E9633" i="24"/>
  <c r="D9633" i="24"/>
  <c r="D9634" i="24"/>
  <c r="E9634" i="24"/>
  <c r="E9635" i="24"/>
  <c r="D9635" i="24"/>
  <c r="D9636" i="24"/>
  <c r="E9636" i="24"/>
  <c r="E9637" i="24"/>
  <c r="D9637" i="24"/>
  <c r="D9638" i="24"/>
  <c r="E9638" i="24"/>
  <c r="E9639" i="24"/>
  <c r="D9639" i="24"/>
  <c r="D9640" i="24"/>
  <c r="E9640" i="24"/>
  <c r="E9641" i="24"/>
  <c r="D9641" i="24"/>
  <c r="D9642" i="24"/>
  <c r="E9642" i="24"/>
  <c r="E9643" i="24"/>
  <c r="D9643" i="24"/>
  <c r="D9644" i="24"/>
  <c r="E9644" i="24"/>
  <c r="E9645" i="24"/>
  <c r="D9645" i="24"/>
  <c r="D9646" i="24"/>
  <c r="E9646" i="24"/>
  <c r="E9647" i="24"/>
  <c r="D9647" i="24"/>
  <c r="D9648" i="24"/>
  <c r="E9648" i="24"/>
  <c r="E9649" i="24"/>
  <c r="D9649" i="24"/>
  <c r="D9650" i="24"/>
  <c r="E9650" i="24"/>
  <c r="E9651" i="24"/>
  <c r="D9651" i="24"/>
  <c r="D9652" i="24"/>
  <c r="E9652" i="24"/>
  <c r="E9653" i="24"/>
  <c r="D9653" i="24"/>
  <c r="D9654" i="24"/>
  <c r="E9654" i="24"/>
  <c r="E9655" i="24"/>
  <c r="D9655" i="24"/>
  <c r="D9656" i="24"/>
  <c r="E9656" i="24"/>
  <c r="E9657" i="24"/>
  <c r="D9657" i="24"/>
  <c r="D9658" i="24"/>
  <c r="E9658" i="24"/>
  <c r="E9659" i="24"/>
  <c r="D9659" i="24"/>
  <c r="D9660" i="24"/>
  <c r="E9660" i="24"/>
  <c r="E9661" i="24"/>
  <c r="D9661" i="24"/>
  <c r="D9662" i="24"/>
  <c r="E9662" i="24"/>
  <c r="E9663" i="24"/>
  <c r="D9663" i="24"/>
  <c r="D9664" i="24"/>
  <c r="E9664" i="24"/>
  <c r="E9665" i="24"/>
  <c r="D9665" i="24"/>
  <c r="D9666" i="24"/>
  <c r="E9666" i="24"/>
  <c r="E9667" i="24"/>
  <c r="D9667" i="24"/>
  <c r="D9668" i="24"/>
  <c r="E9668" i="24"/>
  <c r="E9669" i="24"/>
  <c r="D9669" i="24"/>
  <c r="D9670" i="24"/>
  <c r="E9670" i="24"/>
  <c r="E9671" i="24"/>
  <c r="D9671" i="24"/>
  <c r="D9672" i="24"/>
  <c r="E9672" i="24"/>
  <c r="E9673" i="24"/>
  <c r="D9673" i="24"/>
  <c r="D9674" i="24"/>
  <c r="E9674" i="24"/>
  <c r="E9675" i="24"/>
  <c r="D9675" i="24"/>
  <c r="D9676" i="24"/>
  <c r="E9676" i="24"/>
  <c r="E9677" i="24"/>
  <c r="D9677" i="24"/>
  <c r="D9678" i="24"/>
  <c r="E9678" i="24"/>
  <c r="E9679" i="24"/>
  <c r="D9679" i="24"/>
  <c r="D9680" i="24"/>
  <c r="E9680" i="24"/>
  <c r="E9681" i="24"/>
  <c r="D9681" i="24"/>
  <c r="D9682" i="24"/>
  <c r="E9682" i="24"/>
  <c r="E9683" i="24"/>
  <c r="D9683" i="24"/>
  <c r="D9684" i="24"/>
  <c r="E9684" i="24"/>
  <c r="E9685" i="24"/>
  <c r="D9685" i="24"/>
  <c r="D9686" i="24"/>
  <c r="E9686" i="24"/>
  <c r="E9687" i="24"/>
  <c r="D9687" i="24"/>
  <c r="D9688" i="24"/>
  <c r="E9688" i="24"/>
  <c r="E9689" i="24"/>
  <c r="D9689" i="24"/>
  <c r="D9690" i="24"/>
  <c r="E9690" i="24"/>
  <c r="E9691" i="24"/>
  <c r="D9691" i="24"/>
  <c r="D9692" i="24"/>
  <c r="E9692" i="24"/>
  <c r="E9693" i="24"/>
  <c r="D9693" i="24"/>
  <c r="D9694" i="24"/>
  <c r="E9694" i="24"/>
  <c r="E9695" i="24"/>
  <c r="D9695" i="24"/>
  <c r="D9696" i="24"/>
  <c r="E9696" i="24"/>
  <c r="E9697" i="24"/>
  <c r="D9697" i="24"/>
  <c r="D9698" i="24"/>
  <c r="E9698" i="24"/>
  <c r="E9699" i="24"/>
  <c r="D9699" i="24"/>
  <c r="D9700" i="24"/>
  <c r="E9700" i="24"/>
  <c r="E9701" i="24"/>
  <c r="D9701" i="24"/>
  <c r="D9702" i="24"/>
  <c r="E9702" i="24"/>
  <c r="E9703" i="24"/>
  <c r="D9703" i="24"/>
  <c r="D9704" i="24"/>
  <c r="E9704" i="24"/>
  <c r="E9705" i="24"/>
  <c r="D9705" i="24"/>
  <c r="D9706" i="24"/>
  <c r="E9706" i="24"/>
  <c r="E9707" i="24"/>
  <c r="D9707" i="24"/>
  <c r="D9708" i="24"/>
  <c r="E9708" i="24"/>
  <c r="E9709" i="24"/>
  <c r="D9709" i="24"/>
  <c r="D9710" i="24"/>
  <c r="E9710" i="24"/>
  <c r="E9711" i="24"/>
  <c r="D9711" i="24"/>
  <c r="D9712" i="24"/>
  <c r="E9712" i="24"/>
  <c r="E9713" i="24"/>
  <c r="D9713" i="24"/>
  <c r="D9714" i="24"/>
  <c r="E9714" i="24"/>
  <c r="E9715" i="24"/>
  <c r="D9715" i="24"/>
  <c r="D9716" i="24"/>
  <c r="E9716" i="24"/>
  <c r="E9717" i="24"/>
  <c r="D9717" i="24"/>
  <c r="D9718" i="24"/>
  <c r="E9718" i="24"/>
  <c r="E9719" i="24"/>
  <c r="D9719" i="24"/>
  <c r="D9720" i="24"/>
  <c r="E9720" i="24"/>
  <c r="E9721" i="24"/>
  <c r="D9721" i="24"/>
  <c r="D9722" i="24"/>
  <c r="E9722" i="24"/>
  <c r="E9723" i="24"/>
  <c r="D9723" i="24"/>
  <c r="D9724" i="24"/>
  <c r="E9724" i="24"/>
  <c r="E9725" i="24"/>
  <c r="D9725" i="24"/>
  <c r="D9726" i="24"/>
  <c r="E9726" i="24"/>
  <c r="E9727" i="24"/>
  <c r="D9727" i="24"/>
  <c r="D9728" i="24"/>
  <c r="E9728" i="24"/>
  <c r="E9729" i="24"/>
  <c r="D9729" i="24"/>
  <c r="D9730" i="24"/>
  <c r="E9730" i="24"/>
  <c r="E9731" i="24"/>
  <c r="D9731" i="24"/>
  <c r="D9732" i="24"/>
  <c r="E9732" i="24"/>
  <c r="E9733" i="24"/>
  <c r="D9733" i="24"/>
  <c r="D9734" i="24"/>
  <c r="E9734" i="24"/>
  <c r="E9735" i="24"/>
  <c r="D9735" i="24"/>
  <c r="D9736" i="24"/>
  <c r="E9736" i="24"/>
  <c r="E9737" i="24"/>
  <c r="D9737" i="24"/>
  <c r="D9738" i="24"/>
  <c r="E9738" i="24"/>
  <c r="E9739" i="24"/>
  <c r="D9739" i="24"/>
  <c r="D9740" i="24"/>
  <c r="E9740" i="24"/>
  <c r="E9741" i="24"/>
  <c r="D9741" i="24"/>
  <c r="D9742" i="24"/>
  <c r="E9742" i="24"/>
  <c r="E9743" i="24"/>
  <c r="D9743" i="24"/>
  <c r="D9744" i="24"/>
  <c r="E9744" i="24"/>
  <c r="E9745" i="24"/>
  <c r="D9745" i="24"/>
  <c r="D9746" i="24"/>
  <c r="E9746" i="24"/>
  <c r="E9747" i="24"/>
  <c r="D9747" i="24"/>
  <c r="D9748" i="24"/>
  <c r="E9748" i="24"/>
  <c r="E9749" i="24"/>
  <c r="D9749" i="24"/>
  <c r="D9750" i="24"/>
  <c r="E9750" i="24"/>
  <c r="E9751" i="24"/>
  <c r="D9751" i="24"/>
  <c r="D9752" i="24"/>
  <c r="E9752" i="24"/>
  <c r="E9753" i="24"/>
  <c r="D9753" i="24"/>
  <c r="D9754" i="24"/>
  <c r="E9754" i="24"/>
  <c r="E9755" i="24"/>
  <c r="D9755" i="24"/>
  <c r="D9756" i="24"/>
  <c r="E9756" i="24"/>
  <c r="E9757" i="24"/>
  <c r="D9757" i="24"/>
  <c r="D9758" i="24"/>
  <c r="E9758" i="24"/>
  <c r="E9759" i="24"/>
  <c r="D9759" i="24"/>
  <c r="D9760" i="24"/>
  <c r="E9760" i="24"/>
  <c r="E9761" i="24"/>
  <c r="D9761" i="24"/>
  <c r="D9762" i="24"/>
  <c r="E9762" i="24"/>
  <c r="E9763" i="24"/>
  <c r="D9763" i="24"/>
  <c r="D9764" i="24"/>
  <c r="E9764" i="24"/>
  <c r="E9765" i="24"/>
  <c r="D9765" i="24"/>
  <c r="D9766" i="24"/>
  <c r="E9766" i="24"/>
  <c r="E9767" i="24"/>
  <c r="D9767" i="24"/>
  <c r="D9768" i="24"/>
  <c r="E9768" i="24"/>
  <c r="E9769" i="24"/>
  <c r="D9769" i="24"/>
  <c r="D9770" i="24"/>
  <c r="E9770" i="24"/>
  <c r="E9771" i="24"/>
  <c r="D9771" i="24"/>
  <c r="D9772" i="24"/>
  <c r="E9772" i="24"/>
  <c r="E9773" i="24"/>
  <c r="D9773" i="24"/>
  <c r="D9774" i="24"/>
  <c r="E9774" i="24"/>
  <c r="E9775" i="24"/>
  <c r="D9775" i="24"/>
  <c r="D9776" i="24"/>
  <c r="E9776" i="24"/>
  <c r="E9777" i="24"/>
  <c r="D9777" i="24"/>
  <c r="D9778" i="24"/>
  <c r="E9779" i="24"/>
  <c r="D9779" i="24"/>
  <c r="D9780" i="24"/>
  <c r="E9780" i="24"/>
  <c r="E9781" i="24"/>
  <c r="D9781" i="24"/>
  <c r="D9782" i="24"/>
  <c r="E9782" i="24"/>
  <c r="E9783" i="24"/>
  <c r="D9783" i="24"/>
  <c r="D9784" i="24"/>
  <c r="E9784" i="24"/>
  <c r="E9785" i="24"/>
  <c r="D9785" i="24"/>
  <c r="D9786" i="24"/>
  <c r="E9786" i="24"/>
  <c r="E9787" i="24"/>
  <c r="D9787" i="24"/>
  <c r="D9788" i="24"/>
  <c r="E9788" i="24"/>
  <c r="E9789" i="24"/>
  <c r="D9789" i="24"/>
  <c r="D9790" i="24"/>
  <c r="E9790" i="24"/>
  <c r="E9791" i="24"/>
  <c r="D9791" i="24"/>
  <c r="D9792" i="24"/>
  <c r="E9792" i="24"/>
  <c r="E9793" i="24"/>
  <c r="D9793" i="24"/>
  <c r="D9794" i="24"/>
  <c r="E9794" i="24"/>
  <c r="E9795" i="24"/>
  <c r="D9795" i="24"/>
  <c r="D9796" i="24"/>
  <c r="E9796" i="24"/>
  <c r="E9797" i="24"/>
  <c r="D9797" i="24"/>
  <c r="D9798" i="24"/>
  <c r="E9798" i="24"/>
  <c r="E9799" i="24"/>
  <c r="D9799" i="24"/>
  <c r="D9800" i="24"/>
  <c r="E9800" i="24"/>
  <c r="E9801" i="24"/>
  <c r="D9801" i="24"/>
  <c r="D9802" i="24"/>
  <c r="E9802" i="24"/>
  <c r="E9803" i="24"/>
  <c r="D9803" i="24"/>
  <c r="D9804" i="24"/>
  <c r="E9804" i="24"/>
  <c r="E9805" i="24"/>
  <c r="D9805" i="24"/>
  <c r="D9806" i="24"/>
  <c r="E9806" i="24"/>
  <c r="E9807" i="24"/>
  <c r="D9807" i="24"/>
  <c r="D9808" i="24"/>
  <c r="E9808" i="24"/>
  <c r="E9809" i="24"/>
  <c r="D9809" i="24"/>
  <c r="D9810" i="24"/>
  <c r="E9810" i="24"/>
  <c r="E9811" i="24"/>
  <c r="D9811" i="24"/>
  <c r="D9812" i="24"/>
  <c r="E9812" i="24"/>
  <c r="E9813" i="24"/>
  <c r="D9813" i="24"/>
  <c r="D9814" i="24"/>
  <c r="E9814" i="24"/>
  <c r="E9815" i="24"/>
  <c r="D9815" i="24"/>
  <c r="D9816" i="24"/>
  <c r="E9816" i="24"/>
  <c r="E9817" i="24"/>
  <c r="D9817" i="24"/>
  <c r="D9818" i="24"/>
  <c r="E9818" i="24"/>
  <c r="E9819" i="24"/>
  <c r="D9819" i="24"/>
  <c r="D9820" i="24"/>
  <c r="E9820" i="24"/>
  <c r="E9821" i="24"/>
  <c r="D9821" i="24"/>
  <c r="D9822" i="24"/>
  <c r="E9822" i="24"/>
  <c r="E9823" i="24"/>
  <c r="D9823" i="24"/>
  <c r="D9824" i="24"/>
  <c r="E9824" i="24"/>
  <c r="E9825" i="24"/>
  <c r="D9825" i="24"/>
  <c r="D9826" i="24"/>
  <c r="E9826" i="24"/>
  <c r="E9827" i="24"/>
  <c r="D9827" i="24"/>
  <c r="D9828" i="24"/>
  <c r="E9828" i="24"/>
  <c r="E9829" i="24"/>
  <c r="D9829" i="24"/>
  <c r="D9830" i="24"/>
  <c r="E9830" i="24"/>
  <c r="E9831" i="24"/>
  <c r="D9831" i="24"/>
  <c r="D9832" i="24"/>
  <c r="E9832" i="24"/>
  <c r="E9833" i="24"/>
  <c r="D9833" i="24"/>
  <c r="D9834" i="24"/>
  <c r="E9834" i="24"/>
  <c r="E9835" i="24"/>
  <c r="D9835" i="24"/>
  <c r="D9836" i="24"/>
  <c r="E9836" i="24"/>
  <c r="E9837" i="24"/>
  <c r="D9837" i="24"/>
  <c r="D9838" i="24"/>
  <c r="E9838" i="24"/>
  <c r="E9839" i="24"/>
  <c r="D9839" i="24"/>
  <c r="D9840" i="24"/>
  <c r="E9840" i="24"/>
  <c r="E9841" i="24"/>
  <c r="D9841" i="24"/>
  <c r="D9842" i="24"/>
  <c r="E9842" i="24"/>
  <c r="E9843" i="24"/>
  <c r="D9843" i="24"/>
  <c r="D9844" i="24"/>
  <c r="E9844" i="24"/>
  <c r="E9845" i="24"/>
  <c r="D9845" i="24"/>
  <c r="D9846" i="24"/>
  <c r="E9846" i="24"/>
  <c r="E9847" i="24"/>
  <c r="D9847" i="24"/>
  <c r="D9848" i="24"/>
  <c r="E9848" i="24"/>
  <c r="E9849" i="24"/>
  <c r="D9849" i="24"/>
  <c r="D9850" i="24"/>
  <c r="E9850" i="24"/>
  <c r="E9851" i="24"/>
  <c r="D9851" i="24"/>
  <c r="D9852" i="24"/>
  <c r="E9852" i="24"/>
  <c r="E9853" i="24"/>
  <c r="D9853" i="24"/>
  <c r="D9854" i="24"/>
  <c r="E9854" i="24"/>
  <c r="E9855" i="24"/>
  <c r="D9855" i="24"/>
  <c r="D9856" i="24"/>
  <c r="E9856" i="24"/>
  <c r="E9857" i="24"/>
  <c r="D9857" i="24"/>
  <c r="D9858" i="24"/>
  <c r="E9858" i="24"/>
  <c r="E9859" i="24"/>
  <c r="D9859" i="24"/>
  <c r="D9860" i="24"/>
  <c r="E9860" i="24"/>
  <c r="E9861" i="24"/>
  <c r="D9861" i="24"/>
  <c r="D9862" i="24"/>
  <c r="E9862" i="24"/>
  <c r="E9863" i="24"/>
  <c r="D9863" i="24"/>
  <c r="D9864" i="24"/>
  <c r="E9864" i="24"/>
  <c r="E9865" i="24"/>
  <c r="D9865" i="24"/>
  <c r="D9866" i="24"/>
  <c r="E9866" i="24"/>
  <c r="E9867" i="24"/>
  <c r="D9867" i="24"/>
  <c r="D9868" i="24"/>
  <c r="E9868" i="24"/>
  <c r="E9869" i="24"/>
  <c r="D9869" i="24"/>
  <c r="D9870" i="24"/>
  <c r="E9870" i="24"/>
  <c r="E9871" i="24"/>
  <c r="D9871" i="24"/>
  <c r="D9872" i="24"/>
  <c r="E9872" i="24"/>
  <c r="E9873" i="24"/>
  <c r="D9873" i="24"/>
  <c r="D9874" i="24"/>
  <c r="E9874" i="24"/>
  <c r="E9875" i="24"/>
  <c r="D9875" i="24"/>
  <c r="D9876" i="24"/>
  <c r="E9876" i="24"/>
  <c r="E9877" i="24"/>
  <c r="D9877" i="24"/>
  <c r="D9878" i="24"/>
  <c r="E9878" i="24"/>
  <c r="E9879" i="24"/>
  <c r="D9879" i="24"/>
  <c r="D9880" i="24"/>
  <c r="E9880" i="24"/>
  <c r="E9881" i="24"/>
  <c r="D9881" i="24"/>
  <c r="D9882" i="24"/>
  <c r="E9882" i="24"/>
  <c r="E9883" i="24"/>
  <c r="D9883" i="24"/>
  <c r="D9884" i="24"/>
  <c r="E9884" i="24"/>
  <c r="E9885" i="24"/>
  <c r="D9885" i="24"/>
  <c r="D9886" i="24"/>
  <c r="E9886" i="24"/>
  <c r="E9887" i="24"/>
  <c r="D9887" i="24"/>
  <c r="D9888" i="24"/>
  <c r="E9888" i="24"/>
  <c r="E9889" i="24"/>
  <c r="D9889" i="24"/>
  <c r="D9890" i="24"/>
  <c r="E9890" i="24"/>
  <c r="E9891" i="24"/>
  <c r="D9891" i="24"/>
  <c r="D9892" i="24"/>
  <c r="E9892" i="24"/>
  <c r="E9893" i="24"/>
  <c r="D9893" i="24"/>
  <c r="D9894" i="24"/>
  <c r="E9894" i="24"/>
  <c r="E9895" i="24"/>
  <c r="D9895" i="24"/>
  <c r="D9896" i="24"/>
  <c r="E9896" i="24"/>
  <c r="E9897" i="24"/>
  <c r="D9897" i="24"/>
  <c r="D9898" i="24"/>
  <c r="E9898" i="24"/>
  <c r="E9899" i="24"/>
  <c r="D9899" i="24"/>
  <c r="D9900" i="24"/>
  <c r="E9900" i="24"/>
  <c r="E9901" i="24"/>
  <c r="D9901" i="24"/>
  <c r="D9902" i="24"/>
  <c r="E9902" i="24"/>
  <c r="E9903" i="24"/>
  <c r="D9903" i="24"/>
  <c r="D9904" i="24"/>
  <c r="E9904" i="24"/>
  <c r="E9905" i="24"/>
  <c r="D9905" i="24"/>
  <c r="D9906" i="24"/>
  <c r="E9906" i="24"/>
  <c r="E9907" i="24"/>
  <c r="D9907" i="24"/>
  <c r="D9908" i="24"/>
  <c r="E9908" i="24"/>
  <c r="E9909" i="24"/>
  <c r="D9909" i="24"/>
  <c r="D9910" i="24"/>
  <c r="E9910" i="24"/>
  <c r="E9911" i="24"/>
  <c r="D9911" i="24"/>
  <c r="D9912" i="24"/>
  <c r="E9912" i="24"/>
  <c r="E9913" i="24"/>
  <c r="D9913" i="24"/>
  <c r="D9914" i="24"/>
  <c r="E9914" i="24"/>
  <c r="E9915" i="24"/>
  <c r="D9915" i="24"/>
  <c r="D9916" i="24"/>
  <c r="E9916" i="24"/>
  <c r="E9917" i="24"/>
  <c r="D9917" i="24"/>
  <c r="D9918" i="24"/>
  <c r="E9918" i="24"/>
  <c r="E9919" i="24"/>
  <c r="D9919" i="24"/>
  <c r="D9920" i="24"/>
  <c r="E9920" i="24"/>
  <c r="E9921" i="24"/>
  <c r="D9921" i="24"/>
  <c r="D9922" i="24"/>
  <c r="E9922" i="24"/>
  <c r="E9923" i="24"/>
  <c r="D9923" i="24"/>
  <c r="D9924" i="24"/>
  <c r="E9924" i="24"/>
  <c r="C14" i="23"/>
  <c r="D16" i="27"/>
  <c r="C29" i="27"/>
  <c r="C33" i="27" s="1"/>
  <c r="H22" i="27"/>
  <c r="F1" i="25"/>
  <c r="F6" i="25" s="1"/>
  <c r="I5183" i="24" l="1"/>
  <c r="M5182" i="24"/>
  <c r="N5182" i="24"/>
  <c r="J5182" i="24"/>
  <c r="L5182" i="24"/>
  <c r="M5181" i="24"/>
  <c r="K4308" i="24"/>
  <c r="K4304" i="24"/>
  <c r="K4300" i="24"/>
  <c r="K4296" i="24"/>
  <c r="K4292" i="24"/>
  <c r="K4288" i="24"/>
  <c r="K4284" i="24"/>
  <c r="K4280" i="24"/>
  <c r="K4276" i="24"/>
  <c r="K4272" i="24"/>
  <c r="K4268" i="24"/>
  <c r="K4264" i="24"/>
  <c r="K4260" i="24"/>
  <c r="K4256" i="24"/>
  <c r="K4252" i="24"/>
  <c r="K4248" i="24"/>
  <c r="K4244" i="24"/>
  <c r="K4240" i="24"/>
  <c r="K4236" i="24"/>
  <c r="K4232" i="24"/>
  <c r="K4228" i="24"/>
  <c r="K4224" i="24"/>
  <c r="K4220" i="24"/>
  <c r="K4216" i="24"/>
  <c r="K4212" i="24"/>
  <c r="K4208" i="24"/>
  <c r="K4204" i="24"/>
  <c r="K4200" i="24"/>
  <c r="K4196" i="24"/>
  <c r="K4192" i="24"/>
  <c r="K4188" i="24"/>
  <c r="K4184" i="24"/>
  <c r="K4180" i="24"/>
  <c r="K4176" i="24"/>
  <c r="K4172" i="24"/>
  <c r="K4168" i="24"/>
  <c r="K4164" i="24"/>
  <c r="K4160" i="24"/>
  <c r="K4156" i="24"/>
  <c r="K4152" i="24"/>
  <c r="K4148" i="24"/>
  <c r="K4144" i="24"/>
  <c r="K4140" i="24"/>
  <c r="J4119" i="24"/>
  <c r="K4119" i="24"/>
  <c r="K4120" i="24"/>
  <c r="J4103" i="24"/>
  <c r="K4103" i="24"/>
  <c r="K4104" i="24"/>
  <c r="J4087" i="24"/>
  <c r="K4087" i="24"/>
  <c r="K4088" i="24"/>
  <c r="J4071" i="24"/>
  <c r="K4071" i="24"/>
  <c r="K4072" i="24"/>
  <c r="J4139" i="24"/>
  <c r="K4139" i="24"/>
  <c r="J4135" i="24"/>
  <c r="K4135" i="24"/>
  <c r="J4131" i="24"/>
  <c r="K4131" i="24"/>
  <c r="J4127" i="24"/>
  <c r="K4127" i="24"/>
  <c r="J4123" i="24"/>
  <c r="K4123" i="24"/>
  <c r="J4107" i="24"/>
  <c r="K4107" i="24"/>
  <c r="K4108" i="24"/>
  <c r="J4091" i="24"/>
  <c r="K4091" i="24"/>
  <c r="K4092" i="24"/>
  <c r="J4075" i="24"/>
  <c r="K4075" i="24"/>
  <c r="K4076" i="24"/>
  <c r="K5183" i="24"/>
  <c r="K5181" i="24"/>
  <c r="K5179" i="24"/>
  <c r="K5177" i="24"/>
  <c r="K5175" i="24"/>
  <c r="K5173" i="24"/>
  <c r="K5171" i="24"/>
  <c r="K5169" i="24"/>
  <c r="K5167" i="24"/>
  <c r="K5165" i="24"/>
  <c r="K5163" i="24"/>
  <c r="K5161" i="24"/>
  <c r="K5159" i="24"/>
  <c r="K5157" i="24"/>
  <c r="K5155" i="24"/>
  <c r="K5153" i="24"/>
  <c r="K5151" i="24"/>
  <c r="K5149" i="24"/>
  <c r="K5147" i="24"/>
  <c r="K5145" i="24"/>
  <c r="K5143" i="24"/>
  <c r="K5141" i="24"/>
  <c r="K5139" i="24"/>
  <c r="K5137" i="24"/>
  <c r="K5135" i="24"/>
  <c r="K5133" i="24"/>
  <c r="K5131" i="24"/>
  <c r="K5129" i="24"/>
  <c r="K5127" i="24"/>
  <c r="K5125" i="24"/>
  <c r="K5123" i="24"/>
  <c r="K5121" i="24"/>
  <c r="K5119" i="24"/>
  <c r="K5117" i="24"/>
  <c r="K5115" i="24"/>
  <c r="K5113" i="24"/>
  <c r="K5111" i="24"/>
  <c r="K5109" i="24"/>
  <c r="K5107" i="24"/>
  <c r="K5105" i="24"/>
  <c r="K5103" i="24"/>
  <c r="K5101" i="24"/>
  <c r="K5099" i="24"/>
  <c r="K5097" i="24"/>
  <c r="K5095" i="24"/>
  <c r="K5093" i="24"/>
  <c r="K5091" i="24"/>
  <c r="K5089" i="24"/>
  <c r="K5087" i="24"/>
  <c r="K5085" i="24"/>
  <c r="K5083" i="24"/>
  <c r="K5081" i="24"/>
  <c r="K5079" i="24"/>
  <c r="K5077" i="24"/>
  <c r="K5075" i="24"/>
  <c r="K5073" i="24"/>
  <c r="K5071" i="24"/>
  <c r="K5069" i="24"/>
  <c r="K5067" i="24"/>
  <c r="K5065" i="24"/>
  <c r="K5063" i="24"/>
  <c r="K5061" i="24"/>
  <c r="K5059" i="24"/>
  <c r="K5057" i="24"/>
  <c r="K5055" i="24"/>
  <c r="K5053" i="24"/>
  <c r="K5051" i="24"/>
  <c r="K5049" i="24"/>
  <c r="K5047" i="24"/>
  <c r="K5045" i="24"/>
  <c r="K5043" i="24"/>
  <c r="K5041" i="24"/>
  <c r="K5039" i="24"/>
  <c r="K5037" i="24"/>
  <c r="K5035" i="24"/>
  <c r="K5033" i="24"/>
  <c r="K5031" i="24"/>
  <c r="K5029" i="24"/>
  <c r="K5027" i="24"/>
  <c r="K5025" i="24"/>
  <c r="K5023" i="24"/>
  <c r="K5021" i="24"/>
  <c r="K5019" i="24"/>
  <c r="K5017" i="24"/>
  <c r="K5015" i="24"/>
  <c r="K5013" i="24"/>
  <c r="K5011" i="24"/>
  <c r="K5009" i="24"/>
  <c r="K5007" i="24"/>
  <c r="K5005" i="24"/>
  <c r="K5003" i="24"/>
  <c r="K5001" i="24"/>
  <c r="K4999" i="24"/>
  <c r="K4997" i="24"/>
  <c r="K4995" i="24"/>
  <c r="K4993" i="24"/>
  <c r="K4991" i="24"/>
  <c r="K4989" i="24"/>
  <c r="K4987" i="24"/>
  <c r="K4985" i="24"/>
  <c r="K4983" i="24"/>
  <c r="K4981" i="24"/>
  <c r="K4979" i="24"/>
  <c r="K4977" i="24"/>
  <c r="K4975" i="24"/>
  <c r="K4973" i="24"/>
  <c r="K4971" i="24"/>
  <c r="K4969" i="24"/>
  <c r="K4967" i="24"/>
  <c r="K4965" i="24"/>
  <c r="K4963" i="24"/>
  <c r="K4961" i="24"/>
  <c r="K4959" i="24"/>
  <c r="K4957" i="24"/>
  <c r="K4955" i="24"/>
  <c r="K4953" i="24"/>
  <c r="K4951" i="24"/>
  <c r="K4949" i="24"/>
  <c r="K4947" i="24"/>
  <c r="K4945" i="24"/>
  <c r="K4943" i="24"/>
  <c r="K4941" i="24"/>
  <c r="K4939" i="24"/>
  <c r="K4937" i="24"/>
  <c r="K4935" i="24"/>
  <c r="K4933" i="24"/>
  <c r="K4931" i="24"/>
  <c r="K4929" i="24"/>
  <c r="K4927" i="24"/>
  <c r="K4925" i="24"/>
  <c r="K4923" i="24"/>
  <c r="K4921" i="24"/>
  <c r="K4919" i="24"/>
  <c r="K4917" i="24"/>
  <c r="K4915" i="24"/>
  <c r="K4913" i="24"/>
  <c r="K4911" i="24"/>
  <c r="K4909" i="24"/>
  <c r="K4907" i="24"/>
  <c r="K4905" i="24"/>
  <c r="K4903" i="24"/>
  <c r="K4901" i="24"/>
  <c r="K4899" i="24"/>
  <c r="K4897" i="24"/>
  <c r="K4895" i="24"/>
  <c r="K4893" i="24"/>
  <c r="K4891" i="24"/>
  <c r="K4889" i="24"/>
  <c r="K4887" i="24"/>
  <c r="K4885" i="24"/>
  <c r="K4883" i="24"/>
  <c r="K4881" i="24"/>
  <c r="K4879" i="24"/>
  <c r="K4877" i="24"/>
  <c r="K4875" i="24"/>
  <c r="K4873" i="24"/>
  <c r="K4871" i="24"/>
  <c r="K4869" i="24"/>
  <c r="K4867" i="24"/>
  <c r="K4865" i="24"/>
  <c r="K4863" i="24"/>
  <c r="K4861" i="24"/>
  <c r="K4859" i="24"/>
  <c r="K4857" i="24"/>
  <c r="K4855" i="24"/>
  <c r="K4853" i="24"/>
  <c r="K4851" i="24"/>
  <c r="K4849" i="24"/>
  <c r="K4847" i="24"/>
  <c r="K4845" i="24"/>
  <c r="K4843" i="24"/>
  <c r="K4841" i="24"/>
  <c r="K4839" i="24"/>
  <c r="K4837" i="24"/>
  <c r="K4835" i="24"/>
  <c r="K4833" i="24"/>
  <c r="K4831" i="24"/>
  <c r="K4829" i="24"/>
  <c r="K4827" i="24"/>
  <c r="K4825" i="24"/>
  <c r="K4823" i="24"/>
  <c r="K4821" i="24"/>
  <c r="K4819" i="24"/>
  <c r="K4817" i="24"/>
  <c r="K4815" i="24"/>
  <c r="K4813" i="24"/>
  <c r="K4811" i="24"/>
  <c r="K4809" i="24"/>
  <c r="K4807" i="24"/>
  <c r="K4805" i="24"/>
  <c r="K4803" i="24"/>
  <c r="K4801" i="24"/>
  <c r="K4799" i="24"/>
  <c r="K4797" i="24"/>
  <c r="K4795" i="24"/>
  <c r="K4793" i="24"/>
  <c r="K4791" i="24"/>
  <c r="K4789" i="24"/>
  <c r="K4787" i="24"/>
  <c r="K4785" i="24"/>
  <c r="K4783" i="24"/>
  <c r="K4781" i="24"/>
  <c r="K4779" i="24"/>
  <c r="K4777" i="24"/>
  <c r="K4775" i="24"/>
  <c r="K4773" i="24"/>
  <c r="K4771" i="24"/>
  <c r="K4769" i="24"/>
  <c r="K4767" i="24"/>
  <c r="K4765" i="24"/>
  <c r="K4763" i="24"/>
  <c r="K4761" i="24"/>
  <c r="K4759" i="24"/>
  <c r="K4757" i="24"/>
  <c r="K4755" i="24"/>
  <c r="K4753" i="24"/>
  <c r="K4751" i="24"/>
  <c r="K4749" i="24"/>
  <c r="K4747" i="24"/>
  <c r="K4745" i="24"/>
  <c r="K4743" i="24"/>
  <c r="K4741" i="24"/>
  <c r="K4739" i="24"/>
  <c r="K4737" i="24"/>
  <c r="K4735" i="24"/>
  <c r="K4733" i="24"/>
  <c r="K4731" i="24"/>
  <c r="K4729" i="24"/>
  <c r="K4727" i="24"/>
  <c r="K4725" i="24"/>
  <c r="K4723" i="24"/>
  <c r="K4721" i="24"/>
  <c r="K4719" i="24"/>
  <c r="K4717" i="24"/>
  <c r="K4715" i="24"/>
  <c r="K4713" i="24"/>
  <c r="K4711" i="24"/>
  <c r="K4709" i="24"/>
  <c r="K4707" i="24"/>
  <c r="K4705" i="24"/>
  <c r="K4703" i="24"/>
  <c r="K4701" i="24"/>
  <c r="K4699" i="24"/>
  <c r="K4697" i="24"/>
  <c r="K4695" i="24"/>
  <c r="K4693" i="24"/>
  <c r="K4691" i="24"/>
  <c r="K4689" i="24"/>
  <c r="K4687" i="24"/>
  <c r="K4685" i="24"/>
  <c r="K4683" i="24"/>
  <c r="K4681" i="24"/>
  <c r="K4679" i="24"/>
  <c r="K4677" i="24"/>
  <c r="K4675" i="24"/>
  <c r="K4673" i="24"/>
  <c r="K4671" i="24"/>
  <c r="K4669" i="24"/>
  <c r="K4667" i="24"/>
  <c r="K4665" i="24"/>
  <c r="K4663" i="24"/>
  <c r="K4661" i="24"/>
  <c r="K4659" i="24"/>
  <c r="K4657" i="24"/>
  <c r="K4655" i="24"/>
  <c r="K4653" i="24"/>
  <c r="K4651" i="24"/>
  <c r="K4649" i="24"/>
  <c r="K4647" i="24"/>
  <c r="K4645" i="24"/>
  <c r="K4643" i="24"/>
  <c r="K4641" i="24"/>
  <c r="K4639" i="24"/>
  <c r="K4637" i="24"/>
  <c r="K4635" i="24"/>
  <c r="K4633" i="24"/>
  <c r="K4631" i="24"/>
  <c r="K4629" i="24"/>
  <c r="K4627" i="24"/>
  <c r="K4625" i="24"/>
  <c r="K4623" i="24"/>
  <c r="K4621" i="24"/>
  <c r="K4619" i="24"/>
  <c r="K4617" i="24"/>
  <c r="K4615" i="24"/>
  <c r="K4613" i="24"/>
  <c r="K4611" i="24"/>
  <c r="K4609" i="24"/>
  <c r="K4607" i="24"/>
  <c r="K4605" i="24"/>
  <c r="K4603" i="24"/>
  <c r="K4601" i="24"/>
  <c r="K4599" i="24"/>
  <c r="K4597" i="24"/>
  <c r="K4595" i="24"/>
  <c r="K4593" i="24"/>
  <c r="K4591" i="24"/>
  <c r="K4589" i="24"/>
  <c r="K4587" i="24"/>
  <c r="K4585" i="24"/>
  <c r="K4583" i="24"/>
  <c r="K4581" i="24"/>
  <c r="K4579" i="24"/>
  <c r="K4577" i="24"/>
  <c r="K4575" i="24"/>
  <c r="K4573" i="24"/>
  <c r="K4571" i="24"/>
  <c r="K4569" i="24"/>
  <c r="K4567" i="24"/>
  <c r="K4565" i="24"/>
  <c r="K4563" i="24"/>
  <c r="K4561" i="24"/>
  <c r="K4559" i="24"/>
  <c r="K4557" i="24"/>
  <c r="K4555" i="24"/>
  <c r="K4553" i="24"/>
  <c r="K4551" i="24"/>
  <c r="K4549" i="24"/>
  <c r="K4547" i="24"/>
  <c r="K4545" i="24"/>
  <c r="K4543" i="24"/>
  <c r="K4541" i="24"/>
  <c r="K4539" i="24"/>
  <c r="K4537" i="24"/>
  <c r="K4535" i="24"/>
  <c r="K4533" i="24"/>
  <c r="K4531" i="24"/>
  <c r="K4529" i="24"/>
  <c r="K4527" i="24"/>
  <c r="K4525" i="24"/>
  <c r="K4523" i="24"/>
  <c r="K4521" i="24"/>
  <c r="K4519" i="24"/>
  <c r="K4517" i="24"/>
  <c r="K4515" i="24"/>
  <c r="K4513" i="24"/>
  <c r="K4511" i="24"/>
  <c r="K4509" i="24"/>
  <c r="K4507" i="24"/>
  <c r="K4505" i="24"/>
  <c r="K4503" i="24"/>
  <c r="K4501" i="24"/>
  <c r="K4499" i="24"/>
  <c r="K4497" i="24"/>
  <c r="K4495" i="24"/>
  <c r="K4493" i="24"/>
  <c r="K4491" i="24"/>
  <c r="K4489" i="24"/>
  <c r="K4487" i="24"/>
  <c r="K4485" i="24"/>
  <c r="K4483" i="24"/>
  <c r="K4481" i="24"/>
  <c r="K4479" i="24"/>
  <c r="K4477" i="24"/>
  <c r="K4475" i="24"/>
  <c r="K4473" i="24"/>
  <c r="K4471" i="24"/>
  <c r="K4469" i="24"/>
  <c r="K4467" i="24"/>
  <c r="K4465" i="24"/>
  <c r="K4463" i="24"/>
  <c r="K4461" i="24"/>
  <c r="K4459" i="24"/>
  <c r="K4457" i="24"/>
  <c r="K4455" i="24"/>
  <c r="K4306" i="24"/>
  <c r="K4302" i="24"/>
  <c r="K4298" i="24"/>
  <c r="K4294" i="24"/>
  <c r="K4290" i="24"/>
  <c r="K4286" i="24"/>
  <c r="K4282" i="24"/>
  <c r="K4278" i="24"/>
  <c r="K4274" i="24"/>
  <c r="K4270" i="24"/>
  <c r="K4266" i="24"/>
  <c r="K4262" i="24"/>
  <c r="K4258" i="24"/>
  <c r="K4254" i="24"/>
  <c r="K4250" i="24"/>
  <c r="K4246" i="24"/>
  <c r="K4242" i="24"/>
  <c r="K4238" i="24"/>
  <c r="K4234" i="24"/>
  <c r="K4230" i="24"/>
  <c r="K4226" i="24"/>
  <c r="K4222" i="24"/>
  <c r="K4218" i="24"/>
  <c r="K4214" i="24"/>
  <c r="K4210" i="24"/>
  <c r="K4206" i="24"/>
  <c r="K4202" i="24"/>
  <c r="K4198" i="24"/>
  <c r="K4194" i="24"/>
  <c r="K4190" i="24"/>
  <c r="K4186" i="24"/>
  <c r="K4182" i="24"/>
  <c r="K4178" i="24"/>
  <c r="K4174" i="24"/>
  <c r="K4170" i="24"/>
  <c r="K4166" i="24"/>
  <c r="K4162" i="24"/>
  <c r="K4158" i="24"/>
  <c r="K4154" i="24"/>
  <c r="K4150" i="24"/>
  <c r="K4146" i="24"/>
  <c r="K4142" i="24"/>
  <c r="J4111" i="24"/>
  <c r="K4111" i="24"/>
  <c r="K4112" i="24"/>
  <c r="J4095" i="24"/>
  <c r="K4095" i="24"/>
  <c r="K4096" i="24"/>
  <c r="J4079" i="24"/>
  <c r="K4079" i="24"/>
  <c r="K4080" i="24"/>
  <c r="K4305" i="24"/>
  <c r="K4301" i="24"/>
  <c r="K4297" i="24"/>
  <c r="K4293" i="24"/>
  <c r="K4289" i="24"/>
  <c r="K4285" i="24"/>
  <c r="K4281" i="24"/>
  <c r="K4277" i="24"/>
  <c r="K4273" i="24"/>
  <c r="K4269" i="24"/>
  <c r="K4265" i="24"/>
  <c r="K4261" i="24"/>
  <c r="K4257" i="24"/>
  <c r="K4253" i="24"/>
  <c r="K4249" i="24"/>
  <c r="K4245" i="24"/>
  <c r="K4241" i="24"/>
  <c r="K4237" i="24"/>
  <c r="K4233" i="24"/>
  <c r="K4229" i="24"/>
  <c r="K4225" i="24"/>
  <c r="K4221" i="24"/>
  <c r="K4217" i="24"/>
  <c r="K4213" i="24"/>
  <c r="K4209" i="24"/>
  <c r="K4205" i="24"/>
  <c r="K4201" i="24"/>
  <c r="K4197" i="24"/>
  <c r="K4193" i="24"/>
  <c r="K4189" i="24"/>
  <c r="K4185" i="24"/>
  <c r="K4181" i="24"/>
  <c r="K4177" i="24"/>
  <c r="K4173" i="24"/>
  <c r="K4169" i="24"/>
  <c r="K4165" i="24"/>
  <c r="K4161" i="24"/>
  <c r="K4157" i="24"/>
  <c r="K4153" i="24"/>
  <c r="K4149" i="24"/>
  <c r="K4145" i="24"/>
  <c r="K4141" i="24"/>
  <c r="J4137" i="24"/>
  <c r="K4137" i="24"/>
  <c r="K4136" i="24"/>
  <c r="J4133" i="24"/>
  <c r="K4133" i="24"/>
  <c r="K4132" i="24"/>
  <c r="J4129" i="24"/>
  <c r="K4129" i="24"/>
  <c r="K4128" i="24"/>
  <c r="J4125" i="24"/>
  <c r="K4125" i="24"/>
  <c r="K4124" i="24"/>
  <c r="J4115" i="24"/>
  <c r="K4115" i="24"/>
  <c r="K4116" i="24"/>
  <c r="J4099" i="24"/>
  <c r="K4099" i="24"/>
  <c r="K4100" i="24"/>
  <c r="J4083" i="24"/>
  <c r="K4083" i="24"/>
  <c r="K4084" i="24"/>
  <c r="J4067" i="24"/>
  <c r="K4067" i="24"/>
  <c r="K4068" i="24"/>
  <c r="J4063" i="24"/>
  <c r="K4063" i="24"/>
  <c r="J4059" i="24"/>
  <c r="K4059" i="24"/>
  <c r="J4055" i="24"/>
  <c r="K4055" i="24"/>
  <c r="J4051" i="24"/>
  <c r="K4051" i="24"/>
  <c r="J4047" i="24"/>
  <c r="K4047" i="24"/>
  <c r="J4043" i="24"/>
  <c r="K4043" i="24"/>
  <c r="J4039" i="24"/>
  <c r="K4039" i="24"/>
  <c r="J4035" i="24"/>
  <c r="K4035" i="24"/>
  <c r="J4031" i="24"/>
  <c r="K4031" i="24"/>
  <c r="J4027" i="24"/>
  <c r="K4027" i="24"/>
  <c r="J4023" i="24"/>
  <c r="K4023" i="24"/>
  <c r="J4019" i="24"/>
  <c r="K4019" i="24"/>
  <c r="J4015" i="24"/>
  <c r="K4015" i="24"/>
  <c r="J4011" i="24"/>
  <c r="K4011" i="24"/>
  <c r="J4007" i="24"/>
  <c r="K4007" i="24"/>
  <c r="J4003" i="24"/>
  <c r="K4003" i="24"/>
  <c r="J3999" i="24"/>
  <c r="K3999" i="24"/>
  <c r="J3995" i="24"/>
  <c r="K3995" i="24"/>
  <c r="J3991" i="24"/>
  <c r="K3991" i="24"/>
  <c r="J3987" i="24"/>
  <c r="K3987" i="24"/>
  <c r="J3983" i="24"/>
  <c r="K3983" i="24"/>
  <c r="J3979" i="24"/>
  <c r="K3979" i="24"/>
  <c r="J3975" i="24"/>
  <c r="K3975" i="24"/>
  <c r="J3971" i="24"/>
  <c r="K3971" i="24"/>
  <c r="J3967" i="24"/>
  <c r="K3967" i="24"/>
  <c r="J3963" i="24"/>
  <c r="K3963" i="24"/>
  <c r="J3959" i="24"/>
  <c r="K3959" i="24"/>
  <c r="J3955" i="24"/>
  <c r="K3955" i="24"/>
  <c r="J3951" i="24"/>
  <c r="K3951" i="24"/>
  <c r="J3947" i="24"/>
  <c r="K3947" i="24"/>
  <c r="J3943" i="24"/>
  <c r="K3943" i="24"/>
  <c r="J3939" i="24"/>
  <c r="K3939" i="24"/>
  <c r="J3935" i="24"/>
  <c r="K3935" i="24"/>
  <c r="J3931" i="24"/>
  <c r="K3931" i="24"/>
  <c r="J3927" i="24"/>
  <c r="K3927" i="24"/>
  <c r="J3923" i="24"/>
  <c r="K3923" i="24"/>
  <c r="J3919" i="24"/>
  <c r="K3919" i="24"/>
  <c r="J3915" i="24"/>
  <c r="K3915" i="24"/>
  <c r="J3911" i="24"/>
  <c r="K3911" i="24"/>
  <c r="J3907" i="24"/>
  <c r="K3907" i="24"/>
  <c r="J3903" i="24"/>
  <c r="K3903" i="24"/>
  <c r="J3899" i="24"/>
  <c r="K3899" i="24"/>
  <c r="J3895" i="24"/>
  <c r="K3895" i="24"/>
  <c r="J3891" i="24"/>
  <c r="K3891" i="24"/>
  <c r="J3887" i="24"/>
  <c r="K3887" i="24"/>
  <c r="J3883" i="24"/>
  <c r="K3883" i="24"/>
  <c r="J4121" i="24"/>
  <c r="K4121" i="24"/>
  <c r="J4117" i="24"/>
  <c r="K4117" i="24"/>
  <c r="J4113" i="24"/>
  <c r="K4113" i="24"/>
  <c r="J4109" i="24"/>
  <c r="K4109" i="24"/>
  <c r="J4105" i="24"/>
  <c r="K4105" i="24"/>
  <c r="J4101" i="24"/>
  <c r="K4101" i="24"/>
  <c r="J4097" i="24"/>
  <c r="K4097" i="24"/>
  <c r="J4093" i="24"/>
  <c r="K4093" i="24"/>
  <c r="J4089" i="24"/>
  <c r="K4089" i="24"/>
  <c r="J4085" i="24"/>
  <c r="K4085" i="24"/>
  <c r="J4081" i="24"/>
  <c r="K4081" i="24"/>
  <c r="J4077" i="24"/>
  <c r="K4077" i="24"/>
  <c r="J4073" i="24"/>
  <c r="K4073" i="24"/>
  <c r="J4069" i="24"/>
  <c r="K4069" i="24"/>
  <c r="J4065" i="24"/>
  <c r="K4065" i="24"/>
  <c r="K4064" i="24"/>
  <c r="J4061" i="24"/>
  <c r="K4061" i="24"/>
  <c r="K4060" i="24"/>
  <c r="J4057" i="24"/>
  <c r="K4057" i="24"/>
  <c r="K4056" i="24"/>
  <c r="J4053" i="24"/>
  <c r="K4053" i="24"/>
  <c r="K4052" i="24"/>
  <c r="J4049" i="24"/>
  <c r="K4049" i="24"/>
  <c r="K4048" i="24"/>
  <c r="J4045" i="24"/>
  <c r="K4045" i="24"/>
  <c r="K4044" i="24"/>
  <c r="J4041" i="24"/>
  <c r="K4041" i="24"/>
  <c r="K4040" i="24"/>
  <c r="J4037" i="24"/>
  <c r="K4037" i="24"/>
  <c r="K4036" i="24"/>
  <c r="J4033" i="24"/>
  <c r="K4033" i="24"/>
  <c r="K4032" i="24"/>
  <c r="J4029" i="24"/>
  <c r="K4029" i="24"/>
  <c r="K4028" i="24"/>
  <c r="J4025" i="24"/>
  <c r="K4025" i="24"/>
  <c r="K4024" i="24"/>
  <c r="J4021" i="24"/>
  <c r="K4021" i="24"/>
  <c r="K4020" i="24"/>
  <c r="J4017" i="24"/>
  <c r="K4017" i="24"/>
  <c r="K4016" i="24"/>
  <c r="J4013" i="24"/>
  <c r="K4013" i="24"/>
  <c r="K4012" i="24"/>
  <c r="J4009" i="24"/>
  <c r="K4009" i="24"/>
  <c r="K4008" i="24"/>
  <c r="J4005" i="24"/>
  <c r="K4005" i="24"/>
  <c r="K4004" i="24"/>
  <c r="J4001" i="24"/>
  <c r="K4001" i="24"/>
  <c r="K4000" i="24"/>
  <c r="J3997" i="24"/>
  <c r="K3997" i="24"/>
  <c r="K3996" i="24"/>
  <c r="J3993" i="24"/>
  <c r="K3993" i="24"/>
  <c r="K3992" i="24"/>
  <c r="J3989" i="24"/>
  <c r="K3989" i="24"/>
  <c r="K3988" i="24"/>
  <c r="J3985" i="24"/>
  <c r="K3985" i="24"/>
  <c r="K3984" i="24"/>
  <c r="J3981" i="24"/>
  <c r="K3981" i="24"/>
  <c r="K3980" i="24"/>
  <c r="J3977" i="24"/>
  <c r="K3977" i="24"/>
  <c r="K3976" i="24"/>
  <c r="J3973" i="24"/>
  <c r="K3973" i="24"/>
  <c r="K3972" i="24"/>
  <c r="J3969" i="24"/>
  <c r="K3969" i="24"/>
  <c r="K3968" i="24"/>
  <c r="J3965" i="24"/>
  <c r="K3965" i="24"/>
  <c r="K3964" i="24"/>
  <c r="J3961" i="24"/>
  <c r="K3961" i="24"/>
  <c r="K3960" i="24"/>
  <c r="J3957" i="24"/>
  <c r="K3957" i="24"/>
  <c r="K3956" i="24"/>
  <c r="J3953" i="24"/>
  <c r="K3953" i="24"/>
  <c r="K3952" i="24"/>
  <c r="J3949" i="24"/>
  <c r="K3949" i="24"/>
  <c r="K3948" i="24"/>
  <c r="J3945" i="24"/>
  <c r="K3945" i="24"/>
  <c r="K3944" i="24"/>
  <c r="J3941" i="24"/>
  <c r="K3941" i="24"/>
  <c r="K3940" i="24"/>
  <c r="J3937" i="24"/>
  <c r="K3937" i="24"/>
  <c r="K3936" i="24"/>
  <c r="J3933" i="24"/>
  <c r="K3933" i="24"/>
  <c r="K3932" i="24"/>
  <c r="J3929" i="24"/>
  <c r="K3929" i="24"/>
  <c r="K3928" i="24"/>
  <c r="J3925" i="24"/>
  <c r="K3925" i="24"/>
  <c r="K3924" i="24"/>
  <c r="J3921" i="24"/>
  <c r="K3921" i="24"/>
  <c r="K3920" i="24"/>
  <c r="J3917" i="24"/>
  <c r="K3917" i="24"/>
  <c r="K3916" i="24"/>
  <c r="J3913" i="24"/>
  <c r="K3913" i="24"/>
  <c r="K3912" i="24"/>
  <c r="J3909" i="24"/>
  <c r="K3909" i="24"/>
  <c r="K3908" i="24"/>
  <c r="J3905" i="24"/>
  <c r="K3905" i="24"/>
  <c r="K3904" i="24"/>
  <c r="J3901" i="24"/>
  <c r="K3901" i="24"/>
  <c r="K3900" i="24"/>
  <c r="J3897" i="24"/>
  <c r="K3897" i="24"/>
  <c r="K3896" i="24"/>
  <c r="J3893" i="24"/>
  <c r="K3893" i="24"/>
  <c r="K3892" i="24"/>
  <c r="J3889" i="24"/>
  <c r="K3889" i="24"/>
  <c r="K3888" i="24"/>
  <c r="J3885" i="24"/>
  <c r="K3885" i="24"/>
  <c r="K3884" i="24"/>
  <c r="J3881" i="24"/>
  <c r="K3881" i="24"/>
  <c r="J2836" i="24"/>
  <c r="K2836" i="24"/>
  <c r="J2832" i="24"/>
  <c r="K2832" i="24"/>
  <c r="J2828" i="24"/>
  <c r="K2828" i="24"/>
  <c r="J2824" i="24"/>
  <c r="K2824" i="24"/>
  <c r="J2820" i="24"/>
  <c r="K2820" i="24"/>
  <c r="J2816" i="24"/>
  <c r="K2816" i="24"/>
  <c r="J2812" i="24"/>
  <c r="K2812" i="24"/>
  <c r="J2808" i="24"/>
  <c r="K2808" i="24"/>
  <c r="J2804" i="24"/>
  <c r="K2804" i="24"/>
  <c r="J2800" i="24"/>
  <c r="K2800" i="24"/>
  <c r="J2796" i="24"/>
  <c r="K2796" i="24"/>
  <c r="J2792" i="24"/>
  <c r="K2792" i="24"/>
  <c r="J2788" i="24"/>
  <c r="K2788" i="24"/>
  <c r="J2784" i="24"/>
  <c r="K2784" i="24"/>
  <c r="J2780" i="24"/>
  <c r="K2780" i="24"/>
  <c r="J2776" i="24"/>
  <c r="K2776" i="24"/>
  <c r="J2772" i="24"/>
  <c r="K2772" i="24"/>
  <c r="J2768" i="24"/>
  <c r="K2768" i="24"/>
  <c r="J2764" i="24"/>
  <c r="K2764" i="24"/>
  <c r="J2760" i="24"/>
  <c r="K2760" i="24"/>
  <c r="J2756" i="24"/>
  <c r="K2756" i="24"/>
  <c r="J2752" i="24"/>
  <c r="K2752" i="24"/>
  <c r="J2748" i="24"/>
  <c r="K2748" i="24"/>
  <c r="J2744" i="24"/>
  <c r="K2744" i="24"/>
  <c r="J2740" i="24"/>
  <c r="K2740" i="24"/>
  <c r="J2736" i="24"/>
  <c r="K2736" i="24"/>
  <c r="J2732" i="24"/>
  <c r="K2732" i="24"/>
  <c r="J2728" i="24"/>
  <c r="K2728" i="24"/>
  <c r="J2724" i="24"/>
  <c r="K2724" i="24"/>
  <c r="J2720" i="24"/>
  <c r="K2720" i="24"/>
  <c r="J2716" i="24"/>
  <c r="K2716" i="24"/>
  <c r="J2712" i="24"/>
  <c r="K2712" i="24"/>
  <c r="J2708" i="24"/>
  <c r="K2708" i="24"/>
  <c r="J2704" i="24"/>
  <c r="K2704" i="24"/>
  <c r="K2865" i="24"/>
  <c r="J2860" i="24"/>
  <c r="K2857" i="24"/>
  <c r="J2852" i="24"/>
  <c r="K2849" i="24"/>
  <c r="J2844" i="24"/>
  <c r="K2841" i="24"/>
  <c r="K3879" i="24"/>
  <c r="K3877" i="24"/>
  <c r="K3875" i="24"/>
  <c r="K3873" i="24"/>
  <c r="K3871" i="24"/>
  <c r="K3869" i="24"/>
  <c r="K3867" i="24"/>
  <c r="K3865" i="24"/>
  <c r="K3863" i="24"/>
  <c r="K3861" i="24"/>
  <c r="K3859" i="24"/>
  <c r="K3857" i="24"/>
  <c r="K3855" i="24"/>
  <c r="K3853" i="24"/>
  <c r="K3851" i="24"/>
  <c r="K3849" i="24"/>
  <c r="K3847" i="24"/>
  <c r="K3845" i="24"/>
  <c r="K3843" i="24"/>
  <c r="K3841" i="24"/>
  <c r="K3839" i="24"/>
  <c r="K3837" i="24"/>
  <c r="K3835" i="24"/>
  <c r="K3833" i="24"/>
  <c r="K3831" i="24"/>
  <c r="K3829" i="24"/>
  <c r="K3827" i="24"/>
  <c r="K3825" i="24"/>
  <c r="K3823" i="24"/>
  <c r="K3821" i="24"/>
  <c r="K3819" i="24"/>
  <c r="K3817" i="24"/>
  <c r="K3815" i="24"/>
  <c r="K3813" i="24"/>
  <c r="K3811" i="24"/>
  <c r="K3809" i="24"/>
  <c r="K3807" i="24"/>
  <c r="K3805" i="24"/>
  <c r="K3803" i="24"/>
  <c r="K3801" i="24"/>
  <c r="K3799" i="24"/>
  <c r="K3797" i="24"/>
  <c r="K3795" i="24"/>
  <c r="K3793" i="24"/>
  <c r="K3791" i="24"/>
  <c r="K3789" i="24"/>
  <c r="K3787" i="24"/>
  <c r="K3785" i="24"/>
  <c r="K3783" i="24"/>
  <c r="K3781" i="24"/>
  <c r="K3779" i="24"/>
  <c r="K3777" i="24"/>
  <c r="K3775" i="24"/>
  <c r="K3773" i="24"/>
  <c r="K3771" i="24"/>
  <c r="K3769" i="24"/>
  <c r="K3767" i="24"/>
  <c r="K3765" i="24"/>
  <c r="K3763" i="24"/>
  <c r="K3761" i="24"/>
  <c r="K3759" i="24"/>
  <c r="K3757" i="24"/>
  <c r="K3755" i="24"/>
  <c r="K3753" i="24"/>
  <c r="K3751" i="24"/>
  <c r="K3749" i="24"/>
  <c r="K3747" i="24"/>
  <c r="K3745" i="24"/>
  <c r="K3743" i="24"/>
  <c r="K3741" i="24"/>
  <c r="K3739" i="24"/>
  <c r="K3737" i="24"/>
  <c r="K3735" i="24"/>
  <c r="K3733" i="24"/>
  <c r="K3731" i="24"/>
  <c r="K3729" i="24"/>
  <c r="K3727" i="24"/>
  <c r="K3725" i="24"/>
  <c r="K3723" i="24"/>
  <c r="K3721" i="24"/>
  <c r="K3719" i="24"/>
  <c r="K3717" i="24"/>
  <c r="K3715" i="24"/>
  <c r="K3713" i="24"/>
  <c r="K3711" i="24"/>
  <c r="K3709" i="24"/>
  <c r="K3707" i="24"/>
  <c r="K3705" i="24"/>
  <c r="K3703" i="24"/>
  <c r="K3701" i="24"/>
  <c r="K3699" i="24"/>
  <c r="K3697" i="24"/>
  <c r="K3695" i="24"/>
  <c r="K3693" i="24"/>
  <c r="K3691" i="24"/>
  <c r="K3689" i="24"/>
  <c r="K3687" i="24"/>
  <c r="K3685" i="24"/>
  <c r="K3683" i="24"/>
  <c r="K3681" i="24"/>
  <c r="K3679" i="24"/>
  <c r="K3677" i="24"/>
  <c r="K3675" i="24"/>
  <c r="K3673" i="24"/>
  <c r="K3671" i="24"/>
  <c r="K3669" i="24"/>
  <c r="K3667" i="24"/>
  <c r="K3665" i="24"/>
  <c r="K3663" i="24"/>
  <c r="K3661" i="24"/>
  <c r="K3659" i="24"/>
  <c r="K3657" i="24"/>
  <c r="K3655" i="24"/>
  <c r="K3653" i="24"/>
  <c r="K3651" i="24"/>
  <c r="K3649" i="24"/>
  <c r="K3647" i="24"/>
  <c r="K3645" i="24"/>
  <c r="K3643" i="24"/>
  <c r="K3641" i="24"/>
  <c r="K3639" i="24"/>
  <c r="K3637" i="24"/>
  <c r="K3635" i="24"/>
  <c r="K3633" i="24"/>
  <c r="K3631" i="24"/>
  <c r="K3629" i="24"/>
  <c r="K3627" i="24"/>
  <c r="K3625" i="24"/>
  <c r="K3623" i="24"/>
  <c r="K3621" i="24"/>
  <c r="K3619" i="24"/>
  <c r="K3617" i="24"/>
  <c r="K3615" i="24"/>
  <c r="K3613" i="24"/>
  <c r="K3611" i="24"/>
  <c r="K3609" i="24"/>
  <c r="K3607" i="24"/>
  <c r="K3605" i="24"/>
  <c r="K3603" i="24"/>
  <c r="K3601" i="24"/>
  <c r="K3599" i="24"/>
  <c r="K3597" i="24"/>
  <c r="K3595" i="24"/>
  <c r="K3593" i="24"/>
  <c r="K3591" i="24"/>
  <c r="K3589" i="24"/>
  <c r="K3587" i="24"/>
  <c r="K3585" i="24"/>
  <c r="K3583" i="24"/>
  <c r="K3581" i="24"/>
  <c r="K3579" i="24"/>
  <c r="K3577" i="24"/>
  <c r="K3575" i="24"/>
  <c r="K3573" i="24"/>
  <c r="K3571" i="24"/>
  <c r="K3569" i="24"/>
  <c r="K3567" i="24"/>
  <c r="K3565" i="24"/>
  <c r="K3563" i="24"/>
  <c r="K3561" i="24"/>
  <c r="K3559" i="24"/>
  <c r="K3557" i="24"/>
  <c r="K3555" i="24"/>
  <c r="K3553" i="24"/>
  <c r="K3551" i="24"/>
  <c r="K3549" i="24"/>
  <c r="K3547" i="24"/>
  <c r="K3545" i="24"/>
  <c r="K3543" i="24"/>
  <c r="K3541" i="24"/>
  <c r="K3539" i="24"/>
  <c r="K3537" i="24"/>
  <c r="K3535" i="24"/>
  <c r="K3533" i="24"/>
  <c r="K3531" i="24"/>
  <c r="K3529" i="24"/>
  <c r="K3527" i="24"/>
  <c r="K3525" i="24"/>
  <c r="K3523" i="24"/>
  <c r="K3521" i="24"/>
  <c r="K3519" i="24"/>
  <c r="K3517" i="24"/>
  <c r="K3515" i="24"/>
  <c r="K3513" i="24"/>
  <c r="K3511" i="24"/>
  <c r="K3509" i="24"/>
  <c r="K3507" i="24"/>
  <c r="K3505" i="24"/>
  <c r="K3503" i="24"/>
  <c r="K3501" i="24"/>
  <c r="K3499" i="24"/>
  <c r="K3497" i="24"/>
  <c r="K3495" i="24"/>
  <c r="K3493" i="24"/>
  <c r="K3491" i="24"/>
  <c r="K3489" i="24"/>
  <c r="K3487" i="24"/>
  <c r="K3485" i="24"/>
  <c r="K3483" i="24"/>
  <c r="K3481" i="24"/>
  <c r="K3479" i="24"/>
  <c r="K3477" i="24"/>
  <c r="K3475" i="24"/>
  <c r="K3473" i="24"/>
  <c r="K3471" i="24"/>
  <c r="K3469" i="24"/>
  <c r="K3467" i="24"/>
  <c r="K3465" i="24"/>
  <c r="K3463" i="24"/>
  <c r="K3461" i="24"/>
  <c r="K3459" i="24"/>
  <c r="K3457" i="24"/>
  <c r="K3455" i="24"/>
  <c r="K3453" i="24"/>
  <c r="K3451" i="24"/>
  <c r="K3449" i="24"/>
  <c r="K3447" i="24"/>
  <c r="K3445" i="24"/>
  <c r="K3443" i="24"/>
  <c r="K3441" i="24"/>
  <c r="K3439" i="24"/>
  <c r="K3437" i="24"/>
  <c r="K3435" i="24"/>
  <c r="K3433" i="24"/>
  <c r="K3431" i="24"/>
  <c r="K3429" i="24"/>
  <c r="K3427" i="24"/>
  <c r="K3425" i="24"/>
  <c r="K3423" i="24"/>
  <c r="K3421" i="24"/>
  <c r="K3419" i="24"/>
  <c r="K3417" i="24"/>
  <c r="K3415" i="24"/>
  <c r="K3413" i="24"/>
  <c r="K3411" i="24"/>
  <c r="K3409" i="24"/>
  <c r="K3407" i="24"/>
  <c r="K3405" i="24"/>
  <c r="K3403" i="24"/>
  <c r="K3401" i="24"/>
  <c r="K3399" i="24"/>
  <c r="K3397" i="24"/>
  <c r="K3395" i="24"/>
  <c r="K3393" i="24"/>
  <c r="K3391" i="24"/>
  <c r="K3389" i="24"/>
  <c r="K3387" i="24"/>
  <c r="K3385" i="24"/>
  <c r="K3383" i="24"/>
  <c r="K3381" i="24"/>
  <c r="K3379" i="24"/>
  <c r="K3377" i="24"/>
  <c r="K3375" i="24"/>
  <c r="K3373" i="24"/>
  <c r="K3371" i="24"/>
  <c r="K3369" i="24"/>
  <c r="K3367" i="24"/>
  <c r="K3365" i="24"/>
  <c r="K3363" i="24"/>
  <c r="K3361" i="24"/>
  <c r="K3359" i="24"/>
  <c r="K3357" i="24"/>
  <c r="K3355" i="24"/>
  <c r="K3353" i="24"/>
  <c r="K3351" i="24"/>
  <c r="K3349" i="24"/>
  <c r="K3347" i="24"/>
  <c r="K3345" i="24"/>
  <c r="K3343" i="24"/>
  <c r="K3341" i="24"/>
  <c r="K3339" i="24"/>
  <c r="K3337" i="24"/>
  <c r="K3335" i="24"/>
  <c r="K3333" i="24"/>
  <c r="K3331" i="24"/>
  <c r="K3329" i="24"/>
  <c r="K3327" i="24"/>
  <c r="K3325" i="24"/>
  <c r="K3323" i="24"/>
  <c r="K3321" i="24"/>
  <c r="K3319" i="24"/>
  <c r="K3317" i="24"/>
  <c r="K3315" i="24"/>
  <c r="K3313" i="24"/>
  <c r="K3311" i="24"/>
  <c r="K3309" i="24"/>
  <c r="K3307" i="24"/>
  <c r="K3305" i="24"/>
  <c r="K3303" i="24"/>
  <c r="K3301" i="24"/>
  <c r="K3299" i="24"/>
  <c r="K3297" i="24"/>
  <c r="K3295" i="24"/>
  <c r="K3293" i="24"/>
  <c r="K3291" i="24"/>
  <c r="K3289" i="24"/>
  <c r="K3287" i="24"/>
  <c r="K3285" i="24"/>
  <c r="K3283" i="24"/>
  <c r="K3281" i="24"/>
  <c r="K3279" i="24"/>
  <c r="K3277" i="24"/>
  <c r="K3275" i="24"/>
  <c r="K3273" i="24"/>
  <c r="K3271" i="24"/>
  <c r="K3269" i="24"/>
  <c r="K3267" i="24"/>
  <c r="K3265" i="24"/>
  <c r="K3263" i="24"/>
  <c r="K3261" i="24"/>
  <c r="K3259" i="24"/>
  <c r="K3257" i="24"/>
  <c r="K3255" i="24"/>
  <c r="K3253" i="24"/>
  <c r="K3251" i="24"/>
  <c r="K3249" i="24"/>
  <c r="K3247" i="24"/>
  <c r="K3245" i="24"/>
  <c r="K3243" i="24"/>
  <c r="K3241" i="24"/>
  <c r="K3239" i="24"/>
  <c r="K3237" i="24"/>
  <c r="K3235" i="24"/>
  <c r="K3233" i="24"/>
  <c r="K3231" i="24"/>
  <c r="K3229" i="24"/>
  <c r="K3227" i="24"/>
  <c r="K3225" i="24"/>
  <c r="K3223" i="24"/>
  <c r="K3221" i="24"/>
  <c r="K3219" i="24"/>
  <c r="K3217" i="24"/>
  <c r="K3215" i="24"/>
  <c r="K3213" i="24"/>
  <c r="K3211" i="24"/>
  <c r="K3209" i="24"/>
  <c r="K3207" i="24"/>
  <c r="K3205" i="24"/>
  <c r="K3203" i="24"/>
  <c r="K3201" i="24"/>
  <c r="K3199" i="24"/>
  <c r="K3197" i="24"/>
  <c r="K3195" i="24"/>
  <c r="K3193" i="24"/>
  <c r="K3191" i="24"/>
  <c r="K3189" i="24"/>
  <c r="K3187" i="24"/>
  <c r="K3185" i="24"/>
  <c r="K3183" i="24"/>
  <c r="K3181" i="24"/>
  <c r="K3179" i="24"/>
  <c r="K3177" i="24"/>
  <c r="K3175" i="24"/>
  <c r="K3173" i="24"/>
  <c r="K3171" i="24"/>
  <c r="K3169" i="24"/>
  <c r="K3167" i="24"/>
  <c r="K3165" i="24"/>
  <c r="K3163" i="24"/>
  <c r="K3161" i="24"/>
  <c r="K3159" i="24"/>
  <c r="K3157" i="24"/>
  <c r="K3155" i="24"/>
  <c r="K3153" i="24"/>
  <c r="K3151" i="24"/>
  <c r="K3149" i="24"/>
  <c r="K3147" i="24"/>
  <c r="K3145" i="24"/>
  <c r="K3143" i="24"/>
  <c r="K3141" i="24"/>
  <c r="K3139" i="24"/>
  <c r="K3137" i="24"/>
  <c r="K3135" i="24"/>
  <c r="K3133" i="24"/>
  <c r="K3131" i="24"/>
  <c r="K3129" i="24"/>
  <c r="K3127" i="24"/>
  <c r="K3125" i="24"/>
  <c r="K3123" i="24"/>
  <c r="K3121" i="24"/>
  <c r="K3119" i="24"/>
  <c r="K3117" i="24"/>
  <c r="K3115" i="24"/>
  <c r="K3113" i="24"/>
  <c r="K3111" i="24"/>
  <c r="K3109" i="24"/>
  <c r="K3107" i="24"/>
  <c r="K3105" i="24"/>
  <c r="K3103" i="24"/>
  <c r="K3101" i="24"/>
  <c r="K3099" i="24"/>
  <c r="K3097" i="24"/>
  <c r="K3095" i="24"/>
  <c r="K3093" i="24"/>
  <c r="K3091" i="24"/>
  <c r="K3089" i="24"/>
  <c r="K3087" i="24"/>
  <c r="K3085" i="24"/>
  <c r="K3083" i="24"/>
  <c r="K3081" i="24"/>
  <c r="K3079" i="24"/>
  <c r="K3077" i="24"/>
  <c r="K3075" i="24"/>
  <c r="K3073" i="24"/>
  <c r="K3071" i="24"/>
  <c r="K3069" i="24"/>
  <c r="K3067" i="24"/>
  <c r="K3065" i="24"/>
  <c r="K3063" i="24"/>
  <c r="K3061" i="24"/>
  <c r="K3059" i="24"/>
  <c r="K3057" i="24"/>
  <c r="K3055" i="24"/>
  <c r="K3053" i="24"/>
  <c r="K3051" i="24"/>
  <c r="K3049" i="24"/>
  <c r="K3047" i="24"/>
  <c r="K3045" i="24"/>
  <c r="K3043" i="24"/>
  <c r="K3041" i="24"/>
  <c r="K3039" i="24"/>
  <c r="K3037" i="24"/>
  <c r="K3035" i="24"/>
  <c r="K3033" i="24"/>
  <c r="K3031" i="24"/>
  <c r="K3029" i="24"/>
  <c r="K3027" i="24"/>
  <c r="K3025" i="24"/>
  <c r="K3023" i="24"/>
  <c r="K3021" i="24"/>
  <c r="K3019" i="24"/>
  <c r="K3017" i="24"/>
  <c r="K3015" i="24"/>
  <c r="K3013" i="24"/>
  <c r="K3011" i="24"/>
  <c r="K3009" i="24"/>
  <c r="K3007" i="24"/>
  <c r="K3005" i="24"/>
  <c r="K3003" i="24"/>
  <c r="K3001" i="24"/>
  <c r="K2999" i="24"/>
  <c r="K2997" i="24"/>
  <c r="K2995" i="24"/>
  <c r="K2993" i="24"/>
  <c r="K2991" i="24"/>
  <c r="K2989" i="24"/>
  <c r="K2987" i="24"/>
  <c r="K2985" i="24"/>
  <c r="K2983" i="24"/>
  <c r="K2981" i="24"/>
  <c r="K2979" i="24"/>
  <c r="K2977" i="24"/>
  <c r="K2975" i="24"/>
  <c r="K2973" i="24"/>
  <c r="K2971" i="24"/>
  <c r="K2969" i="24"/>
  <c r="K2967" i="24"/>
  <c r="K2965" i="24"/>
  <c r="K2963" i="24"/>
  <c r="K2961" i="24"/>
  <c r="K2959" i="24"/>
  <c r="K2957" i="24"/>
  <c r="K2955" i="24"/>
  <c r="K2953" i="24"/>
  <c r="K2951" i="24"/>
  <c r="K2949" i="24"/>
  <c r="K2947" i="24"/>
  <c r="K2945" i="24"/>
  <c r="K2943" i="24"/>
  <c r="K2941" i="24"/>
  <c r="K2939" i="24"/>
  <c r="K2937" i="24"/>
  <c r="K2935" i="24"/>
  <c r="K2933" i="24"/>
  <c r="K2931" i="24"/>
  <c r="K2929" i="24"/>
  <c r="K2927" i="24"/>
  <c r="K2925" i="24"/>
  <c r="K2923" i="24"/>
  <c r="K2921" i="24"/>
  <c r="K2919" i="24"/>
  <c r="K2917" i="24"/>
  <c r="K2915" i="24"/>
  <c r="K2913" i="24"/>
  <c r="K2911" i="24"/>
  <c r="K2909" i="24"/>
  <c r="K2907" i="24"/>
  <c r="K2905" i="24"/>
  <c r="K2903" i="24"/>
  <c r="K2901" i="24"/>
  <c r="K2899" i="24"/>
  <c r="K2897" i="24"/>
  <c r="K2895" i="24"/>
  <c r="K2893" i="24"/>
  <c r="K2891" i="24"/>
  <c r="K2889" i="24"/>
  <c r="K2887" i="24"/>
  <c r="K2885" i="24"/>
  <c r="K2883" i="24"/>
  <c r="K2881" i="24"/>
  <c r="K2879" i="24"/>
  <c r="K2877" i="24"/>
  <c r="K2875" i="24"/>
  <c r="K2873" i="24"/>
  <c r="K2871" i="24"/>
  <c r="K2869" i="24"/>
  <c r="K2867" i="24"/>
  <c r="J2838" i="24"/>
  <c r="K2838" i="24"/>
  <c r="K2837" i="24"/>
  <c r="J2834" i="24"/>
  <c r="K2834" i="24"/>
  <c r="K2833" i="24"/>
  <c r="J2830" i="24"/>
  <c r="K2830" i="24"/>
  <c r="K2829" i="24"/>
  <c r="J2826" i="24"/>
  <c r="K2826" i="24"/>
  <c r="K2825" i="24"/>
  <c r="J2822" i="24"/>
  <c r="K2822" i="24"/>
  <c r="K2821" i="24"/>
  <c r="J2818" i="24"/>
  <c r="K2818" i="24"/>
  <c r="K2817" i="24"/>
  <c r="J2814" i="24"/>
  <c r="K2814" i="24"/>
  <c r="K2813" i="24"/>
  <c r="J2810" i="24"/>
  <c r="K2810" i="24"/>
  <c r="K2809" i="24"/>
  <c r="J2806" i="24"/>
  <c r="K2806" i="24"/>
  <c r="K2805" i="24"/>
  <c r="J2802" i="24"/>
  <c r="K2802" i="24"/>
  <c r="K2801" i="24"/>
  <c r="J2798" i="24"/>
  <c r="K2798" i="24"/>
  <c r="K2797" i="24"/>
  <c r="J2794" i="24"/>
  <c r="K2794" i="24"/>
  <c r="K2793" i="24"/>
  <c r="J2790" i="24"/>
  <c r="K2790" i="24"/>
  <c r="K2789" i="24"/>
  <c r="J2786" i="24"/>
  <c r="K2786" i="24"/>
  <c r="K2785" i="24"/>
  <c r="J2782" i="24"/>
  <c r="K2782" i="24"/>
  <c r="K2781" i="24"/>
  <c r="J2778" i="24"/>
  <c r="K2778" i="24"/>
  <c r="K2777" i="24"/>
  <c r="J2774" i="24"/>
  <c r="K2774" i="24"/>
  <c r="K2773" i="24"/>
  <c r="J2770" i="24"/>
  <c r="K2770" i="24"/>
  <c r="K2769" i="24"/>
  <c r="J2766" i="24"/>
  <c r="K2766" i="24"/>
  <c r="K2765" i="24"/>
  <c r="J2762" i="24"/>
  <c r="K2762" i="24"/>
  <c r="K2761" i="24"/>
  <c r="J2758" i="24"/>
  <c r="K2758" i="24"/>
  <c r="K2757" i="24"/>
  <c r="J2754" i="24"/>
  <c r="K2754" i="24"/>
  <c r="K2753" i="24"/>
  <c r="J2750" i="24"/>
  <c r="K2750" i="24"/>
  <c r="K2749" i="24"/>
  <c r="J2746" i="24"/>
  <c r="K2746" i="24"/>
  <c r="K2745" i="24"/>
  <c r="J2742" i="24"/>
  <c r="K2742" i="24"/>
  <c r="K2741" i="24"/>
  <c r="J2738" i="24"/>
  <c r="K2738" i="24"/>
  <c r="K2737" i="24"/>
  <c r="J2734" i="24"/>
  <c r="K2734" i="24"/>
  <c r="K2733" i="24"/>
  <c r="J2730" i="24"/>
  <c r="K2730" i="24"/>
  <c r="K2729" i="24"/>
  <c r="J2726" i="24"/>
  <c r="K2726" i="24"/>
  <c r="K2725" i="24"/>
  <c r="J2722" i="24"/>
  <c r="K2722" i="24"/>
  <c r="K2721" i="24"/>
  <c r="J2718" i="24"/>
  <c r="K2718" i="24"/>
  <c r="K2717" i="24"/>
  <c r="J2714" i="24"/>
  <c r="K2714" i="24"/>
  <c r="K2713" i="24"/>
  <c r="J2710" i="24"/>
  <c r="K2710" i="24"/>
  <c r="K2709" i="24"/>
  <c r="J2706" i="24"/>
  <c r="K2706" i="24"/>
  <c r="K2705" i="24"/>
  <c r="J2864" i="24"/>
  <c r="K2861" i="24"/>
  <c r="J2856" i="24"/>
  <c r="K2853" i="24"/>
  <c r="J2848" i="24"/>
  <c r="K2845" i="24"/>
  <c r="J2840" i="24"/>
  <c r="J2145" i="24"/>
  <c r="K2145" i="24"/>
  <c r="J2141" i="24"/>
  <c r="K2141" i="24"/>
  <c r="J2137" i="24"/>
  <c r="K2137" i="24"/>
  <c r="J2133" i="24"/>
  <c r="K2133" i="24"/>
  <c r="J2129" i="24"/>
  <c r="K2129" i="24"/>
  <c r="J2125" i="24"/>
  <c r="K2125" i="24"/>
  <c r="J2121" i="24"/>
  <c r="K2121" i="24"/>
  <c r="J2117" i="24"/>
  <c r="K2117" i="24"/>
  <c r="J2113" i="24"/>
  <c r="K2113" i="24"/>
  <c r="J2109" i="24"/>
  <c r="K2109" i="24"/>
  <c r="J2105" i="24"/>
  <c r="K2105" i="24"/>
  <c r="J2101" i="24"/>
  <c r="K2101" i="24"/>
  <c r="J2097" i="24"/>
  <c r="K2097" i="24"/>
  <c r="J2093" i="24"/>
  <c r="K2093" i="24"/>
  <c r="J2089" i="24"/>
  <c r="K2089" i="24"/>
  <c r="J2085" i="24"/>
  <c r="K2085" i="24"/>
  <c r="J2081" i="24"/>
  <c r="K2081" i="24"/>
  <c r="J2077" i="24"/>
  <c r="K2077" i="24"/>
  <c r="J2073" i="24"/>
  <c r="K2073" i="24"/>
  <c r="J2069" i="24"/>
  <c r="K2069" i="24"/>
  <c r="J2065" i="24"/>
  <c r="K2065" i="24"/>
  <c r="J2061" i="24"/>
  <c r="K2061" i="24"/>
  <c r="J2057" i="24"/>
  <c r="K2057" i="24"/>
  <c r="J2053" i="24"/>
  <c r="K2053" i="24"/>
  <c r="J2049" i="24"/>
  <c r="K2049" i="24"/>
  <c r="J2045" i="24"/>
  <c r="K2045" i="24"/>
  <c r="J2041" i="24"/>
  <c r="K2041" i="24"/>
  <c r="J2037" i="24"/>
  <c r="K2037" i="24"/>
  <c r="J2033" i="24"/>
  <c r="K2033" i="24"/>
  <c r="J2029" i="24"/>
  <c r="K2029" i="24"/>
  <c r="J2025" i="24"/>
  <c r="K2025" i="24"/>
  <c r="J2021" i="24"/>
  <c r="K2021" i="24"/>
  <c r="J2017" i="24"/>
  <c r="K2017" i="24"/>
  <c r="K2166" i="24"/>
  <c r="J2161" i="24"/>
  <c r="K2158" i="24"/>
  <c r="J2153" i="24"/>
  <c r="K2150" i="24"/>
  <c r="K2702" i="24"/>
  <c r="K2700" i="24"/>
  <c r="K2698" i="24"/>
  <c r="K2696" i="24"/>
  <c r="K2694" i="24"/>
  <c r="K2692" i="24"/>
  <c r="K2690" i="24"/>
  <c r="K2688" i="24"/>
  <c r="K2686" i="24"/>
  <c r="K2684" i="24"/>
  <c r="K2682" i="24"/>
  <c r="K2680" i="24"/>
  <c r="K2678" i="24"/>
  <c r="K2676" i="24"/>
  <c r="K2674" i="24"/>
  <c r="K2672" i="24"/>
  <c r="K2670" i="24"/>
  <c r="K2668" i="24"/>
  <c r="K2666" i="24"/>
  <c r="K2664" i="24"/>
  <c r="K2662" i="24"/>
  <c r="K2660" i="24"/>
  <c r="K2658" i="24"/>
  <c r="K2656" i="24"/>
  <c r="K2654" i="24"/>
  <c r="K2652" i="24"/>
  <c r="K2650" i="24"/>
  <c r="K2648" i="24"/>
  <c r="K2646" i="24"/>
  <c r="K2644" i="24"/>
  <c r="K2642" i="24"/>
  <c r="K2640" i="24"/>
  <c r="K2638" i="24"/>
  <c r="K2636" i="24"/>
  <c r="K2634" i="24"/>
  <c r="K2632" i="24"/>
  <c r="K2630" i="24"/>
  <c r="K2628" i="24"/>
  <c r="K2626" i="24"/>
  <c r="K2624" i="24"/>
  <c r="K2622" i="24"/>
  <c r="K2620" i="24"/>
  <c r="K2618" i="24"/>
  <c r="K2616" i="24"/>
  <c r="K2614" i="24"/>
  <c r="K2612" i="24"/>
  <c r="K2610" i="24"/>
  <c r="K2608" i="24"/>
  <c r="K2606" i="24"/>
  <c r="K2604" i="24"/>
  <c r="K2602" i="24"/>
  <c r="K2600" i="24"/>
  <c r="K2598" i="24"/>
  <c r="K2596" i="24"/>
  <c r="K2594" i="24"/>
  <c r="K2592" i="24"/>
  <c r="K2590" i="24"/>
  <c r="K2588" i="24"/>
  <c r="K2586" i="24"/>
  <c r="K2584" i="24"/>
  <c r="K2582" i="24"/>
  <c r="K2580" i="24"/>
  <c r="K2578" i="24"/>
  <c r="K2576" i="24"/>
  <c r="K2574" i="24"/>
  <c r="K2572" i="24"/>
  <c r="K2570" i="24"/>
  <c r="K2568" i="24"/>
  <c r="K2566" i="24"/>
  <c r="K2564" i="24"/>
  <c r="K2562" i="24"/>
  <c r="K2560" i="24"/>
  <c r="K2558" i="24"/>
  <c r="K2556" i="24"/>
  <c r="K2554" i="24"/>
  <c r="K2552" i="24"/>
  <c r="K2550" i="24"/>
  <c r="K2548" i="24"/>
  <c r="K2546" i="24"/>
  <c r="K2544" i="24"/>
  <c r="K2542" i="24"/>
  <c r="K2540" i="24"/>
  <c r="K2538" i="24"/>
  <c r="K2536" i="24"/>
  <c r="K2534" i="24"/>
  <c r="K2532" i="24"/>
  <c r="K2530" i="24"/>
  <c r="K2528" i="24"/>
  <c r="K2526" i="24"/>
  <c r="K2524" i="24"/>
  <c r="K2522" i="24"/>
  <c r="K2520" i="24"/>
  <c r="K2518" i="24"/>
  <c r="K2516" i="24"/>
  <c r="K2514" i="24"/>
  <c r="K2512" i="24"/>
  <c r="K2510" i="24"/>
  <c r="K2508" i="24"/>
  <c r="K2506" i="24"/>
  <c r="K2504" i="24"/>
  <c r="K2502" i="24"/>
  <c r="K2500" i="24"/>
  <c r="K2498" i="24"/>
  <c r="K2496" i="24"/>
  <c r="K2494" i="24"/>
  <c r="K2492" i="24"/>
  <c r="K2490" i="24"/>
  <c r="K2488" i="24"/>
  <c r="K2486" i="24"/>
  <c r="K2484" i="24"/>
  <c r="K2482" i="24"/>
  <c r="K2480" i="24"/>
  <c r="K2478" i="24"/>
  <c r="K2476" i="24"/>
  <c r="K2474" i="24"/>
  <c r="K2472" i="24"/>
  <c r="K2470" i="24"/>
  <c r="K2468" i="24"/>
  <c r="K2466" i="24"/>
  <c r="K2464" i="24"/>
  <c r="K2462" i="24"/>
  <c r="K2460" i="24"/>
  <c r="K2458" i="24"/>
  <c r="K2456" i="24"/>
  <c r="K2454" i="24"/>
  <c r="K2452" i="24"/>
  <c r="K2450" i="24"/>
  <c r="K2448" i="24"/>
  <c r="K2446" i="24"/>
  <c r="K2444" i="24"/>
  <c r="K2442" i="24"/>
  <c r="K2440" i="24"/>
  <c r="K2438" i="24"/>
  <c r="K2436" i="24"/>
  <c r="K2434" i="24"/>
  <c r="K2432" i="24"/>
  <c r="K2430" i="24"/>
  <c r="K2428" i="24"/>
  <c r="K2426" i="24"/>
  <c r="K2424" i="24"/>
  <c r="K2422" i="24"/>
  <c r="K2420" i="24"/>
  <c r="K2418" i="24"/>
  <c r="K2416" i="24"/>
  <c r="K2414" i="24"/>
  <c r="K2412" i="24"/>
  <c r="K2410" i="24"/>
  <c r="K2408" i="24"/>
  <c r="K2406" i="24"/>
  <c r="K2404" i="24"/>
  <c r="K2402" i="24"/>
  <c r="K2400" i="24"/>
  <c r="K2398" i="24"/>
  <c r="K2396" i="24"/>
  <c r="K2394" i="24"/>
  <c r="K2392" i="24"/>
  <c r="K2390" i="24"/>
  <c r="K2388" i="24"/>
  <c r="K2386" i="24"/>
  <c r="K2384" i="24"/>
  <c r="K2382" i="24"/>
  <c r="K2380" i="24"/>
  <c r="K2378" i="24"/>
  <c r="K2376" i="24"/>
  <c r="K2374" i="24"/>
  <c r="K2372" i="24"/>
  <c r="K2370" i="24"/>
  <c r="K2368" i="24"/>
  <c r="K2366" i="24"/>
  <c r="K2364" i="24"/>
  <c r="K2362" i="24"/>
  <c r="K2360" i="24"/>
  <c r="K2358" i="24"/>
  <c r="K2356" i="24"/>
  <c r="K2354" i="24"/>
  <c r="K2352" i="24"/>
  <c r="K2350" i="24"/>
  <c r="K2348" i="24"/>
  <c r="K2346" i="24"/>
  <c r="K2344" i="24"/>
  <c r="K2342" i="24"/>
  <c r="K2340" i="24"/>
  <c r="K2338" i="24"/>
  <c r="K2336" i="24"/>
  <c r="K2334" i="24"/>
  <c r="K2332" i="24"/>
  <c r="K2330" i="24"/>
  <c r="K2328" i="24"/>
  <c r="K2326" i="24"/>
  <c r="K2324" i="24"/>
  <c r="K2322" i="24"/>
  <c r="K2320" i="24"/>
  <c r="K2318" i="24"/>
  <c r="K2316" i="24"/>
  <c r="K2314" i="24"/>
  <c r="K2312" i="24"/>
  <c r="K2310" i="24"/>
  <c r="K2308" i="24"/>
  <c r="K2306" i="24"/>
  <c r="K2304" i="24"/>
  <c r="K2302" i="24"/>
  <c r="K2300" i="24"/>
  <c r="K2298" i="24"/>
  <c r="K2296" i="24"/>
  <c r="K2294" i="24"/>
  <c r="K2292" i="24"/>
  <c r="K2290" i="24"/>
  <c r="K2288" i="24"/>
  <c r="K2286" i="24"/>
  <c r="K2284" i="24"/>
  <c r="K2282" i="24"/>
  <c r="K2280" i="24"/>
  <c r="K2278" i="24"/>
  <c r="K2276" i="24"/>
  <c r="K2274" i="24"/>
  <c r="K2272" i="24"/>
  <c r="K2270" i="24"/>
  <c r="K2268" i="24"/>
  <c r="K2266" i="24"/>
  <c r="K2264" i="24"/>
  <c r="K2262" i="24"/>
  <c r="K2260" i="24"/>
  <c r="K2258" i="24"/>
  <c r="K2256" i="24"/>
  <c r="K2254" i="24"/>
  <c r="K2252" i="24"/>
  <c r="K2250" i="24"/>
  <c r="K2248" i="24"/>
  <c r="K2246" i="24"/>
  <c r="K2244" i="24"/>
  <c r="K2242" i="24"/>
  <c r="K2240" i="24"/>
  <c r="K2238" i="24"/>
  <c r="K2236" i="24"/>
  <c r="K2234" i="24"/>
  <c r="K2232" i="24"/>
  <c r="K2230" i="24"/>
  <c r="K2228" i="24"/>
  <c r="K2226" i="24"/>
  <c r="K2224" i="24"/>
  <c r="K2222" i="24"/>
  <c r="K2220" i="24"/>
  <c r="K2218" i="24"/>
  <c r="K2216" i="24"/>
  <c r="K2214" i="24"/>
  <c r="K2212" i="24"/>
  <c r="K2210" i="24"/>
  <c r="K2208" i="24"/>
  <c r="K2206" i="24"/>
  <c r="K2204" i="24"/>
  <c r="K2202" i="24"/>
  <c r="K2200" i="24"/>
  <c r="K2198" i="24"/>
  <c r="K2196" i="24"/>
  <c r="K2194" i="24"/>
  <c r="K2192" i="24"/>
  <c r="K2190" i="24"/>
  <c r="K2188" i="24"/>
  <c r="K2186" i="24"/>
  <c r="K2184" i="24"/>
  <c r="K2182" i="24"/>
  <c r="K2180" i="24"/>
  <c r="K2178" i="24"/>
  <c r="K2176" i="24"/>
  <c r="K2174" i="24"/>
  <c r="K2172" i="24"/>
  <c r="K2170" i="24"/>
  <c r="K2168" i="24"/>
  <c r="J2147" i="24"/>
  <c r="K2147" i="24"/>
  <c r="K2146" i="24"/>
  <c r="J2143" i="24"/>
  <c r="K2143" i="24"/>
  <c r="K2142" i="24"/>
  <c r="J2139" i="24"/>
  <c r="K2139" i="24"/>
  <c r="K2138" i="24"/>
  <c r="J2135" i="24"/>
  <c r="K2135" i="24"/>
  <c r="K2134" i="24"/>
  <c r="J2131" i="24"/>
  <c r="K2131" i="24"/>
  <c r="K2130" i="24"/>
  <c r="J2127" i="24"/>
  <c r="K2127" i="24"/>
  <c r="K2126" i="24"/>
  <c r="J2123" i="24"/>
  <c r="K2123" i="24"/>
  <c r="K2122" i="24"/>
  <c r="J2119" i="24"/>
  <c r="K2119" i="24"/>
  <c r="K2118" i="24"/>
  <c r="J2115" i="24"/>
  <c r="K2115" i="24"/>
  <c r="K2114" i="24"/>
  <c r="J2111" i="24"/>
  <c r="K2111" i="24"/>
  <c r="K2110" i="24"/>
  <c r="J2107" i="24"/>
  <c r="K2107" i="24"/>
  <c r="K2106" i="24"/>
  <c r="J2103" i="24"/>
  <c r="K2103" i="24"/>
  <c r="K2102" i="24"/>
  <c r="J2099" i="24"/>
  <c r="K2099" i="24"/>
  <c r="K2098" i="24"/>
  <c r="J2095" i="24"/>
  <c r="K2095" i="24"/>
  <c r="K2094" i="24"/>
  <c r="J2091" i="24"/>
  <c r="K2091" i="24"/>
  <c r="K2090" i="24"/>
  <c r="J2087" i="24"/>
  <c r="K2087" i="24"/>
  <c r="K2086" i="24"/>
  <c r="J2083" i="24"/>
  <c r="K2083" i="24"/>
  <c r="K2082" i="24"/>
  <c r="J2079" i="24"/>
  <c r="K2079" i="24"/>
  <c r="K2078" i="24"/>
  <c r="J2075" i="24"/>
  <c r="K2075" i="24"/>
  <c r="K2074" i="24"/>
  <c r="J2071" i="24"/>
  <c r="K2071" i="24"/>
  <c r="K2070" i="24"/>
  <c r="J2067" i="24"/>
  <c r="K2067" i="24"/>
  <c r="K2066" i="24"/>
  <c r="J2063" i="24"/>
  <c r="K2063" i="24"/>
  <c r="K2062" i="24"/>
  <c r="J2059" i="24"/>
  <c r="K2059" i="24"/>
  <c r="K2058" i="24"/>
  <c r="J2055" i="24"/>
  <c r="K2055" i="24"/>
  <c r="K2054" i="24"/>
  <c r="J2051" i="24"/>
  <c r="K2051" i="24"/>
  <c r="K2050" i="24"/>
  <c r="J2047" i="24"/>
  <c r="K2047" i="24"/>
  <c r="K2046" i="24"/>
  <c r="J2043" i="24"/>
  <c r="K2043" i="24"/>
  <c r="K2042" i="24"/>
  <c r="J2039" i="24"/>
  <c r="K2039" i="24"/>
  <c r="K2038" i="24"/>
  <c r="J2035" i="24"/>
  <c r="K2035" i="24"/>
  <c r="K2034" i="24"/>
  <c r="J2031" i="24"/>
  <c r="K2031" i="24"/>
  <c r="K2030" i="24"/>
  <c r="J2027" i="24"/>
  <c r="K2027" i="24"/>
  <c r="K2026" i="24"/>
  <c r="J2023" i="24"/>
  <c r="K2023" i="24"/>
  <c r="K2022" i="24"/>
  <c r="J2019" i="24"/>
  <c r="K2019" i="24"/>
  <c r="K2018" i="24"/>
  <c r="J2165" i="24"/>
  <c r="K2162" i="24"/>
  <c r="J2157" i="24"/>
  <c r="K2154" i="24"/>
  <c r="J2149" i="24"/>
  <c r="J1510" i="24"/>
  <c r="K1507" i="24"/>
  <c r="J1502" i="24"/>
  <c r="K1499" i="24"/>
  <c r="J1494" i="24"/>
  <c r="K1491" i="24"/>
  <c r="J1486" i="24"/>
  <c r="K1483" i="24"/>
  <c r="J1478" i="24"/>
  <c r="K1475" i="24"/>
  <c r="J1470" i="24"/>
  <c r="K1467" i="24"/>
  <c r="J1462" i="24"/>
  <c r="J1458" i="24"/>
  <c r="K1458" i="24"/>
  <c r="J1454" i="24"/>
  <c r="K1454" i="24"/>
  <c r="J1450" i="24"/>
  <c r="K1450" i="24"/>
  <c r="J1446" i="24"/>
  <c r="K1446" i="24"/>
  <c r="J1442" i="24"/>
  <c r="K1442" i="24"/>
  <c r="J1438" i="24"/>
  <c r="K1438" i="24"/>
  <c r="J1434" i="24"/>
  <c r="K1434" i="24"/>
  <c r="J1430" i="24"/>
  <c r="K1430" i="24"/>
  <c r="J1426" i="24"/>
  <c r="K1426" i="24"/>
  <c r="J1422" i="24"/>
  <c r="K1422" i="24"/>
  <c r="J1418" i="24"/>
  <c r="K1418" i="24"/>
  <c r="K2015" i="24"/>
  <c r="K2013" i="24"/>
  <c r="K2011" i="24"/>
  <c r="K2009" i="24"/>
  <c r="K2007" i="24"/>
  <c r="K2005" i="24"/>
  <c r="K2003" i="24"/>
  <c r="K2001" i="24"/>
  <c r="K1999" i="24"/>
  <c r="K1997" i="24"/>
  <c r="K1995" i="24"/>
  <c r="K1993" i="24"/>
  <c r="K1991" i="24"/>
  <c r="K1989" i="24"/>
  <c r="K1987" i="24"/>
  <c r="K1985" i="24"/>
  <c r="K1983" i="24"/>
  <c r="K1981" i="24"/>
  <c r="K1979" i="24"/>
  <c r="K1977" i="24"/>
  <c r="K1975" i="24"/>
  <c r="K1973" i="24"/>
  <c r="K1971" i="24"/>
  <c r="K1969" i="24"/>
  <c r="K1967" i="24"/>
  <c r="K1965" i="24"/>
  <c r="K1963" i="24"/>
  <c r="K1961" i="24"/>
  <c r="K1959" i="24"/>
  <c r="K1957" i="24"/>
  <c r="K1955" i="24"/>
  <c r="K1953" i="24"/>
  <c r="K1951" i="24"/>
  <c r="K1949" i="24"/>
  <c r="K1947" i="24"/>
  <c r="K1945" i="24"/>
  <c r="K1943" i="24"/>
  <c r="K1941" i="24"/>
  <c r="K1939" i="24"/>
  <c r="K1937" i="24"/>
  <c r="K1935" i="24"/>
  <c r="K1933" i="24"/>
  <c r="K1931" i="24"/>
  <c r="K1929" i="24"/>
  <c r="K1927" i="24"/>
  <c r="K1925" i="24"/>
  <c r="K1923" i="24"/>
  <c r="K1921" i="24"/>
  <c r="K1919" i="24"/>
  <c r="K1917" i="24"/>
  <c r="K1915" i="24"/>
  <c r="K1913" i="24"/>
  <c r="K1911" i="24"/>
  <c r="K1909" i="24"/>
  <c r="K1907" i="24"/>
  <c r="K1905" i="24"/>
  <c r="K1903" i="24"/>
  <c r="K1901" i="24"/>
  <c r="K1899" i="24"/>
  <c r="K1897" i="24"/>
  <c r="K1895" i="24"/>
  <c r="K1893" i="24"/>
  <c r="K1891" i="24"/>
  <c r="K1889" i="24"/>
  <c r="K1887" i="24"/>
  <c r="K1885" i="24"/>
  <c r="K1883" i="24"/>
  <c r="K1881" i="24"/>
  <c r="K1879" i="24"/>
  <c r="K1877" i="24"/>
  <c r="K1875" i="24"/>
  <c r="K1873" i="24"/>
  <c r="K1871" i="24"/>
  <c r="K1869" i="24"/>
  <c r="K1867" i="24"/>
  <c r="K1865" i="24"/>
  <c r="K1863" i="24"/>
  <c r="K1861" i="24"/>
  <c r="K1859" i="24"/>
  <c r="K1857" i="24"/>
  <c r="K1855" i="24"/>
  <c r="K1853" i="24"/>
  <c r="K1851" i="24"/>
  <c r="K1849" i="24"/>
  <c r="K1847" i="24"/>
  <c r="K1845" i="24"/>
  <c r="K1843" i="24"/>
  <c r="K1841" i="24"/>
  <c r="K1839" i="24"/>
  <c r="K1837" i="24"/>
  <c r="K1835" i="24"/>
  <c r="K1833" i="24"/>
  <c r="K1831" i="24"/>
  <c r="K1829" i="24"/>
  <c r="K1827" i="24"/>
  <c r="K1825" i="24"/>
  <c r="K1823" i="24"/>
  <c r="K1821" i="24"/>
  <c r="K1819" i="24"/>
  <c r="K1817" i="24"/>
  <c r="K1815" i="24"/>
  <c r="K1813" i="24"/>
  <c r="K1811" i="24"/>
  <c r="K1809" i="24"/>
  <c r="K1807" i="24"/>
  <c r="K1805" i="24"/>
  <c r="K1803" i="24"/>
  <c r="K1801" i="24"/>
  <c r="K1799" i="24"/>
  <c r="K1797" i="24"/>
  <c r="K1795" i="24"/>
  <c r="K1793" i="24"/>
  <c r="K1791" i="24"/>
  <c r="K1789" i="24"/>
  <c r="K1787" i="24"/>
  <c r="K1785" i="24"/>
  <c r="K1783" i="24"/>
  <c r="K1781" i="24"/>
  <c r="K1779" i="24"/>
  <c r="K1777" i="24"/>
  <c r="K1775" i="24"/>
  <c r="K1773" i="24"/>
  <c r="K1771" i="24"/>
  <c r="K1769" i="24"/>
  <c r="K1767" i="24"/>
  <c r="K1765" i="24"/>
  <c r="K1763" i="24"/>
  <c r="K1761" i="24"/>
  <c r="K1759" i="24"/>
  <c r="K1757" i="24"/>
  <c r="K1755" i="24"/>
  <c r="K1753" i="24"/>
  <c r="K1751" i="24"/>
  <c r="K1749" i="24"/>
  <c r="K1747" i="24"/>
  <c r="K1745" i="24"/>
  <c r="K1743" i="24"/>
  <c r="K1741" i="24"/>
  <c r="K1739" i="24"/>
  <c r="K1737" i="24"/>
  <c r="K1735" i="24"/>
  <c r="K1733" i="24"/>
  <c r="K1731" i="24"/>
  <c r="K1729" i="24"/>
  <c r="K1727" i="24"/>
  <c r="K1725" i="24"/>
  <c r="K1723" i="24"/>
  <c r="K1721" i="24"/>
  <c r="K1719" i="24"/>
  <c r="K1717" i="24"/>
  <c r="K1715" i="24"/>
  <c r="K1713" i="24"/>
  <c r="K1711" i="24"/>
  <c r="K1709" i="24"/>
  <c r="K1707" i="24"/>
  <c r="K1705" i="24"/>
  <c r="K1703" i="24"/>
  <c r="K1701" i="24"/>
  <c r="K1699" i="24"/>
  <c r="K1697" i="24"/>
  <c r="K1695" i="24"/>
  <c r="K1693" i="24"/>
  <c r="K1691" i="24"/>
  <c r="K1689" i="24"/>
  <c r="K1687" i="24"/>
  <c r="K1685" i="24"/>
  <c r="K1683" i="24"/>
  <c r="K1681" i="24"/>
  <c r="K1679" i="24"/>
  <c r="K1677" i="24"/>
  <c r="K1675" i="24"/>
  <c r="K1673" i="24"/>
  <c r="K1671" i="24"/>
  <c r="K1669" i="24"/>
  <c r="J1506" i="24"/>
  <c r="K1503" i="24"/>
  <c r="J1498" i="24"/>
  <c r="K1495" i="24"/>
  <c r="J1490" i="24"/>
  <c r="K1487" i="24"/>
  <c r="J1482" i="24"/>
  <c r="K1479" i="24"/>
  <c r="J1474" i="24"/>
  <c r="K1471" i="24"/>
  <c r="J1466" i="24"/>
  <c r="K1463" i="24"/>
  <c r="J1460" i="24"/>
  <c r="K1460" i="24"/>
  <c r="J1456" i="24"/>
  <c r="K1456" i="24"/>
  <c r="J1452" i="24"/>
  <c r="K1452" i="24"/>
  <c r="J1448" i="24"/>
  <c r="K1448" i="24"/>
  <c r="J1444" i="24"/>
  <c r="K1444" i="24"/>
  <c r="J1440" i="24"/>
  <c r="K1440" i="24"/>
  <c r="J1436" i="24"/>
  <c r="K1436" i="24"/>
  <c r="J1432" i="24"/>
  <c r="K1432" i="24"/>
  <c r="J1428" i="24"/>
  <c r="K1428" i="24"/>
  <c r="J1424" i="24"/>
  <c r="K1424" i="24"/>
  <c r="J1420" i="24"/>
  <c r="K1420" i="24"/>
  <c r="K1419" i="24"/>
  <c r="J1416" i="24"/>
  <c r="K1416" i="24"/>
  <c r="J1159" i="24"/>
  <c r="K1159" i="24"/>
  <c r="J1155" i="24"/>
  <c r="K1155" i="24"/>
  <c r="J1151" i="24"/>
  <c r="K1151" i="24"/>
  <c r="J1147" i="24"/>
  <c r="K1147" i="24"/>
  <c r="J1143" i="24"/>
  <c r="K1143" i="24"/>
  <c r="J1139" i="24"/>
  <c r="K1139" i="24"/>
  <c r="J1135" i="24"/>
  <c r="K1135" i="24"/>
  <c r="J1131" i="24"/>
  <c r="K1131" i="24"/>
  <c r="J1127" i="24"/>
  <c r="K1127" i="24"/>
  <c r="J1123" i="24"/>
  <c r="K1123" i="24"/>
  <c r="J1119" i="24"/>
  <c r="K1119" i="24"/>
  <c r="J1115" i="24"/>
  <c r="K1115" i="24"/>
  <c r="J1111" i="24"/>
  <c r="K1111" i="24"/>
  <c r="J1107" i="24"/>
  <c r="K1107" i="24"/>
  <c r="J1103" i="24"/>
  <c r="K1103" i="24"/>
  <c r="J1099" i="24"/>
  <c r="K1099" i="24"/>
  <c r="J1095" i="24"/>
  <c r="K1095" i="24"/>
  <c r="J1091" i="24"/>
  <c r="K1091" i="24"/>
  <c r="J1087" i="24"/>
  <c r="K1087" i="24"/>
  <c r="J1083" i="24"/>
  <c r="K1083" i="24"/>
  <c r="J1079" i="24"/>
  <c r="K1079" i="24"/>
  <c r="J1075" i="24"/>
  <c r="K1075" i="24"/>
  <c r="J1071" i="24"/>
  <c r="K1071" i="24"/>
  <c r="J1067" i="24"/>
  <c r="K1067" i="24"/>
  <c r="J1063" i="24"/>
  <c r="K1063" i="24"/>
  <c r="J1059" i="24"/>
  <c r="K1059" i="24"/>
  <c r="J1055" i="24"/>
  <c r="K1055" i="24"/>
  <c r="J1051" i="24"/>
  <c r="K1051" i="24"/>
  <c r="J1047" i="24"/>
  <c r="K1047" i="24"/>
  <c r="J1043" i="24"/>
  <c r="K1043" i="24"/>
  <c r="J1039" i="24"/>
  <c r="K1039" i="24"/>
  <c r="J1035" i="24"/>
  <c r="K1035" i="24"/>
  <c r="J1031" i="24"/>
  <c r="K1031" i="24"/>
  <c r="J1027" i="24"/>
  <c r="K1027" i="24"/>
  <c r="J1023" i="24"/>
  <c r="K1023" i="24"/>
  <c r="J1019" i="24"/>
  <c r="K1019" i="24"/>
  <c r="J1015" i="24"/>
  <c r="K1015" i="24"/>
  <c r="J1011" i="24"/>
  <c r="K1011" i="24"/>
  <c r="J1007" i="24"/>
  <c r="K1007" i="24"/>
  <c r="J1003" i="24"/>
  <c r="K1003" i="24"/>
  <c r="J999" i="24"/>
  <c r="K999" i="24"/>
  <c r="J995" i="24"/>
  <c r="K995" i="24"/>
  <c r="J991" i="24"/>
  <c r="K991" i="24"/>
  <c r="J987" i="24"/>
  <c r="K987" i="24"/>
  <c r="J983" i="24"/>
  <c r="K983" i="24"/>
  <c r="J979" i="24"/>
  <c r="K979" i="24"/>
  <c r="J975" i="24"/>
  <c r="K975" i="24"/>
  <c r="K1414" i="24"/>
  <c r="K1412" i="24"/>
  <c r="K1410" i="24"/>
  <c r="K1408" i="24"/>
  <c r="K1406" i="24"/>
  <c r="K1404" i="24"/>
  <c r="K1402" i="24"/>
  <c r="K1400" i="24"/>
  <c r="K1398" i="24"/>
  <c r="J1175" i="24"/>
  <c r="K1172" i="24"/>
  <c r="J1167" i="24"/>
  <c r="K1164" i="24"/>
  <c r="J1161" i="24"/>
  <c r="K1161" i="24"/>
  <c r="J1157" i="24"/>
  <c r="K1157" i="24"/>
  <c r="J1153" i="24"/>
  <c r="K1153" i="24"/>
  <c r="J1149" i="24"/>
  <c r="K1149" i="24"/>
  <c r="J1145" i="24"/>
  <c r="K1145" i="24"/>
  <c r="J1141" i="24"/>
  <c r="K1141" i="24"/>
  <c r="J1137" i="24"/>
  <c r="K1137" i="24"/>
  <c r="J1133" i="24"/>
  <c r="K1133" i="24"/>
  <c r="J1129" i="24"/>
  <c r="K1129" i="24"/>
  <c r="J1125" i="24"/>
  <c r="K1125" i="24"/>
  <c r="J1121" i="24"/>
  <c r="K1121" i="24"/>
  <c r="J1117" i="24"/>
  <c r="K1117" i="24"/>
  <c r="J1113" i="24"/>
  <c r="K1113" i="24"/>
  <c r="J1109" i="24"/>
  <c r="K1109" i="24"/>
  <c r="J1105" i="24"/>
  <c r="K1105" i="24"/>
  <c r="J1101" i="24"/>
  <c r="K1101" i="24"/>
  <c r="J1097" i="24"/>
  <c r="K1097" i="24"/>
  <c r="J1093" i="24"/>
  <c r="K1093" i="24"/>
  <c r="J1089" i="24"/>
  <c r="K1089" i="24"/>
  <c r="J1085" i="24"/>
  <c r="K1085" i="24"/>
  <c r="J1081" i="24"/>
  <c r="K1081" i="24"/>
  <c r="J1077" i="24"/>
  <c r="K1077" i="24"/>
  <c r="J1073" i="24"/>
  <c r="K1073" i="24"/>
  <c r="J1069" i="24"/>
  <c r="K1069" i="24"/>
  <c r="J1065" i="24"/>
  <c r="K1065" i="24"/>
  <c r="J1061" i="24"/>
  <c r="K1061" i="24"/>
  <c r="J1057" i="24"/>
  <c r="K1057" i="24"/>
  <c r="J1053" i="24"/>
  <c r="K1053" i="24"/>
  <c r="J1049" i="24"/>
  <c r="K1049" i="24"/>
  <c r="J1045" i="24"/>
  <c r="K1045" i="24"/>
  <c r="J1041" i="24"/>
  <c r="K1041" i="24"/>
  <c r="J1037" i="24"/>
  <c r="K1037" i="24"/>
  <c r="J1033" i="24"/>
  <c r="K1033" i="24"/>
  <c r="J1029" i="24"/>
  <c r="K1029" i="24"/>
  <c r="J1025" i="24"/>
  <c r="K1025" i="24"/>
  <c r="J1021" i="24"/>
  <c r="K1021" i="24"/>
  <c r="J1017" i="24"/>
  <c r="K1017" i="24"/>
  <c r="J1013" i="24"/>
  <c r="K1013" i="24"/>
  <c r="J1009" i="24"/>
  <c r="K1009" i="24"/>
  <c r="J1005" i="24"/>
  <c r="K1005" i="24"/>
  <c r="J1001" i="24"/>
  <c r="K1001" i="24"/>
  <c r="J997" i="24"/>
  <c r="K997" i="24"/>
  <c r="J993" i="24"/>
  <c r="K993" i="24"/>
  <c r="J989" i="24"/>
  <c r="K989" i="24"/>
  <c r="J985" i="24"/>
  <c r="K985" i="24"/>
  <c r="J981" i="24"/>
  <c r="K981" i="24"/>
  <c r="J977" i="24"/>
  <c r="K977" i="24"/>
  <c r="J973" i="24"/>
  <c r="K973" i="24"/>
  <c r="J1179" i="24"/>
  <c r="K1176" i="24"/>
  <c r="J1171" i="24"/>
  <c r="K1168" i="24"/>
  <c r="J1163" i="24"/>
  <c r="J872" i="24"/>
  <c r="K872" i="24"/>
  <c r="J868" i="24"/>
  <c r="K868" i="24"/>
  <c r="J864" i="24"/>
  <c r="K864" i="24"/>
  <c r="J860" i="24"/>
  <c r="K860" i="24"/>
  <c r="J856" i="24"/>
  <c r="K856" i="24"/>
  <c r="J852" i="24"/>
  <c r="K852" i="24"/>
  <c r="J848" i="24"/>
  <c r="K848" i="24"/>
  <c r="J844" i="24"/>
  <c r="K844" i="24"/>
  <c r="J840" i="24"/>
  <c r="K840" i="24"/>
  <c r="J836" i="24"/>
  <c r="K836" i="24"/>
  <c r="J832" i="24"/>
  <c r="K832" i="24"/>
  <c r="J828" i="24"/>
  <c r="K828" i="24"/>
  <c r="K723" i="24"/>
  <c r="J723" i="24"/>
  <c r="K715" i="24"/>
  <c r="J715" i="24"/>
  <c r="K716" i="24"/>
  <c r="K707" i="24"/>
  <c r="J707" i="24"/>
  <c r="K708" i="24"/>
  <c r="J426" i="24"/>
  <c r="K426" i="24"/>
  <c r="K427" i="24"/>
  <c r="K290" i="24"/>
  <c r="J290" i="24"/>
  <c r="K291" i="24"/>
  <c r="K282" i="24"/>
  <c r="J282" i="24"/>
  <c r="K283" i="24"/>
  <c r="K274" i="24"/>
  <c r="J274" i="24"/>
  <c r="K275" i="24"/>
  <c r="K266" i="24"/>
  <c r="J266" i="24"/>
  <c r="K267" i="24"/>
  <c r="K258" i="24"/>
  <c r="J258" i="24"/>
  <c r="K259" i="24"/>
  <c r="K250" i="24"/>
  <c r="J250" i="24"/>
  <c r="K251" i="24"/>
  <c r="K242" i="24"/>
  <c r="J242" i="24"/>
  <c r="K243" i="24"/>
  <c r="K234" i="24"/>
  <c r="J234" i="24"/>
  <c r="K235" i="24"/>
  <c r="K699" i="24"/>
  <c r="J699" i="24"/>
  <c r="K700" i="24"/>
  <c r="K971" i="24"/>
  <c r="K969" i="24"/>
  <c r="K967" i="24"/>
  <c r="K965" i="24"/>
  <c r="K963" i="24"/>
  <c r="K961" i="24"/>
  <c r="K959" i="24"/>
  <c r="K957" i="24"/>
  <c r="K955" i="24"/>
  <c r="K953" i="24"/>
  <c r="K951" i="24"/>
  <c r="K949" i="24"/>
  <c r="K947" i="24"/>
  <c r="K945" i="24"/>
  <c r="K943" i="24"/>
  <c r="K941" i="24"/>
  <c r="K939" i="24"/>
  <c r="K937" i="24"/>
  <c r="K935" i="24"/>
  <c r="K933" i="24"/>
  <c r="K931" i="24"/>
  <c r="K929" i="24"/>
  <c r="K927" i="24"/>
  <c r="K925" i="24"/>
  <c r="K923" i="24"/>
  <c r="K921" i="24"/>
  <c r="K919" i="24"/>
  <c r="K917" i="24"/>
  <c r="K915" i="24"/>
  <c r="K913" i="24"/>
  <c r="K911" i="24"/>
  <c r="K909" i="24"/>
  <c r="K907" i="24"/>
  <c r="K905" i="24"/>
  <c r="K903" i="24"/>
  <c r="K901" i="24"/>
  <c r="K899" i="24"/>
  <c r="K897" i="24"/>
  <c r="K895" i="24"/>
  <c r="K893" i="24"/>
  <c r="K891" i="24"/>
  <c r="K889" i="24"/>
  <c r="K887" i="24"/>
  <c r="K885" i="24"/>
  <c r="K883" i="24"/>
  <c r="K881" i="24"/>
  <c r="K879" i="24"/>
  <c r="K877" i="24"/>
  <c r="K875" i="24"/>
  <c r="K873" i="24"/>
  <c r="J870" i="24"/>
  <c r="K870" i="24"/>
  <c r="K869" i="24"/>
  <c r="J866" i="24"/>
  <c r="K866" i="24"/>
  <c r="K865" i="24"/>
  <c r="J862" i="24"/>
  <c r="K862" i="24"/>
  <c r="K861" i="24"/>
  <c r="J858" i="24"/>
  <c r="K858" i="24"/>
  <c r="K857" i="24"/>
  <c r="J854" i="24"/>
  <c r="K854" i="24"/>
  <c r="K853" i="24"/>
  <c r="J850" i="24"/>
  <c r="K850" i="24"/>
  <c r="K849" i="24"/>
  <c r="J846" i="24"/>
  <c r="K846" i="24"/>
  <c r="K845" i="24"/>
  <c r="J842" i="24"/>
  <c r="K842" i="24"/>
  <c r="K841" i="24"/>
  <c r="J838" i="24"/>
  <c r="K838" i="24"/>
  <c r="K837" i="24"/>
  <c r="J834" i="24"/>
  <c r="K834" i="24"/>
  <c r="K833" i="24"/>
  <c r="J830" i="24"/>
  <c r="K830" i="24"/>
  <c r="K829" i="24"/>
  <c r="J826" i="24"/>
  <c r="K826" i="24"/>
  <c r="K691" i="24"/>
  <c r="J691" i="24"/>
  <c r="K692" i="24"/>
  <c r="K683" i="24"/>
  <c r="J683" i="24"/>
  <c r="K684" i="24"/>
  <c r="K675" i="24"/>
  <c r="J675" i="24"/>
  <c r="K676" i="24"/>
  <c r="K824" i="24"/>
  <c r="K822" i="24"/>
  <c r="K820" i="24"/>
  <c r="K818" i="24"/>
  <c r="K816" i="24"/>
  <c r="K814" i="24"/>
  <c r="K812" i="24"/>
  <c r="K810" i="24"/>
  <c r="K808" i="24"/>
  <c r="K806" i="24"/>
  <c r="K804" i="24"/>
  <c r="K802" i="24"/>
  <c r="K800" i="24"/>
  <c r="K798" i="24"/>
  <c r="K796" i="24"/>
  <c r="K794" i="24"/>
  <c r="K792" i="24"/>
  <c r="K790" i="24"/>
  <c r="K788" i="24"/>
  <c r="K786" i="24"/>
  <c r="K784" i="24"/>
  <c r="K782" i="24"/>
  <c r="K780" i="24"/>
  <c r="K778" i="24"/>
  <c r="K776" i="24"/>
  <c r="K774" i="24"/>
  <c r="K772" i="24"/>
  <c r="K770" i="24"/>
  <c r="K768" i="24"/>
  <c r="K766" i="24"/>
  <c r="K764" i="24"/>
  <c r="K762" i="24"/>
  <c r="K760" i="24"/>
  <c r="K758" i="24"/>
  <c r="K756" i="24"/>
  <c r="K754" i="24"/>
  <c r="K752" i="24"/>
  <c r="K750" i="24"/>
  <c r="K748" i="24"/>
  <c r="K746" i="24"/>
  <c r="K744" i="24"/>
  <c r="K742" i="24"/>
  <c r="K740" i="24"/>
  <c r="K738" i="24"/>
  <c r="K736" i="24"/>
  <c r="K734" i="24"/>
  <c r="K732" i="24"/>
  <c r="K730" i="24"/>
  <c r="K728" i="24"/>
  <c r="K726" i="24"/>
  <c r="K724" i="24"/>
  <c r="J719" i="24"/>
  <c r="J711" i="24"/>
  <c r="J422" i="24"/>
  <c r="K422" i="24"/>
  <c r="K423" i="24"/>
  <c r="J409" i="24"/>
  <c r="K409" i="24"/>
  <c r="K410" i="24"/>
  <c r="J393" i="24"/>
  <c r="K393" i="24"/>
  <c r="K394" i="24"/>
  <c r="J377" i="24"/>
  <c r="K377" i="24"/>
  <c r="K378" i="24"/>
  <c r="J361" i="24"/>
  <c r="K361" i="24"/>
  <c r="K362" i="24"/>
  <c r="J345" i="24"/>
  <c r="K345" i="24"/>
  <c r="K346" i="24"/>
  <c r="J329" i="24"/>
  <c r="K329" i="24"/>
  <c r="K330" i="24"/>
  <c r="J313" i="24"/>
  <c r="K313" i="24"/>
  <c r="K314" i="24"/>
  <c r="J297" i="24"/>
  <c r="K297" i="24"/>
  <c r="K298" i="24"/>
  <c r="J721" i="24"/>
  <c r="J713" i="24"/>
  <c r="J705" i="24"/>
  <c r="J697" i="24"/>
  <c r="J689" i="24"/>
  <c r="K686" i="24"/>
  <c r="J681" i="24"/>
  <c r="K678" i="24"/>
  <c r="J673" i="24"/>
  <c r="K670" i="24"/>
  <c r="J418" i="24"/>
  <c r="K418" i="24"/>
  <c r="K419" i="24"/>
  <c r="J430" i="24"/>
  <c r="K430" i="24"/>
  <c r="K431" i="24"/>
  <c r="J414" i="24"/>
  <c r="K414" i="24"/>
  <c r="K415" i="24"/>
  <c r="J401" i="24"/>
  <c r="K401" i="24"/>
  <c r="K402" i="24"/>
  <c r="J385" i="24"/>
  <c r="K385" i="24"/>
  <c r="K386" i="24"/>
  <c r="J369" i="24"/>
  <c r="K369" i="24"/>
  <c r="K370" i="24"/>
  <c r="J353" i="24"/>
  <c r="K353" i="24"/>
  <c r="K354" i="24"/>
  <c r="J337" i="24"/>
  <c r="K337" i="24"/>
  <c r="K338" i="24"/>
  <c r="J321" i="24"/>
  <c r="K321" i="24"/>
  <c r="K322" i="24"/>
  <c r="J305" i="24"/>
  <c r="K305" i="24"/>
  <c r="K306" i="24"/>
  <c r="K432" i="24"/>
  <c r="K428" i="24"/>
  <c r="K424" i="24"/>
  <c r="K420" i="24"/>
  <c r="K416" i="24"/>
  <c r="K412" i="24"/>
  <c r="J407" i="24"/>
  <c r="K407" i="24"/>
  <c r="J399" i="24"/>
  <c r="K399" i="24"/>
  <c r="J391" i="24"/>
  <c r="K391" i="24"/>
  <c r="J383" i="24"/>
  <c r="K383" i="24"/>
  <c r="J375" i="24"/>
  <c r="K375" i="24"/>
  <c r="J367" i="24"/>
  <c r="K367" i="24"/>
  <c r="J359" i="24"/>
  <c r="K359" i="24"/>
  <c r="J351" i="24"/>
  <c r="K351" i="24"/>
  <c r="J343" i="24"/>
  <c r="K343" i="24"/>
  <c r="J335" i="24"/>
  <c r="K335" i="24"/>
  <c r="J327" i="24"/>
  <c r="K327" i="24"/>
  <c r="J319" i="24"/>
  <c r="K319" i="24"/>
  <c r="J311" i="24"/>
  <c r="K311" i="24"/>
  <c r="J303" i="24"/>
  <c r="K303" i="24"/>
  <c r="J295" i="24"/>
  <c r="K295" i="24"/>
  <c r="J405" i="24"/>
  <c r="K405" i="24"/>
  <c r="J397" i="24"/>
  <c r="K397" i="24"/>
  <c r="J389" i="24"/>
  <c r="K389" i="24"/>
  <c r="J381" i="24"/>
  <c r="K381" i="24"/>
  <c r="J373" i="24"/>
  <c r="K373" i="24"/>
  <c r="J365" i="24"/>
  <c r="K365" i="24"/>
  <c r="J357" i="24"/>
  <c r="K357" i="24"/>
  <c r="J349" i="24"/>
  <c r="K349" i="24"/>
  <c r="J341" i="24"/>
  <c r="K341" i="24"/>
  <c r="J333" i="24"/>
  <c r="K333" i="24"/>
  <c r="J325" i="24"/>
  <c r="K325" i="24"/>
  <c r="J317" i="24"/>
  <c r="K317" i="24"/>
  <c r="J309" i="24"/>
  <c r="K309" i="24"/>
  <c r="J301" i="24"/>
  <c r="K301" i="24"/>
  <c r="J293" i="24"/>
  <c r="K293" i="24"/>
  <c r="J403" i="24"/>
  <c r="K403" i="24"/>
  <c r="J395" i="24"/>
  <c r="K395" i="24"/>
  <c r="J387" i="24"/>
  <c r="K387" i="24"/>
  <c r="J379" i="24"/>
  <c r="K379" i="24"/>
  <c r="J371" i="24"/>
  <c r="K371" i="24"/>
  <c r="J363" i="24"/>
  <c r="K363" i="24"/>
  <c r="J355" i="24"/>
  <c r="K355" i="24"/>
  <c r="J347" i="24"/>
  <c r="K347" i="24"/>
  <c r="J339" i="24"/>
  <c r="K339" i="24"/>
  <c r="J331" i="24"/>
  <c r="K331" i="24"/>
  <c r="J323" i="24"/>
  <c r="K323" i="24"/>
  <c r="J315" i="24"/>
  <c r="K315" i="24"/>
  <c r="J307" i="24"/>
  <c r="K307" i="24"/>
  <c r="J299" i="24"/>
  <c r="K299" i="24"/>
  <c r="J286" i="24"/>
  <c r="J278" i="24"/>
  <c r="J270" i="24"/>
  <c r="J262" i="24"/>
  <c r="J254" i="24"/>
  <c r="J246" i="24"/>
  <c r="J238" i="24"/>
  <c r="K287" i="24"/>
  <c r="K279" i="24"/>
  <c r="K271" i="24"/>
  <c r="K263" i="24"/>
  <c r="K255" i="24"/>
  <c r="K247" i="24"/>
  <c r="K239" i="24"/>
  <c r="E5200" i="24"/>
  <c r="D5200" i="24"/>
  <c r="E5201" i="24"/>
  <c r="E5136" i="24"/>
  <c r="D5136" i="24"/>
  <c r="E5137" i="24"/>
  <c r="E5128" i="24"/>
  <c r="D5128" i="24"/>
  <c r="E5129" i="24"/>
  <c r="E5112" i="24"/>
  <c r="D5112" i="24"/>
  <c r="E5113" i="24"/>
  <c r="E5104" i="24"/>
  <c r="D5104" i="24"/>
  <c r="E5105" i="24"/>
  <c r="E5088" i="24"/>
  <c r="D5088" i="24"/>
  <c r="E5089" i="24"/>
  <c r="E5080" i="24"/>
  <c r="D5080" i="24"/>
  <c r="E5081" i="24"/>
  <c r="E5064" i="24"/>
  <c r="D5064" i="24"/>
  <c r="E5065" i="24"/>
  <c r="E5056" i="24"/>
  <c r="D5056" i="24"/>
  <c r="E5057" i="24"/>
  <c r="E5040" i="24"/>
  <c r="D5040" i="24"/>
  <c r="E5041" i="24"/>
  <c r="E5032" i="24"/>
  <c r="D5032" i="24"/>
  <c r="E5033" i="24"/>
  <c r="E4960" i="24"/>
  <c r="D4960" i="24"/>
  <c r="E4961" i="24"/>
  <c r="E4944" i="24"/>
  <c r="D4944" i="24"/>
  <c r="E4945" i="24"/>
  <c r="E4928" i="24"/>
  <c r="D4928" i="24"/>
  <c r="E4929" i="24"/>
  <c r="E4920" i="24"/>
  <c r="D4920" i="24"/>
  <c r="E4921" i="24"/>
  <c r="E4896" i="24"/>
  <c r="D4896" i="24"/>
  <c r="E4897" i="24"/>
  <c r="E4888" i="24"/>
  <c r="D4888" i="24"/>
  <c r="E4889" i="24"/>
  <c r="E4880" i="24"/>
  <c r="D4880" i="24"/>
  <c r="E4881" i="24"/>
  <c r="E4872" i="24"/>
  <c r="D4872" i="24"/>
  <c r="E4873" i="24"/>
  <c r="E4864" i="24"/>
  <c r="D4864" i="24"/>
  <c r="E4865" i="24"/>
  <c r="E4832" i="24"/>
  <c r="D4832" i="24"/>
  <c r="E4833" i="24"/>
  <c r="E4592" i="24"/>
  <c r="D4592" i="24"/>
  <c r="E4593" i="24"/>
  <c r="D3925" i="24"/>
  <c r="E3925" i="24"/>
  <c r="E3828" i="24"/>
  <c r="E3829" i="24"/>
  <c r="D3828" i="24"/>
  <c r="E3796" i="24"/>
  <c r="E3797" i="24"/>
  <c r="D3796" i="24"/>
  <c r="E3700" i="24"/>
  <c r="E3701" i="24"/>
  <c r="D3700" i="24"/>
  <c r="E3636" i="24"/>
  <c r="E3637" i="24"/>
  <c r="D3636" i="24"/>
  <c r="E3330" i="24"/>
  <c r="D3330" i="24"/>
  <c r="E3331" i="24"/>
  <c r="E3298" i="24"/>
  <c r="D3298" i="24"/>
  <c r="E3299" i="24"/>
  <c r="E3290" i="24"/>
  <c r="D3290" i="24"/>
  <c r="E3291" i="24"/>
  <c r="E3250" i="24"/>
  <c r="D3250" i="24"/>
  <c r="E3251" i="24"/>
  <c r="E2990" i="24"/>
  <c r="D2990" i="24"/>
  <c r="E2991" i="24"/>
  <c r="E2982" i="24"/>
  <c r="D2982" i="24"/>
  <c r="E2983" i="24"/>
  <c r="E2950" i="24"/>
  <c r="D2950" i="24"/>
  <c r="E2951" i="24"/>
  <c r="E2910" i="24"/>
  <c r="D2910" i="24"/>
  <c r="E2911" i="24"/>
  <c r="E2902" i="24"/>
  <c r="D2902" i="24"/>
  <c r="E2903" i="24"/>
  <c r="E2894" i="24"/>
  <c r="D2894" i="24"/>
  <c r="E2895" i="24"/>
  <c r="E2878" i="24"/>
  <c r="D2878" i="24"/>
  <c r="E2879" i="24"/>
  <c r="E2854" i="24"/>
  <c r="D2854" i="24"/>
  <c r="E2855" i="24"/>
  <c r="E2822" i="24"/>
  <c r="D2822" i="24"/>
  <c r="E2823" i="24"/>
  <c r="E9370" i="24"/>
  <c r="E9008" i="24"/>
  <c r="E8872" i="24"/>
  <c r="E7864" i="24"/>
  <c r="E7856" i="24"/>
  <c r="E7848" i="24"/>
  <c r="E7840" i="24"/>
  <c r="E7832" i="24"/>
  <c r="E7824" i="24"/>
  <c r="E7816" i="24"/>
  <c r="E7808" i="24"/>
  <c r="E7800" i="24"/>
  <c r="E7792" i="24"/>
  <c r="E7784" i="24"/>
  <c r="E7776" i="24"/>
  <c r="E7768" i="24"/>
  <c r="E7760" i="24"/>
  <c r="D7459" i="24"/>
  <c r="D7455" i="24"/>
  <c r="D7451" i="24"/>
  <c r="D7447" i="24"/>
  <c r="D7443" i="24"/>
  <c r="D7439" i="24"/>
  <c r="D7435" i="24"/>
  <c r="D7431" i="24"/>
  <c r="D7427" i="24"/>
  <c r="D7423" i="24"/>
  <c r="D7419" i="24"/>
  <c r="D7415" i="24"/>
  <c r="D7411" i="24"/>
  <c r="D7407" i="24"/>
  <c r="D7403" i="24"/>
  <c r="D7399" i="24"/>
  <c r="D7395" i="24"/>
  <c r="D7391" i="24"/>
  <c r="E7388" i="24"/>
  <c r="D7383" i="24"/>
  <c r="E7380" i="24"/>
  <c r="D7375" i="24"/>
  <c r="E7372" i="24"/>
  <c r="D7367" i="24"/>
  <c r="E7364" i="24"/>
  <c r="D7359" i="24"/>
  <c r="E7356" i="24"/>
  <c r="D7351" i="24"/>
  <c r="E7348" i="24"/>
  <c r="D7343" i="24"/>
  <c r="E7340" i="24"/>
  <c r="D7335" i="24"/>
  <c r="E7332" i="24"/>
  <c r="D7327" i="24"/>
  <c r="E7324" i="24"/>
  <c r="D7319" i="24"/>
  <c r="E7316" i="24"/>
  <c r="D7311" i="24"/>
  <c r="E7308" i="24"/>
  <c r="D7303" i="24"/>
  <c r="E7300" i="24"/>
  <c r="D7295" i="24"/>
  <c r="E7292" i="24"/>
  <c r="D7287" i="24"/>
  <c r="E7284" i="24"/>
  <c r="D7279" i="24"/>
  <c r="E7276" i="24"/>
  <c r="D7271" i="24"/>
  <c r="E7268" i="24"/>
  <c r="D7263" i="24"/>
  <c r="E7260" i="24"/>
  <c r="D7255" i="24"/>
  <c r="E7252" i="24"/>
  <c r="D7247" i="24"/>
  <c r="E7244" i="24"/>
  <c r="D7239" i="24"/>
  <c r="E7236" i="24"/>
  <c r="D7231" i="24"/>
  <c r="E7228" i="24"/>
  <c r="D7223" i="24"/>
  <c r="E7220" i="24"/>
  <c r="D7215" i="24"/>
  <c r="E7212" i="24"/>
  <c r="D7207" i="24"/>
  <c r="E7204" i="24"/>
  <c r="D7199" i="24"/>
  <c r="E7196" i="24"/>
  <c r="D7191" i="24"/>
  <c r="E7188" i="24"/>
  <c r="D7183" i="24"/>
  <c r="E7180" i="24"/>
  <c r="D7175" i="24"/>
  <c r="E7172" i="24"/>
  <c r="D7167" i="24"/>
  <c r="E7164" i="24"/>
  <c r="D7159" i="24"/>
  <c r="E7156" i="24"/>
  <c r="D7151" i="24"/>
  <c r="E7148" i="24"/>
  <c r="D7143" i="24"/>
  <c r="E7140" i="24"/>
  <c r="D7135" i="24"/>
  <c r="E7132" i="24"/>
  <c r="D7127" i="24"/>
  <c r="E7124" i="24"/>
  <c r="D7119" i="24"/>
  <c r="E7116" i="24"/>
  <c r="D7111" i="24"/>
  <c r="E7108" i="24"/>
  <c r="D7103" i="24"/>
  <c r="E7100" i="24"/>
  <c r="D7095" i="24"/>
  <c r="E7092" i="24"/>
  <c r="D7087" i="24"/>
  <c r="E7084" i="24"/>
  <c r="D7079" i="24"/>
  <c r="E7076" i="24"/>
  <c r="D7071" i="24"/>
  <c r="E7068" i="24"/>
  <c r="D7063" i="24"/>
  <c r="E7060" i="24"/>
  <c r="D7055" i="24"/>
  <c r="E7052" i="24"/>
  <c r="D7047" i="24"/>
  <c r="E7044" i="24"/>
  <c r="D7039" i="24"/>
  <c r="E7036" i="24"/>
  <c r="D7031" i="24"/>
  <c r="E7028" i="24"/>
  <c r="D7023" i="24"/>
  <c r="E7020" i="24"/>
  <c r="D7015" i="24"/>
  <c r="E7012" i="24"/>
  <c r="D7007" i="24"/>
  <c r="E7004" i="24"/>
  <c r="D6999" i="24"/>
  <c r="E6996" i="24"/>
  <c r="D6991" i="24"/>
  <c r="E6988" i="24"/>
  <c r="D6983" i="24"/>
  <c r="E6980" i="24"/>
  <c r="D6975" i="24"/>
  <c r="E6972" i="24"/>
  <c r="D6967" i="24"/>
  <c r="E6964" i="24"/>
  <c r="D6959" i="24"/>
  <c r="E6956" i="24"/>
  <c r="D6951" i="24"/>
  <c r="E6948" i="24"/>
  <c r="D6943" i="24"/>
  <c r="E6940" i="24"/>
  <c r="D6935" i="24"/>
  <c r="E6932" i="24"/>
  <c r="D6927" i="24"/>
  <c r="E6924" i="24"/>
  <c r="D6919" i="24"/>
  <c r="E6916" i="24"/>
  <c r="D6911" i="24"/>
  <c r="E6908" i="24"/>
  <c r="D6903" i="24"/>
  <c r="E6900" i="24"/>
  <c r="D6895" i="24"/>
  <c r="E6892" i="24"/>
  <c r="D6887" i="24"/>
  <c r="E6884" i="24"/>
  <c r="D6879" i="24"/>
  <c r="E6876" i="24"/>
  <c r="D6871" i="24"/>
  <c r="E6868" i="24"/>
  <c r="D6863" i="24"/>
  <c r="E6860" i="24"/>
  <c r="D6855" i="24"/>
  <c r="E6852" i="24"/>
  <c r="D6847" i="24"/>
  <c r="E6844" i="24"/>
  <c r="D6839" i="24"/>
  <c r="E6836" i="24"/>
  <c r="D6831" i="24"/>
  <c r="E6828" i="24"/>
  <c r="D6823" i="24"/>
  <c r="E6820" i="24"/>
  <c r="D6815" i="24"/>
  <c r="E6812" i="24"/>
  <c r="D6807" i="24"/>
  <c r="E6804" i="24"/>
  <c r="D6799" i="24"/>
  <c r="E6796" i="24"/>
  <c r="D6791" i="24"/>
  <c r="E6788" i="24"/>
  <c r="D6783" i="24"/>
  <c r="E6780" i="24"/>
  <c r="D6775" i="24"/>
  <c r="E6772" i="24"/>
  <c r="D6767" i="24"/>
  <c r="E6764" i="24"/>
  <c r="D6759" i="24"/>
  <c r="E6756" i="24"/>
  <c r="D6751" i="24"/>
  <c r="E6748" i="24"/>
  <c r="D6743" i="24"/>
  <c r="E6740" i="24"/>
  <c r="D6735" i="24"/>
  <c r="E6732" i="24"/>
  <c r="D6727" i="24"/>
  <c r="E6724" i="24"/>
  <c r="D6719" i="24"/>
  <c r="E6716" i="24"/>
  <c r="D6711" i="24"/>
  <c r="E6708" i="24"/>
  <c r="D6703" i="24"/>
  <c r="E6700" i="24"/>
  <c r="D6695" i="24"/>
  <c r="E6692" i="24"/>
  <c r="D6687" i="24"/>
  <c r="E6684" i="24"/>
  <c r="D6679" i="24"/>
  <c r="E6676" i="24"/>
  <c r="D6671" i="24"/>
  <c r="E6668" i="24"/>
  <c r="D6663" i="24"/>
  <c r="E6660" i="24"/>
  <c r="D6655" i="24"/>
  <c r="E6652" i="24"/>
  <c r="D6647" i="24"/>
  <c r="E6644" i="24"/>
  <c r="D6639" i="24"/>
  <c r="E6636" i="24"/>
  <c r="D6631" i="24"/>
  <c r="E6628" i="24"/>
  <c r="D6623" i="24"/>
  <c r="E6620" i="24"/>
  <c r="D6615" i="24"/>
  <c r="E6612" i="24"/>
  <c r="D6607" i="24"/>
  <c r="E6604" i="24"/>
  <c r="D6599" i="24"/>
  <c r="E6596" i="24"/>
  <c r="D6591" i="24"/>
  <c r="E6588" i="24"/>
  <c r="D6583" i="24"/>
  <c r="E6580" i="24"/>
  <c r="D6575" i="24"/>
  <c r="E6572" i="24"/>
  <c r="D6567" i="24"/>
  <c r="E6564" i="24"/>
  <c r="D6559" i="24"/>
  <c r="E6556" i="24"/>
  <c r="D6551" i="24"/>
  <c r="E6548" i="24"/>
  <c r="D6543" i="24"/>
  <c r="E6540" i="24"/>
  <c r="D6535" i="24"/>
  <c r="E6532" i="24"/>
  <c r="D6527" i="24"/>
  <c r="E6524" i="24"/>
  <c r="D6519" i="24"/>
  <c r="E6516" i="24"/>
  <c r="D6511" i="24"/>
  <c r="E6508" i="24"/>
  <c r="D6503" i="24"/>
  <c r="E6500" i="24"/>
  <c r="D6495" i="24"/>
  <c r="E6492" i="24"/>
  <c r="D6487" i="24"/>
  <c r="E6484" i="24"/>
  <c r="D6479" i="24"/>
  <c r="E6476" i="24"/>
  <c r="D6471" i="24"/>
  <c r="E6468" i="24"/>
  <c r="D6463" i="24"/>
  <c r="E6460" i="24"/>
  <c r="D6455" i="24"/>
  <c r="E6452" i="24"/>
  <c r="D6447" i="24"/>
  <c r="E6444" i="24"/>
  <c r="D6439" i="24"/>
  <c r="E6436" i="24"/>
  <c r="D6431" i="24"/>
  <c r="E6428" i="24"/>
  <c r="D6423" i="24"/>
  <c r="E6420" i="24"/>
  <c r="D6415" i="24"/>
  <c r="E6412" i="24"/>
  <c r="D6407" i="24"/>
  <c r="E6404" i="24"/>
  <c r="D6399" i="24"/>
  <c r="E6396" i="24"/>
  <c r="D6391" i="24"/>
  <c r="E6388" i="24"/>
  <c r="D6383" i="24"/>
  <c r="E6380" i="24"/>
  <c r="D6375" i="24"/>
  <c r="E6372" i="24"/>
  <c r="E5224" i="24"/>
  <c r="D5224" i="24"/>
  <c r="E5225" i="24"/>
  <c r="E5192" i="24"/>
  <c r="D5192" i="24"/>
  <c r="E5193" i="24"/>
  <c r="E5160" i="24"/>
  <c r="D5160" i="24"/>
  <c r="E5161" i="24"/>
  <c r="E5016" i="24"/>
  <c r="D5016" i="24"/>
  <c r="E5017" i="24"/>
  <c r="E4984" i="24"/>
  <c r="D4984" i="24"/>
  <c r="E4985" i="24"/>
  <c r="E4856" i="24"/>
  <c r="D4856" i="24"/>
  <c r="E4857" i="24"/>
  <c r="E4824" i="24"/>
  <c r="D4824" i="24"/>
  <c r="E4825" i="24"/>
  <c r="E4728" i="24"/>
  <c r="D4728" i="24"/>
  <c r="E4729" i="24"/>
  <c r="E4696" i="24"/>
  <c r="D4696" i="24"/>
  <c r="E4697" i="24"/>
  <c r="E4656" i="24"/>
  <c r="D4656" i="24"/>
  <c r="E4657" i="24"/>
  <c r="E4624" i="24"/>
  <c r="D4624" i="24"/>
  <c r="E4625" i="24"/>
  <c r="E5232" i="24"/>
  <c r="D5232" i="24"/>
  <c r="E5233" i="24"/>
  <c r="E5168" i="24"/>
  <c r="D5168" i="24"/>
  <c r="E5169" i="24"/>
  <c r="E5120" i="24"/>
  <c r="D5120" i="24"/>
  <c r="E5121" i="24"/>
  <c r="E5096" i="24"/>
  <c r="D5096" i="24"/>
  <c r="E5097" i="24"/>
  <c r="E5072" i="24"/>
  <c r="D5072" i="24"/>
  <c r="E5073" i="24"/>
  <c r="E5048" i="24"/>
  <c r="D5048" i="24"/>
  <c r="E5049" i="24"/>
  <c r="E5024" i="24"/>
  <c r="D5024" i="24"/>
  <c r="E5025" i="24"/>
  <c r="E4992" i="24"/>
  <c r="D4992" i="24"/>
  <c r="E4993" i="24"/>
  <c r="E4952" i="24"/>
  <c r="D4952" i="24"/>
  <c r="E4953" i="24"/>
  <c r="E4936" i="24"/>
  <c r="D4936" i="24"/>
  <c r="E4937" i="24"/>
  <c r="E4912" i="24"/>
  <c r="D4912" i="24"/>
  <c r="E4913" i="24"/>
  <c r="E4904" i="24"/>
  <c r="D4904" i="24"/>
  <c r="E4905" i="24"/>
  <c r="E4704" i="24"/>
  <c r="D4704" i="24"/>
  <c r="E4705" i="24"/>
  <c r="E4664" i="24"/>
  <c r="D4664" i="24"/>
  <c r="E4665" i="24"/>
  <c r="E4632" i="24"/>
  <c r="D4632" i="24"/>
  <c r="E4633" i="24"/>
  <c r="E4371" i="24"/>
  <c r="D4371" i="24"/>
  <c r="E4372" i="24"/>
  <c r="E4355" i="24"/>
  <c r="D4355" i="24"/>
  <c r="E4356" i="24"/>
  <c r="D3957" i="24"/>
  <c r="E3957" i="24"/>
  <c r="D3893" i="24"/>
  <c r="E3893" i="24"/>
  <c r="E3860" i="24"/>
  <c r="E3861" i="24"/>
  <c r="D3860" i="24"/>
  <c r="E3732" i="24"/>
  <c r="E3733" i="24"/>
  <c r="D3732" i="24"/>
  <c r="E3572" i="24"/>
  <c r="E3573" i="24"/>
  <c r="D3572" i="24"/>
  <c r="E3540" i="24"/>
  <c r="E3541" i="24"/>
  <c r="D3540" i="24"/>
  <c r="E3508" i="24"/>
  <c r="E3509" i="24"/>
  <c r="D3508" i="24"/>
  <c r="E3354" i="24"/>
  <c r="D3354" i="24"/>
  <c r="E3338" i="24"/>
  <c r="D3338" i="24"/>
  <c r="E3274" i="24"/>
  <c r="D3274" i="24"/>
  <c r="E3275" i="24"/>
  <c r="E3266" i="24"/>
  <c r="D3266" i="24"/>
  <c r="E3267" i="24"/>
  <c r="E3242" i="24"/>
  <c r="D3242" i="24"/>
  <c r="E3243" i="24"/>
  <c r="E3234" i="24"/>
  <c r="D3234" i="24"/>
  <c r="E3235" i="24"/>
  <c r="E2998" i="24"/>
  <c r="D2998" i="24"/>
  <c r="E2999" i="24"/>
  <c r="E2974" i="24"/>
  <c r="D2974" i="24"/>
  <c r="E2975" i="24"/>
  <c r="E2966" i="24"/>
  <c r="D2966" i="24"/>
  <c r="E2967" i="24"/>
  <c r="E2942" i="24"/>
  <c r="D2942" i="24"/>
  <c r="E2943" i="24"/>
  <c r="E2926" i="24"/>
  <c r="D2926" i="24"/>
  <c r="E2927" i="24"/>
  <c r="E2886" i="24"/>
  <c r="D2886" i="24"/>
  <c r="E2887" i="24"/>
  <c r="E2862" i="24"/>
  <c r="D2862" i="24"/>
  <c r="E2863" i="24"/>
  <c r="E2838" i="24"/>
  <c r="D2838" i="24"/>
  <c r="E2839" i="24"/>
  <c r="E9552" i="24"/>
  <c r="E8946" i="24"/>
  <c r="D7861" i="24"/>
  <c r="E7858" i="24"/>
  <c r="D7853" i="24"/>
  <c r="E7850" i="24"/>
  <c r="D7845" i="24"/>
  <c r="E7842" i="24"/>
  <c r="D7837" i="24"/>
  <c r="E7834" i="24"/>
  <c r="D7829" i="24"/>
  <c r="E7826" i="24"/>
  <c r="D7821" i="24"/>
  <c r="E7818" i="24"/>
  <c r="D7813" i="24"/>
  <c r="E7810" i="24"/>
  <c r="D7805" i="24"/>
  <c r="E7802" i="24"/>
  <c r="D7797" i="24"/>
  <c r="E7794" i="24"/>
  <c r="D7789" i="24"/>
  <c r="E7786" i="24"/>
  <c r="D7781" i="24"/>
  <c r="E7778" i="24"/>
  <c r="D7773" i="24"/>
  <c r="E7770" i="24"/>
  <c r="D7765" i="24"/>
  <c r="E7762" i="24"/>
  <c r="D7757" i="24"/>
  <c r="E7754" i="24"/>
  <c r="E7750" i="24"/>
  <c r="E7746" i="24"/>
  <c r="E7742" i="24"/>
  <c r="E7738" i="24"/>
  <c r="E7734" i="24"/>
  <c r="E7730" i="24"/>
  <c r="E7726" i="24"/>
  <c r="E7722" i="24"/>
  <c r="E7718" i="24"/>
  <c r="E7714" i="24"/>
  <c r="E7710" i="24"/>
  <c r="E7706" i="24"/>
  <c r="E7702" i="24"/>
  <c r="E7698" i="24"/>
  <c r="E7694" i="24"/>
  <c r="E7690" i="24"/>
  <c r="E7686" i="24"/>
  <c r="E7682" i="24"/>
  <c r="E7678" i="24"/>
  <c r="E7674" i="24"/>
  <c r="E7670" i="24"/>
  <c r="E7666" i="24"/>
  <c r="E7662" i="24"/>
  <c r="E7658" i="24"/>
  <c r="E7654" i="24"/>
  <c r="E7650" i="24"/>
  <c r="E7646" i="24"/>
  <c r="E7642" i="24"/>
  <c r="E7638" i="24"/>
  <c r="E7634" i="24"/>
  <c r="E7630" i="24"/>
  <c r="E7626" i="24"/>
  <c r="E7622" i="24"/>
  <c r="E7618" i="24"/>
  <c r="E7614" i="24"/>
  <c r="E7610" i="24"/>
  <c r="E7606" i="24"/>
  <c r="E7602" i="24"/>
  <c r="E7598" i="24"/>
  <c r="E7594" i="24"/>
  <c r="E7590" i="24"/>
  <c r="E7586" i="24"/>
  <c r="E7582" i="24"/>
  <c r="E7578" i="24"/>
  <c r="E7574" i="24"/>
  <c r="E7570" i="24"/>
  <c r="E7566" i="24"/>
  <c r="E7562" i="24"/>
  <c r="E7558" i="24"/>
  <c r="E7554" i="24"/>
  <c r="E7550" i="24"/>
  <c r="E7546" i="24"/>
  <c r="E7542" i="24"/>
  <c r="E7538" i="24"/>
  <c r="E7534" i="24"/>
  <c r="E7530" i="24"/>
  <c r="E7526" i="24"/>
  <c r="E7522" i="24"/>
  <c r="E7518" i="24"/>
  <c r="E7514" i="24"/>
  <c r="E7510" i="24"/>
  <c r="E7506" i="24"/>
  <c r="E7502" i="24"/>
  <c r="E7498" i="24"/>
  <c r="E7494" i="24"/>
  <c r="E7490" i="24"/>
  <c r="E7486" i="24"/>
  <c r="E7482" i="24"/>
  <c r="E7478" i="24"/>
  <c r="E7474" i="24"/>
  <c r="E7470" i="24"/>
  <c r="E7466" i="24"/>
  <c r="E7462" i="24"/>
  <c r="E7458" i="24"/>
  <c r="E7454" i="24"/>
  <c r="E7450" i="24"/>
  <c r="E7446" i="24"/>
  <c r="E7442" i="24"/>
  <c r="E7438" i="24"/>
  <c r="E7434" i="24"/>
  <c r="E7430" i="24"/>
  <c r="E7426" i="24"/>
  <c r="E7422" i="24"/>
  <c r="E7418" i="24"/>
  <c r="E7414" i="24"/>
  <c r="E7410" i="24"/>
  <c r="E7406" i="24"/>
  <c r="E7402" i="24"/>
  <c r="E7398" i="24"/>
  <c r="E7394" i="24"/>
  <c r="D7385" i="24"/>
  <c r="D7377" i="24"/>
  <c r="D7369" i="24"/>
  <c r="D7361" i="24"/>
  <c r="D7353" i="24"/>
  <c r="D7345" i="24"/>
  <c r="D7337" i="24"/>
  <c r="D7329" i="24"/>
  <c r="D7321" i="24"/>
  <c r="D7313" i="24"/>
  <c r="D7305" i="24"/>
  <c r="D7297" i="24"/>
  <c r="D7289" i="24"/>
  <c r="D7281" i="24"/>
  <c r="D7273" i="24"/>
  <c r="D7265" i="24"/>
  <c r="D7257" i="24"/>
  <c r="D7249" i="24"/>
  <c r="D7241" i="24"/>
  <c r="D7233" i="24"/>
  <c r="D7225" i="24"/>
  <c r="D7217" i="24"/>
  <c r="D7209" i="24"/>
  <c r="D7201" i="24"/>
  <c r="D7193" i="24"/>
  <c r="D7185" i="24"/>
  <c r="D7177" i="24"/>
  <c r="D7169" i="24"/>
  <c r="D7161" i="24"/>
  <c r="D7153" i="24"/>
  <c r="D7145" i="24"/>
  <c r="D7137" i="24"/>
  <c r="D7129" i="24"/>
  <c r="D7121" i="24"/>
  <c r="D7113" i="24"/>
  <c r="D7105" i="24"/>
  <c r="D7097" i="24"/>
  <c r="D7089" i="24"/>
  <c r="D7081" i="24"/>
  <c r="D7073" i="24"/>
  <c r="D7065" i="24"/>
  <c r="D7057" i="24"/>
  <c r="D7049" i="24"/>
  <c r="D7041" i="24"/>
  <c r="D7033" i="24"/>
  <c r="D7025" i="24"/>
  <c r="D7017" i="24"/>
  <c r="D7009" i="24"/>
  <c r="D7001" i="24"/>
  <c r="D6993" i="24"/>
  <c r="D6985" i="24"/>
  <c r="D6977" i="24"/>
  <c r="D6969" i="24"/>
  <c r="D6961" i="24"/>
  <c r="D6953" i="24"/>
  <c r="D6945" i="24"/>
  <c r="D6937" i="24"/>
  <c r="D6929" i="24"/>
  <c r="D6921" i="24"/>
  <c r="D6913" i="24"/>
  <c r="D6905" i="24"/>
  <c r="D6897" i="24"/>
  <c r="D6889" i="24"/>
  <c r="D6881" i="24"/>
  <c r="D6873" i="24"/>
  <c r="D6865" i="24"/>
  <c r="D6857" i="24"/>
  <c r="D6849" i="24"/>
  <c r="D6841" i="24"/>
  <c r="D6833" i="24"/>
  <c r="D6825" i="24"/>
  <c r="D6817" i="24"/>
  <c r="D6809" i="24"/>
  <c r="D6801" i="24"/>
  <c r="D6793" i="24"/>
  <c r="D6785" i="24"/>
  <c r="D6777" i="24"/>
  <c r="D6769" i="24"/>
  <c r="D6761" i="24"/>
  <c r="D6753" i="24"/>
  <c r="D6745" i="24"/>
  <c r="D6737" i="24"/>
  <c r="D6729" i="24"/>
  <c r="D6721" i="24"/>
  <c r="D6713" i="24"/>
  <c r="D6705" i="24"/>
  <c r="D6697" i="24"/>
  <c r="D6689" i="24"/>
  <c r="D6681" i="24"/>
  <c r="D6673" i="24"/>
  <c r="D6665" i="24"/>
  <c r="D6657" i="24"/>
  <c r="D6649" i="24"/>
  <c r="D6641" i="24"/>
  <c r="D6633" i="24"/>
  <c r="D6625" i="24"/>
  <c r="D6617" i="24"/>
  <c r="D6609" i="24"/>
  <c r="D6601" i="24"/>
  <c r="D6593" i="24"/>
  <c r="D6585" i="24"/>
  <c r="D6577" i="24"/>
  <c r="D6569" i="24"/>
  <c r="D6561" i="24"/>
  <c r="D6553" i="24"/>
  <c r="D6545" i="24"/>
  <c r="D6537" i="24"/>
  <c r="D6529" i="24"/>
  <c r="D6521" i="24"/>
  <c r="D6513" i="24"/>
  <c r="D6505" i="24"/>
  <c r="D6497" i="24"/>
  <c r="D6489" i="24"/>
  <c r="D6481" i="24"/>
  <c r="D6473" i="24"/>
  <c r="D6465" i="24"/>
  <c r="D6457" i="24"/>
  <c r="D6449" i="24"/>
  <c r="D6441" i="24"/>
  <c r="D6433" i="24"/>
  <c r="D6425" i="24"/>
  <c r="D6417" i="24"/>
  <c r="D6409" i="24"/>
  <c r="D6401" i="24"/>
  <c r="D6393" i="24"/>
  <c r="D6385" i="24"/>
  <c r="D6377" i="24"/>
  <c r="D6369" i="24"/>
  <c r="E5216" i="24"/>
  <c r="D5216" i="24"/>
  <c r="E5217" i="24"/>
  <c r="E5184" i="24"/>
  <c r="D5184" i="24"/>
  <c r="E5185" i="24"/>
  <c r="E5152" i="24"/>
  <c r="D5152" i="24"/>
  <c r="E5153" i="24"/>
  <c r="E5008" i="24"/>
  <c r="D5008" i="24"/>
  <c r="E5009" i="24"/>
  <c r="E4976" i="24"/>
  <c r="D4976" i="24"/>
  <c r="E4977" i="24"/>
  <c r="E4848" i="24"/>
  <c r="D4848" i="24"/>
  <c r="E4849" i="24"/>
  <c r="E4816" i="24"/>
  <c r="D4816" i="24"/>
  <c r="E4817" i="24"/>
  <c r="E4808" i="24"/>
  <c r="D4808" i="24"/>
  <c r="E4809" i="24"/>
  <c r="E4800" i="24"/>
  <c r="D4800" i="24"/>
  <c r="E4801" i="24"/>
  <c r="E4792" i="24"/>
  <c r="D4792" i="24"/>
  <c r="E4793" i="24"/>
  <c r="E4784" i="24"/>
  <c r="D4784" i="24"/>
  <c r="E4785" i="24"/>
  <c r="E4776" i="24"/>
  <c r="D4776" i="24"/>
  <c r="E4777" i="24"/>
  <c r="E4768" i="24"/>
  <c r="D4768" i="24"/>
  <c r="E4769" i="24"/>
  <c r="E4760" i="24"/>
  <c r="D4760" i="24"/>
  <c r="E4761" i="24"/>
  <c r="E4752" i="24"/>
  <c r="D4752" i="24"/>
  <c r="E4753" i="24"/>
  <c r="E4720" i="24"/>
  <c r="D4720" i="24"/>
  <c r="E4721" i="24"/>
  <c r="E4688" i="24"/>
  <c r="D4688" i="24"/>
  <c r="E4689" i="24"/>
  <c r="E4648" i="24"/>
  <c r="D4648" i="24"/>
  <c r="E4649" i="24"/>
  <c r="E4616" i="24"/>
  <c r="D4616" i="24"/>
  <c r="E4617" i="24"/>
  <c r="E4736" i="24"/>
  <c r="D4736" i="24"/>
  <c r="E4737" i="24"/>
  <c r="E4363" i="24"/>
  <c r="D4363" i="24"/>
  <c r="E4364" i="24"/>
  <c r="E4347" i="24"/>
  <c r="D4347" i="24"/>
  <c r="E4348" i="24"/>
  <c r="E4339" i="24"/>
  <c r="D4339" i="24"/>
  <c r="E4340" i="24"/>
  <c r="E3764" i="24"/>
  <c r="E3765" i="24"/>
  <c r="D3764" i="24"/>
  <c r="E3668" i="24"/>
  <c r="E3669" i="24"/>
  <c r="D3668" i="24"/>
  <c r="E3604" i="24"/>
  <c r="E3605" i="24"/>
  <c r="D3604" i="24"/>
  <c r="E3476" i="24"/>
  <c r="E3477" i="24"/>
  <c r="D3476" i="24"/>
  <c r="E3444" i="24"/>
  <c r="E3445" i="24"/>
  <c r="D3444" i="24"/>
  <c r="D3344" i="24"/>
  <c r="E3344" i="24"/>
  <c r="E3345" i="24"/>
  <c r="E3322" i="24"/>
  <c r="D3322" i="24"/>
  <c r="E3323" i="24"/>
  <c r="E3314" i="24"/>
  <c r="D3314" i="24"/>
  <c r="E3315" i="24"/>
  <c r="E3306" i="24"/>
  <c r="D3306" i="24"/>
  <c r="E3307" i="24"/>
  <c r="E3282" i="24"/>
  <c r="D3282" i="24"/>
  <c r="E3283" i="24"/>
  <c r="E3258" i="24"/>
  <c r="D3258" i="24"/>
  <c r="E3259" i="24"/>
  <c r="E2958" i="24"/>
  <c r="D2958" i="24"/>
  <c r="E2959" i="24"/>
  <c r="E2934" i="24"/>
  <c r="D2934" i="24"/>
  <c r="E2935" i="24"/>
  <c r="E2918" i="24"/>
  <c r="D2918" i="24"/>
  <c r="E2919" i="24"/>
  <c r="E2870" i="24"/>
  <c r="D2870" i="24"/>
  <c r="E2871" i="24"/>
  <c r="E2846" i="24"/>
  <c r="D2846" i="24"/>
  <c r="E2847" i="24"/>
  <c r="E2830" i="24"/>
  <c r="D2830" i="24"/>
  <c r="E2831" i="24"/>
  <c r="E9778" i="24"/>
  <c r="E9362" i="24"/>
  <c r="D7863" i="24"/>
  <c r="D7855" i="24"/>
  <c r="D7847" i="24"/>
  <c r="D7839" i="24"/>
  <c r="D7831" i="24"/>
  <c r="D7823" i="24"/>
  <c r="D7815" i="24"/>
  <c r="D7807" i="24"/>
  <c r="D7799" i="24"/>
  <c r="D7791" i="24"/>
  <c r="D7783" i="24"/>
  <c r="D7775" i="24"/>
  <c r="D7767" i="24"/>
  <c r="D7759" i="24"/>
  <c r="D7753" i="24"/>
  <c r="D7749" i="24"/>
  <c r="D7745" i="24"/>
  <c r="D7741" i="24"/>
  <c r="D7737" i="24"/>
  <c r="D7733" i="24"/>
  <c r="D7729" i="24"/>
  <c r="D7725" i="24"/>
  <c r="D7721" i="24"/>
  <c r="D7717" i="24"/>
  <c r="D7713" i="24"/>
  <c r="D7709" i="24"/>
  <c r="D7705" i="24"/>
  <c r="D7701" i="24"/>
  <c r="D7697" i="24"/>
  <c r="D7693" i="24"/>
  <c r="D7689" i="24"/>
  <c r="D7685" i="24"/>
  <c r="D7681" i="24"/>
  <c r="D7677" i="24"/>
  <c r="D7673" i="24"/>
  <c r="D7669" i="24"/>
  <c r="D7665" i="24"/>
  <c r="D7661" i="24"/>
  <c r="D7657" i="24"/>
  <c r="D7653" i="24"/>
  <c r="D7649" i="24"/>
  <c r="D7645" i="24"/>
  <c r="D7641" i="24"/>
  <c r="D7637" i="24"/>
  <c r="D7633" i="24"/>
  <c r="D7629" i="24"/>
  <c r="D7625" i="24"/>
  <c r="D7621" i="24"/>
  <c r="D7617" i="24"/>
  <c r="D7613" i="24"/>
  <c r="D7609" i="24"/>
  <c r="D7605" i="24"/>
  <c r="D7601" i="24"/>
  <c r="D7597" i="24"/>
  <c r="D7593" i="24"/>
  <c r="D7589" i="24"/>
  <c r="D7585" i="24"/>
  <c r="D7581" i="24"/>
  <c r="D7577" i="24"/>
  <c r="D7573" i="24"/>
  <c r="D7569" i="24"/>
  <c r="D7565" i="24"/>
  <c r="D7561" i="24"/>
  <c r="D7557" i="24"/>
  <c r="D7553" i="24"/>
  <c r="D7549" i="24"/>
  <c r="D7545" i="24"/>
  <c r="D7541" i="24"/>
  <c r="D7537" i="24"/>
  <c r="D7533" i="24"/>
  <c r="D7529" i="24"/>
  <c r="D7525" i="24"/>
  <c r="D7521" i="24"/>
  <c r="D7517" i="24"/>
  <c r="D7513" i="24"/>
  <c r="D7509" i="24"/>
  <c r="D7505" i="24"/>
  <c r="D7501" i="24"/>
  <c r="D7497" i="24"/>
  <c r="D7493" i="24"/>
  <c r="D7489" i="24"/>
  <c r="D7485" i="24"/>
  <c r="D7481" i="24"/>
  <c r="D7477" i="24"/>
  <c r="D7473" i="24"/>
  <c r="D7469" i="24"/>
  <c r="D7465" i="24"/>
  <c r="D7461" i="24"/>
  <c r="D7457" i="24"/>
  <c r="D7453" i="24"/>
  <c r="D7449" i="24"/>
  <c r="D7445" i="24"/>
  <c r="D7441" i="24"/>
  <c r="D7437" i="24"/>
  <c r="D7433" i="24"/>
  <c r="D7429" i="24"/>
  <c r="D7425" i="24"/>
  <c r="D7421" i="24"/>
  <c r="D7417" i="24"/>
  <c r="D7413" i="24"/>
  <c r="D7409" i="24"/>
  <c r="D7405" i="24"/>
  <c r="D7401" i="24"/>
  <c r="D7397" i="24"/>
  <c r="D7393" i="24"/>
  <c r="D7387" i="24"/>
  <c r="D7379" i="24"/>
  <c r="D7371" i="24"/>
  <c r="D7363" i="24"/>
  <c r="D7355" i="24"/>
  <c r="D7347" i="24"/>
  <c r="D7339" i="24"/>
  <c r="D7331" i="24"/>
  <c r="D7323" i="24"/>
  <c r="D7315" i="24"/>
  <c r="D7307" i="24"/>
  <c r="D7299" i="24"/>
  <c r="D7291" i="24"/>
  <c r="D7283" i="24"/>
  <c r="D7275" i="24"/>
  <c r="D7267" i="24"/>
  <c r="D7259" i="24"/>
  <c r="D7251" i="24"/>
  <c r="D7243" i="24"/>
  <c r="D7235" i="24"/>
  <c r="D7227" i="24"/>
  <c r="D7219" i="24"/>
  <c r="D7211" i="24"/>
  <c r="D7203" i="24"/>
  <c r="D7195" i="24"/>
  <c r="D7187" i="24"/>
  <c r="D7179" i="24"/>
  <c r="D7171" i="24"/>
  <c r="D7163" i="24"/>
  <c r="D7155" i="24"/>
  <c r="D7147" i="24"/>
  <c r="D7139" i="24"/>
  <c r="D7131" i="24"/>
  <c r="D7123" i="24"/>
  <c r="D7115" i="24"/>
  <c r="D7107" i="24"/>
  <c r="D7099" i="24"/>
  <c r="D7091" i="24"/>
  <c r="D7083" i="24"/>
  <c r="D7075" i="24"/>
  <c r="D7067" i="24"/>
  <c r="D7059" i="24"/>
  <c r="D7051" i="24"/>
  <c r="D7043" i="24"/>
  <c r="D7035" i="24"/>
  <c r="D7027" i="24"/>
  <c r="D7019" i="24"/>
  <c r="D7011" i="24"/>
  <c r="D7003" i="24"/>
  <c r="D6995" i="24"/>
  <c r="D6987" i="24"/>
  <c r="D6979" i="24"/>
  <c r="D6971" i="24"/>
  <c r="D6963" i="24"/>
  <c r="D6955" i="24"/>
  <c r="D6947" i="24"/>
  <c r="D6939" i="24"/>
  <c r="D6931" i="24"/>
  <c r="D6923" i="24"/>
  <c r="D6915" i="24"/>
  <c r="D6907" i="24"/>
  <c r="D6899" i="24"/>
  <c r="D6891" i="24"/>
  <c r="D6883" i="24"/>
  <c r="D6875" i="24"/>
  <c r="D6867" i="24"/>
  <c r="D6859" i="24"/>
  <c r="D6851" i="24"/>
  <c r="D6843" i="24"/>
  <c r="D6835" i="24"/>
  <c r="D6827" i="24"/>
  <c r="D6819" i="24"/>
  <c r="D6811" i="24"/>
  <c r="D6803" i="24"/>
  <c r="D6795" i="24"/>
  <c r="D6787" i="24"/>
  <c r="D6779" i="24"/>
  <c r="D6771" i="24"/>
  <c r="D6763" i="24"/>
  <c r="D6755" i="24"/>
  <c r="D6747" i="24"/>
  <c r="D6739" i="24"/>
  <c r="D6731" i="24"/>
  <c r="D6723" i="24"/>
  <c r="D6715" i="24"/>
  <c r="D6707" i="24"/>
  <c r="D6699" i="24"/>
  <c r="D6691" i="24"/>
  <c r="D6683" i="24"/>
  <c r="D6675" i="24"/>
  <c r="D6667" i="24"/>
  <c r="D6659" i="24"/>
  <c r="D6651" i="24"/>
  <c r="D6643" i="24"/>
  <c r="D6635" i="24"/>
  <c r="D6627" i="24"/>
  <c r="D6619" i="24"/>
  <c r="D6611" i="24"/>
  <c r="D6603" i="24"/>
  <c r="D6595" i="24"/>
  <c r="D6587" i="24"/>
  <c r="D6579" i="24"/>
  <c r="D6571" i="24"/>
  <c r="D6563" i="24"/>
  <c r="D6555" i="24"/>
  <c r="D6547" i="24"/>
  <c r="D6539" i="24"/>
  <c r="D6531" i="24"/>
  <c r="D6523" i="24"/>
  <c r="D6515" i="24"/>
  <c r="D6507" i="24"/>
  <c r="D6499" i="24"/>
  <c r="D6491" i="24"/>
  <c r="D6483" i="24"/>
  <c r="D6475" i="24"/>
  <c r="D6467" i="24"/>
  <c r="D6459" i="24"/>
  <c r="D6451" i="24"/>
  <c r="D6443" i="24"/>
  <c r="D6435" i="24"/>
  <c r="D6427" i="24"/>
  <c r="D6419" i="24"/>
  <c r="D6411" i="24"/>
  <c r="D6403" i="24"/>
  <c r="D6395" i="24"/>
  <c r="D6387" i="24"/>
  <c r="D6379" i="24"/>
  <c r="D6371" i="24"/>
  <c r="E5328" i="24"/>
  <c r="D5328" i="24"/>
  <c r="E5329" i="24"/>
  <c r="E5320" i="24"/>
  <c r="D5320" i="24"/>
  <c r="E5321" i="24"/>
  <c r="E5312" i="24"/>
  <c r="D5312" i="24"/>
  <c r="E5313" i="24"/>
  <c r="E5304" i="24"/>
  <c r="D5304" i="24"/>
  <c r="E5305" i="24"/>
  <c r="E5296" i="24"/>
  <c r="D5296" i="24"/>
  <c r="E5297" i="24"/>
  <c r="E5288" i="24"/>
  <c r="D5288" i="24"/>
  <c r="E5289" i="24"/>
  <c r="E5280" i="24"/>
  <c r="D5280" i="24"/>
  <c r="E5281" i="24"/>
  <c r="E5272" i="24"/>
  <c r="D5272" i="24"/>
  <c r="E5273" i="24"/>
  <c r="E5264" i="24"/>
  <c r="D5264" i="24"/>
  <c r="E5265" i="24"/>
  <c r="E5256" i="24"/>
  <c r="D5256" i="24"/>
  <c r="E5257" i="24"/>
  <c r="E5248" i="24"/>
  <c r="D5248" i="24"/>
  <c r="E5249" i="24"/>
  <c r="E5240" i="24"/>
  <c r="D5240" i="24"/>
  <c r="E5241" i="24"/>
  <c r="E5208" i="24"/>
  <c r="D5208" i="24"/>
  <c r="E5209" i="24"/>
  <c r="E5176" i="24"/>
  <c r="D5176" i="24"/>
  <c r="E5177" i="24"/>
  <c r="E5144" i="24"/>
  <c r="D5144" i="24"/>
  <c r="E5145" i="24"/>
  <c r="E5000" i="24"/>
  <c r="D5000" i="24"/>
  <c r="E5001" i="24"/>
  <c r="E4968" i="24"/>
  <c r="D4968" i="24"/>
  <c r="E4969" i="24"/>
  <c r="E4840" i="24"/>
  <c r="D4840" i="24"/>
  <c r="E4841" i="24"/>
  <c r="E4744" i="24"/>
  <c r="D4744" i="24"/>
  <c r="E4745" i="24"/>
  <c r="E4712" i="24"/>
  <c r="D4712" i="24"/>
  <c r="E4713" i="24"/>
  <c r="E4680" i="24"/>
  <c r="D4680" i="24"/>
  <c r="E4681" i="24"/>
  <c r="E4672" i="24"/>
  <c r="D4672" i="24"/>
  <c r="E4673" i="24"/>
  <c r="E4640" i="24"/>
  <c r="D4640" i="24"/>
  <c r="E4641" i="24"/>
  <c r="E4608" i="24"/>
  <c r="D4608" i="24"/>
  <c r="E4609" i="24"/>
  <c r="E4600" i="24"/>
  <c r="D4600" i="24"/>
  <c r="E4601" i="24"/>
  <c r="D5132" i="24"/>
  <c r="D5124" i="24"/>
  <c r="D5116" i="24"/>
  <c r="D5108" i="24"/>
  <c r="D5100" i="24"/>
  <c r="D5092" i="24"/>
  <c r="D5084" i="24"/>
  <c r="D5076" i="24"/>
  <c r="D5068" i="24"/>
  <c r="D5060" i="24"/>
  <c r="D5052" i="24"/>
  <c r="D5044" i="24"/>
  <c r="D5036" i="24"/>
  <c r="D5028" i="24"/>
  <c r="D4956" i="24"/>
  <c r="D4948" i="24"/>
  <c r="D4940" i="24"/>
  <c r="D4932" i="24"/>
  <c r="D4924" i="24"/>
  <c r="D4916" i="24"/>
  <c r="D4908" i="24"/>
  <c r="D4900" i="24"/>
  <c r="D4892" i="24"/>
  <c r="D4884" i="24"/>
  <c r="D4876" i="24"/>
  <c r="D4868" i="24"/>
  <c r="D4812" i="24"/>
  <c r="D4804" i="24"/>
  <c r="D4796" i="24"/>
  <c r="D4788" i="24"/>
  <c r="D4780" i="24"/>
  <c r="D4772" i="24"/>
  <c r="D4764" i="24"/>
  <c r="D4756" i="24"/>
  <c r="D4676" i="24"/>
  <c r="D4604" i="24"/>
  <c r="E3968" i="24"/>
  <c r="D3968" i="24"/>
  <c r="E3936" i="24"/>
  <c r="D3936" i="24"/>
  <c r="E3904" i="24"/>
  <c r="D3904" i="24"/>
  <c r="E3868" i="24"/>
  <c r="E3869" i="24"/>
  <c r="D3868" i="24"/>
  <c r="E3836" i="24"/>
  <c r="E3837" i="24"/>
  <c r="D3836" i="24"/>
  <c r="E3804" i="24"/>
  <c r="E3805" i="24"/>
  <c r="D3804" i="24"/>
  <c r="E3772" i="24"/>
  <c r="E3773" i="24"/>
  <c r="D3772" i="24"/>
  <c r="E3740" i="24"/>
  <c r="E3741" i="24"/>
  <c r="D3740" i="24"/>
  <c r="E3708" i="24"/>
  <c r="E3709" i="24"/>
  <c r="D3708" i="24"/>
  <c r="E3676" i="24"/>
  <c r="E3677" i="24"/>
  <c r="D3676" i="24"/>
  <c r="E3644" i="24"/>
  <c r="E3645" i="24"/>
  <c r="D3644" i="24"/>
  <c r="E3612" i="24"/>
  <c r="E3613" i="24"/>
  <c r="D3612" i="24"/>
  <c r="E3580" i="24"/>
  <c r="E3581" i="24"/>
  <c r="D3580" i="24"/>
  <c r="E3548" i="24"/>
  <c r="E3549" i="24"/>
  <c r="D3548" i="24"/>
  <c r="E3516" i="24"/>
  <c r="E3517" i="24"/>
  <c r="D3516" i="24"/>
  <c r="E3484" i="24"/>
  <c r="E3485" i="24"/>
  <c r="D3484" i="24"/>
  <c r="E3452" i="24"/>
  <c r="E3453" i="24"/>
  <c r="D3452" i="24"/>
  <c r="D3359" i="24"/>
  <c r="E3359" i="24"/>
  <c r="E5331" i="24"/>
  <c r="D5326" i="24"/>
  <c r="E5323" i="24"/>
  <c r="D5318" i="24"/>
  <c r="E5315" i="24"/>
  <c r="D5310" i="24"/>
  <c r="E5307" i="24"/>
  <c r="D5302" i="24"/>
  <c r="E5299" i="24"/>
  <c r="D5294" i="24"/>
  <c r="E5291" i="24"/>
  <c r="D5286" i="24"/>
  <c r="E5283" i="24"/>
  <c r="D5278" i="24"/>
  <c r="E5275" i="24"/>
  <c r="D5270" i="24"/>
  <c r="E5267" i="24"/>
  <c r="D5262" i="24"/>
  <c r="E5259" i="24"/>
  <c r="D5254" i="24"/>
  <c r="E5251" i="24"/>
  <c r="D5246" i="24"/>
  <c r="E5243" i="24"/>
  <c r="D5238" i="24"/>
  <c r="D5230" i="24"/>
  <c r="D5222" i="24"/>
  <c r="D5214" i="24"/>
  <c r="D5206" i="24"/>
  <c r="D5198" i="24"/>
  <c r="D5190" i="24"/>
  <c r="D5182" i="24"/>
  <c r="D5174" i="24"/>
  <c r="D5166" i="24"/>
  <c r="D5158" i="24"/>
  <c r="D5150" i="24"/>
  <c r="D5142" i="24"/>
  <c r="D5134" i="24"/>
  <c r="D5126" i="24"/>
  <c r="D5118" i="24"/>
  <c r="D5110" i="24"/>
  <c r="D5102" i="24"/>
  <c r="D5094" i="24"/>
  <c r="D5086" i="24"/>
  <c r="D5078" i="24"/>
  <c r="D5070" i="24"/>
  <c r="D5062" i="24"/>
  <c r="D5054" i="24"/>
  <c r="D5046" i="24"/>
  <c r="D5038" i="24"/>
  <c r="D5030" i="24"/>
  <c r="D5022" i="24"/>
  <c r="D5014" i="24"/>
  <c r="D5006" i="24"/>
  <c r="D4998" i="24"/>
  <c r="D4990" i="24"/>
  <c r="D4982" i="24"/>
  <c r="D4974" i="24"/>
  <c r="D4966" i="24"/>
  <c r="D4958" i="24"/>
  <c r="D4950" i="24"/>
  <c r="D4942" i="24"/>
  <c r="D4934" i="24"/>
  <c r="D4926" i="24"/>
  <c r="D4918" i="24"/>
  <c r="D4910" i="24"/>
  <c r="D4902" i="24"/>
  <c r="D4894" i="24"/>
  <c r="D4886" i="24"/>
  <c r="D4878" i="24"/>
  <c r="D4870" i="24"/>
  <c r="D4862" i="24"/>
  <c r="D4854" i="24"/>
  <c r="D4846" i="24"/>
  <c r="D4838" i="24"/>
  <c r="D4830" i="24"/>
  <c r="D4822" i="24"/>
  <c r="D4814" i="24"/>
  <c r="D4806" i="24"/>
  <c r="D4798" i="24"/>
  <c r="D4790" i="24"/>
  <c r="D4782" i="24"/>
  <c r="D4774" i="24"/>
  <c r="D4766" i="24"/>
  <c r="D4758" i="24"/>
  <c r="D4750" i="24"/>
  <c r="D4742" i="24"/>
  <c r="D4734" i="24"/>
  <c r="D4726" i="24"/>
  <c r="D4718" i="24"/>
  <c r="D4710" i="24"/>
  <c r="D4702" i="24"/>
  <c r="D4694" i="24"/>
  <c r="D4686" i="24"/>
  <c r="D4678" i="24"/>
  <c r="D4670" i="24"/>
  <c r="D4662" i="24"/>
  <c r="D4654" i="24"/>
  <c r="D4646" i="24"/>
  <c r="D4638" i="24"/>
  <c r="D4630" i="24"/>
  <c r="D4622" i="24"/>
  <c r="D4614" i="24"/>
  <c r="D4606" i="24"/>
  <c r="D4598" i="24"/>
  <c r="D3973" i="24"/>
  <c r="E3973" i="24"/>
  <c r="D3941" i="24"/>
  <c r="E3941" i="24"/>
  <c r="D3909" i="24"/>
  <c r="E3909" i="24"/>
  <c r="E3876" i="24"/>
  <c r="E3877" i="24"/>
  <c r="D3876" i="24"/>
  <c r="E3844" i="24"/>
  <c r="E3845" i="24"/>
  <c r="D3844" i="24"/>
  <c r="E3812" i="24"/>
  <c r="E3813" i="24"/>
  <c r="D3812" i="24"/>
  <c r="E3780" i="24"/>
  <c r="E3781" i="24"/>
  <c r="D3780" i="24"/>
  <c r="E3748" i="24"/>
  <c r="E3749" i="24"/>
  <c r="D3748" i="24"/>
  <c r="E3716" i="24"/>
  <c r="E3717" i="24"/>
  <c r="D3716" i="24"/>
  <c r="E3684" i="24"/>
  <c r="E3685" i="24"/>
  <c r="D3684" i="24"/>
  <c r="E3652" i="24"/>
  <c r="E3653" i="24"/>
  <c r="D3652" i="24"/>
  <c r="E3620" i="24"/>
  <c r="E3621" i="24"/>
  <c r="D3620" i="24"/>
  <c r="E3588" i="24"/>
  <c r="E3589" i="24"/>
  <c r="D3588" i="24"/>
  <c r="E3556" i="24"/>
  <c r="E3557" i="24"/>
  <c r="D3556" i="24"/>
  <c r="E3524" i="24"/>
  <c r="E3525" i="24"/>
  <c r="D3524" i="24"/>
  <c r="E3492" i="24"/>
  <c r="E3493" i="24"/>
  <c r="D3492" i="24"/>
  <c r="E3460" i="24"/>
  <c r="E3461" i="24"/>
  <c r="D3460" i="24"/>
  <c r="E3412" i="24"/>
  <c r="E3413" i="24"/>
  <c r="D3412" i="24"/>
  <c r="D3392" i="24"/>
  <c r="E3392" i="24"/>
  <c r="E3393" i="24"/>
  <c r="D3365" i="24"/>
  <c r="E3365" i="24"/>
  <c r="E3366" i="24"/>
  <c r="E3984" i="24"/>
  <c r="D3984" i="24"/>
  <c r="E3952" i="24"/>
  <c r="D3952" i="24"/>
  <c r="E3920" i="24"/>
  <c r="D3920" i="24"/>
  <c r="E3888" i="24"/>
  <c r="D3888" i="24"/>
  <c r="E3852" i="24"/>
  <c r="E3853" i="24"/>
  <c r="D3852" i="24"/>
  <c r="E3820" i="24"/>
  <c r="E3821" i="24"/>
  <c r="D3820" i="24"/>
  <c r="E3788" i="24"/>
  <c r="E3789" i="24"/>
  <c r="D3788" i="24"/>
  <c r="E3756" i="24"/>
  <c r="E3757" i="24"/>
  <c r="D3756" i="24"/>
  <c r="E3724" i="24"/>
  <c r="E3725" i="24"/>
  <c r="D3724" i="24"/>
  <c r="E3692" i="24"/>
  <c r="E3693" i="24"/>
  <c r="D3692" i="24"/>
  <c r="E3660" i="24"/>
  <c r="E3661" i="24"/>
  <c r="D3660" i="24"/>
  <c r="E3628" i="24"/>
  <c r="E3629" i="24"/>
  <c r="D3628" i="24"/>
  <c r="E3596" i="24"/>
  <c r="E3597" i="24"/>
  <c r="D3596" i="24"/>
  <c r="E3564" i="24"/>
  <c r="E3565" i="24"/>
  <c r="D3564" i="24"/>
  <c r="E3532" i="24"/>
  <c r="E3533" i="24"/>
  <c r="D3532" i="24"/>
  <c r="E3500" i="24"/>
  <c r="E3501" i="24"/>
  <c r="D3500" i="24"/>
  <c r="E3468" i="24"/>
  <c r="E3469" i="24"/>
  <c r="D3468" i="24"/>
  <c r="E3436" i="24"/>
  <c r="E3437" i="24"/>
  <c r="D3436" i="24"/>
  <c r="D4335" i="24"/>
  <c r="E4335" i="24"/>
  <c r="D4331" i="24"/>
  <c r="E4331" i="24"/>
  <c r="D4327" i="24"/>
  <c r="E4327" i="24"/>
  <c r="D4323" i="24"/>
  <c r="E4323" i="24"/>
  <c r="D4319" i="24"/>
  <c r="E4319" i="24"/>
  <c r="D4315" i="24"/>
  <c r="E4315" i="24"/>
  <c r="D4311" i="24"/>
  <c r="E4311" i="24"/>
  <c r="D4307" i="24"/>
  <c r="E4307" i="24"/>
  <c r="D4303" i="24"/>
  <c r="E4303" i="24"/>
  <c r="D4299" i="24"/>
  <c r="E4299" i="24"/>
  <c r="D4295" i="24"/>
  <c r="E4295" i="24"/>
  <c r="D4291" i="24"/>
  <c r="E4291" i="24"/>
  <c r="D4287" i="24"/>
  <c r="E4287" i="24"/>
  <c r="D4283" i="24"/>
  <c r="E4283" i="24"/>
  <c r="D4279" i="24"/>
  <c r="E4279" i="24"/>
  <c r="D4275" i="24"/>
  <c r="E4275" i="24"/>
  <c r="D4271" i="24"/>
  <c r="E4271" i="24"/>
  <c r="D4267" i="24"/>
  <c r="E4267" i="24"/>
  <c r="D4263" i="24"/>
  <c r="E4263" i="24"/>
  <c r="D4259" i="24"/>
  <c r="E4259" i="24"/>
  <c r="D4255" i="24"/>
  <c r="E4255" i="24"/>
  <c r="D4251" i="24"/>
  <c r="E4251" i="24"/>
  <c r="D4247" i="24"/>
  <c r="E4247" i="24"/>
  <c r="D4243" i="24"/>
  <c r="E4243" i="24"/>
  <c r="D4239" i="24"/>
  <c r="E4239" i="24"/>
  <c r="D4235" i="24"/>
  <c r="E4235" i="24"/>
  <c r="D4231" i="24"/>
  <c r="E4231" i="24"/>
  <c r="D4227" i="24"/>
  <c r="E4227" i="24"/>
  <c r="D4223" i="24"/>
  <c r="E4223" i="24"/>
  <c r="D4219" i="24"/>
  <c r="E4219" i="24"/>
  <c r="D4215" i="24"/>
  <c r="E4215" i="24"/>
  <c r="D4211" i="24"/>
  <c r="E4211" i="24"/>
  <c r="D4207" i="24"/>
  <c r="E4207" i="24"/>
  <c r="D4203" i="24"/>
  <c r="E4203" i="24"/>
  <c r="D4199" i="24"/>
  <c r="E4199" i="24"/>
  <c r="D4195" i="24"/>
  <c r="E4195" i="24"/>
  <c r="D4191" i="24"/>
  <c r="E4191" i="24"/>
  <c r="D4187" i="24"/>
  <c r="E4187" i="24"/>
  <c r="D4183" i="24"/>
  <c r="E4183" i="24"/>
  <c r="D4179" i="24"/>
  <c r="E4179" i="24"/>
  <c r="D4175" i="24"/>
  <c r="E4175" i="24"/>
  <c r="D4171" i="24"/>
  <c r="E4171" i="24"/>
  <c r="D4167" i="24"/>
  <c r="E4167" i="24"/>
  <c r="D4163" i="24"/>
  <c r="E4163" i="24"/>
  <c r="D4159" i="24"/>
  <c r="E4159" i="24"/>
  <c r="D4155" i="24"/>
  <c r="E4155" i="24"/>
  <c r="D4151" i="24"/>
  <c r="E4151" i="24"/>
  <c r="D4147" i="24"/>
  <c r="E4147" i="24"/>
  <c r="D4143" i="24"/>
  <c r="E4143" i="24"/>
  <c r="D4139" i="24"/>
  <c r="E4139" i="24"/>
  <c r="D4135" i="24"/>
  <c r="E4135" i="24"/>
  <c r="D4131" i="24"/>
  <c r="E4131" i="24"/>
  <c r="D4127" i="24"/>
  <c r="E4127" i="24"/>
  <c r="D4123" i="24"/>
  <c r="E4123" i="24"/>
  <c r="D4119" i="24"/>
  <c r="E4119" i="24"/>
  <c r="D4115" i="24"/>
  <c r="E4115" i="24"/>
  <c r="D4111" i="24"/>
  <c r="E4111" i="24"/>
  <c r="D4107" i="24"/>
  <c r="E4107" i="24"/>
  <c r="D4103" i="24"/>
  <c r="E4103" i="24"/>
  <c r="D4099" i="24"/>
  <c r="E4099" i="24"/>
  <c r="D4095" i="24"/>
  <c r="E4095" i="24"/>
  <c r="D4091" i="24"/>
  <c r="E4091" i="24"/>
  <c r="D4087" i="24"/>
  <c r="E4087" i="24"/>
  <c r="D4083" i="24"/>
  <c r="E4083" i="24"/>
  <c r="D4079" i="24"/>
  <c r="E4079" i="24"/>
  <c r="D4075" i="24"/>
  <c r="E4075" i="24"/>
  <c r="D4071" i="24"/>
  <c r="E4071" i="24"/>
  <c r="D4067" i="24"/>
  <c r="E4067" i="24"/>
  <c r="D4063" i="24"/>
  <c r="E4063" i="24"/>
  <c r="D4059" i="24"/>
  <c r="E4059" i="24"/>
  <c r="D4055" i="24"/>
  <c r="E4055" i="24"/>
  <c r="D4051" i="24"/>
  <c r="E4051" i="24"/>
  <c r="D4047" i="24"/>
  <c r="E4047" i="24"/>
  <c r="D4043" i="24"/>
  <c r="E4043" i="24"/>
  <c r="D4039" i="24"/>
  <c r="E4039" i="24"/>
  <c r="D4035" i="24"/>
  <c r="E4035" i="24"/>
  <c r="D4031" i="24"/>
  <c r="E4031" i="24"/>
  <c r="D4027" i="24"/>
  <c r="E4027" i="24"/>
  <c r="D4023" i="24"/>
  <c r="E4023" i="24"/>
  <c r="D4019" i="24"/>
  <c r="E4019" i="24"/>
  <c r="D4015" i="24"/>
  <c r="E4015" i="24"/>
  <c r="D4011" i="24"/>
  <c r="E4011" i="24"/>
  <c r="D4007" i="24"/>
  <c r="E4007" i="24"/>
  <c r="D4003" i="24"/>
  <c r="E4003" i="24"/>
  <c r="D3999" i="24"/>
  <c r="E3999" i="24"/>
  <c r="D3995" i="24"/>
  <c r="E3995" i="24"/>
  <c r="D3991" i="24"/>
  <c r="E3991" i="24"/>
  <c r="D3987" i="24"/>
  <c r="E3987" i="24"/>
  <c r="D3982" i="24"/>
  <c r="E3982" i="24"/>
  <c r="D3971" i="24"/>
  <c r="E3971" i="24"/>
  <c r="D3966" i="24"/>
  <c r="E3966" i="24"/>
  <c r="D3955" i="24"/>
  <c r="E3955" i="24"/>
  <c r="D3950" i="24"/>
  <c r="E3950" i="24"/>
  <c r="D3939" i="24"/>
  <c r="E3939" i="24"/>
  <c r="D3934" i="24"/>
  <c r="E3934" i="24"/>
  <c r="D3923" i="24"/>
  <c r="E3923" i="24"/>
  <c r="D3918" i="24"/>
  <c r="E3918" i="24"/>
  <c r="D3907" i="24"/>
  <c r="E3907" i="24"/>
  <c r="D3902" i="24"/>
  <c r="E3902" i="24"/>
  <c r="D3891" i="24"/>
  <c r="E3891" i="24"/>
  <c r="D3886" i="24"/>
  <c r="E3886" i="24"/>
  <c r="E3428" i="24"/>
  <c r="E3429" i="24"/>
  <c r="E3416" i="24"/>
  <c r="E3417" i="24"/>
  <c r="D3397" i="24"/>
  <c r="E3397" i="24"/>
  <c r="E3398" i="24"/>
  <c r="D3376" i="24"/>
  <c r="E3376" i="24"/>
  <c r="E3377" i="24"/>
  <c r="D3349" i="24"/>
  <c r="E3349" i="24"/>
  <c r="E3350" i="24"/>
  <c r="E4374" i="24"/>
  <c r="E4366" i="24"/>
  <c r="E4358" i="24"/>
  <c r="E4350" i="24"/>
  <c r="E4342" i="24"/>
  <c r="E3872" i="24"/>
  <c r="E3873" i="24"/>
  <c r="E3864" i="24"/>
  <c r="E3865" i="24"/>
  <c r="E3856" i="24"/>
  <c r="E3857" i="24"/>
  <c r="E3848" i="24"/>
  <c r="E3849" i="24"/>
  <c r="E3840" i="24"/>
  <c r="E3841" i="24"/>
  <c r="E3832" i="24"/>
  <c r="E3833" i="24"/>
  <c r="E3824" i="24"/>
  <c r="E3825" i="24"/>
  <c r="E3816" i="24"/>
  <c r="E3817" i="24"/>
  <c r="E3808" i="24"/>
  <c r="E3809" i="24"/>
  <c r="E3800" i="24"/>
  <c r="E3801" i="24"/>
  <c r="E3792" i="24"/>
  <c r="E3793" i="24"/>
  <c r="E3784" i="24"/>
  <c r="E3785" i="24"/>
  <c r="E3776" i="24"/>
  <c r="E3777" i="24"/>
  <c r="E3768" i="24"/>
  <c r="E3769" i="24"/>
  <c r="E3760" i="24"/>
  <c r="E3761" i="24"/>
  <c r="E3752" i="24"/>
  <c r="E3753" i="24"/>
  <c r="E3744" i="24"/>
  <c r="E3745" i="24"/>
  <c r="E3736" i="24"/>
  <c r="E3737" i="24"/>
  <c r="E3728" i="24"/>
  <c r="E3729" i="24"/>
  <c r="E3720" i="24"/>
  <c r="E3721" i="24"/>
  <c r="E3712" i="24"/>
  <c r="E3713" i="24"/>
  <c r="E3704" i="24"/>
  <c r="E3705" i="24"/>
  <c r="E3696" i="24"/>
  <c r="E3697" i="24"/>
  <c r="E3688" i="24"/>
  <c r="E3689" i="24"/>
  <c r="E3680" i="24"/>
  <c r="E3681" i="24"/>
  <c r="E3672" i="24"/>
  <c r="E3673" i="24"/>
  <c r="E3664" i="24"/>
  <c r="E3665" i="24"/>
  <c r="E3656" i="24"/>
  <c r="E3657" i="24"/>
  <c r="E3648" i="24"/>
  <c r="E3649" i="24"/>
  <c r="E3640" i="24"/>
  <c r="E3641" i="24"/>
  <c r="E3632" i="24"/>
  <c r="E3633" i="24"/>
  <c r="E3624" i="24"/>
  <c r="E3625" i="24"/>
  <c r="E3616" i="24"/>
  <c r="E3617" i="24"/>
  <c r="E3608" i="24"/>
  <c r="E3609" i="24"/>
  <c r="E3600" i="24"/>
  <c r="E3601" i="24"/>
  <c r="E3592" i="24"/>
  <c r="E3593" i="24"/>
  <c r="E3584" i="24"/>
  <c r="E3585" i="24"/>
  <c r="E3576" i="24"/>
  <c r="E3577" i="24"/>
  <c r="E3568" i="24"/>
  <c r="E3569" i="24"/>
  <c r="E3560" i="24"/>
  <c r="E3561" i="24"/>
  <c r="E3552" i="24"/>
  <c r="E3553" i="24"/>
  <c r="E3544" i="24"/>
  <c r="E3545" i="24"/>
  <c r="E3536" i="24"/>
  <c r="E3537" i="24"/>
  <c r="E3528" i="24"/>
  <c r="E3529" i="24"/>
  <c r="E3520" i="24"/>
  <c r="E3521" i="24"/>
  <c r="E3512" i="24"/>
  <c r="E3513" i="24"/>
  <c r="E3504" i="24"/>
  <c r="E3505" i="24"/>
  <c r="E3496" i="24"/>
  <c r="E3497" i="24"/>
  <c r="E3488" i="24"/>
  <c r="E3489" i="24"/>
  <c r="E3480" i="24"/>
  <c r="E3481" i="24"/>
  <c r="E3472" i="24"/>
  <c r="E3473" i="24"/>
  <c r="E3464" i="24"/>
  <c r="E3465" i="24"/>
  <c r="E3456" i="24"/>
  <c r="E3457" i="24"/>
  <c r="E3448" i="24"/>
  <c r="E3449" i="24"/>
  <c r="E3440" i="24"/>
  <c r="E3441" i="24"/>
  <c r="E3420" i="24"/>
  <c r="E3421" i="24"/>
  <c r="D3408" i="24"/>
  <c r="E3408" i="24"/>
  <c r="E3409" i="24"/>
  <c r="D3381" i="24"/>
  <c r="E3381" i="24"/>
  <c r="E3382" i="24"/>
  <c r="E4368" i="24"/>
  <c r="E4360" i="24"/>
  <c r="E4352" i="24"/>
  <c r="E4344" i="24"/>
  <c r="E4336" i="24"/>
  <c r="D4333" i="24"/>
  <c r="E4333" i="24"/>
  <c r="E4332" i="24"/>
  <c r="D4329" i="24"/>
  <c r="E4329" i="24"/>
  <c r="E4328" i="24"/>
  <c r="D4325" i="24"/>
  <c r="E4325" i="24"/>
  <c r="E4324" i="24"/>
  <c r="D4321" i="24"/>
  <c r="E4321" i="24"/>
  <c r="E4320" i="24"/>
  <c r="D4317" i="24"/>
  <c r="E4317" i="24"/>
  <c r="E4316" i="24"/>
  <c r="D4313" i="24"/>
  <c r="E4313" i="24"/>
  <c r="E4312" i="24"/>
  <c r="D4309" i="24"/>
  <c r="E4309" i="24"/>
  <c r="E4308" i="24"/>
  <c r="D4305" i="24"/>
  <c r="E4305" i="24"/>
  <c r="E4304" i="24"/>
  <c r="D4301" i="24"/>
  <c r="E4301" i="24"/>
  <c r="E4300" i="24"/>
  <c r="D4297" i="24"/>
  <c r="E4297" i="24"/>
  <c r="E4296" i="24"/>
  <c r="D4293" i="24"/>
  <c r="E4293" i="24"/>
  <c r="E4292" i="24"/>
  <c r="D4289" i="24"/>
  <c r="E4289" i="24"/>
  <c r="E4288" i="24"/>
  <c r="D4285" i="24"/>
  <c r="E4285" i="24"/>
  <c r="E4284" i="24"/>
  <c r="D4281" i="24"/>
  <c r="E4281" i="24"/>
  <c r="E4280" i="24"/>
  <c r="D4277" i="24"/>
  <c r="E4277" i="24"/>
  <c r="E4276" i="24"/>
  <c r="D4273" i="24"/>
  <c r="E4273" i="24"/>
  <c r="E4272" i="24"/>
  <c r="D4269" i="24"/>
  <c r="E4269" i="24"/>
  <c r="E4268" i="24"/>
  <c r="D4265" i="24"/>
  <c r="E4265" i="24"/>
  <c r="E4264" i="24"/>
  <c r="D4261" i="24"/>
  <c r="E4261" i="24"/>
  <c r="E4260" i="24"/>
  <c r="D4257" i="24"/>
  <c r="E4257" i="24"/>
  <c r="E4256" i="24"/>
  <c r="D4253" i="24"/>
  <c r="E4253" i="24"/>
  <c r="E4252" i="24"/>
  <c r="D4249" i="24"/>
  <c r="E4249" i="24"/>
  <c r="E4248" i="24"/>
  <c r="D4245" i="24"/>
  <c r="E4245" i="24"/>
  <c r="E4244" i="24"/>
  <c r="D4241" i="24"/>
  <c r="E4241" i="24"/>
  <c r="E4240" i="24"/>
  <c r="D4237" i="24"/>
  <c r="E4237" i="24"/>
  <c r="E4236" i="24"/>
  <c r="D4233" i="24"/>
  <c r="E4233" i="24"/>
  <c r="E4232" i="24"/>
  <c r="D4229" i="24"/>
  <c r="E4229" i="24"/>
  <c r="E4228" i="24"/>
  <c r="D4225" i="24"/>
  <c r="E4225" i="24"/>
  <c r="E4224" i="24"/>
  <c r="D4221" i="24"/>
  <c r="E4221" i="24"/>
  <c r="E4220" i="24"/>
  <c r="D4217" i="24"/>
  <c r="E4217" i="24"/>
  <c r="E4216" i="24"/>
  <c r="D4213" i="24"/>
  <c r="E4213" i="24"/>
  <c r="E4212" i="24"/>
  <c r="D4209" i="24"/>
  <c r="E4209" i="24"/>
  <c r="E4208" i="24"/>
  <c r="D4205" i="24"/>
  <c r="E4205" i="24"/>
  <c r="E4204" i="24"/>
  <c r="D4201" i="24"/>
  <c r="E4201" i="24"/>
  <c r="E4200" i="24"/>
  <c r="D4197" i="24"/>
  <c r="E4197" i="24"/>
  <c r="E4196" i="24"/>
  <c r="D4193" i="24"/>
  <c r="E4193" i="24"/>
  <c r="E4192" i="24"/>
  <c r="D4189" i="24"/>
  <c r="E4189" i="24"/>
  <c r="E4188" i="24"/>
  <c r="D4185" i="24"/>
  <c r="E4185" i="24"/>
  <c r="E4184" i="24"/>
  <c r="D4181" i="24"/>
  <c r="E4181" i="24"/>
  <c r="E4180" i="24"/>
  <c r="D4177" i="24"/>
  <c r="E4177" i="24"/>
  <c r="E4176" i="24"/>
  <c r="D4173" i="24"/>
  <c r="E4173" i="24"/>
  <c r="E4172" i="24"/>
  <c r="D4169" i="24"/>
  <c r="E4169" i="24"/>
  <c r="E4168" i="24"/>
  <c r="D4165" i="24"/>
  <c r="E4165" i="24"/>
  <c r="E4164" i="24"/>
  <c r="D4161" i="24"/>
  <c r="E4161" i="24"/>
  <c r="E4160" i="24"/>
  <c r="D4157" i="24"/>
  <c r="E4157" i="24"/>
  <c r="E4156" i="24"/>
  <c r="D4153" i="24"/>
  <c r="E4153" i="24"/>
  <c r="E4152" i="24"/>
  <c r="D4149" i="24"/>
  <c r="E4149" i="24"/>
  <c r="E4148" i="24"/>
  <c r="D4145" i="24"/>
  <c r="E4145" i="24"/>
  <c r="E4144" i="24"/>
  <c r="D4141" i="24"/>
  <c r="E4141" i="24"/>
  <c r="E4140" i="24"/>
  <c r="D4137" i="24"/>
  <c r="E4137" i="24"/>
  <c r="E4136" i="24"/>
  <c r="D4133" i="24"/>
  <c r="E4133" i="24"/>
  <c r="E4132" i="24"/>
  <c r="D4129" i="24"/>
  <c r="E4129" i="24"/>
  <c r="E4128" i="24"/>
  <c r="D4125" i="24"/>
  <c r="E4125" i="24"/>
  <c r="E4124" i="24"/>
  <c r="D4121" i="24"/>
  <c r="E4121" i="24"/>
  <c r="E4120" i="24"/>
  <c r="D4117" i="24"/>
  <c r="E4117" i="24"/>
  <c r="E4116" i="24"/>
  <c r="D4113" i="24"/>
  <c r="E4113" i="24"/>
  <c r="E4112" i="24"/>
  <c r="D4109" i="24"/>
  <c r="E4109" i="24"/>
  <c r="E4108" i="24"/>
  <c r="D4105" i="24"/>
  <c r="E4105" i="24"/>
  <c r="E4104" i="24"/>
  <c r="D4101" i="24"/>
  <c r="E4101" i="24"/>
  <c r="E4100" i="24"/>
  <c r="D4097" i="24"/>
  <c r="E4097" i="24"/>
  <c r="E4096" i="24"/>
  <c r="D4093" i="24"/>
  <c r="E4093" i="24"/>
  <c r="E4092" i="24"/>
  <c r="D4089" i="24"/>
  <c r="E4089" i="24"/>
  <c r="E4088" i="24"/>
  <c r="D4085" i="24"/>
  <c r="E4085" i="24"/>
  <c r="E4084" i="24"/>
  <c r="D4081" i="24"/>
  <c r="E4081" i="24"/>
  <c r="E4080" i="24"/>
  <c r="D4077" i="24"/>
  <c r="E4077" i="24"/>
  <c r="E4076" i="24"/>
  <c r="D4073" i="24"/>
  <c r="E4073" i="24"/>
  <c r="E4072" i="24"/>
  <c r="D4069" i="24"/>
  <c r="E4069" i="24"/>
  <c r="E4068" i="24"/>
  <c r="D4065" i="24"/>
  <c r="E4065" i="24"/>
  <c r="E4064" i="24"/>
  <c r="D4061" i="24"/>
  <c r="E4061" i="24"/>
  <c r="E4060" i="24"/>
  <c r="D4057" i="24"/>
  <c r="E4057" i="24"/>
  <c r="E4056" i="24"/>
  <c r="D4053" i="24"/>
  <c r="E4053" i="24"/>
  <c r="E4052" i="24"/>
  <c r="D4049" i="24"/>
  <c r="E4049" i="24"/>
  <c r="E4048" i="24"/>
  <c r="D4045" i="24"/>
  <c r="E4045" i="24"/>
  <c r="E4044" i="24"/>
  <c r="D4041" i="24"/>
  <c r="E4041" i="24"/>
  <c r="E4040" i="24"/>
  <c r="D4037" i="24"/>
  <c r="E4037" i="24"/>
  <c r="E4036" i="24"/>
  <c r="D4033" i="24"/>
  <c r="E4033" i="24"/>
  <c r="E4032" i="24"/>
  <c r="D4029" i="24"/>
  <c r="E4029" i="24"/>
  <c r="E4028" i="24"/>
  <c r="D4025" i="24"/>
  <c r="E4025" i="24"/>
  <c r="E4024" i="24"/>
  <c r="D4021" i="24"/>
  <c r="E4021" i="24"/>
  <c r="E4020" i="24"/>
  <c r="D4017" i="24"/>
  <c r="E4017" i="24"/>
  <c r="E4016" i="24"/>
  <c r="D4013" i="24"/>
  <c r="E4013" i="24"/>
  <c r="E4012" i="24"/>
  <c r="D4009" i="24"/>
  <c r="E4009" i="24"/>
  <c r="E4008" i="24"/>
  <c r="D4005" i="24"/>
  <c r="E4005" i="24"/>
  <c r="E4004" i="24"/>
  <c r="D4001" i="24"/>
  <c r="E4001" i="24"/>
  <c r="E4000" i="24"/>
  <c r="D3997" i="24"/>
  <c r="E3997" i="24"/>
  <c r="E3996" i="24"/>
  <c r="D3993" i="24"/>
  <c r="E3993" i="24"/>
  <c r="E3992" i="24"/>
  <c r="D3989" i="24"/>
  <c r="E3989" i="24"/>
  <c r="E3988" i="24"/>
  <c r="D3979" i="24"/>
  <c r="E3979" i="24"/>
  <c r="D3974" i="24"/>
  <c r="E3974" i="24"/>
  <c r="D3963" i="24"/>
  <c r="E3963" i="24"/>
  <c r="D3958" i="24"/>
  <c r="E3958" i="24"/>
  <c r="D3947" i="24"/>
  <c r="E3947" i="24"/>
  <c r="D3942" i="24"/>
  <c r="E3942" i="24"/>
  <c r="D3931" i="24"/>
  <c r="E3931" i="24"/>
  <c r="D3926" i="24"/>
  <c r="E3926" i="24"/>
  <c r="D3915" i="24"/>
  <c r="E3915" i="24"/>
  <c r="D3910" i="24"/>
  <c r="E3910" i="24"/>
  <c r="D3899" i="24"/>
  <c r="E3899" i="24"/>
  <c r="D3894" i="24"/>
  <c r="E3894" i="24"/>
  <c r="D3883" i="24"/>
  <c r="E3883" i="24"/>
  <c r="E3432" i="24"/>
  <c r="E3433" i="24"/>
  <c r="E3424" i="24"/>
  <c r="E3425" i="24"/>
  <c r="D3360" i="24"/>
  <c r="E3360" i="24"/>
  <c r="E3361" i="24"/>
  <c r="E3985" i="24"/>
  <c r="E3977" i="24"/>
  <c r="E3969" i="24"/>
  <c r="E3961" i="24"/>
  <c r="E3953" i="24"/>
  <c r="E3945" i="24"/>
  <c r="E3937" i="24"/>
  <c r="E3929" i="24"/>
  <c r="E3921" i="24"/>
  <c r="E3913" i="24"/>
  <c r="E3905" i="24"/>
  <c r="E3897" i="24"/>
  <c r="E3889" i="24"/>
  <c r="E3881" i="24"/>
  <c r="D3878" i="24"/>
  <c r="D3874" i="24"/>
  <c r="D3870" i="24"/>
  <c r="D3866" i="24"/>
  <c r="D3862" i="24"/>
  <c r="D3858" i="24"/>
  <c r="D3854" i="24"/>
  <c r="D3850" i="24"/>
  <c r="D3846" i="24"/>
  <c r="D3842" i="24"/>
  <c r="D3838" i="24"/>
  <c r="D3834" i="24"/>
  <c r="D3830" i="24"/>
  <c r="D3826" i="24"/>
  <c r="D3822" i="24"/>
  <c r="D3818" i="24"/>
  <c r="D3814" i="24"/>
  <c r="D3810" i="24"/>
  <c r="D3806" i="24"/>
  <c r="D3802" i="24"/>
  <c r="D3798" i="24"/>
  <c r="D3794" i="24"/>
  <c r="D3790" i="24"/>
  <c r="D3786" i="24"/>
  <c r="D3782" i="24"/>
  <c r="D3778" i="24"/>
  <c r="D3774" i="24"/>
  <c r="D3770" i="24"/>
  <c r="D3766" i="24"/>
  <c r="D3762" i="24"/>
  <c r="D3758" i="24"/>
  <c r="D3754" i="24"/>
  <c r="D3750" i="24"/>
  <c r="D3746" i="24"/>
  <c r="D3742" i="24"/>
  <c r="D3738" i="24"/>
  <c r="D3734" i="24"/>
  <c r="D3730" i="24"/>
  <c r="D3726" i="24"/>
  <c r="D3722" i="24"/>
  <c r="D3718" i="24"/>
  <c r="D3714" i="24"/>
  <c r="D3710" i="24"/>
  <c r="D3706" i="24"/>
  <c r="D3702" i="24"/>
  <c r="D3698" i="24"/>
  <c r="D3694" i="24"/>
  <c r="D3690" i="24"/>
  <c r="D3686" i="24"/>
  <c r="D3682" i="24"/>
  <c r="D3678" i="24"/>
  <c r="D3674" i="24"/>
  <c r="D3670" i="24"/>
  <c r="D3666" i="24"/>
  <c r="D3662" i="24"/>
  <c r="D3658" i="24"/>
  <c r="D3654" i="24"/>
  <c r="D3650" i="24"/>
  <c r="D3646" i="24"/>
  <c r="D3642" i="24"/>
  <c r="D3638" i="24"/>
  <c r="D3634" i="24"/>
  <c r="D3630" i="24"/>
  <c r="D3626" i="24"/>
  <c r="D3622" i="24"/>
  <c r="D3618" i="24"/>
  <c r="D3614" i="24"/>
  <c r="D3610" i="24"/>
  <c r="D3606" i="24"/>
  <c r="D3602" i="24"/>
  <c r="D3598" i="24"/>
  <c r="D3594" i="24"/>
  <c r="D3590" i="24"/>
  <c r="D3586" i="24"/>
  <c r="D3582" i="24"/>
  <c r="D3578" i="24"/>
  <c r="D3574" i="24"/>
  <c r="D3570" i="24"/>
  <c r="D3566" i="24"/>
  <c r="D3562" i="24"/>
  <c r="D3558" i="24"/>
  <c r="D3554" i="24"/>
  <c r="D3550" i="24"/>
  <c r="D3546" i="24"/>
  <c r="D3542" i="24"/>
  <c r="D3538" i="24"/>
  <c r="D3534" i="24"/>
  <c r="D3530" i="24"/>
  <c r="D3526" i="24"/>
  <c r="D3522" i="24"/>
  <c r="D3518" i="24"/>
  <c r="D3514" i="24"/>
  <c r="D3510" i="24"/>
  <c r="D3506" i="24"/>
  <c r="D3502" i="24"/>
  <c r="D3498" i="24"/>
  <c r="D3494" i="24"/>
  <c r="D3490" i="24"/>
  <c r="D3486" i="24"/>
  <c r="D3482" i="24"/>
  <c r="D3478" i="24"/>
  <c r="D3474" i="24"/>
  <c r="D3470" i="24"/>
  <c r="D3466" i="24"/>
  <c r="D3462" i="24"/>
  <c r="D3458" i="24"/>
  <c r="D3454" i="24"/>
  <c r="D3450" i="24"/>
  <c r="D3446" i="24"/>
  <c r="D3442" i="24"/>
  <c r="D3438" i="24"/>
  <c r="D3430" i="24"/>
  <c r="D3426" i="24"/>
  <c r="D3405" i="24"/>
  <c r="E3405" i="24"/>
  <c r="D3400" i="24"/>
  <c r="E3400" i="24"/>
  <c r="D3389" i="24"/>
  <c r="E3389" i="24"/>
  <c r="D3384" i="24"/>
  <c r="E3384" i="24"/>
  <c r="E3383" i="24"/>
  <c r="D3373" i="24"/>
  <c r="E3373" i="24"/>
  <c r="D3368" i="24"/>
  <c r="E3368" i="24"/>
  <c r="D3357" i="24"/>
  <c r="E3357" i="24"/>
  <c r="D3352" i="24"/>
  <c r="E3352" i="24"/>
  <c r="E3351" i="24"/>
  <c r="D3341" i="24"/>
  <c r="E3341" i="24"/>
  <c r="E3334" i="24"/>
  <c r="D3334" i="24"/>
  <c r="E3335" i="24"/>
  <c r="E3326" i="24"/>
  <c r="D3326" i="24"/>
  <c r="E3327" i="24"/>
  <c r="E3318" i="24"/>
  <c r="D3318" i="24"/>
  <c r="E3319" i="24"/>
  <c r="E3310" i="24"/>
  <c r="D3310" i="24"/>
  <c r="E3311" i="24"/>
  <c r="E3302" i="24"/>
  <c r="D3302" i="24"/>
  <c r="E3303" i="24"/>
  <c r="E3294" i="24"/>
  <c r="D3294" i="24"/>
  <c r="E3295" i="24"/>
  <c r="E3286" i="24"/>
  <c r="D3286" i="24"/>
  <c r="E3287" i="24"/>
  <c r="E3278" i="24"/>
  <c r="D3278" i="24"/>
  <c r="E3279" i="24"/>
  <c r="E3270" i="24"/>
  <c r="D3270" i="24"/>
  <c r="E3271" i="24"/>
  <c r="E3262" i="24"/>
  <c r="D3262" i="24"/>
  <c r="E3263" i="24"/>
  <c r="E3254" i="24"/>
  <c r="D3254" i="24"/>
  <c r="E3255" i="24"/>
  <c r="E3246" i="24"/>
  <c r="D3246" i="24"/>
  <c r="E3247" i="24"/>
  <c r="E3238" i="24"/>
  <c r="D3238" i="24"/>
  <c r="E3239" i="24"/>
  <c r="E3403" i="24"/>
  <c r="E3395" i="24"/>
  <c r="E3387" i="24"/>
  <c r="E3379" i="24"/>
  <c r="E3371" i="24"/>
  <c r="E3363" i="24"/>
  <c r="E3355" i="24"/>
  <c r="E3347" i="24"/>
  <c r="E3339" i="24"/>
  <c r="E3231" i="24"/>
  <c r="E3229" i="24"/>
  <c r="E3227" i="24"/>
  <c r="E3225" i="24"/>
  <c r="E3223" i="24"/>
  <c r="E3221" i="24"/>
  <c r="E3219" i="24"/>
  <c r="E3217" i="24"/>
  <c r="E3215" i="24"/>
  <c r="E3213" i="24"/>
  <c r="E3211" i="24"/>
  <c r="E3209" i="24"/>
  <c r="E3207" i="24"/>
  <c r="E3205" i="24"/>
  <c r="E3203" i="24"/>
  <c r="E3201" i="24"/>
  <c r="E3199" i="24"/>
  <c r="E3197" i="24"/>
  <c r="E3195" i="24"/>
  <c r="E3193" i="24"/>
  <c r="E3191" i="24"/>
  <c r="E3189" i="24"/>
  <c r="E3187" i="24"/>
  <c r="E3185" i="24"/>
  <c r="E3183" i="24"/>
  <c r="E3181" i="24"/>
  <c r="E3179" i="24"/>
  <c r="E3177" i="24"/>
  <c r="E3175" i="24"/>
  <c r="E3173" i="24"/>
  <c r="E3171" i="24"/>
  <c r="E3169" i="24"/>
  <c r="E3167" i="24"/>
  <c r="E3165" i="24"/>
  <c r="E3163" i="24"/>
  <c r="E3161" i="24"/>
  <c r="E3159" i="24"/>
  <c r="E3157" i="24"/>
  <c r="E3155" i="24"/>
  <c r="E3153" i="24"/>
  <c r="E3151" i="24"/>
  <c r="E3149" i="24"/>
  <c r="E3147" i="24"/>
  <c r="E3145" i="24"/>
  <c r="E3143" i="24"/>
  <c r="E3141" i="24"/>
  <c r="E3139" i="24"/>
  <c r="E3137" i="24"/>
  <c r="E3135" i="24"/>
  <c r="E3133" i="24"/>
  <c r="E3131" i="24"/>
  <c r="E3129" i="24"/>
  <c r="E3127" i="24"/>
  <c r="E3125" i="24"/>
  <c r="E3123" i="24"/>
  <c r="E3121" i="24"/>
  <c r="E3119" i="24"/>
  <c r="E3117" i="24"/>
  <c r="E3115" i="24"/>
  <c r="E3113" i="24"/>
  <c r="E3111" i="24"/>
  <c r="E3109" i="24"/>
  <c r="E3107" i="24"/>
  <c r="E3105" i="24"/>
  <c r="E3103" i="24"/>
  <c r="E3101" i="24"/>
  <c r="E3099" i="24"/>
  <c r="E3097" i="24"/>
  <c r="E3095" i="24"/>
  <c r="E3093" i="24"/>
  <c r="E3091" i="24"/>
  <c r="E3089" i="24"/>
  <c r="E3087" i="24"/>
  <c r="E3085" i="24"/>
  <c r="E3083" i="24"/>
  <c r="E3081" i="24"/>
  <c r="E3079" i="24"/>
  <c r="E3077" i="24"/>
  <c r="E3075" i="24"/>
  <c r="E3073" i="24"/>
  <c r="E3071" i="24"/>
  <c r="E3069" i="24"/>
  <c r="E3067" i="24"/>
  <c r="E3065" i="24"/>
  <c r="E3063" i="24"/>
  <c r="E3061" i="24"/>
  <c r="E3059" i="24"/>
  <c r="E3057" i="24"/>
  <c r="E3055" i="24"/>
  <c r="E3053" i="24"/>
  <c r="E3051" i="24"/>
  <c r="E3049" i="24"/>
  <c r="E3047" i="24"/>
  <c r="E3045" i="24"/>
  <c r="D2994" i="24"/>
  <c r="D2986" i="24"/>
  <c r="D2978" i="24"/>
  <c r="D2970" i="24"/>
  <c r="D2962" i="24"/>
  <c r="D2954" i="24"/>
  <c r="D2946" i="24"/>
  <c r="D2938" i="24"/>
  <c r="D2930" i="24"/>
  <c r="D2922" i="24"/>
  <c r="D2914" i="24"/>
  <c r="D2906" i="24"/>
  <c r="D2898" i="24"/>
  <c r="D2890" i="24"/>
  <c r="D2882" i="24"/>
  <c r="D2874" i="24"/>
  <c r="D2866" i="24"/>
  <c r="D2858" i="24"/>
  <c r="D2850" i="24"/>
  <c r="D2842" i="24"/>
  <c r="D2834" i="24"/>
  <c r="D2826" i="24"/>
  <c r="D2818" i="24"/>
  <c r="E2818" i="24"/>
  <c r="D2814" i="24"/>
  <c r="E2814" i="24"/>
  <c r="D2810" i="24"/>
  <c r="E2810" i="24"/>
  <c r="D2806" i="24"/>
  <c r="E2806" i="24"/>
  <c r="D2802" i="24"/>
  <c r="E2802" i="24"/>
  <c r="D2798" i="24"/>
  <c r="E2798" i="24"/>
  <c r="D2794" i="24"/>
  <c r="E2794" i="24"/>
  <c r="D2790" i="24"/>
  <c r="E2790" i="24"/>
  <c r="D2786" i="24"/>
  <c r="E2786" i="24"/>
  <c r="D2782" i="24"/>
  <c r="E2782" i="24"/>
  <c r="D2778" i="24"/>
  <c r="E2778" i="24"/>
  <c r="D2774" i="24"/>
  <c r="E2774" i="24"/>
  <c r="D2770" i="24"/>
  <c r="E2770" i="24"/>
  <c r="D2766" i="24"/>
  <c r="E2766" i="24"/>
  <c r="D2762" i="24"/>
  <c r="E2762" i="24"/>
  <c r="D2758" i="24"/>
  <c r="E2758" i="24"/>
  <c r="D2754" i="24"/>
  <c r="E2754" i="24"/>
  <c r="D2750" i="24"/>
  <c r="E2750" i="24"/>
  <c r="D2746" i="24"/>
  <c r="E2746" i="24"/>
  <c r="D2742" i="24"/>
  <c r="E2742" i="24"/>
  <c r="D2738" i="24"/>
  <c r="E2738" i="24"/>
  <c r="D2734" i="24"/>
  <c r="E2734" i="24"/>
  <c r="D2730" i="24"/>
  <c r="E2730" i="24"/>
  <c r="D2726" i="24"/>
  <c r="E2726" i="24"/>
  <c r="D2722" i="24"/>
  <c r="E2722" i="24"/>
  <c r="D2718" i="24"/>
  <c r="E2718" i="24"/>
  <c r="D2714" i="24"/>
  <c r="E2714" i="24"/>
  <c r="D2710" i="24"/>
  <c r="E2710" i="24"/>
  <c r="D2706" i="24"/>
  <c r="E2706" i="24"/>
  <c r="D2702" i="24"/>
  <c r="E2702" i="24"/>
  <c r="D2698" i="24"/>
  <c r="E2698" i="24"/>
  <c r="D2694" i="24"/>
  <c r="E2694" i="24"/>
  <c r="D2690" i="24"/>
  <c r="E2690" i="24"/>
  <c r="D2686" i="24"/>
  <c r="E2686" i="24"/>
  <c r="D2682" i="24"/>
  <c r="E2682" i="24"/>
  <c r="D2678" i="24"/>
  <c r="E2678" i="24"/>
  <c r="E2995" i="24"/>
  <c r="E2987" i="24"/>
  <c r="E2979" i="24"/>
  <c r="E2971" i="24"/>
  <c r="E2963" i="24"/>
  <c r="E2955" i="24"/>
  <c r="E2947" i="24"/>
  <c r="E2939" i="24"/>
  <c r="E2931" i="24"/>
  <c r="E2923" i="24"/>
  <c r="E2915" i="24"/>
  <c r="E2907" i="24"/>
  <c r="E2899" i="24"/>
  <c r="E2891" i="24"/>
  <c r="E2883" i="24"/>
  <c r="E2875" i="24"/>
  <c r="E2867" i="24"/>
  <c r="E2859" i="24"/>
  <c r="E2851" i="24"/>
  <c r="E2843" i="24"/>
  <c r="E2835" i="24"/>
  <c r="E2827" i="24"/>
  <c r="E2819" i="24"/>
  <c r="D2816" i="24"/>
  <c r="E2816" i="24"/>
  <c r="E2815" i="24"/>
  <c r="D2812" i="24"/>
  <c r="E2812" i="24"/>
  <c r="E2811" i="24"/>
  <c r="D2808" i="24"/>
  <c r="E2808" i="24"/>
  <c r="E2807" i="24"/>
  <c r="D2804" i="24"/>
  <c r="E2804" i="24"/>
  <c r="E2803" i="24"/>
  <c r="D2800" i="24"/>
  <c r="E2800" i="24"/>
  <c r="E2799" i="24"/>
  <c r="D2796" i="24"/>
  <c r="E2796" i="24"/>
  <c r="E2795" i="24"/>
  <c r="D2792" i="24"/>
  <c r="E2792" i="24"/>
  <c r="E2791" i="24"/>
  <c r="D2788" i="24"/>
  <c r="E2788" i="24"/>
  <c r="E2787" i="24"/>
  <c r="D2784" i="24"/>
  <c r="E2784" i="24"/>
  <c r="E2783" i="24"/>
  <c r="D2780" i="24"/>
  <c r="E2780" i="24"/>
  <c r="E2779" i="24"/>
  <c r="D2776" i="24"/>
  <c r="E2776" i="24"/>
  <c r="E2775" i="24"/>
  <c r="D2772" i="24"/>
  <c r="E2772" i="24"/>
  <c r="E2771" i="24"/>
  <c r="D2768" i="24"/>
  <c r="E2768" i="24"/>
  <c r="E2767" i="24"/>
  <c r="D2764" i="24"/>
  <c r="E2764" i="24"/>
  <c r="E2763" i="24"/>
  <c r="D2760" i="24"/>
  <c r="E2760" i="24"/>
  <c r="E2759" i="24"/>
  <c r="D2756" i="24"/>
  <c r="E2756" i="24"/>
  <c r="E2755" i="24"/>
  <c r="D2752" i="24"/>
  <c r="E2752" i="24"/>
  <c r="E2751" i="24"/>
  <c r="D2748" i="24"/>
  <c r="E2748" i="24"/>
  <c r="E2747" i="24"/>
  <c r="D2744" i="24"/>
  <c r="E2744" i="24"/>
  <c r="E2743" i="24"/>
  <c r="D2740" i="24"/>
  <c r="E2740" i="24"/>
  <c r="E2739" i="24"/>
  <c r="D2736" i="24"/>
  <c r="E2736" i="24"/>
  <c r="E2735" i="24"/>
  <c r="D2732" i="24"/>
  <c r="E2732" i="24"/>
  <c r="E2731" i="24"/>
  <c r="D2728" i="24"/>
  <c r="E2728" i="24"/>
  <c r="E2727" i="24"/>
  <c r="D2724" i="24"/>
  <c r="E2724" i="24"/>
  <c r="E2723" i="24"/>
  <c r="D2720" i="24"/>
  <c r="E2720" i="24"/>
  <c r="E2719" i="24"/>
  <c r="D2716" i="24"/>
  <c r="E2716" i="24"/>
  <c r="E2715" i="24"/>
  <c r="D2712" i="24"/>
  <c r="E2712" i="24"/>
  <c r="E2711" i="24"/>
  <c r="D2708" i="24"/>
  <c r="E2708" i="24"/>
  <c r="E2707" i="24"/>
  <c r="D2704" i="24"/>
  <c r="E2704" i="24"/>
  <c r="E2703" i="24"/>
  <c r="D2700" i="24"/>
  <c r="E2700" i="24"/>
  <c r="E2699" i="24"/>
  <c r="D2696" i="24"/>
  <c r="E2696" i="24"/>
  <c r="E2695" i="24"/>
  <c r="D2692" i="24"/>
  <c r="E2692" i="24"/>
  <c r="E2691" i="24"/>
  <c r="D2688" i="24"/>
  <c r="E2688" i="24"/>
  <c r="E2687" i="24"/>
  <c r="D2684" i="24"/>
  <c r="E2684" i="24"/>
  <c r="E2683" i="24"/>
  <c r="D2680" i="24"/>
  <c r="E2680" i="24"/>
  <c r="E2679" i="24"/>
  <c r="D2676" i="24"/>
  <c r="E2676" i="24"/>
  <c r="D831" i="24"/>
  <c r="E831" i="24"/>
  <c r="D509" i="24"/>
  <c r="E509" i="24"/>
  <c r="E510" i="24"/>
  <c r="D493" i="24"/>
  <c r="E493" i="24"/>
  <c r="E494" i="24"/>
  <c r="D477" i="24"/>
  <c r="E477" i="24"/>
  <c r="E478" i="24"/>
  <c r="D346" i="24"/>
  <c r="E346" i="24"/>
  <c r="E347" i="24"/>
  <c r="D330" i="24"/>
  <c r="E330" i="24"/>
  <c r="E331" i="24"/>
  <c r="D314" i="24"/>
  <c r="E314" i="24"/>
  <c r="E315" i="24"/>
  <c r="E2674" i="24"/>
  <c r="E2672" i="24"/>
  <c r="E2670" i="24"/>
  <c r="E2668" i="24"/>
  <c r="E2666" i="24"/>
  <c r="E2664" i="24"/>
  <c r="E2662" i="24"/>
  <c r="E2660" i="24"/>
  <c r="E2658" i="24"/>
  <c r="E2656" i="24"/>
  <c r="E2654" i="24"/>
  <c r="E2652" i="24"/>
  <c r="E2650" i="24"/>
  <c r="E2648" i="24"/>
  <c r="E2646" i="24"/>
  <c r="E2644" i="24"/>
  <c r="E2642" i="24"/>
  <c r="E2640" i="24"/>
  <c r="E2638" i="24"/>
  <c r="E2636" i="24"/>
  <c r="E2634" i="24"/>
  <c r="E2632" i="24"/>
  <c r="E2630" i="24"/>
  <c r="E2628" i="24"/>
  <c r="E2626" i="24"/>
  <c r="E2624" i="24"/>
  <c r="E2622" i="24"/>
  <c r="E2620" i="24"/>
  <c r="E2618" i="24"/>
  <c r="E2616" i="24"/>
  <c r="E2614" i="24"/>
  <c r="E2612" i="24"/>
  <c r="E2610" i="24"/>
  <c r="E2608" i="24"/>
  <c r="E2606" i="24"/>
  <c r="E2604" i="24"/>
  <c r="E2602" i="24"/>
  <c r="E2600" i="24"/>
  <c r="E2598" i="24"/>
  <c r="E2596" i="24"/>
  <c r="E2594" i="24"/>
  <c r="E2592" i="24"/>
  <c r="E2590" i="24"/>
  <c r="E2588" i="24"/>
  <c r="E2586" i="24"/>
  <c r="E2584" i="24"/>
  <c r="E2582" i="24"/>
  <c r="E2580" i="24"/>
  <c r="E2578" i="24"/>
  <c r="E2576" i="24"/>
  <c r="E2574" i="24"/>
  <c r="E2572" i="24"/>
  <c r="E2570" i="24"/>
  <c r="E2568" i="24"/>
  <c r="E2566" i="24"/>
  <c r="E2564" i="24"/>
  <c r="E2562" i="24"/>
  <c r="E2560" i="24"/>
  <c r="E2558" i="24"/>
  <c r="E2556" i="24"/>
  <c r="E2554" i="24"/>
  <c r="E2552" i="24"/>
  <c r="E2550" i="24"/>
  <c r="E2548" i="24"/>
  <c r="E2546" i="24"/>
  <c r="E2544" i="24"/>
  <c r="E2542" i="24"/>
  <c r="E2540" i="24"/>
  <c r="E2538" i="24"/>
  <c r="E2536" i="24"/>
  <c r="E2534" i="24"/>
  <c r="E2532" i="24"/>
  <c r="E2530" i="24"/>
  <c r="E2528" i="24"/>
  <c r="E2526" i="24"/>
  <c r="E2524" i="24"/>
  <c r="E2522" i="24"/>
  <c r="E2520" i="24"/>
  <c r="E2518" i="24"/>
  <c r="E2516" i="24"/>
  <c r="E2514" i="24"/>
  <c r="E2512" i="24"/>
  <c r="E2510" i="24"/>
  <c r="E2508" i="24"/>
  <c r="E2506" i="24"/>
  <c r="E2504" i="24"/>
  <c r="E2502" i="24"/>
  <c r="E2500" i="24"/>
  <c r="E2498" i="24"/>
  <c r="E2496" i="24"/>
  <c r="E2494" i="24"/>
  <c r="E2492" i="24"/>
  <c r="E2490" i="24"/>
  <c r="E2488" i="24"/>
  <c r="E2486" i="24"/>
  <c r="E2484" i="24"/>
  <c r="E2482" i="24"/>
  <c r="E2480" i="24"/>
  <c r="E2478" i="24"/>
  <c r="E2476" i="24"/>
  <c r="E2474" i="24"/>
  <c r="E2472" i="24"/>
  <c r="E2470" i="24"/>
  <c r="E2468" i="24"/>
  <c r="E2466" i="24"/>
  <c r="E2464" i="24"/>
  <c r="E2462" i="24"/>
  <c r="E2460" i="24"/>
  <c r="E2458" i="24"/>
  <c r="E2456" i="24"/>
  <c r="E2454" i="24"/>
  <c r="E2452" i="24"/>
  <c r="E2450" i="24"/>
  <c r="E2448" i="24"/>
  <c r="E2446" i="24"/>
  <c r="E2444" i="24"/>
  <c r="E2442" i="24"/>
  <c r="E2440" i="24"/>
  <c r="E2438" i="24"/>
  <c r="E2436" i="24"/>
  <c r="E2434" i="24"/>
  <c r="E2432" i="24"/>
  <c r="E2430" i="24"/>
  <c r="E2428" i="24"/>
  <c r="E2426" i="24"/>
  <c r="E2424" i="24"/>
  <c r="E2422" i="24"/>
  <c r="E2420" i="24"/>
  <c r="E2418" i="24"/>
  <c r="E2416" i="24"/>
  <c r="E2414" i="24"/>
  <c r="E2412" i="24"/>
  <c r="E2410" i="24"/>
  <c r="E2408" i="24"/>
  <c r="E2406" i="24"/>
  <c r="E2404" i="24"/>
  <c r="E2402" i="24"/>
  <c r="E2400" i="24"/>
  <c r="E2398" i="24"/>
  <c r="E2396" i="24"/>
  <c r="E2394" i="24"/>
  <c r="E2392" i="24"/>
  <c r="E2390" i="24"/>
  <c r="E2388" i="24"/>
  <c r="E2386" i="24"/>
  <c r="E2384" i="24"/>
  <c r="E2382" i="24"/>
  <c r="E2380" i="24"/>
  <c r="E2378" i="24"/>
  <c r="E2376" i="24"/>
  <c r="E2374" i="24"/>
  <c r="E2372" i="24"/>
  <c r="E2370" i="24"/>
  <c r="E2368" i="24"/>
  <c r="E2366" i="24"/>
  <c r="E2364" i="24"/>
  <c r="E2362" i="24"/>
  <c r="E2360" i="24"/>
  <c r="E2358" i="24"/>
  <c r="E2356" i="24"/>
  <c r="E2354" i="24"/>
  <c r="E2352" i="24"/>
  <c r="E2350" i="24"/>
  <c r="E2348" i="24"/>
  <c r="E2346" i="24"/>
  <c r="E2344" i="24"/>
  <c r="E2342" i="24"/>
  <c r="E2340" i="24"/>
  <c r="E2338" i="24"/>
  <c r="E2336" i="24"/>
  <c r="E2334" i="24"/>
  <c r="E2332" i="24"/>
  <c r="E2330" i="24"/>
  <c r="E2328" i="24"/>
  <c r="E2326" i="24"/>
  <c r="E2324" i="24"/>
  <c r="E2322" i="24"/>
  <c r="E2320" i="24"/>
  <c r="E2318" i="24"/>
  <c r="E2316" i="24"/>
  <c r="E2314" i="24"/>
  <c r="E2312" i="24"/>
  <c r="E2310" i="24"/>
  <c r="E2308" i="24"/>
  <c r="E2306" i="24"/>
  <c r="E2304" i="24"/>
  <c r="E2302" i="24"/>
  <c r="E2300" i="24"/>
  <c r="E2298" i="24"/>
  <c r="E2296" i="24"/>
  <c r="E2294" i="24"/>
  <c r="E2292" i="24"/>
  <c r="E2290" i="24"/>
  <c r="E2288" i="24"/>
  <c r="E2286" i="24"/>
  <c r="E2284" i="24"/>
  <c r="E2282" i="24"/>
  <c r="E2280" i="24"/>
  <c r="E2278" i="24"/>
  <c r="E2276" i="24"/>
  <c r="E2274" i="24"/>
  <c r="E2272" i="24"/>
  <c r="E2270" i="24"/>
  <c r="E2268" i="24"/>
  <c r="D1724" i="24"/>
  <c r="E1724" i="24"/>
  <c r="D1720" i="24"/>
  <c r="E1720" i="24"/>
  <c r="D1716" i="24"/>
  <c r="E1716" i="24"/>
  <c r="D1712" i="24"/>
  <c r="E1712" i="24"/>
  <c r="D1708" i="24"/>
  <c r="E1708" i="24"/>
  <c r="D1704" i="24"/>
  <c r="E1704" i="24"/>
  <c r="D1700" i="24"/>
  <c r="E1700" i="24"/>
  <c r="D1696" i="24"/>
  <c r="E1696" i="24"/>
  <c r="D1692" i="24"/>
  <c r="E1692" i="24"/>
  <c r="D1688" i="24"/>
  <c r="E1688" i="24"/>
  <c r="D1684" i="24"/>
  <c r="E1684" i="24"/>
  <c r="D1680" i="24"/>
  <c r="E1680" i="24"/>
  <c r="D1676" i="24"/>
  <c r="E1676" i="24"/>
  <c r="D1672" i="24"/>
  <c r="E1672" i="24"/>
  <c r="D1668" i="24"/>
  <c r="E1668" i="24"/>
  <c r="D1664" i="24"/>
  <c r="E1664" i="24"/>
  <c r="D1660" i="24"/>
  <c r="E1660" i="24"/>
  <c r="D1656" i="24"/>
  <c r="E1656" i="24"/>
  <c r="D1652" i="24"/>
  <c r="E1652" i="24"/>
  <c r="D1648" i="24"/>
  <c r="E1648" i="24"/>
  <c r="D1644" i="24"/>
  <c r="E1644" i="24"/>
  <c r="D1640" i="24"/>
  <c r="E1640" i="24"/>
  <c r="D1636" i="24"/>
  <c r="E1636" i="24"/>
  <c r="D1632" i="24"/>
  <c r="E1632" i="24"/>
  <c r="D1628" i="24"/>
  <c r="E1628" i="24"/>
  <c r="D1624" i="24"/>
  <c r="E1624" i="24"/>
  <c r="D1620" i="24"/>
  <c r="E1620" i="24"/>
  <c r="D1616" i="24"/>
  <c r="E1616" i="24"/>
  <c r="D1612" i="24"/>
  <c r="E1612" i="24"/>
  <c r="D1133" i="24"/>
  <c r="E1133" i="24"/>
  <c r="E1134" i="24"/>
  <c r="D1117" i="24"/>
  <c r="E1117" i="24"/>
  <c r="E1118" i="24"/>
  <c r="D1101" i="24"/>
  <c r="E1101" i="24"/>
  <c r="E1102" i="24"/>
  <c r="D1085" i="24"/>
  <c r="E1085" i="24"/>
  <c r="E1086" i="24"/>
  <c r="D1069" i="24"/>
  <c r="E1069" i="24"/>
  <c r="E1070" i="24"/>
  <c r="D1053" i="24"/>
  <c r="E1053" i="24"/>
  <c r="E1054" i="24"/>
  <c r="D1037" i="24"/>
  <c r="E1037" i="24"/>
  <c r="E1038" i="24"/>
  <c r="D1021" i="24"/>
  <c r="E1021" i="24"/>
  <c r="E1022" i="24"/>
  <c r="D1005" i="24"/>
  <c r="E1005" i="24"/>
  <c r="E1006" i="24"/>
  <c r="D989" i="24"/>
  <c r="E989" i="24"/>
  <c r="E990" i="24"/>
  <c r="D973" i="24"/>
  <c r="E973" i="24"/>
  <c r="E974" i="24"/>
  <c r="D957" i="24"/>
  <c r="E957" i="24"/>
  <c r="E958" i="24"/>
  <c r="D941" i="24"/>
  <c r="E941" i="24"/>
  <c r="E942" i="24"/>
  <c r="D925" i="24"/>
  <c r="E925" i="24"/>
  <c r="E926" i="24"/>
  <c r="D909" i="24"/>
  <c r="E909" i="24"/>
  <c r="E910" i="24"/>
  <c r="D893" i="24"/>
  <c r="E893" i="24"/>
  <c r="E894" i="24"/>
  <c r="D877" i="24"/>
  <c r="E877" i="24"/>
  <c r="E878" i="24"/>
  <c r="D861" i="24"/>
  <c r="E861" i="24"/>
  <c r="E862" i="24"/>
  <c r="D845" i="24"/>
  <c r="E845" i="24"/>
  <c r="E846" i="24"/>
  <c r="D1722" i="24"/>
  <c r="E1722" i="24"/>
  <c r="D1718" i="24"/>
  <c r="E1718" i="24"/>
  <c r="D1714" i="24"/>
  <c r="E1714" i="24"/>
  <c r="D1710" i="24"/>
  <c r="E1710" i="24"/>
  <c r="D1706" i="24"/>
  <c r="E1706" i="24"/>
  <c r="D1702" i="24"/>
  <c r="E1702" i="24"/>
  <c r="D1698" i="24"/>
  <c r="E1698" i="24"/>
  <c r="D1694" i="24"/>
  <c r="E1694" i="24"/>
  <c r="D1690" i="24"/>
  <c r="E1690" i="24"/>
  <c r="D1686" i="24"/>
  <c r="E1686" i="24"/>
  <c r="D1682" i="24"/>
  <c r="E1682" i="24"/>
  <c r="D1678" i="24"/>
  <c r="E1678" i="24"/>
  <c r="D1674" i="24"/>
  <c r="E1674" i="24"/>
  <c r="D1670" i="24"/>
  <c r="E1670" i="24"/>
  <c r="D1666" i="24"/>
  <c r="E1666" i="24"/>
  <c r="D1662" i="24"/>
  <c r="E1662" i="24"/>
  <c r="D1658" i="24"/>
  <c r="E1658" i="24"/>
  <c r="D1654" i="24"/>
  <c r="E1654" i="24"/>
  <c r="D1650" i="24"/>
  <c r="E1650" i="24"/>
  <c r="D1646" i="24"/>
  <c r="E1646" i="24"/>
  <c r="D1642" i="24"/>
  <c r="E1642" i="24"/>
  <c r="D1638" i="24"/>
  <c r="E1638" i="24"/>
  <c r="D1634" i="24"/>
  <c r="E1634" i="24"/>
  <c r="D1630" i="24"/>
  <c r="E1630" i="24"/>
  <c r="D1626" i="24"/>
  <c r="E1626" i="24"/>
  <c r="D1622" i="24"/>
  <c r="E1622" i="24"/>
  <c r="D1618" i="24"/>
  <c r="E1618" i="24"/>
  <c r="D1614" i="24"/>
  <c r="E1614" i="24"/>
  <c r="D1610" i="24"/>
  <c r="E1610" i="24"/>
  <c r="D1141" i="24"/>
  <c r="E1141" i="24"/>
  <c r="E1142" i="24"/>
  <c r="D1125" i="24"/>
  <c r="E1125" i="24"/>
  <c r="E1126" i="24"/>
  <c r="D1109" i="24"/>
  <c r="E1109" i="24"/>
  <c r="E1110" i="24"/>
  <c r="D1093" i="24"/>
  <c r="E1093" i="24"/>
  <c r="E1094" i="24"/>
  <c r="D1077" i="24"/>
  <c r="E1077" i="24"/>
  <c r="E1078" i="24"/>
  <c r="D1061" i="24"/>
  <c r="E1061" i="24"/>
  <c r="E1062" i="24"/>
  <c r="D1045" i="24"/>
  <c r="E1045" i="24"/>
  <c r="E1046" i="24"/>
  <c r="D1029" i="24"/>
  <c r="E1029" i="24"/>
  <c r="E1030" i="24"/>
  <c r="D1013" i="24"/>
  <c r="E1013" i="24"/>
  <c r="E1014" i="24"/>
  <c r="D997" i="24"/>
  <c r="E997" i="24"/>
  <c r="E998" i="24"/>
  <c r="D981" i="24"/>
  <c r="E981" i="24"/>
  <c r="E982" i="24"/>
  <c r="D965" i="24"/>
  <c r="E965" i="24"/>
  <c r="E966" i="24"/>
  <c r="D949" i="24"/>
  <c r="E949" i="24"/>
  <c r="E950" i="24"/>
  <c r="D933" i="24"/>
  <c r="E933" i="24"/>
  <c r="E934" i="24"/>
  <c r="D917" i="24"/>
  <c r="E917" i="24"/>
  <c r="E918" i="24"/>
  <c r="D901" i="24"/>
  <c r="E901" i="24"/>
  <c r="E902" i="24"/>
  <c r="D885" i="24"/>
  <c r="E885" i="24"/>
  <c r="E886" i="24"/>
  <c r="D869" i="24"/>
  <c r="E869" i="24"/>
  <c r="E870" i="24"/>
  <c r="D853" i="24"/>
  <c r="E853" i="24"/>
  <c r="E854" i="24"/>
  <c r="E1608" i="24"/>
  <c r="E1606" i="24"/>
  <c r="E1604" i="24"/>
  <c r="E1602" i="24"/>
  <c r="E1600" i="24"/>
  <c r="E1598" i="24"/>
  <c r="E1596" i="24"/>
  <c r="E1594" i="24"/>
  <c r="E1592" i="24"/>
  <c r="E1590" i="24"/>
  <c r="E1588" i="24"/>
  <c r="E1586" i="24"/>
  <c r="E1584" i="24"/>
  <c r="E1582" i="24"/>
  <c r="E1580" i="24"/>
  <c r="E1578" i="24"/>
  <c r="E1576" i="24"/>
  <c r="E1574" i="24"/>
  <c r="E1572" i="24"/>
  <c r="E1570" i="24"/>
  <c r="E1568" i="24"/>
  <c r="E1566" i="24"/>
  <c r="E1564" i="24"/>
  <c r="E1562" i="24"/>
  <c r="E1560" i="24"/>
  <c r="E1558" i="24"/>
  <c r="E1556" i="24"/>
  <c r="E1554" i="24"/>
  <c r="E1552" i="24"/>
  <c r="E1550" i="24"/>
  <c r="E1548" i="24"/>
  <c r="E1546" i="24"/>
  <c r="E1544" i="24"/>
  <c r="E1542" i="24"/>
  <c r="E1540" i="24"/>
  <c r="E1538" i="24"/>
  <c r="E1536" i="24"/>
  <c r="E1534" i="24"/>
  <c r="E1532" i="24"/>
  <c r="E1530" i="24"/>
  <c r="E1528" i="24"/>
  <c r="E1526" i="24"/>
  <c r="E1524" i="24"/>
  <c r="E1522" i="24"/>
  <c r="E1520" i="24"/>
  <c r="E1518" i="24"/>
  <c r="E1516" i="24"/>
  <c r="E1514" i="24"/>
  <c r="E1512" i="24"/>
  <c r="E1510" i="24"/>
  <c r="E1508" i="24"/>
  <c r="E1506" i="24"/>
  <c r="E1504" i="24"/>
  <c r="E1502" i="24"/>
  <c r="E1500" i="24"/>
  <c r="E1498" i="24"/>
  <c r="E1496" i="24"/>
  <c r="E1494" i="24"/>
  <c r="E1492" i="24"/>
  <c r="E1490" i="24"/>
  <c r="E1488" i="24"/>
  <c r="E1486" i="24"/>
  <c r="E1484" i="24"/>
  <c r="E1482" i="24"/>
  <c r="E1480" i="24"/>
  <c r="E1478" i="24"/>
  <c r="E1476" i="24"/>
  <c r="E1474" i="24"/>
  <c r="E1472" i="24"/>
  <c r="E1470" i="24"/>
  <c r="E1468" i="24"/>
  <c r="E1466" i="24"/>
  <c r="E1464" i="24"/>
  <c r="E1462" i="24"/>
  <c r="E1460" i="24"/>
  <c r="E1458" i="24"/>
  <c r="E1456" i="24"/>
  <c r="E1454" i="24"/>
  <c r="E1452" i="24"/>
  <c r="E1450" i="24"/>
  <c r="E1448" i="24"/>
  <c r="E1446" i="24"/>
  <c r="E1444" i="24"/>
  <c r="E1442" i="24"/>
  <c r="E1440" i="24"/>
  <c r="E1438" i="24"/>
  <c r="E1436" i="24"/>
  <c r="E1434" i="24"/>
  <c r="E1432" i="24"/>
  <c r="E1430" i="24"/>
  <c r="E1428" i="24"/>
  <c r="E1426" i="24"/>
  <c r="E1424" i="24"/>
  <c r="E1422" i="24"/>
  <c r="E1420" i="24"/>
  <c r="E1418" i="24"/>
  <c r="E1416" i="24"/>
  <c r="E1414" i="24"/>
  <c r="E1412" i="24"/>
  <c r="E1410" i="24"/>
  <c r="E1408" i="24"/>
  <c r="E1406" i="24"/>
  <c r="E1404" i="24"/>
  <c r="E1402" i="24"/>
  <c r="E1400" i="24"/>
  <c r="E1398" i="24"/>
  <c r="E1396" i="24"/>
  <c r="E1394" i="24"/>
  <c r="E1392" i="24"/>
  <c r="E1390" i="24"/>
  <c r="E1388" i="24"/>
  <c r="E1386" i="24"/>
  <c r="E1384" i="24"/>
  <c r="E1382" i="24"/>
  <c r="E1380" i="24"/>
  <c r="E1378" i="24"/>
  <c r="E1376" i="24"/>
  <c r="E1374" i="24"/>
  <c r="E1372" i="24"/>
  <c r="E1370" i="24"/>
  <c r="E1368" i="24"/>
  <c r="E1366" i="24"/>
  <c r="E1364" i="24"/>
  <c r="E1362" i="24"/>
  <c r="E1360" i="24"/>
  <c r="E1358" i="24"/>
  <c r="E1356" i="24"/>
  <c r="E1354" i="24"/>
  <c r="E1352" i="24"/>
  <c r="E1350" i="24"/>
  <c r="E1348" i="24"/>
  <c r="E1346" i="24"/>
  <c r="E1344" i="24"/>
  <c r="E1342" i="24"/>
  <c r="E1340" i="24"/>
  <c r="E1338" i="24"/>
  <c r="E1336" i="24"/>
  <c r="E1334" i="24"/>
  <c r="E1332" i="24"/>
  <c r="E1330" i="24"/>
  <c r="E1328" i="24"/>
  <c r="E1326" i="24"/>
  <c r="E1324" i="24"/>
  <c r="E1322" i="24"/>
  <c r="E1320" i="24"/>
  <c r="E1318" i="24"/>
  <c r="E1316" i="24"/>
  <c r="E1314" i="24"/>
  <c r="E1312" i="24"/>
  <c r="E1310" i="24"/>
  <c r="E1308" i="24"/>
  <c r="E1306" i="24"/>
  <c r="E1304" i="24"/>
  <c r="E1302" i="24"/>
  <c r="E1300" i="24"/>
  <c r="E1298" i="24"/>
  <c r="E1296" i="24"/>
  <c r="E1294" i="24"/>
  <c r="E1292" i="24"/>
  <c r="E1290" i="24"/>
  <c r="E1288" i="24"/>
  <c r="E1286" i="24"/>
  <c r="E1284" i="24"/>
  <c r="E1282" i="24"/>
  <c r="E1280" i="24"/>
  <c r="E1278" i="24"/>
  <c r="E1276" i="24"/>
  <c r="E1274" i="24"/>
  <c r="E1272" i="24"/>
  <c r="E1270" i="24"/>
  <c r="E1268" i="24"/>
  <c r="E1266" i="24"/>
  <c r="E1264" i="24"/>
  <c r="E1262" i="24"/>
  <c r="E1260" i="24"/>
  <c r="E1258" i="24"/>
  <c r="E1256" i="24"/>
  <c r="E1254" i="24"/>
  <c r="E1252" i="24"/>
  <c r="E1250" i="24"/>
  <c r="E1248" i="24"/>
  <c r="E1246" i="24"/>
  <c r="E1244" i="24"/>
  <c r="E1242" i="24"/>
  <c r="E1240" i="24"/>
  <c r="E1238" i="24"/>
  <c r="E1236" i="24"/>
  <c r="E1234" i="24"/>
  <c r="E1232" i="24"/>
  <c r="E1230" i="24"/>
  <c r="E1228" i="24"/>
  <c r="E1146" i="24"/>
  <c r="D1139" i="24"/>
  <c r="E1139" i="24"/>
  <c r="D1131" i="24"/>
  <c r="E1131" i="24"/>
  <c r="D1123" i="24"/>
  <c r="E1123" i="24"/>
  <c r="D1115" i="24"/>
  <c r="E1115" i="24"/>
  <c r="D1107" i="24"/>
  <c r="E1107" i="24"/>
  <c r="D1099" i="24"/>
  <c r="E1099" i="24"/>
  <c r="D1091" i="24"/>
  <c r="E1091" i="24"/>
  <c r="D1083" i="24"/>
  <c r="E1083" i="24"/>
  <c r="D1075" i="24"/>
  <c r="E1075" i="24"/>
  <c r="D1067" i="24"/>
  <c r="E1067" i="24"/>
  <c r="D1059" i="24"/>
  <c r="E1059" i="24"/>
  <c r="D1051" i="24"/>
  <c r="E1051" i="24"/>
  <c r="D1043" i="24"/>
  <c r="E1043" i="24"/>
  <c r="D1035" i="24"/>
  <c r="E1035" i="24"/>
  <c r="D1027" i="24"/>
  <c r="E1027" i="24"/>
  <c r="D1019" i="24"/>
  <c r="E1019" i="24"/>
  <c r="D1011" i="24"/>
  <c r="E1011" i="24"/>
  <c r="D1003" i="24"/>
  <c r="E1003" i="24"/>
  <c r="D995" i="24"/>
  <c r="E995" i="24"/>
  <c r="D987" i="24"/>
  <c r="E987" i="24"/>
  <c r="D979" i="24"/>
  <c r="E979" i="24"/>
  <c r="D971" i="24"/>
  <c r="E971" i="24"/>
  <c r="D963" i="24"/>
  <c r="E963" i="24"/>
  <c r="D955" i="24"/>
  <c r="E955" i="24"/>
  <c r="D947" i="24"/>
  <c r="E947" i="24"/>
  <c r="D939" i="24"/>
  <c r="E939" i="24"/>
  <c r="D931" i="24"/>
  <c r="E931" i="24"/>
  <c r="D923" i="24"/>
  <c r="E923" i="24"/>
  <c r="D915" i="24"/>
  <c r="E915" i="24"/>
  <c r="D907" i="24"/>
  <c r="E907" i="24"/>
  <c r="D899" i="24"/>
  <c r="E899" i="24"/>
  <c r="D891" i="24"/>
  <c r="E891" i="24"/>
  <c r="D883" i="24"/>
  <c r="E883" i="24"/>
  <c r="D875" i="24"/>
  <c r="E875" i="24"/>
  <c r="D867" i="24"/>
  <c r="E867" i="24"/>
  <c r="D859" i="24"/>
  <c r="E859" i="24"/>
  <c r="D851" i="24"/>
  <c r="E851" i="24"/>
  <c r="D843" i="24"/>
  <c r="E843" i="24"/>
  <c r="D836" i="24"/>
  <c r="E836" i="24"/>
  <c r="D1145" i="24"/>
  <c r="E1145" i="24"/>
  <c r="D1137" i="24"/>
  <c r="E1137" i="24"/>
  <c r="D1129" i="24"/>
  <c r="E1129" i="24"/>
  <c r="D1121" i="24"/>
  <c r="E1121" i="24"/>
  <c r="D1113" i="24"/>
  <c r="E1113" i="24"/>
  <c r="D1105" i="24"/>
  <c r="E1105" i="24"/>
  <c r="D1097" i="24"/>
  <c r="E1097" i="24"/>
  <c r="D1089" i="24"/>
  <c r="E1089" i="24"/>
  <c r="D1081" i="24"/>
  <c r="E1081" i="24"/>
  <c r="D1073" i="24"/>
  <c r="E1073" i="24"/>
  <c r="D1065" i="24"/>
  <c r="E1065" i="24"/>
  <c r="D1057" i="24"/>
  <c r="E1057" i="24"/>
  <c r="D1049" i="24"/>
  <c r="E1049" i="24"/>
  <c r="D1041" i="24"/>
  <c r="E1041" i="24"/>
  <c r="D1033" i="24"/>
  <c r="E1033" i="24"/>
  <c r="D1025" i="24"/>
  <c r="E1025" i="24"/>
  <c r="D1017" i="24"/>
  <c r="E1017" i="24"/>
  <c r="D1009" i="24"/>
  <c r="E1009" i="24"/>
  <c r="D1001" i="24"/>
  <c r="E1001" i="24"/>
  <c r="D993" i="24"/>
  <c r="E993" i="24"/>
  <c r="D985" i="24"/>
  <c r="E985" i="24"/>
  <c r="D977" i="24"/>
  <c r="E977" i="24"/>
  <c r="D969" i="24"/>
  <c r="E969" i="24"/>
  <c r="D961" i="24"/>
  <c r="E961" i="24"/>
  <c r="D953" i="24"/>
  <c r="E953" i="24"/>
  <c r="D945" i="24"/>
  <c r="E945" i="24"/>
  <c r="D937" i="24"/>
  <c r="E937" i="24"/>
  <c r="D929" i="24"/>
  <c r="E929" i="24"/>
  <c r="D921" i="24"/>
  <c r="E921" i="24"/>
  <c r="D913" i="24"/>
  <c r="E913" i="24"/>
  <c r="D905" i="24"/>
  <c r="E905" i="24"/>
  <c r="D897" i="24"/>
  <c r="E897" i="24"/>
  <c r="D889" i="24"/>
  <c r="E889" i="24"/>
  <c r="D881" i="24"/>
  <c r="E881" i="24"/>
  <c r="D873" i="24"/>
  <c r="E873" i="24"/>
  <c r="D865" i="24"/>
  <c r="E865" i="24"/>
  <c r="D857" i="24"/>
  <c r="E857" i="24"/>
  <c r="D849" i="24"/>
  <c r="E849" i="24"/>
  <c r="D841" i="24"/>
  <c r="E841" i="24"/>
  <c r="E1147" i="24"/>
  <c r="D1143" i="24"/>
  <c r="E1143" i="24"/>
  <c r="D1135" i="24"/>
  <c r="E1135" i="24"/>
  <c r="D1127" i="24"/>
  <c r="E1127" i="24"/>
  <c r="D1119" i="24"/>
  <c r="E1119" i="24"/>
  <c r="D1111" i="24"/>
  <c r="E1111" i="24"/>
  <c r="D1103" i="24"/>
  <c r="E1103" i="24"/>
  <c r="D1095" i="24"/>
  <c r="E1095" i="24"/>
  <c r="D1087" i="24"/>
  <c r="E1087" i="24"/>
  <c r="D1079" i="24"/>
  <c r="E1079" i="24"/>
  <c r="D1071" i="24"/>
  <c r="E1071" i="24"/>
  <c r="D1063" i="24"/>
  <c r="E1063" i="24"/>
  <c r="D1055" i="24"/>
  <c r="E1055" i="24"/>
  <c r="D1047" i="24"/>
  <c r="E1047" i="24"/>
  <c r="D1039" i="24"/>
  <c r="E1039" i="24"/>
  <c r="D1031" i="24"/>
  <c r="E1031" i="24"/>
  <c r="D1023" i="24"/>
  <c r="E1023" i="24"/>
  <c r="D1015" i="24"/>
  <c r="E1015" i="24"/>
  <c r="D1007" i="24"/>
  <c r="E1007" i="24"/>
  <c r="D999" i="24"/>
  <c r="E999" i="24"/>
  <c r="D991" i="24"/>
  <c r="E991" i="24"/>
  <c r="D983" i="24"/>
  <c r="E983" i="24"/>
  <c r="D975" i="24"/>
  <c r="E975" i="24"/>
  <c r="D967" i="24"/>
  <c r="E967" i="24"/>
  <c r="D959" i="24"/>
  <c r="E959" i="24"/>
  <c r="D951" i="24"/>
  <c r="E951" i="24"/>
  <c r="D943" i="24"/>
  <c r="E943" i="24"/>
  <c r="D935" i="24"/>
  <c r="E935" i="24"/>
  <c r="D927" i="24"/>
  <c r="E927" i="24"/>
  <c r="D919" i="24"/>
  <c r="E919" i="24"/>
  <c r="D911" i="24"/>
  <c r="E911" i="24"/>
  <c r="D903" i="24"/>
  <c r="E903" i="24"/>
  <c r="D895" i="24"/>
  <c r="E895" i="24"/>
  <c r="D887" i="24"/>
  <c r="E887" i="24"/>
  <c r="D879" i="24"/>
  <c r="E879" i="24"/>
  <c r="D871" i="24"/>
  <c r="E871" i="24"/>
  <c r="D863" i="24"/>
  <c r="E863" i="24"/>
  <c r="D855" i="24"/>
  <c r="E855" i="24"/>
  <c r="D847" i="24"/>
  <c r="E847" i="24"/>
  <c r="D839" i="24"/>
  <c r="E839" i="24"/>
  <c r="E832" i="24"/>
  <c r="E826" i="24"/>
  <c r="E822" i="24"/>
  <c r="E818" i="24"/>
  <c r="E814" i="24"/>
  <c r="E810" i="24"/>
  <c r="E806" i="24"/>
  <c r="E802" i="24"/>
  <c r="E798" i="24"/>
  <c r="E794" i="24"/>
  <c r="E790" i="24"/>
  <c r="E786" i="24"/>
  <c r="D513" i="24"/>
  <c r="E513" i="24"/>
  <c r="E514" i="24"/>
  <c r="D497" i="24"/>
  <c r="E497" i="24"/>
  <c r="E498" i="24"/>
  <c r="D481" i="24"/>
  <c r="E481" i="24"/>
  <c r="E482" i="24"/>
  <c r="E533" i="24"/>
  <c r="D533" i="24"/>
  <c r="E534" i="24"/>
  <c r="E525" i="24"/>
  <c r="D525" i="24"/>
  <c r="E526" i="24"/>
  <c r="E517" i="24"/>
  <c r="D517" i="24"/>
  <c r="E518" i="24"/>
  <c r="D501" i="24"/>
  <c r="E501" i="24"/>
  <c r="E502" i="24"/>
  <c r="D485" i="24"/>
  <c r="E485" i="24"/>
  <c r="E486" i="24"/>
  <c r="E833" i="24"/>
  <c r="D505" i="24"/>
  <c r="E505" i="24"/>
  <c r="E506" i="24"/>
  <c r="D489" i="24"/>
  <c r="E489" i="24"/>
  <c r="E490" i="24"/>
  <c r="D342" i="24"/>
  <c r="E342" i="24"/>
  <c r="E343" i="24"/>
  <c r="D326" i="24"/>
  <c r="E326" i="24"/>
  <c r="E327" i="24"/>
  <c r="D310" i="24"/>
  <c r="E310" i="24"/>
  <c r="E311" i="24"/>
  <c r="D294" i="24"/>
  <c r="E294" i="24"/>
  <c r="E295" i="24"/>
  <c r="D278" i="24"/>
  <c r="E278" i="24"/>
  <c r="E279" i="24"/>
  <c r="D262" i="24"/>
  <c r="E262" i="24"/>
  <c r="E263" i="24"/>
  <c r="D246" i="24"/>
  <c r="E246" i="24"/>
  <c r="E247" i="24"/>
  <c r="D230" i="24"/>
  <c r="E230" i="24"/>
  <c r="E231" i="24"/>
  <c r="D214" i="24"/>
  <c r="E214" i="24"/>
  <c r="E215" i="24"/>
  <c r="D198" i="24"/>
  <c r="E198" i="24"/>
  <c r="E199" i="24"/>
  <c r="D531" i="24"/>
  <c r="E528" i="24"/>
  <c r="D523" i="24"/>
  <c r="E520" i="24"/>
  <c r="D515" i="24"/>
  <c r="E515" i="24"/>
  <c r="D511" i="24"/>
  <c r="E511" i="24"/>
  <c r="D507" i="24"/>
  <c r="E507" i="24"/>
  <c r="D503" i="24"/>
  <c r="E503" i="24"/>
  <c r="D499" i="24"/>
  <c r="E499" i="24"/>
  <c r="D495" i="24"/>
  <c r="E495" i="24"/>
  <c r="D491" i="24"/>
  <c r="E491" i="24"/>
  <c r="D487" i="24"/>
  <c r="E487" i="24"/>
  <c r="D483" i="24"/>
  <c r="E483" i="24"/>
  <c r="D479" i="24"/>
  <c r="E479" i="24"/>
  <c r="D475" i="24"/>
  <c r="E475" i="24"/>
  <c r="D354" i="24"/>
  <c r="E354" i="24"/>
  <c r="D338" i="24"/>
  <c r="E338" i="24"/>
  <c r="E339" i="24"/>
  <c r="D322" i="24"/>
  <c r="E322" i="24"/>
  <c r="E323" i="24"/>
  <c r="D350" i="24"/>
  <c r="E350" i="24"/>
  <c r="E351" i="24"/>
  <c r="D334" i="24"/>
  <c r="E334" i="24"/>
  <c r="E335" i="24"/>
  <c r="D318" i="24"/>
  <c r="E318" i="24"/>
  <c r="E319" i="24"/>
  <c r="D302" i="24"/>
  <c r="E302" i="24"/>
  <c r="E303" i="24"/>
  <c r="D286" i="24"/>
  <c r="E286" i="24"/>
  <c r="E287" i="24"/>
  <c r="D270" i="24"/>
  <c r="E270" i="24"/>
  <c r="E271" i="24"/>
  <c r="D254" i="24"/>
  <c r="E254" i="24"/>
  <c r="E255" i="24"/>
  <c r="D238" i="24"/>
  <c r="E238" i="24"/>
  <c r="E239" i="24"/>
  <c r="D222" i="24"/>
  <c r="E222" i="24"/>
  <c r="E223" i="24"/>
  <c r="D206" i="24"/>
  <c r="E206" i="24"/>
  <c r="E207" i="24"/>
  <c r="E473" i="24"/>
  <c r="E471" i="24"/>
  <c r="E469" i="24"/>
  <c r="E467" i="24"/>
  <c r="E465" i="24"/>
  <c r="E463" i="24"/>
  <c r="E461" i="24"/>
  <c r="E459" i="24"/>
  <c r="E457" i="24"/>
  <c r="E455" i="24"/>
  <c r="E453" i="24"/>
  <c r="E451" i="24"/>
  <c r="E449" i="24"/>
  <c r="E447" i="24"/>
  <c r="E445" i="24"/>
  <c r="E443" i="24"/>
  <c r="E441" i="24"/>
  <c r="E439" i="24"/>
  <c r="E437" i="24"/>
  <c r="E435" i="24"/>
  <c r="E433" i="24"/>
  <c r="E431" i="24"/>
  <c r="E429" i="24"/>
  <c r="E427" i="24"/>
  <c r="E425" i="24"/>
  <c r="E423" i="24"/>
  <c r="E421" i="24"/>
  <c r="E419" i="24"/>
  <c r="E417" i="24"/>
  <c r="E415" i="24"/>
  <c r="E413" i="24"/>
  <c r="E411" i="24"/>
  <c r="E409" i="24"/>
  <c r="E407" i="24"/>
  <c r="E405" i="24"/>
  <c r="E403" i="24"/>
  <c r="E401" i="24"/>
  <c r="E399" i="24"/>
  <c r="E397" i="24"/>
  <c r="E395" i="24"/>
  <c r="E393" i="24"/>
  <c r="E391" i="24"/>
  <c r="E389" i="24"/>
  <c r="E387" i="24"/>
  <c r="E385" i="24"/>
  <c r="E383" i="24"/>
  <c r="E381" i="24"/>
  <c r="E379" i="24"/>
  <c r="E352" i="24"/>
  <c r="E348" i="24"/>
  <c r="E344" i="24"/>
  <c r="E340" i="24"/>
  <c r="E336" i="24"/>
  <c r="E332" i="24"/>
  <c r="E328" i="24"/>
  <c r="E324" i="24"/>
  <c r="E320" i="24"/>
  <c r="E316" i="24"/>
  <c r="E312" i="24"/>
  <c r="D308" i="24"/>
  <c r="E308" i="24"/>
  <c r="D300" i="24"/>
  <c r="E300" i="24"/>
  <c r="D292" i="24"/>
  <c r="E292" i="24"/>
  <c r="D284" i="24"/>
  <c r="E284" i="24"/>
  <c r="D276" i="24"/>
  <c r="E276" i="24"/>
  <c r="D268" i="24"/>
  <c r="E268" i="24"/>
  <c r="D260" i="24"/>
  <c r="E260" i="24"/>
  <c r="D252" i="24"/>
  <c r="E252" i="24"/>
  <c r="D244" i="24"/>
  <c r="E244" i="24"/>
  <c r="D236" i="24"/>
  <c r="E236" i="24"/>
  <c r="D228" i="24"/>
  <c r="E228" i="24"/>
  <c r="D220" i="24"/>
  <c r="E220" i="24"/>
  <c r="D212" i="24"/>
  <c r="E212" i="24"/>
  <c r="D204" i="24"/>
  <c r="E204" i="24"/>
  <c r="D196" i="24"/>
  <c r="E196" i="24"/>
  <c r="D306" i="24"/>
  <c r="E306" i="24"/>
  <c r="D298" i="24"/>
  <c r="E298" i="24"/>
  <c r="D290" i="24"/>
  <c r="E290" i="24"/>
  <c r="D282" i="24"/>
  <c r="E282" i="24"/>
  <c r="D274" i="24"/>
  <c r="E274" i="24"/>
  <c r="D266" i="24"/>
  <c r="E266" i="24"/>
  <c r="D258" i="24"/>
  <c r="E258" i="24"/>
  <c r="D250" i="24"/>
  <c r="E250" i="24"/>
  <c r="D242" i="24"/>
  <c r="E242" i="24"/>
  <c r="D234" i="24"/>
  <c r="E234" i="24"/>
  <c r="D226" i="24"/>
  <c r="E226" i="24"/>
  <c r="D218" i="24"/>
  <c r="E218" i="24"/>
  <c r="D210" i="24"/>
  <c r="E210" i="24"/>
  <c r="D202" i="24"/>
  <c r="E202" i="24"/>
  <c r="D194" i="24"/>
  <c r="E194" i="24"/>
  <c r="D304" i="24"/>
  <c r="E304" i="24"/>
  <c r="D296" i="24"/>
  <c r="E296" i="24"/>
  <c r="D288" i="24"/>
  <c r="E288" i="24"/>
  <c r="D280" i="24"/>
  <c r="E280" i="24"/>
  <c r="D272" i="24"/>
  <c r="E272" i="24"/>
  <c r="D264" i="24"/>
  <c r="E264" i="24"/>
  <c r="D256" i="24"/>
  <c r="E256" i="24"/>
  <c r="D248" i="24"/>
  <c r="E248" i="24"/>
  <c r="D240" i="24"/>
  <c r="E240" i="24"/>
  <c r="D232" i="24"/>
  <c r="E232" i="24"/>
  <c r="D224" i="24"/>
  <c r="E224" i="24"/>
  <c r="D216" i="24"/>
  <c r="E216" i="24"/>
  <c r="D208" i="24"/>
  <c r="E208" i="24"/>
  <c r="D200" i="24"/>
  <c r="E200" i="24"/>
  <c r="D190" i="24"/>
  <c r="E190" i="24"/>
  <c r="D186" i="24"/>
  <c r="E186" i="24"/>
  <c r="D182" i="24"/>
  <c r="E182" i="24"/>
  <c r="D178" i="24"/>
  <c r="E178" i="24"/>
  <c r="D174" i="24"/>
  <c r="E174" i="24"/>
  <c r="D170" i="24"/>
  <c r="E170" i="24"/>
  <c r="D166" i="24"/>
  <c r="E166" i="24"/>
  <c r="D162" i="24"/>
  <c r="E162" i="24"/>
  <c r="D158" i="24"/>
  <c r="E158" i="24"/>
  <c r="D188" i="24"/>
  <c r="E188" i="24"/>
  <c r="D184" i="24"/>
  <c r="E184" i="24"/>
  <c r="D180" i="24"/>
  <c r="E180" i="24"/>
  <c r="D176" i="24"/>
  <c r="E176" i="24"/>
  <c r="D172" i="24"/>
  <c r="E172" i="24"/>
  <c r="D168" i="24"/>
  <c r="E168" i="24"/>
  <c r="D164" i="24"/>
  <c r="E164" i="24"/>
  <c r="D160" i="24"/>
  <c r="E160" i="24"/>
  <c r="E159" i="24"/>
  <c r="E156" i="24"/>
  <c r="E154" i="24"/>
  <c r="E152" i="24"/>
  <c r="E150" i="24"/>
  <c r="E148" i="24"/>
  <c r="E146" i="24"/>
  <c r="E144" i="24"/>
  <c r="E142" i="24"/>
  <c r="E140" i="24"/>
  <c r="E138" i="24"/>
  <c r="E136" i="24"/>
  <c r="E134" i="24"/>
  <c r="E132" i="24"/>
  <c r="E130" i="24"/>
  <c r="E128" i="24"/>
  <c r="E126" i="24"/>
  <c r="E124" i="24"/>
  <c r="E122" i="24"/>
  <c r="E120" i="24"/>
  <c r="E118" i="24"/>
  <c r="E116" i="24"/>
  <c r="E114" i="24"/>
  <c r="E112" i="24"/>
  <c r="E110" i="24"/>
  <c r="E108" i="24"/>
  <c r="E106" i="24"/>
  <c r="E104" i="24"/>
  <c r="E102" i="24"/>
  <c r="E100" i="24"/>
  <c r="E98" i="24"/>
  <c r="E96" i="24"/>
  <c r="E94" i="24"/>
  <c r="E92" i="24"/>
  <c r="E90" i="24"/>
  <c r="E88" i="24"/>
  <c r="E86" i="24"/>
  <c r="E84" i="24"/>
  <c r="E82" i="24"/>
  <c r="E80" i="24"/>
  <c r="E78" i="24"/>
  <c r="E76" i="24"/>
  <c r="E74" i="24"/>
  <c r="E72" i="24"/>
  <c r="E70" i="24"/>
  <c r="E68" i="24"/>
  <c r="E66" i="24"/>
  <c r="E64" i="24"/>
  <c r="E62" i="24"/>
  <c r="E60" i="24"/>
  <c r="E58" i="24"/>
  <c r="E56" i="24"/>
  <c r="E54" i="24"/>
  <c r="E52" i="24"/>
  <c r="E50" i="24"/>
  <c r="E48" i="24"/>
  <c r="E46" i="24"/>
  <c r="E44" i="24"/>
  <c r="E42" i="24"/>
  <c r="E40" i="24"/>
  <c r="E38" i="24"/>
  <c r="E36" i="24"/>
  <c r="E34" i="24"/>
  <c r="E32" i="24"/>
  <c r="F4" i="25"/>
  <c r="G1" i="25"/>
  <c r="G6" i="25" s="1"/>
  <c r="D1" i="25"/>
  <c r="D4" i="25" s="1"/>
  <c r="T5" i="23"/>
  <c r="U5" i="23" s="1"/>
  <c r="G4" i="25" l="1"/>
  <c r="G5" i="25" s="1"/>
  <c r="I5184" i="24"/>
  <c r="M5183" i="24"/>
  <c r="L5183" i="24"/>
  <c r="J5183" i="24"/>
  <c r="N5183" i="24"/>
  <c r="T9" i="23"/>
  <c r="T11" i="23"/>
  <c r="T15" i="23"/>
  <c r="T16" i="23" s="1"/>
  <c r="T17" i="23"/>
  <c r="D6" i="25"/>
  <c r="E1" i="25"/>
  <c r="F5" i="25"/>
  <c r="U11" i="23"/>
  <c r="U17" i="23"/>
  <c r="U9" i="23"/>
  <c r="U10" i="23" s="1"/>
  <c r="U15" i="23"/>
  <c r="U16" i="23" s="1"/>
  <c r="D5" i="25"/>
  <c r="C16" i="25" l="1"/>
  <c r="E6" i="25"/>
  <c r="E4" i="25"/>
  <c r="E5" i="25" s="1"/>
  <c r="I5185" i="24"/>
  <c r="N5184" i="24"/>
  <c r="L5184" i="24"/>
  <c r="M5184" i="24"/>
  <c r="K5184" i="24"/>
  <c r="J5184" i="24"/>
  <c r="T10" i="23"/>
  <c r="T12" i="23" s="1"/>
  <c r="B10" i="23"/>
  <c r="C10" i="23" s="1"/>
  <c r="T18" i="23"/>
  <c r="U12" i="23"/>
  <c r="U18" i="23"/>
  <c r="H4" i="25"/>
  <c r="H6" i="25" l="1"/>
  <c r="I4" i="25" s="1"/>
  <c r="B11" i="25"/>
  <c r="I5186" i="24"/>
  <c r="M5185" i="24"/>
  <c r="J5185" i="24"/>
  <c r="N5185" i="24"/>
  <c r="L5185" i="24"/>
  <c r="K5185" i="24"/>
  <c r="U20" i="23"/>
  <c r="C11" i="23"/>
  <c r="M4" i="24"/>
  <c r="N4" i="24"/>
  <c r="M5" i="24"/>
  <c r="N5" i="24"/>
  <c r="M6" i="24"/>
  <c r="N6" i="24"/>
  <c r="M7" i="24"/>
  <c r="N7" i="24"/>
  <c r="M8" i="24"/>
  <c r="N8" i="24"/>
  <c r="M9" i="24"/>
  <c r="N9" i="24"/>
  <c r="M10" i="24"/>
  <c r="N10" i="24"/>
  <c r="M11" i="24"/>
  <c r="N11" i="24"/>
  <c r="M12" i="24"/>
  <c r="N12" i="24"/>
  <c r="M13" i="24"/>
  <c r="N13" i="24"/>
  <c r="M14" i="24"/>
  <c r="N14" i="24"/>
  <c r="M15" i="24"/>
  <c r="N15" i="24"/>
  <c r="M16" i="24"/>
  <c r="N16" i="24"/>
  <c r="M17" i="24"/>
  <c r="N17" i="24"/>
  <c r="M18" i="24"/>
  <c r="N18" i="24"/>
  <c r="M19" i="24"/>
  <c r="N19" i="24"/>
  <c r="M20" i="24"/>
  <c r="N20" i="24"/>
  <c r="M21" i="24"/>
  <c r="N21" i="24"/>
  <c r="M22" i="24"/>
  <c r="N22" i="24"/>
  <c r="M23" i="24"/>
  <c r="N23" i="24"/>
  <c r="M24" i="24"/>
  <c r="N24" i="24"/>
  <c r="M25" i="24"/>
  <c r="N25" i="24"/>
  <c r="M26" i="24"/>
  <c r="N26" i="24"/>
  <c r="M27" i="24"/>
  <c r="N27" i="24"/>
  <c r="M28" i="24"/>
  <c r="N28" i="24"/>
  <c r="M29" i="24"/>
  <c r="N29" i="24"/>
  <c r="M30" i="24"/>
  <c r="N30" i="24"/>
  <c r="M31" i="24"/>
  <c r="N31" i="24"/>
  <c r="M32" i="24"/>
  <c r="N32" i="24"/>
  <c r="M33" i="24"/>
  <c r="N33" i="24"/>
  <c r="M34" i="24"/>
  <c r="N34" i="24"/>
  <c r="M35" i="24"/>
  <c r="N35" i="24"/>
  <c r="M36" i="24"/>
  <c r="N36" i="24"/>
  <c r="M37" i="24"/>
  <c r="N37" i="24"/>
  <c r="M38" i="24"/>
  <c r="N38" i="24"/>
  <c r="M39" i="24"/>
  <c r="N39" i="24"/>
  <c r="M40" i="24"/>
  <c r="N40" i="24"/>
  <c r="M41" i="24"/>
  <c r="N41" i="24"/>
  <c r="M42" i="24"/>
  <c r="N42" i="24"/>
  <c r="M43" i="24"/>
  <c r="N43" i="24"/>
  <c r="M44" i="24"/>
  <c r="N44" i="24"/>
  <c r="M45" i="24"/>
  <c r="N45" i="24"/>
  <c r="M46" i="24"/>
  <c r="N46" i="24"/>
  <c r="M47" i="24"/>
  <c r="N47" i="24"/>
  <c r="M48" i="24"/>
  <c r="N48" i="24"/>
  <c r="M49" i="24"/>
  <c r="N49" i="24"/>
  <c r="M50" i="24"/>
  <c r="N50" i="24"/>
  <c r="M51" i="24"/>
  <c r="N51" i="24"/>
  <c r="M52" i="24"/>
  <c r="N52" i="24"/>
  <c r="M53" i="24"/>
  <c r="N53" i="24"/>
  <c r="M54" i="24"/>
  <c r="N54" i="24"/>
  <c r="M55" i="24"/>
  <c r="N55" i="24"/>
  <c r="M56" i="24"/>
  <c r="N56" i="24"/>
  <c r="M57" i="24"/>
  <c r="N57" i="24"/>
  <c r="M58" i="24"/>
  <c r="N58" i="24"/>
  <c r="M59" i="24"/>
  <c r="N59" i="24"/>
  <c r="M60" i="24"/>
  <c r="N60" i="24"/>
  <c r="M61" i="24"/>
  <c r="N61" i="24"/>
  <c r="M62" i="24"/>
  <c r="N62" i="24"/>
  <c r="M63" i="24"/>
  <c r="N63" i="24"/>
  <c r="M64" i="24"/>
  <c r="N64" i="24"/>
  <c r="M65" i="24"/>
  <c r="N65" i="24"/>
  <c r="M66" i="24"/>
  <c r="N66" i="24"/>
  <c r="M67" i="24"/>
  <c r="N67" i="24"/>
  <c r="M68" i="24"/>
  <c r="N68" i="24"/>
  <c r="M69" i="24"/>
  <c r="N69" i="24"/>
  <c r="M70" i="24"/>
  <c r="N70" i="24"/>
  <c r="M71" i="24"/>
  <c r="N71" i="24"/>
  <c r="M72" i="24"/>
  <c r="N72" i="24"/>
  <c r="M73" i="24"/>
  <c r="N73" i="24"/>
  <c r="M74" i="24"/>
  <c r="N74" i="24"/>
  <c r="M75" i="24"/>
  <c r="N75" i="24"/>
  <c r="M76" i="24"/>
  <c r="N76" i="24"/>
  <c r="M77" i="24"/>
  <c r="N77" i="24"/>
  <c r="M78" i="24"/>
  <c r="N78" i="24"/>
  <c r="M79" i="24"/>
  <c r="N79" i="24"/>
  <c r="M80" i="24"/>
  <c r="N80" i="24"/>
  <c r="M81" i="24"/>
  <c r="N81" i="24"/>
  <c r="M82" i="24"/>
  <c r="N82" i="24"/>
  <c r="M83" i="24"/>
  <c r="N83" i="24"/>
  <c r="M84" i="24"/>
  <c r="N84" i="24"/>
  <c r="M85" i="24"/>
  <c r="N85" i="24"/>
  <c r="M86" i="24"/>
  <c r="N86" i="24"/>
  <c r="M87" i="24"/>
  <c r="N87" i="24"/>
  <c r="M88" i="24"/>
  <c r="N88" i="24"/>
  <c r="M89" i="24"/>
  <c r="N89" i="24"/>
  <c r="M90" i="24"/>
  <c r="N90" i="24"/>
  <c r="M91" i="24"/>
  <c r="N91" i="24"/>
  <c r="M92" i="24"/>
  <c r="N92" i="24"/>
  <c r="M93" i="24"/>
  <c r="N93" i="24"/>
  <c r="M94" i="24"/>
  <c r="N94" i="24"/>
  <c r="M95" i="24"/>
  <c r="N95" i="24"/>
  <c r="M96" i="24"/>
  <c r="N96" i="24"/>
  <c r="M97" i="24"/>
  <c r="N97" i="24"/>
  <c r="M98" i="24"/>
  <c r="N98" i="24"/>
  <c r="M99" i="24"/>
  <c r="N99" i="24"/>
  <c r="M100" i="24"/>
  <c r="N100" i="24"/>
  <c r="M101" i="24"/>
  <c r="N101" i="24"/>
  <c r="M102" i="24"/>
  <c r="N102" i="24"/>
  <c r="M103" i="24"/>
  <c r="N103" i="24"/>
  <c r="M104" i="24"/>
  <c r="N104" i="24"/>
  <c r="M105" i="24"/>
  <c r="N105" i="24"/>
  <c r="M106" i="24"/>
  <c r="N106" i="24"/>
  <c r="M107" i="24"/>
  <c r="N107" i="24"/>
  <c r="M108" i="24"/>
  <c r="N108" i="24"/>
  <c r="M109" i="24"/>
  <c r="N109" i="24"/>
  <c r="M110" i="24"/>
  <c r="N110" i="24"/>
  <c r="M111" i="24"/>
  <c r="N111" i="24"/>
  <c r="M112" i="24"/>
  <c r="N112" i="24"/>
  <c r="M113" i="24"/>
  <c r="N113" i="24"/>
  <c r="M114" i="24"/>
  <c r="N114" i="24"/>
  <c r="M115" i="24"/>
  <c r="N115" i="24"/>
  <c r="M116" i="24"/>
  <c r="N116" i="24"/>
  <c r="M117" i="24"/>
  <c r="N117" i="24"/>
  <c r="M118" i="24"/>
  <c r="N118" i="24"/>
  <c r="M119" i="24"/>
  <c r="N119" i="24"/>
  <c r="M120" i="24"/>
  <c r="N120" i="24"/>
  <c r="M121" i="24"/>
  <c r="N121" i="24"/>
  <c r="N3" i="24"/>
  <c r="M3" i="24"/>
  <c r="H4" i="24"/>
  <c r="H5" i="24"/>
  <c r="O5" i="24" s="1"/>
  <c r="H6" i="24"/>
  <c r="O6" i="24" s="1"/>
  <c r="H7" i="24"/>
  <c r="H8" i="24"/>
  <c r="O8" i="24" s="1"/>
  <c r="H9" i="24"/>
  <c r="H10" i="24"/>
  <c r="O10" i="24" s="1"/>
  <c r="H11" i="24"/>
  <c r="O11" i="24" s="1"/>
  <c r="H12" i="24"/>
  <c r="O12" i="24" s="1"/>
  <c r="H13" i="24"/>
  <c r="O13" i="24" s="1"/>
  <c r="H14" i="24"/>
  <c r="O14" i="24" s="1"/>
  <c r="H15" i="24"/>
  <c r="H16" i="24"/>
  <c r="O16" i="24" s="1"/>
  <c r="H17" i="24"/>
  <c r="H18" i="24"/>
  <c r="O18" i="24" s="1"/>
  <c r="H19" i="24"/>
  <c r="O19" i="24" s="1"/>
  <c r="H20" i="24"/>
  <c r="H21" i="24"/>
  <c r="H22" i="24"/>
  <c r="O22" i="24" s="1"/>
  <c r="O26" i="24"/>
  <c r="O27" i="24"/>
  <c r="O28" i="24"/>
  <c r="O30" i="24"/>
  <c r="O31" i="24"/>
  <c r="O32" i="24"/>
  <c r="O34" i="24"/>
  <c r="O35" i="24"/>
  <c r="O36" i="24"/>
  <c r="O38" i="24"/>
  <c r="O39" i="24"/>
  <c r="O40" i="24"/>
  <c r="O42" i="24"/>
  <c r="O43" i="24"/>
  <c r="O44" i="24"/>
  <c r="O46" i="24"/>
  <c r="O47" i="24"/>
  <c r="O48" i="24"/>
  <c r="O50" i="24"/>
  <c r="O51" i="24"/>
  <c r="O52" i="24"/>
  <c r="O54" i="24"/>
  <c r="O55" i="24"/>
  <c r="O56" i="24"/>
  <c r="O58" i="24"/>
  <c r="O59" i="24"/>
  <c r="O60" i="24"/>
  <c r="O62" i="24"/>
  <c r="O63" i="24"/>
  <c r="O64" i="24"/>
  <c r="O66" i="24"/>
  <c r="O67" i="24"/>
  <c r="O68" i="24"/>
  <c r="O70" i="24"/>
  <c r="O71" i="24"/>
  <c r="O72" i="24"/>
  <c r="O74" i="24"/>
  <c r="O75" i="24"/>
  <c r="O76" i="24"/>
  <c r="O78" i="24"/>
  <c r="O79" i="24"/>
  <c r="O80" i="24"/>
  <c r="O82" i="24"/>
  <c r="O83" i="24"/>
  <c r="O84" i="24"/>
  <c r="O86" i="24"/>
  <c r="O87" i="24"/>
  <c r="O88" i="24"/>
  <c r="O90" i="24"/>
  <c r="O91" i="24"/>
  <c r="O92" i="24"/>
  <c r="O94" i="24"/>
  <c r="O95" i="24"/>
  <c r="O96" i="24"/>
  <c r="O98" i="24"/>
  <c r="O99" i="24"/>
  <c r="O100" i="24"/>
  <c r="O102" i="24"/>
  <c r="O103" i="24"/>
  <c r="O104" i="24"/>
  <c r="O106" i="24"/>
  <c r="O107" i="24"/>
  <c r="O108" i="24"/>
  <c r="O110" i="24"/>
  <c r="O111" i="24"/>
  <c r="O112" i="24"/>
  <c r="O114" i="24"/>
  <c r="O115" i="24"/>
  <c r="O116" i="24"/>
  <c r="O118" i="24"/>
  <c r="O119" i="24"/>
  <c r="O120" i="24"/>
  <c r="O122" i="24"/>
  <c r="O123" i="24"/>
  <c r="O124" i="24"/>
  <c r="O126" i="24"/>
  <c r="O127" i="24"/>
  <c r="O128" i="24"/>
  <c r="O130" i="24"/>
  <c r="O131" i="24"/>
  <c r="O132" i="24"/>
  <c r="O134" i="24"/>
  <c r="O135" i="24"/>
  <c r="O136" i="24"/>
  <c r="O138" i="24"/>
  <c r="O139" i="24"/>
  <c r="O140" i="24"/>
  <c r="O142" i="24"/>
  <c r="O143" i="24"/>
  <c r="O144" i="24"/>
  <c r="O146" i="24"/>
  <c r="O147" i="24"/>
  <c r="O148" i="24"/>
  <c r="O150" i="24"/>
  <c r="O151" i="24"/>
  <c r="O152" i="24"/>
  <c r="O154" i="24"/>
  <c r="O155" i="24"/>
  <c r="O156" i="24"/>
  <c r="O158" i="24"/>
  <c r="O159" i="24"/>
  <c r="O160" i="24"/>
  <c r="O162" i="24"/>
  <c r="O163" i="24"/>
  <c r="O164" i="24"/>
  <c r="O166" i="24"/>
  <c r="O167" i="24"/>
  <c r="O168" i="24"/>
  <c r="O170" i="24"/>
  <c r="O171" i="24"/>
  <c r="O172" i="24"/>
  <c r="O174" i="24"/>
  <c r="O175" i="24"/>
  <c r="O176" i="24"/>
  <c r="O178" i="24"/>
  <c r="O179" i="24"/>
  <c r="O180" i="24"/>
  <c r="O182" i="24"/>
  <c r="O183" i="24"/>
  <c r="O184" i="24"/>
  <c r="O186" i="24"/>
  <c r="O187" i="24"/>
  <c r="O188" i="24"/>
  <c r="O190" i="24"/>
  <c r="O191" i="24"/>
  <c r="O192" i="24"/>
  <c r="O194" i="24"/>
  <c r="O195" i="24"/>
  <c r="O196" i="24"/>
  <c r="O198" i="24"/>
  <c r="O199" i="24"/>
  <c r="O200" i="24"/>
  <c r="O202" i="24"/>
  <c r="O203" i="24"/>
  <c r="O204" i="24"/>
  <c r="O206" i="24"/>
  <c r="O207" i="24"/>
  <c r="O208" i="24"/>
  <c r="O210" i="24"/>
  <c r="O211" i="24"/>
  <c r="O212" i="24"/>
  <c r="O214" i="24"/>
  <c r="O215" i="24"/>
  <c r="O216" i="24"/>
  <c r="O218" i="24"/>
  <c r="O219" i="24"/>
  <c r="O220" i="24"/>
  <c r="O222" i="24"/>
  <c r="O223" i="24"/>
  <c r="O224" i="24"/>
  <c r="O226" i="24"/>
  <c r="O227" i="24"/>
  <c r="O228" i="24"/>
  <c r="O230" i="24"/>
  <c r="O231" i="24"/>
  <c r="O232" i="24"/>
  <c r="O234" i="24"/>
  <c r="O235" i="24"/>
  <c r="O236" i="24"/>
  <c r="O238" i="24"/>
  <c r="O239" i="24"/>
  <c r="O240" i="24"/>
  <c r="O242" i="24"/>
  <c r="O243" i="24"/>
  <c r="O244" i="24"/>
  <c r="O246" i="24"/>
  <c r="O247" i="24"/>
  <c r="O248" i="24"/>
  <c r="O250" i="24"/>
  <c r="O251" i="24"/>
  <c r="O252" i="24"/>
  <c r="O254" i="24"/>
  <c r="O255" i="24"/>
  <c r="O256" i="24"/>
  <c r="O258" i="24"/>
  <c r="O259" i="24"/>
  <c r="O260" i="24"/>
  <c r="O262" i="24"/>
  <c r="O263" i="24"/>
  <c r="O264" i="24"/>
  <c r="O266" i="24"/>
  <c r="O267" i="24"/>
  <c r="O268" i="24"/>
  <c r="O270" i="24"/>
  <c r="O271" i="24"/>
  <c r="O272" i="24"/>
  <c r="O274" i="24"/>
  <c r="O275" i="24"/>
  <c r="O276" i="24"/>
  <c r="O278" i="24"/>
  <c r="O279" i="24"/>
  <c r="O280" i="24"/>
  <c r="O282" i="24"/>
  <c r="O283" i="24"/>
  <c r="O284" i="24"/>
  <c r="O286" i="24"/>
  <c r="O287" i="24"/>
  <c r="O288" i="24"/>
  <c r="O290" i="24"/>
  <c r="O291" i="24"/>
  <c r="O292" i="24"/>
  <c r="O294" i="24"/>
  <c r="O295" i="24"/>
  <c r="O296" i="24"/>
  <c r="O298" i="24"/>
  <c r="O299" i="24"/>
  <c r="O300" i="24"/>
  <c r="O302" i="24"/>
  <c r="O303" i="24"/>
  <c r="O304" i="24"/>
  <c r="O306" i="24"/>
  <c r="O307" i="24"/>
  <c r="O308" i="24"/>
  <c r="O310" i="24"/>
  <c r="O311" i="24"/>
  <c r="O312" i="24"/>
  <c r="O314" i="24"/>
  <c r="O315" i="24"/>
  <c r="O316" i="24"/>
  <c r="O318" i="24"/>
  <c r="O319" i="24"/>
  <c r="O320" i="24"/>
  <c r="O322" i="24"/>
  <c r="O323" i="24"/>
  <c r="O324" i="24"/>
  <c r="O326" i="24"/>
  <c r="O327" i="24"/>
  <c r="O328" i="24"/>
  <c r="O330" i="24"/>
  <c r="O331" i="24"/>
  <c r="O332" i="24"/>
  <c r="O334" i="24"/>
  <c r="O335" i="24"/>
  <c r="O336" i="24"/>
  <c r="O338" i="24"/>
  <c r="O339" i="24"/>
  <c r="O340" i="24"/>
  <c r="O342" i="24"/>
  <c r="O343" i="24"/>
  <c r="O344" i="24"/>
  <c r="O346" i="24"/>
  <c r="O347" i="24"/>
  <c r="O348" i="24"/>
  <c r="O350" i="24"/>
  <c r="O351" i="24"/>
  <c r="O352" i="24"/>
  <c r="O354" i="24"/>
  <c r="O355" i="24"/>
  <c r="O356" i="24"/>
  <c r="O358" i="24"/>
  <c r="O359" i="24"/>
  <c r="O360" i="24"/>
  <c r="O362" i="24"/>
  <c r="O363" i="24"/>
  <c r="O364" i="24"/>
  <c r="O366" i="24"/>
  <c r="O367" i="24"/>
  <c r="O368" i="24"/>
  <c r="O370" i="24"/>
  <c r="O371" i="24"/>
  <c r="O372" i="24"/>
  <c r="O374" i="24"/>
  <c r="O375" i="24"/>
  <c r="O376" i="24"/>
  <c r="O378" i="24"/>
  <c r="O379" i="24"/>
  <c r="O380" i="24"/>
  <c r="O382" i="24"/>
  <c r="O383" i="24"/>
  <c r="O384" i="24"/>
  <c r="O386" i="24"/>
  <c r="O387" i="24"/>
  <c r="O388" i="24"/>
  <c r="O390" i="24"/>
  <c r="O391" i="24"/>
  <c r="O392" i="24"/>
  <c r="O394" i="24"/>
  <c r="O395" i="24"/>
  <c r="O396" i="24"/>
  <c r="O398" i="24"/>
  <c r="O399" i="24"/>
  <c r="O400" i="24"/>
  <c r="O402" i="24"/>
  <c r="O403" i="24"/>
  <c r="O404" i="24"/>
  <c r="O406" i="24"/>
  <c r="O407" i="24"/>
  <c r="O408" i="24"/>
  <c r="O410" i="24"/>
  <c r="O411" i="24"/>
  <c r="O412" i="24"/>
  <c r="O414" i="24"/>
  <c r="O415" i="24"/>
  <c r="O416" i="24"/>
  <c r="O418" i="24"/>
  <c r="O419" i="24"/>
  <c r="O420" i="24"/>
  <c r="O422" i="24"/>
  <c r="O423" i="24"/>
  <c r="O424" i="24"/>
  <c r="O426" i="24"/>
  <c r="O427" i="24"/>
  <c r="O428" i="24"/>
  <c r="O430" i="24"/>
  <c r="O431" i="24"/>
  <c r="O432" i="24"/>
  <c r="O434" i="24"/>
  <c r="O435" i="24"/>
  <c r="O436" i="24"/>
  <c r="O438" i="24"/>
  <c r="O439" i="24"/>
  <c r="O440" i="24"/>
  <c r="O442" i="24"/>
  <c r="O443" i="24"/>
  <c r="O444" i="24"/>
  <c r="O446" i="24"/>
  <c r="O447" i="24"/>
  <c r="O448" i="24"/>
  <c r="O450" i="24"/>
  <c r="O451" i="24"/>
  <c r="O452" i="24"/>
  <c r="O454" i="24"/>
  <c r="O455" i="24"/>
  <c r="O456" i="24"/>
  <c r="O458" i="24"/>
  <c r="O459" i="24"/>
  <c r="O460" i="24"/>
  <c r="O462" i="24"/>
  <c r="O463" i="24"/>
  <c r="O464" i="24"/>
  <c r="O466" i="24"/>
  <c r="O467" i="24"/>
  <c r="O468" i="24"/>
  <c r="O470" i="24"/>
  <c r="O471" i="24"/>
  <c r="O472" i="24"/>
  <c r="O474" i="24"/>
  <c r="O475" i="24"/>
  <c r="O476" i="24"/>
  <c r="O478" i="24"/>
  <c r="O479" i="24"/>
  <c r="O480" i="24"/>
  <c r="O482" i="24"/>
  <c r="O483" i="24"/>
  <c r="O484" i="24"/>
  <c r="O486" i="24"/>
  <c r="O487" i="24"/>
  <c r="O488" i="24"/>
  <c r="O490" i="24"/>
  <c r="O491" i="24"/>
  <c r="O492" i="24"/>
  <c r="O494" i="24"/>
  <c r="O495" i="24"/>
  <c r="O496" i="24"/>
  <c r="O498" i="24"/>
  <c r="O499" i="24"/>
  <c r="O500" i="24"/>
  <c r="O502" i="24"/>
  <c r="O503" i="24"/>
  <c r="O504" i="24"/>
  <c r="O506" i="24"/>
  <c r="O507" i="24"/>
  <c r="O508" i="24"/>
  <c r="O510" i="24"/>
  <c r="O511" i="24"/>
  <c r="O512" i="24"/>
  <c r="O514" i="24"/>
  <c r="O515" i="24"/>
  <c r="O516" i="24"/>
  <c r="O518" i="24"/>
  <c r="O519" i="24"/>
  <c r="O520" i="24"/>
  <c r="O522" i="24"/>
  <c r="O523" i="24"/>
  <c r="O524" i="24"/>
  <c r="O526" i="24"/>
  <c r="O527" i="24"/>
  <c r="O528" i="24"/>
  <c r="O530" i="24"/>
  <c r="O531" i="24"/>
  <c r="O532" i="24"/>
  <c r="O534" i="24"/>
  <c r="O535" i="24"/>
  <c r="O536" i="24"/>
  <c r="O538" i="24"/>
  <c r="O539" i="24"/>
  <c r="O540" i="24"/>
  <c r="O542" i="24"/>
  <c r="O543" i="24"/>
  <c r="O544" i="24"/>
  <c r="O546" i="24"/>
  <c r="O547" i="24"/>
  <c r="O548" i="24"/>
  <c r="O550" i="24"/>
  <c r="O551" i="24"/>
  <c r="O552" i="24"/>
  <c r="O554" i="24"/>
  <c r="O555" i="24"/>
  <c r="O556" i="24"/>
  <c r="O558" i="24"/>
  <c r="O559" i="24"/>
  <c r="O560" i="24"/>
  <c r="O562" i="24"/>
  <c r="O563" i="24"/>
  <c r="O564" i="24"/>
  <c r="O566" i="24"/>
  <c r="O567" i="24"/>
  <c r="O568" i="24"/>
  <c r="O570" i="24"/>
  <c r="O571" i="24"/>
  <c r="O572" i="24"/>
  <c r="O574" i="24"/>
  <c r="O575" i="24"/>
  <c r="O576" i="24"/>
  <c r="O578" i="24"/>
  <c r="O579" i="24"/>
  <c r="O580" i="24"/>
  <c r="O582" i="24"/>
  <c r="O583" i="24"/>
  <c r="O584" i="24"/>
  <c r="O586" i="24"/>
  <c r="O587" i="24"/>
  <c r="O588" i="24"/>
  <c r="O590" i="24"/>
  <c r="O591" i="24"/>
  <c r="O592" i="24"/>
  <c r="O594" i="24"/>
  <c r="O595" i="24"/>
  <c r="O596" i="24"/>
  <c r="O598" i="24"/>
  <c r="O599" i="24"/>
  <c r="O600" i="24"/>
  <c r="O602" i="24"/>
  <c r="O603" i="24"/>
  <c r="O604" i="24"/>
  <c r="O606" i="24"/>
  <c r="O607" i="24"/>
  <c r="O608" i="24"/>
  <c r="O610" i="24"/>
  <c r="O611" i="24"/>
  <c r="O612" i="24"/>
  <c r="O614" i="24"/>
  <c r="O615" i="24"/>
  <c r="O616" i="24"/>
  <c r="O618" i="24"/>
  <c r="O619" i="24"/>
  <c r="O620" i="24"/>
  <c r="O622" i="24"/>
  <c r="O623" i="24"/>
  <c r="O624" i="24"/>
  <c r="O626" i="24"/>
  <c r="O627" i="24"/>
  <c r="O628" i="24"/>
  <c r="O630" i="24"/>
  <c r="O631" i="24"/>
  <c r="O632" i="24"/>
  <c r="O634" i="24"/>
  <c r="O635" i="24"/>
  <c r="O636" i="24"/>
  <c r="O638" i="24"/>
  <c r="O639" i="24"/>
  <c r="O640" i="24"/>
  <c r="O642" i="24"/>
  <c r="O643" i="24"/>
  <c r="O644" i="24"/>
  <c r="O646" i="24"/>
  <c r="O647" i="24"/>
  <c r="O648" i="24"/>
  <c r="O650" i="24"/>
  <c r="O651" i="24"/>
  <c r="O652" i="24"/>
  <c r="O654" i="24"/>
  <c r="O655" i="24"/>
  <c r="O656" i="24"/>
  <c r="O658" i="24"/>
  <c r="O659" i="24"/>
  <c r="O660" i="24"/>
  <c r="O662" i="24"/>
  <c r="O663" i="24"/>
  <c r="O664" i="24"/>
  <c r="O666" i="24"/>
  <c r="O667" i="24"/>
  <c r="O668" i="24"/>
  <c r="O670" i="24"/>
  <c r="O671" i="24"/>
  <c r="O672" i="24"/>
  <c r="O674" i="24"/>
  <c r="O675" i="24"/>
  <c r="O676" i="24"/>
  <c r="O678" i="24"/>
  <c r="O679" i="24"/>
  <c r="O680" i="24"/>
  <c r="O682" i="24"/>
  <c r="O683" i="24"/>
  <c r="O684" i="24"/>
  <c r="O686" i="24"/>
  <c r="O687" i="24"/>
  <c r="O688" i="24"/>
  <c r="O690" i="24"/>
  <c r="O691" i="24"/>
  <c r="O692" i="24"/>
  <c r="O694" i="24"/>
  <c r="O695" i="24"/>
  <c r="O696" i="24"/>
  <c r="O698" i="24"/>
  <c r="O699" i="24"/>
  <c r="O700" i="24"/>
  <c r="O702" i="24"/>
  <c r="O703" i="24"/>
  <c r="O704" i="24"/>
  <c r="O706" i="24"/>
  <c r="O707" i="24"/>
  <c r="O708" i="24"/>
  <c r="O710" i="24"/>
  <c r="O711" i="24"/>
  <c r="O712" i="24"/>
  <c r="O714" i="24"/>
  <c r="O715" i="24"/>
  <c r="O716" i="24"/>
  <c r="O718" i="24"/>
  <c r="O719" i="24"/>
  <c r="O720" i="24"/>
  <c r="O722" i="24"/>
  <c r="O723" i="24"/>
  <c r="O724" i="24"/>
  <c r="O726" i="24"/>
  <c r="O727" i="24"/>
  <c r="O728" i="24"/>
  <c r="O730" i="24"/>
  <c r="O731" i="24"/>
  <c r="O732" i="24"/>
  <c r="O734" i="24"/>
  <c r="O735" i="24"/>
  <c r="O736" i="24"/>
  <c r="O738" i="24"/>
  <c r="O739" i="24"/>
  <c r="O740" i="24"/>
  <c r="O742" i="24"/>
  <c r="O743" i="24"/>
  <c r="O744" i="24"/>
  <c r="O746" i="24"/>
  <c r="O747" i="24"/>
  <c r="O748" i="24"/>
  <c r="O750" i="24"/>
  <c r="O751" i="24"/>
  <c r="O752" i="24"/>
  <c r="O754" i="24"/>
  <c r="O755" i="24"/>
  <c r="O756" i="24"/>
  <c r="O758" i="24"/>
  <c r="O759" i="24"/>
  <c r="O760" i="24"/>
  <c r="O762" i="24"/>
  <c r="O763" i="24"/>
  <c r="O764" i="24"/>
  <c r="O766" i="24"/>
  <c r="O767" i="24"/>
  <c r="O768" i="24"/>
  <c r="O770" i="24"/>
  <c r="O771" i="24"/>
  <c r="O772" i="24"/>
  <c r="O774" i="24"/>
  <c r="O775" i="24"/>
  <c r="O776" i="24"/>
  <c r="O778" i="24"/>
  <c r="O779" i="24"/>
  <c r="O780" i="24"/>
  <c r="O782" i="24"/>
  <c r="O783" i="24"/>
  <c r="O784" i="24"/>
  <c r="O786" i="24"/>
  <c r="O787" i="24"/>
  <c r="O788" i="24"/>
  <c r="O790" i="24"/>
  <c r="O791" i="24"/>
  <c r="O792" i="24"/>
  <c r="O794" i="24"/>
  <c r="O795" i="24"/>
  <c r="O796" i="24"/>
  <c r="O798" i="24"/>
  <c r="O799" i="24"/>
  <c r="O800" i="24"/>
  <c r="O802" i="24"/>
  <c r="O803" i="24"/>
  <c r="O804" i="24"/>
  <c r="O806" i="24"/>
  <c r="O807" i="24"/>
  <c r="O808" i="24"/>
  <c r="O810" i="24"/>
  <c r="O811" i="24"/>
  <c r="O812" i="24"/>
  <c r="O814" i="24"/>
  <c r="O815" i="24"/>
  <c r="O816" i="24"/>
  <c r="O818" i="24"/>
  <c r="O819" i="24"/>
  <c r="O820" i="24"/>
  <c r="O822" i="24"/>
  <c r="O823" i="24"/>
  <c r="O824" i="24"/>
  <c r="O826" i="24"/>
  <c r="O827" i="24"/>
  <c r="O828" i="24"/>
  <c r="O830" i="24"/>
  <c r="O831" i="24"/>
  <c r="O832" i="24"/>
  <c r="O834" i="24"/>
  <c r="O835" i="24"/>
  <c r="O836" i="24"/>
  <c r="O838" i="24"/>
  <c r="O839" i="24"/>
  <c r="O840" i="24"/>
  <c r="O842" i="24"/>
  <c r="O843" i="24"/>
  <c r="O844" i="24"/>
  <c r="O846" i="24"/>
  <c r="O847" i="24"/>
  <c r="O848" i="24"/>
  <c r="O850" i="24"/>
  <c r="O851" i="24"/>
  <c r="O852" i="24"/>
  <c r="O854" i="24"/>
  <c r="O855" i="24"/>
  <c r="O856" i="24"/>
  <c r="O858" i="24"/>
  <c r="O859" i="24"/>
  <c r="O860" i="24"/>
  <c r="O862" i="24"/>
  <c r="O863" i="24"/>
  <c r="O864" i="24"/>
  <c r="O866" i="24"/>
  <c r="O867" i="24"/>
  <c r="O868" i="24"/>
  <c r="O870" i="24"/>
  <c r="O871" i="24"/>
  <c r="O872" i="24"/>
  <c r="O874" i="24"/>
  <c r="O875" i="24"/>
  <c r="O876" i="24"/>
  <c r="O878" i="24"/>
  <c r="O879" i="24"/>
  <c r="O880" i="24"/>
  <c r="O882" i="24"/>
  <c r="O883" i="24"/>
  <c r="O884" i="24"/>
  <c r="O886" i="24"/>
  <c r="O887" i="24"/>
  <c r="O888" i="24"/>
  <c r="O890" i="24"/>
  <c r="O891" i="24"/>
  <c r="O892" i="24"/>
  <c r="O894" i="24"/>
  <c r="O895" i="24"/>
  <c r="O896" i="24"/>
  <c r="O898" i="24"/>
  <c r="O899" i="24"/>
  <c r="O900" i="24"/>
  <c r="O902" i="24"/>
  <c r="O903" i="24"/>
  <c r="O904" i="24"/>
  <c r="O906" i="24"/>
  <c r="O907" i="24"/>
  <c r="O908" i="24"/>
  <c r="O910" i="24"/>
  <c r="O911" i="24"/>
  <c r="O912" i="24"/>
  <c r="O914" i="24"/>
  <c r="O915" i="24"/>
  <c r="O916" i="24"/>
  <c r="O918" i="24"/>
  <c r="O919" i="24"/>
  <c r="O920" i="24"/>
  <c r="O922" i="24"/>
  <c r="O923" i="24"/>
  <c r="O924" i="24"/>
  <c r="O926" i="24"/>
  <c r="O927" i="24"/>
  <c r="O928" i="24"/>
  <c r="O930" i="24"/>
  <c r="O931" i="24"/>
  <c r="O932" i="24"/>
  <c r="O934" i="24"/>
  <c r="O935" i="24"/>
  <c r="O936" i="24"/>
  <c r="O938" i="24"/>
  <c r="O939" i="24"/>
  <c r="O940" i="24"/>
  <c r="O942" i="24"/>
  <c r="O943" i="24"/>
  <c r="O944" i="24"/>
  <c r="O946" i="24"/>
  <c r="O947" i="24"/>
  <c r="O948" i="24"/>
  <c r="O950" i="24"/>
  <c r="O951" i="24"/>
  <c r="O952" i="24"/>
  <c r="O954" i="24"/>
  <c r="O955" i="24"/>
  <c r="O956" i="24"/>
  <c r="O958" i="24"/>
  <c r="O959" i="24"/>
  <c r="O960" i="24"/>
  <c r="O962" i="24"/>
  <c r="O963" i="24"/>
  <c r="O964" i="24"/>
  <c r="O966" i="24"/>
  <c r="O967" i="24"/>
  <c r="O968" i="24"/>
  <c r="O970" i="24"/>
  <c r="O971" i="24"/>
  <c r="O972" i="24"/>
  <c r="O974" i="24"/>
  <c r="O975" i="24"/>
  <c r="O976" i="24"/>
  <c r="O978" i="24"/>
  <c r="O979" i="24"/>
  <c r="O980" i="24"/>
  <c r="O982" i="24"/>
  <c r="O983" i="24"/>
  <c r="O984" i="24"/>
  <c r="O986" i="24"/>
  <c r="O987" i="24"/>
  <c r="O988" i="24"/>
  <c r="O990" i="24"/>
  <c r="O991" i="24"/>
  <c r="O992" i="24"/>
  <c r="O994" i="24"/>
  <c r="O995" i="24"/>
  <c r="O996" i="24"/>
  <c r="O998" i="24"/>
  <c r="O999" i="24"/>
  <c r="O1000" i="24"/>
  <c r="O1002" i="24"/>
  <c r="O1003" i="24"/>
  <c r="O1004" i="24"/>
  <c r="O1006" i="24"/>
  <c r="O1007" i="24"/>
  <c r="O1008" i="24"/>
  <c r="O1010" i="24"/>
  <c r="O1011" i="24"/>
  <c r="O1012" i="24"/>
  <c r="O1014" i="24"/>
  <c r="O1015" i="24"/>
  <c r="O1016" i="24"/>
  <c r="O1018" i="24"/>
  <c r="O1019" i="24"/>
  <c r="O1020" i="24"/>
  <c r="O1022" i="24"/>
  <c r="O1023" i="24"/>
  <c r="O1024" i="24"/>
  <c r="O1026" i="24"/>
  <c r="O1027" i="24"/>
  <c r="O1028" i="24"/>
  <c r="O1030" i="24"/>
  <c r="O1031" i="24"/>
  <c r="O1032" i="24"/>
  <c r="O1034" i="24"/>
  <c r="O1035" i="24"/>
  <c r="O1036" i="24"/>
  <c r="O1038" i="24"/>
  <c r="O1039" i="24"/>
  <c r="O1040" i="24"/>
  <c r="O1042" i="24"/>
  <c r="O1043" i="24"/>
  <c r="O1044" i="24"/>
  <c r="O1046" i="24"/>
  <c r="O1047" i="24"/>
  <c r="O1048" i="24"/>
  <c r="O1050" i="24"/>
  <c r="O1051" i="24"/>
  <c r="O1052" i="24"/>
  <c r="O1054" i="24"/>
  <c r="O1055" i="24"/>
  <c r="O1056" i="24"/>
  <c r="O1058" i="24"/>
  <c r="O1059" i="24"/>
  <c r="O1060" i="24"/>
  <c r="O1062" i="24"/>
  <c r="O1063" i="24"/>
  <c r="O1064" i="24"/>
  <c r="O1066" i="24"/>
  <c r="O1067" i="24"/>
  <c r="O1068" i="24"/>
  <c r="O1070" i="24"/>
  <c r="O1071" i="24"/>
  <c r="O1072" i="24"/>
  <c r="O1074" i="24"/>
  <c r="O1075" i="24"/>
  <c r="O1076" i="24"/>
  <c r="O1078" i="24"/>
  <c r="O1079" i="24"/>
  <c r="O1080" i="24"/>
  <c r="O1082" i="24"/>
  <c r="O1083" i="24"/>
  <c r="O1084" i="24"/>
  <c r="O1086" i="24"/>
  <c r="O1087" i="24"/>
  <c r="O1088" i="24"/>
  <c r="O1090" i="24"/>
  <c r="O1091" i="24"/>
  <c r="O1092" i="24"/>
  <c r="O1094" i="24"/>
  <c r="O1095" i="24"/>
  <c r="O1096" i="24"/>
  <c r="O1098" i="24"/>
  <c r="O1099" i="24"/>
  <c r="O1100" i="24"/>
  <c r="O1102" i="24"/>
  <c r="O1103" i="24"/>
  <c r="O1104" i="24"/>
  <c r="O1106" i="24"/>
  <c r="O1107" i="24"/>
  <c r="O1108" i="24"/>
  <c r="O1110" i="24"/>
  <c r="O1111" i="24"/>
  <c r="O1112" i="24"/>
  <c r="O1114" i="24"/>
  <c r="O1115" i="24"/>
  <c r="O1116" i="24"/>
  <c r="O1118" i="24"/>
  <c r="O1119" i="24"/>
  <c r="O1120" i="24"/>
  <c r="O1122" i="24"/>
  <c r="O1123" i="24"/>
  <c r="O1124" i="24"/>
  <c r="O1126" i="24"/>
  <c r="O1127" i="24"/>
  <c r="O1128" i="24"/>
  <c r="O1130" i="24"/>
  <c r="O1131" i="24"/>
  <c r="O1132" i="24"/>
  <c r="O1134" i="24"/>
  <c r="O1135" i="24"/>
  <c r="O1136" i="24"/>
  <c r="O1138" i="24"/>
  <c r="O1139" i="24"/>
  <c r="O1140" i="24"/>
  <c r="O1142" i="24"/>
  <c r="O1143" i="24"/>
  <c r="O1144" i="24"/>
  <c r="O1146" i="24"/>
  <c r="O1147" i="24"/>
  <c r="O1148" i="24"/>
  <c r="O1150" i="24"/>
  <c r="O1151" i="24"/>
  <c r="O1152" i="24"/>
  <c r="O1154" i="24"/>
  <c r="O1155" i="24"/>
  <c r="O1156" i="24"/>
  <c r="O1158" i="24"/>
  <c r="O1159" i="24"/>
  <c r="O1160" i="24"/>
  <c r="O1162" i="24"/>
  <c r="O1163" i="24"/>
  <c r="O1164" i="24"/>
  <c r="O1166" i="24"/>
  <c r="O1167" i="24"/>
  <c r="O1168" i="24"/>
  <c r="O1170" i="24"/>
  <c r="O1171" i="24"/>
  <c r="O1172" i="24"/>
  <c r="O1174" i="24"/>
  <c r="O1175" i="24"/>
  <c r="O1176" i="24"/>
  <c r="O1178" i="24"/>
  <c r="O1179" i="24"/>
  <c r="O1180" i="24"/>
  <c r="O1182" i="24"/>
  <c r="O1183" i="24"/>
  <c r="O1184" i="24"/>
  <c r="O1186" i="24"/>
  <c r="O1187" i="24"/>
  <c r="O1188" i="24"/>
  <c r="O1190" i="24"/>
  <c r="O1191" i="24"/>
  <c r="O1192" i="24"/>
  <c r="O1194" i="24"/>
  <c r="O1195" i="24"/>
  <c r="O1196" i="24"/>
  <c r="O1198" i="24"/>
  <c r="O1199" i="24"/>
  <c r="O1200" i="24"/>
  <c r="O1202" i="24"/>
  <c r="O1203" i="24"/>
  <c r="O1204" i="24"/>
  <c r="O1206" i="24"/>
  <c r="O1207" i="24"/>
  <c r="O1208" i="24"/>
  <c r="O1210" i="24"/>
  <c r="O1211" i="24"/>
  <c r="O1212" i="24"/>
  <c r="O1214" i="24"/>
  <c r="O1215" i="24"/>
  <c r="O1216" i="24"/>
  <c r="O1218" i="24"/>
  <c r="O1219" i="24"/>
  <c r="O1220" i="24"/>
  <c r="O1222" i="24"/>
  <c r="O1223" i="24"/>
  <c r="O1224" i="24"/>
  <c r="O1226" i="24"/>
  <c r="O1227" i="24"/>
  <c r="O1228" i="24"/>
  <c r="O1230" i="24"/>
  <c r="O1231" i="24"/>
  <c r="O1232" i="24"/>
  <c r="O1234" i="24"/>
  <c r="O1235" i="24"/>
  <c r="O1236" i="24"/>
  <c r="O1238" i="24"/>
  <c r="O1239" i="24"/>
  <c r="O1240" i="24"/>
  <c r="O1242" i="24"/>
  <c r="O1243" i="24"/>
  <c r="O1244" i="24"/>
  <c r="O1246" i="24"/>
  <c r="O1247" i="24"/>
  <c r="O1248" i="24"/>
  <c r="O1250" i="24"/>
  <c r="O1251" i="24"/>
  <c r="O1252" i="24"/>
  <c r="O1254" i="24"/>
  <c r="O1255" i="24"/>
  <c r="O1256" i="24"/>
  <c r="O1258" i="24"/>
  <c r="O1259" i="24"/>
  <c r="O1260" i="24"/>
  <c r="O1262" i="24"/>
  <c r="O1263" i="24"/>
  <c r="O1264" i="24"/>
  <c r="O1266" i="24"/>
  <c r="O1267" i="24"/>
  <c r="O1268" i="24"/>
  <c r="O1270" i="24"/>
  <c r="O1271" i="24"/>
  <c r="O1272" i="24"/>
  <c r="O1274" i="24"/>
  <c r="O1275" i="24"/>
  <c r="O1276" i="24"/>
  <c r="O1278" i="24"/>
  <c r="O1279" i="24"/>
  <c r="O1280" i="24"/>
  <c r="O1282" i="24"/>
  <c r="O1283" i="24"/>
  <c r="O1284" i="24"/>
  <c r="O1286" i="24"/>
  <c r="O1287" i="24"/>
  <c r="O1288" i="24"/>
  <c r="O1290" i="24"/>
  <c r="O1291" i="24"/>
  <c r="O1292" i="24"/>
  <c r="O1294" i="24"/>
  <c r="O1295" i="24"/>
  <c r="O1296" i="24"/>
  <c r="O1298" i="24"/>
  <c r="O1299" i="24"/>
  <c r="O1300" i="24"/>
  <c r="O1302" i="24"/>
  <c r="O1303" i="24"/>
  <c r="O1304" i="24"/>
  <c r="O1306" i="24"/>
  <c r="O1307" i="24"/>
  <c r="O1308" i="24"/>
  <c r="O1310" i="24"/>
  <c r="O1311" i="24"/>
  <c r="O1312" i="24"/>
  <c r="O1314" i="24"/>
  <c r="O1315" i="24"/>
  <c r="O1316" i="24"/>
  <c r="O1318" i="24"/>
  <c r="O1319" i="24"/>
  <c r="O1320" i="24"/>
  <c r="O1322" i="24"/>
  <c r="O1323" i="24"/>
  <c r="O1324" i="24"/>
  <c r="O1326" i="24"/>
  <c r="O1327" i="24"/>
  <c r="O1328" i="24"/>
  <c r="O1330" i="24"/>
  <c r="O1331" i="24"/>
  <c r="O1332" i="24"/>
  <c r="O1334" i="24"/>
  <c r="O1335" i="24"/>
  <c r="O1336" i="24"/>
  <c r="O1338" i="24"/>
  <c r="O1339" i="24"/>
  <c r="O1340" i="24"/>
  <c r="O1342" i="24"/>
  <c r="O1343" i="24"/>
  <c r="O1344" i="24"/>
  <c r="O1346" i="24"/>
  <c r="O1347" i="24"/>
  <c r="O1348" i="24"/>
  <c r="O1350" i="24"/>
  <c r="O1351" i="24"/>
  <c r="O1352" i="24"/>
  <c r="O1354" i="24"/>
  <c r="O1355" i="24"/>
  <c r="O1356" i="24"/>
  <c r="O1358" i="24"/>
  <c r="O1359" i="24"/>
  <c r="O1360" i="24"/>
  <c r="O1362" i="24"/>
  <c r="O1363" i="24"/>
  <c r="O1364" i="24"/>
  <c r="O1366" i="24"/>
  <c r="O1367" i="24"/>
  <c r="O1368" i="24"/>
  <c r="O1370" i="24"/>
  <c r="O1371" i="24"/>
  <c r="O1372" i="24"/>
  <c r="O1374" i="24"/>
  <c r="O1375" i="24"/>
  <c r="O1376" i="24"/>
  <c r="O1378" i="24"/>
  <c r="O1379" i="24"/>
  <c r="O1380" i="24"/>
  <c r="O1382" i="24"/>
  <c r="O1383" i="24"/>
  <c r="O1384" i="24"/>
  <c r="O1386" i="24"/>
  <c r="O1387" i="24"/>
  <c r="O1388" i="24"/>
  <c r="O1390" i="24"/>
  <c r="O1391" i="24"/>
  <c r="O1392" i="24"/>
  <c r="O1394" i="24"/>
  <c r="O1395" i="24"/>
  <c r="O1396" i="24"/>
  <c r="O1398" i="24"/>
  <c r="O1399" i="24"/>
  <c r="O1400" i="24"/>
  <c r="O1402" i="24"/>
  <c r="O1403" i="24"/>
  <c r="O1404" i="24"/>
  <c r="O1406" i="24"/>
  <c r="O1407" i="24"/>
  <c r="O1408" i="24"/>
  <c r="O1410" i="24"/>
  <c r="O1411" i="24"/>
  <c r="O1412" i="24"/>
  <c r="O1414" i="24"/>
  <c r="O1415" i="24"/>
  <c r="O1416" i="24"/>
  <c r="O1418" i="24"/>
  <c r="O1419" i="24"/>
  <c r="O1420" i="24"/>
  <c r="O1422" i="24"/>
  <c r="O1423" i="24"/>
  <c r="O1424" i="24"/>
  <c r="O1426" i="24"/>
  <c r="O1427" i="24"/>
  <c r="O1428" i="24"/>
  <c r="O1430" i="24"/>
  <c r="O1431" i="24"/>
  <c r="O1432" i="24"/>
  <c r="O1434" i="24"/>
  <c r="O1435" i="24"/>
  <c r="O1436" i="24"/>
  <c r="O1438" i="24"/>
  <c r="O1439" i="24"/>
  <c r="O1440" i="24"/>
  <c r="O1442" i="24"/>
  <c r="O1443" i="24"/>
  <c r="O1444" i="24"/>
  <c r="O1446" i="24"/>
  <c r="O1447" i="24"/>
  <c r="O1448" i="24"/>
  <c r="O1450" i="24"/>
  <c r="O1451" i="24"/>
  <c r="O1452" i="24"/>
  <c r="O1454" i="24"/>
  <c r="O1455" i="24"/>
  <c r="O1456" i="24"/>
  <c r="O1458" i="24"/>
  <c r="O1459" i="24"/>
  <c r="O1460" i="24"/>
  <c r="O1462" i="24"/>
  <c r="O1463" i="24"/>
  <c r="O1464" i="24"/>
  <c r="O1466" i="24"/>
  <c r="O1467" i="24"/>
  <c r="O1468" i="24"/>
  <c r="O1470" i="24"/>
  <c r="O1471" i="24"/>
  <c r="O1472" i="24"/>
  <c r="O1474" i="24"/>
  <c r="O1475" i="24"/>
  <c r="O1476" i="24"/>
  <c r="O1478" i="24"/>
  <c r="O1479" i="24"/>
  <c r="O1480" i="24"/>
  <c r="O1482" i="24"/>
  <c r="O1483" i="24"/>
  <c r="O1484" i="24"/>
  <c r="O1486" i="24"/>
  <c r="O1487" i="24"/>
  <c r="O1488" i="24"/>
  <c r="O1490" i="24"/>
  <c r="O1491" i="24"/>
  <c r="O1492" i="24"/>
  <c r="O1494" i="24"/>
  <c r="O1495" i="24"/>
  <c r="O1496" i="24"/>
  <c r="O1498" i="24"/>
  <c r="O1499" i="24"/>
  <c r="O1500" i="24"/>
  <c r="O1502" i="24"/>
  <c r="O1503" i="24"/>
  <c r="O1504" i="24"/>
  <c r="O1506" i="24"/>
  <c r="O1507" i="24"/>
  <c r="O1508" i="24"/>
  <c r="O1510" i="24"/>
  <c r="O1511" i="24"/>
  <c r="O1512" i="24"/>
  <c r="O1514" i="24"/>
  <c r="O1515" i="24"/>
  <c r="O1516" i="24"/>
  <c r="O1518" i="24"/>
  <c r="O1519" i="24"/>
  <c r="O1520" i="24"/>
  <c r="O1522" i="24"/>
  <c r="O1523" i="24"/>
  <c r="O1524" i="24"/>
  <c r="O1526" i="24"/>
  <c r="O1527" i="24"/>
  <c r="O1528" i="24"/>
  <c r="O1530" i="24"/>
  <c r="O1531" i="24"/>
  <c r="O1532" i="24"/>
  <c r="O1534" i="24"/>
  <c r="O1535" i="24"/>
  <c r="O1536" i="24"/>
  <c r="O1538" i="24"/>
  <c r="O1539" i="24"/>
  <c r="O1540" i="24"/>
  <c r="O1542" i="24"/>
  <c r="O1543" i="24"/>
  <c r="O1544" i="24"/>
  <c r="O1546" i="24"/>
  <c r="O1547" i="24"/>
  <c r="O1548" i="24"/>
  <c r="O1550" i="24"/>
  <c r="O1551" i="24"/>
  <c r="O1552" i="24"/>
  <c r="O1554" i="24"/>
  <c r="O1555" i="24"/>
  <c r="O1556" i="24"/>
  <c r="O1558" i="24"/>
  <c r="O1559" i="24"/>
  <c r="O1560" i="24"/>
  <c r="O1562" i="24"/>
  <c r="O1563" i="24"/>
  <c r="O1564" i="24"/>
  <c r="O1566" i="24"/>
  <c r="O1567" i="24"/>
  <c r="O1568" i="24"/>
  <c r="O1570" i="24"/>
  <c r="O1571" i="24"/>
  <c r="O1572" i="24"/>
  <c r="O1574" i="24"/>
  <c r="O1575" i="24"/>
  <c r="O1576" i="24"/>
  <c r="O1578" i="24"/>
  <c r="O1579" i="24"/>
  <c r="O1580" i="24"/>
  <c r="O1582" i="24"/>
  <c r="O1583" i="24"/>
  <c r="O1584" i="24"/>
  <c r="O1586" i="24"/>
  <c r="O1587" i="24"/>
  <c r="O1588" i="24"/>
  <c r="O1590" i="24"/>
  <c r="O1591" i="24"/>
  <c r="O1592" i="24"/>
  <c r="O1594" i="24"/>
  <c r="O1595" i="24"/>
  <c r="O1596" i="24"/>
  <c r="O1598" i="24"/>
  <c r="O1599" i="24"/>
  <c r="O1600" i="24"/>
  <c r="O1602" i="24"/>
  <c r="O1603" i="24"/>
  <c r="O1604" i="24"/>
  <c r="O1606" i="24"/>
  <c r="O1607" i="24"/>
  <c r="O1608" i="24"/>
  <c r="O1610" i="24"/>
  <c r="O1611" i="24"/>
  <c r="O1612" i="24"/>
  <c r="O1614" i="24"/>
  <c r="O1615" i="24"/>
  <c r="O1616" i="24"/>
  <c r="O1618" i="24"/>
  <c r="O1619" i="24"/>
  <c r="O1620" i="24"/>
  <c r="O1622" i="24"/>
  <c r="O1623" i="24"/>
  <c r="O1624" i="24"/>
  <c r="O1626" i="24"/>
  <c r="O1627" i="24"/>
  <c r="O1628" i="24"/>
  <c r="O1630" i="24"/>
  <c r="O1631" i="24"/>
  <c r="O1632" i="24"/>
  <c r="O1634" i="24"/>
  <c r="O1635" i="24"/>
  <c r="O1636" i="24"/>
  <c r="O1638" i="24"/>
  <c r="O1639" i="24"/>
  <c r="O1640" i="24"/>
  <c r="O1642" i="24"/>
  <c r="O1643" i="24"/>
  <c r="O1644" i="24"/>
  <c r="O1646" i="24"/>
  <c r="O1647" i="24"/>
  <c r="O1648" i="24"/>
  <c r="O1650" i="24"/>
  <c r="O1651" i="24"/>
  <c r="O1652" i="24"/>
  <c r="O1654" i="24"/>
  <c r="O1655" i="24"/>
  <c r="O1656" i="24"/>
  <c r="O1658" i="24"/>
  <c r="O1659" i="24"/>
  <c r="O1660" i="24"/>
  <c r="O1662" i="24"/>
  <c r="O1663" i="24"/>
  <c r="O1664" i="24"/>
  <c r="O1666" i="24"/>
  <c r="O1667" i="24"/>
  <c r="O1668" i="24"/>
  <c r="O1670" i="24"/>
  <c r="O1671" i="24"/>
  <c r="O1672" i="24"/>
  <c r="O1674" i="24"/>
  <c r="O1675" i="24"/>
  <c r="O1676" i="24"/>
  <c r="O1678" i="24"/>
  <c r="O1679" i="24"/>
  <c r="O1680" i="24"/>
  <c r="O1682" i="24"/>
  <c r="O1683" i="24"/>
  <c r="O1684" i="24"/>
  <c r="O1686" i="24"/>
  <c r="O1687" i="24"/>
  <c r="O1688" i="24"/>
  <c r="O1690" i="24"/>
  <c r="O1691" i="24"/>
  <c r="O1692" i="24"/>
  <c r="O1694" i="24"/>
  <c r="O1695" i="24"/>
  <c r="O1696" i="24"/>
  <c r="O1698" i="24"/>
  <c r="O1699" i="24"/>
  <c r="O1700" i="24"/>
  <c r="O1702" i="24"/>
  <c r="O1703" i="24"/>
  <c r="O1704" i="24"/>
  <c r="O1706" i="24"/>
  <c r="O1707" i="24"/>
  <c r="O1708" i="24"/>
  <c r="O1710" i="24"/>
  <c r="O1711" i="24"/>
  <c r="O1712" i="24"/>
  <c r="O1714" i="24"/>
  <c r="O1715" i="24"/>
  <c r="O1716" i="24"/>
  <c r="O1718" i="24"/>
  <c r="O1719" i="24"/>
  <c r="O1720" i="24"/>
  <c r="O1722" i="24"/>
  <c r="O1723" i="24"/>
  <c r="O1724" i="24"/>
  <c r="O1726" i="24"/>
  <c r="O1727" i="24"/>
  <c r="O1728" i="24"/>
  <c r="O1730" i="24"/>
  <c r="O1731" i="24"/>
  <c r="O1732" i="24"/>
  <c r="O1734" i="24"/>
  <c r="O1735" i="24"/>
  <c r="O1736" i="24"/>
  <c r="O1738" i="24"/>
  <c r="O1739" i="24"/>
  <c r="O1740" i="24"/>
  <c r="O1742" i="24"/>
  <c r="O1743" i="24"/>
  <c r="O1744" i="24"/>
  <c r="O1746" i="24"/>
  <c r="O1747" i="24"/>
  <c r="O1748" i="24"/>
  <c r="O1750" i="24"/>
  <c r="O1751" i="24"/>
  <c r="O1752" i="24"/>
  <c r="O1754" i="24"/>
  <c r="O1755" i="24"/>
  <c r="O1756" i="24"/>
  <c r="O1758" i="24"/>
  <c r="O1759" i="24"/>
  <c r="O1760" i="24"/>
  <c r="O1762" i="24"/>
  <c r="O1763" i="24"/>
  <c r="O1764" i="24"/>
  <c r="O1766" i="24"/>
  <c r="O1767" i="24"/>
  <c r="O1768" i="24"/>
  <c r="O1770" i="24"/>
  <c r="O1771" i="24"/>
  <c r="O1772" i="24"/>
  <c r="O1774" i="24"/>
  <c r="O1775" i="24"/>
  <c r="O1776" i="24"/>
  <c r="O1778" i="24"/>
  <c r="O1779" i="24"/>
  <c r="O1780" i="24"/>
  <c r="O1782" i="24"/>
  <c r="O1783" i="24"/>
  <c r="O1784" i="24"/>
  <c r="O1786" i="24"/>
  <c r="O1787" i="24"/>
  <c r="O1788" i="24"/>
  <c r="O1790" i="24"/>
  <c r="O1791" i="24"/>
  <c r="O1792" i="24"/>
  <c r="O1794" i="24"/>
  <c r="O1795" i="24"/>
  <c r="O1796" i="24"/>
  <c r="O1798" i="24"/>
  <c r="O1799" i="24"/>
  <c r="O1800" i="24"/>
  <c r="O1802" i="24"/>
  <c r="O1803" i="24"/>
  <c r="O1804" i="24"/>
  <c r="O1806" i="24"/>
  <c r="O1807" i="24"/>
  <c r="O1808" i="24"/>
  <c r="O1810" i="24"/>
  <c r="O1811" i="24"/>
  <c r="O1812" i="24"/>
  <c r="O1814" i="24"/>
  <c r="O1815" i="24"/>
  <c r="O1816" i="24"/>
  <c r="O1818" i="24"/>
  <c r="O1819" i="24"/>
  <c r="O1820" i="24"/>
  <c r="O1822" i="24"/>
  <c r="O1823" i="24"/>
  <c r="O1824" i="24"/>
  <c r="O1826" i="24"/>
  <c r="O1827" i="24"/>
  <c r="O1828" i="24"/>
  <c r="O1830" i="24"/>
  <c r="O1831" i="24"/>
  <c r="O1832" i="24"/>
  <c r="O1834" i="24"/>
  <c r="O1835" i="24"/>
  <c r="O1836" i="24"/>
  <c r="O1838" i="24"/>
  <c r="O1839" i="24"/>
  <c r="O1840" i="24"/>
  <c r="O1842" i="24"/>
  <c r="O1843" i="24"/>
  <c r="O1844" i="24"/>
  <c r="O1846" i="24"/>
  <c r="O1847" i="24"/>
  <c r="O1848" i="24"/>
  <c r="O1850" i="24"/>
  <c r="O1851" i="24"/>
  <c r="O1852" i="24"/>
  <c r="O1854" i="24"/>
  <c r="O1855" i="24"/>
  <c r="O1856" i="24"/>
  <c r="O1858" i="24"/>
  <c r="O1859" i="24"/>
  <c r="O1860" i="24"/>
  <c r="O1862" i="24"/>
  <c r="O1863" i="24"/>
  <c r="O1864" i="24"/>
  <c r="O1866" i="24"/>
  <c r="O1867" i="24"/>
  <c r="O1868" i="24"/>
  <c r="O1870" i="24"/>
  <c r="O1871" i="24"/>
  <c r="O1872" i="24"/>
  <c r="O1874" i="24"/>
  <c r="O1875" i="24"/>
  <c r="O1876" i="24"/>
  <c r="O1878" i="24"/>
  <c r="O1879" i="24"/>
  <c r="O1880" i="24"/>
  <c r="O1882" i="24"/>
  <c r="O1883" i="24"/>
  <c r="O1884" i="24"/>
  <c r="O1886" i="24"/>
  <c r="O1887" i="24"/>
  <c r="O1888" i="24"/>
  <c r="O1890" i="24"/>
  <c r="O1891" i="24"/>
  <c r="O1892" i="24"/>
  <c r="O1894" i="24"/>
  <c r="O1895" i="24"/>
  <c r="O1896" i="24"/>
  <c r="O1898" i="24"/>
  <c r="O1899" i="24"/>
  <c r="O1900" i="24"/>
  <c r="O1902" i="24"/>
  <c r="O1903" i="24"/>
  <c r="O1904" i="24"/>
  <c r="O1906" i="24"/>
  <c r="O1907" i="24"/>
  <c r="O1908" i="24"/>
  <c r="O1910" i="24"/>
  <c r="O1911" i="24"/>
  <c r="O1912" i="24"/>
  <c r="O1914" i="24"/>
  <c r="O1915" i="24"/>
  <c r="O1916" i="24"/>
  <c r="O1918" i="24"/>
  <c r="O1919" i="24"/>
  <c r="O1920" i="24"/>
  <c r="O1922" i="24"/>
  <c r="O1923" i="24"/>
  <c r="O1924" i="24"/>
  <c r="O1926" i="24"/>
  <c r="O1927" i="24"/>
  <c r="O1928" i="24"/>
  <c r="O1930" i="24"/>
  <c r="O1931" i="24"/>
  <c r="O1932" i="24"/>
  <c r="O1934" i="24"/>
  <c r="O1935" i="24"/>
  <c r="O1936" i="24"/>
  <c r="O1938" i="24"/>
  <c r="O1939" i="24"/>
  <c r="O1940" i="24"/>
  <c r="O1942" i="24"/>
  <c r="O1943" i="24"/>
  <c r="O1944" i="24"/>
  <c r="O1946" i="24"/>
  <c r="O1947" i="24"/>
  <c r="O1948" i="24"/>
  <c r="O1950" i="24"/>
  <c r="O1951" i="24"/>
  <c r="O1952" i="24"/>
  <c r="O1954" i="24"/>
  <c r="O1955" i="24"/>
  <c r="O1956" i="24"/>
  <c r="O1958" i="24"/>
  <c r="O1959" i="24"/>
  <c r="O1960" i="24"/>
  <c r="O1962" i="24"/>
  <c r="O1963" i="24"/>
  <c r="O1964" i="24"/>
  <c r="O1966" i="24"/>
  <c r="O1967" i="24"/>
  <c r="O1968" i="24"/>
  <c r="O1970" i="24"/>
  <c r="O1971" i="24"/>
  <c r="O1972" i="24"/>
  <c r="O1974" i="24"/>
  <c r="O1975" i="24"/>
  <c r="O1976" i="24"/>
  <c r="O1978" i="24"/>
  <c r="O1979" i="24"/>
  <c r="O1980" i="24"/>
  <c r="O1982" i="24"/>
  <c r="O1983" i="24"/>
  <c r="O1984" i="24"/>
  <c r="O1986" i="24"/>
  <c r="O1987" i="24"/>
  <c r="O1988" i="24"/>
  <c r="O1990" i="24"/>
  <c r="O1991" i="24"/>
  <c r="O1992" i="24"/>
  <c r="O1994" i="24"/>
  <c r="O1995" i="24"/>
  <c r="O1996" i="24"/>
  <c r="O1998" i="24"/>
  <c r="O1999" i="24"/>
  <c r="O2000" i="24"/>
  <c r="O2002" i="24"/>
  <c r="O2003" i="24"/>
  <c r="O2004" i="24"/>
  <c r="O2006" i="24"/>
  <c r="O2007" i="24"/>
  <c r="O2008" i="24"/>
  <c r="O2010" i="24"/>
  <c r="O2011" i="24"/>
  <c r="O2012" i="24"/>
  <c r="O2014" i="24"/>
  <c r="O2015" i="24"/>
  <c r="O2016" i="24"/>
  <c r="O2018" i="24"/>
  <c r="O2019" i="24"/>
  <c r="O2020" i="24"/>
  <c r="O2022" i="24"/>
  <c r="O2023" i="24"/>
  <c r="O2024" i="24"/>
  <c r="O2026" i="24"/>
  <c r="O2027" i="24"/>
  <c r="O2028" i="24"/>
  <c r="O2030" i="24"/>
  <c r="O2031" i="24"/>
  <c r="O2032" i="24"/>
  <c r="O2034" i="24"/>
  <c r="O2035" i="24"/>
  <c r="O2036" i="24"/>
  <c r="O2038" i="24"/>
  <c r="O2039" i="24"/>
  <c r="O2040" i="24"/>
  <c r="O2042" i="24"/>
  <c r="O2043" i="24"/>
  <c r="O2044" i="24"/>
  <c r="O2046" i="24"/>
  <c r="O2047" i="24"/>
  <c r="O2048" i="24"/>
  <c r="O2050" i="24"/>
  <c r="O2051" i="24"/>
  <c r="O2052" i="24"/>
  <c r="O2054" i="24"/>
  <c r="O2055" i="24"/>
  <c r="O2056" i="24"/>
  <c r="O2058" i="24"/>
  <c r="O2059" i="24"/>
  <c r="O2060" i="24"/>
  <c r="O2062" i="24"/>
  <c r="O2063" i="24"/>
  <c r="O2064" i="24"/>
  <c r="O2066" i="24"/>
  <c r="O2067" i="24"/>
  <c r="O2068" i="24"/>
  <c r="O2070" i="24"/>
  <c r="O2071" i="24"/>
  <c r="O2072" i="24"/>
  <c r="O2074" i="24"/>
  <c r="O2075" i="24"/>
  <c r="O2076" i="24"/>
  <c r="O2078" i="24"/>
  <c r="O2079" i="24"/>
  <c r="O2080" i="24"/>
  <c r="O2082" i="24"/>
  <c r="O2083" i="24"/>
  <c r="O2084" i="24"/>
  <c r="O2086" i="24"/>
  <c r="O2087" i="24"/>
  <c r="O2088" i="24"/>
  <c r="O2090" i="24"/>
  <c r="O2091" i="24"/>
  <c r="O2092" i="24"/>
  <c r="O2094" i="24"/>
  <c r="O2095" i="24"/>
  <c r="O2096" i="24"/>
  <c r="O2098" i="24"/>
  <c r="O2099" i="24"/>
  <c r="O2100" i="24"/>
  <c r="O2102" i="24"/>
  <c r="O2103" i="24"/>
  <c r="O2104" i="24"/>
  <c r="O2106" i="24"/>
  <c r="O2107" i="24"/>
  <c r="O2108" i="24"/>
  <c r="O2110" i="24"/>
  <c r="O2111" i="24"/>
  <c r="O2112" i="24"/>
  <c r="O2114" i="24"/>
  <c r="O2115" i="24"/>
  <c r="O2116" i="24"/>
  <c r="O2118" i="24"/>
  <c r="O2119" i="24"/>
  <c r="O2120" i="24"/>
  <c r="O2122" i="24"/>
  <c r="O2123" i="24"/>
  <c r="O2124" i="24"/>
  <c r="O2126" i="24"/>
  <c r="O2127" i="24"/>
  <c r="O2128" i="24"/>
  <c r="O2130" i="24"/>
  <c r="O2131" i="24"/>
  <c r="O2132" i="24"/>
  <c r="O2134" i="24"/>
  <c r="O2135" i="24"/>
  <c r="O2136" i="24"/>
  <c r="O2138" i="24"/>
  <c r="O2139" i="24"/>
  <c r="O2140" i="24"/>
  <c r="O2142" i="24"/>
  <c r="O2143" i="24"/>
  <c r="O2144" i="24"/>
  <c r="O2146" i="24"/>
  <c r="O2147" i="24"/>
  <c r="O2148" i="24"/>
  <c r="O2150" i="24"/>
  <c r="O2151" i="24"/>
  <c r="O2152" i="24"/>
  <c r="O2154" i="24"/>
  <c r="O2155" i="24"/>
  <c r="O2156" i="24"/>
  <c r="O2158" i="24"/>
  <c r="O2159" i="24"/>
  <c r="O2160" i="24"/>
  <c r="O2162" i="24"/>
  <c r="O2163" i="24"/>
  <c r="O2164" i="24"/>
  <c r="O2166" i="24"/>
  <c r="O2167" i="24"/>
  <c r="O2168" i="24"/>
  <c r="O2170" i="24"/>
  <c r="O2171" i="24"/>
  <c r="O2172" i="24"/>
  <c r="O2174" i="24"/>
  <c r="O2175" i="24"/>
  <c r="O2176" i="24"/>
  <c r="O2178" i="24"/>
  <c r="O2179" i="24"/>
  <c r="O2180" i="24"/>
  <c r="O2182" i="24"/>
  <c r="O2183" i="24"/>
  <c r="O2184" i="24"/>
  <c r="O2186" i="24"/>
  <c r="O2187" i="24"/>
  <c r="O2188" i="24"/>
  <c r="O2190" i="24"/>
  <c r="O2191" i="24"/>
  <c r="O2192" i="24"/>
  <c r="O2194" i="24"/>
  <c r="O2195" i="24"/>
  <c r="O2196" i="24"/>
  <c r="O2198" i="24"/>
  <c r="O2199" i="24"/>
  <c r="O2200" i="24"/>
  <c r="O2202" i="24"/>
  <c r="O2203" i="24"/>
  <c r="O2204" i="24"/>
  <c r="O2206" i="24"/>
  <c r="O2207" i="24"/>
  <c r="O2208" i="24"/>
  <c r="O2210" i="24"/>
  <c r="O2211" i="24"/>
  <c r="O2212" i="24"/>
  <c r="O2214" i="24"/>
  <c r="O2215" i="24"/>
  <c r="O2216" i="24"/>
  <c r="O2218" i="24"/>
  <c r="O2219" i="24"/>
  <c r="O2220" i="24"/>
  <c r="O2222" i="24"/>
  <c r="O2223" i="24"/>
  <c r="O2224" i="24"/>
  <c r="O2226" i="24"/>
  <c r="O2227" i="24"/>
  <c r="O2228" i="24"/>
  <c r="O2230" i="24"/>
  <c r="O2231" i="24"/>
  <c r="O2232" i="24"/>
  <c r="O2234" i="24"/>
  <c r="O2235" i="24"/>
  <c r="O2236" i="24"/>
  <c r="O2238" i="24"/>
  <c r="O2239" i="24"/>
  <c r="O2240" i="24"/>
  <c r="O2242" i="24"/>
  <c r="O2243" i="24"/>
  <c r="O2244" i="24"/>
  <c r="O2246" i="24"/>
  <c r="O2247" i="24"/>
  <c r="O2248" i="24"/>
  <c r="O2250" i="24"/>
  <c r="O2251" i="24"/>
  <c r="O2252" i="24"/>
  <c r="O2254" i="24"/>
  <c r="O2255" i="24"/>
  <c r="O2256" i="24"/>
  <c r="O2258" i="24"/>
  <c r="O2259" i="24"/>
  <c r="O2260" i="24"/>
  <c r="O2262" i="24"/>
  <c r="O2263" i="24"/>
  <c r="O2264" i="24"/>
  <c r="O2266" i="24"/>
  <c r="O2267" i="24"/>
  <c r="O2268" i="24"/>
  <c r="O2270" i="24"/>
  <c r="O2271" i="24"/>
  <c r="O2272" i="24"/>
  <c r="O2274" i="24"/>
  <c r="O2275" i="24"/>
  <c r="O2276" i="24"/>
  <c r="O2278" i="24"/>
  <c r="O2279" i="24"/>
  <c r="O2280" i="24"/>
  <c r="O2282" i="24"/>
  <c r="O2283" i="24"/>
  <c r="O2284" i="24"/>
  <c r="O2286" i="24"/>
  <c r="O2287" i="24"/>
  <c r="O2288" i="24"/>
  <c r="O2290" i="24"/>
  <c r="O2291" i="24"/>
  <c r="O2292" i="24"/>
  <c r="O2294" i="24"/>
  <c r="O2295" i="24"/>
  <c r="O2296" i="24"/>
  <c r="O2298" i="24"/>
  <c r="O2299" i="24"/>
  <c r="O2300" i="24"/>
  <c r="O2302" i="24"/>
  <c r="O2303" i="24"/>
  <c r="O2304" i="24"/>
  <c r="O2306" i="24"/>
  <c r="O2307" i="24"/>
  <c r="O2308" i="24"/>
  <c r="O2310" i="24"/>
  <c r="O2311" i="24"/>
  <c r="O2312" i="24"/>
  <c r="O2314" i="24"/>
  <c r="O2315" i="24"/>
  <c r="O2316" i="24"/>
  <c r="O2318" i="24"/>
  <c r="O2319" i="24"/>
  <c r="O2320" i="24"/>
  <c r="O2322" i="24"/>
  <c r="O2323" i="24"/>
  <c r="O2324" i="24"/>
  <c r="O2326" i="24"/>
  <c r="O2327" i="24"/>
  <c r="O2328" i="24"/>
  <c r="O2330" i="24"/>
  <c r="O2331" i="24"/>
  <c r="O2332" i="24"/>
  <c r="O2334" i="24"/>
  <c r="O2335" i="24"/>
  <c r="O2336" i="24"/>
  <c r="O2338" i="24"/>
  <c r="O2339" i="24"/>
  <c r="O2340" i="24"/>
  <c r="O2342" i="24"/>
  <c r="O2343" i="24"/>
  <c r="O2344" i="24"/>
  <c r="O2346" i="24"/>
  <c r="O2347" i="24"/>
  <c r="O2348" i="24"/>
  <c r="O2350" i="24"/>
  <c r="O2351" i="24"/>
  <c r="O2352" i="24"/>
  <c r="O2354" i="24"/>
  <c r="O2355" i="24"/>
  <c r="O2356" i="24"/>
  <c r="O2358" i="24"/>
  <c r="O2359" i="24"/>
  <c r="O2360" i="24"/>
  <c r="O2362" i="24"/>
  <c r="O2363" i="24"/>
  <c r="O2364" i="24"/>
  <c r="O2366" i="24"/>
  <c r="O2367" i="24"/>
  <c r="O2368" i="24"/>
  <c r="O2370" i="24"/>
  <c r="O2371" i="24"/>
  <c r="O2372" i="24"/>
  <c r="O2374" i="24"/>
  <c r="O2375" i="24"/>
  <c r="O2376" i="24"/>
  <c r="O2378" i="24"/>
  <c r="O2379" i="24"/>
  <c r="O2380" i="24"/>
  <c r="O2382" i="24"/>
  <c r="O2383" i="24"/>
  <c r="O2384" i="24"/>
  <c r="O2386" i="24"/>
  <c r="O2387" i="24"/>
  <c r="O2388" i="24"/>
  <c r="O2390" i="24"/>
  <c r="O2391" i="24"/>
  <c r="O2392" i="24"/>
  <c r="O2394" i="24"/>
  <c r="O2395" i="24"/>
  <c r="O2396" i="24"/>
  <c r="O2398" i="24"/>
  <c r="O2399" i="24"/>
  <c r="O2400" i="24"/>
  <c r="O2402" i="24"/>
  <c r="O2403" i="24"/>
  <c r="O2404" i="24"/>
  <c r="O2406" i="24"/>
  <c r="O2407" i="24"/>
  <c r="O2408" i="24"/>
  <c r="O2410" i="24"/>
  <c r="O2411" i="24"/>
  <c r="O2412" i="24"/>
  <c r="O2414" i="24"/>
  <c r="O2415" i="24"/>
  <c r="O2416" i="24"/>
  <c r="O2418" i="24"/>
  <c r="O2419" i="24"/>
  <c r="O2420" i="24"/>
  <c r="O2422" i="24"/>
  <c r="O2423" i="24"/>
  <c r="O2424" i="24"/>
  <c r="O2426" i="24"/>
  <c r="O2427" i="24"/>
  <c r="O2428" i="24"/>
  <c r="O2430" i="24"/>
  <c r="O2431" i="24"/>
  <c r="O2432" i="24"/>
  <c r="O2434" i="24"/>
  <c r="O2435" i="24"/>
  <c r="O2436" i="24"/>
  <c r="O2438" i="24"/>
  <c r="O2439" i="24"/>
  <c r="O2440" i="24"/>
  <c r="O2442" i="24"/>
  <c r="O2443" i="24"/>
  <c r="O2444" i="24"/>
  <c r="O2446" i="24"/>
  <c r="O2447" i="24"/>
  <c r="O2448" i="24"/>
  <c r="O2450" i="24"/>
  <c r="O2451" i="24"/>
  <c r="O2452" i="24"/>
  <c r="O2454" i="24"/>
  <c r="O2455" i="24"/>
  <c r="O2456" i="24"/>
  <c r="O2458" i="24"/>
  <c r="O2459" i="24"/>
  <c r="O2460" i="24"/>
  <c r="O2462" i="24"/>
  <c r="O2463" i="24"/>
  <c r="O2464" i="24"/>
  <c r="O2466" i="24"/>
  <c r="O2467" i="24"/>
  <c r="O2468" i="24"/>
  <c r="O2470" i="24"/>
  <c r="O2471" i="24"/>
  <c r="O2472" i="24"/>
  <c r="O2474" i="24"/>
  <c r="O2475" i="24"/>
  <c r="O2476" i="24"/>
  <c r="O2478" i="24"/>
  <c r="O2479" i="24"/>
  <c r="O2480" i="24"/>
  <c r="O2482" i="24"/>
  <c r="O2483" i="24"/>
  <c r="O2484" i="24"/>
  <c r="O2486" i="24"/>
  <c r="O2487" i="24"/>
  <c r="O2488" i="24"/>
  <c r="O2490" i="24"/>
  <c r="O2491" i="24"/>
  <c r="O2492" i="24"/>
  <c r="O2494" i="24"/>
  <c r="O2495" i="24"/>
  <c r="O2496" i="24"/>
  <c r="O2498" i="24"/>
  <c r="O2499" i="24"/>
  <c r="O2500" i="24"/>
  <c r="O2502" i="24"/>
  <c r="O2503" i="24"/>
  <c r="O2504" i="24"/>
  <c r="O2506" i="24"/>
  <c r="O2507" i="24"/>
  <c r="O2508" i="24"/>
  <c r="O2510" i="24"/>
  <c r="O2511" i="24"/>
  <c r="O2512" i="24"/>
  <c r="O2514" i="24"/>
  <c r="O2515" i="24"/>
  <c r="O2516" i="24"/>
  <c r="O2518" i="24"/>
  <c r="O2519" i="24"/>
  <c r="O2520" i="24"/>
  <c r="O2522" i="24"/>
  <c r="O2523" i="24"/>
  <c r="O2524" i="24"/>
  <c r="O2526" i="24"/>
  <c r="O2527" i="24"/>
  <c r="O2528" i="24"/>
  <c r="O2530" i="24"/>
  <c r="O2531" i="24"/>
  <c r="O2532" i="24"/>
  <c r="O2534" i="24"/>
  <c r="O2535" i="24"/>
  <c r="O2536" i="24"/>
  <c r="O2538" i="24"/>
  <c r="O2539" i="24"/>
  <c r="O2540" i="24"/>
  <c r="O2542" i="24"/>
  <c r="O2543" i="24"/>
  <c r="O2544" i="24"/>
  <c r="O2546" i="24"/>
  <c r="O2547" i="24"/>
  <c r="O2548" i="24"/>
  <c r="O2550" i="24"/>
  <c r="O2551" i="24"/>
  <c r="O2552" i="24"/>
  <c r="O2554" i="24"/>
  <c r="O2555" i="24"/>
  <c r="O2556" i="24"/>
  <c r="O2558" i="24"/>
  <c r="O2559" i="24"/>
  <c r="O2560" i="24"/>
  <c r="O2562" i="24"/>
  <c r="O2563" i="24"/>
  <c r="O2564" i="24"/>
  <c r="O2566" i="24"/>
  <c r="O2567" i="24"/>
  <c r="O2568" i="24"/>
  <c r="O2570" i="24"/>
  <c r="O2571" i="24"/>
  <c r="O2572" i="24"/>
  <c r="O2574" i="24"/>
  <c r="O2575" i="24"/>
  <c r="O2576" i="24"/>
  <c r="O2578" i="24"/>
  <c r="O2579" i="24"/>
  <c r="O2580" i="24"/>
  <c r="O2582" i="24"/>
  <c r="O2583" i="24"/>
  <c r="O2584" i="24"/>
  <c r="O2586" i="24"/>
  <c r="O2587" i="24"/>
  <c r="O2588" i="24"/>
  <c r="O2590" i="24"/>
  <c r="O2591" i="24"/>
  <c r="O2592" i="24"/>
  <c r="O2594" i="24"/>
  <c r="O2595" i="24"/>
  <c r="O2596" i="24"/>
  <c r="O2598" i="24"/>
  <c r="O2599" i="24"/>
  <c r="O2600" i="24"/>
  <c r="O2602" i="24"/>
  <c r="O2603" i="24"/>
  <c r="O2604" i="24"/>
  <c r="O2606" i="24"/>
  <c r="O2607" i="24"/>
  <c r="O2608" i="24"/>
  <c r="O2610" i="24"/>
  <c r="O2611" i="24"/>
  <c r="O2612" i="24"/>
  <c r="O2614" i="24"/>
  <c r="O2615" i="24"/>
  <c r="O2616" i="24"/>
  <c r="O2618" i="24"/>
  <c r="O2619" i="24"/>
  <c r="O2620" i="24"/>
  <c r="O2622" i="24"/>
  <c r="O2623" i="24"/>
  <c r="O2624" i="24"/>
  <c r="O2626" i="24"/>
  <c r="O2627" i="24"/>
  <c r="O2628" i="24"/>
  <c r="O2630" i="24"/>
  <c r="O2631" i="24"/>
  <c r="O2632" i="24"/>
  <c r="O2634" i="24"/>
  <c r="O2635" i="24"/>
  <c r="O2636" i="24"/>
  <c r="O2638" i="24"/>
  <c r="O2639" i="24"/>
  <c r="O2640" i="24"/>
  <c r="O2642" i="24"/>
  <c r="O2643" i="24"/>
  <c r="O2644" i="24"/>
  <c r="O2646" i="24"/>
  <c r="O2647" i="24"/>
  <c r="O2648" i="24"/>
  <c r="O2650" i="24"/>
  <c r="O2651" i="24"/>
  <c r="O2652" i="24"/>
  <c r="O2654" i="24"/>
  <c r="O2655" i="24"/>
  <c r="O2656" i="24"/>
  <c r="O2658" i="24"/>
  <c r="O2659" i="24"/>
  <c r="O2660" i="24"/>
  <c r="O2662" i="24"/>
  <c r="O2663" i="24"/>
  <c r="O2664" i="24"/>
  <c r="O2666" i="24"/>
  <c r="O2667" i="24"/>
  <c r="O2668" i="24"/>
  <c r="O2670" i="24"/>
  <c r="O2671" i="24"/>
  <c r="O2672" i="24"/>
  <c r="O2674" i="24"/>
  <c r="O2675" i="24"/>
  <c r="O2676" i="24"/>
  <c r="O2678" i="24"/>
  <c r="O2679" i="24"/>
  <c r="O2680" i="24"/>
  <c r="O2682" i="24"/>
  <c r="O2683" i="24"/>
  <c r="O2684" i="24"/>
  <c r="O2686" i="24"/>
  <c r="O2687" i="24"/>
  <c r="O2688" i="24"/>
  <c r="O2690" i="24"/>
  <c r="O2691" i="24"/>
  <c r="O2692" i="24"/>
  <c r="O2694" i="24"/>
  <c r="O2695" i="24"/>
  <c r="O2696" i="24"/>
  <c r="O2698" i="24"/>
  <c r="O2699" i="24"/>
  <c r="O2700" i="24"/>
  <c r="O2702" i="24"/>
  <c r="O2703" i="24"/>
  <c r="O2704" i="24"/>
  <c r="O2706" i="24"/>
  <c r="O2707" i="24"/>
  <c r="O2708" i="24"/>
  <c r="O2710" i="24"/>
  <c r="O2711" i="24"/>
  <c r="O2712" i="24"/>
  <c r="O2714" i="24"/>
  <c r="O2715" i="24"/>
  <c r="O2716" i="24"/>
  <c r="O2718" i="24"/>
  <c r="O2719" i="24"/>
  <c r="O2720" i="24"/>
  <c r="O2722" i="24"/>
  <c r="O2723" i="24"/>
  <c r="O2724" i="24"/>
  <c r="O2726" i="24"/>
  <c r="O2727" i="24"/>
  <c r="O2728" i="24"/>
  <c r="O2730" i="24"/>
  <c r="O2731" i="24"/>
  <c r="O2732" i="24"/>
  <c r="O2734" i="24"/>
  <c r="O2735" i="24"/>
  <c r="O2736" i="24"/>
  <c r="O2738" i="24"/>
  <c r="O2739" i="24"/>
  <c r="O2740" i="24"/>
  <c r="O2742" i="24"/>
  <c r="O2743" i="24"/>
  <c r="O2744" i="24"/>
  <c r="O2746" i="24"/>
  <c r="O2747" i="24"/>
  <c r="O2748" i="24"/>
  <c r="O2750" i="24"/>
  <c r="O2751" i="24"/>
  <c r="O2752" i="24"/>
  <c r="O2754" i="24"/>
  <c r="O2755" i="24"/>
  <c r="O2756" i="24"/>
  <c r="O2758" i="24"/>
  <c r="O2759" i="24"/>
  <c r="O2760" i="24"/>
  <c r="O2762" i="24"/>
  <c r="O2763" i="24"/>
  <c r="O2764" i="24"/>
  <c r="O2766" i="24"/>
  <c r="O2767" i="24"/>
  <c r="O2768" i="24"/>
  <c r="O2770" i="24"/>
  <c r="O2771" i="24"/>
  <c r="O2772" i="24"/>
  <c r="O2774" i="24"/>
  <c r="O2775" i="24"/>
  <c r="O2776" i="24"/>
  <c r="O2778" i="24"/>
  <c r="O2779" i="24"/>
  <c r="O2780" i="24"/>
  <c r="O2782" i="24"/>
  <c r="O2783" i="24"/>
  <c r="O2784" i="24"/>
  <c r="O2786" i="24"/>
  <c r="O2787" i="24"/>
  <c r="O2788" i="24"/>
  <c r="O2790" i="24"/>
  <c r="O2791" i="24"/>
  <c r="O2792" i="24"/>
  <c r="O2794" i="24"/>
  <c r="O2795" i="24"/>
  <c r="O2796" i="24"/>
  <c r="O2798" i="24"/>
  <c r="O2799" i="24"/>
  <c r="O2800" i="24"/>
  <c r="O2802" i="24"/>
  <c r="O2803" i="24"/>
  <c r="O2804" i="24"/>
  <c r="O2806" i="24"/>
  <c r="O2807" i="24"/>
  <c r="O2808" i="24"/>
  <c r="O2810" i="24"/>
  <c r="O2811" i="24"/>
  <c r="O2812" i="24"/>
  <c r="O2814" i="24"/>
  <c r="O2815" i="24"/>
  <c r="O2816" i="24"/>
  <c r="O2818" i="24"/>
  <c r="O2819" i="24"/>
  <c r="O2820" i="24"/>
  <c r="O2822" i="24"/>
  <c r="O2823" i="24"/>
  <c r="O2824" i="24"/>
  <c r="O2826" i="24"/>
  <c r="O2827" i="24"/>
  <c r="O2828" i="24"/>
  <c r="O2830" i="24"/>
  <c r="O2831" i="24"/>
  <c r="O2832" i="24"/>
  <c r="O2834" i="24"/>
  <c r="O2835" i="24"/>
  <c r="O2836" i="24"/>
  <c r="O2838" i="24"/>
  <c r="O2839" i="24"/>
  <c r="O2840" i="24"/>
  <c r="O2842" i="24"/>
  <c r="O2843" i="24"/>
  <c r="O2844" i="24"/>
  <c r="O2846" i="24"/>
  <c r="O2847" i="24"/>
  <c r="O2848" i="24"/>
  <c r="O2850" i="24"/>
  <c r="O2851" i="24"/>
  <c r="O2852" i="24"/>
  <c r="O2854" i="24"/>
  <c r="O2855" i="24"/>
  <c r="O2856" i="24"/>
  <c r="O2858" i="24"/>
  <c r="O2859" i="24"/>
  <c r="O2860" i="24"/>
  <c r="O2862" i="24"/>
  <c r="O2863" i="24"/>
  <c r="O2864" i="24"/>
  <c r="O2866" i="24"/>
  <c r="O2867" i="24"/>
  <c r="O2868" i="24"/>
  <c r="O2870" i="24"/>
  <c r="O2871" i="24"/>
  <c r="O2872" i="24"/>
  <c r="O2874" i="24"/>
  <c r="O2875" i="24"/>
  <c r="O2876" i="24"/>
  <c r="O2878" i="24"/>
  <c r="O2879" i="24"/>
  <c r="O2880" i="24"/>
  <c r="O2882" i="24"/>
  <c r="O2883" i="24"/>
  <c r="O2884" i="24"/>
  <c r="O2886" i="24"/>
  <c r="O2887" i="24"/>
  <c r="O2888" i="24"/>
  <c r="O2890" i="24"/>
  <c r="O2891" i="24"/>
  <c r="O2892" i="24"/>
  <c r="O2894" i="24"/>
  <c r="O2895" i="24"/>
  <c r="O2896" i="24"/>
  <c r="O2898" i="24"/>
  <c r="O2899" i="24"/>
  <c r="O2900" i="24"/>
  <c r="O2902" i="24"/>
  <c r="O2903" i="24"/>
  <c r="O2904" i="24"/>
  <c r="O2906" i="24"/>
  <c r="O2907" i="24"/>
  <c r="O2908" i="24"/>
  <c r="O2910" i="24"/>
  <c r="O2911" i="24"/>
  <c r="O2912" i="24"/>
  <c r="O2914" i="24"/>
  <c r="O2915" i="24"/>
  <c r="O2916" i="24"/>
  <c r="O2918" i="24"/>
  <c r="O2919" i="24"/>
  <c r="O2920" i="24"/>
  <c r="O2922" i="24"/>
  <c r="O2923" i="24"/>
  <c r="O2924" i="24"/>
  <c r="O2926" i="24"/>
  <c r="O2927" i="24"/>
  <c r="O2928" i="24"/>
  <c r="O2930" i="24"/>
  <c r="O2931" i="24"/>
  <c r="O2932" i="24"/>
  <c r="O2934" i="24"/>
  <c r="O2935" i="24"/>
  <c r="O2936" i="24"/>
  <c r="O2938" i="24"/>
  <c r="O2939" i="24"/>
  <c r="O2940" i="24"/>
  <c r="O2942" i="24"/>
  <c r="O2943" i="24"/>
  <c r="O2944" i="24"/>
  <c r="O2946" i="24"/>
  <c r="O2947" i="24"/>
  <c r="O2948" i="24"/>
  <c r="O2950" i="24"/>
  <c r="O2951" i="24"/>
  <c r="O2952" i="24"/>
  <c r="O2954" i="24"/>
  <c r="O2955" i="24"/>
  <c r="O2956" i="24"/>
  <c r="O2958" i="24"/>
  <c r="O2959" i="24"/>
  <c r="O2960" i="24"/>
  <c r="O2962" i="24"/>
  <c r="O2963" i="24"/>
  <c r="O2964" i="24"/>
  <c r="O2966" i="24"/>
  <c r="O2967" i="24"/>
  <c r="O2968" i="24"/>
  <c r="O2970" i="24"/>
  <c r="O2971" i="24"/>
  <c r="O2972" i="24"/>
  <c r="O2974" i="24"/>
  <c r="O2975" i="24"/>
  <c r="O2976" i="24"/>
  <c r="O2978" i="24"/>
  <c r="O2979" i="24"/>
  <c r="O2980" i="24"/>
  <c r="O2982" i="24"/>
  <c r="O2983" i="24"/>
  <c r="O2984" i="24"/>
  <c r="O2986" i="24"/>
  <c r="O2987" i="24"/>
  <c r="O2988" i="24"/>
  <c r="O2990" i="24"/>
  <c r="O2991" i="24"/>
  <c r="O2992" i="24"/>
  <c r="O2994" i="24"/>
  <c r="O2995" i="24"/>
  <c r="O2996" i="24"/>
  <c r="O2998" i="24"/>
  <c r="O2999" i="24"/>
  <c r="O3000" i="24"/>
  <c r="O3002" i="24"/>
  <c r="O3003" i="24"/>
  <c r="O3004" i="24"/>
  <c r="O3006" i="24"/>
  <c r="O3007" i="24"/>
  <c r="O3008" i="24"/>
  <c r="O3010" i="24"/>
  <c r="O3011" i="24"/>
  <c r="O3012" i="24"/>
  <c r="O3014" i="24"/>
  <c r="O3015" i="24"/>
  <c r="O3016" i="24"/>
  <c r="O3018" i="24"/>
  <c r="O3019" i="24"/>
  <c r="O3020" i="24"/>
  <c r="O3022" i="24"/>
  <c r="O3023" i="24"/>
  <c r="O3024" i="24"/>
  <c r="O3026" i="24"/>
  <c r="O3027" i="24"/>
  <c r="O3028" i="24"/>
  <c r="O3030" i="24"/>
  <c r="O3031" i="24"/>
  <c r="O3032" i="24"/>
  <c r="O3034" i="24"/>
  <c r="O3035" i="24"/>
  <c r="O3036" i="24"/>
  <c r="O3038" i="24"/>
  <c r="O3039" i="24"/>
  <c r="O3040" i="24"/>
  <c r="O3042" i="24"/>
  <c r="O3043" i="24"/>
  <c r="O3044" i="24"/>
  <c r="O3046" i="24"/>
  <c r="O3047" i="24"/>
  <c r="O3048" i="24"/>
  <c r="O3050" i="24"/>
  <c r="O3051" i="24"/>
  <c r="O3052" i="24"/>
  <c r="O3054" i="24"/>
  <c r="O3055" i="24"/>
  <c r="O3056" i="24"/>
  <c r="O3058" i="24"/>
  <c r="O3059" i="24"/>
  <c r="O3060" i="24"/>
  <c r="O3062" i="24"/>
  <c r="O3063" i="24"/>
  <c r="O3064" i="24"/>
  <c r="O3066" i="24"/>
  <c r="O3067" i="24"/>
  <c r="O3068" i="24"/>
  <c r="O3070" i="24"/>
  <c r="O3071" i="24"/>
  <c r="O3072" i="24"/>
  <c r="O3074" i="24"/>
  <c r="O3075" i="24"/>
  <c r="O3076" i="24"/>
  <c r="O3078" i="24"/>
  <c r="O3079" i="24"/>
  <c r="O3080" i="24"/>
  <c r="O3082" i="24"/>
  <c r="O3083" i="24"/>
  <c r="O3084" i="24"/>
  <c r="O3086" i="24"/>
  <c r="O3087" i="24"/>
  <c r="O3088" i="24"/>
  <c r="O3090" i="24"/>
  <c r="O3091" i="24"/>
  <c r="O3092" i="24"/>
  <c r="O3094" i="24"/>
  <c r="O3095" i="24"/>
  <c r="O3096" i="24"/>
  <c r="O3098" i="24"/>
  <c r="O3099" i="24"/>
  <c r="O3100" i="24"/>
  <c r="O3102" i="24"/>
  <c r="O3103" i="24"/>
  <c r="O3104" i="24"/>
  <c r="O3106" i="24"/>
  <c r="O3107" i="24"/>
  <c r="O3108" i="24"/>
  <c r="O3110" i="24"/>
  <c r="O3111" i="24"/>
  <c r="O3112" i="24"/>
  <c r="O3114" i="24"/>
  <c r="O3115" i="24"/>
  <c r="O3116" i="24"/>
  <c r="O3118" i="24"/>
  <c r="O3119" i="24"/>
  <c r="O3120" i="24"/>
  <c r="O3122" i="24"/>
  <c r="O3123" i="24"/>
  <c r="O3124" i="24"/>
  <c r="O3126" i="24"/>
  <c r="O3127" i="24"/>
  <c r="O3128" i="24"/>
  <c r="O3130" i="24"/>
  <c r="O3131" i="24"/>
  <c r="O3132" i="24"/>
  <c r="O3134" i="24"/>
  <c r="O3135" i="24"/>
  <c r="O3136" i="24"/>
  <c r="O3138" i="24"/>
  <c r="O3139" i="24"/>
  <c r="O3140" i="24"/>
  <c r="O3142" i="24"/>
  <c r="O3143" i="24"/>
  <c r="O3144" i="24"/>
  <c r="O3146" i="24"/>
  <c r="O3147" i="24"/>
  <c r="O3148" i="24"/>
  <c r="O3150" i="24"/>
  <c r="O3151" i="24"/>
  <c r="O3152" i="24"/>
  <c r="O3154" i="24"/>
  <c r="O3155" i="24"/>
  <c r="O3156" i="24"/>
  <c r="O3158" i="24"/>
  <c r="O3159" i="24"/>
  <c r="O3160" i="24"/>
  <c r="O3162" i="24"/>
  <c r="O3163" i="24"/>
  <c r="O3164" i="24"/>
  <c r="O3166" i="24"/>
  <c r="O3167" i="24"/>
  <c r="O3168" i="24"/>
  <c r="O3170" i="24"/>
  <c r="O3171" i="24"/>
  <c r="O3172" i="24"/>
  <c r="O3174" i="24"/>
  <c r="O3175" i="24"/>
  <c r="O3176" i="24"/>
  <c r="O3178" i="24"/>
  <c r="O3179" i="24"/>
  <c r="O3180" i="24"/>
  <c r="O3182" i="24"/>
  <c r="O3183" i="24"/>
  <c r="O3184" i="24"/>
  <c r="O3186" i="24"/>
  <c r="O3187" i="24"/>
  <c r="O3188" i="24"/>
  <c r="O3190" i="24"/>
  <c r="O3191" i="24"/>
  <c r="O3192" i="24"/>
  <c r="O3194" i="24"/>
  <c r="O3195" i="24"/>
  <c r="O3196" i="24"/>
  <c r="O3198" i="24"/>
  <c r="O3199" i="24"/>
  <c r="O3200" i="24"/>
  <c r="O3202" i="24"/>
  <c r="O3203" i="24"/>
  <c r="O3204" i="24"/>
  <c r="O3206" i="24"/>
  <c r="O3207" i="24"/>
  <c r="O3208" i="24"/>
  <c r="O3210" i="24"/>
  <c r="O3211" i="24"/>
  <c r="O3212" i="24"/>
  <c r="O3214" i="24"/>
  <c r="O3215" i="24"/>
  <c r="O3216" i="24"/>
  <c r="O3218" i="24"/>
  <c r="O3219" i="24"/>
  <c r="O3220" i="24"/>
  <c r="O3222" i="24"/>
  <c r="O3223" i="24"/>
  <c r="O3224" i="24"/>
  <c r="O3226" i="24"/>
  <c r="O3227" i="24"/>
  <c r="O3228" i="24"/>
  <c r="O3230" i="24"/>
  <c r="O3231" i="24"/>
  <c r="O3232" i="24"/>
  <c r="O3234" i="24"/>
  <c r="O3235" i="24"/>
  <c r="O3236" i="24"/>
  <c r="O3238" i="24"/>
  <c r="O3239" i="24"/>
  <c r="O3240" i="24"/>
  <c r="O3242" i="24"/>
  <c r="O3243" i="24"/>
  <c r="O3244" i="24"/>
  <c r="O3246" i="24"/>
  <c r="O3247" i="24"/>
  <c r="O3248" i="24"/>
  <c r="O3250" i="24"/>
  <c r="O3251" i="24"/>
  <c r="O3252" i="24"/>
  <c r="O3254" i="24"/>
  <c r="O3255" i="24"/>
  <c r="O3256" i="24"/>
  <c r="O3258" i="24"/>
  <c r="O3259" i="24"/>
  <c r="O3260" i="24"/>
  <c r="O3262" i="24"/>
  <c r="O3263" i="24"/>
  <c r="O3264" i="24"/>
  <c r="O3266" i="24"/>
  <c r="O3267" i="24"/>
  <c r="O3268" i="24"/>
  <c r="O3270" i="24"/>
  <c r="O3271" i="24"/>
  <c r="O3272" i="24"/>
  <c r="O3274" i="24"/>
  <c r="O3275" i="24"/>
  <c r="O3276" i="24"/>
  <c r="O3278" i="24"/>
  <c r="O3279" i="24"/>
  <c r="O3280" i="24"/>
  <c r="O3282" i="24"/>
  <c r="O3283" i="24"/>
  <c r="O3284" i="24"/>
  <c r="O3286" i="24"/>
  <c r="O3287" i="24"/>
  <c r="O3288" i="24"/>
  <c r="O3290" i="24"/>
  <c r="O3291" i="24"/>
  <c r="O3292" i="24"/>
  <c r="O3294" i="24"/>
  <c r="O3295" i="24"/>
  <c r="O3296" i="24"/>
  <c r="O3298" i="24"/>
  <c r="O3299" i="24"/>
  <c r="O3300" i="24"/>
  <c r="O3302" i="24"/>
  <c r="O3303" i="24"/>
  <c r="O3304" i="24"/>
  <c r="O3306" i="24"/>
  <c r="O3307" i="24"/>
  <c r="O3308" i="24"/>
  <c r="O3310" i="24"/>
  <c r="O3311" i="24"/>
  <c r="O3312" i="24"/>
  <c r="O3314" i="24"/>
  <c r="O3315" i="24"/>
  <c r="O3316" i="24"/>
  <c r="O3318" i="24"/>
  <c r="O3319" i="24"/>
  <c r="O3320" i="24"/>
  <c r="O3322" i="24"/>
  <c r="O3323" i="24"/>
  <c r="O3324" i="24"/>
  <c r="O3326" i="24"/>
  <c r="O3327" i="24"/>
  <c r="O3328" i="24"/>
  <c r="O3330" i="24"/>
  <c r="O3331" i="24"/>
  <c r="O3332" i="24"/>
  <c r="O3334" i="24"/>
  <c r="O3335" i="24"/>
  <c r="O3336" i="24"/>
  <c r="O3338" i="24"/>
  <c r="O3339" i="24"/>
  <c r="O3340" i="24"/>
  <c r="O3342" i="24"/>
  <c r="O3343" i="24"/>
  <c r="O3344" i="24"/>
  <c r="O3346" i="24"/>
  <c r="O3347" i="24"/>
  <c r="O3348" i="24"/>
  <c r="O3350" i="24"/>
  <c r="O3351" i="24"/>
  <c r="O3352" i="24"/>
  <c r="O3354" i="24"/>
  <c r="O3355" i="24"/>
  <c r="O3356" i="24"/>
  <c r="O3358" i="24"/>
  <c r="O3359" i="24"/>
  <c r="O3360" i="24"/>
  <c r="O3362" i="24"/>
  <c r="O3363" i="24"/>
  <c r="O3364" i="24"/>
  <c r="O3366" i="24"/>
  <c r="O3367" i="24"/>
  <c r="O3368" i="24"/>
  <c r="O3370" i="24"/>
  <c r="O3371" i="24"/>
  <c r="O3372" i="24"/>
  <c r="O3374" i="24"/>
  <c r="O3375" i="24"/>
  <c r="O3376" i="24"/>
  <c r="O3378" i="24"/>
  <c r="O3379" i="24"/>
  <c r="O3380" i="24"/>
  <c r="O3382" i="24"/>
  <c r="O3383" i="24"/>
  <c r="O3384" i="24"/>
  <c r="O3386" i="24"/>
  <c r="O3387" i="24"/>
  <c r="O3388" i="24"/>
  <c r="O3390" i="24"/>
  <c r="O3391" i="24"/>
  <c r="O3392" i="24"/>
  <c r="O3394" i="24"/>
  <c r="O3395" i="24"/>
  <c r="O3396" i="24"/>
  <c r="O3398" i="24"/>
  <c r="O3399" i="24"/>
  <c r="O3400" i="24"/>
  <c r="O3402" i="24"/>
  <c r="O3403" i="24"/>
  <c r="O3404" i="24"/>
  <c r="O3406" i="24"/>
  <c r="O3407" i="24"/>
  <c r="O3408" i="24"/>
  <c r="O3410" i="24"/>
  <c r="O3411" i="24"/>
  <c r="O3412" i="24"/>
  <c r="O3414" i="24"/>
  <c r="O3415" i="24"/>
  <c r="O3416" i="24"/>
  <c r="O3418" i="24"/>
  <c r="O3419" i="24"/>
  <c r="O3420" i="24"/>
  <c r="O3422" i="24"/>
  <c r="O3423" i="24"/>
  <c r="O3424" i="24"/>
  <c r="O3426" i="24"/>
  <c r="O3427" i="24"/>
  <c r="O3428" i="24"/>
  <c r="O3430" i="24"/>
  <c r="O3431" i="24"/>
  <c r="O3432" i="24"/>
  <c r="O3434" i="24"/>
  <c r="O3435" i="24"/>
  <c r="O3436" i="24"/>
  <c r="O3438" i="24"/>
  <c r="O3439" i="24"/>
  <c r="O3440" i="24"/>
  <c r="O3442" i="24"/>
  <c r="O3443" i="24"/>
  <c r="O3444" i="24"/>
  <c r="O3446" i="24"/>
  <c r="O3447" i="24"/>
  <c r="O3448" i="24"/>
  <c r="O3450" i="24"/>
  <c r="O3451" i="24"/>
  <c r="O3452" i="24"/>
  <c r="O3454" i="24"/>
  <c r="O3455" i="24"/>
  <c r="O3456" i="24"/>
  <c r="O3458" i="24"/>
  <c r="O3459" i="24"/>
  <c r="O3460" i="24"/>
  <c r="O3462" i="24"/>
  <c r="O3463" i="24"/>
  <c r="O3464" i="24"/>
  <c r="O3466" i="24"/>
  <c r="O3467" i="24"/>
  <c r="O3468" i="24"/>
  <c r="O3470" i="24"/>
  <c r="O3471" i="24"/>
  <c r="O3472" i="24"/>
  <c r="O3474" i="24"/>
  <c r="O3475" i="24"/>
  <c r="O3476" i="24"/>
  <c r="O3478" i="24"/>
  <c r="O3479" i="24"/>
  <c r="O3480" i="24"/>
  <c r="O3482" i="24"/>
  <c r="O3483" i="24"/>
  <c r="O3484" i="24"/>
  <c r="O3486" i="24"/>
  <c r="O3487" i="24"/>
  <c r="O3488" i="24"/>
  <c r="O3490" i="24"/>
  <c r="O3491" i="24"/>
  <c r="O3492" i="24"/>
  <c r="O3494" i="24"/>
  <c r="O3495" i="24"/>
  <c r="O3496" i="24"/>
  <c r="O3498" i="24"/>
  <c r="O3499" i="24"/>
  <c r="O3500" i="24"/>
  <c r="O3502" i="24"/>
  <c r="O3503" i="24"/>
  <c r="O3504" i="24"/>
  <c r="O3506" i="24"/>
  <c r="O3507" i="24"/>
  <c r="O3508" i="24"/>
  <c r="O3510" i="24"/>
  <c r="O3511" i="24"/>
  <c r="O3512" i="24"/>
  <c r="O3514" i="24"/>
  <c r="O3515" i="24"/>
  <c r="O3516" i="24"/>
  <c r="O3518" i="24"/>
  <c r="O3519" i="24"/>
  <c r="O3520" i="24"/>
  <c r="O3522" i="24"/>
  <c r="O3523" i="24"/>
  <c r="O3524" i="24"/>
  <c r="O3526" i="24"/>
  <c r="O3527" i="24"/>
  <c r="O3528" i="24"/>
  <c r="O3530" i="24"/>
  <c r="O3531" i="24"/>
  <c r="O3532" i="24"/>
  <c r="O3534" i="24"/>
  <c r="O3535" i="24"/>
  <c r="O3536" i="24"/>
  <c r="O3538" i="24"/>
  <c r="O3539" i="24"/>
  <c r="O3540" i="24"/>
  <c r="O3542" i="24"/>
  <c r="O3543" i="24"/>
  <c r="O3544" i="24"/>
  <c r="O3546" i="24"/>
  <c r="O3547" i="24"/>
  <c r="O3548" i="24"/>
  <c r="O3550" i="24"/>
  <c r="O3551" i="24"/>
  <c r="O3552" i="24"/>
  <c r="O3554" i="24"/>
  <c r="O3555" i="24"/>
  <c r="O3556" i="24"/>
  <c r="O3558" i="24"/>
  <c r="O3559" i="24"/>
  <c r="O3560" i="24"/>
  <c r="O3562" i="24"/>
  <c r="O3563" i="24"/>
  <c r="O3564" i="24"/>
  <c r="O3566" i="24"/>
  <c r="O3567" i="24"/>
  <c r="O3568" i="24"/>
  <c r="O3570" i="24"/>
  <c r="O3571" i="24"/>
  <c r="O3572" i="24"/>
  <c r="O3574" i="24"/>
  <c r="O3575" i="24"/>
  <c r="O3576" i="24"/>
  <c r="O3578" i="24"/>
  <c r="O3579" i="24"/>
  <c r="O3580" i="24"/>
  <c r="O3582" i="24"/>
  <c r="O3583" i="24"/>
  <c r="O3584" i="24"/>
  <c r="O3586" i="24"/>
  <c r="O3587" i="24"/>
  <c r="O3588" i="24"/>
  <c r="O3590" i="24"/>
  <c r="O3591" i="24"/>
  <c r="O3592" i="24"/>
  <c r="O3594" i="24"/>
  <c r="O3595" i="24"/>
  <c r="O3596" i="24"/>
  <c r="O3598" i="24"/>
  <c r="O3599" i="24"/>
  <c r="O3600" i="24"/>
  <c r="O3602" i="24"/>
  <c r="O3603" i="24"/>
  <c r="O3604" i="24"/>
  <c r="O3606" i="24"/>
  <c r="O3607" i="24"/>
  <c r="O3608" i="24"/>
  <c r="O3610" i="24"/>
  <c r="O3611" i="24"/>
  <c r="O3612" i="24"/>
  <c r="O3614" i="24"/>
  <c r="O3615" i="24"/>
  <c r="O3616" i="24"/>
  <c r="O3618" i="24"/>
  <c r="O3619" i="24"/>
  <c r="O3620" i="24"/>
  <c r="O3622" i="24"/>
  <c r="O3623" i="24"/>
  <c r="O3624" i="24"/>
  <c r="O3626" i="24"/>
  <c r="O3627" i="24"/>
  <c r="O3628" i="24"/>
  <c r="O3630" i="24"/>
  <c r="O3631" i="24"/>
  <c r="O3632" i="24"/>
  <c r="O3634" i="24"/>
  <c r="O3635" i="24"/>
  <c r="O3636" i="24"/>
  <c r="O3638" i="24"/>
  <c r="O3639" i="24"/>
  <c r="O3640" i="24"/>
  <c r="O3642" i="24"/>
  <c r="O3643" i="24"/>
  <c r="O3644" i="24"/>
  <c r="O3646" i="24"/>
  <c r="O3647" i="24"/>
  <c r="O3648" i="24"/>
  <c r="O3650" i="24"/>
  <c r="O3651" i="24"/>
  <c r="O3652" i="24"/>
  <c r="O3654" i="24"/>
  <c r="O3655" i="24"/>
  <c r="O3656" i="24"/>
  <c r="O3658" i="24"/>
  <c r="O3659" i="24"/>
  <c r="O3660" i="24"/>
  <c r="O3662" i="24"/>
  <c r="O3663" i="24"/>
  <c r="O3664" i="24"/>
  <c r="O3666" i="24"/>
  <c r="O3667" i="24"/>
  <c r="O3668" i="24"/>
  <c r="O3670" i="24"/>
  <c r="O3671" i="24"/>
  <c r="O3672" i="24"/>
  <c r="O3674" i="24"/>
  <c r="O3675" i="24"/>
  <c r="O3676" i="24"/>
  <c r="O3678" i="24"/>
  <c r="O3679" i="24"/>
  <c r="O3680" i="24"/>
  <c r="O3682" i="24"/>
  <c r="O3683" i="24"/>
  <c r="O3684" i="24"/>
  <c r="O3686" i="24"/>
  <c r="O3687" i="24"/>
  <c r="O3688" i="24"/>
  <c r="O3690" i="24"/>
  <c r="O3691" i="24"/>
  <c r="O3692" i="24"/>
  <c r="O3694" i="24"/>
  <c r="O3695" i="24"/>
  <c r="O3696" i="24"/>
  <c r="O3698" i="24"/>
  <c r="O3699" i="24"/>
  <c r="O3700" i="24"/>
  <c r="O3702" i="24"/>
  <c r="O3703" i="24"/>
  <c r="O3704" i="24"/>
  <c r="O3706" i="24"/>
  <c r="O3707" i="24"/>
  <c r="O3708" i="24"/>
  <c r="O3710" i="24"/>
  <c r="O3711" i="24"/>
  <c r="O3712" i="24"/>
  <c r="O3714" i="24"/>
  <c r="O3715" i="24"/>
  <c r="O3716" i="24"/>
  <c r="O3718" i="24"/>
  <c r="O3719" i="24"/>
  <c r="O3720" i="24"/>
  <c r="O3722" i="24"/>
  <c r="O3723" i="24"/>
  <c r="O3724" i="24"/>
  <c r="O3726" i="24"/>
  <c r="O3727" i="24"/>
  <c r="O3728" i="24"/>
  <c r="O3730" i="24"/>
  <c r="O3731" i="24"/>
  <c r="O3732" i="24"/>
  <c r="O3734" i="24"/>
  <c r="O3735" i="24"/>
  <c r="O3736" i="24"/>
  <c r="O3738" i="24"/>
  <c r="O3739" i="24"/>
  <c r="O3740" i="24"/>
  <c r="O3742" i="24"/>
  <c r="O3743" i="24"/>
  <c r="O3744" i="24"/>
  <c r="O3746" i="24"/>
  <c r="O3747" i="24"/>
  <c r="O3748" i="24"/>
  <c r="O3750" i="24"/>
  <c r="O3751" i="24"/>
  <c r="O3752" i="24"/>
  <c r="O3754" i="24"/>
  <c r="O3755" i="24"/>
  <c r="O3756" i="24"/>
  <c r="O3758" i="24"/>
  <c r="O3759" i="24"/>
  <c r="O3760" i="24"/>
  <c r="O3762" i="24"/>
  <c r="O3763" i="24"/>
  <c r="O3764" i="24"/>
  <c r="O3766" i="24"/>
  <c r="O3767" i="24"/>
  <c r="O3768" i="24"/>
  <c r="O3770" i="24"/>
  <c r="O3771" i="24"/>
  <c r="O3772" i="24"/>
  <c r="O3774" i="24"/>
  <c r="O3775" i="24"/>
  <c r="O3776" i="24"/>
  <c r="O3778" i="24"/>
  <c r="O3779" i="24"/>
  <c r="O3780" i="24"/>
  <c r="O3782" i="24"/>
  <c r="O3783" i="24"/>
  <c r="O3784" i="24"/>
  <c r="O3786" i="24"/>
  <c r="O3787" i="24"/>
  <c r="O3788" i="24"/>
  <c r="O3790" i="24"/>
  <c r="O3791" i="24"/>
  <c r="O3792" i="24"/>
  <c r="O3794" i="24"/>
  <c r="O3795" i="24"/>
  <c r="O3796" i="24"/>
  <c r="O3798" i="24"/>
  <c r="O3799" i="24"/>
  <c r="O3800" i="24"/>
  <c r="O3802" i="24"/>
  <c r="O3803" i="24"/>
  <c r="O3804" i="24"/>
  <c r="O3806" i="24"/>
  <c r="O3807" i="24"/>
  <c r="O3808" i="24"/>
  <c r="O3810" i="24"/>
  <c r="O3811" i="24"/>
  <c r="O3812" i="24"/>
  <c r="O3814" i="24"/>
  <c r="O3815" i="24"/>
  <c r="O3816" i="24"/>
  <c r="O3818" i="24"/>
  <c r="O3819" i="24"/>
  <c r="O3820" i="24"/>
  <c r="O3822" i="24"/>
  <c r="O3823" i="24"/>
  <c r="O3824" i="24"/>
  <c r="O3826" i="24"/>
  <c r="O3827" i="24"/>
  <c r="O3828" i="24"/>
  <c r="O3830" i="24"/>
  <c r="O3831" i="24"/>
  <c r="O3832" i="24"/>
  <c r="O3834" i="24"/>
  <c r="O3835" i="24"/>
  <c r="O3836" i="24"/>
  <c r="O3838" i="24"/>
  <c r="O3839" i="24"/>
  <c r="O3840" i="24"/>
  <c r="O3842" i="24"/>
  <c r="O3843" i="24"/>
  <c r="O3844" i="24"/>
  <c r="O3846" i="24"/>
  <c r="O3847" i="24"/>
  <c r="O3848" i="24"/>
  <c r="O3850" i="24"/>
  <c r="O3851" i="24"/>
  <c r="O3852" i="24"/>
  <c r="O3854" i="24"/>
  <c r="O3855" i="24"/>
  <c r="O3856" i="24"/>
  <c r="O3858" i="24"/>
  <c r="O3859" i="24"/>
  <c r="O3860" i="24"/>
  <c r="O3862" i="24"/>
  <c r="O3863" i="24"/>
  <c r="O3864" i="24"/>
  <c r="O3866" i="24"/>
  <c r="O3867" i="24"/>
  <c r="O3868" i="24"/>
  <c r="O3870" i="24"/>
  <c r="O3871" i="24"/>
  <c r="O3872" i="24"/>
  <c r="O3874" i="24"/>
  <c r="O3875" i="24"/>
  <c r="O3876" i="24"/>
  <c r="O3878" i="24"/>
  <c r="O3879" i="24"/>
  <c r="O3880" i="24"/>
  <c r="O3882" i="24"/>
  <c r="O3883" i="24"/>
  <c r="O3884" i="24"/>
  <c r="O3886" i="24"/>
  <c r="O3887" i="24"/>
  <c r="O3888" i="24"/>
  <c r="O3890" i="24"/>
  <c r="O3891" i="24"/>
  <c r="O3892" i="24"/>
  <c r="O3894" i="24"/>
  <c r="O3895" i="24"/>
  <c r="O3896" i="24"/>
  <c r="O3898" i="24"/>
  <c r="O3899" i="24"/>
  <c r="O3900" i="24"/>
  <c r="O3902" i="24"/>
  <c r="O3903" i="24"/>
  <c r="O3904" i="24"/>
  <c r="O3906" i="24"/>
  <c r="O3907" i="24"/>
  <c r="O3908" i="24"/>
  <c r="O3910" i="24"/>
  <c r="O3911" i="24"/>
  <c r="O3912" i="24"/>
  <c r="O3914" i="24"/>
  <c r="O3915" i="24"/>
  <c r="O3916" i="24"/>
  <c r="O3918" i="24"/>
  <c r="O3919" i="24"/>
  <c r="O3920" i="24"/>
  <c r="O3922" i="24"/>
  <c r="O3923" i="24"/>
  <c r="O3924" i="24"/>
  <c r="O3926" i="24"/>
  <c r="O3927" i="24"/>
  <c r="O3928" i="24"/>
  <c r="O3930" i="24"/>
  <c r="O3931" i="24"/>
  <c r="O3932" i="24"/>
  <c r="O3934" i="24"/>
  <c r="O3935" i="24"/>
  <c r="O3936" i="24"/>
  <c r="O3938" i="24"/>
  <c r="O3939" i="24"/>
  <c r="O3940" i="24"/>
  <c r="O3942" i="24"/>
  <c r="O3943" i="24"/>
  <c r="O3944" i="24"/>
  <c r="O3946" i="24"/>
  <c r="O3947" i="24"/>
  <c r="O3948" i="24"/>
  <c r="O3950" i="24"/>
  <c r="O3951" i="24"/>
  <c r="O3952" i="24"/>
  <c r="O3954" i="24"/>
  <c r="O3955" i="24"/>
  <c r="O3956" i="24"/>
  <c r="O3958" i="24"/>
  <c r="O3959" i="24"/>
  <c r="O3960" i="24"/>
  <c r="O3962" i="24"/>
  <c r="O3963" i="24"/>
  <c r="O3964" i="24"/>
  <c r="O3966" i="24"/>
  <c r="O3967" i="24"/>
  <c r="O3968" i="24"/>
  <c r="O3970" i="24"/>
  <c r="O3971" i="24"/>
  <c r="O3972" i="24"/>
  <c r="O3974" i="24"/>
  <c r="O3975" i="24"/>
  <c r="O3976" i="24"/>
  <c r="O3978" i="24"/>
  <c r="O3979" i="24"/>
  <c r="O3980" i="24"/>
  <c r="O3982" i="24"/>
  <c r="O3983" i="24"/>
  <c r="O3984" i="24"/>
  <c r="O3986" i="24"/>
  <c r="O3987" i="24"/>
  <c r="O3988" i="24"/>
  <c r="O3990" i="24"/>
  <c r="O3991" i="24"/>
  <c r="O3992" i="24"/>
  <c r="O3994" i="24"/>
  <c r="O3995" i="24"/>
  <c r="O3996" i="24"/>
  <c r="O3998" i="24"/>
  <c r="O3999" i="24"/>
  <c r="O4000" i="24"/>
  <c r="O4002" i="24"/>
  <c r="O4003" i="24"/>
  <c r="O4004" i="24"/>
  <c r="O4006" i="24"/>
  <c r="O4007" i="24"/>
  <c r="O4008" i="24"/>
  <c r="O4010" i="24"/>
  <c r="O4011" i="24"/>
  <c r="O4012" i="24"/>
  <c r="O4014" i="24"/>
  <c r="O4015" i="24"/>
  <c r="O4016" i="24"/>
  <c r="O4018" i="24"/>
  <c r="O4019" i="24"/>
  <c r="O4020" i="24"/>
  <c r="O4022" i="24"/>
  <c r="O4023" i="24"/>
  <c r="O4024" i="24"/>
  <c r="O4026" i="24"/>
  <c r="O4027" i="24"/>
  <c r="O4028" i="24"/>
  <c r="O4030" i="24"/>
  <c r="O4031" i="24"/>
  <c r="O4032" i="24"/>
  <c r="O4034" i="24"/>
  <c r="O4035" i="24"/>
  <c r="O4036" i="24"/>
  <c r="O4038" i="24"/>
  <c r="O4039" i="24"/>
  <c r="O4040" i="24"/>
  <c r="O4042" i="24"/>
  <c r="O4043" i="24"/>
  <c r="O4044" i="24"/>
  <c r="O4046" i="24"/>
  <c r="O4047" i="24"/>
  <c r="O4048" i="24"/>
  <c r="O4050" i="24"/>
  <c r="O4051" i="24"/>
  <c r="O4052" i="24"/>
  <c r="O4054" i="24"/>
  <c r="O4055" i="24"/>
  <c r="O4056" i="24"/>
  <c r="O4058" i="24"/>
  <c r="O4059" i="24"/>
  <c r="O4060" i="24"/>
  <c r="O4062" i="24"/>
  <c r="O4063" i="24"/>
  <c r="O4064" i="24"/>
  <c r="O4066" i="24"/>
  <c r="O4067" i="24"/>
  <c r="O4068" i="24"/>
  <c r="O4070" i="24"/>
  <c r="O4071" i="24"/>
  <c r="O4072" i="24"/>
  <c r="O4074" i="24"/>
  <c r="O4075" i="24"/>
  <c r="O4076" i="24"/>
  <c r="O4078" i="24"/>
  <c r="O4079" i="24"/>
  <c r="O4080" i="24"/>
  <c r="O4082" i="24"/>
  <c r="O4083" i="24"/>
  <c r="O4084" i="24"/>
  <c r="O4086" i="24"/>
  <c r="O4087" i="24"/>
  <c r="O4088" i="24"/>
  <c r="O4090" i="24"/>
  <c r="O4091" i="24"/>
  <c r="O4092" i="24"/>
  <c r="O4094" i="24"/>
  <c r="O4095" i="24"/>
  <c r="O4096" i="24"/>
  <c r="O4098" i="24"/>
  <c r="O4099" i="24"/>
  <c r="O4100" i="24"/>
  <c r="O4102" i="24"/>
  <c r="O4103" i="24"/>
  <c r="O4104" i="24"/>
  <c r="O4106" i="24"/>
  <c r="O4107" i="24"/>
  <c r="O4108" i="24"/>
  <c r="O4110" i="24"/>
  <c r="O4111" i="24"/>
  <c r="O4112" i="24"/>
  <c r="O4114" i="24"/>
  <c r="O4115" i="24"/>
  <c r="O4116" i="24"/>
  <c r="O4118" i="24"/>
  <c r="O4119" i="24"/>
  <c r="O4120" i="24"/>
  <c r="O4122" i="24"/>
  <c r="O4123" i="24"/>
  <c r="O4124" i="24"/>
  <c r="O4126" i="24"/>
  <c r="O4127" i="24"/>
  <c r="O4128" i="24"/>
  <c r="O4130" i="24"/>
  <c r="O4131" i="24"/>
  <c r="O4132" i="24"/>
  <c r="O4134" i="24"/>
  <c r="O4135" i="24"/>
  <c r="O4136" i="24"/>
  <c r="O4138" i="24"/>
  <c r="O4139" i="24"/>
  <c r="O4140" i="24"/>
  <c r="O4142" i="24"/>
  <c r="O4143" i="24"/>
  <c r="O4144" i="24"/>
  <c r="O4146" i="24"/>
  <c r="O4147" i="24"/>
  <c r="O4148" i="24"/>
  <c r="O4150" i="24"/>
  <c r="O4151" i="24"/>
  <c r="O4152" i="24"/>
  <c r="O4154" i="24"/>
  <c r="O4155" i="24"/>
  <c r="O4156" i="24"/>
  <c r="O4158" i="24"/>
  <c r="O4159" i="24"/>
  <c r="O4160" i="24"/>
  <c r="O4162" i="24"/>
  <c r="O4163" i="24"/>
  <c r="O4164" i="24"/>
  <c r="O4166" i="24"/>
  <c r="O4167" i="24"/>
  <c r="O4168" i="24"/>
  <c r="O4170" i="24"/>
  <c r="O4171" i="24"/>
  <c r="O4172" i="24"/>
  <c r="O4174" i="24"/>
  <c r="O4175" i="24"/>
  <c r="O4176" i="24"/>
  <c r="O4178" i="24"/>
  <c r="O4179" i="24"/>
  <c r="O4180" i="24"/>
  <c r="O4182" i="24"/>
  <c r="O4183" i="24"/>
  <c r="O4184" i="24"/>
  <c r="O4186" i="24"/>
  <c r="O4187" i="24"/>
  <c r="O4188" i="24"/>
  <c r="O4190" i="24"/>
  <c r="O4191" i="24"/>
  <c r="O4192" i="24"/>
  <c r="O4194" i="24"/>
  <c r="O4195" i="24"/>
  <c r="O4196" i="24"/>
  <c r="O4198" i="24"/>
  <c r="O4199" i="24"/>
  <c r="O4200" i="24"/>
  <c r="O4202" i="24"/>
  <c r="O4203" i="24"/>
  <c r="O4204" i="24"/>
  <c r="O4206" i="24"/>
  <c r="O4207" i="24"/>
  <c r="O4208" i="24"/>
  <c r="O4210" i="24"/>
  <c r="O4211" i="24"/>
  <c r="O4212" i="24"/>
  <c r="O4214" i="24"/>
  <c r="O4215" i="24"/>
  <c r="O4216" i="24"/>
  <c r="O4218" i="24"/>
  <c r="O4219" i="24"/>
  <c r="O4220" i="24"/>
  <c r="O4222" i="24"/>
  <c r="O4223" i="24"/>
  <c r="O4224" i="24"/>
  <c r="O4226" i="24"/>
  <c r="O4227" i="24"/>
  <c r="O4228" i="24"/>
  <c r="O4230" i="24"/>
  <c r="O4231" i="24"/>
  <c r="O4232" i="24"/>
  <c r="O4234" i="24"/>
  <c r="O4235" i="24"/>
  <c r="O4236" i="24"/>
  <c r="O4238" i="24"/>
  <c r="O4239" i="24"/>
  <c r="O4240" i="24"/>
  <c r="O4242" i="24"/>
  <c r="O4243" i="24"/>
  <c r="O4244" i="24"/>
  <c r="O4246" i="24"/>
  <c r="O4247" i="24"/>
  <c r="O4248" i="24"/>
  <c r="O4250" i="24"/>
  <c r="O4251" i="24"/>
  <c r="O4252" i="24"/>
  <c r="O4254" i="24"/>
  <c r="O4255" i="24"/>
  <c r="O4256" i="24"/>
  <c r="O4258" i="24"/>
  <c r="O4259" i="24"/>
  <c r="O4260" i="24"/>
  <c r="O4262" i="24"/>
  <c r="O4263" i="24"/>
  <c r="O4264" i="24"/>
  <c r="O4266" i="24"/>
  <c r="O4267" i="24"/>
  <c r="O4268" i="24"/>
  <c r="O4270" i="24"/>
  <c r="O4271" i="24"/>
  <c r="O4272" i="24"/>
  <c r="O4274" i="24"/>
  <c r="O4275" i="24"/>
  <c r="O4276" i="24"/>
  <c r="O4278" i="24"/>
  <c r="O4279" i="24"/>
  <c r="O4280" i="24"/>
  <c r="O4282" i="24"/>
  <c r="O4283" i="24"/>
  <c r="O4284" i="24"/>
  <c r="O4286" i="24"/>
  <c r="O4287" i="24"/>
  <c r="O4288" i="24"/>
  <c r="O4290" i="24"/>
  <c r="O4291" i="24"/>
  <c r="O4292" i="24"/>
  <c r="O4294" i="24"/>
  <c r="O4295" i="24"/>
  <c r="O4296" i="24"/>
  <c r="O4298" i="24"/>
  <c r="O4299" i="24"/>
  <c r="O4300" i="24"/>
  <c r="O4302" i="24"/>
  <c r="O4303" i="24"/>
  <c r="O4304" i="24"/>
  <c r="O4306" i="24"/>
  <c r="O4307" i="24"/>
  <c r="O4308" i="24"/>
  <c r="O4310" i="24"/>
  <c r="O4311" i="24"/>
  <c r="O4312" i="24"/>
  <c r="O4314" i="24"/>
  <c r="O4315" i="24"/>
  <c r="O4316" i="24"/>
  <c r="O4318" i="24"/>
  <c r="O4319" i="24"/>
  <c r="O4320" i="24"/>
  <c r="O4322" i="24"/>
  <c r="O4323" i="24"/>
  <c r="O4324" i="24"/>
  <c r="O4326" i="24"/>
  <c r="O4327" i="24"/>
  <c r="O4328" i="24"/>
  <c r="O4330" i="24"/>
  <c r="O4331" i="24"/>
  <c r="O4332" i="24"/>
  <c r="O4334" i="24"/>
  <c r="O4335" i="24"/>
  <c r="O4336" i="24"/>
  <c r="O4338" i="24"/>
  <c r="O4339" i="24"/>
  <c r="O4340" i="24"/>
  <c r="O4342" i="24"/>
  <c r="O4343" i="24"/>
  <c r="O4344" i="24"/>
  <c r="O4346" i="24"/>
  <c r="O4347" i="24"/>
  <c r="O4348" i="24"/>
  <c r="O4350" i="24"/>
  <c r="O4351" i="24"/>
  <c r="O4352" i="24"/>
  <c r="O4354" i="24"/>
  <c r="O4355" i="24"/>
  <c r="O4356" i="24"/>
  <c r="O4358" i="24"/>
  <c r="O4359" i="24"/>
  <c r="O4360" i="24"/>
  <c r="O4362" i="24"/>
  <c r="O4363" i="24"/>
  <c r="O4364" i="24"/>
  <c r="O4366" i="24"/>
  <c r="O4367" i="24"/>
  <c r="O4368" i="24"/>
  <c r="O4370" i="24"/>
  <c r="O4371" i="24"/>
  <c r="O4372" i="24"/>
  <c r="O4374" i="24"/>
  <c r="O4375" i="24"/>
  <c r="O4376" i="24"/>
  <c r="O4378" i="24"/>
  <c r="O4379" i="24"/>
  <c r="O4380" i="24"/>
  <c r="O4382" i="24"/>
  <c r="O4383" i="24"/>
  <c r="O4384" i="24"/>
  <c r="O4386" i="24"/>
  <c r="O4387" i="24"/>
  <c r="O4388" i="24"/>
  <c r="O4390" i="24"/>
  <c r="O4391" i="24"/>
  <c r="O4392" i="24"/>
  <c r="O4394" i="24"/>
  <c r="O4395" i="24"/>
  <c r="O4396" i="24"/>
  <c r="O4398" i="24"/>
  <c r="O4399" i="24"/>
  <c r="O4400" i="24"/>
  <c r="O4402" i="24"/>
  <c r="O4403" i="24"/>
  <c r="O4404" i="24"/>
  <c r="O4406" i="24"/>
  <c r="O4407" i="24"/>
  <c r="O4408" i="24"/>
  <c r="O4410" i="24"/>
  <c r="O4411" i="24"/>
  <c r="O4412" i="24"/>
  <c r="O4414" i="24"/>
  <c r="O4415" i="24"/>
  <c r="O4416" i="24"/>
  <c r="O4418" i="24"/>
  <c r="O4419" i="24"/>
  <c r="O4420" i="24"/>
  <c r="O4422" i="24"/>
  <c r="O4423" i="24"/>
  <c r="O4424" i="24"/>
  <c r="O4426" i="24"/>
  <c r="O4427" i="24"/>
  <c r="O4428" i="24"/>
  <c r="O4430" i="24"/>
  <c r="O4431" i="24"/>
  <c r="O4432" i="24"/>
  <c r="O4434" i="24"/>
  <c r="O4435" i="24"/>
  <c r="O4436" i="24"/>
  <c r="O4438" i="24"/>
  <c r="O4439" i="24"/>
  <c r="O4440" i="24"/>
  <c r="O4442" i="24"/>
  <c r="O4443" i="24"/>
  <c r="O4444" i="24"/>
  <c r="O4446" i="24"/>
  <c r="O4447" i="24"/>
  <c r="O4448" i="24"/>
  <c r="O4450" i="24"/>
  <c r="O4451" i="24"/>
  <c r="O4452" i="24"/>
  <c r="O4454" i="24"/>
  <c r="O4455" i="24"/>
  <c r="O4456" i="24"/>
  <c r="O4458" i="24"/>
  <c r="O4459" i="24"/>
  <c r="O4460" i="24"/>
  <c r="O4462" i="24"/>
  <c r="O4463" i="24"/>
  <c r="O4464" i="24"/>
  <c r="O4466" i="24"/>
  <c r="O4467" i="24"/>
  <c r="O4468" i="24"/>
  <c r="O4470" i="24"/>
  <c r="O4471" i="24"/>
  <c r="O4472" i="24"/>
  <c r="O4474" i="24"/>
  <c r="O4475" i="24"/>
  <c r="O4476" i="24"/>
  <c r="O4478" i="24"/>
  <c r="O4479" i="24"/>
  <c r="O4480" i="24"/>
  <c r="O4482" i="24"/>
  <c r="O4483" i="24"/>
  <c r="O4484" i="24"/>
  <c r="O4486" i="24"/>
  <c r="O4487" i="24"/>
  <c r="O4488" i="24"/>
  <c r="O4490" i="24"/>
  <c r="O4491" i="24"/>
  <c r="O4492" i="24"/>
  <c r="O4494" i="24"/>
  <c r="O4495" i="24"/>
  <c r="O4496" i="24"/>
  <c r="O4498" i="24"/>
  <c r="O4499" i="24"/>
  <c r="O4500" i="24"/>
  <c r="O4502" i="24"/>
  <c r="O4503" i="24"/>
  <c r="O4504" i="24"/>
  <c r="O4506" i="24"/>
  <c r="O4507" i="24"/>
  <c r="O4508" i="24"/>
  <c r="O4510" i="24"/>
  <c r="O4511" i="24"/>
  <c r="O4512" i="24"/>
  <c r="O4514" i="24"/>
  <c r="O4515" i="24"/>
  <c r="O4516" i="24"/>
  <c r="O4518" i="24"/>
  <c r="O4519" i="24"/>
  <c r="O4520" i="24"/>
  <c r="O4522" i="24"/>
  <c r="O4523" i="24"/>
  <c r="O4524" i="24"/>
  <c r="O4526" i="24"/>
  <c r="O4527" i="24"/>
  <c r="O4528" i="24"/>
  <c r="O4530" i="24"/>
  <c r="O4531" i="24"/>
  <c r="O4532" i="24"/>
  <c r="O4534" i="24"/>
  <c r="O4535" i="24"/>
  <c r="O4536" i="24"/>
  <c r="O4538" i="24"/>
  <c r="O4539" i="24"/>
  <c r="O4540" i="24"/>
  <c r="O4542" i="24"/>
  <c r="O4543" i="24"/>
  <c r="O4544" i="24"/>
  <c r="O4546" i="24"/>
  <c r="O4547" i="24"/>
  <c r="O4548" i="24"/>
  <c r="O4550" i="24"/>
  <c r="O4551" i="24"/>
  <c r="O4552" i="24"/>
  <c r="O4554" i="24"/>
  <c r="O4555" i="24"/>
  <c r="O4556" i="24"/>
  <c r="O4558" i="24"/>
  <c r="O4559" i="24"/>
  <c r="O4560" i="24"/>
  <c r="O4562" i="24"/>
  <c r="O4563" i="24"/>
  <c r="O4564" i="24"/>
  <c r="O4566" i="24"/>
  <c r="O4567" i="24"/>
  <c r="O4568" i="24"/>
  <c r="O4570" i="24"/>
  <c r="O4571" i="24"/>
  <c r="O4572" i="24"/>
  <c r="O4574" i="24"/>
  <c r="O4575" i="24"/>
  <c r="O4576" i="24"/>
  <c r="O4578" i="24"/>
  <c r="O4579" i="24"/>
  <c r="O4580" i="24"/>
  <c r="O4582" i="24"/>
  <c r="O4583" i="24"/>
  <c r="O4584" i="24"/>
  <c r="O4586" i="24"/>
  <c r="O4587" i="24"/>
  <c r="O4588" i="24"/>
  <c r="O4590" i="24"/>
  <c r="O4591" i="24"/>
  <c r="O4592" i="24"/>
  <c r="O4594" i="24"/>
  <c r="O4595" i="24"/>
  <c r="O4596" i="24"/>
  <c r="O4598" i="24"/>
  <c r="O4599" i="24"/>
  <c r="O4600" i="24"/>
  <c r="O4602" i="24"/>
  <c r="O4603" i="24"/>
  <c r="O4604" i="24"/>
  <c r="O4606" i="24"/>
  <c r="O4607" i="24"/>
  <c r="O4608" i="24"/>
  <c r="O4610" i="24"/>
  <c r="O4611" i="24"/>
  <c r="O4612" i="24"/>
  <c r="O4614" i="24"/>
  <c r="O4615" i="24"/>
  <c r="O4616" i="24"/>
  <c r="O4618" i="24"/>
  <c r="O4619" i="24"/>
  <c r="O4620" i="24"/>
  <c r="O4622" i="24"/>
  <c r="O4623" i="24"/>
  <c r="O4624" i="24"/>
  <c r="O4626" i="24"/>
  <c r="O4627" i="24"/>
  <c r="O4628" i="24"/>
  <c r="O4630" i="24"/>
  <c r="O4631" i="24"/>
  <c r="O4632" i="24"/>
  <c r="O4634" i="24"/>
  <c r="O4635" i="24"/>
  <c r="O4636" i="24"/>
  <c r="O4638" i="24"/>
  <c r="O4639" i="24"/>
  <c r="O4640" i="24"/>
  <c r="O4642" i="24"/>
  <c r="O4643" i="24"/>
  <c r="O4644" i="24"/>
  <c r="O4646" i="24"/>
  <c r="O4647" i="24"/>
  <c r="O4648" i="24"/>
  <c r="O4650" i="24"/>
  <c r="O4651" i="24"/>
  <c r="O4652" i="24"/>
  <c r="O4654" i="24"/>
  <c r="O4655" i="24"/>
  <c r="O4656" i="24"/>
  <c r="O4658" i="24"/>
  <c r="O4659" i="24"/>
  <c r="O4660" i="24"/>
  <c r="O4662" i="24"/>
  <c r="O4663" i="24"/>
  <c r="O4664" i="24"/>
  <c r="O4666" i="24"/>
  <c r="O4667" i="24"/>
  <c r="O4668" i="24"/>
  <c r="O4670" i="24"/>
  <c r="O4671" i="24"/>
  <c r="O4672" i="24"/>
  <c r="O4674" i="24"/>
  <c r="O4675" i="24"/>
  <c r="O4676" i="24"/>
  <c r="O4678" i="24"/>
  <c r="O4679" i="24"/>
  <c r="O4680" i="24"/>
  <c r="O4682" i="24"/>
  <c r="O4683" i="24"/>
  <c r="O4684" i="24"/>
  <c r="O4686" i="24"/>
  <c r="O4687" i="24"/>
  <c r="O4688" i="24"/>
  <c r="O4690" i="24"/>
  <c r="O4691" i="24"/>
  <c r="O4692" i="24"/>
  <c r="O4694" i="24"/>
  <c r="O4695" i="24"/>
  <c r="O4696" i="24"/>
  <c r="O4698" i="24"/>
  <c r="O4699" i="24"/>
  <c r="O4700" i="24"/>
  <c r="O4702" i="24"/>
  <c r="O4703" i="24"/>
  <c r="O4704" i="24"/>
  <c r="O4706" i="24"/>
  <c r="O4707" i="24"/>
  <c r="O4708" i="24"/>
  <c r="O4710" i="24"/>
  <c r="O4711" i="24"/>
  <c r="O4712" i="24"/>
  <c r="O4714" i="24"/>
  <c r="O4715" i="24"/>
  <c r="O4716" i="24"/>
  <c r="O4718" i="24"/>
  <c r="O4719" i="24"/>
  <c r="O4720" i="24"/>
  <c r="O4722" i="24"/>
  <c r="O4723" i="24"/>
  <c r="O4724" i="24"/>
  <c r="O4726" i="24"/>
  <c r="O4727" i="24"/>
  <c r="O4728" i="24"/>
  <c r="O4730" i="24"/>
  <c r="O4731" i="24"/>
  <c r="O4732" i="24"/>
  <c r="O4734" i="24"/>
  <c r="O4735" i="24"/>
  <c r="O4736" i="24"/>
  <c r="O4738" i="24"/>
  <c r="O4739" i="24"/>
  <c r="O4740" i="24"/>
  <c r="O4742" i="24"/>
  <c r="O4743" i="24"/>
  <c r="O4744" i="24"/>
  <c r="O4746" i="24"/>
  <c r="O4747" i="24"/>
  <c r="O4748" i="24"/>
  <c r="O4750" i="24"/>
  <c r="O4751" i="24"/>
  <c r="O4752" i="24"/>
  <c r="O4754" i="24"/>
  <c r="O4755" i="24"/>
  <c r="O4756" i="24"/>
  <c r="O4758" i="24"/>
  <c r="O4759" i="24"/>
  <c r="O4760" i="24"/>
  <c r="O4762" i="24"/>
  <c r="O4763" i="24"/>
  <c r="O4764" i="24"/>
  <c r="O4766" i="24"/>
  <c r="O4767" i="24"/>
  <c r="O4768" i="24"/>
  <c r="O4770" i="24"/>
  <c r="O4771" i="24"/>
  <c r="O4772" i="24"/>
  <c r="O4774" i="24"/>
  <c r="O4775" i="24"/>
  <c r="O4776" i="24"/>
  <c r="O4778" i="24"/>
  <c r="O4779" i="24"/>
  <c r="O4780" i="24"/>
  <c r="O4782" i="24"/>
  <c r="O4783" i="24"/>
  <c r="O4784" i="24"/>
  <c r="O4786" i="24"/>
  <c r="O4787" i="24"/>
  <c r="O4788" i="24"/>
  <c r="O4790" i="24"/>
  <c r="O4791" i="24"/>
  <c r="O4792" i="24"/>
  <c r="O4794" i="24"/>
  <c r="O4795" i="24"/>
  <c r="O4796" i="24"/>
  <c r="O4798" i="24"/>
  <c r="O4799" i="24"/>
  <c r="O4800" i="24"/>
  <c r="O4802" i="24"/>
  <c r="O4803" i="24"/>
  <c r="O4804" i="24"/>
  <c r="O4806" i="24"/>
  <c r="O4807" i="24"/>
  <c r="O4808" i="24"/>
  <c r="O4810" i="24"/>
  <c r="O4811" i="24"/>
  <c r="O4812" i="24"/>
  <c r="O4814" i="24"/>
  <c r="O4815" i="24"/>
  <c r="O4816" i="24"/>
  <c r="O4818" i="24"/>
  <c r="O4819" i="24"/>
  <c r="O4820" i="24"/>
  <c r="O4822" i="24"/>
  <c r="O4823" i="24"/>
  <c r="O4824" i="24"/>
  <c r="O4826" i="24"/>
  <c r="O4827" i="24"/>
  <c r="O4828" i="24"/>
  <c r="O4830" i="24"/>
  <c r="O4831" i="24"/>
  <c r="O4832" i="24"/>
  <c r="O4834" i="24"/>
  <c r="O4835" i="24"/>
  <c r="O4836" i="24"/>
  <c r="O4838" i="24"/>
  <c r="O4839" i="24"/>
  <c r="O4840" i="24"/>
  <c r="O4842" i="24"/>
  <c r="O4843" i="24"/>
  <c r="O4844" i="24"/>
  <c r="O4846" i="24"/>
  <c r="O4847" i="24"/>
  <c r="O4848" i="24"/>
  <c r="O4850" i="24"/>
  <c r="O4851" i="24"/>
  <c r="O4852" i="24"/>
  <c r="O4854" i="24"/>
  <c r="O4855" i="24"/>
  <c r="O4856" i="24"/>
  <c r="O4858" i="24"/>
  <c r="O4859" i="24"/>
  <c r="O4860" i="24"/>
  <c r="O4862" i="24"/>
  <c r="O4863" i="24"/>
  <c r="O4864" i="24"/>
  <c r="O4866" i="24"/>
  <c r="O4867" i="24"/>
  <c r="O4868" i="24"/>
  <c r="O4870" i="24"/>
  <c r="O4871" i="24"/>
  <c r="O4872" i="24"/>
  <c r="O4874" i="24"/>
  <c r="O4875" i="24"/>
  <c r="O4876" i="24"/>
  <c r="O4878" i="24"/>
  <c r="O4879" i="24"/>
  <c r="O4880" i="24"/>
  <c r="O4882" i="24"/>
  <c r="O4883" i="24"/>
  <c r="O4884" i="24"/>
  <c r="O4886" i="24"/>
  <c r="O4887" i="24"/>
  <c r="O4888" i="24"/>
  <c r="O4890" i="24"/>
  <c r="O4891" i="24"/>
  <c r="O4892" i="24"/>
  <c r="O4894" i="24"/>
  <c r="O4895" i="24"/>
  <c r="O4896" i="24"/>
  <c r="O4898" i="24"/>
  <c r="O4899" i="24"/>
  <c r="O4900" i="24"/>
  <c r="O4902" i="24"/>
  <c r="O4903" i="24"/>
  <c r="O4904" i="24"/>
  <c r="O4906" i="24"/>
  <c r="O4907" i="24"/>
  <c r="O4908" i="24"/>
  <c r="O4910" i="24"/>
  <c r="O4911" i="24"/>
  <c r="O4912" i="24"/>
  <c r="O4914" i="24"/>
  <c r="O4915" i="24"/>
  <c r="O4916" i="24"/>
  <c r="O4918" i="24"/>
  <c r="O4919" i="24"/>
  <c r="O4920" i="24"/>
  <c r="O4922" i="24"/>
  <c r="O4923" i="24"/>
  <c r="O4924" i="24"/>
  <c r="O4926" i="24"/>
  <c r="O4927" i="24"/>
  <c r="O4928" i="24"/>
  <c r="O4930" i="24"/>
  <c r="O4931" i="24"/>
  <c r="O4932" i="24"/>
  <c r="O4934" i="24"/>
  <c r="O4935" i="24"/>
  <c r="O4936" i="24"/>
  <c r="O4938" i="24"/>
  <c r="O4939" i="24"/>
  <c r="O4940" i="24"/>
  <c r="O4942" i="24"/>
  <c r="O4943" i="24"/>
  <c r="O4944" i="24"/>
  <c r="O4946" i="24"/>
  <c r="O4947" i="24"/>
  <c r="O4948" i="24"/>
  <c r="O4950" i="24"/>
  <c r="O4951" i="24"/>
  <c r="O4952" i="24"/>
  <c r="O4954" i="24"/>
  <c r="O4955" i="24"/>
  <c r="O4956" i="24"/>
  <c r="O4958" i="24"/>
  <c r="O4959" i="24"/>
  <c r="O4960" i="24"/>
  <c r="O4962" i="24"/>
  <c r="O4963" i="24"/>
  <c r="O4964" i="24"/>
  <c r="O4966" i="24"/>
  <c r="O4967" i="24"/>
  <c r="O4968" i="24"/>
  <c r="O4970" i="24"/>
  <c r="O4971" i="24"/>
  <c r="O4972" i="24"/>
  <c r="O4974" i="24"/>
  <c r="O4975" i="24"/>
  <c r="O4976" i="24"/>
  <c r="O4978" i="24"/>
  <c r="O4979" i="24"/>
  <c r="O4980" i="24"/>
  <c r="O4982" i="24"/>
  <c r="O4983" i="24"/>
  <c r="O4984" i="24"/>
  <c r="O4986" i="24"/>
  <c r="O4987" i="24"/>
  <c r="O4988" i="24"/>
  <c r="O4990" i="24"/>
  <c r="O4991" i="24"/>
  <c r="O4992" i="24"/>
  <c r="O4994" i="24"/>
  <c r="O4995" i="24"/>
  <c r="O4996" i="24"/>
  <c r="O4998" i="24"/>
  <c r="O4999" i="24"/>
  <c r="O5000" i="24"/>
  <c r="O5002" i="24"/>
  <c r="O5003" i="24"/>
  <c r="O5004" i="24"/>
  <c r="O5006" i="24"/>
  <c r="O5007" i="24"/>
  <c r="O5008" i="24"/>
  <c r="O5010" i="24"/>
  <c r="O5011" i="24"/>
  <c r="O5012" i="24"/>
  <c r="O5014" i="24"/>
  <c r="O5015" i="24"/>
  <c r="O5016" i="24"/>
  <c r="O5018" i="24"/>
  <c r="O5019" i="24"/>
  <c r="O5020" i="24"/>
  <c r="O5022" i="24"/>
  <c r="O5023" i="24"/>
  <c r="O5024" i="24"/>
  <c r="O5026" i="24"/>
  <c r="O5027" i="24"/>
  <c r="O5028" i="24"/>
  <c r="O5030" i="24"/>
  <c r="O5031" i="24"/>
  <c r="O5032" i="24"/>
  <c r="O5034" i="24"/>
  <c r="O5035" i="24"/>
  <c r="O5036" i="24"/>
  <c r="O5038" i="24"/>
  <c r="O5039" i="24"/>
  <c r="O5040" i="24"/>
  <c r="O5042" i="24"/>
  <c r="O5043" i="24"/>
  <c r="O5044" i="24"/>
  <c r="O5046" i="24"/>
  <c r="O5047" i="24"/>
  <c r="O5048" i="24"/>
  <c r="O5050" i="24"/>
  <c r="O5051" i="24"/>
  <c r="O5052" i="24"/>
  <c r="O5054" i="24"/>
  <c r="O5055" i="24"/>
  <c r="O5056" i="24"/>
  <c r="O5058" i="24"/>
  <c r="O5059" i="24"/>
  <c r="O5060" i="24"/>
  <c r="O5062" i="24"/>
  <c r="O5063" i="24"/>
  <c r="O5064" i="24"/>
  <c r="O5066" i="24"/>
  <c r="O5067" i="24"/>
  <c r="O5068" i="24"/>
  <c r="O5070" i="24"/>
  <c r="O5071" i="24"/>
  <c r="O5072" i="24"/>
  <c r="O5074" i="24"/>
  <c r="O5075" i="24"/>
  <c r="O5076" i="24"/>
  <c r="O5078" i="24"/>
  <c r="O5079" i="24"/>
  <c r="O5080" i="24"/>
  <c r="O5082" i="24"/>
  <c r="O5083" i="24"/>
  <c r="O5084" i="24"/>
  <c r="O5086" i="24"/>
  <c r="O5087" i="24"/>
  <c r="O5088" i="24"/>
  <c r="O5090" i="24"/>
  <c r="O5091" i="24"/>
  <c r="O5092" i="24"/>
  <c r="O5094" i="24"/>
  <c r="O5095" i="24"/>
  <c r="O5096" i="24"/>
  <c r="O5098" i="24"/>
  <c r="O5099" i="24"/>
  <c r="O5100" i="24"/>
  <c r="O5102" i="24"/>
  <c r="O5103" i="24"/>
  <c r="O5104" i="24"/>
  <c r="O5106" i="24"/>
  <c r="O5107" i="24"/>
  <c r="O5108" i="24"/>
  <c r="O5110" i="24"/>
  <c r="O5111" i="24"/>
  <c r="O5112" i="24"/>
  <c r="O5114" i="24"/>
  <c r="O5115" i="24"/>
  <c r="O5116" i="24"/>
  <c r="O5118" i="24"/>
  <c r="O5119" i="24"/>
  <c r="O5120" i="24"/>
  <c r="O5122" i="24"/>
  <c r="O5123" i="24"/>
  <c r="O5124" i="24"/>
  <c r="O5126" i="24"/>
  <c r="O5127" i="24"/>
  <c r="O5128" i="24"/>
  <c r="O5130" i="24"/>
  <c r="O5131" i="24"/>
  <c r="O5132" i="24"/>
  <c r="O5134" i="24"/>
  <c r="O5135" i="24"/>
  <c r="O5136" i="24"/>
  <c r="O5138" i="24"/>
  <c r="O5139" i="24"/>
  <c r="O5140" i="24"/>
  <c r="O5142" i="24"/>
  <c r="O5143" i="24"/>
  <c r="O5144" i="24"/>
  <c r="O5146" i="24"/>
  <c r="O5147" i="24"/>
  <c r="O5148" i="24"/>
  <c r="O5150" i="24"/>
  <c r="O5151" i="24"/>
  <c r="O5152" i="24"/>
  <c r="O5154" i="24"/>
  <c r="O5155" i="24"/>
  <c r="O5156" i="24"/>
  <c r="O5158" i="24"/>
  <c r="O5159" i="24"/>
  <c r="O5160" i="24"/>
  <c r="O5162" i="24"/>
  <c r="O5163" i="24"/>
  <c r="O5164" i="24"/>
  <c r="O5166" i="24"/>
  <c r="O5167" i="24"/>
  <c r="O5168" i="24"/>
  <c r="O5170" i="24"/>
  <c r="O5171" i="24"/>
  <c r="O5172" i="24"/>
  <c r="O5174" i="24"/>
  <c r="O5175" i="24"/>
  <c r="O5176" i="24"/>
  <c r="O5178" i="24"/>
  <c r="O5179" i="24"/>
  <c r="O5180" i="24"/>
  <c r="O5182" i="24"/>
  <c r="O5183" i="24"/>
  <c r="O5184" i="24"/>
  <c r="O5186" i="24"/>
  <c r="O5187" i="24"/>
  <c r="O5188" i="24"/>
  <c r="O5190" i="24"/>
  <c r="O5191" i="24"/>
  <c r="O5192" i="24"/>
  <c r="O5194" i="24"/>
  <c r="O5195" i="24"/>
  <c r="O5196" i="24"/>
  <c r="O5198" i="24"/>
  <c r="O5199" i="24"/>
  <c r="O5200" i="24"/>
  <c r="O5202" i="24"/>
  <c r="O5203" i="24"/>
  <c r="O5204" i="24"/>
  <c r="O5206" i="24"/>
  <c r="O5207" i="24"/>
  <c r="O5208" i="24"/>
  <c r="O5210" i="24"/>
  <c r="O5211" i="24"/>
  <c r="O5212" i="24"/>
  <c r="O5214" i="24"/>
  <c r="O5215" i="24"/>
  <c r="O5216" i="24"/>
  <c r="O5218" i="24"/>
  <c r="O5219" i="24"/>
  <c r="O5220" i="24"/>
  <c r="O5222" i="24"/>
  <c r="O5223" i="24"/>
  <c r="O5224" i="24"/>
  <c r="O5226" i="24"/>
  <c r="O5227" i="24"/>
  <c r="O5228" i="24"/>
  <c r="O5230" i="24"/>
  <c r="O5231" i="24"/>
  <c r="O5232" i="24"/>
  <c r="O5234" i="24"/>
  <c r="O5235" i="24"/>
  <c r="O5236" i="24"/>
  <c r="O5238" i="24"/>
  <c r="O5239" i="24"/>
  <c r="O5240" i="24"/>
  <c r="O5242" i="24"/>
  <c r="O5243" i="24"/>
  <c r="O5244" i="24"/>
  <c r="O5246" i="24"/>
  <c r="O5247" i="24"/>
  <c r="O5248" i="24"/>
  <c r="O5250" i="24"/>
  <c r="O5251" i="24"/>
  <c r="O5252" i="24"/>
  <c r="O5254" i="24"/>
  <c r="O5255" i="24"/>
  <c r="O5256" i="24"/>
  <c r="O5258" i="24"/>
  <c r="O5259" i="24"/>
  <c r="O5260" i="24"/>
  <c r="O5262" i="24"/>
  <c r="O5263" i="24"/>
  <c r="O5264" i="24"/>
  <c r="O5266" i="24"/>
  <c r="O5267" i="24"/>
  <c r="O5268" i="24"/>
  <c r="O5270" i="24"/>
  <c r="O5271" i="24"/>
  <c r="O5272" i="24"/>
  <c r="O5274" i="24"/>
  <c r="O5275" i="24"/>
  <c r="O5276" i="24"/>
  <c r="O5278" i="24"/>
  <c r="O5279" i="24"/>
  <c r="O5280" i="24"/>
  <c r="O5282" i="24"/>
  <c r="O5283" i="24"/>
  <c r="O5284" i="24"/>
  <c r="O5286" i="24"/>
  <c r="O5287" i="24"/>
  <c r="O5288" i="24"/>
  <c r="O5290" i="24"/>
  <c r="O5291" i="24"/>
  <c r="O5292" i="24"/>
  <c r="O5294" i="24"/>
  <c r="O5295" i="24"/>
  <c r="O5296" i="24"/>
  <c r="O5298" i="24"/>
  <c r="O5299" i="24"/>
  <c r="O5300" i="24"/>
  <c r="O5302" i="24"/>
  <c r="O5303" i="24"/>
  <c r="O5304" i="24"/>
  <c r="O5306" i="24"/>
  <c r="O5307" i="24"/>
  <c r="O5308" i="24"/>
  <c r="O5310" i="24"/>
  <c r="O5311" i="24"/>
  <c r="O5312" i="24"/>
  <c r="O5314" i="24"/>
  <c r="O5315" i="24"/>
  <c r="O5316" i="24"/>
  <c r="O5318" i="24"/>
  <c r="O5319" i="24"/>
  <c r="O5320" i="24"/>
  <c r="O5322" i="24"/>
  <c r="O5323" i="24"/>
  <c r="O5324" i="24"/>
  <c r="O5326" i="24"/>
  <c r="O5327" i="24"/>
  <c r="O5328" i="24"/>
  <c r="O5330" i="24"/>
  <c r="O5331" i="24"/>
  <c r="O5332" i="24"/>
  <c r="O5334" i="24"/>
  <c r="O5335" i="24"/>
  <c r="O5336" i="24"/>
  <c r="O5338" i="24"/>
  <c r="O5339" i="24"/>
  <c r="O5340" i="24"/>
  <c r="O5342" i="24"/>
  <c r="O5343" i="24"/>
  <c r="O5344" i="24"/>
  <c r="O5346" i="24"/>
  <c r="O5347" i="24"/>
  <c r="O5348" i="24"/>
  <c r="O5350" i="24"/>
  <c r="O5351" i="24"/>
  <c r="O5352" i="24"/>
  <c r="O5354" i="24"/>
  <c r="O5355" i="24"/>
  <c r="O5356" i="24"/>
  <c r="O5358" i="24"/>
  <c r="O5359" i="24"/>
  <c r="O5360" i="24"/>
  <c r="O5362" i="24"/>
  <c r="O5363" i="24"/>
  <c r="O5364" i="24"/>
  <c r="O5366" i="24"/>
  <c r="O5367" i="24"/>
  <c r="O5368" i="24"/>
  <c r="O5370" i="24"/>
  <c r="O5371" i="24"/>
  <c r="O5372" i="24"/>
  <c r="O5374" i="24"/>
  <c r="O5375" i="24"/>
  <c r="O5376" i="24"/>
  <c r="O5378" i="24"/>
  <c r="O5379" i="24"/>
  <c r="O5380" i="24"/>
  <c r="O5382" i="24"/>
  <c r="O5383" i="24"/>
  <c r="O5384" i="24"/>
  <c r="O5386" i="24"/>
  <c r="O5387" i="24"/>
  <c r="O5388" i="24"/>
  <c r="O5390" i="24"/>
  <c r="O5391" i="24"/>
  <c r="O5392" i="24"/>
  <c r="O5394" i="24"/>
  <c r="O5395" i="24"/>
  <c r="O5396" i="24"/>
  <c r="O5398" i="24"/>
  <c r="O5399" i="24"/>
  <c r="O5400" i="24"/>
  <c r="O5402" i="24"/>
  <c r="O5403" i="24"/>
  <c r="O5404" i="24"/>
  <c r="O5406" i="24"/>
  <c r="O5407" i="24"/>
  <c r="O5408" i="24"/>
  <c r="O5410" i="24"/>
  <c r="O5411" i="24"/>
  <c r="O5412" i="24"/>
  <c r="O5414" i="24"/>
  <c r="O5415" i="24"/>
  <c r="O5416" i="24"/>
  <c r="O5418" i="24"/>
  <c r="O5419" i="24"/>
  <c r="O5420" i="24"/>
  <c r="O5422" i="24"/>
  <c r="O5423" i="24"/>
  <c r="O5424" i="24"/>
  <c r="O5426" i="24"/>
  <c r="O5427" i="24"/>
  <c r="O5428" i="24"/>
  <c r="O5430" i="24"/>
  <c r="O5431" i="24"/>
  <c r="O5432" i="24"/>
  <c r="O5434" i="24"/>
  <c r="O5435" i="24"/>
  <c r="O5436" i="24"/>
  <c r="O5438" i="24"/>
  <c r="O5439" i="24"/>
  <c r="O5440" i="24"/>
  <c r="O5442" i="24"/>
  <c r="O5443" i="24"/>
  <c r="O5444" i="24"/>
  <c r="O5446" i="24"/>
  <c r="O5447" i="24"/>
  <c r="O5448" i="24"/>
  <c r="O5450" i="24"/>
  <c r="O5451" i="24"/>
  <c r="O5452" i="24"/>
  <c r="O5454" i="24"/>
  <c r="O5455" i="24"/>
  <c r="O5456" i="24"/>
  <c r="O5458" i="24"/>
  <c r="O5459" i="24"/>
  <c r="O5460" i="24"/>
  <c r="O5462" i="24"/>
  <c r="O5463" i="24"/>
  <c r="O5464" i="24"/>
  <c r="O5466" i="24"/>
  <c r="O5467" i="24"/>
  <c r="O5468" i="24"/>
  <c r="O5470" i="24"/>
  <c r="O5471" i="24"/>
  <c r="O5472" i="24"/>
  <c r="O5474" i="24"/>
  <c r="O5475" i="24"/>
  <c r="O5476" i="24"/>
  <c r="O5478" i="24"/>
  <c r="O5479" i="24"/>
  <c r="O5480" i="24"/>
  <c r="O5482" i="24"/>
  <c r="O5483" i="24"/>
  <c r="O5484" i="24"/>
  <c r="O5486" i="24"/>
  <c r="O5487" i="24"/>
  <c r="O5488" i="24"/>
  <c r="O5490" i="24"/>
  <c r="O5491" i="24"/>
  <c r="O5492" i="24"/>
  <c r="O5494" i="24"/>
  <c r="O5495" i="24"/>
  <c r="O5496" i="24"/>
  <c r="O5498" i="24"/>
  <c r="O5499" i="24"/>
  <c r="O5500" i="24"/>
  <c r="O5502" i="24"/>
  <c r="O5503" i="24"/>
  <c r="O5504" i="24"/>
  <c r="O5506" i="24"/>
  <c r="O5507" i="24"/>
  <c r="O5508" i="24"/>
  <c r="O5510" i="24"/>
  <c r="O5511" i="24"/>
  <c r="O5512" i="24"/>
  <c r="O5514" i="24"/>
  <c r="O5515" i="24"/>
  <c r="O5516" i="24"/>
  <c r="O5518" i="24"/>
  <c r="O5519" i="24"/>
  <c r="O5520" i="24"/>
  <c r="O5522" i="24"/>
  <c r="O5523" i="24"/>
  <c r="O5524" i="24"/>
  <c r="O5526" i="24"/>
  <c r="O5527" i="24"/>
  <c r="O5528" i="24"/>
  <c r="O5530" i="24"/>
  <c r="O5531" i="24"/>
  <c r="O5532" i="24"/>
  <c r="O5534" i="24"/>
  <c r="O5535" i="24"/>
  <c r="O5536" i="24"/>
  <c r="O5538" i="24"/>
  <c r="O5539" i="24"/>
  <c r="O5540" i="24"/>
  <c r="O5542" i="24"/>
  <c r="O5543" i="24"/>
  <c r="O5544" i="24"/>
  <c r="O5546" i="24"/>
  <c r="O5547" i="24"/>
  <c r="O5548" i="24"/>
  <c r="O5550" i="24"/>
  <c r="O5551" i="24"/>
  <c r="O5552" i="24"/>
  <c r="O5554" i="24"/>
  <c r="O5555" i="24"/>
  <c r="O5556" i="24"/>
  <c r="O5558" i="24"/>
  <c r="O5559" i="24"/>
  <c r="O5560" i="24"/>
  <c r="O5562" i="24"/>
  <c r="O5563" i="24"/>
  <c r="O5564" i="24"/>
  <c r="O5566" i="24"/>
  <c r="O5567" i="24"/>
  <c r="O5568" i="24"/>
  <c r="O5570" i="24"/>
  <c r="O5571" i="24"/>
  <c r="O5572" i="24"/>
  <c r="O5574" i="24"/>
  <c r="O5575" i="24"/>
  <c r="O5576" i="24"/>
  <c r="O5578" i="24"/>
  <c r="O5579" i="24"/>
  <c r="O5580" i="24"/>
  <c r="O5582" i="24"/>
  <c r="O5583" i="24"/>
  <c r="O5584" i="24"/>
  <c r="O5586" i="24"/>
  <c r="O5587" i="24"/>
  <c r="O5588" i="24"/>
  <c r="O5590" i="24"/>
  <c r="O5591" i="24"/>
  <c r="O5592" i="24"/>
  <c r="O5594" i="24"/>
  <c r="O5595" i="24"/>
  <c r="O5596" i="24"/>
  <c r="O5598" i="24"/>
  <c r="O5599" i="24"/>
  <c r="O5600" i="24"/>
  <c r="O5602" i="24"/>
  <c r="O5603" i="24"/>
  <c r="O5604" i="24"/>
  <c r="O5606" i="24"/>
  <c r="O5607" i="24"/>
  <c r="O5608" i="24"/>
  <c r="O5610" i="24"/>
  <c r="O5611" i="24"/>
  <c r="O5612" i="24"/>
  <c r="O5614" i="24"/>
  <c r="O5615" i="24"/>
  <c r="O5616" i="24"/>
  <c r="O5618" i="24"/>
  <c r="O5619" i="24"/>
  <c r="O5620" i="24"/>
  <c r="O5622" i="24"/>
  <c r="O5623" i="24"/>
  <c r="O5624" i="24"/>
  <c r="O5626" i="24"/>
  <c r="O5627" i="24"/>
  <c r="O5628" i="24"/>
  <c r="O5630" i="24"/>
  <c r="O5631" i="24"/>
  <c r="O5632" i="24"/>
  <c r="O5634" i="24"/>
  <c r="O5635" i="24"/>
  <c r="O5636" i="24"/>
  <c r="O5638" i="24"/>
  <c r="O5639" i="24"/>
  <c r="O5640" i="24"/>
  <c r="O5642" i="24"/>
  <c r="O5643" i="24"/>
  <c r="O5644" i="24"/>
  <c r="O5646" i="24"/>
  <c r="O5647" i="24"/>
  <c r="O5648" i="24"/>
  <c r="O5650" i="24"/>
  <c r="O5651" i="24"/>
  <c r="O5652" i="24"/>
  <c r="O5654" i="24"/>
  <c r="O5655" i="24"/>
  <c r="O5656" i="24"/>
  <c r="O5658" i="24"/>
  <c r="O5659" i="24"/>
  <c r="O5660" i="24"/>
  <c r="O5662" i="24"/>
  <c r="O5663" i="24"/>
  <c r="O5664" i="24"/>
  <c r="O5666" i="24"/>
  <c r="O5667" i="24"/>
  <c r="O5668" i="24"/>
  <c r="O5670" i="24"/>
  <c r="O5671" i="24"/>
  <c r="O5672" i="24"/>
  <c r="O5674" i="24"/>
  <c r="O5675" i="24"/>
  <c r="O5676" i="24"/>
  <c r="O5678" i="24"/>
  <c r="O5679" i="24"/>
  <c r="O5680" i="24"/>
  <c r="O5682" i="24"/>
  <c r="O5683" i="24"/>
  <c r="O5684" i="24"/>
  <c r="O5686" i="24"/>
  <c r="O5687" i="24"/>
  <c r="O5688" i="24"/>
  <c r="O5690" i="24"/>
  <c r="O5691" i="24"/>
  <c r="O5692" i="24"/>
  <c r="O5694" i="24"/>
  <c r="O5695" i="24"/>
  <c r="O5696" i="24"/>
  <c r="O5698" i="24"/>
  <c r="O5699" i="24"/>
  <c r="O5700" i="24"/>
  <c r="O5702" i="24"/>
  <c r="O5703" i="24"/>
  <c r="O5704" i="24"/>
  <c r="O5706" i="24"/>
  <c r="O5707" i="24"/>
  <c r="O5708" i="24"/>
  <c r="O5710" i="24"/>
  <c r="O5711" i="24"/>
  <c r="O5712" i="24"/>
  <c r="O5714" i="24"/>
  <c r="O5715" i="24"/>
  <c r="O5716" i="24"/>
  <c r="O5718" i="24"/>
  <c r="O5719" i="24"/>
  <c r="O5720" i="24"/>
  <c r="O5722" i="24"/>
  <c r="O5723" i="24"/>
  <c r="O5724" i="24"/>
  <c r="O5726" i="24"/>
  <c r="O5727" i="24"/>
  <c r="O5728" i="24"/>
  <c r="O5730" i="24"/>
  <c r="O5731" i="24"/>
  <c r="O5732" i="24"/>
  <c r="O5734" i="24"/>
  <c r="O5735" i="24"/>
  <c r="O5736" i="24"/>
  <c r="O5738" i="24"/>
  <c r="O5739" i="24"/>
  <c r="O5740" i="24"/>
  <c r="O5742" i="24"/>
  <c r="O5743" i="24"/>
  <c r="O5744" i="24"/>
  <c r="O5746" i="24"/>
  <c r="O5747" i="24"/>
  <c r="O5748" i="24"/>
  <c r="O5750" i="24"/>
  <c r="O5751" i="24"/>
  <c r="O5752" i="24"/>
  <c r="O5754" i="24"/>
  <c r="O5755" i="24"/>
  <c r="O5756" i="24"/>
  <c r="O5758" i="24"/>
  <c r="O5759" i="24"/>
  <c r="O5760" i="24"/>
  <c r="O5762" i="24"/>
  <c r="O5763" i="24"/>
  <c r="O5764" i="24"/>
  <c r="O5766" i="24"/>
  <c r="O5767" i="24"/>
  <c r="O5768" i="24"/>
  <c r="O5770" i="24"/>
  <c r="O5771" i="24"/>
  <c r="O5772" i="24"/>
  <c r="O5774" i="24"/>
  <c r="O5775" i="24"/>
  <c r="O5776" i="24"/>
  <c r="O5778" i="24"/>
  <c r="O5779" i="24"/>
  <c r="O5780" i="24"/>
  <c r="O5782" i="24"/>
  <c r="O5783" i="24"/>
  <c r="O5784" i="24"/>
  <c r="O5786" i="24"/>
  <c r="O5787" i="24"/>
  <c r="O5788" i="24"/>
  <c r="O5790" i="24"/>
  <c r="O5791" i="24"/>
  <c r="O5792" i="24"/>
  <c r="O5794" i="24"/>
  <c r="O5795" i="24"/>
  <c r="O5796" i="24"/>
  <c r="O5798" i="24"/>
  <c r="O5799" i="24"/>
  <c r="O5800" i="24"/>
  <c r="O5802" i="24"/>
  <c r="O5803" i="24"/>
  <c r="O5804" i="24"/>
  <c r="O5806" i="24"/>
  <c r="O5807" i="24"/>
  <c r="O5808" i="24"/>
  <c r="O5810" i="24"/>
  <c r="O5811" i="24"/>
  <c r="O5812" i="24"/>
  <c r="O5814" i="24"/>
  <c r="O5815" i="24"/>
  <c r="O5816" i="24"/>
  <c r="O5818" i="24"/>
  <c r="O5819" i="24"/>
  <c r="O5820" i="24"/>
  <c r="O5822" i="24"/>
  <c r="O5823" i="24"/>
  <c r="O5824" i="24"/>
  <c r="O5826" i="24"/>
  <c r="O5827" i="24"/>
  <c r="O5828" i="24"/>
  <c r="O5830" i="24"/>
  <c r="O5831" i="24"/>
  <c r="O5832" i="24"/>
  <c r="O5834" i="24"/>
  <c r="O5835" i="24"/>
  <c r="O5836" i="24"/>
  <c r="O5838" i="24"/>
  <c r="O5839" i="24"/>
  <c r="O5840" i="24"/>
  <c r="O5842" i="24"/>
  <c r="O5843" i="24"/>
  <c r="O5844" i="24"/>
  <c r="O5846" i="24"/>
  <c r="O5847" i="24"/>
  <c r="O5848" i="24"/>
  <c r="O5850" i="24"/>
  <c r="O5851" i="24"/>
  <c r="O5852" i="24"/>
  <c r="O5854" i="24"/>
  <c r="O5855" i="24"/>
  <c r="O5856" i="24"/>
  <c r="O5858" i="24"/>
  <c r="O5859" i="24"/>
  <c r="O5860" i="24"/>
  <c r="O5862" i="24"/>
  <c r="O5863" i="24"/>
  <c r="O5864" i="24"/>
  <c r="O5866" i="24"/>
  <c r="O5867" i="24"/>
  <c r="O5868" i="24"/>
  <c r="O5870" i="24"/>
  <c r="O5871" i="24"/>
  <c r="O5872" i="24"/>
  <c r="O5874" i="24"/>
  <c r="O5875" i="24"/>
  <c r="O5876" i="24"/>
  <c r="O5878" i="24"/>
  <c r="O5879" i="24"/>
  <c r="O5880" i="24"/>
  <c r="O5882" i="24"/>
  <c r="O5883" i="24"/>
  <c r="O5884" i="24"/>
  <c r="O5886" i="24"/>
  <c r="O5887" i="24"/>
  <c r="O5888" i="24"/>
  <c r="O5890" i="24"/>
  <c r="O5891" i="24"/>
  <c r="O5892" i="24"/>
  <c r="O5894" i="24"/>
  <c r="O5895" i="24"/>
  <c r="O5896" i="24"/>
  <c r="O5898" i="24"/>
  <c r="O5899" i="24"/>
  <c r="O5900" i="24"/>
  <c r="O5902" i="24"/>
  <c r="O5903" i="24"/>
  <c r="O5904" i="24"/>
  <c r="O5906" i="24"/>
  <c r="O5907" i="24"/>
  <c r="O5908" i="24"/>
  <c r="O5910" i="24"/>
  <c r="O5911" i="24"/>
  <c r="O5912" i="24"/>
  <c r="O5914" i="24"/>
  <c r="O5915" i="24"/>
  <c r="O5916" i="24"/>
  <c r="O5918" i="24"/>
  <c r="O5919" i="24"/>
  <c r="O5920" i="24"/>
  <c r="O5922" i="24"/>
  <c r="O5923" i="24"/>
  <c r="O5924" i="24"/>
  <c r="O5926" i="24"/>
  <c r="O5927" i="24"/>
  <c r="O5928" i="24"/>
  <c r="O5930" i="24"/>
  <c r="O5931" i="24"/>
  <c r="O5932" i="24"/>
  <c r="O5934" i="24"/>
  <c r="O5935" i="24"/>
  <c r="O5936" i="24"/>
  <c r="O5938" i="24"/>
  <c r="O5939" i="24"/>
  <c r="O5940" i="24"/>
  <c r="O5942" i="24"/>
  <c r="O5943" i="24"/>
  <c r="O5944" i="24"/>
  <c r="O5946" i="24"/>
  <c r="O5947" i="24"/>
  <c r="O5948" i="24"/>
  <c r="O5950" i="24"/>
  <c r="O5951" i="24"/>
  <c r="O5952" i="24"/>
  <c r="O5954" i="24"/>
  <c r="O5955" i="24"/>
  <c r="O5956" i="24"/>
  <c r="O5958" i="24"/>
  <c r="O5959" i="24"/>
  <c r="O5960" i="24"/>
  <c r="O5962" i="24"/>
  <c r="O5963" i="24"/>
  <c r="O5964" i="24"/>
  <c r="O5966" i="24"/>
  <c r="O5967" i="24"/>
  <c r="O5968" i="24"/>
  <c r="O5970" i="24"/>
  <c r="O5971" i="24"/>
  <c r="O5972" i="24"/>
  <c r="O5974" i="24"/>
  <c r="O5975" i="24"/>
  <c r="O5976" i="24"/>
  <c r="O5978" i="24"/>
  <c r="O5979" i="24"/>
  <c r="O5980" i="24"/>
  <c r="O5982" i="24"/>
  <c r="O5983" i="24"/>
  <c r="O5984" i="24"/>
  <c r="O5986" i="24"/>
  <c r="O5987" i="24"/>
  <c r="O5988" i="24"/>
  <c r="O5990" i="24"/>
  <c r="O5991" i="24"/>
  <c r="O5992" i="24"/>
  <c r="O5994" i="24"/>
  <c r="O5995" i="24"/>
  <c r="O5996" i="24"/>
  <c r="O5998" i="24"/>
  <c r="O5999" i="24"/>
  <c r="O6000" i="24"/>
  <c r="O6002" i="24"/>
  <c r="O6003" i="24"/>
  <c r="O6004" i="24"/>
  <c r="O6006" i="24"/>
  <c r="O6007" i="24"/>
  <c r="O6008" i="24"/>
  <c r="O6010" i="24"/>
  <c r="O6011" i="24"/>
  <c r="O6012" i="24"/>
  <c r="O6014" i="24"/>
  <c r="O6015" i="24"/>
  <c r="O6016" i="24"/>
  <c r="O6018" i="24"/>
  <c r="O6019" i="24"/>
  <c r="O6020" i="24"/>
  <c r="O6022" i="24"/>
  <c r="O6023" i="24"/>
  <c r="O6024" i="24"/>
  <c r="O6026" i="24"/>
  <c r="O6027" i="24"/>
  <c r="O6028" i="24"/>
  <c r="O6030" i="24"/>
  <c r="O6031" i="24"/>
  <c r="O6032" i="24"/>
  <c r="O6034" i="24"/>
  <c r="O6035" i="24"/>
  <c r="O6036" i="24"/>
  <c r="O6038" i="24"/>
  <c r="O6039" i="24"/>
  <c r="O6040" i="24"/>
  <c r="O6042" i="24"/>
  <c r="O6043" i="24"/>
  <c r="O6044" i="24"/>
  <c r="O6046" i="24"/>
  <c r="O6047" i="24"/>
  <c r="O6048" i="24"/>
  <c r="O6050" i="24"/>
  <c r="O6051" i="24"/>
  <c r="O6052" i="24"/>
  <c r="O6054" i="24"/>
  <c r="O6055" i="24"/>
  <c r="O6056" i="24"/>
  <c r="O6058" i="24"/>
  <c r="O6059" i="24"/>
  <c r="O6060" i="24"/>
  <c r="O6062" i="24"/>
  <c r="O6063" i="24"/>
  <c r="O6064" i="24"/>
  <c r="O6066" i="24"/>
  <c r="O6067" i="24"/>
  <c r="O6068" i="24"/>
  <c r="O6070" i="24"/>
  <c r="O6071" i="24"/>
  <c r="O6072" i="24"/>
  <c r="O6074" i="24"/>
  <c r="O6075" i="24"/>
  <c r="O6076" i="24"/>
  <c r="O6078" i="24"/>
  <c r="O6079" i="24"/>
  <c r="O6080" i="24"/>
  <c r="O6082" i="24"/>
  <c r="O6083" i="24"/>
  <c r="O6084" i="24"/>
  <c r="O6086" i="24"/>
  <c r="O6087" i="24"/>
  <c r="O6088" i="24"/>
  <c r="O6090" i="24"/>
  <c r="O6091" i="24"/>
  <c r="O6092" i="24"/>
  <c r="O6094" i="24"/>
  <c r="O6095" i="24"/>
  <c r="O6096" i="24"/>
  <c r="O6098" i="24"/>
  <c r="O6099" i="24"/>
  <c r="O6100" i="24"/>
  <c r="O6102" i="24"/>
  <c r="O6103" i="24"/>
  <c r="O6104" i="24"/>
  <c r="O6106" i="24"/>
  <c r="O6107" i="24"/>
  <c r="O6108" i="24"/>
  <c r="O6110" i="24"/>
  <c r="O6111" i="24"/>
  <c r="O6112" i="24"/>
  <c r="O6114" i="24"/>
  <c r="O6115" i="24"/>
  <c r="O6116" i="24"/>
  <c r="O6118" i="24"/>
  <c r="O6119" i="24"/>
  <c r="O6120" i="24"/>
  <c r="O6122" i="24"/>
  <c r="O6123" i="24"/>
  <c r="O6124" i="24"/>
  <c r="O6126" i="24"/>
  <c r="O6127" i="24"/>
  <c r="O6128" i="24"/>
  <c r="O6130" i="24"/>
  <c r="O6131" i="24"/>
  <c r="O6132" i="24"/>
  <c r="O6134" i="24"/>
  <c r="O6135" i="24"/>
  <c r="O6136" i="24"/>
  <c r="O6138" i="24"/>
  <c r="O6139" i="24"/>
  <c r="O6140" i="24"/>
  <c r="O6142" i="24"/>
  <c r="O6143" i="24"/>
  <c r="O6144" i="24"/>
  <c r="O6146" i="24"/>
  <c r="O6147" i="24"/>
  <c r="O6148" i="24"/>
  <c r="O6150" i="24"/>
  <c r="O6151" i="24"/>
  <c r="O6152" i="24"/>
  <c r="O6154" i="24"/>
  <c r="O6155" i="24"/>
  <c r="O6156" i="24"/>
  <c r="O6158" i="24"/>
  <c r="O6159" i="24"/>
  <c r="O6160" i="24"/>
  <c r="O6162" i="24"/>
  <c r="O6163" i="24"/>
  <c r="O6164" i="24"/>
  <c r="O6166" i="24"/>
  <c r="O6167" i="24"/>
  <c r="O6168" i="24"/>
  <c r="O6170" i="24"/>
  <c r="O6171" i="24"/>
  <c r="O6172" i="24"/>
  <c r="O6174" i="24"/>
  <c r="O6175" i="24"/>
  <c r="O6176" i="24"/>
  <c r="O6178" i="24"/>
  <c r="O6179" i="24"/>
  <c r="O6180" i="24"/>
  <c r="O6182" i="24"/>
  <c r="O6183" i="24"/>
  <c r="O6184" i="24"/>
  <c r="O6186" i="24"/>
  <c r="O6187" i="24"/>
  <c r="O6188" i="24"/>
  <c r="O6190" i="24"/>
  <c r="O6191" i="24"/>
  <c r="O6192" i="24"/>
  <c r="O6194" i="24"/>
  <c r="O6195" i="24"/>
  <c r="O6196" i="24"/>
  <c r="O6198" i="24"/>
  <c r="O6199" i="24"/>
  <c r="O6200" i="24"/>
  <c r="O6202" i="24"/>
  <c r="O6203" i="24"/>
  <c r="O6204" i="24"/>
  <c r="O6206" i="24"/>
  <c r="O6207" i="24"/>
  <c r="O6208" i="24"/>
  <c r="O6210" i="24"/>
  <c r="O6211" i="24"/>
  <c r="O6212" i="24"/>
  <c r="O6214" i="24"/>
  <c r="O6215" i="24"/>
  <c r="O6216" i="24"/>
  <c r="O6218" i="24"/>
  <c r="O6219" i="24"/>
  <c r="O6220" i="24"/>
  <c r="O6222" i="24"/>
  <c r="O6223" i="24"/>
  <c r="O6224" i="24"/>
  <c r="O6226" i="24"/>
  <c r="O6227" i="24"/>
  <c r="O6228" i="24"/>
  <c r="O6230" i="24"/>
  <c r="O6231" i="24"/>
  <c r="O6232" i="24"/>
  <c r="O6234" i="24"/>
  <c r="O6235" i="24"/>
  <c r="O6236" i="24"/>
  <c r="O6238" i="24"/>
  <c r="O6239" i="24"/>
  <c r="O6240" i="24"/>
  <c r="O6242" i="24"/>
  <c r="O6243" i="24"/>
  <c r="O6244" i="24"/>
  <c r="O6246" i="24"/>
  <c r="O6247" i="24"/>
  <c r="O6248" i="24"/>
  <c r="O6250" i="24"/>
  <c r="O6251" i="24"/>
  <c r="O6252" i="24"/>
  <c r="O6254" i="24"/>
  <c r="O6255" i="24"/>
  <c r="O6256" i="24"/>
  <c r="O6258" i="24"/>
  <c r="O6259" i="24"/>
  <c r="O6260" i="24"/>
  <c r="O6262" i="24"/>
  <c r="O6263" i="24"/>
  <c r="O6264" i="24"/>
  <c r="O6266" i="24"/>
  <c r="O6267" i="24"/>
  <c r="O6268" i="24"/>
  <c r="O6270" i="24"/>
  <c r="O6271" i="24"/>
  <c r="O6272" i="24"/>
  <c r="O6274" i="24"/>
  <c r="O6275" i="24"/>
  <c r="O6276" i="24"/>
  <c r="O6278" i="24"/>
  <c r="O6279" i="24"/>
  <c r="O6280" i="24"/>
  <c r="O6282" i="24"/>
  <c r="O6283" i="24"/>
  <c r="O6284" i="24"/>
  <c r="O6286" i="24"/>
  <c r="O6287" i="24"/>
  <c r="O6288" i="24"/>
  <c r="O6290" i="24"/>
  <c r="O6291" i="24"/>
  <c r="O6292" i="24"/>
  <c r="O6294" i="24"/>
  <c r="O6295" i="24"/>
  <c r="O6296" i="24"/>
  <c r="O6298" i="24"/>
  <c r="O6299" i="24"/>
  <c r="O6300" i="24"/>
  <c r="O6302" i="24"/>
  <c r="O6303" i="24"/>
  <c r="O6304" i="24"/>
  <c r="O6306" i="24"/>
  <c r="O6307" i="24"/>
  <c r="O6308" i="24"/>
  <c r="O6310" i="24"/>
  <c r="O6311" i="24"/>
  <c r="O6312" i="24"/>
  <c r="O6314" i="24"/>
  <c r="O6315" i="24"/>
  <c r="O6316" i="24"/>
  <c r="O6318" i="24"/>
  <c r="O6319" i="24"/>
  <c r="O6320" i="24"/>
  <c r="O6322" i="24"/>
  <c r="O6323" i="24"/>
  <c r="O6324" i="24"/>
  <c r="O6326" i="24"/>
  <c r="O6327" i="24"/>
  <c r="O6328" i="24"/>
  <c r="O6330" i="24"/>
  <c r="O6331" i="24"/>
  <c r="O6332" i="24"/>
  <c r="O6334" i="24"/>
  <c r="O6335" i="24"/>
  <c r="O6336" i="24"/>
  <c r="O6338" i="24"/>
  <c r="O6339" i="24"/>
  <c r="O6340" i="24"/>
  <c r="O6342" i="24"/>
  <c r="O6343" i="24"/>
  <c r="O6344" i="24"/>
  <c r="O6346" i="24"/>
  <c r="O6347" i="24"/>
  <c r="O6348" i="24"/>
  <c r="O6350" i="24"/>
  <c r="O6351" i="24"/>
  <c r="O6352" i="24"/>
  <c r="O6354" i="24"/>
  <c r="O6355" i="24"/>
  <c r="O6356" i="24"/>
  <c r="O6358" i="24"/>
  <c r="O6359" i="24"/>
  <c r="O6360" i="24"/>
  <c r="O6362" i="24"/>
  <c r="O6363" i="24"/>
  <c r="O6364" i="24"/>
  <c r="O6366" i="24"/>
  <c r="O6367" i="24"/>
  <c r="O6368" i="24"/>
  <c r="O6370" i="24"/>
  <c r="O6371" i="24"/>
  <c r="O6372" i="24"/>
  <c r="O6374" i="24"/>
  <c r="O6375" i="24"/>
  <c r="O6376" i="24"/>
  <c r="O6378" i="24"/>
  <c r="O6379" i="24"/>
  <c r="O6380" i="24"/>
  <c r="O6382" i="24"/>
  <c r="O6383" i="24"/>
  <c r="O6384" i="24"/>
  <c r="O6386" i="24"/>
  <c r="O6387" i="24"/>
  <c r="O6388" i="24"/>
  <c r="O6390" i="24"/>
  <c r="O6391" i="24"/>
  <c r="O6392" i="24"/>
  <c r="O6394" i="24"/>
  <c r="O6395" i="24"/>
  <c r="O6396" i="24"/>
  <c r="O6398" i="24"/>
  <c r="O6399" i="24"/>
  <c r="O6400" i="24"/>
  <c r="O6402" i="24"/>
  <c r="O6403" i="24"/>
  <c r="O6404" i="24"/>
  <c r="O6406" i="24"/>
  <c r="O6407" i="24"/>
  <c r="O6408" i="24"/>
  <c r="O6410" i="24"/>
  <c r="O6411" i="24"/>
  <c r="O6412" i="24"/>
  <c r="O6414" i="24"/>
  <c r="O6415" i="24"/>
  <c r="O6416" i="24"/>
  <c r="O6418" i="24"/>
  <c r="O6419" i="24"/>
  <c r="O6420" i="24"/>
  <c r="O6422" i="24"/>
  <c r="O6423" i="24"/>
  <c r="O6424" i="24"/>
  <c r="O6426" i="24"/>
  <c r="O6427" i="24"/>
  <c r="O6428" i="24"/>
  <c r="O6430" i="24"/>
  <c r="O6431" i="24"/>
  <c r="O6432" i="24"/>
  <c r="O6434" i="24"/>
  <c r="O6435" i="24"/>
  <c r="O6436" i="24"/>
  <c r="O6438" i="24"/>
  <c r="O6439" i="24"/>
  <c r="O6440" i="24"/>
  <c r="O6442" i="24"/>
  <c r="O6443" i="24"/>
  <c r="O6444" i="24"/>
  <c r="O6446" i="24"/>
  <c r="O6447" i="24"/>
  <c r="O6448" i="24"/>
  <c r="O6450" i="24"/>
  <c r="O6451" i="24"/>
  <c r="O6452" i="24"/>
  <c r="O6454" i="24"/>
  <c r="O6455" i="24"/>
  <c r="O6456" i="24"/>
  <c r="O6458" i="24"/>
  <c r="O6459" i="24"/>
  <c r="O6460" i="24"/>
  <c r="O6462" i="24"/>
  <c r="O6463" i="24"/>
  <c r="O6464" i="24"/>
  <c r="O6466" i="24"/>
  <c r="O6467" i="24"/>
  <c r="O6468" i="24"/>
  <c r="O6470" i="24"/>
  <c r="O6471" i="24"/>
  <c r="O6472" i="24"/>
  <c r="O6474" i="24"/>
  <c r="O6475" i="24"/>
  <c r="O6476" i="24"/>
  <c r="O6478" i="24"/>
  <c r="O6479" i="24"/>
  <c r="O6480" i="24"/>
  <c r="O6482" i="24"/>
  <c r="O6483" i="24"/>
  <c r="O6484" i="24"/>
  <c r="O6486" i="24"/>
  <c r="O6487" i="24"/>
  <c r="O6488" i="24"/>
  <c r="O6490" i="24"/>
  <c r="O6491" i="24"/>
  <c r="O6492" i="24"/>
  <c r="O6494" i="24"/>
  <c r="O6495" i="24"/>
  <c r="O6496" i="24"/>
  <c r="O6498" i="24"/>
  <c r="O6499" i="24"/>
  <c r="O6500" i="24"/>
  <c r="O6502" i="24"/>
  <c r="O6503" i="24"/>
  <c r="O6504" i="24"/>
  <c r="O6506" i="24"/>
  <c r="O6507" i="24"/>
  <c r="O6508" i="24"/>
  <c r="O6510" i="24"/>
  <c r="O6511" i="24"/>
  <c r="O6512" i="24"/>
  <c r="O6514" i="24"/>
  <c r="O6515" i="24"/>
  <c r="O6516" i="24"/>
  <c r="O6518" i="24"/>
  <c r="O6519" i="24"/>
  <c r="O6520" i="24"/>
  <c r="O6522" i="24"/>
  <c r="O6523" i="24"/>
  <c r="O6524" i="24"/>
  <c r="O6526" i="24"/>
  <c r="O6527" i="24"/>
  <c r="O6528" i="24"/>
  <c r="O6530" i="24"/>
  <c r="O6531" i="24"/>
  <c r="O6532" i="24"/>
  <c r="O6534" i="24"/>
  <c r="O6535" i="24"/>
  <c r="O6536" i="24"/>
  <c r="O6538" i="24"/>
  <c r="O6539" i="24"/>
  <c r="O6540" i="24"/>
  <c r="O6542" i="24"/>
  <c r="O6543" i="24"/>
  <c r="O6544" i="24"/>
  <c r="O6546" i="24"/>
  <c r="O6547" i="24"/>
  <c r="O6548" i="24"/>
  <c r="O6550" i="24"/>
  <c r="O6551" i="24"/>
  <c r="O6552" i="24"/>
  <c r="O6554" i="24"/>
  <c r="O6555" i="24"/>
  <c r="O6556" i="24"/>
  <c r="O6558" i="24"/>
  <c r="O6559" i="24"/>
  <c r="O6560" i="24"/>
  <c r="O6562" i="24"/>
  <c r="O6563" i="24"/>
  <c r="O6564" i="24"/>
  <c r="O6566" i="24"/>
  <c r="O6567" i="24"/>
  <c r="O6568" i="24"/>
  <c r="O6570" i="24"/>
  <c r="O6571" i="24"/>
  <c r="O6572" i="24"/>
  <c r="O6574" i="24"/>
  <c r="O6575" i="24"/>
  <c r="O6576" i="24"/>
  <c r="O6578" i="24"/>
  <c r="O6579" i="24"/>
  <c r="O6580" i="24"/>
  <c r="O6582" i="24"/>
  <c r="O6583" i="24"/>
  <c r="O6584" i="24"/>
  <c r="O6586" i="24"/>
  <c r="O6587" i="24"/>
  <c r="O6588" i="24"/>
  <c r="O6590" i="24"/>
  <c r="O6591" i="24"/>
  <c r="O6592" i="24"/>
  <c r="O6594" i="24"/>
  <c r="O6595" i="24"/>
  <c r="O6596" i="24"/>
  <c r="O6598" i="24"/>
  <c r="O6599" i="24"/>
  <c r="O6600" i="24"/>
  <c r="O6602" i="24"/>
  <c r="O6603" i="24"/>
  <c r="O6604" i="24"/>
  <c r="O6606" i="24"/>
  <c r="O6607" i="24"/>
  <c r="O6608" i="24"/>
  <c r="O6610" i="24"/>
  <c r="O6611" i="24"/>
  <c r="O6612" i="24"/>
  <c r="O6614" i="24"/>
  <c r="O6615" i="24"/>
  <c r="O6616" i="24"/>
  <c r="O6618" i="24"/>
  <c r="O6619" i="24"/>
  <c r="O6620" i="24"/>
  <c r="O6622" i="24"/>
  <c r="O6623" i="24"/>
  <c r="O6624" i="24"/>
  <c r="O6626" i="24"/>
  <c r="O6627" i="24"/>
  <c r="O6628" i="24"/>
  <c r="O6630" i="24"/>
  <c r="O6631" i="24"/>
  <c r="O6632" i="24"/>
  <c r="O6634" i="24"/>
  <c r="O6635" i="24"/>
  <c r="O6636" i="24"/>
  <c r="O6638" i="24"/>
  <c r="O6639" i="24"/>
  <c r="O6640" i="24"/>
  <c r="O6642" i="24"/>
  <c r="O6643" i="24"/>
  <c r="O6644" i="24"/>
  <c r="O6646" i="24"/>
  <c r="O6647" i="24"/>
  <c r="O6648" i="24"/>
  <c r="O6650" i="24"/>
  <c r="O6651" i="24"/>
  <c r="O6652" i="24"/>
  <c r="O6654" i="24"/>
  <c r="O6655" i="24"/>
  <c r="O6656" i="24"/>
  <c r="O6658" i="24"/>
  <c r="O6659" i="24"/>
  <c r="O6660" i="24"/>
  <c r="O6662" i="24"/>
  <c r="O6663" i="24"/>
  <c r="O6664" i="24"/>
  <c r="O6666" i="24"/>
  <c r="O6667" i="24"/>
  <c r="O6668" i="24"/>
  <c r="O6670" i="24"/>
  <c r="O6671" i="24"/>
  <c r="O6672" i="24"/>
  <c r="O6674" i="24"/>
  <c r="O6675" i="24"/>
  <c r="O6676" i="24"/>
  <c r="O6678" i="24"/>
  <c r="O6679" i="24"/>
  <c r="O6680" i="24"/>
  <c r="O6682" i="24"/>
  <c r="O6683" i="24"/>
  <c r="O6684" i="24"/>
  <c r="O6686" i="24"/>
  <c r="O6687" i="24"/>
  <c r="O6688" i="24"/>
  <c r="O6690" i="24"/>
  <c r="O6691" i="24"/>
  <c r="O6692" i="24"/>
  <c r="O6694" i="24"/>
  <c r="O6695" i="24"/>
  <c r="O6696" i="24"/>
  <c r="O6698" i="24"/>
  <c r="O6699" i="24"/>
  <c r="O6700" i="24"/>
  <c r="O6702" i="24"/>
  <c r="O6703" i="24"/>
  <c r="O6704" i="24"/>
  <c r="O6706" i="24"/>
  <c r="O6707" i="24"/>
  <c r="O6708" i="24"/>
  <c r="O6710" i="24"/>
  <c r="O6711" i="24"/>
  <c r="O6712" i="24"/>
  <c r="O6714" i="24"/>
  <c r="O6715" i="24"/>
  <c r="O6716" i="24"/>
  <c r="O6718" i="24"/>
  <c r="O6719" i="24"/>
  <c r="O6720" i="24"/>
  <c r="O6722" i="24"/>
  <c r="O6723" i="24"/>
  <c r="O6724" i="24"/>
  <c r="O6726" i="24"/>
  <c r="O6727" i="24"/>
  <c r="O6728" i="24"/>
  <c r="O6730" i="24"/>
  <c r="O6731" i="24"/>
  <c r="O6732" i="24"/>
  <c r="O6734" i="24"/>
  <c r="O6735" i="24"/>
  <c r="O6736" i="24"/>
  <c r="O6738" i="24"/>
  <c r="O6739" i="24"/>
  <c r="O6740" i="24"/>
  <c r="O6742" i="24"/>
  <c r="O6743" i="24"/>
  <c r="O6744" i="24"/>
  <c r="O6746" i="24"/>
  <c r="O6747" i="24"/>
  <c r="O6748" i="24"/>
  <c r="O6750" i="24"/>
  <c r="O6751" i="24"/>
  <c r="O6752" i="24"/>
  <c r="O6754" i="24"/>
  <c r="O6755" i="24"/>
  <c r="O6756" i="24"/>
  <c r="O6758" i="24"/>
  <c r="O6759" i="24"/>
  <c r="O6760" i="24"/>
  <c r="O6762" i="24"/>
  <c r="O6763" i="24"/>
  <c r="O6764" i="24"/>
  <c r="O6766" i="24"/>
  <c r="O6767" i="24"/>
  <c r="O6768" i="24"/>
  <c r="O6770" i="24"/>
  <c r="O6771" i="24"/>
  <c r="O6772" i="24"/>
  <c r="O6774" i="24"/>
  <c r="O6775" i="24"/>
  <c r="O6776" i="24"/>
  <c r="O6778" i="24"/>
  <c r="O6779" i="24"/>
  <c r="O6780" i="24"/>
  <c r="O6782" i="24"/>
  <c r="O6783" i="24"/>
  <c r="O6784" i="24"/>
  <c r="O6786" i="24"/>
  <c r="O6787" i="24"/>
  <c r="O6788" i="24"/>
  <c r="O6790" i="24"/>
  <c r="O6791" i="24"/>
  <c r="O6792" i="24"/>
  <c r="O6794" i="24"/>
  <c r="O6795" i="24"/>
  <c r="O6796" i="24"/>
  <c r="O6798" i="24"/>
  <c r="O6799" i="24"/>
  <c r="O6800" i="24"/>
  <c r="O6802" i="24"/>
  <c r="O6803" i="24"/>
  <c r="O6804" i="24"/>
  <c r="O6806" i="24"/>
  <c r="O6807" i="24"/>
  <c r="O6808" i="24"/>
  <c r="O6810" i="24"/>
  <c r="O6811" i="24"/>
  <c r="O6812" i="24"/>
  <c r="O6814" i="24"/>
  <c r="O6815" i="24"/>
  <c r="O6816" i="24"/>
  <c r="O6818" i="24"/>
  <c r="O6819" i="24"/>
  <c r="O6820" i="24"/>
  <c r="O6822" i="24"/>
  <c r="O6823" i="24"/>
  <c r="O6824" i="24"/>
  <c r="O6826" i="24"/>
  <c r="O6827" i="24"/>
  <c r="O6828" i="24"/>
  <c r="O6830" i="24"/>
  <c r="O6831" i="24"/>
  <c r="O6832" i="24"/>
  <c r="O6834" i="24"/>
  <c r="O6835" i="24"/>
  <c r="O6836" i="24"/>
  <c r="O6838" i="24"/>
  <c r="O6839" i="24"/>
  <c r="O6840" i="24"/>
  <c r="O6842" i="24"/>
  <c r="O6843" i="24"/>
  <c r="O6844" i="24"/>
  <c r="O6846" i="24"/>
  <c r="O6847" i="24"/>
  <c r="O6848" i="24"/>
  <c r="O6850" i="24"/>
  <c r="O6851" i="24"/>
  <c r="O6852" i="24"/>
  <c r="O6854" i="24"/>
  <c r="O6855" i="24"/>
  <c r="O6856" i="24"/>
  <c r="O6858" i="24"/>
  <c r="O6859" i="24"/>
  <c r="O6860" i="24"/>
  <c r="O6862" i="24"/>
  <c r="O6863" i="24"/>
  <c r="O6864" i="24"/>
  <c r="O6866" i="24"/>
  <c r="O6867" i="24"/>
  <c r="O6868" i="24"/>
  <c r="O6870" i="24"/>
  <c r="O6871" i="24"/>
  <c r="O6872" i="24"/>
  <c r="O6874" i="24"/>
  <c r="O6875" i="24"/>
  <c r="O6876" i="24"/>
  <c r="O6878" i="24"/>
  <c r="O6879" i="24"/>
  <c r="O6880" i="24"/>
  <c r="O6882" i="24"/>
  <c r="O6883" i="24"/>
  <c r="O6884" i="24"/>
  <c r="O6886" i="24"/>
  <c r="O6887" i="24"/>
  <c r="O6888" i="24"/>
  <c r="O6890" i="24"/>
  <c r="O6891" i="24"/>
  <c r="O6892" i="24"/>
  <c r="O6894" i="24"/>
  <c r="O6895" i="24"/>
  <c r="O6896" i="24"/>
  <c r="O6898" i="24"/>
  <c r="O6899" i="24"/>
  <c r="O6900" i="24"/>
  <c r="O6902" i="24"/>
  <c r="O6903" i="24"/>
  <c r="O6904" i="24"/>
  <c r="O6906" i="24"/>
  <c r="O6907" i="24"/>
  <c r="O6908" i="24"/>
  <c r="O6910" i="24"/>
  <c r="O6911" i="24"/>
  <c r="O6912" i="24"/>
  <c r="O6914" i="24"/>
  <c r="O6915" i="24"/>
  <c r="O6916" i="24"/>
  <c r="O6918" i="24"/>
  <c r="O6919" i="24"/>
  <c r="O6920" i="24"/>
  <c r="O6922" i="24"/>
  <c r="O6923" i="24"/>
  <c r="O6924" i="24"/>
  <c r="O6926" i="24"/>
  <c r="O6927" i="24"/>
  <c r="O6928" i="24"/>
  <c r="O6930" i="24"/>
  <c r="O6931" i="24"/>
  <c r="O6932" i="24"/>
  <c r="O6934" i="24"/>
  <c r="O6935" i="24"/>
  <c r="O6936" i="24"/>
  <c r="O6938" i="24"/>
  <c r="O6939" i="24"/>
  <c r="O6940" i="24"/>
  <c r="O6942" i="24"/>
  <c r="O6943" i="24"/>
  <c r="O6944" i="24"/>
  <c r="O6946" i="24"/>
  <c r="O6947" i="24"/>
  <c r="O6948" i="24"/>
  <c r="O6950" i="24"/>
  <c r="O6951" i="24"/>
  <c r="O6952" i="24"/>
  <c r="O6954" i="24"/>
  <c r="O6955" i="24"/>
  <c r="O6956" i="24"/>
  <c r="O6958" i="24"/>
  <c r="O6959" i="24"/>
  <c r="O6960" i="24"/>
  <c r="O6962" i="24"/>
  <c r="O6963" i="24"/>
  <c r="O6964" i="24"/>
  <c r="O6966" i="24"/>
  <c r="O6967" i="24"/>
  <c r="O6968" i="24"/>
  <c r="O6970" i="24"/>
  <c r="O6971" i="24"/>
  <c r="O6972" i="24"/>
  <c r="O6974" i="24"/>
  <c r="O6975" i="24"/>
  <c r="O6976" i="24"/>
  <c r="O6978" i="24"/>
  <c r="O6979" i="24"/>
  <c r="O6980" i="24"/>
  <c r="O6982" i="24"/>
  <c r="O6983" i="24"/>
  <c r="O6984" i="24"/>
  <c r="O6986" i="24"/>
  <c r="O6987" i="24"/>
  <c r="O6988" i="24"/>
  <c r="O6990" i="24"/>
  <c r="O6991" i="24"/>
  <c r="O6992" i="24"/>
  <c r="O6994" i="24"/>
  <c r="O6995" i="24"/>
  <c r="O6996" i="24"/>
  <c r="O6998" i="24"/>
  <c r="O6999" i="24"/>
  <c r="O7000" i="24"/>
  <c r="O7002" i="24"/>
  <c r="O7003" i="24"/>
  <c r="O7004" i="24"/>
  <c r="O7006" i="24"/>
  <c r="O7007" i="24"/>
  <c r="O7008" i="24"/>
  <c r="O7010" i="24"/>
  <c r="O7011" i="24"/>
  <c r="O7012" i="24"/>
  <c r="O7014" i="24"/>
  <c r="O7015" i="24"/>
  <c r="O7016" i="24"/>
  <c r="O7018" i="24"/>
  <c r="O7019" i="24"/>
  <c r="O7020" i="24"/>
  <c r="O7022" i="24"/>
  <c r="O7023" i="24"/>
  <c r="O7024" i="24"/>
  <c r="O7026" i="24"/>
  <c r="O7027" i="24"/>
  <c r="O7028" i="24"/>
  <c r="O7030" i="24"/>
  <c r="O7031" i="24"/>
  <c r="O7032" i="24"/>
  <c r="O7034" i="24"/>
  <c r="O7035" i="24"/>
  <c r="O7036" i="24"/>
  <c r="O7038" i="24"/>
  <c r="O7039" i="24"/>
  <c r="O7040" i="24"/>
  <c r="O7042" i="24"/>
  <c r="O7043" i="24"/>
  <c r="O7044" i="24"/>
  <c r="O7046" i="24"/>
  <c r="O7047" i="24"/>
  <c r="O7048" i="24"/>
  <c r="O7050" i="24"/>
  <c r="O7051" i="24"/>
  <c r="O7052" i="24"/>
  <c r="O7054" i="24"/>
  <c r="O7055" i="24"/>
  <c r="O7056" i="24"/>
  <c r="O7058" i="24"/>
  <c r="O7059" i="24"/>
  <c r="O7060" i="24"/>
  <c r="O7062" i="24"/>
  <c r="O7063" i="24"/>
  <c r="O7064" i="24"/>
  <c r="O7066" i="24"/>
  <c r="O7067" i="24"/>
  <c r="O7068" i="24"/>
  <c r="O7070" i="24"/>
  <c r="O7071" i="24"/>
  <c r="O7072" i="24"/>
  <c r="O7074" i="24"/>
  <c r="O7075" i="24"/>
  <c r="O7076" i="24"/>
  <c r="O7078" i="24"/>
  <c r="O7079" i="24"/>
  <c r="O7080" i="24"/>
  <c r="O7082" i="24"/>
  <c r="O7083" i="24"/>
  <c r="O7084" i="24"/>
  <c r="O7086" i="24"/>
  <c r="O7087" i="24"/>
  <c r="O7088" i="24"/>
  <c r="O7090" i="24"/>
  <c r="O7091" i="24"/>
  <c r="O7092" i="24"/>
  <c r="O7094" i="24"/>
  <c r="O7095" i="24"/>
  <c r="O7096" i="24"/>
  <c r="O7098" i="24"/>
  <c r="O7099" i="24"/>
  <c r="O7100" i="24"/>
  <c r="O7102" i="24"/>
  <c r="O7103" i="24"/>
  <c r="O7104" i="24"/>
  <c r="O7106" i="24"/>
  <c r="O7107" i="24"/>
  <c r="O7108" i="24"/>
  <c r="O7110" i="24"/>
  <c r="O7111" i="24"/>
  <c r="O7112" i="24"/>
  <c r="O7114" i="24"/>
  <c r="O7115" i="24"/>
  <c r="O7116" i="24"/>
  <c r="O7118" i="24"/>
  <c r="O7119" i="24"/>
  <c r="O7120" i="24"/>
  <c r="O7122" i="24"/>
  <c r="O7123" i="24"/>
  <c r="O7124" i="24"/>
  <c r="O7126" i="24"/>
  <c r="O7127" i="24"/>
  <c r="O7128" i="24"/>
  <c r="O7130" i="24"/>
  <c r="O7131" i="24"/>
  <c r="O7132" i="24"/>
  <c r="O7134" i="24"/>
  <c r="O7135" i="24"/>
  <c r="O7136" i="24"/>
  <c r="O7138" i="24"/>
  <c r="O7139" i="24"/>
  <c r="O7140" i="24"/>
  <c r="O7142" i="24"/>
  <c r="O7143" i="24"/>
  <c r="O7144" i="24"/>
  <c r="O7146" i="24"/>
  <c r="O7147" i="24"/>
  <c r="O7148" i="24"/>
  <c r="O7150" i="24"/>
  <c r="O7151" i="24"/>
  <c r="O7152" i="24"/>
  <c r="O7154" i="24"/>
  <c r="O7155" i="24"/>
  <c r="O7156" i="24"/>
  <c r="O7158" i="24"/>
  <c r="O7159" i="24"/>
  <c r="O7160" i="24"/>
  <c r="O7162" i="24"/>
  <c r="O7163" i="24"/>
  <c r="O7164" i="24"/>
  <c r="O7166" i="24"/>
  <c r="O7167" i="24"/>
  <c r="O7168" i="24"/>
  <c r="O7170" i="24"/>
  <c r="O7171" i="24"/>
  <c r="O7172" i="24"/>
  <c r="O7174" i="24"/>
  <c r="O7175" i="24"/>
  <c r="O7176" i="24"/>
  <c r="O7178" i="24"/>
  <c r="O7179" i="24"/>
  <c r="O7180" i="24"/>
  <c r="O7182" i="24"/>
  <c r="O7183" i="24"/>
  <c r="O7184" i="24"/>
  <c r="O7186" i="24"/>
  <c r="O7187" i="24"/>
  <c r="O7188" i="24"/>
  <c r="O7190" i="24"/>
  <c r="O7191" i="24"/>
  <c r="O7192" i="24"/>
  <c r="O7194" i="24"/>
  <c r="O7195" i="24"/>
  <c r="O7196" i="24"/>
  <c r="O7198" i="24"/>
  <c r="O7199" i="24"/>
  <c r="O7200" i="24"/>
  <c r="O7202" i="24"/>
  <c r="O7203" i="24"/>
  <c r="O7204" i="24"/>
  <c r="O7206" i="24"/>
  <c r="O7207" i="24"/>
  <c r="O7208" i="24"/>
  <c r="O7210" i="24"/>
  <c r="O7211" i="24"/>
  <c r="O7212" i="24"/>
  <c r="O7214" i="24"/>
  <c r="O7215" i="24"/>
  <c r="O7216" i="24"/>
  <c r="O7218" i="24"/>
  <c r="O7219" i="24"/>
  <c r="O7220" i="24"/>
  <c r="O7222" i="24"/>
  <c r="O7223" i="24"/>
  <c r="O7224" i="24"/>
  <c r="O7226" i="24"/>
  <c r="O7227" i="24"/>
  <c r="O7228" i="24"/>
  <c r="O7230" i="24"/>
  <c r="O7231" i="24"/>
  <c r="O7232" i="24"/>
  <c r="O7234" i="24"/>
  <c r="O7235" i="24"/>
  <c r="O7236" i="24"/>
  <c r="O7238" i="24"/>
  <c r="O7239" i="24"/>
  <c r="O7240" i="24"/>
  <c r="O7242" i="24"/>
  <c r="O7243" i="24"/>
  <c r="O7244" i="24"/>
  <c r="O7246" i="24"/>
  <c r="O7247" i="24"/>
  <c r="O7248" i="24"/>
  <c r="O7250" i="24"/>
  <c r="O7251" i="24"/>
  <c r="O7252" i="24"/>
  <c r="O7254" i="24"/>
  <c r="O7255" i="24"/>
  <c r="O7256" i="24"/>
  <c r="O7258" i="24"/>
  <c r="O7259" i="24"/>
  <c r="O7260" i="24"/>
  <c r="O7262" i="24"/>
  <c r="O7263" i="24"/>
  <c r="O7264" i="24"/>
  <c r="O7266" i="24"/>
  <c r="O7267" i="24"/>
  <c r="O7268" i="24"/>
  <c r="O7270" i="24"/>
  <c r="O7271" i="24"/>
  <c r="O7272" i="24"/>
  <c r="O7274" i="24"/>
  <c r="O7275" i="24"/>
  <c r="O7276" i="24"/>
  <c r="O7278" i="24"/>
  <c r="O7279" i="24"/>
  <c r="O7280" i="24"/>
  <c r="O7282" i="24"/>
  <c r="O7283" i="24"/>
  <c r="O7284" i="24"/>
  <c r="O7286" i="24"/>
  <c r="O7287" i="24"/>
  <c r="O7288" i="24"/>
  <c r="O7290" i="24"/>
  <c r="O7291" i="24"/>
  <c r="O7292" i="24"/>
  <c r="O7294" i="24"/>
  <c r="O7295" i="24"/>
  <c r="O7296" i="24"/>
  <c r="O7298" i="24"/>
  <c r="O7299" i="24"/>
  <c r="O7300" i="24"/>
  <c r="O7302" i="24"/>
  <c r="O7303" i="24"/>
  <c r="O7304" i="24"/>
  <c r="O7306" i="24"/>
  <c r="O7307" i="24"/>
  <c r="O7308" i="24"/>
  <c r="O7310" i="24"/>
  <c r="O7311" i="24"/>
  <c r="O7312" i="24"/>
  <c r="O7314" i="24"/>
  <c r="O7315" i="24"/>
  <c r="O7316" i="24"/>
  <c r="O7318" i="24"/>
  <c r="O7319" i="24"/>
  <c r="O7320" i="24"/>
  <c r="O7322" i="24"/>
  <c r="O7323" i="24"/>
  <c r="O7324" i="24"/>
  <c r="O7326" i="24"/>
  <c r="O7327" i="24"/>
  <c r="O7328" i="24"/>
  <c r="O7330" i="24"/>
  <c r="O7331" i="24"/>
  <c r="O7332" i="24"/>
  <c r="O7334" i="24"/>
  <c r="O7335" i="24"/>
  <c r="O7336" i="24"/>
  <c r="O7338" i="24"/>
  <c r="O7339" i="24"/>
  <c r="O7340" i="24"/>
  <c r="O7342" i="24"/>
  <c r="O7343" i="24"/>
  <c r="O7344" i="24"/>
  <c r="O7346" i="24"/>
  <c r="O7347" i="24"/>
  <c r="O7348" i="24"/>
  <c r="O7350" i="24"/>
  <c r="O7351" i="24"/>
  <c r="O7352" i="24"/>
  <c r="O7354" i="24"/>
  <c r="O7355" i="24"/>
  <c r="O7356" i="24"/>
  <c r="O7358" i="24"/>
  <c r="O7359" i="24"/>
  <c r="O7360" i="24"/>
  <c r="O7362" i="24"/>
  <c r="O7363" i="24"/>
  <c r="O7364" i="24"/>
  <c r="O7366" i="24"/>
  <c r="O7367" i="24"/>
  <c r="O7368" i="24"/>
  <c r="O7370" i="24"/>
  <c r="O7371" i="24"/>
  <c r="O7372" i="24"/>
  <c r="O7374" i="24"/>
  <c r="O7375" i="24"/>
  <c r="O7376" i="24"/>
  <c r="O7378" i="24"/>
  <c r="O7379" i="24"/>
  <c r="O7380" i="24"/>
  <c r="O7382" i="24"/>
  <c r="O7383" i="24"/>
  <c r="O7384" i="24"/>
  <c r="O7386" i="24"/>
  <c r="O7387" i="24"/>
  <c r="O7388" i="24"/>
  <c r="O7390" i="24"/>
  <c r="O7391" i="24"/>
  <c r="O7392" i="24"/>
  <c r="O7394" i="24"/>
  <c r="O7395" i="24"/>
  <c r="O7396" i="24"/>
  <c r="O7398" i="24"/>
  <c r="O7399" i="24"/>
  <c r="O7400" i="24"/>
  <c r="O7402" i="24"/>
  <c r="O7403" i="24"/>
  <c r="O7404" i="24"/>
  <c r="O7406" i="24"/>
  <c r="O7407" i="24"/>
  <c r="O7408" i="24"/>
  <c r="O7410" i="24"/>
  <c r="O7411" i="24"/>
  <c r="O7412" i="24"/>
  <c r="O7414" i="24"/>
  <c r="O7415" i="24"/>
  <c r="O7416" i="24"/>
  <c r="O7418" i="24"/>
  <c r="O7419" i="24"/>
  <c r="O7420" i="24"/>
  <c r="O7422" i="24"/>
  <c r="O7423" i="24"/>
  <c r="O7424" i="24"/>
  <c r="O7426" i="24"/>
  <c r="O7427" i="24"/>
  <c r="O7428" i="24"/>
  <c r="O7430" i="24"/>
  <c r="O7431" i="24"/>
  <c r="O7432" i="24"/>
  <c r="O7434" i="24"/>
  <c r="O7435" i="24"/>
  <c r="O7436" i="24"/>
  <c r="O7438" i="24"/>
  <c r="O7439" i="24"/>
  <c r="O7440" i="24"/>
  <c r="O7442" i="24"/>
  <c r="O7443" i="24"/>
  <c r="O7444" i="24"/>
  <c r="O7446" i="24"/>
  <c r="O7447" i="24"/>
  <c r="O7448" i="24"/>
  <c r="O7450" i="24"/>
  <c r="O7451" i="24"/>
  <c r="O7452" i="24"/>
  <c r="O7454" i="24"/>
  <c r="O7455" i="24"/>
  <c r="O7456" i="24"/>
  <c r="O7458" i="24"/>
  <c r="O7459" i="24"/>
  <c r="O7460" i="24"/>
  <c r="O7462" i="24"/>
  <c r="O7463" i="24"/>
  <c r="O7464" i="24"/>
  <c r="O7466" i="24"/>
  <c r="O7467" i="24"/>
  <c r="O7468" i="24"/>
  <c r="O7470" i="24"/>
  <c r="O7471" i="24"/>
  <c r="O7472" i="24"/>
  <c r="O7474" i="24"/>
  <c r="O7475" i="24"/>
  <c r="O7476" i="24"/>
  <c r="O7478" i="24"/>
  <c r="O7479" i="24"/>
  <c r="O7480" i="24"/>
  <c r="O7482" i="24"/>
  <c r="O7483" i="24"/>
  <c r="O7484" i="24"/>
  <c r="O7486" i="24"/>
  <c r="O7487" i="24"/>
  <c r="O7488" i="24"/>
  <c r="O7490" i="24"/>
  <c r="O7491" i="24"/>
  <c r="O7492" i="24"/>
  <c r="O7494" i="24"/>
  <c r="O7495" i="24"/>
  <c r="O7496" i="24"/>
  <c r="O7498" i="24"/>
  <c r="O7499" i="24"/>
  <c r="O7500" i="24"/>
  <c r="O7502" i="24"/>
  <c r="O7503" i="24"/>
  <c r="O7504" i="24"/>
  <c r="O7506" i="24"/>
  <c r="O7507" i="24"/>
  <c r="O7508" i="24"/>
  <c r="O7510" i="24"/>
  <c r="O7511" i="24"/>
  <c r="O7512" i="24"/>
  <c r="O7514" i="24"/>
  <c r="O7515" i="24"/>
  <c r="O7516" i="24"/>
  <c r="O7518" i="24"/>
  <c r="O7519" i="24"/>
  <c r="O7520" i="24"/>
  <c r="O7522" i="24"/>
  <c r="O7523" i="24"/>
  <c r="O7524" i="24"/>
  <c r="O7526" i="24"/>
  <c r="O7527" i="24"/>
  <c r="O7528" i="24"/>
  <c r="O7530" i="24"/>
  <c r="O7531" i="24"/>
  <c r="O7532" i="24"/>
  <c r="O7534" i="24"/>
  <c r="O7535" i="24"/>
  <c r="O7536" i="24"/>
  <c r="O7538" i="24"/>
  <c r="O7539" i="24"/>
  <c r="O7540" i="24"/>
  <c r="O7542" i="24"/>
  <c r="O7543" i="24"/>
  <c r="O7544" i="24"/>
  <c r="O7546" i="24"/>
  <c r="O7547" i="24"/>
  <c r="O7548" i="24"/>
  <c r="O7550" i="24"/>
  <c r="O7551" i="24"/>
  <c r="O7552" i="24"/>
  <c r="O7554" i="24"/>
  <c r="O7555" i="24"/>
  <c r="O7556" i="24"/>
  <c r="O7558" i="24"/>
  <c r="O7559" i="24"/>
  <c r="O7560" i="24"/>
  <c r="O7562" i="24"/>
  <c r="O7563" i="24"/>
  <c r="O7564" i="24"/>
  <c r="O7566" i="24"/>
  <c r="O7567" i="24"/>
  <c r="O7568" i="24"/>
  <c r="O7570" i="24"/>
  <c r="O7571" i="24"/>
  <c r="O7572" i="24"/>
  <c r="O7574" i="24"/>
  <c r="O7575" i="24"/>
  <c r="O7576" i="24"/>
  <c r="O7578" i="24"/>
  <c r="O7579" i="24"/>
  <c r="O7580" i="24"/>
  <c r="O7582" i="24"/>
  <c r="O7583" i="24"/>
  <c r="O7584" i="24"/>
  <c r="O7586" i="24"/>
  <c r="O7587" i="24"/>
  <c r="O7588" i="24"/>
  <c r="O7590" i="24"/>
  <c r="O7591" i="24"/>
  <c r="O7592" i="24"/>
  <c r="O7594" i="24"/>
  <c r="O7595" i="24"/>
  <c r="O7596" i="24"/>
  <c r="O7598" i="24"/>
  <c r="O7599" i="24"/>
  <c r="O7600" i="24"/>
  <c r="O7602" i="24"/>
  <c r="O7603" i="24"/>
  <c r="O7604" i="24"/>
  <c r="O7606" i="24"/>
  <c r="O7607" i="24"/>
  <c r="O7608" i="24"/>
  <c r="O7610" i="24"/>
  <c r="O7611" i="24"/>
  <c r="O7612" i="24"/>
  <c r="O7614" i="24"/>
  <c r="O7615" i="24"/>
  <c r="O7616" i="24"/>
  <c r="O7618" i="24"/>
  <c r="O7619" i="24"/>
  <c r="O7620" i="24"/>
  <c r="O7622" i="24"/>
  <c r="O7623" i="24"/>
  <c r="O7624" i="24"/>
  <c r="O7626" i="24"/>
  <c r="O7627" i="24"/>
  <c r="O7628" i="24"/>
  <c r="O7630" i="24"/>
  <c r="O7631" i="24"/>
  <c r="O7632" i="24"/>
  <c r="O7634" i="24"/>
  <c r="O7635" i="24"/>
  <c r="O7636" i="24"/>
  <c r="O7638" i="24"/>
  <c r="O7639" i="24"/>
  <c r="O7640" i="24"/>
  <c r="O7642" i="24"/>
  <c r="O7643" i="24"/>
  <c r="O7644" i="24"/>
  <c r="O7646" i="24"/>
  <c r="O7647" i="24"/>
  <c r="O7648" i="24"/>
  <c r="O7650" i="24"/>
  <c r="O7651" i="24"/>
  <c r="O7652" i="24"/>
  <c r="O7654" i="24"/>
  <c r="O7655" i="24"/>
  <c r="O7656" i="24"/>
  <c r="O7658" i="24"/>
  <c r="O7659" i="24"/>
  <c r="O7660" i="24"/>
  <c r="O7662" i="24"/>
  <c r="O7663" i="24"/>
  <c r="O7664" i="24"/>
  <c r="O7666" i="24"/>
  <c r="O7667" i="24"/>
  <c r="O7668" i="24"/>
  <c r="O7670" i="24"/>
  <c r="O7671" i="24"/>
  <c r="O7672" i="24"/>
  <c r="O7674" i="24"/>
  <c r="O7675" i="24"/>
  <c r="O7676" i="24"/>
  <c r="O7678" i="24"/>
  <c r="O7679" i="24"/>
  <c r="O7680" i="24"/>
  <c r="O7682" i="24"/>
  <c r="O7683" i="24"/>
  <c r="O7684" i="24"/>
  <c r="O7686" i="24"/>
  <c r="O7687" i="24"/>
  <c r="O7688" i="24"/>
  <c r="O7690" i="24"/>
  <c r="O7691" i="24"/>
  <c r="O7692" i="24"/>
  <c r="O7694" i="24"/>
  <c r="O7695" i="24"/>
  <c r="O7696" i="24"/>
  <c r="O7698" i="24"/>
  <c r="O7699" i="24"/>
  <c r="O7700" i="24"/>
  <c r="O7702" i="24"/>
  <c r="O7703" i="24"/>
  <c r="O7704" i="24"/>
  <c r="O7706" i="24"/>
  <c r="O7707" i="24"/>
  <c r="O7708" i="24"/>
  <c r="O7710" i="24"/>
  <c r="O7711" i="24"/>
  <c r="O7712" i="24"/>
  <c r="O7714" i="24"/>
  <c r="O7715" i="24"/>
  <c r="O7716" i="24"/>
  <c r="O7718" i="24"/>
  <c r="O7719" i="24"/>
  <c r="O7720" i="24"/>
  <c r="O7722" i="24"/>
  <c r="O7723" i="24"/>
  <c r="O7724" i="24"/>
  <c r="O7726" i="24"/>
  <c r="O7727" i="24"/>
  <c r="O7728" i="24"/>
  <c r="O7730" i="24"/>
  <c r="O7731" i="24"/>
  <c r="O7732" i="24"/>
  <c r="O7734" i="24"/>
  <c r="O7735" i="24"/>
  <c r="O7736" i="24"/>
  <c r="O7738" i="24"/>
  <c r="O7739" i="24"/>
  <c r="O7740" i="24"/>
  <c r="O7742" i="24"/>
  <c r="O7743" i="24"/>
  <c r="O7744" i="24"/>
  <c r="O7746" i="24"/>
  <c r="O7747" i="24"/>
  <c r="O7748" i="24"/>
  <c r="O7750" i="24"/>
  <c r="O7751" i="24"/>
  <c r="O7752" i="24"/>
  <c r="O7754" i="24"/>
  <c r="O7755" i="24"/>
  <c r="O7756" i="24"/>
  <c r="O7758" i="24"/>
  <c r="O7759" i="24"/>
  <c r="O7760" i="24"/>
  <c r="O7762" i="24"/>
  <c r="O7763" i="24"/>
  <c r="O7764" i="24"/>
  <c r="O7766" i="24"/>
  <c r="O7767" i="24"/>
  <c r="O7768" i="24"/>
  <c r="O7770" i="24"/>
  <c r="O7771" i="24"/>
  <c r="O7772" i="24"/>
  <c r="O7774" i="24"/>
  <c r="O7775" i="24"/>
  <c r="O7776" i="24"/>
  <c r="O7778" i="24"/>
  <c r="O7779" i="24"/>
  <c r="O7780" i="24"/>
  <c r="O7782" i="24"/>
  <c r="O7783" i="24"/>
  <c r="O7784" i="24"/>
  <c r="O7786" i="24"/>
  <c r="O7787" i="24"/>
  <c r="O7788" i="24"/>
  <c r="O7790" i="24"/>
  <c r="O7791" i="24"/>
  <c r="O7792" i="24"/>
  <c r="O7794" i="24"/>
  <c r="O7795" i="24"/>
  <c r="O7796" i="24"/>
  <c r="O7798" i="24"/>
  <c r="O7799" i="24"/>
  <c r="O7800" i="24"/>
  <c r="O7802" i="24"/>
  <c r="O7803" i="24"/>
  <c r="O7804" i="24"/>
  <c r="O7806" i="24"/>
  <c r="O7807" i="24"/>
  <c r="O7808" i="24"/>
  <c r="O7810" i="24"/>
  <c r="O7811" i="24"/>
  <c r="O7812" i="24"/>
  <c r="O7814" i="24"/>
  <c r="O7815" i="24"/>
  <c r="O7816" i="24"/>
  <c r="O7818" i="24"/>
  <c r="O7819" i="24"/>
  <c r="O7820" i="24"/>
  <c r="O7822" i="24"/>
  <c r="O7823" i="24"/>
  <c r="O7824" i="24"/>
  <c r="O7826" i="24"/>
  <c r="O7827" i="24"/>
  <c r="O7828" i="24"/>
  <c r="O7830" i="24"/>
  <c r="O7831" i="24"/>
  <c r="O7832" i="24"/>
  <c r="O7834" i="24"/>
  <c r="O7835" i="24"/>
  <c r="O7836" i="24"/>
  <c r="O7838" i="24"/>
  <c r="O7839" i="24"/>
  <c r="O7840" i="24"/>
  <c r="O7842" i="24"/>
  <c r="O7843" i="24"/>
  <c r="O7844" i="24"/>
  <c r="O7846" i="24"/>
  <c r="O7847" i="24"/>
  <c r="O7848" i="24"/>
  <c r="O7850" i="24"/>
  <c r="O7851" i="24"/>
  <c r="O7852" i="24"/>
  <c r="O7854" i="24"/>
  <c r="O7855" i="24"/>
  <c r="O7856" i="24"/>
  <c r="O7858" i="24"/>
  <c r="O7859" i="24"/>
  <c r="O7860" i="24"/>
  <c r="O7862" i="24"/>
  <c r="O7863" i="24"/>
  <c r="O7864" i="24"/>
  <c r="O7866" i="24"/>
  <c r="O7867" i="24"/>
  <c r="O7868" i="24"/>
  <c r="O7870" i="24"/>
  <c r="O7871" i="24"/>
  <c r="O7872" i="24"/>
  <c r="O7874" i="24"/>
  <c r="O7875" i="24"/>
  <c r="O7876" i="24"/>
  <c r="O7878" i="24"/>
  <c r="O7879" i="24"/>
  <c r="O7880" i="24"/>
  <c r="O7882" i="24"/>
  <c r="O7883" i="24"/>
  <c r="O7884" i="24"/>
  <c r="O7886" i="24"/>
  <c r="O7887" i="24"/>
  <c r="O7888" i="24"/>
  <c r="O7890" i="24"/>
  <c r="O7891" i="24"/>
  <c r="O7892" i="24"/>
  <c r="O7894" i="24"/>
  <c r="O7895" i="24"/>
  <c r="O7896" i="24"/>
  <c r="O7898" i="24"/>
  <c r="O7899" i="24"/>
  <c r="O7900" i="24"/>
  <c r="O7902" i="24"/>
  <c r="O7903" i="24"/>
  <c r="O7904" i="24"/>
  <c r="O7906" i="24"/>
  <c r="O7907" i="24"/>
  <c r="O7908" i="24"/>
  <c r="O7910" i="24"/>
  <c r="O7911" i="24"/>
  <c r="O7912" i="24"/>
  <c r="O7914" i="24"/>
  <c r="O7915" i="24"/>
  <c r="O7916" i="24"/>
  <c r="O7918" i="24"/>
  <c r="O7919" i="24"/>
  <c r="O7920" i="24"/>
  <c r="O7922" i="24"/>
  <c r="O7923" i="24"/>
  <c r="O7924" i="24"/>
  <c r="O7926" i="24"/>
  <c r="O7927" i="24"/>
  <c r="O7928" i="24"/>
  <c r="O7930" i="24"/>
  <c r="O7931" i="24"/>
  <c r="O7932" i="24"/>
  <c r="O7934" i="24"/>
  <c r="O7935" i="24"/>
  <c r="O7936" i="24"/>
  <c r="O7938" i="24"/>
  <c r="O7939" i="24"/>
  <c r="O7940" i="24"/>
  <c r="O7942" i="24"/>
  <c r="O7943" i="24"/>
  <c r="O7944" i="24"/>
  <c r="O7946" i="24"/>
  <c r="O7947" i="24"/>
  <c r="O7948" i="24"/>
  <c r="O7950" i="24"/>
  <c r="O7951" i="24"/>
  <c r="O7952" i="24"/>
  <c r="O7954" i="24"/>
  <c r="O7955" i="24"/>
  <c r="O7956" i="24"/>
  <c r="O7958" i="24"/>
  <c r="O7959" i="24"/>
  <c r="O7960" i="24"/>
  <c r="O7962" i="24"/>
  <c r="O7963" i="24"/>
  <c r="O7964" i="24"/>
  <c r="O7966" i="24"/>
  <c r="O7967" i="24"/>
  <c r="O7968" i="24"/>
  <c r="O7970" i="24"/>
  <c r="O7971" i="24"/>
  <c r="O7972" i="24"/>
  <c r="O7974" i="24"/>
  <c r="O7975" i="24"/>
  <c r="O7976" i="24"/>
  <c r="O7978" i="24"/>
  <c r="O7979" i="24"/>
  <c r="O7980" i="24"/>
  <c r="O7982" i="24"/>
  <c r="O7983" i="24"/>
  <c r="O7984" i="24"/>
  <c r="O7986" i="24"/>
  <c r="O7987" i="24"/>
  <c r="O7988" i="24"/>
  <c r="O7990" i="24"/>
  <c r="O7991" i="24"/>
  <c r="O7992" i="24"/>
  <c r="O7994" i="24"/>
  <c r="O7995" i="24"/>
  <c r="O7996" i="24"/>
  <c r="O7998" i="24"/>
  <c r="O7999" i="24"/>
  <c r="O8000" i="24"/>
  <c r="O8002" i="24"/>
  <c r="O8003" i="24"/>
  <c r="O8004" i="24"/>
  <c r="O8006" i="24"/>
  <c r="O8007" i="24"/>
  <c r="O8008" i="24"/>
  <c r="O8010" i="24"/>
  <c r="O8011" i="24"/>
  <c r="O8012" i="24"/>
  <c r="O8014" i="24"/>
  <c r="O8015" i="24"/>
  <c r="O8016" i="24"/>
  <c r="O8018" i="24"/>
  <c r="O8019" i="24"/>
  <c r="O8020" i="24"/>
  <c r="O8022" i="24"/>
  <c r="O8023" i="24"/>
  <c r="O8024" i="24"/>
  <c r="O8026" i="24"/>
  <c r="O8027" i="24"/>
  <c r="O8028" i="24"/>
  <c r="O8030" i="24"/>
  <c r="O8031" i="24"/>
  <c r="O8032" i="24"/>
  <c r="O8034" i="24"/>
  <c r="O8035" i="24"/>
  <c r="O8036" i="24"/>
  <c r="O8038" i="24"/>
  <c r="O8039" i="24"/>
  <c r="O8040" i="24"/>
  <c r="O8042" i="24"/>
  <c r="O8043" i="24"/>
  <c r="O8044" i="24"/>
  <c r="O8046" i="24"/>
  <c r="O8047" i="24"/>
  <c r="O8048" i="24"/>
  <c r="O8050" i="24"/>
  <c r="O8051" i="24"/>
  <c r="O8052" i="24"/>
  <c r="O8054" i="24"/>
  <c r="O8055" i="24"/>
  <c r="O8056" i="24"/>
  <c r="O8058" i="24"/>
  <c r="O8059" i="24"/>
  <c r="O8060" i="24"/>
  <c r="O8062" i="24"/>
  <c r="O8063" i="24"/>
  <c r="O8064" i="24"/>
  <c r="O8066" i="24"/>
  <c r="O8067" i="24"/>
  <c r="O8068" i="24"/>
  <c r="O8070" i="24"/>
  <c r="O8071" i="24"/>
  <c r="O8072" i="24"/>
  <c r="O8074" i="24"/>
  <c r="O8075" i="24"/>
  <c r="O8076" i="24"/>
  <c r="O8078" i="24"/>
  <c r="O8079" i="24"/>
  <c r="O8080" i="24"/>
  <c r="O8082" i="24"/>
  <c r="O8083" i="24"/>
  <c r="O8084" i="24"/>
  <c r="O8086" i="24"/>
  <c r="O8087" i="24"/>
  <c r="O8088" i="24"/>
  <c r="O8090" i="24"/>
  <c r="O8091" i="24"/>
  <c r="O8092" i="24"/>
  <c r="O8094" i="24"/>
  <c r="O8095" i="24"/>
  <c r="O8096" i="24"/>
  <c r="O8098" i="24"/>
  <c r="O8099" i="24"/>
  <c r="O8100" i="24"/>
  <c r="O8102" i="24"/>
  <c r="O8103" i="24"/>
  <c r="O8104" i="24"/>
  <c r="O8106" i="24"/>
  <c r="O8107" i="24"/>
  <c r="O8108" i="24"/>
  <c r="O8110" i="24"/>
  <c r="O8111" i="24"/>
  <c r="O8112" i="24"/>
  <c r="O8114" i="24"/>
  <c r="O8115" i="24"/>
  <c r="O8116" i="24"/>
  <c r="O8118" i="24"/>
  <c r="O8119" i="24"/>
  <c r="O8120" i="24"/>
  <c r="O8122" i="24"/>
  <c r="O8123" i="24"/>
  <c r="O8124" i="24"/>
  <c r="O8126" i="24"/>
  <c r="O8127" i="24"/>
  <c r="O8128" i="24"/>
  <c r="O8130" i="24"/>
  <c r="O8131" i="24"/>
  <c r="O8132" i="24"/>
  <c r="O8134" i="24"/>
  <c r="O8135" i="24"/>
  <c r="O8136" i="24"/>
  <c r="O8138" i="24"/>
  <c r="O8139" i="24"/>
  <c r="O8140" i="24"/>
  <c r="O8142" i="24"/>
  <c r="O8143" i="24"/>
  <c r="O8144" i="24"/>
  <c r="O8146" i="24"/>
  <c r="O8147" i="24"/>
  <c r="O8148" i="24"/>
  <c r="O8150" i="24"/>
  <c r="O8151" i="24"/>
  <c r="O8152" i="24"/>
  <c r="O8154" i="24"/>
  <c r="O8155" i="24"/>
  <c r="O8156" i="24"/>
  <c r="O8158" i="24"/>
  <c r="O8159" i="24"/>
  <c r="O8160" i="24"/>
  <c r="O8162" i="24"/>
  <c r="O8163" i="24"/>
  <c r="O8164" i="24"/>
  <c r="O8166" i="24"/>
  <c r="O8167" i="24"/>
  <c r="O8168" i="24"/>
  <c r="O8170" i="24"/>
  <c r="O8171" i="24"/>
  <c r="O8172" i="24"/>
  <c r="O8174" i="24"/>
  <c r="O8175" i="24"/>
  <c r="O8176" i="24"/>
  <c r="O8178" i="24"/>
  <c r="O8179" i="24"/>
  <c r="O8180" i="24"/>
  <c r="O8182" i="24"/>
  <c r="O8183" i="24"/>
  <c r="O8184" i="24"/>
  <c r="O8186" i="24"/>
  <c r="O8187" i="24"/>
  <c r="O8188" i="24"/>
  <c r="O8190" i="24"/>
  <c r="O8191" i="24"/>
  <c r="O8192" i="24"/>
  <c r="O8194" i="24"/>
  <c r="O8195" i="24"/>
  <c r="O8196" i="24"/>
  <c r="O8198" i="24"/>
  <c r="O8199" i="24"/>
  <c r="O8200" i="24"/>
  <c r="O8202" i="24"/>
  <c r="O8203" i="24"/>
  <c r="O8204" i="24"/>
  <c r="O8206" i="24"/>
  <c r="O8207" i="24"/>
  <c r="O8208" i="24"/>
  <c r="O8210" i="24"/>
  <c r="O8211" i="24"/>
  <c r="O8212" i="24"/>
  <c r="O8214" i="24"/>
  <c r="O8215" i="24"/>
  <c r="O8216" i="24"/>
  <c r="O8218" i="24"/>
  <c r="O8219" i="24"/>
  <c r="O8220" i="24"/>
  <c r="O8222" i="24"/>
  <c r="O8223" i="24"/>
  <c r="O8224" i="24"/>
  <c r="O8226" i="24"/>
  <c r="O8227" i="24"/>
  <c r="O8228" i="24"/>
  <c r="O8230" i="24"/>
  <c r="O8231" i="24"/>
  <c r="O8232" i="24"/>
  <c r="O8234" i="24"/>
  <c r="O8235" i="24"/>
  <c r="O8236" i="24"/>
  <c r="O8238" i="24"/>
  <c r="O8239" i="24"/>
  <c r="O8240" i="24"/>
  <c r="O8242" i="24"/>
  <c r="O8243" i="24"/>
  <c r="O8244" i="24"/>
  <c r="O8246" i="24"/>
  <c r="O8247" i="24"/>
  <c r="O8248" i="24"/>
  <c r="O8250" i="24"/>
  <c r="O8251" i="24"/>
  <c r="O8252" i="24"/>
  <c r="O8254" i="24"/>
  <c r="O8255" i="24"/>
  <c r="O8256" i="24"/>
  <c r="O8258" i="24"/>
  <c r="O8259" i="24"/>
  <c r="O8260" i="24"/>
  <c r="O8262" i="24"/>
  <c r="O8263" i="24"/>
  <c r="O8264" i="24"/>
  <c r="O8266" i="24"/>
  <c r="O8267" i="24"/>
  <c r="O8268" i="24"/>
  <c r="O8270" i="24"/>
  <c r="O8271" i="24"/>
  <c r="O8272" i="24"/>
  <c r="O8274" i="24"/>
  <c r="O8275" i="24"/>
  <c r="O8276" i="24"/>
  <c r="O8278" i="24"/>
  <c r="O8279" i="24"/>
  <c r="O8280" i="24"/>
  <c r="O8282" i="24"/>
  <c r="O8283" i="24"/>
  <c r="O8284" i="24"/>
  <c r="O8286" i="24"/>
  <c r="O8287" i="24"/>
  <c r="O8288" i="24"/>
  <c r="O8290" i="24"/>
  <c r="O8291" i="24"/>
  <c r="O8292" i="24"/>
  <c r="O8294" i="24"/>
  <c r="O8295" i="24"/>
  <c r="O8296" i="24"/>
  <c r="O8298" i="24"/>
  <c r="O8299" i="24"/>
  <c r="O8300" i="24"/>
  <c r="O8302" i="24"/>
  <c r="O8303" i="24"/>
  <c r="O8304" i="24"/>
  <c r="O8306" i="24"/>
  <c r="O8307" i="24"/>
  <c r="O8308" i="24"/>
  <c r="O8310" i="24"/>
  <c r="O8311" i="24"/>
  <c r="O8312" i="24"/>
  <c r="O8314" i="24"/>
  <c r="O8315" i="24"/>
  <c r="O8316" i="24"/>
  <c r="O8318" i="24"/>
  <c r="O8319" i="24"/>
  <c r="O8320" i="24"/>
  <c r="O8322" i="24"/>
  <c r="O8323" i="24"/>
  <c r="O8324" i="24"/>
  <c r="O8326" i="24"/>
  <c r="O8327" i="24"/>
  <c r="O8328" i="24"/>
  <c r="O8330" i="24"/>
  <c r="O8331" i="24"/>
  <c r="O8332" i="24"/>
  <c r="O8334" i="24"/>
  <c r="O8335" i="24"/>
  <c r="O8336" i="24"/>
  <c r="O8338" i="24"/>
  <c r="O8339" i="24"/>
  <c r="O8340" i="24"/>
  <c r="O8342" i="24"/>
  <c r="O8343" i="24"/>
  <c r="O8344" i="24"/>
  <c r="O8346" i="24"/>
  <c r="O8347" i="24"/>
  <c r="O8348" i="24"/>
  <c r="O8350" i="24"/>
  <c r="O8351" i="24"/>
  <c r="O8352" i="24"/>
  <c r="O8354" i="24"/>
  <c r="O8355" i="24"/>
  <c r="O8356" i="24"/>
  <c r="O8358" i="24"/>
  <c r="O8359" i="24"/>
  <c r="O8360" i="24"/>
  <c r="O8362" i="24"/>
  <c r="O8363" i="24"/>
  <c r="O8364" i="24"/>
  <c r="O8366" i="24"/>
  <c r="O8367" i="24"/>
  <c r="O8368" i="24"/>
  <c r="O8370" i="24"/>
  <c r="O8371" i="24"/>
  <c r="O8372" i="24"/>
  <c r="O8374" i="24"/>
  <c r="O8375" i="24"/>
  <c r="O8376" i="24"/>
  <c r="O8378" i="24"/>
  <c r="O8379" i="24"/>
  <c r="O8380" i="24"/>
  <c r="O8382" i="24"/>
  <c r="O8383" i="24"/>
  <c r="O8384" i="24"/>
  <c r="O8386" i="24"/>
  <c r="O8387" i="24"/>
  <c r="O8388" i="24"/>
  <c r="O8390" i="24"/>
  <c r="O8391" i="24"/>
  <c r="O8392" i="24"/>
  <c r="O8394" i="24"/>
  <c r="O8395" i="24"/>
  <c r="O8396" i="24"/>
  <c r="O8398" i="24"/>
  <c r="O8399" i="24"/>
  <c r="O8400" i="24"/>
  <c r="O8402" i="24"/>
  <c r="O8403" i="24"/>
  <c r="O8404" i="24"/>
  <c r="O8406" i="24"/>
  <c r="O8407" i="24"/>
  <c r="O8408" i="24"/>
  <c r="O8410" i="24"/>
  <c r="O8411" i="24"/>
  <c r="O8412" i="24"/>
  <c r="O8414" i="24"/>
  <c r="O8415" i="24"/>
  <c r="O8416" i="24"/>
  <c r="O8418" i="24"/>
  <c r="O8419" i="24"/>
  <c r="O8420" i="24"/>
  <c r="O8422" i="24"/>
  <c r="O8423" i="24"/>
  <c r="O8424" i="24"/>
  <c r="O8426" i="24"/>
  <c r="O8427" i="24"/>
  <c r="O8428" i="24"/>
  <c r="O8430" i="24"/>
  <c r="O8431" i="24"/>
  <c r="O8432" i="24"/>
  <c r="O8434" i="24"/>
  <c r="O8435" i="24"/>
  <c r="O8436" i="24"/>
  <c r="O8438" i="24"/>
  <c r="O8439" i="24"/>
  <c r="O8440" i="24"/>
  <c r="O8442" i="24"/>
  <c r="O8443" i="24"/>
  <c r="O8444" i="24"/>
  <c r="O8446" i="24"/>
  <c r="O8447" i="24"/>
  <c r="O8448" i="24"/>
  <c r="O8450" i="24"/>
  <c r="O8451" i="24"/>
  <c r="O8452" i="24"/>
  <c r="O8454" i="24"/>
  <c r="O8455" i="24"/>
  <c r="O8456" i="24"/>
  <c r="O8458" i="24"/>
  <c r="O8459" i="24"/>
  <c r="O8460" i="24"/>
  <c r="O8462" i="24"/>
  <c r="O8463" i="24"/>
  <c r="O8464" i="24"/>
  <c r="O8466" i="24"/>
  <c r="O8467" i="24"/>
  <c r="O8468" i="24"/>
  <c r="O8470" i="24"/>
  <c r="O8471" i="24"/>
  <c r="O8472" i="24"/>
  <c r="O8474" i="24"/>
  <c r="O8475" i="24"/>
  <c r="O8476" i="24"/>
  <c r="O8478" i="24"/>
  <c r="O8479" i="24"/>
  <c r="O8480" i="24"/>
  <c r="O8482" i="24"/>
  <c r="O8483" i="24"/>
  <c r="O8484" i="24"/>
  <c r="O8486" i="24"/>
  <c r="O8487" i="24"/>
  <c r="O8488" i="24"/>
  <c r="O8490" i="24"/>
  <c r="O8491" i="24"/>
  <c r="O8492" i="24"/>
  <c r="O8494" i="24"/>
  <c r="O8495" i="24"/>
  <c r="O8496" i="24"/>
  <c r="O8498" i="24"/>
  <c r="O8499" i="24"/>
  <c r="O8500" i="24"/>
  <c r="O8502" i="24"/>
  <c r="O8503" i="24"/>
  <c r="O8504" i="24"/>
  <c r="O8506" i="24"/>
  <c r="O8507" i="24"/>
  <c r="O8508" i="24"/>
  <c r="O8510" i="24"/>
  <c r="O8511" i="24"/>
  <c r="O8512" i="24"/>
  <c r="O8514" i="24"/>
  <c r="O8515" i="24"/>
  <c r="O8516" i="24"/>
  <c r="O8518" i="24"/>
  <c r="O8519" i="24"/>
  <c r="O8520" i="24"/>
  <c r="O8522" i="24"/>
  <c r="O8523" i="24"/>
  <c r="O8524" i="24"/>
  <c r="O8526" i="24"/>
  <c r="O8527" i="24"/>
  <c r="O8528" i="24"/>
  <c r="O8530" i="24"/>
  <c r="O8531" i="24"/>
  <c r="O8532" i="24"/>
  <c r="O8534" i="24"/>
  <c r="O8535" i="24"/>
  <c r="O8536" i="24"/>
  <c r="O8538" i="24"/>
  <c r="O8539" i="24"/>
  <c r="O8540" i="24"/>
  <c r="O8542" i="24"/>
  <c r="O8543" i="24"/>
  <c r="O8544" i="24"/>
  <c r="O8546" i="24"/>
  <c r="O8547" i="24"/>
  <c r="O8548" i="24"/>
  <c r="O8550" i="24"/>
  <c r="O8551" i="24"/>
  <c r="O8552" i="24"/>
  <c r="O8554" i="24"/>
  <c r="O8555" i="24"/>
  <c r="O8556" i="24"/>
  <c r="O8558" i="24"/>
  <c r="O8559" i="24"/>
  <c r="O8560" i="24"/>
  <c r="O8562" i="24"/>
  <c r="O8563" i="24"/>
  <c r="O8564" i="24"/>
  <c r="O8566" i="24"/>
  <c r="O8567" i="24"/>
  <c r="O8568" i="24"/>
  <c r="O8570" i="24"/>
  <c r="O8571" i="24"/>
  <c r="O8572" i="24"/>
  <c r="O8574" i="24"/>
  <c r="O8575" i="24"/>
  <c r="O8576" i="24"/>
  <c r="O8578" i="24"/>
  <c r="O8579" i="24"/>
  <c r="O8580" i="24"/>
  <c r="O8582" i="24"/>
  <c r="O8583" i="24"/>
  <c r="O8584" i="24"/>
  <c r="O8586" i="24"/>
  <c r="O8587" i="24"/>
  <c r="O8588" i="24"/>
  <c r="O8590" i="24"/>
  <c r="O8591" i="24"/>
  <c r="O8592" i="24"/>
  <c r="O8594" i="24"/>
  <c r="O8595" i="24"/>
  <c r="O8596" i="24"/>
  <c r="O8598" i="24"/>
  <c r="O8599" i="24"/>
  <c r="O8600" i="24"/>
  <c r="O8602" i="24"/>
  <c r="O8603" i="24"/>
  <c r="O8604" i="24"/>
  <c r="O8606" i="24"/>
  <c r="O8607" i="24"/>
  <c r="O8608" i="24"/>
  <c r="O8610" i="24"/>
  <c r="O8611" i="24"/>
  <c r="O8612" i="24"/>
  <c r="O8614" i="24"/>
  <c r="O8615" i="24"/>
  <c r="O8616" i="24"/>
  <c r="O8618" i="24"/>
  <c r="O8619" i="24"/>
  <c r="O8620" i="24"/>
  <c r="O8622" i="24"/>
  <c r="O8623" i="24"/>
  <c r="O8624" i="24"/>
  <c r="O8626" i="24"/>
  <c r="O8627" i="24"/>
  <c r="O8628" i="24"/>
  <c r="O8630" i="24"/>
  <c r="O8631" i="24"/>
  <c r="O8632" i="24"/>
  <c r="O8634" i="24"/>
  <c r="O8635" i="24"/>
  <c r="O8636" i="24"/>
  <c r="O8638" i="24"/>
  <c r="O8639" i="24"/>
  <c r="O8640" i="24"/>
  <c r="O8642" i="24"/>
  <c r="O8643" i="24"/>
  <c r="O8644" i="24"/>
  <c r="O8646" i="24"/>
  <c r="O8647" i="24"/>
  <c r="O8648" i="24"/>
  <c r="O8650" i="24"/>
  <c r="O8651" i="24"/>
  <c r="O8652" i="24"/>
  <c r="O8654" i="24"/>
  <c r="O8655" i="24"/>
  <c r="O8656" i="24"/>
  <c r="O8658" i="24"/>
  <c r="O8659" i="24"/>
  <c r="O8660" i="24"/>
  <c r="O8662" i="24"/>
  <c r="O8663" i="24"/>
  <c r="O8664" i="24"/>
  <c r="O8666" i="24"/>
  <c r="O8667" i="24"/>
  <c r="O8668" i="24"/>
  <c r="O8670" i="24"/>
  <c r="O8671" i="24"/>
  <c r="O8672" i="24"/>
  <c r="O8674" i="24"/>
  <c r="O8675" i="24"/>
  <c r="O8676" i="24"/>
  <c r="O8678" i="24"/>
  <c r="O8679" i="24"/>
  <c r="O8680" i="24"/>
  <c r="O8682" i="24"/>
  <c r="O8683" i="24"/>
  <c r="O8684" i="24"/>
  <c r="O8686" i="24"/>
  <c r="O8687" i="24"/>
  <c r="O8688" i="24"/>
  <c r="O8690" i="24"/>
  <c r="O8691" i="24"/>
  <c r="O8692" i="24"/>
  <c r="O8694" i="24"/>
  <c r="O8695" i="24"/>
  <c r="O8696" i="24"/>
  <c r="O8698" i="24"/>
  <c r="O8699" i="24"/>
  <c r="O8700" i="24"/>
  <c r="O8702" i="24"/>
  <c r="O8703" i="24"/>
  <c r="O8704" i="24"/>
  <c r="O8706" i="24"/>
  <c r="O8707" i="24"/>
  <c r="O8708" i="24"/>
  <c r="O8710" i="24"/>
  <c r="O8711" i="24"/>
  <c r="O8712" i="24"/>
  <c r="O8714" i="24"/>
  <c r="O8715" i="24"/>
  <c r="O8716" i="24"/>
  <c r="O8718" i="24"/>
  <c r="O8719" i="24"/>
  <c r="O8720" i="24"/>
  <c r="O8722" i="24"/>
  <c r="O8723" i="24"/>
  <c r="O8724" i="24"/>
  <c r="O8726" i="24"/>
  <c r="O8727" i="24"/>
  <c r="O8728" i="24"/>
  <c r="O8730" i="24"/>
  <c r="O8731" i="24"/>
  <c r="O8732" i="24"/>
  <c r="O8734" i="24"/>
  <c r="O8735" i="24"/>
  <c r="O8736" i="24"/>
  <c r="O8738" i="24"/>
  <c r="O8739" i="24"/>
  <c r="O8740" i="24"/>
  <c r="O8742" i="24"/>
  <c r="O8743" i="24"/>
  <c r="O8744" i="24"/>
  <c r="O8746" i="24"/>
  <c r="O8747" i="24"/>
  <c r="O8748" i="24"/>
  <c r="O8750" i="24"/>
  <c r="O8751" i="24"/>
  <c r="O8752" i="24"/>
  <c r="O8754" i="24"/>
  <c r="O8755" i="24"/>
  <c r="O8756" i="24"/>
  <c r="O8758" i="24"/>
  <c r="O8759" i="24"/>
  <c r="O8760" i="24"/>
  <c r="O8762" i="24"/>
  <c r="O8763" i="24"/>
  <c r="O8764" i="24"/>
  <c r="O8766" i="24"/>
  <c r="O8767" i="24"/>
  <c r="O8768" i="24"/>
  <c r="O8770" i="24"/>
  <c r="O8771" i="24"/>
  <c r="O8772" i="24"/>
  <c r="O8774" i="24"/>
  <c r="O8775" i="24"/>
  <c r="O8776" i="24"/>
  <c r="O8778" i="24"/>
  <c r="O8779" i="24"/>
  <c r="O8780" i="24"/>
  <c r="O8782" i="24"/>
  <c r="O8783" i="24"/>
  <c r="O8784" i="24"/>
  <c r="O8786" i="24"/>
  <c r="O8787" i="24"/>
  <c r="O8788" i="24"/>
  <c r="O8790" i="24"/>
  <c r="O8791" i="24"/>
  <c r="O8792" i="24"/>
  <c r="O8794" i="24"/>
  <c r="O8795" i="24"/>
  <c r="O8796" i="24"/>
  <c r="O8798" i="24"/>
  <c r="O8799" i="24"/>
  <c r="O8800" i="24"/>
  <c r="O8802" i="24"/>
  <c r="O8803" i="24"/>
  <c r="O8804" i="24"/>
  <c r="O8806" i="24"/>
  <c r="O8807" i="24"/>
  <c r="O8808" i="24"/>
  <c r="O8810" i="24"/>
  <c r="O8811" i="24"/>
  <c r="O8812" i="24"/>
  <c r="O8814" i="24"/>
  <c r="O8815" i="24"/>
  <c r="O8816" i="24"/>
  <c r="O8818" i="24"/>
  <c r="O8819" i="24"/>
  <c r="O8820" i="24"/>
  <c r="O8822" i="24"/>
  <c r="O8823" i="24"/>
  <c r="O8824" i="24"/>
  <c r="O8826" i="24"/>
  <c r="O8827" i="24"/>
  <c r="O8828" i="24"/>
  <c r="O8830" i="24"/>
  <c r="O8831" i="24"/>
  <c r="O8832" i="24"/>
  <c r="O8834" i="24"/>
  <c r="O8835" i="24"/>
  <c r="O8836" i="24"/>
  <c r="O8838" i="24"/>
  <c r="O8839" i="24"/>
  <c r="O8840" i="24"/>
  <c r="O8842" i="24"/>
  <c r="O8843" i="24"/>
  <c r="O8844" i="24"/>
  <c r="O8846" i="24"/>
  <c r="O8847" i="24"/>
  <c r="O8848" i="24"/>
  <c r="O8850" i="24"/>
  <c r="O8851" i="24"/>
  <c r="O8852" i="24"/>
  <c r="O8854" i="24"/>
  <c r="O8855" i="24"/>
  <c r="O8856" i="24"/>
  <c r="O8858" i="24"/>
  <c r="O8859" i="24"/>
  <c r="O8860" i="24"/>
  <c r="O8862" i="24"/>
  <c r="O8863" i="24"/>
  <c r="O8864" i="24"/>
  <c r="O8866" i="24"/>
  <c r="O8867" i="24"/>
  <c r="O8868" i="24"/>
  <c r="O8870" i="24"/>
  <c r="O8871" i="24"/>
  <c r="O8872" i="24"/>
  <c r="O8874" i="24"/>
  <c r="O8875" i="24"/>
  <c r="O8876" i="24"/>
  <c r="O8878" i="24"/>
  <c r="O8879" i="24"/>
  <c r="O8880" i="24"/>
  <c r="O8882" i="24"/>
  <c r="O8883" i="24"/>
  <c r="O8884" i="24"/>
  <c r="O8886" i="24"/>
  <c r="O8887" i="24"/>
  <c r="O8888" i="24"/>
  <c r="O8890" i="24"/>
  <c r="O8891" i="24"/>
  <c r="O8892" i="24"/>
  <c r="O8894" i="24"/>
  <c r="O8895" i="24"/>
  <c r="O8896" i="24"/>
  <c r="O8898" i="24"/>
  <c r="O8899" i="24"/>
  <c r="O8900" i="24"/>
  <c r="O8902" i="24"/>
  <c r="O8903" i="24"/>
  <c r="O8904" i="24"/>
  <c r="O8906" i="24"/>
  <c r="O8907" i="24"/>
  <c r="O8908" i="24"/>
  <c r="O8910" i="24"/>
  <c r="O8911" i="24"/>
  <c r="O8912" i="24"/>
  <c r="O8914" i="24"/>
  <c r="O8915" i="24"/>
  <c r="O8916" i="24"/>
  <c r="O8918" i="24"/>
  <c r="O8919" i="24"/>
  <c r="O8920" i="24"/>
  <c r="O8922" i="24"/>
  <c r="O8923" i="24"/>
  <c r="O8924" i="24"/>
  <c r="O8926" i="24"/>
  <c r="O8927" i="24"/>
  <c r="O8928" i="24"/>
  <c r="O8930" i="24"/>
  <c r="O8931" i="24"/>
  <c r="O8932" i="24"/>
  <c r="O8934" i="24"/>
  <c r="O8935" i="24"/>
  <c r="O8936" i="24"/>
  <c r="O8938" i="24"/>
  <c r="O8939" i="24"/>
  <c r="O8940" i="24"/>
  <c r="O8942" i="24"/>
  <c r="O8943" i="24"/>
  <c r="O8944" i="24"/>
  <c r="O8946" i="24"/>
  <c r="O8947" i="24"/>
  <c r="O8948" i="24"/>
  <c r="O8950" i="24"/>
  <c r="O8951" i="24"/>
  <c r="O8952" i="24"/>
  <c r="O8954" i="24"/>
  <c r="O8955" i="24"/>
  <c r="O8956" i="24"/>
  <c r="O8958" i="24"/>
  <c r="O8959" i="24"/>
  <c r="O8960" i="24"/>
  <c r="O8962" i="24"/>
  <c r="O8963" i="24"/>
  <c r="O8964" i="24"/>
  <c r="O8966" i="24"/>
  <c r="O8967" i="24"/>
  <c r="O8968" i="24"/>
  <c r="O8970" i="24"/>
  <c r="O8971" i="24"/>
  <c r="O8972" i="24"/>
  <c r="O8974" i="24"/>
  <c r="O8975" i="24"/>
  <c r="O8976" i="24"/>
  <c r="O8978" i="24"/>
  <c r="O8979" i="24"/>
  <c r="O8980" i="24"/>
  <c r="O8982" i="24"/>
  <c r="O8983" i="24"/>
  <c r="O8984" i="24"/>
  <c r="O8986" i="24"/>
  <c r="O8987" i="24"/>
  <c r="O8988" i="24"/>
  <c r="O8990" i="24"/>
  <c r="O8991" i="24"/>
  <c r="O8992" i="24"/>
  <c r="O8994" i="24"/>
  <c r="O8995" i="24"/>
  <c r="O8996" i="24"/>
  <c r="O8998" i="24"/>
  <c r="O8999" i="24"/>
  <c r="O9000" i="24"/>
  <c r="O9002" i="24"/>
  <c r="O9003" i="24"/>
  <c r="O9004" i="24"/>
  <c r="O9006" i="24"/>
  <c r="O9007" i="24"/>
  <c r="O9008" i="24"/>
  <c r="O9010" i="24"/>
  <c r="O9011" i="24"/>
  <c r="O9012" i="24"/>
  <c r="O9014" i="24"/>
  <c r="O9015" i="24"/>
  <c r="O9016" i="24"/>
  <c r="O9018" i="24"/>
  <c r="O9019" i="24"/>
  <c r="O9020" i="24"/>
  <c r="O9022" i="24"/>
  <c r="O9023" i="24"/>
  <c r="O9024" i="24"/>
  <c r="O9026" i="24"/>
  <c r="O9027" i="24"/>
  <c r="O9028" i="24"/>
  <c r="O9030" i="24"/>
  <c r="O9031" i="24"/>
  <c r="O9032" i="24"/>
  <c r="O9034" i="24"/>
  <c r="O9035" i="24"/>
  <c r="O9036" i="24"/>
  <c r="O9038" i="24"/>
  <c r="O9039" i="24"/>
  <c r="O9040" i="24"/>
  <c r="O9042" i="24"/>
  <c r="O9043" i="24"/>
  <c r="O9044" i="24"/>
  <c r="O9046" i="24"/>
  <c r="O9047" i="24"/>
  <c r="O9048" i="24"/>
  <c r="O9050" i="24"/>
  <c r="O9051" i="24"/>
  <c r="O9052" i="24"/>
  <c r="O9054" i="24"/>
  <c r="O9055" i="24"/>
  <c r="O9056" i="24"/>
  <c r="O9058" i="24"/>
  <c r="O9059" i="24"/>
  <c r="O9060" i="24"/>
  <c r="O9062" i="24"/>
  <c r="O9063" i="24"/>
  <c r="O9064" i="24"/>
  <c r="O9066" i="24"/>
  <c r="O9067" i="24"/>
  <c r="O9068" i="24"/>
  <c r="O9070" i="24"/>
  <c r="O9071" i="24"/>
  <c r="O9072" i="24"/>
  <c r="O9074" i="24"/>
  <c r="O9075" i="24"/>
  <c r="O9076" i="24"/>
  <c r="O9078" i="24"/>
  <c r="O9079" i="24"/>
  <c r="O9080" i="24"/>
  <c r="O9082" i="24"/>
  <c r="O9083" i="24"/>
  <c r="O9084" i="24"/>
  <c r="O9086" i="24"/>
  <c r="O9087" i="24"/>
  <c r="O9088" i="24"/>
  <c r="O9090" i="24"/>
  <c r="O9091" i="24"/>
  <c r="O9092" i="24"/>
  <c r="O9094" i="24"/>
  <c r="O9095" i="24"/>
  <c r="O9096" i="24"/>
  <c r="O9098" i="24"/>
  <c r="O9099" i="24"/>
  <c r="O9100" i="24"/>
  <c r="O9102" i="24"/>
  <c r="O9103" i="24"/>
  <c r="O9104" i="24"/>
  <c r="O9106" i="24"/>
  <c r="O9107" i="24"/>
  <c r="O9108" i="24"/>
  <c r="O9110" i="24"/>
  <c r="O9111" i="24"/>
  <c r="O9112" i="24"/>
  <c r="O9114" i="24"/>
  <c r="O9115" i="24"/>
  <c r="O9116" i="24"/>
  <c r="O9118" i="24"/>
  <c r="O9119" i="24"/>
  <c r="O9120" i="24"/>
  <c r="O9122" i="24"/>
  <c r="O9123" i="24"/>
  <c r="O9124" i="24"/>
  <c r="O9126" i="24"/>
  <c r="O9127" i="24"/>
  <c r="O9128" i="24"/>
  <c r="O9130" i="24"/>
  <c r="O9131" i="24"/>
  <c r="O9132" i="24"/>
  <c r="O9134" i="24"/>
  <c r="O9135" i="24"/>
  <c r="O9136" i="24"/>
  <c r="O9138" i="24"/>
  <c r="O9139" i="24"/>
  <c r="O9140" i="24"/>
  <c r="O9142" i="24"/>
  <c r="O9143" i="24"/>
  <c r="O9144" i="24"/>
  <c r="O9146" i="24"/>
  <c r="O9147" i="24"/>
  <c r="O9148" i="24"/>
  <c r="O9150" i="24"/>
  <c r="O9151" i="24"/>
  <c r="O9152" i="24"/>
  <c r="O9154" i="24"/>
  <c r="O9155" i="24"/>
  <c r="O9156" i="24"/>
  <c r="O9158" i="24"/>
  <c r="O9159" i="24"/>
  <c r="O9160" i="24"/>
  <c r="O9162" i="24"/>
  <c r="O9163" i="24"/>
  <c r="O9164" i="24"/>
  <c r="O9166" i="24"/>
  <c r="O9167" i="24"/>
  <c r="O9168" i="24"/>
  <c r="O9170" i="24"/>
  <c r="O9171" i="24"/>
  <c r="O9172" i="24"/>
  <c r="O9174" i="24"/>
  <c r="O9175" i="24"/>
  <c r="O9176" i="24"/>
  <c r="O9178" i="24"/>
  <c r="O9179" i="24"/>
  <c r="O9180" i="24"/>
  <c r="O9182" i="24"/>
  <c r="O9183" i="24"/>
  <c r="O9184" i="24"/>
  <c r="O9186" i="24"/>
  <c r="O9187" i="24"/>
  <c r="O9188" i="24"/>
  <c r="O9190" i="24"/>
  <c r="O9191" i="24"/>
  <c r="O9192" i="24"/>
  <c r="O9194" i="24"/>
  <c r="O9195" i="24"/>
  <c r="O9196" i="24"/>
  <c r="O9198" i="24"/>
  <c r="O9199" i="24"/>
  <c r="O9200" i="24"/>
  <c r="O9202" i="24"/>
  <c r="O9203" i="24"/>
  <c r="O9204" i="24"/>
  <c r="O9206" i="24"/>
  <c r="O9207" i="24"/>
  <c r="O9208" i="24"/>
  <c r="O9210" i="24"/>
  <c r="O9211" i="24"/>
  <c r="O9212" i="24"/>
  <c r="O9214" i="24"/>
  <c r="O9215" i="24"/>
  <c r="O9216" i="24"/>
  <c r="O9218" i="24"/>
  <c r="O9219" i="24"/>
  <c r="O9220" i="24"/>
  <c r="O9222" i="24"/>
  <c r="O9223" i="24"/>
  <c r="O9224" i="24"/>
  <c r="O9226" i="24"/>
  <c r="O9227" i="24"/>
  <c r="O9228" i="24"/>
  <c r="O9230" i="24"/>
  <c r="O9231" i="24"/>
  <c r="O9232" i="24"/>
  <c r="O9234" i="24"/>
  <c r="O9235" i="24"/>
  <c r="O9236" i="24"/>
  <c r="O9238" i="24"/>
  <c r="O9239" i="24"/>
  <c r="O9240" i="24"/>
  <c r="O9242" i="24"/>
  <c r="O9243" i="24"/>
  <c r="O9244" i="24"/>
  <c r="O9246" i="24"/>
  <c r="O9247" i="24"/>
  <c r="O9248" i="24"/>
  <c r="O9250" i="24"/>
  <c r="O9251" i="24"/>
  <c r="O9252" i="24"/>
  <c r="O9254" i="24"/>
  <c r="O9255" i="24"/>
  <c r="O9256" i="24"/>
  <c r="O9258" i="24"/>
  <c r="O9259" i="24"/>
  <c r="O9260" i="24"/>
  <c r="O9262" i="24"/>
  <c r="O9263" i="24"/>
  <c r="O9264" i="24"/>
  <c r="O9266" i="24"/>
  <c r="O9267" i="24"/>
  <c r="O9268" i="24"/>
  <c r="O9270" i="24"/>
  <c r="O9271" i="24"/>
  <c r="O9272" i="24"/>
  <c r="O9274" i="24"/>
  <c r="O9275" i="24"/>
  <c r="O9276" i="24"/>
  <c r="O9278" i="24"/>
  <c r="O9279" i="24"/>
  <c r="O9280" i="24"/>
  <c r="O9282" i="24"/>
  <c r="O9283" i="24"/>
  <c r="O9284" i="24"/>
  <c r="O9286" i="24"/>
  <c r="O9287" i="24"/>
  <c r="O9288" i="24"/>
  <c r="O9290" i="24"/>
  <c r="O9291" i="24"/>
  <c r="O9292" i="24"/>
  <c r="O9294" i="24"/>
  <c r="O9295" i="24"/>
  <c r="O9296" i="24"/>
  <c r="O9298" i="24"/>
  <c r="O9299" i="24"/>
  <c r="O9300" i="24"/>
  <c r="O9302" i="24"/>
  <c r="O9303" i="24"/>
  <c r="O9304" i="24"/>
  <c r="O9306" i="24"/>
  <c r="O9307" i="24"/>
  <c r="O9308" i="24"/>
  <c r="O9310" i="24"/>
  <c r="O9311" i="24"/>
  <c r="O9312" i="24"/>
  <c r="O9314" i="24"/>
  <c r="O9315" i="24"/>
  <c r="O9316" i="24"/>
  <c r="O9318" i="24"/>
  <c r="O9319" i="24"/>
  <c r="O9320" i="24"/>
  <c r="O9322" i="24"/>
  <c r="O9323" i="24"/>
  <c r="O9324" i="24"/>
  <c r="O9326" i="24"/>
  <c r="O9327" i="24"/>
  <c r="O9328" i="24"/>
  <c r="O9330" i="24"/>
  <c r="O9331" i="24"/>
  <c r="O9332" i="24"/>
  <c r="O9334" i="24"/>
  <c r="O9335" i="24"/>
  <c r="O9336" i="24"/>
  <c r="O9338" i="24"/>
  <c r="O9339" i="24"/>
  <c r="O9340" i="24"/>
  <c r="O9342" i="24"/>
  <c r="O9343" i="24"/>
  <c r="O9344" i="24"/>
  <c r="O9346" i="24"/>
  <c r="O9347" i="24"/>
  <c r="O9348" i="24"/>
  <c r="O9350" i="24"/>
  <c r="O9351" i="24"/>
  <c r="O9352" i="24"/>
  <c r="O9354" i="24"/>
  <c r="O9355" i="24"/>
  <c r="O9356" i="24"/>
  <c r="O9358" i="24"/>
  <c r="O9359" i="24"/>
  <c r="O9360" i="24"/>
  <c r="O9362" i="24"/>
  <c r="O9363" i="24"/>
  <c r="O9364" i="24"/>
  <c r="O9366" i="24"/>
  <c r="O9367" i="24"/>
  <c r="O9368" i="24"/>
  <c r="O9370" i="24"/>
  <c r="O9371" i="24"/>
  <c r="O9372" i="24"/>
  <c r="O9374" i="24"/>
  <c r="O9375" i="24"/>
  <c r="O9376" i="24"/>
  <c r="O9378" i="24"/>
  <c r="O9379" i="24"/>
  <c r="O9380" i="24"/>
  <c r="O9382" i="24"/>
  <c r="O9383" i="24"/>
  <c r="O9384" i="24"/>
  <c r="O9386" i="24"/>
  <c r="O9387" i="24"/>
  <c r="O9388" i="24"/>
  <c r="O9390" i="24"/>
  <c r="O9391" i="24"/>
  <c r="O9392" i="24"/>
  <c r="O9394" i="24"/>
  <c r="O9395" i="24"/>
  <c r="O9396" i="24"/>
  <c r="O9398" i="24"/>
  <c r="O9399" i="24"/>
  <c r="O9400" i="24"/>
  <c r="O9402" i="24"/>
  <c r="O9403" i="24"/>
  <c r="O9404" i="24"/>
  <c r="O9406" i="24"/>
  <c r="O9407" i="24"/>
  <c r="O9408" i="24"/>
  <c r="O9410" i="24"/>
  <c r="O9411" i="24"/>
  <c r="O9412" i="24"/>
  <c r="O9414" i="24"/>
  <c r="O9415" i="24"/>
  <c r="O9416" i="24"/>
  <c r="O9418" i="24"/>
  <c r="O9419" i="24"/>
  <c r="O9420" i="24"/>
  <c r="O9422" i="24"/>
  <c r="O9423" i="24"/>
  <c r="O9424" i="24"/>
  <c r="O9426" i="24"/>
  <c r="O9427" i="24"/>
  <c r="O9428" i="24"/>
  <c r="O9430" i="24"/>
  <c r="O9431" i="24"/>
  <c r="O9432" i="24"/>
  <c r="O9434" i="24"/>
  <c r="O9435" i="24"/>
  <c r="O9436" i="24"/>
  <c r="O9438" i="24"/>
  <c r="O9439" i="24"/>
  <c r="O9440" i="24"/>
  <c r="O9442" i="24"/>
  <c r="O9443" i="24"/>
  <c r="O9444" i="24"/>
  <c r="O9446" i="24"/>
  <c r="O9447" i="24"/>
  <c r="O9448" i="24"/>
  <c r="O9450" i="24"/>
  <c r="O9451" i="24"/>
  <c r="O9452" i="24"/>
  <c r="O9454" i="24"/>
  <c r="O9455" i="24"/>
  <c r="O9456" i="24"/>
  <c r="O9458" i="24"/>
  <c r="O9459" i="24"/>
  <c r="O9460" i="24"/>
  <c r="O9462" i="24"/>
  <c r="O9463" i="24"/>
  <c r="O9464" i="24"/>
  <c r="O9466" i="24"/>
  <c r="O9467" i="24"/>
  <c r="O9468" i="24"/>
  <c r="O9470" i="24"/>
  <c r="O9471" i="24"/>
  <c r="O9472" i="24"/>
  <c r="O9474" i="24"/>
  <c r="O9475" i="24"/>
  <c r="O9476" i="24"/>
  <c r="O9478" i="24"/>
  <c r="O9479" i="24"/>
  <c r="O9480" i="24"/>
  <c r="O9482" i="24"/>
  <c r="O9483" i="24"/>
  <c r="O9484" i="24"/>
  <c r="O9486" i="24"/>
  <c r="O9487" i="24"/>
  <c r="O9488" i="24"/>
  <c r="O9490" i="24"/>
  <c r="O9491" i="24"/>
  <c r="O9492" i="24"/>
  <c r="O9494" i="24"/>
  <c r="O9495" i="24"/>
  <c r="O9496" i="24"/>
  <c r="O9498" i="24"/>
  <c r="O9499" i="24"/>
  <c r="O9500" i="24"/>
  <c r="O9502" i="24"/>
  <c r="O9503" i="24"/>
  <c r="O9504" i="24"/>
  <c r="O9506" i="24"/>
  <c r="O9507" i="24"/>
  <c r="O9508" i="24"/>
  <c r="O9510" i="24"/>
  <c r="O9511" i="24"/>
  <c r="O9512" i="24"/>
  <c r="O9514" i="24"/>
  <c r="O9515" i="24"/>
  <c r="O9516" i="24"/>
  <c r="O9518" i="24"/>
  <c r="O9519" i="24"/>
  <c r="O9520" i="24"/>
  <c r="O9522" i="24"/>
  <c r="O9523" i="24"/>
  <c r="O9524" i="24"/>
  <c r="O9526" i="24"/>
  <c r="O9527" i="24"/>
  <c r="O9528" i="24"/>
  <c r="O9530" i="24"/>
  <c r="O9531" i="24"/>
  <c r="O9532" i="24"/>
  <c r="O9534" i="24"/>
  <c r="O9535" i="24"/>
  <c r="O9536" i="24"/>
  <c r="O9538" i="24"/>
  <c r="O9539" i="24"/>
  <c r="O9540" i="24"/>
  <c r="O9542" i="24"/>
  <c r="O9543" i="24"/>
  <c r="O9544" i="24"/>
  <c r="O9546" i="24"/>
  <c r="O9547" i="24"/>
  <c r="O9548" i="24"/>
  <c r="O9550" i="24"/>
  <c r="O9551" i="24"/>
  <c r="O9552" i="24"/>
  <c r="O9554" i="24"/>
  <c r="O9555" i="24"/>
  <c r="O9556" i="24"/>
  <c r="O9558" i="24"/>
  <c r="O9559" i="24"/>
  <c r="O9560" i="24"/>
  <c r="O9562" i="24"/>
  <c r="O9563" i="24"/>
  <c r="O9564" i="24"/>
  <c r="O9566" i="24"/>
  <c r="O9567" i="24"/>
  <c r="O9568" i="24"/>
  <c r="O9570" i="24"/>
  <c r="O9571" i="24"/>
  <c r="O9572" i="24"/>
  <c r="O9574" i="24"/>
  <c r="O9575" i="24"/>
  <c r="O9576" i="24"/>
  <c r="O9578" i="24"/>
  <c r="O9579" i="24"/>
  <c r="O9580" i="24"/>
  <c r="O9582" i="24"/>
  <c r="O9583" i="24"/>
  <c r="O9584" i="24"/>
  <c r="O9586" i="24"/>
  <c r="O9587" i="24"/>
  <c r="O9588" i="24"/>
  <c r="O9590" i="24"/>
  <c r="O9591" i="24"/>
  <c r="O9592" i="24"/>
  <c r="O9594" i="24"/>
  <c r="O9595" i="24"/>
  <c r="O9596" i="24"/>
  <c r="O9598" i="24"/>
  <c r="O9599" i="24"/>
  <c r="O9600" i="24"/>
  <c r="O9602" i="24"/>
  <c r="O9603" i="24"/>
  <c r="O9604" i="24"/>
  <c r="O9606" i="24"/>
  <c r="O9607" i="24"/>
  <c r="O9608" i="24"/>
  <c r="O9610" i="24"/>
  <c r="O9611" i="24"/>
  <c r="O9612" i="24"/>
  <c r="O9614" i="24"/>
  <c r="O9615" i="24"/>
  <c r="O9616" i="24"/>
  <c r="O9618" i="24"/>
  <c r="O9619" i="24"/>
  <c r="O9620" i="24"/>
  <c r="O9622" i="24"/>
  <c r="O9623" i="24"/>
  <c r="O9624" i="24"/>
  <c r="O9626" i="24"/>
  <c r="O9627" i="24"/>
  <c r="O9628" i="24"/>
  <c r="O9630" i="24"/>
  <c r="O9631" i="24"/>
  <c r="O9632" i="24"/>
  <c r="O9634" i="24"/>
  <c r="O9635" i="24"/>
  <c r="O9636" i="24"/>
  <c r="O9638" i="24"/>
  <c r="O9639" i="24"/>
  <c r="O9640" i="24"/>
  <c r="O9642" i="24"/>
  <c r="O9643" i="24"/>
  <c r="O9644" i="24"/>
  <c r="O9646" i="24"/>
  <c r="O9647" i="24"/>
  <c r="O9648" i="24"/>
  <c r="O9650" i="24"/>
  <c r="O9651" i="24"/>
  <c r="O9652" i="24"/>
  <c r="O9654" i="24"/>
  <c r="O9655" i="24"/>
  <c r="O9656" i="24"/>
  <c r="O9658" i="24"/>
  <c r="O9659" i="24"/>
  <c r="O9660" i="24"/>
  <c r="O9662" i="24"/>
  <c r="O9663" i="24"/>
  <c r="O9664" i="24"/>
  <c r="O9666" i="24"/>
  <c r="O9667" i="24"/>
  <c r="O9668" i="24"/>
  <c r="O9670" i="24"/>
  <c r="O9671" i="24"/>
  <c r="O9672" i="24"/>
  <c r="O9674" i="24"/>
  <c r="O9675" i="24"/>
  <c r="O9676" i="24"/>
  <c r="O9678" i="24"/>
  <c r="O9679" i="24"/>
  <c r="O9680" i="24"/>
  <c r="O9682" i="24"/>
  <c r="O9683" i="24"/>
  <c r="O9684" i="24"/>
  <c r="O9686" i="24"/>
  <c r="O9687" i="24"/>
  <c r="O9688" i="24"/>
  <c r="O9690" i="24"/>
  <c r="O9691" i="24"/>
  <c r="O9692" i="24"/>
  <c r="O9694" i="24"/>
  <c r="O9695" i="24"/>
  <c r="O9696" i="24"/>
  <c r="O9698" i="24"/>
  <c r="O9699" i="24"/>
  <c r="O9700" i="24"/>
  <c r="O9702" i="24"/>
  <c r="O9703" i="24"/>
  <c r="O9704" i="24"/>
  <c r="O9706" i="24"/>
  <c r="O9707" i="24"/>
  <c r="O9708" i="24"/>
  <c r="O9710" i="24"/>
  <c r="O9711" i="24"/>
  <c r="O9712" i="24"/>
  <c r="O9714" i="24"/>
  <c r="O9715" i="24"/>
  <c r="O9716" i="24"/>
  <c r="O9718" i="24"/>
  <c r="O9719" i="24"/>
  <c r="O9720" i="24"/>
  <c r="O9722" i="24"/>
  <c r="O9723" i="24"/>
  <c r="O9724" i="24"/>
  <c r="O9726" i="24"/>
  <c r="O9727" i="24"/>
  <c r="O9728" i="24"/>
  <c r="O9730" i="24"/>
  <c r="O9731" i="24"/>
  <c r="O9732" i="24"/>
  <c r="O9734" i="24"/>
  <c r="O9735" i="24"/>
  <c r="O9736" i="24"/>
  <c r="O9738" i="24"/>
  <c r="O9739" i="24"/>
  <c r="O9740" i="24"/>
  <c r="O9742" i="24"/>
  <c r="O9743" i="24"/>
  <c r="O9744" i="24"/>
  <c r="O9746" i="24"/>
  <c r="O9747" i="24"/>
  <c r="O9748" i="24"/>
  <c r="O9750" i="24"/>
  <c r="O9751" i="24"/>
  <c r="O9752" i="24"/>
  <c r="O9754" i="24"/>
  <c r="O9755" i="24"/>
  <c r="O9756" i="24"/>
  <c r="O9758" i="24"/>
  <c r="O9759" i="24"/>
  <c r="O9760" i="24"/>
  <c r="O9762" i="24"/>
  <c r="O9763" i="24"/>
  <c r="O9764" i="24"/>
  <c r="O9766" i="24"/>
  <c r="O9767" i="24"/>
  <c r="O9768" i="24"/>
  <c r="O9770" i="24"/>
  <c r="O9771" i="24"/>
  <c r="O9772" i="24"/>
  <c r="O9774" i="24"/>
  <c r="O9775" i="24"/>
  <c r="O9776" i="24"/>
  <c r="O9778" i="24"/>
  <c r="O9779" i="24"/>
  <c r="O9780" i="24"/>
  <c r="O9782" i="24"/>
  <c r="O9783" i="24"/>
  <c r="O9784" i="24"/>
  <c r="O9786" i="24"/>
  <c r="O9787" i="24"/>
  <c r="O9788" i="24"/>
  <c r="O9790" i="24"/>
  <c r="O9791" i="24"/>
  <c r="O9792" i="24"/>
  <c r="O9794" i="24"/>
  <c r="O9795" i="24"/>
  <c r="O9796" i="24"/>
  <c r="O9798" i="24"/>
  <c r="O9799" i="24"/>
  <c r="O9800" i="24"/>
  <c r="O9802" i="24"/>
  <c r="O9803" i="24"/>
  <c r="O9804" i="24"/>
  <c r="O9806" i="24"/>
  <c r="O9807" i="24"/>
  <c r="O9808" i="24"/>
  <c r="O9810" i="24"/>
  <c r="O9811" i="24"/>
  <c r="O9812" i="24"/>
  <c r="O9814" i="24"/>
  <c r="O9815" i="24"/>
  <c r="O9816" i="24"/>
  <c r="O9818" i="24"/>
  <c r="O9819" i="24"/>
  <c r="O9820" i="24"/>
  <c r="O9822" i="24"/>
  <c r="O9823" i="24"/>
  <c r="O9824" i="24"/>
  <c r="O9826" i="24"/>
  <c r="O9827" i="24"/>
  <c r="O9828" i="24"/>
  <c r="O9830" i="24"/>
  <c r="O9831" i="24"/>
  <c r="O9832" i="24"/>
  <c r="O9834" i="24"/>
  <c r="O9835" i="24"/>
  <c r="O9836" i="24"/>
  <c r="O9838" i="24"/>
  <c r="O9839" i="24"/>
  <c r="O9840" i="24"/>
  <c r="O9842" i="24"/>
  <c r="O9843" i="24"/>
  <c r="O9844" i="24"/>
  <c r="O9846" i="24"/>
  <c r="O9847" i="24"/>
  <c r="O9848" i="24"/>
  <c r="O9850" i="24"/>
  <c r="O9851" i="24"/>
  <c r="O9852" i="24"/>
  <c r="O9854" i="24"/>
  <c r="O9855" i="24"/>
  <c r="O9856" i="24"/>
  <c r="O9858" i="24"/>
  <c r="O9859" i="24"/>
  <c r="O9860" i="24"/>
  <c r="O9862" i="24"/>
  <c r="O9863" i="24"/>
  <c r="O9864" i="24"/>
  <c r="O9866" i="24"/>
  <c r="O9867" i="24"/>
  <c r="O9868" i="24"/>
  <c r="O9870" i="24"/>
  <c r="O9871" i="24"/>
  <c r="O9872" i="24"/>
  <c r="O9874" i="24"/>
  <c r="O9875" i="24"/>
  <c r="O9876" i="24"/>
  <c r="O9878" i="24"/>
  <c r="O9879" i="24"/>
  <c r="O9880" i="24"/>
  <c r="O9882" i="24"/>
  <c r="O9883" i="24"/>
  <c r="O9884" i="24"/>
  <c r="O9886" i="24"/>
  <c r="O9887" i="24"/>
  <c r="O9888" i="24"/>
  <c r="O9890" i="24"/>
  <c r="O9891" i="24"/>
  <c r="O9892" i="24"/>
  <c r="O9894" i="24"/>
  <c r="O9895" i="24"/>
  <c r="O9896" i="24"/>
  <c r="O9898" i="24"/>
  <c r="O9899" i="24"/>
  <c r="O9900" i="24"/>
  <c r="O9902" i="24"/>
  <c r="O9903" i="24"/>
  <c r="O9904" i="24"/>
  <c r="O9906" i="24"/>
  <c r="O9907" i="24"/>
  <c r="O9908" i="24"/>
  <c r="O9910" i="24"/>
  <c r="O9911" i="24"/>
  <c r="O9912" i="24"/>
  <c r="O9914" i="24"/>
  <c r="O9915" i="24"/>
  <c r="O9916" i="24"/>
  <c r="O9918" i="24"/>
  <c r="O9919" i="24"/>
  <c r="O9920" i="24"/>
  <c r="O9922" i="24"/>
  <c r="O9923" i="24"/>
  <c r="H3" i="24"/>
  <c r="G4" i="24"/>
  <c r="G5" i="24"/>
  <c r="G6" i="24"/>
  <c r="G7" i="24"/>
  <c r="G8" i="24"/>
  <c r="G9" i="24"/>
  <c r="G10" i="24"/>
  <c r="G11" i="24"/>
  <c r="G12" i="24"/>
  <c r="G13" i="24"/>
  <c r="G14" i="24"/>
  <c r="G15" i="24"/>
  <c r="G16" i="24"/>
  <c r="G17" i="24"/>
  <c r="G18" i="24"/>
  <c r="G19" i="24"/>
  <c r="G20" i="24"/>
  <c r="G21" i="24"/>
  <c r="G22" i="24"/>
  <c r="G3" i="24"/>
  <c r="O15" i="24" l="1"/>
  <c r="O7" i="24"/>
  <c r="O4" i="24"/>
  <c r="O17" i="24"/>
  <c r="O9" i="24"/>
  <c r="I5187" i="24"/>
  <c r="N5186" i="24"/>
  <c r="L5186" i="24"/>
  <c r="J5186" i="24"/>
  <c r="K5186" i="24"/>
  <c r="M5186" i="24"/>
  <c r="O24" i="24"/>
  <c r="O23" i="24"/>
  <c r="O9921" i="24"/>
  <c r="O9917" i="24"/>
  <c r="O9913" i="24"/>
  <c r="O9909" i="24"/>
  <c r="O9905" i="24"/>
  <c r="O9901" i="24"/>
  <c r="O9897" i="24"/>
  <c r="O9893" i="24"/>
  <c r="O9889" i="24"/>
  <c r="O9885" i="24"/>
  <c r="O9881" i="24"/>
  <c r="O9877" i="24"/>
  <c r="O9873" i="24"/>
  <c r="O9869" i="24"/>
  <c r="O9865" i="24"/>
  <c r="O9861" i="24"/>
  <c r="O9857" i="24"/>
  <c r="O9853" i="24"/>
  <c r="O9849" i="24"/>
  <c r="O9845" i="24"/>
  <c r="O9841" i="24"/>
  <c r="O9837" i="24"/>
  <c r="O9833" i="24"/>
  <c r="O9829" i="24"/>
  <c r="O9825" i="24"/>
  <c r="O9821" i="24"/>
  <c r="O9817" i="24"/>
  <c r="O9813" i="24"/>
  <c r="O9809" i="24"/>
  <c r="O9805" i="24"/>
  <c r="O9801" i="24"/>
  <c r="O9797" i="24"/>
  <c r="O9793" i="24"/>
  <c r="O9789" i="24"/>
  <c r="O9785" i="24"/>
  <c r="O9781" i="24"/>
  <c r="O9777" i="24"/>
  <c r="O9773" i="24"/>
  <c r="O9769" i="24"/>
  <c r="O9765" i="24"/>
  <c r="O9761" i="24"/>
  <c r="O9757" i="24"/>
  <c r="O9753" i="24"/>
  <c r="O9749" i="24"/>
  <c r="O9745" i="24"/>
  <c r="O9741" i="24"/>
  <c r="O9737" i="24"/>
  <c r="O9733" i="24"/>
  <c r="O9729" i="24"/>
  <c r="O9725" i="24"/>
  <c r="O9721" i="24"/>
  <c r="O9717" i="24"/>
  <c r="O9713" i="24"/>
  <c r="O9709" i="24"/>
  <c r="O9705" i="24"/>
  <c r="O9701" i="24"/>
  <c r="O9697" i="24"/>
  <c r="O9693" i="24"/>
  <c r="O9689" i="24"/>
  <c r="O9685" i="24"/>
  <c r="O9681" i="24"/>
  <c r="O9677" i="24"/>
  <c r="O9673" i="24"/>
  <c r="O9669" i="24"/>
  <c r="O9665" i="24"/>
  <c r="O9661" i="24"/>
  <c r="O9657" i="24"/>
  <c r="O9653" i="24"/>
  <c r="O9649" i="24"/>
  <c r="O9645" i="24"/>
  <c r="O9641" i="24"/>
  <c r="O9637" i="24"/>
  <c r="O9633" i="24"/>
  <c r="O9629" i="24"/>
  <c r="O9625" i="24"/>
  <c r="O9621" i="24"/>
  <c r="O9617" i="24"/>
  <c r="O9613" i="24"/>
  <c r="O9609" i="24"/>
  <c r="O9605" i="24"/>
  <c r="O9601" i="24"/>
  <c r="O9597" i="24"/>
  <c r="O9593" i="24"/>
  <c r="O9589" i="24"/>
  <c r="O9585" i="24"/>
  <c r="O9581" i="24"/>
  <c r="O9577" i="24"/>
  <c r="O9573" i="24"/>
  <c r="O9569" i="24"/>
  <c r="O9565" i="24"/>
  <c r="O9561" i="24"/>
  <c r="O9557" i="24"/>
  <c r="O9553" i="24"/>
  <c r="O9549" i="24"/>
  <c r="O9545" i="24"/>
  <c r="O9541" i="24"/>
  <c r="O9537" i="24"/>
  <c r="O9533" i="24"/>
  <c r="O9529" i="24"/>
  <c r="O9525" i="24"/>
  <c r="O9521" i="24"/>
  <c r="O9517" i="24"/>
  <c r="O9513" i="24"/>
  <c r="O9509" i="24"/>
  <c r="O9505" i="24"/>
  <c r="O9501" i="24"/>
  <c r="O9497" i="24"/>
  <c r="O9493" i="24"/>
  <c r="O9489" i="24"/>
  <c r="O9485" i="24"/>
  <c r="O9481" i="24"/>
  <c r="O9477" i="24"/>
  <c r="O9473" i="24"/>
  <c r="O9469" i="24"/>
  <c r="O9465" i="24"/>
  <c r="O9461" i="24"/>
  <c r="O9457" i="24"/>
  <c r="O9453" i="24"/>
  <c r="O9449" i="24"/>
  <c r="O9445" i="24"/>
  <c r="O9441" i="24"/>
  <c r="O9437" i="24"/>
  <c r="O9433" i="24"/>
  <c r="O9429" i="24"/>
  <c r="O9425" i="24"/>
  <c r="O9421" i="24"/>
  <c r="O9417" i="24"/>
  <c r="O9413" i="24"/>
  <c r="O9409" i="24"/>
  <c r="O9405" i="24"/>
  <c r="O9401" i="24"/>
  <c r="O9397" i="24"/>
  <c r="O9393" i="24"/>
  <c r="O9389" i="24"/>
  <c r="O9385" i="24"/>
  <c r="O9381" i="24"/>
  <c r="O9377" i="24"/>
  <c r="O9373" i="24"/>
  <c r="O9369" i="24"/>
  <c r="O9365" i="24"/>
  <c r="O9361" i="24"/>
  <c r="O9357" i="24"/>
  <c r="O9353" i="24"/>
  <c r="O9349" i="24"/>
  <c r="O9345" i="24"/>
  <c r="O9341" i="24"/>
  <c r="O9337" i="24"/>
  <c r="O9333" i="24"/>
  <c r="O9329" i="24"/>
  <c r="O9325" i="24"/>
  <c r="O9321" i="24"/>
  <c r="O9317" i="24"/>
  <c r="O9313" i="24"/>
  <c r="O9309" i="24"/>
  <c r="O9305" i="24"/>
  <c r="O9301" i="24"/>
  <c r="O9297" i="24"/>
  <c r="O9293" i="24"/>
  <c r="O9289" i="24"/>
  <c r="O9285" i="24"/>
  <c r="O9281" i="24"/>
  <c r="O9277" i="24"/>
  <c r="O9273" i="24"/>
  <c r="O9269" i="24"/>
  <c r="O9265" i="24"/>
  <c r="O9261" i="24"/>
  <c r="O9257" i="24"/>
  <c r="O9253" i="24"/>
  <c r="O9249" i="24"/>
  <c r="O9245" i="24"/>
  <c r="O9241" i="24"/>
  <c r="O9237" i="24"/>
  <c r="O9233" i="24"/>
  <c r="O9229" i="24"/>
  <c r="O9225" i="24"/>
  <c r="O9221" i="24"/>
  <c r="O9217" i="24"/>
  <c r="O9213" i="24"/>
  <c r="O9209" i="24"/>
  <c r="O9205" i="24"/>
  <c r="O9201" i="24"/>
  <c r="O9197" i="24"/>
  <c r="O9193" i="24"/>
  <c r="O9189" i="24"/>
  <c r="O9185" i="24"/>
  <c r="O9181" i="24"/>
  <c r="O9177" i="24"/>
  <c r="O9173" i="24"/>
  <c r="O9169" i="24"/>
  <c r="O9165" i="24"/>
  <c r="O9161" i="24"/>
  <c r="O9157" i="24"/>
  <c r="O9153" i="24"/>
  <c r="O9149" i="24"/>
  <c r="O9145" i="24"/>
  <c r="O9141" i="24"/>
  <c r="O9137" i="24"/>
  <c r="O9133" i="24"/>
  <c r="O9129" i="24"/>
  <c r="O9125" i="24"/>
  <c r="O9121" i="24"/>
  <c r="O9117" i="24"/>
  <c r="O9113" i="24"/>
  <c r="O9109" i="24"/>
  <c r="O9105" i="24"/>
  <c r="O9101" i="24"/>
  <c r="O9097" i="24"/>
  <c r="O9093" i="24"/>
  <c r="O9089" i="24"/>
  <c r="O9085" i="24"/>
  <c r="O9081" i="24"/>
  <c r="O9077" i="24"/>
  <c r="O9073" i="24"/>
  <c r="O9069" i="24"/>
  <c r="O9065" i="24"/>
  <c r="O9061" i="24"/>
  <c r="O9057" i="24"/>
  <c r="O9053" i="24"/>
  <c r="O9049" i="24"/>
  <c r="O9045" i="24"/>
  <c r="O9041" i="24"/>
  <c r="O9037" i="24"/>
  <c r="O9033" i="24"/>
  <c r="O9029" i="24"/>
  <c r="O9025" i="24"/>
  <c r="O9021" i="24"/>
  <c r="O9017" i="24"/>
  <c r="O9013" i="24"/>
  <c r="O9009" i="24"/>
  <c r="O9005" i="24"/>
  <c r="O9001" i="24"/>
  <c r="O8997" i="24"/>
  <c r="O8993" i="24"/>
  <c r="O8989" i="24"/>
  <c r="O8985" i="24"/>
  <c r="O8981" i="24"/>
  <c r="O8977" i="24"/>
  <c r="O8973" i="24"/>
  <c r="O8969" i="24"/>
  <c r="O8965" i="24"/>
  <c r="O8961" i="24"/>
  <c r="O8957" i="24"/>
  <c r="O8953" i="24"/>
  <c r="O8949" i="24"/>
  <c r="O8945" i="24"/>
  <c r="O8941" i="24"/>
  <c r="O8937" i="24"/>
  <c r="O8933" i="24"/>
  <c r="O8929" i="24"/>
  <c r="O8925" i="24"/>
  <c r="O8921" i="24"/>
  <c r="O8917" i="24"/>
  <c r="O8913" i="24"/>
  <c r="O8909" i="24"/>
  <c r="O8905" i="24"/>
  <c r="O8901" i="24"/>
  <c r="O8897" i="24"/>
  <c r="O8893" i="24"/>
  <c r="O8889" i="24"/>
  <c r="O8885" i="24"/>
  <c r="O8881" i="24"/>
  <c r="O8877" i="24"/>
  <c r="O8873" i="24"/>
  <c r="O8869" i="24"/>
  <c r="O8865" i="24"/>
  <c r="O8861" i="24"/>
  <c r="O8857" i="24"/>
  <c r="O8853" i="24"/>
  <c r="O8849" i="24"/>
  <c r="O8845" i="24"/>
  <c r="O8841" i="24"/>
  <c r="O8837" i="24"/>
  <c r="O8833" i="24"/>
  <c r="O8829" i="24"/>
  <c r="O8825" i="24"/>
  <c r="O8821" i="24"/>
  <c r="O8817" i="24"/>
  <c r="O8813" i="24"/>
  <c r="O8809" i="24"/>
  <c r="O8805" i="24"/>
  <c r="O8801" i="24"/>
  <c r="O8797" i="24"/>
  <c r="O8793" i="24"/>
  <c r="O8789" i="24"/>
  <c r="O8785" i="24"/>
  <c r="O8781" i="24"/>
  <c r="O8777" i="24"/>
  <c r="O8773" i="24"/>
  <c r="O8769" i="24"/>
  <c r="O8765" i="24"/>
  <c r="O8761" i="24"/>
  <c r="O8757" i="24"/>
  <c r="O8753" i="24"/>
  <c r="O8749" i="24"/>
  <c r="O8745" i="24"/>
  <c r="O8741" i="24"/>
  <c r="O8737" i="24"/>
  <c r="O8733" i="24"/>
  <c r="O8729" i="24"/>
  <c r="O8725" i="24"/>
  <c r="O8721" i="24"/>
  <c r="O8717" i="24"/>
  <c r="O8713" i="24"/>
  <c r="O8709" i="24"/>
  <c r="O8705" i="24"/>
  <c r="O8701" i="24"/>
  <c r="O8697" i="24"/>
  <c r="O8693" i="24"/>
  <c r="O8689" i="24"/>
  <c r="O8685" i="24"/>
  <c r="O8681" i="24"/>
  <c r="O8677" i="24"/>
  <c r="O8673" i="24"/>
  <c r="O8669" i="24"/>
  <c r="O8665" i="24"/>
  <c r="O8661" i="24"/>
  <c r="O8657" i="24"/>
  <c r="O8653" i="24"/>
  <c r="O8649" i="24"/>
  <c r="O8645" i="24"/>
  <c r="O8641" i="24"/>
  <c r="O8637" i="24"/>
  <c r="O8633" i="24"/>
  <c r="O8629" i="24"/>
  <c r="O8625" i="24"/>
  <c r="O8621" i="24"/>
  <c r="O8617" i="24"/>
  <c r="O8613" i="24"/>
  <c r="O8609" i="24"/>
  <c r="O8605" i="24"/>
  <c r="O8601" i="24"/>
  <c r="O8597" i="24"/>
  <c r="O8593" i="24"/>
  <c r="O8589" i="24"/>
  <c r="O8585" i="24"/>
  <c r="O8581" i="24"/>
  <c r="O8577" i="24"/>
  <c r="O8573" i="24"/>
  <c r="O8569" i="24"/>
  <c r="O8565" i="24"/>
  <c r="O8561" i="24"/>
  <c r="O8557" i="24"/>
  <c r="O8553" i="24"/>
  <c r="O8549" i="24"/>
  <c r="O8545" i="24"/>
  <c r="O8541" i="24"/>
  <c r="O8537" i="24"/>
  <c r="O8533" i="24"/>
  <c r="O8529" i="24"/>
  <c r="O8525" i="24"/>
  <c r="O8521" i="24"/>
  <c r="O8517" i="24"/>
  <c r="O8513" i="24"/>
  <c r="O8509" i="24"/>
  <c r="O8505" i="24"/>
  <c r="O8501" i="24"/>
  <c r="O8497" i="24"/>
  <c r="O8493" i="24"/>
  <c r="O8489" i="24"/>
  <c r="O8485" i="24"/>
  <c r="O8481" i="24"/>
  <c r="O8477" i="24"/>
  <c r="O8473" i="24"/>
  <c r="O8469" i="24"/>
  <c r="O8465" i="24"/>
  <c r="O8461" i="24"/>
  <c r="O8457" i="24"/>
  <c r="O8453" i="24"/>
  <c r="O8449" i="24"/>
  <c r="O8445" i="24"/>
  <c r="O8441" i="24"/>
  <c r="O8437" i="24"/>
  <c r="O8433" i="24"/>
  <c r="O8429" i="24"/>
  <c r="O8425" i="24"/>
  <c r="O8421" i="24"/>
  <c r="O8417" i="24"/>
  <c r="O8413" i="24"/>
  <c r="O8409" i="24"/>
  <c r="O8405" i="24"/>
  <c r="O8401" i="24"/>
  <c r="O8397" i="24"/>
  <c r="O8393" i="24"/>
  <c r="O8389" i="24"/>
  <c r="O8385" i="24"/>
  <c r="O8381" i="24"/>
  <c r="O8377" i="24"/>
  <c r="O8373" i="24"/>
  <c r="O8369" i="24"/>
  <c r="O8365" i="24"/>
  <c r="O8361" i="24"/>
  <c r="O8357" i="24"/>
  <c r="O8353" i="24"/>
  <c r="O8349" i="24"/>
  <c r="O8345" i="24"/>
  <c r="O8341" i="24"/>
  <c r="O8337" i="24"/>
  <c r="O8333" i="24"/>
  <c r="O8329" i="24"/>
  <c r="O8325" i="24"/>
  <c r="O8321" i="24"/>
  <c r="O8317" i="24"/>
  <c r="O8313" i="24"/>
  <c r="O8309" i="24"/>
  <c r="O8305" i="24"/>
  <c r="O8301" i="24"/>
  <c r="O8297" i="24"/>
  <c r="O8293" i="24"/>
  <c r="O8289" i="24"/>
  <c r="O8285" i="24"/>
  <c r="O8281" i="24"/>
  <c r="O8277" i="24"/>
  <c r="O8273" i="24"/>
  <c r="O8269" i="24"/>
  <c r="O8265" i="24"/>
  <c r="O8261" i="24"/>
  <c r="O8257" i="24"/>
  <c r="O8253" i="24"/>
  <c r="O8249" i="24"/>
  <c r="O8245" i="24"/>
  <c r="O8241" i="24"/>
  <c r="O8237" i="24"/>
  <c r="O8233" i="24"/>
  <c r="O8229" i="24"/>
  <c r="O8225" i="24"/>
  <c r="O8221" i="24"/>
  <c r="O8217" i="24"/>
  <c r="O8213" i="24"/>
  <c r="O8209" i="24"/>
  <c r="O8205" i="24"/>
  <c r="O8201" i="24"/>
  <c r="O8197" i="24"/>
  <c r="O8193" i="24"/>
  <c r="O8189" i="24"/>
  <c r="O8185" i="24"/>
  <c r="O8181" i="24"/>
  <c r="O8177" i="24"/>
  <c r="O8173" i="24"/>
  <c r="O8169" i="24"/>
  <c r="O8165" i="24"/>
  <c r="O8161" i="24"/>
  <c r="O8157" i="24"/>
  <c r="O8153" i="24"/>
  <c r="O8149" i="24"/>
  <c r="O8145" i="24"/>
  <c r="O8141" i="24"/>
  <c r="O8137" i="24"/>
  <c r="O8133" i="24"/>
  <c r="O8129" i="24"/>
  <c r="O8125" i="24"/>
  <c r="O8121" i="24"/>
  <c r="O8117" i="24"/>
  <c r="O8113" i="24"/>
  <c r="O8109" i="24"/>
  <c r="O8105" i="24"/>
  <c r="O8101" i="24"/>
  <c r="O8097" i="24"/>
  <c r="O8093" i="24"/>
  <c r="O8089" i="24"/>
  <c r="O8085" i="24"/>
  <c r="O8081" i="24"/>
  <c r="O8077" i="24"/>
  <c r="O8073" i="24"/>
  <c r="O8069" i="24"/>
  <c r="O8065" i="24"/>
  <c r="O8061" i="24"/>
  <c r="O8057" i="24"/>
  <c r="O8053" i="24"/>
  <c r="O8049" i="24"/>
  <c r="O8045" i="24"/>
  <c r="O8041" i="24"/>
  <c r="O8037" i="24"/>
  <c r="O8033" i="24"/>
  <c r="O8029" i="24"/>
  <c r="O8025" i="24"/>
  <c r="O8021" i="24"/>
  <c r="O8017" i="24"/>
  <c r="O8013" i="24"/>
  <c r="O8009" i="24"/>
  <c r="O8005" i="24"/>
  <c r="O8001" i="24"/>
  <c r="O7997" i="24"/>
  <c r="O7993" i="24"/>
  <c r="O7989" i="24"/>
  <c r="O7985" i="24"/>
  <c r="O7981" i="24"/>
  <c r="O7977" i="24"/>
  <c r="O7973" i="24"/>
  <c r="O7969" i="24"/>
  <c r="O7965" i="24"/>
  <c r="O7961" i="24"/>
  <c r="O7957" i="24"/>
  <c r="O7953" i="24"/>
  <c r="O7949" i="24"/>
  <c r="O7945" i="24"/>
  <c r="O7941" i="24"/>
  <c r="O7937" i="24"/>
  <c r="O7933" i="24"/>
  <c r="O7929" i="24"/>
  <c r="O7925" i="24"/>
  <c r="O7921" i="24"/>
  <c r="O7917" i="24"/>
  <c r="O7913" i="24"/>
  <c r="O7909" i="24"/>
  <c r="O7905" i="24"/>
  <c r="O7901" i="24"/>
  <c r="O7897" i="24"/>
  <c r="O7893" i="24"/>
  <c r="O7889" i="24"/>
  <c r="O7885" i="24"/>
  <c r="O7881" i="24"/>
  <c r="O7877" i="24"/>
  <c r="O7873" i="24"/>
  <c r="O7869" i="24"/>
  <c r="O7865" i="24"/>
  <c r="O7861" i="24"/>
  <c r="O7857" i="24"/>
  <c r="O7853" i="24"/>
  <c r="O7849" i="24"/>
  <c r="O7845" i="24"/>
  <c r="O7841" i="24"/>
  <c r="O7837" i="24"/>
  <c r="O7833" i="24"/>
  <c r="O7829" i="24"/>
  <c r="O7825" i="24"/>
  <c r="O7821" i="24"/>
  <c r="O7817" i="24"/>
  <c r="O7813" i="24"/>
  <c r="O7809" i="24"/>
  <c r="O7805" i="24"/>
  <c r="O7801" i="24"/>
  <c r="O7797" i="24"/>
  <c r="O7793" i="24"/>
  <c r="O7789" i="24"/>
  <c r="O7785" i="24"/>
  <c r="O7781" i="24"/>
  <c r="O7777" i="24"/>
  <c r="O7773" i="24"/>
  <c r="O7769" i="24"/>
  <c r="O7765" i="24"/>
  <c r="O7761" i="24"/>
  <c r="O7757" i="24"/>
  <c r="O7753" i="24"/>
  <c r="O7749" i="24"/>
  <c r="O7745" i="24"/>
  <c r="O7741" i="24"/>
  <c r="O7737" i="24"/>
  <c r="O7733" i="24"/>
  <c r="O7729" i="24"/>
  <c r="O7725" i="24"/>
  <c r="O7721" i="24"/>
  <c r="O7717" i="24"/>
  <c r="O7713" i="24"/>
  <c r="O7709" i="24"/>
  <c r="O7705" i="24"/>
  <c r="O7701" i="24"/>
  <c r="O7697" i="24"/>
  <c r="O7693" i="24"/>
  <c r="O7689" i="24"/>
  <c r="O7685" i="24"/>
  <c r="O7681" i="24"/>
  <c r="O7677" i="24"/>
  <c r="O7673" i="24"/>
  <c r="O7669" i="24"/>
  <c r="O7665" i="24"/>
  <c r="O7661" i="24"/>
  <c r="O7657" i="24"/>
  <c r="O7653" i="24"/>
  <c r="O7649" i="24"/>
  <c r="O7645" i="24"/>
  <c r="O7641" i="24"/>
  <c r="O7637" i="24"/>
  <c r="O7633" i="24"/>
  <c r="O7629" i="24"/>
  <c r="O7625" i="24"/>
  <c r="O7621" i="24"/>
  <c r="O7617" i="24"/>
  <c r="O7613" i="24"/>
  <c r="O7609" i="24"/>
  <c r="O7605" i="24"/>
  <c r="O7601" i="24"/>
  <c r="O7597" i="24"/>
  <c r="O7593" i="24"/>
  <c r="O7589" i="24"/>
  <c r="O7585" i="24"/>
  <c r="O7581" i="24"/>
  <c r="O7577" i="24"/>
  <c r="O7573" i="24"/>
  <c r="O7569" i="24"/>
  <c r="O7565" i="24"/>
  <c r="O7561" i="24"/>
  <c r="O7557" i="24"/>
  <c r="O7553" i="24"/>
  <c r="O7549" i="24"/>
  <c r="O7545" i="24"/>
  <c r="O7541" i="24"/>
  <c r="O7537" i="24"/>
  <c r="O7533" i="24"/>
  <c r="O7529" i="24"/>
  <c r="O7525" i="24"/>
  <c r="O7521" i="24"/>
  <c r="O7517" i="24"/>
  <c r="O7513" i="24"/>
  <c r="O7509" i="24"/>
  <c r="O7505" i="24"/>
  <c r="O7501" i="24"/>
  <c r="O7497" i="24"/>
  <c r="O7493" i="24"/>
  <c r="O7489" i="24"/>
  <c r="O7485" i="24"/>
  <c r="O7481" i="24"/>
  <c r="O7477" i="24"/>
  <c r="O7473" i="24"/>
  <c r="O7469" i="24"/>
  <c r="O7465" i="24"/>
  <c r="O7461" i="24"/>
  <c r="O7457" i="24"/>
  <c r="O7453" i="24"/>
  <c r="O7449" i="24"/>
  <c r="O7445" i="24"/>
  <c r="O7441" i="24"/>
  <c r="O7437" i="24"/>
  <c r="O7433" i="24"/>
  <c r="O7429" i="24"/>
  <c r="O7425" i="24"/>
  <c r="O7421" i="24"/>
  <c r="O7417" i="24"/>
  <c r="O7413" i="24"/>
  <c r="O7409" i="24"/>
  <c r="O7405" i="24"/>
  <c r="O7401" i="24"/>
  <c r="O7397" i="24"/>
  <c r="O7393" i="24"/>
  <c r="O7389" i="24"/>
  <c r="O7385" i="24"/>
  <c r="O7381" i="24"/>
  <c r="O7377" i="24"/>
  <c r="O7373" i="24"/>
  <c r="O7369" i="24"/>
  <c r="O7365" i="24"/>
  <c r="O7361" i="24"/>
  <c r="O7357" i="24"/>
  <c r="O7353" i="24"/>
  <c r="O7349" i="24"/>
  <c r="O7345" i="24"/>
  <c r="O7341" i="24"/>
  <c r="O7337" i="24"/>
  <c r="O7333" i="24"/>
  <c r="O7329" i="24"/>
  <c r="O7325" i="24"/>
  <c r="O7321" i="24"/>
  <c r="O7317" i="24"/>
  <c r="O7313" i="24"/>
  <c r="O7309" i="24"/>
  <c r="O7305" i="24"/>
  <c r="O7301" i="24"/>
  <c r="O7297" i="24"/>
  <c r="O7293" i="24"/>
  <c r="O7289" i="24"/>
  <c r="O7285" i="24"/>
  <c r="O7281" i="24"/>
  <c r="O7277" i="24"/>
  <c r="O7273" i="24"/>
  <c r="O7269" i="24"/>
  <c r="O7265" i="24"/>
  <c r="O7261" i="24"/>
  <c r="O7257" i="24"/>
  <c r="O7253" i="24"/>
  <c r="O7249" i="24"/>
  <c r="O7245" i="24"/>
  <c r="O7241" i="24"/>
  <c r="O7237" i="24"/>
  <c r="O7233" i="24"/>
  <c r="O7229" i="24"/>
  <c r="O7225" i="24"/>
  <c r="O7221" i="24"/>
  <c r="O7217" i="24"/>
  <c r="O7213" i="24"/>
  <c r="O7209" i="24"/>
  <c r="O7205" i="24"/>
  <c r="O7201" i="24"/>
  <c r="O7197" i="24"/>
  <c r="O7193" i="24"/>
  <c r="O7189" i="24"/>
  <c r="O7185" i="24"/>
  <c r="O7181" i="24"/>
  <c r="O7177" i="24"/>
  <c r="O7173" i="24"/>
  <c r="O7169" i="24"/>
  <c r="O7165" i="24"/>
  <c r="O7161" i="24"/>
  <c r="O7157" i="24"/>
  <c r="O7153" i="24"/>
  <c r="O7149" i="24"/>
  <c r="O7145" i="24"/>
  <c r="O7141" i="24"/>
  <c r="O7137" i="24"/>
  <c r="O7133" i="24"/>
  <c r="O7129" i="24"/>
  <c r="O7125" i="24"/>
  <c r="O7121" i="24"/>
  <c r="O7117" i="24"/>
  <c r="O7113" i="24"/>
  <c r="O7109" i="24"/>
  <c r="O7105" i="24"/>
  <c r="O7101" i="24"/>
  <c r="O7097" i="24"/>
  <c r="O7093" i="24"/>
  <c r="O7089" i="24"/>
  <c r="O7085" i="24"/>
  <c r="O7081" i="24"/>
  <c r="O7077" i="24"/>
  <c r="O7073" i="24"/>
  <c r="O7069" i="24"/>
  <c r="O7065" i="24"/>
  <c r="O7061" i="24"/>
  <c r="O7057" i="24"/>
  <c r="O7053" i="24"/>
  <c r="O7049" i="24"/>
  <c r="O7045" i="24"/>
  <c r="O7041" i="24"/>
  <c r="O7037" i="24"/>
  <c r="O7033" i="24"/>
  <c r="O7029" i="24"/>
  <c r="O7025" i="24"/>
  <c r="O7021" i="24"/>
  <c r="O7017" i="24"/>
  <c r="O7013" i="24"/>
  <c r="O7009" i="24"/>
  <c r="O7005" i="24"/>
  <c r="O7001" i="24"/>
  <c r="O6997" i="24"/>
  <c r="O6993" i="24"/>
  <c r="O6989" i="24"/>
  <c r="O6985" i="24"/>
  <c r="O6981" i="24"/>
  <c r="O6977" i="24"/>
  <c r="O6973" i="24"/>
  <c r="O6969" i="24"/>
  <c r="O6965" i="24"/>
  <c r="O6961" i="24"/>
  <c r="O6957" i="24"/>
  <c r="O6953" i="24"/>
  <c r="O6949" i="24"/>
  <c r="O6945" i="24"/>
  <c r="O6941" i="24"/>
  <c r="O6937" i="24"/>
  <c r="O6933" i="24"/>
  <c r="O6929" i="24"/>
  <c r="O6925" i="24"/>
  <c r="O6921" i="24"/>
  <c r="O6917" i="24"/>
  <c r="O6913" i="24"/>
  <c r="O6909" i="24"/>
  <c r="O6905" i="24"/>
  <c r="O6901" i="24"/>
  <c r="O6897" i="24"/>
  <c r="O6893" i="24"/>
  <c r="O6889" i="24"/>
  <c r="O6885" i="24"/>
  <c r="O6881" i="24"/>
  <c r="O6877" i="24"/>
  <c r="O6873" i="24"/>
  <c r="O6869" i="24"/>
  <c r="O6865" i="24"/>
  <c r="O6861" i="24"/>
  <c r="O6857" i="24"/>
  <c r="O6853" i="24"/>
  <c r="O6849" i="24"/>
  <c r="O6845" i="24"/>
  <c r="O6841" i="24"/>
  <c r="O6837" i="24"/>
  <c r="O6833" i="24"/>
  <c r="O6829" i="24"/>
  <c r="O6825" i="24"/>
  <c r="O6821" i="24"/>
  <c r="O6817" i="24"/>
  <c r="O6813" i="24"/>
  <c r="O6809" i="24"/>
  <c r="O6805" i="24"/>
  <c r="O6801" i="24"/>
  <c r="O6797" i="24"/>
  <c r="O6793" i="24"/>
  <c r="O6789" i="24"/>
  <c r="O6785" i="24"/>
  <c r="O6781" i="24"/>
  <c r="O6777" i="24"/>
  <c r="O6773" i="24"/>
  <c r="O6769" i="24"/>
  <c r="O6765" i="24"/>
  <c r="O6761" i="24"/>
  <c r="O6757" i="24"/>
  <c r="O6753" i="24"/>
  <c r="O6749" i="24"/>
  <c r="O6745" i="24"/>
  <c r="O6741" i="24"/>
  <c r="O6737" i="24"/>
  <c r="O6733" i="24"/>
  <c r="O6729" i="24"/>
  <c r="O6725" i="24"/>
  <c r="O6721" i="24"/>
  <c r="O6717" i="24"/>
  <c r="O6713" i="24"/>
  <c r="O6709" i="24"/>
  <c r="O6705" i="24"/>
  <c r="O6701" i="24"/>
  <c r="O6697" i="24"/>
  <c r="O6693" i="24"/>
  <c r="O6689" i="24"/>
  <c r="O6685" i="24"/>
  <c r="O6681" i="24"/>
  <c r="O6677" i="24"/>
  <c r="O6673" i="24"/>
  <c r="O6669" i="24"/>
  <c r="O6665" i="24"/>
  <c r="O6661" i="24"/>
  <c r="O6657" i="24"/>
  <c r="O6653" i="24"/>
  <c r="O6649" i="24"/>
  <c r="O6645" i="24"/>
  <c r="O6641" i="24"/>
  <c r="O6637" i="24"/>
  <c r="O6633" i="24"/>
  <c r="O6629" i="24"/>
  <c r="O6625" i="24"/>
  <c r="O6621" i="24"/>
  <c r="O6617" i="24"/>
  <c r="O6613" i="24"/>
  <c r="O6609" i="24"/>
  <c r="O6605" i="24"/>
  <c r="O6601" i="24"/>
  <c r="O6597" i="24"/>
  <c r="O6593" i="24"/>
  <c r="O6589" i="24"/>
  <c r="O6585" i="24"/>
  <c r="O6581" i="24"/>
  <c r="O6577" i="24"/>
  <c r="O6573" i="24"/>
  <c r="O6569" i="24"/>
  <c r="O6565" i="24"/>
  <c r="O6561" i="24"/>
  <c r="O6557" i="24"/>
  <c r="O6553" i="24"/>
  <c r="O6549" i="24"/>
  <c r="O6545" i="24"/>
  <c r="O6541" i="24"/>
  <c r="O6537" i="24"/>
  <c r="O6533" i="24"/>
  <c r="O6529" i="24"/>
  <c r="O6525" i="24"/>
  <c r="O6521" i="24"/>
  <c r="O6517" i="24"/>
  <c r="O6513" i="24"/>
  <c r="O6509" i="24"/>
  <c r="O6505" i="24"/>
  <c r="O6501" i="24"/>
  <c r="O6497" i="24"/>
  <c r="O6493" i="24"/>
  <c r="O6489" i="24"/>
  <c r="O6485" i="24"/>
  <c r="O6481" i="24"/>
  <c r="O6477" i="24"/>
  <c r="O6473" i="24"/>
  <c r="O6469" i="24"/>
  <c r="O6465" i="24"/>
  <c r="O6461" i="24"/>
  <c r="O6457" i="24"/>
  <c r="O6453" i="24"/>
  <c r="O6449" i="24"/>
  <c r="O6445" i="24"/>
  <c r="O6441" i="24"/>
  <c r="O6437" i="24"/>
  <c r="O6433" i="24"/>
  <c r="O6429" i="24"/>
  <c r="O6425" i="24"/>
  <c r="O6421" i="24"/>
  <c r="O6417" i="24"/>
  <c r="O6413" i="24"/>
  <c r="O6409" i="24"/>
  <c r="O6405" i="24"/>
  <c r="O6401" i="24"/>
  <c r="O6397" i="24"/>
  <c r="O6393" i="24"/>
  <c r="O6389" i="24"/>
  <c r="O6385" i="24"/>
  <c r="O6381" i="24"/>
  <c r="O6377" i="24"/>
  <c r="O6373" i="24"/>
  <c r="O6369" i="24"/>
  <c r="O6365" i="24"/>
  <c r="O6361" i="24"/>
  <c r="O6357" i="24"/>
  <c r="O6353" i="24"/>
  <c r="O6349" i="24"/>
  <c r="O6345" i="24"/>
  <c r="O6341" i="24"/>
  <c r="O6337" i="24"/>
  <c r="O6333" i="24"/>
  <c r="O6329" i="24"/>
  <c r="O6325" i="24"/>
  <c r="O6321" i="24"/>
  <c r="O6317" i="24"/>
  <c r="O6313" i="24"/>
  <c r="O6309" i="24"/>
  <c r="O6305" i="24"/>
  <c r="O6301" i="24"/>
  <c r="O6297" i="24"/>
  <c r="O6293" i="24"/>
  <c r="O6289" i="24"/>
  <c r="O6285" i="24"/>
  <c r="O6281" i="24"/>
  <c r="O6277" i="24"/>
  <c r="O6273" i="24"/>
  <c r="O6269" i="24"/>
  <c r="O6265" i="24"/>
  <c r="O6261" i="24"/>
  <c r="O6257" i="24"/>
  <c r="O6253" i="24"/>
  <c r="O6249" i="24"/>
  <c r="O6245" i="24"/>
  <c r="O6241" i="24"/>
  <c r="O6237" i="24"/>
  <c r="O6233" i="24"/>
  <c r="O6229" i="24"/>
  <c r="O6225" i="24"/>
  <c r="O6221" i="24"/>
  <c r="O6217" i="24"/>
  <c r="O6213" i="24"/>
  <c r="O6209" i="24"/>
  <c r="O6205" i="24"/>
  <c r="O6201" i="24"/>
  <c r="O6197" i="24"/>
  <c r="O6193" i="24"/>
  <c r="O6189" i="24"/>
  <c r="O6185" i="24"/>
  <c r="O6181" i="24"/>
  <c r="O6177" i="24"/>
  <c r="O6173" i="24"/>
  <c r="O6169" i="24"/>
  <c r="O6165" i="24"/>
  <c r="O6161" i="24"/>
  <c r="O6157" i="24"/>
  <c r="O6153" i="24"/>
  <c r="O6149" i="24"/>
  <c r="O6145" i="24"/>
  <c r="O6141" i="24"/>
  <c r="O6137" i="24"/>
  <c r="O6133" i="24"/>
  <c r="O6129" i="24"/>
  <c r="O6125" i="24"/>
  <c r="O6121" i="24"/>
  <c r="O6117" i="24"/>
  <c r="O6113" i="24"/>
  <c r="O6109" i="24"/>
  <c r="O6105" i="24"/>
  <c r="O6101" i="24"/>
  <c r="O6097" i="24"/>
  <c r="O6093" i="24"/>
  <c r="O6089" i="24"/>
  <c r="O6085" i="24"/>
  <c r="O6081" i="24"/>
  <c r="O6077" i="24"/>
  <c r="O6073" i="24"/>
  <c r="O6069" i="24"/>
  <c r="O6065" i="24"/>
  <c r="O6061" i="24"/>
  <c r="O6057" i="24"/>
  <c r="O6053" i="24"/>
  <c r="O6049" i="24"/>
  <c r="O6045" i="24"/>
  <c r="O6041" i="24"/>
  <c r="O6037" i="24"/>
  <c r="O6033" i="24"/>
  <c r="O6029" i="24"/>
  <c r="O6025" i="24"/>
  <c r="O6021" i="24"/>
  <c r="O6017" i="24"/>
  <c r="O6013" i="24"/>
  <c r="O6009" i="24"/>
  <c r="O6005" i="24"/>
  <c r="O6001" i="24"/>
  <c r="O5997" i="24"/>
  <c r="O5993" i="24"/>
  <c r="O5989" i="24"/>
  <c r="O5985" i="24"/>
  <c r="O5981" i="24"/>
  <c r="O5977" i="24"/>
  <c r="O5973" i="24"/>
  <c r="O5969" i="24"/>
  <c r="O5965" i="24"/>
  <c r="O5961" i="24"/>
  <c r="O5957" i="24"/>
  <c r="O5953" i="24"/>
  <c r="O5949" i="24"/>
  <c r="O5945" i="24"/>
  <c r="O5941" i="24"/>
  <c r="O5937" i="24"/>
  <c r="O5933" i="24"/>
  <c r="O5929" i="24"/>
  <c r="O5925" i="24"/>
  <c r="O5921" i="24"/>
  <c r="O5917" i="24"/>
  <c r="O5913" i="24"/>
  <c r="O5909" i="24"/>
  <c r="O5905" i="24"/>
  <c r="O5901" i="24"/>
  <c r="O5897" i="24"/>
  <c r="O5893" i="24"/>
  <c r="O5889" i="24"/>
  <c r="O5885" i="24"/>
  <c r="O5881" i="24"/>
  <c r="O5877" i="24"/>
  <c r="O5873" i="24"/>
  <c r="O5869" i="24"/>
  <c r="O5865" i="24"/>
  <c r="O5861" i="24"/>
  <c r="O5857" i="24"/>
  <c r="O5853" i="24"/>
  <c r="O5849" i="24"/>
  <c r="O5845" i="24"/>
  <c r="O5841" i="24"/>
  <c r="O5837" i="24"/>
  <c r="O5833" i="24"/>
  <c r="O5829" i="24"/>
  <c r="O5825" i="24"/>
  <c r="O5821" i="24"/>
  <c r="O5817" i="24"/>
  <c r="O5813" i="24"/>
  <c r="O5809" i="24"/>
  <c r="O5805" i="24"/>
  <c r="O5801" i="24"/>
  <c r="O5797" i="24"/>
  <c r="O5793" i="24"/>
  <c r="O5789" i="24"/>
  <c r="O5785" i="24"/>
  <c r="O5781" i="24"/>
  <c r="O5777" i="24"/>
  <c r="O5773" i="24"/>
  <c r="O5769" i="24"/>
  <c r="O5765" i="24"/>
  <c r="O5761" i="24"/>
  <c r="O5757" i="24"/>
  <c r="O5753" i="24"/>
  <c r="O5749" i="24"/>
  <c r="O5745" i="24"/>
  <c r="O5741" i="24"/>
  <c r="O5737" i="24"/>
  <c r="O5733" i="24"/>
  <c r="O5729" i="24"/>
  <c r="O5725" i="24"/>
  <c r="O5721" i="24"/>
  <c r="O5717" i="24"/>
  <c r="O5713" i="24"/>
  <c r="O5709" i="24"/>
  <c r="O5705" i="24"/>
  <c r="O5701" i="24"/>
  <c r="O5697" i="24"/>
  <c r="O5693" i="24"/>
  <c r="O5689" i="24"/>
  <c r="O5685" i="24"/>
  <c r="O5681" i="24"/>
  <c r="O5677" i="24"/>
  <c r="O5673" i="24"/>
  <c r="O5669" i="24"/>
  <c r="O5665" i="24"/>
  <c r="O5661" i="24"/>
  <c r="O5657" i="24"/>
  <c r="O5653" i="24"/>
  <c r="O5649" i="24"/>
  <c r="O5645" i="24"/>
  <c r="O5641" i="24"/>
  <c r="O5637" i="24"/>
  <c r="O5633" i="24"/>
  <c r="O5629" i="24"/>
  <c r="O5625" i="24"/>
  <c r="O5621" i="24"/>
  <c r="O5617" i="24"/>
  <c r="O5613" i="24"/>
  <c r="O5609" i="24"/>
  <c r="O5605" i="24"/>
  <c r="O5601" i="24"/>
  <c r="O5597" i="24"/>
  <c r="O5593" i="24"/>
  <c r="O5589" i="24"/>
  <c r="O5585" i="24"/>
  <c r="O5581" i="24"/>
  <c r="O5577" i="24"/>
  <c r="O5573" i="24"/>
  <c r="O5569" i="24"/>
  <c r="O5565" i="24"/>
  <c r="O5561" i="24"/>
  <c r="O5557" i="24"/>
  <c r="O5553" i="24"/>
  <c r="O5549" i="24"/>
  <c r="O5545" i="24"/>
  <c r="O5541" i="24"/>
  <c r="O5537" i="24"/>
  <c r="O5533" i="24"/>
  <c r="O5529" i="24"/>
  <c r="O5525" i="24"/>
  <c r="O5521" i="24"/>
  <c r="O5517" i="24"/>
  <c r="O5513" i="24"/>
  <c r="O5509" i="24"/>
  <c r="O5505" i="24"/>
  <c r="O5501" i="24"/>
  <c r="O5497" i="24"/>
  <c r="O5493" i="24"/>
  <c r="O5489" i="24"/>
  <c r="O5485" i="24"/>
  <c r="O5481" i="24"/>
  <c r="O5477" i="24"/>
  <c r="O5473" i="24"/>
  <c r="O5469" i="24"/>
  <c r="O5465" i="24"/>
  <c r="O5461" i="24"/>
  <c r="O5457" i="24"/>
  <c r="O5453" i="24"/>
  <c r="O5449" i="24"/>
  <c r="O5445" i="24"/>
  <c r="O5441" i="24"/>
  <c r="O5437" i="24"/>
  <c r="O5433" i="24"/>
  <c r="O5429" i="24"/>
  <c r="O5425" i="24"/>
  <c r="O5421" i="24"/>
  <c r="O5417" i="24"/>
  <c r="O5413" i="24"/>
  <c r="O5409" i="24"/>
  <c r="O5405" i="24"/>
  <c r="O5401" i="24"/>
  <c r="O5397" i="24"/>
  <c r="O5393" i="24"/>
  <c r="O5389" i="24"/>
  <c r="O5385" i="24"/>
  <c r="O5381" i="24"/>
  <c r="O5377" i="24"/>
  <c r="O5373" i="24"/>
  <c r="O5369" i="24"/>
  <c r="O5365" i="24"/>
  <c r="O5361" i="24"/>
  <c r="O5357" i="24"/>
  <c r="O5353" i="24"/>
  <c r="O5349" i="24"/>
  <c r="O5345" i="24"/>
  <c r="O5341" i="24"/>
  <c r="O5337" i="24"/>
  <c r="O5333" i="24"/>
  <c r="O5329" i="24"/>
  <c r="O5325" i="24"/>
  <c r="O5321" i="24"/>
  <c r="O5317" i="24"/>
  <c r="O5313" i="24"/>
  <c r="O5309" i="24"/>
  <c r="O5305" i="24"/>
  <c r="O5301" i="24"/>
  <c r="O5297" i="24"/>
  <c r="O5293" i="24"/>
  <c r="O5289" i="24"/>
  <c r="O5285" i="24"/>
  <c r="O5281" i="24"/>
  <c r="O5277" i="24"/>
  <c r="O5273" i="24"/>
  <c r="O5269" i="24"/>
  <c r="O5265" i="24"/>
  <c r="O5261" i="24"/>
  <c r="O5257" i="24"/>
  <c r="O5253" i="24"/>
  <c r="O5249" i="24"/>
  <c r="O5245" i="24"/>
  <c r="O5241" i="24"/>
  <c r="O5237" i="24"/>
  <c r="O5233" i="24"/>
  <c r="O5229" i="24"/>
  <c r="O5225" i="24"/>
  <c r="O5221" i="24"/>
  <c r="O5217" i="24"/>
  <c r="O5213" i="24"/>
  <c r="O5209" i="24"/>
  <c r="O5205" i="24"/>
  <c r="O5201" i="24"/>
  <c r="O5197" i="24"/>
  <c r="O5193" i="24"/>
  <c r="O5189" i="24"/>
  <c r="O5185" i="24"/>
  <c r="O5181" i="24"/>
  <c r="O5177" i="24"/>
  <c r="O5173" i="24"/>
  <c r="O5169" i="24"/>
  <c r="O5165" i="24"/>
  <c r="O5161" i="24"/>
  <c r="O5157" i="24"/>
  <c r="O5153" i="24"/>
  <c r="O5149" i="24"/>
  <c r="O5145" i="24"/>
  <c r="O5141" i="24"/>
  <c r="O5137" i="24"/>
  <c r="O5133" i="24"/>
  <c r="O5129" i="24"/>
  <c r="O5125" i="24"/>
  <c r="O5121" i="24"/>
  <c r="O5117" i="24"/>
  <c r="O5113" i="24"/>
  <c r="O5109" i="24"/>
  <c r="O5105" i="24"/>
  <c r="O5101" i="24"/>
  <c r="O5097" i="24"/>
  <c r="O5093" i="24"/>
  <c r="O5089" i="24"/>
  <c r="O5085" i="24"/>
  <c r="O5081" i="24"/>
  <c r="O5077" i="24"/>
  <c r="O5073" i="24"/>
  <c r="O5069" i="24"/>
  <c r="O5065" i="24"/>
  <c r="O5061" i="24"/>
  <c r="O5057" i="24"/>
  <c r="O5053" i="24"/>
  <c r="O5049" i="24"/>
  <c r="O5045" i="24"/>
  <c r="O5041" i="24"/>
  <c r="O5037" i="24"/>
  <c r="O5033" i="24"/>
  <c r="O5029" i="24"/>
  <c r="O5025" i="24"/>
  <c r="O5021" i="24"/>
  <c r="O5017" i="24"/>
  <c r="O5013" i="24"/>
  <c r="O5009" i="24"/>
  <c r="O5005" i="24"/>
  <c r="O5001" i="24"/>
  <c r="O4997" i="24"/>
  <c r="O4993" i="24"/>
  <c r="O4989" i="24"/>
  <c r="O4985" i="24"/>
  <c r="O4981" i="24"/>
  <c r="O4977" i="24"/>
  <c r="O4973" i="24"/>
  <c r="O4969" i="24"/>
  <c r="O4965" i="24"/>
  <c r="O4961" i="24"/>
  <c r="O4957" i="24"/>
  <c r="O4953" i="24"/>
  <c r="O4949" i="24"/>
  <c r="O4945" i="24"/>
  <c r="O4941" i="24"/>
  <c r="O4937" i="24"/>
  <c r="O4933" i="24"/>
  <c r="O4929" i="24"/>
  <c r="O4925" i="24"/>
  <c r="O4921" i="24"/>
  <c r="O4917" i="24"/>
  <c r="O4913" i="24"/>
  <c r="O4909" i="24"/>
  <c r="O4905" i="24"/>
  <c r="O4901" i="24"/>
  <c r="O4897" i="24"/>
  <c r="O4893" i="24"/>
  <c r="O4889" i="24"/>
  <c r="O4885" i="24"/>
  <c r="O4881" i="24"/>
  <c r="O4877" i="24"/>
  <c r="O4873" i="24"/>
  <c r="O4869" i="24"/>
  <c r="O4865" i="24"/>
  <c r="O4861" i="24"/>
  <c r="O4857" i="24"/>
  <c r="O4853" i="24"/>
  <c r="O4849" i="24"/>
  <c r="O4845" i="24"/>
  <c r="O4841" i="24"/>
  <c r="O4837" i="24"/>
  <c r="O4833" i="24"/>
  <c r="O4829" i="24"/>
  <c r="O4825" i="24"/>
  <c r="O4821" i="24"/>
  <c r="O4817" i="24"/>
  <c r="O4813" i="24"/>
  <c r="O4809" i="24"/>
  <c r="O4805" i="24"/>
  <c r="O4801" i="24"/>
  <c r="O4797" i="24"/>
  <c r="O4793" i="24"/>
  <c r="O4789" i="24"/>
  <c r="O4785" i="24"/>
  <c r="O4781" i="24"/>
  <c r="O4777" i="24"/>
  <c r="O4773" i="24"/>
  <c r="O4769" i="24"/>
  <c r="O4765" i="24"/>
  <c r="O4761" i="24"/>
  <c r="O4757" i="24"/>
  <c r="O4753" i="24"/>
  <c r="O4749" i="24"/>
  <c r="O4745" i="24"/>
  <c r="O4741" i="24"/>
  <c r="O4737" i="24"/>
  <c r="O4733" i="24"/>
  <c r="O4729" i="24"/>
  <c r="O4725" i="24"/>
  <c r="O4721" i="24"/>
  <c r="O4717" i="24"/>
  <c r="O4713" i="24"/>
  <c r="O4709" i="24"/>
  <c r="O4705" i="24"/>
  <c r="O4701" i="24"/>
  <c r="O4697" i="24"/>
  <c r="O4693" i="24"/>
  <c r="O4689" i="24"/>
  <c r="O4685" i="24"/>
  <c r="O4681" i="24"/>
  <c r="O4677" i="24"/>
  <c r="O4673" i="24"/>
  <c r="O4669" i="24"/>
  <c r="O4665" i="24"/>
  <c r="O4661" i="24"/>
  <c r="O4657" i="24"/>
  <c r="O4653" i="24"/>
  <c r="O4649" i="24"/>
  <c r="O4645" i="24"/>
  <c r="O4641" i="24"/>
  <c r="O4637" i="24"/>
  <c r="O4633" i="24"/>
  <c r="O4629" i="24"/>
  <c r="O4625" i="24"/>
  <c r="O4621" i="24"/>
  <c r="O4617" i="24"/>
  <c r="O4613" i="24"/>
  <c r="O4609" i="24"/>
  <c r="O4605" i="24"/>
  <c r="O4601" i="24"/>
  <c r="O4597" i="24"/>
  <c r="O4593" i="24"/>
  <c r="O4589" i="24"/>
  <c r="O4585" i="24"/>
  <c r="O4581" i="24"/>
  <c r="O4577" i="24"/>
  <c r="O4573" i="24"/>
  <c r="O4569" i="24"/>
  <c r="O4565" i="24"/>
  <c r="O4561" i="24"/>
  <c r="O4557" i="24"/>
  <c r="O4553" i="24"/>
  <c r="O4549" i="24"/>
  <c r="O4545" i="24"/>
  <c r="O4541" i="24"/>
  <c r="O4537" i="24"/>
  <c r="O4533" i="24"/>
  <c r="O4529" i="24"/>
  <c r="O4525" i="24"/>
  <c r="O4521" i="24"/>
  <c r="O4517" i="24"/>
  <c r="O4513" i="24"/>
  <c r="O4509" i="24"/>
  <c r="O4505" i="24"/>
  <c r="O4501" i="24"/>
  <c r="O4497" i="24"/>
  <c r="O4493" i="24"/>
  <c r="O4489" i="24"/>
  <c r="O4485" i="24"/>
  <c r="O4481" i="24"/>
  <c r="O4477" i="24"/>
  <c r="O4473" i="24"/>
  <c r="O4469" i="24"/>
  <c r="O4465" i="24"/>
  <c r="O4461" i="24"/>
  <c r="O4457" i="24"/>
  <c r="O4453" i="24"/>
  <c r="O4449" i="24"/>
  <c r="O4445" i="24"/>
  <c r="O4441" i="24"/>
  <c r="O4437" i="24"/>
  <c r="O4433" i="24"/>
  <c r="O4429" i="24"/>
  <c r="O4425" i="24"/>
  <c r="O4421" i="24"/>
  <c r="O4417" i="24"/>
  <c r="O4413" i="24"/>
  <c r="O4409" i="24"/>
  <c r="O4405" i="24"/>
  <c r="O4401" i="24"/>
  <c r="O4397" i="24"/>
  <c r="O4393" i="24"/>
  <c r="O4389" i="24"/>
  <c r="O4385" i="24"/>
  <c r="O4381" i="24"/>
  <c r="O4377" i="24"/>
  <c r="O4373" i="24"/>
  <c r="O4369" i="24"/>
  <c r="O4365" i="24"/>
  <c r="O4361" i="24"/>
  <c r="O4357" i="24"/>
  <c r="O4353" i="24"/>
  <c r="O4349" i="24"/>
  <c r="O4345" i="24"/>
  <c r="O4341" i="24"/>
  <c r="O4337" i="24"/>
  <c r="O4333" i="24"/>
  <c r="O4329" i="24"/>
  <c r="O4325" i="24"/>
  <c r="O4321" i="24"/>
  <c r="O4317" i="24"/>
  <c r="O4313" i="24"/>
  <c r="O4309" i="24"/>
  <c r="O4305" i="24"/>
  <c r="O4301" i="24"/>
  <c r="O4297" i="24"/>
  <c r="O4293" i="24"/>
  <c r="O4289" i="24"/>
  <c r="O4285" i="24"/>
  <c r="O4281" i="24"/>
  <c r="O4277" i="24"/>
  <c r="O4273" i="24"/>
  <c r="O4269" i="24"/>
  <c r="O4265" i="24"/>
  <c r="O4261" i="24"/>
  <c r="O4257" i="24"/>
  <c r="O4253" i="24"/>
  <c r="O4249" i="24"/>
  <c r="O4245" i="24"/>
  <c r="O4241" i="24"/>
  <c r="O4237" i="24"/>
  <c r="O4233" i="24"/>
  <c r="O4229" i="24"/>
  <c r="O4225" i="24"/>
  <c r="O4221" i="24"/>
  <c r="O4217" i="24"/>
  <c r="O4213" i="24"/>
  <c r="O4209" i="24"/>
  <c r="O4205" i="24"/>
  <c r="O4201" i="24"/>
  <c r="O4197" i="24"/>
  <c r="O4193" i="24"/>
  <c r="O4189" i="24"/>
  <c r="O4185" i="24"/>
  <c r="O4181" i="24"/>
  <c r="O4177" i="24"/>
  <c r="O4173" i="24"/>
  <c r="O4169" i="24"/>
  <c r="O4165" i="24"/>
  <c r="O4161" i="24"/>
  <c r="O4157" i="24"/>
  <c r="O4153" i="24"/>
  <c r="O4149" i="24"/>
  <c r="O4145" i="24"/>
  <c r="O4141" i="24"/>
  <c r="O4137" i="24"/>
  <c r="O4133" i="24"/>
  <c r="O4129" i="24"/>
  <c r="O4125" i="24"/>
  <c r="O4121" i="24"/>
  <c r="O4117" i="24"/>
  <c r="O4113" i="24"/>
  <c r="O4109" i="24"/>
  <c r="O4105" i="24"/>
  <c r="O4101" i="24"/>
  <c r="O4097" i="24"/>
  <c r="O4093" i="24"/>
  <c r="O4089" i="24"/>
  <c r="O4085" i="24"/>
  <c r="O4081" i="24"/>
  <c r="O4077" i="24"/>
  <c r="O4073" i="24"/>
  <c r="O4069" i="24"/>
  <c r="O4065" i="24"/>
  <c r="O4061" i="24"/>
  <c r="O4057" i="24"/>
  <c r="O4053" i="24"/>
  <c r="O4049" i="24"/>
  <c r="O4045" i="24"/>
  <c r="O4041" i="24"/>
  <c r="O4037" i="24"/>
  <c r="O4033" i="24"/>
  <c r="O4029" i="24"/>
  <c r="O4025" i="24"/>
  <c r="O4021" i="24"/>
  <c r="O4017" i="24"/>
  <c r="O4013" i="24"/>
  <c r="O4009" i="24"/>
  <c r="O4005" i="24"/>
  <c r="O4001" i="24"/>
  <c r="O3997" i="24"/>
  <c r="O3993" i="24"/>
  <c r="O3989" i="24"/>
  <c r="O3985" i="24"/>
  <c r="O3981" i="24"/>
  <c r="O3977" i="24"/>
  <c r="O3973" i="24"/>
  <c r="O3969" i="24"/>
  <c r="O3965" i="24"/>
  <c r="O3961" i="24"/>
  <c r="O3957" i="24"/>
  <c r="O3953" i="24"/>
  <c r="O3949" i="24"/>
  <c r="O3945" i="24"/>
  <c r="O3941" i="24"/>
  <c r="O3937" i="24"/>
  <c r="O3933" i="24"/>
  <c r="O3929" i="24"/>
  <c r="O3925" i="24"/>
  <c r="O3921" i="24"/>
  <c r="O3917" i="24"/>
  <c r="O3913" i="24"/>
  <c r="O3909" i="24"/>
  <c r="O3905" i="24"/>
  <c r="O3901" i="24"/>
  <c r="O3897" i="24"/>
  <c r="O3893" i="24"/>
  <c r="O3889" i="24"/>
  <c r="O3885" i="24"/>
  <c r="O3881" i="24"/>
  <c r="O3877" i="24"/>
  <c r="O3873" i="24"/>
  <c r="O3869" i="24"/>
  <c r="O3865" i="24"/>
  <c r="O3861" i="24"/>
  <c r="O3857" i="24"/>
  <c r="O3853" i="24"/>
  <c r="O3849" i="24"/>
  <c r="O3845" i="24"/>
  <c r="O3841" i="24"/>
  <c r="O3837" i="24"/>
  <c r="O3833" i="24"/>
  <c r="O3829" i="24"/>
  <c r="O3825" i="24"/>
  <c r="O3821" i="24"/>
  <c r="O3817" i="24"/>
  <c r="O3813" i="24"/>
  <c r="O3809" i="24"/>
  <c r="O3805" i="24"/>
  <c r="O3801" i="24"/>
  <c r="O3797" i="24"/>
  <c r="O3793" i="24"/>
  <c r="O3789" i="24"/>
  <c r="O3785" i="24"/>
  <c r="O3781" i="24"/>
  <c r="O3777" i="24"/>
  <c r="O3773" i="24"/>
  <c r="O3769" i="24"/>
  <c r="O3765" i="24"/>
  <c r="O3761" i="24"/>
  <c r="O3757" i="24"/>
  <c r="O3753" i="24"/>
  <c r="O3749" i="24"/>
  <c r="O3745" i="24"/>
  <c r="O3741" i="24"/>
  <c r="O3737" i="24"/>
  <c r="O3733" i="24"/>
  <c r="O3729" i="24"/>
  <c r="O3725" i="24"/>
  <c r="O3721" i="24"/>
  <c r="O3717" i="24"/>
  <c r="O3713" i="24"/>
  <c r="O3709" i="24"/>
  <c r="O3705" i="24"/>
  <c r="O3701" i="24"/>
  <c r="O3697" i="24"/>
  <c r="O3693" i="24"/>
  <c r="O3689" i="24"/>
  <c r="O3685" i="24"/>
  <c r="O3681" i="24"/>
  <c r="O3677" i="24"/>
  <c r="O3673" i="24"/>
  <c r="O3669" i="24"/>
  <c r="O3665" i="24"/>
  <c r="O3661" i="24"/>
  <c r="O3657" i="24"/>
  <c r="O3653" i="24"/>
  <c r="O3649" i="24"/>
  <c r="O3645" i="24"/>
  <c r="O3641" i="24"/>
  <c r="O3637" i="24"/>
  <c r="O3633" i="24"/>
  <c r="O3629" i="24"/>
  <c r="O3625" i="24"/>
  <c r="O3621" i="24"/>
  <c r="O3617" i="24"/>
  <c r="O3613" i="24"/>
  <c r="O3609" i="24"/>
  <c r="O3605" i="24"/>
  <c r="O3601" i="24"/>
  <c r="O3597" i="24"/>
  <c r="O3593" i="24"/>
  <c r="O3589" i="24"/>
  <c r="O3585" i="24"/>
  <c r="O3581" i="24"/>
  <c r="O3577" i="24"/>
  <c r="O3573" i="24"/>
  <c r="O3569" i="24"/>
  <c r="O3565" i="24"/>
  <c r="O3561" i="24"/>
  <c r="O3557" i="24"/>
  <c r="O3553" i="24"/>
  <c r="O3549" i="24"/>
  <c r="O3545" i="24"/>
  <c r="O3541" i="24"/>
  <c r="O3537" i="24"/>
  <c r="O3533" i="24"/>
  <c r="O3529" i="24"/>
  <c r="O3525" i="24"/>
  <c r="O3521" i="24"/>
  <c r="O3517" i="24"/>
  <c r="O3513" i="24"/>
  <c r="O3509" i="24"/>
  <c r="O3505" i="24"/>
  <c r="O3501" i="24"/>
  <c r="O3497" i="24"/>
  <c r="O3493" i="24"/>
  <c r="O3489" i="24"/>
  <c r="O3485" i="24"/>
  <c r="O3481" i="24"/>
  <c r="O3477" i="24"/>
  <c r="O3473" i="24"/>
  <c r="O3469" i="24"/>
  <c r="O3465" i="24"/>
  <c r="O3461" i="24"/>
  <c r="O3457" i="24"/>
  <c r="O3453" i="24"/>
  <c r="O3449" i="24"/>
  <c r="O3445" i="24"/>
  <c r="O3441" i="24"/>
  <c r="O3437" i="24"/>
  <c r="O3433" i="24"/>
  <c r="O3429" i="24"/>
  <c r="O3425" i="24"/>
  <c r="O3421" i="24"/>
  <c r="O3417" i="24"/>
  <c r="O3413" i="24"/>
  <c r="O3409" i="24"/>
  <c r="O3405" i="24"/>
  <c r="O3401" i="24"/>
  <c r="O3397" i="24"/>
  <c r="O3393" i="24"/>
  <c r="O3389" i="24"/>
  <c r="O3385" i="24"/>
  <c r="O3381" i="24"/>
  <c r="O3377" i="24"/>
  <c r="O3373" i="24"/>
  <c r="O3369" i="24"/>
  <c r="O3365" i="24"/>
  <c r="O3361" i="24"/>
  <c r="O3357" i="24"/>
  <c r="O3353" i="24"/>
  <c r="O3349" i="24"/>
  <c r="O3345" i="24"/>
  <c r="O3341" i="24"/>
  <c r="O3337" i="24"/>
  <c r="O3333" i="24"/>
  <c r="O3329" i="24"/>
  <c r="O3325" i="24"/>
  <c r="O3321" i="24"/>
  <c r="O3317" i="24"/>
  <c r="O3313" i="24"/>
  <c r="O3309" i="24"/>
  <c r="O3305" i="24"/>
  <c r="O3301" i="24"/>
  <c r="O3297" i="24"/>
  <c r="O3293" i="24"/>
  <c r="O3289" i="24"/>
  <c r="O3285" i="24"/>
  <c r="O3281" i="24"/>
  <c r="O3277" i="24"/>
  <c r="O3273" i="24"/>
  <c r="O3269" i="24"/>
  <c r="O3265" i="24"/>
  <c r="O3261" i="24"/>
  <c r="O3257" i="24"/>
  <c r="O3253" i="24"/>
  <c r="O3249" i="24"/>
  <c r="O3245" i="24"/>
  <c r="O3241" i="24"/>
  <c r="O3237" i="24"/>
  <c r="O3233" i="24"/>
  <c r="O3229" i="24"/>
  <c r="O3225" i="24"/>
  <c r="O3221" i="24"/>
  <c r="O3217" i="24"/>
  <c r="O3213" i="24"/>
  <c r="O3209" i="24"/>
  <c r="O3205" i="24"/>
  <c r="O3201" i="24"/>
  <c r="O3197" i="24"/>
  <c r="O3193" i="24"/>
  <c r="O3189" i="24"/>
  <c r="O3185" i="24"/>
  <c r="O3181" i="24"/>
  <c r="O3177" i="24"/>
  <c r="O3173" i="24"/>
  <c r="O3169" i="24"/>
  <c r="O3165" i="24"/>
  <c r="O3161" i="24"/>
  <c r="O3157" i="24"/>
  <c r="O3153" i="24"/>
  <c r="O3149" i="24"/>
  <c r="O3145" i="24"/>
  <c r="O3141" i="24"/>
  <c r="O3137" i="24"/>
  <c r="O3133" i="24"/>
  <c r="O3129" i="24"/>
  <c r="O3125" i="24"/>
  <c r="O3121" i="24"/>
  <c r="O3117" i="24"/>
  <c r="O3113" i="24"/>
  <c r="O3109" i="24"/>
  <c r="O3105" i="24"/>
  <c r="O3101" i="24"/>
  <c r="O3097" i="24"/>
  <c r="O3093" i="24"/>
  <c r="O3089" i="24"/>
  <c r="O3085" i="24"/>
  <c r="O3081" i="24"/>
  <c r="O3077" i="24"/>
  <c r="O3073" i="24"/>
  <c r="O3069" i="24"/>
  <c r="O3065" i="24"/>
  <c r="O3061" i="24"/>
  <c r="O3057" i="24"/>
  <c r="O3053" i="24"/>
  <c r="O3049" i="24"/>
  <c r="O3045" i="24"/>
  <c r="O3041" i="24"/>
  <c r="O3037" i="24"/>
  <c r="O3033" i="24"/>
  <c r="O3029" i="24"/>
  <c r="O3025" i="24"/>
  <c r="O3021" i="24"/>
  <c r="O3017" i="24"/>
  <c r="O3013" i="24"/>
  <c r="O3009" i="24"/>
  <c r="O3005" i="24"/>
  <c r="O3001" i="24"/>
  <c r="O2997" i="24"/>
  <c r="O2993" i="24"/>
  <c r="O2989" i="24"/>
  <c r="O2985" i="24"/>
  <c r="O2981" i="24"/>
  <c r="O2977" i="24"/>
  <c r="O2973" i="24"/>
  <c r="O2969" i="24"/>
  <c r="O2965" i="24"/>
  <c r="O2961" i="24"/>
  <c r="O2957" i="24"/>
  <c r="O2953" i="24"/>
  <c r="O2949" i="24"/>
  <c r="O2945" i="24"/>
  <c r="O2941" i="24"/>
  <c r="O2937" i="24"/>
  <c r="O2933" i="24"/>
  <c r="O2929" i="24"/>
  <c r="O2925" i="24"/>
  <c r="O2921" i="24"/>
  <c r="O2917" i="24"/>
  <c r="O2913" i="24"/>
  <c r="O2909" i="24"/>
  <c r="O2905" i="24"/>
  <c r="O2901" i="24"/>
  <c r="O2897" i="24"/>
  <c r="O2893" i="24"/>
  <c r="O2889" i="24"/>
  <c r="O2885" i="24"/>
  <c r="O2881" i="24"/>
  <c r="O2877" i="24"/>
  <c r="O2873" i="24"/>
  <c r="O2869" i="24"/>
  <c r="O2865" i="24"/>
  <c r="O2861" i="24"/>
  <c r="O2857" i="24"/>
  <c r="O2853" i="24"/>
  <c r="O2849" i="24"/>
  <c r="O2845" i="24"/>
  <c r="O2841" i="24"/>
  <c r="O2837" i="24"/>
  <c r="O2833" i="24"/>
  <c r="O2829" i="24"/>
  <c r="O2825" i="24"/>
  <c r="O2821" i="24"/>
  <c r="O2817" i="24"/>
  <c r="O2813" i="24"/>
  <c r="O2809" i="24"/>
  <c r="O2805" i="24"/>
  <c r="O2801" i="24"/>
  <c r="O2797" i="24"/>
  <c r="O2793" i="24"/>
  <c r="O2789" i="24"/>
  <c r="O2785" i="24"/>
  <c r="O2781" i="24"/>
  <c r="O2777" i="24"/>
  <c r="O2773" i="24"/>
  <c r="O2769" i="24"/>
  <c r="O2765" i="24"/>
  <c r="O2761" i="24"/>
  <c r="O2757" i="24"/>
  <c r="O2753" i="24"/>
  <c r="O2749" i="24"/>
  <c r="O2745" i="24"/>
  <c r="O2741" i="24"/>
  <c r="O2737" i="24"/>
  <c r="O2733" i="24"/>
  <c r="O2729" i="24"/>
  <c r="O2725" i="24"/>
  <c r="O2721" i="24"/>
  <c r="O2717" i="24"/>
  <c r="O2713" i="24"/>
  <c r="O2709" i="24"/>
  <c r="O2705" i="24"/>
  <c r="O2701" i="24"/>
  <c r="O2697" i="24"/>
  <c r="O2693" i="24"/>
  <c r="O2689" i="24"/>
  <c r="O2685" i="24"/>
  <c r="O2681" i="24"/>
  <c r="O2677" i="24"/>
  <c r="O2673" i="24"/>
  <c r="O2669" i="24"/>
  <c r="O2665" i="24"/>
  <c r="O2661" i="24"/>
  <c r="O2657" i="24"/>
  <c r="O2653" i="24"/>
  <c r="O2649" i="24"/>
  <c r="O2645" i="24"/>
  <c r="O2641" i="24"/>
  <c r="O2637" i="24"/>
  <c r="O2633" i="24"/>
  <c r="O2629" i="24"/>
  <c r="O2625" i="24"/>
  <c r="O2621" i="24"/>
  <c r="O2617" i="24"/>
  <c r="O2613" i="24"/>
  <c r="O2609" i="24"/>
  <c r="O2605" i="24"/>
  <c r="O2601" i="24"/>
  <c r="O2597" i="24"/>
  <c r="O2593" i="24"/>
  <c r="O2589" i="24"/>
  <c r="O2585" i="24"/>
  <c r="O2581" i="24"/>
  <c r="O2577" i="24"/>
  <c r="O2573" i="24"/>
  <c r="O2569" i="24"/>
  <c r="O2565" i="24"/>
  <c r="O2561" i="24"/>
  <c r="O2557" i="24"/>
  <c r="O2553" i="24"/>
  <c r="O2549" i="24"/>
  <c r="O2545" i="24"/>
  <c r="O2541" i="24"/>
  <c r="O2537" i="24"/>
  <c r="O2533" i="24"/>
  <c r="O2529" i="24"/>
  <c r="O2525" i="24"/>
  <c r="O2521" i="24"/>
  <c r="O2517" i="24"/>
  <c r="O2513" i="24"/>
  <c r="O2509" i="24"/>
  <c r="O2505" i="24"/>
  <c r="O2501" i="24"/>
  <c r="O2497" i="24"/>
  <c r="O2493" i="24"/>
  <c r="O2489" i="24"/>
  <c r="O2485" i="24"/>
  <c r="O2481" i="24"/>
  <c r="O2477" i="24"/>
  <c r="O2473" i="24"/>
  <c r="O2469" i="24"/>
  <c r="O2465" i="24"/>
  <c r="O2461" i="24"/>
  <c r="O2457" i="24"/>
  <c r="O2453" i="24"/>
  <c r="O2449" i="24"/>
  <c r="O2445" i="24"/>
  <c r="O2441" i="24"/>
  <c r="O2437" i="24"/>
  <c r="O2433" i="24"/>
  <c r="O2429" i="24"/>
  <c r="O2425" i="24"/>
  <c r="O2421" i="24"/>
  <c r="O2417" i="24"/>
  <c r="O2413" i="24"/>
  <c r="O2409" i="24"/>
  <c r="O2405" i="24"/>
  <c r="O2401" i="24"/>
  <c r="O2397" i="24"/>
  <c r="O2393" i="24"/>
  <c r="O2389" i="24"/>
  <c r="O2385" i="24"/>
  <c r="O2381" i="24"/>
  <c r="O2377" i="24"/>
  <c r="O2373" i="24"/>
  <c r="O2369" i="24"/>
  <c r="O2365" i="24"/>
  <c r="O2361" i="24"/>
  <c r="O2357" i="24"/>
  <c r="O2353" i="24"/>
  <c r="O2349" i="24"/>
  <c r="O2345" i="24"/>
  <c r="O2341" i="24"/>
  <c r="O2337" i="24"/>
  <c r="O2333" i="24"/>
  <c r="O2329" i="24"/>
  <c r="O2325" i="24"/>
  <c r="O2321" i="24"/>
  <c r="O2317" i="24"/>
  <c r="O2313" i="24"/>
  <c r="O2309" i="24"/>
  <c r="O2305" i="24"/>
  <c r="O2301" i="24"/>
  <c r="O2297" i="24"/>
  <c r="O2293" i="24"/>
  <c r="O2289" i="24"/>
  <c r="O2285" i="24"/>
  <c r="O2281" i="24"/>
  <c r="O2277" i="24"/>
  <c r="O2273" i="24"/>
  <c r="O2269" i="24"/>
  <c r="O2265" i="24"/>
  <c r="O2261" i="24"/>
  <c r="O2257" i="24"/>
  <c r="O2253" i="24"/>
  <c r="O2249" i="24"/>
  <c r="O2245" i="24"/>
  <c r="O2241" i="24"/>
  <c r="O2237" i="24"/>
  <c r="O2233" i="24"/>
  <c r="O2229" i="24"/>
  <c r="O2225" i="24"/>
  <c r="O2221" i="24"/>
  <c r="O2217" i="24"/>
  <c r="O2213" i="24"/>
  <c r="O2209" i="24"/>
  <c r="O2205" i="24"/>
  <c r="O2201" i="24"/>
  <c r="O2197" i="24"/>
  <c r="O2193" i="24"/>
  <c r="O2189" i="24"/>
  <c r="O2185" i="24"/>
  <c r="O2181" i="24"/>
  <c r="O2177" i="24"/>
  <c r="O2173" i="24"/>
  <c r="O2169" i="24"/>
  <c r="O2165" i="24"/>
  <c r="O2161" i="24"/>
  <c r="O2157" i="24"/>
  <c r="O2153" i="24"/>
  <c r="O2149" i="24"/>
  <c r="O2145" i="24"/>
  <c r="O2141" i="24"/>
  <c r="O2137" i="24"/>
  <c r="O2133" i="24"/>
  <c r="O2129" i="24"/>
  <c r="O2125" i="24"/>
  <c r="O2121" i="24"/>
  <c r="O2117" i="24"/>
  <c r="O2113" i="24"/>
  <c r="O2109" i="24"/>
  <c r="O2105" i="24"/>
  <c r="O2101" i="24"/>
  <c r="O2097" i="24"/>
  <c r="O2093" i="24"/>
  <c r="O2089" i="24"/>
  <c r="O2085" i="24"/>
  <c r="O2081" i="24"/>
  <c r="O2077" i="24"/>
  <c r="O2073" i="24"/>
  <c r="O2069" i="24"/>
  <c r="O2065" i="24"/>
  <c r="O2061" i="24"/>
  <c r="O2057" i="24"/>
  <c r="O2053" i="24"/>
  <c r="O2049" i="24"/>
  <c r="O2045" i="24"/>
  <c r="O2041" i="24"/>
  <c r="O2037" i="24"/>
  <c r="O2033" i="24"/>
  <c r="O2029" i="24"/>
  <c r="O2025" i="24"/>
  <c r="O2021" i="24"/>
  <c r="O2017" i="24"/>
  <c r="O2013" i="24"/>
  <c r="O2009" i="24"/>
  <c r="O2005" i="24"/>
  <c r="O2001" i="24"/>
  <c r="O1997" i="24"/>
  <c r="O1993" i="24"/>
  <c r="O1989" i="24"/>
  <c r="O1985" i="24"/>
  <c r="O1981" i="24"/>
  <c r="O1977" i="24"/>
  <c r="O1973" i="24"/>
  <c r="O1969" i="24"/>
  <c r="O1965" i="24"/>
  <c r="O1961" i="24"/>
  <c r="O1957" i="24"/>
  <c r="O1953" i="24"/>
  <c r="O1949" i="24"/>
  <c r="O1945" i="24"/>
  <c r="O1941" i="24"/>
  <c r="O1937" i="24"/>
  <c r="O1933" i="24"/>
  <c r="O1929" i="24"/>
  <c r="O1925" i="24"/>
  <c r="O1921" i="24"/>
  <c r="O1917" i="24"/>
  <c r="O1913" i="24"/>
  <c r="O1909" i="24"/>
  <c r="O1905" i="24"/>
  <c r="O1901" i="24"/>
  <c r="O1897" i="24"/>
  <c r="O1893" i="24"/>
  <c r="O1889" i="24"/>
  <c r="O1885" i="24"/>
  <c r="O1881" i="24"/>
  <c r="O1877" i="24"/>
  <c r="O1873" i="24"/>
  <c r="O1869" i="24"/>
  <c r="O1865" i="24"/>
  <c r="O1861" i="24"/>
  <c r="O1857" i="24"/>
  <c r="O1853" i="24"/>
  <c r="O1849" i="24"/>
  <c r="O1845" i="24"/>
  <c r="O1841" i="24"/>
  <c r="O1837" i="24"/>
  <c r="O1833" i="24"/>
  <c r="O1829" i="24"/>
  <c r="O1825" i="24"/>
  <c r="O1821" i="24"/>
  <c r="O1817" i="24"/>
  <c r="O1813" i="24"/>
  <c r="O1809" i="24"/>
  <c r="O1805" i="24"/>
  <c r="O1801" i="24"/>
  <c r="O1797" i="24"/>
  <c r="O1793" i="24"/>
  <c r="O1789" i="24"/>
  <c r="O1785" i="24"/>
  <c r="O1781" i="24"/>
  <c r="O1777" i="24"/>
  <c r="O1773" i="24"/>
  <c r="O1769" i="24"/>
  <c r="O1765" i="24"/>
  <c r="O1761" i="24"/>
  <c r="O1757" i="24"/>
  <c r="O1753" i="24"/>
  <c r="O1749" i="24"/>
  <c r="O1745" i="24"/>
  <c r="O1741" i="24"/>
  <c r="O1737" i="24"/>
  <c r="O1733" i="24"/>
  <c r="O1729" i="24"/>
  <c r="O1725" i="24"/>
  <c r="O1721" i="24"/>
  <c r="O1717" i="24"/>
  <c r="O1713" i="24"/>
  <c r="O1709" i="24"/>
  <c r="O1705" i="24"/>
  <c r="O1701" i="24"/>
  <c r="O1697" i="24"/>
  <c r="O1693" i="24"/>
  <c r="O1689" i="24"/>
  <c r="O1685" i="24"/>
  <c r="O1681" i="24"/>
  <c r="O1677" i="24"/>
  <c r="O1673" i="24"/>
  <c r="O1669" i="24"/>
  <c r="O1665" i="24"/>
  <c r="O1661" i="24"/>
  <c r="O1657" i="24"/>
  <c r="O1653" i="24"/>
  <c r="O1649" i="24"/>
  <c r="O1645" i="24"/>
  <c r="O1641" i="24"/>
  <c r="O1637" i="24"/>
  <c r="O1633" i="24"/>
  <c r="O1629" i="24"/>
  <c r="O1625" i="24"/>
  <c r="O1621" i="24"/>
  <c r="O1617" i="24"/>
  <c r="O1613" i="24"/>
  <c r="O1609" i="24"/>
  <c r="O1605" i="24"/>
  <c r="O1601" i="24"/>
  <c r="O1597" i="24"/>
  <c r="O1593" i="24"/>
  <c r="O1589" i="24"/>
  <c r="O1585" i="24"/>
  <c r="O1581" i="24"/>
  <c r="O1577" i="24"/>
  <c r="O1573" i="24"/>
  <c r="O1569" i="24"/>
  <c r="O1565" i="24"/>
  <c r="O1561" i="24"/>
  <c r="O1557" i="24"/>
  <c r="O1553" i="24"/>
  <c r="O1549" i="24"/>
  <c r="O1545" i="24"/>
  <c r="O1541" i="24"/>
  <c r="O1537" i="24"/>
  <c r="O1533" i="24"/>
  <c r="O1529" i="24"/>
  <c r="O1525" i="24"/>
  <c r="O1521" i="24"/>
  <c r="O1517" i="24"/>
  <c r="O1513" i="24"/>
  <c r="O1509" i="24"/>
  <c r="O1505" i="24"/>
  <c r="O1501" i="24"/>
  <c r="O1497" i="24"/>
  <c r="O1493" i="24"/>
  <c r="O1489" i="24"/>
  <c r="O1485" i="24"/>
  <c r="O1481" i="24"/>
  <c r="O1477" i="24"/>
  <c r="O1473" i="24"/>
  <c r="O1469" i="24"/>
  <c r="O1465" i="24"/>
  <c r="O1461" i="24"/>
  <c r="O1457" i="24"/>
  <c r="O1453" i="24"/>
  <c r="O1449" i="24"/>
  <c r="O1445" i="24"/>
  <c r="O1441" i="24"/>
  <c r="O1437" i="24"/>
  <c r="O1433" i="24"/>
  <c r="O1429" i="24"/>
  <c r="O1425" i="24"/>
  <c r="O1421" i="24"/>
  <c r="O1417" i="24"/>
  <c r="O1413" i="24"/>
  <c r="O1409" i="24"/>
  <c r="O1405" i="24"/>
  <c r="O1401" i="24"/>
  <c r="O1397" i="24"/>
  <c r="O1393" i="24"/>
  <c r="O1389" i="24"/>
  <c r="O1385" i="24"/>
  <c r="O1381" i="24"/>
  <c r="O1377" i="24"/>
  <c r="O1373" i="24"/>
  <c r="O1369" i="24"/>
  <c r="O1365" i="24"/>
  <c r="O1361" i="24"/>
  <c r="O1357" i="24"/>
  <c r="O1353" i="24"/>
  <c r="O1349" i="24"/>
  <c r="O1345" i="24"/>
  <c r="O1341" i="24"/>
  <c r="O1337" i="24"/>
  <c r="O1333" i="24"/>
  <c r="O1329" i="24"/>
  <c r="O1325" i="24"/>
  <c r="O1321" i="24"/>
  <c r="O1317" i="24"/>
  <c r="O1313" i="24"/>
  <c r="O1309" i="24"/>
  <c r="O1305" i="24"/>
  <c r="O1301" i="24"/>
  <c r="O1297" i="24"/>
  <c r="O1293" i="24"/>
  <c r="O1289" i="24"/>
  <c r="O1285" i="24"/>
  <c r="O1281" i="24"/>
  <c r="O1277" i="24"/>
  <c r="O1273" i="24"/>
  <c r="O1269" i="24"/>
  <c r="O1265" i="24"/>
  <c r="O1261" i="24"/>
  <c r="O1257" i="24"/>
  <c r="O1253" i="24"/>
  <c r="O1249" i="24"/>
  <c r="O1245" i="24"/>
  <c r="O1241" i="24"/>
  <c r="O1237" i="24"/>
  <c r="O1233" i="24"/>
  <c r="O1229" i="24"/>
  <c r="O1225" i="24"/>
  <c r="O1221" i="24"/>
  <c r="O1217" i="24"/>
  <c r="O1213" i="24"/>
  <c r="O1209" i="24"/>
  <c r="O1205" i="24"/>
  <c r="O1201" i="24"/>
  <c r="O1197" i="24"/>
  <c r="O1193" i="24"/>
  <c r="O1189" i="24"/>
  <c r="O1185" i="24"/>
  <c r="O1181" i="24"/>
  <c r="O1177" i="24"/>
  <c r="O1173" i="24"/>
  <c r="O1169" i="24"/>
  <c r="O1165" i="24"/>
  <c r="O1161" i="24"/>
  <c r="O1157" i="24"/>
  <c r="O1153" i="24"/>
  <c r="O1149" i="24"/>
  <c r="O1145" i="24"/>
  <c r="O1141" i="24"/>
  <c r="O1137" i="24"/>
  <c r="O1133" i="24"/>
  <c r="O1129" i="24"/>
  <c r="O1125" i="24"/>
  <c r="O1121" i="24"/>
  <c r="O1117" i="24"/>
  <c r="O1113" i="24"/>
  <c r="O1109" i="24"/>
  <c r="O1105" i="24"/>
  <c r="O1101" i="24"/>
  <c r="O1097" i="24"/>
  <c r="O1093" i="24"/>
  <c r="O1089" i="24"/>
  <c r="O1085" i="24"/>
  <c r="O1081" i="24"/>
  <c r="O1077" i="24"/>
  <c r="O1073" i="24"/>
  <c r="O1069" i="24"/>
  <c r="O1065" i="24"/>
  <c r="O1061" i="24"/>
  <c r="O1057" i="24"/>
  <c r="O1053" i="24"/>
  <c r="O1049" i="24"/>
  <c r="O1045" i="24"/>
  <c r="O1041" i="24"/>
  <c r="O1037" i="24"/>
  <c r="O1033" i="24"/>
  <c r="O1029" i="24"/>
  <c r="O1025" i="24"/>
  <c r="O1021" i="24"/>
  <c r="O1017" i="24"/>
  <c r="O1013" i="24"/>
  <c r="O1009" i="24"/>
  <c r="O1005" i="24"/>
  <c r="O1001" i="24"/>
  <c r="O997" i="24"/>
  <c r="O993" i="24"/>
  <c r="O989" i="24"/>
  <c r="O985" i="24"/>
  <c r="O981" i="24"/>
  <c r="O977" i="24"/>
  <c r="O973" i="24"/>
  <c r="O969" i="24"/>
  <c r="O965" i="24"/>
  <c r="O961" i="24"/>
  <c r="O957" i="24"/>
  <c r="O953" i="24"/>
  <c r="O949" i="24"/>
  <c r="O945" i="24"/>
  <c r="O941" i="24"/>
  <c r="O937" i="24"/>
  <c r="O933" i="24"/>
  <c r="O929" i="24"/>
  <c r="O925" i="24"/>
  <c r="O921" i="24"/>
  <c r="O917" i="24"/>
  <c r="O913" i="24"/>
  <c r="O909" i="24"/>
  <c r="O905" i="24"/>
  <c r="O901" i="24"/>
  <c r="O897" i="24"/>
  <c r="O893" i="24"/>
  <c r="O889" i="24"/>
  <c r="O885" i="24"/>
  <c r="O881" i="24"/>
  <c r="O877" i="24"/>
  <c r="O873" i="24"/>
  <c r="O869" i="24"/>
  <c r="O865" i="24"/>
  <c r="O861" i="24"/>
  <c r="O857" i="24"/>
  <c r="O853" i="24"/>
  <c r="O849" i="24"/>
  <c r="O845" i="24"/>
  <c r="O841" i="24"/>
  <c r="O837" i="24"/>
  <c r="O833" i="24"/>
  <c r="O829" i="24"/>
  <c r="O825" i="24"/>
  <c r="O821" i="24"/>
  <c r="O817" i="24"/>
  <c r="O813" i="24"/>
  <c r="O809" i="24"/>
  <c r="O805" i="24"/>
  <c r="O801" i="24"/>
  <c r="O797" i="24"/>
  <c r="O793" i="24"/>
  <c r="O789" i="24"/>
  <c r="O785" i="24"/>
  <c r="O781" i="24"/>
  <c r="O777" i="24"/>
  <c r="O773" i="24"/>
  <c r="O769" i="24"/>
  <c r="O765" i="24"/>
  <c r="O761" i="24"/>
  <c r="O757" i="24"/>
  <c r="O753" i="24"/>
  <c r="O749" i="24"/>
  <c r="O745" i="24"/>
  <c r="O741" i="24"/>
  <c r="O737" i="24"/>
  <c r="O733" i="24"/>
  <c r="O729" i="24"/>
  <c r="O725" i="24"/>
  <c r="O721" i="24"/>
  <c r="O717" i="24"/>
  <c r="O713" i="24"/>
  <c r="O709" i="24"/>
  <c r="O705" i="24"/>
  <c r="O701" i="24"/>
  <c r="O697" i="24"/>
  <c r="O693" i="24"/>
  <c r="O689" i="24"/>
  <c r="O685" i="24"/>
  <c r="O681" i="24"/>
  <c r="O677" i="24"/>
  <c r="O673" i="24"/>
  <c r="O669" i="24"/>
  <c r="O665" i="24"/>
  <c r="O661" i="24"/>
  <c r="O657" i="24"/>
  <c r="O653" i="24"/>
  <c r="O649" i="24"/>
  <c r="O645" i="24"/>
  <c r="O641" i="24"/>
  <c r="O637" i="24"/>
  <c r="O633" i="24"/>
  <c r="O629" i="24"/>
  <c r="O625" i="24"/>
  <c r="O621" i="24"/>
  <c r="O617" i="24"/>
  <c r="O613" i="24"/>
  <c r="O609" i="24"/>
  <c r="O605" i="24"/>
  <c r="O601" i="24"/>
  <c r="O597" i="24"/>
  <c r="O593" i="24"/>
  <c r="O589" i="24"/>
  <c r="O585" i="24"/>
  <c r="O581" i="24"/>
  <c r="O577" i="24"/>
  <c r="O573" i="24"/>
  <c r="O569" i="24"/>
  <c r="O565" i="24"/>
  <c r="O561" i="24"/>
  <c r="O557" i="24"/>
  <c r="O553" i="24"/>
  <c r="O549" i="24"/>
  <c r="O545" i="24"/>
  <c r="O541" i="24"/>
  <c r="O537" i="24"/>
  <c r="O533" i="24"/>
  <c r="O529" i="24"/>
  <c r="O525" i="24"/>
  <c r="O521" i="24"/>
  <c r="O517" i="24"/>
  <c r="O513" i="24"/>
  <c r="O509" i="24"/>
  <c r="O505" i="24"/>
  <c r="O501" i="24"/>
  <c r="O497" i="24"/>
  <c r="O493" i="24"/>
  <c r="O489" i="24"/>
  <c r="O485" i="24"/>
  <c r="O481" i="24"/>
  <c r="O477" i="24"/>
  <c r="O473" i="24"/>
  <c r="O469" i="24"/>
  <c r="O465" i="24"/>
  <c r="O461" i="24"/>
  <c r="O457" i="24"/>
  <c r="O453" i="24"/>
  <c r="O449" i="24"/>
  <c r="O445" i="24"/>
  <c r="O441" i="24"/>
  <c r="O437" i="24"/>
  <c r="O433" i="24"/>
  <c r="O429" i="24"/>
  <c r="O425" i="24"/>
  <c r="O421" i="24"/>
  <c r="O417" i="24"/>
  <c r="O413" i="24"/>
  <c r="O409" i="24"/>
  <c r="O405" i="24"/>
  <c r="O401" i="24"/>
  <c r="O397" i="24"/>
  <c r="O393" i="24"/>
  <c r="O389" i="24"/>
  <c r="O385" i="24"/>
  <c r="O381" i="24"/>
  <c r="O377" i="24"/>
  <c r="O373" i="24"/>
  <c r="O369" i="24"/>
  <c r="O365" i="24"/>
  <c r="O361" i="24"/>
  <c r="O357" i="24"/>
  <c r="O353" i="24"/>
  <c r="O349" i="24"/>
  <c r="O345" i="24"/>
  <c r="O341" i="24"/>
  <c r="O337" i="24"/>
  <c r="O333" i="24"/>
  <c r="O329" i="24"/>
  <c r="O325" i="24"/>
  <c r="O321" i="24"/>
  <c r="O317" i="24"/>
  <c r="O313" i="24"/>
  <c r="O309" i="24"/>
  <c r="O305" i="24"/>
  <c r="O301" i="24"/>
  <c r="O297" i="24"/>
  <c r="O293" i="24"/>
  <c r="O289" i="24"/>
  <c r="O285" i="24"/>
  <c r="O281" i="24"/>
  <c r="O277" i="24"/>
  <c r="O273" i="24"/>
  <c r="O269" i="24"/>
  <c r="O265" i="24"/>
  <c r="O261" i="24"/>
  <c r="O257" i="24"/>
  <c r="O253" i="24"/>
  <c r="O249" i="24"/>
  <c r="O245" i="24"/>
  <c r="O241" i="24"/>
  <c r="O237" i="24"/>
  <c r="O233" i="24"/>
  <c r="O229" i="24"/>
  <c r="O225" i="24"/>
  <c r="O221" i="24"/>
  <c r="O217" i="24"/>
  <c r="O213" i="24"/>
  <c r="O209" i="24"/>
  <c r="O205" i="24"/>
  <c r="O201" i="24"/>
  <c r="O197" i="24"/>
  <c r="O193" i="24"/>
  <c r="O189" i="24"/>
  <c r="O185" i="24"/>
  <c r="O181" i="24"/>
  <c r="O177" i="24"/>
  <c r="O173" i="24"/>
  <c r="O169" i="24"/>
  <c r="O165" i="24"/>
  <c r="O161" i="24"/>
  <c r="O157" i="24"/>
  <c r="O153" i="24"/>
  <c r="O149" i="24"/>
  <c r="O145" i="24"/>
  <c r="O141" i="24"/>
  <c r="O137" i="24"/>
  <c r="O133" i="24"/>
  <c r="O129" i="24"/>
  <c r="O125" i="24"/>
  <c r="O121" i="24"/>
  <c r="O117" i="24"/>
  <c r="O113" i="24"/>
  <c r="O109" i="24"/>
  <c r="O105" i="24"/>
  <c r="O101" i="24"/>
  <c r="O97" i="24"/>
  <c r="O93" i="24"/>
  <c r="O89" i="24"/>
  <c r="O85" i="24"/>
  <c r="O81" i="24"/>
  <c r="O77" i="24"/>
  <c r="O73" i="24"/>
  <c r="O69" i="24"/>
  <c r="O65" i="24"/>
  <c r="O61" i="24"/>
  <c r="O57" i="24"/>
  <c r="O53" i="24"/>
  <c r="O49" i="24"/>
  <c r="O45" i="24"/>
  <c r="O41" i="24"/>
  <c r="O37" i="24"/>
  <c r="O33" i="24"/>
  <c r="O29" i="24"/>
  <c r="O25" i="24"/>
  <c r="O20" i="24"/>
  <c r="O21" i="24"/>
  <c r="O9924" i="24"/>
  <c r="C124" i="25"/>
  <c r="I5188" i="24" l="1"/>
  <c r="L5187" i="24"/>
  <c r="J5187" i="24"/>
  <c r="M5187" i="24"/>
  <c r="N5187" i="24"/>
  <c r="K5187" i="24"/>
  <c r="B30" i="25"/>
  <c r="B23" i="25"/>
  <c r="E106" i="25"/>
  <c r="C98" i="25"/>
  <c r="C99" i="25" s="1"/>
  <c r="I5189" i="24" l="1"/>
  <c r="M5188" i="24"/>
  <c r="N5188" i="24"/>
  <c r="L5188" i="24"/>
  <c r="K5188" i="24"/>
  <c r="J5188" i="24"/>
  <c r="E99" i="25"/>
  <c r="I5190" i="24" l="1"/>
  <c r="N5189" i="24"/>
  <c r="L5189" i="24"/>
  <c r="M5189" i="24"/>
  <c r="J5189" i="24"/>
  <c r="K5189" i="24"/>
  <c r="B1" i="24"/>
  <c r="I1" i="24"/>
  <c r="I5191" i="24" l="1"/>
  <c r="M5190" i="24"/>
  <c r="N5190" i="24"/>
  <c r="J5190" i="24"/>
  <c r="K5190" i="24"/>
  <c r="L5190" i="24"/>
  <c r="J5" i="24"/>
  <c r="K5" i="24"/>
  <c r="J6" i="24"/>
  <c r="K6" i="24"/>
  <c r="J7" i="24"/>
  <c r="K7" i="24"/>
  <c r="J8" i="24"/>
  <c r="K8" i="24"/>
  <c r="J9" i="24"/>
  <c r="K9" i="24"/>
  <c r="J10" i="24"/>
  <c r="K10" i="24"/>
  <c r="J11" i="24"/>
  <c r="K11" i="24"/>
  <c r="J12" i="24"/>
  <c r="K12" i="24"/>
  <c r="J13" i="24"/>
  <c r="K13" i="24"/>
  <c r="J14" i="24"/>
  <c r="K14" i="24"/>
  <c r="J15" i="24"/>
  <c r="K15" i="24"/>
  <c r="J16" i="24"/>
  <c r="K16" i="24"/>
  <c r="J17" i="24"/>
  <c r="K17" i="24"/>
  <c r="J18" i="24"/>
  <c r="K18" i="24"/>
  <c r="J19" i="24"/>
  <c r="K19" i="24"/>
  <c r="J20" i="24"/>
  <c r="K20" i="24"/>
  <c r="J21" i="24"/>
  <c r="K21" i="24"/>
  <c r="J22" i="24"/>
  <c r="K22" i="24"/>
  <c r="J23" i="24"/>
  <c r="K23" i="24"/>
  <c r="J24" i="24"/>
  <c r="K24" i="24"/>
  <c r="J25" i="24"/>
  <c r="K25" i="24"/>
  <c r="J26" i="24"/>
  <c r="K26" i="24"/>
  <c r="J27" i="24"/>
  <c r="K27" i="24"/>
  <c r="J28" i="24"/>
  <c r="K28" i="24"/>
  <c r="J29" i="24"/>
  <c r="K29" i="24"/>
  <c r="J30" i="24"/>
  <c r="K30" i="24"/>
  <c r="J31" i="24"/>
  <c r="K31" i="24"/>
  <c r="J32" i="24"/>
  <c r="K32" i="24"/>
  <c r="J33" i="24"/>
  <c r="K33" i="24"/>
  <c r="J34" i="24"/>
  <c r="K34" i="24"/>
  <c r="J35" i="24"/>
  <c r="K35" i="24"/>
  <c r="J36" i="24"/>
  <c r="K36" i="24"/>
  <c r="J37" i="24"/>
  <c r="K37" i="24"/>
  <c r="J38" i="24"/>
  <c r="K38" i="24"/>
  <c r="J39" i="24"/>
  <c r="K39" i="24"/>
  <c r="J40" i="24"/>
  <c r="K40" i="24"/>
  <c r="J41" i="24"/>
  <c r="K41" i="24"/>
  <c r="J42" i="24"/>
  <c r="K42" i="24"/>
  <c r="J43" i="24"/>
  <c r="K43" i="24"/>
  <c r="J44" i="24"/>
  <c r="K44" i="24"/>
  <c r="J45" i="24"/>
  <c r="K45" i="24"/>
  <c r="J46" i="24"/>
  <c r="K46" i="24"/>
  <c r="J47" i="24"/>
  <c r="K47" i="24"/>
  <c r="J48" i="24"/>
  <c r="K48" i="24"/>
  <c r="J49" i="24"/>
  <c r="K49" i="24"/>
  <c r="J50" i="24"/>
  <c r="K50" i="24"/>
  <c r="J51" i="24"/>
  <c r="K51" i="24"/>
  <c r="J52" i="24"/>
  <c r="K52" i="24"/>
  <c r="J53" i="24"/>
  <c r="K53" i="24"/>
  <c r="J54" i="24"/>
  <c r="K54" i="24"/>
  <c r="J55" i="24"/>
  <c r="K55" i="24"/>
  <c r="J56" i="24"/>
  <c r="K56" i="24"/>
  <c r="J57" i="24"/>
  <c r="K57" i="24"/>
  <c r="J58" i="24"/>
  <c r="K58" i="24"/>
  <c r="J59" i="24"/>
  <c r="K59" i="24"/>
  <c r="J60" i="24"/>
  <c r="K60" i="24"/>
  <c r="J61" i="24"/>
  <c r="K61" i="24"/>
  <c r="J62" i="24"/>
  <c r="K62" i="24"/>
  <c r="J63" i="24"/>
  <c r="K63" i="24"/>
  <c r="J64" i="24"/>
  <c r="K64" i="24"/>
  <c r="J65" i="24"/>
  <c r="K65" i="24"/>
  <c r="J66" i="24"/>
  <c r="K66" i="24"/>
  <c r="J67" i="24"/>
  <c r="K67" i="24"/>
  <c r="J68" i="24"/>
  <c r="K68" i="24"/>
  <c r="J69" i="24"/>
  <c r="K69" i="24"/>
  <c r="J70" i="24"/>
  <c r="K70" i="24"/>
  <c r="J71" i="24"/>
  <c r="K71" i="24"/>
  <c r="J72" i="24"/>
  <c r="K72" i="24"/>
  <c r="J73" i="24"/>
  <c r="K73" i="24"/>
  <c r="J74" i="24"/>
  <c r="K74" i="24"/>
  <c r="J75" i="24"/>
  <c r="K75" i="24"/>
  <c r="J76" i="24"/>
  <c r="K76" i="24"/>
  <c r="J77" i="24"/>
  <c r="K77" i="24"/>
  <c r="J78" i="24"/>
  <c r="K78" i="24"/>
  <c r="J79" i="24"/>
  <c r="K79" i="24"/>
  <c r="J80" i="24"/>
  <c r="K80" i="24"/>
  <c r="J81" i="24"/>
  <c r="K81" i="24"/>
  <c r="J82" i="24"/>
  <c r="K82" i="24"/>
  <c r="J83" i="24"/>
  <c r="K83" i="24"/>
  <c r="J84" i="24"/>
  <c r="K84" i="24"/>
  <c r="J85" i="24"/>
  <c r="K85" i="24"/>
  <c r="J86" i="24"/>
  <c r="K86" i="24"/>
  <c r="J87" i="24"/>
  <c r="K87" i="24"/>
  <c r="J88" i="24"/>
  <c r="K88" i="24"/>
  <c r="J89" i="24"/>
  <c r="K89" i="24"/>
  <c r="J90" i="24"/>
  <c r="K90" i="24"/>
  <c r="J91" i="24"/>
  <c r="K91" i="24"/>
  <c r="J92" i="24"/>
  <c r="K92" i="24"/>
  <c r="J93" i="24"/>
  <c r="K93" i="24"/>
  <c r="J94" i="24"/>
  <c r="K94" i="24"/>
  <c r="J95" i="24"/>
  <c r="K95" i="24"/>
  <c r="J96" i="24"/>
  <c r="K96" i="24"/>
  <c r="J97" i="24"/>
  <c r="K97" i="24"/>
  <c r="J98" i="24"/>
  <c r="K98" i="24"/>
  <c r="J99" i="24"/>
  <c r="K99" i="24"/>
  <c r="J100" i="24"/>
  <c r="K100" i="24"/>
  <c r="J101" i="24"/>
  <c r="K101" i="24"/>
  <c r="J102" i="24"/>
  <c r="K102" i="24"/>
  <c r="J103" i="24"/>
  <c r="K103" i="24"/>
  <c r="J104" i="24"/>
  <c r="K104" i="24"/>
  <c r="J105" i="24"/>
  <c r="K105" i="24"/>
  <c r="J106" i="24"/>
  <c r="K106" i="24"/>
  <c r="J107" i="24"/>
  <c r="K107" i="24"/>
  <c r="J108" i="24"/>
  <c r="K108" i="24"/>
  <c r="J109" i="24"/>
  <c r="K109" i="24"/>
  <c r="J110" i="24"/>
  <c r="K110" i="24"/>
  <c r="J111" i="24"/>
  <c r="K111" i="24"/>
  <c r="J112" i="24"/>
  <c r="K112" i="24"/>
  <c r="J113" i="24"/>
  <c r="K113" i="24"/>
  <c r="J114" i="24"/>
  <c r="K114" i="24"/>
  <c r="J115" i="24"/>
  <c r="K115" i="24"/>
  <c r="J116" i="24"/>
  <c r="K116" i="24"/>
  <c r="J117" i="24"/>
  <c r="K117" i="24"/>
  <c r="J118" i="24"/>
  <c r="K118" i="24"/>
  <c r="J119" i="24"/>
  <c r="K119" i="24"/>
  <c r="J120" i="24"/>
  <c r="K120" i="24"/>
  <c r="J121" i="24"/>
  <c r="K121" i="24"/>
  <c r="J122" i="24"/>
  <c r="K122" i="24"/>
  <c r="K4" i="24"/>
  <c r="J4" i="24"/>
  <c r="J3" i="24"/>
  <c r="D3" i="24"/>
  <c r="I5192" i="24" l="1"/>
  <c r="N5191" i="24"/>
  <c r="J5191" i="24"/>
  <c r="M5191" i="24"/>
  <c r="L5191" i="24"/>
  <c r="K5191" i="24"/>
  <c r="C107" i="25"/>
  <c r="I5193" i="24" l="1"/>
  <c r="N5192" i="24"/>
  <c r="L5192" i="24"/>
  <c r="M5192" i="24"/>
  <c r="J5192" i="24"/>
  <c r="K5192" i="24"/>
  <c r="E22" i="24"/>
  <c r="D22" i="24"/>
  <c r="E21" i="24"/>
  <c r="D21" i="24"/>
  <c r="E20" i="24"/>
  <c r="D20" i="24"/>
  <c r="E19" i="24"/>
  <c r="D19" i="24"/>
  <c r="E18" i="24"/>
  <c r="D18" i="24"/>
  <c r="E17" i="24"/>
  <c r="D17" i="24"/>
  <c r="E16" i="24"/>
  <c r="D16" i="24"/>
  <c r="E15" i="24"/>
  <c r="D15" i="24"/>
  <c r="E14" i="24"/>
  <c r="D14" i="24"/>
  <c r="E13" i="24"/>
  <c r="D13" i="24"/>
  <c r="E12" i="24"/>
  <c r="D12" i="24"/>
  <c r="E11" i="24"/>
  <c r="D11" i="24"/>
  <c r="E10" i="24"/>
  <c r="D10" i="24"/>
  <c r="E9" i="24"/>
  <c r="D9" i="24"/>
  <c r="E8" i="24"/>
  <c r="D8" i="24"/>
  <c r="E7" i="24"/>
  <c r="D7" i="24"/>
  <c r="E6" i="24"/>
  <c r="D6" i="24"/>
  <c r="E5" i="24"/>
  <c r="D5" i="24"/>
  <c r="E4" i="24"/>
  <c r="D4" i="24"/>
  <c r="I5194" i="24" l="1"/>
  <c r="M5193" i="24"/>
  <c r="N5193" i="24"/>
  <c r="L5193" i="24"/>
  <c r="J5193" i="24"/>
  <c r="K5193" i="24"/>
  <c r="C23" i="22"/>
  <c r="C22" i="22"/>
  <c r="C21" i="22"/>
  <c r="C20" i="22"/>
  <c r="C19" i="22"/>
  <c r="I6" i="22"/>
  <c r="I5195" i="24" l="1"/>
  <c r="N5194" i="24"/>
  <c r="M5194" i="24"/>
  <c r="J5194" i="24"/>
  <c r="K5194" i="24"/>
  <c r="L5194" i="24"/>
  <c r="C3" i="25"/>
  <c r="C12" i="27"/>
  <c r="E12" i="27" s="1"/>
  <c r="C11" i="27" s="1"/>
  <c r="C42" i="23"/>
  <c r="C2" i="23"/>
  <c r="C16" i="23"/>
  <c r="V5" i="23" s="1"/>
  <c r="C44" i="23"/>
  <c r="C134" i="25"/>
  <c r="C121" i="25"/>
  <c r="C119" i="25"/>
  <c r="D131" i="25" s="1"/>
  <c r="D29" i="25"/>
  <c r="D24" i="25"/>
  <c r="D27" i="25" s="1"/>
  <c r="B25" i="25"/>
  <c r="B12" i="25"/>
  <c r="C102" i="25"/>
  <c r="E4" i="27"/>
  <c r="C2" i="25"/>
  <c r="C14" i="22"/>
  <c r="C13" i="22"/>
  <c r="C8" i="27"/>
  <c r="C7" i="27" s="1"/>
  <c r="C6" i="27"/>
  <c r="C9" i="27"/>
  <c r="C19" i="27"/>
  <c r="C23" i="27"/>
  <c r="C24" i="27" s="1"/>
  <c r="C26" i="27" s="1"/>
  <c r="C32" i="27" s="1"/>
  <c r="D23" i="27"/>
  <c r="D24" i="27"/>
  <c r="D21" i="27"/>
  <c r="C28" i="27"/>
  <c r="A5" i="27"/>
  <c r="D15" i="27"/>
  <c r="C108" i="25"/>
  <c r="C123" i="25" s="1"/>
  <c r="B20" i="25"/>
  <c r="G2" i="23"/>
  <c r="G3" i="23" s="1"/>
  <c r="G4" i="23" s="1"/>
  <c r="G5" i="23" s="1"/>
  <c r="G6" i="23" s="1"/>
  <c r="G7" i="23" s="1"/>
  <c r="G8" i="23" s="1"/>
  <c r="G9" i="23" s="1"/>
  <c r="G10" i="23" s="1"/>
  <c r="G11" i="23" s="1"/>
  <c r="G12" i="23" s="1"/>
  <c r="G13" i="23" s="1"/>
  <c r="G14" i="23" s="1"/>
  <c r="G15" i="23" s="1"/>
  <c r="G16" i="23" s="1"/>
  <c r="G17" i="23" s="1"/>
  <c r="G18" i="23" s="1"/>
  <c r="G19" i="23" s="1"/>
  <c r="G20" i="23" s="1"/>
  <c r="G21" i="23" s="1"/>
  <c r="G22" i="23" s="1"/>
  <c r="G23" i="23" s="1"/>
  <c r="G24" i="23" s="1"/>
  <c r="G25" i="23" s="1"/>
  <c r="G26" i="23" s="1"/>
  <c r="G27" i="23" s="1"/>
  <c r="G28" i="23" s="1"/>
  <c r="G29" i="23" s="1"/>
  <c r="G30" i="23" s="1"/>
  <c r="G31" i="23" s="1"/>
  <c r="G32" i="23" s="1"/>
  <c r="G33" i="23" s="1"/>
  <c r="G34" i="23" s="1"/>
  <c r="G35" i="23" s="1"/>
  <c r="G36" i="23" s="1"/>
  <c r="G37" i="23" s="1"/>
  <c r="G38" i="23" s="1"/>
  <c r="G39" i="23" s="1"/>
  <c r="G40" i="23" s="1"/>
  <c r="G41" i="23" s="1"/>
  <c r="G42" i="23" s="1"/>
  <c r="G43" i="23" s="1"/>
  <c r="G44" i="23" s="1"/>
  <c r="G45" i="23" s="1"/>
  <c r="G46" i="23" s="1"/>
  <c r="G47" i="23" s="1"/>
  <c r="G48" i="23" s="1"/>
  <c r="G49" i="23" s="1"/>
  <c r="G50" i="23" s="1"/>
  <c r="G51" i="23" s="1"/>
  <c r="H20" i="23"/>
  <c r="H21" i="23" s="1"/>
  <c r="H22" i="23" s="1"/>
  <c r="H23" i="23" s="1"/>
  <c r="H24" i="23" s="1"/>
  <c r="H25" i="23" s="1"/>
  <c r="H26" i="23" s="1"/>
  <c r="H27" i="23" s="1"/>
  <c r="H28" i="23" s="1"/>
  <c r="H29" i="23" s="1"/>
  <c r="H30" i="23" s="1"/>
  <c r="H31" i="23" s="1"/>
  <c r="H32" i="23" s="1"/>
  <c r="H33" i="23" s="1"/>
  <c r="H34" i="23" s="1"/>
  <c r="H35" i="23" s="1"/>
  <c r="H36" i="23" s="1"/>
  <c r="H37" i="23" s="1"/>
  <c r="H38" i="23" s="1"/>
  <c r="H39" i="23" s="1"/>
  <c r="H40" i="23" s="1"/>
  <c r="H41" i="23" s="1"/>
  <c r="H42" i="23" s="1"/>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8" i="23" s="1"/>
  <c r="H69" i="23" s="1"/>
  <c r="H70" i="23" s="1"/>
  <c r="H71" i="23" s="1"/>
  <c r="H72" i="23" s="1"/>
  <c r="H73" i="23" s="1"/>
  <c r="H74" i="23" s="1"/>
  <c r="H75" i="23" s="1"/>
  <c r="H76" i="23" s="1"/>
  <c r="H77" i="23" s="1"/>
  <c r="H78" i="23" s="1"/>
  <c r="H79" i="23" s="1"/>
  <c r="H80" i="23" s="1"/>
  <c r="H81" i="23" s="1"/>
  <c r="H82" i="23" s="1"/>
  <c r="H83" i="23" s="1"/>
  <c r="H84" i="23" s="1"/>
  <c r="H85" i="23" s="1"/>
  <c r="H86" i="23" s="1"/>
  <c r="H87" i="23" s="1"/>
  <c r="H88" i="23" s="1"/>
  <c r="H89" i="23" s="1"/>
  <c r="H90" i="23" s="1"/>
  <c r="H91" i="23" s="1"/>
  <c r="H92" i="23" s="1"/>
  <c r="H93" i="23" s="1"/>
  <c r="H94" i="23" s="1"/>
  <c r="H95" i="23" s="1"/>
  <c r="H96" i="23" s="1"/>
  <c r="H97" i="23" s="1"/>
  <c r="H98" i="23" s="1"/>
  <c r="H99" i="23" s="1"/>
  <c r="H100" i="23" s="1"/>
  <c r="H101" i="23" s="1"/>
  <c r="H102" i="23" s="1"/>
  <c r="H103" i="23" s="1"/>
  <c r="H104" i="23" s="1"/>
  <c r="H105" i="23" s="1"/>
  <c r="H106" i="23" s="1"/>
  <c r="H107" i="23" s="1"/>
  <c r="H108" i="23" s="1"/>
  <c r="O2" i="23"/>
  <c r="O3" i="23" s="1"/>
  <c r="O4" i="23" s="1"/>
  <c r="O5" i="23" s="1"/>
  <c r="O6" i="23" s="1"/>
  <c r="O7" i="23" s="1"/>
  <c r="O8" i="23" s="1"/>
  <c r="O9" i="23" s="1"/>
  <c r="O10" i="23" s="1"/>
  <c r="O12" i="23"/>
  <c r="O13" i="23"/>
  <c r="O14" i="23" s="1"/>
  <c r="O15" i="23" s="1"/>
  <c r="O16" i="23" s="1"/>
  <c r="O17" i="23" s="1"/>
  <c r="O18" i="23" s="1"/>
  <c r="O19" i="23" s="1"/>
  <c r="O20" i="23" s="1"/>
  <c r="O21" i="23" s="1"/>
  <c r="O22" i="23" s="1"/>
  <c r="O23" i="23" s="1"/>
  <c r="O24" i="23" s="1"/>
  <c r="O25" i="23" s="1"/>
  <c r="O26" i="23" s="1"/>
  <c r="O27" i="23" s="1"/>
  <c r="O28" i="23" s="1"/>
  <c r="O29" i="23" s="1"/>
  <c r="O30" i="23" s="1"/>
  <c r="O31" i="23" s="1"/>
  <c r="O32" i="23" s="1"/>
  <c r="O33" i="23" s="1"/>
  <c r="O34" i="23" s="1"/>
  <c r="O35" i="23" s="1"/>
  <c r="O36" i="23" s="1"/>
  <c r="O37" i="23" s="1"/>
  <c r="O38" i="23" s="1"/>
  <c r="O39" i="23" s="1"/>
  <c r="O40" i="23" s="1"/>
  <c r="O41" i="23" s="1"/>
  <c r="O42" i="23" s="1"/>
  <c r="O43" i="23" s="1"/>
  <c r="O44" i="23" s="1"/>
  <c r="O45" i="23" s="1"/>
  <c r="O46" i="23" s="1"/>
  <c r="O47" i="23" s="1"/>
  <c r="O48" i="23" s="1"/>
  <c r="O49" i="23" s="1"/>
  <c r="O50" i="23" s="1"/>
  <c r="O51" i="23" s="1"/>
  <c r="O52" i="23" s="1"/>
  <c r="O53" i="23" s="1"/>
  <c r="O54" i="23" s="1"/>
  <c r="O55" i="23" s="1"/>
  <c r="O56" i="23" s="1"/>
  <c r="O57" i="23" s="1"/>
  <c r="O58" i="23" s="1"/>
  <c r="O59" i="23" s="1"/>
  <c r="O60" i="23" s="1"/>
  <c r="O61" i="23" s="1"/>
  <c r="O62" i="23" s="1"/>
  <c r="O63" i="23" s="1"/>
  <c r="O64" i="23" s="1"/>
  <c r="O65" i="23" s="1"/>
  <c r="O66" i="23" s="1"/>
  <c r="O67" i="23" s="1"/>
  <c r="O68" i="23" s="1"/>
  <c r="O69" i="23" s="1"/>
  <c r="O70" i="23" s="1"/>
  <c r="O71" i="23" s="1"/>
  <c r="O72" i="23" s="1"/>
  <c r="O73" i="23" s="1"/>
  <c r="O74" i="23" s="1"/>
  <c r="O75" i="23" s="1"/>
  <c r="O76" i="23" s="1"/>
  <c r="O77" i="23" s="1"/>
  <c r="O78" i="23" s="1"/>
  <c r="O79" i="23" s="1"/>
  <c r="O80" i="23" s="1"/>
  <c r="O81" i="23" s="1"/>
  <c r="O82" i="23" s="1"/>
  <c r="O83" i="23" s="1"/>
  <c r="O84" i="23" s="1"/>
  <c r="O85" i="23" s="1"/>
  <c r="O86" i="23" s="1"/>
  <c r="O87" i="23" s="1"/>
  <c r="O88" i="23" s="1"/>
  <c r="O89" i="23" s="1"/>
  <c r="O90" i="23" s="1"/>
  <c r="O91" i="23" s="1"/>
  <c r="O92" i="23" s="1"/>
  <c r="O93" i="23" s="1"/>
  <c r="O94" i="23" s="1"/>
  <c r="F29" i="22"/>
  <c r="F30" i="22"/>
  <c r="C29" i="22"/>
  <c r="C30" i="22"/>
  <c r="I13" i="22"/>
  <c r="I14" i="22"/>
  <c r="F13" i="22"/>
  <c r="F14" i="22"/>
  <c r="C104" i="25"/>
  <c r="C120" i="25"/>
  <c r="C198" i="25"/>
  <c r="D204" i="25"/>
  <c r="D202" i="25" s="1"/>
  <c r="E202" i="25"/>
  <c r="C203" i="25"/>
  <c r="C204" i="25"/>
  <c r="C208" i="25"/>
  <c r="E211" i="25"/>
  <c r="B212" i="25"/>
  <c r="E219" i="25"/>
  <c r="E220" i="25" s="1"/>
  <c r="E221" i="25" s="1"/>
  <c r="I5196" i="24" l="1"/>
  <c r="L5195" i="24"/>
  <c r="J5195" i="24"/>
  <c r="M5195" i="24"/>
  <c r="N5195" i="24"/>
  <c r="K5195" i="24"/>
  <c r="W5" i="23"/>
  <c r="W9" i="23" s="1"/>
  <c r="W10" i="23" s="1"/>
  <c r="V9" i="23"/>
  <c r="V11" i="23"/>
  <c r="C20" i="27"/>
  <c r="H21" i="27"/>
  <c r="H23" i="27" s="1"/>
  <c r="C47" i="23"/>
  <c r="C4" i="23"/>
  <c r="B16" i="23" s="1"/>
  <c r="C19" i="23" s="1"/>
  <c r="C106" i="25"/>
  <c r="C12" i="25"/>
  <c r="C29" i="25"/>
  <c r="C25" i="25"/>
  <c r="C21" i="27"/>
  <c r="C9" i="22"/>
  <c r="C25" i="22" s="1"/>
  <c r="C24" i="22" s="1"/>
  <c r="F19" i="22"/>
  <c r="M1" i="23"/>
  <c r="D18" i="27"/>
  <c r="D25" i="25"/>
  <c r="D28" i="25"/>
  <c r="D26" i="25"/>
  <c r="D130" i="25"/>
  <c r="C10" i="27"/>
  <c r="C14" i="27" s="1"/>
  <c r="E130" i="25"/>
  <c r="C105" i="25"/>
  <c r="F5" i="22"/>
  <c r="A1" i="23"/>
  <c r="E13" i="27"/>
  <c r="I4" i="22"/>
  <c r="D211" i="25"/>
  <c r="D219" i="25"/>
  <c r="D220" i="25" s="1"/>
  <c r="D221" i="25" s="1"/>
  <c r="E223" i="25" s="1"/>
  <c r="C15" i="27"/>
  <c r="G52" i="23"/>
  <c r="G53" i="23" s="1"/>
  <c r="G54" i="23" s="1"/>
  <c r="E222" i="25"/>
  <c r="C205" i="25"/>
  <c r="D205" i="25" s="1"/>
  <c r="D203" i="25"/>
  <c r="C25" i="27"/>
  <c r="C206" i="25"/>
  <c r="D206" i="25" s="1"/>
  <c r="D125" i="25"/>
  <c r="D126" i="25" s="1"/>
  <c r="C125" i="25"/>
  <c r="C126" i="25" s="1"/>
  <c r="I5197" i="24" l="1"/>
  <c r="M5196" i="24"/>
  <c r="N5196" i="24"/>
  <c r="L5196" i="24"/>
  <c r="J5196" i="24"/>
  <c r="K5196" i="24"/>
  <c r="W11" i="23"/>
  <c r="W12" i="23" s="1"/>
  <c r="V10" i="23"/>
  <c r="V12" i="23" s="1"/>
  <c r="B18" i="23"/>
  <c r="C96" i="23"/>
  <c r="C97" i="23" s="1"/>
  <c r="C98" i="23" s="1"/>
  <c r="C99" i="23" s="1"/>
  <c r="C100" i="23" s="1"/>
  <c r="I1" i="23"/>
  <c r="I2" i="23" s="1"/>
  <c r="I3" i="23" s="1"/>
  <c r="I4" i="23" s="1"/>
  <c r="I5" i="23" s="1"/>
  <c r="I6" i="23" s="1"/>
  <c r="I7" i="23" s="1"/>
  <c r="I8" i="23" s="1"/>
  <c r="I9" i="23" s="1"/>
  <c r="C18" i="23"/>
  <c r="D19" i="23"/>
  <c r="C45" i="23"/>
  <c r="C24" i="23" s="1"/>
  <c r="C17" i="27"/>
  <c r="C18" i="27" s="1"/>
  <c r="E15" i="27" s="1"/>
  <c r="G55" i="23"/>
  <c r="G56" i="23" s="1"/>
  <c r="C17" i="23"/>
  <c r="B17" i="23"/>
  <c r="D179" i="25"/>
  <c r="C132" i="25" s="1"/>
  <c r="D178" i="25"/>
  <c r="C131" i="25" s="1"/>
  <c r="D207" i="25"/>
  <c r="D209" i="25" s="1"/>
  <c r="E203" i="25"/>
  <c r="C207" i="25"/>
  <c r="C209" i="25" s="1"/>
  <c r="I5198" i="24" l="1"/>
  <c r="N5197" i="24"/>
  <c r="M5197" i="24"/>
  <c r="L5197" i="24"/>
  <c r="J5197" i="24"/>
  <c r="K5197" i="24"/>
  <c r="B22" i="23"/>
  <c r="J8" i="23"/>
  <c r="J5" i="23"/>
  <c r="J4" i="23"/>
  <c r="J3" i="23"/>
  <c r="J7" i="23"/>
  <c r="J6" i="23"/>
  <c r="J1" i="23"/>
  <c r="K1" i="23" s="1"/>
  <c r="L1" i="23" s="1"/>
  <c r="J2" i="23"/>
  <c r="C22" i="27"/>
  <c r="C19" i="25"/>
  <c r="E206" i="25"/>
  <c r="E205" i="25"/>
  <c r="D110" i="23"/>
  <c r="G57" i="23"/>
  <c r="G58" i="23" s="1"/>
  <c r="G59" i="23" s="1"/>
  <c r="G60" i="23" s="1"/>
  <c r="G61" i="23" s="1"/>
  <c r="G62" i="23" s="1"/>
  <c r="G63" i="23" s="1"/>
  <c r="G64" i="23" s="1"/>
  <c r="G65" i="23" s="1"/>
  <c r="G66" i="23" s="1"/>
  <c r="G67" i="23" s="1"/>
  <c r="G68" i="23" s="1"/>
  <c r="G69" i="23" s="1"/>
  <c r="G70" i="23" s="1"/>
  <c r="G71" i="23" s="1"/>
  <c r="G72" i="23" s="1"/>
  <c r="G73" i="23" s="1"/>
  <c r="G74" i="23" s="1"/>
  <c r="G75" i="23" s="1"/>
  <c r="G76" i="23" s="1"/>
  <c r="G77" i="23" s="1"/>
  <c r="G78" i="23" s="1"/>
  <c r="G79" i="23" s="1"/>
  <c r="G80" i="23" s="1"/>
  <c r="G81" i="23" s="1"/>
  <c r="G82" i="23" s="1"/>
  <c r="G83" i="23" s="1"/>
  <c r="G84" i="23" s="1"/>
  <c r="G85" i="23" s="1"/>
  <c r="G86" i="23" s="1"/>
  <c r="G87" i="23" s="1"/>
  <c r="G88" i="23" s="1"/>
  <c r="G89" i="23" s="1"/>
  <c r="G90" i="23" s="1"/>
  <c r="G91" i="23" s="1"/>
  <c r="G92" i="23" s="1"/>
  <c r="G93" i="23" s="1"/>
  <c r="G94" i="23" s="1"/>
  <c r="G95" i="23" s="1"/>
  <c r="G96" i="23" s="1"/>
  <c r="G97" i="23" s="1"/>
  <c r="G98" i="23" s="1"/>
  <c r="G99" i="23" s="1"/>
  <c r="G100" i="23" s="1"/>
  <c r="G101" i="23" s="1"/>
  <c r="G102" i="23" s="1"/>
  <c r="G103" i="23" s="1"/>
  <c r="G104" i="23" s="1"/>
  <c r="G105" i="23" s="1"/>
  <c r="G106" i="23" s="1"/>
  <c r="G107" i="23" s="1"/>
  <c r="G108" i="23" s="1"/>
  <c r="D109" i="23"/>
  <c r="D111" i="23"/>
  <c r="D210" i="25"/>
  <c r="D112" i="23"/>
  <c r="C18" i="25"/>
  <c r="B18" i="25" s="1"/>
  <c r="I10" i="23"/>
  <c r="J9" i="23"/>
  <c r="C101" i="23"/>
  <c r="D113" i="23"/>
  <c r="E132" i="25"/>
  <c r="E131" i="25"/>
  <c r="I5199" i="24" l="1"/>
  <c r="M5198" i="24"/>
  <c r="L5198" i="24"/>
  <c r="N5198" i="24"/>
  <c r="J5198" i="24"/>
  <c r="K5198" i="24"/>
  <c r="H25" i="27"/>
  <c r="E16" i="27"/>
  <c r="E17" i="27"/>
  <c r="K4" i="23"/>
  <c r="L4" i="23" s="1"/>
  <c r="K6" i="23"/>
  <c r="L6" i="23" s="1"/>
  <c r="K2" i="23"/>
  <c r="L2" i="23" s="1"/>
  <c r="K8" i="23"/>
  <c r="L8" i="23" s="1"/>
  <c r="K3" i="23"/>
  <c r="L3" i="23" s="1"/>
  <c r="K5" i="23"/>
  <c r="L5" i="23" s="1"/>
  <c r="K7" i="23"/>
  <c r="L7" i="23" s="1"/>
  <c r="E207" i="25"/>
  <c r="E209" i="25" s="1"/>
  <c r="F209" i="25" s="1"/>
  <c r="E210" i="25"/>
  <c r="E133" i="25"/>
  <c r="J10" i="23"/>
  <c r="L11" i="23" s="1"/>
  <c r="I11" i="23"/>
  <c r="I12" i="23" s="1"/>
  <c r="K9" i="23"/>
  <c r="L9" i="23" s="1"/>
  <c r="D114" i="23"/>
  <c r="C102" i="23"/>
  <c r="C22" i="25"/>
  <c r="B19" i="25"/>
  <c r="I5200" i="24" l="1"/>
  <c r="M5199" i="24"/>
  <c r="L5199" i="24"/>
  <c r="J5199" i="24"/>
  <c r="N5199" i="24"/>
  <c r="K5199" i="24"/>
  <c r="E21" i="27"/>
  <c r="E22" i="27" s="1"/>
  <c r="D22" i="27"/>
  <c r="K10" i="23"/>
  <c r="L10" i="23" s="1"/>
  <c r="C30" i="25"/>
  <c r="D30" i="25"/>
  <c r="I13" i="23"/>
  <c r="J12" i="23"/>
  <c r="B22" i="25"/>
  <c r="D115" i="23"/>
  <c r="C103" i="23"/>
  <c r="I5201" i="24" l="1"/>
  <c r="N5200" i="24"/>
  <c r="L5200" i="24"/>
  <c r="M5200" i="24"/>
  <c r="K5200" i="24"/>
  <c r="J5200" i="24"/>
  <c r="E23" i="27"/>
  <c r="E24" i="27"/>
  <c r="K12" i="23"/>
  <c r="L12" i="23" s="1"/>
  <c r="D116" i="23"/>
  <c r="C104" i="23"/>
  <c r="I14" i="23"/>
  <c r="J13" i="23"/>
  <c r="I5202" i="24" l="1"/>
  <c r="M5201" i="24"/>
  <c r="J5201" i="24"/>
  <c r="N5201" i="24"/>
  <c r="L5201" i="24"/>
  <c r="K5201" i="24"/>
  <c r="C105" i="23"/>
  <c r="D117" i="23"/>
  <c r="I15" i="23"/>
  <c r="J14" i="23"/>
  <c r="K14" i="23" s="1"/>
  <c r="L14" i="23" s="1"/>
  <c r="K13" i="23"/>
  <c r="L13" i="23" s="1"/>
  <c r="I5203" i="24" l="1"/>
  <c r="N5202" i="24"/>
  <c r="J5202" i="24"/>
  <c r="K5202" i="24"/>
  <c r="M5202" i="24"/>
  <c r="L5202" i="24"/>
  <c r="D118" i="23"/>
  <c r="C106" i="23"/>
  <c r="I16" i="23"/>
  <c r="J15" i="23"/>
  <c r="I5204" i="24" l="1"/>
  <c r="J5203" i="24"/>
  <c r="L5203" i="24"/>
  <c r="M5203" i="24"/>
  <c r="N5203" i="24"/>
  <c r="K5203" i="24"/>
  <c r="J16" i="23"/>
  <c r="K16" i="23" s="1"/>
  <c r="L16" i="23" s="1"/>
  <c r="I17" i="23"/>
  <c r="C107" i="23"/>
  <c r="D119" i="23"/>
  <c r="K15" i="23"/>
  <c r="L15" i="23" s="1"/>
  <c r="I5205" i="24" l="1"/>
  <c r="M5204" i="24"/>
  <c r="N5204" i="24"/>
  <c r="L5204" i="24"/>
  <c r="K5204" i="24"/>
  <c r="J5204" i="24"/>
  <c r="J17" i="23"/>
  <c r="K17" i="23" s="1"/>
  <c r="L17" i="23" s="1"/>
  <c r="I18" i="23"/>
  <c r="D120" i="23"/>
  <c r="C108" i="23"/>
  <c r="I5206" i="24" l="1"/>
  <c r="N5205" i="24"/>
  <c r="L5205" i="24"/>
  <c r="M5205" i="24"/>
  <c r="J5205" i="24"/>
  <c r="K5205" i="24"/>
  <c r="C109" i="23"/>
  <c r="D121" i="23"/>
  <c r="I19" i="23"/>
  <c r="J18" i="23"/>
  <c r="K18" i="23" s="1"/>
  <c r="L18" i="23" s="1"/>
  <c r="I5207" i="24" l="1"/>
  <c r="M5206" i="24"/>
  <c r="N5206" i="24"/>
  <c r="J5206" i="24"/>
  <c r="K5206" i="24"/>
  <c r="L5206" i="24"/>
  <c r="J19" i="23"/>
  <c r="K19" i="23" s="1"/>
  <c r="L19" i="23" s="1"/>
  <c r="I20" i="23"/>
  <c r="C110" i="23"/>
  <c r="D122" i="23"/>
  <c r="I5208" i="24" l="1"/>
  <c r="N5207" i="24"/>
  <c r="J5207" i="24"/>
  <c r="L5207" i="24"/>
  <c r="M5207" i="24"/>
  <c r="K5207" i="24"/>
  <c r="J20" i="23"/>
  <c r="K20" i="23" s="1"/>
  <c r="L20" i="23" s="1"/>
  <c r="I21" i="23"/>
  <c r="C111" i="23"/>
  <c r="D123" i="23"/>
  <c r="I5209" i="24" l="1"/>
  <c r="N5208" i="24"/>
  <c r="L5208" i="24"/>
  <c r="M5208" i="24"/>
  <c r="J5208" i="24"/>
  <c r="K5208" i="24"/>
  <c r="C112" i="23"/>
  <c r="D124" i="23"/>
  <c r="I22" i="23"/>
  <c r="J21" i="23"/>
  <c r="K21" i="23" s="1"/>
  <c r="L21" i="23" s="1"/>
  <c r="I5210" i="24" l="1"/>
  <c r="M5209" i="24"/>
  <c r="N5209" i="24"/>
  <c r="L5209" i="24"/>
  <c r="J5209" i="24"/>
  <c r="K5209" i="24"/>
  <c r="I23" i="23"/>
  <c r="J22" i="23"/>
  <c r="K22" i="23" s="1"/>
  <c r="L22" i="23" s="1"/>
  <c r="C113" i="23"/>
  <c r="D125" i="23"/>
  <c r="I5211" i="24" l="1"/>
  <c r="N5210" i="24"/>
  <c r="M5210" i="24"/>
  <c r="J5210" i="24"/>
  <c r="L5210" i="24"/>
  <c r="K5210" i="24"/>
  <c r="C114" i="23"/>
  <c r="D126" i="23"/>
  <c r="J23" i="23"/>
  <c r="K23" i="23" s="1"/>
  <c r="L23" i="23" s="1"/>
  <c r="I24" i="23"/>
  <c r="I5212" i="24" l="1"/>
  <c r="J5211" i="24"/>
  <c r="M5211" i="24"/>
  <c r="N5211" i="24"/>
  <c r="L5211" i="24"/>
  <c r="K5211" i="24"/>
  <c r="I25" i="23"/>
  <c r="J24" i="23"/>
  <c r="K24" i="23" s="1"/>
  <c r="L24" i="23" s="1"/>
  <c r="C115" i="23"/>
  <c r="D127" i="23"/>
  <c r="I5213" i="24" l="1"/>
  <c r="M5212" i="24"/>
  <c r="N5212" i="24"/>
  <c r="J5212" i="24"/>
  <c r="K5212" i="24"/>
  <c r="L5212" i="24"/>
  <c r="D128" i="23"/>
  <c r="C116" i="23"/>
  <c r="I26" i="23"/>
  <c r="J25" i="23"/>
  <c r="K25" i="23" s="1"/>
  <c r="L25" i="23" s="1"/>
  <c r="I5214" i="24" l="1"/>
  <c r="N5213" i="24"/>
  <c r="L5213" i="24"/>
  <c r="M5213" i="24"/>
  <c r="J5213" i="24"/>
  <c r="K5213" i="24"/>
  <c r="I27" i="23"/>
  <c r="J26" i="23"/>
  <c r="K26" i="23" s="1"/>
  <c r="L26" i="23" s="1"/>
  <c r="C117" i="23"/>
  <c r="D129" i="23"/>
  <c r="I5215" i="24" l="1"/>
  <c r="M5214" i="24"/>
  <c r="L5214" i="24"/>
  <c r="N5214" i="24"/>
  <c r="J5214" i="24"/>
  <c r="K5214" i="24"/>
  <c r="I28" i="23"/>
  <c r="J27" i="23"/>
  <c r="K27" i="23" s="1"/>
  <c r="L27" i="23" s="1"/>
  <c r="C118" i="23"/>
  <c r="D130" i="23"/>
  <c r="I5216" i="24" l="1"/>
  <c r="L5215" i="24"/>
  <c r="M5215" i="24"/>
  <c r="J5215" i="24"/>
  <c r="N5215" i="24"/>
  <c r="K5215" i="24"/>
  <c r="D131" i="23"/>
  <c r="C119" i="23"/>
  <c r="I29" i="23"/>
  <c r="J28" i="23"/>
  <c r="K28" i="23" s="1"/>
  <c r="L28" i="23" s="1"/>
  <c r="I5217" i="24" l="1"/>
  <c r="N5216" i="24"/>
  <c r="L5216" i="24"/>
  <c r="M5216" i="24"/>
  <c r="K5216" i="24"/>
  <c r="J5216" i="24"/>
  <c r="J29" i="23"/>
  <c r="K29" i="23" s="1"/>
  <c r="L29" i="23" s="1"/>
  <c r="I30" i="23"/>
  <c r="D132" i="23"/>
  <c r="C120" i="23"/>
  <c r="I5218" i="24" l="1"/>
  <c r="M5217" i="24"/>
  <c r="J5217" i="24"/>
  <c r="L5217" i="24"/>
  <c r="N5217" i="24"/>
  <c r="K5217" i="24"/>
  <c r="J30" i="23"/>
  <c r="K30" i="23" s="1"/>
  <c r="L30" i="23" s="1"/>
  <c r="I31" i="23"/>
  <c r="D133" i="23"/>
  <c r="C121" i="23"/>
  <c r="I5219" i="24" l="1"/>
  <c r="N5218" i="24"/>
  <c r="J5218" i="24"/>
  <c r="K5218" i="24"/>
  <c r="M5218" i="24"/>
  <c r="L5218" i="24"/>
  <c r="I32" i="23"/>
  <c r="J31" i="23"/>
  <c r="K31" i="23" s="1"/>
  <c r="L31" i="23" s="1"/>
  <c r="C122" i="23"/>
  <c r="D134" i="23"/>
  <c r="I5220" i="24" l="1"/>
  <c r="J5219" i="24"/>
  <c r="N5219" i="24"/>
  <c r="L5219" i="24"/>
  <c r="M5219" i="24"/>
  <c r="K5219" i="24"/>
  <c r="C123" i="23"/>
  <c r="D135" i="23"/>
  <c r="J32" i="23"/>
  <c r="K32" i="23" s="1"/>
  <c r="L32" i="23" s="1"/>
  <c r="I33" i="23"/>
  <c r="I5221" i="24" l="1"/>
  <c r="M5220" i="24"/>
  <c r="N5220" i="24"/>
  <c r="L5220" i="24"/>
  <c r="K5220" i="24"/>
  <c r="J5220" i="24"/>
  <c r="I34" i="23"/>
  <c r="J33" i="23"/>
  <c r="K33" i="23" s="1"/>
  <c r="L33" i="23" s="1"/>
  <c r="C124" i="23"/>
  <c r="D136" i="23"/>
  <c r="I5222" i="24" l="1"/>
  <c r="N5221" i="24"/>
  <c r="M5221" i="24"/>
  <c r="J5221" i="24"/>
  <c r="L5221" i="24"/>
  <c r="K5221" i="24"/>
  <c r="D137" i="23"/>
  <c r="C125" i="23"/>
  <c r="I35" i="23"/>
  <c r="J34" i="23"/>
  <c r="K34" i="23" s="1"/>
  <c r="L34" i="23" s="1"/>
  <c r="I5223" i="24" l="1"/>
  <c r="M5222" i="24"/>
  <c r="N5222" i="24"/>
  <c r="L5222" i="24"/>
  <c r="J5222" i="24"/>
  <c r="K5222" i="24"/>
  <c r="I36" i="23"/>
  <c r="J35" i="23"/>
  <c r="K35" i="23" s="1"/>
  <c r="L35" i="23" s="1"/>
  <c r="C126" i="23"/>
  <c r="D138" i="23"/>
  <c r="I5224" i="24" l="1"/>
  <c r="N5223" i="24"/>
  <c r="L5223" i="24"/>
  <c r="J5223" i="24"/>
  <c r="M5223" i="24"/>
  <c r="K5223" i="24"/>
  <c r="D139" i="23"/>
  <c r="C127" i="23"/>
  <c r="I37" i="23"/>
  <c r="J36" i="23"/>
  <c r="K36" i="23" s="1"/>
  <c r="L36" i="23" s="1"/>
  <c r="I5225" i="24" l="1"/>
  <c r="N5224" i="24"/>
  <c r="L5224" i="24"/>
  <c r="M5224" i="24"/>
  <c r="J5224" i="24"/>
  <c r="K5224" i="24"/>
  <c r="I38" i="23"/>
  <c r="J37" i="23"/>
  <c r="K37" i="23" s="1"/>
  <c r="L37" i="23" s="1"/>
  <c r="D140" i="23"/>
  <c r="C128" i="23"/>
  <c r="I5226" i="24" l="1"/>
  <c r="M5225" i="24"/>
  <c r="N5225" i="24"/>
  <c r="L5225" i="24"/>
  <c r="J5225" i="24"/>
  <c r="K5225" i="24"/>
  <c r="C129" i="23"/>
  <c r="D141" i="23"/>
  <c r="I39" i="23"/>
  <c r="J38" i="23"/>
  <c r="K38" i="23" s="1"/>
  <c r="L38" i="23" s="1"/>
  <c r="I5227" i="24" l="1"/>
  <c r="N5226" i="24"/>
  <c r="M5226" i="24"/>
  <c r="L5226" i="24"/>
  <c r="J5226" i="24"/>
  <c r="K5226" i="24"/>
  <c r="I40" i="23"/>
  <c r="J39" i="23"/>
  <c r="K39" i="23" s="1"/>
  <c r="L39" i="23" s="1"/>
  <c r="D142" i="23"/>
  <c r="C130" i="23"/>
  <c r="I5228" i="24" l="1"/>
  <c r="M5227" i="24"/>
  <c r="N5227" i="24"/>
  <c r="L5227" i="24"/>
  <c r="J5227" i="24"/>
  <c r="K5227" i="24"/>
  <c r="C131" i="23"/>
  <c r="D143" i="23"/>
  <c r="I41" i="23"/>
  <c r="J40" i="23"/>
  <c r="K40" i="23" s="1"/>
  <c r="L40" i="23" s="1"/>
  <c r="I5229" i="24" l="1"/>
  <c r="M5228" i="24"/>
  <c r="N5228" i="24"/>
  <c r="J5228" i="24"/>
  <c r="K5228" i="24"/>
  <c r="L5228" i="24"/>
  <c r="J41" i="23"/>
  <c r="K41" i="23" s="1"/>
  <c r="L41" i="23" s="1"/>
  <c r="I42" i="23"/>
  <c r="C132" i="23"/>
  <c r="D144" i="23"/>
  <c r="I5230" i="24" l="1"/>
  <c r="N5229" i="24"/>
  <c r="M5229" i="24"/>
  <c r="L5229" i="24"/>
  <c r="J5229" i="24"/>
  <c r="K5229" i="24"/>
  <c r="I43" i="23"/>
  <c r="J42" i="23"/>
  <c r="K42" i="23" s="1"/>
  <c r="L42" i="23" s="1"/>
  <c r="C133" i="23"/>
  <c r="D145" i="23"/>
  <c r="I5231" i="24" l="1"/>
  <c r="M5230" i="24"/>
  <c r="N5230" i="24"/>
  <c r="J5230" i="24"/>
  <c r="K5230" i="24"/>
  <c r="L5230" i="24"/>
  <c r="C134" i="23"/>
  <c r="D146" i="23"/>
  <c r="I44" i="23"/>
  <c r="J43" i="23"/>
  <c r="K43" i="23" s="1"/>
  <c r="L43" i="23" s="1"/>
  <c r="I5232" i="24" l="1"/>
  <c r="L5231" i="24"/>
  <c r="M5231" i="24"/>
  <c r="N5231" i="24"/>
  <c r="J5231" i="24"/>
  <c r="K5231" i="24"/>
  <c r="I45" i="23"/>
  <c r="J44" i="23"/>
  <c r="K44" i="23" s="1"/>
  <c r="L44" i="23" s="1"/>
  <c r="C135" i="23"/>
  <c r="D147" i="23"/>
  <c r="I5233" i="24" l="1"/>
  <c r="N5232" i="24"/>
  <c r="L5232" i="24"/>
  <c r="M5232" i="24"/>
  <c r="J5232" i="24"/>
  <c r="K5232" i="24"/>
  <c r="C136" i="23"/>
  <c r="D148" i="23"/>
  <c r="I46" i="23"/>
  <c r="J45" i="23"/>
  <c r="K45" i="23" s="1"/>
  <c r="L45" i="23" s="1"/>
  <c r="I5234" i="24" l="1"/>
  <c r="M5233" i="24"/>
  <c r="L5233" i="24"/>
  <c r="N5233" i="24"/>
  <c r="J5233" i="24"/>
  <c r="K5233" i="24"/>
  <c r="I47" i="23"/>
  <c r="J46" i="23"/>
  <c r="K46" i="23" s="1"/>
  <c r="L46" i="23" s="1"/>
  <c r="D149" i="23"/>
  <c r="C137" i="23"/>
  <c r="I5235" i="24" l="1"/>
  <c r="N5234" i="24"/>
  <c r="L5234" i="24"/>
  <c r="M5234" i="24"/>
  <c r="J5234" i="24"/>
  <c r="K5234" i="24"/>
  <c r="C138" i="23"/>
  <c r="D150" i="23"/>
  <c r="I48" i="23"/>
  <c r="J47" i="23"/>
  <c r="K47" i="23" s="1"/>
  <c r="L47" i="23" s="1"/>
  <c r="I5236" i="24" l="1"/>
  <c r="L5235" i="24"/>
  <c r="M5235" i="24"/>
  <c r="N5235" i="24"/>
  <c r="J5235" i="24"/>
  <c r="K5235" i="24"/>
  <c r="J48" i="23"/>
  <c r="K48" i="23" s="1"/>
  <c r="L48" i="23" s="1"/>
  <c r="I49" i="23"/>
  <c r="C139" i="23"/>
  <c r="D151" i="23"/>
  <c r="I5237" i="24" l="1"/>
  <c r="M5236" i="24"/>
  <c r="N5236" i="24"/>
  <c r="L5236" i="24"/>
  <c r="J5236" i="24"/>
  <c r="K5236" i="24"/>
  <c r="I50" i="23"/>
  <c r="J49" i="23"/>
  <c r="K49" i="23" s="1"/>
  <c r="L49" i="23" s="1"/>
  <c r="D152" i="23"/>
  <c r="C140" i="23"/>
  <c r="I5238" i="24" l="1"/>
  <c r="N5237" i="24"/>
  <c r="M5237" i="24"/>
  <c r="L5237" i="24"/>
  <c r="J5237" i="24"/>
  <c r="K5237" i="24"/>
  <c r="C141" i="23"/>
  <c r="D153" i="23"/>
  <c r="J50" i="23"/>
  <c r="K50" i="23" s="1"/>
  <c r="L50" i="23" s="1"/>
  <c r="I51" i="23"/>
  <c r="I5239" i="24" l="1"/>
  <c r="M5238" i="24"/>
  <c r="N5238" i="24"/>
  <c r="L5238" i="24"/>
  <c r="K5238" i="24"/>
  <c r="J5238" i="24"/>
  <c r="J51" i="23"/>
  <c r="K51" i="23" s="1"/>
  <c r="L51" i="23" s="1"/>
  <c r="I52" i="23"/>
  <c r="C142" i="23"/>
  <c r="D154" i="23"/>
  <c r="B25" i="23"/>
  <c r="I5240" i="24" l="1"/>
  <c r="N5239" i="24"/>
  <c r="M5239" i="24"/>
  <c r="L5239" i="24"/>
  <c r="J5239" i="24"/>
  <c r="K5239" i="24"/>
  <c r="C25" i="23"/>
  <c r="B45" i="23"/>
  <c r="D155" i="23"/>
  <c r="C143" i="23"/>
  <c r="J52" i="23"/>
  <c r="K52" i="23" s="1"/>
  <c r="L52" i="23" s="1"/>
  <c r="I53" i="23"/>
  <c r="I5241" i="24" l="1"/>
  <c r="N5240" i="24"/>
  <c r="L5240" i="24"/>
  <c r="M5240" i="24"/>
  <c r="J5240" i="24"/>
  <c r="K5240" i="24"/>
  <c r="J53" i="23"/>
  <c r="K53" i="23" s="1"/>
  <c r="L53" i="23" s="1"/>
  <c r="I54" i="23"/>
  <c r="D156" i="23"/>
  <c r="C144" i="23"/>
  <c r="I5242" i="24" l="1"/>
  <c r="M5241" i="24"/>
  <c r="L5241" i="24"/>
  <c r="N5241" i="24"/>
  <c r="J5241" i="24"/>
  <c r="K5241" i="24"/>
  <c r="D157" i="23"/>
  <c r="C145" i="23"/>
  <c r="J54" i="23"/>
  <c r="K54" i="23" s="1"/>
  <c r="L54" i="23" s="1"/>
  <c r="I55" i="23"/>
  <c r="I5243" i="24" l="1"/>
  <c r="N5242" i="24"/>
  <c r="M5242" i="24"/>
  <c r="L5242" i="24"/>
  <c r="J5242" i="24"/>
  <c r="K5242" i="24"/>
  <c r="D158" i="23"/>
  <c r="C146" i="23"/>
  <c r="I56" i="23"/>
  <c r="J55" i="23"/>
  <c r="K55" i="23" s="1"/>
  <c r="L55" i="23" s="1"/>
  <c r="B21" i="23"/>
  <c r="C21" i="23" s="1"/>
  <c r="T21" i="23" s="1"/>
  <c r="Z25" i="23"/>
  <c r="C20" i="23"/>
  <c r="I5244" i="24" l="1"/>
  <c r="M5243" i="24"/>
  <c r="L5243" i="24"/>
  <c r="N5243" i="24"/>
  <c r="J5243" i="24"/>
  <c r="K5243" i="24"/>
  <c r="C147" i="23"/>
  <c r="D159" i="23"/>
  <c r="J56" i="23"/>
  <c r="K56" i="23" s="1"/>
  <c r="L56" i="23" s="1"/>
  <c r="I57" i="23"/>
  <c r="C48" i="23"/>
  <c r="I5245" i="24" l="1"/>
  <c r="M5244" i="24"/>
  <c r="N5244" i="24"/>
  <c r="L5244" i="24"/>
  <c r="J5244" i="24"/>
  <c r="K5244" i="24"/>
  <c r="J57" i="23"/>
  <c r="K57" i="23" s="1"/>
  <c r="L57" i="23" s="1"/>
  <c r="I58" i="23"/>
  <c r="C148" i="23"/>
  <c r="D160" i="23"/>
  <c r="I5246" i="24" l="1"/>
  <c r="N5245" i="24"/>
  <c r="M5245" i="24"/>
  <c r="L5245" i="24"/>
  <c r="J5245" i="24"/>
  <c r="K5245" i="24"/>
  <c r="J58" i="23"/>
  <c r="K58" i="23" s="1"/>
  <c r="L58" i="23" s="1"/>
  <c r="I59" i="23"/>
  <c r="D161" i="23"/>
  <c r="C149" i="23"/>
  <c r="I5247" i="24" l="1"/>
  <c r="M5246" i="24"/>
  <c r="N5246" i="24"/>
  <c r="L5246" i="24"/>
  <c r="J5246" i="24"/>
  <c r="K5246" i="24"/>
  <c r="C150" i="23"/>
  <c r="D162" i="23"/>
  <c r="I60" i="23"/>
  <c r="J59" i="23"/>
  <c r="K59" i="23" s="1"/>
  <c r="L59" i="23" s="1"/>
  <c r="I5248" i="24" l="1"/>
  <c r="M5247" i="24"/>
  <c r="L5247" i="24"/>
  <c r="N5247" i="24"/>
  <c r="J5247" i="24"/>
  <c r="K5247" i="24"/>
  <c r="I61" i="23"/>
  <c r="J60" i="23"/>
  <c r="K60" i="23" s="1"/>
  <c r="L60" i="23" s="1"/>
  <c r="C151" i="23"/>
  <c r="D163" i="23"/>
  <c r="I5249" i="24" l="1"/>
  <c r="N5248" i="24"/>
  <c r="L5248" i="24"/>
  <c r="M5248" i="24"/>
  <c r="J5248" i="24"/>
  <c r="K5248" i="24"/>
  <c r="C152" i="23"/>
  <c r="D164" i="23"/>
  <c r="J61" i="23"/>
  <c r="K61" i="23" s="1"/>
  <c r="L61" i="23" s="1"/>
  <c r="I62" i="23"/>
  <c r="I5250" i="24" l="1"/>
  <c r="M5249" i="24"/>
  <c r="N5249" i="24"/>
  <c r="J5249" i="24"/>
  <c r="L5249" i="24"/>
  <c r="K5249" i="24"/>
  <c r="D165" i="23"/>
  <c r="C153" i="23"/>
  <c r="J62" i="23"/>
  <c r="K62" i="23" s="1"/>
  <c r="L62" i="23" s="1"/>
  <c r="I63" i="23"/>
  <c r="I5251" i="24" l="1"/>
  <c r="N5250" i="24"/>
  <c r="L5250" i="24"/>
  <c r="M5250" i="24"/>
  <c r="J5250" i="24"/>
  <c r="K5250" i="24"/>
  <c r="I64" i="23"/>
  <c r="J63" i="23"/>
  <c r="K63" i="23" s="1"/>
  <c r="L63" i="23" s="1"/>
  <c r="D166" i="23"/>
  <c r="C154" i="23"/>
  <c r="I5252" i="24" l="1"/>
  <c r="L5251" i="24"/>
  <c r="M5251" i="24"/>
  <c r="J5251" i="24"/>
  <c r="N5251" i="24"/>
  <c r="K5251" i="24"/>
  <c r="J64" i="23"/>
  <c r="K64" i="23" s="1"/>
  <c r="L64" i="23" s="1"/>
  <c r="I65" i="23"/>
  <c r="C155" i="23"/>
  <c r="D167" i="23"/>
  <c r="I5253" i="24" l="1"/>
  <c r="M5252" i="24"/>
  <c r="N5252" i="24"/>
  <c r="L5252" i="24"/>
  <c r="J5252" i="24"/>
  <c r="K5252" i="24"/>
  <c r="C156" i="23"/>
  <c r="D168" i="23"/>
  <c r="J65" i="23"/>
  <c r="K65" i="23" s="1"/>
  <c r="L65" i="23" s="1"/>
  <c r="I66" i="23"/>
  <c r="I5254" i="24" l="1"/>
  <c r="N5253" i="24"/>
  <c r="L5253" i="24"/>
  <c r="M5253" i="24"/>
  <c r="J5253" i="24"/>
  <c r="K5253" i="24"/>
  <c r="C157" i="23"/>
  <c r="D169" i="23"/>
  <c r="I67" i="23"/>
  <c r="J66" i="23"/>
  <c r="K66" i="23" s="1"/>
  <c r="L66" i="23" s="1"/>
  <c r="I5255" i="24" l="1"/>
  <c r="M5254" i="24"/>
  <c r="N5254" i="24"/>
  <c r="L5254" i="24"/>
  <c r="K5254" i="24"/>
  <c r="J5254" i="24"/>
  <c r="I68" i="23"/>
  <c r="J67" i="23"/>
  <c r="K67" i="23" s="1"/>
  <c r="L67" i="23" s="1"/>
  <c r="D170" i="23"/>
  <c r="C158" i="23"/>
  <c r="I5256" i="24" l="1"/>
  <c r="N5255" i="24"/>
  <c r="J5255" i="24"/>
  <c r="M5255" i="24"/>
  <c r="L5255" i="24"/>
  <c r="K5255" i="24"/>
  <c r="I69" i="23"/>
  <c r="J68" i="23"/>
  <c r="K68" i="23" s="1"/>
  <c r="L68" i="23" s="1"/>
  <c r="C159" i="23"/>
  <c r="D171" i="23"/>
  <c r="I5257" i="24" l="1"/>
  <c r="N5256" i="24"/>
  <c r="L5256" i="24"/>
  <c r="M5256" i="24"/>
  <c r="J5256" i="24"/>
  <c r="K5256" i="24"/>
  <c r="D172" i="23"/>
  <c r="C160" i="23"/>
  <c r="J69" i="23"/>
  <c r="K69" i="23" s="1"/>
  <c r="L69" i="23" s="1"/>
  <c r="I70" i="23"/>
  <c r="I5258" i="24" l="1"/>
  <c r="M5257" i="24"/>
  <c r="N5257" i="24"/>
  <c r="L5257" i="24"/>
  <c r="J5257" i="24"/>
  <c r="K5257" i="24"/>
  <c r="J70" i="23"/>
  <c r="K70" i="23" s="1"/>
  <c r="L70" i="23" s="1"/>
  <c r="I71" i="23"/>
  <c r="C161" i="23"/>
  <c r="D173" i="23"/>
  <c r="I5259" i="24" l="1"/>
  <c r="N5258" i="24"/>
  <c r="M5258" i="24"/>
  <c r="L5258" i="24"/>
  <c r="J5258" i="24"/>
  <c r="K5258" i="24"/>
  <c r="D174" i="23"/>
  <c r="C162" i="23"/>
  <c r="I72" i="23"/>
  <c r="J71" i="23"/>
  <c r="K71" i="23" s="1"/>
  <c r="L71" i="23" s="1"/>
  <c r="I5260" i="24" l="1"/>
  <c r="L5259" i="24"/>
  <c r="M5259" i="24"/>
  <c r="N5259" i="24"/>
  <c r="J5259" i="24"/>
  <c r="K5259" i="24"/>
  <c r="J72" i="23"/>
  <c r="K72" i="23" s="1"/>
  <c r="L72" i="23" s="1"/>
  <c r="I73" i="23"/>
  <c r="C163" i="23"/>
  <c r="D175" i="23"/>
  <c r="I5261" i="24" l="1"/>
  <c r="M5260" i="24"/>
  <c r="N5260" i="24"/>
  <c r="L5260" i="24"/>
  <c r="J5260" i="24"/>
  <c r="K5260" i="24"/>
  <c r="C164" i="23"/>
  <c r="D176" i="23"/>
  <c r="J73" i="23"/>
  <c r="K73" i="23" s="1"/>
  <c r="L73" i="23" s="1"/>
  <c r="I74" i="23"/>
  <c r="I5262" i="24" l="1"/>
  <c r="N5261" i="24"/>
  <c r="M5261" i="24"/>
  <c r="L5261" i="24"/>
  <c r="J5261" i="24"/>
  <c r="K5261" i="24"/>
  <c r="C165" i="23"/>
  <c r="D177" i="23"/>
  <c r="I75" i="23"/>
  <c r="J74" i="23"/>
  <c r="K74" i="23" s="1"/>
  <c r="L74" i="23" s="1"/>
  <c r="I5263" i="24" l="1"/>
  <c r="M5262" i="24"/>
  <c r="L5262" i="24"/>
  <c r="N5262" i="24"/>
  <c r="J5262" i="24"/>
  <c r="K5262" i="24"/>
  <c r="J75" i="23"/>
  <c r="K75" i="23" s="1"/>
  <c r="L75" i="23" s="1"/>
  <c r="I76" i="23"/>
  <c r="C166" i="23"/>
  <c r="D178" i="23"/>
  <c r="I5264" i="24" l="1"/>
  <c r="M5263" i="24"/>
  <c r="L5263" i="24"/>
  <c r="J5263" i="24"/>
  <c r="N5263" i="24"/>
  <c r="K5263" i="24"/>
  <c r="C167" i="23"/>
  <c r="D179" i="23"/>
  <c r="I77" i="23"/>
  <c r="J76" i="23"/>
  <c r="K76" i="23" s="1"/>
  <c r="L76" i="23" s="1"/>
  <c r="I5265" i="24" l="1"/>
  <c r="N5264" i="24"/>
  <c r="M5264" i="24"/>
  <c r="L5264" i="24"/>
  <c r="J5264" i="24"/>
  <c r="K5264" i="24"/>
  <c r="I78" i="23"/>
  <c r="J77" i="23"/>
  <c r="K77" i="23" s="1"/>
  <c r="L77" i="23" s="1"/>
  <c r="D180" i="23"/>
  <c r="C168" i="23"/>
  <c r="I5266" i="24" l="1"/>
  <c r="M5265" i="24"/>
  <c r="N5265" i="24"/>
  <c r="L5265" i="24"/>
  <c r="J5265" i="24"/>
  <c r="K5265" i="24"/>
  <c r="J78" i="23"/>
  <c r="K78" i="23" s="1"/>
  <c r="L78" i="23" s="1"/>
  <c r="I79" i="23"/>
  <c r="C169" i="23"/>
  <c r="D181" i="23"/>
  <c r="I5267" i="24" l="1"/>
  <c r="N5266" i="24"/>
  <c r="M5266" i="24"/>
  <c r="J5266" i="24"/>
  <c r="K5266" i="24"/>
  <c r="L5266" i="24"/>
  <c r="D182" i="23"/>
  <c r="C170" i="23"/>
  <c r="J79" i="23"/>
  <c r="K79" i="23" s="1"/>
  <c r="L79" i="23" s="1"/>
  <c r="I80" i="23"/>
  <c r="I5268" i="24" l="1"/>
  <c r="L5267" i="24"/>
  <c r="J5267" i="24"/>
  <c r="M5267" i="24"/>
  <c r="N5267" i="24"/>
  <c r="K5267" i="24"/>
  <c r="J80" i="23"/>
  <c r="K80" i="23" s="1"/>
  <c r="L80" i="23" s="1"/>
  <c r="I81" i="23"/>
  <c r="D183" i="23"/>
  <c r="C171" i="23"/>
  <c r="I5269" i="24" l="1"/>
  <c r="M5268" i="24"/>
  <c r="N5268" i="24"/>
  <c r="L5268" i="24"/>
  <c r="J5268" i="24"/>
  <c r="K5268" i="24"/>
  <c r="C172" i="23"/>
  <c r="D184" i="23"/>
  <c r="I82" i="23"/>
  <c r="J81" i="23"/>
  <c r="K81" i="23" s="1"/>
  <c r="L81" i="23" s="1"/>
  <c r="I5270" i="24" l="1"/>
  <c r="N5269" i="24"/>
  <c r="L5269" i="24"/>
  <c r="M5269" i="24"/>
  <c r="J5269" i="24"/>
  <c r="K5269" i="24"/>
  <c r="I83" i="23"/>
  <c r="J82" i="23"/>
  <c r="K82" i="23" s="1"/>
  <c r="L82" i="23" s="1"/>
  <c r="C173" i="23"/>
  <c r="D185" i="23"/>
  <c r="I5271" i="24" l="1"/>
  <c r="M5270" i="24"/>
  <c r="N5270" i="24"/>
  <c r="L5270" i="24"/>
  <c r="K5270" i="24"/>
  <c r="J5270" i="24"/>
  <c r="D186" i="23"/>
  <c r="C174" i="23"/>
  <c r="J83" i="23"/>
  <c r="K83" i="23" s="1"/>
  <c r="L83" i="23" s="1"/>
  <c r="I84" i="23"/>
  <c r="I5272" i="24" l="1"/>
  <c r="N5271" i="24"/>
  <c r="L5271" i="24"/>
  <c r="J5271" i="24"/>
  <c r="M5271" i="24"/>
  <c r="K5271" i="24"/>
  <c r="I85" i="23"/>
  <c r="J84" i="23"/>
  <c r="K84" i="23" s="1"/>
  <c r="L84" i="23" s="1"/>
  <c r="D187" i="23"/>
  <c r="C175" i="23"/>
  <c r="I5273" i="24" l="1"/>
  <c r="N5272" i="24"/>
  <c r="M5272" i="24"/>
  <c r="L5272" i="24"/>
  <c r="J5272" i="24"/>
  <c r="K5272" i="24"/>
  <c r="D188" i="23"/>
  <c r="C176" i="23"/>
  <c r="I86" i="23"/>
  <c r="J85" i="23"/>
  <c r="K85" i="23" s="1"/>
  <c r="L85" i="23" s="1"/>
  <c r="I5274" i="24" l="1"/>
  <c r="M5273" i="24"/>
  <c r="N5273" i="24"/>
  <c r="L5273" i="24"/>
  <c r="J5273" i="24"/>
  <c r="K5273" i="24"/>
  <c r="J86" i="23"/>
  <c r="K86" i="23" s="1"/>
  <c r="L86" i="23" s="1"/>
  <c r="I87" i="23"/>
  <c r="C177" i="23"/>
  <c r="D189" i="23"/>
  <c r="I5275" i="24" l="1"/>
  <c r="N5274" i="24"/>
  <c r="M5274" i="24"/>
  <c r="L5274" i="24"/>
  <c r="J5274" i="24"/>
  <c r="K5274" i="24"/>
  <c r="D190" i="23"/>
  <c r="C178" i="23"/>
  <c r="I88" i="23"/>
  <c r="J87" i="23"/>
  <c r="K87" i="23" s="1"/>
  <c r="L87" i="23" s="1"/>
  <c r="I5276" i="24" l="1"/>
  <c r="L5275" i="24"/>
  <c r="M5275" i="24"/>
  <c r="N5275" i="24"/>
  <c r="J5275" i="24"/>
  <c r="K5275" i="24"/>
  <c r="J88" i="23"/>
  <c r="K88" i="23" s="1"/>
  <c r="L88" i="23" s="1"/>
  <c r="I89" i="23"/>
  <c r="C179" i="23"/>
  <c r="D191" i="23"/>
  <c r="I5277" i="24" l="1"/>
  <c r="M5276" i="24"/>
  <c r="N5276" i="24"/>
  <c r="L5276" i="24"/>
  <c r="J5276" i="24"/>
  <c r="K5276" i="24"/>
  <c r="C180" i="23"/>
  <c r="D192" i="23"/>
  <c r="I90" i="23"/>
  <c r="J89" i="23"/>
  <c r="K89" i="23" s="1"/>
  <c r="L89" i="23" s="1"/>
  <c r="I5278" i="24" l="1"/>
  <c r="N5277" i="24"/>
  <c r="M5277" i="24"/>
  <c r="L5277" i="24"/>
  <c r="J5277" i="24"/>
  <c r="K5277" i="24"/>
  <c r="I91" i="23"/>
  <c r="J90" i="23"/>
  <c r="K90" i="23" s="1"/>
  <c r="L90" i="23" s="1"/>
  <c r="C181" i="23"/>
  <c r="D193" i="23"/>
  <c r="I5279" i="24" l="1"/>
  <c r="M5278" i="24"/>
  <c r="L5278" i="24"/>
  <c r="N5278" i="24"/>
  <c r="J5278" i="24"/>
  <c r="K5278" i="24"/>
  <c r="D194" i="23"/>
  <c r="C182" i="23"/>
  <c r="I92" i="23"/>
  <c r="J91" i="23"/>
  <c r="K91" i="23" s="1"/>
  <c r="L91" i="23" s="1"/>
  <c r="I5280" i="24" l="1"/>
  <c r="M5279" i="24"/>
  <c r="L5279" i="24"/>
  <c r="N5279" i="24"/>
  <c r="J5279" i="24"/>
  <c r="K5279" i="24"/>
  <c r="I93" i="23"/>
  <c r="J92" i="23"/>
  <c r="K92" i="23" s="1"/>
  <c r="L92" i="23" s="1"/>
  <c r="D195" i="23"/>
  <c r="C183" i="23"/>
  <c r="I5281" i="24" l="1"/>
  <c r="N5280" i="24"/>
  <c r="M5280" i="24"/>
  <c r="L5280" i="24"/>
  <c r="J5280" i="24"/>
  <c r="K5280" i="24"/>
  <c r="I94" i="23"/>
  <c r="J93" i="23"/>
  <c r="K93" i="23" s="1"/>
  <c r="L93" i="23" s="1"/>
  <c r="D196" i="23"/>
  <c r="C184" i="23"/>
  <c r="I5282" i="24" l="1"/>
  <c r="M5281" i="24"/>
  <c r="N5281" i="24"/>
  <c r="L5281" i="24"/>
  <c r="J5281" i="24"/>
  <c r="K5281" i="24"/>
  <c r="I95" i="23"/>
  <c r="J94" i="23"/>
  <c r="K94" i="23" s="1"/>
  <c r="L94" i="23" s="1"/>
  <c r="C185" i="23"/>
  <c r="D197" i="23"/>
  <c r="I5283" i="24" l="1"/>
  <c r="N5282" i="24"/>
  <c r="M5282" i="24"/>
  <c r="J5282" i="24"/>
  <c r="K5282" i="24"/>
  <c r="L5282" i="24"/>
  <c r="D198" i="23"/>
  <c r="C186" i="23"/>
  <c r="D199" i="23" s="1"/>
  <c r="I96" i="23"/>
  <c r="J95" i="23"/>
  <c r="K95" i="23" s="1"/>
  <c r="L95" i="23" s="1"/>
  <c r="I5284" i="24" l="1"/>
  <c r="L5283" i="24"/>
  <c r="N5283" i="24"/>
  <c r="J5283" i="24"/>
  <c r="M5283" i="24"/>
  <c r="K5283" i="24"/>
  <c r="I97" i="23"/>
  <c r="J96" i="23"/>
  <c r="K96" i="23" s="1"/>
  <c r="L96" i="23" s="1"/>
  <c r="I5285" i="24" l="1"/>
  <c r="M5284" i="24"/>
  <c r="N5284" i="24"/>
  <c r="L5284" i="24"/>
  <c r="J5284" i="24"/>
  <c r="K5284" i="24"/>
  <c r="I98" i="23"/>
  <c r="J97" i="23"/>
  <c r="K97" i="23" s="1"/>
  <c r="L97" i="23" s="1"/>
  <c r="I5286" i="24" l="1"/>
  <c r="N5285" i="24"/>
  <c r="L5285" i="24"/>
  <c r="M5285" i="24"/>
  <c r="J5285" i="24"/>
  <c r="K5285" i="24"/>
  <c r="I99" i="23"/>
  <c r="J98" i="23"/>
  <c r="K98" i="23" s="1"/>
  <c r="L98" i="23" s="1"/>
  <c r="I5287" i="24" l="1"/>
  <c r="M5286" i="24"/>
  <c r="N5286" i="24"/>
  <c r="L5286" i="24"/>
  <c r="K5286" i="24"/>
  <c r="J5286" i="24"/>
  <c r="I100" i="23"/>
  <c r="J99" i="23"/>
  <c r="K99" i="23" s="1"/>
  <c r="L99" i="23" s="1"/>
  <c r="I5288" i="24" l="1"/>
  <c r="N5287" i="24"/>
  <c r="L5287" i="24"/>
  <c r="J5287" i="24"/>
  <c r="M5287" i="24"/>
  <c r="K5287" i="24"/>
  <c r="I101" i="23"/>
  <c r="J100" i="23"/>
  <c r="K100" i="23" s="1"/>
  <c r="L100" i="23" s="1"/>
  <c r="I5289" i="24" l="1"/>
  <c r="N5288" i="24"/>
  <c r="M5288" i="24"/>
  <c r="J5288" i="24"/>
  <c r="K5288" i="24"/>
  <c r="L5288" i="24"/>
  <c r="I102" i="23"/>
  <c r="J101" i="23"/>
  <c r="K101" i="23" s="1"/>
  <c r="L101" i="23" s="1"/>
  <c r="I5290" i="24" l="1"/>
  <c r="M5289" i="24"/>
  <c r="N5289" i="24"/>
  <c r="L5289" i="24"/>
  <c r="J5289" i="24"/>
  <c r="K5289" i="24"/>
  <c r="I103" i="23"/>
  <c r="J102" i="23"/>
  <c r="K102" i="23" s="1"/>
  <c r="L102" i="23" s="1"/>
  <c r="I5291" i="24" l="1"/>
  <c r="N5290" i="24"/>
  <c r="M5290" i="24"/>
  <c r="L5290" i="24"/>
  <c r="J5290" i="24"/>
  <c r="K5290" i="24"/>
  <c r="I104" i="23"/>
  <c r="J103" i="23"/>
  <c r="K103" i="23" s="1"/>
  <c r="L103" i="23" s="1"/>
  <c r="I5292" i="24" l="1"/>
  <c r="L5291" i="24"/>
  <c r="M5291" i="24"/>
  <c r="N5291" i="24"/>
  <c r="J5291" i="24"/>
  <c r="K5291" i="24"/>
  <c r="J104" i="23"/>
  <c r="K104" i="23" s="1"/>
  <c r="L104" i="23" s="1"/>
  <c r="I105" i="23"/>
  <c r="I5293" i="24" l="1"/>
  <c r="M5292" i="24"/>
  <c r="N5292" i="24"/>
  <c r="L5292" i="24"/>
  <c r="J5292" i="24"/>
  <c r="K5292" i="24"/>
  <c r="I106" i="23"/>
  <c r="J105" i="23"/>
  <c r="K105" i="23" s="1"/>
  <c r="L105" i="23" s="1"/>
  <c r="I5294" i="24" l="1"/>
  <c r="N5293" i="24"/>
  <c r="M5293" i="24"/>
  <c r="L5293" i="24"/>
  <c r="J5293" i="24"/>
  <c r="K5293" i="24"/>
  <c r="I107" i="23"/>
  <c r="J106" i="23"/>
  <c r="K106" i="23" s="1"/>
  <c r="L106" i="23" s="1"/>
  <c r="I5295" i="24" l="1"/>
  <c r="M5294" i="24"/>
  <c r="L5294" i="24"/>
  <c r="N5294" i="24"/>
  <c r="J5294" i="24"/>
  <c r="K5294" i="24"/>
  <c r="I108" i="23"/>
  <c r="J108" i="23" s="1"/>
  <c r="J107" i="23"/>
  <c r="K107" i="23" s="1"/>
  <c r="L107" i="23" s="1"/>
  <c r="I5296" i="24" l="1"/>
  <c r="M5295" i="24"/>
  <c r="L5295" i="24"/>
  <c r="N5295" i="24"/>
  <c r="J5295" i="24"/>
  <c r="K5295" i="24"/>
  <c r="K108" i="23"/>
  <c r="L108" i="23" s="1"/>
  <c r="I5297" i="24" l="1"/>
  <c r="N5296" i="24"/>
  <c r="M5296" i="24"/>
  <c r="L5296" i="24"/>
  <c r="J5296" i="24"/>
  <c r="K5296" i="24"/>
  <c r="B127" i="25"/>
  <c r="C127" i="25" s="1"/>
  <c r="I5298" i="24" l="1"/>
  <c r="M5297" i="24"/>
  <c r="N5297" i="24"/>
  <c r="L5297" i="24"/>
  <c r="J5297" i="24"/>
  <c r="K5297" i="24"/>
  <c r="C36" i="23"/>
  <c r="C37" i="23" s="1"/>
  <c r="C38" i="23" s="1"/>
  <c r="I5299" i="24" l="1"/>
  <c r="N5298" i="24"/>
  <c r="M5298" i="24"/>
  <c r="J5298" i="24"/>
  <c r="K5298" i="24"/>
  <c r="L5298" i="24"/>
  <c r="C129" i="25"/>
  <c r="C130" i="25" s="1"/>
  <c r="I5300" i="24" l="1"/>
  <c r="L5299" i="24"/>
  <c r="M5299" i="24"/>
  <c r="N5299" i="24"/>
  <c r="J5299" i="24"/>
  <c r="K5299" i="24"/>
  <c r="C133" i="25"/>
  <c r="C31" i="25" s="1"/>
  <c r="C11" i="25"/>
  <c r="C17" i="25" s="1"/>
  <c r="I5301" i="24" l="1"/>
  <c r="M5300" i="24"/>
  <c r="N5300" i="24"/>
  <c r="L5300" i="24"/>
  <c r="J5300" i="24"/>
  <c r="K5300" i="24"/>
  <c r="C13" i="25"/>
  <c r="C14" i="25" s="1"/>
  <c r="D132" i="25" s="1"/>
  <c r="C128" i="25"/>
  <c r="C20" i="25" s="1"/>
  <c r="I5302" i="24" l="1"/>
  <c r="N5301" i="24"/>
  <c r="L5301" i="24"/>
  <c r="M5301" i="24"/>
  <c r="J5301" i="24"/>
  <c r="K5301" i="24"/>
  <c r="C32" i="25"/>
  <c r="C21" i="25"/>
  <c r="C26" i="25" s="1"/>
  <c r="I5303" i="24" l="1"/>
  <c r="M5302" i="24"/>
  <c r="N5302" i="24"/>
  <c r="L5302" i="24"/>
  <c r="K5302" i="24"/>
  <c r="J5302" i="24"/>
  <c r="C157" i="25"/>
  <c r="C27" i="25"/>
  <c r="C156" i="25" s="1"/>
  <c r="I5304" i="24" l="1"/>
  <c r="N5303" i="24"/>
  <c r="L5303" i="24"/>
  <c r="M5303" i="24"/>
  <c r="J5303" i="24"/>
  <c r="K5303" i="24"/>
  <c r="C158" i="25"/>
  <c r="I5305" i="24" l="1"/>
  <c r="N5304" i="24"/>
  <c r="M5304" i="24"/>
  <c r="L5304" i="24"/>
  <c r="J5304" i="24"/>
  <c r="K5304" i="24"/>
  <c r="C49" i="23"/>
  <c r="C51" i="23" s="1"/>
  <c r="I5306" i="24" l="1"/>
  <c r="M5305" i="24"/>
  <c r="N5305" i="24"/>
  <c r="L5305" i="24"/>
  <c r="J5305" i="24"/>
  <c r="K5305" i="24"/>
  <c r="C50" i="23"/>
  <c r="C52" i="23" s="1"/>
  <c r="I5307" i="24" l="1"/>
  <c r="N5306" i="24"/>
  <c r="M5306" i="24"/>
  <c r="L5306" i="24"/>
  <c r="J5306" i="24"/>
  <c r="K5306" i="24"/>
  <c r="B72" i="23"/>
  <c r="I5308" i="24" l="1"/>
  <c r="L5307" i="24"/>
  <c r="M5307" i="24"/>
  <c r="N5307" i="24"/>
  <c r="J5307" i="24"/>
  <c r="K5307" i="24"/>
  <c r="B42" i="23"/>
  <c r="I5309" i="24" l="1"/>
  <c r="M5308" i="24"/>
  <c r="N5308" i="24"/>
  <c r="L5308" i="24"/>
  <c r="J5308" i="24"/>
  <c r="K5308" i="24"/>
  <c r="X11" i="23"/>
  <c r="D10" i="23"/>
  <c r="C22" i="23"/>
  <c r="C23" i="23" s="1"/>
  <c r="B43" i="23"/>
  <c r="B44" i="23" s="1"/>
  <c r="C39" i="23"/>
  <c r="C40" i="23" s="1"/>
  <c r="C41" i="23" s="1"/>
  <c r="I5310" i="24" l="1"/>
  <c r="N5309" i="24"/>
  <c r="M5309" i="24"/>
  <c r="L5309" i="24"/>
  <c r="J5309" i="24"/>
  <c r="K5309" i="24"/>
  <c r="D26" i="23"/>
  <c r="C26" i="23" s="1"/>
  <c r="B28" i="23" s="1"/>
  <c r="X9" i="23"/>
  <c r="C27" i="23"/>
  <c r="I5311" i="24" l="1"/>
  <c r="M5310" i="24"/>
  <c r="L5310" i="24"/>
  <c r="N5310" i="24"/>
  <c r="J5310" i="24"/>
  <c r="K5310" i="24"/>
  <c r="I5312" i="24" l="1"/>
  <c r="M5311" i="24"/>
  <c r="L5311" i="24"/>
  <c r="N5311" i="24"/>
  <c r="J5311" i="24"/>
  <c r="K5311" i="24"/>
  <c r="I5313" i="24" l="1"/>
  <c r="N5312" i="24"/>
  <c r="M5312" i="24"/>
  <c r="L5312" i="24"/>
  <c r="J5312" i="24"/>
  <c r="K5312" i="24"/>
  <c r="I5314" i="24" l="1"/>
  <c r="M5313" i="24"/>
  <c r="N5313" i="24"/>
  <c r="L5313" i="24"/>
  <c r="J5313" i="24"/>
  <c r="K5313" i="24"/>
  <c r="I5315" i="24" l="1"/>
  <c r="N5314" i="24"/>
  <c r="M5314" i="24"/>
  <c r="J5314" i="24"/>
  <c r="K5314" i="24"/>
  <c r="L5314" i="24"/>
  <c r="I5316" i="24" l="1"/>
  <c r="L5315" i="24"/>
  <c r="M5315" i="24"/>
  <c r="J5315" i="24"/>
  <c r="N5315" i="24"/>
  <c r="K5315" i="24"/>
  <c r="I5317" i="24" l="1"/>
  <c r="M5316" i="24"/>
  <c r="N5316" i="24"/>
  <c r="L5316" i="24"/>
  <c r="J5316" i="24"/>
  <c r="K5316" i="24"/>
  <c r="I5318" i="24" l="1"/>
  <c r="N5317" i="24"/>
  <c r="L5317" i="24"/>
  <c r="M5317" i="24"/>
  <c r="J5317" i="24"/>
  <c r="K5317" i="24"/>
  <c r="I5319" i="24" l="1"/>
  <c r="M5318" i="24"/>
  <c r="N5318" i="24"/>
  <c r="L5318" i="24"/>
  <c r="K5318" i="24"/>
  <c r="J5318" i="24"/>
  <c r="I5320" i="24" l="1"/>
  <c r="N5319" i="24"/>
  <c r="L5319" i="24"/>
  <c r="J5319" i="24"/>
  <c r="M5319" i="24"/>
  <c r="K5319" i="24"/>
  <c r="I5321" i="24" l="1"/>
  <c r="N5320" i="24"/>
  <c r="M5320" i="24"/>
  <c r="J5320" i="24"/>
  <c r="K5320" i="24"/>
  <c r="L5320" i="24"/>
  <c r="I5322" i="24" l="1"/>
  <c r="M5321" i="24"/>
  <c r="N5321" i="24"/>
  <c r="L5321" i="24"/>
  <c r="J5321" i="24"/>
  <c r="K5321" i="24"/>
  <c r="I5323" i="24" l="1"/>
  <c r="N5322" i="24"/>
  <c r="M5322" i="24"/>
  <c r="L5322" i="24"/>
  <c r="J5322" i="24"/>
  <c r="K5322" i="24"/>
  <c r="I5324" i="24" l="1"/>
  <c r="L5323" i="24"/>
  <c r="M5323" i="24"/>
  <c r="N5323" i="24"/>
  <c r="J5323" i="24"/>
  <c r="K5323" i="24"/>
  <c r="I5325" i="24" l="1"/>
  <c r="M5324" i="24"/>
  <c r="N5324" i="24"/>
  <c r="L5324" i="24"/>
  <c r="J5324" i="24"/>
  <c r="K5324" i="24"/>
  <c r="I5326" i="24" l="1"/>
  <c r="N5325" i="24"/>
  <c r="M5325" i="24"/>
  <c r="L5325" i="24"/>
  <c r="J5325" i="24"/>
  <c r="K5325" i="24"/>
  <c r="I5327" i="24" l="1"/>
  <c r="M5326" i="24"/>
  <c r="L5326" i="24"/>
  <c r="N5326" i="24"/>
  <c r="J5326" i="24"/>
  <c r="K5326" i="24"/>
  <c r="I5328" i="24" l="1"/>
  <c r="M5327" i="24"/>
  <c r="L5327" i="24"/>
  <c r="J5327" i="24"/>
  <c r="N5327" i="24"/>
  <c r="K5327" i="24"/>
  <c r="I5329" i="24" l="1"/>
  <c r="N5328" i="24"/>
  <c r="M5328" i="24"/>
  <c r="L5328" i="24"/>
  <c r="J5328" i="24"/>
  <c r="K5328" i="24"/>
  <c r="I5330" i="24" l="1"/>
  <c r="M5329" i="24"/>
  <c r="N5329" i="24"/>
  <c r="L5329" i="24"/>
  <c r="J5329" i="24"/>
  <c r="K5329" i="24"/>
  <c r="I5331" i="24" l="1"/>
  <c r="N5330" i="24"/>
  <c r="M5330" i="24"/>
  <c r="J5330" i="24"/>
  <c r="K5330" i="24"/>
  <c r="L5330" i="24"/>
  <c r="I5332" i="24" l="1"/>
  <c r="L5331" i="24"/>
  <c r="J5331" i="24"/>
  <c r="M5331" i="24"/>
  <c r="N5331" i="24"/>
  <c r="K5331" i="24"/>
  <c r="I5333" i="24" l="1"/>
  <c r="M5332" i="24"/>
  <c r="N5332" i="24"/>
  <c r="L5332" i="24"/>
  <c r="J5332" i="24"/>
  <c r="K5332" i="24"/>
  <c r="I5334" i="24" l="1"/>
  <c r="N5333" i="24"/>
  <c r="L5333" i="24"/>
  <c r="M5333" i="24"/>
  <c r="J5333" i="24"/>
  <c r="K5333" i="24"/>
  <c r="I5335" i="24" l="1"/>
  <c r="M5334" i="24"/>
  <c r="N5334" i="24"/>
  <c r="L5334" i="24"/>
  <c r="K5334" i="24"/>
  <c r="J5334" i="24"/>
  <c r="I5336" i="24" l="1"/>
  <c r="N5335" i="24"/>
  <c r="L5335" i="24"/>
  <c r="J5335" i="24"/>
  <c r="M5335" i="24"/>
  <c r="K5335" i="24"/>
  <c r="I5337" i="24" l="1"/>
  <c r="N5336" i="24"/>
  <c r="M5336" i="24"/>
  <c r="L5336" i="24"/>
  <c r="J5336" i="24"/>
  <c r="K5336" i="24"/>
  <c r="I5338" i="24" l="1"/>
  <c r="M5337" i="24"/>
  <c r="N5337" i="24"/>
  <c r="L5337" i="24"/>
  <c r="J5337" i="24"/>
  <c r="K5337" i="24"/>
  <c r="I5339" i="24" l="1"/>
  <c r="N5338" i="24"/>
  <c r="M5338" i="24"/>
  <c r="L5338" i="24"/>
  <c r="J5338" i="24"/>
  <c r="K5338" i="24"/>
  <c r="I5340" i="24" l="1"/>
  <c r="L5339" i="24"/>
  <c r="M5339" i="24"/>
  <c r="N5339" i="24"/>
  <c r="J5339" i="24"/>
  <c r="K5339" i="24"/>
  <c r="I5341" i="24" l="1"/>
  <c r="M5340" i="24"/>
  <c r="N5340" i="24"/>
  <c r="L5340" i="24"/>
  <c r="J5340" i="24"/>
  <c r="K5340" i="24"/>
  <c r="I5342" i="24" l="1"/>
  <c r="N5341" i="24"/>
  <c r="M5341" i="24"/>
  <c r="L5341" i="24"/>
  <c r="J5341" i="24"/>
  <c r="K5341" i="24"/>
  <c r="I5343" i="24" l="1"/>
  <c r="M5342" i="24"/>
  <c r="L5342" i="24"/>
  <c r="N5342" i="24"/>
  <c r="J5342" i="24"/>
  <c r="K5342" i="24"/>
  <c r="I5344" i="24" l="1"/>
  <c r="M5343" i="24"/>
  <c r="L5343" i="24"/>
  <c r="N5343" i="24"/>
  <c r="J5343" i="24"/>
  <c r="K5343" i="24"/>
  <c r="I5345" i="24" l="1"/>
  <c r="N5344" i="24"/>
  <c r="M5344" i="24"/>
  <c r="L5344" i="24"/>
  <c r="J5344" i="24"/>
  <c r="K5344" i="24"/>
  <c r="I5346" i="24" l="1"/>
  <c r="M5345" i="24"/>
  <c r="N5345" i="24"/>
  <c r="L5345" i="24"/>
  <c r="J5345" i="24"/>
  <c r="K5345" i="24"/>
  <c r="I5347" i="24" l="1"/>
  <c r="N5346" i="24"/>
  <c r="M5346" i="24"/>
  <c r="J5346" i="24"/>
  <c r="K5346" i="24"/>
  <c r="L5346" i="24"/>
  <c r="I5348" i="24" l="1"/>
  <c r="L5347" i="24"/>
  <c r="N5347" i="24"/>
  <c r="J5347" i="24"/>
  <c r="M5347" i="24"/>
  <c r="K5347" i="24"/>
  <c r="I5349" i="24" l="1"/>
  <c r="M5348" i="24"/>
  <c r="N5348" i="24"/>
  <c r="L5348" i="24"/>
  <c r="J5348" i="24"/>
  <c r="K5348" i="24"/>
  <c r="I5350" i="24" l="1"/>
  <c r="N5349" i="24"/>
  <c r="L5349" i="24"/>
  <c r="M5349" i="24"/>
  <c r="J5349" i="24"/>
  <c r="K5349" i="24"/>
  <c r="I5351" i="24" l="1"/>
  <c r="M5350" i="24"/>
  <c r="N5350" i="24"/>
  <c r="L5350" i="24"/>
  <c r="K5350" i="24"/>
  <c r="J5350" i="24"/>
  <c r="I5352" i="24" l="1"/>
  <c r="N5351" i="24"/>
  <c r="L5351" i="24"/>
  <c r="J5351" i="24"/>
  <c r="M5351" i="24"/>
  <c r="K5351" i="24"/>
  <c r="I5353" i="24" l="1"/>
  <c r="N5352" i="24"/>
  <c r="M5352" i="24"/>
  <c r="J5352" i="24"/>
  <c r="K5352" i="24"/>
  <c r="L5352" i="24"/>
  <c r="I5354" i="24" l="1"/>
  <c r="M5353" i="24"/>
  <c r="N5353" i="24"/>
  <c r="L5353" i="24"/>
  <c r="J5353" i="24"/>
  <c r="K5353" i="24"/>
  <c r="I5355" i="24" l="1"/>
  <c r="N5354" i="24"/>
  <c r="M5354" i="24"/>
  <c r="L5354" i="24"/>
  <c r="J5354" i="24"/>
  <c r="K5354" i="24"/>
  <c r="I5356" i="24" l="1"/>
  <c r="L5355" i="24"/>
  <c r="M5355" i="24"/>
  <c r="N5355" i="24"/>
  <c r="J5355" i="24"/>
  <c r="K5355" i="24"/>
  <c r="I5357" i="24" l="1"/>
  <c r="M5356" i="24"/>
  <c r="N5356" i="24"/>
  <c r="L5356" i="24"/>
  <c r="J5356" i="24"/>
  <c r="K5356" i="24"/>
  <c r="I5358" i="24" l="1"/>
  <c r="N5357" i="24"/>
  <c r="M5357" i="24"/>
  <c r="L5357" i="24"/>
  <c r="J5357" i="24"/>
  <c r="K5357" i="24"/>
  <c r="I5359" i="24" l="1"/>
  <c r="M5358" i="24"/>
  <c r="L5358" i="24"/>
  <c r="N5358" i="24"/>
  <c r="J5358" i="24"/>
  <c r="K5358" i="24"/>
  <c r="I5360" i="24" l="1"/>
  <c r="M5359" i="24"/>
  <c r="L5359" i="24"/>
  <c r="N5359" i="24"/>
  <c r="J5359" i="24"/>
  <c r="K5359" i="24"/>
  <c r="I5361" i="24" l="1"/>
  <c r="N5360" i="24"/>
  <c r="M5360" i="24"/>
  <c r="L5360" i="24"/>
  <c r="J5360" i="24"/>
  <c r="K5360" i="24"/>
  <c r="I5362" i="24" l="1"/>
  <c r="M5361" i="24"/>
  <c r="N5361" i="24"/>
  <c r="L5361" i="24"/>
  <c r="J5361" i="24"/>
  <c r="K5361" i="24"/>
  <c r="I5363" i="24" l="1"/>
  <c r="N5362" i="24"/>
  <c r="M5362" i="24"/>
  <c r="J5362" i="24"/>
  <c r="K5362" i="24"/>
  <c r="L5362" i="24"/>
  <c r="I5364" i="24" l="1"/>
  <c r="L5363" i="24"/>
  <c r="M5363" i="24"/>
  <c r="N5363" i="24"/>
  <c r="J5363" i="24"/>
  <c r="K5363" i="24"/>
  <c r="I5365" i="24" l="1"/>
  <c r="M5364" i="24"/>
  <c r="N5364" i="24"/>
  <c r="L5364" i="24"/>
  <c r="J5364" i="24"/>
  <c r="K5364" i="24"/>
  <c r="I5366" i="24" l="1"/>
  <c r="N5365" i="24"/>
  <c r="L5365" i="24"/>
  <c r="M5365" i="24"/>
  <c r="J5365" i="24"/>
  <c r="K5365" i="24"/>
  <c r="I5367" i="24" l="1"/>
  <c r="M5366" i="24"/>
  <c r="N5366" i="24"/>
  <c r="L5366" i="24"/>
  <c r="K5366" i="24"/>
  <c r="J5366" i="24"/>
  <c r="I5368" i="24" l="1"/>
  <c r="N5367" i="24"/>
  <c r="L5367" i="24"/>
  <c r="M5367" i="24"/>
  <c r="J5367" i="24"/>
  <c r="K5367" i="24"/>
  <c r="I5369" i="24" l="1"/>
  <c r="N5368" i="24"/>
  <c r="M5368" i="24"/>
  <c r="L5368" i="24"/>
  <c r="J5368" i="24"/>
  <c r="K5368" i="24"/>
  <c r="I5370" i="24" l="1"/>
  <c r="M5369" i="24"/>
  <c r="N5369" i="24"/>
  <c r="L5369" i="24"/>
  <c r="J5369" i="24"/>
  <c r="K5369" i="24"/>
  <c r="I5371" i="24" l="1"/>
  <c r="N5370" i="24"/>
  <c r="M5370" i="24"/>
  <c r="L5370" i="24"/>
  <c r="J5370" i="24"/>
  <c r="K5370" i="24"/>
  <c r="I5372" i="24" l="1"/>
  <c r="L5371" i="24"/>
  <c r="M5371" i="24"/>
  <c r="N5371" i="24"/>
  <c r="J5371" i="24"/>
  <c r="K5371" i="24"/>
  <c r="I5373" i="24" l="1"/>
  <c r="M5372" i="24"/>
  <c r="N5372" i="24"/>
  <c r="L5372" i="24"/>
  <c r="J5372" i="24"/>
  <c r="K5372" i="24"/>
  <c r="I5374" i="24" l="1"/>
  <c r="N5373" i="24"/>
  <c r="M5373" i="24"/>
  <c r="L5373" i="24"/>
  <c r="J5373" i="24"/>
  <c r="K5373" i="24"/>
  <c r="I5375" i="24" l="1"/>
  <c r="M5374" i="24"/>
  <c r="L5374" i="24"/>
  <c r="N5374" i="24"/>
  <c r="J5374" i="24"/>
  <c r="K5374" i="24"/>
  <c r="I5376" i="24" l="1"/>
  <c r="M5375" i="24"/>
  <c r="L5375" i="24"/>
  <c r="N5375" i="24"/>
  <c r="J5375" i="24"/>
  <c r="K5375" i="24"/>
  <c r="I5377" i="24" l="1"/>
  <c r="N5376" i="24"/>
  <c r="M5376" i="24"/>
  <c r="L5376" i="24"/>
  <c r="J5376" i="24"/>
  <c r="K5376" i="24"/>
  <c r="I5378" i="24" l="1"/>
  <c r="M5377" i="24"/>
  <c r="N5377" i="24"/>
  <c r="L5377" i="24"/>
  <c r="J5377" i="24"/>
  <c r="K5377" i="24"/>
  <c r="I5379" i="24" l="1"/>
  <c r="N5378" i="24"/>
  <c r="M5378" i="24"/>
  <c r="J5378" i="24"/>
  <c r="K5378" i="24"/>
  <c r="L5378" i="24"/>
  <c r="I5380" i="24" l="1"/>
  <c r="L5379" i="24"/>
  <c r="M5379" i="24"/>
  <c r="J5379" i="24"/>
  <c r="N5379" i="24"/>
  <c r="K5379" i="24"/>
  <c r="I5381" i="24" l="1"/>
  <c r="M5380" i="24"/>
  <c r="N5380" i="24"/>
  <c r="L5380" i="24"/>
  <c r="J5380" i="24"/>
  <c r="K5380" i="24"/>
  <c r="I5382" i="24" l="1"/>
  <c r="N5381" i="24"/>
  <c r="L5381" i="24"/>
  <c r="M5381" i="24"/>
  <c r="J5381" i="24"/>
  <c r="K5381" i="24"/>
  <c r="I5383" i="24" l="1"/>
  <c r="M5382" i="24"/>
  <c r="N5382" i="24"/>
  <c r="L5382" i="24"/>
  <c r="K5382" i="24"/>
  <c r="J5382" i="24"/>
  <c r="I5384" i="24" l="1"/>
  <c r="N5383" i="24"/>
  <c r="L5383" i="24"/>
  <c r="J5383" i="24"/>
  <c r="M5383" i="24"/>
  <c r="K5383" i="24"/>
  <c r="I5385" i="24" l="1"/>
  <c r="N5384" i="24"/>
  <c r="M5384" i="24"/>
  <c r="J5384" i="24"/>
  <c r="K5384" i="24"/>
  <c r="L5384" i="24"/>
  <c r="I5386" i="24" l="1"/>
  <c r="M5385" i="24"/>
  <c r="N5385" i="24"/>
  <c r="L5385" i="24"/>
  <c r="J5385" i="24"/>
  <c r="K5385" i="24"/>
  <c r="I5387" i="24" l="1"/>
  <c r="N5386" i="24"/>
  <c r="M5386" i="24"/>
  <c r="L5386" i="24"/>
  <c r="J5386" i="24"/>
  <c r="K5386" i="24"/>
  <c r="I5388" i="24" l="1"/>
  <c r="L5387" i="24"/>
  <c r="M5387" i="24"/>
  <c r="N5387" i="24"/>
  <c r="J5387" i="24"/>
  <c r="K5387" i="24"/>
  <c r="I5389" i="24" l="1"/>
  <c r="M5388" i="24"/>
  <c r="N5388" i="24"/>
  <c r="L5388" i="24"/>
  <c r="J5388" i="24"/>
  <c r="K5388" i="24"/>
  <c r="I5390" i="24" l="1"/>
  <c r="N5389" i="24"/>
  <c r="M5389" i="24"/>
  <c r="L5389" i="24"/>
  <c r="J5389" i="24"/>
  <c r="K5389" i="24"/>
  <c r="I5391" i="24" l="1"/>
  <c r="M5390" i="24"/>
  <c r="L5390" i="24"/>
  <c r="N5390" i="24"/>
  <c r="J5390" i="24"/>
  <c r="K5390" i="24"/>
  <c r="I5392" i="24" l="1"/>
  <c r="M5391" i="24"/>
  <c r="L5391" i="24"/>
  <c r="J5391" i="24"/>
  <c r="N5391" i="24"/>
  <c r="K5391" i="24"/>
  <c r="I5393" i="24" l="1"/>
  <c r="N5392" i="24"/>
  <c r="M5392" i="24"/>
  <c r="L5392" i="24"/>
  <c r="J5392" i="24"/>
  <c r="K5392" i="24"/>
  <c r="I5394" i="24" l="1"/>
  <c r="M5393" i="24"/>
  <c r="N5393" i="24"/>
  <c r="L5393" i="24"/>
  <c r="J5393" i="24"/>
  <c r="K5393" i="24"/>
  <c r="I5395" i="24" l="1"/>
  <c r="N5394" i="24"/>
  <c r="M5394" i="24"/>
  <c r="J5394" i="24"/>
  <c r="K5394" i="24"/>
  <c r="L5394" i="24"/>
  <c r="I5396" i="24" l="1"/>
  <c r="L5395" i="24"/>
  <c r="J5395" i="24"/>
  <c r="M5395" i="24"/>
  <c r="N5395" i="24"/>
  <c r="K5395" i="24"/>
  <c r="I5397" i="24" l="1"/>
  <c r="M5396" i="24"/>
  <c r="N5396" i="24"/>
  <c r="L5396" i="24"/>
  <c r="J5396" i="24"/>
  <c r="K5396" i="24"/>
  <c r="I5398" i="24" l="1"/>
  <c r="N5397" i="24"/>
  <c r="L5397" i="24"/>
  <c r="M5397" i="24"/>
  <c r="J5397" i="24"/>
  <c r="K5397" i="24"/>
  <c r="I5399" i="24" l="1"/>
  <c r="M5398" i="24"/>
  <c r="N5398" i="24"/>
  <c r="L5398" i="24"/>
  <c r="K5398" i="24"/>
  <c r="J5398" i="24"/>
  <c r="I5400" i="24" l="1"/>
  <c r="N5399" i="24"/>
  <c r="L5399" i="24"/>
  <c r="J5399" i="24"/>
  <c r="M5399" i="24"/>
  <c r="K5399" i="24"/>
  <c r="I5401" i="24" l="1"/>
  <c r="N5400" i="24"/>
  <c r="M5400" i="24"/>
  <c r="L5400" i="24"/>
  <c r="J5400" i="24"/>
  <c r="K5400" i="24"/>
  <c r="I5402" i="24" l="1"/>
  <c r="M5401" i="24"/>
  <c r="N5401" i="24"/>
  <c r="L5401" i="24"/>
  <c r="J5401" i="24"/>
  <c r="K5401" i="24"/>
  <c r="I5403" i="24" l="1"/>
  <c r="N5402" i="24"/>
  <c r="M5402" i="24"/>
  <c r="L5402" i="24"/>
  <c r="J5402" i="24"/>
  <c r="K5402" i="24"/>
  <c r="I5404" i="24" l="1"/>
  <c r="L5403" i="24"/>
  <c r="M5403" i="24"/>
  <c r="N5403" i="24"/>
  <c r="J5403" i="24"/>
  <c r="K5403" i="24"/>
  <c r="I5405" i="24" l="1"/>
  <c r="M5404" i="24"/>
  <c r="N5404" i="24"/>
  <c r="L5404" i="24"/>
  <c r="J5404" i="24"/>
  <c r="K5404" i="24"/>
  <c r="I5406" i="24" l="1"/>
  <c r="N5405" i="24"/>
  <c r="M5405" i="24"/>
  <c r="L5405" i="24"/>
  <c r="J5405" i="24"/>
  <c r="K5405" i="24"/>
  <c r="I5407" i="24" l="1"/>
  <c r="M5406" i="24"/>
  <c r="L5406" i="24"/>
  <c r="N5406" i="24"/>
  <c r="J5406" i="24"/>
  <c r="K5406" i="24"/>
  <c r="I5408" i="24" l="1"/>
  <c r="M5407" i="24"/>
  <c r="L5407" i="24"/>
  <c r="N5407" i="24"/>
  <c r="J5407" i="24"/>
  <c r="K5407" i="24"/>
  <c r="I5409" i="24" l="1"/>
  <c r="N5408" i="24"/>
  <c r="M5408" i="24"/>
  <c r="L5408" i="24"/>
  <c r="J5408" i="24"/>
  <c r="K5408" i="24"/>
  <c r="I5410" i="24" l="1"/>
  <c r="M5409" i="24"/>
  <c r="N5409" i="24"/>
  <c r="L5409" i="24"/>
  <c r="J5409" i="24"/>
  <c r="K5409" i="24"/>
  <c r="I5411" i="24" l="1"/>
  <c r="N5410" i="24"/>
  <c r="M5410" i="24"/>
  <c r="J5410" i="24"/>
  <c r="K5410" i="24"/>
  <c r="L5410" i="24"/>
  <c r="I5412" i="24" l="1"/>
  <c r="L5411" i="24"/>
  <c r="N5411" i="24"/>
  <c r="J5411" i="24"/>
  <c r="M5411" i="24"/>
  <c r="K5411" i="24"/>
  <c r="I5413" i="24" l="1"/>
  <c r="M5412" i="24"/>
  <c r="N5412" i="24"/>
  <c r="L5412" i="24"/>
  <c r="J5412" i="24"/>
  <c r="K5412" i="24"/>
  <c r="I5414" i="24" l="1"/>
  <c r="N5413" i="24"/>
  <c r="L5413" i="24"/>
  <c r="M5413" i="24"/>
  <c r="J5413" i="24"/>
  <c r="K5413" i="24"/>
  <c r="I5415" i="24" l="1"/>
  <c r="M5414" i="24"/>
  <c r="N5414" i="24"/>
  <c r="L5414" i="24"/>
  <c r="K5414" i="24"/>
  <c r="J5414" i="24"/>
  <c r="I5416" i="24" l="1"/>
  <c r="N5415" i="24"/>
  <c r="L5415" i="24"/>
  <c r="J5415" i="24"/>
  <c r="M5415" i="24"/>
  <c r="K5415" i="24"/>
  <c r="I5417" i="24" l="1"/>
  <c r="N5416" i="24"/>
  <c r="M5416" i="24"/>
  <c r="J5416" i="24"/>
  <c r="K5416" i="24"/>
  <c r="L5416" i="24"/>
  <c r="I5418" i="24" l="1"/>
  <c r="M5417" i="24"/>
  <c r="N5417" i="24"/>
  <c r="L5417" i="24"/>
  <c r="J5417" i="24"/>
  <c r="K5417" i="24"/>
  <c r="I5419" i="24" l="1"/>
  <c r="N5418" i="24"/>
  <c r="M5418" i="24"/>
  <c r="L5418" i="24"/>
  <c r="J5418" i="24"/>
  <c r="K5418" i="24"/>
  <c r="I5420" i="24" l="1"/>
  <c r="L5419" i="24"/>
  <c r="M5419" i="24"/>
  <c r="N5419" i="24"/>
  <c r="J5419" i="24"/>
  <c r="K5419" i="24"/>
  <c r="I5421" i="24" l="1"/>
  <c r="M5420" i="24"/>
  <c r="N5420" i="24"/>
  <c r="L5420" i="24"/>
  <c r="J5420" i="24"/>
  <c r="K5420" i="24"/>
  <c r="I5422" i="24" l="1"/>
  <c r="N5421" i="24"/>
  <c r="M5421" i="24"/>
  <c r="L5421" i="24"/>
  <c r="K5421" i="24"/>
  <c r="J5421" i="24"/>
  <c r="I5423" i="24" l="1"/>
  <c r="M5422" i="24"/>
  <c r="L5422" i="24"/>
  <c r="N5422" i="24"/>
  <c r="J5422" i="24"/>
  <c r="K5422" i="24"/>
  <c r="I5424" i="24" l="1"/>
  <c r="M5423" i="24"/>
  <c r="L5423" i="24"/>
  <c r="N5423" i="24"/>
  <c r="K5423" i="24"/>
  <c r="J5423" i="24"/>
  <c r="I5425" i="24" l="1"/>
  <c r="N5424" i="24"/>
  <c r="M5424" i="24"/>
  <c r="J5424" i="24"/>
  <c r="L5424" i="24"/>
  <c r="K5424" i="24"/>
  <c r="I5426" i="24" l="1"/>
  <c r="N5425" i="24"/>
  <c r="L5425" i="24"/>
  <c r="M5425" i="24"/>
  <c r="J5425" i="24"/>
  <c r="K5425" i="24"/>
  <c r="I5427" i="24" l="1"/>
  <c r="N5426" i="24"/>
  <c r="M5426" i="24"/>
  <c r="J5426" i="24"/>
  <c r="K5426" i="24"/>
  <c r="L5426" i="24"/>
  <c r="I5428" i="24" l="1"/>
  <c r="L5427" i="24"/>
  <c r="M5427" i="24"/>
  <c r="N5427" i="24"/>
  <c r="J5427" i="24"/>
  <c r="K5427" i="24"/>
  <c r="I5429" i="24" l="1"/>
  <c r="M5428" i="24"/>
  <c r="N5428" i="24"/>
  <c r="L5428" i="24"/>
  <c r="J5428" i="24"/>
  <c r="K5428" i="24"/>
  <c r="I5430" i="24" l="1"/>
  <c r="N5429" i="24"/>
  <c r="M5429" i="24"/>
  <c r="L5429" i="24"/>
  <c r="J5429" i="24"/>
  <c r="K5429" i="24"/>
  <c r="I5431" i="24" l="1"/>
  <c r="N5430" i="24"/>
  <c r="M5430" i="24"/>
  <c r="L5430" i="24"/>
  <c r="J5430" i="24"/>
  <c r="K5430" i="24"/>
  <c r="I5432" i="24" l="1"/>
  <c r="N5431" i="24"/>
  <c r="M5431" i="24"/>
  <c r="L5431" i="24"/>
  <c r="J5431" i="24"/>
  <c r="K5431" i="24"/>
  <c r="I5433" i="24" l="1"/>
  <c r="N5432" i="24"/>
  <c r="M5432" i="24"/>
  <c r="L5432" i="24"/>
  <c r="J5432" i="24"/>
  <c r="K5432" i="24"/>
  <c r="I5434" i="24" l="1"/>
  <c r="N5433" i="24"/>
  <c r="M5433" i="24"/>
  <c r="L5433" i="24"/>
  <c r="J5433" i="24"/>
  <c r="K5433" i="24"/>
  <c r="I5435" i="24" l="1"/>
  <c r="N5434" i="24"/>
  <c r="M5434" i="24"/>
  <c r="L5434" i="24"/>
  <c r="J5434" i="24"/>
  <c r="K5434" i="24"/>
  <c r="I5436" i="24" l="1"/>
  <c r="L5435" i="24"/>
  <c r="N5435" i="24"/>
  <c r="M5435" i="24"/>
  <c r="K5435" i="24"/>
  <c r="J5435" i="24"/>
  <c r="I5437" i="24" l="1"/>
  <c r="M5436" i="24"/>
  <c r="N5436" i="24"/>
  <c r="L5436" i="24"/>
  <c r="J5436" i="24"/>
  <c r="K5436" i="24"/>
  <c r="I5438" i="24" l="1"/>
  <c r="N5437" i="24"/>
  <c r="L5437" i="24"/>
  <c r="M5437" i="24"/>
  <c r="K5437" i="24"/>
  <c r="J5437" i="24"/>
  <c r="I5439" i="24" l="1"/>
  <c r="L5438" i="24"/>
  <c r="N5438" i="24"/>
  <c r="M5438" i="24"/>
  <c r="J5438" i="24"/>
  <c r="K5438" i="24"/>
  <c r="I5440" i="24" l="1"/>
  <c r="M5439" i="24"/>
  <c r="L5439" i="24"/>
  <c r="N5439" i="24"/>
  <c r="J5439" i="24"/>
  <c r="K5439" i="24"/>
  <c r="I5441" i="24" l="1"/>
  <c r="N5440" i="24"/>
  <c r="M5440" i="24"/>
  <c r="L5440" i="24"/>
  <c r="J5440" i="24"/>
  <c r="K5440" i="24"/>
  <c r="I5442" i="24" l="1"/>
  <c r="M5441" i="24"/>
  <c r="N5441" i="24"/>
  <c r="L5441" i="24"/>
  <c r="J5441" i="24"/>
  <c r="K5441" i="24"/>
  <c r="I5443" i="24" l="1"/>
  <c r="N5442" i="24"/>
  <c r="M5442" i="24"/>
  <c r="K5442" i="24"/>
  <c r="L5442" i="24"/>
  <c r="J5442" i="24"/>
  <c r="I5444" i="24" l="1"/>
  <c r="L5443" i="24"/>
  <c r="M5443" i="24"/>
  <c r="N5443" i="24"/>
  <c r="K5443" i="24"/>
  <c r="J5443" i="24"/>
  <c r="I5445" i="24" l="1"/>
  <c r="M5444" i="24"/>
  <c r="N5444" i="24"/>
  <c r="L5444" i="24"/>
  <c r="J5444" i="24"/>
  <c r="K5444" i="24"/>
  <c r="I5446" i="24" l="1"/>
  <c r="N5445" i="24"/>
  <c r="L5445" i="24"/>
  <c r="M5445" i="24"/>
  <c r="J5445" i="24"/>
  <c r="K5445" i="24"/>
  <c r="I5447" i="24" l="1"/>
  <c r="N5446" i="24"/>
  <c r="L5446" i="24"/>
  <c r="J5446" i="24"/>
  <c r="K5446" i="24"/>
  <c r="M5446" i="24"/>
  <c r="I5448" i="24" l="1"/>
  <c r="N5447" i="24"/>
  <c r="L5447" i="24"/>
  <c r="M5447" i="24"/>
  <c r="J5447" i="24"/>
  <c r="K5447" i="24"/>
  <c r="I5449" i="24" l="1"/>
  <c r="N5448" i="24"/>
  <c r="L5448" i="24"/>
  <c r="J5448" i="24"/>
  <c r="M5448" i="24"/>
  <c r="K5448" i="24"/>
  <c r="I5450" i="24" l="1"/>
  <c r="M5449" i="24"/>
  <c r="N5449" i="24"/>
  <c r="L5449" i="24"/>
  <c r="J5449" i="24"/>
  <c r="K5449" i="24"/>
  <c r="I5451" i="24" l="1"/>
  <c r="N5450" i="24"/>
  <c r="M5450" i="24"/>
  <c r="L5450" i="24"/>
  <c r="J5450" i="24"/>
  <c r="K5450" i="24"/>
  <c r="I5452" i="24" l="1"/>
  <c r="L5451" i="24"/>
  <c r="M5451" i="24"/>
  <c r="N5451" i="24"/>
  <c r="J5451" i="24"/>
  <c r="K5451" i="24"/>
  <c r="I5453" i="24" l="1"/>
  <c r="M5452" i="24"/>
  <c r="N5452" i="24"/>
  <c r="L5452" i="24"/>
  <c r="J5452" i="24"/>
  <c r="K5452" i="24"/>
  <c r="I5454" i="24" l="1"/>
  <c r="N5453" i="24"/>
  <c r="L5453" i="24"/>
  <c r="M5453" i="24"/>
  <c r="K5453" i="24"/>
  <c r="J5453" i="24"/>
  <c r="I5455" i="24" l="1"/>
  <c r="L5454" i="24"/>
  <c r="N5454" i="24"/>
  <c r="M5454" i="24"/>
  <c r="J5454" i="24"/>
  <c r="K5454" i="24"/>
  <c r="I5456" i="24" l="1"/>
  <c r="L5455" i="24"/>
  <c r="N5455" i="24"/>
  <c r="M5455" i="24"/>
  <c r="J5455" i="24"/>
  <c r="K5455" i="24"/>
  <c r="I5457" i="24" l="1"/>
  <c r="N5456" i="24"/>
  <c r="M5456" i="24"/>
  <c r="J5456" i="24"/>
  <c r="L5456" i="24"/>
  <c r="K5456" i="24"/>
  <c r="I5458" i="24" l="1"/>
  <c r="N5457" i="24"/>
  <c r="L5457" i="24"/>
  <c r="M5457" i="24"/>
  <c r="J5457" i="24"/>
  <c r="K5457" i="24"/>
  <c r="I5459" i="24" l="1"/>
  <c r="N5458" i="24"/>
  <c r="M5458" i="24"/>
  <c r="J5458" i="24"/>
  <c r="K5458" i="24"/>
  <c r="L5458" i="24"/>
  <c r="I5460" i="24" l="1"/>
  <c r="L5459" i="24"/>
  <c r="M5459" i="24"/>
  <c r="N5459" i="24"/>
  <c r="J5459" i="24"/>
  <c r="K5459" i="24"/>
  <c r="I5461" i="24" l="1"/>
  <c r="M5460" i="24"/>
  <c r="N5460" i="24"/>
  <c r="L5460" i="24"/>
  <c r="J5460" i="24"/>
  <c r="K5460" i="24"/>
  <c r="I5462" i="24" l="1"/>
  <c r="N5461" i="24"/>
  <c r="M5461" i="24"/>
  <c r="L5461" i="24"/>
  <c r="J5461" i="24"/>
  <c r="K5461" i="24"/>
  <c r="I5463" i="24" l="1"/>
  <c r="N5462" i="24"/>
  <c r="M5462" i="24"/>
  <c r="L5462" i="24"/>
  <c r="J5462" i="24"/>
  <c r="K5462" i="24"/>
  <c r="I5464" i="24" l="1"/>
  <c r="N5463" i="24"/>
  <c r="M5463" i="24"/>
  <c r="L5463" i="24"/>
  <c r="J5463" i="24"/>
  <c r="K5463" i="24"/>
  <c r="I5465" i="24" l="1"/>
  <c r="N5464" i="24"/>
  <c r="M5464" i="24"/>
  <c r="L5464" i="24"/>
  <c r="J5464" i="24"/>
  <c r="K5464" i="24"/>
  <c r="I5466" i="24" l="1"/>
  <c r="N5465" i="24"/>
  <c r="M5465" i="24"/>
  <c r="L5465" i="24"/>
  <c r="J5465" i="24"/>
  <c r="K5465" i="24"/>
  <c r="I5467" i="24" l="1"/>
  <c r="N5466" i="24"/>
  <c r="M5466" i="24"/>
  <c r="L5466" i="24"/>
  <c r="J5466" i="24"/>
  <c r="K5466" i="24"/>
  <c r="I5468" i="24" l="1"/>
  <c r="M5467" i="24"/>
  <c r="L5467" i="24"/>
  <c r="N5467" i="24"/>
  <c r="J5467" i="24"/>
  <c r="K5467" i="24"/>
  <c r="I5469" i="24" l="1"/>
  <c r="M5468" i="24"/>
  <c r="N5468" i="24"/>
  <c r="L5468" i="24"/>
  <c r="J5468" i="24"/>
  <c r="K5468" i="24"/>
  <c r="I5470" i="24" l="1"/>
  <c r="N5469" i="24"/>
  <c r="M5469" i="24"/>
  <c r="L5469" i="24"/>
  <c r="K5469" i="24"/>
  <c r="J5469" i="24"/>
  <c r="I5471" i="24" l="1"/>
  <c r="M5470" i="24"/>
  <c r="L5470" i="24"/>
  <c r="N5470" i="24"/>
  <c r="J5470" i="24"/>
  <c r="K5470" i="24"/>
  <c r="I5472" i="24" l="1"/>
  <c r="M5471" i="24"/>
  <c r="L5471" i="24"/>
  <c r="N5471" i="24"/>
  <c r="J5471" i="24"/>
  <c r="K5471" i="24"/>
  <c r="I5473" i="24" l="1"/>
  <c r="N5472" i="24"/>
  <c r="M5472" i="24"/>
  <c r="L5472" i="24"/>
  <c r="J5472" i="24"/>
  <c r="K5472" i="24"/>
  <c r="I5474" i="24" l="1"/>
  <c r="N5473" i="24"/>
  <c r="L5473" i="24"/>
  <c r="M5473" i="24"/>
  <c r="J5473" i="24"/>
  <c r="K5473" i="24"/>
  <c r="I5475" i="24" l="1"/>
  <c r="N5474" i="24"/>
  <c r="M5474" i="24"/>
  <c r="K5474" i="24"/>
  <c r="L5474" i="24"/>
  <c r="J5474" i="24"/>
  <c r="I5476" i="24" l="1"/>
  <c r="L5475" i="24"/>
  <c r="N5475" i="24"/>
  <c r="M5475" i="24"/>
  <c r="J5475" i="24"/>
  <c r="K5475" i="24"/>
  <c r="I5477" i="24" l="1"/>
  <c r="M5476" i="24"/>
  <c r="N5476" i="24"/>
  <c r="L5476" i="24"/>
  <c r="J5476" i="24"/>
  <c r="K5476" i="24"/>
  <c r="I5478" i="24" l="1"/>
  <c r="N5477" i="24"/>
  <c r="M5477" i="24"/>
  <c r="L5477" i="24"/>
  <c r="J5477" i="24"/>
  <c r="K5477" i="24"/>
  <c r="I5479" i="24" l="1"/>
  <c r="N5478" i="24"/>
  <c r="M5478" i="24"/>
  <c r="L5478" i="24"/>
  <c r="J5478" i="24"/>
  <c r="K5478" i="24"/>
  <c r="I5480" i="24" l="1"/>
  <c r="N5479" i="24"/>
  <c r="M5479" i="24"/>
  <c r="L5479" i="24"/>
  <c r="J5479" i="24"/>
  <c r="K5479" i="24"/>
  <c r="N5480" i="24" l="1"/>
  <c r="I5481" i="24"/>
  <c r="M5480" i="24"/>
  <c r="L5480" i="24"/>
  <c r="J5480" i="24"/>
  <c r="K5480" i="24"/>
  <c r="I5482" i="24" l="1"/>
  <c r="L5481" i="24"/>
  <c r="J5481" i="24"/>
  <c r="K5481" i="24"/>
  <c r="N5481" i="24"/>
  <c r="M5481" i="24"/>
  <c r="I5483" i="24" l="1"/>
  <c r="J5482" i="24"/>
  <c r="K5482" i="24"/>
  <c r="N5482" i="24"/>
  <c r="L5482" i="24"/>
  <c r="M5482" i="24"/>
  <c r="I5484" i="24" l="1"/>
  <c r="N5483" i="24"/>
  <c r="M5483" i="24"/>
  <c r="J5483" i="24"/>
  <c r="K5483" i="24"/>
  <c r="L5483" i="24"/>
  <c r="I5485" i="24" l="1"/>
  <c r="L5484" i="24"/>
  <c r="J5484" i="24"/>
  <c r="K5484" i="24"/>
  <c r="N5484" i="24"/>
  <c r="M5484" i="24"/>
  <c r="I5486" i="24" l="1"/>
  <c r="N5485" i="24"/>
  <c r="M5485" i="24"/>
  <c r="L5485" i="24"/>
  <c r="J5485" i="24"/>
  <c r="K5485" i="24"/>
  <c r="I5487" i="24" l="1"/>
  <c r="J5486" i="24"/>
  <c r="M5486" i="24"/>
  <c r="K5486" i="24"/>
  <c r="N5486" i="24"/>
  <c r="L5486" i="24"/>
  <c r="I5488" i="24" l="1"/>
  <c r="K5487" i="24"/>
  <c r="J5487" i="24"/>
  <c r="N5487" i="24"/>
  <c r="L5487" i="24"/>
  <c r="M5487" i="24"/>
  <c r="I5489" i="24" l="1"/>
  <c r="L5488" i="24"/>
  <c r="J5488" i="24"/>
  <c r="K5488" i="24"/>
  <c r="M5488" i="24"/>
  <c r="N5488" i="24"/>
  <c r="I5490" i="24" l="1"/>
  <c r="L5489" i="24"/>
  <c r="K5489" i="24"/>
  <c r="J5489" i="24"/>
  <c r="M5489" i="24"/>
  <c r="N5489" i="24"/>
  <c r="I5491" i="24" l="1"/>
  <c r="L5490" i="24"/>
  <c r="J5490" i="24"/>
  <c r="K5490" i="24"/>
  <c r="N5490" i="24"/>
  <c r="M5490" i="24"/>
  <c r="I5492" i="24" l="1"/>
  <c r="L5491" i="24"/>
  <c r="K5491" i="24"/>
  <c r="J5491" i="24"/>
  <c r="M5491" i="24"/>
  <c r="N5491" i="24"/>
  <c r="I5493" i="24" l="1"/>
  <c r="L5492" i="24"/>
  <c r="J5492" i="24"/>
  <c r="K5492" i="24"/>
  <c r="N5492" i="24"/>
  <c r="M5492" i="24"/>
  <c r="I5494" i="24" l="1"/>
  <c r="L5493" i="24"/>
  <c r="J5493" i="24"/>
  <c r="K5493" i="24"/>
  <c r="N5493" i="24"/>
  <c r="M5493" i="24"/>
  <c r="I5495" i="24" l="1"/>
  <c r="L5494" i="24"/>
  <c r="J5494" i="24"/>
  <c r="K5494" i="24"/>
  <c r="N5494" i="24"/>
  <c r="M5494" i="24"/>
  <c r="I5496" i="24" l="1"/>
  <c r="M5495" i="24"/>
  <c r="L5495" i="24"/>
  <c r="N5495" i="24"/>
  <c r="J5495" i="24"/>
  <c r="K5495" i="24"/>
  <c r="I5497" i="24" l="1"/>
  <c r="L5496" i="24"/>
  <c r="J5496" i="24"/>
  <c r="K5496" i="24"/>
  <c r="N5496" i="24"/>
  <c r="M5496" i="24"/>
  <c r="I5498" i="24" l="1"/>
  <c r="J5497" i="24"/>
  <c r="L5497" i="24"/>
  <c r="K5497" i="24"/>
  <c r="N5497" i="24"/>
  <c r="M5497" i="24"/>
  <c r="I5499" i="24" l="1"/>
  <c r="L5498" i="24"/>
  <c r="K5498" i="24"/>
  <c r="J5498" i="24"/>
  <c r="N5498" i="24"/>
  <c r="M5498" i="24"/>
  <c r="I5500" i="24" l="1"/>
  <c r="L5499" i="24"/>
  <c r="J5499" i="24"/>
  <c r="K5499" i="24"/>
  <c r="M5499" i="24"/>
  <c r="N5499" i="24"/>
  <c r="I5501" i="24" l="1"/>
  <c r="L5500" i="24"/>
  <c r="J5500" i="24"/>
  <c r="M5500" i="24"/>
  <c r="K5500" i="24"/>
  <c r="N5500" i="24"/>
  <c r="I5502" i="24" l="1"/>
  <c r="L5501" i="24"/>
  <c r="J5501" i="24"/>
  <c r="K5501" i="24"/>
  <c r="M5501" i="24"/>
  <c r="N5501" i="24"/>
  <c r="I5503" i="24" l="1"/>
  <c r="L5502" i="24"/>
  <c r="J5502" i="24"/>
  <c r="N5502" i="24"/>
  <c r="K5502" i="24"/>
  <c r="M5502" i="24"/>
  <c r="I5504" i="24" l="1"/>
  <c r="L5503" i="24"/>
  <c r="J5503" i="24"/>
  <c r="K5503" i="24"/>
  <c r="N5503" i="24"/>
  <c r="M5503" i="24"/>
  <c r="I5505" i="24" l="1"/>
  <c r="J5504" i="24"/>
  <c r="K5504" i="24"/>
  <c r="N5504" i="24"/>
  <c r="L5504" i="24"/>
  <c r="M5504" i="24"/>
  <c r="I5506" i="24" l="1"/>
  <c r="K5505" i="24"/>
  <c r="J5505" i="24"/>
  <c r="L5505" i="24"/>
  <c r="N5505" i="24"/>
  <c r="M5505" i="24"/>
  <c r="I5507" i="24" l="1"/>
  <c r="L5506" i="24"/>
  <c r="J5506" i="24"/>
  <c r="K5506" i="24"/>
  <c r="N5506" i="24"/>
  <c r="M5506" i="24"/>
  <c r="I5508" i="24" l="1"/>
  <c r="L5507" i="24"/>
  <c r="J5507" i="24"/>
  <c r="K5507" i="24"/>
  <c r="M5507" i="24"/>
  <c r="N5507" i="24"/>
  <c r="I5509" i="24" l="1"/>
  <c r="L5508" i="24"/>
  <c r="J5508" i="24"/>
  <c r="K5508" i="24"/>
  <c r="M5508" i="24"/>
  <c r="N5508" i="24"/>
  <c r="I5510" i="24" l="1"/>
  <c r="L5509" i="24"/>
  <c r="J5509" i="24"/>
  <c r="K5509" i="24"/>
  <c r="N5509" i="24"/>
  <c r="M5509" i="24"/>
  <c r="I5511" i="24" l="1"/>
  <c r="L5510" i="24"/>
  <c r="K5510" i="24"/>
  <c r="J5510" i="24"/>
  <c r="M5510" i="24"/>
  <c r="N5510" i="24"/>
  <c r="I5512" i="24" l="1"/>
  <c r="L5511" i="24"/>
  <c r="K5511" i="24"/>
  <c r="J5511" i="24"/>
  <c r="M5511" i="24"/>
  <c r="N5511" i="24"/>
  <c r="I5513" i="24" l="1"/>
  <c r="L5512" i="24"/>
  <c r="K5512" i="24"/>
  <c r="J5512" i="24"/>
  <c r="N5512" i="24"/>
  <c r="M5512" i="24"/>
  <c r="I5514" i="24" l="1"/>
  <c r="L5513" i="24"/>
  <c r="J5513" i="24"/>
  <c r="K5513" i="24"/>
  <c r="N5513" i="24"/>
  <c r="M5513" i="24"/>
  <c r="I5515" i="24" l="1"/>
  <c r="L5514" i="24"/>
  <c r="K5514" i="24"/>
  <c r="N5514" i="24"/>
  <c r="J5514" i="24"/>
  <c r="M5514" i="24"/>
  <c r="I5516" i="24" l="1"/>
  <c r="L5515" i="24"/>
  <c r="K5515" i="24"/>
  <c r="J5515" i="24"/>
  <c r="M5515" i="24"/>
  <c r="N5515" i="24"/>
  <c r="I5517" i="24" l="1"/>
  <c r="L5516" i="24"/>
  <c r="M5516" i="24"/>
  <c r="J5516" i="24"/>
  <c r="K5516" i="24"/>
  <c r="N5516" i="24"/>
  <c r="I5518" i="24" l="1"/>
  <c r="L5517" i="24"/>
  <c r="J5517" i="24"/>
  <c r="N5517" i="24"/>
  <c r="K5517" i="24"/>
  <c r="M5517" i="24"/>
  <c r="I5519" i="24" l="1"/>
  <c r="L5518" i="24"/>
  <c r="J5518" i="24"/>
  <c r="K5518" i="24"/>
  <c r="N5518" i="24"/>
  <c r="M5518" i="24"/>
  <c r="I5520" i="24" l="1"/>
  <c r="L5519" i="24"/>
  <c r="J5519" i="24"/>
  <c r="M5519" i="24"/>
  <c r="K5519" i="24"/>
  <c r="N5519" i="24"/>
  <c r="I5521" i="24" l="1"/>
  <c r="L5520" i="24"/>
  <c r="J5520" i="24"/>
  <c r="K5520" i="24"/>
  <c r="N5520" i="24"/>
  <c r="M5520" i="24"/>
  <c r="I5522" i="24" l="1"/>
  <c r="L5521" i="24"/>
  <c r="K5521" i="24"/>
  <c r="J5521" i="24"/>
  <c r="N5521" i="24"/>
  <c r="M5521" i="24"/>
  <c r="I5523" i="24" l="1"/>
  <c r="L5522" i="24"/>
  <c r="N5522" i="24"/>
  <c r="M5522" i="24"/>
  <c r="J5522" i="24"/>
  <c r="K5522" i="24"/>
  <c r="I5524" i="24" l="1"/>
  <c r="L5523" i="24"/>
  <c r="J5523" i="24"/>
  <c r="K5523" i="24"/>
  <c r="N5523" i="24"/>
  <c r="M5523" i="24"/>
  <c r="I5525" i="24" l="1"/>
  <c r="L5524" i="24"/>
  <c r="J5524" i="24"/>
  <c r="K5524" i="24"/>
  <c r="N5524" i="24"/>
  <c r="M5524" i="24"/>
  <c r="I5526" i="24" l="1"/>
  <c r="L5525" i="24"/>
  <c r="J5525" i="24"/>
  <c r="K5525" i="24"/>
  <c r="N5525" i="24"/>
  <c r="M5525" i="24"/>
  <c r="I5527" i="24" l="1"/>
  <c r="L5526" i="24"/>
  <c r="J5526" i="24"/>
  <c r="K5526" i="24"/>
  <c r="N5526" i="24"/>
  <c r="M5526" i="24"/>
  <c r="I5528" i="24" l="1"/>
  <c r="L5527" i="24"/>
  <c r="M5527" i="24"/>
  <c r="J5527" i="24"/>
  <c r="K5527" i="24"/>
  <c r="N5527" i="24"/>
  <c r="I5529" i="24" l="1"/>
  <c r="L5528" i="24"/>
  <c r="K5528" i="24"/>
  <c r="J5528" i="24"/>
  <c r="N5528" i="24"/>
  <c r="M5528" i="24"/>
  <c r="I5530" i="24" l="1"/>
  <c r="L5529" i="24"/>
  <c r="J5529" i="24"/>
  <c r="K5529" i="24"/>
  <c r="N5529" i="24"/>
  <c r="M5529" i="24"/>
  <c r="I5531" i="24" l="1"/>
  <c r="L5530" i="24"/>
  <c r="J5530" i="24"/>
  <c r="K5530" i="24"/>
  <c r="M5530" i="24"/>
  <c r="N5530" i="24"/>
  <c r="I5532" i="24" l="1"/>
  <c r="L5531" i="24"/>
  <c r="N5531" i="24"/>
  <c r="J5531" i="24"/>
  <c r="K5531" i="24"/>
  <c r="M5531" i="24"/>
  <c r="I5533" i="24" l="1"/>
  <c r="L5532" i="24"/>
  <c r="J5532" i="24"/>
  <c r="K5532" i="24"/>
  <c r="N5532" i="24"/>
  <c r="M5532" i="24"/>
  <c r="I5534" i="24" l="1"/>
  <c r="L5533" i="24"/>
  <c r="J5533" i="24"/>
  <c r="K5533" i="24"/>
  <c r="N5533" i="24"/>
  <c r="M5533" i="24"/>
  <c r="I5535" i="24" l="1"/>
  <c r="L5534" i="24"/>
  <c r="J5534" i="24"/>
  <c r="N5534" i="24"/>
  <c r="K5534" i="24"/>
  <c r="M5534" i="24"/>
  <c r="I5536" i="24" l="1"/>
  <c r="L5535" i="24"/>
  <c r="J5535" i="24"/>
  <c r="K5535" i="24"/>
  <c r="N5535" i="24"/>
  <c r="M5535" i="24"/>
  <c r="I5537" i="24" l="1"/>
  <c r="L5536" i="24"/>
  <c r="J5536" i="24"/>
  <c r="K5536" i="24"/>
  <c r="N5536" i="24"/>
  <c r="M5536" i="24"/>
  <c r="I5538" i="24" l="1"/>
  <c r="L5537" i="24"/>
  <c r="K5537" i="24"/>
  <c r="M5537" i="24"/>
  <c r="J5537" i="24"/>
  <c r="N5537" i="24"/>
  <c r="I5539" i="24" l="1"/>
  <c r="L5538" i="24"/>
  <c r="N5538" i="24"/>
  <c r="J5538" i="24"/>
  <c r="M5538" i="24"/>
  <c r="K5538" i="24"/>
  <c r="I5540" i="24" l="1"/>
  <c r="L5539" i="24"/>
  <c r="K5539" i="24"/>
  <c r="M5539" i="24"/>
  <c r="J5539" i="24"/>
  <c r="N5539" i="24"/>
  <c r="I5541" i="24" l="1"/>
  <c r="L5540" i="24"/>
  <c r="J5540" i="24"/>
  <c r="K5540" i="24"/>
  <c r="M5540" i="24"/>
  <c r="N5540" i="24"/>
  <c r="I5542" i="24" l="1"/>
  <c r="L5541" i="24"/>
  <c r="J5541" i="24"/>
  <c r="K5541" i="24"/>
  <c r="N5541" i="24"/>
  <c r="M5541" i="24"/>
  <c r="I5543" i="24" l="1"/>
  <c r="L5542" i="24"/>
  <c r="K5542" i="24"/>
  <c r="J5542" i="24"/>
  <c r="N5542" i="24"/>
  <c r="M5542" i="24"/>
  <c r="I5544" i="24" l="1"/>
  <c r="L5543" i="24"/>
  <c r="M5543" i="24"/>
  <c r="K5543" i="24"/>
  <c r="J5543" i="24"/>
  <c r="N5543" i="24"/>
  <c r="I5545" i="24" l="1"/>
  <c r="L5544" i="24"/>
  <c r="J5544" i="24"/>
  <c r="K5544" i="24"/>
  <c r="N5544" i="24"/>
  <c r="M5544" i="24"/>
  <c r="I5546" i="24" l="1"/>
  <c r="L5545" i="24"/>
  <c r="J5545" i="24"/>
  <c r="K5545" i="24"/>
  <c r="N5545" i="24"/>
  <c r="M5545" i="24"/>
  <c r="I5547" i="24" l="1"/>
  <c r="L5546" i="24"/>
  <c r="J5546" i="24"/>
  <c r="K5546" i="24"/>
  <c r="N5546" i="24"/>
  <c r="M5546" i="24"/>
  <c r="I5548" i="24" l="1"/>
  <c r="L5547" i="24"/>
  <c r="K5547" i="24"/>
  <c r="J5547" i="24"/>
  <c r="N5547" i="24"/>
  <c r="M5547" i="24"/>
  <c r="I5549" i="24" l="1"/>
  <c r="L5548" i="24"/>
  <c r="K5548" i="24"/>
  <c r="M5548" i="24"/>
  <c r="J5548" i="24"/>
  <c r="N5548" i="24"/>
  <c r="I5550" i="24" l="1"/>
  <c r="L5549" i="24"/>
  <c r="N5549" i="24"/>
  <c r="J5549" i="24"/>
  <c r="K5549" i="24"/>
  <c r="M5549" i="24"/>
  <c r="I5551" i="24" l="1"/>
  <c r="L5550" i="24"/>
  <c r="J5550" i="24"/>
  <c r="K5550" i="24"/>
  <c r="N5550" i="24"/>
  <c r="M5550" i="24"/>
  <c r="I5552" i="24" l="1"/>
  <c r="L5551" i="24"/>
  <c r="J5551" i="24"/>
  <c r="M5551" i="24"/>
  <c r="K5551" i="24"/>
  <c r="N5551" i="24"/>
  <c r="I5553" i="24" l="1"/>
  <c r="L5552" i="24"/>
  <c r="K5552" i="24"/>
  <c r="J5552" i="24"/>
  <c r="N5552" i="24"/>
  <c r="M5552" i="24"/>
  <c r="I5554" i="24" l="1"/>
  <c r="L5553" i="24"/>
  <c r="M5553" i="24"/>
  <c r="K5553" i="24"/>
  <c r="J5553" i="24"/>
  <c r="N5553" i="24"/>
  <c r="I5555" i="24" l="1"/>
  <c r="L5554" i="24"/>
  <c r="J5554" i="24"/>
  <c r="M5554" i="24"/>
  <c r="K5554" i="24"/>
  <c r="N5554" i="24"/>
  <c r="I5556" i="24" l="1"/>
  <c r="L5555" i="24"/>
  <c r="N5555" i="24"/>
  <c r="J5555" i="24"/>
  <c r="K5555" i="24"/>
  <c r="M5555" i="24"/>
  <c r="I5557" i="24" l="1"/>
  <c r="L5556" i="24"/>
  <c r="K5556" i="24"/>
  <c r="N5556" i="24"/>
  <c r="J5556" i="24"/>
  <c r="M5556" i="24"/>
  <c r="I5558" i="24" l="1"/>
  <c r="L5557" i="24"/>
  <c r="J5557" i="24"/>
  <c r="K5557" i="24"/>
  <c r="M5557" i="24"/>
  <c r="N5557" i="24"/>
  <c r="I5559" i="24" l="1"/>
  <c r="L5558" i="24"/>
  <c r="J5558" i="24"/>
  <c r="N5558" i="24"/>
  <c r="K5558" i="24"/>
  <c r="M5558" i="24"/>
  <c r="I5560" i="24" l="1"/>
  <c r="L5559" i="24"/>
  <c r="J5559" i="24"/>
  <c r="K5559" i="24"/>
  <c r="N5559" i="24"/>
  <c r="M5559" i="24"/>
  <c r="I5561" i="24" l="1"/>
  <c r="L5560" i="24"/>
  <c r="J5560" i="24"/>
  <c r="N5560" i="24"/>
  <c r="K5560" i="24"/>
  <c r="M5560" i="24"/>
  <c r="I5562" i="24" l="1"/>
  <c r="L5561" i="24"/>
  <c r="J5561" i="24"/>
  <c r="K5561" i="24"/>
  <c r="N5561" i="24"/>
  <c r="M5561" i="24"/>
  <c r="I5563" i="24" l="1"/>
  <c r="L5562" i="24"/>
  <c r="N5562" i="24"/>
  <c r="M5562" i="24"/>
  <c r="K5562" i="24"/>
  <c r="J5562" i="24"/>
  <c r="I5564" i="24" l="1"/>
  <c r="L5563" i="24"/>
  <c r="K5563" i="24"/>
  <c r="J5563" i="24"/>
  <c r="M5563" i="24"/>
  <c r="N5563" i="24"/>
  <c r="I5565" i="24" l="1"/>
  <c r="L5564" i="24"/>
  <c r="N5564" i="24"/>
  <c r="M5564" i="24"/>
  <c r="J5564" i="24"/>
  <c r="K5564" i="24"/>
  <c r="I5566" i="24" l="1"/>
  <c r="L5565" i="24"/>
  <c r="J5565" i="24"/>
  <c r="K5565" i="24"/>
  <c r="N5565" i="24"/>
  <c r="M5565" i="24"/>
  <c r="I5567" i="24" l="1"/>
  <c r="L5566" i="24"/>
  <c r="J5566" i="24"/>
  <c r="K5566" i="24"/>
  <c r="N5566" i="24"/>
  <c r="M5566" i="24"/>
  <c r="I5568" i="24" l="1"/>
  <c r="L5567" i="24"/>
  <c r="N5567" i="24"/>
  <c r="K5567" i="24"/>
  <c r="J5567" i="24"/>
  <c r="M5567" i="24"/>
  <c r="I5569" i="24" l="1"/>
  <c r="L5568" i="24"/>
  <c r="K5568" i="24"/>
  <c r="J5568" i="24"/>
  <c r="M5568" i="24"/>
  <c r="N5568" i="24"/>
  <c r="I5570" i="24" l="1"/>
  <c r="L5569" i="24"/>
  <c r="J5569" i="24"/>
  <c r="K5569" i="24"/>
  <c r="N5569" i="24"/>
  <c r="M5569" i="24"/>
  <c r="I5571" i="24" l="1"/>
  <c r="L5570" i="24"/>
  <c r="J5570" i="24"/>
  <c r="K5570" i="24"/>
  <c r="N5570" i="24"/>
  <c r="M5570" i="24"/>
  <c r="I5572" i="24" l="1"/>
  <c r="L5571" i="24"/>
  <c r="J5571" i="24"/>
  <c r="K5571" i="24"/>
  <c r="N5571" i="24"/>
  <c r="M5571" i="24"/>
  <c r="I5573" i="24" l="1"/>
  <c r="L5572" i="24"/>
  <c r="N5572" i="24"/>
  <c r="M5572" i="24"/>
  <c r="J5572" i="24"/>
  <c r="K5572" i="24"/>
  <c r="I5574" i="24" l="1"/>
  <c r="L5573" i="24"/>
  <c r="J5573" i="24"/>
  <c r="N5573" i="24"/>
  <c r="M5573" i="24"/>
  <c r="K5573" i="24"/>
  <c r="I5575" i="24" l="1"/>
  <c r="L5574" i="24"/>
  <c r="J5574" i="24"/>
  <c r="N5574" i="24"/>
  <c r="K5574" i="24"/>
  <c r="M5574" i="24"/>
  <c r="I5576" i="24" l="1"/>
  <c r="L5575" i="24"/>
  <c r="K5575" i="24"/>
  <c r="M5575" i="24"/>
  <c r="J5575" i="24"/>
  <c r="N5575" i="24"/>
  <c r="I5577" i="24" l="1"/>
  <c r="L5576" i="24"/>
  <c r="N5576" i="24"/>
  <c r="J5576" i="24"/>
  <c r="K5576" i="24"/>
  <c r="M5576" i="24"/>
  <c r="I5578" i="24" l="1"/>
  <c r="L5577" i="24"/>
  <c r="K5577" i="24"/>
  <c r="J5577" i="24"/>
  <c r="M5577" i="24"/>
  <c r="N5577" i="24"/>
  <c r="I5579" i="24" l="1"/>
  <c r="L5578" i="24"/>
  <c r="J5578" i="24"/>
  <c r="N5578" i="24"/>
  <c r="K5578" i="24"/>
  <c r="M5578" i="24"/>
  <c r="I5580" i="24" l="1"/>
  <c r="L5579" i="24"/>
  <c r="J5579" i="24"/>
  <c r="K5579" i="24"/>
  <c r="N5579" i="24"/>
  <c r="M5579" i="24"/>
  <c r="I5581" i="24" l="1"/>
  <c r="L5580" i="24"/>
  <c r="J5580" i="24"/>
  <c r="K5580" i="24"/>
  <c r="N5580" i="24"/>
  <c r="M5580" i="24"/>
  <c r="I5582" i="24" l="1"/>
  <c r="L5581" i="24"/>
  <c r="N5581" i="24"/>
  <c r="M5581" i="24"/>
  <c r="J5581" i="24"/>
  <c r="K5581" i="24"/>
  <c r="I5583" i="24" l="1"/>
  <c r="L5582" i="24"/>
  <c r="J5582" i="24"/>
  <c r="N5582" i="24"/>
  <c r="K5582" i="24"/>
  <c r="M5582" i="24"/>
  <c r="I5584" i="24" l="1"/>
  <c r="L5583" i="24"/>
  <c r="J5583" i="24"/>
  <c r="K5583" i="24"/>
  <c r="N5583" i="24"/>
  <c r="M5583" i="24"/>
  <c r="I5585" i="24" l="1"/>
  <c r="L5584" i="24"/>
  <c r="J5584" i="24"/>
  <c r="K5584" i="24"/>
  <c r="N5584" i="24"/>
  <c r="M5584" i="24"/>
  <c r="I5586" i="24" l="1"/>
  <c r="L5585" i="24"/>
  <c r="K5585" i="24"/>
  <c r="J5585" i="24"/>
  <c r="M5585" i="24"/>
  <c r="N5585" i="24"/>
  <c r="I5587" i="24" l="1"/>
  <c r="L5586" i="24"/>
  <c r="J5586" i="24"/>
  <c r="M5586" i="24"/>
  <c r="K5586" i="24"/>
  <c r="N5586" i="24"/>
  <c r="I5588" i="24" l="1"/>
  <c r="L5587" i="24"/>
  <c r="J5587" i="24"/>
  <c r="K5587" i="24"/>
  <c r="N5587" i="24"/>
  <c r="M5587" i="24"/>
  <c r="I5589" i="24" l="1"/>
  <c r="L5588" i="24"/>
  <c r="K5588" i="24"/>
  <c r="J5588" i="24"/>
  <c r="M5588" i="24"/>
  <c r="N5588" i="24"/>
  <c r="I5590" i="24" l="1"/>
  <c r="L5589" i="24"/>
  <c r="J5589" i="24"/>
  <c r="N5589" i="24"/>
  <c r="K5589" i="24"/>
  <c r="M5589" i="24"/>
  <c r="I5591" i="24" l="1"/>
  <c r="L5590" i="24"/>
  <c r="M5590" i="24"/>
  <c r="J5590" i="24"/>
  <c r="K5590" i="24"/>
  <c r="N5590" i="24"/>
  <c r="I5592" i="24" l="1"/>
  <c r="L5591" i="24"/>
  <c r="K5591" i="24"/>
  <c r="N5591" i="24"/>
  <c r="J5591" i="24"/>
  <c r="M5591" i="24"/>
  <c r="I5593" i="24" l="1"/>
  <c r="L5592" i="24"/>
  <c r="J5592" i="24"/>
  <c r="K5592" i="24"/>
  <c r="M5592" i="24"/>
  <c r="N5592" i="24"/>
  <c r="I5594" i="24" l="1"/>
  <c r="L5593" i="24"/>
  <c r="J5593" i="24"/>
  <c r="N5593" i="24"/>
  <c r="M5593" i="24"/>
  <c r="K5593" i="24"/>
  <c r="I5595" i="24" l="1"/>
  <c r="L5594" i="24"/>
  <c r="J5594" i="24"/>
  <c r="K5594" i="24"/>
  <c r="N5594" i="24"/>
  <c r="M5594" i="24"/>
  <c r="I5596" i="24" l="1"/>
  <c r="L5595" i="24"/>
  <c r="J5595" i="24"/>
  <c r="K5595" i="24"/>
  <c r="M5595" i="24"/>
  <c r="N5595" i="24"/>
  <c r="I5597" i="24" l="1"/>
  <c r="L5596" i="24"/>
  <c r="N5596" i="24"/>
  <c r="M5596" i="24"/>
  <c r="J5596" i="24"/>
  <c r="K5596" i="24"/>
  <c r="I5598" i="24" l="1"/>
  <c r="L5597" i="24"/>
  <c r="J5597" i="24"/>
  <c r="M5597" i="24"/>
  <c r="K5597" i="24"/>
  <c r="N5597" i="24"/>
  <c r="I5599" i="24" l="1"/>
  <c r="L5598" i="24"/>
  <c r="K5598" i="24"/>
  <c r="J5598" i="24"/>
  <c r="N5598" i="24"/>
  <c r="M5598" i="24"/>
  <c r="I5600" i="24" l="1"/>
  <c r="L5599" i="24"/>
  <c r="M5599" i="24"/>
  <c r="J5599" i="24"/>
  <c r="K5599" i="24"/>
  <c r="N5599" i="24"/>
  <c r="I5601" i="24" l="1"/>
  <c r="L5600" i="24"/>
  <c r="J5600" i="24"/>
  <c r="N5600" i="24"/>
  <c r="K5600" i="24"/>
  <c r="M5600" i="24"/>
  <c r="I5602" i="24" l="1"/>
  <c r="L5601" i="24"/>
  <c r="J5601" i="24"/>
  <c r="K5601" i="24"/>
  <c r="M5601" i="24"/>
  <c r="N5601" i="24"/>
  <c r="I5603" i="24" l="1"/>
  <c r="L5602" i="24"/>
  <c r="K5602" i="24"/>
  <c r="J5602" i="24"/>
  <c r="N5602" i="24"/>
  <c r="M5602" i="24"/>
  <c r="I5604" i="24" l="1"/>
  <c r="L5603" i="24"/>
  <c r="K5603" i="24"/>
  <c r="J5603" i="24"/>
  <c r="M5603" i="24"/>
  <c r="N5603" i="24"/>
  <c r="I5605" i="24" l="1"/>
  <c r="L5604" i="24"/>
  <c r="J5604" i="24"/>
  <c r="M5604" i="24"/>
  <c r="K5604" i="24"/>
  <c r="N5604" i="24"/>
  <c r="I5606" i="24" l="1"/>
  <c r="L5605" i="24"/>
  <c r="M5605" i="24"/>
  <c r="J5605" i="24"/>
  <c r="K5605" i="24"/>
  <c r="N5605" i="24"/>
  <c r="I5607" i="24" l="1"/>
  <c r="L5606" i="24"/>
  <c r="K5606" i="24"/>
  <c r="N5606" i="24"/>
  <c r="J5606" i="24"/>
  <c r="M5606" i="24"/>
  <c r="I5608" i="24" l="1"/>
  <c r="L5607" i="24"/>
  <c r="J5607" i="24"/>
  <c r="K5607" i="24"/>
  <c r="N5607" i="24"/>
  <c r="M5607" i="24"/>
  <c r="I5609" i="24" l="1"/>
  <c r="L5608" i="24"/>
  <c r="K5608" i="24"/>
  <c r="M5608" i="24"/>
  <c r="J5608" i="24"/>
  <c r="N5608" i="24"/>
  <c r="I5610" i="24" l="1"/>
  <c r="L5609" i="24"/>
  <c r="J5609" i="24"/>
  <c r="M5609" i="24"/>
  <c r="K5609" i="24"/>
  <c r="N5609" i="24"/>
  <c r="I5611" i="24" l="1"/>
  <c r="L5610" i="24"/>
  <c r="J5610" i="24"/>
  <c r="N5610" i="24"/>
  <c r="K5610" i="24"/>
  <c r="M5610" i="24"/>
  <c r="I5612" i="24" l="1"/>
  <c r="L5611" i="24"/>
  <c r="J5611" i="24"/>
  <c r="N5611" i="24"/>
  <c r="K5611" i="24"/>
  <c r="M5611" i="24"/>
  <c r="I5613" i="24" l="1"/>
  <c r="L5612" i="24"/>
  <c r="K5612" i="24"/>
  <c r="J5612" i="24"/>
  <c r="N5612" i="24"/>
  <c r="M5612" i="24"/>
  <c r="I5614" i="24" l="1"/>
  <c r="L5613" i="24"/>
  <c r="J5613" i="24"/>
  <c r="N5613" i="24"/>
  <c r="K5613" i="24"/>
  <c r="M5613" i="24"/>
  <c r="I5615" i="24" l="1"/>
  <c r="L5614" i="24"/>
  <c r="M5614" i="24"/>
  <c r="J5614" i="24"/>
  <c r="K5614" i="24"/>
  <c r="N5614" i="24"/>
  <c r="I5616" i="24" l="1"/>
  <c r="L5615" i="24"/>
  <c r="K5615" i="24"/>
  <c r="N5615" i="24"/>
  <c r="J5615" i="24"/>
  <c r="M5615" i="24"/>
  <c r="I5617" i="24" l="1"/>
  <c r="L5616" i="24"/>
  <c r="N5616" i="24"/>
  <c r="J5616" i="24"/>
  <c r="K5616" i="24"/>
  <c r="M5616" i="24"/>
  <c r="I5618" i="24" l="1"/>
  <c r="L5617" i="24"/>
  <c r="K5617" i="24"/>
  <c r="J5617" i="24"/>
  <c r="N5617" i="24"/>
  <c r="M5617" i="24"/>
  <c r="I5619" i="24" l="1"/>
  <c r="L5618" i="24"/>
  <c r="J5618" i="24"/>
  <c r="K5618" i="24"/>
  <c r="N5618" i="24"/>
  <c r="M5618" i="24"/>
  <c r="I5620" i="24" l="1"/>
  <c r="L5619" i="24"/>
  <c r="K5619" i="24"/>
  <c r="J5619" i="24"/>
  <c r="N5619" i="24"/>
  <c r="M5619" i="24"/>
  <c r="I5621" i="24" l="1"/>
  <c r="L5620" i="24"/>
  <c r="J5620" i="24"/>
  <c r="K5620" i="24"/>
  <c r="N5620" i="24"/>
  <c r="M5620" i="24"/>
  <c r="I5622" i="24" l="1"/>
  <c r="L5621" i="24"/>
  <c r="J5621" i="24"/>
  <c r="K5621" i="24"/>
  <c r="N5621" i="24"/>
  <c r="M5621" i="24"/>
  <c r="I5623" i="24" l="1"/>
  <c r="L5622" i="24"/>
  <c r="J5622" i="24"/>
  <c r="K5622" i="24"/>
  <c r="N5622" i="24"/>
  <c r="M5622" i="24"/>
  <c r="I5624" i="24" l="1"/>
  <c r="L5623" i="24"/>
  <c r="J5623" i="24"/>
  <c r="K5623" i="24"/>
  <c r="N5623" i="24"/>
  <c r="M5623" i="24"/>
  <c r="I5625" i="24" l="1"/>
  <c r="L5624" i="24"/>
  <c r="J5624" i="24"/>
  <c r="K5624" i="24"/>
  <c r="N5624" i="24"/>
  <c r="M5624" i="24"/>
  <c r="I5626" i="24" l="1"/>
  <c r="L5625" i="24"/>
  <c r="J5625" i="24"/>
  <c r="K5625" i="24"/>
  <c r="N5625" i="24"/>
  <c r="M5625" i="24"/>
  <c r="I5627" i="24" l="1"/>
  <c r="L5626" i="24"/>
  <c r="K5626" i="24"/>
  <c r="M5626" i="24"/>
  <c r="J5626" i="24"/>
  <c r="N5626" i="24"/>
  <c r="I5628" i="24" l="1"/>
  <c r="L5627" i="24"/>
  <c r="J5627" i="24"/>
  <c r="K5627" i="24"/>
  <c r="N5627" i="24"/>
  <c r="M5627" i="24"/>
  <c r="I5629" i="24" l="1"/>
  <c r="L5628" i="24"/>
  <c r="K5628" i="24"/>
  <c r="J5628" i="24"/>
  <c r="M5628" i="24"/>
  <c r="N5628" i="24"/>
  <c r="I5630" i="24" l="1"/>
  <c r="L5629" i="24"/>
  <c r="M5629" i="24"/>
  <c r="J5629" i="24"/>
  <c r="N5629" i="24"/>
  <c r="K5629" i="24"/>
  <c r="I5631" i="24" l="1"/>
  <c r="L5630" i="24"/>
  <c r="K5630" i="24"/>
  <c r="N5630" i="24"/>
  <c r="J5630" i="24"/>
  <c r="M5630" i="24"/>
  <c r="I5632" i="24" l="1"/>
  <c r="L5631" i="24"/>
  <c r="J5631" i="24"/>
  <c r="K5631" i="24"/>
  <c r="N5631" i="24"/>
  <c r="M5631" i="24"/>
  <c r="I5633" i="24" l="1"/>
  <c r="L5632" i="24"/>
  <c r="J5632" i="24"/>
  <c r="K5632" i="24"/>
  <c r="N5632" i="24"/>
  <c r="M5632" i="24"/>
  <c r="I5634" i="24" l="1"/>
  <c r="L5633" i="24"/>
  <c r="K5633" i="24"/>
  <c r="J5633" i="24"/>
  <c r="N5633" i="24"/>
  <c r="M5633" i="24"/>
  <c r="I5635" i="24" l="1"/>
  <c r="L5634" i="24"/>
  <c r="J5634" i="24"/>
  <c r="K5634" i="24"/>
  <c r="M5634" i="24"/>
  <c r="N5634" i="24"/>
  <c r="I5636" i="24" l="1"/>
  <c r="L5635" i="24"/>
  <c r="J5635" i="24"/>
  <c r="K5635" i="24"/>
  <c r="N5635" i="24"/>
  <c r="M5635" i="24"/>
  <c r="I5637" i="24" l="1"/>
  <c r="L5636" i="24"/>
  <c r="K5636" i="24"/>
  <c r="J5636" i="24"/>
  <c r="M5636" i="24"/>
  <c r="N5636" i="24"/>
  <c r="I5638" i="24" l="1"/>
  <c r="L5637" i="24"/>
  <c r="J5637" i="24"/>
  <c r="N5637" i="24"/>
  <c r="K5637" i="24"/>
  <c r="M5637" i="24"/>
  <c r="I5639" i="24" l="1"/>
  <c r="L5638" i="24"/>
  <c r="K5638" i="24"/>
  <c r="M5638" i="24"/>
  <c r="J5638" i="24"/>
  <c r="N5638" i="24"/>
  <c r="I5640" i="24" l="1"/>
  <c r="L5639" i="24"/>
  <c r="J5639" i="24"/>
  <c r="M5639" i="24"/>
  <c r="K5639" i="24"/>
  <c r="N5639" i="24"/>
  <c r="I5641" i="24" l="1"/>
  <c r="L5640" i="24"/>
  <c r="J5640" i="24"/>
  <c r="K5640" i="24"/>
  <c r="N5640" i="24"/>
  <c r="M5640" i="24"/>
  <c r="I5642" i="24" l="1"/>
  <c r="L5641" i="24"/>
  <c r="M5641" i="24"/>
  <c r="J5641" i="24"/>
  <c r="K5641" i="24"/>
  <c r="N5641" i="24"/>
  <c r="I5643" i="24" l="1"/>
  <c r="L5642" i="24"/>
  <c r="J5642" i="24"/>
  <c r="K5642" i="24"/>
  <c r="N5642" i="24"/>
  <c r="M5642" i="24"/>
  <c r="I5644" i="24" l="1"/>
  <c r="L5643" i="24"/>
  <c r="J5643" i="24"/>
  <c r="K5643" i="24"/>
  <c r="N5643" i="24"/>
  <c r="M5643" i="24"/>
  <c r="I5645" i="24" l="1"/>
  <c r="L5644" i="24"/>
  <c r="J5644" i="24"/>
  <c r="K5644" i="24"/>
  <c r="N5644" i="24"/>
  <c r="M5644" i="24"/>
  <c r="I5646" i="24" l="1"/>
  <c r="L5645" i="24"/>
  <c r="J5645" i="24"/>
  <c r="M5645" i="24"/>
  <c r="N5645" i="24"/>
  <c r="K5645" i="24"/>
  <c r="I5647" i="24" l="1"/>
  <c r="L5646" i="24"/>
  <c r="J5646" i="24"/>
  <c r="N5646" i="24"/>
  <c r="K5646" i="24"/>
  <c r="M5646" i="24"/>
  <c r="I5648" i="24" l="1"/>
  <c r="L5647" i="24"/>
  <c r="J5647" i="24"/>
  <c r="N5647" i="24"/>
  <c r="K5647" i="24"/>
  <c r="M5647" i="24"/>
  <c r="I5649" i="24" l="1"/>
  <c r="L5648" i="24"/>
  <c r="J5648" i="24"/>
  <c r="K5648" i="24"/>
  <c r="N5648" i="24"/>
  <c r="M5648" i="24"/>
  <c r="I5650" i="24" l="1"/>
  <c r="L5649" i="24"/>
  <c r="M5649" i="24"/>
  <c r="K5649" i="24"/>
  <c r="J5649" i="24"/>
  <c r="N5649" i="24"/>
  <c r="I5651" i="24" l="1"/>
  <c r="L5650" i="24"/>
  <c r="J5650" i="24"/>
  <c r="K5650" i="24"/>
  <c r="M5650" i="24"/>
  <c r="N5650" i="24"/>
  <c r="I5652" i="24" l="1"/>
  <c r="L5651" i="24"/>
  <c r="J5651" i="24"/>
  <c r="K5651" i="24"/>
  <c r="N5651" i="24"/>
  <c r="M5651" i="24"/>
  <c r="I5653" i="24" l="1"/>
  <c r="L5652" i="24"/>
  <c r="J5652" i="24"/>
  <c r="K5652" i="24"/>
  <c r="N5652" i="24"/>
  <c r="M5652" i="24"/>
  <c r="I5654" i="24" l="1"/>
  <c r="L5653" i="24"/>
  <c r="J5653" i="24"/>
  <c r="K5653" i="24"/>
  <c r="N5653" i="24"/>
  <c r="M5653" i="24"/>
  <c r="I5655" i="24" l="1"/>
  <c r="L5654" i="24"/>
  <c r="J5654" i="24"/>
  <c r="K5654" i="24"/>
  <c r="N5654" i="24"/>
  <c r="M5654" i="24"/>
  <c r="I5656" i="24" l="1"/>
  <c r="L5655" i="24"/>
  <c r="J5655" i="24"/>
  <c r="N5655" i="24"/>
  <c r="K5655" i="24"/>
  <c r="M5655" i="24"/>
  <c r="I5657" i="24" l="1"/>
  <c r="L5656" i="24"/>
  <c r="J5656" i="24"/>
  <c r="N5656" i="24"/>
  <c r="K5656" i="24"/>
  <c r="M5656" i="24"/>
  <c r="I5658" i="24" l="1"/>
  <c r="L5657" i="24"/>
  <c r="J5657" i="24"/>
  <c r="N5657" i="24"/>
  <c r="M5657" i="24"/>
  <c r="K5657" i="24"/>
  <c r="I5659" i="24" l="1"/>
  <c r="L5658" i="24"/>
  <c r="K5658" i="24"/>
  <c r="N5658" i="24"/>
  <c r="J5658" i="24"/>
  <c r="M5658" i="24"/>
  <c r="I5660" i="24" l="1"/>
  <c r="L5659" i="24"/>
  <c r="K5659" i="24"/>
  <c r="N5659" i="24"/>
  <c r="J5659" i="24"/>
  <c r="M5659" i="24"/>
  <c r="I5661" i="24" l="1"/>
  <c r="L5660" i="24"/>
  <c r="J5660" i="24"/>
  <c r="K5660" i="24"/>
  <c r="N5660" i="24"/>
  <c r="M5660" i="24"/>
  <c r="I5662" i="24" l="1"/>
  <c r="L5661" i="24"/>
  <c r="J5661" i="24"/>
  <c r="K5661" i="24"/>
  <c r="N5661" i="24"/>
  <c r="M5661" i="24"/>
  <c r="I5663" i="24" l="1"/>
  <c r="L5662" i="24"/>
  <c r="J5662" i="24"/>
  <c r="M5662" i="24"/>
  <c r="K5662" i="24"/>
  <c r="N5662" i="24"/>
  <c r="I5664" i="24" l="1"/>
  <c r="L5663" i="24"/>
  <c r="K5663" i="24"/>
  <c r="M5663" i="24"/>
  <c r="J5663" i="24"/>
  <c r="N5663" i="24"/>
  <c r="I5665" i="24" l="1"/>
  <c r="J5664" i="24"/>
  <c r="L5664" i="24"/>
  <c r="K5664" i="24"/>
  <c r="N5664" i="24"/>
  <c r="M5664" i="24"/>
  <c r="I5666" i="24" l="1"/>
  <c r="L5665" i="24"/>
  <c r="K5665" i="24"/>
  <c r="J5665" i="24"/>
  <c r="M5665" i="24"/>
  <c r="N5665" i="24"/>
  <c r="I5667" i="24" l="1"/>
  <c r="L5666" i="24"/>
  <c r="J5666" i="24"/>
  <c r="N5666" i="24"/>
  <c r="K5666" i="24"/>
  <c r="M5666" i="24"/>
  <c r="I5668" i="24" l="1"/>
  <c r="L5667" i="24"/>
  <c r="K5667" i="24"/>
  <c r="J5667" i="24"/>
  <c r="N5667" i="24"/>
  <c r="M5667" i="24"/>
  <c r="I5669" i="24" l="1"/>
  <c r="L5668" i="24"/>
  <c r="J5668" i="24"/>
  <c r="K5668" i="24"/>
  <c r="N5668" i="24"/>
  <c r="M5668" i="24"/>
  <c r="I5670" i="24" l="1"/>
  <c r="L5669" i="24"/>
  <c r="J5669" i="24"/>
  <c r="N5669" i="24"/>
  <c r="K5669" i="24"/>
  <c r="M5669" i="24"/>
  <c r="I5671" i="24" l="1"/>
  <c r="L5670" i="24"/>
  <c r="K5670" i="24"/>
  <c r="J5670" i="24"/>
  <c r="N5670" i="24"/>
  <c r="M5670" i="24"/>
  <c r="I5672" i="24" l="1"/>
  <c r="L5671" i="24"/>
  <c r="K5671" i="24"/>
  <c r="J5671" i="24"/>
  <c r="M5671" i="24"/>
  <c r="N5671" i="24"/>
  <c r="I5673" i="24" l="1"/>
  <c r="L5672" i="24"/>
  <c r="J5672" i="24"/>
  <c r="M5672" i="24"/>
  <c r="K5672" i="24"/>
  <c r="N5672" i="24"/>
  <c r="I5674" i="24" l="1"/>
  <c r="L5673" i="24"/>
  <c r="K5673" i="24"/>
  <c r="N5673" i="24"/>
  <c r="J5673" i="24"/>
  <c r="M5673" i="24"/>
  <c r="I5675" i="24" l="1"/>
  <c r="L5674" i="24"/>
  <c r="J5674" i="24"/>
  <c r="K5674" i="24"/>
  <c r="N5674" i="24"/>
  <c r="M5674" i="24"/>
  <c r="I5676" i="24" l="1"/>
  <c r="L5675" i="24"/>
  <c r="J5675" i="24"/>
  <c r="M5675" i="24"/>
  <c r="K5675" i="24"/>
  <c r="N5675" i="24"/>
  <c r="I5677" i="24" l="1"/>
  <c r="L5676" i="24"/>
  <c r="J5676" i="24"/>
  <c r="K5676" i="24"/>
  <c r="N5676" i="24"/>
  <c r="M5676" i="24"/>
  <c r="I5678" i="24" l="1"/>
  <c r="L5677" i="24"/>
  <c r="J5677" i="24"/>
  <c r="K5677" i="24"/>
  <c r="N5677" i="24"/>
  <c r="M5677" i="24"/>
  <c r="I5679" i="24" l="1"/>
  <c r="L5678" i="24"/>
  <c r="J5678" i="24"/>
  <c r="N5678" i="24"/>
  <c r="K5678" i="24"/>
  <c r="M5678" i="24"/>
  <c r="I5680" i="24" l="1"/>
  <c r="L5679" i="24"/>
  <c r="J5679" i="24"/>
  <c r="K5679" i="24"/>
  <c r="N5679" i="24"/>
  <c r="M5679" i="24"/>
  <c r="I5681" i="24" l="1"/>
  <c r="L5680" i="24"/>
  <c r="J5680" i="24"/>
  <c r="M5680" i="24"/>
  <c r="K5680" i="24"/>
  <c r="N5680" i="24"/>
  <c r="I5682" i="24" l="1"/>
  <c r="L5681" i="24"/>
  <c r="K5681" i="24"/>
  <c r="N5681" i="24"/>
  <c r="J5681" i="24"/>
  <c r="M5681" i="24"/>
  <c r="I5683" i="24" l="1"/>
  <c r="L5682" i="24"/>
  <c r="J5682" i="24"/>
  <c r="N5682" i="24"/>
  <c r="K5682" i="24"/>
  <c r="M5682" i="24"/>
  <c r="I5684" i="24" l="1"/>
  <c r="L5683" i="24"/>
  <c r="J5683" i="24"/>
  <c r="K5683" i="24"/>
  <c r="N5683" i="24"/>
  <c r="M5683" i="24"/>
  <c r="I5685" i="24" l="1"/>
  <c r="L5684" i="24"/>
  <c r="J5684" i="24"/>
  <c r="K5684" i="24"/>
  <c r="N5684" i="24"/>
  <c r="M5684" i="24"/>
  <c r="I5686" i="24" l="1"/>
  <c r="L5685" i="24"/>
  <c r="M5685" i="24"/>
  <c r="J5685" i="24"/>
  <c r="K5685" i="24"/>
  <c r="N5685" i="24"/>
  <c r="I5687" i="24" l="1"/>
  <c r="J5686" i="24"/>
  <c r="K5686" i="24"/>
  <c r="L5686" i="24"/>
  <c r="N5686" i="24"/>
  <c r="M5686" i="24"/>
  <c r="I5688" i="24" l="1"/>
  <c r="L5687" i="24"/>
  <c r="J5687" i="24"/>
  <c r="K5687" i="24"/>
  <c r="N5687" i="24"/>
  <c r="M5687" i="24"/>
  <c r="I5689" i="24" l="1"/>
  <c r="L5688" i="24"/>
  <c r="J5688" i="24"/>
  <c r="N5688" i="24"/>
  <c r="K5688" i="24"/>
  <c r="M5688" i="24"/>
  <c r="I5690" i="24" l="1"/>
  <c r="L5689" i="24"/>
  <c r="J5689" i="24"/>
  <c r="N5689" i="24"/>
  <c r="K5689" i="24"/>
  <c r="M5689" i="24"/>
  <c r="I5691" i="24" l="1"/>
  <c r="L5690" i="24"/>
  <c r="K5690" i="24"/>
  <c r="M5690" i="24"/>
  <c r="J5690" i="24"/>
  <c r="N5690" i="24"/>
  <c r="I5692" i="24" l="1"/>
  <c r="L5691" i="24"/>
  <c r="J5691" i="24"/>
  <c r="M5691" i="24"/>
  <c r="K5691" i="24"/>
  <c r="N5691" i="24"/>
  <c r="I5693" i="24" l="1"/>
  <c r="L5692" i="24"/>
  <c r="K5692" i="24"/>
  <c r="M5692" i="24"/>
  <c r="J5692" i="24"/>
  <c r="N5692" i="24"/>
  <c r="I5694" i="24" l="1"/>
  <c r="L5693" i="24"/>
  <c r="J5693" i="24"/>
  <c r="M5693" i="24"/>
  <c r="K5693" i="24"/>
  <c r="N5693" i="24"/>
  <c r="I5695" i="24" l="1"/>
  <c r="L5694" i="24"/>
  <c r="J5694" i="24"/>
  <c r="K5694" i="24"/>
  <c r="N5694" i="24"/>
  <c r="M5694" i="24"/>
  <c r="I5696" i="24" l="1"/>
  <c r="L5695" i="24"/>
  <c r="K5695" i="24"/>
  <c r="N5695" i="24"/>
  <c r="J5695" i="24"/>
  <c r="M5695" i="24"/>
  <c r="I5697" i="24" l="1"/>
  <c r="L5696" i="24"/>
  <c r="J5696" i="24"/>
  <c r="N5696" i="24"/>
  <c r="K5696" i="24"/>
  <c r="M5696" i="24"/>
  <c r="I5698" i="24" l="1"/>
  <c r="L5697" i="24"/>
  <c r="K5697" i="24"/>
  <c r="J5697" i="24"/>
  <c r="N5697" i="24"/>
  <c r="M5697" i="24"/>
  <c r="I5699" i="24" l="1"/>
  <c r="L5698" i="24"/>
  <c r="J5698" i="24"/>
  <c r="K5698" i="24"/>
  <c r="N5698" i="24"/>
  <c r="M5698" i="24"/>
  <c r="I5700" i="24" l="1"/>
  <c r="L5699" i="24"/>
  <c r="K5699" i="24"/>
  <c r="J5699" i="24"/>
  <c r="N5699" i="24"/>
  <c r="M5699" i="24"/>
  <c r="I5701" i="24" l="1"/>
  <c r="L5700" i="24"/>
  <c r="J5700" i="24"/>
  <c r="N5700" i="24"/>
  <c r="M5700" i="24"/>
  <c r="K5700" i="24"/>
  <c r="I5702" i="24" l="1"/>
  <c r="L5701" i="24"/>
  <c r="J5701" i="24"/>
  <c r="K5701" i="24"/>
  <c r="N5701" i="24"/>
  <c r="M5701" i="24"/>
  <c r="I5703" i="24" l="1"/>
  <c r="L5702" i="24"/>
  <c r="J5702" i="24"/>
  <c r="K5702" i="24"/>
  <c r="N5702" i="24"/>
  <c r="M5702" i="24"/>
  <c r="I5704" i="24" l="1"/>
  <c r="L5703" i="24"/>
  <c r="J5703" i="24"/>
  <c r="N5703" i="24"/>
  <c r="K5703" i="24"/>
  <c r="M5703" i="24"/>
  <c r="I5705" i="24" l="1"/>
  <c r="L5704" i="24"/>
  <c r="N5704" i="24"/>
  <c r="J5704" i="24"/>
  <c r="K5704" i="24"/>
  <c r="M5704" i="24"/>
  <c r="I5706" i="24" l="1"/>
  <c r="L5705" i="24"/>
  <c r="J5705" i="24"/>
  <c r="N5705" i="24"/>
  <c r="K5705" i="24"/>
  <c r="M5705" i="24"/>
  <c r="I5707" i="24" l="1"/>
  <c r="L5706" i="24"/>
  <c r="J5706" i="24"/>
  <c r="N5706" i="24"/>
  <c r="K5706" i="24"/>
  <c r="M5706" i="24"/>
  <c r="I5708" i="24" l="1"/>
  <c r="L5707" i="24"/>
  <c r="M5707" i="24"/>
  <c r="J5707" i="24"/>
  <c r="K5707" i="24"/>
  <c r="N5707" i="24"/>
  <c r="I5709" i="24" l="1"/>
  <c r="L5708" i="24"/>
  <c r="N5708" i="24"/>
  <c r="J5708" i="24"/>
  <c r="K5708" i="24"/>
  <c r="M5708" i="24"/>
  <c r="I5710" i="24" l="1"/>
  <c r="L5709" i="24"/>
  <c r="J5709" i="24"/>
  <c r="N5709" i="24"/>
  <c r="K5709" i="24"/>
  <c r="M5709" i="24"/>
  <c r="I5711" i="24" l="1"/>
  <c r="L5710" i="24"/>
  <c r="K5710" i="24"/>
  <c r="J5710" i="24"/>
  <c r="M5710" i="24"/>
  <c r="N5710" i="24"/>
  <c r="I5712" i="24" l="1"/>
  <c r="L5711" i="24"/>
  <c r="J5711" i="24"/>
  <c r="M5711" i="24"/>
  <c r="K5711" i="24"/>
  <c r="N5711" i="24"/>
  <c r="I5713" i="24" l="1"/>
  <c r="L5712" i="24"/>
  <c r="J5712" i="24"/>
  <c r="M5712" i="24"/>
  <c r="K5712" i="24"/>
  <c r="N5712" i="24"/>
  <c r="I5714" i="24" l="1"/>
  <c r="L5713" i="24"/>
  <c r="K5713" i="24"/>
  <c r="J5713" i="24"/>
  <c r="N5713" i="24"/>
  <c r="M5713" i="24"/>
  <c r="I5715" i="24" l="1"/>
  <c r="L5714" i="24"/>
  <c r="J5714" i="24"/>
  <c r="N5714" i="24"/>
  <c r="K5714" i="24"/>
  <c r="M5714" i="24"/>
  <c r="I5716" i="24" l="1"/>
  <c r="L5715" i="24"/>
  <c r="J5715" i="24"/>
  <c r="M5715" i="24"/>
  <c r="K5715" i="24"/>
  <c r="N5715" i="24"/>
  <c r="I5717" i="24" l="1"/>
  <c r="L5716" i="24"/>
  <c r="J5716" i="24"/>
  <c r="N5716" i="24"/>
  <c r="K5716" i="24"/>
  <c r="M5716" i="24"/>
  <c r="I5718" i="24" l="1"/>
  <c r="L5717" i="24"/>
  <c r="J5717" i="24"/>
  <c r="K5717" i="24"/>
  <c r="N5717" i="24"/>
  <c r="M5717" i="24"/>
  <c r="I5719" i="24" l="1"/>
  <c r="L5718" i="24"/>
  <c r="N5718" i="24"/>
  <c r="J5718" i="24"/>
  <c r="K5718" i="24"/>
  <c r="M5718" i="24"/>
  <c r="I5720" i="24" l="1"/>
  <c r="L5719" i="24"/>
  <c r="K5719" i="24"/>
  <c r="J5719" i="24"/>
  <c r="N5719" i="24"/>
  <c r="M5719" i="24"/>
  <c r="I5721" i="24" l="1"/>
  <c r="L5720" i="24"/>
  <c r="J5720" i="24"/>
  <c r="K5720" i="24"/>
  <c r="N5720" i="24"/>
  <c r="M5720" i="24"/>
  <c r="I5722" i="24" l="1"/>
  <c r="L5721" i="24"/>
  <c r="J5721" i="24"/>
  <c r="N5721" i="24"/>
  <c r="K5721" i="24"/>
  <c r="M5721" i="24"/>
  <c r="I5723" i="24" l="1"/>
  <c r="L5722" i="24"/>
  <c r="K5722" i="24"/>
  <c r="J5722" i="24"/>
  <c r="N5722" i="24"/>
  <c r="M5722" i="24"/>
  <c r="I5724" i="24" l="1"/>
  <c r="L5723" i="24"/>
  <c r="K5723" i="24"/>
  <c r="N5723" i="24"/>
  <c r="J5723" i="24"/>
  <c r="M5723" i="24"/>
  <c r="I5725" i="24" l="1"/>
  <c r="L5724" i="24"/>
  <c r="K5724" i="24"/>
  <c r="N5724" i="24"/>
  <c r="J5724" i="24"/>
  <c r="M5724" i="24"/>
  <c r="I5726" i="24" l="1"/>
  <c r="L5725" i="24"/>
  <c r="K5725" i="24"/>
  <c r="J5725" i="24"/>
  <c r="N5725" i="24"/>
  <c r="M5725" i="24"/>
  <c r="I5727" i="24" l="1"/>
  <c r="L5726" i="24"/>
  <c r="J5726" i="24"/>
  <c r="N5726" i="24"/>
  <c r="K5726" i="24"/>
  <c r="M5726" i="24"/>
  <c r="I5728" i="24" l="1"/>
  <c r="L5727" i="24"/>
  <c r="K5727" i="24"/>
  <c r="N5727" i="24"/>
  <c r="J5727" i="24"/>
  <c r="M5727" i="24"/>
  <c r="I5729" i="24" l="1"/>
  <c r="L5728" i="24"/>
  <c r="J5728" i="24"/>
  <c r="K5728" i="24"/>
  <c r="N5728" i="24"/>
  <c r="M5728" i="24"/>
  <c r="I5730" i="24" l="1"/>
  <c r="L5729" i="24"/>
  <c r="J5729" i="24"/>
  <c r="K5729" i="24"/>
  <c r="N5729" i="24"/>
  <c r="M5729" i="24"/>
  <c r="I5731" i="24" l="1"/>
  <c r="L5730" i="24"/>
  <c r="J5730" i="24"/>
  <c r="K5730" i="24"/>
  <c r="N5730" i="24"/>
  <c r="M5730" i="24"/>
  <c r="I5732" i="24" l="1"/>
  <c r="L5731" i="24"/>
  <c r="K5731" i="24"/>
  <c r="J5731" i="24"/>
  <c r="N5731" i="24"/>
  <c r="M5731" i="24"/>
  <c r="I5733" i="24" l="1"/>
  <c r="L5732" i="24"/>
  <c r="K5732" i="24"/>
  <c r="J5732" i="24"/>
  <c r="N5732" i="24"/>
  <c r="M5732" i="24"/>
  <c r="I5734" i="24" l="1"/>
  <c r="L5733" i="24"/>
  <c r="K5733" i="24"/>
  <c r="N5733" i="24"/>
  <c r="J5733" i="24"/>
  <c r="M5733" i="24"/>
  <c r="I5735" i="24" l="1"/>
  <c r="L5734" i="24"/>
  <c r="K5734" i="24"/>
  <c r="J5734" i="24"/>
  <c r="N5734" i="24"/>
  <c r="M5734" i="24"/>
  <c r="I5736" i="24" l="1"/>
  <c r="L5735" i="24"/>
  <c r="K5735" i="24"/>
  <c r="N5735" i="24"/>
  <c r="J5735" i="24"/>
  <c r="M5735" i="24"/>
  <c r="I5737" i="24" l="1"/>
  <c r="L5736" i="24"/>
  <c r="J5736" i="24"/>
  <c r="M5736" i="24"/>
  <c r="K5736" i="24"/>
  <c r="N5736" i="24"/>
  <c r="I5738" i="24" l="1"/>
  <c r="L5737" i="24"/>
  <c r="J5737" i="24"/>
  <c r="M5737" i="24"/>
  <c r="K5737" i="24"/>
  <c r="N5737" i="24"/>
  <c r="I5739" i="24" l="1"/>
  <c r="L5738" i="24"/>
  <c r="J5738" i="24"/>
  <c r="N5738" i="24"/>
  <c r="K5738" i="24"/>
  <c r="M5738" i="24"/>
  <c r="I5740" i="24" l="1"/>
  <c r="L5739" i="24"/>
  <c r="K5739" i="24"/>
  <c r="J5739" i="24"/>
  <c r="M5739" i="24"/>
  <c r="N5739" i="24"/>
  <c r="I5741" i="24" l="1"/>
  <c r="L5740" i="24"/>
  <c r="J5740" i="24"/>
  <c r="K5740" i="24"/>
  <c r="N5740" i="24"/>
  <c r="M5740" i="24"/>
  <c r="I5742" i="24" l="1"/>
  <c r="L5741" i="24"/>
  <c r="J5741" i="24"/>
  <c r="N5741" i="24"/>
  <c r="K5741" i="24"/>
  <c r="M5741" i="24"/>
  <c r="I5743" i="24" l="1"/>
  <c r="L5742" i="24"/>
  <c r="J5742" i="24"/>
  <c r="K5742" i="24"/>
  <c r="M5742" i="24"/>
  <c r="N5742" i="24"/>
  <c r="I5744" i="24" l="1"/>
  <c r="L5743" i="24"/>
  <c r="K5743" i="24"/>
  <c r="J5743" i="24"/>
  <c r="N5743" i="24"/>
  <c r="M5743" i="24"/>
  <c r="I5745" i="24" l="1"/>
  <c r="L5744" i="24"/>
  <c r="J5744" i="24"/>
  <c r="K5744" i="24"/>
  <c r="N5744" i="24"/>
  <c r="M5744" i="24"/>
  <c r="I5746" i="24" l="1"/>
  <c r="L5745" i="24"/>
  <c r="K5745" i="24"/>
  <c r="J5745" i="24"/>
  <c r="M5745" i="24"/>
  <c r="N5745" i="24"/>
  <c r="I5747" i="24" l="1"/>
  <c r="L5746" i="24"/>
  <c r="K5746" i="24"/>
  <c r="N5746" i="24"/>
  <c r="J5746" i="24"/>
  <c r="M5746" i="24"/>
  <c r="I5748" i="24" l="1"/>
  <c r="L5747" i="24"/>
  <c r="J5747" i="24"/>
  <c r="N5747" i="24"/>
  <c r="K5747" i="24"/>
  <c r="M5747" i="24"/>
  <c r="I5749" i="24" l="1"/>
  <c r="L5748" i="24"/>
  <c r="J5748" i="24"/>
  <c r="K5748" i="24"/>
  <c r="N5748" i="24"/>
  <c r="M5748" i="24"/>
  <c r="I5750" i="24" l="1"/>
  <c r="L5749" i="24"/>
  <c r="K5749" i="24"/>
  <c r="M5749" i="24"/>
  <c r="J5749" i="24"/>
  <c r="N5749" i="24"/>
  <c r="I5751" i="24" l="1"/>
  <c r="L5750" i="24"/>
  <c r="J5750" i="24"/>
  <c r="N5750" i="24"/>
  <c r="K5750" i="24"/>
  <c r="M5750" i="24"/>
  <c r="I5752" i="24" l="1"/>
  <c r="L5751" i="24"/>
  <c r="K5751" i="24"/>
  <c r="J5751" i="24"/>
  <c r="N5751" i="24"/>
  <c r="M5751" i="24"/>
  <c r="I5753" i="24" l="1"/>
  <c r="L5752" i="24"/>
  <c r="J5752" i="24"/>
  <c r="K5752" i="24"/>
  <c r="M5752" i="24"/>
  <c r="N5752" i="24"/>
  <c r="I5754" i="24" l="1"/>
  <c r="L5753" i="24"/>
  <c r="M5753" i="24"/>
  <c r="K5753" i="24"/>
  <c r="J5753" i="24"/>
  <c r="N5753" i="24"/>
  <c r="I5755" i="24" l="1"/>
  <c r="L5754" i="24"/>
  <c r="J5754" i="24"/>
  <c r="N5754" i="24"/>
  <c r="K5754" i="24"/>
  <c r="M5754" i="24"/>
  <c r="I5756" i="24" l="1"/>
  <c r="L5755" i="24"/>
  <c r="J5755" i="24"/>
  <c r="N5755" i="24"/>
  <c r="K5755" i="24"/>
  <c r="M5755" i="24"/>
  <c r="I5757" i="24" l="1"/>
  <c r="L5756" i="24"/>
  <c r="K5756" i="24"/>
  <c r="M5756" i="24"/>
  <c r="J5756" i="24"/>
  <c r="N5756" i="24"/>
  <c r="I5758" i="24" l="1"/>
  <c r="L5757" i="24"/>
  <c r="J5757" i="24"/>
  <c r="N5757" i="24"/>
  <c r="K5757" i="24"/>
  <c r="M5757" i="24"/>
  <c r="I5759" i="24" l="1"/>
  <c r="L5758" i="24"/>
  <c r="J5758" i="24"/>
  <c r="N5758" i="24"/>
  <c r="M5758" i="24"/>
  <c r="K5758" i="24"/>
  <c r="I5760" i="24" l="1"/>
  <c r="L5759" i="24"/>
  <c r="J5759" i="24"/>
  <c r="K5759" i="24"/>
  <c r="N5759" i="24"/>
  <c r="M5759" i="24"/>
  <c r="I5761" i="24" l="1"/>
  <c r="L5760" i="24"/>
  <c r="J5760" i="24"/>
  <c r="N5760" i="24"/>
  <c r="K5760" i="24"/>
  <c r="M5760" i="24"/>
  <c r="I5762" i="24" l="1"/>
  <c r="L5761" i="24"/>
  <c r="J5761" i="24"/>
  <c r="N5761" i="24"/>
  <c r="K5761" i="24"/>
  <c r="M5761" i="24"/>
  <c r="I5763" i="24" l="1"/>
  <c r="L5762" i="24"/>
  <c r="J5762" i="24"/>
  <c r="K5762" i="24"/>
  <c r="N5762" i="24"/>
  <c r="M5762" i="24"/>
  <c r="I5764" i="24" l="1"/>
  <c r="L5763" i="24"/>
  <c r="J5763" i="24"/>
  <c r="N5763" i="24"/>
  <c r="K5763" i="24"/>
  <c r="M5763" i="24"/>
  <c r="I5765" i="24" l="1"/>
  <c r="L5764" i="24"/>
  <c r="J5764" i="24"/>
  <c r="N5764" i="24"/>
  <c r="K5764" i="24"/>
  <c r="M5764" i="24"/>
  <c r="I5766" i="24" l="1"/>
  <c r="L5765" i="24"/>
  <c r="J5765" i="24"/>
  <c r="M5765" i="24"/>
  <c r="K5765" i="24"/>
  <c r="N5765" i="24"/>
  <c r="I5767" i="24" l="1"/>
  <c r="L5766" i="24"/>
  <c r="J5766" i="24"/>
  <c r="K5766" i="24"/>
  <c r="N5766" i="24"/>
  <c r="M5766" i="24"/>
  <c r="I5768" i="24" l="1"/>
  <c r="L5767" i="24"/>
  <c r="J5767" i="24"/>
  <c r="K5767" i="24"/>
  <c r="N5767" i="24"/>
  <c r="M5767" i="24"/>
  <c r="I5769" i="24" l="1"/>
  <c r="L5768" i="24"/>
  <c r="J5768" i="24"/>
  <c r="N5768" i="24"/>
  <c r="K5768" i="24"/>
  <c r="M5768" i="24"/>
  <c r="I5770" i="24" l="1"/>
  <c r="L5769" i="24"/>
  <c r="K5769" i="24"/>
  <c r="N5769" i="24"/>
  <c r="J5769" i="24"/>
  <c r="M5769" i="24"/>
  <c r="I5771" i="24" l="1"/>
  <c r="L5770" i="24"/>
  <c r="J5770" i="24"/>
  <c r="K5770" i="24"/>
  <c r="N5770" i="24"/>
  <c r="M5770" i="24"/>
  <c r="I5772" i="24" l="1"/>
  <c r="L5771" i="24"/>
  <c r="J5771" i="24"/>
  <c r="K5771" i="24"/>
  <c r="N5771" i="24"/>
  <c r="M5771" i="24"/>
  <c r="I5773" i="24" l="1"/>
  <c r="L5772" i="24"/>
  <c r="N5772" i="24"/>
  <c r="J5772" i="24"/>
  <c r="K5772" i="24"/>
  <c r="M5772" i="24"/>
  <c r="I5774" i="24" l="1"/>
  <c r="L5773" i="24"/>
  <c r="K5773" i="24"/>
  <c r="J5773" i="24"/>
  <c r="N5773" i="24"/>
  <c r="M5773" i="24"/>
  <c r="I5775" i="24" l="1"/>
  <c r="L5774" i="24"/>
  <c r="J5774" i="24"/>
  <c r="K5774" i="24"/>
  <c r="N5774" i="24"/>
  <c r="M5774" i="24"/>
  <c r="I5776" i="24" l="1"/>
  <c r="L5775" i="24"/>
  <c r="J5775" i="24"/>
  <c r="K5775" i="24"/>
  <c r="N5775" i="24"/>
  <c r="M5775" i="24"/>
  <c r="I5777" i="24" l="1"/>
  <c r="L5776" i="24"/>
  <c r="J5776" i="24"/>
  <c r="M5776" i="24"/>
  <c r="N5776" i="24"/>
  <c r="K5776" i="24"/>
  <c r="I5778" i="24" l="1"/>
  <c r="L5777" i="24"/>
  <c r="K5777" i="24"/>
  <c r="N5777" i="24"/>
  <c r="J5777" i="24"/>
  <c r="M5777" i="24"/>
  <c r="I5779" i="24" l="1"/>
  <c r="L5778" i="24"/>
  <c r="J5778" i="24"/>
  <c r="N5778" i="24"/>
  <c r="K5778" i="24"/>
  <c r="M5778" i="24"/>
  <c r="I5780" i="24" l="1"/>
  <c r="L5779" i="24"/>
  <c r="J5779" i="24"/>
  <c r="N5779" i="24"/>
  <c r="K5779" i="24"/>
  <c r="M5779" i="24"/>
  <c r="I5781" i="24" l="1"/>
  <c r="L5780" i="24"/>
  <c r="J5780" i="24"/>
  <c r="K5780" i="24"/>
  <c r="N5780" i="24"/>
  <c r="M5780" i="24"/>
  <c r="I5782" i="24" l="1"/>
  <c r="L5781" i="24"/>
  <c r="K5781" i="24"/>
  <c r="N5781" i="24"/>
  <c r="J5781" i="24"/>
  <c r="M5781" i="24"/>
  <c r="I5783" i="24" l="1"/>
  <c r="L5782" i="24"/>
  <c r="J5782" i="24"/>
  <c r="M5782" i="24"/>
  <c r="K5782" i="24"/>
  <c r="N5782" i="24"/>
  <c r="I5784" i="24" l="1"/>
  <c r="L5783" i="24"/>
  <c r="J5783" i="24"/>
  <c r="N5783" i="24"/>
  <c r="K5783" i="24"/>
  <c r="M5783" i="24"/>
  <c r="I5785" i="24" l="1"/>
  <c r="L5784" i="24"/>
  <c r="J5784" i="24"/>
  <c r="N5784" i="24"/>
  <c r="K5784" i="24"/>
  <c r="M5784" i="24"/>
  <c r="I5786" i="24" l="1"/>
  <c r="L5785" i="24"/>
  <c r="J5785" i="24"/>
  <c r="N5785" i="24"/>
  <c r="K5785" i="24"/>
  <c r="M5785" i="24"/>
  <c r="I5787" i="24" l="1"/>
  <c r="L5786" i="24"/>
  <c r="J5786" i="24"/>
  <c r="M5786" i="24"/>
  <c r="K5786" i="24"/>
  <c r="N5786" i="24"/>
  <c r="I5788" i="24" l="1"/>
  <c r="L5787" i="24"/>
  <c r="J5787" i="24"/>
  <c r="K5787" i="24"/>
  <c r="N5787" i="24"/>
  <c r="M5787" i="24"/>
  <c r="I5789" i="24" l="1"/>
  <c r="L5788" i="24"/>
  <c r="K5788" i="24"/>
  <c r="J5788" i="24"/>
  <c r="N5788" i="24"/>
  <c r="M5788" i="24"/>
  <c r="I5790" i="24" l="1"/>
  <c r="L5789" i="24"/>
  <c r="K5789" i="24"/>
  <c r="J5789" i="24"/>
  <c r="N5789" i="24"/>
  <c r="M5789" i="24"/>
  <c r="I5791" i="24" l="1"/>
  <c r="L5790" i="24"/>
  <c r="J5790" i="24"/>
  <c r="M5790" i="24"/>
  <c r="K5790" i="24"/>
  <c r="N5790" i="24"/>
  <c r="I5792" i="24" l="1"/>
  <c r="L5791" i="24"/>
  <c r="J5791" i="24"/>
  <c r="N5791" i="24"/>
  <c r="K5791" i="24"/>
  <c r="M5791" i="24"/>
  <c r="I5793" i="24" l="1"/>
  <c r="L5792" i="24"/>
  <c r="M5792" i="24"/>
  <c r="J5792" i="24"/>
  <c r="N5792" i="24"/>
  <c r="K5792" i="24"/>
  <c r="I5794" i="24" l="1"/>
  <c r="L5793" i="24"/>
  <c r="K5793" i="24"/>
  <c r="M5793" i="24"/>
  <c r="J5793" i="24"/>
  <c r="N5793" i="24"/>
  <c r="I5795" i="24" l="1"/>
  <c r="L5794" i="24"/>
  <c r="J5794" i="24"/>
  <c r="M5794" i="24"/>
  <c r="K5794" i="24"/>
  <c r="N5794" i="24"/>
  <c r="I5796" i="24" l="1"/>
  <c r="L5795" i="24"/>
  <c r="K5795" i="24"/>
  <c r="N5795" i="24"/>
  <c r="J5795" i="24"/>
  <c r="M5795" i="24"/>
  <c r="I5797" i="24" l="1"/>
  <c r="L5796" i="24"/>
  <c r="K5796" i="24"/>
  <c r="N5796" i="24"/>
  <c r="J5796" i="24"/>
  <c r="M5796" i="24"/>
  <c r="I5798" i="24" l="1"/>
  <c r="L5797" i="24"/>
  <c r="K5797" i="24"/>
  <c r="J5797" i="24"/>
  <c r="M5797" i="24"/>
  <c r="N5797" i="24"/>
  <c r="I5799" i="24" l="1"/>
  <c r="L5798" i="24"/>
  <c r="J5798" i="24"/>
  <c r="K5798" i="24"/>
  <c r="N5798" i="24"/>
  <c r="M5798" i="24"/>
  <c r="I5800" i="24" l="1"/>
  <c r="L5799" i="24"/>
  <c r="J5799" i="24"/>
  <c r="K5799" i="24"/>
  <c r="M5799" i="24"/>
  <c r="N5799" i="24"/>
  <c r="I5801" i="24" l="1"/>
  <c r="L5800" i="24"/>
  <c r="J5800" i="24"/>
  <c r="M5800" i="24"/>
  <c r="K5800" i="24"/>
  <c r="N5800" i="24"/>
  <c r="I5802" i="24" l="1"/>
  <c r="L5801" i="24"/>
  <c r="N5801" i="24"/>
  <c r="K5801" i="24"/>
  <c r="J5801" i="24"/>
  <c r="M5801" i="24"/>
  <c r="I5803" i="24" l="1"/>
  <c r="L5802" i="24"/>
  <c r="K5802" i="24"/>
  <c r="M5802" i="24"/>
  <c r="J5802" i="24"/>
  <c r="N5802" i="24"/>
  <c r="I5804" i="24" l="1"/>
  <c r="L5803" i="24"/>
  <c r="J5803" i="24"/>
  <c r="K5803" i="24"/>
  <c r="N5803" i="24"/>
  <c r="M5803" i="24"/>
  <c r="I5805" i="24" l="1"/>
  <c r="L5804" i="24"/>
  <c r="J5804" i="24"/>
  <c r="N5804" i="24"/>
  <c r="K5804" i="24"/>
  <c r="M5804" i="24"/>
  <c r="I5806" i="24" l="1"/>
  <c r="L5805" i="24"/>
  <c r="J5805" i="24"/>
  <c r="M5805" i="24"/>
  <c r="K5805" i="24"/>
  <c r="N5805" i="24"/>
  <c r="I5807" i="24" l="1"/>
  <c r="L5806" i="24"/>
  <c r="J5806" i="24"/>
  <c r="K5806" i="24"/>
  <c r="N5806" i="24"/>
  <c r="M5806" i="24"/>
  <c r="I5808" i="24" l="1"/>
  <c r="L5807" i="24"/>
  <c r="N5807" i="24"/>
  <c r="M5807" i="24"/>
  <c r="J5807" i="24"/>
  <c r="K5807" i="24"/>
  <c r="I5809" i="24" l="1"/>
  <c r="L5808" i="24"/>
  <c r="M5808" i="24"/>
  <c r="J5808" i="24"/>
  <c r="N5808" i="24"/>
  <c r="K5808" i="24"/>
  <c r="I5810" i="24" l="1"/>
  <c r="L5809" i="24"/>
  <c r="K5809" i="24"/>
  <c r="M5809" i="24"/>
  <c r="J5809" i="24"/>
  <c r="N5809" i="24"/>
  <c r="I5811" i="24" l="1"/>
  <c r="L5810" i="24"/>
  <c r="J5810" i="24"/>
  <c r="K5810" i="24"/>
  <c r="N5810" i="24"/>
  <c r="M5810" i="24"/>
  <c r="I5812" i="24" l="1"/>
  <c r="L5811" i="24"/>
  <c r="M5811" i="24"/>
  <c r="J5811" i="24"/>
  <c r="K5811" i="24"/>
  <c r="N5811" i="24"/>
  <c r="I5813" i="24" l="1"/>
  <c r="L5812" i="24"/>
  <c r="J5812" i="24"/>
  <c r="M5812" i="24"/>
  <c r="K5812" i="24"/>
  <c r="N5812" i="24"/>
  <c r="I5814" i="24" l="1"/>
  <c r="L5813" i="24"/>
  <c r="J5813" i="24"/>
  <c r="M5813" i="24"/>
  <c r="K5813" i="24"/>
  <c r="N5813" i="24"/>
  <c r="I5815" i="24" l="1"/>
  <c r="L5814" i="24"/>
  <c r="K5814" i="24"/>
  <c r="J5814" i="24"/>
  <c r="M5814" i="24"/>
  <c r="N5814" i="24"/>
  <c r="I5816" i="24" l="1"/>
  <c r="L5815" i="24"/>
  <c r="J5815" i="24"/>
  <c r="K5815" i="24"/>
  <c r="M5815" i="24"/>
  <c r="N5815" i="24"/>
  <c r="I5817" i="24" l="1"/>
  <c r="L5816" i="24"/>
  <c r="J5816" i="24"/>
  <c r="K5816" i="24"/>
  <c r="N5816" i="24"/>
  <c r="M5816" i="24"/>
  <c r="I5818" i="24" l="1"/>
  <c r="L5817" i="24"/>
  <c r="K5817" i="24"/>
  <c r="J5817" i="24"/>
  <c r="N5817" i="24"/>
  <c r="M5817" i="24"/>
  <c r="I5819" i="24" l="1"/>
  <c r="L5818" i="24"/>
  <c r="J5818" i="24"/>
  <c r="K5818" i="24"/>
  <c r="M5818" i="24"/>
  <c r="N5818" i="24"/>
  <c r="I5820" i="24" l="1"/>
  <c r="L5819" i="24"/>
  <c r="J5819" i="24"/>
  <c r="K5819" i="24"/>
  <c r="N5819" i="24"/>
  <c r="M5819" i="24"/>
  <c r="I5821" i="24" l="1"/>
  <c r="L5820" i="24"/>
  <c r="K5820" i="24"/>
  <c r="M5820" i="24"/>
  <c r="J5820" i="24"/>
  <c r="N5820" i="24"/>
  <c r="I5822" i="24" l="1"/>
  <c r="L5821" i="24"/>
  <c r="K5821" i="24"/>
  <c r="J5821" i="24"/>
  <c r="M5821" i="24"/>
  <c r="N5821" i="24"/>
  <c r="I5823" i="24" l="1"/>
  <c r="L5822" i="24"/>
  <c r="J5822" i="24"/>
  <c r="K5822" i="24"/>
  <c r="M5822" i="24"/>
  <c r="N5822" i="24"/>
  <c r="I5824" i="24" l="1"/>
  <c r="L5823" i="24"/>
  <c r="K5823" i="24"/>
  <c r="J5823" i="24"/>
  <c r="M5823" i="24"/>
  <c r="N5823" i="24"/>
  <c r="I5825" i="24" l="1"/>
  <c r="L5824" i="24"/>
  <c r="J5824" i="24"/>
  <c r="K5824" i="24"/>
  <c r="M5824" i="24"/>
  <c r="N5824" i="24"/>
  <c r="I5826" i="24" l="1"/>
  <c r="L5825" i="24"/>
  <c r="K5825" i="24"/>
  <c r="J5825" i="24"/>
  <c r="M5825" i="24"/>
  <c r="N5825" i="24"/>
  <c r="I5827" i="24" l="1"/>
  <c r="L5826" i="24"/>
  <c r="J5826" i="24"/>
  <c r="K5826" i="24"/>
  <c r="M5826" i="24"/>
  <c r="N5826" i="24"/>
  <c r="I5828" i="24" l="1"/>
  <c r="L5827" i="24"/>
  <c r="J5827" i="24"/>
  <c r="N5827" i="24"/>
  <c r="M5827" i="24"/>
  <c r="K5827" i="24"/>
  <c r="I5829" i="24" l="1"/>
  <c r="L5828" i="24"/>
  <c r="J5828" i="24"/>
  <c r="K5828" i="24"/>
  <c r="M5828" i="24"/>
  <c r="N5828" i="24"/>
  <c r="I5830" i="24" l="1"/>
  <c r="L5829" i="24"/>
  <c r="J5829" i="24"/>
  <c r="N5829" i="24"/>
  <c r="K5829" i="24"/>
  <c r="M5829" i="24"/>
  <c r="I5831" i="24" l="1"/>
  <c r="L5830" i="24"/>
  <c r="J5830" i="24"/>
  <c r="M5830" i="24"/>
  <c r="K5830" i="24"/>
  <c r="N5830" i="24"/>
  <c r="I5832" i="24" l="1"/>
  <c r="L5831" i="24"/>
  <c r="J5831" i="24"/>
  <c r="K5831" i="24"/>
  <c r="M5831" i="24"/>
  <c r="N5831" i="24"/>
  <c r="I5833" i="24" l="1"/>
  <c r="L5832" i="24"/>
  <c r="M5832" i="24"/>
  <c r="J5832" i="24"/>
  <c r="N5832" i="24"/>
  <c r="K5832" i="24"/>
  <c r="I5834" i="24" l="1"/>
  <c r="L5833" i="24"/>
  <c r="K5833" i="24"/>
  <c r="J5833" i="24"/>
  <c r="N5833" i="24"/>
  <c r="M5833" i="24"/>
  <c r="I5835" i="24" l="1"/>
  <c r="L5834" i="24"/>
  <c r="J5834" i="24"/>
  <c r="N5834" i="24"/>
  <c r="K5834" i="24"/>
  <c r="M5834" i="24"/>
  <c r="I5836" i="24" l="1"/>
  <c r="L5835" i="24"/>
  <c r="J5835" i="24"/>
  <c r="K5835" i="24"/>
  <c r="N5835" i="24"/>
  <c r="M5835" i="24"/>
  <c r="I5837" i="24" l="1"/>
  <c r="L5836" i="24"/>
  <c r="K5836" i="24"/>
  <c r="N5836" i="24"/>
  <c r="J5836" i="24"/>
  <c r="M5836" i="24"/>
  <c r="I5838" i="24" l="1"/>
  <c r="K5837" i="24"/>
  <c r="J5837" i="24"/>
  <c r="L5837" i="24"/>
  <c r="M5837" i="24"/>
  <c r="N5837" i="24"/>
  <c r="I5839" i="24" l="1"/>
  <c r="L5838" i="24"/>
  <c r="K5838" i="24"/>
  <c r="M5838" i="24"/>
  <c r="J5838" i="24"/>
  <c r="N5838" i="24"/>
  <c r="I5840" i="24" l="1"/>
  <c r="L5839" i="24"/>
  <c r="K5839" i="24"/>
  <c r="J5839" i="24"/>
  <c r="M5839" i="24"/>
  <c r="N5839" i="24"/>
  <c r="I5841" i="24" l="1"/>
  <c r="L5840" i="24"/>
  <c r="J5840" i="24"/>
  <c r="K5840" i="24"/>
  <c r="N5840" i="24"/>
  <c r="M5840" i="24"/>
  <c r="I5842" i="24" l="1"/>
  <c r="L5841" i="24"/>
  <c r="K5841" i="24"/>
  <c r="J5841" i="24"/>
  <c r="N5841" i="24"/>
  <c r="M5841" i="24"/>
  <c r="I5843" i="24" l="1"/>
  <c r="L5842" i="24"/>
  <c r="J5842" i="24"/>
  <c r="K5842" i="24"/>
  <c r="M5842" i="24"/>
  <c r="N5842" i="24"/>
  <c r="I5844" i="24" l="1"/>
  <c r="L5843" i="24"/>
  <c r="J5843" i="24"/>
  <c r="K5843" i="24"/>
  <c r="M5843" i="24"/>
  <c r="N5843" i="24"/>
  <c r="I5845" i="24" l="1"/>
  <c r="L5844" i="24"/>
  <c r="J5844" i="24"/>
  <c r="K5844" i="24"/>
  <c r="M5844" i="24"/>
  <c r="N5844" i="24"/>
  <c r="I5846" i="24" l="1"/>
  <c r="L5845" i="24"/>
  <c r="K5845" i="24"/>
  <c r="M5845" i="24"/>
  <c r="J5845" i="24"/>
  <c r="N5845" i="24"/>
  <c r="I5847" i="24" l="1"/>
  <c r="L5846" i="24"/>
  <c r="K5846" i="24"/>
  <c r="J5846" i="24"/>
  <c r="M5846" i="24"/>
  <c r="N5846" i="24"/>
  <c r="I5848" i="24" l="1"/>
  <c r="L5847" i="24"/>
  <c r="J5847" i="24"/>
  <c r="K5847" i="24"/>
  <c r="N5847" i="24"/>
  <c r="M5847" i="24"/>
  <c r="I5849" i="24" l="1"/>
  <c r="L5848" i="24"/>
  <c r="J5848" i="24"/>
  <c r="K5848" i="24"/>
  <c r="M5848" i="24"/>
  <c r="N5848" i="24"/>
  <c r="I5850" i="24" l="1"/>
  <c r="L5849" i="24"/>
  <c r="K5849" i="24"/>
  <c r="J5849" i="24"/>
  <c r="N5849" i="24"/>
  <c r="M5849" i="24"/>
  <c r="I5851" i="24" l="1"/>
  <c r="L5850" i="24"/>
  <c r="J5850" i="24"/>
  <c r="K5850" i="24"/>
  <c r="M5850" i="24"/>
  <c r="N5850" i="24"/>
  <c r="I5852" i="24" l="1"/>
  <c r="L5851" i="24"/>
  <c r="K5851" i="24"/>
  <c r="N5851" i="24"/>
  <c r="J5851" i="24"/>
  <c r="M5851" i="24"/>
  <c r="I5853" i="24" l="1"/>
  <c r="L5852" i="24"/>
  <c r="N5852" i="24"/>
  <c r="J5852" i="24"/>
  <c r="K5852" i="24"/>
  <c r="M5852" i="24"/>
  <c r="I5854" i="24" l="1"/>
  <c r="L5853" i="24"/>
  <c r="K5853" i="24"/>
  <c r="J5853" i="24"/>
  <c r="M5853" i="24"/>
  <c r="N5853" i="24"/>
  <c r="I5855" i="24" l="1"/>
  <c r="L5854" i="24"/>
  <c r="J5854" i="24"/>
  <c r="M5854" i="24"/>
  <c r="K5854" i="24"/>
  <c r="N5854" i="24"/>
  <c r="I5856" i="24" l="1"/>
  <c r="L5855" i="24"/>
  <c r="J5855" i="24"/>
  <c r="N5855" i="24"/>
  <c r="K5855" i="24"/>
  <c r="M5855" i="24"/>
  <c r="I5857" i="24" l="1"/>
  <c r="J5856" i="24"/>
  <c r="K5856" i="24"/>
  <c r="M5856" i="24"/>
  <c r="L5856" i="24"/>
  <c r="N5856" i="24"/>
  <c r="I5858" i="24" l="1"/>
  <c r="L5857" i="24"/>
  <c r="K5857" i="24"/>
  <c r="J5857" i="24"/>
  <c r="N5857" i="24"/>
  <c r="M5857" i="24"/>
  <c r="I5859" i="24" l="1"/>
  <c r="L5858" i="24"/>
  <c r="J5858" i="24"/>
  <c r="N5858" i="24"/>
  <c r="K5858" i="24"/>
  <c r="M5858" i="24"/>
  <c r="I5860" i="24" l="1"/>
  <c r="L5859" i="24"/>
  <c r="J5859" i="24"/>
  <c r="K5859" i="24"/>
  <c r="N5859" i="24"/>
  <c r="M5859" i="24"/>
  <c r="I5861" i="24" l="1"/>
  <c r="L5860" i="24"/>
  <c r="J5860" i="24"/>
  <c r="K5860" i="24"/>
  <c r="M5860" i="24"/>
  <c r="N5860" i="24"/>
  <c r="I5862" i="24" l="1"/>
  <c r="L5861" i="24"/>
  <c r="K5861" i="24"/>
  <c r="M5861" i="24"/>
  <c r="J5861" i="24"/>
  <c r="N5861" i="24"/>
  <c r="I5863" i="24" l="1"/>
  <c r="L5862" i="24"/>
  <c r="J5862" i="24"/>
  <c r="K5862" i="24"/>
  <c r="N5862" i="24"/>
  <c r="M5862" i="24"/>
  <c r="I5864" i="24" l="1"/>
  <c r="L5863" i="24"/>
  <c r="J5863" i="24"/>
  <c r="K5863" i="24"/>
  <c r="M5863" i="24"/>
  <c r="N5863" i="24"/>
  <c r="I5865" i="24" l="1"/>
  <c r="L5864" i="24"/>
  <c r="J5864" i="24"/>
  <c r="K5864" i="24"/>
  <c r="N5864" i="24"/>
  <c r="M5864" i="24"/>
  <c r="I5866" i="24" l="1"/>
  <c r="L5865" i="24"/>
  <c r="K5865" i="24"/>
  <c r="J5865" i="24"/>
  <c r="M5865" i="24"/>
  <c r="N5865" i="24"/>
  <c r="I5867" i="24" l="1"/>
  <c r="L5866" i="24"/>
  <c r="J5866" i="24"/>
  <c r="N5866" i="24"/>
  <c r="M5866" i="24"/>
  <c r="K5866" i="24"/>
  <c r="I5868" i="24" l="1"/>
  <c r="L5867" i="24"/>
  <c r="J5867" i="24"/>
  <c r="M5867" i="24"/>
  <c r="K5867" i="24"/>
  <c r="N5867" i="24"/>
  <c r="I5869" i="24" l="1"/>
  <c r="L5868" i="24"/>
  <c r="J5868" i="24"/>
  <c r="N5868" i="24"/>
  <c r="K5868" i="24"/>
  <c r="M5868" i="24"/>
  <c r="I5870" i="24" l="1"/>
  <c r="L5869" i="24"/>
  <c r="K5869" i="24"/>
  <c r="J5869" i="24"/>
  <c r="N5869" i="24"/>
  <c r="M5869" i="24"/>
  <c r="I5871" i="24" l="1"/>
  <c r="L5870" i="24"/>
  <c r="J5870" i="24"/>
  <c r="N5870" i="24"/>
  <c r="M5870" i="24"/>
  <c r="K5870" i="24"/>
  <c r="I5872" i="24" l="1"/>
  <c r="L5871" i="24"/>
  <c r="J5871" i="24"/>
  <c r="K5871" i="24"/>
  <c r="N5871" i="24"/>
  <c r="M5871" i="24"/>
  <c r="I5873" i="24" l="1"/>
  <c r="L5872" i="24"/>
  <c r="J5872" i="24"/>
  <c r="K5872" i="24"/>
  <c r="M5872" i="24"/>
  <c r="N5872" i="24"/>
  <c r="I5874" i="24" l="1"/>
  <c r="L5873" i="24"/>
  <c r="K5873" i="24"/>
  <c r="J5873" i="24"/>
  <c r="M5873" i="24"/>
  <c r="N5873" i="24"/>
  <c r="I5875" i="24" l="1"/>
  <c r="L5874" i="24"/>
  <c r="J5874" i="24"/>
  <c r="N5874" i="24"/>
  <c r="K5874" i="24"/>
  <c r="M5874" i="24"/>
  <c r="I5876" i="24" l="1"/>
  <c r="L5875" i="24"/>
  <c r="J5875" i="24"/>
  <c r="N5875" i="24"/>
  <c r="K5875" i="24"/>
  <c r="M5875" i="24"/>
  <c r="I5877" i="24" l="1"/>
  <c r="L5876" i="24"/>
  <c r="J5876" i="24"/>
  <c r="K5876" i="24"/>
  <c r="M5876" i="24"/>
  <c r="N5876" i="24"/>
  <c r="I5878" i="24" l="1"/>
  <c r="L5877" i="24"/>
  <c r="K5877" i="24"/>
  <c r="J5877" i="24"/>
  <c r="M5877" i="24"/>
  <c r="N5877" i="24"/>
  <c r="I5879" i="24" l="1"/>
  <c r="L5878" i="24"/>
  <c r="J5878" i="24"/>
  <c r="K5878" i="24"/>
  <c r="M5878" i="24"/>
  <c r="N5878" i="24"/>
  <c r="I5880" i="24" l="1"/>
  <c r="L5879" i="24"/>
  <c r="K5879" i="24"/>
  <c r="N5879" i="24"/>
  <c r="M5879" i="24"/>
  <c r="J5879" i="24"/>
  <c r="I5881" i="24" l="1"/>
  <c r="L5880" i="24"/>
  <c r="K5880" i="24"/>
  <c r="N5880" i="24"/>
  <c r="J5880" i="24"/>
  <c r="M5880" i="24"/>
  <c r="I5882" i="24" l="1"/>
  <c r="L5881" i="24"/>
  <c r="K5881" i="24"/>
  <c r="J5881" i="24"/>
  <c r="M5881" i="24"/>
  <c r="N5881" i="24"/>
  <c r="I5883" i="24" l="1"/>
  <c r="L5882" i="24"/>
  <c r="J5882" i="24"/>
  <c r="K5882" i="24"/>
  <c r="N5882" i="24"/>
  <c r="M5882" i="24"/>
  <c r="I5884" i="24" l="1"/>
  <c r="L5883" i="24"/>
  <c r="J5883" i="24"/>
  <c r="M5883" i="24"/>
  <c r="K5883" i="24"/>
  <c r="N5883" i="24"/>
  <c r="I5885" i="24" l="1"/>
  <c r="L5884" i="24"/>
  <c r="K5884" i="24"/>
  <c r="J5884" i="24"/>
  <c r="M5884" i="24"/>
  <c r="N5884" i="24"/>
  <c r="I5886" i="24" l="1"/>
  <c r="L5885" i="24"/>
  <c r="K5885" i="24"/>
  <c r="N5885" i="24"/>
  <c r="J5885" i="24"/>
  <c r="M5885" i="24"/>
  <c r="I5887" i="24" l="1"/>
  <c r="L5886" i="24"/>
  <c r="J5886" i="24"/>
  <c r="N5886" i="24"/>
  <c r="K5886" i="24"/>
  <c r="M5886" i="24"/>
  <c r="I5888" i="24" l="1"/>
  <c r="L5887" i="24"/>
  <c r="J5887" i="24"/>
  <c r="K5887" i="24"/>
  <c r="N5887" i="24"/>
  <c r="M5887" i="24"/>
  <c r="I5889" i="24" l="1"/>
  <c r="L5888" i="24"/>
  <c r="K5888" i="24"/>
  <c r="M5888" i="24"/>
  <c r="J5888" i="24"/>
  <c r="N5888" i="24"/>
  <c r="I5890" i="24" l="1"/>
  <c r="L5889" i="24"/>
  <c r="K5889" i="24"/>
  <c r="J5889" i="24"/>
  <c r="N5889" i="24"/>
  <c r="M5889" i="24"/>
  <c r="I5891" i="24" l="1"/>
  <c r="L5890" i="24"/>
  <c r="J5890" i="24"/>
  <c r="K5890" i="24"/>
  <c r="M5890" i="24"/>
  <c r="N5890" i="24"/>
  <c r="I5892" i="24" l="1"/>
  <c r="L5891" i="24"/>
  <c r="J5891" i="24"/>
  <c r="K5891" i="24"/>
  <c r="N5891" i="24"/>
  <c r="M5891" i="24"/>
  <c r="I5893" i="24" l="1"/>
  <c r="L5892" i="24"/>
  <c r="J5892" i="24"/>
  <c r="K5892" i="24"/>
  <c r="M5892" i="24"/>
  <c r="N5892" i="24"/>
  <c r="I5894" i="24" l="1"/>
  <c r="L5893" i="24"/>
  <c r="K5893" i="24"/>
  <c r="N5893" i="24"/>
  <c r="J5893" i="24"/>
  <c r="M5893" i="24"/>
  <c r="I5895" i="24" l="1"/>
  <c r="L5894" i="24"/>
  <c r="J5894" i="24"/>
  <c r="K5894" i="24"/>
  <c r="N5894" i="24"/>
  <c r="M5894" i="24"/>
  <c r="I5896" i="24" l="1"/>
  <c r="L5895" i="24"/>
  <c r="J5895" i="24"/>
  <c r="K5895" i="24"/>
  <c r="M5895" i="24"/>
  <c r="N5895" i="24"/>
  <c r="I5897" i="24" l="1"/>
  <c r="L5896" i="24"/>
  <c r="K5896" i="24"/>
  <c r="N5896" i="24"/>
  <c r="J5896" i="24"/>
  <c r="M5896" i="24"/>
  <c r="I5898" i="24" l="1"/>
  <c r="L5897" i="24"/>
  <c r="K5897" i="24"/>
  <c r="J5897" i="24"/>
  <c r="M5897" i="24"/>
  <c r="N5897" i="24"/>
  <c r="I5899" i="24" l="1"/>
  <c r="L5898" i="24"/>
  <c r="J5898" i="24"/>
  <c r="N5898" i="24"/>
  <c r="K5898" i="24"/>
  <c r="M5898" i="24"/>
  <c r="I5900" i="24" l="1"/>
  <c r="L5899" i="24"/>
  <c r="K5899" i="24"/>
  <c r="M5899" i="24"/>
  <c r="J5899" i="24"/>
  <c r="N5899" i="24"/>
  <c r="I5901" i="24" l="1"/>
  <c r="L5900" i="24"/>
  <c r="J5900" i="24"/>
  <c r="K5900" i="24"/>
  <c r="N5900" i="24"/>
  <c r="M5900" i="24"/>
  <c r="I5902" i="24" l="1"/>
  <c r="L5901" i="24"/>
  <c r="K5901" i="24"/>
  <c r="N5901" i="24"/>
  <c r="J5901" i="24"/>
  <c r="M5901" i="24"/>
  <c r="I5903" i="24" l="1"/>
  <c r="L5902" i="24"/>
  <c r="J5902" i="24"/>
  <c r="K5902" i="24"/>
  <c r="M5902" i="24"/>
  <c r="N5902" i="24"/>
  <c r="I5904" i="24" l="1"/>
  <c r="L5903" i="24"/>
  <c r="J5903" i="24"/>
  <c r="N5903" i="24"/>
  <c r="K5903" i="24"/>
  <c r="M5903" i="24"/>
  <c r="I5905" i="24" l="1"/>
  <c r="L5904" i="24"/>
  <c r="J5904" i="24"/>
  <c r="M5904" i="24"/>
  <c r="K5904" i="24"/>
  <c r="N5904" i="24"/>
  <c r="I5906" i="24" l="1"/>
  <c r="L5905" i="24"/>
  <c r="K5905" i="24"/>
  <c r="J5905" i="24"/>
  <c r="M5905" i="24"/>
  <c r="N5905" i="24"/>
  <c r="I5907" i="24" l="1"/>
  <c r="L5906" i="24"/>
  <c r="J5906" i="24"/>
  <c r="K5906" i="24"/>
  <c r="N5906" i="24"/>
  <c r="M5906" i="24"/>
  <c r="I5908" i="24" l="1"/>
  <c r="L5907" i="24"/>
  <c r="M5907" i="24"/>
  <c r="K5907" i="24"/>
  <c r="J5907" i="24"/>
  <c r="N5907" i="24"/>
  <c r="I5909" i="24" l="1"/>
  <c r="L5908" i="24"/>
  <c r="J5908" i="24"/>
  <c r="K5908" i="24"/>
  <c r="M5908" i="24"/>
  <c r="N5908" i="24"/>
  <c r="I5910" i="24" l="1"/>
  <c r="L5909" i="24"/>
  <c r="J5909" i="24"/>
  <c r="K5909" i="24"/>
  <c r="M5909" i="24"/>
  <c r="N5909" i="24"/>
  <c r="I5911" i="24" l="1"/>
  <c r="L5910" i="24"/>
  <c r="K5910" i="24"/>
  <c r="J5910" i="24"/>
  <c r="N5910" i="24"/>
  <c r="M5910" i="24"/>
  <c r="I5912" i="24" l="1"/>
  <c r="L5911" i="24"/>
  <c r="K5911" i="24"/>
  <c r="M5911" i="24"/>
  <c r="J5911" i="24"/>
  <c r="N5911" i="24"/>
  <c r="I5913" i="24" l="1"/>
  <c r="L5912" i="24"/>
  <c r="J5912" i="24"/>
  <c r="K5912" i="24"/>
  <c r="N5912" i="24"/>
  <c r="M5912" i="24"/>
  <c r="I5914" i="24" l="1"/>
  <c r="L5913" i="24"/>
  <c r="J5913" i="24"/>
  <c r="K5913" i="24"/>
  <c r="N5913" i="24"/>
  <c r="M5913" i="24"/>
  <c r="I5915" i="24" l="1"/>
  <c r="L5914" i="24"/>
  <c r="K5914" i="24"/>
  <c r="N5914" i="24"/>
  <c r="J5914" i="24"/>
  <c r="M5914" i="24"/>
  <c r="I5916" i="24" l="1"/>
  <c r="L5915" i="24"/>
  <c r="J5915" i="24"/>
  <c r="K5915" i="24"/>
  <c r="N5915" i="24"/>
  <c r="M5915" i="24"/>
  <c r="I5917" i="24" l="1"/>
  <c r="L5916" i="24"/>
  <c r="J5916" i="24"/>
  <c r="K5916" i="24"/>
  <c r="N5916" i="24"/>
  <c r="M5916" i="24"/>
  <c r="I5918" i="24" l="1"/>
  <c r="L5917" i="24"/>
  <c r="J5917" i="24"/>
  <c r="K5917" i="24"/>
  <c r="M5917" i="24"/>
  <c r="N5917" i="24"/>
  <c r="I5919" i="24" l="1"/>
  <c r="L5918" i="24"/>
  <c r="K5918" i="24"/>
  <c r="N5918" i="24"/>
  <c r="J5918" i="24"/>
  <c r="M5918" i="24"/>
  <c r="I5920" i="24" l="1"/>
  <c r="L5919" i="24"/>
  <c r="J5919" i="24"/>
  <c r="K5919" i="24"/>
  <c r="M5919" i="24"/>
  <c r="N5919" i="24"/>
  <c r="I5921" i="24" l="1"/>
  <c r="L5920" i="24"/>
  <c r="K5920" i="24"/>
  <c r="J5920" i="24"/>
  <c r="M5920" i="24"/>
  <c r="N5920" i="24"/>
  <c r="I5922" i="24" l="1"/>
  <c r="L5921" i="24"/>
  <c r="J5921" i="24"/>
  <c r="K5921" i="24"/>
  <c r="N5921" i="24"/>
  <c r="M5921" i="24"/>
  <c r="I5923" i="24" l="1"/>
  <c r="L5922" i="24"/>
  <c r="K5922" i="24"/>
  <c r="J5922" i="24"/>
  <c r="M5922" i="24"/>
  <c r="N5922" i="24"/>
  <c r="I5924" i="24" l="1"/>
  <c r="L5923" i="24"/>
  <c r="J5923" i="24"/>
  <c r="K5923" i="24"/>
  <c r="M5923" i="24"/>
  <c r="N5923" i="24"/>
  <c r="I5925" i="24" l="1"/>
  <c r="L5924" i="24"/>
  <c r="K5924" i="24"/>
  <c r="J5924" i="24"/>
  <c r="M5924" i="24"/>
  <c r="N5924" i="24"/>
  <c r="I5926" i="24" l="1"/>
  <c r="L5925" i="24"/>
  <c r="J5925" i="24"/>
  <c r="K5925" i="24"/>
  <c r="M5925" i="24"/>
  <c r="N5925" i="24"/>
  <c r="I5927" i="24" l="1"/>
  <c r="L5926" i="24"/>
  <c r="K5926" i="24"/>
  <c r="N5926" i="24"/>
  <c r="J5926" i="24"/>
  <c r="M5926" i="24"/>
  <c r="I5928" i="24" l="1"/>
  <c r="L5927" i="24"/>
  <c r="J5927" i="24"/>
  <c r="M5927" i="24"/>
  <c r="K5927" i="24"/>
  <c r="N5927" i="24"/>
  <c r="I5929" i="24" l="1"/>
  <c r="L5928" i="24"/>
  <c r="J5928" i="24"/>
  <c r="N5928" i="24"/>
  <c r="K5928" i="24"/>
  <c r="M5928" i="24"/>
  <c r="I5930" i="24" l="1"/>
  <c r="L5929" i="24"/>
  <c r="J5929" i="24"/>
  <c r="N5929" i="24"/>
  <c r="K5929" i="24"/>
  <c r="M5929" i="24"/>
  <c r="I5931" i="24" l="1"/>
  <c r="L5930" i="24"/>
  <c r="K5930" i="24"/>
  <c r="N5930" i="24"/>
  <c r="M5930" i="24"/>
  <c r="J5930" i="24"/>
  <c r="I5932" i="24" l="1"/>
  <c r="L5931" i="24"/>
  <c r="K5931" i="24"/>
  <c r="J5931" i="24"/>
  <c r="N5931" i="24"/>
  <c r="M5931" i="24"/>
  <c r="I5933" i="24" l="1"/>
  <c r="L5932" i="24"/>
  <c r="N5932" i="24"/>
  <c r="K5932" i="24"/>
  <c r="M5932" i="24"/>
  <c r="J5932" i="24"/>
  <c r="I5934" i="24" l="1"/>
  <c r="L5933" i="24"/>
  <c r="J5933" i="24"/>
  <c r="K5933" i="24"/>
  <c r="M5933" i="24"/>
  <c r="N5933" i="24"/>
  <c r="I5935" i="24" l="1"/>
  <c r="L5934" i="24"/>
  <c r="J5934" i="24"/>
  <c r="K5934" i="24"/>
  <c r="M5934" i="24"/>
  <c r="N5934" i="24"/>
  <c r="I5936" i="24" l="1"/>
  <c r="L5935" i="24"/>
  <c r="J5935" i="24"/>
  <c r="K5935" i="24"/>
  <c r="M5935" i="24"/>
  <c r="N5935" i="24"/>
  <c r="I5937" i="24" l="1"/>
  <c r="L5936" i="24"/>
  <c r="K5936" i="24"/>
  <c r="J5936" i="24"/>
  <c r="M5936" i="24"/>
  <c r="N5936" i="24"/>
  <c r="I5938" i="24" l="1"/>
  <c r="L5937" i="24"/>
  <c r="J5937" i="24"/>
  <c r="K5937" i="24"/>
  <c r="N5937" i="24"/>
  <c r="M5937" i="24"/>
  <c r="I5939" i="24" l="1"/>
  <c r="L5938" i="24"/>
  <c r="K5938" i="24"/>
  <c r="J5938" i="24"/>
  <c r="M5938" i="24"/>
  <c r="N5938" i="24"/>
  <c r="I5940" i="24" l="1"/>
  <c r="L5939" i="24"/>
  <c r="J5939" i="24"/>
  <c r="N5939" i="24"/>
  <c r="K5939" i="24"/>
  <c r="M5939" i="24"/>
  <c r="I5941" i="24" l="1"/>
  <c r="L5940" i="24"/>
  <c r="J5940" i="24"/>
  <c r="N5940" i="24"/>
  <c r="K5940" i="24"/>
  <c r="M5940" i="24"/>
  <c r="I5942" i="24" l="1"/>
  <c r="L5941" i="24"/>
  <c r="K5941" i="24"/>
  <c r="N5941" i="24"/>
  <c r="J5941" i="24"/>
  <c r="M5941" i="24"/>
  <c r="I5943" i="24" l="1"/>
  <c r="L5942" i="24"/>
  <c r="K5942" i="24"/>
  <c r="J5942" i="24"/>
  <c r="N5942" i="24"/>
  <c r="M5942" i="24"/>
  <c r="I5944" i="24" l="1"/>
  <c r="L5943" i="24"/>
  <c r="J5943" i="24"/>
  <c r="N5943" i="24"/>
  <c r="K5943" i="24"/>
  <c r="M5943" i="24"/>
  <c r="I5945" i="24" l="1"/>
  <c r="L5944" i="24"/>
  <c r="K5944" i="24"/>
  <c r="M5944" i="24"/>
  <c r="J5944" i="24"/>
  <c r="N5944" i="24"/>
  <c r="I5946" i="24" l="1"/>
  <c r="L5945" i="24"/>
  <c r="J5945" i="24"/>
  <c r="K5945" i="24"/>
  <c r="N5945" i="24"/>
  <c r="M5945" i="24"/>
  <c r="I5947" i="24" l="1"/>
  <c r="L5946" i="24"/>
  <c r="K5946" i="24"/>
  <c r="J5946" i="24"/>
  <c r="M5946" i="24"/>
  <c r="N5946" i="24"/>
  <c r="I5948" i="24" l="1"/>
  <c r="L5947" i="24"/>
  <c r="J5947" i="24"/>
  <c r="M5947" i="24"/>
  <c r="K5947" i="24"/>
  <c r="N5947" i="24"/>
  <c r="I5949" i="24" l="1"/>
  <c r="L5948" i="24"/>
  <c r="K5948" i="24"/>
  <c r="M5948" i="24"/>
  <c r="N5948" i="24"/>
  <c r="J5948" i="24"/>
  <c r="I5950" i="24" l="1"/>
  <c r="L5949" i="24"/>
  <c r="J5949" i="24"/>
  <c r="N5949" i="24"/>
  <c r="K5949" i="24"/>
  <c r="M5949" i="24"/>
  <c r="I5951" i="24" l="1"/>
  <c r="L5950" i="24"/>
  <c r="K5950" i="24"/>
  <c r="M5950" i="24"/>
  <c r="J5950" i="24"/>
  <c r="N5950" i="24"/>
  <c r="I5952" i="24" l="1"/>
  <c r="L5951" i="24"/>
  <c r="J5951" i="24"/>
  <c r="N5951" i="24"/>
  <c r="K5951" i="24"/>
  <c r="M5951" i="24"/>
  <c r="I5953" i="24" l="1"/>
  <c r="L5952" i="24"/>
  <c r="K5952" i="24"/>
  <c r="N5952" i="24"/>
  <c r="M5952" i="24"/>
  <c r="J5952" i="24"/>
  <c r="I5954" i="24" l="1"/>
  <c r="L5953" i="24"/>
  <c r="J5953" i="24"/>
  <c r="K5953" i="24"/>
  <c r="N5953" i="24"/>
  <c r="M5953" i="24"/>
  <c r="I5955" i="24" l="1"/>
  <c r="L5954" i="24"/>
  <c r="J5954" i="24"/>
  <c r="K5954" i="24"/>
  <c r="N5954" i="24"/>
  <c r="M5954" i="24"/>
  <c r="I5956" i="24" l="1"/>
  <c r="L5955" i="24"/>
  <c r="J5955" i="24"/>
  <c r="K5955" i="24"/>
  <c r="M5955" i="24"/>
  <c r="N5955" i="24"/>
  <c r="I5957" i="24" l="1"/>
  <c r="L5956" i="24"/>
  <c r="J5956" i="24"/>
  <c r="N5956" i="24"/>
  <c r="K5956" i="24"/>
  <c r="M5956" i="24"/>
  <c r="I5958" i="24" l="1"/>
  <c r="L5957" i="24"/>
  <c r="J5957" i="24"/>
  <c r="N5957" i="24"/>
  <c r="K5957" i="24"/>
  <c r="M5957" i="24"/>
  <c r="I5959" i="24" l="1"/>
  <c r="L5958" i="24"/>
  <c r="K5958" i="24"/>
  <c r="N5958" i="24"/>
  <c r="M5958" i="24"/>
  <c r="J5958" i="24"/>
  <c r="I5960" i="24" l="1"/>
  <c r="L5959" i="24"/>
  <c r="J5959" i="24"/>
  <c r="M5959" i="24"/>
  <c r="K5959" i="24"/>
  <c r="N5959" i="24"/>
  <c r="I5961" i="24" l="1"/>
  <c r="L5960" i="24"/>
  <c r="K5960" i="24"/>
  <c r="J5960" i="24"/>
  <c r="N5960" i="24"/>
  <c r="M5960" i="24"/>
  <c r="I5962" i="24" l="1"/>
  <c r="L5961" i="24"/>
  <c r="J5961" i="24"/>
  <c r="M5961" i="24"/>
  <c r="K5961" i="24"/>
  <c r="N5961" i="24"/>
  <c r="I5963" i="24" l="1"/>
  <c r="L5962" i="24"/>
  <c r="K5962" i="24"/>
  <c r="J5962" i="24"/>
  <c r="M5962" i="24"/>
  <c r="N5962" i="24"/>
  <c r="I5964" i="24" l="1"/>
  <c r="L5963" i="24"/>
  <c r="J5963" i="24"/>
  <c r="N5963" i="24"/>
  <c r="K5963" i="24"/>
  <c r="M5963" i="24"/>
  <c r="I5965" i="24" l="1"/>
  <c r="L5964" i="24"/>
  <c r="K5964" i="24"/>
  <c r="J5964" i="24"/>
  <c r="N5964" i="24"/>
  <c r="M5964" i="24"/>
  <c r="I5966" i="24" l="1"/>
  <c r="L5965" i="24"/>
  <c r="J5965" i="24"/>
  <c r="K5965" i="24"/>
  <c r="M5965" i="24"/>
  <c r="N5965" i="24"/>
  <c r="I5967" i="24" l="1"/>
  <c r="L5966" i="24"/>
  <c r="K5966" i="24"/>
  <c r="N5966" i="24"/>
  <c r="J5966" i="24"/>
  <c r="M5966" i="24"/>
  <c r="I5968" i="24" l="1"/>
  <c r="L5967" i="24"/>
  <c r="J5967" i="24"/>
  <c r="N5967" i="24"/>
  <c r="M5967" i="24"/>
  <c r="K5967" i="24"/>
  <c r="I5969" i="24" l="1"/>
  <c r="L5968" i="24"/>
  <c r="K5968" i="24"/>
  <c r="M5968" i="24"/>
  <c r="J5968" i="24"/>
  <c r="N5968" i="24"/>
  <c r="I5970" i="24" l="1"/>
  <c r="L5969" i="24"/>
  <c r="J5969" i="24"/>
  <c r="N5969" i="24"/>
  <c r="K5969" i="24"/>
  <c r="M5969" i="24"/>
  <c r="I5971" i="24" l="1"/>
  <c r="L5970" i="24"/>
  <c r="K5970" i="24"/>
  <c r="M5970" i="24"/>
  <c r="J5970" i="24"/>
  <c r="N5970" i="24"/>
  <c r="I5972" i="24" l="1"/>
  <c r="L5971" i="24"/>
  <c r="J5971" i="24"/>
  <c r="N5971" i="24"/>
  <c r="K5971" i="24"/>
  <c r="M5971" i="24"/>
  <c r="I5973" i="24" l="1"/>
  <c r="L5972" i="24"/>
  <c r="N5972" i="24"/>
  <c r="K5972" i="24"/>
  <c r="J5972" i="24"/>
  <c r="M5972" i="24"/>
  <c r="I5974" i="24" l="1"/>
  <c r="L5973" i="24"/>
  <c r="J5973" i="24"/>
  <c r="K5973" i="24"/>
  <c r="M5973" i="24"/>
  <c r="N5973" i="24"/>
  <c r="I5975" i="24" l="1"/>
  <c r="L5974" i="24"/>
  <c r="K5974" i="24"/>
  <c r="J5974" i="24"/>
  <c r="M5974" i="24"/>
  <c r="N5974" i="24"/>
  <c r="I5976" i="24" l="1"/>
  <c r="L5975" i="24"/>
  <c r="J5975" i="24"/>
  <c r="K5975" i="24"/>
  <c r="M5975" i="24"/>
  <c r="N5975" i="24"/>
  <c r="I5977" i="24" l="1"/>
  <c r="L5976" i="24"/>
  <c r="K5976" i="24"/>
  <c r="J5976" i="24"/>
  <c r="N5976" i="24"/>
  <c r="M5976" i="24"/>
  <c r="I5978" i="24" l="1"/>
  <c r="L5977" i="24"/>
  <c r="J5977" i="24"/>
  <c r="K5977" i="24"/>
  <c r="N5977" i="24"/>
  <c r="M5977" i="24"/>
  <c r="I5979" i="24" l="1"/>
  <c r="L5978" i="24"/>
  <c r="K5978" i="24"/>
  <c r="J5978" i="24"/>
  <c r="M5978" i="24"/>
  <c r="N5978" i="24"/>
  <c r="I5980" i="24" l="1"/>
  <c r="L5979" i="24"/>
  <c r="J5979" i="24"/>
  <c r="K5979" i="24"/>
  <c r="N5979" i="24"/>
  <c r="M5979" i="24"/>
  <c r="I5981" i="24" l="1"/>
  <c r="L5980" i="24"/>
  <c r="K5980" i="24"/>
  <c r="J5980" i="24"/>
  <c r="N5980" i="24"/>
  <c r="M5980" i="24"/>
  <c r="I5982" i="24" l="1"/>
  <c r="L5981" i="24"/>
  <c r="K5981" i="24"/>
  <c r="M5981" i="24"/>
  <c r="J5981" i="24"/>
  <c r="N5981" i="24"/>
  <c r="I5983" i="24" l="1"/>
  <c r="L5982" i="24"/>
  <c r="J5982" i="24"/>
  <c r="N5982" i="24"/>
  <c r="K5982" i="24"/>
  <c r="M5982" i="24"/>
  <c r="I5984" i="24" l="1"/>
  <c r="L5983" i="24"/>
  <c r="J5983" i="24"/>
  <c r="K5983" i="24"/>
  <c r="M5983" i="24"/>
  <c r="N5983" i="24"/>
  <c r="I5985" i="24" l="1"/>
  <c r="L5984" i="24"/>
  <c r="K5984" i="24"/>
  <c r="J5984" i="24"/>
  <c r="N5984" i="24"/>
  <c r="M5984" i="24"/>
  <c r="I5986" i="24" l="1"/>
  <c r="L5985" i="24"/>
  <c r="J5985" i="24"/>
  <c r="K5985" i="24"/>
  <c r="M5985" i="24"/>
  <c r="N5985" i="24"/>
  <c r="I5987" i="24" l="1"/>
  <c r="L5986" i="24"/>
  <c r="K5986" i="24"/>
  <c r="M5986" i="24"/>
  <c r="J5986" i="24"/>
  <c r="N5986" i="24"/>
  <c r="I5988" i="24" l="1"/>
  <c r="L5987" i="24"/>
  <c r="J5987" i="24"/>
  <c r="N5987" i="24"/>
  <c r="K5987" i="24"/>
  <c r="M5987" i="24"/>
  <c r="I5989" i="24" l="1"/>
  <c r="L5988" i="24"/>
  <c r="K5988" i="24"/>
  <c r="J5988" i="24"/>
  <c r="M5988" i="24"/>
  <c r="N5988" i="24"/>
  <c r="I5990" i="24" l="1"/>
  <c r="L5989" i="24"/>
  <c r="J5989" i="24"/>
  <c r="K5989" i="24"/>
  <c r="N5989" i="24"/>
  <c r="M5989" i="24"/>
  <c r="I5991" i="24" l="1"/>
  <c r="L5990" i="24"/>
  <c r="K5990" i="24"/>
  <c r="N5990" i="24"/>
  <c r="J5990" i="24"/>
  <c r="M5990" i="24"/>
  <c r="I5992" i="24" l="1"/>
  <c r="L5991" i="24"/>
  <c r="J5991" i="24"/>
  <c r="M5991" i="24"/>
  <c r="K5991" i="24"/>
  <c r="N5991" i="24"/>
  <c r="I5993" i="24" l="1"/>
  <c r="L5992" i="24"/>
  <c r="K5992" i="24"/>
  <c r="J5992" i="24"/>
  <c r="M5992" i="24"/>
  <c r="N5992" i="24"/>
  <c r="I5994" i="24" l="1"/>
  <c r="L5993" i="24"/>
  <c r="J5993" i="24"/>
  <c r="K5993" i="24"/>
  <c r="N5993" i="24"/>
  <c r="M5993" i="24"/>
  <c r="I5995" i="24" l="1"/>
  <c r="L5994" i="24"/>
  <c r="K5994" i="24"/>
  <c r="J5994" i="24"/>
  <c r="N5994" i="24"/>
  <c r="M5994" i="24"/>
  <c r="I5996" i="24" l="1"/>
  <c r="L5995" i="24"/>
  <c r="K5995" i="24"/>
  <c r="J5995" i="24"/>
  <c r="M5995" i="24"/>
  <c r="N5995" i="24"/>
  <c r="I5997" i="24" l="1"/>
  <c r="L5996" i="24"/>
  <c r="K5996" i="24"/>
  <c r="J5996" i="24"/>
  <c r="M5996" i="24"/>
  <c r="N5996" i="24"/>
  <c r="I5998" i="24" l="1"/>
  <c r="L5997" i="24"/>
  <c r="J5997" i="24"/>
  <c r="K5997" i="24"/>
  <c r="M5997" i="24"/>
  <c r="N5997" i="24"/>
  <c r="I5999" i="24" l="1"/>
  <c r="L5998" i="24"/>
  <c r="K5998" i="24"/>
  <c r="M5998" i="24"/>
  <c r="J5998" i="24"/>
  <c r="N5998" i="24"/>
  <c r="I6000" i="24" l="1"/>
  <c r="L5999" i="24"/>
  <c r="J5999" i="24"/>
  <c r="K5999" i="24"/>
  <c r="N5999" i="24"/>
  <c r="M5999" i="24"/>
  <c r="I6001" i="24" l="1"/>
  <c r="L6000" i="24"/>
  <c r="J6000" i="24"/>
  <c r="N6000" i="24"/>
  <c r="K6000" i="24"/>
  <c r="M6000" i="24"/>
  <c r="I6002" i="24" l="1"/>
  <c r="L6001" i="24"/>
  <c r="J6001" i="24"/>
  <c r="N6001" i="24"/>
  <c r="K6001" i="24"/>
  <c r="M6001" i="24"/>
  <c r="I6003" i="24" l="1"/>
  <c r="L6002" i="24"/>
  <c r="K6002" i="24"/>
  <c r="J6002" i="24"/>
  <c r="M6002" i="24"/>
  <c r="N6002" i="24"/>
  <c r="I6004" i="24" l="1"/>
  <c r="L6003" i="24"/>
  <c r="K6003" i="24"/>
  <c r="J6003" i="24"/>
  <c r="N6003" i="24"/>
  <c r="M6003" i="24"/>
  <c r="I6005" i="24" l="1"/>
  <c r="L6004" i="24"/>
  <c r="K6004" i="24"/>
  <c r="J6004" i="24"/>
  <c r="N6004" i="24"/>
  <c r="M6004" i="24"/>
  <c r="I6006" i="24" l="1"/>
  <c r="L6005" i="24"/>
  <c r="K6005" i="24"/>
  <c r="N6005" i="24"/>
  <c r="M6005" i="24"/>
  <c r="J6005" i="24"/>
  <c r="I6007" i="24" l="1"/>
  <c r="L6006" i="24"/>
  <c r="K6006" i="24"/>
  <c r="M6006" i="24"/>
  <c r="J6006" i="24"/>
  <c r="N6006" i="24"/>
  <c r="I6008" i="24" l="1"/>
  <c r="L6007" i="24"/>
  <c r="J6007" i="24"/>
  <c r="K6007" i="24"/>
  <c r="N6007" i="24"/>
  <c r="M6007" i="24"/>
  <c r="I6009" i="24" l="1"/>
  <c r="L6008" i="24"/>
  <c r="K6008" i="24"/>
  <c r="J6008" i="24"/>
  <c r="N6008" i="24"/>
  <c r="M6008" i="24"/>
  <c r="I6010" i="24" l="1"/>
  <c r="L6009" i="24"/>
  <c r="J6009" i="24"/>
  <c r="K6009" i="24"/>
  <c r="N6009" i="24"/>
  <c r="M6009" i="24"/>
  <c r="I6011" i="24" l="1"/>
  <c r="L6010" i="24"/>
  <c r="K6010" i="24"/>
  <c r="M6010" i="24"/>
  <c r="J6010" i="24"/>
  <c r="N6010" i="24"/>
  <c r="I6012" i="24" l="1"/>
  <c r="L6011" i="24"/>
  <c r="J6011" i="24"/>
  <c r="K6011" i="24"/>
  <c r="N6011" i="24"/>
  <c r="M6011" i="24"/>
  <c r="I6013" i="24" l="1"/>
  <c r="L6012" i="24"/>
  <c r="J6012" i="24"/>
  <c r="K6012" i="24"/>
  <c r="M6012" i="24"/>
  <c r="N6012" i="24"/>
  <c r="I6014" i="24" l="1"/>
  <c r="L6013" i="24"/>
  <c r="J6013" i="24"/>
  <c r="K6013" i="24"/>
  <c r="N6013" i="24"/>
  <c r="M6013" i="24"/>
  <c r="I6015" i="24" l="1"/>
  <c r="L6014" i="24"/>
  <c r="K6014" i="24"/>
  <c r="N6014" i="24"/>
  <c r="J6014" i="24"/>
  <c r="M6014" i="24"/>
  <c r="I6016" i="24" l="1"/>
  <c r="L6015" i="24"/>
  <c r="K6015" i="24"/>
  <c r="M6015" i="24"/>
  <c r="J6015" i="24"/>
  <c r="N6015" i="24"/>
  <c r="I6017" i="24" l="1"/>
  <c r="L6016" i="24"/>
  <c r="K6016" i="24"/>
  <c r="J6016" i="24"/>
  <c r="N6016" i="24"/>
  <c r="M6016" i="24"/>
  <c r="I6018" i="24" l="1"/>
  <c r="L6017" i="24"/>
  <c r="J6017" i="24"/>
  <c r="K6017" i="24"/>
  <c r="M6017" i="24"/>
  <c r="N6017" i="24"/>
  <c r="I6019" i="24" l="1"/>
  <c r="L6018" i="24"/>
  <c r="J6018" i="24"/>
  <c r="N6018" i="24"/>
  <c r="K6018" i="24"/>
  <c r="M6018" i="24"/>
  <c r="I6020" i="24" l="1"/>
  <c r="L6019" i="24"/>
  <c r="J6019" i="24"/>
  <c r="K6019" i="24"/>
  <c r="M6019" i="24"/>
  <c r="N6019" i="24"/>
  <c r="I6021" i="24" l="1"/>
  <c r="L6020" i="24"/>
  <c r="K6020" i="24"/>
  <c r="M6020" i="24"/>
  <c r="J6020" i="24"/>
  <c r="N6020" i="24"/>
  <c r="I6022" i="24" l="1"/>
  <c r="L6021" i="24"/>
  <c r="J6021" i="24"/>
  <c r="K6021" i="24"/>
  <c r="N6021" i="24"/>
  <c r="M6021" i="24"/>
  <c r="I6023" i="24" l="1"/>
  <c r="L6022" i="24"/>
  <c r="K6022" i="24"/>
  <c r="N6022" i="24"/>
  <c r="J6022" i="24"/>
  <c r="M6022" i="24"/>
  <c r="I6024" i="24" l="1"/>
  <c r="L6023" i="24"/>
  <c r="J6023" i="24"/>
  <c r="K6023" i="24"/>
  <c r="N6023" i="24"/>
  <c r="M6023" i="24"/>
  <c r="I6025" i="24" l="1"/>
  <c r="L6024" i="24"/>
  <c r="K6024" i="24"/>
  <c r="J6024" i="24"/>
  <c r="M6024" i="24"/>
  <c r="N6024" i="24"/>
  <c r="I6026" i="24" l="1"/>
  <c r="L6025" i="24"/>
  <c r="J6025" i="24"/>
  <c r="K6025" i="24"/>
  <c r="N6025" i="24"/>
  <c r="M6025" i="24"/>
  <c r="I6027" i="24" l="1"/>
  <c r="L6026" i="24"/>
  <c r="K6026" i="24"/>
  <c r="J6026" i="24"/>
  <c r="N6026" i="24"/>
  <c r="M6026" i="24"/>
  <c r="I6028" i="24" l="1"/>
  <c r="L6027" i="24"/>
  <c r="K6027" i="24"/>
  <c r="J6027" i="24"/>
  <c r="N6027" i="24"/>
  <c r="M6027" i="24"/>
  <c r="I6029" i="24" l="1"/>
  <c r="L6028" i="24"/>
  <c r="K6028" i="24"/>
  <c r="M6028" i="24"/>
  <c r="J6028" i="24"/>
  <c r="N6028" i="24"/>
  <c r="I6030" i="24" l="1"/>
  <c r="L6029" i="24"/>
  <c r="J6029" i="24"/>
  <c r="K6029" i="24"/>
  <c r="M6029" i="24"/>
  <c r="N6029" i="24"/>
  <c r="I6031" i="24" l="1"/>
  <c r="L6030" i="24"/>
  <c r="K6030" i="24"/>
  <c r="J6030" i="24"/>
  <c r="N6030" i="24"/>
  <c r="M6030" i="24"/>
  <c r="I6032" i="24" l="1"/>
  <c r="L6031" i="24"/>
  <c r="M6031" i="24"/>
  <c r="J6031" i="24"/>
  <c r="K6031" i="24"/>
  <c r="N6031" i="24"/>
  <c r="I6033" i="24" l="1"/>
  <c r="L6032" i="24"/>
  <c r="J6032" i="24"/>
  <c r="N6032" i="24"/>
  <c r="K6032" i="24"/>
  <c r="M6032" i="24"/>
  <c r="I6034" i="24" l="1"/>
  <c r="L6033" i="24"/>
  <c r="J6033" i="24"/>
  <c r="N6033" i="24"/>
  <c r="K6033" i="24"/>
  <c r="M6033" i="24"/>
  <c r="I6035" i="24" l="1"/>
  <c r="L6034" i="24"/>
  <c r="K6034" i="24"/>
  <c r="M6034" i="24"/>
  <c r="J6034" i="24"/>
  <c r="N6034" i="24"/>
  <c r="I6036" i="24" l="1"/>
  <c r="L6035" i="24"/>
  <c r="K6035" i="24"/>
  <c r="J6035" i="24"/>
  <c r="M6035" i="24"/>
  <c r="N6035" i="24"/>
  <c r="I6037" i="24" l="1"/>
  <c r="L6036" i="24"/>
  <c r="K6036" i="24"/>
  <c r="J6036" i="24"/>
  <c r="N6036" i="24"/>
  <c r="M6036" i="24"/>
  <c r="I6038" i="24" l="1"/>
  <c r="L6037" i="24"/>
  <c r="J6037" i="24"/>
  <c r="K6037" i="24"/>
  <c r="N6037" i="24"/>
  <c r="M6037" i="24"/>
  <c r="I6039" i="24" l="1"/>
  <c r="L6038" i="24"/>
  <c r="K6038" i="24"/>
  <c r="M6038" i="24"/>
  <c r="N6038" i="24"/>
  <c r="J6038" i="24"/>
  <c r="I6040" i="24" l="1"/>
  <c r="L6039" i="24"/>
  <c r="J6039" i="24"/>
  <c r="K6039" i="24"/>
  <c r="M6039" i="24"/>
  <c r="N6039" i="24"/>
  <c r="I6041" i="24" l="1"/>
  <c r="L6040" i="24"/>
  <c r="K6040" i="24"/>
  <c r="J6040" i="24"/>
  <c r="M6040" i="24"/>
  <c r="N6040" i="24"/>
  <c r="I6042" i="24" l="1"/>
  <c r="L6041" i="24"/>
  <c r="K6041" i="24"/>
  <c r="J6041" i="24"/>
  <c r="N6041" i="24"/>
  <c r="M6041" i="24"/>
  <c r="I6043" i="24" l="1"/>
  <c r="L6042" i="24"/>
  <c r="K6042" i="24"/>
  <c r="N6042" i="24"/>
  <c r="J6042" i="24"/>
  <c r="M6042" i="24"/>
  <c r="I6044" i="24" l="1"/>
  <c r="L6043" i="24"/>
  <c r="J6043" i="24"/>
  <c r="N6043" i="24"/>
  <c r="K6043" i="24"/>
  <c r="M6043" i="24"/>
  <c r="I6045" i="24" l="1"/>
  <c r="L6044" i="24"/>
  <c r="N6044" i="24"/>
  <c r="K6044" i="24"/>
  <c r="M6044" i="24"/>
  <c r="J6044" i="24"/>
  <c r="I6046" i="24" l="1"/>
  <c r="L6045" i="24"/>
  <c r="J6045" i="24"/>
  <c r="M6045" i="24"/>
  <c r="K6045" i="24"/>
  <c r="N6045" i="24"/>
  <c r="I6047" i="24" l="1"/>
  <c r="L6046" i="24"/>
  <c r="K6046" i="24"/>
  <c r="N6046" i="24"/>
  <c r="J6046" i="24"/>
  <c r="M6046" i="24"/>
  <c r="I6048" i="24" l="1"/>
  <c r="L6047" i="24"/>
  <c r="J6047" i="24"/>
  <c r="N6047" i="24"/>
  <c r="K6047" i="24"/>
  <c r="M6047" i="24"/>
  <c r="I6049" i="24" l="1"/>
  <c r="L6048" i="24"/>
  <c r="J6048" i="24"/>
  <c r="N6048" i="24"/>
  <c r="K6048" i="24"/>
  <c r="M6048" i="24"/>
  <c r="I6050" i="24" l="1"/>
  <c r="L6049" i="24"/>
  <c r="J6049" i="24"/>
  <c r="M6049" i="24"/>
  <c r="K6049" i="24"/>
  <c r="N6049" i="24"/>
  <c r="I6051" i="24" l="1"/>
  <c r="L6050" i="24"/>
  <c r="K6050" i="24"/>
  <c r="N6050" i="24"/>
  <c r="M6050" i="24"/>
  <c r="J6050" i="24"/>
  <c r="I6052" i="24" l="1"/>
  <c r="L6051" i="24"/>
  <c r="K6051" i="24"/>
  <c r="J6051" i="24"/>
  <c r="M6051" i="24"/>
  <c r="N6051" i="24"/>
  <c r="I6053" i="24" l="1"/>
  <c r="L6052" i="24"/>
  <c r="J6052" i="24"/>
  <c r="N6052" i="24"/>
  <c r="K6052" i="24"/>
  <c r="M6052" i="24"/>
  <c r="I6054" i="24" l="1"/>
  <c r="L6053" i="24"/>
  <c r="J6053" i="24"/>
  <c r="K6053" i="24"/>
  <c r="M6053" i="24"/>
  <c r="N6053" i="24"/>
  <c r="I6055" i="24" l="1"/>
  <c r="L6054" i="24"/>
  <c r="K6054" i="24"/>
  <c r="N6054" i="24"/>
  <c r="J6054" i="24"/>
  <c r="M6054" i="24"/>
  <c r="I6056" i="24" l="1"/>
  <c r="L6055" i="24"/>
  <c r="J6055" i="24"/>
  <c r="N6055" i="24"/>
  <c r="K6055" i="24"/>
  <c r="M6055" i="24"/>
  <c r="I6057" i="24" l="1"/>
  <c r="L6056" i="24"/>
  <c r="J6056" i="24"/>
  <c r="N6056" i="24"/>
  <c r="K6056" i="24"/>
  <c r="M6056" i="24"/>
  <c r="I6058" i="24" l="1"/>
  <c r="L6057" i="24"/>
  <c r="J6057" i="24"/>
  <c r="K6057" i="24"/>
  <c r="M6057" i="24"/>
  <c r="N6057" i="24"/>
  <c r="I6059" i="24" l="1"/>
  <c r="L6058" i="24"/>
  <c r="K6058" i="24"/>
  <c r="J6058" i="24"/>
  <c r="M6058" i="24"/>
  <c r="N6058" i="24"/>
  <c r="I6060" i="24" l="1"/>
  <c r="K6059" i="24"/>
  <c r="M6059" i="24"/>
  <c r="J6059" i="24"/>
  <c r="N6059" i="24"/>
  <c r="L6059" i="24"/>
  <c r="I6061" i="24" l="1"/>
  <c r="L6060" i="24"/>
  <c r="K6060" i="24"/>
  <c r="M6060" i="24"/>
  <c r="J6060" i="24"/>
  <c r="N6060" i="24"/>
  <c r="I6062" i="24" l="1"/>
  <c r="L6061" i="24"/>
  <c r="K6061" i="24"/>
  <c r="N6061" i="24"/>
  <c r="J6061" i="24"/>
  <c r="M6061" i="24"/>
  <c r="I6063" i="24" l="1"/>
  <c r="L6062" i="24"/>
  <c r="N6062" i="24"/>
  <c r="K6062" i="24"/>
  <c r="J6062" i="24"/>
  <c r="M6062" i="24"/>
  <c r="I6064" i="24" l="1"/>
  <c r="L6063" i="24"/>
  <c r="N6063" i="24"/>
  <c r="J6063" i="24"/>
  <c r="K6063" i="24"/>
  <c r="M6063" i="24"/>
  <c r="I6065" i="24" l="1"/>
  <c r="L6064" i="24"/>
  <c r="K6064" i="24"/>
  <c r="M6064" i="24"/>
  <c r="J6064" i="24"/>
  <c r="N6064" i="24"/>
  <c r="I6066" i="24" l="1"/>
  <c r="L6065" i="24"/>
  <c r="J6065" i="24"/>
  <c r="K6065" i="24"/>
  <c r="M6065" i="24"/>
  <c r="N6065" i="24"/>
  <c r="I6067" i="24" l="1"/>
  <c r="L6066" i="24"/>
  <c r="K6066" i="24"/>
  <c r="J6066" i="24"/>
  <c r="N6066" i="24"/>
  <c r="M6066" i="24"/>
  <c r="I6068" i="24" l="1"/>
  <c r="L6067" i="24"/>
  <c r="K6067" i="24"/>
  <c r="J6067" i="24"/>
  <c r="N6067" i="24"/>
  <c r="M6067" i="24"/>
  <c r="I6069" i="24" l="1"/>
  <c r="L6068" i="24"/>
  <c r="J6068" i="24"/>
  <c r="K6068" i="24"/>
  <c r="M6068" i="24"/>
  <c r="N6068" i="24"/>
  <c r="I6070" i="24" l="1"/>
  <c r="L6069" i="24"/>
  <c r="K6069" i="24"/>
  <c r="J6069" i="24"/>
  <c r="M6069" i="24"/>
  <c r="N6069" i="24"/>
  <c r="I6071" i="24" l="1"/>
  <c r="L6070" i="24"/>
  <c r="K6070" i="24"/>
  <c r="J6070" i="24"/>
  <c r="N6070" i="24"/>
  <c r="M6070" i="24"/>
  <c r="I6072" i="24" l="1"/>
  <c r="L6071" i="24"/>
  <c r="J6071" i="24"/>
  <c r="K6071" i="24"/>
  <c r="M6071" i="24"/>
  <c r="N6071" i="24"/>
  <c r="I6073" i="24" l="1"/>
  <c r="L6072" i="24"/>
  <c r="J6072" i="24"/>
  <c r="K6072" i="24"/>
  <c r="M6072" i="24"/>
  <c r="N6072" i="24"/>
  <c r="I6074" i="24" l="1"/>
  <c r="L6073" i="24"/>
  <c r="J6073" i="24"/>
  <c r="N6073" i="24"/>
  <c r="K6073" i="24"/>
  <c r="M6073" i="24"/>
  <c r="I6075" i="24" l="1"/>
  <c r="L6074" i="24"/>
  <c r="K6074" i="24"/>
  <c r="J6074" i="24"/>
  <c r="N6074" i="24"/>
  <c r="M6074" i="24"/>
  <c r="I6076" i="24" l="1"/>
  <c r="L6075" i="24"/>
  <c r="J6075" i="24"/>
  <c r="K6075" i="24"/>
  <c r="M6075" i="24"/>
  <c r="N6075" i="24"/>
  <c r="I6077" i="24" l="1"/>
  <c r="L6076" i="24"/>
  <c r="J6076" i="24"/>
  <c r="M6076" i="24"/>
  <c r="K6076" i="24"/>
  <c r="N6076" i="24"/>
  <c r="I6078" i="24" l="1"/>
  <c r="L6077" i="24"/>
  <c r="J6077" i="24"/>
  <c r="K6077" i="24"/>
  <c r="M6077" i="24"/>
  <c r="N6077" i="24"/>
  <c r="I6079" i="24" l="1"/>
  <c r="L6078" i="24"/>
  <c r="N6078" i="24"/>
  <c r="K6078" i="24"/>
  <c r="J6078" i="24"/>
  <c r="M6078" i="24"/>
  <c r="I6080" i="24" l="1"/>
  <c r="L6079" i="24"/>
  <c r="J6079" i="24"/>
  <c r="K6079" i="24"/>
  <c r="N6079" i="24"/>
  <c r="M6079" i="24"/>
  <c r="I6081" i="24" l="1"/>
  <c r="L6080" i="24"/>
  <c r="K6080" i="24"/>
  <c r="N6080" i="24"/>
  <c r="J6080" i="24"/>
  <c r="M6080" i="24"/>
  <c r="I6082" i="24" l="1"/>
  <c r="L6081" i="24"/>
  <c r="J6081" i="24"/>
  <c r="M6081" i="24"/>
  <c r="K6081" i="24"/>
  <c r="N6081" i="24"/>
  <c r="I6083" i="24" l="1"/>
  <c r="L6082" i="24"/>
  <c r="J6082" i="24"/>
  <c r="K6082" i="24"/>
  <c r="N6082" i="24"/>
  <c r="M6082" i="24"/>
  <c r="I6084" i="24" l="1"/>
  <c r="L6083" i="24"/>
  <c r="M6083" i="24"/>
  <c r="J6083" i="24"/>
  <c r="K6083" i="24"/>
  <c r="N6083" i="24"/>
  <c r="I6085" i="24" l="1"/>
  <c r="L6084" i="24"/>
  <c r="N6084" i="24"/>
  <c r="K6084" i="24"/>
  <c r="M6084" i="24"/>
  <c r="J6084" i="24"/>
  <c r="I6086" i="24" l="1"/>
  <c r="L6085" i="24"/>
  <c r="J6085" i="24"/>
  <c r="N6085" i="24"/>
  <c r="K6085" i="24"/>
  <c r="M6085" i="24"/>
  <c r="I6087" i="24" l="1"/>
  <c r="L6086" i="24"/>
  <c r="M6086" i="24"/>
  <c r="K6086" i="24"/>
  <c r="J6086" i="24"/>
  <c r="N6086" i="24"/>
  <c r="I6088" i="24" l="1"/>
  <c r="L6087" i="24"/>
  <c r="K6087" i="24"/>
  <c r="N6087" i="24"/>
  <c r="J6087" i="24"/>
  <c r="M6087" i="24"/>
  <c r="I6089" i="24" l="1"/>
  <c r="L6088" i="24"/>
  <c r="M6088" i="24"/>
  <c r="K6088" i="24"/>
  <c r="J6088" i="24"/>
  <c r="N6088" i="24"/>
  <c r="I6090" i="24" l="1"/>
  <c r="L6089" i="24"/>
  <c r="J6089" i="24"/>
  <c r="K6089" i="24"/>
  <c r="N6089" i="24"/>
  <c r="M6089" i="24"/>
  <c r="I6091" i="24" l="1"/>
  <c r="L6090" i="24"/>
  <c r="K6090" i="24"/>
  <c r="J6090" i="24"/>
  <c r="M6090" i="24"/>
  <c r="N6090" i="24"/>
  <c r="I6092" i="24" l="1"/>
  <c r="L6091" i="24"/>
  <c r="K6091" i="24"/>
  <c r="M6091" i="24"/>
  <c r="J6091" i="24"/>
  <c r="N6091" i="24"/>
  <c r="I6093" i="24" l="1"/>
  <c r="L6092" i="24"/>
  <c r="K6092" i="24"/>
  <c r="J6092" i="24"/>
  <c r="M6092" i="24"/>
  <c r="N6092" i="24"/>
  <c r="I6094" i="24" l="1"/>
  <c r="L6093" i="24"/>
  <c r="J6093" i="24"/>
  <c r="K6093" i="24"/>
  <c r="M6093" i="24"/>
  <c r="N6093" i="24"/>
  <c r="I6095" i="24" l="1"/>
  <c r="L6094" i="24"/>
  <c r="K6094" i="24"/>
  <c r="N6094" i="24"/>
  <c r="J6094" i="24"/>
  <c r="M6094" i="24"/>
  <c r="I6096" i="24" l="1"/>
  <c r="L6095" i="24"/>
  <c r="J6095" i="24"/>
  <c r="M6095" i="24"/>
  <c r="K6095" i="24"/>
  <c r="N6095" i="24"/>
  <c r="I6097" i="24" l="1"/>
  <c r="L6096" i="24"/>
  <c r="K6096" i="24"/>
  <c r="J6096" i="24"/>
  <c r="N6096" i="24"/>
  <c r="M6096" i="24"/>
  <c r="I6098" i="24" l="1"/>
  <c r="L6097" i="24"/>
  <c r="J6097" i="24"/>
  <c r="N6097" i="24"/>
  <c r="M6097" i="24"/>
  <c r="K6097" i="24"/>
  <c r="I6099" i="24" l="1"/>
  <c r="L6098" i="24"/>
  <c r="K6098" i="24"/>
  <c r="J6098" i="24"/>
  <c r="M6098" i="24"/>
  <c r="N6098" i="24"/>
  <c r="I6100" i="24" l="1"/>
  <c r="L6099" i="24"/>
  <c r="N6099" i="24"/>
  <c r="K6099" i="24"/>
  <c r="J6099" i="24"/>
  <c r="M6099" i="24"/>
  <c r="I6101" i="24" l="1"/>
  <c r="L6100" i="24"/>
  <c r="K6100" i="24"/>
  <c r="J6100" i="24"/>
  <c r="M6100" i="24"/>
  <c r="N6100" i="24"/>
  <c r="I6102" i="24" l="1"/>
  <c r="L6101" i="24"/>
  <c r="K6101" i="24"/>
  <c r="N6101" i="24"/>
  <c r="J6101" i="24"/>
  <c r="M6101" i="24"/>
  <c r="I6103" i="24" l="1"/>
  <c r="L6102" i="24"/>
  <c r="J6102" i="24"/>
  <c r="N6102" i="24"/>
  <c r="K6102" i="24"/>
  <c r="M6102" i="24"/>
  <c r="I6104" i="24" l="1"/>
  <c r="L6103" i="24"/>
  <c r="J6103" i="24"/>
  <c r="K6103" i="24"/>
  <c r="M6103" i="24"/>
  <c r="N6103" i="24"/>
  <c r="I6105" i="24" l="1"/>
  <c r="L6104" i="24"/>
  <c r="K6104" i="24"/>
  <c r="J6104" i="24"/>
  <c r="M6104" i="24"/>
  <c r="N6104" i="24"/>
  <c r="I6106" i="24" l="1"/>
  <c r="L6105" i="24"/>
  <c r="J6105" i="24"/>
  <c r="M6105" i="24"/>
  <c r="K6105" i="24"/>
  <c r="N6105" i="24"/>
  <c r="I6107" i="24" l="1"/>
  <c r="L6106" i="24"/>
  <c r="K6106" i="24"/>
  <c r="N6106" i="24"/>
  <c r="M6106" i="24"/>
  <c r="J6106" i="24"/>
  <c r="I6108" i="24" l="1"/>
  <c r="L6107" i="24"/>
  <c r="K6107" i="24"/>
  <c r="N6107" i="24"/>
  <c r="J6107" i="24"/>
  <c r="M6107" i="24"/>
  <c r="I6109" i="24" l="1"/>
  <c r="L6108" i="24"/>
  <c r="K6108" i="24"/>
  <c r="J6108" i="24"/>
  <c r="N6108" i="24"/>
  <c r="M6108" i="24"/>
  <c r="I6110" i="24" l="1"/>
  <c r="L6109" i="24"/>
  <c r="J6109" i="24"/>
  <c r="K6109" i="24"/>
  <c r="N6109" i="24"/>
  <c r="M6109" i="24"/>
  <c r="I6111" i="24" l="1"/>
  <c r="L6110" i="24"/>
  <c r="K6110" i="24"/>
  <c r="J6110" i="24"/>
  <c r="M6110" i="24"/>
  <c r="N6110" i="24"/>
  <c r="I6112" i="24" l="1"/>
  <c r="L6111" i="24"/>
  <c r="J6111" i="24"/>
  <c r="K6111" i="24"/>
  <c r="M6111" i="24"/>
  <c r="N6111" i="24"/>
  <c r="I6113" i="24" l="1"/>
  <c r="L6112" i="24"/>
  <c r="K6112" i="24"/>
  <c r="J6112" i="24"/>
  <c r="N6112" i="24"/>
  <c r="M6112" i="24"/>
  <c r="I6114" i="24" l="1"/>
  <c r="L6113" i="24"/>
  <c r="M6113" i="24"/>
  <c r="J6113" i="24"/>
  <c r="K6113" i="24"/>
  <c r="N6113" i="24"/>
  <c r="I6115" i="24" l="1"/>
  <c r="L6114" i="24"/>
  <c r="K6114" i="24"/>
  <c r="J6114" i="24"/>
  <c r="M6114" i="24"/>
  <c r="N6114" i="24"/>
  <c r="I6116" i="24" l="1"/>
  <c r="L6115" i="24"/>
  <c r="J6115" i="24"/>
  <c r="K6115" i="24"/>
  <c r="M6115" i="24"/>
  <c r="N6115" i="24"/>
  <c r="I6117" i="24" l="1"/>
  <c r="L6116" i="24"/>
  <c r="J6116" i="24"/>
  <c r="M6116" i="24"/>
  <c r="K6116" i="24"/>
  <c r="N6116" i="24"/>
  <c r="I6118" i="24" l="1"/>
  <c r="L6117" i="24"/>
  <c r="J6117" i="24"/>
  <c r="M6117" i="24"/>
  <c r="K6117" i="24"/>
  <c r="N6117" i="24"/>
  <c r="I6119" i="24" l="1"/>
  <c r="L6118" i="24"/>
  <c r="J6118" i="24"/>
  <c r="K6118" i="24"/>
  <c r="N6118" i="24"/>
  <c r="M6118" i="24"/>
  <c r="I6120" i="24" l="1"/>
  <c r="L6119" i="24"/>
  <c r="M6119" i="24"/>
  <c r="J6119" i="24"/>
  <c r="K6119" i="24"/>
  <c r="N6119" i="24"/>
  <c r="I6121" i="24" l="1"/>
  <c r="L6120" i="24"/>
  <c r="K6120" i="24"/>
  <c r="M6120" i="24"/>
  <c r="J6120" i="24"/>
  <c r="N6120" i="24"/>
  <c r="I6122" i="24" l="1"/>
  <c r="L6121" i="24"/>
  <c r="J6121" i="24"/>
  <c r="K6121" i="24"/>
  <c r="M6121" i="24"/>
  <c r="N6121" i="24"/>
  <c r="I6123" i="24" l="1"/>
  <c r="L6122" i="24"/>
  <c r="J6122" i="24"/>
  <c r="K6122" i="24"/>
  <c r="M6122" i="24"/>
  <c r="N6122" i="24"/>
  <c r="I6124" i="24" l="1"/>
  <c r="L6123" i="24"/>
  <c r="K6123" i="24"/>
  <c r="M6123" i="24"/>
  <c r="J6123" i="24"/>
  <c r="N6123" i="24"/>
  <c r="I6125" i="24" l="1"/>
  <c r="L6124" i="24"/>
  <c r="K6124" i="24"/>
  <c r="J6124" i="24"/>
  <c r="N6124" i="24"/>
  <c r="M6124" i="24"/>
  <c r="I6126" i="24" l="1"/>
  <c r="L6125" i="24"/>
  <c r="K6125" i="24"/>
  <c r="J6125" i="24"/>
  <c r="N6125" i="24"/>
  <c r="M6125" i="24"/>
  <c r="I6127" i="24" l="1"/>
  <c r="L6126" i="24"/>
  <c r="K6126" i="24"/>
  <c r="J6126" i="24"/>
  <c r="M6126" i="24"/>
  <c r="N6126" i="24"/>
  <c r="I6128" i="24" l="1"/>
  <c r="L6127" i="24"/>
  <c r="J6127" i="24"/>
  <c r="K6127" i="24"/>
  <c r="N6127" i="24"/>
  <c r="M6127" i="24"/>
  <c r="I6129" i="24" l="1"/>
  <c r="L6128" i="24"/>
  <c r="N6128" i="24"/>
  <c r="K6128" i="24"/>
  <c r="J6128" i="24"/>
  <c r="M6128" i="24"/>
  <c r="I6130" i="24" l="1"/>
  <c r="L6129" i="24"/>
  <c r="N6129" i="24"/>
  <c r="J6129" i="24"/>
  <c r="K6129" i="24"/>
  <c r="M6129" i="24"/>
  <c r="I6131" i="24" l="1"/>
  <c r="L6130" i="24"/>
  <c r="K6130" i="24"/>
  <c r="J6130" i="24"/>
  <c r="N6130" i="24"/>
  <c r="M6130" i="24"/>
  <c r="I6132" i="24" l="1"/>
  <c r="L6131" i="24"/>
  <c r="N6131" i="24"/>
  <c r="K6131" i="24"/>
  <c r="J6131" i="24"/>
  <c r="M6131" i="24"/>
  <c r="I6133" i="24" l="1"/>
  <c r="L6132" i="24"/>
  <c r="J6132" i="24"/>
  <c r="M6132" i="24"/>
  <c r="K6132" i="24"/>
  <c r="N6132" i="24"/>
  <c r="I6134" i="24" l="1"/>
  <c r="L6133" i="24"/>
  <c r="J6133" i="24"/>
  <c r="K6133" i="24"/>
  <c r="M6133" i="24"/>
  <c r="N6133" i="24"/>
  <c r="I6135" i="24" l="1"/>
  <c r="L6134" i="24"/>
  <c r="K6134" i="24"/>
  <c r="J6134" i="24"/>
  <c r="M6134" i="24"/>
  <c r="N6134" i="24"/>
  <c r="I6136" i="24" l="1"/>
  <c r="L6135" i="24"/>
  <c r="M6135" i="24"/>
  <c r="J6135" i="24"/>
  <c r="K6135" i="24"/>
  <c r="N6135" i="24"/>
  <c r="I6137" i="24" l="1"/>
  <c r="L6136" i="24"/>
  <c r="K6136" i="24"/>
  <c r="J6136" i="24"/>
  <c r="N6136" i="24"/>
  <c r="M6136" i="24"/>
  <c r="I6138" i="24" l="1"/>
  <c r="L6137" i="24"/>
  <c r="J6137" i="24"/>
  <c r="K6137" i="24"/>
  <c r="N6137" i="24"/>
  <c r="M6137" i="24"/>
  <c r="I6139" i="24" l="1"/>
  <c r="L6138" i="24"/>
  <c r="J6138" i="24"/>
  <c r="N6138" i="24"/>
  <c r="K6138" i="24"/>
  <c r="M6138" i="24"/>
  <c r="I6140" i="24" l="1"/>
  <c r="L6139" i="24"/>
  <c r="J6139" i="24"/>
  <c r="K6139" i="24"/>
  <c r="M6139" i="24"/>
  <c r="N6139" i="24"/>
  <c r="I6141" i="24" l="1"/>
  <c r="L6140" i="24"/>
  <c r="K6140" i="24"/>
  <c r="J6140" i="24"/>
  <c r="M6140" i="24"/>
  <c r="N6140" i="24"/>
  <c r="I6142" i="24" l="1"/>
  <c r="L6141" i="24"/>
  <c r="J6141" i="24"/>
  <c r="N6141" i="24"/>
  <c r="M6141" i="24"/>
  <c r="K6141" i="24"/>
  <c r="I6143" i="24" l="1"/>
  <c r="L6142" i="24"/>
  <c r="N6142" i="24"/>
  <c r="K6142" i="24"/>
  <c r="J6142" i="24"/>
  <c r="M6142" i="24"/>
  <c r="I6144" i="24" l="1"/>
  <c r="L6143" i="24"/>
  <c r="J6143" i="24"/>
  <c r="N6143" i="24"/>
  <c r="K6143" i="24"/>
  <c r="M6143" i="24"/>
  <c r="I6145" i="24" l="1"/>
  <c r="L6144" i="24"/>
  <c r="K6144" i="24"/>
  <c r="J6144" i="24"/>
  <c r="M6144" i="24"/>
  <c r="N6144" i="24"/>
  <c r="I6146" i="24" l="1"/>
  <c r="L6145" i="24"/>
  <c r="J6145" i="24"/>
  <c r="N6145" i="24"/>
  <c r="M6145" i="24"/>
  <c r="K6145" i="24"/>
  <c r="I6147" i="24" l="1"/>
  <c r="L6146" i="24"/>
  <c r="K6146" i="24"/>
  <c r="M6146" i="24"/>
  <c r="J6146" i="24"/>
  <c r="N6146" i="24"/>
  <c r="I6148" i="24" l="1"/>
  <c r="L6147" i="24"/>
  <c r="J6147" i="24"/>
  <c r="N6147" i="24"/>
  <c r="K6147" i="24"/>
  <c r="M6147" i="24"/>
  <c r="I6149" i="24" l="1"/>
  <c r="L6148" i="24"/>
  <c r="K6148" i="24"/>
  <c r="J6148" i="24"/>
  <c r="N6148" i="24"/>
  <c r="M6148" i="24"/>
  <c r="I6150" i="24" l="1"/>
  <c r="L6149" i="24"/>
  <c r="J6149" i="24"/>
  <c r="N6149" i="24"/>
  <c r="K6149" i="24"/>
  <c r="M6149" i="24"/>
  <c r="I6151" i="24" l="1"/>
  <c r="L6150" i="24"/>
  <c r="K6150" i="24"/>
  <c r="N6150" i="24"/>
  <c r="J6150" i="24"/>
  <c r="M6150" i="24"/>
  <c r="I6152" i="24" l="1"/>
  <c r="L6151" i="24"/>
  <c r="K6151" i="24"/>
  <c r="J6151" i="24"/>
  <c r="N6151" i="24"/>
  <c r="M6151" i="24"/>
  <c r="I6153" i="24" l="1"/>
  <c r="L6152" i="24"/>
  <c r="J6152" i="24"/>
  <c r="M6152" i="24"/>
  <c r="K6152" i="24"/>
  <c r="N6152" i="24"/>
  <c r="I6154" i="24" l="1"/>
  <c r="L6153" i="24"/>
  <c r="J6153" i="24"/>
  <c r="K6153" i="24"/>
  <c r="N6153" i="24"/>
  <c r="M6153" i="24"/>
  <c r="I6155" i="24" l="1"/>
  <c r="L6154" i="24"/>
  <c r="K6154" i="24"/>
  <c r="J6154" i="24"/>
  <c r="N6154" i="24"/>
  <c r="M6154" i="24"/>
  <c r="I6156" i="24" l="1"/>
  <c r="L6155" i="24"/>
  <c r="J6155" i="24"/>
  <c r="K6155" i="24"/>
  <c r="N6155" i="24"/>
  <c r="M6155" i="24"/>
  <c r="I6157" i="24" l="1"/>
  <c r="L6156" i="24"/>
  <c r="M6156" i="24"/>
  <c r="K6156" i="24"/>
  <c r="J6156" i="24"/>
  <c r="N6156" i="24"/>
  <c r="I6158" i="24" l="1"/>
  <c r="L6157" i="24"/>
  <c r="K6157" i="24"/>
  <c r="J6157" i="24"/>
  <c r="N6157" i="24"/>
  <c r="M6157" i="24"/>
  <c r="I6159" i="24" l="1"/>
  <c r="L6158" i="24"/>
  <c r="M6158" i="24"/>
  <c r="K6158" i="24"/>
  <c r="J6158" i="24"/>
  <c r="N6158" i="24"/>
  <c r="I6160" i="24" l="1"/>
  <c r="L6159" i="24"/>
  <c r="J6159" i="24"/>
  <c r="M6159" i="24"/>
  <c r="K6159" i="24"/>
  <c r="N6159" i="24"/>
  <c r="I6161" i="24" l="1"/>
  <c r="L6160" i="24"/>
  <c r="J6160" i="24"/>
  <c r="N6160" i="24"/>
  <c r="K6160" i="24"/>
  <c r="M6160" i="24"/>
  <c r="I6162" i="24" l="1"/>
  <c r="L6161" i="24"/>
  <c r="J6161" i="24"/>
  <c r="K6161" i="24"/>
  <c r="N6161" i="24"/>
  <c r="M6161" i="24"/>
  <c r="I6163" i="24" l="1"/>
  <c r="L6162" i="24"/>
  <c r="J6162" i="24"/>
  <c r="N6162" i="24"/>
  <c r="K6162" i="24"/>
  <c r="M6162" i="24"/>
  <c r="I6164" i="24" l="1"/>
  <c r="L6163" i="24"/>
  <c r="N6163" i="24"/>
  <c r="K6163" i="24"/>
  <c r="M6163" i="24"/>
  <c r="J6163" i="24"/>
  <c r="I6165" i="24" l="1"/>
  <c r="L6164" i="24"/>
  <c r="J6164" i="24"/>
  <c r="N6164" i="24"/>
  <c r="M6164" i="24"/>
  <c r="K6164" i="24"/>
  <c r="I6166" i="24" l="1"/>
  <c r="L6165" i="24"/>
  <c r="J6165" i="24"/>
  <c r="K6165" i="24"/>
  <c r="N6165" i="24"/>
  <c r="M6165" i="24"/>
  <c r="I6167" i="24" l="1"/>
  <c r="L6166" i="24"/>
  <c r="J6166" i="24"/>
  <c r="M6166" i="24"/>
  <c r="K6166" i="24"/>
  <c r="N6166" i="24"/>
  <c r="I6168" i="24" l="1"/>
  <c r="L6167" i="24"/>
  <c r="J6167" i="24"/>
  <c r="K6167" i="24"/>
  <c r="N6167" i="24"/>
  <c r="M6167" i="24"/>
  <c r="I6169" i="24" l="1"/>
  <c r="L6168" i="24"/>
  <c r="K6168" i="24"/>
  <c r="J6168" i="24"/>
  <c r="N6168" i="24"/>
  <c r="M6168" i="24"/>
  <c r="I6170" i="24" l="1"/>
  <c r="L6169" i="24"/>
  <c r="K6169" i="24"/>
  <c r="N6169" i="24"/>
  <c r="J6169" i="24"/>
  <c r="M6169" i="24"/>
  <c r="I6171" i="24" l="1"/>
  <c r="L6170" i="24"/>
  <c r="K6170" i="24"/>
  <c r="N6170" i="24"/>
  <c r="J6170" i="24"/>
  <c r="M6170" i="24"/>
  <c r="I6172" i="24" l="1"/>
  <c r="L6171" i="24"/>
  <c r="J6171" i="24"/>
  <c r="N6171" i="24"/>
  <c r="K6171" i="24"/>
  <c r="M6171" i="24"/>
  <c r="I6173" i="24" l="1"/>
  <c r="L6172" i="24"/>
  <c r="J6172" i="24"/>
  <c r="K6172" i="24"/>
  <c r="N6172" i="24"/>
  <c r="M6172" i="24"/>
  <c r="I6174" i="24" l="1"/>
  <c r="L6173" i="24"/>
  <c r="J6173" i="24"/>
  <c r="M6173" i="24"/>
  <c r="K6173" i="24"/>
  <c r="N6173" i="24"/>
  <c r="I6175" i="24" l="1"/>
  <c r="L6174" i="24"/>
  <c r="K6174" i="24"/>
  <c r="J6174" i="24"/>
  <c r="N6174" i="24"/>
  <c r="M6174" i="24"/>
  <c r="I6176" i="24" l="1"/>
  <c r="L6175" i="24"/>
  <c r="J6175" i="24"/>
  <c r="N6175" i="24"/>
  <c r="K6175" i="24"/>
  <c r="M6175" i="24"/>
  <c r="I6177" i="24" l="1"/>
  <c r="L6176" i="24"/>
  <c r="K6176" i="24"/>
  <c r="N6176" i="24"/>
  <c r="J6176" i="24"/>
  <c r="M6176" i="24"/>
  <c r="I6178" i="24" l="1"/>
  <c r="L6177" i="24"/>
  <c r="J6177" i="24"/>
  <c r="N6177" i="24"/>
  <c r="K6177" i="24"/>
  <c r="M6177" i="24"/>
  <c r="I6179" i="24" l="1"/>
  <c r="L6178" i="24"/>
  <c r="K6178" i="24"/>
  <c r="N6178" i="24"/>
  <c r="J6178" i="24"/>
  <c r="M6178" i="24"/>
  <c r="I6180" i="24" l="1"/>
  <c r="L6179" i="24"/>
  <c r="J6179" i="24"/>
  <c r="M6179" i="24"/>
  <c r="K6179" i="24"/>
  <c r="N6179" i="24"/>
  <c r="I6181" i="24" l="1"/>
  <c r="L6180" i="24"/>
  <c r="J6180" i="24"/>
  <c r="M6180" i="24"/>
  <c r="K6180" i="24"/>
  <c r="N6180" i="24"/>
  <c r="I6182" i="24" l="1"/>
  <c r="L6181" i="24"/>
  <c r="J6181" i="24"/>
  <c r="M6181" i="24"/>
  <c r="K6181" i="24"/>
  <c r="N6181" i="24"/>
  <c r="I6183" i="24" l="1"/>
  <c r="L6182" i="24"/>
  <c r="J6182" i="24"/>
  <c r="K6182" i="24"/>
  <c r="M6182" i="24"/>
  <c r="N6182" i="24"/>
  <c r="I6184" i="24" l="1"/>
  <c r="L6183" i="24"/>
  <c r="J6183" i="24"/>
  <c r="M6183" i="24"/>
  <c r="K6183" i="24"/>
  <c r="N6183" i="24"/>
  <c r="I6185" i="24" l="1"/>
  <c r="L6184" i="24"/>
  <c r="K6184" i="24"/>
  <c r="J6184" i="24"/>
  <c r="M6184" i="24"/>
  <c r="N6184" i="24"/>
  <c r="I6186" i="24" l="1"/>
  <c r="L6185" i="24"/>
  <c r="J6185" i="24"/>
  <c r="K6185" i="24"/>
  <c r="M6185" i="24"/>
  <c r="N6185" i="24"/>
  <c r="I6187" i="24" l="1"/>
  <c r="L6186" i="24"/>
  <c r="K6186" i="24"/>
  <c r="N6186" i="24"/>
  <c r="J6186" i="24"/>
  <c r="M6186" i="24"/>
  <c r="I6188" i="24" l="1"/>
  <c r="L6187" i="24"/>
  <c r="J6187" i="24"/>
  <c r="N6187" i="24"/>
  <c r="K6187" i="24"/>
  <c r="M6187" i="24"/>
  <c r="I6189" i="24" l="1"/>
  <c r="L6188" i="24"/>
  <c r="K6188" i="24"/>
  <c r="M6188" i="24"/>
  <c r="J6188" i="24"/>
  <c r="N6188" i="24"/>
  <c r="I6190" i="24" l="1"/>
  <c r="L6189" i="24"/>
  <c r="J6189" i="24"/>
  <c r="N6189" i="24"/>
  <c r="K6189" i="24"/>
  <c r="M6189" i="24"/>
  <c r="I6191" i="24" l="1"/>
  <c r="L6190" i="24"/>
  <c r="K6190" i="24"/>
  <c r="M6190" i="24"/>
  <c r="J6190" i="24"/>
  <c r="N6190" i="24"/>
  <c r="I6192" i="24" l="1"/>
  <c r="L6191" i="24"/>
  <c r="J6191" i="24"/>
  <c r="N6191" i="24"/>
  <c r="K6191" i="24"/>
  <c r="M6191" i="24"/>
  <c r="I6193" i="24" l="1"/>
  <c r="L6192" i="24"/>
  <c r="K6192" i="24"/>
  <c r="N6192" i="24"/>
  <c r="J6192" i="24"/>
  <c r="M6192" i="24"/>
  <c r="I6194" i="24" l="1"/>
  <c r="L6193" i="24"/>
  <c r="J6193" i="24"/>
  <c r="K6193" i="24"/>
  <c r="N6193" i="24"/>
  <c r="M6193" i="24"/>
  <c r="I6195" i="24" l="1"/>
  <c r="L6194" i="24"/>
  <c r="K6194" i="24"/>
  <c r="N6194" i="24"/>
  <c r="J6194" i="24"/>
  <c r="M6194" i="24"/>
  <c r="I6196" i="24" l="1"/>
  <c r="L6195" i="24"/>
  <c r="K6195" i="24"/>
  <c r="N6195" i="24"/>
  <c r="J6195" i="24"/>
  <c r="M6195" i="24"/>
  <c r="I6197" i="24" l="1"/>
  <c r="L6196" i="24"/>
  <c r="K6196" i="24"/>
  <c r="N6196" i="24"/>
  <c r="J6196" i="24"/>
  <c r="M6196" i="24"/>
  <c r="I6198" i="24" l="1"/>
  <c r="L6197" i="24"/>
  <c r="J6197" i="24"/>
  <c r="K6197" i="24"/>
  <c r="N6197" i="24"/>
  <c r="M6197" i="24"/>
  <c r="I6199" i="24" l="1"/>
  <c r="L6198" i="24"/>
  <c r="K6198" i="24"/>
  <c r="M6198" i="24"/>
  <c r="J6198" i="24"/>
  <c r="N6198" i="24"/>
  <c r="I6200" i="24" l="1"/>
  <c r="L6199" i="24"/>
  <c r="J6199" i="24"/>
  <c r="K6199" i="24"/>
  <c r="N6199" i="24"/>
  <c r="M6199" i="24"/>
  <c r="I6201" i="24" l="1"/>
  <c r="L6200" i="24"/>
  <c r="J6200" i="24"/>
  <c r="N6200" i="24"/>
  <c r="K6200" i="24"/>
  <c r="M6200" i="24"/>
  <c r="I6202" i="24" l="1"/>
  <c r="L6201" i="24"/>
  <c r="J6201" i="24"/>
  <c r="N6201" i="24"/>
  <c r="K6201" i="24"/>
  <c r="M6201" i="24"/>
  <c r="I6203" i="24" l="1"/>
  <c r="L6202" i="24"/>
  <c r="K6202" i="24"/>
  <c r="N6202" i="24"/>
  <c r="M6202" i="24"/>
  <c r="J6202" i="24"/>
  <c r="I6204" i="24" l="1"/>
  <c r="L6203" i="24"/>
  <c r="J6203" i="24"/>
  <c r="K6203" i="24"/>
  <c r="N6203" i="24"/>
  <c r="M6203" i="24"/>
  <c r="I6205" i="24" l="1"/>
  <c r="L6204" i="24"/>
  <c r="J6204" i="24"/>
  <c r="K6204" i="24"/>
  <c r="M6204" i="24"/>
  <c r="N6204" i="24"/>
  <c r="I6206" i="24" l="1"/>
  <c r="L6205" i="24"/>
  <c r="J6205" i="24"/>
  <c r="N6205" i="24"/>
  <c r="K6205" i="24"/>
  <c r="M6205" i="24"/>
  <c r="I6207" i="24" l="1"/>
  <c r="L6206" i="24"/>
  <c r="N6206" i="24"/>
  <c r="K6206" i="24"/>
  <c r="M6206" i="24"/>
  <c r="J6206" i="24"/>
  <c r="I6208" i="24" l="1"/>
  <c r="L6207" i="24"/>
  <c r="K6207" i="24"/>
  <c r="N6207" i="24"/>
  <c r="J6207" i="24"/>
  <c r="M6207" i="24"/>
  <c r="I6209" i="24" l="1"/>
  <c r="L6208" i="24"/>
  <c r="J6208" i="24"/>
  <c r="K6208" i="24"/>
  <c r="M6208" i="24"/>
  <c r="N6208" i="24"/>
  <c r="I6210" i="24" l="1"/>
  <c r="L6209" i="24"/>
  <c r="J6209" i="24"/>
  <c r="K6209" i="24"/>
  <c r="N6209" i="24"/>
  <c r="M6209" i="24"/>
  <c r="I6211" i="24" l="1"/>
  <c r="L6210" i="24"/>
  <c r="K6210" i="24"/>
  <c r="N6210" i="24"/>
  <c r="J6210" i="24"/>
  <c r="M6210" i="24"/>
  <c r="I6212" i="24" l="1"/>
  <c r="L6211" i="24"/>
  <c r="J6211" i="24"/>
  <c r="K6211" i="24"/>
  <c r="N6211" i="24"/>
  <c r="M6211" i="24"/>
  <c r="I6213" i="24" l="1"/>
  <c r="L6212" i="24"/>
  <c r="K6212" i="24"/>
  <c r="N6212" i="24"/>
  <c r="J6212" i="24"/>
  <c r="M6212" i="24"/>
  <c r="I6214" i="24" l="1"/>
  <c r="L6213" i="24"/>
  <c r="M6213" i="24"/>
  <c r="J6213" i="24"/>
  <c r="N6213" i="24"/>
  <c r="K6213" i="24"/>
  <c r="I6215" i="24" l="1"/>
  <c r="L6214" i="24"/>
  <c r="J6214" i="24"/>
  <c r="M6214" i="24"/>
  <c r="K6214" i="24"/>
  <c r="N6214" i="24"/>
  <c r="I6216" i="24" l="1"/>
  <c r="L6215" i="24"/>
  <c r="J6215" i="24"/>
  <c r="K6215" i="24"/>
  <c r="M6215" i="24"/>
  <c r="N6215" i="24"/>
  <c r="I6217" i="24" l="1"/>
  <c r="L6216" i="24"/>
  <c r="J6216" i="24"/>
  <c r="N6216" i="24"/>
  <c r="K6216" i="24"/>
  <c r="M6216" i="24"/>
  <c r="I6218" i="24" l="1"/>
  <c r="L6217" i="24"/>
  <c r="J6217" i="24"/>
  <c r="M6217" i="24"/>
  <c r="K6217" i="24"/>
  <c r="N6217" i="24"/>
  <c r="I6219" i="24" l="1"/>
  <c r="L6218" i="24"/>
  <c r="K6218" i="24"/>
  <c r="N6218" i="24"/>
  <c r="J6218" i="24"/>
  <c r="M6218" i="24"/>
  <c r="I6220" i="24" l="1"/>
  <c r="L6219" i="24"/>
  <c r="J6219" i="24"/>
  <c r="N6219" i="24"/>
  <c r="K6219" i="24"/>
  <c r="M6219" i="24"/>
  <c r="I6221" i="24" l="1"/>
  <c r="L6220" i="24"/>
  <c r="K6220" i="24"/>
  <c r="N6220" i="24"/>
  <c r="J6220" i="24"/>
  <c r="M6220" i="24"/>
  <c r="I6222" i="24" l="1"/>
  <c r="L6221" i="24"/>
  <c r="J6221" i="24"/>
  <c r="N6221" i="24"/>
  <c r="K6221" i="24"/>
  <c r="M6221" i="24"/>
  <c r="I6223" i="24" l="1"/>
  <c r="L6222" i="24"/>
  <c r="K6222" i="24"/>
  <c r="N6222" i="24"/>
  <c r="M6222" i="24"/>
  <c r="J6222" i="24"/>
  <c r="I6224" i="24" l="1"/>
  <c r="L6223" i="24"/>
  <c r="J6223" i="24"/>
  <c r="M6223" i="24"/>
  <c r="N6223" i="24"/>
  <c r="K6223" i="24"/>
  <c r="I6225" i="24" l="1"/>
  <c r="L6224" i="24"/>
  <c r="J6224" i="24"/>
  <c r="K6224" i="24"/>
  <c r="M6224" i="24"/>
  <c r="N6224" i="24"/>
  <c r="I6226" i="24" l="1"/>
  <c r="L6225" i="24"/>
  <c r="N6225" i="24"/>
  <c r="M6225" i="24"/>
  <c r="J6225" i="24"/>
  <c r="K6225" i="24"/>
  <c r="I6227" i="24" l="1"/>
  <c r="L6226" i="24"/>
  <c r="J6226" i="24"/>
  <c r="K6226" i="24"/>
  <c r="N6226" i="24"/>
  <c r="M6226" i="24"/>
  <c r="I6228" i="24" l="1"/>
  <c r="L6227" i="24"/>
  <c r="N6227" i="24"/>
  <c r="K6227" i="24"/>
  <c r="J6227" i="24"/>
  <c r="M6227" i="24"/>
  <c r="I6229" i="24" l="1"/>
  <c r="L6228" i="24"/>
  <c r="K6228" i="24"/>
  <c r="J6228" i="24"/>
  <c r="M6228" i="24"/>
  <c r="N6228" i="24"/>
  <c r="I6230" i="24" l="1"/>
  <c r="L6229" i="24"/>
  <c r="J6229" i="24"/>
  <c r="K6229" i="24"/>
  <c r="M6229" i="24"/>
  <c r="N6229" i="24"/>
  <c r="I6231" i="24" l="1"/>
  <c r="L6230" i="24"/>
  <c r="K6230" i="24"/>
  <c r="J6230" i="24"/>
  <c r="N6230" i="24"/>
  <c r="M6230" i="24"/>
  <c r="I6232" i="24" l="1"/>
  <c r="L6231" i="24"/>
  <c r="J6231" i="24"/>
  <c r="N6231" i="24"/>
  <c r="K6231" i="24"/>
  <c r="M6231" i="24"/>
  <c r="I6233" i="24" l="1"/>
  <c r="L6232" i="24"/>
  <c r="M6232" i="24"/>
  <c r="K6232" i="24"/>
  <c r="J6232" i="24"/>
  <c r="N6232" i="24"/>
  <c r="I6234" i="24" l="1"/>
  <c r="L6233" i="24"/>
  <c r="J6233" i="24"/>
  <c r="K6233" i="24"/>
  <c r="M6233" i="24"/>
  <c r="N6233" i="24"/>
  <c r="I6235" i="24" l="1"/>
  <c r="L6234" i="24"/>
  <c r="K6234" i="24"/>
  <c r="J6234" i="24"/>
  <c r="N6234" i="24"/>
  <c r="M6234" i="24"/>
  <c r="I6236" i="24" l="1"/>
  <c r="L6235" i="24"/>
  <c r="J6235" i="24"/>
  <c r="N6235" i="24"/>
  <c r="M6235" i="24"/>
  <c r="K6235" i="24"/>
  <c r="I6237" i="24" l="1"/>
  <c r="L6236" i="24"/>
  <c r="M6236" i="24"/>
  <c r="K6236" i="24"/>
  <c r="J6236" i="24"/>
  <c r="N6236" i="24"/>
  <c r="I6238" i="24" l="1"/>
  <c r="L6237" i="24"/>
  <c r="J6237" i="24"/>
  <c r="N6237" i="24"/>
  <c r="K6237" i="24"/>
  <c r="M6237" i="24"/>
  <c r="I6239" i="24" l="1"/>
  <c r="L6238" i="24"/>
  <c r="K6238" i="24"/>
  <c r="N6238" i="24"/>
  <c r="J6238" i="24"/>
  <c r="M6238" i="24"/>
  <c r="I6240" i="24" l="1"/>
  <c r="L6239" i="24"/>
  <c r="J6239" i="24"/>
  <c r="K6239" i="24"/>
  <c r="N6239" i="24"/>
  <c r="M6239" i="24"/>
  <c r="I6241" i="24" l="1"/>
  <c r="L6240" i="24"/>
  <c r="K6240" i="24"/>
  <c r="N6240" i="24"/>
  <c r="M6240" i="24"/>
  <c r="J6240" i="24"/>
  <c r="I6242" i="24" l="1"/>
  <c r="L6241" i="24"/>
  <c r="J6241" i="24"/>
  <c r="N6241" i="24"/>
  <c r="M6241" i="24"/>
  <c r="K6241" i="24"/>
  <c r="I6243" i="24" l="1"/>
  <c r="L6242" i="24"/>
  <c r="K6242" i="24"/>
  <c r="J6242" i="24"/>
  <c r="M6242" i="24"/>
  <c r="N6242" i="24"/>
  <c r="I6244" i="24" l="1"/>
  <c r="L6243" i="24"/>
  <c r="J6243" i="24"/>
  <c r="M6243" i="24"/>
  <c r="K6243" i="24"/>
  <c r="N6243" i="24"/>
  <c r="I6245" i="24" l="1"/>
  <c r="L6244" i="24"/>
  <c r="K6244" i="24"/>
  <c r="J6244" i="24"/>
  <c r="M6244" i="24"/>
  <c r="N6244" i="24"/>
  <c r="I6246" i="24" l="1"/>
  <c r="L6245" i="24"/>
  <c r="J6245" i="24"/>
  <c r="M6245" i="24"/>
  <c r="K6245" i="24"/>
  <c r="N6245" i="24"/>
  <c r="I6247" i="24" l="1"/>
  <c r="L6246" i="24"/>
  <c r="K6246" i="24"/>
  <c r="N6246" i="24"/>
  <c r="J6246" i="24"/>
  <c r="M6246" i="24"/>
  <c r="I6248" i="24" l="1"/>
  <c r="L6247" i="24"/>
  <c r="J6247" i="24"/>
  <c r="N6247" i="24"/>
  <c r="K6247" i="24"/>
  <c r="M6247" i="24"/>
  <c r="I6249" i="24" l="1"/>
  <c r="L6248" i="24"/>
  <c r="K6248" i="24"/>
  <c r="J6248" i="24"/>
  <c r="N6248" i="24"/>
  <c r="M6248" i="24"/>
  <c r="I6250" i="24" l="1"/>
  <c r="L6249" i="24"/>
  <c r="K6249" i="24"/>
  <c r="M6249" i="24"/>
  <c r="J6249" i="24"/>
  <c r="N6249" i="24"/>
  <c r="I6251" i="24" l="1"/>
  <c r="L6250" i="24"/>
  <c r="K6250" i="24"/>
  <c r="J6250" i="24"/>
  <c r="M6250" i="24"/>
  <c r="N6250" i="24"/>
  <c r="I6252" i="24" l="1"/>
  <c r="L6251" i="24"/>
  <c r="M6251" i="24"/>
  <c r="K6251" i="24"/>
  <c r="J6251" i="24"/>
  <c r="N6251" i="24"/>
  <c r="I6253" i="24" l="1"/>
  <c r="L6252" i="24"/>
  <c r="J6252" i="24"/>
  <c r="N6252" i="24"/>
  <c r="K6252" i="24"/>
  <c r="M6252" i="24"/>
  <c r="I6254" i="24" l="1"/>
  <c r="L6253" i="24"/>
  <c r="J6253" i="24"/>
  <c r="N6253" i="24"/>
  <c r="K6253" i="24"/>
  <c r="M6253" i="24"/>
  <c r="I6255" i="24" l="1"/>
  <c r="L6254" i="24"/>
  <c r="J6254" i="24"/>
  <c r="K6254" i="24"/>
  <c r="M6254" i="24"/>
  <c r="N6254" i="24"/>
  <c r="I6256" i="24" l="1"/>
  <c r="L6255" i="24"/>
  <c r="J6255" i="24"/>
  <c r="K6255" i="24"/>
  <c r="N6255" i="24"/>
  <c r="M6255" i="24"/>
  <c r="I6257" i="24" l="1"/>
  <c r="L6256" i="24"/>
  <c r="K6256" i="24"/>
  <c r="J6256" i="24"/>
  <c r="N6256" i="24"/>
  <c r="M6256" i="24"/>
  <c r="I6258" i="24" l="1"/>
  <c r="L6257" i="24"/>
  <c r="J6257" i="24"/>
  <c r="K6257" i="24"/>
  <c r="M6257" i="24"/>
  <c r="N6257" i="24"/>
  <c r="I6259" i="24" l="1"/>
  <c r="L6258" i="24"/>
  <c r="K6258" i="24"/>
  <c r="J6258" i="24"/>
  <c r="N6258" i="24"/>
  <c r="M6258" i="24"/>
  <c r="I6260" i="24" l="1"/>
  <c r="L6259" i="24"/>
  <c r="K6259" i="24"/>
  <c r="N6259" i="24"/>
  <c r="J6259" i="24"/>
  <c r="M6259" i="24"/>
  <c r="I6261" i="24" l="1"/>
  <c r="L6260" i="24"/>
  <c r="K6260" i="24"/>
  <c r="J6260" i="24"/>
  <c r="N6260" i="24"/>
  <c r="M6260" i="24"/>
  <c r="I6262" i="24" l="1"/>
  <c r="L6261" i="24"/>
  <c r="J6261" i="24"/>
  <c r="K6261" i="24"/>
  <c r="N6261" i="24"/>
  <c r="M6261" i="24"/>
  <c r="I6263" i="24" l="1"/>
  <c r="L6262" i="24"/>
  <c r="K6262" i="24"/>
  <c r="M6262" i="24"/>
  <c r="J6262" i="24"/>
  <c r="N6262" i="24"/>
  <c r="I6264" i="24" l="1"/>
  <c r="L6263" i="24"/>
  <c r="J6263" i="24"/>
  <c r="M6263" i="24"/>
  <c r="K6263" i="24"/>
  <c r="N6263" i="24"/>
  <c r="I6265" i="24" l="1"/>
  <c r="L6264" i="24"/>
  <c r="N6264" i="24"/>
  <c r="K6264" i="24"/>
  <c r="J6264" i="24"/>
  <c r="M6264" i="24"/>
  <c r="I6266" i="24" l="1"/>
  <c r="L6265" i="24"/>
  <c r="J6265" i="24"/>
  <c r="K6265" i="24"/>
  <c r="N6265" i="24"/>
  <c r="M6265" i="24"/>
  <c r="I6267" i="24" l="1"/>
  <c r="L6266" i="24"/>
  <c r="K6266" i="24"/>
  <c r="J6266" i="24"/>
  <c r="N6266" i="24"/>
  <c r="M6266" i="24"/>
  <c r="I6268" i="24" l="1"/>
  <c r="L6267" i="24"/>
  <c r="K6267" i="24"/>
  <c r="J6267" i="24"/>
  <c r="N6267" i="24"/>
  <c r="M6267" i="24"/>
  <c r="I6269" i="24" l="1"/>
  <c r="L6268" i="24"/>
  <c r="M6268" i="24"/>
  <c r="K6268" i="24"/>
  <c r="N6268" i="24"/>
  <c r="J6268" i="24"/>
  <c r="I6270" i="24" l="1"/>
  <c r="L6269" i="24"/>
  <c r="J6269" i="24"/>
  <c r="M6269" i="24"/>
  <c r="K6269" i="24"/>
  <c r="N6269" i="24"/>
  <c r="I6271" i="24" l="1"/>
  <c r="L6270" i="24"/>
  <c r="M6270" i="24"/>
  <c r="K6270" i="24"/>
  <c r="J6270" i="24"/>
  <c r="N6270" i="24"/>
  <c r="I6272" i="24" l="1"/>
  <c r="L6271" i="24"/>
  <c r="J6271" i="24"/>
  <c r="M6271" i="24"/>
  <c r="K6271" i="24"/>
  <c r="N6271" i="24"/>
  <c r="I6273" i="24" l="1"/>
  <c r="L6272" i="24"/>
  <c r="K6272" i="24"/>
  <c r="N6272" i="24"/>
  <c r="M6272" i="24"/>
  <c r="J6272" i="24"/>
  <c r="I6274" i="24" l="1"/>
  <c r="L6273" i="24"/>
  <c r="K6273" i="24"/>
  <c r="J6273" i="24"/>
  <c r="M6273" i="24"/>
  <c r="N6273" i="24"/>
  <c r="I6275" i="24" l="1"/>
  <c r="L6274" i="24"/>
  <c r="K6274" i="24"/>
  <c r="J6274" i="24"/>
  <c r="N6274" i="24"/>
  <c r="M6274" i="24"/>
  <c r="I6276" i="24" l="1"/>
  <c r="L6275" i="24"/>
  <c r="J6275" i="24"/>
  <c r="M6275" i="24"/>
  <c r="N6275" i="24"/>
  <c r="K6275" i="24"/>
  <c r="I6277" i="24" l="1"/>
  <c r="L6276" i="24"/>
  <c r="K6276" i="24"/>
  <c r="N6276" i="24"/>
  <c r="M6276" i="24"/>
  <c r="J6276" i="24"/>
  <c r="I6278" i="24" l="1"/>
  <c r="L6277" i="24"/>
  <c r="J6277" i="24"/>
  <c r="N6277" i="24"/>
  <c r="M6277" i="24"/>
  <c r="K6277" i="24"/>
  <c r="I6279" i="24" l="1"/>
  <c r="L6278" i="24"/>
  <c r="N6278" i="24"/>
  <c r="K6278" i="24"/>
  <c r="J6278" i="24"/>
  <c r="M6278" i="24"/>
  <c r="I6280" i="24" l="1"/>
  <c r="L6279" i="24"/>
  <c r="K6279" i="24"/>
  <c r="J6279" i="24"/>
  <c r="N6279" i="24"/>
  <c r="M6279" i="24"/>
  <c r="I6281" i="24" l="1"/>
  <c r="L6280" i="24"/>
  <c r="K6280" i="24"/>
  <c r="M6280" i="24"/>
  <c r="J6280" i="24"/>
  <c r="N6280" i="24"/>
  <c r="I6282" i="24" l="1"/>
  <c r="L6281" i="24"/>
  <c r="J6281" i="24"/>
  <c r="N6281" i="24"/>
  <c r="K6281" i="24"/>
  <c r="M6281" i="24"/>
  <c r="I6283" i="24" l="1"/>
  <c r="L6282" i="24"/>
  <c r="K6282" i="24"/>
  <c r="N6282" i="24"/>
  <c r="J6282" i="24"/>
  <c r="M6282" i="24"/>
  <c r="I6284" i="24" l="1"/>
  <c r="L6283" i="24"/>
  <c r="K6283" i="24"/>
  <c r="J6283" i="24"/>
  <c r="N6283" i="24"/>
  <c r="M6283" i="24"/>
  <c r="I6285" i="24" l="1"/>
  <c r="L6284" i="24"/>
  <c r="J6284" i="24"/>
  <c r="K6284" i="24"/>
  <c r="M6284" i="24"/>
  <c r="N6284" i="24"/>
  <c r="I6286" i="24" l="1"/>
  <c r="L6285" i="24"/>
  <c r="K6285" i="24"/>
  <c r="J6285" i="24"/>
  <c r="N6285" i="24"/>
  <c r="M6285" i="24"/>
  <c r="I6287" i="24" l="1"/>
  <c r="L6286" i="24"/>
  <c r="J6286" i="24"/>
  <c r="M6286" i="24"/>
  <c r="K6286" i="24"/>
  <c r="N6286" i="24"/>
  <c r="I6288" i="24" l="1"/>
  <c r="L6287" i="24"/>
  <c r="J6287" i="24"/>
  <c r="K6287" i="24"/>
  <c r="M6287" i="24"/>
  <c r="N6287" i="24"/>
  <c r="I6289" i="24" l="1"/>
  <c r="L6288" i="24"/>
  <c r="J6288" i="24"/>
  <c r="K6288" i="24"/>
  <c r="M6288" i="24"/>
  <c r="N6288" i="24"/>
  <c r="I6290" i="24" l="1"/>
  <c r="L6289" i="24"/>
  <c r="J6289" i="24"/>
  <c r="K6289" i="24"/>
  <c r="N6289" i="24"/>
  <c r="M6289" i="24"/>
  <c r="I6291" i="24" l="1"/>
  <c r="L6290" i="24"/>
  <c r="K6290" i="24"/>
  <c r="J6290" i="24"/>
  <c r="N6290" i="24"/>
  <c r="M6290" i="24"/>
  <c r="I6292" i="24" l="1"/>
  <c r="L6291" i="24"/>
  <c r="K6291" i="24"/>
  <c r="N6291" i="24"/>
  <c r="J6291" i="24"/>
  <c r="M6291" i="24"/>
  <c r="I6293" i="24" l="1"/>
  <c r="L6292" i="24"/>
  <c r="J6292" i="24"/>
  <c r="K6292" i="24"/>
  <c r="N6292" i="24"/>
  <c r="M6292" i="24"/>
  <c r="I6294" i="24" l="1"/>
  <c r="L6293" i="24"/>
  <c r="J6293" i="24"/>
  <c r="N6293" i="24"/>
  <c r="K6293" i="24"/>
  <c r="M6293" i="24"/>
  <c r="I6295" i="24" l="1"/>
  <c r="L6294" i="24"/>
  <c r="N6294" i="24"/>
  <c r="K6294" i="24"/>
  <c r="J6294" i="24"/>
  <c r="M6294" i="24"/>
  <c r="I6296" i="24" l="1"/>
  <c r="L6295" i="24"/>
  <c r="J6295" i="24"/>
  <c r="K6295" i="24"/>
  <c r="N6295" i="24"/>
  <c r="M6295" i="24"/>
  <c r="I6297" i="24" l="1"/>
  <c r="L6296" i="24"/>
  <c r="K6296" i="24"/>
  <c r="N6296" i="24"/>
  <c r="J6296" i="24"/>
  <c r="M6296" i="24"/>
  <c r="I6298" i="24" l="1"/>
  <c r="L6297" i="24"/>
  <c r="K6297" i="24"/>
  <c r="J6297" i="24"/>
  <c r="N6297" i="24"/>
  <c r="M6297" i="24"/>
  <c r="I6299" i="24" l="1"/>
  <c r="L6298" i="24"/>
  <c r="K6298" i="24"/>
  <c r="J6298" i="24"/>
  <c r="M6298" i="24"/>
  <c r="N6298" i="24"/>
  <c r="I6300" i="24" l="1"/>
  <c r="L6299" i="24"/>
  <c r="J6299" i="24"/>
  <c r="K6299" i="24"/>
  <c r="N6299" i="24"/>
  <c r="M6299" i="24"/>
  <c r="I6301" i="24" l="1"/>
  <c r="L6300" i="24"/>
  <c r="K6300" i="24"/>
  <c r="J6300" i="24"/>
  <c r="M6300" i="24"/>
  <c r="N6300" i="24"/>
  <c r="I6302" i="24" l="1"/>
  <c r="L6301" i="24"/>
  <c r="M6301" i="24"/>
  <c r="J6301" i="24"/>
  <c r="K6301" i="24"/>
  <c r="N6301" i="24"/>
  <c r="I6303" i="24" l="1"/>
  <c r="L6302" i="24"/>
  <c r="J6302" i="24"/>
  <c r="N6302" i="24"/>
  <c r="K6302" i="24"/>
  <c r="M6302" i="24"/>
  <c r="I6304" i="24" l="1"/>
  <c r="L6303" i="24"/>
  <c r="M6303" i="24"/>
  <c r="J6303" i="24"/>
  <c r="N6303" i="24"/>
  <c r="K6303" i="24"/>
  <c r="I6305" i="24" l="1"/>
  <c r="L6304" i="24"/>
  <c r="K6304" i="24"/>
  <c r="N6304" i="24"/>
  <c r="J6304" i="24"/>
  <c r="M6304" i="24"/>
  <c r="I6306" i="24" l="1"/>
  <c r="L6305" i="24"/>
  <c r="K6305" i="24"/>
  <c r="M6305" i="24"/>
  <c r="J6305" i="24"/>
  <c r="N6305" i="24"/>
  <c r="I6307" i="24" l="1"/>
  <c r="L6306" i="24"/>
  <c r="K6306" i="24"/>
  <c r="M6306" i="24"/>
  <c r="J6306" i="24"/>
  <c r="N6306" i="24"/>
  <c r="I6308" i="24" l="1"/>
  <c r="L6307" i="24"/>
  <c r="J6307" i="24"/>
  <c r="N6307" i="24"/>
  <c r="K6307" i="24"/>
  <c r="M6307" i="24"/>
  <c r="I6309" i="24" l="1"/>
  <c r="L6308" i="24"/>
  <c r="K6308" i="24"/>
  <c r="N6308" i="24"/>
  <c r="J6308" i="24"/>
  <c r="M6308" i="24"/>
  <c r="I6310" i="24" l="1"/>
  <c r="L6309" i="24"/>
  <c r="J6309" i="24"/>
  <c r="N6309" i="24"/>
  <c r="K6309" i="24"/>
  <c r="M6309" i="24"/>
  <c r="I6311" i="24" l="1"/>
  <c r="L6310" i="24"/>
  <c r="J6310" i="24"/>
  <c r="M6310" i="24"/>
  <c r="K6310" i="24"/>
  <c r="N6310" i="24"/>
  <c r="I6312" i="24" l="1"/>
  <c r="L6311" i="24"/>
  <c r="K6311" i="24"/>
  <c r="N6311" i="24"/>
  <c r="J6311" i="24"/>
  <c r="M6311" i="24"/>
  <c r="I6313" i="24" l="1"/>
  <c r="L6312" i="24"/>
  <c r="K6312" i="24"/>
  <c r="N6312" i="24"/>
  <c r="J6312" i="24"/>
  <c r="M6312" i="24"/>
  <c r="I6314" i="24" l="1"/>
  <c r="L6313" i="24"/>
  <c r="J6313" i="24"/>
  <c r="N6313" i="24"/>
  <c r="K6313" i="24"/>
  <c r="M6313" i="24"/>
  <c r="I6315" i="24" l="1"/>
  <c r="L6314" i="24"/>
  <c r="K6314" i="24"/>
  <c r="N6314" i="24"/>
  <c r="J6314" i="24"/>
  <c r="M6314" i="24"/>
  <c r="I6316" i="24" l="1"/>
  <c r="L6315" i="24"/>
  <c r="K6315" i="24"/>
  <c r="M6315" i="24"/>
  <c r="J6315" i="24"/>
  <c r="N6315" i="24"/>
  <c r="I6317" i="24" l="1"/>
  <c r="L6316" i="24"/>
  <c r="K6316" i="24"/>
  <c r="N6316" i="24"/>
  <c r="J6316" i="24"/>
  <c r="M6316" i="24"/>
  <c r="I6318" i="24" l="1"/>
  <c r="L6317" i="24"/>
  <c r="J6317" i="24"/>
  <c r="K6317" i="24"/>
  <c r="N6317" i="24"/>
  <c r="M6317" i="24"/>
  <c r="I6319" i="24" l="1"/>
  <c r="L6318" i="24"/>
  <c r="N6318" i="24"/>
  <c r="K6318" i="24"/>
  <c r="J6318" i="24"/>
  <c r="M6318" i="24"/>
  <c r="I6320" i="24" l="1"/>
  <c r="L6319" i="24"/>
  <c r="J6319" i="24"/>
  <c r="M6319" i="24"/>
  <c r="K6319" i="24"/>
  <c r="N6319" i="24"/>
  <c r="I6321" i="24" l="1"/>
  <c r="L6320" i="24"/>
  <c r="J6320" i="24"/>
  <c r="N6320" i="24"/>
  <c r="K6320" i="24"/>
  <c r="M6320" i="24"/>
  <c r="I6322" i="24" l="1"/>
  <c r="L6321" i="24"/>
  <c r="J6321" i="24"/>
  <c r="M6321" i="24"/>
  <c r="K6321" i="24"/>
  <c r="N6321" i="24"/>
  <c r="I6323" i="24" l="1"/>
  <c r="L6322" i="24"/>
  <c r="J6322" i="24"/>
  <c r="M6322" i="24"/>
  <c r="K6322" i="24"/>
  <c r="N6322" i="24"/>
  <c r="I6324" i="24" l="1"/>
  <c r="L6323" i="24"/>
  <c r="K6323" i="24"/>
  <c r="N6323" i="24"/>
  <c r="J6323" i="24"/>
  <c r="M6323" i="24"/>
  <c r="I6325" i="24" l="1"/>
  <c r="L6324" i="24"/>
  <c r="K6324" i="24"/>
  <c r="J6324" i="24"/>
  <c r="N6324" i="24"/>
  <c r="M6324" i="24"/>
  <c r="I6326" i="24" l="1"/>
  <c r="L6325" i="24"/>
  <c r="J6325" i="24"/>
  <c r="M6325" i="24"/>
  <c r="K6325" i="24"/>
  <c r="N6325" i="24"/>
  <c r="I6327" i="24" l="1"/>
  <c r="L6326" i="24"/>
  <c r="N6326" i="24"/>
  <c r="K6326" i="24"/>
  <c r="J6326" i="24"/>
  <c r="M6326" i="24"/>
  <c r="I6328" i="24" l="1"/>
  <c r="L6327" i="24"/>
  <c r="J6327" i="24"/>
  <c r="N6327" i="24"/>
  <c r="K6327" i="24"/>
  <c r="M6327" i="24"/>
  <c r="I6329" i="24" l="1"/>
  <c r="L6328" i="24"/>
  <c r="J6328" i="24"/>
  <c r="N6328" i="24"/>
  <c r="K6328" i="24"/>
  <c r="M6328" i="24"/>
  <c r="I6330" i="24" l="1"/>
  <c r="L6329" i="24"/>
  <c r="K6329" i="24"/>
  <c r="M6329" i="24"/>
  <c r="J6329" i="24"/>
  <c r="N6329" i="24"/>
  <c r="I6331" i="24" l="1"/>
  <c r="L6330" i="24"/>
  <c r="K6330" i="24"/>
  <c r="M6330" i="24"/>
  <c r="J6330" i="24"/>
  <c r="N6330" i="24"/>
  <c r="I6332" i="24" l="1"/>
  <c r="L6331" i="24"/>
  <c r="J6331" i="24"/>
  <c r="K6331" i="24"/>
  <c r="M6331" i="24"/>
  <c r="N6331" i="24"/>
  <c r="I6333" i="24" l="1"/>
  <c r="L6332" i="24"/>
  <c r="K6332" i="24"/>
  <c r="M6332" i="24"/>
  <c r="J6332" i="24"/>
  <c r="N6332" i="24"/>
  <c r="I6334" i="24" l="1"/>
  <c r="L6333" i="24"/>
  <c r="K6333" i="24"/>
  <c r="N6333" i="24"/>
  <c r="J6333" i="24"/>
  <c r="M6333" i="24"/>
  <c r="I6335" i="24" l="1"/>
  <c r="L6334" i="24"/>
  <c r="K6334" i="24"/>
  <c r="M6334" i="24"/>
  <c r="J6334" i="24"/>
  <c r="N6334" i="24"/>
  <c r="I6336" i="24" l="1"/>
  <c r="L6335" i="24"/>
  <c r="J6335" i="24"/>
  <c r="N6335" i="24"/>
  <c r="K6335" i="24"/>
  <c r="M6335" i="24"/>
  <c r="I6337" i="24" l="1"/>
  <c r="L6336" i="24"/>
  <c r="K6336" i="24"/>
  <c r="N6336" i="24"/>
  <c r="J6336" i="24"/>
  <c r="M6336" i="24"/>
  <c r="I6338" i="24" l="1"/>
  <c r="L6337" i="24"/>
  <c r="M6337" i="24"/>
  <c r="J6337" i="24"/>
  <c r="K6337" i="24"/>
  <c r="N6337" i="24"/>
  <c r="I6339" i="24" l="1"/>
  <c r="L6338" i="24"/>
  <c r="K6338" i="24"/>
  <c r="N6338" i="24"/>
  <c r="J6338" i="24"/>
  <c r="M6338" i="24"/>
  <c r="I6340" i="24" l="1"/>
  <c r="L6339" i="24"/>
  <c r="K6339" i="24"/>
  <c r="J6339" i="24"/>
  <c r="M6339" i="24"/>
  <c r="N6339" i="24"/>
  <c r="I6341" i="24" l="1"/>
  <c r="L6340" i="24"/>
  <c r="J6340" i="24"/>
  <c r="M6340" i="24"/>
  <c r="K6340" i="24"/>
  <c r="N6340" i="24"/>
  <c r="I6342" i="24" l="1"/>
  <c r="L6341" i="24"/>
  <c r="N6341" i="24"/>
  <c r="J6341" i="24"/>
  <c r="K6341" i="24"/>
  <c r="M6341" i="24"/>
  <c r="I6343" i="24" l="1"/>
  <c r="L6342" i="24"/>
  <c r="K6342" i="24"/>
  <c r="J6342" i="24"/>
  <c r="M6342" i="24"/>
  <c r="N6342" i="24"/>
  <c r="I6344" i="24" l="1"/>
  <c r="L6343" i="24"/>
  <c r="K6343" i="24"/>
  <c r="M6343" i="24"/>
  <c r="J6343" i="24"/>
  <c r="N6343" i="24"/>
  <c r="I6345" i="24" l="1"/>
  <c r="L6344" i="24"/>
  <c r="J6344" i="24"/>
  <c r="N6344" i="24"/>
  <c r="K6344" i="24"/>
  <c r="M6344" i="24"/>
  <c r="I6346" i="24" l="1"/>
  <c r="L6345" i="24"/>
  <c r="K6345" i="24"/>
  <c r="M6345" i="24"/>
  <c r="J6345" i="24"/>
  <c r="N6345" i="24"/>
  <c r="I6347" i="24" l="1"/>
  <c r="L6346" i="24"/>
  <c r="K6346" i="24"/>
  <c r="M6346" i="24"/>
  <c r="J6346" i="24"/>
  <c r="N6346" i="24"/>
  <c r="I6348" i="24" l="1"/>
  <c r="L6347" i="24"/>
  <c r="M6347" i="24"/>
  <c r="K6347" i="24"/>
  <c r="J6347" i="24"/>
  <c r="N6347" i="24"/>
  <c r="I6349" i="24" l="1"/>
  <c r="L6348" i="24"/>
  <c r="J6348" i="24"/>
  <c r="M6348" i="24"/>
  <c r="K6348" i="24"/>
  <c r="N6348" i="24"/>
  <c r="I6350" i="24" l="1"/>
  <c r="L6349" i="24"/>
  <c r="J6349" i="24"/>
  <c r="K6349" i="24"/>
  <c r="N6349" i="24"/>
  <c r="M6349" i="24"/>
  <c r="I6351" i="24" l="1"/>
  <c r="L6350" i="24"/>
  <c r="J6350" i="24"/>
  <c r="K6350" i="24"/>
  <c r="N6350" i="24"/>
  <c r="M6350" i="24"/>
  <c r="I6352" i="24" l="1"/>
  <c r="L6351" i="24"/>
  <c r="K6351" i="24"/>
  <c r="J6351" i="24"/>
  <c r="M6351" i="24"/>
  <c r="N6351" i="24"/>
  <c r="I6353" i="24" l="1"/>
  <c r="L6352" i="24"/>
  <c r="K6352" i="24"/>
  <c r="N6352" i="24"/>
  <c r="J6352" i="24"/>
  <c r="M6352" i="24"/>
  <c r="I6354" i="24" l="1"/>
  <c r="L6353" i="24"/>
  <c r="J6353" i="24"/>
  <c r="N6353" i="24"/>
  <c r="K6353" i="24"/>
  <c r="M6353" i="24"/>
  <c r="I6355" i="24" l="1"/>
  <c r="L6354" i="24"/>
  <c r="M6354" i="24"/>
  <c r="K6354" i="24"/>
  <c r="J6354" i="24"/>
  <c r="N6354" i="24"/>
  <c r="I6356" i="24" l="1"/>
  <c r="L6355" i="24"/>
  <c r="J6355" i="24"/>
  <c r="N6355" i="24"/>
  <c r="K6355" i="24"/>
  <c r="M6355" i="24"/>
  <c r="I6357" i="24" l="1"/>
  <c r="L6356" i="24"/>
  <c r="K6356" i="24"/>
  <c r="N6356" i="24"/>
  <c r="J6356" i="24"/>
  <c r="M6356" i="24"/>
  <c r="I6358" i="24" l="1"/>
  <c r="L6357" i="24"/>
  <c r="J6357" i="24"/>
  <c r="N6357" i="24"/>
  <c r="K6357" i="24"/>
  <c r="M6357" i="24"/>
  <c r="I6359" i="24" l="1"/>
  <c r="L6358" i="24"/>
  <c r="K6358" i="24"/>
  <c r="M6358" i="24"/>
  <c r="J6358" i="24"/>
  <c r="N6358" i="24"/>
  <c r="I6360" i="24" l="1"/>
  <c r="L6359" i="24"/>
  <c r="J6359" i="24"/>
  <c r="N6359" i="24"/>
  <c r="K6359" i="24"/>
  <c r="M6359" i="24"/>
  <c r="I6361" i="24" l="1"/>
  <c r="L6360" i="24"/>
  <c r="K6360" i="24"/>
  <c r="J6360" i="24"/>
  <c r="N6360" i="24"/>
  <c r="M6360" i="24"/>
  <c r="I6362" i="24" l="1"/>
  <c r="L6361" i="24"/>
  <c r="J6361" i="24"/>
  <c r="K6361" i="24"/>
  <c r="N6361" i="24"/>
  <c r="M6361" i="24"/>
  <c r="I6363" i="24" l="1"/>
  <c r="L6362" i="24"/>
  <c r="J6362" i="24"/>
  <c r="M6362" i="24"/>
  <c r="K6362" i="24"/>
  <c r="N6362" i="24"/>
  <c r="I6364" i="24" l="1"/>
  <c r="L6363" i="24"/>
  <c r="J6363" i="24"/>
  <c r="N6363" i="24"/>
  <c r="K6363" i="24"/>
  <c r="M6363" i="24"/>
  <c r="I6365" i="24" l="1"/>
  <c r="L6364" i="24"/>
  <c r="J6364" i="24"/>
  <c r="M6364" i="24"/>
  <c r="K6364" i="24"/>
  <c r="N6364" i="24"/>
  <c r="I6366" i="24" l="1"/>
  <c r="L6365" i="24"/>
  <c r="K6365" i="24"/>
  <c r="N6365" i="24"/>
  <c r="J6365" i="24"/>
  <c r="M6365" i="24"/>
  <c r="I6367" i="24" l="1"/>
  <c r="L6366" i="24"/>
  <c r="K6366" i="24"/>
  <c r="J6366" i="24"/>
  <c r="N6366" i="24"/>
  <c r="M6366" i="24"/>
  <c r="I6368" i="24" l="1"/>
  <c r="L6367" i="24"/>
  <c r="J6367" i="24"/>
  <c r="M6367" i="24"/>
  <c r="K6367" i="24"/>
  <c r="N6367" i="24"/>
  <c r="I6369" i="24" l="1"/>
  <c r="L6368" i="24"/>
  <c r="K6368" i="24"/>
  <c r="N6368" i="24"/>
  <c r="J6368" i="24"/>
  <c r="M6368" i="24"/>
  <c r="I6370" i="24" l="1"/>
  <c r="L6369" i="24"/>
  <c r="K6369" i="24"/>
  <c r="M6369" i="24"/>
  <c r="J6369" i="24"/>
  <c r="N6369" i="24"/>
  <c r="I6371" i="24" l="1"/>
  <c r="L6370" i="24"/>
  <c r="K6370" i="24"/>
  <c r="N6370" i="24"/>
  <c r="J6370" i="24"/>
  <c r="M6370" i="24"/>
  <c r="I6372" i="24" l="1"/>
  <c r="L6371" i="24"/>
  <c r="K6371" i="24"/>
  <c r="N6371" i="24"/>
  <c r="J6371" i="24"/>
  <c r="M6371" i="24"/>
  <c r="I6373" i="24" l="1"/>
  <c r="L6372" i="24"/>
  <c r="J6372" i="24"/>
  <c r="N6372" i="24"/>
  <c r="K6372" i="24"/>
  <c r="M6372" i="24"/>
  <c r="I6374" i="24" l="1"/>
  <c r="L6373" i="24"/>
  <c r="K6373" i="24"/>
  <c r="N6373" i="24"/>
  <c r="J6373" i="24"/>
  <c r="M6373" i="24"/>
  <c r="I6375" i="24" l="1"/>
  <c r="L6374" i="24"/>
  <c r="J6374" i="24"/>
  <c r="M6374" i="24"/>
  <c r="K6374" i="24"/>
  <c r="N6374" i="24"/>
  <c r="I6376" i="24" l="1"/>
  <c r="L6375" i="24"/>
  <c r="J6375" i="24"/>
  <c r="K6375" i="24"/>
  <c r="N6375" i="24"/>
  <c r="M6375" i="24"/>
  <c r="I6377" i="24" l="1"/>
  <c r="L6376" i="24"/>
  <c r="K6376" i="24"/>
  <c r="N6376" i="24"/>
  <c r="J6376" i="24"/>
  <c r="M6376" i="24"/>
  <c r="I6378" i="24" l="1"/>
  <c r="L6377" i="24"/>
  <c r="J6377" i="24"/>
  <c r="N6377" i="24"/>
  <c r="K6377" i="24"/>
  <c r="M6377" i="24"/>
  <c r="I6379" i="24" l="1"/>
  <c r="L6378" i="24"/>
  <c r="N6378" i="24"/>
  <c r="K6378" i="24"/>
  <c r="J6378" i="24"/>
  <c r="M6378" i="24"/>
  <c r="I6380" i="24" l="1"/>
  <c r="L6379" i="24"/>
  <c r="J6379" i="24"/>
  <c r="M6379" i="24"/>
  <c r="K6379" i="24"/>
  <c r="N6379" i="24"/>
  <c r="I6381" i="24" l="1"/>
  <c r="L6380" i="24"/>
  <c r="J6380" i="24"/>
  <c r="K6380" i="24"/>
  <c r="N6380" i="24"/>
  <c r="M6380" i="24"/>
  <c r="I6382" i="24" l="1"/>
  <c r="L6381" i="24"/>
  <c r="K6381" i="24"/>
  <c r="M6381" i="24"/>
  <c r="J6381" i="24"/>
  <c r="N6381" i="24"/>
  <c r="I6383" i="24" l="1"/>
  <c r="L6382" i="24"/>
  <c r="K6382" i="24"/>
  <c r="N6382" i="24"/>
  <c r="J6382" i="24"/>
  <c r="M6382" i="24"/>
  <c r="I6384" i="24" l="1"/>
  <c r="L6383" i="24"/>
  <c r="K6383" i="24"/>
  <c r="J6383" i="24"/>
  <c r="M6383" i="24"/>
  <c r="N6383" i="24"/>
  <c r="I6385" i="24" l="1"/>
  <c r="L6384" i="24"/>
  <c r="K6384" i="24"/>
  <c r="J6384" i="24"/>
  <c r="M6384" i="24"/>
  <c r="N6384" i="24"/>
  <c r="I6386" i="24" l="1"/>
  <c r="L6385" i="24"/>
  <c r="K6385" i="24"/>
  <c r="N6385" i="24"/>
  <c r="J6385" i="24"/>
  <c r="M6385" i="24"/>
  <c r="I6387" i="24" l="1"/>
  <c r="L6386" i="24"/>
  <c r="K6386" i="24"/>
  <c r="J6386" i="24"/>
  <c r="N6386" i="24"/>
  <c r="M6386" i="24"/>
  <c r="I6388" i="24" l="1"/>
  <c r="L6387" i="24"/>
  <c r="J6387" i="24"/>
  <c r="N6387" i="24"/>
  <c r="K6387" i="24"/>
  <c r="M6387" i="24"/>
  <c r="I6389" i="24" l="1"/>
  <c r="L6388" i="24"/>
  <c r="J6388" i="24"/>
  <c r="N6388" i="24"/>
  <c r="K6388" i="24"/>
  <c r="M6388" i="24"/>
  <c r="I6390" i="24" l="1"/>
  <c r="L6389" i="24"/>
  <c r="K6389" i="24"/>
  <c r="M6389" i="24"/>
  <c r="J6389" i="24"/>
  <c r="N6389" i="24"/>
  <c r="I6391" i="24" l="1"/>
  <c r="L6390" i="24"/>
  <c r="K6390" i="24"/>
  <c r="N6390" i="24"/>
  <c r="J6390" i="24"/>
  <c r="M6390" i="24"/>
  <c r="I6392" i="24" l="1"/>
  <c r="L6391" i="24"/>
  <c r="J6391" i="24"/>
  <c r="K6391" i="24"/>
  <c r="N6391" i="24"/>
  <c r="M6391" i="24"/>
  <c r="I6393" i="24" l="1"/>
  <c r="L6392" i="24"/>
  <c r="K6392" i="24"/>
  <c r="N6392" i="24"/>
  <c r="J6392" i="24"/>
  <c r="M6392" i="24"/>
  <c r="I6394" i="24" l="1"/>
  <c r="L6393" i="24"/>
  <c r="N6393" i="24"/>
  <c r="J6393" i="24"/>
  <c r="K6393" i="24"/>
  <c r="M6393" i="24"/>
  <c r="I6395" i="24" l="1"/>
  <c r="L6394" i="24"/>
  <c r="K6394" i="24"/>
  <c r="J6394" i="24"/>
  <c r="M6394" i="24"/>
  <c r="N6394" i="24"/>
  <c r="I6396" i="24" l="1"/>
  <c r="L6395" i="24"/>
  <c r="M6395" i="24"/>
  <c r="J6395" i="24"/>
  <c r="N6395" i="24"/>
  <c r="K6395" i="24"/>
  <c r="I6397" i="24" l="1"/>
  <c r="L6396" i="24"/>
  <c r="K6396" i="24"/>
  <c r="M6396" i="24"/>
  <c r="J6396" i="24"/>
  <c r="N6396" i="24"/>
  <c r="I6398" i="24" l="1"/>
  <c r="L6397" i="24"/>
  <c r="K6397" i="24"/>
  <c r="J6397" i="24"/>
  <c r="N6397" i="24"/>
  <c r="M6397" i="24"/>
  <c r="I6399" i="24" l="1"/>
  <c r="L6398" i="24"/>
  <c r="J6398" i="24"/>
  <c r="K6398" i="24"/>
  <c r="M6398" i="24"/>
  <c r="N6398" i="24"/>
  <c r="I6400" i="24" l="1"/>
  <c r="L6399" i="24"/>
  <c r="J6399" i="24"/>
  <c r="K6399" i="24"/>
  <c r="N6399" i="24"/>
  <c r="M6399" i="24"/>
  <c r="I6401" i="24" l="1"/>
  <c r="L6400" i="24"/>
  <c r="M6400" i="24"/>
  <c r="K6400" i="24"/>
  <c r="J6400" i="24"/>
  <c r="N6400" i="24"/>
  <c r="I6402" i="24" l="1"/>
  <c r="L6401" i="24"/>
  <c r="J6401" i="24"/>
  <c r="K6401" i="24"/>
  <c r="N6401" i="24"/>
  <c r="M6401" i="24"/>
  <c r="I6403" i="24" l="1"/>
  <c r="L6402" i="24"/>
  <c r="K6402" i="24"/>
  <c r="J6402" i="24"/>
  <c r="M6402" i="24"/>
  <c r="N6402" i="24"/>
  <c r="I6404" i="24" l="1"/>
  <c r="L6403" i="24"/>
  <c r="J6403" i="24"/>
  <c r="M6403" i="24"/>
  <c r="N6403" i="24"/>
  <c r="K6403" i="24"/>
  <c r="I6405" i="24" l="1"/>
  <c r="L6404" i="24"/>
  <c r="K6404" i="24"/>
  <c r="N6404" i="24"/>
  <c r="J6404" i="24"/>
  <c r="M6404" i="24"/>
  <c r="I6406" i="24" l="1"/>
  <c r="L6405" i="24"/>
  <c r="J6405" i="24"/>
  <c r="M6405" i="24"/>
  <c r="K6405" i="24"/>
  <c r="N6405" i="24"/>
  <c r="I6407" i="24" l="1"/>
  <c r="L6406" i="24"/>
  <c r="M6406" i="24"/>
  <c r="K6406" i="24"/>
  <c r="N6406" i="24"/>
  <c r="J6406" i="24"/>
  <c r="I6408" i="24" l="1"/>
  <c r="L6407" i="24"/>
  <c r="J6407" i="24"/>
  <c r="N6407" i="24"/>
  <c r="K6407" i="24"/>
  <c r="M6407" i="24"/>
  <c r="I6409" i="24" l="1"/>
  <c r="L6408" i="24"/>
  <c r="K6408" i="24"/>
  <c r="N6408" i="24"/>
  <c r="J6408" i="24"/>
  <c r="M6408" i="24"/>
  <c r="I6410" i="24" l="1"/>
  <c r="L6409" i="24"/>
  <c r="J6409" i="24"/>
  <c r="N6409" i="24"/>
  <c r="K6409" i="24"/>
  <c r="M6409" i="24"/>
  <c r="I6411" i="24" l="1"/>
  <c r="L6410" i="24"/>
  <c r="J6410" i="24"/>
  <c r="M6410" i="24"/>
  <c r="K6410" i="24"/>
  <c r="N6410" i="24"/>
  <c r="I6412" i="24" l="1"/>
  <c r="L6411" i="24"/>
  <c r="N6411" i="24"/>
  <c r="K6411" i="24"/>
  <c r="M6411" i="24"/>
  <c r="J6411" i="24"/>
  <c r="I6413" i="24" l="1"/>
  <c r="L6412" i="24"/>
  <c r="K6412" i="24"/>
  <c r="J6412" i="24"/>
  <c r="N6412" i="24"/>
  <c r="M6412" i="24"/>
  <c r="I6414" i="24" l="1"/>
  <c r="L6413" i="24"/>
  <c r="J6413" i="24"/>
  <c r="M6413" i="24"/>
  <c r="K6413" i="24"/>
  <c r="N6413" i="24"/>
  <c r="I6415" i="24" l="1"/>
  <c r="L6414" i="24"/>
  <c r="K6414" i="24"/>
  <c r="N6414" i="24"/>
  <c r="J6414" i="24"/>
  <c r="M6414" i="24"/>
  <c r="I6416" i="24" l="1"/>
  <c r="L6415" i="24"/>
  <c r="J6415" i="24"/>
  <c r="K6415" i="24"/>
  <c r="N6415" i="24"/>
  <c r="M6415" i="24"/>
  <c r="I6417" i="24" l="1"/>
  <c r="L6416" i="24"/>
  <c r="K6416" i="24"/>
  <c r="J6416" i="24"/>
  <c r="N6416" i="24"/>
  <c r="M6416" i="24"/>
  <c r="I6418" i="24" l="1"/>
  <c r="L6417" i="24"/>
  <c r="J6417" i="24"/>
  <c r="M6417" i="24"/>
  <c r="K6417" i="24"/>
  <c r="N6417" i="24"/>
  <c r="I6419" i="24" l="1"/>
  <c r="L6418" i="24"/>
  <c r="K6418" i="24"/>
  <c r="N6418" i="24"/>
  <c r="J6418" i="24"/>
  <c r="M6418" i="24"/>
  <c r="I6420" i="24" l="1"/>
  <c r="L6419" i="24"/>
  <c r="J6419" i="24"/>
  <c r="M6419" i="24"/>
  <c r="K6419" i="24"/>
  <c r="N6419" i="24"/>
  <c r="I6421" i="24" l="1"/>
  <c r="L6420" i="24"/>
  <c r="J6420" i="24"/>
  <c r="M6420" i="24"/>
  <c r="K6420" i="24"/>
  <c r="N6420" i="24"/>
  <c r="I6422" i="24" l="1"/>
  <c r="L6421" i="24"/>
  <c r="J6421" i="24"/>
  <c r="K6421" i="24"/>
  <c r="M6421" i="24"/>
  <c r="N6421" i="24"/>
  <c r="I6423" i="24" l="1"/>
  <c r="L6422" i="24"/>
  <c r="N6422" i="24"/>
  <c r="K6422" i="24"/>
  <c r="J6422" i="24"/>
  <c r="M6422" i="24"/>
  <c r="I6424" i="24" l="1"/>
  <c r="L6423" i="24"/>
  <c r="J6423" i="24"/>
  <c r="M6423" i="24"/>
  <c r="N6423" i="24"/>
  <c r="K6423" i="24"/>
  <c r="I6425" i="24" l="1"/>
  <c r="L6424" i="24"/>
  <c r="N6424" i="24"/>
  <c r="K6424" i="24"/>
  <c r="M6424" i="24"/>
  <c r="J6424" i="24"/>
  <c r="I6426" i="24" l="1"/>
  <c r="L6425" i="24"/>
  <c r="J6425" i="24"/>
  <c r="K6425" i="24"/>
  <c r="M6425" i="24"/>
  <c r="N6425" i="24"/>
  <c r="I6427" i="24" l="1"/>
  <c r="L6426" i="24"/>
  <c r="K6426" i="24"/>
  <c r="J6426" i="24"/>
  <c r="N6426" i="24"/>
  <c r="M6426" i="24"/>
  <c r="I6428" i="24" l="1"/>
  <c r="L6427" i="24"/>
  <c r="K6427" i="24"/>
  <c r="N6427" i="24"/>
  <c r="J6427" i="24"/>
  <c r="M6427" i="24"/>
  <c r="I6429" i="24" l="1"/>
  <c r="L6428" i="24"/>
  <c r="K6428" i="24"/>
  <c r="J6428" i="24"/>
  <c r="N6428" i="24"/>
  <c r="M6428" i="24"/>
  <c r="I6430" i="24" l="1"/>
  <c r="L6429" i="24"/>
  <c r="J6429" i="24"/>
  <c r="N6429" i="24"/>
  <c r="K6429" i="24"/>
  <c r="M6429" i="24"/>
  <c r="I6431" i="24" l="1"/>
  <c r="L6430" i="24"/>
  <c r="K6430" i="24"/>
  <c r="J6430" i="24"/>
  <c r="N6430" i="24"/>
  <c r="M6430" i="24"/>
  <c r="I6432" i="24" l="1"/>
  <c r="L6431" i="24"/>
  <c r="K6431" i="24"/>
  <c r="J6431" i="24"/>
  <c r="N6431" i="24"/>
  <c r="M6431" i="24"/>
  <c r="I6433" i="24" l="1"/>
  <c r="L6432" i="24"/>
  <c r="K6432" i="24"/>
  <c r="J6432" i="24"/>
  <c r="N6432" i="24"/>
  <c r="M6432" i="24"/>
  <c r="I6434" i="24" l="1"/>
  <c r="L6433" i="24"/>
  <c r="J6433" i="24"/>
  <c r="K6433" i="24"/>
  <c r="N6433" i="24"/>
  <c r="M6433" i="24"/>
  <c r="I6435" i="24" l="1"/>
  <c r="L6434" i="24"/>
  <c r="K6434" i="24"/>
  <c r="J6434" i="24"/>
  <c r="M6434" i="24"/>
  <c r="N6434" i="24"/>
  <c r="I6436" i="24" l="1"/>
  <c r="L6435" i="24"/>
  <c r="K6435" i="24"/>
  <c r="M6435" i="24"/>
  <c r="J6435" i="24"/>
  <c r="N6435" i="24"/>
  <c r="I6437" i="24" l="1"/>
  <c r="L6436" i="24"/>
  <c r="K6436" i="24"/>
  <c r="J6436" i="24"/>
  <c r="M6436" i="24"/>
  <c r="N6436" i="24"/>
  <c r="I6438" i="24" l="1"/>
  <c r="L6437" i="24"/>
  <c r="M6437" i="24"/>
  <c r="J6437" i="24"/>
  <c r="K6437" i="24"/>
  <c r="N6437" i="24"/>
  <c r="I6439" i="24" l="1"/>
  <c r="L6438" i="24"/>
  <c r="J6438" i="24"/>
  <c r="M6438" i="24"/>
  <c r="K6438" i="24"/>
  <c r="N6438" i="24"/>
  <c r="I6440" i="24" l="1"/>
  <c r="L6439" i="24"/>
  <c r="J6439" i="24"/>
  <c r="K6439" i="24"/>
  <c r="M6439" i="24"/>
  <c r="N6439" i="24"/>
  <c r="I6441" i="24" l="1"/>
  <c r="L6440" i="24"/>
  <c r="K6440" i="24"/>
  <c r="J6440" i="24"/>
  <c r="M6440" i="24"/>
  <c r="N6440" i="24"/>
  <c r="I6442" i="24" l="1"/>
  <c r="L6441" i="24"/>
  <c r="M6441" i="24"/>
  <c r="J6441" i="24"/>
  <c r="N6441" i="24"/>
  <c r="K6441" i="24"/>
  <c r="I6443" i="24" l="1"/>
  <c r="L6442" i="24"/>
  <c r="K6442" i="24"/>
  <c r="N6442" i="24"/>
  <c r="M6442" i="24"/>
  <c r="J6442" i="24"/>
  <c r="I6444" i="24" l="1"/>
  <c r="L6443" i="24"/>
  <c r="K6443" i="24"/>
  <c r="J6443" i="24"/>
  <c r="N6443" i="24"/>
  <c r="M6443" i="24"/>
  <c r="I6445" i="24" l="1"/>
  <c r="L6444" i="24"/>
  <c r="K6444" i="24"/>
  <c r="J6444" i="24"/>
  <c r="M6444" i="24"/>
  <c r="N6444" i="24"/>
  <c r="I6446" i="24" l="1"/>
  <c r="L6445" i="24"/>
  <c r="J6445" i="24"/>
  <c r="N6445" i="24"/>
  <c r="K6445" i="24"/>
  <c r="M6445" i="24"/>
  <c r="I6447" i="24" l="1"/>
  <c r="L6446" i="24"/>
  <c r="K6446" i="24"/>
  <c r="J6446" i="24"/>
  <c r="M6446" i="24"/>
  <c r="N6446" i="24"/>
  <c r="I6448" i="24" l="1"/>
  <c r="L6447" i="24"/>
  <c r="J6447" i="24"/>
  <c r="N6447" i="24"/>
  <c r="K6447" i="24"/>
  <c r="M6447" i="24"/>
  <c r="I6449" i="24" l="1"/>
  <c r="L6448" i="24"/>
  <c r="K6448" i="24"/>
  <c r="J6448" i="24"/>
  <c r="M6448" i="24"/>
  <c r="N6448" i="24"/>
  <c r="I6450" i="24" l="1"/>
  <c r="L6449" i="24"/>
  <c r="K6449" i="24"/>
  <c r="J6449" i="24"/>
  <c r="N6449" i="24"/>
  <c r="M6449" i="24"/>
  <c r="I6451" i="24" l="1"/>
  <c r="L6450" i="24"/>
  <c r="M6450" i="24"/>
  <c r="K6450" i="24"/>
  <c r="J6450" i="24"/>
  <c r="N6450" i="24"/>
  <c r="I6452" i="24" l="1"/>
  <c r="L6451" i="24"/>
  <c r="K6451" i="24"/>
  <c r="J6451" i="24"/>
  <c r="M6451" i="24"/>
  <c r="N6451" i="24"/>
  <c r="I6453" i="24" l="1"/>
  <c r="L6452" i="24"/>
  <c r="J6452" i="24"/>
  <c r="N6452" i="24"/>
  <c r="K6452" i="24"/>
  <c r="M6452" i="24"/>
  <c r="I6454" i="24" l="1"/>
  <c r="L6453" i="24"/>
  <c r="K6453" i="24"/>
  <c r="J6453" i="24"/>
  <c r="N6453" i="24"/>
  <c r="M6453" i="24"/>
  <c r="I6455" i="24" l="1"/>
  <c r="L6454" i="24"/>
  <c r="K6454" i="24"/>
  <c r="J6454" i="24"/>
  <c r="M6454" i="24"/>
  <c r="N6454" i="24"/>
  <c r="I6456" i="24" l="1"/>
  <c r="L6455" i="24"/>
  <c r="N6455" i="24"/>
  <c r="J6455" i="24"/>
  <c r="K6455" i="24"/>
  <c r="M6455" i="24"/>
  <c r="I6457" i="24" l="1"/>
  <c r="L6456" i="24"/>
  <c r="K6456" i="24"/>
  <c r="M6456" i="24"/>
  <c r="J6456" i="24"/>
  <c r="N6456" i="24"/>
  <c r="I6458" i="24" l="1"/>
  <c r="L6457" i="24"/>
  <c r="J6457" i="24"/>
  <c r="K6457" i="24"/>
  <c r="M6457" i="24"/>
  <c r="N6457" i="24"/>
  <c r="I6459" i="24" l="1"/>
  <c r="L6458" i="24"/>
  <c r="K6458" i="24"/>
  <c r="J6458" i="24"/>
  <c r="M6458" i="24"/>
  <c r="N6458" i="24"/>
  <c r="I6460" i="24" l="1"/>
  <c r="L6459" i="24"/>
  <c r="J6459" i="24"/>
  <c r="N6459" i="24"/>
  <c r="K6459" i="24"/>
  <c r="M6459" i="24"/>
  <c r="I6461" i="24" l="1"/>
  <c r="L6460" i="24"/>
  <c r="K6460" i="24"/>
  <c r="J6460" i="24"/>
  <c r="N6460" i="24"/>
  <c r="M6460" i="24"/>
  <c r="I6462" i="24" l="1"/>
  <c r="L6461" i="24"/>
  <c r="K6461" i="24"/>
  <c r="M6461" i="24"/>
  <c r="J6461" i="24"/>
  <c r="N6461" i="24"/>
  <c r="I6463" i="24" l="1"/>
  <c r="L6462" i="24"/>
  <c r="K6462" i="24"/>
  <c r="J6462" i="24"/>
  <c r="M6462" i="24"/>
  <c r="N6462" i="24"/>
  <c r="I6464" i="24" l="1"/>
  <c r="L6463" i="24"/>
  <c r="J6463" i="24"/>
  <c r="N6463" i="24"/>
  <c r="K6463" i="24"/>
  <c r="M6463" i="24"/>
  <c r="I6465" i="24" l="1"/>
  <c r="L6464" i="24"/>
  <c r="M6464" i="24"/>
  <c r="K6464" i="24"/>
  <c r="J6464" i="24"/>
  <c r="N6464" i="24"/>
  <c r="I6466" i="24" l="1"/>
  <c r="L6465" i="24"/>
  <c r="K6465" i="24"/>
  <c r="J6465" i="24"/>
  <c r="N6465" i="24"/>
  <c r="M6465" i="24"/>
  <c r="I6467" i="24" l="1"/>
  <c r="L6466" i="24"/>
  <c r="K6466" i="24"/>
  <c r="N6466" i="24"/>
  <c r="J6466" i="24"/>
  <c r="M6466" i="24"/>
  <c r="I6468" i="24" l="1"/>
  <c r="L6467" i="24"/>
  <c r="J6467" i="24"/>
  <c r="M6467" i="24"/>
  <c r="K6467" i="24"/>
  <c r="N6467" i="24"/>
  <c r="I6469" i="24" l="1"/>
  <c r="L6468" i="24"/>
  <c r="K6468" i="24"/>
  <c r="M6468" i="24"/>
  <c r="J6468" i="24"/>
  <c r="N6468" i="24"/>
  <c r="I6470" i="24" l="1"/>
  <c r="L6469" i="24"/>
  <c r="K6469" i="24"/>
  <c r="J6469" i="24"/>
  <c r="N6469" i="24"/>
  <c r="M6469" i="24"/>
  <c r="I6471" i="24" l="1"/>
  <c r="L6470" i="24"/>
  <c r="J6470" i="24"/>
  <c r="M6470" i="24"/>
  <c r="K6470" i="24"/>
  <c r="N6470" i="24"/>
  <c r="I6472" i="24" l="1"/>
  <c r="L6471" i="24"/>
  <c r="J6471" i="24"/>
  <c r="K6471" i="24"/>
  <c r="N6471" i="24"/>
  <c r="M6471" i="24"/>
  <c r="I6473" i="24" l="1"/>
  <c r="L6472" i="24"/>
  <c r="J6472" i="24"/>
  <c r="M6472" i="24"/>
  <c r="K6472" i="24"/>
  <c r="N6472" i="24"/>
  <c r="I6474" i="24" l="1"/>
  <c r="L6473" i="24"/>
  <c r="K6473" i="24"/>
  <c r="J6473" i="24"/>
  <c r="M6473" i="24"/>
  <c r="N6473" i="24"/>
  <c r="I6475" i="24" l="1"/>
  <c r="L6474" i="24"/>
  <c r="K6474" i="24"/>
  <c r="N6474" i="24"/>
  <c r="J6474" i="24"/>
  <c r="M6474" i="24"/>
  <c r="I6476" i="24" l="1"/>
  <c r="L6475" i="24"/>
  <c r="J6475" i="24"/>
  <c r="K6475" i="24"/>
  <c r="N6475" i="24"/>
  <c r="M6475" i="24"/>
  <c r="I6477" i="24" l="1"/>
  <c r="L6476" i="24"/>
  <c r="K6476" i="24"/>
  <c r="J6476" i="24"/>
  <c r="M6476" i="24"/>
  <c r="N6476" i="24"/>
  <c r="I6478" i="24" l="1"/>
  <c r="L6477" i="24"/>
  <c r="J6477" i="24"/>
  <c r="K6477" i="24"/>
  <c r="M6477" i="24"/>
  <c r="N6477" i="24"/>
  <c r="I6479" i="24" l="1"/>
  <c r="L6478" i="24"/>
  <c r="K6478" i="24"/>
  <c r="J6478" i="24"/>
  <c r="M6478" i="24"/>
  <c r="N6478" i="24"/>
  <c r="I6480" i="24" l="1"/>
  <c r="L6479" i="24"/>
  <c r="K6479" i="24"/>
  <c r="N6479" i="24"/>
  <c r="J6479" i="24"/>
  <c r="M6479" i="24"/>
  <c r="I6481" i="24" l="1"/>
  <c r="L6480" i="24"/>
  <c r="K6480" i="24"/>
  <c r="J6480" i="24"/>
  <c r="N6480" i="24"/>
  <c r="M6480" i="24"/>
  <c r="I6482" i="24" l="1"/>
  <c r="L6481" i="24"/>
  <c r="K6481" i="24"/>
  <c r="M6481" i="24"/>
  <c r="J6481" i="24"/>
  <c r="N6481" i="24"/>
  <c r="I6483" i="24" l="1"/>
  <c r="L6482" i="24"/>
  <c r="K6482" i="24"/>
  <c r="M6482" i="24"/>
  <c r="N6482" i="24"/>
  <c r="J6482" i="24"/>
  <c r="I6484" i="24" l="1"/>
  <c r="L6483" i="24"/>
  <c r="J6483" i="24"/>
  <c r="M6483" i="24"/>
  <c r="K6483" i="24"/>
  <c r="N6483" i="24"/>
  <c r="I6485" i="24" l="1"/>
  <c r="L6484" i="24"/>
  <c r="K6484" i="24"/>
  <c r="J6484" i="24"/>
  <c r="M6484" i="24"/>
  <c r="N6484" i="24"/>
  <c r="I6486" i="24" l="1"/>
  <c r="L6485" i="24"/>
  <c r="J6485" i="24"/>
  <c r="N6485" i="24"/>
  <c r="M6485" i="24"/>
  <c r="K6485" i="24"/>
  <c r="I6487" i="24" l="1"/>
  <c r="L6486" i="24"/>
  <c r="K6486" i="24"/>
  <c r="J6486" i="24"/>
  <c r="M6486" i="24"/>
  <c r="N6486" i="24"/>
  <c r="I6488" i="24" l="1"/>
  <c r="L6487" i="24"/>
  <c r="J6487" i="24"/>
  <c r="N6487" i="24"/>
  <c r="K6487" i="24"/>
  <c r="M6487" i="24"/>
  <c r="I6489" i="24" l="1"/>
  <c r="L6488" i="24"/>
  <c r="J6488" i="24"/>
  <c r="M6488" i="24"/>
  <c r="K6488" i="24"/>
  <c r="N6488" i="24"/>
  <c r="I6490" i="24" l="1"/>
  <c r="L6489" i="24"/>
  <c r="J6489" i="24"/>
  <c r="N6489" i="24"/>
  <c r="M6489" i="24"/>
  <c r="K6489" i="24"/>
  <c r="I6491" i="24" l="1"/>
  <c r="L6490" i="24"/>
  <c r="K6490" i="24"/>
  <c r="J6490" i="24"/>
  <c r="M6490" i="24"/>
  <c r="N6490" i="24"/>
  <c r="I6492" i="24" l="1"/>
  <c r="L6491" i="24"/>
  <c r="J6491" i="24"/>
  <c r="K6491" i="24"/>
  <c r="N6491" i="24"/>
  <c r="M6491" i="24"/>
  <c r="I6493" i="24" l="1"/>
  <c r="L6492" i="24"/>
  <c r="K6492" i="24"/>
  <c r="J6492" i="24"/>
  <c r="N6492" i="24"/>
  <c r="M6492" i="24"/>
  <c r="I6494" i="24" l="1"/>
  <c r="L6493" i="24"/>
  <c r="J6493" i="24"/>
  <c r="N6493" i="24"/>
  <c r="K6493" i="24"/>
  <c r="M6493" i="24"/>
  <c r="I6495" i="24" l="1"/>
  <c r="L6494" i="24"/>
  <c r="K6494" i="24"/>
  <c r="J6494" i="24"/>
  <c r="N6494" i="24"/>
  <c r="M6494" i="24"/>
  <c r="I6496" i="24" l="1"/>
  <c r="L6495" i="24"/>
  <c r="K6495" i="24"/>
  <c r="N6495" i="24"/>
  <c r="J6495" i="24"/>
  <c r="M6495" i="24"/>
  <c r="I6497" i="24" l="1"/>
  <c r="L6496" i="24"/>
  <c r="N6496" i="24"/>
  <c r="K6496" i="24"/>
  <c r="J6496" i="24"/>
  <c r="M6496" i="24"/>
  <c r="I6498" i="24" l="1"/>
  <c r="L6497" i="24"/>
  <c r="M6497" i="24"/>
  <c r="J6497" i="24"/>
  <c r="K6497" i="24"/>
  <c r="N6497" i="24"/>
  <c r="I6499" i="24" l="1"/>
  <c r="L6498" i="24"/>
  <c r="J6498" i="24"/>
  <c r="K6498" i="24"/>
  <c r="M6498" i="24"/>
  <c r="N6498" i="24"/>
  <c r="I6500" i="24" l="1"/>
  <c r="L6499" i="24"/>
  <c r="N6499" i="24"/>
  <c r="J6499" i="24"/>
  <c r="K6499" i="24"/>
  <c r="M6499" i="24"/>
  <c r="I6501" i="24" l="1"/>
  <c r="L6500" i="24"/>
  <c r="K6500" i="24"/>
  <c r="J6500" i="24"/>
  <c r="M6500" i="24"/>
  <c r="N6500" i="24"/>
  <c r="I6502" i="24" l="1"/>
  <c r="L6501" i="24"/>
  <c r="J6501" i="24"/>
  <c r="N6501" i="24"/>
  <c r="M6501" i="24"/>
  <c r="K6501" i="24"/>
  <c r="I6503" i="24" l="1"/>
  <c r="L6502" i="24"/>
  <c r="K6502" i="24"/>
  <c r="N6502" i="24"/>
  <c r="J6502" i="24"/>
  <c r="M6502" i="24"/>
  <c r="I6504" i="24" l="1"/>
  <c r="M6503" i="24"/>
  <c r="K6503" i="24"/>
  <c r="L6503" i="24"/>
  <c r="J6503" i="24"/>
  <c r="N6503" i="24"/>
  <c r="I6505" i="24" l="1"/>
  <c r="L6504" i="24"/>
  <c r="K6504" i="24"/>
  <c r="J6504" i="24"/>
  <c r="M6504" i="24"/>
  <c r="N6504" i="24"/>
  <c r="I6506" i="24" l="1"/>
  <c r="L6505" i="24"/>
  <c r="J6505" i="24"/>
  <c r="K6505" i="24"/>
  <c r="M6505" i="24"/>
  <c r="N6505" i="24"/>
  <c r="I6507" i="24" l="1"/>
  <c r="L6506" i="24"/>
  <c r="K6506" i="24"/>
  <c r="J6506" i="24"/>
  <c r="N6506" i="24"/>
  <c r="M6506" i="24"/>
  <c r="I6508" i="24" l="1"/>
  <c r="L6507" i="24"/>
  <c r="M6507" i="24"/>
  <c r="J6507" i="24"/>
  <c r="K6507" i="24"/>
  <c r="N6507" i="24"/>
  <c r="I6509" i="24" l="1"/>
  <c r="L6508" i="24"/>
  <c r="M6508" i="24"/>
  <c r="K6508" i="24"/>
  <c r="J6508" i="24"/>
  <c r="N6508" i="24"/>
  <c r="I6510" i="24" l="1"/>
  <c r="L6509" i="24"/>
  <c r="J6509" i="24"/>
  <c r="K6509" i="24"/>
  <c r="M6509" i="24"/>
  <c r="N6509" i="24"/>
  <c r="I6511" i="24" l="1"/>
  <c r="L6510" i="24"/>
  <c r="J6510" i="24"/>
  <c r="M6510" i="24"/>
  <c r="K6510" i="24"/>
  <c r="N6510" i="24"/>
  <c r="I6512" i="24" l="1"/>
  <c r="L6511" i="24"/>
  <c r="J6511" i="24"/>
  <c r="N6511" i="24"/>
  <c r="K6511" i="24"/>
  <c r="M6511" i="24"/>
  <c r="I6513" i="24" l="1"/>
  <c r="L6512" i="24"/>
  <c r="K6512" i="24"/>
  <c r="J6512" i="24"/>
  <c r="M6512" i="24"/>
  <c r="N6512" i="24"/>
  <c r="I6514" i="24" l="1"/>
  <c r="L6513" i="24"/>
  <c r="K6513" i="24"/>
  <c r="N6513" i="24"/>
  <c r="J6513" i="24"/>
  <c r="M6513" i="24"/>
  <c r="I6515" i="24" l="1"/>
  <c r="L6514" i="24"/>
  <c r="K6514" i="24"/>
  <c r="M6514" i="24"/>
  <c r="J6514" i="24"/>
  <c r="N6514" i="24"/>
  <c r="I6516" i="24" l="1"/>
  <c r="L6515" i="24"/>
  <c r="J6515" i="24"/>
  <c r="N6515" i="24"/>
  <c r="K6515" i="24"/>
  <c r="M6515" i="24"/>
  <c r="I6517" i="24" l="1"/>
  <c r="L6516" i="24"/>
  <c r="J6516" i="24"/>
  <c r="N6516" i="24"/>
  <c r="K6516" i="24"/>
  <c r="M6516" i="24"/>
  <c r="I6518" i="24" l="1"/>
  <c r="L6517" i="24"/>
  <c r="K6517" i="24"/>
  <c r="J6517" i="24"/>
  <c r="N6517" i="24"/>
  <c r="M6517" i="24"/>
  <c r="I6519" i="24" l="1"/>
  <c r="L6518" i="24"/>
  <c r="K6518" i="24"/>
  <c r="J6518" i="24"/>
  <c r="N6518" i="24"/>
  <c r="M6518" i="24"/>
  <c r="I6520" i="24" l="1"/>
  <c r="L6519" i="24"/>
  <c r="J6519" i="24"/>
  <c r="K6519" i="24"/>
  <c r="N6519" i="24"/>
  <c r="M6519" i="24"/>
  <c r="I6521" i="24" l="1"/>
  <c r="L6520" i="24"/>
  <c r="J6520" i="24"/>
  <c r="K6520" i="24"/>
  <c r="M6520" i="24"/>
  <c r="N6520" i="24"/>
  <c r="I6522" i="24" l="1"/>
  <c r="L6521" i="24"/>
  <c r="J6521" i="24"/>
  <c r="K6521" i="24"/>
  <c r="N6521" i="24"/>
  <c r="M6521" i="24"/>
  <c r="I6523" i="24" l="1"/>
  <c r="L6522" i="24"/>
  <c r="N6522" i="24"/>
  <c r="K6522" i="24"/>
  <c r="J6522" i="24"/>
  <c r="M6522" i="24"/>
  <c r="I6524" i="24" l="1"/>
  <c r="L6523" i="24"/>
  <c r="J6523" i="24"/>
  <c r="K6523" i="24"/>
  <c r="N6523" i="24"/>
  <c r="M6523" i="24"/>
  <c r="I6525" i="24" l="1"/>
  <c r="L6524" i="24"/>
  <c r="J6524" i="24"/>
  <c r="M6524" i="24"/>
  <c r="K6524" i="24"/>
  <c r="N6524" i="24"/>
  <c r="I6526" i="24" l="1"/>
  <c r="L6525" i="24"/>
  <c r="K6525" i="24"/>
  <c r="M6525" i="24"/>
  <c r="J6525" i="24"/>
  <c r="N6525" i="24"/>
  <c r="I6527" i="24" l="1"/>
  <c r="L6526" i="24"/>
  <c r="K6526" i="24"/>
  <c r="J6526" i="24"/>
  <c r="M6526" i="24"/>
  <c r="N6526" i="24"/>
  <c r="I6528" i="24" l="1"/>
  <c r="L6527" i="24"/>
  <c r="J6527" i="24"/>
  <c r="K6527" i="24"/>
  <c r="N6527" i="24"/>
  <c r="M6527" i="24"/>
  <c r="I6529" i="24" l="1"/>
  <c r="L6528" i="24"/>
  <c r="J6528" i="24"/>
  <c r="K6528" i="24"/>
  <c r="N6528" i="24"/>
  <c r="M6528" i="24"/>
  <c r="I6530" i="24" l="1"/>
  <c r="L6529" i="24"/>
  <c r="J6529" i="24"/>
  <c r="N6529" i="24"/>
  <c r="K6529" i="24"/>
  <c r="M6529" i="24"/>
  <c r="I6531" i="24" l="1"/>
  <c r="L6530" i="24"/>
  <c r="J6530" i="24"/>
  <c r="K6530" i="24"/>
  <c r="M6530" i="24"/>
  <c r="N6530" i="24"/>
  <c r="I6532" i="24" l="1"/>
  <c r="L6531" i="24"/>
  <c r="J6531" i="24"/>
  <c r="K6531" i="24"/>
  <c r="N6531" i="24"/>
  <c r="M6531" i="24"/>
  <c r="I6533" i="24" l="1"/>
  <c r="L6532" i="24"/>
  <c r="K6532" i="24"/>
  <c r="N6532" i="24"/>
  <c r="J6532" i="24"/>
  <c r="M6532" i="24"/>
  <c r="I6534" i="24" l="1"/>
  <c r="L6533" i="24"/>
  <c r="N6533" i="24"/>
  <c r="J6533" i="24"/>
  <c r="K6533" i="24"/>
  <c r="M6533" i="24"/>
  <c r="I6535" i="24" l="1"/>
  <c r="L6534" i="24"/>
  <c r="J6534" i="24"/>
  <c r="K6534" i="24"/>
  <c r="N6534" i="24"/>
  <c r="M6534" i="24"/>
  <c r="I6536" i="24" l="1"/>
  <c r="L6535" i="24"/>
  <c r="K6535" i="24"/>
  <c r="N6535" i="24"/>
  <c r="J6535" i="24"/>
  <c r="M6535" i="24"/>
  <c r="I6537" i="24" l="1"/>
  <c r="L6536" i="24"/>
  <c r="K6536" i="24"/>
  <c r="J6536" i="24"/>
  <c r="M6536" i="24"/>
  <c r="N6536" i="24"/>
  <c r="I6538" i="24" l="1"/>
  <c r="L6537" i="24"/>
  <c r="J6537" i="24"/>
  <c r="N6537" i="24"/>
  <c r="K6537" i="24"/>
  <c r="M6537" i="24"/>
  <c r="I6539" i="24" l="1"/>
  <c r="L6538" i="24"/>
  <c r="J6538" i="24"/>
  <c r="K6538" i="24"/>
  <c r="N6538" i="24"/>
  <c r="M6538" i="24"/>
  <c r="I6540" i="24" l="1"/>
  <c r="L6539" i="24"/>
  <c r="J6539" i="24"/>
  <c r="K6539" i="24"/>
  <c r="N6539" i="24"/>
  <c r="M6539" i="24"/>
  <c r="I6541" i="24" l="1"/>
  <c r="L6540" i="24"/>
  <c r="K6540" i="24"/>
  <c r="J6540" i="24"/>
  <c r="M6540" i="24"/>
  <c r="N6540" i="24"/>
  <c r="I6542" i="24" l="1"/>
  <c r="L6541" i="24"/>
  <c r="J6541" i="24"/>
  <c r="M6541" i="24"/>
  <c r="K6541" i="24"/>
  <c r="N6541" i="24"/>
  <c r="I6543" i="24" l="1"/>
  <c r="L6542" i="24"/>
  <c r="K6542" i="24"/>
  <c r="J6542" i="24"/>
  <c r="M6542" i="24"/>
  <c r="N6542" i="24"/>
  <c r="I6544" i="24" l="1"/>
  <c r="L6543" i="24"/>
  <c r="J6543" i="24"/>
  <c r="M6543" i="24"/>
  <c r="K6543" i="24"/>
  <c r="N6543" i="24"/>
  <c r="I6545" i="24" l="1"/>
  <c r="L6544" i="24"/>
  <c r="J6544" i="24"/>
  <c r="M6544" i="24"/>
  <c r="K6544" i="24"/>
  <c r="N6544" i="24"/>
  <c r="I6546" i="24" l="1"/>
  <c r="L6545" i="24"/>
  <c r="J6545" i="24"/>
  <c r="K6545" i="24"/>
  <c r="N6545" i="24"/>
  <c r="M6545" i="24"/>
  <c r="I6547" i="24" l="1"/>
  <c r="L6546" i="24"/>
  <c r="K6546" i="24"/>
  <c r="J6546" i="24"/>
  <c r="M6546" i="24"/>
  <c r="N6546" i="24"/>
  <c r="I6548" i="24" l="1"/>
  <c r="L6547" i="24"/>
  <c r="J6547" i="24"/>
  <c r="K6547" i="24"/>
  <c r="M6547" i="24"/>
  <c r="N6547" i="24"/>
  <c r="I6549" i="24" l="1"/>
  <c r="L6548" i="24"/>
  <c r="K6548" i="24"/>
  <c r="J6548" i="24"/>
  <c r="N6548" i="24"/>
  <c r="M6548" i="24"/>
  <c r="I6550" i="24" l="1"/>
  <c r="L6549" i="24"/>
  <c r="J6549" i="24"/>
  <c r="N6549" i="24"/>
  <c r="K6549" i="24"/>
  <c r="M6549" i="24"/>
  <c r="I6551" i="24" l="1"/>
  <c r="L6550" i="24"/>
  <c r="K6550" i="24"/>
  <c r="M6550" i="24"/>
  <c r="J6550" i="24"/>
  <c r="N6550" i="24"/>
  <c r="I6552" i="24" l="1"/>
  <c r="L6551" i="24"/>
  <c r="J6551" i="24"/>
  <c r="K6551" i="24"/>
  <c r="N6551" i="24"/>
  <c r="M6551" i="24"/>
  <c r="I6553" i="24" l="1"/>
  <c r="L6552" i="24"/>
  <c r="K6552" i="24"/>
  <c r="N6552" i="24"/>
  <c r="J6552" i="24"/>
  <c r="M6552" i="24"/>
  <c r="I6554" i="24" l="1"/>
  <c r="L6553" i="24"/>
  <c r="K6553" i="24"/>
  <c r="M6553" i="24"/>
  <c r="J6553" i="24"/>
  <c r="N6553" i="24"/>
  <c r="I6555" i="24" l="1"/>
  <c r="L6554" i="24"/>
  <c r="K6554" i="24"/>
  <c r="N6554" i="24"/>
  <c r="J6554" i="24"/>
  <c r="M6554" i="24"/>
  <c r="I6556" i="24" l="1"/>
  <c r="L6555" i="24"/>
  <c r="K6555" i="24"/>
  <c r="J6555" i="24"/>
  <c r="N6555" i="24"/>
  <c r="M6555" i="24"/>
  <c r="I6557" i="24" l="1"/>
  <c r="L6556" i="24"/>
  <c r="N6556" i="24"/>
  <c r="K6556" i="24"/>
  <c r="J6556" i="24"/>
  <c r="M6556" i="24"/>
  <c r="I6558" i="24" l="1"/>
  <c r="L6557" i="24"/>
  <c r="J6557" i="24"/>
  <c r="N6557" i="24"/>
  <c r="K6557" i="24"/>
  <c r="M6557" i="24"/>
  <c r="I6559" i="24" l="1"/>
  <c r="L6558" i="24"/>
  <c r="M6558" i="24"/>
  <c r="K6558" i="24"/>
  <c r="J6558" i="24"/>
  <c r="N6558" i="24"/>
  <c r="I6560" i="24" l="1"/>
  <c r="L6559" i="24"/>
  <c r="J6559" i="24"/>
  <c r="K6559" i="24"/>
  <c r="N6559" i="24"/>
  <c r="M6559" i="24"/>
  <c r="I6561" i="24" l="1"/>
  <c r="L6560" i="24"/>
  <c r="N6560" i="24"/>
  <c r="K6560" i="24"/>
  <c r="J6560" i="24"/>
  <c r="M6560" i="24"/>
  <c r="I6562" i="24" l="1"/>
  <c r="L6561" i="24"/>
  <c r="M6561" i="24"/>
  <c r="J6561" i="24"/>
  <c r="K6561" i="24"/>
  <c r="N6561" i="24"/>
  <c r="I6563" i="24" l="1"/>
  <c r="L6562" i="24"/>
  <c r="J6562" i="24"/>
  <c r="N6562" i="24"/>
  <c r="K6562" i="24"/>
  <c r="M6562" i="24"/>
  <c r="I6564" i="24" l="1"/>
  <c r="L6563" i="24"/>
  <c r="K6563" i="24"/>
  <c r="M6563" i="24"/>
  <c r="J6563" i="24"/>
  <c r="N6563" i="24"/>
  <c r="I6565" i="24" l="1"/>
  <c r="L6564" i="24"/>
  <c r="K6564" i="24"/>
  <c r="J6564" i="24"/>
  <c r="M6564" i="24"/>
  <c r="N6564" i="24"/>
  <c r="I6566" i="24" l="1"/>
  <c r="L6565" i="24"/>
  <c r="N6565" i="24"/>
  <c r="J6565" i="24"/>
  <c r="M6565" i="24"/>
  <c r="K6565" i="24"/>
  <c r="I6567" i="24" l="1"/>
  <c r="L6566" i="24"/>
  <c r="J6566" i="24"/>
  <c r="M6566" i="24"/>
  <c r="K6566" i="24"/>
  <c r="N6566" i="24"/>
  <c r="I6568" i="24" l="1"/>
  <c r="L6567" i="24"/>
  <c r="K6567" i="24"/>
  <c r="N6567" i="24"/>
  <c r="J6567" i="24"/>
  <c r="M6567" i="24"/>
  <c r="I6569" i="24" l="1"/>
  <c r="L6568" i="24"/>
  <c r="K6568" i="24"/>
  <c r="M6568" i="24"/>
  <c r="J6568" i="24"/>
  <c r="N6568" i="24"/>
  <c r="I6570" i="24" l="1"/>
  <c r="L6569" i="24"/>
  <c r="J6569" i="24"/>
  <c r="M6569" i="24"/>
  <c r="K6569" i="24"/>
  <c r="N6569" i="24"/>
  <c r="I6571" i="24" l="1"/>
  <c r="L6570" i="24"/>
  <c r="J6570" i="24"/>
  <c r="N6570" i="24"/>
  <c r="K6570" i="24"/>
  <c r="M6570" i="24"/>
  <c r="I6572" i="24" l="1"/>
  <c r="L6571" i="24"/>
  <c r="J6571" i="24"/>
  <c r="K6571" i="24"/>
  <c r="M6571" i="24"/>
  <c r="N6571" i="24"/>
  <c r="I6573" i="24" l="1"/>
  <c r="L6572" i="24"/>
  <c r="K6572" i="24"/>
  <c r="J6572" i="24"/>
  <c r="N6572" i="24"/>
  <c r="M6572" i="24"/>
  <c r="I6574" i="24" l="1"/>
  <c r="L6573" i="24"/>
  <c r="J6573" i="24"/>
  <c r="N6573" i="24"/>
  <c r="K6573" i="24"/>
  <c r="M6573" i="24"/>
  <c r="I6575" i="24" l="1"/>
  <c r="L6574" i="24"/>
  <c r="K6574" i="24"/>
  <c r="J6574" i="24"/>
  <c r="M6574" i="24"/>
  <c r="N6574" i="24"/>
  <c r="I6576" i="24" l="1"/>
  <c r="L6575" i="24"/>
  <c r="N6575" i="24"/>
  <c r="J6575" i="24"/>
  <c r="K6575" i="24"/>
  <c r="M6575" i="24"/>
  <c r="I6577" i="24" l="1"/>
  <c r="L6576" i="24"/>
  <c r="K6576" i="24"/>
  <c r="J6576" i="24"/>
  <c r="N6576" i="24"/>
  <c r="M6576" i="24"/>
  <c r="I6578" i="24" l="1"/>
  <c r="L6577" i="24"/>
  <c r="M6577" i="24"/>
  <c r="J6577" i="24"/>
  <c r="N6577" i="24"/>
  <c r="K6577" i="24"/>
  <c r="I6579" i="24" l="1"/>
  <c r="L6578" i="24"/>
  <c r="K6578" i="24"/>
  <c r="J6578" i="24"/>
  <c r="M6578" i="24"/>
  <c r="N6578" i="24"/>
  <c r="I6580" i="24" l="1"/>
  <c r="L6579" i="24"/>
  <c r="J6579" i="24"/>
  <c r="N6579" i="24"/>
  <c r="K6579" i="24"/>
  <c r="M6579" i="24"/>
  <c r="I6581" i="24" l="1"/>
  <c r="L6580" i="24"/>
  <c r="K6580" i="24"/>
  <c r="J6580" i="24"/>
  <c r="N6580" i="24"/>
  <c r="M6580" i="24"/>
  <c r="I6582" i="24" l="1"/>
  <c r="L6581" i="24"/>
  <c r="K6581" i="24"/>
  <c r="J6581" i="24"/>
  <c r="M6581" i="24"/>
  <c r="N6581" i="24"/>
  <c r="I6583" i="24" l="1"/>
  <c r="L6582" i="24"/>
  <c r="K6582" i="24"/>
  <c r="M6582" i="24"/>
  <c r="N6582" i="24"/>
  <c r="J6582" i="24"/>
  <c r="I6584" i="24" l="1"/>
  <c r="L6583" i="24"/>
  <c r="J6583" i="24"/>
  <c r="M6583" i="24"/>
  <c r="K6583" i="24"/>
  <c r="N6583" i="24"/>
  <c r="I6585" i="24" l="1"/>
  <c r="L6584" i="24"/>
  <c r="J6584" i="24"/>
  <c r="M6584" i="24"/>
  <c r="K6584" i="24"/>
  <c r="N6584" i="24"/>
  <c r="I6586" i="24" l="1"/>
  <c r="L6585" i="24"/>
  <c r="K6585" i="24"/>
  <c r="N6585" i="24"/>
  <c r="J6585" i="24"/>
  <c r="M6585" i="24"/>
  <c r="I6587" i="24" l="1"/>
  <c r="M6586" i="24"/>
  <c r="K6586" i="24"/>
  <c r="N6586" i="24"/>
  <c r="J6586" i="24"/>
  <c r="L6586" i="24"/>
  <c r="I6588" i="24" l="1"/>
  <c r="L6587" i="24"/>
  <c r="K6587" i="24"/>
  <c r="M6587" i="24"/>
  <c r="J6587" i="24"/>
  <c r="N6587" i="24"/>
  <c r="I6589" i="24" l="1"/>
  <c r="L6588" i="24"/>
  <c r="K6588" i="24"/>
  <c r="J6588" i="24"/>
  <c r="M6588" i="24"/>
  <c r="N6588" i="24"/>
  <c r="I6590" i="24" l="1"/>
  <c r="L6589" i="24"/>
  <c r="J6589" i="24"/>
  <c r="M6589" i="24"/>
  <c r="K6589" i="24"/>
  <c r="N6589" i="24"/>
  <c r="I6591" i="24" l="1"/>
  <c r="L6590" i="24"/>
  <c r="M6590" i="24"/>
  <c r="K6590" i="24"/>
  <c r="J6590" i="24"/>
  <c r="N6590" i="24"/>
  <c r="I6592" i="24" l="1"/>
  <c r="L6591" i="24"/>
  <c r="K6591" i="24"/>
  <c r="M6591" i="24"/>
  <c r="J6591" i="24"/>
  <c r="N6591" i="24"/>
  <c r="I6593" i="24" l="1"/>
  <c r="L6592" i="24"/>
  <c r="K6592" i="24"/>
  <c r="J6592" i="24"/>
  <c r="M6592" i="24"/>
  <c r="N6592" i="24"/>
  <c r="I6594" i="24" l="1"/>
  <c r="L6593" i="24"/>
  <c r="K6593" i="24"/>
  <c r="N6593" i="24"/>
  <c r="J6593" i="24"/>
  <c r="M6593" i="24"/>
  <c r="I6595" i="24" l="1"/>
  <c r="L6594" i="24"/>
  <c r="K6594" i="24"/>
  <c r="M6594" i="24"/>
  <c r="J6594" i="24"/>
  <c r="N6594" i="24"/>
  <c r="I6596" i="24" l="1"/>
  <c r="L6595" i="24"/>
  <c r="K6595" i="24"/>
  <c r="M6595" i="24"/>
  <c r="J6595" i="24"/>
  <c r="N6595" i="24"/>
  <c r="I6597" i="24" l="1"/>
  <c r="L6596" i="24"/>
  <c r="N6596" i="24"/>
  <c r="K6596" i="24"/>
  <c r="M6596" i="24"/>
  <c r="J6596" i="24"/>
  <c r="I6598" i="24" l="1"/>
  <c r="L6597" i="24"/>
  <c r="N6597" i="24"/>
  <c r="J6597" i="24"/>
  <c r="M6597" i="24"/>
  <c r="K6597" i="24"/>
  <c r="I6599" i="24" l="1"/>
  <c r="L6598" i="24"/>
  <c r="J6598" i="24"/>
  <c r="K6598" i="24"/>
  <c r="N6598" i="24"/>
  <c r="M6598" i="24"/>
  <c r="I6600" i="24" l="1"/>
  <c r="L6599" i="24"/>
  <c r="J6599" i="24"/>
  <c r="K6599" i="24"/>
  <c r="M6599" i="24"/>
  <c r="N6599" i="24"/>
  <c r="I6601" i="24" l="1"/>
  <c r="L6600" i="24"/>
  <c r="J6600" i="24"/>
  <c r="N6600" i="24"/>
  <c r="K6600" i="24"/>
  <c r="M6600" i="24"/>
  <c r="I6602" i="24" l="1"/>
  <c r="L6601" i="24"/>
  <c r="K6601" i="24"/>
  <c r="N6601" i="24"/>
  <c r="J6601" i="24"/>
  <c r="M6601" i="24"/>
  <c r="I6603" i="24" l="1"/>
  <c r="L6602" i="24"/>
  <c r="J6602" i="24"/>
  <c r="K6602" i="24"/>
  <c r="N6602" i="24"/>
  <c r="M6602" i="24"/>
  <c r="I6604" i="24" l="1"/>
  <c r="L6603" i="24"/>
  <c r="K6603" i="24"/>
  <c r="N6603" i="24"/>
  <c r="J6603" i="24"/>
  <c r="M6603" i="24"/>
  <c r="I6605" i="24" l="1"/>
  <c r="L6604" i="24"/>
  <c r="J6604" i="24"/>
  <c r="N6604" i="24"/>
  <c r="K6604" i="24"/>
  <c r="M6604" i="24"/>
  <c r="I6606" i="24" l="1"/>
  <c r="L6605" i="24"/>
  <c r="J6605" i="24"/>
  <c r="K6605" i="24"/>
  <c r="N6605" i="24"/>
  <c r="M6605" i="24"/>
  <c r="I6607" i="24" l="1"/>
  <c r="L6606" i="24"/>
  <c r="M6606" i="24"/>
  <c r="K6606" i="24"/>
  <c r="J6606" i="24"/>
  <c r="N6606" i="24"/>
  <c r="I6608" i="24" l="1"/>
  <c r="L6607" i="24"/>
  <c r="J6607" i="24"/>
  <c r="K6607" i="24"/>
  <c r="M6607" i="24"/>
  <c r="N6607" i="24"/>
  <c r="I6609" i="24" l="1"/>
  <c r="L6608" i="24"/>
  <c r="N6608" i="24"/>
  <c r="K6608" i="24"/>
  <c r="J6608" i="24"/>
  <c r="M6608" i="24"/>
  <c r="I6610" i="24" l="1"/>
  <c r="L6609" i="24"/>
  <c r="K6609" i="24"/>
  <c r="J6609" i="24"/>
  <c r="M6609" i="24"/>
  <c r="N6609" i="24"/>
  <c r="I6611" i="24" l="1"/>
  <c r="L6610" i="24"/>
  <c r="K6610" i="24"/>
  <c r="N6610" i="24"/>
  <c r="J6610" i="24"/>
  <c r="M6610" i="24"/>
  <c r="I6612" i="24" l="1"/>
  <c r="L6611" i="24"/>
  <c r="K6611" i="24"/>
  <c r="J6611" i="24"/>
  <c r="N6611" i="24"/>
  <c r="M6611" i="24"/>
  <c r="I6613" i="24" l="1"/>
  <c r="L6612" i="24"/>
  <c r="K6612" i="24"/>
  <c r="N6612" i="24"/>
  <c r="J6612" i="24"/>
  <c r="M6612" i="24"/>
  <c r="I6614" i="24" l="1"/>
  <c r="L6613" i="24"/>
  <c r="K6613" i="24"/>
  <c r="N6613" i="24"/>
  <c r="J6613" i="24"/>
  <c r="M6613" i="24"/>
  <c r="I6615" i="24" l="1"/>
  <c r="L6614" i="24"/>
  <c r="K6614" i="24"/>
  <c r="N6614" i="24"/>
  <c r="J6614" i="24"/>
  <c r="M6614" i="24"/>
  <c r="I6616" i="24" l="1"/>
  <c r="L6615" i="24"/>
  <c r="N6615" i="24"/>
  <c r="J6615" i="24"/>
  <c r="K6615" i="24"/>
  <c r="M6615" i="24"/>
  <c r="I6617" i="24" l="1"/>
  <c r="L6616" i="24"/>
  <c r="J6616" i="24"/>
  <c r="K6616" i="24"/>
  <c r="M6616" i="24"/>
  <c r="N6616" i="24"/>
  <c r="I6618" i="24" l="1"/>
  <c r="L6617" i="24"/>
  <c r="K6617" i="24"/>
  <c r="M6617" i="24"/>
  <c r="J6617" i="24"/>
  <c r="N6617" i="24"/>
  <c r="I6619" i="24" l="1"/>
  <c r="L6618" i="24"/>
  <c r="K6618" i="24"/>
  <c r="N6618" i="24"/>
  <c r="J6618" i="24"/>
  <c r="M6618" i="24"/>
  <c r="I6620" i="24" l="1"/>
  <c r="L6619" i="24"/>
  <c r="K6619" i="24"/>
  <c r="N6619" i="24"/>
  <c r="J6619" i="24"/>
  <c r="M6619" i="24"/>
  <c r="I6621" i="24" l="1"/>
  <c r="L6620" i="24"/>
  <c r="J6620" i="24"/>
  <c r="N6620" i="24"/>
  <c r="K6620" i="24"/>
  <c r="M6620" i="24"/>
  <c r="I6622" i="24" l="1"/>
  <c r="L6621" i="24"/>
  <c r="J6621" i="24"/>
  <c r="K6621" i="24"/>
  <c r="M6621" i="24"/>
  <c r="N6621" i="24"/>
  <c r="I6623" i="24" l="1"/>
  <c r="L6622" i="24"/>
  <c r="K6622" i="24"/>
  <c r="N6622" i="24"/>
  <c r="J6622" i="24"/>
  <c r="M6622" i="24"/>
  <c r="I6624" i="24" l="1"/>
  <c r="L6623" i="24"/>
  <c r="K6623" i="24"/>
  <c r="J6623" i="24"/>
  <c r="N6623" i="24"/>
  <c r="M6623" i="24"/>
  <c r="I6625" i="24" l="1"/>
  <c r="L6624" i="24"/>
  <c r="J6624" i="24"/>
  <c r="M6624" i="24"/>
  <c r="K6624" i="24"/>
  <c r="N6624" i="24"/>
  <c r="I6626" i="24" l="1"/>
  <c r="L6625" i="24"/>
  <c r="J6625" i="24"/>
  <c r="K6625" i="24"/>
  <c r="N6625" i="24"/>
  <c r="M6625" i="24"/>
  <c r="I6627" i="24" l="1"/>
  <c r="L6626" i="24"/>
  <c r="K6626" i="24"/>
  <c r="N6626" i="24"/>
  <c r="J6626" i="24"/>
  <c r="M6626" i="24"/>
  <c r="I6628" i="24" l="1"/>
  <c r="L6627" i="24"/>
  <c r="J6627" i="24"/>
  <c r="N6627" i="24"/>
  <c r="M6627" i="24"/>
  <c r="K6627" i="24"/>
  <c r="I6629" i="24" l="1"/>
  <c r="L6628" i="24"/>
  <c r="J6628" i="24"/>
  <c r="K6628" i="24"/>
  <c r="N6628" i="24"/>
  <c r="M6628" i="24"/>
  <c r="I6630" i="24" l="1"/>
  <c r="L6629" i="24"/>
  <c r="K6629" i="24"/>
  <c r="N6629" i="24"/>
  <c r="J6629" i="24"/>
  <c r="M6629" i="24"/>
  <c r="I6631" i="24" l="1"/>
  <c r="L6630" i="24"/>
  <c r="N6630" i="24"/>
  <c r="K6630" i="24"/>
  <c r="J6630" i="24"/>
  <c r="M6630" i="24"/>
  <c r="I6632" i="24" l="1"/>
  <c r="L6631" i="24"/>
  <c r="J6631" i="24"/>
  <c r="K6631" i="24"/>
  <c r="M6631" i="24"/>
  <c r="N6631" i="24"/>
  <c r="I6633" i="24" l="1"/>
  <c r="L6632" i="24"/>
  <c r="N6632" i="24"/>
  <c r="K6632" i="24"/>
  <c r="J6632" i="24"/>
  <c r="M6632" i="24"/>
  <c r="I6634" i="24" l="1"/>
  <c r="L6633" i="24"/>
  <c r="J6633" i="24"/>
  <c r="N6633" i="24"/>
  <c r="M6633" i="24"/>
  <c r="K6633" i="24"/>
  <c r="I6635" i="24" l="1"/>
  <c r="L6634" i="24"/>
  <c r="K6634" i="24"/>
  <c r="J6634" i="24"/>
  <c r="N6634" i="24"/>
  <c r="M6634" i="24"/>
  <c r="I6636" i="24" l="1"/>
  <c r="L6635" i="24"/>
  <c r="M6635" i="24"/>
  <c r="J6635" i="24"/>
  <c r="K6635" i="24"/>
  <c r="N6635" i="24"/>
  <c r="I6637" i="24" l="1"/>
  <c r="L6636" i="24"/>
  <c r="J6636" i="24"/>
  <c r="M6636" i="24"/>
  <c r="K6636" i="24"/>
  <c r="N6636" i="24"/>
  <c r="I6638" i="24" l="1"/>
  <c r="L6637" i="24"/>
  <c r="J6637" i="24"/>
  <c r="M6637" i="24"/>
  <c r="K6637" i="24"/>
  <c r="N6637" i="24"/>
  <c r="I6639" i="24" l="1"/>
  <c r="L6638" i="24"/>
  <c r="M6638" i="24"/>
  <c r="K6638" i="24"/>
  <c r="N6638" i="24"/>
  <c r="J6638" i="24"/>
  <c r="I6640" i="24" l="1"/>
  <c r="L6639" i="24"/>
  <c r="J6639" i="24"/>
  <c r="K6639" i="24"/>
  <c r="N6639" i="24"/>
  <c r="M6639" i="24"/>
  <c r="I6641" i="24" l="1"/>
  <c r="L6640" i="24"/>
  <c r="J6640" i="24"/>
  <c r="N6640" i="24"/>
  <c r="K6640" i="24"/>
  <c r="M6640" i="24"/>
  <c r="I6642" i="24" l="1"/>
  <c r="L6641" i="24"/>
  <c r="N6641" i="24"/>
  <c r="J6641" i="24"/>
  <c r="M6641" i="24"/>
  <c r="K6641" i="24"/>
  <c r="I6643" i="24" l="1"/>
  <c r="L6642" i="24"/>
  <c r="K6642" i="24"/>
  <c r="M6642" i="24"/>
  <c r="J6642" i="24"/>
  <c r="N6642" i="24"/>
  <c r="I6644" i="24" l="1"/>
  <c r="L6643" i="24"/>
  <c r="J6643" i="24"/>
  <c r="N6643" i="24"/>
  <c r="K6643" i="24"/>
  <c r="M6643" i="24"/>
  <c r="I6645" i="24" l="1"/>
  <c r="L6644" i="24"/>
  <c r="N6644" i="24"/>
  <c r="K6644" i="24"/>
  <c r="M6644" i="24"/>
  <c r="J6644" i="24"/>
  <c r="I6646" i="24" l="1"/>
  <c r="L6645" i="24"/>
  <c r="J6645" i="24"/>
  <c r="M6645" i="24"/>
  <c r="K6645" i="24"/>
  <c r="N6645" i="24"/>
  <c r="I6647" i="24" l="1"/>
  <c r="L6646" i="24"/>
  <c r="K6646" i="24"/>
  <c r="N6646" i="24"/>
  <c r="J6646" i="24"/>
  <c r="M6646" i="24"/>
  <c r="I6648" i="24" l="1"/>
  <c r="L6647" i="24"/>
  <c r="J6647" i="24"/>
  <c r="K6647" i="24"/>
  <c r="M6647" i="24"/>
  <c r="N6647" i="24"/>
  <c r="I6649" i="24" l="1"/>
  <c r="L6648" i="24"/>
  <c r="J6648" i="24"/>
  <c r="M6648" i="24"/>
  <c r="K6648" i="24"/>
  <c r="N6648" i="24"/>
  <c r="I6650" i="24" l="1"/>
  <c r="L6649" i="24"/>
  <c r="K6649" i="24"/>
  <c r="N6649" i="24"/>
  <c r="J6649" i="24"/>
  <c r="M6649" i="24"/>
  <c r="I6651" i="24" l="1"/>
  <c r="L6650" i="24"/>
  <c r="J6650" i="24"/>
  <c r="N6650" i="24"/>
  <c r="K6650" i="24"/>
  <c r="M6650" i="24"/>
  <c r="I6652" i="24" l="1"/>
  <c r="L6651" i="24"/>
  <c r="N6651" i="24"/>
  <c r="J6651" i="24"/>
  <c r="K6651" i="24"/>
  <c r="M6651" i="24"/>
  <c r="I6653" i="24" l="1"/>
  <c r="L6652" i="24"/>
  <c r="K6652" i="24"/>
  <c r="N6652" i="24"/>
  <c r="J6652" i="24"/>
  <c r="M6652" i="24"/>
  <c r="I6654" i="24" l="1"/>
  <c r="L6653" i="24"/>
  <c r="J6653" i="24"/>
  <c r="K6653" i="24"/>
  <c r="N6653" i="24"/>
  <c r="M6653" i="24"/>
  <c r="I6655" i="24" l="1"/>
  <c r="L6654" i="24"/>
  <c r="N6654" i="24"/>
  <c r="K6654" i="24"/>
  <c r="J6654" i="24"/>
  <c r="M6654" i="24"/>
  <c r="I6656" i="24" l="1"/>
  <c r="L6655" i="24"/>
  <c r="M6655" i="24"/>
  <c r="J6655" i="24"/>
  <c r="N6655" i="24"/>
  <c r="K6655" i="24"/>
  <c r="I6657" i="24" l="1"/>
  <c r="L6656" i="24"/>
  <c r="K6656" i="24"/>
  <c r="J6656" i="24"/>
  <c r="N6656" i="24"/>
  <c r="M6656" i="24"/>
  <c r="I6658" i="24" l="1"/>
  <c r="L6657" i="24"/>
  <c r="J6657" i="24"/>
  <c r="N6657" i="24"/>
  <c r="K6657" i="24"/>
  <c r="M6657" i="24"/>
  <c r="I6659" i="24" l="1"/>
  <c r="L6658" i="24"/>
  <c r="K6658" i="24"/>
  <c r="J6658" i="24"/>
  <c r="M6658" i="24"/>
  <c r="N6658" i="24"/>
  <c r="I6660" i="24" l="1"/>
  <c r="L6659" i="24"/>
  <c r="J6659" i="24"/>
  <c r="N6659" i="24"/>
  <c r="K6659" i="24"/>
  <c r="M6659" i="24"/>
  <c r="I6661" i="24" l="1"/>
  <c r="L6660" i="24"/>
  <c r="J6660" i="24"/>
  <c r="K6660" i="24"/>
  <c r="M6660" i="24"/>
  <c r="N6660" i="24"/>
  <c r="I6662" i="24" l="1"/>
  <c r="L6661" i="24"/>
  <c r="N6661" i="24"/>
  <c r="J6661" i="24"/>
  <c r="K6661" i="24"/>
  <c r="M6661" i="24"/>
  <c r="I6663" i="24" l="1"/>
  <c r="L6662" i="24"/>
  <c r="K6662" i="24"/>
  <c r="N6662" i="24"/>
  <c r="J6662" i="24"/>
  <c r="M6662" i="24"/>
  <c r="I6664" i="24" l="1"/>
  <c r="L6663" i="24"/>
  <c r="J6663" i="24"/>
  <c r="K6663" i="24"/>
  <c r="N6663" i="24"/>
  <c r="M6663" i="24"/>
  <c r="I6665" i="24" l="1"/>
  <c r="L6664" i="24"/>
  <c r="J6664" i="24"/>
  <c r="M6664" i="24"/>
  <c r="K6664" i="24"/>
  <c r="N6664" i="24"/>
  <c r="I6666" i="24" l="1"/>
  <c r="L6665" i="24"/>
  <c r="J6665" i="24"/>
  <c r="K6665" i="24"/>
  <c r="N6665" i="24"/>
  <c r="M6665" i="24"/>
  <c r="I6667" i="24" l="1"/>
  <c r="L6666" i="24"/>
  <c r="K6666" i="24"/>
  <c r="J6666" i="24"/>
  <c r="N6666" i="24"/>
  <c r="M6666" i="24"/>
  <c r="I6668" i="24" l="1"/>
  <c r="L6667" i="24"/>
  <c r="K6667" i="24"/>
  <c r="N6667" i="24"/>
  <c r="J6667" i="24"/>
  <c r="M6667" i="24"/>
  <c r="I6669" i="24" l="1"/>
  <c r="L6668" i="24"/>
  <c r="M6668" i="24"/>
  <c r="K6668" i="24"/>
  <c r="N6668" i="24"/>
  <c r="J6668" i="24"/>
  <c r="I6670" i="24" l="1"/>
  <c r="L6669" i="24"/>
  <c r="J6669" i="24"/>
  <c r="N6669" i="24"/>
  <c r="K6669" i="24"/>
  <c r="M6669" i="24"/>
  <c r="I6671" i="24" l="1"/>
  <c r="L6670" i="24"/>
  <c r="N6670" i="24"/>
  <c r="K6670" i="24"/>
  <c r="J6670" i="24"/>
  <c r="M6670" i="24"/>
  <c r="I6672" i="24" l="1"/>
  <c r="L6671" i="24"/>
  <c r="J6671" i="24"/>
  <c r="K6671" i="24"/>
  <c r="N6671" i="24"/>
  <c r="M6671" i="24"/>
  <c r="I6673" i="24" l="1"/>
  <c r="L6672" i="24"/>
  <c r="K6672" i="24"/>
  <c r="J6672" i="24"/>
  <c r="N6672" i="24"/>
  <c r="M6672" i="24"/>
  <c r="I6674" i="24" l="1"/>
  <c r="L6673" i="24"/>
  <c r="J6673" i="24"/>
  <c r="K6673" i="24"/>
  <c r="N6673" i="24"/>
  <c r="M6673" i="24"/>
  <c r="I6675" i="24" l="1"/>
  <c r="L6674" i="24"/>
  <c r="K6674" i="24"/>
  <c r="J6674" i="24"/>
  <c r="N6674" i="24"/>
  <c r="M6674" i="24"/>
  <c r="I6676" i="24" l="1"/>
  <c r="L6675" i="24"/>
  <c r="J6675" i="24"/>
  <c r="N6675" i="24"/>
  <c r="K6675" i="24"/>
  <c r="M6675" i="24"/>
  <c r="I6677" i="24" l="1"/>
  <c r="L6676" i="24"/>
  <c r="K6676" i="24"/>
  <c r="J6676" i="24"/>
  <c r="N6676" i="24"/>
  <c r="M6676" i="24"/>
  <c r="I6678" i="24" l="1"/>
  <c r="L6677" i="24"/>
  <c r="K6677" i="24"/>
  <c r="M6677" i="24"/>
  <c r="J6677" i="24"/>
  <c r="N6677" i="24"/>
  <c r="I6679" i="24" l="1"/>
  <c r="L6678" i="24"/>
  <c r="K6678" i="24"/>
  <c r="M6678" i="24"/>
  <c r="J6678" i="24"/>
  <c r="N6678" i="24"/>
  <c r="I6680" i="24" l="1"/>
  <c r="L6679" i="24"/>
  <c r="K6679" i="24"/>
  <c r="M6679" i="24"/>
  <c r="J6679" i="24"/>
  <c r="N6679" i="24"/>
  <c r="I6681" i="24" l="1"/>
  <c r="L6680" i="24"/>
  <c r="K6680" i="24"/>
  <c r="N6680" i="24"/>
  <c r="J6680" i="24"/>
  <c r="M6680" i="24"/>
  <c r="I6682" i="24" l="1"/>
  <c r="L6681" i="24"/>
  <c r="J6681" i="24"/>
  <c r="N6681" i="24"/>
  <c r="K6681" i="24"/>
  <c r="M6681" i="24"/>
  <c r="I6683" i="24" l="1"/>
  <c r="L6682" i="24"/>
  <c r="K6682" i="24"/>
  <c r="N6682" i="24"/>
  <c r="J6682" i="24"/>
  <c r="M6682" i="24"/>
  <c r="I6684" i="24" l="1"/>
  <c r="L6683" i="24"/>
  <c r="M6683" i="24"/>
  <c r="J6683" i="24"/>
  <c r="N6683" i="24"/>
  <c r="K6683" i="24"/>
  <c r="I6685" i="24" l="1"/>
  <c r="L6684" i="24"/>
  <c r="J6684" i="24"/>
  <c r="N6684" i="24"/>
  <c r="K6684" i="24"/>
  <c r="M6684" i="24"/>
  <c r="I6686" i="24" l="1"/>
  <c r="L6685" i="24"/>
  <c r="M6685" i="24"/>
  <c r="J6685" i="24"/>
  <c r="N6685" i="24"/>
  <c r="K6685" i="24"/>
  <c r="I6687" i="24" l="1"/>
  <c r="L6686" i="24"/>
  <c r="K6686" i="24"/>
  <c r="J6686" i="24"/>
  <c r="N6686" i="24"/>
  <c r="M6686" i="24"/>
  <c r="I6688" i="24" l="1"/>
  <c r="L6687" i="24"/>
  <c r="J6687" i="24"/>
  <c r="K6687" i="24"/>
  <c r="N6687" i="24"/>
  <c r="M6687" i="24"/>
  <c r="I6689" i="24" l="1"/>
  <c r="L6688" i="24"/>
  <c r="M6688" i="24"/>
  <c r="K6688" i="24"/>
  <c r="N6688" i="24"/>
  <c r="J6688" i="24"/>
  <c r="I6690" i="24" l="1"/>
  <c r="L6689" i="24"/>
  <c r="N6689" i="24"/>
  <c r="J6689" i="24"/>
  <c r="K6689" i="24"/>
  <c r="M6689" i="24"/>
  <c r="I6691" i="24" l="1"/>
  <c r="L6690" i="24"/>
  <c r="M6690" i="24"/>
  <c r="K6690" i="24"/>
  <c r="J6690" i="24"/>
  <c r="N6690" i="24"/>
  <c r="I6692" i="24" l="1"/>
  <c r="L6691" i="24"/>
  <c r="M6691" i="24"/>
  <c r="J6691" i="24"/>
  <c r="N6691" i="24"/>
  <c r="K6691" i="24"/>
  <c r="I6693" i="24" l="1"/>
  <c r="L6692" i="24"/>
  <c r="K6692" i="24"/>
  <c r="J6692" i="24"/>
  <c r="M6692" i="24"/>
  <c r="N6692" i="24"/>
  <c r="I6694" i="24" l="1"/>
  <c r="L6693" i="24"/>
  <c r="K6693" i="24"/>
  <c r="M6693" i="24"/>
  <c r="J6693" i="24"/>
  <c r="N6693" i="24"/>
  <c r="I6695" i="24" l="1"/>
  <c r="L6694" i="24"/>
  <c r="K6694" i="24"/>
  <c r="J6694" i="24"/>
  <c r="N6694" i="24"/>
  <c r="M6694" i="24"/>
  <c r="I6696" i="24" l="1"/>
  <c r="L6695" i="24"/>
  <c r="K6695" i="24"/>
  <c r="M6695" i="24"/>
  <c r="J6695" i="24"/>
  <c r="N6695" i="24"/>
  <c r="I6697" i="24" l="1"/>
  <c r="L6696" i="24"/>
  <c r="J6696" i="24"/>
  <c r="N6696" i="24"/>
  <c r="K6696" i="24"/>
  <c r="M6696" i="24"/>
  <c r="I6698" i="24" l="1"/>
  <c r="L6697" i="24"/>
  <c r="J6697" i="24"/>
  <c r="K6697" i="24"/>
  <c r="M6697" i="24"/>
  <c r="N6697" i="24"/>
  <c r="I6699" i="24" l="1"/>
  <c r="L6698" i="24"/>
  <c r="K6698" i="24"/>
  <c r="J6698" i="24"/>
  <c r="N6698" i="24"/>
  <c r="M6698" i="24"/>
  <c r="I6700" i="24" l="1"/>
  <c r="L6699" i="24"/>
  <c r="K6699" i="24"/>
  <c r="M6699" i="24"/>
  <c r="J6699" i="24"/>
  <c r="N6699" i="24"/>
  <c r="I6701" i="24" l="1"/>
  <c r="L6700" i="24"/>
  <c r="J6700" i="24"/>
  <c r="N6700" i="24"/>
  <c r="K6700" i="24"/>
  <c r="M6700" i="24"/>
  <c r="I6702" i="24" l="1"/>
  <c r="L6701" i="24"/>
  <c r="J6701" i="24"/>
  <c r="K6701" i="24"/>
  <c r="N6701" i="24"/>
  <c r="M6701" i="24"/>
  <c r="I6703" i="24" l="1"/>
  <c r="L6702" i="24"/>
  <c r="K6702" i="24"/>
  <c r="N6702" i="24"/>
  <c r="J6702" i="24"/>
  <c r="M6702" i="24"/>
  <c r="I6704" i="24" l="1"/>
  <c r="L6703" i="24"/>
  <c r="J6703" i="24"/>
  <c r="K6703" i="24"/>
  <c r="N6703" i="24"/>
  <c r="M6703" i="24"/>
  <c r="I6705" i="24" l="1"/>
  <c r="L6704" i="24"/>
  <c r="K6704" i="24"/>
  <c r="J6704" i="24"/>
  <c r="N6704" i="24"/>
  <c r="M6704" i="24"/>
  <c r="I6706" i="24" l="1"/>
  <c r="L6705" i="24"/>
  <c r="K6705" i="24"/>
  <c r="M6705" i="24"/>
  <c r="J6705" i="24"/>
  <c r="N6705" i="24"/>
  <c r="I6707" i="24" l="1"/>
  <c r="L6706" i="24"/>
  <c r="K6706" i="24"/>
  <c r="J6706" i="24"/>
  <c r="N6706" i="24"/>
  <c r="M6706" i="24"/>
  <c r="I6708" i="24" l="1"/>
  <c r="L6707" i="24"/>
  <c r="K6707" i="24"/>
  <c r="M6707" i="24"/>
  <c r="J6707" i="24"/>
  <c r="N6707" i="24"/>
  <c r="I6709" i="24" l="1"/>
  <c r="L6708" i="24"/>
  <c r="N6708" i="24"/>
  <c r="K6708" i="24"/>
  <c r="J6708" i="24"/>
  <c r="M6708" i="24"/>
  <c r="I6710" i="24" l="1"/>
  <c r="L6709" i="24"/>
  <c r="J6709" i="24"/>
  <c r="K6709" i="24"/>
  <c r="N6709" i="24"/>
  <c r="M6709" i="24"/>
  <c r="I6711" i="24" l="1"/>
  <c r="L6710" i="24"/>
  <c r="J6710" i="24"/>
  <c r="M6710" i="24"/>
  <c r="K6710" i="24"/>
  <c r="N6710" i="24"/>
  <c r="I6712" i="24" l="1"/>
  <c r="L6711" i="24"/>
  <c r="J6711" i="24"/>
  <c r="K6711" i="24"/>
  <c r="N6711" i="24"/>
  <c r="M6711" i="24"/>
  <c r="I6713" i="24" l="1"/>
  <c r="L6712" i="24"/>
  <c r="K6712" i="24"/>
  <c r="M6712" i="24"/>
  <c r="J6712" i="24"/>
  <c r="N6712" i="24"/>
  <c r="I6714" i="24" l="1"/>
  <c r="L6713" i="24"/>
  <c r="M6713" i="24"/>
  <c r="J6713" i="24"/>
  <c r="N6713" i="24"/>
  <c r="K6713" i="24"/>
  <c r="I6715" i="24" l="1"/>
  <c r="L6714" i="24"/>
  <c r="K6714" i="24"/>
  <c r="N6714" i="24"/>
  <c r="J6714" i="24"/>
  <c r="M6714" i="24"/>
  <c r="I6716" i="24" l="1"/>
  <c r="L6715" i="24"/>
  <c r="J6715" i="24"/>
  <c r="N6715" i="24"/>
  <c r="K6715" i="24"/>
  <c r="M6715" i="24"/>
  <c r="I6717" i="24" l="1"/>
  <c r="L6716" i="24"/>
  <c r="K6716" i="24"/>
  <c r="J6716" i="24"/>
  <c r="M6716" i="24"/>
  <c r="N6716" i="24"/>
  <c r="I6718" i="24" l="1"/>
  <c r="L6717" i="24"/>
  <c r="J6717" i="24"/>
  <c r="M6717" i="24"/>
  <c r="K6717" i="24"/>
  <c r="N6717" i="24"/>
  <c r="I6719" i="24" l="1"/>
  <c r="L6718" i="24"/>
  <c r="N6718" i="24"/>
  <c r="K6718" i="24"/>
  <c r="J6718" i="24"/>
  <c r="M6718" i="24"/>
  <c r="I6720" i="24" l="1"/>
  <c r="L6719" i="24"/>
  <c r="J6719" i="24"/>
  <c r="M6719" i="24"/>
  <c r="K6719" i="24"/>
  <c r="N6719" i="24"/>
  <c r="I6721" i="24" l="1"/>
  <c r="L6720" i="24"/>
  <c r="K6720" i="24"/>
  <c r="J6720" i="24"/>
  <c r="N6720" i="24"/>
  <c r="M6720" i="24"/>
  <c r="I6722" i="24" l="1"/>
  <c r="L6721" i="24"/>
  <c r="K6721" i="24"/>
  <c r="N6721" i="24"/>
  <c r="J6721" i="24"/>
  <c r="M6721" i="24"/>
  <c r="I6723" i="24" l="1"/>
  <c r="L6722" i="24"/>
  <c r="J6722" i="24"/>
  <c r="N6722" i="24"/>
  <c r="K6722" i="24"/>
  <c r="M6722" i="24"/>
  <c r="I6724" i="24" l="1"/>
  <c r="L6723" i="24"/>
  <c r="K6723" i="24"/>
  <c r="J6723" i="24"/>
  <c r="M6723" i="24"/>
  <c r="N6723" i="24"/>
  <c r="I6725" i="24" l="1"/>
  <c r="L6724" i="24"/>
  <c r="J6724" i="24"/>
  <c r="M6724" i="24"/>
  <c r="K6724" i="24"/>
  <c r="N6724" i="24"/>
  <c r="I6726" i="24" l="1"/>
  <c r="L6725" i="24"/>
  <c r="K6725" i="24"/>
  <c r="M6725" i="24"/>
  <c r="J6725" i="24"/>
  <c r="N6725" i="24"/>
  <c r="I6727" i="24" l="1"/>
  <c r="L6726" i="24"/>
  <c r="J6726" i="24"/>
  <c r="N6726" i="24"/>
  <c r="K6726" i="24"/>
  <c r="M6726" i="24"/>
  <c r="I6728" i="24" l="1"/>
  <c r="L6727" i="24"/>
  <c r="J6727" i="24"/>
  <c r="K6727" i="24"/>
  <c r="M6727" i="24"/>
  <c r="N6727" i="24"/>
  <c r="I6729" i="24" l="1"/>
  <c r="L6728" i="24"/>
  <c r="K6728" i="24"/>
  <c r="J6728" i="24"/>
  <c r="N6728" i="24"/>
  <c r="M6728" i="24"/>
  <c r="I6730" i="24" l="1"/>
  <c r="L6729" i="24"/>
  <c r="J6729" i="24"/>
  <c r="N6729" i="24"/>
  <c r="K6729" i="24"/>
  <c r="M6729" i="24"/>
  <c r="I6731" i="24" l="1"/>
  <c r="L6730" i="24"/>
  <c r="K6730" i="24"/>
  <c r="J6730" i="24"/>
  <c r="N6730" i="24"/>
  <c r="M6730" i="24"/>
  <c r="I6732" i="24" l="1"/>
  <c r="L6731" i="24"/>
  <c r="M6731" i="24"/>
  <c r="J6731" i="24"/>
  <c r="N6731" i="24"/>
  <c r="K6731" i="24"/>
  <c r="I6733" i="24" l="1"/>
  <c r="L6732" i="24"/>
  <c r="J6732" i="24"/>
  <c r="N6732" i="24"/>
  <c r="K6732" i="24"/>
  <c r="M6732" i="24"/>
  <c r="I6734" i="24" l="1"/>
  <c r="L6733" i="24"/>
  <c r="J6733" i="24"/>
  <c r="K6733" i="24"/>
  <c r="M6733" i="24"/>
  <c r="N6733" i="24"/>
  <c r="I6735" i="24" l="1"/>
  <c r="L6734" i="24"/>
  <c r="K6734" i="24"/>
  <c r="N6734" i="24"/>
  <c r="J6734" i="24"/>
  <c r="M6734" i="24"/>
  <c r="I6736" i="24" l="1"/>
  <c r="L6735" i="24"/>
  <c r="J6735" i="24"/>
  <c r="K6735" i="24"/>
  <c r="N6735" i="24"/>
  <c r="M6735" i="24"/>
  <c r="I6737" i="24" l="1"/>
  <c r="L6736" i="24"/>
  <c r="K6736" i="24"/>
  <c r="M6736" i="24"/>
  <c r="J6736" i="24"/>
  <c r="N6736" i="24"/>
  <c r="I6738" i="24" l="1"/>
  <c r="L6737" i="24"/>
  <c r="M6737" i="24"/>
  <c r="J6737" i="24"/>
  <c r="K6737" i="24"/>
  <c r="N6737" i="24"/>
  <c r="I6739" i="24" l="1"/>
  <c r="L6738" i="24"/>
  <c r="K6738" i="24"/>
  <c r="J6738" i="24"/>
  <c r="N6738" i="24"/>
  <c r="M6738" i="24"/>
  <c r="I6740" i="24" l="1"/>
  <c r="L6739" i="24"/>
  <c r="K6739" i="24"/>
  <c r="N6739" i="24"/>
  <c r="J6739" i="24"/>
  <c r="M6739" i="24"/>
  <c r="I6741" i="24" l="1"/>
  <c r="L6740" i="24"/>
  <c r="K6740" i="24"/>
  <c r="J6740" i="24"/>
  <c r="N6740" i="24"/>
  <c r="M6740" i="24"/>
  <c r="I6742" i="24" l="1"/>
  <c r="L6741" i="24"/>
  <c r="M6741" i="24"/>
  <c r="J6741" i="24"/>
  <c r="N6741" i="24"/>
  <c r="K6741" i="24"/>
  <c r="I6743" i="24" l="1"/>
  <c r="L6742" i="24"/>
  <c r="K6742" i="24"/>
  <c r="J6742" i="24"/>
  <c r="N6742" i="24"/>
  <c r="M6742" i="24"/>
  <c r="I6744" i="24" l="1"/>
  <c r="L6743" i="24"/>
  <c r="J6743" i="24"/>
  <c r="N6743" i="24"/>
  <c r="K6743" i="24"/>
  <c r="M6743" i="24"/>
  <c r="I6745" i="24" l="1"/>
  <c r="L6744" i="24"/>
  <c r="J6744" i="24"/>
  <c r="K6744" i="24"/>
  <c r="N6744" i="24"/>
  <c r="M6744" i="24"/>
  <c r="I6746" i="24" l="1"/>
  <c r="L6745" i="24"/>
  <c r="J6745" i="24"/>
  <c r="K6745" i="24"/>
  <c r="N6745" i="24"/>
  <c r="M6745" i="24"/>
  <c r="I6747" i="24" l="1"/>
  <c r="L6746" i="24"/>
  <c r="K6746" i="24"/>
  <c r="N6746" i="24"/>
  <c r="M6746" i="24"/>
  <c r="J6746" i="24"/>
  <c r="I6748" i="24" l="1"/>
  <c r="L6747" i="24"/>
  <c r="J6747" i="24"/>
  <c r="K6747" i="24"/>
  <c r="M6747" i="24"/>
  <c r="N6747" i="24"/>
  <c r="I6749" i="24" l="1"/>
  <c r="L6748" i="24"/>
  <c r="J6748" i="24"/>
  <c r="K6748" i="24"/>
  <c r="M6748" i="24"/>
  <c r="N6748" i="24"/>
  <c r="I6750" i="24" l="1"/>
  <c r="L6749" i="24"/>
  <c r="J6749" i="24"/>
  <c r="N6749" i="24"/>
  <c r="K6749" i="24"/>
  <c r="M6749" i="24"/>
  <c r="I6751" i="24" l="1"/>
  <c r="L6750" i="24"/>
  <c r="J6750" i="24"/>
  <c r="M6750" i="24"/>
  <c r="K6750" i="24"/>
  <c r="N6750" i="24"/>
  <c r="I6752" i="24" l="1"/>
  <c r="L6751" i="24"/>
  <c r="N6751" i="24"/>
  <c r="J6751" i="24"/>
  <c r="K6751" i="24"/>
  <c r="M6751" i="24"/>
  <c r="I6753" i="24" l="1"/>
  <c r="L6752" i="24"/>
  <c r="K6752" i="24"/>
  <c r="N6752" i="24"/>
  <c r="J6752" i="24"/>
  <c r="M6752" i="24"/>
  <c r="I6754" i="24" l="1"/>
  <c r="L6753" i="24"/>
  <c r="M6753" i="24"/>
  <c r="J6753" i="24"/>
  <c r="N6753" i="24"/>
  <c r="K6753" i="24"/>
  <c r="I6755" i="24" l="1"/>
  <c r="L6754" i="24"/>
  <c r="K6754" i="24"/>
  <c r="J6754" i="24"/>
  <c r="N6754" i="24"/>
  <c r="M6754" i="24"/>
  <c r="I6756" i="24" l="1"/>
  <c r="L6755" i="24"/>
  <c r="J6755" i="24"/>
  <c r="N6755" i="24"/>
  <c r="K6755" i="24"/>
  <c r="M6755" i="24"/>
  <c r="I6757" i="24" l="1"/>
  <c r="L6756" i="24"/>
  <c r="J6756" i="24"/>
  <c r="K6756" i="24"/>
  <c r="M6756" i="24"/>
  <c r="N6756" i="24"/>
  <c r="I6758" i="24" l="1"/>
  <c r="L6757" i="24"/>
  <c r="J6757" i="24"/>
  <c r="N6757" i="24"/>
  <c r="K6757" i="24"/>
  <c r="M6757" i="24"/>
  <c r="I6759" i="24" l="1"/>
  <c r="L6758" i="24"/>
  <c r="K6758" i="24"/>
  <c r="N6758" i="24"/>
  <c r="J6758" i="24"/>
  <c r="M6758" i="24"/>
  <c r="I6760" i="24" l="1"/>
  <c r="L6759" i="24"/>
  <c r="M6759" i="24"/>
  <c r="J6759" i="24"/>
  <c r="N6759" i="24"/>
  <c r="K6759" i="24"/>
  <c r="I6761" i="24" l="1"/>
  <c r="L6760" i="24"/>
  <c r="K6760" i="24"/>
  <c r="M6760" i="24"/>
  <c r="J6760" i="24"/>
  <c r="N6760" i="24"/>
  <c r="I6762" i="24" l="1"/>
  <c r="L6761" i="24"/>
  <c r="J6761" i="24"/>
  <c r="M6761" i="24"/>
  <c r="K6761" i="24"/>
  <c r="N6761" i="24"/>
  <c r="I6763" i="24" l="1"/>
  <c r="L6762" i="24"/>
  <c r="K6762" i="24"/>
  <c r="J6762" i="24"/>
  <c r="N6762" i="24"/>
  <c r="M6762" i="24"/>
  <c r="I6764" i="24" l="1"/>
  <c r="L6763" i="24"/>
  <c r="J6763" i="24"/>
  <c r="N6763" i="24"/>
  <c r="K6763" i="24"/>
  <c r="M6763" i="24"/>
  <c r="I6765" i="24" l="1"/>
  <c r="L6764" i="24"/>
  <c r="K6764" i="24"/>
  <c r="J6764" i="24"/>
  <c r="N6764" i="24"/>
  <c r="M6764" i="24"/>
  <c r="I6766" i="24" l="1"/>
  <c r="L6765" i="24"/>
  <c r="K6765" i="24"/>
  <c r="N6765" i="24"/>
  <c r="J6765" i="24"/>
  <c r="M6765" i="24"/>
  <c r="I6767" i="24" l="1"/>
  <c r="L6766" i="24"/>
  <c r="M6766" i="24"/>
  <c r="K6766" i="24"/>
  <c r="J6766" i="24"/>
  <c r="N6766" i="24"/>
  <c r="I6768" i="24" l="1"/>
  <c r="L6767" i="24"/>
  <c r="M6767" i="24"/>
  <c r="J6767" i="24"/>
  <c r="K6767" i="24"/>
  <c r="N6767" i="24"/>
  <c r="I6769" i="24" l="1"/>
  <c r="L6768" i="24"/>
  <c r="K6768" i="24"/>
  <c r="N6768" i="24"/>
  <c r="J6768" i="24"/>
  <c r="M6768" i="24"/>
  <c r="I6770" i="24" l="1"/>
  <c r="L6769" i="24"/>
  <c r="K6769" i="24"/>
  <c r="M6769" i="24"/>
  <c r="J6769" i="24"/>
  <c r="N6769" i="24"/>
  <c r="I6771" i="24" l="1"/>
  <c r="L6770" i="24"/>
  <c r="K6770" i="24"/>
  <c r="N6770" i="24"/>
  <c r="J6770" i="24"/>
  <c r="M6770" i="24"/>
  <c r="I6772" i="24" l="1"/>
  <c r="L6771" i="24"/>
  <c r="J6771" i="24"/>
  <c r="K6771" i="24"/>
  <c r="M6771" i="24"/>
  <c r="N6771" i="24"/>
  <c r="I6773" i="24" l="1"/>
  <c r="L6772" i="24"/>
  <c r="K6772" i="24"/>
  <c r="N6772" i="24"/>
  <c r="J6772" i="24"/>
  <c r="M6772" i="24"/>
  <c r="I6774" i="24" l="1"/>
  <c r="L6773" i="24"/>
  <c r="J6773" i="24"/>
  <c r="K6773" i="24"/>
  <c r="N6773" i="24"/>
  <c r="M6773" i="24"/>
  <c r="I6775" i="24" l="1"/>
  <c r="L6774" i="24"/>
  <c r="K6774" i="24"/>
  <c r="N6774" i="24"/>
  <c r="J6774" i="24"/>
  <c r="M6774" i="24"/>
  <c r="I6776" i="24" l="1"/>
  <c r="L6775" i="24"/>
  <c r="M6775" i="24"/>
  <c r="J6775" i="24"/>
  <c r="N6775" i="24"/>
  <c r="K6775" i="24"/>
  <c r="I6777" i="24" l="1"/>
  <c r="L6776" i="24"/>
  <c r="K6776" i="24"/>
  <c r="N6776" i="24"/>
  <c r="J6776" i="24"/>
  <c r="M6776" i="24"/>
  <c r="I6778" i="24" l="1"/>
  <c r="L6777" i="24"/>
  <c r="J6777" i="24"/>
  <c r="K6777" i="24"/>
  <c r="M6777" i="24"/>
  <c r="N6777" i="24"/>
  <c r="I6779" i="24" l="1"/>
  <c r="L6778" i="24"/>
  <c r="K6778" i="24"/>
  <c r="J6778" i="24"/>
  <c r="M6778" i="24"/>
  <c r="N6778" i="24"/>
  <c r="I6780" i="24" l="1"/>
  <c r="L6779" i="24"/>
  <c r="K6779" i="24"/>
  <c r="M6779" i="24"/>
  <c r="J6779" i="24"/>
  <c r="N6779" i="24"/>
  <c r="I6781" i="24" l="1"/>
  <c r="L6780" i="24"/>
  <c r="K6780" i="24"/>
  <c r="N6780" i="24"/>
  <c r="J6780" i="24"/>
  <c r="M6780" i="24"/>
  <c r="I6782" i="24" l="1"/>
  <c r="L6781" i="24"/>
  <c r="J6781" i="24"/>
  <c r="N6781" i="24"/>
  <c r="K6781" i="24"/>
  <c r="M6781" i="24"/>
  <c r="I6783" i="24" l="1"/>
  <c r="L6782" i="24"/>
  <c r="J6782" i="24"/>
  <c r="N6782" i="24"/>
  <c r="K6782" i="24"/>
  <c r="M6782" i="24"/>
  <c r="I6784" i="24" l="1"/>
  <c r="L6783" i="24"/>
  <c r="K6783" i="24"/>
  <c r="M6783" i="24"/>
  <c r="J6783" i="24"/>
  <c r="N6783" i="24"/>
  <c r="I6785" i="24" l="1"/>
  <c r="L6784" i="24"/>
  <c r="K6784" i="24"/>
  <c r="N6784" i="24"/>
  <c r="J6784" i="24"/>
  <c r="M6784" i="24"/>
  <c r="I6786" i="24" l="1"/>
  <c r="L6785" i="24"/>
  <c r="J6785" i="24"/>
  <c r="M6785" i="24"/>
  <c r="K6785" i="24"/>
  <c r="N6785" i="24"/>
  <c r="I6787" i="24" l="1"/>
  <c r="L6786" i="24"/>
  <c r="J6786" i="24"/>
  <c r="K6786" i="24"/>
  <c r="N6786" i="24"/>
  <c r="M6786" i="24"/>
  <c r="I6788" i="24" l="1"/>
  <c r="L6787" i="24"/>
  <c r="J6787" i="24"/>
  <c r="N6787" i="24"/>
  <c r="M6787" i="24"/>
  <c r="K6787" i="24"/>
  <c r="I6789" i="24" l="1"/>
  <c r="L6788" i="24"/>
  <c r="K6788" i="24"/>
  <c r="N6788" i="24"/>
  <c r="J6788" i="24"/>
  <c r="M6788" i="24"/>
  <c r="I6790" i="24" l="1"/>
  <c r="L6789" i="24"/>
  <c r="M6789" i="24"/>
  <c r="J6789" i="24"/>
  <c r="N6789" i="24"/>
  <c r="K6789" i="24"/>
  <c r="I6791" i="24" l="1"/>
  <c r="L6790" i="24"/>
  <c r="K6790" i="24"/>
  <c r="J6790" i="24"/>
  <c r="N6790" i="24"/>
  <c r="M6790" i="24"/>
  <c r="I6792" i="24" l="1"/>
  <c r="L6791" i="24"/>
  <c r="N6791" i="24"/>
  <c r="J6791" i="24"/>
  <c r="K6791" i="24"/>
  <c r="M6791" i="24"/>
  <c r="I6793" i="24" l="1"/>
  <c r="L6792" i="24"/>
  <c r="K6792" i="24"/>
  <c r="M6792" i="24"/>
  <c r="J6792" i="24"/>
  <c r="N6792" i="24"/>
  <c r="I6794" i="24" l="1"/>
  <c r="L6793" i="24"/>
  <c r="J6793" i="24"/>
  <c r="N6793" i="24"/>
  <c r="K6793" i="24"/>
  <c r="M6793" i="24"/>
  <c r="I6795" i="24" l="1"/>
  <c r="L6794" i="24"/>
  <c r="M6794" i="24"/>
  <c r="K6794" i="24"/>
  <c r="N6794" i="24"/>
  <c r="J6794" i="24"/>
  <c r="I6796" i="24" l="1"/>
  <c r="L6795" i="24"/>
  <c r="K6795" i="24"/>
  <c r="M6795" i="24"/>
  <c r="J6795" i="24"/>
  <c r="N6795" i="24"/>
  <c r="I6797" i="24" l="1"/>
  <c r="L6796" i="24"/>
  <c r="K6796" i="24"/>
  <c r="J6796" i="24"/>
  <c r="N6796" i="24"/>
  <c r="M6796" i="24"/>
  <c r="I6798" i="24" l="1"/>
  <c r="L6797" i="24"/>
  <c r="K6797" i="24"/>
  <c r="N6797" i="24"/>
  <c r="J6797" i="24"/>
  <c r="M6797" i="24"/>
  <c r="I6799" i="24" l="1"/>
  <c r="L6798" i="24"/>
  <c r="K6798" i="24"/>
  <c r="M6798" i="24"/>
  <c r="J6798" i="24"/>
  <c r="N6798" i="24"/>
  <c r="I6800" i="24" l="1"/>
  <c r="L6799" i="24"/>
  <c r="M6799" i="24"/>
  <c r="J6799" i="24"/>
  <c r="N6799" i="24"/>
  <c r="K6799" i="24"/>
  <c r="I6801" i="24" l="1"/>
  <c r="L6800" i="24"/>
  <c r="K6800" i="24"/>
  <c r="J6800" i="24"/>
  <c r="N6800" i="24"/>
  <c r="M6800" i="24"/>
  <c r="I6802" i="24" l="1"/>
  <c r="L6801" i="24"/>
  <c r="M6801" i="24"/>
  <c r="J6801" i="24"/>
  <c r="N6801" i="24"/>
  <c r="K6801" i="24"/>
  <c r="I6803" i="24" l="1"/>
  <c r="L6802" i="24"/>
  <c r="K6802" i="24"/>
  <c r="J6802" i="24"/>
  <c r="N6802" i="24"/>
  <c r="M6802" i="24"/>
  <c r="I6804" i="24" l="1"/>
  <c r="L6803" i="24"/>
  <c r="J6803" i="24"/>
  <c r="K6803" i="24"/>
  <c r="M6803" i="24"/>
  <c r="N6803" i="24"/>
  <c r="I6805" i="24" l="1"/>
  <c r="L6804" i="24"/>
  <c r="J6804" i="24"/>
  <c r="K6804" i="24"/>
  <c r="M6804" i="24"/>
  <c r="N6804" i="24"/>
  <c r="I6806" i="24" l="1"/>
  <c r="L6805" i="24"/>
  <c r="J6805" i="24"/>
  <c r="M6805" i="24"/>
  <c r="K6805" i="24"/>
  <c r="N6805" i="24"/>
  <c r="I6807" i="24" l="1"/>
  <c r="L6806" i="24"/>
  <c r="K6806" i="24"/>
  <c r="J6806" i="24"/>
  <c r="N6806" i="24"/>
  <c r="M6806" i="24"/>
  <c r="I6808" i="24" l="1"/>
  <c r="L6807" i="24"/>
  <c r="N6807" i="24"/>
  <c r="J6807" i="24"/>
  <c r="K6807" i="24"/>
  <c r="M6807" i="24"/>
  <c r="I6809" i="24" l="1"/>
  <c r="L6808" i="24"/>
  <c r="J6808" i="24"/>
  <c r="M6808" i="24"/>
  <c r="K6808" i="24"/>
  <c r="N6808" i="24"/>
  <c r="I6810" i="24" l="1"/>
  <c r="L6809" i="24"/>
  <c r="J6809" i="24"/>
  <c r="K6809" i="24"/>
  <c r="N6809" i="24"/>
  <c r="M6809" i="24"/>
  <c r="I6811" i="24" l="1"/>
  <c r="L6810" i="24"/>
  <c r="J6810" i="24"/>
  <c r="K6810" i="24"/>
  <c r="N6810" i="24"/>
  <c r="M6810" i="24"/>
  <c r="I6812" i="24" l="1"/>
  <c r="L6811" i="24"/>
  <c r="J6811" i="24"/>
  <c r="N6811" i="24"/>
  <c r="K6811" i="24"/>
  <c r="M6811" i="24"/>
  <c r="I6813" i="24" l="1"/>
  <c r="L6812" i="24"/>
  <c r="K6812" i="24"/>
  <c r="M6812" i="24"/>
  <c r="J6812" i="24"/>
  <c r="N6812" i="24"/>
  <c r="I6814" i="24" l="1"/>
  <c r="L6813" i="24"/>
  <c r="K6813" i="24"/>
  <c r="J6813" i="24"/>
  <c r="M6813" i="24"/>
  <c r="N6813" i="24"/>
  <c r="I6815" i="24" l="1"/>
  <c r="L6814" i="24"/>
  <c r="J6814" i="24"/>
  <c r="K6814" i="24"/>
  <c r="M6814" i="24"/>
  <c r="N6814" i="24"/>
  <c r="I6816" i="24" l="1"/>
  <c r="L6815" i="24"/>
  <c r="K6815" i="24"/>
  <c r="N6815" i="24"/>
  <c r="J6815" i="24"/>
  <c r="M6815" i="24"/>
  <c r="I6817" i="24" l="1"/>
  <c r="L6816" i="24"/>
  <c r="K6816" i="24"/>
  <c r="M6816" i="24"/>
  <c r="J6816" i="24"/>
  <c r="N6816" i="24"/>
  <c r="I6818" i="24" l="1"/>
  <c r="L6817" i="24"/>
  <c r="J6817" i="24"/>
  <c r="N6817" i="24"/>
  <c r="K6817" i="24"/>
  <c r="M6817" i="24"/>
  <c r="I6819" i="24" l="1"/>
  <c r="L6818" i="24"/>
  <c r="K6818" i="24"/>
  <c r="M6818" i="24"/>
  <c r="J6818" i="24"/>
  <c r="N6818" i="24"/>
  <c r="I6820" i="24" l="1"/>
  <c r="L6819" i="24"/>
  <c r="J6819" i="24"/>
  <c r="N6819" i="24"/>
  <c r="K6819" i="24"/>
  <c r="M6819" i="24"/>
  <c r="I6821" i="24" l="1"/>
  <c r="L6820" i="24"/>
  <c r="K6820" i="24"/>
  <c r="N6820" i="24"/>
  <c r="J6820" i="24"/>
  <c r="M6820" i="24"/>
  <c r="I6822" i="24" l="1"/>
  <c r="L6821" i="24"/>
  <c r="N6821" i="24"/>
  <c r="J6821" i="24"/>
  <c r="K6821" i="24"/>
  <c r="M6821" i="24"/>
  <c r="I6823" i="24" l="1"/>
  <c r="L6822" i="24"/>
  <c r="J6822" i="24"/>
  <c r="N6822" i="24"/>
  <c r="M6822" i="24"/>
  <c r="K6822" i="24"/>
  <c r="I6824" i="24" l="1"/>
  <c r="L6823" i="24"/>
  <c r="K6823" i="24"/>
  <c r="J6823" i="24"/>
  <c r="M6823" i="24"/>
  <c r="N6823" i="24"/>
  <c r="I6825" i="24" l="1"/>
  <c r="L6824" i="24"/>
  <c r="J6824" i="24"/>
  <c r="N6824" i="24"/>
  <c r="K6824" i="24"/>
  <c r="M6824" i="24"/>
  <c r="I6826" i="24" l="1"/>
  <c r="L6825" i="24"/>
  <c r="J6825" i="24"/>
  <c r="K6825" i="24"/>
  <c r="N6825" i="24"/>
  <c r="M6825" i="24"/>
  <c r="I6827" i="24" l="1"/>
  <c r="L6826" i="24"/>
  <c r="K6826" i="24"/>
  <c r="J6826" i="24"/>
  <c r="M6826" i="24"/>
  <c r="N6826" i="24"/>
  <c r="I6828" i="24" l="1"/>
  <c r="L6827" i="24"/>
  <c r="J6827" i="24"/>
  <c r="N6827" i="24"/>
  <c r="M6827" i="24"/>
  <c r="K6827" i="24"/>
  <c r="I6829" i="24" l="1"/>
  <c r="L6828" i="24"/>
  <c r="K6828" i="24"/>
  <c r="J6828" i="24"/>
  <c r="N6828" i="24"/>
  <c r="M6828" i="24"/>
  <c r="I6830" i="24" l="1"/>
  <c r="L6829" i="24"/>
  <c r="J6829" i="24"/>
  <c r="K6829" i="24"/>
  <c r="M6829" i="24"/>
  <c r="N6829" i="24"/>
  <c r="I6831" i="24" l="1"/>
  <c r="L6830" i="24"/>
  <c r="K6830" i="24"/>
  <c r="J6830" i="24"/>
  <c r="N6830" i="24"/>
  <c r="M6830" i="24"/>
  <c r="I6832" i="24" l="1"/>
  <c r="L6831" i="24"/>
  <c r="K6831" i="24"/>
  <c r="M6831" i="24"/>
  <c r="J6831" i="24"/>
  <c r="N6831" i="24"/>
  <c r="I6833" i="24" l="1"/>
  <c r="L6832" i="24"/>
  <c r="K6832" i="24"/>
  <c r="J6832" i="24"/>
  <c r="N6832" i="24"/>
  <c r="M6832" i="24"/>
  <c r="I6834" i="24" l="1"/>
  <c r="L6833" i="24"/>
  <c r="J6833" i="24"/>
  <c r="K6833" i="24"/>
  <c r="N6833" i="24"/>
  <c r="M6833" i="24"/>
  <c r="I6835" i="24" l="1"/>
  <c r="L6834" i="24"/>
  <c r="K6834" i="24"/>
  <c r="J6834" i="24"/>
  <c r="N6834" i="24"/>
  <c r="M6834" i="24"/>
  <c r="I6836" i="24" l="1"/>
  <c r="L6835" i="24"/>
  <c r="K6835" i="24"/>
  <c r="J6835" i="24"/>
  <c r="M6835" i="24"/>
  <c r="N6835" i="24"/>
  <c r="I6837" i="24" l="1"/>
  <c r="L6836" i="24"/>
  <c r="K6836" i="24"/>
  <c r="J6836" i="24"/>
  <c r="N6836" i="24"/>
  <c r="M6836" i="24"/>
  <c r="I6838" i="24" l="1"/>
  <c r="L6837" i="24"/>
  <c r="M6837" i="24"/>
  <c r="J6837" i="24"/>
  <c r="N6837" i="24"/>
  <c r="K6837" i="24"/>
  <c r="I6839" i="24" l="1"/>
  <c r="L6838" i="24"/>
  <c r="K6838" i="24"/>
  <c r="N6838" i="24"/>
  <c r="J6838" i="24"/>
  <c r="M6838" i="24"/>
  <c r="I6840" i="24" l="1"/>
  <c r="L6839" i="24"/>
  <c r="J6839" i="24"/>
  <c r="K6839" i="24"/>
  <c r="N6839" i="24"/>
  <c r="M6839" i="24"/>
  <c r="I6841" i="24" l="1"/>
  <c r="L6840" i="24"/>
  <c r="J6840" i="24"/>
  <c r="N6840" i="24"/>
  <c r="K6840" i="24"/>
  <c r="M6840" i="24"/>
  <c r="I6842" i="24" l="1"/>
  <c r="L6841" i="24"/>
  <c r="J6841" i="24"/>
  <c r="N6841" i="24"/>
  <c r="K6841" i="24"/>
  <c r="M6841" i="24"/>
  <c r="I6843" i="24" l="1"/>
  <c r="L6842" i="24"/>
  <c r="J6842" i="24"/>
  <c r="K6842" i="24"/>
  <c r="M6842" i="24"/>
  <c r="N6842" i="24"/>
  <c r="I6844" i="24" l="1"/>
  <c r="L6843" i="24"/>
  <c r="M6843" i="24"/>
  <c r="J6843" i="24"/>
  <c r="N6843" i="24"/>
  <c r="K6843" i="24"/>
  <c r="I6845" i="24" l="1"/>
  <c r="L6844" i="24"/>
  <c r="K6844" i="24"/>
  <c r="J6844" i="24"/>
  <c r="M6844" i="24"/>
  <c r="N6844" i="24"/>
  <c r="I6846" i="24" l="1"/>
  <c r="L6845" i="24"/>
  <c r="N6845" i="24"/>
  <c r="J6845" i="24"/>
  <c r="M6845" i="24"/>
  <c r="K6845" i="24"/>
  <c r="I6847" i="24" l="1"/>
  <c r="L6846" i="24"/>
  <c r="J6846" i="24"/>
  <c r="K6846" i="24"/>
  <c r="N6846" i="24"/>
  <c r="M6846" i="24"/>
  <c r="I6848" i="24" l="1"/>
  <c r="L6847" i="24"/>
  <c r="J6847" i="24"/>
  <c r="M6847" i="24"/>
  <c r="K6847" i="24"/>
  <c r="N6847" i="24"/>
  <c r="I6849" i="24" l="1"/>
  <c r="L6848" i="24"/>
  <c r="J6848" i="24"/>
  <c r="K6848" i="24"/>
  <c r="M6848" i="24"/>
  <c r="N6848" i="24"/>
  <c r="I6850" i="24" l="1"/>
  <c r="L6849" i="24"/>
  <c r="J6849" i="24"/>
  <c r="N6849" i="24"/>
  <c r="K6849" i="24"/>
  <c r="M6849" i="24"/>
  <c r="I6851" i="24" l="1"/>
  <c r="L6850" i="24"/>
  <c r="J6850" i="24"/>
  <c r="K6850" i="24"/>
  <c r="N6850" i="24"/>
  <c r="M6850" i="24"/>
  <c r="I6852" i="24" l="1"/>
  <c r="L6851" i="24"/>
  <c r="J6851" i="24"/>
  <c r="M6851" i="24"/>
  <c r="K6851" i="24"/>
  <c r="N6851" i="24"/>
  <c r="I6853" i="24" l="1"/>
  <c r="L6852" i="24"/>
  <c r="K6852" i="24"/>
  <c r="M6852" i="24"/>
  <c r="J6852" i="24"/>
  <c r="N6852" i="24"/>
  <c r="I6854" i="24" l="1"/>
  <c r="L6853" i="24"/>
  <c r="K6853" i="24"/>
  <c r="M6853" i="24"/>
  <c r="J6853" i="24"/>
  <c r="N6853" i="24"/>
  <c r="I6855" i="24" l="1"/>
  <c r="L6854" i="24"/>
  <c r="K6854" i="24"/>
  <c r="M6854" i="24"/>
  <c r="N6854" i="24"/>
  <c r="J6854" i="24"/>
  <c r="I6856" i="24" l="1"/>
  <c r="L6855" i="24"/>
  <c r="K6855" i="24"/>
  <c r="J6855" i="24"/>
  <c r="M6855" i="24"/>
  <c r="N6855" i="24"/>
  <c r="I6857" i="24" l="1"/>
  <c r="L6856" i="24"/>
  <c r="J6856" i="24"/>
  <c r="N6856" i="24"/>
  <c r="K6856" i="24"/>
  <c r="M6856" i="24"/>
  <c r="I6858" i="24" l="1"/>
  <c r="L6857" i="24"/>
  <c r="K6857" i="24"/>
  <c r="M6857" i="24"/>
  <c r="J6857" i="24"/>
  <c r="N6857" i="24"/>
  <c r="I6859" i="24" l="1"/>
  <c r="L6858" i="24"/>
  <c r="J6858" i="24"/>
  <c r="N6858" i="24"/>
  <c r="K6858" i="24"/>
  <c r="M6858" i="24"/>
  <c r="I6860" i="24" l="1"/>
  <c r="L6859" i="24"/>
  <c r="K6859" i="24"/>
  <c r="M6859" i="24"/>
  <c r="J6859" i="24"/>
  <c r="N6859" i="24"/>
  <c r="I6861" i="24" l="1"/>
  <c r="L6860" i="24"/>
  <c r="J6860" i="24"/>
  <c r="K6860" i="24"/>
  <c r="N6860" i="24"/>
  <c r="M6860" i="24"/>
  <c r="I6862" i="24" l="1"/>
  <c r="L6861" i="24"/>
  <c r="M6861" i="24"/>
  <c r="J6861" i="24"/>
  <c r="K6861" i="24"/>
  <c r="N6861" i="24"/>
  <c r="I6863" i="24" l="1"/>
  <c r="L6862" i="24"/>
  <c r="M6862" i="24"/>
  <c r="K6862" i="24"/>
  <c r="N6862" i="24"/>
  <c r="J6862" i="24"/>
  <c r="I6864" i="24" l="1"/>
  <c r="L6863" i="24"/>
  <c r="J6863" i="24"/>
  <c r="K6863" i="24"/>
  <c r="N6863" i="24"/>
  <c r="M6863" i="24"/>
  <c r="I6865" i="24" l="1"/>
  <c r="L6864" i="24"/>
  <c r="K6864" i="24"/>
  <c r="N6864" i="24"/>
  <c r="J6864" i="24"/>
  <c r="M6864" i="24"/>
  <c r="I6866" i="24" l="1"/>
  <c r="L6865" i="24"/>
  <c r="K6865" i="24"/>
  <c r="N6865" i="24"/>
  <c r="J6865" i="24"/>
  <c r="M6865" i="24"/>
  <c r="I6867" i="24" l="1"/>
  <c r="L6866" i="24"/>
  <c r="J6866" i="24"/>
  <c r="N6866" i="24"/>
  <c r="K6866" i="24"/>
  <c r="M6866" i="24"/>
  <c r="I6868" i="24" l="1"/>
  <c r="L6867" i="24"/>
  <c r="M6867" i="24"/>
  <c r="J6867" i="24"/>
  <c r="K6867" i="24"/>
  <c r="N6867" i="24"/>
  <c r="I6869" i="24" l="1"/>
  <c r="L6868" i="24"/>
  <c r="K6868" i="24"/>
  <c r="N6868" i="24"/>
  <c r="J6868" i="24"/>
  <c r="M6868" i="24"/>
  <c r="I6870" i="24" l="1"/>
  <c r="L6869" i="24"/>
  <c r="K6869" i="24"/>
  <c r="N6869" i="24"/>
  <c r="J6869" i="24"/>
  <c r="M6869" i="24"/>
  <c r="I6871" i="24" l="1"/>
  <c r="L6870" i="24"/>
  <c r="J6870" i="24"/>
  <c r="M6870" i="24"/>
  <c r="K6870" i="24"/>
  <c r="N6870" i="24"/>
  <c r="I6872" i="24" l="1"/>
  <c r="L6871" i="24"/>
  <c r="J6871" i="24"/>
  <c r="N6871" i="24"/>
  <c r="K6871" i="24"/>
  <c r="M6871" i="24"/>
  <c r="I6873" i="24" l="1"/>
  <c r="L6872" i="24"/>
  <c r="J6872" i="24"/>
  <c r="N6872" i="24"/>
  <c r="K6872" i="24"/>
  <c r="M6872" i="24"/>
  <c r="I6874" i="24" l="1"/>
  <c r="L6873" i="24"/>
  <c r="J6873" i="24"/>
  <c r="K6873" i="24"/>
  <c r="M6873" i="24"/>
  <c r="N6873" i="24"/>
  <c r="I6875" i="24" l="1"/>
  <c r="L6874" i="24"/>
  <c r="M6874" i="24"/>
  <c r="K6874" i="24"/>
  <c r="J6874" i="24"/>
  <c r="N6874" i="24"/>
  <c r="I6876" i="24" l="1"/>
  <c r="L6875" i="24"/>
  <c r="M6875" i="24"/>
  <c r="J6875" i="24"/>
  <c r="K6875" i="24"/>
  <c r="N6875" i="24"/>
  <c r="I6877" i="24" l="1"/>
  <c r="L6876" i="24"/>
  <c r="J6876" i="24"/>
  <c r="M6876" i="24"/>
  <c r="K6876" i="24"/>
  <c r="N6876" i="24"/>
  <c r="I6878" i="24" l="1"/>
  <c r="L6877" i="24"/>
  <c r="J6877" i="24"/>
  <c r="N6877" i="24"/>
  <c r="K6877" i="24"/>
  <c r="M6877" i="24"/>
  <c r="I6879" i="24" l="1"/>
  <c r="L6878" i="24"/>
  <c r="J6878" i="24"/>
  <c r="K6878" i="24"/>
  <c r="M6878" i="24"/>
  <c r="N6878" i="24"/>
  <c r="I6880" i="24" l="1"/>
  <c r="L6879" i="24"/>
  <c r="J6879" i="24"/>
  <c r="N6879" i="24"/>
  <c r="K6879" i="24"/>
  <c r="M6879" i="24"/>
  <c r="I6881" i="24" l="1"/>
  <c r="L6880" i="24"/>
  <c r="K6880" i="24"/>
  <c r="M6880" i="24"/>
  <c r="J6880" i="24"/>
  <c r="N6880" i="24"/>
  <c r="I6882" i="24" l="1"/>
  <c r="L6881" i="24"/>
  <c r="J6881" i="24"/>
  <c r="K6881" i="24"/>
  <c r="N6881" i="24"/>
  <c r="M6881" i="24"/>
  <c r="I6883" i="24" l="1"/>
  <c r="L6882" i="24"/>
  <c r="J6882" i="24"/>
  <c r="M6882" i="24"/>
  <c r="K6882" i="24"/>
  <c r="N6882" i="24"/>
  <c r="I6884" i="24" l="1"/>
  <c r="L6883" i="24"/>
  <c r="J6883" i="24"/>
  <c r="M6883" i="24"/>
  <c r="K6883" i="24"/>
  <c r="N6883" i="24"/>
  <c r="I6885" i="24" l="1"/>
  <c r="L6884" i="24"/>
  <c r="K6884" i="24"/>
  <c r="J6884" i="24"/>
  <c r="N6884" i="24"/>
  <c r="M6884" i="24"/>
  <c r="I6886" i="24" l="1"/>
  <c r="L6885" i="24"/>
  <c r="J6885" i="24"/>
  <c r="M6885" i="24"/>
  <c r="K6885" i="24"/>
  <c r="N6885" i="24"/>
  <c r="I6887" i="24" l="1"/>
  <c r="L6886" i="24"/>
  <c r="N6886" i="24"/>
  <c r="K6886" i="24"/>
  <c r="J6886" i="24"/>
  <c r="M6886" i="24"/>
  <c r="I6888" i="24" l="1"/>
  <c r="L6887" i="24"/>
  <c r="J6887" i="24"/>
  <c r="K6887" i="24"/>
  <c r="M6887" i="24"/>
  <c r="N6887" i="24"/>
  <c r="I6889" i="24" l="1"/>
  <c r="L6888" i="24"/>
  <c r="J6888" i="24"/>
  <c r="K6888" i="24"/>
  <c r="N6888" i="24"/>
  <c r="M6888" i="24"/>
  <c r="I6890" i="24" l="1"/>
  <c r="L6889" i="24"/>
  <c r="K6889" i="24"/>
  <c r="J6889" i="24"/>
  <c r="N6889" i="24"/>
  <c r="M6889" i="24"/>
  <c r="I6891" i="24" l="1"/>
  <c r="L6890" i="24"/>
  <c r="K6890" i="24"/>
  <c r="N6890" i="24"/>
  <c r="J6890" i="24"/>
  <c r="M6890" i="24"/>
  <c r="I6892" i="24" l="1"/>
  <c r="L6891" i="24"/>
  <c r="J6891" i="24"/>
  <c r="K6891" i="24"/>
  <c r="M6891" i="24"/>
  <c r="N6891" i="24"/>
  <c r="I6893" i="24" l="1"/>
  <c r="L6892" i="24"/>
  <c r="K6892" i="24"/>
  <c r="J6892" i="24"/>
  <c r="N6892" i="24"/>
  <c r="M6892" i="24"/>
  <c r="I6894" i="24" l="1"/>
  <c r="L6893" i="24"/>
  <c r="K6893" i="24"/>
  <c r="M6893" i="24"/>
  <c r="J6893" i="24"/>
  <c r="N6893" i="24"/>
  <c r="I6895" i="24" l="1"/>
  <c r="L6894" i="24"/>
  <c r="K6894" i="24"/>
  <c r="N6894" i="24"/>
  <c r="J6894" i="24"/>
  <c r="M6894" i="24"/>
  <c r="I6896" i="24" l="1"/>
  <c r="L6895" i="24"/>
  <c r="K6895" i="24"/>
  <c r="M6895" i="24"/>
  <c r="J6895" i="24"/>
  <c r="N6895" i="24"/>
  <c r="I6897" i="24" l="1"/>
  <c r="L6896" i="24"/>
  <c r="J6896" i="24"/>
  <c r="N6896" i="24"/>
  <c r="K6896" i="24"/>
  <c r="M6896" i="24"/>
  <c r="I6898" i="24" l="1"/>
  <c r="L6897" i="24"/>
  <c r="K6897" i="24"/>
  <c r="J6897" i="24"/>
  <c r="M6897" i="24"/>
  <c r="N6897" i="24"/>
  <c r="I6899" i="24" l="1"/>
  <c r="L6898" i="24"/>
  <c r="K6898" i="24"/>
  <c r="N6898" i="24"/>
  <c r="J6898" i="24"/>
  <c r="M6898" i="24"/>
  <c r="I6900" i="24" l="1"/>
  <c r="L6899" i="24"/>
  <c r="J6899" i="24"/>
  <c r="K6899" i="24"/>
  <c r="N6899" i="24"/>
  <c r="M6899" i="24"/>
  <c r="I6901" i="24" l="1"/>
  <c r="L6900" i="24"/>
  <c r="K6900" i="24"/>
  <c r="N6900" i="24"/>
  <c r="J6900" i="24"/>
  <c r="M6900" i="24"/>
  <c r="I6902" i="24" l="1"/>
  <c r="L6901" i="24"/>
  <c r="J6901" i="24"/>
  <c r="M6901" i="24"/>
  <c r="K6901" i="24"/>
  <c r="N6901" i="24"/>
  <c r="I6903" i="24" l="1"/>
  <c r="L6902" i="24"/>
  <c r="K6902" i="24"/>
  <c r="N6902" i="24"/>
  <c r="J6902" i="24"/>
  <c r="M6902" i="24"/>
  <c r="I6904" i="24" l="1"/>
  <c r="L6903" i="24"/>
  <c r="J6903" i="24"/>
  <c r="K6903" i="24"/>
  <c r="N6903" i="24"/>
  <c r="M6903" i="24"/>
  <c r="I6905" i="24" l="1"/>
  <c r="L6904" i="24"/>
  <c r="K6904" i="24"/>
  <c r="N6904" i="24"/>
  <c r="J6904" i="24"/>
  <c r="M6904" i="24"/>
  <c r="I6906" i="24" l="1"/>
  <c r="L6905" i="24"/>
  <c r="J6905" i="24"/>
  <c r="K6905" i="24"/>
  <c r="N6905" i="24"/>
  <c r="M6905" i="24"/>
  <c r="I6907" i="24" l="1"/>
  <c r="L6906" i="24"/>
  <c r="N6906" i="24"/>
  <c r="K6906" i="24"/>
  <c r="J6906" i="24"/>
  <c r="M6906" i="24"/>
  <c r="I6908" i="24" l="1"/>
  <c r="L6907" i="24"/>
  <c r="J6907" i="24"/>
  <c r="K6907" i="24"/>
  <c r="M6907" i="24"/>
  <c r="N6907" i="24"/>
  <c r="I6909" i="24" l="1"/>
  <c r="L6908" i="24"/>
  <c r="K6908" i="24"/>
  <c r="J6908" i="24"/>
  <c r="N6908" i="24"/>
  <c r="M6908" i="24"/>
  <c r="I6910" i="24" l="1"/>
  <c r="L6909" i="24"/>
  <c r="J6909" i="24"/>
  <c r="N6909" i="24"/>
  <c r="K6909" i="24"/>
  <c r="M6909" i="24"/>
  <c r="I6911" i="24" l="1"/>
  <c r="L6910" i="24"/>
  <c r="J6910" i="24"/>
  <c r="N6910" i="24"/>
  <c r="K6910" i="24"/>
  <c r="M6910" i="24"/>
  <c r="I6912" i="24" l="1"/>
  <c r="L6911" i="24"/>
  <c r="J6911" i="24"/>
  <c r="K6911" i="24"/>
  <c r="N6911" i="24"/>
  <c r="M6911" i="24"/>
  <c r="I6913" i="24" l="1"/>
  <c r="L6912" i="24"/>
  <c r="K6912" i="24"/>
  <c r="N6912" i="24"/>
  <c r="J6912" i="24"/>
  <c r="M6912" i="24"/>
  <c r="I6914" i="24" l="1"/>
  <c r="L6913" i="24"/>
  <c r="J6913" i="24"/>
  <c r="K6913" i="24"/>
  <c r="N6913" i="24"/>
  <c r="M6913" i="24"/>
  <c r="I6915" i="24" l="1"/>
  <c r="L6914" i="24"/>
  <c r="J6914" i="24"/>
  <c r="N6914" i="24"/>
  <c r="K6914" i="24"/>
  <c r="M6914" i="24"/>
  <c r="I6916" i="24" l="1"/>
  <c r="L6915" i="24"/>
  <c r="J6915" i="24"/>
  <c r="K6915" i="24"/>
  <c r="N6915" i="24"/>
  <c r="M6915" i="24"/>
  <c r="I6917" i="24" l="1"/>
  <c r="L6916" i="24"/>
  <c r="K6916" i="24"/>
  <c r="N6916" i="24"/>
  <c r="J6916" i="24"/>
  <c r="M6916" i="24"/>
  <c r="I6918" i="24" l="1"/>
  <c r="L6917" i="24"/>
  <c r="J6917" i="24"/>
  <c r="K6917" i="24"/>
  <c r="N6917" i="24"/>
  <c r="M6917" i="24"/>
  <c r="I6919" i="24" l="1"/>
  <c r="L6918" i="24"/>
  <c r="M6918" i="24"/>
  <c r="K6918" i="24"/>
  <c r="N6918" i="24"/>
  <c r="J6918" i="24"/>
  <c r="I6920" i="24" l="1"/>
  <c r="L6919" i="24"/>
  <c r="J6919" i="24"/>
  <c r="M6919" i="24"/>
  <c r="K6919" i="24"/>
  <c r="N6919" i="24"/>
  <c r="I6921" i="24" l="1"/>
  <c r="L6920" i="24"/>
  <c r="J6920" i="24"/>
  <c r="M6920" i="24"/>
  <c r="K6920" i="24"/>
  <c r="N6920" i="24"/>
  <c r="I6922" i="24" l="1"/>
  <c r="L6921" i="24"/>
  <c r="K6921" i="24"/>
  <c r="J6921" i="24"/>
  <c r="N6921" i="24"/>
  <c r="M6921" i="24"/>
  <c r="I6923" i="24" l="1"/>
  <c r="L6922" i="24"/>
  <c r="K6922" i="24"/>
  <c r="M6922" i="24"/>
  <c r="J6922" i="24"/>
  <c r="N6922" i="24"/>
  <c r="I6924" i="24" l="1"/>
  <c r="L6923" i="24"/>
  <c r="M6923" i="24"/>
  <c r="J6923" i="24"/>
  <c r="K6923" i="24"/>
  <c r="N6923" i="24"/>
  <c r="I6925" i="24" l="1"/>
  <c r="L6924" i="24"/>
  <c r="K6924" i="24"/>
  <c r="N6924" i="24"/>
  <c r="J6924" i="24"/>
  <c r="M6924" i="24"/>
  <c r="I6926" i="24" l="1"/>
  <c r="L6925" i="24"/>
  <c r="J6925" i="24"/>
  <c r="K6925" i="24"/>
  <c r="N6925" i="24"/>
  <c r="M6925" i="24"/>
  <c r="I6927" i="24" l="1"/>
  <c r="L6926" i="24"/>
  <c r="J6926" i="24"/>
  <c r="M6926" i="24"/>
  <c r="K6926" i="24"/>
  <c r="N6926" i="24"/>
  <c r="I6928" i="24" l="1"/>
  <c r="L6927" i="24"/>
  <c r="K6927" i="24"/>
  <c r="J6927" i="24"/>
  <c r="N6927" i="24"/>
  <c r="M6927" i="24"/>
  <c r="I6929" i="24" l="1"/>
  <c r="L6928" i="24"/>
  <c r="M6928" i="24"/>
  <c r="K6928" i="24"/>
  <c r="N6928" i="24"/>
  <c r="J6928" i="24"/>
  <c r="I6930" i="24" l="1"/>
  <c r="L6929" i="24"/>
  <c r="J6929" i="24"/>
  <c r="M6929" i="24"/>
  <c r="K6929" i="24"/>
  <c r="N6929" i="24"/>
  <c r="I6931" i="24" l="1"/>
  <c r="L6930" i="24"/>
  <c r="K6930" i="24"/>
  <c r="J6930" i="24"/>
  <c r="N6930" i="24"/>
  <c r="M6930" i="24"/>
  <c r="I6932" i="24" l="1"/>
  <c r="L6931" i="24"/>
  <c r="K6931" i="24"/>
  <c r="N6931" i="24"/>
  <c r="J6931" i="24"/>
  <c r="M6931" i="24"/>
  <c r="I6933" i="24" l="1"/>
  <c r="L6932" i="24"/>
  <c r="K6932" i="24"/>
  <c r="M6932" i="24"/>
  <c r="J6932" i="24"/>
  <c r="N6932" i="24"/>
  <c r="I6934" i="24" l="1"/>
  <c r="L6933" i="24"/>
  <c r="N6933" i="24"/>
  <c r="J6933" i="24"/>
  <c r="K6933" i="24"/>
  <c r="M6933" i="24"/>
  <c r="I6935" i="24" l="1"/>
  <c r="L6934" i="24"/>
  <c r="K6934" i="24"/>
  <c r="J6934" i="24"/>
  <c r="N6934" i="24"/>
  <c r="M6934" i="24"/>
  <c r="I6936" i="24" l="1"/>
  <c r="L6935" i="24"/>
  <c r="N6935" i="24"/>
  <c r="J6935" i="24"/>
  <c r="K6935" i="24"/>
  <c r="M6935" i="24"/>
  <c r="I6937" i="24" l="1"/>
  <c r="L6936" i="24"/>
  <c r="K6936" i="24"/>
  <c r="J6936" i="24"/>
  <c r="M6936" i="24"/>
  <c r="N6936" i="24"/>
  <c r="I6938" i="24" l="1"/>
  <c r="L6937" i="24"/>
  <c r="J6937" i="24"/>
  <c r="K6937" i="24"/>
  <c r="N6937" i="24"/>
  <c r="M6937" i="24"/>
  <c r="I6939" i="24" l="1"/>
  <c r="L6938" i="24"/>
  <c r="K6938" i="24"/>
  <c r="N6938" i="24"/>
  <c r="J6938" i="24"/>
  <c r="M6938" i="24"/>
  <c r="I6940" i="24" l="1"/>
  <c r="L6939" i="24"/>
  <c r="J6939" i="24"/>
  <c r="K6939" i="24"/>
  <c r="N6939" i="24"/>
  <c r="M6939" i="24"/>
  <c r="I6941" i="24" l="1"/>
  <c r="L6940" i="24"/>
  <c r="K6940" i="24"/>
  <c r="N6940" i="24"/>
  <c r="J6940" i="24"/>
  <c r="M6940" i="24"/>
  <c r="I6942" i="24" l="1"/>
  <c r="L6941" i="24"/>
  <c r="J6941" i="24"/>
  <c r="K6941" i="24"/>
  <c r="M6941" i="24"/>
  <c r="N6941" i="24"/>
  <c r="I6943" i="24" l="1"/>
  <c r="L6942" i="24"/>
  <c r="J6942" i="24"/>
  <c r="N6942" i="24"/>
  <c r="K6942" i="24"/>
  <c r="M6942" i="24"/>
  <c r="I6944" i="24" l="1"/>
  <c r="L6943" i="24"/>
  <c r="J6943" i="24"/>
  <c r="K6943" i="24"/>
  <c r="N6943" i="24"/>
  <c r="M6943" i="24"/>
  <c r="I6945" i="24" l="1"/>
  <c r="L6944" i="24"/>
  <c r="J6944" i="24"/>
  <c r="N6944" i="24"/>
  <c r="K6944" i="24"/>
  <c r="M6944" i="24"/>
  <c r="I6946" i="24" l="1"/>
  <c r="L6945" i="24"/>
  <c r="J6945" i="24"/>
  <c r="N6945" i="24"/>
  <c r="K6945" i="24"/>
  <c r="M6945" i="24"/>
  <c r="I6947" i="24" l="1"/>
  <c r="L6946" i="24"/>
  <c r="K6946" i="24"/>
  <c r="J6946" i="24"/>
  <c r="N6946" i="24"/>
  <c r="M6946" i="24"/>
  <c r="I6948" i="24" l="1"/>
  <c r="L6947" i="24"/>
  <c r="J6947" i="24"/>
  <c r="K6947" i="24"/>
  <c r="N6947" i="24"/>
  <c r="M6947" i="24"/>
  <c r="I6949" i="24" l="1"/>
  <c r="L6948" i="24"/>
  <c r="K6948" i="24"/>
  <c r="N6948" i="24"/>
  <c r="J6948" i="24"/>
  <c r="M6948" i="24"/>
  <c r="I6950" i="24" l="1"/>
  <c r="L6949" i="24"/>
  <c r="J6949" i="24"/>
  <c r="N6949" i="24"/>
  <c r="K6949" i="24"/>
  <c r="M6949" i="24"/>
  <c r="I6951" i="24" l="1"/>
  <c r="L6950" i="24"/>
  <c r="K6950" i="24"/>
  <c r="J6950" i="24"/>
  <c r="N6950" i="24"/>
  <c r="M6950" i="24"/>
  <c r="I6952" i="24" l="1"/>
  <c r="L6951" i="24"/>
  <c r="J6951" i="24"/>
  <c r="N6951" i="24"/>
  <c r="M6951" i="24"/>
  <c r="K6951" i="24"/>
  <c r="I6953" i="24" l="1"/>
  <c r="L6952" i="24"/>
  <c r="K6952" i="24"/>
  <c r="N6952" i="24"/>
  <c r="J6952" i="24"/>
  <c r="M6952" i="24"/>
  <c r="I6954" i="24" l="1"/>
  <c r="L6953" i="24"/>
  <c r="K6953" i="24"/>
  <c r="M6953" i="24"/>
  <c r="J6953" i="24"/>
  <c r="N6953" i="24"/>
  <c r="I6955" i="24" l="1"/>
  <c r="L6954" i="24"/>
  <c r="K6954" i="24"/>
  <c r="N6954" i="24"/>
  <c r="J6954" i="24"/>
  <c r="M6954" i="24"/>
  <c r="I6956" i="24" l="1"/>
  <c r="L6955" i="24"/>
  <c r="M6955" i="24"/>
  <c r="J6955" i="24"/>
  <c r="N6955" i="24"/>
  <c r="K6955" i="24"/>
  <c r="I6957" i="24" l="1"/>
  <c r="L6956" i="24"/>
  <c r="K6956" i="24"/>
  <c r="J6956" i="24"/>
  <c r="N6956" i="24"/>
  <c r="M6956" i="24"/>
  <c r="I6958" i="24" l="1"/>
  <c r="L6957" i="24"/>
  <c r="J6957" i="24"/>
  <c r="K6957" i="24"/>
  <c r="M6957" i="24"/>
  <c r="N6957" i="24"/>
  <c r="I6959" i="24" l="1"/>
  <c r="L6958" i="24"/>
  <c r="K6958" i="24"/>
  <c r="J6958" i="24"/>
  <c r="N6958" i="24"/>
  <c r="M6958" i="24"/>
  <c r="I6960" i="24" l="1"/>
  <c r="L6959" i="24"/>
  <c r="J6959" i="24"/>
  <c r="K6959" i="24"/>
  <c r="N6959" i="24"/>
  <c r="M6959" i="24"/>
  <c r="I6961" i="24" l="1"/>
  <c r="L6960" i="24"/>
  <c r="K6960" i="24"/>
  <c r="J6960" i="24"/>
  <c r="M6960" i="24"/>
  <c r="N6960" i="24"/>
  <c r="I6962" i="24" l="1"/>
  <c r="L6961" i="24"/>
  <c r="M6961" i="24"/>
  <c r="J6961" i="24"/>
  <c r="K6961" i="24"/>
  <c r="N6961" i="24"/>
  <c r="I6963" i="24" l="1"/>
  <c r="L6962" i="24"/>
  <c r="K6962" i="24"/>
  <c r="N6962" i="24"/>
  <c r="J6962" i="24"/>
  <c r="M6962" i="24"/>
  <c r="I6964" i="24" l="1"/>
  <c r="L6963" i="24"/>
  <c r="J6963" i="24"/>
  <c r="K6963" i="24"/>
  <c r="M6963" i="24"/>
  <c r="N6963" i="24"/>
  <c r="I6965" i="24" l="1"/>
  <c r="L6964" i="24"/>
  <c r="K6964" i="24"/>
  <c r="J6964" i="24"/>
  <c r="M6964" i="24"/>
  <c r="N6964" i="24"/>
  <c r="I6966" i="24" l="1"/>
  <c r="L6965" i="24"/>
  <c r="N6965" i="24"/>
  <c r="J6965" i="24"/>
  <c r="K6965" i="24"/>
  <c r="M6965" i="24"/>
  <c r="I6967" i="24" l="1"/>
  <c r="L6966" i="24"/>
  <c r="K6966" i="24"/>
  <c r="N6966" i="24"/>
  <c r="J6966" i="24"/>
  <c r="M6966" i="24"/>
  <c r="I6968" i="24" l="1"/>
  <c r="L6967" i="24"/>
  <c r="J6967" i="24"/>
  <c r="N6967" i="24"/>
  <c r="K6967" i="24"/>
  <c r="M6967" i="24"/>
  <c r="I6969" i="24" l="1"/>
  <c r="L6968" i="24"/>
  <c r="K6968" i="24"/>
  <c r="J6968" i="24"/>
  <c r="N6968" i="24"/>
  <c r="M6968" i="24"/>
  <c r="I6970" i="24" l="1"/>
  <c r="L6969" i="24"/>
  <c r="J6969" i="24"/>
  <c r="K6969" i="24"/>
  <c r="N6969" i="24"/>
  <c r="M6969" i="24"/>
  <c r="I6971" i="24" l="1"/>
  <c r="L6970" i="24"/>
  <c r="J6970" i="24"/>
  <c r="N6970" i="24"/>
  <c r="K6970" i="24"/>
  <c r="M6970" i="24"/>
  <c r="I6972" i="24" l="1"/>
  <c r="L6971" i="24"/>
  <c r="K6971" i="24"/>
  <c r="J6971" i="24"/>
  <c r="N6971" i="24"/>
  <c r="M6971" i="24"/>
  <c r="I6973" i="24" l="1"/>
  <c r="L6972" i="24"/>
  <c r="K6972" i="24"/>
  <c r="J6972" i="24"/>
  <c r="N6972" i="24"/>
  <c r="M6972" i="24"/>
  <c r="I6974" i="24" l="1"/>
  <c r="L6973" i="24"/>
  <c r="J6973" i="24"/>
  <c r="M6973" i="24"/>
  <c r="K6973" i="24"/>
  <c r="N6973" i="24"/>
  <c r="I6975" i="24" l="1"/>
  <c r="L6974" i="24"/>
  <c r="J6974" i="24"/>
  <c r="N6974" i="24"/>
  <c r="K6974" i="24"/>
  <c r="M6974" i="24"/>
  <c r="I6976" i="24" l="1"/>
  <c r="L6975" i="24"/>
  <c r="J6975" i="24"/>
  <c r="N6975" i="24"/>
  <c r="K6975" i="24"/>
  <c r="M6975" i="24"/>
  <c r="I6977" i="24" l="1"/>
  <c r="L6976" i="24"/>
  <c r="K6976" i="24"/>
  <c r="J6976" i="24"/>
  <c r="N6976" i="24"/>
  <c r="M6976" i="24"/>
  <c r="I6978" i="24" l="1"/>
  <c r="L6977" i="24"/>
  <c r="J6977" i="24"/>
  <c r="K6977" i="24"/>
  <c r="N6977" i="24"/>
  <c r="M6977" i="24"/>
  <c r="I6979" i="24" l="1"/>
  <c r="L6978" i="24"/>
  <c r="M6978" i="24"/>
  <c r="K6978" i="24"/>
  <c r="N6978" i="24"/>
  <c r="J6978" i="24"/>
  <c r="I6980" i="24" l="1"/>
  <c r="L6979" i="24"/>
  <c r="J6979" i="24"/>
  <c r="N6979" i="24"/>
  <c r="K6979" i="24"/>
  <c r="M6979" i="24"/>
  <c r="I6981" i="24" l="1"/>
  <c r="L6980" i="24"/>
  <c r="K6980" i="24"/>
  <c r="N6980" i="24"/>
  <c r="J6980" i="24"/>
  <c r="M6980" i="24"/>
  <c r="I6982" i="24" l="1"/>
  <c r="L6981" i="24"/>
  <c r="K6981" i="24"/>
  <c r="N6981" i="24"/>
  <c r="J6981" i="24"/>
  <c r="M6981" i="24"/>
  <c r="I6983" i="24" l="1"/>
  <c r="L6982" i="24"/>
  <c r="K6982" i="24"/>
  <c r="J6982" i="24"/>
  <c r="N6982" i="24"/>
  <c r="M6982" i="24"/>
  <c r="I6984" i="24" l="1"/>
  <c r="L6983" i="24"/>
  <c r="K6983" i="24"/>
  <c r="N6983" i="24"/>
  <c r="J6983" i="24"/>
  <c r="M6983" i="24"/>
  <c r="I6985" i="24" l="1"/>
  <c r="L6984" i="24"/>
  <c r="J6984" i="24"/>
  <c r="M6984" i="24"/>
  <c r="K6984" i="24"/>
  <c r="N6984" i="24"/>
  <c r="I6986" i="24" l="1"/>
  <c r="L6985" i="24"/>
  <c r="J6985" i="24"/>
  <c r="M6985" i="24"/>
  <c r="K6985" i="24"/>
  <c r="N6985" i="24"/>
  <c r="I6987" i="24" l="1"/>
  <c r="L6986" i="24"/>
  <c r="K6986" i="24"/>
  <c r="M6986" i="24"/>
  <c r="J6986" i="24"/>
  <c r="N6986" i="24"/>
  <c r="I6988" i="24" l="1"/>
  <c r="L6987" i="24"/>
  <c r="J6987" i="24"/>
  <c r="N6987" i="24"/>
  <c r="K6987" i="24"/>
  <c r="M6987" i="24"/>
  <c r="I6989" i="24" l="1"/>
  <c r="L6988" i="24"/>
  <c r="K6988" i="24"/>
  <c r="M6988" i="24"/>
  <c r="N6988" i="24"/>
  <c r="J6988" i="24"/>
  <c r="I6990" i="24" l="1"/>
  <c r="L6989" i="24"/>
  <c r="N6989" i="24"/>
  <c r="J6989" i="24"/>
  <c r="K6989" i="24"/>
  <c r="M6989" i="24"/>
  <c r="I6991" i="24" l="1"/>
  <c r="L6990" i="24"/>
  <c r="J6990" i="24"/>
  <c r="K6990" i="24"/>
  <c r="N6990" i="24"/>
  <c r="M6990" i="24"/>
  <c r="I6992" i="24" l="1"/>
  <c r="L6991" i="24"/>
  <c r="N6991" i="24"/>
  <c r="J6991" i="24"/>
  <c r="K6991" i="24"/>
  <c r="M6991" i="24"/>
  <c r="I6993" i="24" l="1"/>
  <c r="L6992" i="24"/>
  <c r="J6992" i="24"/>
  <c r="N6992" i="24"/>
  <c r="K6992" i="24"/>
  <c r="M6992" i="24"/>
  <c r="I6994" i="24" l="1"/>
  <c r="L6993" i="24"/>
  <c r="N6993" i="24"/>
  <c r="J6993" i="24"/>
  <c r="K6993" i="24"/>
  <c r="M6993" i="24"/>
  <c r="I6995" i="24" l="1"/>
  <c r="L6994" i="24"/>
  <c r="K6994" i="24"/>
  <c r="N6994" i="24"/>
  <c r="J6994" i="24"/>
  <c r="M6994" i="24"/>
  <c r="I6996" i="24" l="1"/>
  <c r="L6995" i="24"/>
  <c r="M6995" i="24"/>
  <c r="J6995" i="24"/>
  <c r="K6995" i="24"/>
  <c r="N6995" i="24"/>
  <c r="I6997" i="24" l="1"/>
  <c r="L6996" i="24"/>
  <c r="K6996" i="24"/>
  <c r="J6996" i="24"/>
  <c r="N6996" i="24"/>
  <c r="M6996" i="24"/>
  <c r="I6998" i="24" l="1"/>
  <c r="L6997" i="24"/>
  <c r="N6997" i="24"/>
  <c r="J6997" i="24"/>
  <c r="K6997" i="24"/>
  <c r="M6997" i="24"/>
  <c r="I6999" i="24" l="1"/>
  <c r="L6998" i="24"/>
  <c r="K6998" i="24"/>
  <c r="M6998" i="24"/>
  <c r="J6998" i="24"/>
  <c r="N6998" i="24"/>
  <c r="I7000" i="24" l="1"/>
  <c r="L6999" i="24"/>
  <c r="J6999" i="24"/>
  <c r="K6999" i="24"/>
  <c r="M6999" i="24"/>
  <c r="N6999" i="24"/>
  <c r="I7001" i="24" l="1"/>
  <c r="L7000" i="24"/>
  <c r="K7000" i="24"/>
  <c r="J7000" i="24"/>
  <c r="N7000" i="24"/>
  <c r="M7000" i="24"/>
  <c r="I7002" i="24" l="1"/>
  <c r="L7001" i="24"/>
  <c r="J7001" i="24"/>
  <c r="N7001" i="24"/>
  <c r="K7001" i="24"/>
  <c r="M7001" i="24"/>
  <c r="I7003" i="24" l="1"/>
  <c r="L7002" i="24"/>
  <c r="K7002" i="24"/>
  <c r="N7002" i="24"/>
  <c r="J7002" i="24"/>
  <c r="M7002" i="24"/>
  <c r="I7004" i="24" l="1"/>
  <c r="L7003" i="24"/>
  <c r="J7003" i="24"/>
  <c r="M7003" i="24"/>
  <c r="N7003" i="24"/>
  <c r="K7003" i="24"/>
  <c r="I7005" i="24" l="1"/>
  <c r="L7004" i="24"/>
  <c r="J7004" i="24"/>
  <c r="N7004" i="24"/>
  <c r="K7004" i="24"/>
  <c r="M7004" i="24"/>
  <c r="I7006" i="24" l="1"/>
  <c r="L7005" i="24"/>
  <c r="N7005" i="24"/>
  <c r="J7005" i="24"/>
  <c r="K7005" i="24"/>
  <c r="M7005" i="24"/>
  <c r="I7007" i="24" l="1"/>
  <c r="L7006" i="24"/>
  <c r="K7006" i="24"/>
  <c r="J7006" i="24"/>
  <c r="N7006" i="24"/>
  <c r="M7006" i="24"/>
  <c r="I7008" i="24" l="1"/>
  <c r="L7007" i="24"/>
  <c r="J7007" i="24"/>
  <c r="N7007" i="24"/>
  <c r="K7007" i="24"/>
  <c r="M7007" i="24"/>
  <c r="I7009" i="24" l="1"/>
  <c r="L7008" i="24"/>
  <c r="K7008" i="24"/>
  <c r="J7008" i="24"/>
  <c r="N7008" i="24"/>
  <c r="M7008" i="24"/>
  <c r="I7010" i="24" l="1"/>
  <c r="L7009" i="24"/>
  <c r="K7009" i="24"/>
  <c r="J7009" i="24"/>
  <c r="N7009" i="24"/>
  <c r="M7009" i="24"/>
  <c r="I7011" i="24" l="1"/>
  <c r="L7010" i="24"/>
  <c r="J7010" i="24"/>
  <c r="N7010" i="24"/>
  <c r="K7010" i="24"/>
  <c r="M7010" i="24"/>
  <c r="I7012" i="24" l="1"/>
  <c r="L7011" i="24"/>
  <c r="K7011" i="24"/>
  <c r="J7011" i="24"/>
  <c r="N7011" i="24"/>
  <c r="M7011" i="24"/>
  <c r="I7013" i="24" l="1"/>
  <c r="L7012" i="24"/>
  <c r="J7012" i="24"/>
  <c r="K7012" i="24"/>
  <c r="N7012" i="24"/>
  <c r="M7012" i="24"/>
  <c r="I7014" i="24" l="1"/>
  <c r="L7013" i="24"/>
  <c r="J7013" i="24"/>
  <c r="N7013" i="24"/>
  <c r="K7013" i="24"/>
  <c r="M7013" i="24"/>
  <c r="I7015" i="24" l="1"/>
  <c r="L7014" i="24"/>
  <c r="J7014" i="24"/>
  <c r="N7014" i="24"/>
  <c r="K7014" i="24"/>
  <c r="M7014" i="24"/>
  <c r="I7016" i="24" l="1"/>
  <c r="L7015" i="24"/>
  <c r="K7015" i="24"/>
  <c r="N7015" i="24"/>
  <c r="J7015" i="24"/>
  <c r="M7015" i="24"/>
  <c r="I7017" i="24" l="1"/>
  <c r="L7016" i="24"/>
  <c r="N7016" i="24"/>
  <c r="K7016" i="24"/>
  <c r="J7016" i="24"/>
  <c r="M7016" i="24"/>
  <c r="I7018" i="24" l="1"/>
  <c r="L7017" i="24"/>
  <c r="K7017" i="24"/>
  <c r="M7017" i="24"/>
  <c r="J7017" i="24"/>
  <c r="N7017" i="24"/>
  <c r="I7019" i="24" l="1"/>
  <c r="L7018" i="24"/>
  <c r="J7018" i="24"/>
  <c r="N7018" i="24"/>
  <c r="K7018" i="24"/>
  <c r="M7018" i="24"/>
  <c r="I7020" i="24" l="1"/>
  <c r="L7019" i="24"/>
  <c r="K7019" i="24"/>
  <c r="J7019" i="24"/>
  <c r="M7019" i="24"/>
  <c r="N7019" i="24"/>
  <c r="I7021" i="24" l="1"/>
  <c r="L7020" i="24"/>
  <c r="K7020" i="24"/>
  <c r="N7020" i="24"/>
  <c r="J7020" i="24"/>
  <c r="M7020" i="24"/>
  <c r="I7022" i="24" l="1"/>
  <c r="L7021" i="24"/>
  <c r="K7021" i="24"/>
  <c r="N7021" i="24"/>
  <c r="J7021" i="24"/>
  <c r="M7021" i="24"/>
  <c r="I7023" i="24" l="1"/>
  <c r="L7022" i="24"/>
  <c r="K7022" i="24"/>
  <c r="M7022" i="24"/>
  <c r="J7022" i="24"/>
  <c r="N7022" i="24"/>
  <c r="I7024" i="24" l="1"/>
  <c r="L7023" i="24"/>
  <c r="K7023" i="24"/>
  <c r="M7023" i="24"/>
  <c r="J7023" i="24"/>
  <c r="N7023" i="24"/>
  <c r="I7025" i="24" l="1"/>
  <c r="L7024" i="24"/>
  <c r="N7024" i="24"/>
  <c r="K7024" i="24"/>
  <c r="J7024" i="24"/>
  <c r="M7024" i="24"/>
  <c r="I7026" i="24" l="1"/>
  <c r="L7025" i="24"/>
  <c r="K7025" i="24"/>
  <c r="M7025" i="24"/>
  <c r="J7025" i="24"/>
  <c r="N7025" i="24"/>
  <c r="I7027" i="24" l="1"/>
  <c r="L7026" i="24"/>
  <c r="K7026" i="24"/>
  <c r="N7026" i="24"/>
  <c r="J7026" i="24"/>
  <c r="M7026" i="24"/>
  <c r="I7028" i="24" l="1"/>
  <c r="L7027" i="24"/>
  <c r="J7027" i="24"/>
  <c r="N7027" i="24"/>
  <c r="K7027" i="24"/>
  <c r="M7027" i="24"/>
  <c r="I7029" i="24" l="1"/>
  <c r="L7028" i="24"/>
  <c r="K7028" i="24"/>
  <c r="J7028" i="24"/>
  <c r="N7028" i="24"/>
  <c r="M7028" i="24"/>
  <c r="I7030" i="24" l="1"/>
  <c r="L7029" i="24"/>
  <c r="K7029" i="24"/>
  <c r="M7029" i="24"/>
  <c r="J7029" i="24"/>
  <c r="N7029" i="24"/>
  <c r="I7031" i="24" l="1"/>
  <c r="L7030" i="24"/>
  <c r="K7030" i="24"/>
  <c r="N7030" i="24"/>
  <c r="J7030" i="24"/>
  <c r="M7030" i="24"/>
  <c r="I7032" i="24" l="1"/>
  <c r="L7031" i="24"/>
  <c r="M7031" i="24"/>
  <c r="J7031" i="24"/>
  <c r="K7031" i="24"/>
  <c r="N7031" i="24"/>
  <c r="I7033" i="24" l="1"/>
  <c r="L7032" i="24"/>
  <c r="J7032" i="24"/>
  <c r="M7032" i="24"/>
  <c r="K7032" i="24"/>
  <c r="N7032" i="24"/>
  <c r="I7034" i="24" l="1"/>
  <c r="L7033" i="24"/>
  <c r="J7033" i="24"/>
  <c r="N7033" i="24"/>
  <c r="K7033" i="24"/>
  <c r="M7033" i="24"/>
  <c r="I7035" i="24" l="1"/>
  <c r="L7034" i="24"/>
  <c r="K7034" i="24"/>
  <c r="J7034" i="24"/>
  <c r="N7034" i="24"/>
  <c r="M7034" i="24"/>
  <c r="I7036" i="24" l="1"/>
  <c r="L7035" i="24"/>
  <c r="N7035" i="24"/>
  <c r="J7035" i="24"/>
  <c r="K7035" i="24"/>
  <c r="M7035" i="24"/>
  <c r="I7037" i="24" l="1"/>
  <c r="L7036" i="24"/>
  <c r="N7036" i="24"/>
  <c r="K7036" i="24"/>
  <c r="J7036" i="24"/>
  <c r="M7036" i="24"/>
  <c r="I7038" i="24" l="1"/>
  <c r="L7037" i="24"/>
  <c r="M7037" i="24"/>
  <c r="J7037" i="24"/>
  <c r="N7037" i="24"/>
  <c r="K7037" i="24"/>
  <c r="I7039" i="24" l="1"/>
  <c r="L7038" i="24"/>
  <c r="N7038" i="24"/>
  <c r="K7038" i="24"/>
  <c r="J7038" i="24"/>
  <c r="M7038" i="24"/>
  <c r="I7040" i="24" l="1"/>
  <c r="L7039" i="24"/>
  <c r="J7039" i="24"/>
  <c r="N7039" i="24"/>
  <c r="K7039" i="24"/>
  <c r="M7039" i="24"/>
  <c r="I7041" i="24" l="1"/>
  <c r="L7040" i="24"/>
  <c r="J7040" i="24"/>
  <c r="K7040" i="24"/>
  <c r="N7040" i="24"/>
  <c r="M7040" i="24"/>
  <c r="I7042" i="24" l="1"/>
  <c r="L7041" i="24"/>
  <c r="J7041" i="24"/>
  <c r="K7041" i="24"/>
  <c r="N7041" i="24"/>
  <c r="M7041" i="24"/>
  <c r="I7043" i="24" l="1"/>
  <c r="L7042" i="24"/>
  <c r="J7042" i="24"/>
  <c r="M7042" i="24"/>
  <c r="K7042" i="24"/>
  <c r="N7042" i="24"/>
  <c r="I7044" i="24" l="1"/>
  <c r="L7043" i="24"/>
  <c r="J7043" i="24"/>
  <c r="N7043" i="24"/>
  <c r="K7043" i="24"/>
  <c r="M7043" i="24"/>
  <c r="I7045" i="24" l="1"/>
  <c r="L7044" i="24"/>
  <c r="K7044" i="24"/>
  <c r="N7044" i="24"/>
  <c r="J7044" i="24"/>
  <c r="M7044" i="24"/>
  <c r="I7046" i="24" l="1"/>
  <c r="L7045" i="24"/>
  <c r="J7045" i="24"/>
  <c r="K7045" i="24"/>
  <c r="M7045" i="24"/>
  <c r="N7045" i="24"/>
  <c r="I7047" i="24" l="1"/>
  <c r="L7046" i="24"/>
  <c r="K7046" i="24"/>
  <c r="J7046" i="24"/>
  <c r="N7046" i="24"/>
  <c r="M7046" i="24"/>
  <c r="I7048" i="24" l="1"/>
  <c r="L7047" i="24"/>
  <c r="K7047" i="24"/>
  <c r="N7047" i="24"/>
  <c r="J7047" i="24"/>
  <c r="M7047" i="24"/>
  <c r="I7049" i="24" l="1"/>
  <c r="L7048" i="24"/>
  <c r="K7048" i="24"/>
  <c r="M7048" i="24"/>
  <c r="J7048" i="24"/>
  <c r="N7048" i="24"/>
  <c r="I7050" i="24" l="1"/>
  <c r="L7049" i="24"/>
  <c r="K7049" i="24"/>
  <c r="J7049" i="24"/>
  <c r="N7049" i="24"/>
  <c r="M7049" i="24"/>
  <c r="I7051" i="24" l="1"/>
  <c r="L7050" i="24"/>
  <c r="J7050" i="24"/>
  <c r="N7050" i="24"/>
  <c r="K7050" i="24"/>
  <c r="M7050" i="24"/>
  <c r="I7052" i="24" l="1"/>
  <c r="L7051" i="24"/>
  <c r="J7051" i="24"/>
  <c r="N7051" i="24"/>
  <c r="K7051" i="24"/>
  <c r="M7051" i="24"/>
  <c r="I7053" i="24" l="1"/>
  <c r="L7052" i="24"/>
  <c r="K7052" i="24"/>
  <c r="N7052" i="24"/>
  <c r="J7052" i="24"/>
  <c r="M7052" i="24"/>
  <c r="I7054" i="24" l="1"/>
  <c r="L7053" i="24"/>
  <c r="K7053" i="24"/>
  <c r="J7053" i="24"/>
  <c r="N7053" i="24"/>
  <c r="M7053" i="24"/>
  <c r="I7055" i="24" l="1"/>
  <c r="L7054" i="24"/>
  <c r="J7054" i="24"/>
  <c r="K7054" i="24"/>
  <c r="N7054" i="24"/>
  <c r="M7054" i="24"/>
  <c r="I7056" i="24" l="1"/>
  <c r="L7055" i="24"/>
  <c r="J7055" i="24"/>
  <c r="K7055" i="24"/>
  <c r="M7055" i="24"/>
  <c r="N7055" i="24"/>
  <c r="I7057" i="24" l="1"/>
  <c r="L7056" i="24"/>
  <c r="J7056" i="24"/>
  <c r="N7056" i="24"/>
  <c r="K7056" i="24"/>
  <c r="M7056" i="24"/>
  <c r="I7058" i="24" l="1"/>
  <c r="L7057" i="24"/>
  <c r="K7057" i="24"/>
  <c r="M7057" i="24"/>
  <c r="J7057" i="24"/>
  <c r="N7057" i="24"/>
  <c r="I7059" i="24" l="1"/>
  <c r="L7058" i="24"/>
  <c r="K7058" i="24"/>
  <c r="J7058" i="24"/>
  <c r="N7058" i="24"/>
  <c r="M7058" i="24"/>
  <c r="I7060" i="24" l="1"/>
  <c r="L7059" i="24"/>
  <c r="J7059" i="24"/>
  <c r="K7059" i="24"/>
  <c r="M7059" i="24"/>
  <c r="N7059" i="24"/>
  <c r="I7061" i="24" l="1"/>
  <c r="L7060" i="24"/>
  <c r="J7060" i="24"/>
  <c r="K7060" i="24"/>
  <c r="M7060" i="24"/>
  <c r="N7060" i="24"/>
  <c r="I7062" i="24" l="1"/>
  <c r="L7061" i="24"/>
  <c r="N7061" i="24"/>
  <c r="J7061" i="24"/>
  <c r="K7061" i="24"/>
  <c r="M7061" i="24"/>
  <c r="I7063" i="24" l="1"/>
  <c r="L7062" i="24"/>
  <c r="J7062" i="24"/>
  <c r="K7062" i="24"/>
  <c r="N7062" i="24"/>
  <c r="M7062" i="24"/>
  <c r="I7064" i="24" l="1"/>
  <c r="L7063" i="24"/>
  <c r="J7063" i="24"/>
  <c r="M7063" i="24"/>
  <c r="K7063" i="24"/>
  <c r="N7063" i="24"/>
  <c r="I7065" i="24" l="1"/>
  <c r="L7064" i="24"/>
  <c r="K7064" i="24"/>
  <c r="J7064" i="24"/>
  <c r="M7064" i="24"/>
  <c r="N7064" i="24"/>
  <c r="I7066" i="24" l="1"/>
  <c r="L7065" i="24"/>
  <c r="J7065" i="24"/>
  <c r="K7065" i="24"/>
  <c r="N7065" i="24"/>
  <c r="M7065" i="24"/>
  <c r="I7067" i="24" l="1"/>
  <c r="L7066" i="24"/>
  <c r="J7066" i="24"/>
  <c r="M7066" i="24"/>
  <c r="K7066" i="24"/>
  <c r="N7066" i="24"/>
  <c r="I7068" i="24" l="1"/>
  <c r="L7067" i="24"/>
  <c r="K7067" i="24"/>
  <c r="M7067" i="24"/>
  <c r="J7067" i="24"/>
  <c r="N7067" i="24"/>
  <c r="I7069" i="24" l="1"/>
  <c r="L7068" i="24"/>
  <c r="K7068" i="24"/>
  <c r="N7068" i="24"/>
  <c r="M7068" i="24"/>
  <c r="J7068" i="24"/>
  <c r="I7070" i="24" l="1"/>
  <c r="L7069" i="24"/>
  <c r="N7069" i="24"/>
  <c r="J7069" i="24"/>
  <c r="K7069" i="24"/>
  <c r="M7069" i="24"/>
  <c r="I7071" i="24" l="1"/>
  <c r="L7070" i="24"/>
  <c r="J7070" i="24"/>
  <c r="K7070" i="24"/>
  <c r="N7070" i="24"/>
  <c r="M7070" i="24"/>
  <c r="I7072" i="24" l="1"/>
  <c r="L7071" i="24"/>
  <c r="M7071" i="24"/>
  <c r="J7071" i="24"/>
  <c r="N7071" i="24"/>
  <c r="K7071" i="24"/>
  <c r="I7073" i="24" l="1"/>
  <c r="L7072" i="24"/>
  <c r="J7072" i="24"/>
  <c r="N7072" i="24"/>
  <c r="K7072" i="24"/>
  <c r="M7072" i="24"/>
  <c r="I7074" i="24" l="1"/>
  <c r="L7073" i="24"/>
  <c r="K7073" i="24"/>
  <c r="N7073" i="24"/>
  <c r="J7073" i="24"/>
  <c r="M7073" i="24"/>
  <c r="I7075" i="24" l="1"/>
  <c r="L7074" i="24"/>
  <c r="K7074" i="24"/>
  <c r="J7074" i="24"/>
  <c r="N7074" i="24"/>
  <c r="M7074" i="24"/>
  <c r="I7076" i="24" l="1"/>
  <c r="L7075" i="24"/>
  <c r="M7075" i="24"/>
  <c r="J7075" i="24"/>
  <c r="K7075" i="24"/>
  <c r="N7075" i="24"/>
  <c r="I7077" i="24" l="1"/>
  <c r="L7076" i="24"/>
  <c r="J7076" i="24"/>
  <c r="K7076" i="24"/>
  <c r="N7076" i="24"/>
  <c r="M7076" i="24"/>
  <c r="I7078" i="24" l="1"/>
  <c r="L7077" i="24"/>
  <c r="J7077" i="24"/>
  <c r="K7077" i="24"/>
  <c r="N7077" i="24"/>
  <c r="M7077" i="24"/>
  <c r="I7079" i="24" l="1"/>
  <c r="L7078" i="24"/>
  <c r="K7078" i="24"/>
  <c r="M7078" i="24"/>
  <c r="J7078" i="24"/>
  <c r="N7078" i="24"/>
  <c r="I7080" i="24" l="1"/>
  <c r="L7079" i="24"/>
  <c r="K7079" i="24"/>
  <c r="J7079" i="24"/>
  <c r="M7079" i="24"/>
  <c r="N7079" i="24"/>
  <c r="I7081" i="24" l="1"/>
  <c r="L7080" i="24"/>
  <c r="K7080" i="24"/>
  <c r="N7080" i="24"/>
  <c r="J7080" i="24"/>
  <c r="M7080" i="24"/>
  <c r="I7082" i="24" l="1"/>
  <c r="L7081" i="24"/>
  <c r="J7081" i="24"/>
  <c r="K7081" i="24"/>
  <c r="M7081" i="24"/>
  <c r="N7081" i="24"/>
  <c r="I7083" i="24" l="1"/>
  <c r="L7082" i="24"/>
  <c r="K7082" i="24"/>
  <c r="J7082" i="24"/>
  <c r="N7082" i="24"/>
  <c r="M7082" i="24"/>
  <c r="I7084" i="24" l="1"/>
  <c r="L7083" i="24"/>
  <c r="J7083" i="24"/>
  <c r="K7083" i="24"/>
  <c r="N7083" i="24"/>
  <c r="M7083" i="24"/>
  <c r="I7085" i="24" l="1"/>
  <c r="L7084" i="24"/>
  <c r="K7084" i="24"/>
  <c r="J7084" i="24"/>
  <c r="N7084" i="24"/>
  <c r="M7084" i="24"/>
  <c r="I7086" i="24" l="1"/>
  <c r="L7085" i="24"/>
  <c r="K7085" i="24"/>
  <c r="N7085" i="24"/>
  <c r="J7085" i="24"/>
  <c r="M7085" i="24"/>
  <c r="I7087" i="24" l="1"/>
  <c r="L7086" i="24"/>
  <c r="K7086" i="24"/>
  <c r="M7086" i="24"/>
  <c r="J7086" i="24"/>
  <c r="N7086" i="24"/>
  <c r="I7088" i="24" l="1"/>
  <c r="L7087" i="24"/>
  <c r="K7087" i="24"/>
  <c r="N7087" i="24"/>
  <c r="J7087" i="24"/>
  <c r="M7087" i="24"/>
  <c r="I7089" i="24" l="1"/>
  <c r="L7088" i="24"/>
  <c r="K7088" i="24"/>
  <c r="N7088" i="24"/>
  <c r="J7088" i="24"/>
  <c r="M7088" i="24"/>
  <c r="I7090" i="24" l="1"/>
  <c r="L7089" i="24"/>
  <c r="K7089" i="24"/>
  <c r="M7089" i="24"/>
  <c r="J7089" i="24"/>
  <c r="N7089" i="24"/>
  <c r="I7091" i="24" l="1"/>
  <c r="L7090" i="24"/>
  <c r="K7090" i="24"/>
  <c r="J7090" i="24"/>
  <c r="M7090" i="24"/>
  <c r="N7090" i="24"/>
  <c r="I7092" i="24" l="1"/>
  <c r="L7091" i="24"/>
  <c r="K7091" i="24"/>
  <c r="N7091" i="24"/>
  <c r="J7091" i="24"/>
  <c r="M7091" i="24"/>
  <c r="I7093" i="24" l="1"/>
  <c r="L7092" i="24"/>
  <c r="J7092" i="24"/>
  <c r="M7092" i="24"/>
  <c r="K7092" i="24"/>
  <c r="N7092" i="24"/>
  <c r="I7094" i="24" l="1"/>
  <c r="L7093" i="24"/>
  <c r="J7093" i="24"/>
  <c r="K7093" i="24"/>
  <c r="N7093" i="24"/>
  <c r="M7093" i="24"/>
  <c r="I7095" i="24" l="1"/>
  <c r="L7094" i="24"/>
  <c r="K7094" i="24"/>
  <c r="J7094" i="24"/>
  <c r="N7094" i="24"/>
  <c r="M7094" i="24"/>
  <c r="I7096" i="24" l="1"/>
  <c r="L7095" i="24"/>
  <c r="J7095" i="24"/>
  <c r="N7095" i="24"/>
  <c r="K7095" i="24"/>
  <c r="M7095" i="24"/>
  <c r="I7097" i="24" l="1"/>
  <c r="L7096" i="24"/>
  <c r="J7096" i="24"/>
  <c r="N7096" i="24"/>
  <c r="K7096" i="24"/>
  <c r="M7096" i="24"/>
  <c r="I7098" i="24" l="1"/>
  <c r="L7097" i="24"/>
  <c r="J7097" i="24"/>
  <c r="K7097" i="24"/>
  <c r="N7097" i="24"/>
  <c r="M7097" i="24"/>
  <c r="I7099" i="24" l="1"/>
  <c r="L7098" i="24"/>
  <c r="K7098" i="24"/>
  <c r="J7098" i="24"/>
  <c r="M7098" i="24"/>
  <c r="N7098" i="24"/>
  <c r="I7100" i="24" l="1"/>
  <c r="L7099" i="24"/>
  <c r="J7099" i="24"/>
  <c r="N7099" i="24"/>
  <c r="K7099" i="24"/>
  <c r="M7099" i="24"/>
  <c r="I7101" i="24" l="1"/>
  <c r="L7100" i="24"/>
  <c r="M7100" i="24"/>
  <c r="K7100" i="24"/>
  <c r="J7100" i="24"/>
  <c r="N7100" i="24"/>
  <c r="I7102" i="24" l="1"/>
  <c r="L7101" i="24"/>
  <c r="K7101" i="24"/>
  <c r="N7101" i="24"/>
  <c r="J7101" i="24"/>
  <c r="M7101" i="24"/>
  <c r="I7103" i="24" l="1"/>
  <c r="L7102" i="24"/>
  <c r="K7102" i="24"/>
  <c r="N7102" i="24"/>
  <c r="J7102" i="24"/>
  <c r="M7102" i="24"/>
  <c r="I7104" i="24" l="1"/>
  <c r="L7103" i="24"/>
  <c r="J7103" i="24"/>
  <c r="N7103" i="24"/>
  <c r="K7103" i="24"/>
  <c r="M7103" i="24"/>
  <c r="I7105" i="24" l="1"/>
  <c r="L7104" i="24"/>
  <c r="J7104" i="24"/>
  <c r="K7104" i="24"/>
  <c r="M7104" i="24"/>
  <c r="N7104" i="24"/>
  <c r="I7106" i="24" l="1"/>
  <c r="L7105" i="24"/>
  <c r="J7105" i="24"/>
  <c r="K7105" i="24"/>
  <c r="N7105" i="24"/>
  <c r="M7105" i="24"/>
  <c r="I7107" i="24" l="1"/>
  <c r="L7106" i="24"/>
  <c r="K7106" i="24"/>
  <c r="J7106" i="24"/>
  <c r="M7106" i="24"/>
  <c r="N7106" i="24"/>
  <c r="I7108" i="24" l="1"/>
  <c r="L7107" i="24"/>
  <c r="J7107" i="24"/>
  <c r="K7107" i="24"/>
  <c r="M7107" i="24"/>
  <c r="N7107" i="24"/>
  <c r="I7109" i="24" l="1"/>
  <c r="L7108" i="24"/>
  <c r="K7108" i="24"/>
  <c r="J7108" i="24"/>
  <c r="N7108" i="24"/>
  <c r="M7108" i="24"/>
  <c r="I7110" i="24" l="1"/>
  <c r="L7109" i="24"/>
  <c r="J7109" i="24"/>
  <c r="K7109" i="24"/>
  <c r="N7109" i="24"/>
  <c r="M7109" i="24"/>
  <c r="I7111" i="24" l="1"/>
  <c r="L7110" i="24"/>
  <c r="K7110" i="24"/>
  <c r="J7110" i="24"/>
  <c r="N7110" i="24"/>
  <c r="M7110" i="24"/>
  <c r="I7112" i="24" l="1"/>
  <c r="L7111" i="24"/>
  <c r="J7111" i="24"/>
  <c r="M7111" i="24"/>
  <c r="K7111" i="24"/>
  <c r="N7111" i="24"/>
  <c r="I7113" i="24" l="1"/>
  <c r="L7112" i="24"/>
  <c r="K7112" i="24"/>
  <c r="J7112" i="24"/>
  <c r="M7112" i="24"/>
  <c r="N7112" i="24"/>
  <c r="I7114" i="24" l="1"/>
  <c r="L7113" i="24"/>
  <c r="K7113" i="24"/>
  <c r="N7113" i="24"/>
  <c r="J7113" i="24"/>
  <c r="M7113" i="24"/>
  <c r="I7115" i="24" l="1"/>
  <c r="L7114" i="24"/>
  <c r="K7114" i="24"/>
  <c r="N7114" i="24"/>
  <c r="J7114" i="24"/>
  <c r="M7114" i="24"/>
  <c r="I7116" i="24" l="1"/>
  <c r="L7115" i="24"/>
  <c r="J7115" i="24"/>
  <c r="M7115" i="24"/>
  <c r="K7115" i="24"/>
  <c r="N7115" i="24"/>
  <c r="I7117" i="24" l="1"/>
  <c r="L7116" i="24"/>
  <c r="J7116" i="24"/>
  <c r="N7116" i="24"/>
  <c r="K7116" i="24"/>
  <c r="M7116" i="24"/>
  <c r="I7118" i="24" l="1"/>
  <c r="L7117" i="24"/>
  <c r="K7117" i="24"/>
  <c r="J7117" i="24"/>
  <c r="N7117" i="24"/>
  <c r="M7117" i="24"/>
  <c r="I7119" i="24" l="1"/>
  <c r="L7118" i="24"/>
  <c r="K7118" i="24"/>
  <c r="J7118" i="24"/>
  <c r="N7118" i="24"/>
  <c r="M7118" i="24"/>
  <c r="I7120" i="24" l="1"/>
  <c r="L7119" i="24"/>
  <c r="J7119" i="24"/>
  <c r="K7119" i="24"/>
  <c r="N7119" i="24"/>
  <c r="M7119" i="24"/>
  <c r="I7121" i="24" l="1"/>
  <c r="L7120" i="24"/>
  <c r="K7120" i="24"/>
  <c r="J7120" i="24"/>
  <c r="M7120" i="24"/>
  <c r="N7120" i="24"/>
  <c r="I7122" i="24" l="1"/>
  <c r="L7121" i="24"/>
  <c r="J7121" i="24"/>
  <c r="M7121" i="24"/>
  <c r="K7121" i="24"/>
  <c r="N7121" i="24"/>
  <c r="I7123" i="24" l="1"/>
  <c r="L7122" i="24"/>
  <c r="M7122" i="24"/>
  <c r="K7122" i="24"/>
  <c r="N7122" i="24"/>
  <c r="J7122" i="24"/>
  <c r="I7124" i="24" l="1"/>
  <c r="L7123" i="24"/>
  <c r="J7123" i="24"/>
  <c r="K7123" i="24"/>
  <c r="N7123" i="24"/>
  <c r="M7123" i="24"/>
  <c r="I7125" i="24" l="1"/>
  <c r="L7124" i="24"/>
  <c r="K7124" i="24"/>
  <c r="J7124" i="24"/>
  <c r="N7124" i="24"/>
  <c r="M7124" i="24"/>
  <c r="I7126" i="24" l="1"/>
  <c r="L7125" i="24"/>
  <c r="N7125" i="24"/>
  <c r="J7125" i="24"/>
  <c r="M7125" i="24"/>
  <c r="K7125" i="24"/>
  <c r="I7127" i="24" l="1"/>
  <c r="L7126" i="24"/>
  <c r="M7126" i="24"/>
  <c r="K7126" i="24"/>
  <c r="J7126" i="24"/>
  <c r="N7126" i="24"/>
  <c r="I7128" i="24" l="1"/>
  <c r="L7127" i="24"/>
  <c r="J7127" i="24"/>
  <c r="K7127" i="24"/>
  <c r="M7127" i="24"/>
  <c r="N7127" i="24"/>
  <c r="I7129" i="24" l="1"/>
  <c r="L7128" i="24"/>
  <c r="N7128" i="24"/>
  <c r="K7128" i="24"/>
  <c r="J7128" i="24"/>
  <c r="M7128" i="24"/>
  <c r="I7130" i="24" l="1"/>
  <c r="L7129" i="24"/>
  <c r="M7129" i="24"/>
  <c r="J7129" i="24"/>
  <c r="N7129" i="24"/>
  <c r="K7129" i="24"/>
  <c r="I7131" i="24" l="1"/>
  <c r="L7130" i="24"/>
  <c r="M7130" i="24"/>
  <c r="K7130" i="24"/>
  <c r="N7130" i="24"/>
  <c r="J7130" i="24"/>
  <c r="I7132" i="24" l="1"/>
  <c r="L7131" i="24"/>
  <c r="K7131" i="24"/>
  <c r="N7131" i="24"/>
  <c r="J7131" i="24"/>
  <c r="M7131" i="24"/>
  <c r="I7133" i="24" l="1"/>
  <c r="L7132" i="24"/>
  <c r="N7132" i="24"/>
  <c r="K7132" i="24"/>
  <c r="J7132" i="24"/>
  <c r="M7132" i="24"/>
  <c r="I7134" i="24" l="1"/>
  <c r="L7133" i="24"/>
  <c r="N7133" i="24"/>
  <c r="J7133" i="24"/>
  <c r="M7133" i="24"/>
  <c r="K7133" i="24"/>
  <c r="I7135" i="24" l="1"/>
  <c r="L7134" i="24"/>
  <c r="J7134" i="24"/>
  <c r="K7134" i="24"/>
  <c r="M7134" i="24"/>
  <c r="N7134" i="24"/>
  <c r="I7136" i="24" l="1"/>
  <c r="L7135" i="24"/>
  <c r="J7135" i="24"/>
  <c r="K7135" i="24"/>
  <c r="M7135" i="24"/>
  <c r="N7135" i="24"/>
  <c r="I7137" i="24" l="1"/>
  <c r="L7136" i="24"/>
  <c r="K7136" i="24"/>
  <c r="N7136" i="24"/>
  <c r="J7136" i="24"/>
  <c r="M7136" i="24"/>
  <c r="I7138" i="24" l="1"/>
  <c r="L7137" i="24"/>
  <c r="K7137" i="24"/>
  <c r="N7137" i="24"/>
  <c r="J7137" i="24"/>
  <c r="M7137" i="24"/>
  <c r="I7139" i="24" l="1"/>
  <c r="L7138" i="24"/>
  <c r="K7138" i="24"/>
  <c r="J7138" i="24"/>
  <c r="N7138" i="24"/>
  <c r="M7138" i="24"/>
  <c r="I7140" i="24" l="1"/>
  <c r="L7139" i="24"/>
  <c r="J7139" i="24"/>
  <c r="M7139" i="24"/>
  <c r="K7139" i="24"/>
  <c r="N7139" i="24"/>
  <c r="I7141" i="24" l="1"/>
  <c r="L7140" i="24"/>
  <c r="K7140" i="24"/>
  <c r="J7140" i="24"/>
  <c r="N7140" i="24"/>
  <c r="M7140" i="24"/>
  <c r="I7142" i="24" l="1"/>
  <c r="L7141" i="24"/>
  <c r="J7141" i="24"/>
  <c r="K7141" i="24"/>
  <c r="M7141" i="24"/>
  <c r="N7141" i="24"/>
  <c r="I7143" i="24" l="1"/>
  <c r="L7142" i="24"/>
  <c r="K7142" i="24"/>
  <c r="N7142" i="24"/>
  <c r="J7142" i="24"/>
  <c r="M7142" i="24"/>
  <c r="I7144" i="24" l="1"/>
  <c r="L7143" i="24"/>
  <c r="J7143" i="24"/>
  <c r="M7143" i="24"/>
  <c r="K7143" i="24"/>
  <c r="N7143" i="24"/>
  <c r="I7145" i="24" l="1"/>
  <c r="L7144" i="24"/>
  <c r="J7144" i="24"/>
  <c r="N7144" i="24"/>
  <c r="K7144" i="24"/>
  <c r="M7144" i="24"/>
  <c r="I7146" i="24" l="1"/>
  <c r="L7145" i="24"/>
  <c r="J7145" i="24"/>
  <c r="K7145" i="24"/>
  <c r="N7145" i="24"/>
  <c r="M7145" i="24"/>
  <c r="I7147" i="24" l="1"/>
  <c r="L7146" i="24"/>
  <c r="K7146" i="24"/>
  <c r="J7146" i="24"/>
  <c r="M7146" i="24"/>
  <c r="N7146" i="24"/>
  <c r="I7148" i="24" l="1"/>
  <c r="L7147" i="24"/>
  <c r="N7147" i="24"/>
  <c r="J7147" i="24"/>
  <c r="K7147" i="24"/>
  <c r="M7147" i="24"/>
  <c r="I7149" i="24" l="1"/>
  <c r="L7148" i="24"/>
  <c r="K7148" i="24"/>
  <c r="J7148" i="24"/>
  <c r="N7148" i="24"/>
  <c r="M7148" i="24"/>
  <c r="I7150" i="24" l="1"/>
  <c r="L7149" i="24"/>
  <c r="K7149" i="24"/>
  <c r="J7149" i="24"/>
  <c r="M7149" i="24"/>
  <c r="N7149" i="24"/>
  <c r="I7151" i="24" l="1"/>
  <c r="L7150" i="24"/>
  <c r="J7150" i="24"/>
  <c r="K7150" i="24"/>
  <c r="N7150" i="24"/>
  <c r="M7150" i="24"/>
  <c r="I7152" i="24" l="1"/>
  <c r="L7151" i="24"/>
  <c r="K7151" i="24"/>
  <c r="J7151" i="24"/>
  <c r="N7151" i="24"/>
  <c r="M7151" i="24"/>
  <c r="I7153" i="24" l="1"/>
  <c r="L7152" i="24"/>
  <c r="K7152" i="24"/>
  <c r="M7152" i="24"/>
  <c r="J7152" i="24"/>
  <c r="N7152" i="24"/>
  <c r="I7154" i="24" l="1"/>
  <c r="L7153" i="24"/>
  <c r="J7153" i="24"/>
  <c r="N7153" i="24"/>
  <c r="K7153" i="24"/>
  <c r="M7153" i="24"/>
  <c r="I7155" i="24" l="1"/>
  <c r="L7154" i="24"/>
  <c r="K7154" i="24"/>
  <c r="J7154" i="24"/>
  <c r="N7154" i="24"/>
  <c r="M7154" i="24"/>
  <c r="I7156" i="24" l="1"/>
  <c r="L7155" i="24"/>
  <c r="K7155" i="24"/>
  <c r="M7155" i="24"/>
  <c r="J7155" i="24"/>
  <c r="N7155" i="24"/>
  <c r="I7157" i="24" l="1"/>
  <c r="L7156" i="24"/>
  <c r="K7156" i="24"/>
  <c r="J7156" i="24"/>
  <c r="N7156" i="24"/>
  <c r="M7156" i="24"/>
  <c r="I7158" i="24" l="1"/>
  <c r="L7157" i="24"/>
  <c r="J7157" i="24"/>
  <c r="M7157" i="24"/>
  <c r="K7157" i="24"/>
  <c r="N7157" i="24"/>
  <c r="I7159" i="24" l="1"/>
  <c r="L7158" i="24"/>
  <c r="K7158" i="24"/>
  <c r="N7158" i="24"/>
  <c r="J7158" i="24"/>
  <c r="M7158" i="24"/>
  <c r="I7160" i="24" l="1"/>
  <c r="L7159" i="24"/>
  <c r="J7159" i="24"/>
  <c r="K7159" i="24"/>
  <c r="N7159" i="24"/>
  <c r="M7159" i="24"/>
  <c r="I7161" i="24" l="1"/>
  <c r="L7160" i="24"/>
  <c r="K7160" i="24"/>
  <c r="N7160" i="24"/>
  <c r="M7160" i="24"/>
  <c r="J7160" i="24"/>
  <c r="I7162" i="24" l="1"/>
  <c r="L7161" i="24"/>
  <c r="J7161" i="24"/>
  <c r="K7161" i="24"/>
  <c r="N7161" i="24"/>
  <c r="M7161" i="24"/>
  <c r="I7163" i="24" l="1"/>
  <c r="L7162" i="24"/>
  <c r="K7162" i="24"/>
  <c r="J7162" i="24"/>
  <c r="M7162" i="24"/>
  <c r="N7162" i="24"/>
  <c r="I7164" i="24" l="1"/>
  <c r="L7163" i="24"/>
  <c r="J7163" i="24"/>
  <c r="M7163" i="24"/>
  <c r="K7163" i="24"/>
  <c r="N7163" i="24"/>
  <c r="I7165" i="24" l="1"/>
  <c r="L7164" i="24"/>
  <c r="N7164" i="24"/>
  <c r="K7164" i="24"/>
  <c r="J7164" i="24"/>
  <c r="M7164" i="24"/>
  <c r="I7166" i="24" l="1"/>
  <c r="L7165" i="24"/>
  <c r="J7165" i="24"/>
  <c r="N7165" i="24"/>
  <c r="M7165" i="24"/>
  <c r="K7165" i="24"/>
  <c r="I7167" i="24" l="1"/>
  <c r="L7166" i="24"/>
  <c r="J7166" i="24"/>
  <c r="M7166" i="24"/>
  <c r="K7166" i="24"/>
  <c r="N7166" i="24"/>
  <c r="I7168" i="24" l="1"/>
  <c r="L7167" i="24"/>
  <c r="J7167" i="24"/>
  <c r="M7167" i="24"/>
  <c r="N7167" i="24"/>
  <c r="K7167" i="24"/>
  <c r="I7169" i="24" l="1"/>
  <c r="L7168" i="24"/>
  <c r="K7168" i="24"/>
  <c r="J7168" i="24"/>
  <c r="N7168" i="24"/>
  <c r="M7168" i="24"/>
  <c r="I7170" i="24" l="1"/>
  <c r="L7169" i="24"/>
  <c r="J7169" i="24"/>
  <c r="M7169" i="24"/>
  <c r="K7169" i="24"/>
  <c r="N7169" i="24"/>
  <c r="I7171" i="24" l="1"/>
  <c r="L7170" i="24"/>
  <c r="K7170" i="24"/>
  <c r="N7170" i="24"/>
  <c r="J7170" i="24"/>
  <c r="M7170" i="24"/>
  <c r="I7172" i="24" l="1"/>
  <c r="L7171" i="24"/>
  <c r="J7171" i="24"/>
  <c r="M7171" i="24"/>
  <c r="K7171" i="24"/>
  <c r="N7171" i="24"/>
  <c r="I7173" i="24" l="1"/>
  <c r="L7172" i="24"/>
  <c r="K7172" i="24"/>
  <c r="M7172" i="24"/>
  <c r="J7172" i="24"/>
  <c r="N7172" i="24"/>
  <c r="I7174" i="24" l="1"/>
  <c r="L7173" i="24"/>
  <c r="J7173" i="24"/>
  <c r="K7173" i="24"/>
  <c r="M7173" i="24"/>
  <c r="N7173" i="24"/>
  <c r="I7175" i="24" l="1"/>
  <c r="L7174" i="24"/>
  <c r="K7174" i="24"/>
  <c r="J7174" i="24"/>
  <c r="N7174" i="24"/>
  <c r="M7174" i="24"/>
  <c r="I7176" i="24" l="1"/>
  <c r="L7175" i="24"/>
  <c r="J7175" i="24"/>
  <c r="M7175" i="24"/>
  <c r="K7175" i="24"/>
  <c r="N7175" i="24"/>
  <c r="I7177" i="24" l="1"/>
  <c r="L7176" i="24"/>
  <c r="J7176" i="24"/>
  <c r="M7176" i="24"/>
  <c r="K7176" i="24"/>
  <c r="N7176" i="24"/>
  <c r="I7178" i="24" l="1"/>
  <c r="L7177" i="24"/>
  <c r="K7177" i="24"/>
  <c r="J7177" i="24"/>
  <c r="M7177" i="24"/>
  <c r="N7177" i="24"/>
  <c r="I7179" i="24" l="1"/>
  <c r="L7178" i="24"/>
  <c r="K7178" i="24"/>
  <c r="J7178" i="24"/>
  <c r="N7178" i="24"/>
  <c r="M7178" i="24"/>
  <c r="I7180" i="24" l="1"/>
  <c r="L7179" i="24"/>
  <c r="J7179" i="24"/>
  <c r="N7179" i="24"/>
  <c r="K7179" i="24"/>
  <c r="M7179" i="24"/>
  <c r="I7181" i="24" l="1"/>
  <c r="L7180" i="24"/>
  <c r="K7180" i="24"/>
  <c r="N7180" i="24"/>
  <c r="J7180" i="24"/>
  <c r="M7180" i="24"/>
  <c r="I7182" i="24" l="1"/>
  <c r="L7181" i="24"/>
  <c r="J7181" i="24"/>
  <c r="M7181" i="24"/>
  <c r="K7181" i="24"/>
  <c r="N7181" i="24"/>
  <c r="I7183" i="24" l="1"/>
  <c r="L7182" i="24"/>
  <c r="M7182" i="24"/>
  <c r="K7182" i="24"/>
  <c r="J7182" i="24"/>
  <c r="N7182" i="24"/>
  <c r="I7184" i="24" l="1"/>
  <c r="L7183" i="24"/>
  <c r="J7183" i="24"/>
  <c r="K7183" i="24"/>
  <c r="M7183" i="24"/>
  <c r="N7183" i="24"/>
  <c r="I7185" i="24" l="1"/>
  <c r="L7184" i="24"/>
  <c r="K7184" i="24"/>
  <c r="M7184" i="24"/>
  <c r="J7184" i="24"/>
  <c r="N7184" i="24"/>
  <c r="I7186" i="24" l="1"/>
  <c r="L7185" i="24"/>
  <c r="K7185" i="24"/>
  <c r="M7185" i="24"/>
  <c r="J7185" i="24"/>
  <c r="N7185" i="24"/>
  <c r="I7187" i="24" l="1"/>
  <c r="L7186" i="24"/>
  <c r="K7186" i="24"/>
  <c r="J7186" i="24"/>
  <c r="N7186" i="24"/>
  <c r="M7186" i="24"/>
  <c r="I7188" i="24" l="1"/>
  <c r="L7187" i="24"/>
  <c r="K7187" i="24"/>
  <c r="M7187" i="24"/>
  <c r="J7187" i="24"/>
  <c r="N7187" i="24"/>
  <c r="I7189" i="24" l="1"/>
  <c r="L7188" i="24"/>
  <c r="K7188" i="24"/>
  <c r="J7188" i="24"/>
  <c r="N7188" i="24"/>
  <c r="M7188" i="24"/>
  <c r="I7190" i="24" l="1"/>
  <c r="L7189" i="24"/>
  <c r="J7189" i="24"/>
  <c r="K7189" i="24"/>
  <c r="N7189" i="24"/>
  <c r="M7189" i="24"/>
  <c r="I7191" i="24" l="1"/>
  <c r="L7190" i="24"/>
  <c r="J7190" i="24"/>
  <c r="M7190" i="24"/>
  <c r="K7190" i="24"/>
  <c r="N7190" i="24"/>
  <c r="I7192" i="24" l="1"/>
  <c r="L7191" i="24"/>
  <c r="K7191" i="24"/>
  <c r="J7191" i="24"/>
  <c r="N7191" i="24"/>
  <c r="M7191" i="24"/>
  <c r="I7193" i="24" l="1"/>
  <c r="L7192" i="24"/>
  <c r="J7192" i="24"/>
  <c r="N7192" i="24"/>
  <c r="K7192" i="24"/>
  <c r="M7192" i="24"/>
  <c r="I7194" i="24" l="1"/>
  <c r="L7193" i="24"/>
  <c r="J7193" i="24"/>
  <c r="K7193" i="24"/>
  <c r="N7193" i="24"/>
  <c r="M7193" i="24"/>
  <c r="I7195" i="24" l="1"/>
  <c r="L7194" i="24"/>
  <c r="M7194" i="24"/>
  <c r="K7194" i="24"/>
  <c r="J7194" i="24"/>
  <c r="N7194" i="24"/>
  <c r="I7196" i="24" l="1"/>
  <c r="L7195" i="24"/>
  <c r="M7195" i="24"/>
  <c r="J7195" i="24"/>
  <c r="K7195" i="24"/>
  <c r="N7195" i="24"/>
  <c r="I7197" i="24" l="1"/>
  <c r="K7196" i="24"/>
  <c r="J7196" i="24"/>
  <c r="N7196" i="24"/>
  <c r="M7196" i="24"/>
  <c r="L7196" i="24"/>
  <c r="I7198" i="24" l="1"/>
  <c r="L7197" i="24"/>
  <c r="J7197" i="24"/>
  <c r="N7197" i="24"/>
  <c r="K7197" i="24"/>
  <c r="M7197" i="24"/>
  <c r="I7199" i="24" l="1"/>
  <c r="L7198" i="24"/>
  <c r="J7198" i="24"/>
  <c r="M7198" i="24"/>
  <c r="K7198" i="24"/>
  <c r="N7198" i="24"/>
  <c r="I7200" i="24" l="1"/>
  <c r="L7199" i="24"/>
  <c r="K7199" i="24"/>
  <c r="J7199" i="24"/>
  <c r="M7199" i="24"/>
  <c r="N7199" i="24"/>
  <c r="I7201" i="24" l="1"/>
  <c r="L7200" i="24"/>
  <c r="J7200" i="24"/>
  <c r="N7200" i="24"/>
  <c r="K7200" i="24"/>
  <c r="M7200" i="24"/>
  <c r="I7202" i="24" l="1"/>
  <c r="L7201" i="24"/>
  <c r="J7201" i="24"/>
  <c r="N7201" i="24"/>
  <c r="K7201" i="24"/>
  <c r="M7201" i="24"/>
  <c r="I7203" i="24" l="1"/>
  <c r="L7202" i="24"/>
  <c r="K7202" i="24"/>
  <c r="J7202" i="24"/>
  <c r="N7202" i="24"/>
  <c r="M7202" i="24"/>
  <c r="I7204" i="24" l="1"/>
  <c r="L7203" i="24"/>
  <c r="K7203" i="24"/>
  <c r="M7203" i="24"/>
  <c r="J7203" i="24"/>
  <c r="N7203" i="24"/>
  <c r="I7205" i="24" l="1"/>
  <c r="L7204" i="24"/>
  <c r="K7204" i="24"/>
  <c r="N7204" i="24"/>
  <c r="J7204" i="24"/>
  <c r="M7204" i="24"/>
  <c r="I7206" i="24" l="1"/>
  <c r="L7205" i="24"/>
  <c r="J7205" i="24"/>
  <c r="K7205" i="24"/>
  <c r="M7205" i="24"/>
  <c r="N7205" i="24"/>
  <c r="I7207" i="24" l="1"/>
  <c r="L7206" i="24"/>
  <c r="K7206" i="24"/>
  <c r="J7206" i="24"/>
  <c r="N7206" i="24"/>
  <c r="M7206" i="24"/>
  <c r="I7208" i="24" l="1"/>
  <c r="L7207" i="24"/>
  <c r="K7207" i="24"/>
  <c r="M7207" i="24"/>
  <c r="J7207" i="24"/>
  <c r="N7207" i="24"/>
  <c r="I7209" i="24" l="1"/>
  <c r="L7208" i="24"/>
  <c r="K7208" i="24"/>
  <c r="J7208" i="24"/>
  <c r="N7208" i="24"/>
  <c r="M7208" i="24"/>
  <c r="I7210" i="24" l="1"/>
  <c r="L7209" i="24"/>
  <c r="J7209" i="24"/>
  <c r="M7209" i="24"/>
  <c r="K7209" i="24"/>
  <c r="N7209" i="24"/>
  <c r="I7211" i="24" l="1"/>
  <c r="L7210" i="24"/>
  <c r="K7210" i="24"/>
  <c r="J7210" i="24"/>
  <c r="N7210" i="24"/>
  <c r="M7210" i="24"/>
  <c r="I7212" i="24" l="1"/>
  <c r="L7211" i="24"/>
  <c r="M7211" i="24"/>
  <c r="K7211" i="24"/>
  <c r="J7211" i="24"/>
  <c r="N7211" i="24"/>
  <c r="I7213" i="24" l="1"/>
  <c r="L7212" i="24"/>
  <c r="J7212" i="24"/>
  <c r="M7212" i="24"/>
  <c r="K7212" i="24"/>
  <c r="N7212" i="24"/>
  <c r="I7214" i="24" l="1"/>
  <c r="L7213" i="24"/>
  <c r="K7213" i="24"/>
  <c r="N7213" i="24"/>
  <c r="M7213" i="24"/>
  <c r="J7213" i="24"/>
  <c r="I7215" i="24" l="1"/>
  <c r="L7214" i="24"/>
  <c r="K7214" i="24"/>
  <c r="N7214" i="24"/>
  <c r="J7214" i="24"/>
  <c r="M7214" i="24"/>
  <c r="I7216" i="24" l="1"/>
  <c r="L7215" i="24"/>
  <c r="K7215" i="24"/>
  <c r="N7215" i="24"/>
  <c r="J7215" i="24"/>
  <c r="M7215" i="24"/>
  <c r="I7217" i="24" l="1"/>
  <c r="L7216" i="24"/>
  <c r="K7216" i="24"/>
  <c r="M7216" i="24"/>
  <c r="J7216" i="24"/>
  <c r="N7216" i="24"/>
  <c r="I7218" i="24" l="1"/>
  <c r="L7217" i="24"/>
  <c r="J7217" i="24"/>
  <c r="N7217" i="24"/>
  <c r="K7217" i="24"/>
  <c r="M7217" i="24"/>
  <c r="I7219" i="24" l="1"/>
  <c r="L7218" i="24"/>
  <c r="J7218" i="24"/>
  <c r="M7218" i="24"/>
  <c r="K7218" i="24"/>
  <c r="N7218" i="24"/>
  <c r="I7220" i="24" l="1"/>
  <c r="L7219" i="24"/>
  <c r="J7219" i="24"/>
  <c r="N7219" i="24"/>
  <c r="K7219" i="24"/>
  <c r="M7219" i="24"/>
  <c r="I7221" i="24" l="1"/>
  <c r="L7220" i="24"/>
  <c r="K7220" i="24"/>
  <c r="J7220" i="24"/>
  <c r="N7220" i="24"/>
  <c r="M7220" i="24"/>
  <c r="I7222" i="24" l="1"/>
  <c r="L7221" i="24"/>
  <c r="J7221" i="24"/>
  <c r="K7221" i="24"/>
  <c r="N7221" i="24"/>
  <c r="M7221" i="24"/>
  <c r="I7223" i="24" l="1"/>
  <c r="L7222" i="24"/>
  <c r="K7222" i="24"/>
  <c r="J7222" i="24"/>
  <c r="N7222" i="24"/>
  <c r="M7222" i="24"/>
  <c r="I7224" i="24" l="1"/>
  <c r="L7223" i="24"/>
  <c r="K7223" i="24"/>
  <c r="M7223" i="24"/>
  <c r="J7223" i="24"/>
  <c r="N7223" i="24"/>
  <c r="I7225" i="24" l="1"/>
  <c r="L7224" i="24"/>
  <c r="K7224" i="24"/>
  <c r="J7224" i="24"/>
  <c r="N7224" i="24"/>
  <c r="M7224" i="24"/>
  <c r="I7226" i="24" l="1"/>
  <c r="L7225" i="24"/>
  <c r="K7225" i="24"/>
  <c r="N7225" i="24"/>
  <c r="J7225" i="24"/>
  <c r="M7225" i="24"/>
  <c r="I7227" i="24" l="1"/>
  <c r="L7226" i="24"/>
  <c r="K7226" i="24"/>
  <c r="N7226" i="24"/>
  <c r="J7226" i="24"/>
  <c r="M7226" i="24"/>
  <c r="I7228" i="24" l="1"/>
  <c r="L7227" i="24"/>
  <c r="K7227" i="24"/>
  <c r="J7227" i="24"/>
  <c r="M7227" i="24"/>
  <c r="N7227" i="24"/>
  <c r="I7229" i="24" l="1"/>
  <c r="L7228" i="24"/>
  <c r="K7228" i="24"/>
  <c r="J7228" i="24"/>
  <c r="N7228" i="24"/>
  <c r="M7228" i="24"/>
  <c r="I7230" i="24" l="1"/>
  <c r="L7229" i="24"/>
  <c r="K7229" i="24"/>
  <c r="N7229" i="24"/>
  <c r="J7229" i="24"/>
  <c r="M7229" i="24"/>
  <c r="I7231" i="24" l="1"/>
  <c r="L7230" i="24"/>
  <c r="N7230" i="24"/>
  <c r="K7230" i="24"/>
  <c r="J7230" i="24"/>
  <c r="M7230" i="24"/>
  <c r="I7232" i="24" l="1"/>
  <c r="L7231" i="24"/>
  <c r="J7231" i="24"/>
  <c r="N7231" i="24"/>
  <c r="K7231" i="24"/>
  <c r="M7231" i="24"/>
  <c r="I7233" i="24" l="1"/>
  <c r="L7232" i="24"/>
  <c r="J7232" i="24"/>
  <c r="N7232" i="24"/>
  <c r="K7232" i="24"/>
  <c r="M7232" i="24"/>
  <c r="I7234" i="24" l="1"/>
  <c r="L7233" i="24"/>
  <c r="N7233" i="24"/>
  <c r="K7233" i="24"/>
  <c r="M7233" i="24"/>
  <c r="J7233" i="24"/>
  <c r="I7235" i="24" l="1"/>
  <c r="L7234" i="24"/>
  <c r="K7234" i="24"/>
  <c r="N7234" i="24"/>
  <c r="J7234" i="24"/>
  <c r="M7234" i="24"/>
  <c r="I7236" i="24" l="1"/>
  <c r="L7235" i="24"/>
  <c r="J7235" i="24"/>
  <c r="N7235" i="24"/>
  <c r="K7235" i="24"/>
  <c r="M7235" i="24"/>
  <c r="I7237" i="24" l="1"/>
  <c r="L7236" i="24"/>
  <c r="K7236" i="24"/>
  <c r="N7236" i="24"/>
  <c r="J7236" i="24"/>
  <c r="M7236" i="24"/>
  <c r="I7238" i="24" l="1"/>
  <c r="L7237" i="24"/>
  <c r="J7237" i="24"/>
  <c r="N7237" i="24"/>
  <c r="K7237" i="24"/>
  <c r="M7237" i="24"/>
  <c r="I7239" i="24" l="1"/>
  <c r="L7238" i="24"/>
  <c r="K7238" i="24"/>
  <c r="N7238" i="24"/>
  <c r="J7238" i="24"/>
  <c r="M7238" i="24"/>
  <c r="I7240" i="24" l="1"/>
  <c r="L7239" i="24"/>
  <c r="K7239" i="24"/>
  <c r="N7239" i="24"/>
  <c r="J7239" i="24"/>
  <c r="M7239" i="24"/>
  <c r="I7241" i="24" l="1"/>
  <c r="L7240" i="24"/>
  <c r="K7240" i="24"/>
  <c r="M7240" i="24"/>
  <c r="J7240" i="24"/>
  <c r="N7240" i="24"/>
  <c r="I7242" i="24" l="1"/>
  <c r="L7241" i="24"/>
  <c r="K7241" i="24"/>
  <c r="M7241" i="24"/>
  <c r="J7241" i="24"/>
  <c r="N7241" i="24"/>
  <c r="I7243" i="24" l="1"/>
  <c r="L7242" i="24"/>
  <c r="K7242" i="24"/>
  <c r="J7242" i="24"/>
  <c r="N7242" i="24"/>
  <c r="M7242" i="24"/>
  <c r="I7244" i="24" l="1"/>
  <c r="L7243" i="24"/>
  <c r="K7243" i="24"/>
  <c r="J7243" i="24"/>
  <c r="N7243" i="24"/>
  <c r="M7243" i="24"/>
  <c r="I7245" i="24" l="1"/>
  <c r="L7244" i="24"/>
  <c r="J7244" i="24"/>
  <c r="M7244" i="24"/>
  <c r="K7244" i="24"/>
  <c r="N7244" i="24"/>
  <c r="I7246" i="24" l="1"/>
  <c r="L7245" i="24"/>
  <c r="N7245" i="24"/>
  <c r="K7245" i="24"/>
  <c r="J7245" i="24"/>
  <c r="M7245" i="24"/>
  <c r="I7247" i="24" l="1"/>
  <c r="L7246" i="24"/>
  <c r="J7246" i="24"/>
  <c r="N7246" i="24"/>
  <c r="K7246" i="24"/>
  <c r="M7246" i="24"/>
  <c r="I7248" i="24" l="1"/>
  <c r="L7247" i="24"/>
  <c r="K7247" i="24"/>
  <c r="J7247" i="24"/>
  <c r="N7247" i="24"/>
  <c r="M7247" i="24"/>
  <c r="I7249" i="24" l="1"/>
  <c r="L7248" i="24"/>
  <c r="K7248" i="24"/>
  <c r="N7248" i="24"/>
  <c r="J7248" i="24"/>
  <c r="M7248" i="24"/>
  <c r="I7250" i="24" l="1"/>
  <c r="L7249" i="24"/>
  <c r="J7249" i="24"/>
  <c r="K7249" i="24"/>
  <c r="M7249" i="24"/>
  <c r="N7249" i="24"/>
  <c r="I7251" i="24" l="1"/>
  <c r="L7250" i="24"/>
  <c r="K7250" i="24"/>
  <c r="J7250" i="24"/>
  <c r="M7250" i="24"/>
  <c r="N7250" i="24"/>
  <c r="I7252" i="24" l="1"/>
  <c r="L7251" i="24"/>
  <c r="J7251" i="24"/>
  <c r="M7251" i="24"/>
  <c r="K7251" i="24"/>
  <c r="N7251" i="24"/>
  <c r="I7253" i="24" l="1"/>
  <c r="L7252" i="24"/>
  <c r="K7252" i="24"/>
  <c r="N7252" i="24"/>
  <c r="J7252" i="24"/>
  <c r="M7252" i="24"/>
  <c r="I7254" i="24" l="1"/>
  <c r="L7253" i="24"/>
  <c r="J7253" i="24"/>
  <c r="N7253" i="24"/>
  <c r="K7253" i="24"/>
  <c r="M7253" i="24"/>
  <c r="I7255" i="24" l="1"/>
  <c r="L7254" i="24"/>
  <c r="J7254" i="24"/>
  <c r="M7254" i="24"/>
  <c r="K7254" i="24"/>
  <c r="N7254" i="24"/>
  <c r="I7256" i="24" l="1"/>
  <c r="L7255" i="24"/>
  <c r="M7255" i="24"/>
  <c r="K7255" i="24"/>
  <c r="J7255" i="24"/>
  <c r="N7255" i="24"/>
  <c r="I7257" i="24" l="1"/>
  <c r="L7256" i="24"/>
  <c r="K7256" i="24"/>
  <c r="N7256" i="24"/>
  <c r="J7256" i="24"/>
  <c r="M7256" i="24"/>
  <c r="I7258" i="24" l="1"/>
  <c r="L7257" i="24"/>
  <c r="J7257" i="24"/>
  <c r="N7257" i="24"/>
  <c r="K7257" i="24"/>
  <c r="M7257" i="24"/>
  <c r="I7259" i="24" l="1"/>
  <c r="L7258" i="24"/>
  <c r="K7258" i="24"/>
  <c r="J7258" i="24"/>
  <c r="N7258" i="24"/>
  <c r="M7258" i="24"/>
  <c r="I7260" i="24" l="1"/>
  <c r="L7259" i="24"/>
  <c r="M7259" i="24"/>
  <c r="K7259" i="24"/>
  <c r="N7259" i="24"/>
  <c r="J7259" i="24"/>
  <c r="I7261" i="24" l="1"/>
  <c r="L7260" i="24"/>
  <c r="K7260" i="24"/>
  <c r="N7260" i="24"/>
  <c r="J7260" i="24"/>
  <c r="M7260" i="24"/>
  <c r="I7262" i="24" l="1"/>
  <c r="L7261" i="24"/>
  <c r="K7261" i="24"/>
  <c r="N7261" i="24"/>
  <c r="J7261" i="24"/>
  <c r="M7261" i="24"/>
  <c r="I7263" i="24" l="1"/>
  <c r="L7262" i="24"/>
  <c r="N7262" i="24"/>
  <c r="K7262" i="24"/>
  <c r="J7262" i="24"/>
  <c r="M7262" i="24"/>
  <c r="I7264" i="24" l="1"/>
  <c r="L7263" i="24"/>
  <c r="J7263" i="24"/>
  <c r="M7263" i="24"/>
  <c r="K7263" i="24"/>
  <c r="N7263" i="24"/>
  <c r="I7265" i="24" l="1"/>
  <c r="L7264" i="24"/>
  <c r="N7264" i="24"/>
  <c r="K7264" i="24"/>
  <c r="J7264" i="24"/>
  <c r="M7264" i="24"/>
  <c r="I7266" i="24" l="1"/>
  <c r="L7265" i="24"/>
  <c r="J7265" i="24"/>
  <c r="N7265" i="24"/>
  <c r="K7265" i="24"/>
  <c r="M7265" i="24"/>
  <c r="I7267" i="24" l="1"/>
  <c r="L7266" i="24"/>
  <c r="K7266" i="24"/>
  <c r="J7266" i="24"/>
  <c r="N7266" i="24"/>
  <c r="M7266" i="24"/>
  <c r="I7268" i="24" l="1"/>
  <c r="L7267" i="24"/>
  <c r="K7267" i="24"/>
  <c r="N7267" i="24"/>
  <c r="J7267" i="24"/>
  <c r="M7267" i="24"/>
  <c r="I7269" i="24" l="1"/>
  <c r="L7268" i="24"/>
  <c r="K7268" i="24"/>
  <c r="N7268" i="24"/>
  <c r="J7268" i="24"/>
  <c r="M7268" i="24"/>
  <c r="I7270" i="24" l="1"/>
  <c r="L7269" i="24"/>
  <c r="J7269" i="24"/>
  <c r="K7269" i="24"/>
  <c r="N7269" i="24"/>
  <c r="M7269" i="24"/>
  <c r="I7271" i="24" l="1"/>
  <c r="L7270" i="24"/>
  <c r="K7270" i="24"/>
  <c r="N7270" i="24"/>
  <c r="J7270" i="24"/>
  <c r="M7270" i="24"/>
  <c r="I7272" i="24" l="1"/>
  <c r="L7271" i="24"/>
  <c r="J7271" i="24"/>
  <c r="K7271" i="24"/>
  <c r="N7271" i="24"/>
  <c r="M7271" i="24"/>
  <c r="I7273" i="24" l="1"/>
  <c r="L7272" i="24"/>
  <c r="K7272" i="24"/>
  <c r="J7272" i="24"/>
  <c r="N7272" i="24"/>
  <c r="M7272" i="24"/>
  <c r="I7274" i="24" l="1"/>
  <c r="L7273" i="24"/>
  <c r="J7273" i="24"/>
  <c r="K7273" i="24"/>
  <c r="N7273" i="24"/>
  <c r="M7273" i="24"/>
  <c r="I7275" i="24" l="1"/>
  <c r="L7274" i="24"/>
  <c r="K7274" i="24"/>
  <c r="J7274" i="24"/>
  <c r="N7274" i="24"/>
  <c r="M7274" i="24"/>
  <c r="I7276" i="24" l="1"/>
  <c r="L7275" i="24"/>
  <c r="K7275" i="24"/>
  <c r="M7275" i="24"/>
  <c r="J7275" i="24"/>
  <c r="N7275" i="24"/>
  <c r="I7277" i="24" l="1"/>
  <c r="L7276" i="24"/>
  <c r="J7276" i="24"/>
  <c r="K7276" i="24"/>
  <c r="N7276" i="24"/>
  <c r="M7276" i="24"/>
  <c r="I7278" i="24" l="1"/>
  <c r="L7277" i="24"/>
  <c r="K7277" i="24"/>
  <c r="N7277" i="24"/>
  <c r="J7277" i="24"/>
  <c r="M7277" i="24"/>
  <c r="I7279" i="24" l="1"/>
  <c r="L7278" i="24"/>
  <c r="K7278" i="24"/>
  <c r="J7278" i="24"/>
  <c r="M7278" i="24"/>
  <c r="N7278" i="24"/>
  <c r="I7280" i="24" l="1"/>
  <c r="L7279" i="24"/>
  <c r="K7279" i="24"/>
  <c r="N7279" i="24"/>
  <c r="J7279" i="24"/>
  <c r="M7279" i="24"/>
  <c r="I7281" i="24" l="1"/>
  <c r="L7280" i="24"/>
  <c r="K7280" i="24"/>
  <c r="J7280" i="24"/>
  <c r="N7280" i="24"/>
  <c r="M7280" i="24"/>
  <c r="I7282" i="24" l="1"/>
  <c r="L7281" i="24"/>
  <c r="K7281" i="24"/>
  <c r="N7281" i="24"/>
  <c r="J7281" i="24"/>
  <c r="M7281" i="24"/>
  <c r="I7283" i="24" l="1"/>
  <c r="L7282" i="24"/>
  <c r="K7282" i="24"/>
  <c r="N7282" i="24"/>
  <c r="J7282" i="24"/>
  <c r="M7282" i="24"/>
  <c r="I7284" i="24" l="1"/>
  <c r="L7283" i="24"/>
  <c r="K7283" i="24"/>
  <c r="M7283" i="24"/>
  <c r="J7283" i="24"/>
  <c r="N7283" i="24"/>
  <c r="I7285" i="24" l="1"/>
  <c r="L7284" i="24"/>
  <c r="J7284" i="24"/>
  <c r="K7284" i="24"/>
  <c r="M7284" i="24"/>
  <c r="N7284" i="24"/>
  <c r="I7286" i="24" l="1"/>
  <c r="L7285" i="24"/>
  <c r="J7285" i="24"/>
  <c r="N7285" i="24"/>
  <c r="K7285" i="24"/>
  <c r="M7285" i="24"/>
  <c r="I7287" i="24" l="1"/>
  <c r="L7286" i="24"/>
  <c r="K7286" i="24"/>
  <c r="M7286" i="24"/>
  <c r="J7286" i="24"/>
  <c r="N7286" i="24"/>
  <c r="I7288" i="24" l="1"/>
  <c r="L7287" i="24"/>
  <c r="K7287" i="24"/>
  <c r="N7287" i="24"/>
  <c r="M7287" i="24"/>
  <c r="J7287" i="24"/>
  <c r="I7289" i="24" l="1"/>
  <c r="L7288" i="24"/>
  <c r="K7288" i="24"/>
  <c r="M7288" i="24"/>
  <c r="J7288" i="24"/>
  <c r="N7288" i="24"/>
  <c r="I7290" i="24" l="1"/>
  <c r="L7289" i="24"/>
  <c r="J7289" i="24"/>
  <c r="N7289" i="24"/>
  <c r="K7289" i="24"/>
  <c r="M7289" i="24"/>
  <c r="I7291" i="24" l="1"/>
  <c r="L7290" i="24"/>
  <c r="J7290" i="24"/>
  <c r="N7290" i="24"/>
  <c r="K7290" i="24"/>
  <c r="M7290" i="24"/>
  <c r="I7292" i="24" l="1"/>
  <c r="L7291" i="24"/>
  <c r="J7291" i="24"/>
  <c r="N7291" i="24"/>
  <c r="K7291" i="24"/>
  <c r="M7291" i="24"/>
  <c r="I7293" i="24" l="1"/>
  <c r="L7292" i="24"/>
  <c r="K7292" i="24"/>
  <c r="M7292" i="24"/>
  <c r="J7292" i="24"/>
  <c r="N7292" i="24"/>
  <c r="I7294" i="24" l="1"/>
  <c r="L7293" i="24"/>
  <c r="K7293" i="24"/>
  <c r="J7293" i="24"/>
  <c r="M7293" i="24"/>
  <c r="N7293" i="24"/>
  <c r="I7295" i="24" l="1"/>
  <c r="L7294" i="24"/>
  <c r="K7294" i="24"/>
  <c r="M7294" i="24"/>
  <c r="J7294" i="24"/>
  <c r="N7294" i="24"/>
  <c r="I7296" i="24" l="1"/>
  <c r="L7295" i="24"/>
  <c r="K7295" i="24"/>
  <c r="N7295" i="24"/>
  <c r="J7295" i="24"/>
  <c r="M7295" i="24"/>
  <c r="I7297" i="24" l="1"/>
  <c r="L7296" i="24"/>
  <c r="N7296" i="24"/>
  <c r="K7296" i="24"/>
  <c r="J7296" i="24"/>
  <c r="M7296" i="24"/>
  <c r="I7298" i="24" l="1"/>
  <c r="L7297" i="24"/>
  <c r="J7297" i="24"/>
  <c r="N7297" i="24"/>
  <c r="K7297" i="24"/>
  <c r="M7297" i="24"/>
  <c r="I7299" i="24" l="1"/>
  <c r="L7298" i="24"/>
  <c r="K7298" i="24"/>
  <c r="N7298" i="24"/>
  <c r="J7298" i="24"/>
  <c r="M7298" i="24"/>
  <c r="I7300" i="24" l="1"/>
  <c r="L7299" i="24"/>
  <c r="J7299" i="24"/>
  <c r="K7299" i="24"/>
  <c r="M7299" i="24"/>
  <c r="N7299" i="24"/>
  <c r="I7301" i="24" l="1"/>
  <c r="L7300" i="24"/>
  <c r="K7300" i="24"/>
  <c r="J7300" i="24"/>
  <c r="N7300" i="24"/>
  <c r="M7300" i="24"/>
  <c r="I7302" i="24" l="1"/>
  <c r="L7301" i="24"/>
  <c r="J7301" i="24"/>
  <c r="K7301" i="24"/>
  <c r="N7301" i="24"/>
  <c r="M7301" i="24"/>
  <c r="I7303" i="24" l="1"/>
  <c r="L7302" i="24"/>
  <c r="K7302" i="24"/>
  <c r="J7302" i="24"/>
  <c r="N7302" i="24"/>
  <c r="M7302" i="24"/>
  <c r="I7304" i="24" l="1"/>
  <c r="L7303" i="24"/>
  <c r="M7303" i="24"/>
  <c r="K7303" i="24"/>
  <c r="N7303" i="24"/>
  <c r="J7303" i="24"/>
  <c r="I7305" i="24" l="1"/>
  <c r="L7304" i="24"/>
  <c r="M7304" i="24"/>
  <c r="K7304" i="24"/>
  <c r="N7304" i="24"/>
  <c r="J7304" i="24"/>
  <c r="I7306" i="24" l="1"/>
  <c r="L7305" i="24"/>
  <c r="K7305" i="24"/>
  <c r="N7305" i="24"/>
  <c r="J7305" i="24"/>
  <c r="M7305" i="24"/>
  <c r="I7307" i="24" l="1"/>
  <c r="L7306" i="24"/>
  <c r="K7306" i="24"/>
  <c r="J7306" i="24"/>
  <c r="M7306" i="24"/>
  <c r="N7306" i="24"/>
  <c r="I7308" i="24" l="1"/>
  <c r="L7307" i="24"/>
  <c r="J7307" i="24"/>
  <c r="M7307" i="24"/>
  <c r="K7307" i="24"/>
  <c r="N7307" i="24"/>
  <c r="I7309" i="24" l="1"/>
  <c r="L7308" i="24"/>
  <c r="J7308" i="24"/>
  <c r="M7308" i="24"/>
  <c r="K7308" i="24"/>
  <c r="N7308" i="24"/>
  <c r="I7310" i="24" l="1"/>
  <c r="L7309" i="24"/>
  <c r="K7309" i="24"/>
  <c r="M7309" i="24"/>
  <c r="J7309" i="24"/>
  <c r="N7309" i="24"/>
  <c r="I7311" i="24" l="1"/>
  <c r="L7310" i="24"/>
  <c r="K7310" i="24"/>
  <c r="J7310" i="24"/>
  <c r="M7310" i="24"/>
  <c r="N7310" i="24"/>
  <c r="I7312" i="24" l="1"/>
  <c r="L7311" i="24"/>
  <c r="J7311" i="24"/>
  <c r="M7311" i="24"/>
  <c r="K7311" i="24"/>
  <c r="N7311" i="24"/>
  <c r="I7313" i="24" l="1"/>
  <c r="L7312" i="24"/>
  <c r="J7312" i="24"/>
  <c r="M7312" i="24"/>
  <c r="K7312" i="24"/>
  <c r="N7312" i="24"/>
  <c r="I7314" i="24" l="1"/>
  <c r="L7313" i="24"/>
  <c r="K7313" i="24"/>
  <c r="J7313" i="24"/>
  <c r="N7313" i="24"/>
  <c r="M7313" i="24"/>
  <c r="I7315" i="24" l="1"/>
  <c r="L7314" i="24"/>
  <c r="K7314" i="24"/>
  <c r="J7314" i="24"/>
  <c r="M7314" i="24"/>
  <c r="N7314" i="24"/>
  <c r="I7316" i="24" l="1"/>
  <c r="L7315" i="24"/>
  <c r="K7315" i="24"/>
  <c r="M7315" i="24"/>
  <c r="J7315" i="24"/>
  <c r="N7315" i="24"/>
  <c r="I7317" i="24" l="1"/>
  <c r="L7316" i="24"/>
  <c r="K7316" i="24"/>
  <c r="J7316" i="24"/>
  <c r="N7316" i="24"/>
  <c r="M7316" i="24"/>
  <c r="I7318" i="24" l="1"/>
  <c r="L7317" i="24"/>
  <c r="J7317" i="24"/>
  <c r="K7317" i="24"/>
  <c r="M7317" i="24"/>
  <c r="N7317" i="24"/>
  <c r="I7319" i="24" l="1"/>
  <c r="L7318" i="24"/>
  <c r="K7318" i="24"/>
  <c r="J7318" i="24"/>
  <c r="M7318" i="24"/>
  <c r="N7318" i="24"/>
  <c r="I7320" i="24" l="1"/>
  <c r="L7319" i="24"/>
  <c r="K7319" i="24"/>
  <c r="J7319" i="24"/>
  <c r="N7319" i="24"/>
  <c r="M7319" i="24"/>
  <c r="I7321" i="24" l="1"/>
  <c r="L7320" i="24"/>
  <c r="N7320" i="24"/>
  <c r="K7320" i="24"/>
  <c r="J7320" i="24"/>
  <c r="M7320" i="24"/>
  <c r="I7322" i="24" l="1"/>
  <c r="L7321" i="24"/>
  <c r="K7321" i="24"/>
  <c r="N7321" i="24"/>
  <c r="J7321" i="24"/>
  <c r="M7321" i="24"/>
  <c r="I7323" i="24" l="1"/>
  <c r="L7322" i="24"/>
  <c r="J7322" i="24"/>
  <c r="K7322" i="24"/>
  <c r="N7322" i="24"/>
  <c r="M7322" i="24"/>
  <c r="I7324" i="24" l="1"/>
  <c r="L7323" i="24"/>
  <c r="J7323" i="24"/>
  <c r="N7323" i="24"/>
  <c r="K7323" i="24"/>
  <c r="M7323" i="24"/>
  <c r="I7325" i="24" l="1"/>
  <c r="L7324" i="24"/>
  <c r="J7324" i="24"/>
  <c r="K7324" i="24"/>
  <c r="N7324" i="24"/>
  <c r="M7324" i="24"/>
  <c r="I7326" i="24" l="1"/>
  <c r="L7325" i="24"/>
  <c r="K7325" i="24"/>
  <c r="J7325" i="24"/>
  <c r="N7325" i="24"/>
  <c r="M7325" i="24"/>
  <c r="I7327" i="24" l="1"/>
  <c r="L7326" i="24"/>
  <c r="J7326" i="24"/>
  <c r="N7326" i="24"/>
  <c r="K7326" i="24"/>
  <c r="M7326" i="24"/>
  <c r="I7328" i="24" l="1"/>
  <c r="L7327" i="24"/>
  <c r="K7327" i="24"/>
  <c r="M7327" i="24"/>
  <c r="J7327" i="24"/>
  <c r="N7327" i="24"/>
  <c r="I7329" i="24" l="1"/>
  <c r="L7328" i="24"/>
  <c r="K7328" i="24"/>
  <c r="J7328" i="24"/>
  <c r="N7328" i="24"/>
  <c r="M7328" i="24"/>
  <c r="I7330" i="24" l="1"/>
  <c r="L7329" i="24"/>
  <c r="J7329" i="24"/>
  <c r="M7329" i="24"/>
  <c r="K7329" i="24"/>
  <c r="N7329" i="24"/>
  <c r="I7331" i="24" l="1"/>
  <c r="L7330" i="24"/>
  <c r="K7330" i="24"/>
  <c r="J7330" i="24"/>
  <c r="N7330" i="24"/>
  <c r="M7330" i="24"/>
  <c r="I7332" i="24" l="1"/>
  <c r="L7331" i="24"/>
  <c r="K7331" i="24"/>
  <c r="J7331" i="24"/>
  <c r="M7331" i="24"/>
  <c r="N7331" i="24"/>
  <c r="I7333" i="24" l="1"/>
  <c r="L7332" i="24"/>
  <c r="K7332" i="24"/>
  <c r="J7332" i="24"/>
  <c r="M7332" i="24"/>
  <c r="N7332" i="24"/>
  <c r="I7334" i="24" l="1"/>
  <c r="L7333" i="24"/>
  <c r="K7333" i="24"/>
  <c r="N7333" i="24"/>
  <c r="J7333" i="24"/>
  <c r="M7333" i="24"/>
  <c r="I7335" i="24" l="1"/>
  <c r="L7334" i="24"/>
  <c r="J7334" i="24"/>
  <c r="N7334" i="24"/>
  <c r="K7334" i="24"/>
  <c r="M7334" i="24"/>
  <c r="I7336" i="24" l="1"/>
  <c r="L7335" i="24"/>
  <c r="K7335" i="24"/>
  <c r="J7335" i="24"/>
  <c r="N7335" i="24"/>
  <c r="M7335" i="24"/>
  <c r="I7337" i="24" l="1"/>
  <c r="L7336" i="24"/>
  <c r="K7336" i="24"/>
  <c r="M7336" i="24"/>
  <c r="J7336" i="24"/>
  <c r="N7336" i="24"/>
  <c r="I7338" i="24" l="1"/>
  <c r="L7337" i="24"/>
  <c r="J7337" i="24"/>
  <c r="K7337" i="24"/>
  <c r="N7337" i="24"/>
  <c r="M7337" i="24"/>
  <c r="I7339" i="24" l="1"/>
  <c r="L7338" i="24"/>
  <c r="K7338" i="24"/>
  <c r="J7338" i="24"/>
  <c r="N7338" i="24"/>
  <c r="M7338" i="24"/>
  <c r="I7340" i="24" l="1"/>
  <c r="L7339" i="24"/>
  <c r="N7339" i="24"/>
  <c r="K7339" i="24"/>
  <c r="J7339" i="24"/>
  <c r="M7339" i="24"/>
  <c r="I7341" i="24" l="1"/>
  <c r="L7340" i="24"/>
  <c r="K7340" i="24"/>
  <c r="J7340" i="24"/>
  <c r="N7340" i="24"/>
  <c r="M7340" i="24"/>
  <c r="I7342" i="24" l="1"/>
  <c r="L7341" i="24"/>
  <c r="K7341" i="24"/>
  <c r="J7341" i="24"/>
  <c r="M7341" i="24"/>
  <c r="N7341" i="24"/>
  <c r="I7343" i="24" l="1"/>
  <c r="L7342" i="24"/>
  <c r="K7342" i="24"/>
  <c r="J7342" i="24"/>
  <c r="N7342" i="24"/>
  <c r="M7342" i="24"/>
  <c r="I7344" i="24" l="1"/>
  <c r="L7343" i="24"/>
  <c r="K7343" i="24"/>
  <c r="J7343" i="24"/>
  <c r="N7343" i="24"/>
  <c r="M7343" i="24"/>
  <c r="I7345" i="24" l="1"/>
  <c r="L7344" i="24"/>
  <c r="K7344" i="24"/>
  <c r="J7344" i="24"/>
  <c r="M7344" i="24"/>
  <c r="N7344" i="24"/>
  <c r="I7346" i="24" l="1"/>
  <c r="L7345" i="24"/>
  <c r="K7345" i="24"/>
  <c r="J7345" i="24"/>
  <c r="N7345" i="24"/>
  <c r="M7345" i="24"/>
  <c r="I7347" i="24" l="1"/>
  <c r="L7346" i="24"/>
  <c r="J7346" i="24"/>
  <c r="K7346" i="24"/>
  <c r="N7346" i="24"/>
  <c r="M7346" i="24"/>
  <c r="I7348" i="24" l="1"/>
  <c r="L7347" i="24"/>
  <c r="M7347" i="24"/>
  <c r="J7347" i="24"/>
  <c r="K7347" i="24"/>
  <c r="N7347" i="24"/>
  <c r="I7349" i="24" l="1"/>
  <c r="L7348" i="24"/>
  <c r="K7348" i="24"/>
  <c r="N7348" i="24"/>
  <c r="J7348" i="24"/>
  <c r="M7348" i="24"/>
  <c r="I7350" i="24" l="1"/>
  <c r="L7349" i="24"/>
  <c r="J7349" i="24"/>
  <c r="K7349" i="24"/>
  <c r="M7349" i="24"/>
  <c r="N7349" i="24"/>
  <c r="I7351" i="24" l="1"/>
  <c r="L7350" i="24"/>
  <c r="K7350" i="24"/>
  <c r="J7350" i="24"/>
  <c r="N7350" i="24"/>
  <c r="M7350" i="24"/>
  <c r="I7352" i="24" l="1"/>
  <c r="L7351" i="24"/>
  <c r="K7351" i="24"/>
  <c r="J7351" i="24"/>
  <c r="M7351" i="24"/>
  <c r="N7351" i="24"/>
  <c r="I7353" i="24" l="1"/>
  <c r="L7352" i="24"/>
  <c r="K7352" i="24"/>
  <c r="J7352" i="24"/>
  <c r="N7352" i="24"/>
  <c r="M7352" i="24"/>
  <c r="I7354" i="24" l="1"/>
  <c r="L7353" i="24"/>
  <c r="J7353" i="24"/>
  <c r="K7353" i="24"/>
  <c r="M7353" i="24"/>
  <c r="N7353" i="24"/>
  <c r="I7355" i="24" l="1"/>
  <c r="L7354" i="24"/>
  <c r="K7354" i="24"/>
  <c r="J7354" i="24"/>
  <c r="N7354" i="24"/>
  <c r="M7354" i="24"/>
  <c r="I7356" i="24" l="1"/>
  <c r="L7355" i="24"/>
  <c r="J7355" i="24"/>
  <c r="K7355" i="24"/>
  <c r="N7355" i="24"/>
  <c r="M7355" i="24"/>
  <c r="I7357" i="24" l="1"/>
  <c r="L7356" i="24"/>
  <c r="K7356" i="24"/>
  <c r="J7356" i="24"/>
  <c r="N7356" i="24"/>
  <c r="M7356" i="24"/>
  <c r="I7358" i="24" l="1"/>
  <c r="L7357" i="24"/>
  <c r="J7357" i="24"/>
  <c r="M7357" i="24"/>
  <c r="K7357" i="24"/>
  <c r="N7357" i="24"/>
  <c r="I7359" i="24" l="1"/>
  <c r="L7358" i="24"/>
  <c r="K7358" i="24"/>
  <c r="M7358" i="24"/>
  <c r="N7358" i="24"/>
  <c r="J7358" i="24"/>
  <c r="I7360" i="24" l="1"/>
  <c r="L7359" i="24"/>
  <c r="J7359" i="24"/>
  <c r="N7359" i="24"/>
  <c r="M7359" i="24"/>
  <c r="K7359" i="24"/>
  <c r="I7361" i="24" l="1"/>
  <c r="L7360" i="24"/>
  <c r="K7360" i="24"/>
  <c r="J7360" i="24"/>
  <c r="M7360" i="24"/>
  <c r="N7360" i="24"/>
  <c r="I7362" i="24" l="1"/>
  <c r="L7361" i="24"/>
  <c r="J7361" i="24"/>
  <c r="M7361" i="24"/>
  <c r="K7361" i="24"/>
  <c r="N7361" i="24"/>
  <c r="I7363" i="24" l="1"/>
  <c r="L7362" i="24"/>
  <c r="K7362" i="24"/>
  <c r="M7362" i="24"/>
  <c r="J7362" i="24"/>
  <c r="N7362" i="24"/>
  <c r="I7364" i="24" l="1"/>
  <c r="L7363" i="24"/>
  <c r="J7363" i="24"/>
  <c r="M7363" i="24"/>
  <c r="K7363" i="24"/>
  <c r="N7363" i="24"/>
  <c r="I7365" i="24" l="1"/>
  <c r="L7364" i="24"/>
  <c r="K7364" i="24"/>
  <c r="J7364" i="24"/>
  <c r="M7364" i="24"/>
  <c r="N7364" i="24"/>
  <c r="I7366" i="24" l="1"/>
  <c r="L7365" i="24"/>
  <c r="K7365" i="24"/>
  <c r="J7365" i="24"/>
  <c r="N7365" i="24"/>
  <c r="M7365" i="24"/>
  <c r="I7367" i="24" l="1"/>
  <c r="L7366" i="24"/>
  <c r="K7366" i="24"/>
  <c r="J7366" i="24"/>
  <c r="M7366" i="24"/>
  <c r="N7366" i="24"/>
  <c r="I7368" i="24" l="1"/>
  <c r="L7367" i="24"/>
  <c r="J7367" i="24"/>
  <c r="K7367" i="24"/>
  <c r="M7367" i="24"/>
  <c r="N7367" i="24"/>
  <c r="I7369" i="24" l="1"/>
  <c r="L7368" i="24"/>
  <c r="K7368" i="24"/>
  <c r="J7368" i="24"/>
  <c r="N7368" i="24"/>
  <c r="M7368" i="24"/>
  <c r="I7370" i="24" l="1"/>
  <c r="L7369" i="24"/>
  <c r="J7369" i="24"/>
  <c r="K7369" i="24"/>
  <c r="M7369" i="24"/>
  <c r="N7369" i="24"/>
  <c r="I7371" i="24" l="1"/>
  <c r="L7370" i="24"/>
  <c r="K7370" i="24"/>
  <c r="J7370" i="24"/>
  <c r="N7370" i="24"/>
  <c r="M7370" i="24"/>
  <c r="I7372" i="24" l="1"/>
  <c r="L7371" i="24"/>
  <c r="K7371" i="24"/>
  <c r="N7371" i="24"/>
  <c r="J7371" i="24"/>
  <c r="M7371" i="24"/>
  <c r="I7373" i="24" l="1"/>
  <c r="L7372" i="24"/>
  <c r="K7372" i="24"/>
  <c r="J7372" i="24"/>
  <c r="M7372" i="24"/>
  <c r="N7372" i="24"/>
  <c r="I7374" i="24" l="1"/>
  <c r="L7373" i="24"/>
  <c r="J7373" i="24"/>
  <c r="K7373" i="24"/>
  <c r="N7373" i="24"/>
  <c r="M7373" i="24"/>
  <c r="I7375" i="24" l="1"/>
  <c r="L7374" i="24"/>
  <c r="K7374" i="24"/>
  <c r="J7374" i="24"/>
  <c r="N7374" i="24"/>
  <c r="M7374" i="24"/>
  <c r="I7376" i="24" l="1"/>
  <c r="L7375" i="24"/>
  <c r="J7375" i="24"/>
  <c r="K7375" i="24"/>
  <c r="M7375" i="24"/>
  <c r="N7375" i="24"/>
  <c r="I7377" i="24" l="1"/>
  <c r="L7376" i="24"/>
  <c r="K7376" i="24"/>
  <c r="N7376" i="24"/>
  <c r="M7376" i="24"/>
  <c r="J7376" i="24"/>
  <c r="I7378" i="24" l="1"/>
  <c r="L7377" i="24"/>
  <c r="K7377" i="24"/>
  <c r="M7377" i="24"/>
  <c r="J7377" i="24"/>
  <c r="N7377" i="24"/>
  <c r="I7379" i="24" l="1"/>
  <c r="L7378" i="24"/>
  <c r="K7378" i="24"/>
  <c r="J7378" i="24"/>
  <c r="M7378" i="24"/>
  <c r="N7378" i="24"/>
  <c r="I7380" i="24" l="1"/>
  <c r="L7379" i="24"/>
  <c r="J7379" i="24"/>
  <c r="K7379" i="24"/>
  <c r="N7379" i="24"/>
  <c r="M7379" i="24"/>
  <c r="I7381" i="24" l="1"/>
  <c r="L7380" i="24"/>
  <c r="K7380" i="24"/>
  <c r="J7380" i="24"/>
  <c r="M7380" i="24"/>
  <c r="N7380" i="24"/>
  <c r="I7382" i="24" l="1"/>
  <c r="L7381" i="24"/>
  <c r="J7381" i="24"/>
  <c r="K7381" i="24"/>
  <c r="N7381" i="24"/>
  <c r="M7381" i="24"/>
  <c r="I7383" i="24" l="1"/>
  <c r="L7382" i="24"/>
  <c r="K7382" i="24"/>
  <c r="J7382" i="24"/>
  <c r="N7382" i="24"/>
  <c r="M7382" i="24"/>
  <c r="I7384" i="24" l="1"/>
  <c r="L7383" i="24"/>
  <c r="K7383" i="24"/>
  <c r="J7383" i="24"/>
  <c r="M7383" i="24"/>
  <c r="N7383" i="24"/>
  <c r="I7385" i="24" l="1"/>
  <c r="L7384" i="24"/>
  <c r="J7384" i="24"/>
  <c r="K7384" i="24"/>
  <c r="M7384" i="24"/>
  <c r="N7384" i="24"/>
  <c r="I7386" i="24" l="1"/>
  <c r="L7385" i="24"/>
  <c r="K7385" i="24"/>
  <c r="M7385" i="24"/>
  <c r="J7385" i="24"/>
  <c r="N7385" i="24"/>
  <c r="I7387" i="24" l="1"/>
  <c r="L7386" i="24"/>
  <c r="K7386" i="24"/>
  <c r="J7386" i="24"/>
  <c r="M7386" i="24"/>
  <c r="N7386" i="24"/>
  <c r="I7388" i="24" l="1"/>
  <c r="L7387" i="24"/>
  <c r="J7387" i="24"/>
  <c r="N7387" i="24"/>
  <c r="K7387" i="24"/>
  <c r="M7387" i="24"/>
  <c r="I7389" i="24" l="1"/>
  <c r="L7388" i="24"/>
  <c r="K7388" i="24"/>
  <c r="N7388" i="24"/>
  <c r="J7388" i="24"/>
  <c r="M7388" i="24"/>
  <c r="I7390" i="24" l="1"/>
  <c r="L7389" i="24"/>
  <c r="J7389" i="24"/>
  <c r="K7389" i="24"/>
  <c r="M7389" i="24"/>
  <c r="N7389" i="24"/>
  <c r="I7391" i="24" l="1"/>
  <c r="L7390" i="24"/>
  <c r="K7390" i="24"/>
  <c r="N7390" i="24"/>
  <c r="J7390" i="24"/>
  <c r="M7390" i="24"/>
  <c r="I7392" i="24" l="1"/>
  <c r="L7391" i="24"/>
  <c r="J7391" i="24"/>
  <c r="K7391" i="24"/>
  <c r="M7391" i="24"/>
  <c r="N7391" i="24"/>
  <c r="I7393" i="24" l="1"/>
  <c r="L7392" i="24"/>
  <c r="K7392" i="24"/>
  <c r="J7392" i="24"/>
  <c r="M7392" i="24"/>
  <c r="N7392" i="24"/>
  <c r="I7394" i="24" l="1"/>
  <c r="L7393" i="24"/>
  <c r="J7393" i="24"/>
  <c r="K7393" i="24"/>
  <c r="M7393" i="24"/>
  <c r="N7393" i="24"/>
  <c r="I7395" i="24" l="1"/>
  <c r="L7394" i="24"/>
  <c r="K7394" i="24"/>
  <c r="M7394" i="24"/>
  <c r="J7394" i="24"/>
  <c r="N7394" i="24"/>
  <c r="I7396" i="24" l="1"/>
  <c r="L7395" i="24"/>
  <c r="J7395" i="24"/>
  <c r="K7395" i="24"/>
  <c r="M7395" i="24"/>
  <c r="N7395" i="24"/>
  <c r="I7397" i="24" l="1"/>
  <c r="L7396" i="24"/>
  <c r="K7396" i="24"/>
  <c r="M7396" i="24"/>
  <c r="J7396" i="24"/>
  <c r="N7396" i="24"/>
  <c r="I7398" i="24" l="1"/>
  <c r="L7397" i="24"/>
  <c r="J7397" i="24"/>
  <c r="K7397" i="24"/>
  <c r="N7397" i="24"/>
  <c r="M7397" i="24"/>
  <c r="I7399" i="24" l="1"/>
  <c r="L7398" i="24"/>
  <c r="K7398" i="24"/>
  <c r="J7398" i="24"/>
  <c r="N7398" i="24"/>
  <c r="M7398" i="24"/>
  <c r="I7400" i="24" l="1"/>
  <c r="L7399" i="24"/>
  <c r="J7399" i="24"/>
  <c r="K7399" i="24"/>
  <c r="M7399" i="24"/>
  <c r="N7399" i="24"/>
  <c r="I7401" i="24" l="1"/>
  <c r="L7400" i="24"/>
  <c r="K7400" i="24"/>
  <c r="J7400" i="24"/>
  <c r="M7400" i="24"/>
  <c r="N7400" i="24"/>
  <c r="I7402" i="24" l="1"/>
  <c r="L7401" i="24"/>
  <c r="J7401" i="24"/>
  <c r="M7401" i="24"/>
  <c r="K7401" i="24"/>
  <c r="N7401" i="24"/>
  <c r="I7403" i="24" l="1"/>
  <c r="L7402" i="24"/>
  <c r="K7402" i="24"/>
  <c r="J7402" i="24"/>
  <c r="N7402" i="24"/>
  <c r="M7402" i="24"/>
  <c r="I7404" i="24" l="1"/>
  <c r="L7403" i="24"/>
  <c r="J7403" i="24"/>
  <c r="K7403" i="24"/>
  <c r="N7403" i="24"/>
  <c r="M7403" i="24"/>
  <c r="I7405" i="24" l="1"/>
  <c r="L7404" i="24"/>
  <c r="K7404" i="24"/>
  <c r="J7404" i="24"/>
  <c r="N7404" i="24"/>
  <c r="M7404" i="24"/>
  <c r="I7406" i="24" l="1"/>
  <c r="L7405" i="24"/>
  <c r="J7405" i="24"/>
  <c r="K7405" i="24"/>
  <c r="N7405" i="24"/>
  <c r="M7405" i="24"/>
  <c r="I7407" i="24" l="1"/>
  <c r="L7406" i="24"/>
  <c r="K7406" i="24"/>
  <c r="J7406" i="24"/>
  <c r="N7406" i="24"/>
  <c r="M7406" i="24"/>
  <c r="I7408" i="24" l="1"/>
  <c r="L7407" i="24"/>
  <c r="J7407" i="24"/>
  <c r="N7407" i="24"/>
  <c r="K7407" i="24"/>
  <c r="M7407" i="24"/>
  <c r="I7409" i="24" l="1"/>
  <c r="L7408" i="24"/>
  <c r="K7408" i="24"/>
  <c r="J7408" i="24"/>
  <c r="N7408" i="24"/>
  <c r="M7408" i="24"/>
  <c r="I7410" i="24" l="1"/>
  <c r="L7409" i="24"/>
  <c r="J7409" i="24"/>
  <c r="N7409" i="24"/>
  <c r="M7409" i="24"/>
  <c r="K7409" i="24"/>
  <c r="I7411" i="24" l="1"/>
  <c r="L7410" i="24"/>
  <c r="K7410" i="24"/>
  <c r="M7410" i="24"/>
  <c r="J7410" i="24"/>
  <c r="N7410" i="24"/>
  <c r="I7412" i="24" l="1"/>
  <c r="L7411" i="24"/>
  <c r="N7411" i="24"/>
  <c r="J7411" i="24"/>
  <c r="K7411" i="24"/>
  <c r="M7411" i="24"/>
  <c r="I7413" i="24" l="1"/>
  <c r="L7412" i="24"/>
  <c r="K7412" i="24"/>
  <c r="M7412" i="24"/>
  <c r="J7412" i="24"/>
  <c r="N7412" i="24"/>
  <c r="I7414" i="24" l="1"/>
  <c r="L7413" i="24"/>
  <c r="N7413" i="24"/>
  <c r="J7413" i="24"/>
  <c r="K7413" i="24"/>
  <c r="M7413" i="24"/>
  <c r="I7415" i="24" l="1"/>
  <c r="L7414" i="24"/>
  <c r="K7414" i="24"/>
  <c r="N7414" i="24"/>
  <c r="J7414" i="24"/>
  <c r="M7414" i="24"/>
  <c r="I7416" i="24" l="1"/>
  <c r="L7415" i="24"/>
  <c r="M7415" i="24"/>
  <c r="J7415" i="24"/>
  <c r="K7415" i="24"/>
  <c r="N7415" i="24"/>
  <c r="I7417" i="24" l="1"/>
  <c r="L7416" i="24"/>
  <c r="K7416" i="24"/>
  <c r="J7416" i="24"/>
  <c r="M7416" i="24"/>
  <c r="N7416" i="24"/>
  <c r="I7418" i="24" l="1"/>
  <c r="L7417" i="24"/>
  <c r="J7417" i="24"/>
  <c r="M7417" i="24"/>
  <c r="K7417" i="24"/>
  <c r="N7417" i="24"/>
  <c r="I7419" i="24" l="1"/>
  <c r="L7418" i="24"/>
  <c r="K7418" i="24"/>
  <c r="N7418" i="24"/>
  <c r="M7418" i="24"/>
  <c r="J7418" i="24"/>
  <c r="I7420" i="24" l="1"/>
  <c r="L7419" i="24"/>
  <c r="K7419" i="24"/>
  <c r="M7419" i="24"/>
  <c r="J7419" i="24"/>
  <c r="N7419" i="24"/>
  <c r="I7421" i="24" l="1"/>
  <c r="L7420" i="24"/>
  <c r="J7420" i="24"/>
  <c r="M7420" i="24"/>
  <c r="K7420" i="24"/>
  <c r="N7420" i="24"/>
  <c r="I7422" i="24" l="1"/>
  <c r="L7421" i="24"/>
  <c r="J7421" i="24"/>
  <c r="K7421" i="24"/>
  <c r="N7421" i="24"/>
  <c r="M7421" i="24"/>
  <c r="I7423" i="24" l="1"/>
  <c r="L7422" i="24"/>
  <c r="J7422" i="24"/>
  <c r="M7422" i="24"/>
  <c r="K7422" i="24"/>
  <c r="N7422" i="24"/>
  <c r="I7424" i="24" l="1"/>
  <c r="L7423" i="24"/>
  <c r="J7423" i="24"/>
  <c r="N7423" i="24"/>
  <c r="K7423" i="24"/>
  <c r="M7423" i="24"/>
  <c r="I7425" i="24" l="1"/>
  <c r="L7424" i="24"/>
  <c r="K7424" i="24"/>
  <c r="M7424" i="24"/>
  <c r="J7424" i="24"/>
  <c r="N7424" i="24"/>
  <c r="I7426" i="24" l="1"/>
  <c r="L7425" i="24"/>
  <c r="J7425" i="24"/>
  <c r="N7425" i="24"/>
  <c r="M7425" i="24"/>
  <c r="K7425" i="24"/>
  <c r="I7427" i="24" l="1"/>
  <c r="L7426" i="24"/>
  <c r="K7426" i="24"/>
  <c r="J7426" i="24"/>
  <c r="M7426" i="24"/>
  <c r="N7426" i="24"/>
  <c r="I7428" i="24" l="1"/>
  <c r="L7427" i="24"/>
  <c r="J7427" i="24"/>
  <c r="N7427" i="24"/>
  <c r="K7427" i="24"/>
  <c r="M7427" i="24"/>
  <c r="I7429" i="24" l="1"/>
  <c r="L7428" i="24"/>
  <c r="K7428" i="24"/>
  <c r="M7428" i="24"/>
  <c r="J7428" i="24"/>
  <c r="N7428" i="24"/>
  <c r="I7430" i="24" l="1"/>
  <c r="L7429" i="24"/>
  <c r="J7429" i="24"/>
  <c r="N7429" i="24"/>
  <c r="K7429" i="24"/>
  <c r="M7429" i="24"/>
  <c r="I7431" i="24" l="1"/>
  <c r="L7430" i="24"/>
  <c r="K7430" i="24"/>
  <c r="M7430" i="24"/>
  <c r="J7430" i="24"/>
  <c r="N7430" i="24"/>
  <c r="I7432" i="24" l="1"/>
  <c r="L7431" i="24"/>
  <c r="K7431" i="24"/>
  <c r="N7431" i="24"/>
  <c r="J7431" i="24"/>
  <c r="M7431" i="24"/>
  <c r="I7433" i="24" l="1"/>
  <c r="L7432" i="24"/>
  <c r="J7432" i="24"/>
  <c r="M7432" i="24"/>
  <c r="K7432" i="24"/>
  <c r="N7432" i="24"/>
  <c r="I7434" i="24" l="1"/>
  <c r="L7433" i="24"/>
  <c r="J7433" i="24"/>
  <c r="K7433" i="24"/>
  <c r="N7433" i="24"/>
  <c r="M7433" i="24"/>
  <c r="I7435" i="24" l="1"/>
  <c r="L7434" i="24"/>
  <c r="K7434" i="24"/>
  <c r="M7434" i="24"/>
  <c r="J7434" i="24"/>
  <c r="N7434" i="24"/>
  <c r="I7436" i="24" l="1"/>
  <c r="L7435" i="24"/>
  <c r="J7435" i="24"/>
  <c r="M7435" i="24"/>
  <c r="K7435" i="24"/>
  <c r="N7435" i="24"/>
  <c r="I7437" i="24" l="1"/>
  <c r="L7436" i="24"/>
  <c r="K7436" i="24"/>
  <c r="N7436" i="24"/>
  <c r="J7436" i="24"/>
  <c r="M7436" i="24"/>
  <c r="I7438" i="24" l="1"/>
  <c r="L7437" i="24"/>
  <c r="J7437" i="24"/>
  <c r="N7437" i="24"/>
  <c r="M7437" i="24"/>
  <c r="K7437" i="24"/>
  <c r="I7439" i="24" l="1"/>
  <c r="L7438" i="24"/>
  <c r="K7438" i="24"/>
  <c r="J7438" i="24"/>
  <c r="N7438" i="24"/>
  <c r="M7438" i="24"/>
  <c r="I7440" i="24" l="1"/>
  <c r="L7439" i="24"/>
  <c r="J7439" i="24"/>
  <c r="N7439" i="24"/>
  <c r="K7439" i="24"/>
  <c r="M7439" i="24"/>
  <c r="I7441" i="24" l="1"/>
  <c r="L7440" i="24"/>
  <c r="K7440" i="24"/>
  <c r="N7440" i="24"/>
  <c r="J7440" i="24"/>
  <c r="M7440" i="24"/>
  <c r="I7442" i="24" l="1"/>
  <c r="L7441" i="24"/>
  <c r="J7441" i="24"/>
  <c r="K7441" i="24"/>
  <c r="M7441" i="24"/>
  <c r="N7441" i="24"/>
  <c r="I7443" i="24" l="1"/>
  <c r="L7442" i="24"/>
  <c r="K7442" i="24"/>
  <c r="J7442" i="24"/>
  <c r="M7442" i="24"/>
  <c r="N7442" i="24"/>
  <c r="I7444" i="24" l="1"/>
  <c r="L7443" i="24"/>
  <c r="J7443" i="24"/>
  <c r="M7443" i="24"/>
  <c r="K7443" i="24"/>
  <c r="N7443" i="24"/>
  <c r="I7445" i="24" l="1"/>
  <c r="L7444" i="24"/>
  <c r="K7444" i="24"/>
  <c r="J7444" i="24"/>
  <c r="M7444" i="24"/>
  <c r="N7444" i="24"/>
  <c r="I7446" i="24" l="1"/>
  <c r="L7445" i="24"/>
  <c r="J7445" i="24"/>
  <c r="M7445" i="24"/>
  <c r="K7445" i="24"/>
  <c r="N7445" i="24"/>
  <c r="I7447" i="24" l="1"/>
  <c r="L7446" i="24"/>
  <c r="K7446" i="24"/>
  <c r="N7446" i="24"/>
  <c r="M7446" i="24"/>
  <c r="J7446" i="24"/>
  <c r="I7448" i="24" l="1"/>
  <c r="L7447" i="24"/>
  <c r="J7447" i="24"/>
  <c r="M7447" i="24"/>
  <c r="K7447" i="24"/>
  <c r="N7447" i="24"/>
  <c r="I7449" i="24" l="1"/>
  <c r="L7448" i="24"/>
  <c r="K7448" i="24"/>
  <c r="N7448" i="24"/>
  <c r="J7448" i="24"/>
  <c r="M7448" i="24"/>
  <c r="I7450" i="24" l="1"/>
  <c r="L7449" i="24"/>
  <c r="J7449" i="24"/>
  <c r="N7449" i="24"/>
  <c r="K7449" i="24"/>
  <c r="M7449" i="24"/>
  <c r="I7451" i="24" l="1"/>
  <c r="L7450" i="24"/>
  <c r="K7450" i="24"/>
  <c r="J7450" i="24"/>
  <c r="N7450" i="24"/>
  <c r="M7450" i="24"/>
  <c r="I7452" i="24" l="1"/>
  <c r="L7451" i="24"/>
  <c r="J7451" i="24"/>
  <c r="K7451" i="24"/>
  <c r="M7451" i="24"/>
  <c r="N7451" i="24"/>
  <c r="I7453" i="24" l="1"/>
  <c r="L7452" i="24"/>
  <c r="K7452" i="24"/>
  <c r="J7452" i="24"/>
  <c r="N7452" i="24"/>
  <c r="M7452" i="24"/>
  <c r="I7454" i="24" l="1"/>
  <c r="L7453" i="24"/>
  <c r="J7453" i="24"/>
  <c r="K7453" i="24"/>
  <c r="M7453" i="24"/>
  <c r="N7453" i="24"/>
  <c r="I7455" i="24" l="1"/>
  <c r="L7454" i="24"/>
  <c r="K7454" i="24"/>
  <c r="J7454" i="24"/>
  <c r="N7454" i="24"/>
  <c r="M7454" i="24"/>
  <c r="I7456" i="24" l="1"/>
  <c r="L7455" i="24"/>
  <c r="J7455" i="24"/>
  <c r="N7455" i="24"/>
  <c r="K7455" i="24"/>
  <c r="M7455" i="24"/>
  <c r="I7457" i="24" l="1"/>
  <c r="L7456" i="24"/>
  <c r="K7456" i="24"/>
  <c r="J7456" i="24"/>
  <c r="M7456" i="24"/>
  <c r="N7456" i="24"/>
  <c r="I7458" i="24" l="1"/>
  <c r="L7457" i="24"/>
  <c r="J7457" i="24"/>
  <c r="K7457" i="24"/>
  <c r="N7457" i="24"/>
  <c r="M7457" i="24"/>
  <c r="I7459" i="24" l="1"/>
  <c r="L7458" i="24"/>
  <c r="K7458" i="24"/>
  <c r="J7458" i="24"/>
  <c r="N7458" i="24"/>
  <c r="M7458" i="24"/>
  <c r="I7460" i="24" l="1"/>
  <c r="L7459" i="24"/>
  <c r="J7459" i="24"/>
  <c r="K7459" i="24"/>
  <c r="M7459" i="24"/>
  <c r="N7459" i="24"/>
  <c r="I7461" i="24" l="1"/>
  <c r="L7460" i="24"/>
  <c r="J7460" i="24"/>
  <c r="M7460" i="24"/>
  <c r="K7460" i="24"/>
  <c r="N7460" i="24"/>
  <c r="I7462" i="24" l="1"/>
  <c r="L7461" i="24"/>
  <c r="J7461" i="24"/>
  <c r="N7461" i="24"/>
  <c r="K7461" i="24"/>
  <c r="M7461" i="24"/>
  <c r="I7463" i="24" l="1"/>
  <c r="L7462" i="24"/>
  <c r="K7462" i="24"/>
  <c r="N7462" i="24"/>
  <c r="M7462" i="24"/>
  <c r="J7462" i="24"/>
  <c r="I7464" i="24" l="1"/>
  <c r="L7463" i="24"/>
  <c r="K7463" i="24"/>
  <c r="N7463" i="24"/>
  <c r="J7463" i="24"/>
  <c r="M7463" i="24"/>
  <c r="I7465" i="24" l="1"/>
  <c r="L7464" i="24"/>
  <c r="K7464" i="24"/>
  <c r="M7464" i="24"/>
  <c r="J7464" i="24"/>
  <c r="N7464" i="24"/>
  <c r="I7466" i="24" l="1"/>
  <c r="L7465" i="24"/>
  <c r="J7465" i="24"/>
  <c r="M7465" i="24"/>
  <c r="K7465" i="24"/>
  <c r="N7465" i="24"/>
  <c r="I7467" i="24" l="1"/>
  <c r="L7466" i="24"/>
  <c r="K7466" i="24"/>
  <c r="J7466" i="24"/>
  <c r="N7466" i="24"/>
  <c r="M7466" i="24"/>
  <c r="I7468" i="24" l="1"/>
  <c r="L7467" i="24"/>
  <c r="J7467" i="24"/>
  <c r="K7467" i="24"/>
  <c r="N7467" i="24"/>
  <c r="M7467" i="24"/>
  <c r="I7469" i="24" l="1"/>
  <c r="L7468" i="24"/>
  <c r="K7468" i="24"/>
  <c r="J7468" i="24"/>
  <c r="M7468" i="24"/>
  <c r="N7468" i="24"/>
  <c r="I7470" i="24" l="1"/>
  <c r="L7469" i="24"/>
  <c r="J7469" i="24"/>
  <c r="K7469" i="24"/>
  <c r="N7469" i="24"/>
  <c r="M7469" i="24"/>
  <c r="I7471" i="24" l="1"/>
  <c r="L7470" i="24"/>
  <c r="K7470" i="24"/>
  <c r="J7470" i="24"/>
  <c r="N7470" i="24"/>
  <c r="M7470" i="24"/>
  <c r="I7472" i="24" l="1"/>
  <c r="L7471" i="24"/>
  <c r="J7471" i="24"/>
  <c r="N7471" i="24"/>
  <c r="K7471" i="24"/>
  <c r="M7471" i="24"/>
  <c r="I7473" i="24" l="1"/>
  <c r="L7472" i="24"/>
  <c r="K7472" i="24"/>
  <c r="J7472" i="24"/>
  <c r="N7472" i="24"/>
  <c r="M7472" i="24"/>
  <c r="I7474" i="24" l="1"/>
  <c r="L7473" i="24"/>
  <c r="K7473" i="24"/>
  <c r="M7473" i="24"/>
  <c r="J7473" i="24"/>
  <c r="N7473" i="24"/>
  <c r="I7475" i="24" l="1"/>
  <c r="L7474" i="24"/>
  <c r="K7474" i="24"/>
  <c r="J7474" i="24"/>
  <c r="N7474" i="24"/>
  <c r="M7474" i="24"/>
  <c r="I7476" i="24" l="1"/>
  <c r="L7475" i="24"/>
  <c r="J7475" i="24"/>
  <c r="M7475" i="24"/>
  <c r="K7475" i="24"/>
  <c r="N7475" i="24"/>
  <c r="I7477" i="24" l="1"/>
  <c r="L7476" i="24"/>
  <c r="K7476" i="24"/>
  <c r="N7476" i="24"/>
  <c r="J7476" i="24"/>
  <c r="M7476" i="24"/>
  <c r="I7478" i="24" l="1"/>
  <c r="L7477" i="24"/>
  <c r="J7477" i="24"/>
  <c r="K7477" i="24"/>
  <c r="M7477" i="24"/>
  <c r="N7477" i="24"/>
  <c r="I7479" i="24" l="1"/>
  <c r="L7478" i="24"/>
  <c r="K7478" i="24"/>
  <c r="J7478" i="24"/>
  <c r="M7478" i="24"/>
  <c r="N7478" i="24"/>
  <c r="I7480" i="24" l="1"/>
  <c r="L7479" i="24"/>
  <c r="J7479" i="24"/>
  <c r="M7479" i="24"/>
  <c r="K7479" i="24"/>
  <c r="N7479" i="24"/>
  <c r="I7481" i="24" l="1"/>
  <c r="L7480" i="24"/>
  <c r="K7480" i="24"/>
  <c r="J7480" i="24"/>
  <c r="M7480" i="24"/>
  <c r="N7480" i="24"/>
  <c r="I7482" i="24" l="1"/>
  <c r="L7481" i="24"/>
  <c r="J7481" i="24"/>
  <c r="N7481" i="24"/>
  <c r="M7481" i="24"/>
  <c r="K7481" i="24"/>
  <c r="I7483" i="24" l="1"/>
  <c r="L7482" i="24"/>
  <c r="K7482" i="24"/>
  <c r="M7482" i="24"/>
  <c r="J7482" i="24"/>
  <c r="N7482" i="24"/>
  <c r="I7484" i="24" l="1"/>
  <c r="L7483" i="24"/>
  <c r="K7483" i="24"/>
  <c r="J7483" i="24"/>
  <c r="N7483" i="24"/>
  <c r="M7483" i="24"/>
  <c r="I7485" i="24" l="1"/>
  <c r="L7484" i="24"/>
  <c r="K7484" i="24"/>
  <c r="M7484" i="24"/>
  <c r="J7484" i="24"/>
  <c r="N7484" i="24"/>
  <c r="I7486" i="24" l="1"/>
  <c r="L7485" i="24"/>
  <c r="J7485" i="24"/>
  <c r="N7485" i="24"/>
  <c r="K7485" i="24"/>
  <c r="M7485" i="24"/>
  <c r="I7487" i="24" l="1"/>
  <c r="L7486" i="24"/>
  <c r="N7486" i="24"/>
  <c r="K7486" i="24"/>
  <c r="J7486" i="24"/>
  <c r="M7486" i="24"/>
  <c r="I7488" i="24" l="1"/>
  <c r="L7487" i="24"/>
  <c r="J7487" i="24"/>
  <c r="K7487" i="24"/>
  <c r="N7487" i="24"/>
  <c r="M7487" i="24"/>
  <c r="I7489" i="24" l="1"/>
  <c r="L7488" i="24"/>
  <c r="J7488" i="24"/>
  <c r="N7488" i="24"/>
  <c r="K7488" i="24"/>
  <c r="M7488" i="24"/>
  <c r="I7490" i="24" l="1"/>
  <c r="L7489" i="24"/>
  <c r="J7489" i="24"/>
  <c r="N7489" i="24"/>
  <c r="M7489" i="24"/>
  <c r="K7489" i="24"/>
  <c r="I7491" i="24" l="1"/>
  <c r="L7490" i="24"/>
  <c r="N7490" i="24"/>
  <c r="K7490" i="24"/>
  <c r="M7490" i="24"/>
  <c r="J7490" i="24"/>
  <c r="I7492" i="24" l="1"/>
  <c r="L7491" i="24"/>
  <c r="J7491" i="24"/>
  <c r="K7491" i="24"/>
  <c r="M7491" i="24"/>
  <c r="N7491" i="24"/>
  <c r="I7493" i="24" l="1"/>
  <c r="L7492" i="24"/>
  <c r="K7492" i="24"/>
  <c r="J7492" i="24"/>
  <c r="M7492" i="24"/>
  <c r="N7492" i="24"/>
  <c r="I7494" i="24" l="1"/>
  <c r="L7493" i="24"/>
  <c r="J7493" i="24"/>
  <c r="N7493" i="24"/>
  <c r="K7493" i="24"/>
  <c r="M7493" i="24"/>
  <c r="I7495" i="24" l="1"/>
  <c r="L7494" i="24"/>
  <c r="K7494" i="24"/>
  <c r="J7494" i="24"/>
  <c r="M7494" i="24"/>
  <c r="N7494" i="24"/>
  <c r="I7496" i="24" l="1"/>
  <c r="L7495" i="24"/>
  <c r="J7495" i="24"/>
  <c r="N7495" i="24"/>
  <c r="M7495" i="24"/>
  <c r="K7495" i="24"/>
  <c r="I7497" i="24" l="1"/>
  <c r="L7496" i="24"/>
  <c r="K7496" i="24"/>
  <c r="J7496" i="24"/>
  <c r="M7496" i="24"/>
  <c r="N7496" i="24"/>
  <c r="I7498" i="24" l="1"/>
  <c r="L7497" i="24"/>
  <c r="J7497" i="24"/>
  <c r="K7497" i="24"/>
  <c r="N7497" i="24"/>
  <c r="M7497" i="24"/>
  <c r="I7499" i="24" l="1"/>
  <c r="L7498" i="24"/>
  <c r="K7498" i="24"/>
  <c r="M7498" i="24"/>
  <c r="J7498" i="24"/>
  <c r="N7498" i="24"/>
  <c r="I7500" i="24" l="1"/>
  <c r="L7499" i="24"/>
  <c r="J7499" i="24"/>
  <c r="M7499" i="24"/>
  <c r="K7499" i="24"/>
  <c r="N7499" i="24"/>
  <c r="I7501" i="24" l="1"/>
  <c r="L7500" i="24"/>
  <c r="K7500" i="24"/>
  <c r="J7500" i="24"/>
  <c r="N7500" i="24"/>
  <c r="M7500" i="24"/>
  <c r="I7502" i="24" l="1"/>
  <c r="L7501" i="24"/>
  <c r="J7501" i="24"/>
  <c r="N7501" i="24"/>
  <c r="M7501" i="24"/>
  <c r="K7501" i="24"/>
  <c r="I7503" i="24" l="1"/>
  <c r="L7502" i="24"/>
  <c r="K7502" i="24"/>
  <c r="J7502" i="24"/>
  <c r="N7502" i="24"/>
  <c r="M7502" i="24"/>
  <c r="I7504" i="24" l="1"/>
  <c r="L7503" i="24"/>
  <c r="J7503" i="24"/>
  <c r="K7503" i="24"/>
  <c r="N7503" i="24"/>
  <c r="M7503" i="24"/>
  <c r="I7505" i="24" l="1"/>
  <c r="L7504" i="24"/>
  <c r="K7504" i="24"/>
  <c r="J7504" i="24"/>
  <c r="N7504" i="24"/>
  <c r="M7504" i="24"/>
  <c r="I7506" i="24" l="1"/>
  <c r="L7505" i="24"/>
  <c r="K7505" i="24"/>
  <c r="N7505" i="24"/>
  <c r="J7505" i="24"/>
  <c r="M7505" i="24"/>
  <c r="I7507" i="24" l="1"/>
  <c r="L7506" i="24"/>
  <c r="K7506" i="24"/>
  <c r="J7506" i="24"/>
  <c r="M7506" i="24"/>
  <c r="N7506" i="24"/>
  <c r="I7508" i="24" l="1"/>
  <c r="L7507" i="24"/>
  <c r="J7507" i="24"/>
  <c r="N7507" i="24"/>
  <c r="K7507" i="24"/>
  <c r="M7507" i="24"/>
  <c r="I7509" i="24" l="1"/>
  <c r="L7508" i="24"/>
  <c r="K7508" i="24"/>
  <c r="J7508" i="24"/>
  <c r="M7508" i="24"/>
  <c r="N7508" i="24"/>
  <c r="I7510" i="24" l="1"/>
  <c r="L7509" i="24"/>
  <c r="J7509" i="24"/>
  <c r="M7509" i="24"/>
  <c r="K7509" i="24"/>
  <c r="N7509" i="24"/>
  <c r="I7511" i="24" l="1"/>
  <c r="L7510" i="24"/>
  <c r="K7510" i="24"/>
  <c r="N7510" i="24"/>
  <c r="J7510" i="24"/>
  <c r="M7510" i="24"/>
  <c r="I7512" i="24" l="1"/>
  <c r="L7511" i="24"/>
  <c r="J7511" i="24"/>
  <c r="K7511" i="24"/>
  <c r="N7511" i="24"/>
  <c r="M7511" i="24"/>
  <c r="I7513" i="24" l="1"/>
  <c r="L7512" i="24"/>
  <c r="K7512" i="24"/>
  <c r="N7512" i="24"/>
  <c r="J7512" i="24"/>
  <c r="M7512" i="24"/>
  <c r="I7514" i="24" l="1"/>
  <c r="L7513" i="24"/>
  <c r="J7513" i="24"/>
  <c r="N7513" i="24"/>
  <c r="K7513" i="24"/>
  <c r="M7513" i="24"/>
  <c r="I7515" i="24" l="1"/>
  <c r="L7514" i="24"/>
  <c r="K7514" i="24"/>
  <c r="N7514" i="24"/>
  <c r="J7514" i="24"/>
  <c r="M7514" i="24"/>
  <c r="I7516" i="24" l="1"/>
  <c r="J7515" i="24"/>
  <c r="K7515" i="24"/>
  <c r="L7515" i="24"/>
  <c r="N7515" i="24"/>
  <c r="M7515" i="24"/>
  <c r="I7517" i="24" l="1"/>
  <c r="L7516" i="24"/>
  <c r="K7516" i="24"/>
  <c r="J7516" i="24"/>
  <c r="M7516" i="24"/>
  <c r="N7516" i="24"/>
  <c r="I7518" i="24" l="1"/>
  <c r="L7517" i="24"/>
  <c r="J7517" i="24"/>
  <c r="K7517" i="24"/>
  <c r="M7517" i="24"/>
  <c r="N7517" i="24"/>
  <c r="I7519" i="24" l="1"/>
  <c r="L7518" i="24"/>
  <c r="J7518" i="24"/>
  <c r="N7518" i="24"/>
  <c r="K7518" i="24"/>
  <c r="M7518" i="24"/>
  <c r="I7520" i="24" l="1"/>
  <c r="L7519" i="24"/>
  <c r="J7519" i="24"/>
  <c r="N7519" i="24"/>
  <c r="K7519" i="24"/>
  <c r="M7519" i="24"/>
  <c r="I7521" i="24" l="1"/>
  <c r="L7520" i="24"/>
  <c r="K7520" i="24"/>
  <c r="J7520" i="24"/>
  <c r="N7520" i="24"/>
  <c r="M7520" i="24"/>
  <c r="I7522" i="24" l="1"/>
  <c r="L7521" i="24"/>
  <c r="K7521" i="24"/>
  <c r="N7521" i="24"/>
  <c r="J7521" i="24"/>
  <c r="M7521" i="24"/>
  <c r="I7523" i="24" l="1"/>
  <c r="L7522" i="24"/>
  <c r="K7522" i="24"/>
  <c r="N7522" i="24"/>
  <c r="J7522" i="24"/>
  <c r="M7522" i="24"/>
  <c r="I7524" i="24" l="1"/>
  <c r="L7523" i="24"/>
  <c r="J7523" i="24"/>
  <c r="K7523" i="24"/>
  <c r="M7523" i="24"/>
  <c r="N7523" i="24"/>
  <c r="I7525" i="24" l="1"/>
  <c r="L7524" i="24"/>
  <c r="K7524" i="24"/>
  <c r="J7524" i="24"/>
  <c r="M7524" i="24"/>
  <c r="N7524" i="24"/>
  <c r="I7526" i="24" l="1"/>
  <c r="L7525" i="24"/>
  <c r="J7525" i="24"/>
  <c r="N7525" i="24"/>
  <c r="M7525" i="24"/>
  <c r="K7525" i="24"/>
  <c r="I7527" i="24" l="1"/>
  <c r="L7526" i="24"/>
  <c r="K7526" i="24"/>
  <c r="M7526" i="24"/>
  <c r="J7526" i="24"/>
  <c r="N7526" i="24"/>
  <c r="I7528" i="24" l="1"/>
  <c r="L7527" i="24"/>
  <c r="J7527" i="24"/>
  <c r="N7527" i="24"/>
  <c r="K7527" i="24"/>
  <c r="M7527" i="24"/>
  <c r="I7529" i="24" l="1"/>
  <c r="L7528" i="24"/>
  <c r="K7528" i="24"/>
  <c r="J7528" i="24"/>
  <c r="M7528" i="24"/>
  <c r="N7528" i="24"/>
  <c r="I7530" i="24" l="1"/>
  <c r="L7529" i="24"/>
  <c r="J7529" i="24"/>
  <c r="N7529" i="24"/>
  <c r="K7529" i="24"/>
  <c r="M7529" i="24"/>
  <c r="I7531" i="24" l="1"/>
  <c r="L7530" i="24"/>
  <c r="K7530" i="24"/>
  <c r="J7530" i="24"/>
  <c r="N7530" i="24"/>
  <c r="M7530" i="24"/>
  <c r="I7532" i="24" l="1"/>
  <c r="L7531" i="24"/>
  <c r="K7531" i="24"/>
  <c r="M7531" i="24"/>
  <c r="J7531" i="24"/>
  <c r="N7531" i="24"/>
  <c r="I7533" i="24" l="1"/>
  <c r="L7532" i="24"/>
  <c r="K7532" i="24"/>
  <c r="J7532" i="24"/>
  <c r="N7532" i="24"/>
  <c r="M7532" i="24"/>
  <c r="I7534" i="24" l="1"/>
  <c r="L7533" i="24"/>
  <c r="J7533" i="24"/>
  <c r="K7533" i="24"/>
  <c r="M7533" i="24"/>
  <c r="N7533" i="24"/>
  <c r="I7535" i="24" l="1"/>
  <c r="L7534" i="24"/>
  <c r="J7534" i="24"/>
  <c r="M7534" i="24"/>
  <c r="K7534" i="24"/>
  <c r="N7534" i="24"/>
  <c r="I7536" i="24" l="1"/>
  <c r="L7535" i="24"/>
  <c r="J7535" i="24"/>
  <c r="K7535" i="24"/>
  <c r="M7535" i="24"/>
  <c r="N7535" i="24"/>
  <c r="I7537" i="24" l="1"/>
  <c r="L7536" i="24"/>
  <c r="K7536" i="24"/>
  <c r="M7536" i="24"/>
  <c r="J7536" i="24"/>
  <c r="N7536" i="24"/>
  <c r="I7538" i="24" l="1"/>
  <c r="L7537" i="24"/>
  <c r="J7537" i="24"/>
  <c r="N7537" i="24"/>
  <c r="K7537" i="24"/>
  <c r="M7537" i="24"/>
  <c r="I7539" i="24" l="1"/>
  <c r="L7538" i="24"/>
  <c r="N7538" i="24"/>
  <c r="K7538" i="24"/>
  <c r="J7538" i="24"/>
  <c r="M7538" i="24"/>
  <c r="I7540" i="24" l="1"/>
  <c r="L7539" i="24"/>
  <c r="J7539" i="24"/>
  <c r="N7539" i="24"/>
  <c r="M7539" i="24"/>
  <c r="K7539" i="24"/>
  <c r="I7541" i="24" l="1"/>
  <c r="L7540" i="24"/>
  <c r="K7540" i="24"/>
  <c r="J7540" i="24"/>
  <c r="N7540" i="24"/>
  <c r="M7540" i="24"/>
  <c r="I7542" i="24" l="1"/>
  <c r="L7541" i="24"/>
  <c r="J7541" i="24"/>
  <c r="M7541" i="24"/>
  <c r="K7541" i="24"/>
  <c r="N7541" i="24"/>
  <c r="I7543" i="24" l="1"/>
  <c r="L7542" i="24"/>
  <c r="K7542" i="24"/>
  <c r="M7542" i="24"/>
  <c r="J7542" i="24"/>
  <c r="N7542" i="24"/>
  <c r="I7544" i="24" l="1"/>
  <c r="L7543" i="24"/>
  <c r="J7543" i="24"/>
  <c r="N7543" i="24"/>
  <c r="K7543" i="24"/>
  <c r="M7543" i="24"/>
  <c r="I7545" i="24" l="1"/>
  <c r="L7544" i="24"/>
  <c r="K7544" i="24"/>
  <c r="J7544" i="24"/>
  <c r="M7544" i="24"/>
  <c r="N7544" i="24"/>
  <c r="I7546" i="24" l="1"/>
  <c r="L7545" i="24"/>
  <c r="K7545" i="24"/>
  <c r="M7545" i="24"/>
  <c r="J7545" i="24"/>
  <c r="N7545" i="24"/>
  <c r="I7547" i="24" l="1"/>
  <c r="L7546" i="24"/>
  <c r="K7546" i="24"/>
  <c r="M7546" i="24"/>
  <c r="J7546" i="24"/>
  <c r="N7546" i="24"/>
  <c r="I7548" i="24" l="1"/>
  <c r="L7547" i="24"/>
  <c r="J7547" i="24"/>
  <c r="K7547" i="24"/>
  <c r="N7547" i="24"/>
  <c r="M7547" i="24"/>
  <c r="I7549" i="24" l="1"/>
  <c r="L7548" i="24"/>
  <c r="K7548" i="24"/>
  <c r="J7548" i="24"/>
  <c r="N7548" i="24"/>
  <c r="M7548" i="24"/>
  <c r="I7550" i="24" l="1"/>
  <c r="L7549" i="24"/>
  <c r="K7549" i="24"/>
  <c r="M7549" i="24"/>
  <c r="J7549" i="24"/>
  <c r="N7549" i="24"/>
  <c r="I7551" i="24" l="1"/>
  <c r="L7550" i="24"/>
  <c r="K7550" i="24"/>
  <c r="J7550" i="24"/>
  <c r="M7550" i="24"/>
  <c r="N7550" i="24"/>
  <c r="I7552" i="24" l="1"/>
  <c r="L7551" i="24"/>
  <c r="J7551" i="24"/>
  <c r="N7551" i="24"/>
  <c r="K7551" i="24"/>
  <c r="M7551" i="24"/>
  <c r="I7553" i="24" l="1"/>
  <c r="L7552" i="24"/>
  <c r="K7552" i="24"/>
  <c r="M7552" i="24"/>
  <c r="J7552" i="24"/>
  <c r="N7552" i="24"/>
  <c r="I7554" i="24" l="1"/>
  <c r="L7553" i="24"/>
  <c r="J7553" i="24"/>
  <c r="K7553" i="24"/>
  <c r="N7553" i="24"/>
  <c r="M7553" i="24"/>
  <c r="I7555" i="24" l="1"/>
  <c r="L7554" i="24"/>
  <c r="K7554" i="24"/>
  <c r="J7554" i="24"/>
  <c r="M7554" i="24"/>
  <c r="N7554" i="24"/>
  <c r="I7556" i="24" l="1"/>
  <c r="L7555" i="24"/>
  <c r="J7555" i="24"/>
  <c r="K7555" i="24"/>
  <c r="M7555" i="24"/>
  <c r="N7555" i="24"/>
  <c r="I7557" i="24" l="1"/>
  <c r="L7556" i="24"/>
  <c r="K7556" i="24"/>
  <c r="J7556" i="24"/>
  <c r="M7556" i="24"/>
  <c r="N7556" i="24"/>
  <c r="I7558" i="24" l="1"/>
  <c r="L7557" i="24"/>
  <c r="J7557" i="24"/>
  <c r="N7557" i="24"/>
  <c r="K7557" i="24"/>
  <c r="M7557" i="24"/>
  <c r="I7559" i="24" l="1"/>
  <c r="L7558" i="24"/>
  <c r="N7558" i="24"/>
  <c r="K7558" i="24"/>
  <c r="M7558" i="24"/>
  <c r="J7558" i="24"/>
  <c r="I7560" i="24" l="1"/>
  <c r="L7559" i="24"/>
  <c r="J7559" i="24"/>
  <c r="M7559" i="24"/>
  <c r="K7559" i="24"/>
  <c r="N7559" i="24"/>
  <c r="I7561" i="24" l="1"/>
  <c r="L7560" i="24"/>
  <c r="K7560" i="24"/>
  <c r="N7560" i="24"/>
  <c r="J7560" i="24"/>
  <c r="M7560" i="24"/>
  <c r="I7562" i="24" l="1"/>
  <c r="L7561" i="24"/>
  <c r="J7561" i="24"/>
  <c r="N7561" i="24"/>
  <c r="K7561" i="24"/>
  <c r="M7561" i="24"/>
  <c r="I7563" i="24" l="1"/>
  <c r="L7562" i="24"/>
  <c r="K7562" i="24"/>
  <c r="M7562" i="24"/>
  <c r="J7562" i="24"/>
  <c r="N7562" i="24"/>
  <c r="I7564" i="24" l="1"/>
  <c r="L7563" i="24"/>
  <c r="J7563" i="24"/>
  <c r="K7563" i="24"/>
  <c r="M7563" i="24"/>
  <c r="N7563" i="24"/>
  <c r="I7565" i="24" l="1"/>
  <c r="L7564" i="24"/>
  <c r="K7564" i="24"/>
  <c r="J7564" i="24"/>
  <c r="N7564" i="24"/>
  <c r="M7564" i="24"/>
  <c r="I7566" i="24" l="1"/>
  <c r="L7565" i="24"/>
  <c r="J7565" i="24"/>
  <c r="M7565" i="24"/>
  <c r="K7565" i="24"/>
  <c r="N7565" i="24"/>
  <c r="I7567" i="24" l="1"/>
  <c r="L7566" i="24"/>
  <c r="K7566" i="24"/>
  <c r="M7566" i="24"/>
  <c r="J7566" i="24"/>
  <c r="N7566" i="24"/>
  <c r="I7568" i="24" l="1"/>
  <c r="L7567" i="24"/>
  <c r="J7567" i="24"/>
  <c r="K7567" i="24"/>
  <c r="M7567" i="24"/>
  <c r="N7567" i="24"/>
  <c r="I7569" i="24" l="1"/>
  <c r="L7568" i="24"/>
  <c r="K7568" i="24"/>
  <c r="J7568" i="24"/>
  <c r="M7568" i="24"/>
  <c r="N7568" i="24"/>
  <c r="I7570" i="24" l="1"/>
  <c r="L7569" i="24"/>
  <c r="J7569" i="24"/>
  <c r="K7569" i="24"/>
  <c r="M7569" i="24"/>
  <c r="N7569" i="24"/>
  <c r="I7571" i="24" l="1"/>
  <c r="L7570" i="24"/>
  <c r="K7570" i="24"/>
  <c r="J7570" i="24"/>
  <c r="M7570" i="24"/>
  <c r="N7570" i="24"/>
  <c r="I7572" i="24" l="1"/>
  <c r="L7571" i="24"/>
  <c r="J7571" i="24"/>
  <c r="K7571" i="24"/>
  <c r="N7571" i="24"/>
  <c r="M7571" i="24"/>
  <c r="I7573" i="24" l="1"/>
  <c r="L7572" i="24"/>
  <c r="K7572" i="24"/>
  <c r="J7572" i="24"/>
  <c r="M7572" i="24"/>
  <c r="N7572" i="24"/>
  <c r="I7574" i="24" l="1"/>
  <c r="L7573" i="24"/>
  <c r="J7573" i="24"/>
  <c r="N7573" i="24"/>
  <c r="K7573" i="24"/>
  <c r="M7573" i="24"/>
  <c r="I7575" i="24" l="1"/>
  <c r="L7574" i="24"/>
  <c r="N7574" i="24"/>
  <c r="M7574" i="24"/>
  <c r="K7574" i="24"/>
  <c r="J7574" i="24"/>
  <c r="I7576" i="24" l="1"/>
  <c r="L7575" i="24"/>
  <c r="J7575" i="24"/>
  <c r="N7575" i="24"/>
  <c r="K7575" i="24"/>
  <c r="M7575" i="24"/>
  <c r="I7577" i="24" l="1"/>
  <c r="L7576" i="24"/>
  <c r="K7576" i="24"/>
  <c r="N7576" i="24"/>
  <c r="M7576" i="24"/>
  <c r="J7576" i="24"/>
  <c r="I7578" i="24" l="1"/>
  <c r="L7577" i="24"/>
  <c r="J7577" i="24"/>
  <c r="M7577" i="24"/>
  <c r="K7577" i="24"/>
  <c r="N7577" i="24"/>
  <c r="I7579" i="24" l="1"/>
  <c r="L7578" i="24"/>
  <c r="K7578" i="24"/>
  <c r="N7578" i="24"/>
  <c r="M7578" i="24"/>
  <c r="J7578" i="24"/>
  <c r="I7580" i="24" l="1"/>
  <c r="L7579" i="24"/>
  <c r="J7579" i="24"/>
  <c r="M7579" i="24"/>
  <c r="K7579" i="24"/>
  <c r="N7579" i="24"/>
  <c r="I7581" i="24" l="1"/>
  <c r="L7580" i="24"/>
  <c r="K7580" i="24"/>
  <c r="J7580" i="24"/>
  <c r="M7580" i="24"/>
  <c r="N7580" i="24"/>
  <c r="I7582" i="24" l="1"/>
  <c r="L7581" i="24"/>
  <c r="K7581" i="24"/>
  <c r="J7581" i="24"/>
  <c r="N7581" i="24"/>
  <c r="M7581" i="24"/>
  <c r="I7583" i="24" l="1"/>
  <c r="L7582" i="24"/>
  <c r="K7582" i="24"/>
  <c r="J7582" i="24"/>
  <c r="N7582" i="24"/>
  <c r="M7582" i="24"/>
  <c r="I7584" i="24" l="1"/>
  <c r="L7583" i="24"/>
  <c r="J7583" i="24"/>
  <c r="K7583" i="24"/>
  <c r="M7583" i="24"/>
  <c r="N7583" i="24"/>
  <c r="I7585" i="24" l="1"/>
  <c r="L7584" i="24"/>
  <c r="K7584" i="24"/>
  <c r="J7584" i="24"/>
  <c r="N7584" i="24"/>
  <c r="M7584" i="24"/>
  <c r="I7586" i="24" l="1"/>
  <c r="L7585" i="24"/>
  <c r="K7585" i="24"/>
  <c r="M7585" i="24"/>
  <c r="J7585" i="24"/>
  <c r="N7585" i="24"/>
  <c r="I7587" i="24" l="1"/>
  <c r="L7586" i="24"/>
  <c r="K7586" i="24"/>
  <c r="J7586" i="24"/>
  <c r="M7586" i="24"/>
  <c r="N7586" i="24"/>
  <c r="I7588" i="24" l="1"/>
  <c r="L7587" i="24"/>
  <c r="J7587" i="24"/>
  <c r="N7587" i="24"/>
  <c r="K7587" i="24"/>
  <c r="M7587" i="24"/>
  <c r="I7589" i="24" l="1"/>
  <c r="L7588" i="24"/>
  <c r="K7588" i="24"/>
  <c r="J7588" i="24"/>
  <c r="N7588" i="24"/>
  <c r="M7588" i="24"/>
  <c r="I7590" i="24" l="1"/>
  <c r="L7589" i="24"/>
  <c r="J7589" i="24"/>
  <c r="M7589" i="24"/>
  <c r="K7589" i="24"/>
  <c r="N7589" i="24"/>
  <c r="I7591" i="24" l="1"/>
  <c r="L7590" i="24"/>
  <c r="K7590" i="24"/>
  <c r="J7590" i="24"/>
  <c r="M7590" i="24"/>
  <c r="N7590" i="24"/>
  <c r="I7592" i="24" l="1"/>
  <c r="L7591" i="24"/>
  <c r="J7591" i="24"/>
  <c r="M7591" i="24"/>
  <c r="K7591" i="24"/>
  <c r="N7591" i="24"/>
  <c r="I7593" i="24" l="1"/>
  <c r="L7592" i="24"/>
  <c r="K7592" i="24"/>
  <c r="M7592" i="24"/>
  <c r="J7592" i="24"/>
  <c r="N7592" i="24"/>
  <c r="I7594" i="24" l="1"/>
  <c r="L7593" i="24"/>
  <c r="N7593" i="24"/>
  <c r="J7593" i="24"/>
  <c r="M7593" i="24"/>
  <c r="K7593" i="24"/>
  <c r="I7595" i="24" l="1"/>
  <c r="L7594" i="24"/>
  <c r="K7594" i="24"/>
  <c r="J7594" i="24"/>
  <c r="M7594" i="24"/>
  <c r="N7594" i="24"/>
  <c r="I7596" i="24" l="1"/>
  <c r="L7595" i="24"/>
  <c r="J7595" i="24"/>
  <c r="M7595" i="24"/>
  <c r="K7595" i="24"/>
  <c r="N7595" i="24"/>
  <c r="I7597" i="24" l="1"/>
  <c r="L7596" i="24"/>
  <c r="K7596" i="24"/>
  <c r="J7596" i="24"/>
  <c r="M7596" i="24"/>
  <c r="N7596" i="24"/>
  <c r="I7598" i="24" l="1"/>
  <c r="L7597" i="24"/>
  <c r="J7597" i="24"/>
  <c r="N7597" i="24"/>
  <c r="K7597" i="24"/>
  <c r="M7597" i="24"/>
  <c r="I7599" i="24" l="1"/>
  <c r="L7598" i="24"/>
  <c r="J7598" i="24"/>
  <c r="N7598" i="24"/>
  <c r="K7598" i="24"/>
  <c r="M7598" i="24"/>
  <c r="I7600" i="24" l="1"/>
  <c r="L7599" i="24"/>
  <c r="J7599" i="24"/>
  <c r="N7599" i="24"/>
  <c r="K7599" i="24"/>
  <c r="M7599" i="24"/>
  <c r="I7601" i="24" l="1"/>
  <c r="L7600" i="24"/>
  <c r="K7600" i="24"/>
  <c r="N7600" i="24"/>
  <c r="J7600" i="24"/>
  <c r="M7600" i="24"/>
  <c r="I7602" i="24" l="1"/>
  <c r="L7601" i="24"/>
  <c r="J7601" i="24"/>
  <c r="M7601" i="24"/>
  <c r="K7601" i="24"/>
  <c r="N7601" i="24"/>
  <c r="I7603" i="24" l="1"/>
  <c r="L7602" i="24"/>
  <c r="K7602" i="24"/>
  <c r="J7602" i="24"/>
  <c r="N7602" i="24"/>
  <c r="M7602" i="24"/>
  <c r="I7604" i="24" l="1"/>
  <c r="L7603" i="24"/>
  <c r="J7603" i="24"/>
  <c r="K7603" i="24"/>
  <c r="M7603" i="24"/>
  <c r="N7603" i="24"/>
  <c r="I7605" i="24" l="1"/>
  <c r="L7604" i="24"/>
  <c r="K7604" i="24"/>
  <c r="N7604" i="24"/>
  <c r="J7604" i="24"/>
  <c r="M7604" i="24"/>
  <c r="I7606" i="24" l="1"/>
  <c r="L7605" i="24"/>
  <c r="J7605" i="24"/>
  <c r="K7605" i="24"/>
  <c r="N7605" i="24"/>
  <c r="M7605" i="24"/>
  <c r="I7607" i="24" l="1"/>
  <c r="L7606" i="24"/>
  <c r="K7606" i="24"/>
  <c r="M7606" i="24"/>
  <c r="J7606" i="24"/>
  <c r="N7606" i="24"/>
  <c r="I7608" i="24" l="1"/>
  <c r="L7607" i="24"/>
  <c r="J7607" i="24"/>
  <c r="N7607" i="24"/>
  <c r="M7607" i="24"/>
  <c r="K7607" i="24"/>
  <c r="I7609" i="24" l="1"/>
  <c r="L7608" i="24"/>
  <c r="K7608" i="24"/>
  <c r="M7608" i="24"/>
  <c r="J7608" i="24"/>
  <c r="N7608" i="24"/>
  <c r="I7610" i="24" l="1"/>
  <c r="L7609" i="24"/>
  <c r="J7609" i="24"/>
  <c r="M7609" i="24"/>
  <c r="K7609" i="24"/>
  <c r="N7609" i="24"/>
  <c r="I7611" i="24" l="1"/>
  <c r="L7610" i="24"/>
  <c r="K7610" i="24"/>
  <c r="J7610" i="24"/>
  <c r="M7610" i="24"/>
  <c r="N7610" i="24"/>
  <c r="I7612" i="24" l="1"/>
  <c r="L7611" i="24"/>
  <c r="J7611" i="24"/>
  <c r="K7611" i="24"/>
  <c r="M7611" i="24"/>
  <c r="N7611" i="24"/>
  <c r="I7613" i="24" l="1"/>
  <c r="L7612" i="24"/>
  <c r="K7612" i="24"/>
  <c r="J7612" i="24"/>
  <c r="M7612" i="24"/>
  <c r="N7612" i="24"/>
  <c r="I7614" i="24" l="1"/>
  <c r="L7613" i="24"/>
  <c r="J7613" i="24"/>
  <c r="N7613" i="24"/>
  <c r="K7613" i="24"/>
  <c r="M7613" i="24"/>
  <c r="I7615" i="24" l="1"/>
  <c r="L7614" i="24"/>
  <c r="K7614" i="24"/>
  <c r="J7614" i="24"/>
  <c r="N7614" i="24"/>
  <c r="M7614" i="24"/>
  <c r="I7616" i="24" l="1"/>
  <c r="L7615" i="24"/>
  <c r="J7615" i="24"/>
  <c r="N7615" i="24"/>
  <c r="K7615" i="24"/>
  <c r="M7615" i="24"/>
  <c r="I7617" i="24" l="1"/>
  <c r="L7616" i="24"/>
  <c r="J7616" i="24"/>
  <c r="N7616" i="24"/>
  <c r="K7616" i="24"/>
  <c r="M7616" i="24"/>
  <c r="I7618" i="24" l="1"/>
  <c r="L7617" i="24"/>
  <c r="J7617" i="24"/>
  <c r="N7617" i="24"/>
  <c r="K7617" i="24"/>
  <c r="M7617" i="24"/>
  <c r="I7619" i="24" l="1"/>
  <c r="L7618" i="24"/>
  <c r="K7618" i="24"/>
  <c r="M7618" i="24"/>
  <c r="J7618" i="24"/>
  <c r="N7618" i="24"/>
  <c r="I7620" i="24" l="1"/>
  <c r="L7619" i="24"/>
  <c r="J7619" i="24"/>
  <c r="N7619" i="24"/>
  <c r="K7619" i="24"/>
  <c r="M7619" i="24"/>
  <c r="I7621" i="24" l="1"/>
  <c r="L7620" i="24"/>
  <c r="K7620" i="24"/>
  <c r="N7620" i="24"/>
  <c r="J7620" i="24"/>
  <c r="M7620" i="24"/>
  <c r="I7622" i="24" l="1"/>
  <c r="L7621" i="24"/>
  <c r="J7621" i="24"/>
  <c r="N7621" i="24"/>
  <c r="K7621" i="24"/>
  <c r="M7621" i="24"/>
  <c r="I7623" i="24" l="1"/>
  <c r="L7622" i="24"/>
  <c r="K7622" i="24"/>
  <c r="N7622" i="24"/>
  <c r="M7622" i="24"/>
  <c r="J7622" i="24"/>
  <c r="I7624" i="24" l="1"/>
  <c r="L7623" i="24"/>
  <c r="J7623" i="24"/>
  <c r="K7623" i="24"/>
  <c r="N7623" i="24"/>
  <c r="M7623" i="24"/>
  <c r="I7625" i="24" l="1"/>
  <c r="L7624" i="24"/>
  <c r="K7624" i="24"/>
  <c r="M7624" i="24"/>
  <c r="J7624" i="24"/>
  <c r="N7624" i="24"/>
  <c r="I7626" i="24" l="1"/>
  <c r="L7625" i="24"/>
  <c r="J7625" i="24"/>
  <c r="N7625" i="24"/>
  <c r="K7625" i="24"/>
  <c r="M7625" i="24"/>
  <c r="I7627" i="24" l="1"/>
  <c r="L7626" i="24"/>
  <c r="K7626" i="24"/>
  <c r="N7626" i="24"/>
  <c r="J7626" i="24"/>
  <c r="M7626" i="24"/>
  <c r="I7628" i="24" l="1"/>
  <c r="L7627" i="24"/>
  <c r="J7627" i="24"/>
  <c r="M7627" i="24"/>
  <c r="K7627" i="24"/>
  <c r="N7627" i="24"/>
  <c r="I7629" i="24" l="1"/>
  <c r="L7628" i="24"/>
  <c r="K7628" i="24"/>
  <c r="M7628" i="24"/>
  <c r="J7628" i="24"/>
  <c r="N7628" i="24"/>
  <c r="I7630" i="24" l="1"/>
  <c r="L7629" i="24"/>
  <c r="J7629" i="24"/>
  <c r="N7629" i="24"/>
  <c r="K7629" i="24"/>
  <c r="M7629" i="24"/>
  <c r="I7631" i="24" l="1"/>
  <c r="L7630" i="24"/>
  <c r="K7630" i="24"/>
  <c r="N7630" i="24"/>
  <c r="J7630" i="24"/>
  <c r="M7630" i="24"/>
  <c r="I7632" i="24" l="1"/>
  <c r="L7631" i="24"/>
  <c r="J7631" i="24"/>
  <c r="N7631" i="24"/>
  <c r="K7631" i="24"/>
  <c r="M7631" i="24"/>
  <c r="I7633" i="24" l="1"/>
  <c r="L7632" i="24"/>
  <c r="K7632" i="24"/>
  <c r="N7632" i="24"/>
  <c r="J7632" i="24"/>
  <c r="M7632" i="24"/>
  <c r="I7634" i="24" l="1"/>
  <c r="L7633" i="24"/>
  <c r="J7633" i="24"/>
  <c r="K7633" i="24"/>
  <c r="M7633" i="24"/>
  <c r="N7633" i="24"/>
  <c r="I7635" i="24" l="1"/>
  <c r="L7634" i="24"/>
  <c r="K7634" i="24"/>
  <c r="J7634" i="24"/>
  <c r="N7634" i="24"/>
  <c r="M7634" i="24"/>
  <c r="I7636" i="24" l="1"/>
  <c r="L7635" i="24"/>
  <c r="J7635" i="24"/>
  <c r="K7635" i="24"/>
  <c r="M7635" i="24"/>
  <c r="N7635" i="24"/>
  <c r="I7637" i="24" l="1"/>
  <c r="L7636" i="24"/>
  <c r="K7636" i="24"/>
  <c r="J7636" i="24"/>
  <c r="M7636" i="24"/>
  <c r="N7636" i="24"/>
  <c r="I7638" i="24" l="1"/>
  <c r="L7637" i="24"/>
  <c r="N7637" i="24"/>
  <c r="J7637" i="24"/>
  <c r="M7637" i="24"/>
  <c r="K7637" i="24"/>
  <c r="I7639" i="24" l="1"/>
  <c r="L7638" i="24"/>
  <c r="K7638" i="24"/>
  <c r="M7638" i="24"/>
  <c r="J7638" i="24"/>
  <c r="N7638" i="24"/>
  <c r="I7640" i="24" l="1"/>
  <c r="L7639" i="24"/>
  <c r="J7639" i="24"/>
  <c r="K7639" i="24"/>
  <c r="N7639" i="24"/>
  <c r="M7639" i="24"/>
  <c r="I7641" i="24" l="1"/>
  <c r="L7640" i="24"/>
  <c r="N7640" i="24"/>
  <c r="K7640" i="24"/>
  <c r="J7640" i="24"/>
  <c r="M7640" i="24"/>
  <c r="I7642" i="24" l="1"/>
  <c r="L7641" i="24"/>
  <c r="K7641" i="24"/>
  <c r="N7641" i="24"/>
  <c r="J7641" i="24"/>
  <c r="M7641" i="24"/>
  <c r="I7643" i="24" l="1"/>
  <c r="L7642" i="24"/>
  <c r="K7642" i="24"/>
  <c r="N7642" i="24"/>
  <c r="J7642" i="24"/>
  <c r="M7642" i="24"/>
  <c r="I7644" i="24" l="1"/>
  <c r="L7643" i="24"/>
  <c r="J7643" i="24"/>
  <c r="M7643" i="24"/>
  <c r="K7643" i="24"/>
  <c r="N7643" i="24"/>
  <c r="I7645" i="24" l="1"/>
  <c r="L7644" i="24"/>
  <c r="K7644" i="24"/>
  <c r="N7644" i="24"/>
  <c r="J7644" i="24"/>
  <c r="M7644" i="24"/>
  <c r="I7646" i="24" l="1"/>
  <c r="L7645" i="24"/>
  <c r="J7645" i="24"/>
  <c r="K7645" i="24"/>
  <c r="M7645" i="24"/>
  <c r="N7645" i="24"/>
  <c r="I7647" i="24" l="1"/>
  <c r="L7646" i="24"/>
  <c r="N7646" i="24"/>
  <c r="K7646" i="24"/>
  <c r="J7646" i="24"/>
  <c r="M7646" i="24"/>
  <c r="I7648" i="24" l="1"/>
  <c r="L7647" i="24"/>
  <c r="K7647" i="24"/>
  <c r="N7647" i="24"/>
  <c r="J7647" i="24"/>
  <c r="M7647" i="24"/>
  <c r="I7649" i="24" l="1"/>
  <c r="L7648" i="24"/>
  <c r="K7648" i="24"/>
  <c r="J7648" i="24"/>
  <c r="M7648" i="24"/>
  <c r="N7648" i="24"/>
  <c r="I7650" i="24" l="1"/>
  <c r="L7649" i="24"/>
  <c r="J7649" i="24"/>
  <c r="M7649" i="24"/>
  <c r="K7649" i="24"/>
  <c r="N7649" i="24"/>
  <c r="I7651" i="24" l="1"/>
  <c r="L7650" i="24"/>
  <c r="K7650" i="24"/>
  <c r="M7650" i="24"/>
  <c r="J7650" i="24"/>
  <c r="N7650" i="24"/>
  <c r="I7652" i="24" l="1"/>
  <c r="L7651" i="24"/>
  <c r="J7651" i="24"/>
  <c r="M7651" i="24"/>
  <c r="K7651" i="24"/>
  <c r="N7651" i="24"/>
  <c r="I7653" i="24" l="1"/>
  <c r="L7652" i="24"/>
  <c r="K7652" i="24"/>
  <c r="N7652" i="24"/>
  <c r="J7652" i="24"/>
  <c r="M7652" i="24"/>
  <c r="I7654" i="24" l="1"/>
  <c r="L7653" i="24"/>
  <c r="J7653" i="24"/>
  <c r="K7653" i="24"/>
  <c r="M7653" i="24"/>
  <c r="N7653" i="24"/>
  <c r="I7655" i="24" l="1"/>
  <c r="L7654" i="24"/>
  <c r="K7654" i="24"/>
  <c r="N7654" i="24"/>
  <c r="J7654" i="24"/>
  <c r="M7654" i="24"/>
  <c r="I7656" i="24" l="1"/>
  <c r="L7655" i="24"/>
  <c r="N7655" i="24"/>
  <c r="J7655" i="24"/>
  <c r="M7655" i="24"/>
  <c r="K7655" i="24"/>
  <c r="I7657" i="24" l="1"/>
  <c r="L7656" i="24"/>
  <c r="K7656" i="24"/>
  <c r="J7656" i="24"/>
  <c r="M7656" i="24"/>
  <c r="N7656" i="24"/>
  <c r="I7658" i="24" l="1"/>
  <c r="L7657" i="24"/>
  <c r="J7657" i="24"/>
  <c r="K7657" i="24"/>
  <c r="M7657" i="24"/>
  <c r="N7657" i="24"/>
  <c r="I7659" i="24" l="1"/>
  <c r="L7658" i="24"/>
  <c r="K7658" i="24"/>
  <c r="J7658" i="24"/>
  <c r="M7658" i="24"/>
  <c r="N7658" i="24"/>
  <c r="I7660" i="24" l="1"/>
  <c r="L7659" i="24"/>
  <c r="J7659" i="24"/>
  <c r="K7659" i="24"/>
  <c r="N7659" i="24"/>
  <c r="M7659" i="24"/>
  <c r="I7661" i="24" l="1"/>
  <c r="L7660" i="24"/>
  <c r="K7660" i="24"/>
  <c r="J7660" i="24"/>
  <c r="N7660" i="24"/>
  <c r="M7660" i="24"/>
  <c r="I7662" i="24" l="1"/>
  <c r="L7661" i="24"/>
  <c r="J7661" i="24"/>
  <c r="N7661" i="24"/>
  <c r="K7661" i="24"/>
  <c r="M7661" i="24"/>
  <c r="I7663" i="24" l="1"/>
  <c r="L7662" i="24"/>
  <c r="K7662" i="24"/>
  <c r="N7662" i="24"/>
  <c r="M7662" i="24"/>
  <c r="J7662" i="24"/>
  <c r="I7664" i="24" l="1"/>
  <c r="L7663" i="24"/>
  <c r="J7663" i="24"/>
  <c r="K7663" i="24"/>
  <c r="N7663" i="24"/>
  <c r="M7663" i="24"/>
  <c r="I7665" i="24" l="1"/>
  <c r="L7664" i="24"/>
  <c r="K7664" i="24"/>
  <c r="N7664" i="24"/>
  <c r="J7664" i="24"/>
  <c r="M7664" i="24"/>
  <c r="I7666" i="24" l="1"/>
  <c r="L7665" i="24"/>
  <c r="J7665" i="24"/>
  <c r="K7665" i="24"/>
  <c r="N7665" i="24"/>
  <c r="M7665" i="24"/>
  <c r="I7667" i="24" l="1"/>
  <c r="L7666" i="24"/>
  <c r="K7666" i="24"/>
  <c r="M7666" i="24"/>
  <c r="J7666" i="24"/>
  <c r="N7666" i="24"/>
  <c r="I7668" i="24" l="1"/>
  <c r="L7667" i="24"/>
  <c r="J7667" i="24"/>
  <c r="M7667" i="24"/>
  <c r="K7667" i="24"/>
  <c r="N7667" i="24"/>
  <c r="I7669" i="24" l="1"/>
  <c r="L7668" i="24"/>
  <c r="J7668" i="24"/>
  <c r="K7668" i="24"/>
  <c r="M7668" i="24"/>
  <c r="N7668" i="24"/>
  <c r="I7670" i="24" l="1"/>
  <c r="L7669" i="24"/>
  <c r="K7669" i="24"/>
  <c r="M7669" i="24"/>
  <c r="J7669" i="24"/>
  <c r="N7669" i="24"/>
  <c r="I7671" i="24" l="1"/>
  <c r="L7670" i="24"/>
  <c r="K7670" i="24"/>
  <c r="J7670" i="24"/>
  <c r="M7670" i="24"/>
  <c r="N7670" i="24"/>
  <c r="I7672" i="24" l="1"/>
  <c r="L7671" i="24"/>
  <c r="J7671" i="24"/>
  <c r="M7671" i="24"/>
  <c r="K7671" i="24"/>
  <c r="N7671" i="24"/>
  <c r="I7673" i="24" l="1"/>
  <c r="L7672" i="24"/>
  <c r="K7672" i="24"/>
  <c r="M7672" i="24"/>
  <c r="J7672" i="24"/>
  <c r="N7672" i="24"/>
  <c r="I7674" i="24" l="1"/>
  <c r="L7673" i="24"/>
  <c r="J7673" i="24"/>
  <c r="M7673" i="24"/>
  <c r="K7673" i="24"/>
  <c r="N7673" i="24"/>
  <c r="I7675" i="24" l="1"/>
  <c r="L7674" i="24"/>
  <c r="K7674" i="24"/>
  <c r="N7674" i="24"/>
  <c r="J7674" i="24"/>
  <c r="M7674" i="24"/>
  <c r="I7676" i="24" l="1"/>
  <c r="L7675" i="24"/>
  <c r="J7675" i="24"/>
  <c r="K7675" i="24"/>
  <c r="N7675" i="24"/>
  <c r="M7675" i="24"/>
  <c r="I7677" i="24" l="1"/>
  <c r="L7676" i="24"/>
  <c r="K7676" i="24"/>
  <c r="J7676" i="24"/>
  <c r="M7676" i="24"/>
  <c r="N7676" i="24"/>
  <c r="I7678" i="24" l="1"/>
  <c r="L7677" i="24"/>
  <c r="J7677" i="24"/>
  <c r="K7677" i="24"/>
  <c r="N7677" i="24"/>
  <c r="M7677" i="24"/>
  <c r="I7679" i="24" l="1"/>
  <c r="L7678" i="24"/>
  <c r="K7678" i="24"/>
  <c r="N7678" i="24"/>
  <c r="J7678" i="24"/>
  <c r="M7678" i="24"/>
  <c r="I7680" i="24" l="1"/>
  <c r="L7679" i="24"/>
  <c r="J7679" i="24"/>
  <c r="M7679" i="24"/>
  <c r="K7679" i="24"/>
  <c r="N7679" i="24"/>
  <c r="I7681" i="24" l="1"/>
  <c r="L7680" i="24"/>
  <c r="K7680" i="24"/>
  <c r="J7680" i="24"/>
  <c r="M7680" i="24"/>
  <c r="N7680" i="24"/>
  <c r="I7682" i="24" l="1"/>
  <c r="L7681" i="24"/>
  <c r="J7681" i="24"/>
  <c r="M7681" i="24"/>
  <c r="K7681" i="24"/>
  <c r="N7681" i="24"/>
  <c r="I7683" i="24" l="1"/>
  <c r="L7682" i="24"/>
  <c r="K7682" i="24"/>
  <c r="N7682" i="24"/>
  <c r="J7682" i="24"/>
  <c r="M7682" i="24"/>
  <c r="I7684" i="24" l="1"/>
  <c r="L7683" i="24"/>
  <c r="J7683" i="24"/>
  <c r="N7683" i="24"/>
  <c r="K7683" i="24"/>
  <c r="M7683" i="24"/>
  <c r="I7685" i="24" l="1"/>
  <c r="L7684" i="24"/>
  <c r="K7684" i="24"/>
  <c r="J7684" i="24"/>
  <c r="N7684" i="24"/>
  <c r="M7684" i="24"/>
  <c r="I7686" i="24" l="1"/>
  <c r="L7685" i="24"/>
  <c r="J7685" i="24"/>
  <c r="K7685" i="24"/>
  <c r="M7685" i="24"/>
  <c r="N7685" i="24"/>
  <c r="I7687" i="24" l="1"/>
  <c r="L7686" i="24"/>
  <c r="K7686" i="24"/>
  <c r="J7686" i="24"/>
  <c r="N7686" i="24"/>
  <c r="M7686" i="24"/>
  <c r="I7688" i="24" l="1"/>
  <c r="L7687" i="24"/>
  <c r="J7687" i="24"/>
  <c r="N7687" i="24"/>
  <c r="K7687" i="24"/>
  <c r="M7687" i="24"/>
  <c r="I7689" i="24" l="1"/>
  <c r="L7688" i="24"/>
  <c r="K7688" i="24"/>
  <c r="N7688" i="24"/>
  <c r="J7688" i="24"/>
  <c r="M7688" i="24"/>
  <c r="I7690" i="24" l="1"/>
  <c r="L7689" i="24"/>
  <c r="K7689" i="24"/>
  <c r="N7689" i="24"/>
  <c r="J7689" i="24"/>
  <c r="M7689" i="24"/>
  <c r="I7691" i="24" l="1"/>
  <c r="L7690" i="24"/>
  <c r="J7690" i="24"/>
  <c r="K7690" i="24"/>
  <c r="N7690" i="24"/>
  <c r="M7690" i="24"/>
  <c r="I7692" i="24" l="1"/>
  <c r="L7691" i="24"/>
  <c r="M7691" i="24"/>
  <c r="J7691" i="24"/>
  <c r="K7691" i="24"/>
  <c r="N7691" i="24"/>
  <c r="I7693" i="24" l="1"/>
  <c r="L7692" i="24"/>
  <c r="K7692" i="24"/>
  <c r="N7692" i="24"/>
  <c r="J7692" i="24"/>
  <c r="M7692" i="24"/>
  <c r="I7694" i="24" l="1"/>
  <c r="L7693" i="24"/>
  <c r="J7693" i="24"/>
  <c r="N7693" i="24"/>
  <c r="M7693" i="24"/>
  <c r="K7693" i="24"/>
  <c r="I7695" i="24" l="1"/>
  <c r="L7694" i="24"/>
  <c r="K7694" i="24"/>
  <c r="J7694" i="24"/>
  <c r="M7694" i="24"/>
  <c r="N7694" i="24"/>
  <c r="I7696" i="24" l="1"/>
  <c r="L7695" i="24"/>
  <c r="J7695" i="24"/>
  <c r="M7695" i="24"/>
  <c r="K7695" i="24"/>
  <c r="N7695" i="24"/>
  <c r="I7697" i="24" l="1"/>
  <c r="L7696" i="24"/>
  <c r="M7696" i="24"/>
  <c r="K7696" i="24"/>
  <c r="J7696" i="24"/>
  <c r="N7696" i="24"/>
  <c r="I7698" i="24" l="1"/>
  <c r="L7697" i="24"/>
  <c r="J7697" i="24"/>
  <c r="M7697" i="24"/>
  <c r="K7697" i="24"/>
  <c r="N7697" i="24"/>
  <c r="I7699" i="24" l="1"/>
  <c r="L7698" i="24"/>
  <c r="K7698" i="24"/>
  <c r="J7698" i="24"/>
  <c r="N7698" i="24"/>
  <c r="M7698" i="24"/>
  <c r="I7700" i="24" l="1"/>
  <c r="L7699" i="24"/>
  <c r="J7699" i="24"/>
  <c r="K7699" i="24"/>
  <c r="M7699" i="24"/>
  <c r="N7699" i="24"/>
  <c r="I7701" i="24" l="1"/>
  <c r="L7700" i="24"/>
  <c r="N7700" i="24"/>
  <c r="K7700" i="24"/>
  <c r="M7700" i="24"/>
  <c r="J7700" i="24"/>
  <c r="I7702" i="24" l="1"/>
  <c r="L7701" i="24"/>
  <c r="J7701" i="24"/>
  <c r="K7701" i="24"/>
  <c r="N7701" i="24"/>
  <c r="M7701" i="24"/>
  <c r="I7703" i="24" l="1"/>
  <c r="L7702" i="24"/>
  <c r="K7702" i="24"/>
  <c r="J7702" i="24"/>
  <c r="N7702" i="24"/>
  <c r="M7702" i="24"/>
  <c r="I7704" i="24" l="1"/>
  <c r="L7703" i="24"/>
  <c r="M7703" i="24"/>
  <c r="J7703" i="24"/>
  <c r="N7703" i="24"/>
  <c r="K7703" i="24"/>
  <c r="I7705" i="24" l="1"/>
  <c r="L7704" i="24"/>
  <c r="J7704" i="24"/>
  <c r="K7704" i="24"/>
  <c r="N7704" i="24"/>
  <c r="M7704" i="24"/>
  <c r="I7706" i="24" l="1"/>
  <c r="L7705" i="24"/>
  <c r="K7705" i="24"/>
  <c r="J7705" i="24"/>
  <c r="N7705" i="24"/>
  <c r="M7705" i="24"/>
  <c r="I7707" i="24" l="1"/>
  <c r="L7706" i="24"/>
  <c r="K7706" i="24"/>
  <c r="J7706" i="24"/>
  <c r="N7706" i="24"/>
  <c r="M7706" i="24"/>
  <c r="I7708" i="24" l="1"/>
  <c r="L7707" i="24"/>
  <c r="J7707" i="24"/>
  <c r="K7707" i="24"/>
  <c r="M7707" i="24"/>
  <c r="N7707" i="24"/>
  <c r="I7709" i="24" l="1"/>
  <c r="L7708" i="24"/>
  <c r="K7708" i="24"/>
  <c r="M7708" i="24"/>
  <c r="J7708" i="24"/>
  <c r="N7708" i="24"/>
  <c r="I7710" i="24" l="1"/>
  <c r="L7709" i="24"/>
  <c r="J7709" i="24"/>
  <c r="K7709" i="24"/>
  <c r="M7709" i="24"/>
  <c r="N7709" i="24"/>
  <c r="I7711" i="24" l="1"/>
  <c r="L7710" i="24"/>
  <c r="K7710" i="24"/>
  <c r="N7710" i="24"/>
  <c r="M7710" i="24"/>
  <c r="J7710" i="24"/>
  <c r="I7712" i="24" l="1"/>
  <c r="L7711" i="24"/>
  <c r="J7711" i="24"/>
  <c r="K7711" i="24"/>
  <c r="M7711" i="24"/>
  <c r="N7711" i="24"/>
  <c r="I7713" i="24" l="1"/>
  <c r="L7712" i="24"/>
  <c r="K7712" i="24"/>
  <c r="M7712" i="24"/>
  <c r="J7712" i="24"/>
  <c r="N7712" i="24"/>
  <c r="I7714" i="24" l="1"/>
  <c r="L7713" i="24"/>
  <c r="N7713" i="24"/>
  <c r="J7713" i="24"/>
  <c r="K7713" i="24"/>
  <c r="M7713" i="24"/>
  <c r="I7715" i="24" l="1"/>
  <c r="L7714" i="24"/>
  <c r="K7714" i="24"/>
  <c r="J7714" i="24"/>
  <c r="M7714" i="24"/>
  <c r="N7714" i="24"/>
  <c r="I7716" i="24" l="1"/>
  <c r="L7715" i="24"/>
  <c r="J7715" i="24"/>
  <c r="N7715" i="24"/>
  <c r="K7715" i="24"/>
  <c r="M7715" i="24"/>
  <c r="I7717" i="24" l="1"/>
  <c r="L7716" i="24"/>
  <c r="K7716" i="24"/>
  <c r="J7716" i="24"/>
  <c r="M7716" i="24"/>
  <c r="N7716" i="24"/>
  <c r="I7718" i="24" l="1"/>
  <c r="L7717" i="24"/>
  <c r="K7717" i="24"/>
  <c r="J7717" i="24"/>
  <c r="N7717" i="24"/>
  <c r="M7717" i="24"/>
  <c r="I7719" i="24" l="1"/>
  <c r="L7718" i="24"/>
  <c r="K7718" i="24"/>
  <c r="N7718" i="24"/>
  <c r="J7718" i="24"/>
  <c r="M7718" i="24"/>
  <c r="I7720" i="24" l="1"/>
  <c r="L7719" i="24"/>
  <c r="J7719" i="24"/>
  <c r="N7719" i="24"/>
  <c r="M7719" i="24"/>
  <c r="K7719" i="24"/>
  <c r="I7721" i="24" l="1"/>
  <c r="L7720" i="24"/>
  <c r="J7720" i="24"/>
  <c r="M7720" i="24"/>
  <c r="K7720" i="24"/>
  <c r="N7720" i="24"/>
  <c r="I7722" i="24" l="1"/>
  <c r="L7721" i="24"/>
  <c r="J7721" i="24"/>
  <c r="M7721" i="24"/>
  <c r="K7721" i="24"/>
  <c r="N7721" i="24"/>
  <c r="I7723" i="24" l="1"/>
  <c r="L7722" i="24"/>
  <c r="K7722" i="24"/>
  <c r="J7722" i="24"/>
  <c r="M7722" i="24"/>
  <c r="N7722" i="24"/>
  <c r="I7724" i="24" l="1"/>
  <c r="L7723" i="24"/>
  <c r="J7723" i="24"/>
  <c r="N7723" i="24"/>
  <c r="K7723" i="24"/>
  <c r="M7723" i="24"/>
  <c r="I7725" i="24" l="1"/>
  <c r="L7724" i="24"/>
  <c r="K7724" i="24"/>
  <c r="J7724" i="24"/>
  <c r="M7724" i="24"/>
  <c r="N7724" i="24"/>
  <c r="I7726" i="24" l="1"/>
  <c r="L7725" i="24"/>
  <c r="J7725" i="24"/>
  <c r="N7725" i="24"/>
  <c r="K7725" i="24"/>
  <c r="M7725" i="24"/>
  <c r="I7727" i="24" l="1"/>
  <c r="L7726" i="24"/>
  <c r="K7726" i="24"/>
  <c r="N7726" i="24"/>
  <c r="M7726" i="24"/>
  <c r="J7726" i="24"/>
  <c r="I7728" i="24" l="1"/>
  <c r="L7727" i="24"/>
  <c r="J7727" i="24"/>
  <c r="N7727" i="24"/>
  <c r="K7727" i="24"/>
  <c r="M7727" i="24"/>
  <c r="I7729" i="24" l="1"/>
  <c r="L7728" i="24"/>
  <c r="K7728" i="24"/>
  <c r="J7728" i="24"/>
  <c r="M7728" i="24"/>
  <c r="N7728" i="24"/>
  <c r="I7730" i="24" l="1"/>
  <c r="L7729" i="24"/>
  <c r="J7729" i="24"/>
  <c r="M7729" i="24"/>
  <c r="K7729" i="24"/>
  <c r="N7729" i="24"/>
  <c r="I7731" i="24" l="1"/>
  <c r="L7730" i="24"/>
  <c r="K7730" i="24"/>
  <c r="N7730" i="24"/>
  <c r="J7730" i="24"/>
  <c r="M7730" i="24"/>
  <c r="I7732" i="24" l="1"/>
  <c r="L7731" i="24"/>
  <c r="J7731" i="24"/>
  <c r="K7731" i="24"/>
  <c r="M7731" i="24"/>
  <c r="N7731" i="24"/>
  <c r="I7733" i="24" l="1"/>
  <c r="L7732" i="24"/>
  <c r="K7732" i="24"/>
  <c r="N7732" i="24"/>
  <c r="J7732" i="24"/>
  <c r="M7732" i="24"/>
  <c r="I7734" i="24" l="1"/>
  <c r="L7733" i="24"/>
  <c r="J7733" i="24"/>
  <c r="K7733" i="24"/>
  <c r="N7733" i="24"/>
  <c r="M7733" i="24"/>
  <c r="I7735" i="24" l="1"/>
  <c r="L7734" i="24"/>
  <c r="K7734" i="24"/>
  <c r="N7734" i="24"/>
  <c r="J7734" i="24"/>
  <c r="M7734" i="24"/>
  <c r="I7736" i="24" l="1"/>
  <c r="L7735" i="24"/>
  <c r="J7735" i="24"/>
  <c r="N7735" i="24"/>
  <c r="K7735" i="24"/>
  <c r="M7735" i="24"/>
  <c r="I7737" i="24" l="1"/>
  <c r="L7736" i="24"/>
  <c r="K7736" i="24"/>
  <c r="J7736" i="24"/>
  <c r="N7736" i="24"/>
  <c r="M7736" i="24"/>
  <c r="I7738" i="24" l="1"/>
  <c r="L7737" i="24"/>
  <c r="J7737" i="24"/>
  <c r="N7737" i="24"/>
  <c r="K7737" i="24"/>
  <c r="M7737" i="24"/>
  <c r="I7739" i="24" l="1"/>
  <c r="L7738" i="24"/>
  <c r="K7738" i="24"/>
  <c r="J7738" i="24"/>
  <c r="N7738" i="24"/>
  <c r="M7738" i="24"/>
  <c r="I7740" i="24" l="1"/>
  <c r="L7739" i="24"/>
  <c r="J7739" i="24"/>
  <c r="N7739" i="24"/>
  <c r="K7739" i="24"/>
  <c r="M7739" i="24"/>
  <c r="I7741" i="24" l="1"/>
  <c r="L7740" i="24"/>
  <c r="K7740" i="24"/>
  <c r="N7740" i="24"/>
  <c r="J7740" i="24"/>
  <c r="M7740" i="24"/>
  <c r="I7742" i="24" l="1"/>
  <c r="L7741" i="24"/>
  <c r="J7741" i="24"/>
  <c r="N7741" i="24"/>
  <c r="K7741" i="24"/>
  <c r="M7741" i="24"/>
  <c r="I7743" i="24" l="1"/>
  <c r="L7742" i="24"/>
  <c r="K7742" i="24"/>
  <c r="J7742" i="24"/>
  <c r="N7742" i="24"/>
  <c r="M7742" i="24"/>
  <c r="I7744" i="24" l="1"/>
  <c r="L7743" i="24"/>
  <c r="K7743" i="24"/>
  <c r="N7743" i="24"/>
  <c r="M7743" i="24"/>
  <c r="J7743" i="24"/>
  <c r="I7745" i="24" l="1"/>
  <c r="L7744" i="24"/>
  <c r="K7744" i="24"/>
  <c r="M7744" i="24"/>
  <c r="J7744" i="24"/>
  <c r="N7744" i="24"/>
  <c r="I7746" i="24" l="1"/>
  <c r="L7745" i="24"/>
  <c r="J7745" i="24"/>
  <c r="K7745" i="24"/>
  <c r="N7745" i="24"/>
  <c r="M7745" i="24"/>
  <c r="I7747" i="24" l="1"/>
  <c r="L7746" i="24"/>
  <c r="K7746" i="24"/>
  <c r="J7746" i="24"/>
  <c r="N7746" i="24"/>
  <c r="M7746" i="24"/>
  <c r="I7748" i="24" l="1"/>
  <c r="L7747" i="24"/>
  <c r="J7747" i="24"/>
  <c r="N7747" i="24"/>
  <c r="M7747" i="24"/>
  <c r="K7747" i="24"/>
  <c r="I7749" i="24" l="1"/>
  <c r="L7748" i="24"/>
  <c r="K7748" i="24"/>
  <c r="N7748" i="24"/>
  <c r="J7748" i="24"/>
  <c r="M7748" i="24"/>
  <c r="I7750" i="24" l="1"/>
  <c r="L7749" i="24"/>
  <c r="J7749" i="24"/>
  <c r="M7749" i="24"/>
  <c r="N7749" i="24"/>
  <c r="K7749" i="24"/>
  <c r="I7751" i="24" l="1"/>
  <c r="L7750" i="24"/>
  <c r="J7750" i="24"/>
  <c r="N7750" i="24"/>
  <c r="K7750" i="24"/>
  <c r="M7750" i="24"/>
  <c r="I7752" i="24" l="1"/>
  <c r="L7751" i="24"/>
  <c r="J7751" i="24"/>
  <c r="M7751" i="24"/>
  <c r="K7751" i="24"/>
  <c r="N7751" i="24"/>
  <c r="I7753" i="24" l="1"/>
  <c r="L7752" i="24"/>
  <c r="J7752" i="24"/>
  <c r="N7752" i="24"/>
  <c r="K7752" i="24"/>
  <c r="M7752" i="24"/>
  <c r="I7754" i="24" l="1"/>
  <c r="L7753" i="24"/>
  <c r="M7753" i="24"/>
  <c r="J7753" i="24"/>
  <c r="K7753" i="24"/>
  <c r="N7753" i="24"/>
  <c r="I7755" i="24" l="1"/>
  <c r="L7754" i="24"/>
  <c r="K7754" i="24"/>
  <c r="J7754" i="24"/>
  <c r="N7754" i="24"/>
  <c r="M7754" i="24"/>
  <c r="I7756" i="24" l="1"/>
  <c r="L7755" i="24"/>
  <c r="J7755" i="24"/>
  <c r="M7755" i="24"/>
  <c r="K7755" i="24"/>
  <c r="N7755" i="24"/>
  <c r="I7757" i="24" l="1"/>
  <c r="L7756" i="24"/>
  <c r="J7756" i="24"/>
  <c r="K7756" i="24"/>
  <c r="N7756" i="24"/>
  <c r="M7756" i="24"/>
  <c r="I7758" i="24" l="1"/>
  <c r="L7757" i="24"/>
  <c r="J7757" i="24"/>
  <c r="M7757" i="24"/>
  <c r="K7757" i="24"/>
  <c r="N7757" i="24"/>
  <c r="I7759" i="24" l="1"/>
  <c r="L7758" i="24"/>
  <c r="K7758" i="24"/>
  <c r="N7758" i="24"/>
  <c r="M7758" i="24"/>
  <c r="J7758" i="24"/>
  <c r="I7760" i="24" l="1"/>
  <c r="L7759" i="24"/>
  <c r="J7759" i="24"/>
  <c r="M7759" i="24"/>
  <c r="K7759" i="24"/>
  <c r="N7759" i="24"/>
  <c r="I7761" i="24" l="1"/>
  <c r="L7760" i="24"/>
  <c r="K7760" i="24"/>
  <c r="M7760" i="24"/>
  <c r="N7760" i="24"/>
  <c r="J7760" i="24"/>
  <c r="I7762" i="24" l="1"/>
  <c r="L7761" i="24"/>
  <c r="K7761" i="24"/>
  <c r="J7761" i="24"/>
  <c r="N7761" i="24"/>
  <c r="M7761" i="24"/>
  <c r="I7763" i="24" l="1"/>
  <c r="L7762" i="24"/>
  <c r="K7762" i="24"/>
  <c r="N7762" i="24"/>
  <c r="J7762" i="24"/>
  <c r="M7762" i="24"/>
  <c r="I7764" i="24" l="1"/>
  <c r="L7763" i="24"/>
  <c r="J7763" i="24"/>
  <c r="M7763" i="24"/>
  <c r="K7763" i="24"/>
  <c r="N7763" i="24"/>
  <c r="I7765" i="24" l="1"/>
  <c r="L7764" i="24"/>
  <c r="N7764" i="24"/>
  <c r="K7764" i="24"/>
  <c r="M7764" i="24"/>
  <c r="J7764" i="24"/>
  <c r="I7766" i="24" l="1"/>
  <c r="L7765" i="24"/>
  <c r="K7765" i="24"/>
  <c r="N7765" i="24"/>
  <c r="J7765" i="24"/>
  <c r="M7765" i="24"/>
  <c r="I7767" i="24" l="1"/>
  <c r="L7766" i="24"/>
  <c r="K7766" i="24"/>
  <c r="J7766" i="24"/>
  <c r="M7766" i="24"/>
  <c r="N7766" i="24"/>
  <c r="I7768" i="24" l="1"/>
  <c r="L7767" i="24"/>
  <c r="J7767" i="24"/>
  <c r="M7767" i="24"/>
  <c r="K7767" i="24"/>
  <c r="N7767" i="24"/>
  <c r="I7769" i="24" l="1"/>
  <c r="L7768" i="24"/>
  <c r="J7768" i="24"/>
  <c r="M7768" i="24"/>
  <c r="K7768" i="24"/>
  <c r="N7768" i="24"/>
  <c r="I7770" i="24" l="1"/>
  <c r="L7769" i="24"/>
  <c r="J7769" i="24"/>
  <c r="K7769" i="24"/>
  <c r="N7769" i="24"/>
  <c r="M7769" i="24"/>
  <c r="I7771" i="24" l="1"/>
  <c r="L7770" i="24"/>
  <c r="M7770" i="24"/>
  <c r="K7770" i="24"/>
  <c r="J7770" i="24"/>
  <c r="N7770" i="24"/>
  <c r="I7772" i="24" l="1"/>
  <c r="L7771" i="24"/>
  <c r="J7771" i="24"/>
  <c r="K7771" i="24"/>
  <c r="N7771" i="24"/>
  <c r="M7771" i="24"/>
  <c r="I7773" i="24" l="1"/>
  <c r="L7772" i="24"/>
  <c r="J7772" i="24"/>
  <c r="K7772" i="24"/>
  <c r="M7772" i="24"/>
  <c r="N7772" i="24"/>
  <c r="I7774" i="24" l="1"/>
  <c r="L7773" i="24"/>
  <c r="M7773" i="24"/>
  <c r="J7773" i="24"/>
  <c r="K7773" i="24"/>
  <c r="N7773" i="24"/>
  <c r="I7775" i="24" l="1"/>
  <c r="L7774" i="24"/>
  <c r="K7774" i="24"/>
  <c r="N7774" i="24"/>
  <c r="J7774" i="24"/>
  <c r="M7774" i="24"/>
  <c r="I7776" i="24" l="1"/>
  <c r="L7775" i="24"/>
  <c r="K7775" i="24"/>
  <c r="M7775" i="24"/>
  <c r="J7775" i="24"/>
  <c r="N7775" i="24"/>
  <c r="I7777" i="24" l="1"/>
  <c r="L7776" i="24"/>
  <c r="M7776" i="24"/>
  <c r="K7776" i="24"/>
  <c r="J7776" i="24"/>
  <c r="N7776" i="24"/>
  <c r="I7778" i="24" l="1"/>
  <c r="L7777" i="24"/>
  <c r="N7777" i="24"/>
  <c r="J7777" i="24"/>
  <c r="K7777" i="24"/>
  <c r="M7777" i="24"/>
  <c r="I7779" i="24" l="1"/>
  <c r="L7778" i="24"/>
  <c r="K7778" i="24"/>
  <c r="N7778" i="24"/>
  <c r="J7778" i="24"/>
  <c r="M7778" i="24"/>
  <c r="I7780" i="24" l="1"/>
  <c r="L7779" i="24"/>
  <c r="J7779" i="24"/>
  <c r="K7779" i="24"/>
  <c r="M7779" i="24"/>
  <c r="N7779" i="24"/>
  <c r="I7781" i="24" l="1"/>
  <c r="L7780" i="24"/>
  <c r="K7780" i="24"/>
  <c r="J7780" i="24"/>
  <c r="N7780" i="24"/>
  <c r="M7780" i="24"/>
  <c r="I7782" i="24" l="1"/>
  <c r="L7781" i="24"/>
  <c r="J7781" i="24"/>
  <c r="K7781" i="24"/>
  <c r="M7781" i="24"/>
  <c r="N7781" i="24"/>
  <c r="I7783" i="24" l="1"/>
  <c r="L7782" i="24"/>
  <c r="K7782" i="24"/>
  <c r="J7782" i="24"/>
  <c r="N7782" i="24"/>
  <c r="M7782" i="24"/>
  <c r="I7784" i="24" l="1"/>
  <c r="L7783" i="24"/>
  <c r="J7783" i="24"/>
  <c r="K7783" i="24"/>
  <c r="M7783" i="24"/>
  <c r="N7783" i="24"/>
  <c r="I7785" i="24" l="1"/>
  <c r="L7784" i="24"/>
  <c r="K7784" i="24"/>
  <c r="J7784" i="24"/>
  <c r="N7784" i="24"/>
  <c r="M7784" i="24"/>
  <c r="I7786" i="24" l="1"/>
  <c r="L7785" i="24"/>
  <c r="J7785" i="24"/>
  <c r="K7785" i="24"/>
  <c r="M7785" i="24"/>
  <c r="N7785" i="24"/>
  <c r="I7787" i="24" l="1"/>
  <c r="L7786" i="24"/>
  <c r="N7786" i="24"/>
  <c r="K7786" i="24"/>
  <c r="J7786" i="24"/>
  <c r="M7786" i="24"/>
  <c r="I7788" i="24" l="1"/>
  <c r="L7787" i="24"/>
  <c r="J7787" i="24"/>
  <c r="K7787" i="24"/>
  <c r="N7787" i="24"/>
  <c r="M7787" i="24"/>
  <c r="I7789" i="24" l="1"/>
  <c r="L7788" i="24"/>
  <c r="M7788" i="24"/>
  <c r="K7788" i="24"/>
  <c r="N7788" i="24"/>
  <c r="J7788" i="24"/>
  <c r="I7790" i="24" l="1"/>
  <c r="L7789" i="24"/>
  <c r="J7789" i="24"/>
  <c r="K7789" i="24"/>
  <c r="N7789" i="24"/>
  <c r="M7789" i="24"/>
  <c r="I7791" i="24" l="1"/>
  <c r="L7790" i="24"/>
  <c r="J7790" i="24"/>
  <c r="K7790" i="24"/>
  <c r="M7790" i="24"/>
  <c r="N7790" i="24"/>
  <c r="I7792" i="24" l="1"/>
  <c r="L7791" i="24"/>
  <c r="N7791" i="24"/>
  <c r="J7791" i="24"/>
  <c r="K7791" i="24"/>
  <c r="M7791" i="24"/>
  <c r="I7793" i="24" l="1"/>
  <c r="L7792" i="24"/>
  <c r="K7792" i="24"/>
  <c r="J7792" i="24"/>
  <c r="N7792" i="24"/>
  <c r="M7792" i="24"/>
  <c r="I7794" i="24" l="1"/>
  <c r="L7793" i="24"/>
  <c r="J7793" i="24"/>
  <c r="M7793" i="24"/>
  <c r="N7793" i="24"/>
  <c r="K7793" i="24"/>
  <c r="I7795" i="24" l="1"/>
  <c r="L7794" i="24"/>
  <c r="M7794" i="24"/>
  <c r="K7794" i="24"/>
  <c r="J7794" i="24"/>
  <c r="N7794" i="24"/>
  <c r="I7796" i="24" l="1"/>
  <c r="L7795" i="24"/>
  <c r="J7795" i="24"/>
  <c r="K7795" i="24"/>
  <c r="M7795" i="24"/>
  <c r="N7795" i="24"/>
  <c r="I7797" i="24" l="1"/>
  <c r="L7796" i="24"/>
  <c r="J7796" i="24"/>
  <c r="N7796" i="24"/>
  <c r="M7796" i="24"/>
  <c r="K7796" i="24"/>
  <c r="I7798" i="24" l="1"/>
  <c r="L7797" i="24"/>
  <c r="J7797" i="24"/>
  <c r="K7797" i="24"/>
  <c r="N7797" i="24"/>
  <c r="M7797" i="24"/>
  <c r="I7799" i="24" l="1"/>
  <c r="L7798" i="24"/>
  <c r="N7798" i="24"/>
  <c r="K7798" i="24"/>
  <c r="J7798" i="24"/>
  <c r="M7798" i="24"/>
  <c r="I7800" i="24" l="1"/>
  <c r="L7799" i="24"/>
  <c r="J7799" i="24"/>
  <c r="N7799" i="24"/>
  <c r="K7799" i="24"/>
  <c r="M7799" i="24"/>
  <c r="I7801" i="24" l="1"/>
  <c r="L7800" i="24"/>
  <c r="J7800" i="24"/>
  <c r="N7800" i="24"/>
  <c r="K7800" i="24"/>
  <c r="M7800" i="24"/>
  <c r="I7802" i="24" l="1"/>
  <c r="L7801" i="24"/>
  <c r="J7801" i="24"/>
  <c r="M7801" i="24"/>
  <c r="K7801" i="24"/>
  <c r="N7801" i="24"/>
  <c r="I7803" i="24" l="1"/>
  <c r="L7802" i="24"/>
  <c r="J7802" i="24"/>
  <c r="N7802" i="24"/>
  <c r="K7802" i="24"/>
  <c r="M7802" i="24"/>
  <c r="I7804" i="24" l="1"/>
  <c r="L7803" i="24"/>
  <c r="J7803" i="24"/>
  <c r="K7803" i="24"/>
  <c r="M7803" i="24"/>
  <c r="N7803" i="24"/>
  <c r="I7805" i="24" l="1"/>
  <c r="L7804" i="24"/>
  <c r="K7804" i="24"/>
  <c r="N7804" i="24"/>
  <c r="J7804" i="24"/>
  <c r="M7804" i="24"/>
  <c r="I7806" i="24" l="1"/>
  <c r="L7805" i="24"/>
  <c r="N7805" i="24"/>
  <c r="J7805" i="24"/>
  <c r="M7805" i="24"/>
  <c r="K7805" i="24"/>
  <c r="I7807" i="24" l="1"/>
  <c r="L7806" i="24"/>
  <c r="K7806" i="24"/>
  <c r="J7806" i="24"/>
  <c r="N7806" i="24"/>
  <c r="M7806" i="24"/>
  <c r="I7808" i="24" l="1"/>
  <c r="L7807" i="24"/>
  <c r="K7807" i="24"/>
  <c r="J7807" i="24"/>
  <c r="N7807" i="24"/>
  <c r="M7807" i="24"/>
  <c r="I7809" i="24" l="1"/>
  <c r="L7808" i="24"/>
  <c r="K7808" i="24"/>
  <c r="J7808" i="24"/>
  <c r="N7808" i="24"/>
  <c r="M7808" i="24"/>
  <c r="I7810" i="24" l="1"/>
  <c r="L7809" i="24"/>
  <c r="M7809" i="24"/>
  <c r="J7809" i="24"/>
  <c r="K7809" i="24"/>
  <c r="N7809" i="24"/>
  <c r="I7811" i="24" l="1"/>
  <c r="L7810" i="24"/>
  <c r="M7810" i="24"/>
  <c r="K7810" i="24"/>
  <c r="J7810" i="24"/>
  <c r="N7810" i="24"/>
  <c r="I7812" i="24" l="1"/>
  <c r="L7811" i="24"/>
  <c r="J7811" i="24"/>
  <c r="M7811" i="24"/>
  <c r="K7811" i="24"/>
  <c r="N7811" i="24"/>
  <c r="I7813" i="24" l="1"/>
  <c r="L7812" i="24"/>
  <c r="K7812" i="24"/>
  <c r="J7812" i="24"/>
  <c r="N7812" i="24"/>
  <c r="M7812" i="24"/>
  <c r="I7814" i="24" l="1"/>
  <c r="L7813" i="24"/>
  <c r="K7813" i="24"/>
  <c r="J7813" i="24"/>
  <c r="M7813" i="24"/>
  <c r="N7813" i="24"/>
  <c r="I7815" i="24" l="1"/>
  <c r="L7814" i="24"/>
  <c r="K7814" i="24"/>
  <c r="J7814" i="24"/>
  <c r="M7814" i="24"/>
  <c r="N7814" i="24"/>
  <c r="I7816" i="24" l="1"/>
  <c r="L7815" i="24"/>
  <c r="N7815" i="24"/>
  <c r="J7815" i="24"/>
  <c r="K7815" i="24"/>
  <c r="M7815" i="24"/>
  <c r="I7817" i="24" l="1"/>
  <c r="L7816" i="24"/>
  <c r="K7816" i="24"/>
  <c r="J7816" i="24"/>
  <c r="M7816" i="24"/>
  <c r="N7816" i="24"/>
  <c r="I7818" i="24" l="1"/>
  <c r="L7817" i="24"/>
  <c r="M7817" i="24"/>
  <c r="J7817" i="24"/>
  <c r="K7817" i="24"/>
  <c r="N7817" i="24"/>
  <c r="I7819" i="24" l="1"/>
  <c r="L7818" i="24"/>
  <c r="K7818" i="24"/>
  <c r="J7818" i="24"/>
  <c r="N7818" i="24"/>
  <c r="M7818" i="24"/>
  <c r="I7820" i="24" l="1"/>
  <c r="L7819" i="24"/>
  <c r="N7819" i="24"/>
  <c r="J7819" i="24"/>
  <c r="K7819" i="24"/>
  <c r="M7819" i="24"/>
  <c r="I7821" i="24" l="1"/>
  <c r="L7820" i="24"/>
  <c r="J7820" i="24"/>
  <c r="N7820" i="24"/>
  <c r="K7820" i="24"/>
  <c r="M7820" i="24"/>
  <c r="I7822" i="24" l="1"/>
  <c r="L7821" i="24"/>
  <c r="J7821" i="24"/>
  <c r="N7821" i="24"/>
  <c r="K7821" i="24"/>
  <c r="M7821" i="24"/>
  <c r="I7823" i="24" l="1"/>
  <c r="L7822" i="24"/>
  <c r="J7822" i="24"/>
  <c r="K7822" i="24"/>
  <c r="N7822" i="24"/>
  <c r="M7822" i="24"/>
  <c r="I7824" i="24" l="1"/>
  <c r="L7823" i="24"/>
  <c r="J7823" i="24"/>
  <c r="K7823" i="24"/>
  <c r="N7823" i="24"/>
  <c r="M7823" i="24"/>
  <c r="I7825" i="24" l="1"/>
  <c r="L7824" i="24"/>
  <c r="J7824" i="24"/>
  <c r="M7824" i="24"/>
  <c r="K7824" i="24"/>
  <c r="N7824" i="24"/>
  <c r="I7826" i="24" l="1"/>
  <c r="L7825" i="24"/>
  <c r="N7825" i="24"/>
  <c r="J7825" i="24"/>
  <c r="M7825" i="24"/>
  <c r="K7825" i="24"/>
  <c r="I7827" i="24" l="1"/>
  <c r="L7826" i="24"/>
  <c r="K7826" i="24"/>
  <c r="J7826" i="24"/>
  <c r="N7826" i="24"/>
  <c r="M7826" i="24"/>
  <c r="I7828" i="24" l="1"/>
  <c r="L7827" i="24"/>
  <c r="J7827" i="24"/>
  <c r="N7827" i="24"/>
  <c r="M7827" i="24"/>
  <c r="K7827" i="24"/>
  <c r="I7829" i="24" l="1"/>
  <c r="L7828" i="24"/>
  <c r="K7828" i="24"/>
  <c r="N7828" i="24"/>
  <c r="M7828" i="24"/>
  <c r="J7828" i="24"/>
  <c r="I7830" i="24" l="1"/>
  <c r="L7829" i="24"/>
  <c r="J7829" i="24"/>
  <c r="M7829" i="24"/>
  <c r="N7829" i="24"/>
  <c r="K7829" i="24"/>
  <c r="I7831" i="24" l="1"/>
  <c r="L7830" i="24"/>
  <c r="K7830" i="24"/>
  <c r="J7830" i="24"/>
  <c r="M7830" i="24"/>
  <c r="N7830" i="24"/>
  <c r="I7832" i="24" l="1"/>
  <c r="L7831" i="24"/>
  <c r="J7831" i="24"/>
  <c r="K7831" i="24"/>
  <c r="N7831" i="24"/>
  <c r="M7831" i="24"/>
  <c r="I7833" i="24" l="1"/>
  <c r="L7832" i="24"/>
  <c r="J7832" i="24"/>
  <c r="K7832" i="24"/>
  <c r="N7832" i="24"/>
  <c r="M7832" i="24"/>
  <c r="I7834" i="24" l="1"/>
  <c r="L7833" i="24"/>
  <c r="J7833" i="24"/>
  <c r="K7833" i="24"/>
  <c r="N7833" i="24"/>
  <c r="M7833" i="24"/>
  <c r="I7835" i="24" l="1"/>
  <c r="L7834" i="24"/>
  <c r="K7834" i="24"/>
  <c r="J7834" i="24"/>
  <c r="M7834" i="24"/>
  <c r="N7834" i="24"/>
  <c r="I7836" i="24" l="1"/>
  <c r="L7835" i="24"/>
  <c r="K7835" i="24"/>
  <c r="M7835" i="24"/>
  <c r="J7835" i="24"/>
  <c r="N7835" i="24"/>
  <c r="I7837" i="24" l="1"/>
  <c r="L7836" i="24"/>
  <c r="N7836" i="24"/>
  <c r="M7836" i="24"/>
  <c r="K7836" i="24"/>
  <c r="J7836" i="24"/>
  <c r="I7838" i="24" l="1"/>
  <c r="L7837" i="24"/>
  <c r="J7837" i="24"/>
  <c r="N7837" i="24"/>
  <c r="M7837" i="24"/>
  <c r="K7837" i="24"/>
  <c r="I7839" i="24" l="1"/>
  <c r="L7838" i="24"/>
  <c r="K7838" i="24"/>
  <c r="M7838" i="24"/>
  <c r="J7838" i="24"/>
  <c r="N7838" i="24"/>
  <c r="I7840" i="24" l="1"/>
  <c r="L7839" i="24"/>
  <c r="J7839" i="24"/>
  <c r="M7839" i="24"/>
  <c r="K7839" i="24"/>
  <c r="N7839" i="24"/>
  <c r="I7841" i="24" l="1"/>
  <c r="L7840" i="24"/>
  <c r="K7840" i="24"/>
  <c r="N7840" i="24"/>
  <c r="M7840" i="24"/>
  <c r="J7840" i="24"/>
  <c r="I7842" i="24" l="1"/>
  <c r="L7841" i="24"/>
  <c r="J7841" i="24"/>
  <c r="M7841" i="24"/>
  <c r="K7841" i="24"/>
  <c r="N7841" i="24"/>
  <c r="I7843" i="24" l="1"/>
  <c r="L7842" i="24"/>
  <c r="K7842" i="24"/>
  <c r="J7842" i="24"/>
  <c r="M7842" i="24"/>
  <c r="N7842" i="24"/>
  <c r="I7844" i="24" l="1"/>
  <c r="L7843" i="24"/>
  <c r="J7843" i="24"/>
  <c r="N7843" i="24"/>
  <c r="K7843" i="24"/>
  <c r="M7843" i="24"/>
  <c r="I7845" i="24" l="1"/>
  <c r="L7844" i="24"/>
  <c r="K7844" i="24"/>
  <c r="N7844" i="24"/>
  <c r="J7844" i="24"/>
  <c r="M7844" i="24"/>
  <c r="I7846" i="24" l="1"/>
  <c r="L7845" i="24"/>
  <c r="K7845" i="24"/>
  <c r="M7845" i="24"/>
  <c r="J7845" i="24"/>
  <c r="N7845" i="24"/>
  <c r="I7847" i="24" l="1"/>
  <c r="L7846" i="24"/>
  <c r="K7846" i="24"/>
  <c r="M7846" i="24"/>
  <c r="J7846" i="24"/>
  <c r="N7846" i="24"/>
  <c r="I7848" i="24" l="1"/>
  <c r="L7847" i="24"/>
  <c r="J7847" i="24"/>
  <c r="M7847" i="24"/>
  <c r="K7847" i="24"/>
  <c r="N7847" i="24"/>
  <c r="I7849" i="24" l="1"/>
  <c r="L7848" i="24"/>
  <c r="K7848" i="24"/>
  <c r="J7848" i="24"/>
  <c r="N7848" i="24"/>
  <c r="M7848" i="24"/>
  <c r="I7850" i="24" l="1"/>
  <c r="L7849" i="24"/>
  <c r="J7849" i="24"/>
  <c r="K7849" i="24"/>
  <c r="M7849" i="24"/>
  <c r="N7849" i="24"/>
  <c r="I7851" i="24" l="1"/>
  <c r="L7850" i="24"/>
  <c r="M7850" i="24"/>
  <c r="K7850" i="24"/>
  <c r="J7850" i="24"/>
  <c r="N7850" i="24"/>
  <c r="I7852" i="24" l="1"/>
  <c r="L7851" i="24"/>
  <c r="J7851" i="24"/>
  <c r="M7851" i="24"/>
  <c r="K7851" i="24"/>
  <c r="N7851" i="24"/>
  <c r="I7853" i="24" l="1"/>
  <c r="L7852" i="24"/>
  <c r="K7852" i="24"/>
  <c r="N7852" i="24"/>
  <c r="J7852" i="24"/>
  <c r="M7852" i="24"/>
  <c r="I7854" i="24" l="1"/>
  <c r="L7853" i="24"/>
  <c r="J7853" i="24"/>
  <c r="N7853" i="24"/>
  <c r="K7853" i="24"/>
  <c r="M7853" i="24"/>
  <c r="I7855" i="24" l="1"/>
  <c r="L7854" i="24"/>
  <c r="K7854" i="24"/>
  <c r="J7854" i="24"/>
  <c r="N7854" i="24"/>
  <c r="M7854" i="24"/>
  <c r="I7856" i="24" l="1"/>
  <c r="L7855" i="24"/>
  <c r="J7855" i="24"/>
  <c r="N7855" i="24"/>
  <c r="K7855" i="24"/>
  <c r="M7855" i="24"/>
  <c r="I7857" i="24" l="1"/>
  <c r="L7856" i="24"/>
  <c r="K7856" i="24"/>
  <c r="M7856" i="24"/>
  <c r="J7856" i="24"/>
  <c r="N7856" i="24"/>
  <c r="I7858" i="24" l="1"/>
  <c r="L7857" i="24"/>
  <c r="J7857" i="24"/>
  <c r="K7857" i="24"/>
  <c r="N7857" i="24"/>
  <c r="M7857" i="24"/>
  <c r="I7859" i="24" l="1"/>
  <c r="L7858" i="24"/>
  <c r="K7858" i="24"/>
  <c r="J7858" i="24"/>
  <c r="M7858" i="24"/>
  <c r="N7858" i="24"/>
  <c r="I7860" i="24" l="1"/>
  <c r="L7859" i="24"/>
  <c r="J7859" i="24"/>
  <c r="K7859" i="24"/>
  <c r="N7859" i="24"/>
  <c r="M7859" i="24"/>
  <c r="I7861" i="24" l="1"/>
  <c r="L7860" i="24"/>
  <c r="K7860" i="24"/>
  <c r="J7860" i="24"/>
  <c r="N7860" i="24"/>
  <c r="M7860" i="24"/>
  <c r="I7862" i="24" l="1"/>
  <c r="L7861" i="24"/>
  <c r="J7861" i="24"/>
  <c r="N7861" i="24"/>
  <c r="K7861" i="24"/>
  <c r="M7861" i="24"/>
  <c r="I7863" i="24" l="1"/>
  <c r="L7862" i="24"/>
  <c r="K7862" i="24"/>
  <c r="J7862" i="24"/>
  <c r="N7862" i="24"/>
  <c r="M7862" i="24"/>
  <c r="I7864" i="24" l="1"/>
  <c r="L7863" i="24"/>
  <c r="J7863" i="24"/>
  <c r="N7863" i="24"/>
  <c r="K7863" i="24"/>
  <c r="M7863" i="24"/>
  <c r="I7865" i="24" l="1"/>
  <c r="L7864" i="24"/>
  <c r="K7864" i="24"/>
  <c r="J7864" i="24"/>
  <c r="N7864" i="24"/>
  <c r="M7864" i="24"/>
  <c r="I7866" i="24" l="1"/>
  <c r="L7865" i="24"/>
  <c r="J7865" i="24"/>
  <c r="K7865" i="24"/>
  <c r="M7865" i="24"/>
  <c r="N7865" i="24"/>
  <c r="I7867" i="24" l="1"/>
  <c r="L7866" i="24"/>
  <c r="K7866" i="24"/>
  <c r="M7866" i="24"/>
  <c r="J7866" i="24"/>
  <c r="N7866" i="24"/>
  <c r="I7868" i="24" l="1"/>
  <c r="L7867" i="24"/>
  <c r="J7867" i="24"/>
  <c r="N7867" i="24"/>
  <c r="K7867" i="24"/>
  <c r="M7867" i="24"/>
  <c r="I7869" i="24" l="1"/>
  <c r="L7868" i="24"/>
  <c r="J7868" i="24"/>
  <c r="N7868" i="24"/>
  <c r="K7868" i="24"/>
  <c r="M7868" i="24"/>
  <c r="I7870" i="24" l="1"/>
  <c r="L7869" i="24"/>
  <c r="K7869" i="24"/>
  <c r="M7869" i="24"/>
  <c r="J7869" i="24"/>
  <c r="N7869" i="24"/>
  <c r="I7871" i="24" l="1"/>
  <c r="L7870" i="24"/>
  <c r="J7870" i="24"/>
  <c r="N7870" i="24"/>
  <c r="K7870" i="24"/>
  <c r="M7870" i="24"/>
  <c r="I7872" i="24" l="1"/>
  <c r="L7871" i="24"/>
  <c r="J7871" i="24"/>
  <c r="M7871" i="24"/>
  <c r="K7871" i="24"/>
  <c r="N7871" i="24"/>
  <c r="I7873" i="24" l="1"/>
  <c r="L7872" i="24"/>
  <c r="K7872" i="24"/>
  <c r="N7872" i="24"/>
  <c r="M7872" i="24"/>
  <c r="J7872" i="24"/>
  <c r="I7874" i="24" l="1"/>
  <c r="L7873" i="24"/>
  <c r="K7873" i="24"/>
  <c r="N7873" i="24"/>
  <c r="J7873" i="24"/>
  <c r="M7873" i="24"/>
  <c r="I7875" i="24" l="1"/>
  <c r="L7874" i="24"/>
  <c r="K7874" i="24"/>
  <c r="N7874" i="24"/>
  <c r="J7874" i="24"/>
  <c r="M7874" i="24"/>
  <c r="I7876" i="24" l="1"/>
  <c r="L7875" i="24"/>
  <c r="J7875" i="24"/>
  <c r="M7875" i="24"/>
  <c r="K7875" i="24"/>
  <c r="N7875" i="24"/>
  <c r="I7877" i="24" l="1"/>
  <c r="L7876" i="24"/>
  <c r="K7876" i="24"/>
  <c r="J7876" i="24"/>
  <c r="M7876" i="24"/>
  <c r="N7876" i="24"/>
  <c r="I7878" i="24" l="1"/>
  <c r="M7877" i="24"/>
  <c r="J7877" i="24"/>
  <c r="L7877" i="24"/>
  <c r="K7877" i="24"/>
  <c r="N7877" i="24"/>
  <c r="I7879" i="24" l="1"/>
  <c r="L7878" i="24"/>
  <c r="J7878" i="24"/>
  <c r="M7878" i="24"/>
  <c r="K7878" i="24"/>
  <c r="N7878" i="24"/>
  <c r="I7880" i="24" l="1"/>
  <c r="L7879" i="24"/>
  <c r="J7879" i="24"/>
  <c r="N7879" i="24"/>
  <c r="K7879" i="24"/>
  <c r="M7879" i="24"/>
  <c r="I7881" i="24" l="1"/>
  <c r="L7880" i="24"/>
  <c r="K7880" i="24"/>
  <c r="N7880" i="24"/>
  <c r="J7880" i="24"/>
  <c r="M7880" i="24"/>
  <c r="I7882" i="24" l="1"/>
  <c r="L7881" i="24"/>
  <c r="J7881" i="24"/>
  <c r="M7881" i="24"/>
  <c r="K7881" i="24"/>
  <c r="N7881" i="24"/>
  <c r="I7883" i="24" l="1"/>
  <c r="L7882" i="24"/>
  <c r="J7882" i="24"/>
  <c r="N7882" i="24"/>
  <c r="K7882" i="24"/>
  <c r="M7882" i="24"/>
  <c r="I7884" i="24" l="1"/>
  <c r="L7883" i="24"/>
  <c r="J7883" i="24"/>
  <c r="N7883" i="24"/>
  <c r="K7883" i="24"/>
  <c r="M7883" i="24"/>
  <c r="I7885" i="24" l="1"/>
  <c r="L7884" i="24"/>
  <c r="K7884" i="24"/>
  <c r="M7884" i="24"/>
  <c r="J7884" i="24"/>
  <c r="N7884" i="24"/>
  <c r="I7886" i="24" l="1"/>
  <c r="L7885" i="24"/>
  <c r="K7885" i="24"/>
  <c r="N7885" i="24"/>
  <c r="J7885" i="24"/>
  <c r="M7885" i="24"/>
  <c r="I7887" i="24" l="1"/>
  <c r="L7886" i="24"/>
  <c r="K7886" i="24"/>
  <c r="J7886" i="24"/>
  <c r="N7886" i="24"/>
  <c r="M7886" i="24"/>
  <c r="I7888" i="24" l="1"/>
  <c r="L7887" i="24"/>
  <c r="J7887" i="24"/>
  <c r="N7887" i="24"/>
  <c r="M7887" i="24"/>
  <c r="K7887" i="24"/>
  <c r="I7889" i="24" l="1"/>
  <c r="L7888" i="24"/>
  <c r="K7888" i="24"/>
  <c r="J7888" i="24"/>
  <c r="N7888" i="24"/>
  <c r="M7888" i="24"/>
  <c r="I7890" i="24" l="1"/>
  <c r="L7889" i="24"/>
  <c r="M7889" i="24"/>
  <c r="J7889" i="24"/>
  <c r="K7889" i="24"/>
  <c r="N7889" i="24"/>
  <c r="I7891" i="24" l="1"/>
  <c r="L7890" i="24"/>
  <c r="K7890" i="24"/>
  <c r="M7890" i="24"/>
  <c r="J7890" i="24"/>
  <c r="N7890" i="24"/>
  <c r="I7892" i="24" l="1"/>
  <c r="L7891" i="24"/>
  <c r="J7891" i="24"/>
  <c r="N7891" i="24"/>
  <c r="M7891" i="24"/>
  <c r="K7891" i="24"/>
  <c r="I7893" i="24" l="1"/>
  <c r="L7892" i="24"/>
  <c r="K7892" i="24"/>
  <c r="J7892" i="24"/>
  <c r="N7892" i="24"/>
  <c r="M7892" i="24"/>
  <c r="I7894" i="24" l="1"/>
  <c r="L7893" i="24"/>
  <c r="J7893" i="24"/>
  <c r="K7893" i="24"/>
  <c r="N7893" i="24"/>
  <c r="M7893" i="24"/>
  <c r="I7895" i="24" l="1"/>
  <c r="L7894" i="24"/>
  <c r="K7894" i="24"/>
  <c r="N7894" i="24"/>
  <c r="M7894" i="24"/>
  <c r="J7894" i="24"/>
  <c r="I7896" i="24" l="1"/>
  <c r="L7895" i="24"/>
  <c r="J7895" i="24"/>
  <c r="M7895" i="24"/>
  <c r="K7895" i="24"/>
  <c r="N7895" i="24"/>
  <c r="I7897" i="24" l="1"/>
  <c r="L7896" i="24"/>
  <c r="N7896" i="24"/>
  <c r="K7896" i="24"/>
  <c r="J7896" i="24"/>
  <c r="M7896" i="24"/>
  <c r="I7898" i="24" l="1"/>
  <c r="L7897" i="24"/>
  <c r="J7897" i="24"/>
  <c r="K7897" i="24"/>
  <c r="M7897" i="24"/>
  <c r="N7897" i="24"/>
  <c r="I7899" i="24" l="1"/>
  <c r="L7898" i="24"/>
  <c r="K7898" i="24"/>
  <c r="M7898" i="24"/>
  <c r="J7898" i="24"/>
  <c r="N7898" i="24"/>
  <c r="I7900" i="24" l="1"/>
  <c r="L7899" i="24"/>
  <c r="J7899" i="24"/>
  <c r="M7899" i="24"/>
  <c r="K7899" i="24"/>
  <c r="N7899" i="24"/>
  <c r="I7901" i="24" l="1"/>
  <c r="L7900" i="24"/>
  <c r="J7900" i="24"/>
  <c r="N7900" i="24"/>
  <c r="K7900" i="24"/>
  <c r="M7900" i="24"/>
  <c r="I7902" i="24" l="1"/>
  <c r="L7901" i="24"/>
  <c r="J7901" i="24"/>
  <c r="N7901" i="24"/>
  <c r="M7901" i="24"/>
  <c r="K7901" i="24"/>
  <c r="I7903" i="24" l="1"/>
  <c r="L7902" i="24"/>
  <c r="K7902" i="24"/>
  <c r="J7902" i="24"/>
  <c r="N7902" i="24"/>
  <c r="M7902" i="24"/>
  <c r="I7904" i="24" l="1"/>
  <c r="L7903" i="24"/>
  <c r="J7903" i="24"/>
  <c r="M7903" i="24"/>
  <c r="K7903" i="24"/>
  <c r="N7903" i="24"/>
  <c r="I7905" i="24" l="1"/>
  <c r="L7904" i="24"/>
  <c r="K7904" i="24"/>
  <c r="N7904" i="24"/>
  <c r="J7904" i="24"/>
  <c r="M7904" i="24"/>
  <c r="I7906" i="24" l="1"/>
  <c r="L7905" i="24"/>
  <c r="J7905" i="24"/>
  <c r="M7905" i="24"/>
  <c r="K7905" i="24"/>
  <c r="N7905" i="24"/>
  <c r="I7907" i="24" l="1"/>
  <c r="L7906" i="24"/>
  <c r="K7906" i="24"/>
  <c r="M7906" i="24"/>
  <c r="J7906" i="24"/>
  <c r="N7906" i="24"/>
  <c r="I7908" i="24" l="1"/>
  <c r="L7907" i="24"/>
  <c r="J7907" i="24"/>
  <c r="K7907" i="24"/>
  <c r="M7907" i="24"/>
  <c r="N7907" i="24"/>
  <c r="I7909" i="24" l="1"/>
  <c r="L7908" i="24"/>
  <c r="K7908" i="24"/>
  <c r="J7908" i="24"/>
  <c r="N7908" i="24"/>
  <c r="M7908" i="24"/>
  <c r="I7910" i="24" l="1"/>
  <c r="L7909" i="24"/>
  <c r="J7909" i="24"/>
  <c r="N7909" i="24"/>
  <c r="K7909" i="24"/>
  <c r="M7909" i="24"/>
  <c r="I7911" i="24" l="1"/>
  <c r="L7910" i="24"/>
  <c r="K7910" i="24"/>
  <c r="J7910" i="24"/>
  <c r="N7910" i="24"/>
  <c r="M7910" i="24"/>
  <c r="I7912" i="24" l="1"/>
  <c r="L7911" i="24"/>
  <c r="J7911" i="24"/>
  <c r="N7911" i="24"/>
  <c r="K7911" i="24"/>
  <c r="M7911" i="24"/>
  <c r="I7913" i="24" l="1"/>
  <c r="L7912" i="24"/>
  <c r="K7912" i="24"/>
  <c r="J7912" i="24"/>
  <c r="N7912" i="24"/>
  <c r="M7912" i="24"/>
  <c r="I7914" i="24" l="1"/>
  <c r="L7913" i="24"/>
  <c r="K7913" i="24"/>
  <c r="J7913" i="24"/>
  <c r="N7913" i="24"/>
  <c r="M7913" i="24"/>
  <c r="I7915" i="24" l="1"/>
  <c r="L7914" i="24"/>
  <c r="K7914" i="24"/>
  <c r="J7914" i="24"/>
  <c r="N7914" i="24"/>
  <c r="M7914" i="24"/>
  <c r="I7916" i="24" l="1"/>
  <c r="L7915" i="24"/>
  <c r="J7915" i="24"/>
  <c r="K7915" i="24"/>
  <c r="M7915" i="24"/>
  <c r="N7915" i="24"/>
  <c r="I7917" i="24" l="1"/>
  <c r="L7916" i="24"/>
  <c r="K7916" i="24"/>
  <c r="J7916" i="24"/>
  <c r="M7916" i="24"/>
  <c r="N7916" i="24"/>
  <c r="I7918" i="24" l="1"/>
  <c r="L7917" i="24"/>
  <c r="J7917" i="24"/>
  <c r="N7917" i="24"/>
  <c r="K7917" i="24"/>
  <c r="M7917" i="24"/>
  <c r="I7919" i="24" l="1"/>
  <c r="L7918" i="24"/>
  <c r="K7918" i="24"/>
  <c r="J7918" i="24"/>
  <c r="N7918" i="24"/>
  <c r="M7918" i="24"/>
  <c r="I7920" i="24" l="1"/>
  <c r="L7919" i="24"/>
  <c r="J7919" i="24"/>
  <c r="M7919" i="24"/>
  <c r="K7919" i="24"/>
  <c r="N7919" i="24"/>
  <c r="I7921" i="24" l="1"/>
  <c r="L7920" i="24"/>
  <c r="K7920" i="24"/>
  <c r="J7920" i="24"/>
  <c r="M7920" i="24"/>
  <c r="N7920" i="24"/>
  <c r="I7922" i="24" l="1"/>
  <c r="L7921" i="24"/>
  <c r="J7921" i="24"/>
  <c r="M7921" i="24"/>
  <c r="K7921" i="24"/>
  <c r="N7921" i="24"/>
  <c r="I7923" i="24" l="1"/>
  <c r="L7922" i="24"/>
  <c r="K7922" i="24"/>
  <c r="J7922" i="24"/>
  <c r="N7922" i="24"/>
  <c r="M7922" i="24"/>
  <c r="I7924" i="24" l="1"/>
  <c r="L7923" i="24"/>
  <c r="J7923" i="24"/>
  <c r="N7923" i="24"/>
  <c r="K7923" i="24"/>
  <c r="M7923" i="24"/>
  <c r="I7925" i="24" l="1"/>
  <c r="L7924" i="24"/>
  <c r="K7924" i="24"/>
  <c r="J7924" i="24"/>
  <c r="N7924" i="24"/>
  <c r="M7924" i="24"/>
  <c r="I7926" i="24" l="1"/>
  <c r="L7925" i="24"/>
  <c r="J7925" i="24"/>
  <c r="K7925" i="24"/>
  <c r="M7925" i="24"/>
  <c r="N7925" i="24"/>
  <c r="I7927" i="24" l="1"/>
  <c r="L7926" i="24"/>
  <c r="K7926" i="24"/>
  <c r="J7926" i="24"/>
  <c r="N7926" i="24"/>
  <c r="M7926" i="24"/>
  <c r="I7928" i="24" l="1"/>
  <c r="L7927" i="24"/>
  <c r="J7927" i="24"/>
  <c r="M7927" i="24"/>
  <c r="K7927" i="24"/>
  <c r="N7927" i="24"/>
  <c r="I7929" i="24" l="1"/>
  <c r="L7928" i="24"/>
  <c r="K7928" i="24"/>
  <c r="J7928" i="24"/>
  <c r="N7928" i="24"/>
  <c r="M7928" i="24"/>
  <c r="I7930" i="24" l="1"/>
  <c r="L7929" i="24"/>
  <c r="J7929" i="24"/>
  <c r="N7929" i="24"/>
  <c r="M7929" i="24"/>
  <c r="K7929" i="24"/>
  <c r="I7931" i="24" l="1"/>
  <c r="L7930" i="24"/>
  <c r="K7930" i="24"/>
  <c r="M7930" i="24"/>
  <c r="J7930" i="24"/>
  <c r="N7930" i="24"/>
  <c r="I7932" i="24" l="1"/>
  <c r="L7931" i="24"/>
  <c r="J7931" i="24"/>
  <c r="N7931" i="24"/>
  <c r="M7931" i="24"/>
  <c r="K7931" i="24"/>
  <c r="I7933" i="24" l="1"/>
  <c r="L7932" i="24"/>
  <c r="K7932" i="24"/>
  <c r="N7932" i="24"/>
  <c r="J7932" i="24"/>
  <c r="M7932" i="24"/>
  <c r="I7934" i="24" l="1"/>
  <c r="L7933" i="24"/>
  <c r="J7933" i="24"/>
  <c r="N7933" i="24"/>
  <c r="K7933" i="24"/>
  <c r="M7933" i="24"/>
  <c r="I7935" i="24" l="1"/>
  <c r="L7934" i="24"/>
  <c r="K7934" i="24"/>
  <c r="N7934" i="24"/>
  <c r="J7934" i="24"/>
  <c r="M7934" i="24"/>
  <c r="I7936" i="24" l="1"/>
  <c r="L7935" i="24"/>
  <c r="J7935" i="24"/>
  <c r="K7935" i="24"/>
  <c r="M7935" i="24"/>
  <c r="N7935" i="24"/>
  <c r="I7937" i="24" l="1"/>
  <c r="L7936" i="24"/>
  <c r="K7936" i="24"/>
  <c r="J7936" i="24"/>
  <c r="M7936" i="24"/>
  <c r="N7936" i="24"/>
  <c r="I7938" i="24" l="1"/>
  <c r="L7937" i="24"/>
  <c r="J7937" i="24"/>
  <c r="M7937" i="24"/>
  <c r="K7937" i="24"/>
  <c r="N7937" i="24"/>
  <c r="I7939" i="24" l="1"/>
  <c r="L7938" i="24"/>
  <c r="K7938" i="24"/>
  <c r="J7938" i="24"/>
  <c r="M7938" i="24"/>
  <c r="N7938" i="24"/>
  <c r="I7940" i="24" l="1"/>
  <c r="L7939" i="24"/>
  <c r="J7939" i="24"/>
  <c r="K7939" i="24"/>
  <c r="M7939" i="24"/>
  <c r="N7939" i="24"/>
  <c r="I7941" i="24" l="1"/>
  <c r="L7940" i="24"/>
  <c r="K7940" i="24"/>
  <c r="J7940" i="24"/>
  <c r="M7940" i="24"/>
  <c r="N7940" i="24"/>
  <c r="I7942" i="24" l="1"/>
  <c r="L7941" i="24"/>
  <c r="J7941" i="24"/>
  <c r="N7941" i="24"/>
  <c r="K7941" i="24"/>
  <c r="M7941" i="24"/>
  <c r="I7943" i="24" l="1"/>
  <c r="L7942" i="24"/>
  <c r="K7942" i="24"/>
  <c r="J7942" i="24"/>
  <c r="N7942" i="24"/>
  <c r="M7942" i="24"/>
  <c r="I7944" i="24" l="1"/>
  <c r="L7943" i="24"/>
  <c r="J7943" i="24"/>
  <c r="M7943" i="24"/>
  <c r="K7943" i="24"/>
  <c r="N7943" i="24"/>
  <c r="I7945" i="24" l="1"/>
  <c r="L7944" i="24"/>
  <c r="N7944" i="24"/>
  <c r="K7944" i="24"/>
  <c r="J7944" i="24"/>
  <c r="M7944" i="24"/>
  <c r="I7946" i="24" l="1"/>
  <c r="L7945" i="24"/>
  <c r="J7945" i="24"/>
  <c r="N7945" i="24"/>
  <c r="K7945" i="24"/>
  <c r="M7945" i="24"/>
  <c r="I7947" i="24" l="1"/>
  <c r="L7946" i="24"/>
  <c r="K7946" i="24"/>
  <c r="N7946" i="24"/>
  <c r="J7946" i="24"/>
  <c r="M7946" i="24"/>
  <c r="I7948" i="24" l="1"/>
  <c r="L7947" i="24"/>
  <c r="J7947" i="24"/>
  <c r="K7947" i="24"/>
  <c r="M7947" i="24"/>
  <c r="N7947" i="24"/>
  <c r="I7949" i="24" l="1"/>
  <c r="L7948" i="24"/>
  <c r="K7948" i="24"/>
  <c r="N7948" i="24"/>
  <c r="J7948" i="24"/>
  <c r="M7948" i="24"/>
  <c r="I7950" i="24" l="1"/>
  <c r="L7949" i="24"/>
  <c r="J7949" i="24"/>
  <c r="N7949" i="24"/>
  <c r="K7949" i="24"/>
  <c r="M7949" i="24"/>
  <c r="I7951" i="24" l="1"/>
  <c r="L7950" i="24"/>
  <c r="K7950" i="24"/>
  <c r="J7950" i="24"/>
  <c r="M7950" i="24"/>
  <c r="N7950" i="24"/>
  <c r="I7952" i="24" l="1"/>
  <c r="L7951" i="24"/>
  <c r="J7951" i="24"/>
  <c r="K7951" i="24"/>
  <c r="N7951" i="24"/>
  <c r="M7951" i="24"/>
  <c r="I7953" i="24" l="1"/>
  <c r="L7952" i="24"/>
  <c r="J7952" i="24"/>
  <c r="N7952" i="24"/>
  <c r="K7952" i="24"/>
  <c r="M7952" i="24"/>
  <c r="I7954" i="24" l="1"/>
  <c r="L7953" i="24"/>
  <c r="K7953" i="24"/>
  <c r="N7953" i="24"/>
  <c r="J7953" i="24"/>
  <c r="M7953" i="24"/>
  <c r="I7955" i="24" l="1"/>
  <c r="L7954" i="24"/>
  <c r="J7954" i="24"/>
  <c r="M7954" i="24"/>
  <c r="K7954" i="24"/>
  <c r="N7954" i="24"/>
  <c r="I7956" i="24" l="1"/>
  <c r="L7955" i="24"/>
  <c r="J7955" i="24"/>
  <c r="M7955" i="24"/>
  <c r="K7955" i="24"/>
  <c r="N7955" i="24"/>
  <c r="I7957" i="24" l="1"/>
  <c r="L7956" i="24"/>
  <c r="K7956" i="24"/>
  <c r="N7956" i="24"/>
  <c r="J7956" i="24"/>
  <c r="M7956" i="24"/>
  <c r="I7958" i="24" l="1"/>
  <c r="L7957" i="24"/>
  <c r="J7957" i="24"/>
  <c r="K7957" i="24"/>
  <c r="M7957" i="24"/>
  <c r="N7957" i="24"/>
  <c r="I7959" i="24" l="1"/>
  <c r="L7958" i="24"/>
  <c r="K7958" i="24"/>
  <c r="J7958" i="24"/>
  <c r="M7958" i="24"/>
  <c r="N7958" i="24"/>
  <c r="I7960" i="24" l="1"/>
  <c r="L7959" i="24"/>
  <c r="J7959" i="24"/>
  <c r="M7959" i="24"/>
  <c r="K7959" i="24"/>
  <c r="N7959" i="24"/>
  <c r="I7961" i="24" l="1"/>
  <c r="L7960" i="24"/>
  <c r="K7960" i="24"/>
  <c r="N7960" i="24"/>
  <c r="M7960" i="24"/>
  <c r="J7960" i="24"/>
  <c r="I7962" i="24" l="1"/>
  <c r="L7961" i="24"/>
  <c r="J7961" i="24"/>
  <c r="K7961" i="24"/>
  <c r="M7961" i="24"/>
  <c r="N7961" i="24"/>
  <c r="I7963" i="24" l="1"/>
  <c r="L7962" i="24"/>
  <c r="K7962" i="24"/>
  <c r="N7962" i="24"/>
  <c r="M7962" i="24"/>
  <c r="J7962" i="24"/>
  <c r="I7964" i="24" l="1"/>
  <c r="L7963" i="24"/>
  <c r="N7963" i="24"/>
  <c r="J7963" i="24"/>
  <c r="K7963" i="24"/>
  <c r="M7963" i="24"/>
  <c r="I7965" i="24" l="1"/>
  <c r="L7964" i="24"/>
  <c r="K7964" i="24"/>
  <c r="N7964" i="24"/>
  <c r="J7964" i="24"/>
  <c r="M7964" i="24"/>
  <c r="I7966" i="24" l="1"/>
  <c r="L7965" i="24"/>
  <c r="J7965" i="24"/>
  <c r="M7965" i="24"/>
  <c r="K7965" i="24"/>
  <c r="N7965" i="24"/>
  <c r="I7967" i="24" l="1"/>
  <c r="L7966" i="24"/>
  <c r="K7966" i="24"/>
  <c r="M7966" i="24"/>
  <c r="J7966" i="24"/>
  <c r="N7966" i="24"/>
  <c r="I7968" i="24" l="1"/>
  <c r="L7967" i="24"/>
  <c r="J7967" i="24"/>
  <c r="M7967" i="24"/>
  <c r="K7967" i="24"/>
  <c r="N7967" i="24"/>
  <c r="I7969" i="24" l="1"/>
  <c r="L7968" i="24"/>
  <c r="K7968" i="24"/>
  <c r="M7968" i="24"/>
  <c r="J7968" i="24"/>
  <c r="N7968" i="24"/>
  <c r="I7970" i="24" l="1"/>
  <c r="L7969" i="24"/>
  <c r="J7969" i="24"/>
  <c r="M7969" i="24"/>
  <c r="K7969" i="24"/>
  <c r="N7969" i="24"/>
  <c r="I7971" i="24" l="1"/>
  <c r="L7970" i="24"/>
  <c r="K7970" i="24"/>
  <c r="J7970" i="24"/>
  <c r="M7970" i="24"/>
  <c r="N7970" i="24"/>
  <c r="I7972" i="24" l="1"/>
  <c r="L7971" i="24"/>
  <c r="K7971" i="24"/>
  <c r="J7971" i="24"/>
  <c r="N7971" i="24"/>
  <c r="M7971" i="24"/>
  <c r="I7973" i="24" l="1"/>
  <c r="L7972" i="24"/>
  <c r="K7972" i="24"/>
  <c r="M7972" i="24"/>
  <c r="J7972" i="24"/>
  <c r="N7972" i="24"/>
  <c r="I7974" i="24" l="1"/>
  <c r="L7973" i="24"/>
  <c r="K7973" i="24"/>
  <c r="N7973" i="24"/>
  <c r="J7973" i="24"/>
  <c r="M7973" i="24"/>
  <c r="I7975" i="24" l="1"/>
  <c r="L7974" i="24"/>
  <c r="K7974" i="24"/>
  <c r="N7974" i="24"/>
  <c r="J7974" i="24"/>
  <c r="M7974" i="24"/>
  <c r="I7976" i="24" l="1"/>
  <c r="L7975" i="24"/>
  <c r="J7975" i="24"/>
  <c r="K7975" i="24"/>
  <c r="N7975" i="24"/>
  <c r="M7975" i="24"/>
  <c r="I7977" i="24" l="1"/>
  <c r="L7976" i="24"/>
  <c r="K7976" i="24"/>
  <c r="M7976" i="24"/>
  <c r="J7976" i="24"/>
  <c r="N7976" i="24"/>
  <c r="I7978" i="24" l="1"/>
  <c r="L7977" i="24"/>
  <c r="N7977" i="24"/>
  <c r="J7977" i="24"/>
  <c r="K7977" i="24"/>
  <c r="M7977" i="24"/>
  <c r="I7979" i="24" l="1"/>
  <c r="L7978" i="24"/>
  <c r="K7978" i="24"/>
  <c r="J7978" i="24"/>
  <c r="N7978" i="24"/>
  <c r="M7978" i="24"/>
  <c r="I7980" i="24" l="1"/>
  <c r="L7979" i="24"/>
  <c r="J7979" i="24"/>
  <c r="N7979" i="24"/>
  <c r="K7979" i="24"/>
  <c r="M7979" i="24"/>
  <c r="I7981" i="24" l="1"/>
  <c r="L7980" i="24"/>
  <c r="J7980" i="24"/>
  <c r="K7980" i="24"/>
  <c r="N7980" i="24"/>
  <c r="M7980" i="24"/>
  <c r="I7982" i="24" l="1"/>
  <c r="L7981" i="24"/>
  <c r="J7981" i="24"/>
  <c r="K7981" i="24"/>
  <c r="N7981" i="24"/>
  <c r="M7981" i="24"/>
  <c r="I7983" i="24" l="1"/>
  <c r="L7982" i="24"/>
  <c r="K7982" i="24"/>
  <c r="J7982" i="24"/>
  <c r="M7982" i="24"/>
  <c r="N7982" i="24"/>
  <c r="I7984" i="24" l="1"/>
  <c r="L7983" i="24"/>
  <c r="J7983" i="24"/>
  <c r="M7983" i="24"/>
  <c r="K7983" i="24"/>
  <c r="N7983" i="24"/>
  <c r="I7985" i="24" l="1"/>
  <c r="L7984" i="24"/>
  <c r="K7984" i="24"/>
  <c r="N7984" i="24"/>
  <c r="J7984" i="24"/>
  <c r="M7984" i="24"/>
  <c r="I7986" i="24" l="1"/>
  <c r="L7985" i="24"/>
  <c r="J7985" i="24"/>
  <c r="N7985" i="24"/>
  <c r="K7985" i="24"/>
  <c r="M7985" i="24"/>
  <c r="I7987" i="24" l="1"/>
  <c r="L7986" i="24"/>
  <c r="K7986" i="24"/>
  <c r="M7986" i="24"/>
  <c r="J7986" i="24"/>
  <c r="N7986" i="24"/>
  <c r="I7988" i="24" l="1"/>
  <c r="L7987" i="24"/>
  <c r="J7987" i="24"/>
  <c r="K7987" i="24"/>
  <c r="N7987" i="24"/>
  <c r="M7987" i="24"/>
  <c r="I7989" i="24" l="1"/>
  <c r="L7988" i="24"/>
  <c r="K7988" i="24"/>
  <c r="N7988" i="24"/>
  <c r="M7988" i="24"/>
  <c r="J7988" i="24"/>
  <c r="I7990" i="24" l="1"/>
  <c r="L7989" i="24"/>
  <c r="J7989" i="24"/>
  <c r="N7989" i="24"/>
  <c r="K7989" i="24"/>
  <c r="M7989" i="24"/>
  <c r="I7991" i="24" l="1"/>
  <c r="L7990" i="24"/>
  <c r="K7990" i="24"/>
  <c r="J7990" i="24"/>
  <c r="N7990" i="24"/>
  <c r="M7990" i="24"/>
  <c r="I7992" i="24" l="1"/>
  <c r="L7991" i="24"/>
  <c r="J7991" i="24"/>
  <c r="K7991" i="24"/>
  <c r="M7991" i="24"/>
  <c r="N7991" i="24"/>
  <c r="I7993" i="24" l="1"/>
  <c r="L7992" i="24"/>
  <c r="K7992" i="24"/>
  <c r="J7992" i="24"/>
  <c r="N7992" i="24"/>
  <c r="M7992" i="24"/>
  <c r="I7994" i="24" l="1"/>
  <c r="L7993" i="24"/>
  <c r="J7993" i="24"/>
  <c r="M7993" i="24"/>
  <c r="K7993" i="24"/>
  <c r="N7993" i="24"/>
  <c r="I7995" i="24" l="1"/>
  <c r="L7994" i="24"/>
  <c r="K7994" i="24"/>
  <c r="J7994" i="24"/>
  <c r="M7994" i="24"/>
  <c r="N7994" i="24"/>
  <c r="I7996" i="24" l="1"/>
  <c r="L7995" i="24"/>
  <c r="J7995" i="24"/>
  <c r="N7995" i="24"/>
  <c r="M7995" i="24"/>
  <c r="K7995" i="24"/>
  <c r="I7997" i="24" l="1"/>
  <c r="L7996" i="24"/>
  <c r="K7996" i="24"/>
  <c r="J7996" i="24"/>
  <c r="N7996" i="24"/>
  <c r="M7996" i="24"/>
  <c r="I7998" i="24" l="1"/>
  <c r="L7997" i="24"/>
  <c r="K7997" i="24"/>
  <c r="N7997" i="24"/>
  <c r="M7997" i="24"/>
  <c r="J7997" i="24"/>
  <c r="I7999" i="24" l="1"/>
  <c r="L7998" i="24"/>
  <c r="K7998" i="24"/>
  <c r="M7998" i="24"/>
  <c r="J7998" i="24"/>
  <c r="N7998" i="24"/>
  <c r="I8000" i="24" l="1"/>
  <c r="L7999" i="24"/>
  <c r="K7999" i="24"/>
  <c r="M7999" i="24"/>
  <c r="J7999" i="24"/>
  <c r="N7999" i="24"/>
  <c r="I8001" i="24" l="1"/>
  <c r="L8000" i="24"/>
  <c r="K8000" i="24"/>
  <c r="N8000" i="24"/>
  <c r="M8000" i="24"/>
  <c r="J8000" i="24"/>
  <c r="I8002" i="24" l="1"/>
  <c r="L8001" i="24"/>
  <c r="J8001" i="24"/>
  <c r="K8001" i="24"/>
  <c r="N8001" i="24"/>
  <c r="M8001" i="24"/>
  <c r="I8003" i="24" l="1"/>
  <c r="L8002" i="24"/>
  <c r="J8002" i="24"/>
  <c r="K8002" i="24"/>
  <c r="M8002" i="24"/>
  <c r="N8002" i="24"/>
  <c r="I8004" i="24" l="1"/>
  <c r="L8003" i="24"/>
  <c r="J8003" i="24"/>
  <c r="M8003" i="24"/>
  <c r="K8003" i="24"/>
  <c r="N8003" i="24"/>
  <c r="I8005" i="24" l="1"/>
  <c r="L8004" i="24"/>
  <c r="K8004" i="24"/>
  <c r="J8004" i="24"/>
  <c r="M8004" i="24"/>
  <c r="N8004" i="24"/>
  <c r="I8006" i="24" l="1"/>
  <c r="L8005" i="24"/>
  <c r="J8005" i="24"/>
  <c r="N8005" i="24"/>
  <c r="K8005" i="24"/>
  <c r="M8005" i="24"/>
  <c r="I8007" i="24" l="1"/>
  <c r="L8006" i="24"/>
  <c r="K8006" i="24"/>
  <c r="J8006" i="24"/>
  <c r="N8006" i="24"/>
  <c r="M8006" i="24"/>
  <c r="I8008" i="24" l="1"/>
  <c r="L8007" i="24"/>
  <c r="K8007" i="24"/>
  <c r="J8007" i="24"/>
  <c r="M8007" i="24"/>
  <c r="N8007" i="24"/>
  <c r="I8009" i="24" l="1"/>
  <c r="L8008" i="24"/>
  <c r="J8008" i="24"/>
  <c r="N8008" i="24"/>
  <c r="K8008" i="24"/>
  <c r="M8008" i="24"/>
  <c r="I8010" i="24" l="1"/>
  <c r="L8009" i="24"/>
  <c r="K8009" i="24"/>
  <c r="M8009" i="24"/>
  <c r="J8009" i="24"/>
  <c r="N8009" i="24"/>
  <c r="I8011" i="24" l="1"/>
  <c r="L8010" i="24"/>
  <c r="K8010" i="24"/>
  <c r="N8010" i="24"/>
  <c r="M8010" i="24"/>
  <c r="J8010" i="24"/>
  <c r="I8012" i="24" l="1"/>
  <c r="L8011" i="24"/>
  <c r="K8011" i="24"/>
  <c r="N8011" i="24"/>
  <c r="M8011" i="24"/>
  <c r="J8011" i="24"/>
  <c r="I8013" i="24" l="1"/>
  <c r="L8012" i="24"/>
  <c r="J8012" i="24"/>
  <c r="N8012" i="24"/>
  <c r="K8012" i="24"/>
  <c r="M8012" i="24"/>
  <c r="I8014" i="24" l="1"/>
  <c r="L8013" i="24"/>
  <c r="K8013" i="24"/>
  <c r="N8013" i="24"/>
  <c r="M8013" i="24"/>
  <c r="J8013" i="24"/>
  <c r="I8015" i="24" l="1"/>
  <c r="L8014" i="24"/>
  <c r="K8014" i="24"/>
  <c r="J8014" i="24"/>
  <c r="M8014" i="24"/>
  <c r="N8014" i="24"/>
  <c r="I8016" i="24" l="1"/>
  <c r="L8015" i="24"/>
  <c r="K8015" i="24"/>
  <c r="J8015" i="24"/>
  <c r="M8015" i="24"/>
  <c r="N8015" i="24"/>
  <c r="I8017" i="24" l="1"/>
  <c r="L8016" i="24"/>
  <c r="K8016" i="24"/>
  <c r="N8016" i="24"/>
  <c r="M8016" i="24"/>
  <c r="J8016" i="24"/>
  <c r="I8018" i="24" l="1"/>
  <c r="L8017" i="24"/>
  <c r="J8017" i="24"/>
  <c r="N8017" i="24"/>
  <c r="M8017" i="24"/>
  <c r="K8017" i="24"/>
  <c r="I8019" i="24" l="1"/>
  <c r="L8018" i="24"/>
  <c r="K8018" i="24"/>
  <c r="J8018" i="24"/>
  <c r="N8018" i="24"/>
  <c r="M8018" i="24"/>
  <c r="I8020" i="24" l="1"/>
  <c r="L8019" i="24"/>
  <c r="K8019" i="24"/>
  <c r="J8019" i="24"/>
  <c r="N8019" i="24"/>
  <c r="M8019" i="24"/>
  <c r="I8021" i="24" l="1"/>
  <c r="L8020" i="24"/>
  <c r="K8020" i="24"/>
  <c r="J8020" i="24"/>
  <c r="M8020" i="24"/>
  <c r="N8020" i="24"/>
  <c r="I8022" i="24" l="1"/>
  <c r="L8021" i="24"/>
  <c r="J8021" i="24"/>
  <c r="K8021" i="24"/>
  <c r="M8021" i="24"/>
  <c r="N8021" i="24"/>
  <c r="I8023" i="24" l="1"/>
  <c r="L8022" i="24"/>
  <c r="K8022" i="24"/>
  <c r="J8022" i="24"/>
  <c r="N8022" i="24"/>
  <c r="M8022" i="24"/>
  <c r="I8024" i="24" l="1"/>
  <c r="L8023" i="24"/>
  <c r="M8023" i="24"/>
  <c r="K8023" i="24"/>
  <c r="N8023" i="24"/>
  <c r="J8023" i="24"/>
  <c r="I8025" i="24" l="1"/>
  <c r="L8024" i="24"/>
  <c r="K8024" i="24"/>
  <c r="J8024" i="24"/>
  <c r="N8024" i="24"/>
  <c r="M8024" i="24"/>
  <c r="I8026" i="24" l="1"/>
  <c r="L8025" i="24"/>
  <c r="K8025" i="24"/>
  <c r="N8025" i="24"/>
  <c r="J8025" i="24"/>
  <c r="M8025" i="24"/>
  <c r="I8027" i="24" l="1"/>
  <c r="L8026" i="24"/>
  <c r="K8026" i="24"/>
  <c r="J8026" i="24"/>
  <c r="M8026" i="24"/>
  <c r="N8026" i="24"/>
  <c r="I8028" i="24" l="1"/>
  <c r="L8027" i="24"/>
  <c r="K8027" i="24"/>
  <c r="N8027" i="24"/>
  <c r="J8027" i="24"/>
  <c r="M8027" i="24"/>
  <c r="I8029" i="24" l="1"/>
  <c r="L8028" i="24"/>
  <c r="J8028" i="24"/>
  <c r="M8028" i="24"/>
  <c r="K8028" i="24"/>
  <c r="N8028" i="24"/>
  <c r="I8030" i="24" l="1"/>
  <c r="L8029" i="24"/>
  <c r="K8029" i="24"/>
  <c r="N8029" i="24"/>
  <c r="J8029" i="24"/>
  <c r="M8029" i="24"/>
  <c r="I8031" i="24" l="1"/>
  <c r="L8030" i="24"/>
  <c r="K8030" i="24"/>
  <c r="J8030" i="24"/>
  <c r="N8030" i="24"/>
  <c r="M8030" i="24"/>
  <c r="I8032" i="24" l="1"/>
  <c r="L8031" i="24"/>
  <c r="K8031" i="24"/>
  <c r="J8031" i="24"/>
  <c r="M8031" i="24"/>
  <c r="N8031" i="24"/>
  <c r="I8033" i="24" l="1"/>
  <c r="L8032" i="24"/>
  <c r="K8032" i="24"/>
  <c r="J8032" i="24"/>
  <c r="N8032" i="24"/>
  <c r="M8032" i="24"/>
  <c r="I8034" i="24" l="1"/>
  <c r="L8033" i="24"/>
  <c r="J8033" i="24"/>
  <c r="K8033" i="24"/>
  <c r="N8033" i="24"/>
  <c r="M8033" i="24"/>
  <c r="I8035" i="24" l="1"/>
  <c r="L8034" i="24"/>
  <c r="K8034" i="24"/>
  <c r="J8034" i="24"/>
  <c r="M8034" i="24"/>
  <c r="N8034" i="24"/>
  <c r="I8036" i="24" l="1"/>
  <c r="L8035" i="24"/>
  <c r="K8035" i="24"/>
  <c r="J8035" i="24"/>
  <c r="N8035" i="24"/>
  <c r="M8035" i="24"/>
  <c r="I8037" i="24" l="1"/>
  <c r="L8036" i="24"/>
  <c r="K8036" i="24"/>
  <c r="J8036" i="24"/>
  <c r="N8036" i="24"/>
  <c r="M8036" i="24"/>
  <c r="I8038" i="24" l="1"/>
  <c r="L8037" i="24"/>
  <c r="J8037" i="24"/>
  <c r="N8037" i="24"/>
  <c r="K8037" i="24"/>
  <c r="M8037" i="24"/>
  <c r="I8039" i="24" l="1"/>
  <c r="L8038" i="24"/>
  <c r="K8038" i="24"/>
  <c r="M8038" i="24"/>
  <c r="J8038" i="24"/>
  <c r="N8038" i="24"/>
  <c r="I8040" i="24" l="1"/>
  <c r="L8039" i="24"/>
  <c r="K8039" i="24"/>
  <c r="N8039" i="24"/>
  <c r="J8039" i="24"/>
  <c r="M8039" i="24"/>
  <c r="I8041" i="24" l="1"/>
  <c r="L8040" i="24"/>
  <c r="K8040" i="24"/>
  <c r="J8040" i="24"/>
  <c r="M8040" i="24"/>
  <c r="N8040" i="24"/>
  <c r="I8042" i="24" l="1"/>
  <c r="L8041" i="24"/>
  <c r="K8041" i="24"/>
  <c r="M8041" i="24"/>
  <c r="J8041" i="24"/>
  <c r="N8041" i="24"/>
  <c r="I8043" i="24" l="1"/>
  <c r="L8042" i="24"/>
  <c r="K8042" i="24"/>
  <c r="J8042" i="24"/>
  <c r="N8042" i="24"/>
  <c r="M8042" i="24"/>
  <c r="I8044" i="24" l="1"/>
  <c r="L8043" i="24"/>
  <c r="K8043" i="24"/>
  <c r="J8043" i="24"/>
  <c r="M8043" i="24"/>
  <c r="N8043" i="24"/>
  <c r="I8045" i="24" l="1"/>
  <c r="L8044" i="24"/>
  <c r="J8044" i="24"/>
  <c r="N8044" i="24"/>
  <c r="K8044" i="24"/>
  <c r="M8044" i="24"/>
  <c r="I8046" i="24" l="1"/>
  <c r="L8045" i="24"/>
  <c r="K8045" i="24"/>
  <c r="J8045" i="24"/>
  <c r="M8045" i="24"/>
  <c r="N8045" i="24"/>
  <c r="I8047" i="24" l="1"/>
  <c r="L8046" i="24"/>
  <c r="K8046" i="24"/>
  <c r="J8046" i="24"/>
  <c r="N8046" i="24"/>
  <c r="M8046" i="24"/>
  <c r="I8048" i="24" l="1"/>
  <c r="L8047" i="24"/>
  <c r="K8047" i="24"/>
  <c r="N8047" i="24"/>
  <c r="M8047" i="24"/>
  <c r="J8047" i="24"/>
  <c r="I8049" i="24" l="1"/>
  <c r="L8048" i="24"/>
  <c r="J8048" i="24"/>
  <c r="N8048" i="24"/>
  <c r="M8048" i="24"/>
  <c r="K8048" i="24"/>
  <c r="I8050" i="24" l="1"/>
  <c r="L8049" i="24"/>
  <c r="J8049" i="24"/>
  <c r="K8049" i="24"/>
  <c r="M8049" i="24"/>
  <c r="N8049" i="24"/>
  <c r="I8051" i="24" l="1"/>
  <c r="L8050" i="24"/>
  <c r="K8050" i="24"/>
  <c r="J8050" i="24"/>
  <c r="M8050" i="24"/>
  <c r="N8050" i="24"/>
  <c r="I8052" i="24" l="1"/>
  <c r="L8051" i="24"/>
  <c r="J8051" i="24"/>
  <c r="M8051" i="24"/>
  <c r="K8051" i="24"/>
  <c r="N8051" i="24"/>
  <c r="I8053" i="24" l="1"/>
  <c r="L8052" i="24"/>
  <c r="K8052" i="24"/>
  <c r="J8052" i="24"/>
  <c r="N8052" i="24"/>
  <c r="M8052" i="24"/>
  <c r="I8054" i="24" l="1"/>
  <c r="L8053" i="24"/>
  <c r="K8053" i="24"/>
  <c r="J8053" i="24"/>
  <c r="M8053" i="24"/>
  <c r="N8053" i="24"/>
  <c r="I8055" i="24" l="1"/>
  <c r="L8054" i="24"/>
  <c r="K8054" i="24"/>
  <c r="M8054" i="24"/>
  <c r="J8054" i="24"/>
  <c r="N8054" i="24"/>
  <c r="I8056" i="24" l="1"/>
  <c r="L8055" i="24"/>
  <c r="J8055" i="24"/>
  <c r="M8055" i="24"/>
  <c r="K8055" i="24"/>
  <c r="N8055" i="24"/>
  <c r="I8057" i="24" l="1"/>
  <c r="L8056" i="24"/>
  <c r="K8056" i="24"/>
  <c r="J8056" i="24"/>
  <c r="M8056" i="24"/>
  <c r="N8056" i="24"/>
  <c r="I8058" i="24" l="1"/>
  <c r="L8057" i="24"/>
  <c r="K8057" i="24"/>
  <c r="J8057" i="24"/>
  <c r="N8057" i="24"/>
  <c r="M8057" i="24"/>
  <c r="I8059" i="24" l="1"/>
  <c r="L8058" i="24"/>
  <c r="K8058" i="24"/>
  <c r="N8058" i="24"/>
  <c r="J8058" i="24"/>
  <c r="M8058" i="24"/>
  <c r="I8060" i="24" l="1"/>
  <c r="L8059" i="24"/>
  <c r="J8059" i="24"/>
  <c r="N8059" i="24"/>
  <c r="K8059" i="24"/>
  <c r="M8059" i="24"/>
  <c r="I8061" i="24" l="1"/>
  <c r="L8060" i="24"/>
  <c r="M8060" i="24"/>
  <c r="K8060" i="24"/>
  <c r="J8060" i="24"/>
  <c r="N8060" i="24"/>
  <c r="I8062" i="24" l="1"/>
  <c r="L8061" i="24"/>
  <c r="J8061" i="24"/>
  <c r="K8061" i="24"/>
  <c r="M8061" i="24"/>
  <c r="N8061" i="24"/>
  <c r="I8063" i="24" l="1"/>
  <c r="L8062" i="24"/>
  <c r="J8062" i="24"/>
  <c r="M8062" i="24"/>
  <c r="K8062" i="24"/>
  <c r="N8062" i="24"/>
  <c r="I8064" i="24" l="1"/>
  <c r="L8063" i="24"/>
  <c r="J8063" i="24"/>
  <c r="K8063" i="24"/>
  <c r="N8063" i="24"/>
  <c r="M8063" i="24"/>
  <c r="I8065" i="24" l="1"/>
  <c r="L8064" i="24"/>
  <c r="K8064" i="24"/>
  <c r="J8064" i="24"/>
  <c r="M8064" i="24"/>
  <c r="N8064" i="24"/>
  <c r="I8066" i="24" l="1"/>
  <c r="L8065" i="24"/>
  <c r="J8065" i="24"/>
  <c r="K8065" i="24"/>
  <c r="M8065" i="24"/>
  <c r="N8065" i="24"/>
  <c r="I8067" i="24" l="1"/>
  <c r="L8066" i="24"/>
  <c r="K8066" i="24"/>
  <c r="J8066" i="24"/>
  <c r="M8066" i="24"/>
  <c r="N8066" i="24"/>
  <c r="I8068" i="24" l="1"/>
  <c r="L8067" i="24"/>
  <c r="J8067" i="24"/>
  <c r="K8067" i="24"/>
  <c r="M8067" i="24"/>
  <c r="N8067" i="24"/>
  <c r="I8069" i="24" l="1"/>
  <c r="L8068" i="24"/>
  <c r="K8068" i="24"/>
  <c r="J8068" i="24"/>
  <c r="N8068" i="24"/>
  <c r="M8068" i="24"/>
  <c r="I8070" i="24" l="1"/>
  <c r="L8069" i="24"/>
  <c r="K8069" i="24"/>
  <c r="J8069" i="24"/>
  <c r="N8069" i="24"/>
  <c r="M8069" i="24"/>
  <c r="I8071" i="24" l="1"/>
  <c r="L8070" i="24"/>
  <c r="K8070" i="24"/>
  <c r="N8070" i="24"/>
  <c r="J8070" i="24"/>
  <c r="M8070" i="24"/>
  <c r="I8072" i="24" l="1"/>
  <c r="L8071" i="24"/>
  <c r="J8071" i="24"/>
  <c r="K8071" i="24"/>
  <c r="M8071" i="24"/>
  <c r="N8071" i="24"/>
  <c r="I8073" i="24" l="1"/>
  <c r="L8072" i="24"/>
  <c r="K8072" i="24"/>
  <c r="J8072" i="24"/>
  <c r="M8072" i="24"/>
  <c r="N8072" i="24"/>
  <c r="I8074" i="24" l="1"/>
  <c r="L8073" i="24"/>
  <c r="J8073" i="24"/>
  <c r="K8073" i="24"/>
  <c r="N8073" i="24"/>
  <c r="M8073" i="24"/>
  <c r="I8075" i="24" l="1"/>
  <c r="L8074" i="24"/>
  <c r="K8074" i="24"/>
  <c r="N8074" i="24"/>
  <c r="J8074" i="24"/>
  <c r="M8074" i="24"/>
  <c r="I8076" i="24" l="1"/>
  <c r="L8075" i="24"/>
  <c r="J8075" i="24"/>
  <c r="N8075" i="24"/>
  <c r="K8075" i="24"/>
  <c r="M8075" i="24"/>
  <c r="I8077" i="24" l="1"/>
  <c r="L8076" i="24"/>
  <c r="K8076" i="24"/>
  <c r="N8076" i="24"/>
  <c r="J8076" i="24"/>
  <c r="M8076" i="24"/>
  <c r="I8078" i="24" l="1"/>
  <c r="L8077" i="24"/>
  <c r="K8077" i="24"/>
  <c r="N8077" i="24"/>
  <c r="J8077" i="24"/>
  <c r="M8077" i="24"/>
  <c r="I8079" i="24" l="1"/>
  <c r="L8078" i="24"/>
  <c r="J8078" i="24"/>
  <c r="K8078" i="24"/>
  <c r="M8078" i="24"/>
  <c r="N8078" i="24"/>
  <c r="I8080" i="24" l="1"/>
  <c r="L8079" i="24"/>
  <c r="J8079" i="24"/>
  <c r="K8079" i="24"/>
  <c r="M8079" i="24"/>
  <c r="N8079" i="24"/>
  <c r="I8081" i="24" l="1"/>
  <c r="L8080" i="24"/>
  <c r="K8080" i="24"/>
  <c r="J8080" i="24"/>
  <c r="N8080" i="24"/>
  <c r="M8080" i="24"/>
  <c r="I8082" i="24" l="1"/>
  <c r="L8081" i="24"/>
  <c r="J8081" i="24"/>
  <c r="K8081" i="24"/>
  <c r="N8081" i="24"/>
  <c r="M8081" i="24"/>
  <c r="I8083" i="24" l="1"/>
  <c r="L8082" i="24"/>
  <c r="K8082" i="24"/>
  <c r="J8082" i="24"/>
  <c r="N8082" i="24"/>
  <c r="M8082" i="24"/>
  <c r="I8084" i="24" l="1"/>
  <c r="L8083" i="24"/>
  <c r="J8083" i="24"/>
  <c r="K8083" i="24"/>
  <c r="M8083" i="24"/>
  <c r="N8083" i="24"/>
  <c r="I8085" i="24" l="1"/>
  <c r="L8084" i="24"/>
  <c r="K8084" i="24"/>
  <c r="J8084" i="24"/>
  <c r="N8084" i="24"/>
  <c r="M8084" i="24"/>
  <c r="I8086" i="24" l="1"/>
  <c r="L8085" i="24"/>
  <c r="K8085" i="24"/>
  <c r="J8085" i="24"/>
  <c r="N8085" i="24"/>
  <c r="M8085" i="24"/>
  <c r="I8087" i="24" l="1"/>
  <c r="L8086" i="24"/>
  <c r="J8086" i="24"/>
  <c r="N8086" i="24"/>
  <c r="K8086" i="24"/>
  <c r="M8086" i="24"/>
  <c r="I8088" i="24" l="1"/>
  <c r="L8087" i="24"/>
  <c r="J8087" i="24"/>
  <c r="K8087" i="24"/>
  <c r="N8087" i="24"/>
  <c r="M8087" i="24"/>
  <c r="I8089" i="24" l="1"/>
  <c r="L8088" i="24"/>
  <c r="K8088" i="24"/>
  <c r="J8088" i="24"/>
  <c r="N8088" i="24"/>
  <c r="M8088" i="24"/>
  <c r="I8090" i="24" l="1"/>
  <c r="L8089" i="24"/>
  <c r="K8089" i="24"/>
  <c r="J8089" i="24"/>
  <c r="N8089" i="24"/>
  <c r="M8089" i="24"/>
  <c r="I8091" i="24" l="1"/>
  <c r="L8090" i="24"/>
  <c r="K8090" i="24"/>
  <c r="M8090" i="24"/>
  <c r="J8090" i="24"/>
  <c r="N8090" i="24"/>
  <c r="I8092" i="24" l="1"/>
  <c r="L8091" i="24"/>
  <c r="J8091" i="24"/>
  <c r="K8091" i="24"/>
  <c r="N8091" i="24"/>
  <c r="M8091" i="24"/>
  <c r="I8093" i="24" l="1"/>
  <c r="L8092" i="24"/>
  <c r="K8092" i="24"/>
  <c r="N8092" i="24"/>
  <c r="J8092" i="24"/>
  <c r="M8092" i="24"/>
  <c r="I8094" i="24" l="1"/>
  <c r="L8093" i="24"/>
  <c r="J8093" i="24"/>
  <c r="K8093" i="24"/>
  <c r="M8093" i="24"/>
  <c r="N8093" i="24"/>
  <c r="I8095" i="24" l="1"/>
  <c r="L8094" i="24"/>
  <c r="J8094" i="24"/>
  <c r="K8094" i="24"/>
  <c r="M8094" i="24"/>
  <c r="N8094" i="24"/>
  <c r="I8096" i="24" l="1"/>
  <c r="L8095" i="24"/>
  <c r="J8095" i="24"/>
  <c r="K8095" i="24"/>
  <c r="N8095" i="24"/>
  <c r="M8095" i="24"/>
  <c r="I8097" i="24" l="1"/>
  <c r="L8096" i="24"/>
  <c r="K8096" i="24"/>
  <c r="J8096" i="24"/>
  <c r="M8096" i="24"/>
  <c r="N8096" i="24"/>
  <c r="I8098" i="24" l="1"/>
  <c r="L8097" i="24"/>
  <c r="J8097" i="24"/>
  <c r="K8097" i="24"/>
  <c r="M8097" i="24"/>
  <c r="N8097" i="24"/>
  <c r="I8099" i="24" l="1"/>
  <c r="L8098" i="24"/>
  <c r="K8098" i="24"/>
  <c r="J8098" i="24"/>
  <c r="M8098" i="24"/>
  <c r="N8098" i="24"/>
  <c r="I8100" i="24" l="1"/>
  <c r="L8099" i="24"/>
  <c r="J8099" i="24"/>
  <c r="K8099" i="24"/>
  <c r="M8099" i="24"/>
  <c r="N8099" i="24"/>
  <c r="I8101" i="24" l="1"/>
  <c r="L8100" i="24"/>
  <c r="K8100" i="24"/>
  <c r="J8100" i="24"/>
  <c r="M8100" i="24"/>
  <c r="N8100" i="24"/>
  <c r="I8102" i="24" l="1"/>
  <c r="L8101" i="24"/>
  <c r="J8101" i="24"/>
  <c r="N8101" i="24"/>
  <c r="K8101" i="24"/>
  <c r="M8101" i="24"/>
  <c r="I8103" i="24" l="1"/>
  <c r="L8102" i="24"/>
  <c r="K8102" i="24"/>
  <c r="J8102" i="24"/>
  <c r="N8102" i="24"/>
  <c r="M8102" i="24"/>
  <c r="I8104" i="24" l="1"/>
  <c r="L8103" i="24"/>
  <c r="J8103" i="24"/>
  <c r="N8103" i="24"/>
  <c r="K8103" i="24"/>
  <c r="M8103" i="24"/>
  <c r="I8105" i="24" l="1"/>
  <c r="L8104" i="24"/>
  <c r="K8104" i="24"/>
  <c r="J8104" i="24"/>
  <c r="M8104" i="24"/>
  <c r="N8104" i="24"/>
  <c r="I8106" i="24" l="1"/>
  <c r="L8105" i="24"/>
  <c r="K8105" i="24"/>
  <c r="J8105" i="24"/>
  <c r="M8105" i="24"/>
  <c r="N8105" i="24"/>
  <c r="I8107" i="24" l="1"/>
  <c r="L8106" i="24"/>
  <c r="J8106" i="24"/>
  <c r="N8106" i="24"/>
  <c r="K8106" i="24"/>
  <c r="M8106" i="24"/>
  <c r="I8108" i="24" l="1"/>
  <c r="L8107" i="24"/>
  <c r="J8107" i="24"/>
  <c r="M8107" i="24"/>
  <c r="K8107" i="24"/>
  <c r="N8107" i="24"/>
  <c r="I8109" i="24" l="1"/>
  <c r="L8108" i="24"/>
  <c r="K8108" i="24"/>
  <c r="J8108" i="24"/>
  <c r="N8108" i="24"/>
  <c r="M8108" i="24"/>
  <c r="I8110" i="24" l="1"/>
  <c r="L8109" i="24"/>
  <c r="J8109" i="24"/>
  <c r="K8109" i="24"/>
  <c r="N8109" i="24"/>
  <c r="M8109" i="24"/>
  <c r="I8111" i="24" l="1"/>
  <c r="L8110" i="24"/>
  <c r="J8110" i="24"/>
  <c r="K8110" i="24"/>
  <c r="N8110" i="24"/>
  <c r="M8110" i="24"/>
  <c r="I8112" i="24" l="1"/>
  <c r="L8111" i="24"/>
  <c r="J8111" i="24"/>
  <c r="K8111" i="24"/>
  <c r="N8111" i="24"/>
  <c r="M8111" i="24"/>
  <c r="I8113" i="24" l="1"/>
  <c r="L8112" i="24"/>
  <c r="K8112" i="24"/>
  <c r="N8112" i="24"/>
  <c r="J8112" i="24"/>
  <c r="M8112" i="24"/>
  <c r="I8114" i="24" l="1"/>
  <c r="L8113" i="24"/>
  <c r="J8113" i="24"/>
  <c r="N8113" i="24"/>
  <c r="K8113" i="24"/>
  <c r="M8113" i="24"/>
  <c r="I8115" i="24" l="1"/>
  <c r="L8114" i="24"/>
  <c r="K8114" i="24"/>
  <c r="J8114" i="24"/>
  <c r="N8114" i="24"/>
  <c r="M8114" i="24"/>
  <c r="I8116" i="24" l="1"/>
  <c r="L8115" i="24"/>
  <c r="J8115" i="24"/>
  <c r="K8115" i="24"/>
  <c r="N8115" i="24"/>
  <c r="M8115" i="24"/>
  <c r="I8117" i="24" l="1"/>
  <c r="L8116" i="24"/>
  <c r="K8116" i="24"/>
  <c r="J8116" i="24"/>
  <c r="M8116" i="24"/>
  <c r="N8116" i="24"/>
  <c r="I8118" i="24" l="1"/>
  <c r="L8117" i="24"/>
  <c r="K8117" i="24"/>
  <c r="N8117" i="24"/>
  <c r="J8117" i="24"/>
  <c r="M8117" i="24"/>
  <c r="I8119" i="24" l="1"/>
  <c r="L8118" i="24"/>
  <c r="K8118" i="24"/>
  <c r="J8118" i="24"/>
  <c r="N8118" i="24"/>
  <c r="M8118" i="24"/>
  <c r="I8120" i="24" l="1"/>
  <c r="L8119" i="24"/>
  <c r="J8119" i="24"/>
  <c r="K8119" i="24"/>
  <c r="N8119" i="24"/>
  <c r="M8119" i="24"/>
  <c r="I8121" i="24" l="1"/>
  <c r="L8120" i="24"/>
  <c r="K8120" i="24"/>
  <c r="J8120" i="24"/>
  <c r="M8120" i="24"/>
  <c r="N8120" i="24"/>
  <c r="I8122" i="24" l="1"/>
  <c r="L8121" i="24"/>
  <c r="K8121" i="24"/>
  <c r="J8121" i="24"/>
  <c r="N8121" i="24"/>
  <c r="M8121" i="24"/>
  <c r="I8123" i="24" l="1"/>
  <c r="L8122" i="24"/>
  <c r="J8122" i="24"/>
  <c r="K8122" i="24"/>
  <c r="M8122" i="24"/>
  <c r="N8122" i="24"/>
  <c r="I8124" i="24" l="1"/>
  <c r="L8123" i="24"/>
  <c r="J8123" i="24"/>
  <c r="K8123" i="24"/>
  <c r="M8123" i="24"/>
  <c r="N8123" i="24"/>
  <c r="I8125" i="24" l="1"/>
  <c r="L8124" i="24"/>
  <c r="K8124" i="24"/>
  <c r="M8124" i="24"/>
  <c r="J8124" i="24"/>
  <c r="N8124" i="24"/>
  <c r="I8126" i="24" l="1"/>
  <c r="L8125" i="24"/>
  <c r="J8125" i="24"/>
  <c r="K8125" i="24"/>
  <c r="N8125" i="24"/>
  <c r="M8125" i="24"/>
  <c r="I8127" i="24" l="1"/>
  <c r="L8126" i="24"/>
  <c r="J8126" i="24"/>
  <c r="N8126" i="24"/>
  <c r="K8126" i="24"/>
  <c r="M8126" i="24"/>
  <c r="I8128" i="24" l="1"/>
  <c r="L8127" i="24"/>
  <c r="J8127" i="24"/>
  <c r="M8127" i="24"/>
  <c r="K8127" i="24"/>
  <c r="N8127" i="24"/>
  <c r="I8129" i="24" l="1"/>
  <c r="L8128" i="24"/>
  <c r="K8128" i="24"/>
  <c r="N8128" i="24"/>
  <c r="M8128" i="24"/>
  <c r="J8128" i="24"/>
  <c r="I8130" i="24" l="1"/>
  <c r="L8129" i="24"/>
  <c r="J8129" i="24"/>
  <c r="N8129" i="24"/>
  <c r="K8129" i="24"/>
  <c r="M8129" i="24"/>
  <c r="I8131" i="24" l="1"/>
  <c r="L8130" i="24"/>
  <c r="K8130" i="24"/>
  <c r="J8130" i="24"/>
  <c r="M8130" i="24"/>
  <c r="N8130" i="24"/>
  <c r="I8132" i="24" l="1"/>
  <c r="L8131" i="24"/>
  <c r="J8131" i="24"/>
  <c r="K8131" i="24"/>
  <c r="M8131" i="24"/>
  <c r="N8131" i="24"/>
  <c r="I8133" i="24" l="1"/>
  <c r="L8132" i="24"/>
  <c r="K8132" i="24"/>
  <c r="N8132" i="24"/>
  <c r="J8132" i="24"/>
  <c r="M8132" i="24"/>
  <c r="I8134" i="24" l="1"/>
  <c r="L8133" i="24"/>
  <c r="K8133" i="24"/>
  <c r="J8133" i="24"/>
  <c r="M8133" i="24"/>
  <c r="N8133" i="24"/>
  <c r="I8135" i="24" l="1"/>
  <c r="L8134" i="24"/>
  <c r="K8134" i="24"/>
  <c r="J8134" i="24"/>
  <c r="M8134" i="24"/>
  <c r="N8134" i="24"/>
  <c r="I8136" i="24" l="1"/>
  <c r="L8135" i="24"/>
  <c r="J8135" i="24"/>
  <c r="K8135" i="24"/>
  <c r="M8135" i="24"/>
  <c r="N8135" i="24"/>
  <c r="I8137" i="24" l="1"/>
  <c r="L8136" i="24"/>
  <c r="K8136" i="24"/>
  <c r="J8136" i="24"/>
  <c r="M8136" i="24"/>
  <c r="N8136" i="24"/>
  <c r="I8138" i="24" l="1"/>
  <c r="L8137" i="24"/>
  <c r="K8137" i="24"/>
  <c r="M8137" i="24"/>
  <c r="J8137" i="24"/>
  <c r="N8137" i="24"/>
  <c r="I8139" i="24" l="1"/>
  <c r="L8138" i="24"/>
  <c r="J8138" i="24"/>
  <c r="M8138" i="24"/>
  <c r="K8138" i="24"/>
  <c r="N8138" i="24"/>
  <c r="I8140" i="24" l="1"/>
  <c r="L8139" i="24"/>
  <c r="J8139" i="24"/>
  <c r="N8139" i="24"/>
  <c r="K8139" i="24"/>
  <c r="M8139" i="24"/>
  <c r="I8141" i="24" l="1"/>
  <c r="L8140" i="24"/>
  <c r="K8140" i="24"/>
  <c r="M8140" i="24"/>
  <c r="J8140" i="24"/>
  <c r="N8140" i="24"/>
  <c r="I8142" i="24" l="1"/>
  <c r="L8141" i="24"/>
  <c r="J8141" i="24"/>
  <c r="N8141" i="24"/>
  <c r="M8141" i="24"/>
  <c r="K8141" i="24"/>
  <c r="I8143" i="24" l="1"/>
  <c r="L8142" i="24"/>
  <c r="J8142" i="24"/>
  <c r="K8142" i="24"/>
  <c r="M8142" i="24"/>
  <c r="N8142" i="24"/>
  <c r="I8144" i="24" l="1"/>
  <c r="L8143" i="24"/>
  <c r="K8143" i="24"/>
  <c r="N8143" i="24"/>
  <c r="J8143" i="24"/>
  <c r="M8143" i="24"/>
  <c r="I8145" i="24" l="1"/>
  <c r="L8144" i="24"/>
  <c r="K8144" i="24"/>
  <c r="M8144" i="24"/>
  <c r="J8144" i="24"/>
  <c r="N8144" i="24"/>
  <c r="I8146" i="24" l="1"/>
  <c r="L8145" i="24"/>
  <c r="J8145" i="24"/>
  <c r="K8145" i="24"/>
  <c r="M8145" i="24"/>
  <c r="N8145" i="24"/>
  <c r="I8147" i="24" l="1"/>
  <c r="L8146" i="24"/>
  <c r="K8146" i="24"/>
  <c r="J8146" i="24"/>
  <c r="N8146" i="24"/>
  <c r="M8146" i="24"/>
  <c r="I8148" i="24" l="1"/>
  <c r="L8147" i="24"/>
  <c r="N8147" i="24"/>
  <c r="J8147" i="24"/>
  <c r="M8147" i="24"/>
  <c r="K8147" i="24"/>
  <c r="I8149" i="24" l="1"/>
  <c r="L8148" i="24"/>
  <c r="K8148" i="24"/>
  <c r="J8148" i="24"/>
  <c r="M8148" i="24"/>
  <c r="N8148" i="24"/>
  <c r="I8150" i="24" l="1"/>
  <c r="L8149" i="24"/>
  <c r="K8149" i="24"/>
  <c r="J8149" i="24"/>
  <c r="N8149" i="24"/>
  <c r="M8149" i="24"/>
  <c r="I8151" i="24" l="1"/>
  <c r="L8150" i="24"/>
  <c r="J8150" i="24"/>
  <c r="M8150" i="24"/>
  <c r="K8150" i="24"/>
  <c r="N8150" i="24"/>
  <c r="I8152" i="24" l="1"/>
  <c r="L8151" i="24"/>
  <c r="J8151" i="24"/>
  <c r="N8151" i="24"/>
  <c r="K8151" i="24"/>
  <c r="M8151" i="24"/>
  <c r="I8153" i="24" l="1"/>
  <c r="L8152" i="24"/>
  <c r="K8152" i="24"/>
  <c r="N8152" i="24"/>
  <c r="J8152" i="24"/>
  <c r="M8152" i="24"/>
  <c r="I8154" i="24" l="1"/>
  <c r="L8153" i="24"/>
  <c r="K8153" i="24"/>
  <c r="N8153" i="24"/>
  <c r="M8153" i="24"/>
  <c r="J8153" i="24"/>
  <c r="I8155" i="24" l="1"/>
  <c r="L8154" i="24"/>
  <c r="J8154" i="24"/>
  <c r="K8154" i="24"/>
  <c r="M8154" i="24"/>
  <c r="N8154" i="24"/>
  <c r="I8156" i="24" l="1"/>
  <c r="L8155" i="24"/>
  <c r="K8155" i="24"/>
  <c r="N8155" i="24"/>
  <c r="J8155" i="24"/>
  <c r="M8155" i="24"/>
  <c r="I8157" i="24" l="1"/>
  <c r="L8156" i="24"/>
  <c r="K8156" i="24"/>
  <c r="J8156" i="24"/>
  <c r="N8156" i="24"/>
  <c r="M8156" i="24"/>
  <c r="I8158" i="24" l="1"/>
  <c r="L8157" i="24"/>
  <c r="J8157" i="24"/>
  <c r="M8157" i="24"/>
  <c r="K8157" i="24"/>
  <c r="N8157" i="24"/>
  <c r="I8159" i="24" l="1"/>
  <c r="L8158" i="24"/>
  <c r="J8158" i="24"/>
  <c r="K8158" i="24"/>
  <c r="M8158" i="24"/>
  <c r="N8158" i="24"/>
  <c r="I8160" i="24" l="1"/>
  <c r="L8159" i="24"/>
  <c r="J8159" i="24"/>
  <c r="K8159" i="24"/>
  <c r="M8159" i="24"/>
  <c r="N8159" i="24"/>
  <c r="I8161" i="24" l="1"/>
  <c r="L8160" i="24"/>
  <c r="M8160" i="24"/>
  <c r="K8160" i="24"/>
  <c r="J8160" i="24"/>
  <c r="N8160" i="24"/>
  <c r="I8162" i="24" l="1"/>
  <c r="L8161" i="24"/>
  <c r="J8161" i="24"/>
  <c r="N8161" i="24"/>
  <c r="M8161" i="24"/>
  <c r="K8161" i="24"/>
  <c r="I8163" i="24" l="1"/>
  <c r="L8162" i="24"/>
  <c r="K8162" i="24"/>
  <c r="J8162" i="24"/>
  <c r="N8162" i="24"/>
  <c r="M8162" i="24"/>
  <c r="I8164" i="24" l="1"/>
  <c r="L8163" i="24"/>
  <c r="J8163" i="24"/>
  <c r="N8163" i="24"/>
  <c r="K8163" i="24"/>
  <c r="M8163" i="24"/>
  <c r="I8165" i="24" l="1"/>
  <c r="L8164" i="24"/>
  <c r="K8164" i="24"/>
  <c r="N8164" i="24"/>
  <c r="J8164" i="24"/>
  <c r="M8164" i="24"/>
  <c r="I8166" i="24" l="1"/>
  <c r="L8165" i="24"/>
  <c r="K8165" i="24"/>
  <c r="M8165" i="24"/>
  <c r="J8165" i="24"/>
  <c r="N8165" i="24"/>
  <c r="I8167" i="24" l="1"/>
  <c r="L8166" i="24"/>
  <c r="J8166" i="24"/>
  <c r="N8166" i="24"/>
  <c r="K8166" i="24"/>
  <c r="M8166" i="24"/>
  <c r="I8168" i="24" l="1"/>
  <c r="L8167" i="24"/>
  <c r="J8167" i="24"/>
  <c r="K8167" i="24"/>
  <c r="M8167" i="24"/>
  <c r="N8167" i="24"/>
  <c r="I8169" i="24" l="1"/>
  <c r="L8168" i="24"/>
  <c r="K8168" i="24"/>
  <c r="M8168" i="24"/>
  <c r="J8168" i="24"/>
  <c r="N8168" i="24"/>
  <c r="I8170" i="24" l="1"/>
  <c r="L8169" i="24"/>
  <c r="K8169" i="24"/>
  <c r="M8169" i="24"/>
  <c r="J8169" i="24"/>
  <c r="N8169" i="24"/>
  <c r="I8171" i="24" l="1"/>
  <c r="L8170" i="24"/>
  <c r="J8170" i="24"/>
  <c r="M8170" i="24"/>
  <c r="K8170" i="24"/>
  <c r="N8170" i="24"/>
  <c r="I8172" i="24" l="1"/>
  <c r="L8171" i="24"/>
  <c r="J8171" i="24"/>
  <c r="K8171" i="24"/>
  <c r="M8171" i="24"/>
  <c r="N8171" i="24"/>
  <c r="I8173" i="24" l="1"/>
  <c r="L8172" i="24"/>
  <c r="K8172" i="24"/>
  <c r="J8172" i="24"/>
  <c r="N8172" i="24"/>
  <c r="M8172" i="24"/>
  <c r="I8174" i="24" l="1"/>
  <c r="L8173" i="24"/>
  <c r="J8173" i="24"/>
  <c r="K8173" i="24"/>
  <c r="M8173" i="24"/>
  <c r="N8173" i="24"/>
  <c r="I8175" i="24" l="1"/>
  <c r="L8174" i="24"/>
  <c r="J8174" i="24"/>
  <c r="N8174" i="24"/>
  <c r="K8174" i="24"/>
  <c r="M8174" i="24"/>
  <c r="I8176" i="24" l="1"/>
  <c r="L8175" i="24"/>
  <c r="J8175" i="24"/>
  <c r="M8175" i="24"/>
  <c r="K8175" i="24"/>
  <c r="N8175" i="24"/>
  <c r="I8177" i="24" l="1"/>
  <c r="L8176" i="24"/>
  <c r="K8176" i="24"/>
  <c r="N8176" i="24"/>
  <c r="M8176" i="24"/>
  <c r="J8176" i="24"/>
  <c r="I8178" i="24" l="1"/>
  <c r="L8177" i="24"/>
  <c r="K8177" i="24"/>
  <c r="N8177" i="24"/>
  <c r="J8177" i="24"/>
  <c r="M8177" i="24"/>
  <c r="I8179" i="24" l="1"/>
  <c r="L8178" i="24"/>
  <c r="K8178" i="24"/>
  <c r="J8178" i="24"/>
  <c r="N8178" i="24"/>
  <c r="M8178" i="24"/>
  <c r="I8180" i="24" l="1"/>
  <c r="L8179" i="24"/>
  <c r="J8179" i="24"/>
  <c r="K8179" i="24"/>
  <c r="N8179" i="24"/>
  <c r="M8179" i="24"/>
  <c r="I8181" i="24" l="1"/>
  <c r="L8180" i="24"/>
  <c r="J8180" i="24"/>
  <c r="N8180" i="24"/>
  <c r="K8180" i="24"/>
  <c r="M8180" i="24"/>
  <c r="I8182" i="24" l="1"/>
  <c r="L8181" i="24"/>
  <c r="J8181" i="24"/>
  <c r="M8181" i="24"/>
  <c r="K8181" i="24"/>
  <c r="N8181" i="24"/>
  <c r="I8183" i="24" l="1"/>
  <c r="L8182" i="24"/>
  <c r="K8182" i="24"/>
  <c r="J8182" i="24"/>
  <c r="N8182" i="24"/>
  <c r="M8182" i="24"/>
  <c r="I8184" i="24" l="1"/>
  <c r="L8183" i="24"/>
  <c r="J8183" i="24"/>
  <c r="K8183" i="24"/>
  <c r="M8183" i="24"/>
  <c r="N8183" i="24"/>
  <c r="I8185" i="24" l="1"/>
  <c r="L8184" i="24"/>
  <c r="N8184" i="24"/>
  <c r="K8184" i="24"/>
  <c r="M8184" i="24"/>
  <c r="J8184" i="24"/>
  <c r="I8186" i="24" l="1"/>
  <c r="L8185" i="24"/>
  <c r="K8185" i="24"/>
  <c r="J8185" i="24"/>
  <c r="M8185" i="24"/>
  <c r="N8185" i="24"/>
  <c r="I8187" i="24" l="1"/>
  <c r="L8186" i="24"/>
  <c r="J8186" i="24"/>
  <c r="K8186" i="24"/>
  <c r="M8186" i="24"/>
  <c r="N8186" i="24"/>
  <c r="I8188" i="24" l="1"/>
  <c r="L8187" i="24"/>
  <c r="J8187" i="24"/>
  <c r="K8187" i="24"/>
  <c r="N8187" i="24"/>
  <c r="M8187" i="24"/>
  <c r="I8189" i="24" l="1"/>
  <c r="L8188" i="24"/>
  <c r="K8188" i="24"/>
  <c r="M8188" i="24"/>
  <c r="J8188" i="24"/>
  <c r="N8188" i="24"/>
  <c r="I8190" i="24" l="1"/>
  <c r="L8189" i="24"/>
  <c r="J8189" i="24"/>
  <c r="N8189" i="24"/>
  <c r="M8189" i="24"/>
  <c r="K8189" i="24"/>
  <c r="I8191" i="24" l="1"/>
  <c r="L8190" i="24"/>
  <c r="J8190" i="24"/>
  <c r="K8190" i="24"/>
  <c r="N8190" i="24"/>
  <c r="M8190" i="24"/>
  <c r="I8192" i="24" l="1"/>
  <c r="L8191" i="24"/>
  <c r="J8191" i="24"/>
  <c r="K8191" i="24"/>
  <c r="N8191" i="24"/>
  <c r="M8191" i="24"/>
  <c r="I8193" i="24" l="1"/>
  <c r="L8192" i="24"/>
  <c r="K8192" i="24"/>
  <c r="J8192" i="24"/>
  <c r="N8192" i="24"/>
  <c r="M8192" i="24"/>
  <c r="I8194" i="24" l="1"/>
  <c r="L8193" i="24"/>
  <c r="J8193" i="24"/>
  <c r="M8193" i="24"/>
  <c r="K8193" i="24"/>
  <c r="N8193" i="24"/>
  <c r="I8195" i="24" l="1"/>
  <c r="L8194" i="24"/>
  <c r="K8194" i="24"/>
  <c r="N8194" i="24"/>
  <c r="J8194" i="24"/>
  <c r="M8194" i="24"/>
  <c r="I8196" i="24" l="1"/>
  <c r="L8195" i="24"/>
  <c r="J8195" i="24"/>
  <c r="K8195" i="24"/>
  <c r="N8195" i="24"/>
  <c r="M8195" i="24"/>
  <c r="I8197" i="24" l="1"/>
  <c r="L8196" i="24"/>
  <c r="K8196" i="24"/>
  <c r="J8196" i="24"/>
  <c r="N8196" i="24"/>
  <c r="M8196" i="24"/>
  <c r="I8198" i="24" l="1"/>
  <c r="L8197" i="24"/>
  <c r="K8197" i="24"/>
  <c r="J8197" i="24"/>
  <c r="N8197" i="24"/>
  <c r="M8197" i="24"/>
  <c r="I8199" i="24" l="1"/>
  <c r="L8198" i="24"/>
  <c r="K8198" i="24"/>
  <c r="M8198" i="24"/>
  <c r="J8198" i="24"/>
  <c r="N8198" i="24"/>
  <c r="I8200" i="24" l="1"/>
  <c r="L8199" i="24"/>
  <c r="J8199" i="24"/>
  <c r="K8199" i="24"/>
  <c r="N8199" i="24"/>
  <c r="M8199" i="24"/>
  <c r="I8201" i="24" l="1"/>
  <c r="L8200" i="24"/>
  <c r="K8200" i="24"/>
  <c r="J8200" i="24"/>
  <c r="M8200" i="24"/>
  <c r="N8200" i="24"/>
  <c r="I8202" i="24" l="1"/>
  <c r="L8201" i="24"/>
  <c r="M8201" i="24"/>
  <c r="K8201" i="24"/>
  <c r="J8201" i="24"/>
  <c r="N8201" i="24"/>
  <c r="I8203" i="24" l="1"/>
  <c r="L8202" i="24"/>
  <c r="J8202" i="24"/>
  <c r="K8202" i="24"/>
  <c r="M8202" i="24"/>
  <c r="N8202" i="24"/>
  <c r="I8204" i="24" l="1"/>
  <c r="L8203" i="24"/>
  <c r="J8203" i="24"/>
  <c r="M8203" i="24"/>
  <c r="K8203" i="24"/>
  <c r="N8203" i="24"/>
  <c r="I8205" i="24" l="1"/>
  <c r="L8204" i="24"/>
  <c r="K8204" i="24"/>
  <c r="J8204" i="24"/>
  <c r="M8204" i="24"/>
  <c r="N8204" i="24"/>
  <c r="I8206" i="24" l="1"/>
  <c r="L8205" i="24"/>
  <c r="M8205" i="24"/>
  <c r="J8205" i="24"/>
  <c r="N8205" i="24"/>
  <c r="K8205" i="24"/>
  <c r="I8207" i="24" l="1"/>
  <c r="L8206" i="24"/>
  <c r="J8206" i="24"/>
  <c r="N8206" i="24"/>
  <c r="K8206" i="24"/>
  <c r="M8206" i="24"/>
  <c r="I8208" i="24" l="1"/>
  <c r="L8207" i="24"/>
  <c r="J8207" i="24"/>
  <c r="K8207" i="24"/>
  <c r="N8207" i="24"/>
  <c r="M8207" i="24"/>
  <c r="I8209" i="24" l="1"/>
  <c r="L8208" i="24"/>
  <c r="K8208" i="24"/>
  <c r="J8208" i="24"/>
  <c r="M8208" i="24"/>
  <c r="N8208" i="24"/>
  <c r="I8210" i="24" l="1"/>
  <c r="L8209" i="24"/>
  <c r="J8209" i="24"/>
  <c r="M8209" i="24"/>
  <c r="K8209" i="24"/>
  <c r="N8209" i="24"/>
  <c r="I8211" i="24" l="1"/>
  <c r="L8210" i="24"/>
  <c r="K8210" i="24"/>
  <c r="J8210" i="24"/>
  <c r="M8210" i="24"/>
  <c r="N8210" i="24"/>
  <c r="I8212" i="24" l="1"/>
  <c r="L8211" i="24"/>
  <c r="J8211" i="24"/>
  <c r="M8211" i="24"/>
  <c r="K8211" i="24"/>
  <c r="N8211" i="24"/>
  <c r="I8213" i="24" l="1"/>
  <c r="L8212" i="24"/>
  <c r="K8212" i="24"/>
  <c r="J8212" i="24"/>
  <c r="N8212" i="24"/>
  <c r="M8212" i="24"/>
  <c r="I8214" i="24" l="1"/>
  <c r="L8213" i="24"/>
  <c r="M8213" i="24"/>
  <c r="K8213" i="24"/>
  <c r="N8213" i="24"/>
  <c r="J8213" i="24"/>
  <c r="I8215" i="24" l="1"/>
  <c r="L8214" i="24"/>
  <c r="K8214" i="24"/>
  <c r="J8214" i="24"/>
  <c r="N8214" i="24"/>
  <c r="M8214" i="24"/>
  <c r="I8216" i="24" l="1"/>
  <c r="L8215" i="24"/>
  <c r="J8215" i="24"/>
  <c r="K8215" i="24"/>
  <c r="N8215" i="24"/>
  <c r="M8215" i="24"/>
  <c r="I8217" i="24" l="1"/>
  <c r="L8216" i="24"/>
  <c r="K8216" i="24"/>
  <c r="M8216" i="24"/>
  <c r="J8216" i="24"/>
  <c r="N8216" i="24"/>
  <c r="I8218" i="24" l="1"/>
  <c r="L8217" i="24"/>
  <c r="K8217" i="24"/>
  <c r="N8217" i="24"/>
  <c r="M8217" i="24"/>
  <c r="J8217" i="24"/>
  <c r="I8219" i="24" l="1"/>
  <c r="L8218" i="24"/>
  <c r="J8218" i="24"/>
  <c r="K8218" i="24"/>
  <c r="N8218" i="24"/>
  <c r="M8218" i="24"/>
  <c r="I8220" i="24" l="1"/>
  <c r="L8219" i="24"/>
  <c r="J8219" i="24"/>
  <c r="N8219" i="24"/>
  <c r="M8219" i="24"/>
  <c r="K8219" i="24"/>
  <c r="I8221" i="24" l="1"/>
  <c r="L8220" i="24"/>
  <c r="K8220" i="24"/>
  <c r="N8220" i="24"/>
  <c r="M8220" i="24"/>
  <c r="J8220" i="24"/>
  <c r="I8222" i="24" l="1"/>
  <c r="L8221" i="24"/>
  <c r="J8221" i="24"/>
  <c r="K8221" i="24"/>
  <c r="M8221" i="24"/>
  <c r="N8221" i="24"/>
  <c r="I8223" i="24" l="1"/>
  <c r="L8222" i="24"/>
  <c r="J8222" i="24"/>
  <c r="K8222" i="24"/>
  <c r="M8222" i="24"/>
  <c r="N8222" i="24"/>
  <c r="I8224" i="24" l="1"/>
  <c r="L8223" i="24"/>
  <c r="J8223" i="24"/>
  <c r="N8223" i="24"/>
  <c r="K8223" i="24"/>
  <c r="M8223" i="24"/>
  <c r="I8225" i="24" l="1"/>
  <c r="L8224" i="24"/>
  <c r="K8224" i="24"/>
  <c r="N8224" i="24"/>
  <c r="J8224" i="24"/>
  <c r="M8224" i="24"/>
  <c r="I8226" i="24" l="1"/>
  <c r="L8225" i="24"/>
  <c r="J8225" i="24"/>
  <c r="K8225" i="24"/>
  <c r="N8225" i="24"/>
  <c r="M8225" i="24"/>
  <c r="I8227" i="24" l="1"/>
  <c r="L8226" i="24"/>
  <c r="K8226" i="24"/>
  <c r="J8226" i="24"/>
  <c r="N8226" i="24"/>
  <c r="M8226" i="24"/>
  <c r="I8228" i="24" l="1"/>
  <c r="L8227" i="24"/>
  <c r="K8227" i="24"/>
  <c r="M8227" i="24"/>
  <c r="J8227" i="24"/>
  <c r="N8227" i="24"/>
  <c r="I8229" i="24" l="1"/>
  <c r="L8228" i="24"/>
  <c r="K8228" i="24"/>
  <c r="J8228" i="24"/>
  <c r="M8228" i="24"/>
  <c r="N8228" i="24"/>
  <c r="I8230" i="24" l="1"/>
  <c r="L8229" i="24"/>
  <c r="K8229" i="24"/>
  <c r="J8229" i="24"/>
  <c r="M8229" i="24"/>
  <c r="N8229" i="24"/>
  <c r="I8231" i="24" l="1"/>
  <c r="L8230" i="24"/>
  <c r="K8230" i="24"/>
  <c r="M8230" i="24"/>
  <c r="J8230" i="24"/>
  <c r="N8230" i="24"/>
  <c r="I8232" i="24" l="1"/>
  <c r="L8231" i="24"/>
  <c r="J8231" i="24"/>
  <c r="N8231" i="24"/>
  <c r="M8231" i="24"/>
  <c r="K8231" i="24"/>
  <c r="I8233" i="24" l="1"/>
  <c r="L8232" i="24"/>
  <c r="K8232" i="24"/>
  <c r="J8232" i="24"/>
  <c r="M8232" i="24"/>
  <c r="N8232" i="24"/>
  <c r="I8234" i="24" l="1"/>
  <c r="L8233" i="24"/>
  <c r="K8233" i="24"/>
  <c r="N8233" i="24"/>
  <c r="J8233" i="24"/>
  <c r="M8233" i="24"/>
  <c r="I8235" i="24" l="1"/>
  <c r="L8234" i="24"/>
  <c r="J8234" i="24"/>
  <c r="K8234" i="24"/>
  <c r="N8234" i="24"/>
  <c r="M8234" i="24"/>
  <c r="I8236" i="24" l="1"/>
  <c r="L8235" i="24"/>
  <c r="J8235" i="24"/>
  <c r="K8235" i="24"/>
  <c r="N8235" i="24"/>
  <c r="M8235" i="24"/>
  <c r="I8237" i="24" l="1"/>
  <c r="L8236" i="24"/>
  <c r="K8236" i="24"/>
  <c r="M8236" i="24"/>
  <c r="J8236" i="24"/>
  <c r="N8236" i="24"/>
  <c r="I8238" i="24" l="1"/>
  <c r="L8237" i="24"/>
  <c r="J8237" i="24"/>
  <c r="N8237" i="24"/>
  <c r="K8237" i="24"/>
  <c r="M8237" i="24"/>
  <c r="I8239" i="24" l="1"/>
  <c r="L8238" i="24"/>
  <c r="J8238" i="24"/>
  <c r="K8238" i="24"/>
  <c r="N8238" i="24"/>
  <c r="M8238" i="24"/>
  <c r="I8240" i="24" l="1"/>
  <c r="L8239" i="24"/>
  <c r="J8239" i="24"/>
  <c r="N8239" i="24"/>
  <c r="M8239" i="24"/>
  <c r="K8239" i="24"/>
  <c r="I8241" i="24" l="1"/>
  <c r="L8240" i="24"/>
  <c r="K8240" i="24"/>
  <c r="J8240" i="24"/>
  <c r="M8240" i="24"/>
  <c r="N8240" i="24"/>
  <c r="I8242" i="24" l="1"/>
  <c r="L8241" i="24"/>
  <c r="J8241" i="24"/>
  <c r="K8241" i="24"/>
  <c r="M8241" i="24"/>
  <c r="N8241" i="24"/>
  <c r="I8243" i="24" l="1"/>
  <c r="L8242" i="24"/>
  <c r="K8242" i="24"/>
  <c r="J8242" i="24"/>
  <c r="N8242" i="24"/>
  <c r="M8242" i="24"/>
  <c r="I8244" i="24" l="1"/>
  <c r="L8243" i="24"/>
  <c r="J8243" i="24"/>
  <c r="K8243" i="24"/>
  <c r="N8243" i="24"/>
  <c r="M8243" i="24"/>
  <c r="I8245" i="24" l="1"/>
  <c r="L8244" i="24"/>
  <c r="K8244" i="24"/>
  <c r="J8244" i="24"/>
  <c r="N8244" i="24"/>
  <c r="M8244" i="24"/>
  <c r="I8246" i="24" l="1"/>
  <c r="L8245" i="24"/>
  <c r="K8245" i="24"/>
  <c r="N8245" i="24"/>
  <c r="J8245" i="24"/>
  <c r="M8245" i="24"/>
  <c r="I8247" i="24" l="1"/>
  <c r="L8246" i="24"/>
  <c r="K8246" i="24"/>
  <c r="J8246" i="24"/>
  <c r="M8246" i="24"/>
  <c r="N8246" i="24"/>
  <c r="I8248" i="24" l="1"/>
  <c r="L8247" i="24"/>
  <c r="J8247" i="24"/>
  <c r="M8247" i="24"/>
  <c r="K8247" i="24"/>
  <c r="N8247" i="24"/>
  <c r="I8249" i="24" l="1"/>
  <c r="L8248" i="24"/>
  <c r="K8248" i="24"/>
  <c r="M8248" i="24"/>
  <c r="J8248" i="24"/>
  <c r="N8248" i="24"/>
  <c r="I8250" i="24" l="1"/>
  <c r="L8249" i="24"/>
  <c r="K8249" i="24"/>
  <c r="N8249" i="24"/>
  <c r="M8249" i="24"/>
  <c r="J8249" i="24"/>
  <c r="I8251" i="24" l="1"/>
  <c r="L8250" i="24"/>
  <c r="M8250" i="24"/>
  <c r="J8250" i="24"/>
  <c r="N8250" i="24"/>
  <c r="K8250" i="24"/>
  <c r="I8252" i="24" l="1"/>
  <c r="L8251" i="24"/>
  <c r="J8251" i="24"/>
  <c r="K8251" i="24"/>
  <c r="N8251" i="24"/>
  <c r="M8251" i="24"/>
  <c r="I8253" i="24" l="1"/>
  <c r="L8252" i="24"/>
  <c r="K8252" i="24"/>
  <c r="N8252" i="24"/>
  <c r="J8252" i="24"/>
  <c r="M8252" i="24"/>
  <c r="I8254" i="24" l="1"/>
  <c r="L8253" i="24"/>
  <c r="J8253" i="24"/>
  <c r="K8253" i="24"/>
  <c r="N8253" i="24"/>
  <c r="M8253" i="24"/>
  <c r="I8255" i="24" l="1"/>
  <c r="L8254" i="24"/>
  <c r="K8254" i="24"/>
  <c r="N8254" i="24"/>
  <c r="J8254" i="24"/>
  <c r="M8254" i="24"/>
  <c r="I8256" i="24" l="1"/>
  <c r="L8255" i="24"/>
  <c r="N8255" i="24"/>
  <c r="J8255" i="24"/>
  <c r="M8255" i="24"/>
  <c r="K8255" i="24"/>
  <c r="I8257" i="24" l="1"/>
  <c r="L8256" i="24"/>
  <c r="K8256" i="24"/>
  <c r="N8256" i="24"/>
  <c r="M8256" i="24"/>
  <c r="J8256" i="24"/>
  <c r="I8258" i="24" l="1"/>
  <c r="L8257" i="24"/>
  <c r="J8257" i="24"/>
  <c r="K8257" i="24"/>
  <c r="N8257" i="24"/>
  <c r="M8257" i="24"/>
  <c r="I8259" i="24" l="1"/>
  <c r="L8258" i="24"/>
  <c r="K8258" i="24"/>
  <c r="J8258" i="24"/>
  <c r="N8258" i="24"/>
  <c r="M8258" i="24"/>
  <c r="I8260" i="24" l="1"/>
  <c r="L8259" i="24"/>
  <c r="J8259" i="24"/>
  <c r="N8259" i="24"/>
  <c r="K8259" i="24"/>
  <c r="M8259" i="24"/>
  <c r="I8261" i="24" l="1"/>
  <c r="L8260" i="24"/>
  <c r="K8260" i="24"/>
  <c r="J8260" i="24"/>
  <c r="N8260" i="24"/>
  <c r="M8260" i="24"/>
  <c r="I8262" i="24" l="1"/>
  <c r="L8261" i="24"/>
  <c r="K8261" i="24"/>
  <c r="J8261" i="24"/>
  <c r="N8261" i="24"/>
  <c r="M8261" i="24"/>
  <c r="I8263" i="24" l="1"/>
  <c r="L8262" i="24"/>
  <c r="K8262" i="24"/>
  <c r="J8262" i="24"/>
  <c r="M8262" i="24"/>
  <c r="N8262" i="24"/>
  <c r="I8264" i="24" l="1"/>
  <c r="L8263" i="24"/>
  <c r="J8263" i="24"/>
  <c r="K8263" i="24"/>
  <c r="N8263" i="24"/>
  <c r="M8263" i="24"/>
  <c r="I8265" i="24" l="1"/>
  <c r="L8264" i="24"/>
  <c r="K8264" i="24"/>
  <c r="J8264" i="24"/>
  <c r="N8264" i="24"/>
  <c r="M8264" i="24"/>
  <c r="I8266" i="24" l="1"/>
  <c r="L8265" i="24"/>
  <c r="K8265" i="24"/>
  <c r="N8265" i="24"/>
  <c r="M8265" i="24"/>
  <c r="J8265" i="24"/>
  <c r="I8267" i="24" l="1"/>
  <c r="L8266" i="24"/>
  <c r="J8266" i="24"/>
  <c r="K8266" i="24"/>
  <c r="N8266" i="24"/>
  <c r="M8266" i="24"/>
  <c r="I8268" i="24" l="1"/>
  <c r="L8267" i="24"/>
  <c r="J8267" i="24"/>
  <c r="N8267" i="24"/>
  <c r="M8267" i="24"/>
  <c r="K8267" i="24"/>
  <c r="I8269" i="24" l="1"/>
  <c r="L8268" i="24"/>
  <c r="K8268" i="24"/>
  <c r="J8268" i="24"/>
  <c r="M8268" i="24"/>
  <c r="N8268" i="24"/>
  <c r="I8270" i="24" l="1"/>
  <c r="L8269" i="24"/>
  <c r="J8269" i="24"/>
  <c r="N8269" i="24"/>
  <c r="M8269" i="24"/>
  <c r="K8269" i="24"/>
  <c r="I8271" i="24" l="1"/>
  <c r="L8270" i="24"/>
  <c r="K8270" i="24"/>
  <c r="N8270" i="24"/>
  <c r="J8270" i="24"/>
  <c r="M8270" i="24"/>
  <c r="I8272" i="24" l="1"/>
  <c r="L8271" i="24"/>
  <c r="J8271" i="24"/>
  <c r="K8271" i="24"/>
  <c r="N8271" i="24"/>
  <c r="M8271" i="24"/>
  <c r="I8273" i="24" l="1"/>
  <c r="L8272" i="24"/>
  <c r="K8272" i="24"/>
  <c r="J8272" i="24"/>
  <c r="M8272" i="24"/>
  <c r="N8272" i="24"/>
  <c r="I8274" i="24" l="1"/>
  <c r="L8273" i="24"/>
  <c r="J8273" i="24"/>
  <c r="M8273" i="24"/>
  <c r="K8273" i="24"/>
  <c r="N8273" i="24"/>
  <c r="I8275" i="24" l="1"/>
  <c r="L8274" i="24"/>
  <c r="K8274" i="24"/>
  <c r="J8274" i="24"/>
  <c r="N8274" i="24"/>
  <c r="M8274" i="24"/>
  <c r="I8276" i="24" l="1"/>
  <c r="L8275" i="24"/>
  <c r="J8275" i="24"/>
  <c r="M8275" i="24"/>
  <c r="K8275" i="24"/>
  <c r="N8275" i="24"/>
  <c r="I8277" i="24" l="1"/>
  <c r="L8276" i="24"/>
  <c r="K8276" i="24"/>
  <c r="J8276" i="24"/>
  <c r="N8276" i="24"/>
  <c r="M8276" i="24"/>
  <c r="I8278" i="24" l="1"/>
  <c r="L8277" i="24"/>
  <c r="K8277" i="24"/>
  <c r="J8277" i="24"/>
  <c r="N8277" i="24"/>
  <c r="M8277" i="24"/>
  <c r="I8279" i="24" l="1"/>
  <c r="L8278" i="24"/>
  <c r="K8278" i="24"/>
  <c r="M8278" i="24"/>
  <c r="J8278" i="24"/>
  <c r="N8278" i="24"/>
  <c r="I8280" i="24" l="1"/>
  <c r="L8279" i="24"/>
  <c r="J8279" i="24"/>
  <c r="M8279" i="24"/>
  <c r="K8279" i="24"/>
  <c r="N8279" i="24"/>
  <c r="I8281" i="24" l="1"/>
  <c r="L8280" i="24"/>
  <c r="K8280" i="24"/>
  <c r="J8280" i="24"/>
  <c r="N8280" i="24"/>
  <c r="M8280" i="24"/>
  <c r="I8282" i="24" l="1"/>
  <c r="L8281" i="24"/>
  <c r="K8281" i="24"/>
  <c r="N8281" i="24"/>
  <c r="J8281" i="24"/>
  <c r="M8281" i="24"/>
  <c r="I8283" i="24" l="1"/>
  <c r="L8282" i="24"/>
  <c r="J8282" i="24"/>
  <c r="K8282" i="24"/>
  <c r="N8282" i="24"/>
  <c r="M8282" i="24"/>
  <c r="I8284" i="24" l="1"/>
  <c r="L8283" i="24"/>
  <c r="J8283" i="24"/>
  <c r="K8283" i="24"/>
  <c r="N8283" i="24"/>
  <c r="M8283" i="24"/>
  <c r="I8285" i="24" l="1"/>
  <c r="L8284" i="24"/>
  <c r="J8284" i="24"/>
  <c r="N8284" i="24"/>
  <c r="K8284" i="24"/>
  <c r="M8284" i="24"/>
  <c r="I8286" i="24" l="1"/>
  <c r="L8285" i="24"/>
  <c r="J8285" i="24"/>
  <c r="M8285" i="24"/>
  <c r="K8285" i="24"/>
  <c r="N8285" i="24"/>
  <c r="I8287" i="24" l="1"/>
  <c r="L8286" i="24"/>
  <c r="J8286" i="24"/>
  <c r="K8286" i="24"/>
  <c r="M8286" i="24"/>
  <c r="N8286" i="24"/>
  <c r="I8288" i="24" l="1"/>
  <c r="L8287" i="24"/>
  <c r="J8287" i="24"/>
  <c r="M8287" i="24"/>
  <c r="K8287" i="24"/>
  <c r="N8287" i="24"/>
  <c r="I8289" i="24" l="1"/>
  <c r="L8288" i="24"/>
  <c r="K8288" i="24"/>
  <c r="J8288" i="24"/>
  <c r="N8288" i="24"/>
  <c r="M8288" i="24"/>
  <c r="I8290" i="24" l="1"/>
  <c r="L8289" i="24"/>
  <c r="J8289" i="24"/>
  <c r="K8289" i="24"/>
  <c r="M8289" i="24"/>
  <c r="N8289" i="24"/>
  <c r="I8291" i="24" l="1"/>
  <c r="L8290" i="24"/>
  <c r="K8290" i="24"/>
  <c r="J8290" i="24"/>
  <c r="M8290" i="24"/>
  <c r="N8290" i="24"/>
  <c r="I8292" i="24" l="1"/>
  <c r="L8291" i="24"/>
  <c r="J8291" i="24"/>
  <c r="N8291" i="24"/>
  <c r="K8291" i="24"/>
  <c r="M8291" i="24"/>
  <c r="I8293" i="24" l="1"/>
  <c r="L8292" i="24"/>
  <c r="K8292" i="24"/>
  <c r="J8292" i="24"/>
  <c r="M8292" i="24"/>
  <c r="N8292" i="24"/>
  <c r="I8294" i="24" l="1"/>
  <c r="L8293" i="24"/>
  <c r="K8293" i="24"/>
  <c r="N8293" i="24"/>
  <c r="M8293" i="24"/>
  <c r="J8293" i="24"/>
  <c r="I8295" i="24" l="1"/>
  <c r="L8294" i="24"/>
  <c r="K8294" i="24"/>
  <c r="J8294" i="24"/>
  <c r="N8294" i="24"/>
  <c r="M8294" i="24"/>
  <c r="I8296" i="24" l="1"/>
  <c r="L8295" i="24"/>
  <c r="K8295" i="24"/>
  <c r="N8295" i="24"/>
  <c r="J8295" i="24"/>
  <c r="M8295" i="24"/>
  <c r="I8297" i="24" l="1"/>
  <c r="L8296" i="24"/>
  <c r="K8296" i="24"/>
  <c r="J8296" i="24"/>
  <c r="N8296" i="24"/>
  <c r="M8296" i="24"/>
  <c r="I8298" i="24" l="1"/>
  <c r="L8297" i="24"/>
  <c r="K8297" i="24"/>
  <c r="N8297" i="24"/>
  <c r="J8297" i="24"/>
  <c r="M8297" i="24"/>
  <c r="I8299" i="24" l="1"/>
  <c r="L8298" i="24"/>
  <c r="J8298" i="24"/>
  <c r="K8298" i="24"/>
  <c r="N8298" i="24"/>
  <c r="M8298" i="24"/>
  <c r="I8300" i="24" l="1"/>
  <c r="L8299" i="24"/>
  <c r="J8299" i="24"/>
  <c r="K8299" i="24"/>
  <c r="M8299" i="24"/>
  <c r="N8299" i="24"/>
  <c r="I8301" i="24" l="1"/>
  <c r="L8300" i="24"/>
  <c r="K8300" i="24"/>
  <c r="J8300" i="24"/>
  <c r="N8300" i="24"/>
  <c r="M8300" i="24"/>
  <c r="I8302" i="24" l="1"/>
  <c r="L8301" i="24"/>
  <c r="J8301" i="24"/>
  <c r="K8301" i="24"/>
  <c r="M8301" i="24"/>
  <c r="N8301" i="24"/>
  <c r="I8303" i="24" l="1"/>
  <c r="L8302" i="24"/>
  <c r="J8302" i="24"/>
  <c r="K8302" i="24"/>
  <c r="M8302" i="24"/>
  <c r="N8302" i="24"/>
  <c r="I8304" i="24" l="1"/>
  <c r="L8303" i="24"/>
  <c r="J8303" i="24"/>
  <c r="N8303" i="24"/>
  <c r="M8303" i="24"/>
  <c r="K8303" i="24"/>
  <c r="I8305" i="24" l="1"/>
  <c r="L8304" i="24"/>
  <c r="K8304" i="24"/>
  <c r="M8304" i="24"/>
  <c r="J8304" i="24"/>
  <c r="N8304" i="24"/>
  <c r="I8306" i="24" l="1"/>
  <c r="L8305" i="24"/>
  <c r="J8305" i="24"/>
  <c r="K8305" i="24"/>
  <c r="N8305" i="24"/>
  <c r="M8305" i="24"/>
  <c r="I8307" i="24" l="1"/>
  <c r="L8306" i="24"/>
  <c r="K8306" i="24"/>
  <c r="J8306" i="24"/>
  <c r="M8306" i="24"/>
  <c r="N8306" i="24"/>
  <c r="I8308" i="24" l="1"/>
  <c r="L8307" i="24"/>
  <c r="J8307" i="24"/>
  <c r="K8307" i="24"/>
  <c r="N8307" i="24"/>
  <c r="M8307" i="24"/>
  <c r="I8309" i="24" l="1"/>
  <c r="L8308" i="24"/>
  <c r="M8308" i="24"/>
  <c r="K8308" i="24"/>
  <c r="N8308" i="24"/>
  <c r="J8308" i="24"/>
  <c r="I8310" i="24" l="1"/>
  <c r="L8309" i="24"/>
  <c r="K8309" i="24"/>
  <c r="J8309" i="24"/>
  <c r="N8309" i="24"/>
  <c r="M8309" i="24"/>
  <c r="I8311" i="24" l="1"/>
  <c r="L8310" i="24"/>
  <c r="K8310" i="24"/>
  <c r="J8310" i="24"/>
  <c r="M8310" i="24"/>
  <c r="N8310" i="24"/>
  <c r="I8312" i="24" l="1"/>
  <c r="L8311" i="24"/>
  <c r="J8311" i="24"/>
  <c r="K8311" i="24"/>
  <c r="M8311" i="24"/>
  <c r="N8311" i="24"/>
  <c r="I8313" i="24" l="1"/>
  <c r="L8312" i="24"/>
  <c r="K8312" i="24"/>
  <c r="M8312" i="24"/>
  <c r="J8312" i="24"/>
  <c r="N8312" i="24"/>
  <c r="I8314" i="24" l="1"/>
  <c r="L8313" i="24"/>
  <c r="K8313" i="24"/>
  <c r="N8313" i="24"/>
  <c r="J8313" i="24"/>
  <c r="M8313" i="24"/>
  <c r="I8315" i="24" l="1"/>
  <c r="L8314" i="24"/>
  <c r="M8314" i="24"/>
  <c r="J8314" i="24"/>
  <c r="K8314" i="24"/>
  <c r="N8314" i="24"/>
  <c r="I8316" i="24" l="1"/>
  <c r="L8315" i="24"/>
  <c r="K8315" i="24"/>
  <c r="J8315" i="24"/>
  <c r="M8315" i="24"/>
  <c r="N8315" i="24"/>
  <c r="I8317" i="24" l="1"/>
  <c r="L8316" i="24"/>
  <c r="K8316" i="24"/>
  <c r="J8316" i="24"/>
  <c r="M8316" i="24"/>
  <c r="N8316" i="24"/>
  <c r="I8318" i="24" l="1"/>
  <c r="L8317" i="24"/>
  <c r="K8317" i="24"/>
  <c r="J8317" i="24"/>
  <c r="N8317" i="24"/>
  <c r="M8317" i="24"/>
  <c r="I8319" i="24" l="1"/>
  <c r="L8318" i="24"/>
  <c r="J8318" i="24"/>
  <c r="N8318" i="24"/>
  <c r="K8318" i="24"/>
  <c r="M8318" i="24"/>
  <c r="I8320" i="24" l="1"/>
  <c r="L8319" i="24"/>
  <c r="M8319" i="24"/>
  <c r="J8319" i="24"/>
  <c r="K8319" i="24"/>
  <c r="N8319" i="24"/>
  <c r="I8321" i="24" l="1"/>
  <c r="L8320" i="24"/>
  <c r="K8320" i="24"/>
  <c r="J8320" i="24"/>
  <c r="N8320" i="24"/>
  <c r="M8320" i="24"/>
  <c r="I8322" i="24" l="1"/>
  <c r="L8321" i="24"/>
  <c r="J8321" i="24"/>
  <c r="M8321" i="24"/>
  <c r="K8321" i="24"/>
  <c r="N8321" i="24"/>
  <c r="I8323" i="24" l="1"/>
  <c r="L8322" i="24"/>
  <c r="K8322" i="24"/>
  <c r="J8322" i="24"/>
  <c r="N8322" i="24"/>
  <c r="M8322" i="24"/>
  <c r="I8324" i="24" l="1"/>
  <c r="L8323" i="24"/>
  <c r="J8323" i="24"/>
  <c r="M8323" i="24"/>
  <c r="K8323" i="24"/>
  <c r="N8323" i="24"/>
  <c r="I8325" i="24" l="1"/>
  <c r="L8324" i="24"/>
  <c r="J8324" i="24"/>
  <c r="N8324" i="24"/>
  <c r="K8324" i="24"/>
  <c r="M8324" i="24"/>
  <c r="I8326" i="24" l="1"/>
  <c r="L8325" i="24"/>
  <c r="K8325" i="24"/>
  <c r="J8325" i="24"/>
  <c r="M8325" i="24"/>
  <c r="N8325" i="24"/>
  <c r="I8327" i="24" l="1"/>
  <c r="L8326" i="24"/>
  <c r="M8326" i="24"/>
  <c r="K8326" i="24"/>
  <c r="J8326" i="24"/>
  <c r="N8326" i="24"/>
  <c r="I8328" i="24" l="1"/>
  <c r="L8327" i="24"/>
  <c r="J8327" i="24"/>
  <c r="K8327" i="24"/>
  <c r="N8327" i="24"/>
  <c r="M8327" i="24"/>
  <c r="I8329" i="24" l="1"/>
  <c r="L8328" i="24"/>
  <c r="K8328" i="24"/>
  <c r="J8328" i="24"/>
  <c r="M8328" i="24"/>
  <c r="N8328" i="24"/>
  <c r="I8330" i="24" l="1"/>
  <c r="L8329" i="24"/>
  <c r="K8329" i="24"/>
  <c r="J8329" i="24"/>
  <c r="N8329" i="24"/>
  <c r="M8329" i="24"/>
  <c r="I8331" i="24" l="1"/>
  <c r="L8330" i="24"/>
  <c r="M8330" i="24"/>
  <c r="J8330" i="24"/>
  <c r="N8330" i="24"/>
  <c r="K8330" i="24"/>
  <c r="I8332" i="24" l="1"/>
  <c r="L8331" i="24"/>
  <c r="J8331" i="24"/>
  <c r="K8331" i="24"/>
  <c r="M8331" i="24"/>
  <c r="N8331" i="24"/>
  <c r="I8333" i="24" l="1"/>
  <c r="L8332" i="24"/>
  <c r="K8332" i="24"/>
  <c r="M8332" i="24"/>
  <c r="J8332" i="24"/>
  <c r="N8332" i="24"/>
  <c r="I8334" i="24" l="1"/>
  <c r="L8333" i="24"/>
  <c r="J8333" i="24"/>
  <c r="N8333" i="24"/>
  <c r="M8333" i="24"/>
  <c r="K8333" i="24"/>
  <c r="I8335" i="24" l="1"/>
  <c r="L8334" i="24"/>
  <c r="K8334" i="24"/>
  <c r="M8334" i="24"/>
  <c r="J8334" i="24"/>
  <c r="N8334" i="24"/>
  <c r="I8336" i="24" l="1"/>
  <c r="L8335" i="24"/>
  <c r="K8335" i="24"/>
  <c r="M8335" i="24"/>
  <c r="J8335" i="24"/>
  <c r="N8335" i="24"/>
  <c r="I8337" i="24" l="1"/>
  <c r="L8336" i="24"/>
  <c r="K8336" i="24"/>
  <c r="N8336" i="24"/>
  <c r="M8336" i="24"/>
  <c r="J8336" i="24"/>
  <c r="I8338" i="24" l="1"/>
  <c r="L8337" i="24"/>
  <c r="M8337" i="24"/>
  <c r="J8337" i="24"/>
  <c r="K8337" i="24"/>
  <c r="N8337" i="24"/>
  <c r="I8339" i="24" l="1"/>
  <c r="L8338" i="24"/>
  <c r="K8338" i="24"/>
  <c r="N8338" i="24"/>
  <c r="J8338" i="24"/>
  <c r="M8338" i="24"/>
  <c r="I8340" i="24" l="1"/>
  <c r="L8339" i="24"/>
  <c r="J8339" i="24"/>
  <c r="N8339" i="24"/>
  <c r="K8339" i="24"/>
  <c r="M8339" i="24"/>
  <c r="I8341" i="24" l="1"/>
  <c r="L8340" i="24"/>
  <c r="K8340" i="24"/>
  <c r="N8340" i="24"/>
  <c r="J8340" i="24"/>
  <c r="M8340" i="24"/>
  <c r="I8342" i="24" l="1"/>
  <c r="L8341" i="24"/>
  <c r="M8341" i="24"/>
  <c r="K8341" i="24"/>
  <c r="N8341" i="24"/>
  <c r="J8341" i="24"/>
  <c r="I8343" i="24" l="1"/>
  <c r="L8342" i="24"/>
  <c r="K8342" i="24"/>
  <c r="M8342" i="24"/>
  <c r="J8342" i="24"/>
  <c r="N8342" i="24"/>
  <c r="I8344" i="24" l="1"/>
  <c r="L8343" i="24"/>
  <c r="J8343" i="24"/>
  <c r="K8343" i="24"/>
  <c r="N8343" i="24"/>
  <c r="M8343" i="24"/>
  <c r="I8345" i="24" l="1"/>
  <c r="L8344" i="24"/>
  <c r="K8344" i="24"/>
  <c r="N8344" i="24"/>
  <c r="J8344" i="24"/>
  <c r="M8344" i="24"/>
  <c r="I8346" i="24" l="1"/>
  <c r="L8345" i="24"/>
  <c r="N8345" i="24"/>
  <c r="K8345" i="24"/>
  <c r="M8345" i="24"/>
  <c r="J8345" i="24"/>
  <c r="I8347" i="24" l="1"/>
  <c r="L8346" i="24"/>
  <c r="J8346" i="24"/>
  <c r="K8346" i="24"/>
  <c r="M8346" i="24"/>
  <c r="N8346" i="24"/>
  <c r="I8348" i="24" l="1"/>
  <c r="L8347" i="24"/>
  <c r="J8347" i="24"/>
  <c r="K8347" i="24"/>
  <c r="N8347" i="24"/>
  <c r="M8347" i="24"/>
  <c r="I8349" i="24" l="1"/>
  <c r="L8348" i="24"/>
  <c r="K8348" i="24"/>
  <c r="N8348" i="24"/>
  <c r="J8348" i="24"/>
  <c r="M8348" i="24"/>
  <c r="I8350" i="24" l="1"/>
  <c r="L8349" i="24"/>
  <c r="J8349" i="24"/>
  <c r="M8349" i="24"/>
  <c r="K8349" i="24"/>
  <c r="N8349" i="24"/>
  <c r="I8351" i="24" l="1"/>
  <c r="L8350" i="24"/>
  <c r="J8350" i="24"/>
  <c r="K8350" i="24"/>
  <c r="N8350" i="24"/>
  <c r="M8350" i="24"/>
  <c r="I8352" i="24" l="1"/>
  <c r="L8351" i="24"/>
  <c r="J8351" i="24"/>
  <c r="N8351" i="24"/>
  <c r="K8351" i="24"/>
  <c r="M8351" i="24"/>
  <c r="I8353" i="24" l="1"/>
  <c r="L8352" i="24"/>
  <c r="K8352" i="24"/>
  <c r="J8352" i="24"/>
  <c r="N8352" i="24"/>
  <c r="M8352" i="24"/>
  <c r="I8354" i="24" l="1"/>
  <c r="L8353" i="24"/>
  <c r="J8353" i="24"/>
  <c r="N8353" i="24"/>
  <c r="K8353" i="24"/>
  <c r="M8353" i="24"/>
  <c r="I8355" i="24" l="1"/>
  <c r="L8354" i="24"/>
  <c r="K8354" i="24"/>
  <c r="J8354" i="24"/>
  <c r="M8354" i="24"/>
  <c r="N8354" i="24"/>
  <c r="I8356" i="24" l="1"/>
  <c r="L8355" i="24"/>
  <c r="J8355" i="24"/>
  <c r="M8355" i="24"/>
  <c r="K8355" i="24"/>
  <c r="N8355" i="24"/>
  <c r="I8357" i="24" l="1"/>
  <c r="L8356" i="24"/>
  <c r="K8356" i="24"/>
  <c r="J8356" i="24"/>
  <c r="M8356" i="24"/>
  <c r="N8356" i="24"/>
  <c r="I8358" i="24" l="1"/>
  <c r="L8357" i="24"/>
  <c r="K8357" i="24"/>
  <c r="J8357" i="24"/>
  <c r="N8357" i="24"/>
  <c r="M8357" i="24"/>
  <c r="I8359" i="24" l="1"/>
  <c r="L8358" i="24"/>
  <c r="J8358" i="24"/>
  <c r="N8358" i="24"/>
  <c r="K8358" i="24"/>
  <c r="M8358" i="24"/>
  <c r="I8360" i="24" l="1"/>
  <c r="L8359" i="24"/>
  <c r="J8359" i="24"/>
  <c r="K8359" i="24"/>
  <c r="N8359" i="24"/>
  <c r="M8359" i="24"/>
  <c r="I8361" i="24" l="1"/>
  <c r="L8360" i="24"/>
  <c r="K8360" i="24"/>
  <c r="J8360" i="24"/>
  <c r="M8360" i="24"/>
  <c r="N8360" i="24"/>
  <c r="I8362" i="24" l="1"/>
  <c r="L8361" i="24"/>
  <c r="K8361" i="24"/>
  <c r="J8361" i="24"/>
  <c r="M8361" i="24"/>
  <c r="N8361" i="24"/>
  <c r="I8363" i="24" l="1"/>
  <c r="L8362" i="24"/>
  <c r="J8362" i="24"/>
  <c r="K8362" i="24"/>
  <c r="N8362" i="24"/>
  <c r="M8362" i="24"/>
  <c r="I8364" i="24" l="1"/>
  <c r="L8363" i="24"/>
  <c r="J8363" i="24"/>
  <c r="N8363" i="24"/>
  <c r="K8363" i="24"/>
  <c r="M8363" i="24"/>
  <c r="I8365" i="24" l="1"/>
  <c r="L8364" i="24"/>
  <c r="J8364" i="24"/>
  <c r="N8364" i="24"/>
  <c r="K8364" i="24"/>
  <c r="M8364" i="24"/>
  <c r="I8366" i="24" l="1"/>
  <c r="L8365" i="24"/>
  <c r="N8365" i="24"/>
  <c r="J8365" i="24"/>
  <c r="M8365" i="24"/>
  <c r="K8365" i="24"/>
  <c r="I8367" i="24" l="1"/>
  <c r="L8366" i="24"/>
  <c r="J8366" i="24"/>
  <c r="K8366" i="24"/>
  <c r="N8366" i="24"/>
  <c r="M8366" i="24"/>
  <c r="I8368" i="24" l="1"/>
  <c r="L8367" i="24"/>
  <c r="J8367" i="24"/>
  <c r="K8367" i="24"/>
  <c r="M8367" i="24"/>
  <c r="N8367" i="24"/>
  <c r="I8369" i="24" l="1"/>
  <c r="L8368" i="24"/>
  <c r="K8368" i="24"/>
  <c r="N8368" i="24"/>
  <c r="J8368" i="24"/>
  <c r="M8368" i="24"/>
  <c r="I8370" i="24" l="1"/>
  <c r="L8369" i="24"/>
  <c r="J8369" i="24"/>
  <c r="N8369" i="24"/>
  <c r="M8369" i="24"/>
  <c r="K8369" i="24"/>
  <c r="I8371" i="24" l="1"/>
  <c r="L8370" i="24"/>
  <c r="K8370" i="24"/>
  <c r="J8370" i="24"/>
  <c r="N8370" i="24"/>
  <c r="M8370" i="24"/>
  <c r="I8372" i="24" l="1"/>
  <c r="L8371" i="24"/>
  <c r="J8371" i="24"/>
  <c r="N8371" i="24"/>
  <c r="K8371" i="24"/>
  <c r="M8371" i="24"/>
  <c r="I8373" i="24" l="1"/>
  <c r="L8372" i="24"/>
  <c r="K8372" i="24"/>
  <c r="J8372" i="24"/>
  <c r="M8372" i="24"/>
  <c r="N8372" i="24"/>
  <c r="I8374" i="24" l="1"/>
  <c r="L8373" i="24"/>
  <c r="K8373" i="24"/>
  <c r="N8373" i="24"/>
  <c r="J8373" i="24"/>
  <c r="M8373" i="24"/>
  <c r="I8375" i="24" l="1"/>
  <c r="L8374" i="24"/>
  <c r="K8374" i="24"/>
  <c r="J8374" i="24"/>
  <c r="N8374" i="24"/>
  <c r="M8374" i="24"/>
  <c r="I8376" i="24" l="1"/>
  <c r="L8375" i="24"/>
  <c r="J8375" i="24"/>
  <c r="N8375" i="24"/>
  <c r="K8375" i="24"/>
  <c r="M8375" i="24"/>
  <c r="I8377" i="24" l="1"/>
  <c r="K8376" i="24"/>
  <c r="J8376" i="24"/>
  <c r="L8376" i="24"/>
  <c r="N8376" i="24"/>
  <c r="M8376" i="24"/>
  <c r="I8378" i="24" l="1"/>
  <c r="L8377" i="24"/>
  <c r="N8377" i="24"/>
  <c r="K8377" i="24"/>
  <c r="J8377" i="24"/>
  <c r="M8377" i="24"/>
  <c r="I8379" i="24" l="1"/>
  <c r="L8378" i="24"/>
  <c r="J8378" i="24"/>
  <c r="N8378" i="24"/>
  <c r="M8378" i="24"/>
  <c r="K8378" i="24"/>
  <c r="I8380" i="24" l="1"/>
  <c r="L8379" i="24"/>
  <c r="J8379" i="24"/>
  <c r="K8379" i="24"/>
  <c r="M8379" i="24"/>
  <c r="N8379" i="24"/>
  <c r="I8381" i="24" l="1"/>
  <c r="L8380" i="24"/>
  <c r="K8380" i="24"/>
  <c r="J8380" i="24"/>
  <c r="M8380" i="24"/>
  <c r="N8380" i="24"/>
  <c r="I8382" i="24" l="1"/>
  <c r="L8381" i="24"/>
  <c r="J8381" i="24"/>
  <c r="N8381" i="24"/>
  <c r="M8381" i="24"/>
  <c r="K8381" i="24"/>
  <c r="I8383" i="24" l="1"/>
  <c r="L8382" i="24"/>
  <c r="K8382" i="24"/>
  <c r="M8382" i="24"/>
  <c r="J8382" i="24"/>
  <c r="N8382" i="24"/>
  <c r="I8384" i="24" l="1"/>
  <c r="L8383" i="24"/>
  <c r="J8383" i="24"/>
  <c r="N8383" i="24"/>
  <c r="K8383" i="24"/>
  <c r="M8383" i="24"/>
  <c r="I8385" i="24" l="1"/>
  <c r="L8384" i="24"/>
  <c r="K8384" i="24"/>
  <c r="M8384" i="24"/>
  <c r="J8384" i="24"/>
  <c r="N8384" i="24"/>
  <c r="I8386" i="24" l="1"/>
  <c r="L8385" i="24"/>
  <c r="K8385" i="24"/>
  <c r="M8385" i="24"/>
  <c r="J8385" i="24"/>
  <c r="N8385" i="24"/>
  <c r="I8387" i="24" l="1"/>
  <c r="K8386" i="24"/>
  <c r="L8386" i="24"/>
  <c r="J8386" i="24"/>
  <c r="N8386" i="24"/>
  <c r="M8386" i="24"/>
  <c r="I8388" i="24" l="1"/>
  <c r="L8387" i="24"/>
  <c r="J8387" i="24"/>
  <c r="K8387" i="24"/>
  <c r="M8387" i="24"/>
  <c r="N8387" i="24"/>
  <c r="I8389" i="24" l="1"/>
  <c r="L8388" i="24"/>
  <c r="K8388" i="24"/>
  <c r="J8388" i="24"/>
  <c r="M8388" i="24"/>
  <c r="N8388" i="24"/>
  <c r="I8390" i="24" l="1"/>
  <c r="L8389" i="24"/>
  <c r="K8389" i="24"/>
  <c r="N8389" i="24"/>
  <c r="J8389" i="24"/>
  <c r="M8389" i="24"/>
  <c r="I8391" i="24" l="1"/>
  <c r="L8390" i="24"/>
  <c r="J8390" i="24"/>
  <c r="N8390" i="24"/>
  <c r="M8390" i="24"/>
  <c r="K8390" i="24"/>
  <c r="I8392" i="24" l="1"/>
  <c r="L8391" i="24"/>
  <c r="M8391" i="24"/>
  <c r="J8391" i="24"/>
  <c r="K8391" i="24"/>
  <c r="N8391" i="24"/>
  <c r="I8393" i="24" l="1"/>
  <c r="L8392" i="24"/>
  <c r="K8392" i="24"/>
  <c r="N8392" i="24"/>
  <c r="J8392" i="24"/>
  <c r="M8392" i="24"/>
  <c r="I8394" i="24" l="1"/>
  <c r="L8393" i="24"/>
  <c r="K8393" i="24"/>
  <c r="J8393" i="24"/>
  <c r="M8393" i="24"/>
  <c r="N8393" i="24"/>
  <c r="I8395" i="24" l="1"/>
  <c r="L8394" i="24"/>
  <c r="K8394" i="24"/>
  <c r="J8394" i="24"/>
  <c r="N8394" i="24"/>
  <c r="M8394" i="24"/>
  <c r="I8396" i="24" l="1"/>
  <c r="L8395" i="24"/>
  <c r="N8395" i="24"/>
  <c r="J8395" i="24"/>
  <c r="M8395" i="24"/>
  <c r="K8395" i="24"/>
  <c r="I8397" i="24" l="1"/>
  <c r="L8396" i="24"/>
  <c r="J8396" i="24"/>
  <c r="N8396" i="24"/>
  <c r="K8396" i="24"/>
  <c r="M8396" i="24"/>
  <c r="I8398" i="24" l="1"/>
  <c r="L8397" i="24"/>
  <c r="J8397" i="24"/>
  <c r="K8397" i="24"/>
  <c r="M8397" i="24"/>
  <c r="N8397" i="24"/>
  <c r="I8399" i="24" l="1"/>
  <c r="L8398" i="24"/>
  <c r="K8398" i="24"/>
  <c r="J8398" i="24"/>
  <c r="N8398" i="24"/>
  <c r="M8398" i="24"/>
  <c r="I8400" i="24" l="1"/>
  <c r="L8399" i="24"/>
  <c r="J8399" i="24"/>
  <c r="N8399" i="24"/>
  <c r="K8399" i="24"/>
  <c r="M8399" i="24"/>
  <c r="I8401" i="24" l="1"/>
  <c r="L8400" i="24"/>
  <c r="J8400" i="24"/>
  <c r="K8400" i="24"/>
  <c r="M8400" i="24"/>
  <c r="N8400" i="24"/>
  <c r="I8402" i="24" l="1"/>
  <c r="L8401" i="24"/>
  <c r="J8401" i="24"/>
  <c r="K8401" i="24"/>
  <c r="N8401" i="24"/>
  <c r="M8401" i="24"/>
  <c r="I8403" i="24" l="1"/>
  <c r="L8402" i="24"/>
  <c r="K8402" i="24"/>
  <c r="J8402" i="24"/>
  <c r="N8402" i="24"/>
  <c r="M8402" i="24"/>
  <c r="I8404" i="24" l="1"/>
  <c r="L8403" i="24"/>
  <c r="J8403" i="24"/>
  <c r="K8403" i="24"/>
  <c r="N8403" i="24"/>
  <c r="M8403" i="24"/>
  <c r="I8405" i="24" l="1"/>
  <c r="L8404" i="24"/>
  <c r="J8404" i="24"/>
  <c r="N8404" i="24"/>
  <c r="M8404" i="24"/>
  <c r="K8404" i="24"/>
  <c r="I8406" i="24" l="1"/>
  <c r="L8405" i="24"/>
  <c r="K8405" i="24"/>
  <c r="J8405" i="24"/>
  <c r="N8405" i="24"/>
  <c r="M8405" i="24"/>
  <c r="I8407" i="24" l="1"/>
  <c r="L8406" i="24"/>
  <c r="K8406" i="24"/>
  <c r="J8406" i="24"/>
  <c r="N8406" i="24"/>
  <c r="M8406" i="24"/>
  <c r="I8408" i="24" l="1"/>
  <c r="L8407" i="24"/>
  <c r="J8407" i="24"/>
  <c r="K8407" i="24"/>
  <c r="N8407" i="24"/>
  <c r="M8407" i="24"/>
  <c r="I8409" i="24" l="1"/>
  <c r="L8408" i="24"/>
  <c r="N8408" i="24"/>
  <c r="K8408" i="24"/>
  <c r="M8408" i="24"/>
  <c r="J8408" i="24"/>
  <c r="I8410" i="24" l="1"/>
  <c r="L8409" i="24"/>
  <c r="K8409" i="24"/>
  <c r="N8409" i="24"/>
  <c r="M8409" i="24"/>
  <c r="J8409" i="24"/>
  <c r="I8411" i="24" l="1"/>
  <c r="L8410" i="24"/>
  <c r="J8410" i="24"/>
  <c r="K8410" i="24"/>
  <c r="N8410" i="24"/>
  <c r="M8410" i="24"/>
  <c r="I8412" i="24" l="1"/>
  <c r="L8411" i="24"/>
  <c r="J8411" i="24"/>
  <c r="K8411" i="24"/>
  <c r="M8411" i="24"/>
  <c r="N8411" i="24"/>
  <c r="I8413" i="24" l="1"/>
  <c r="L8412" i="24"/>
  <c r="K8412" i="24"/>
  <c r="M8412" i="24"/>
  <c r="J8412" i="24"/>
  <c r="N8412" i="24"/>
  <c r="I8414" i="24" l="1"/>
  <c r="L8413" i="24"/>
  <c r="J8413" i="24"/>
  <c r="K8413" i="24"/>
  <c r="N8413" i="24"/>
  <c r="M8413" i="24"/>
  <c r="I8415" i="24" l="1"/>
  <c r="L8414" i="24"/>
  <c r="J8414" i="24"/>
  <c r="K8414" i="24"/>
  <c r="N8414" i="24"/>
  <c r="M8414" i="24"/>
  <c r="I8416" i="24" l="1"/>
  <c r="L8415" i="24"/>
  <c r="J8415" i="24"/>
  <c r="K8415" i="24"/>
  <c r="M8415" i="24"/>
  <c r="N8415" i="24"/>
  <c r="I8417" i="24" l="1"/>
  <c r="L8416" i="24"/>
  <c r="K8416" i="24"/>
  <c r="N8416" i="24"/>
  <c r="J8416" i="24"/>
  <c r="M8416" i="24"/>
  <c r="I8418" i="24" l="1"/>
  <c r="L8417" i="24"/>
  <c r="J8417" i="24"/>
  <c r="K8417" i="24"/>
  <c r="N8417" i="24"/>
  <c r="M8417" i="24"/>
  <c r="I8419" i="24" l="1"/>
  <c r="L8418" i="24"/>
  <c r="K8418" i="24"/>
  <c r="J8418" i="24"/>
  <c r="N8418" i="24"/>
  <c r="M8418" i="24"/>
  <c r="I8420" i="24" l="1"/>
  <c r="L8419" i="24"/>
  <c r="J8419" i="24"/>
  <c r="K8419" i="24"/>
  <c r="M8419" i="24"/>
  <c r="N8419" i="24"/>
  <c r="I8421" i="24" l="1"/>
  <c r="L8420" i="24"/>
  <c r="K8420" i="24"/>
  <c r="J8420" i="24"/>
  <c r="N8420" i="24"/>
  <c r="M8420" i="24"/>
  <c r="I8422" i="24" l="1"/>
  <c r="L8421" i="24"/>
  <c r="M8421" i="24"/>
  <c r="K8421" i="24"/>
  <c r="N8421" i="24"/>
  <c r="J8421" i="24"/>
  <c r="I8423" i="24" l="1"/>
  <c r="L8422" i="24"/>
  <c r="K8422" i="24"/>
  <c r="J8422" i="24"/>
  <c r="N8422" i="24"/>
  <c r="M8422" i="24"/>
  <c r="I8424" i="24" l="1"/>
  <c r="L8423" i="24"/>
  <c r="J8423" i="24"/>
  <c r="K8423" i="24"/>
  <c r="N8423" i="24"/>
  <c r="M8423" i="24"/>
  <c r="I8425" i="24" l="1"/>
  <c r="L8424" i="24"/>
  <c r="K8424" i="24"/>
  <c r="J8424" i="24"/>
  <c r="M8424" i="24"/>
  <c r="N8424" i="24"/>
  <c r="I8426" i="24" l="1"/>
  <c r="L8425" i="24"/>
  <c r="K8425" i="24"/>
  <c r="N8425" i="24"/>
  <c r="J8425" i="24"/>
  <c r="M8425" i="24"/>
  <c r="I8427" i="24" l="1"/>
  <c r="L8426" i="24"/>
  <c r="J8426" i="24"/>
  <c r="M8426" i="24"/>
  <c r="K8426" i="24"/>
  <c r="N8426" i="24"/>
  <c r="I8428" i="24" l="1"/>
  <c r="L8427" i="24"/>
  <c r="J8427" i="24"/>
  <c r="K8427" i="24"/>
  <c r="N8427" i="24"/>
  <c r="M8427" i="24"/>
  <c r="I8429" i="24" l="1"/>
  <c r="L8428" i="24"/>
  <c r="K8428" i="24"/>
  <c r="M8428" i="24"/>
  <c r="J8428" i="24"/>
  <c r="N8428" i="24"/>
  <c r="I8430" i="24" l="1"/>
  <c r="L8429" i="24"/>
  <c r="K8429" i="24"/>
  <c r="J8429" i="24"/>
  <c r="N8429" i="24"/>
  <c r="M8429" i="24"/>
  <c r="I8431" i="24" l="1"/>
  <c r="L8430" i="24"/>
  <c r="J8430" i="24"/>
  <c r="K8430" i="24"/>
  <c r="N8430" i="24"/>
  <c r="M8430" i="24"/>
  <c r="I8432" i="24" l="1"/>
  <c r="L8431" i="24"/>
  <c r="K8431" i="24"/>
  <c r="J8431" i="24"/>
  <c r="M8431" i="24"/>
  <c r="N8431" i="24"/>
  <c r="I8433" i="24" l="1"/>
  <c r="L8432" i="24"/>
  <c r="K8432" i="24"/>
  <c r="J8432" i="24"/>
  <c r="N8432" i="24"/>
  <c r="M8432" i="24"/>
  <c r="I8434" i="24" l="1"/>
  <c r="L8433" i="24"/>
  <c r="J8433" i="24"/>
  <c r="M8433" i="24"/>
  <c r="K8433" i="24"/>
  <c r="N8433" i="24"/>
  <c r="I8435" i="24" l="1"/>
  <c r="L8434" i="24"/>
  <c r="K8434" i="24"/>
  <c r="M8434" i="24"/>
  <c r="J8434" i="24"/>
  <c r="N8434" i="24"/>
  <c r="I8436" i="24" l="1"/>
  <c r="L8435" i="24"/>
  <c r="J8435" i="24"/>
  <c r="M8435" i="24"/>
  <c r="K8435" i="24"/>
  <c r="N8435" i="24"/>
  <c r="I8437" i="24" l="1"/>
  <c r="L8436" i="24"/>
  <c r="K8436" i="24"/>
  <c r="M8436" i="24"/>
  <c r="J8436" i="24"/>
  <c r="N8436" i="24"/>
  <c r="I8438" i="24" l="1"/>
  <c r="L8437" i="24"/>
  <c r="M8437" i="24"/>
  <c r="K8437" i="24"/>
  <c r="J8437" i="24"/>
  <c r="N8437" i="24"/>
  <c r="I8439" i="24" l="1"/>
  <c r="L8438" i="24"/>
  <c r="K8438" i="24"/>
  <c r="M8438" i="24"/>
  <c r="J8438" i="24"/>
  <c r="N8438" i="24"/>
  <c r="I8440" i="24" l="1"/>
  <c r="L8439" i="24"/>
  <c r="J8439" i="24"/>
  <c r="N8439" i="24"/>
  <c r="M8439" i="24"/>
  <c r="K8439" i="24"/>
  <c r="I8441" i="24" l="1"/>
  <c r="L8440" i="24"/>
  <c r="J8440" i="24"/>
  <c r="M8440" i="24"/>
  <c r="K8440" i="24"/>
  <c r="N8440" i="24"/>
  <c r="I8442" i="24" l="1"/>
  <c r="L8441" i="24"/>
  <c r="K8441" i="24"/>
  <c r="N8441" i="24"/>
  <c r="J8441" i="24"/>
  <c r="M8441" i="24"/>
  <c r="I8443" i="24" l="1"/>
  <c r="L8442" i="24"/>
  <c r="J8442" i="24"/>
  <c r="M8442" i="24"/>
  <c r="K8442" i="24"/>
  <c r="N8442" i="24"/>
  <c r="I8444" i="24" l="1"/>
  <c r="L8443" i="24"/>
  <c r="J8443" i="24"/>
  <c r="N8443" i="24"/>
  <c r="K8443" i="24"/>
  <c r="M8443" i="24"/>
  <c r="I8445" i="24" l="1"/>
  <c r="L8444" i="24"/>
  <c r="K8444" i="24"/>
  <c r="J8444" i="24"/>
  <c r="N8444" i="24"/>
  <c r="M8444" i="24"/>
  <c r="I8446" i="24" l="1"/>
  <c r="L8445" i="24"/>
  <c r="J8445" i="24"/>
  <c r="M8445" i="24"/>
  <c r="K8445" i="24"/>
  <c r="N8445" i="24"/>
  <c r="I8447" i="24" l="1"/>
  <c r="L8446" i="24"/>
  <c r="J8446" i="24"/>
  <c r="N8446" i="24"/>
  <c r="K8446" i="24"/>
  <c r="M8446" i="24"/>
  <c r="I8448" i="24" l="1"/>
  <c r="L8447" i="24"/>
  <c r="J8447" i="24"/>
  <c r="N8447" i="24"/>
  <c r="K8447" i="24"/>
  <c r="M8447" i="24"/>
  <c r="I8449" i="24" l="1"/>
  <c r="L8448" i="24"/>
  <c r="K8448" i="24"/>
  <c r="J8448" i="24"/>
  <c r="M8448" i="24"/>
  <c r="N8448" i="24"/>
  <c r="I8450" i="24" l="1"/>
  <c r="L8449" i="24"/>
  <c r="K8449" i="24"/>
  <c r="J8449" i="24"/>
  <c r="M8449" i="24"/>
  <c r="N8449" i="24"/>
  <c r="I8451" i="24" l="1"/>
  <c r="L8450" i="24"/>
  <c r="K8450" i="24"/>
  <c r="J8450" i="24"/>
  <c r="M8450" i="24"/>
  <c r="N8450" i="24"/>
  <c r="I8452" i="24" l="1"/>
  <c r="L8451" i="24"/>
  <c r="J8451" i="24"/>
  <c r="M8451" i="24"/>
  <c r="K8451" i="24"/>
  <c r="N8451" i="24"/>
  <c r="I8453" i="24" l="1"/>
  <c r="L8452" i="24"/>
  <c r="J8452" i="24"/>
  <c r="N8452" i="24"/>
  <c r="K8452" i="24"/>
  <c r="M8452" i="24"/>
  <c r="I8454" i="24" l="1"/>
  <c r="L8453" i="24"/>
  <c r="K8453" i="24"/>
  <c r="J8453" i="24"/>
  <c r="N8453" i="24"/>
  <c r="M8453" i="24"/>
  <c r="I8455" i="24" l="1"/>
  <c r="L8454" i="24"/>
  <c r="K8454" i="24"/>
  <c r="M8454" i="24"/>
  <c r="J8454" i="24"/>
  <c r="N8454" i="24"/>
  <c r="I8456" i="24" l="1"/>
  <c r="L8455" i="24"/>
  <c r="J8455" i="24"/>
  <c r="N8455" i="24"/>
  <c r="M8455" i="24"/>
  <c r="K8455" i="24"/>
  <c r="I8457" i="24" l="1"/>
  <c r="L8456" i="24"/>
  <c r="K8456" i="24"/>
  <c r="M8456" i="24"/>
  <c r="J8456" i="24"/>
  <c r="N8456" i="24"/>
  <c r="I8458" i="24" l="1"/>
  <c r="M8457" i="24"/>
  <c r="K8457" i="24"/>
  <c r="J8457" i="24"/>
  <c r="N8457" i="24"/>
  <c r="L8457" i="24"/>
  <c r="I8459" i="24" l="1"/>
  <c r="L8458" i="24"/>
  <c r="J8458" i="24"/>
  <c r="K8458" i="24"/>
  <c r="N8458" i="24"/>
  <c r="M8458" i="24"/>
  <c r="I8460" i="24" l="1"/>
  <c r="L8459" i="24"/>
  <c r="J8459" i="24"/>
  <c r="N8459" i="24"/>
  <c r="K8459" i="24"/>
  <c r="M8459" i="24"/>
  <c r="I8461" i="24" l="1"/>
  <c r="L8460" i="24"/>
  <c r="K8460" i="24"/>
  <c r="J8460" i="24"/>
  <c r="M8460" i="24"/>
  <c r="N8460" i="24"/>
  <c r="I8462" i="24" l="1"/>
  <c r="L8461" i="24"/>
  <c r="J8461" i="24"/>
  <c r="K8461" i="24"/>
  <c r="N8461" i="24"/>
  <c r="M8461" i="24"/>
  <c r="I8463" i="24" l="1"/>
  <c r="L8462" i="24"/>
  <c r="J8462" i="24"/>
  <c r="K8462" i="24"/>
  <c r="N8462" i="24"/>
  <c r="M8462" i="24"/>
  <c r="I8464" i="24" l="1"/>
  <c r="L8463" i="24"/>
  <c r="J8463" i="24"/>
  <c r="M8463" i="24"/>
  <c r="K8463" i="24"/>
  <c r="N8463" i="24"/>
  <c r="I8465" i="24" l="1"/>
  <c r="L8464" i="24"/>
  <c r="K8464" i="24"/>
  <c r="M8464" i="24"/>
  <c r="J8464" i="24"/>
  <c r="N8464" i="24"/>
  <c r="I8466" i="24" l="1"/>
  <c r="L8465" i="24"/>
  <c r="J8465" i="24"/>
  <c r="N8465" i="24"/>
  <c r="K8465" i="24"/>
  <c r="M8465" i="24"/>
  <c r="I8467" i="24" l="1"/>
  <c r="L8466" i="24"/>
  <c r="K8466" i="24"/>
  <c r="J8466" i="24"/>
  <c r="M8466" i="24"/>
  <c r="N8466" i="24"/>
  <c r="I8468" i="24" l="1"/>
  <c r="L8467" i="24"/>
  <c r="J8467" i="24"/>
  <c r="M8467" i="24"/>
  <c r="K8467" i="24"/>
  <c r="N8467" i="24"/>
  <c r="I8469" i="24" l="1"/>
  <c r="L8468" i="24"/>
  <c r="K8468" i="24"/>
  <c r="N8468" i="24"/>
  <c r="J8468" i="24"/>
  <c r="M8468" i="24"/>
  <c r="I8470" i="24" l="1"/>
  <c r="L8469" i="24"/>
  <c r="N8469" i="24"/>
  <c r="K8469" i="24"/>
  <c r="M8469" i="24"/>
  <c r="J8469" i="24"/>
  <c r="I8471" i="24" l="1"/>
  <c r="L8470" i="24"/>
  <c r="K8470" i="24"/>
  <c r="J8470" i="24"/>
  <c r="N8470" i="24"/>
  <c r="M8470" i="24"/>
  <c r="I8472" i="24" l="1"/>
  <c r="L8471" i="24"/>
  <c r="J8471" i="24"/>
  <c r="N8471" i="24"/>
  <c r="K8471" i="24"/>
  <c r="M8471" i="24"/>
  <c r="I8473" i="24" l="1"/>
  <c r="L8472" i="24"/>
  <c r="J8472" i="24"/>
  <c r="K8472" i="24"/>
  <c r="N8472" i="24"/>
  <c r="M8472" i="24"/>
  <c r="I8474" i="24" l="1"/>
  <c r="L8473" i="24"/>
  <c r="J8473" i="24"/>
  <c r="N8473" i="24"/>
  <c r="K8473" i="24"/>
  <c r="M8473" i="24"/>
  <c r="I8475" i="24" l="1"/>
  <c r="L8474" i="24"/>
  <c r="J8474" i="24"/>
  <c r="K8474" i="24"/>
  <c r="N8474" i="24"/>
  <c r="M8474" i="24"/>
  <c r="I8476" i="24" l="1"/>
  <c r="L8475" i="24"/>
  <c r="K8475" i="24"/>
  <c r="N8475" i="24"/>
  <c r="J8475" i="24"/>
  <c r="M8475" i="24"/>
  <c r="I8477" i="24" l="1"/>
  <c r="L8476" i="24"/>
  <c r="K8476" i="24"/>
  <c r="N8476" i="24"/>
  <c r="J8476" i="24"/>
  <c r="M8476" i="24"/>
  <c r="I8478" i="24" l="1"/>
  <c r="L8477" i="24"/>
  <c r="J8477" i="24"/>
  <c r="N8477" i="24"/>
  <c r="M8477" i="24"/>
  <c r="K8477" i="24"/>
  <c r="I8479" i="24" l="1"/>
  <c r="L8478" i="24"/>
  <c r="J8478" i="24"/>
  <c r="K8478" i="24"/>
  <c r="N8478" i="24"/>
  <c r="M8478" i="24"/>
  <c r="I8480" i="24" l="1"/>
  <c r="L8479" i="24"/>
  <c r="K8479" i="24"/>
  <c r="N8479" i="24"/>
  <c r="J8479" i="24"/>
  <c r="M8479" i="24"/>
  <c r="I8481" i="24" l="1"/>
  <c r="L8480" i="24"/>
  <c r="K8480" i="24"/>
  <c r="J8480" i="24"/>
  <c r="N8480" i="24"/>
  <c r="M8480" i="24"/>
  <c r="I8482" i="24" l="1"/>
  <c r="L8481" i="24"/>
  <c r="J8481" i="24"/>
  <c r="K8481" i="24"/>
  <c r="M8481" i="24"/>
  <c r="N8481" i="24"/>
  <c r="I8483" i="24" l="1"/>
  <c r="L8482" i="24"/>
  <c r="K8482" i="24"/>
  <c r="J8482" i="24"/>
  <c r="N8482" i="24"/>
  <c r="M8482" i="24"/>
  <c r="I8484" i="24" l="1"/>
  <c r="L8483" i="24"/>
  <c r="J8483" i="24"/>
  <c r="K8483" i="24"/>
  <c r="M8483" i="24"/>
  <c r="N8483" i="24"/>
  <c r="I8485" i="24" l="1"/>
  <c r="L8484" i="24"/>
  <c r="K8484" i="24"/>
  <c r="N8484" i="24"/>
  <c r="J8484" i="24"/>
  <c r="M8484" i="24"/>
  <c r="I8486" i="24" l="1"/>
  <c r="L8485" i="24"/>
  <c r="K8485" i="24"/>
  <c r="J8485" i="24"/>
  <c r="N8485" i="24"/>
  <c r="M8485" i="24"/>
  <c r="I8487" i="24" l="1"/>
  <c r="L8486" i="24"/>
  <c r="K8486" i="24"/>
  <c r="N8486" i="24"/>
  <c r="J8486" i="24"/>
  <c r="M8486" i="24"/>
  <c r="I8488" i="24" l="1"/>
  <c r="L8487" i="24"/>
  <c r="J8487" i="24"/>
  <c r="M8487" i="24"/>
  <c r="K8487" i="24"/>
  <c r="N8487" i="24"/>
  <c r="I8489" i="24" l="1"/>
  <c r="L8488" i="24"/>
  <c r="K8488" i="24"/>
  <c r="N8488" i="24"/>
  <c r="J8488" i="24"/>
  <c r="M8488" i="24"/>
  <c r="I8490" i="24" l="1"/>
  <c r="L8489" i="24"/>
  <c r="K8489" i="24"/>
  <c r="J8489" i="24"/>
  <c r="N8489" i="24"/>
  <c r="M8489" i="24"/>
  <c r="I8491" i="24" l="1"/>
  <c r="L8490" i="24"/>
  <c r="J8490" i="24"/>
  <c r="K8490" i="24"/>
  <c r="N8490" i="24"/>
  <c r="M8490" i="24"/>
  <c r="I8492" i="24" l="1"/>
  <c r="L8491" i="24"/>
  <c r="J8491" i="24"/>
  <c r="M8491" i="24"/>
  <c r="K8491" i="24"/>
  <c r="N8491" i="24"/>
  <c r="I8493" i="24" l="1"/>
  <c r="L8492" i="24"/>
  <c r="K8492" i="24"/>
  <c r="J8492" i="24"/>
  <c r="M8492" i="24"/>
  <c r="N8492" i="24"/>
  <c r="I8494" i="24" l="1"/>
  <c r="L8493" i="24"/>
  <c r="J8493" i="24"/>
  <c r="N8493" i="24"/>
  <c r="K8493" i="24"/>
  <c r="M8493" i="24"/>
  <c r="I8495" i="24" l="1"/>
  <c r="L8494" i="24"/>
  <c r="K8494" i="24"/>
  <c r="N8494" i="24"/>
  <c r="J8494" i="24"/>
  <c r="M8494" i="24"/>
  <c r="I8496" i="24" l="1"/>
  <c r="L8495" i="24"/>
  <c r="J8495" i="24"/>
  <c r="N8495" i="24"/>
  <c r="M8495" i="24"/>
  <c r="K8495" i="24"/>
  <c r="I8497" i="24" l="1"/>
  <c r="L8496" i="24"/>
  <c r="K8496" i="24"/>
  <c r="N8496" i="24"/>
  <c r="M8496" i="24"/>
  <c r="J8496" i="24"/>
  <c r="I8498" i="24" l="1"/>
  <c r="L8497" i="24"/>
  <c r="J8497" i="24"/>
  <c r="K8497" i="24"/>
  <c r="M8497" i="24"/>
  <c r="N8497" i="24"/>
  <c r="I8499" i="24" l="1"/>
  <c r="L8498" i="24"/>
  <c r="K8498" i="24"/>
  <c r="N8498" i="24"/>
  <c r="M8498" i="24"/>
  <c r="J8498" i="24"/>
  <c r="I8500" i="24" l="1"/>
  <c r="L8499" i="24"/>
  <c r="N8499" i="24"/>
  <c r="J8499" i="24"/>
  <c r="K8499" i="24"/>
  <c r="M8499" i="24"/>
  <c r="I8501" i="24" l="1"/>
  <c r="L8500" i="24"/>
  <c r="K8500" i="24"/>
  <c r="J8500" i="24"/>
  <c r="M8500" i="24"/>
  <c r="N8500" i="24"/>
  <c r="I8502" i="24" l="1"/>
  <c r="L8501" i="24"/>
  <c r="K8501" i="24"/>
  <c r="J8501" i="24"/>
  <c r="M8501" i="24"/>
  <c r="N8501" i="24"/>
  <c r="I8503" i="24" l="1"/>
  <c r="L8502" i="24"/>
  <c r="K8502" i="24"/>
  <c r="J8502" i="24"/>
  <c r="N8502" i="24"/>
  <c r="M8502" i="24"/>
  <c r="I8504" i="24" l="1"/>
  <c r="L8503" i="24"/>
  <c r="J8503" i="24"/>
  <c r="N8503" i="24"/>
  <c r="K8503" i="24"/>
  <c r="M8503" i="24"/>
  <c r="I8505" i="24" l="1"/>
  <c r="L8504" i="24"/>
  <c r="K8504" i="24"/>
  <c r="J8504" i="24"/>
  <c r="M8504" i="24"/>
  <c r="N8504" i="24"/>
  <c r="I8506" i="24" l="1"/>
  <c r="L8505" i="24"/>
  <c r="N8505" i="24"/>
  <c r="K8505" i="24"/>
  <c r="M8505" i="24"/>
  <c r="J8505" i="24"/>
  <c r="I8507" i="24" l="1"/>
  <c r="L8506" i="24"/>
  <c r="J8506" i="24"/>
  <c r="K8506" i="24"/>
  <c r="M8506" i="24"/>
  <c r="N8506" i="24"/>
  <c r="I8508" i="24" l="1"/>
  <c r="L8507" i="24"/>
  <c r="J8507" i="24"/>
  <c r="K8507" i="24"/>
  <c r="M8507" i="24"/>
  <c r="N8507" i="24"/>
  <c r="I8509" i="24" l="1"/>
  <c r="L8508" i="24"/>
  <c r="K8508" i="24"/>
  <c r="J8508" i="24"/>
  <c r="N8508" i="24"/>
  <c r="M8508" i="24"/>
  <c r="I8510" i="24" l="1"/>
  <c r="L8509" i="24"/>
  <c r="J8509" i="24"/>
  <c r="K8509" i="24"/>
  <c r="N8509" i="24"/>
  <c r="M8509" i="24"/>
  <c r="I8511" i="24" l="1"/>
  <c r="L8510" i="24"/>
  <c r="J8510" i="24"/>
  <c r="N8510" i="24"/>
  <c r="K8510" i="24"/>
  <c r="M8510" i="24"/>
  <c r="I8512" i="24" l="1"/>
  <c r="L8511" i="24"/>
  <c r="J8511" i="24"/>
  <c r="N8511" i="24"/>
  <c r="K8511" i="24"/>
  <c r="M8511" i="24"/>
  <c r="I8513" i="24" l="1"/>
  <c r="L8512" i="24"/>
  <c r="K8512" i="24"/>
  <c r="N8512" i="24"/>
  <c r="M8512" i="24"/>
  <c r="J8512" i="24"/>
  <c r="I8514" i="24" l="1"/>
  <c r="L8513" i="24"/>
  <c r="J8513" i="24"/>
  <c r="M8513" i="24"/>
  <c r="K8513" i="24"/>
  <c r="N8513" i="24"/>
  <c r="I8515" i="24" l="1"/>
  <c r="L8514" i="24"/>
  <c r="K8514" i="24"/>
  <c r="J8514" i="24"/>
  <c r="N8514" i="24"/>
  <c r="M8514" i="24"/>
  <c r="I8516" i="24" l="1"/>
  <c r="L8515" i="24"/>
  <c r="J8515" i="24"/>
  <c r="K8515" i="24"/>
  <c r="N8515" i="24"/>
  <c r="M8515" i="24"/>
  <c r="I8517" i="24" l="1"/>
  <c r="L8516" i="24"/>
  <c r="K8516" i="24"/>
  <c r="J8516" i="24"/>
  <c r="M8516" i="24"/>
  <c r="N8516" i="24"/>
  <c r="I8518" i="24" l="1"/>
  <c r="L8517" i="24"/>
  <c r="K8517" i="24"/>
  <c r="J8517" i="24"/>
  <c r="N8517" i="24"/>
  <c r="M8517" i="24"/>
  <c r="I8519" i="24" l="1"/>
  <c r="L8518" i="24"/>
  <c r="K8518" i="24"/>
  <c r="M8518" i="24"/>
  <c r="J8518" i="24"/>
  <c r="N8518" i="24"/>
  <c r="I8520" i="24" l="1"/>
  <c r="L8519" i="24"/>
  <c r="J8519" i="24"/>
  <c r="N8519" i="24"/>
  <c r="K8519" i="24"/>
  <c r="M8519" i="24"/>
  <c r="I8521" i="24" l="1"/>
  <c r="L8520" i="24"/>
  <c r="K8520" i="24"/>
  <c r="J8520" i="24"/>
  <c r="M8520" i="24"/>
  <c r="N8520" i="24"/>
  <c r="I8522" i="24" l="1"/>
  <c r="L8521" i="24"/>
  <c r="K8521" i="24"/>
  <c r="J8521" i="24"/>
  <c r="M8521" i="24"/>
  <c r="N8521" i="24"/>
  <c r="I8523" i="24" l="1"/>
  <c r="L8522" i="24"/>
  <c r="J8522" i="24"/>
  <c r="K8522" i="24"/>
  <c r="M8522" i="24"/>
  <c r="N8522" i="24"/>
  <c r="I8524" i="24" l="1"/>
  <c r="L8523" i="24"/>
  <c r="J8523" i="24"/>
  <c r="N8523" i="24"/>
  <c r="M8523" i="24"/>
  <c r="K8523" i="24"/>
  <c r="I8525" i="24" l="1"/>
  <c r="L8524" i="24"/>
  <c r="J8524" i="24"/>
  <c r="M8524" i="24"/>
  <c r="K8524" i="24"/>
  <c r="N8524" i="24"/>
  <c r="I8526" i="24" l="1"/>
  <c r="L8525" i="24"/>
  <c r="K8525" i="24"/>
  <c r="M8525" i="24"/>
  <c r="J8525" i="24"/>
  <c r="N8525" i="24"/>
  <c r="I8527" i="24" l="1"/>
  <c r="L8526" i="24"/>
  <c r="J8526" i="24"/>
  <c r="N8526" i="24"/>
  <c r="K8526" i="24"/>
  <c r="M8526" i="24"/>
  <c r="I8528" i="24" l="1"/>
  <c r="M8527" i="24"/>
  <c r="J8527" i="24"/>
  <c r="K8527" i="24"/>
  <c r="N8527" i="24"/>
  <c r="L8527" i="24"/>
  <c r="I8529" i="24" l="1"/>
  <c r="L8528" i="24"/>
  <c r="K8528" i="24"/>
  <c r="J8528" i="24"/>
  <c r="N8528" i="24"/>
  <c r="M8528" i="24"/>
  <c r="I8530" i="24" l="1"/>
  <c r="L8529" i="24"/>
  <c r="J8529" i="24"/>
  <c r="M8529" i="24"/>
  <c r="K8529" i="24"/>
  <c r="N8529" i="24"/>
  <c r="I8531" i="24" l="1"/>
  <c r="L8530" i="24"/>
  <c r="K8530" i="24"/>
  <c r="J8530" i="24"/>
  <c r="N8530" i="24"/>
  <c r="M8530" i="24"/>
  <c r="I8532" i="24" l="1"/>
  <c r="L8531" i="24"/>
  <c r="J8531" i="24"/>
  <c r="K8531" i="24"/>
  <c r="N8531" i="24"/>
  <c r="M8531" i="24"/>
  <c r="I8533" i="24" l="1"/>
  <c r="L8532" i="24"/>
  <c r="J8532" i="24"/>
  <c r="N8532" i="24"/>
  <c r="K8532" i="24"/>
  <c r="M8532" i="24"/>
  <c r="I8534" i="24" l="1"/>
  <c r="L8533" i="24"/>
  <c r="K8533" i="24"/>
  <c r="N8533" i="24"/>
  <c r="J8533" i="24"/>
  <c r="M8533" i="24"/>
  <c r="I8535" i="24" l="1"/>
  <c r="L8534" i="24"/>
  <c r="N8534" i="24"/>
  <c r="K8534" i="24"/>
  <c r="J8534" i="24"/>
  <c r="M8534" i="24"/>
  <c r="I8536" i="24" l="1"/>
  <c r="L8535" i="24"/>
  <c r="K8535" i="24"/>
  <c r="N8535" i="24"/>
  <c r="J8535" i="24"/>
  <c r="M8535" i="24"/>
  <c r="I8537" i="24" l="1"/>
  <c r="L8536" i="24"/>
  <c r="J8536" i="24"/>
  <c r="M8536" i="24"/>
  <c r="K8536" i="24"/>
  <c r="N8536" i="24"/>
  <c r="I8538" i="24" l="1"/>
  <c r="L8537" i="24"/>
  <c r="M8537" i="24"/>
  <c r="K8537" i="24"/>
  <c r="J8537" i="24"/>
  <c r="N8537" i="24"/>
  <c r="I8539" i="24" l="1"/>
  <c r="L8538" i="24"/>
  <c r="J8538" i="24"/>
  <c r="K8538" i="24"/>
  <c r="N8538" i="24"/>
  <c r="M8538" i="24"/>
  <c r="I8540" i="24" l="1"/>
  <c r="L8539" i="24"/>
  <c r="J8539" i="24"/>
  <c r="K8539" i="24"/>
  <c r="M8539" i="24"/>
  <c r="N8539" i="24"/>
  <c r="I8541" i="24" l="1"/>
  <c r="L8540" i="24"/>
  <c r="J8540" i="24"/>
  <c r="K8540" i="24"/>
  <c r="M8540" i="24"/>
  <c r="N8540" i="24"/>
  <c r="I8542" i="24" l="1"/>
  <c r="L8541" i="24"/>
  <c r="J8541" i="24"/>
  <c r="K8541" i="24"/>
  <c r="M8541" i="24"/>
  <c r="N8541" i="24"/>
  <c r="I8543" i="24" l="1"/>
  <c r="L8542" i="24"/>
  <c r="J8542" i="24"/>
  <c r="M8542" i="24"/>
  <c r="K8542" i="24"/>
  <c r="N8542" i="24"/>
  <c r="I8544" i="24" l="1"/>
  <c r="L8543" i="24"/>
  <c r="J8543" i="24"/>
  <c r="N8543" i="24"/>
  <c r="M8543" i="24"/>
  <c r="K8543" i="24"/>
  <c r="I8545" i="24" l="1"/>
  <c r="L8544" i="24"/>
  <c r="K8544" i="24"/>
  <c r="J8544" i="24"/>
  <c r="N8544" i="24"/>
  <c r="M8544" i="24"/>
  <c r="I8546" i="24" l="1"/>
  <c r="L8545" i="24"/>
  <c r="J8545" i="24"/>
  <c r="M8545" i="24"/>
  <c r="K8545" i="24"/>
  <c r="N8545" i="24"/>
  <c r="I8547" i="24" l="1"/>
  <c r="L8546" i="24"/>
  <c r="K8546" i="24"/>
  <c r="J8546" i="24"/>
  <c r="N8546" i="24"/>
  <c r="M8546" i="24"/>
  <c r="I8548" i="24" l="1"/>
  <c r="L8547" i="24"/>
  <c r="J8547" i="24"/>
  <c r="M8547" i="24"/>
  <c r="K8547" i="24"/>
  <c r="N8547" i="24"/>
  <c r="I8549" i="24" l="1"/>
  <c r="L8548" i="24"/>
  <c r="K8548" i="24"/>
  <c r="N8548" i="24"/>
  <c r="J8548" i="24"/>
  <c r="M8548" i="24"/>
  <c r="I8550" i="24" l="1"/>
  <c r="L8549" i="24"/>
  <c r="K8549" i="24"/>
  <c r="J8549" i="24"/>
  <c r="N8549" i="24"/>
  <c r="M8549" i="24"/>
  <c r="I8551" i="24" l="1"/>
  <c r="L8550" i="24"/>
  <c r="K8550" i="24"/>
  <c r="J8550" i="24"/>
  <c r="N8550" i="24"/>
  <c r="M8550" i="24"/>
  <c r="I8552" i="24" l="1"/>
  <c r="L8551" i="24"/>
  <c r="J8551" i="24"/>
  <c r="N8551" i="24"/>
  <c r="K8551" i="24"/>
  <c r="M8551" i="24"/>
  <c r="I8553" i="24" l="1"/>
  <c r="L8552" i="24"/>
  <c r="K8552" i="24"/>
  <c r="J8552" i="24"/>
  <c r="M8552" i="24"/>
  <c r="N8552" i="24"/>
  <c r="I8554" i="24" l="1"/>
  <c r="L8553" i="24"/>
  <c r="K8553" i="24"/>
  <c r="J8553" i="24"/>
  <c r="M8553" i="24"/>
  <c r="N8553" i="24"/>
  <c r="I8555" i="24" l="1"/>
  <c r="L8554" i="24"/>
  <c r="J8554" i="24"/>
  <c r="N8554" i="24"/>
  <c r="K8554" i="24"/>
  <c r="M8554" i="24"/>
  <c r="I8556" i="24" l="1"/>
  <c r="L8555" i="24"/>
  <c r="M8555" i="24"/>
  <c r="J8555" i="24"/>
  <c r="K8555" i="24"/>
  <c r="N8555" i="24"/>
  <c r="I8557" i="24" l="1"/>
  <c r="L8556" i="24"/>
  <c r="K8556" i="24"/>
  <c r="J8556" i="24"/>
  <c r="N8556" i="24"/>
  <c r="M8556" i="24"/>
  <c r="I8558" i="24" l="1"/>
  <c r="L8557" i="24"/>
  <c r="J8557" i="24"/>
  <c r="K8557" i="24"/>
  <c r="M8557" i="24"/>
  <c r="N8557" i="24"/>
  <c r="I8559" i="24" l="1"/>
  <c r="L8558" i="24"/>
  <c r="J8558" i="24"/>
  <c r="K8558" i="24"/>
  <c r="N8558" i="24"/>
  <c r="M8558" i="24"/>
  <c r="I8560" i="24" l="1"/>
  <c r="L8559" i="24"/>
  <c r="J8559" i="24"/>
  <c r="K8559" i="24"/>
  <c r="N8559" i="24"/>
  <c r="M8559" i="24"/>
  <c r="I8561" i="24" l="1"/>
  <c r="L8560" i="24"/>
  <c r="M8560" i="24"/>
  <c r="K8560" i="24"/>
  <c r="N8560" i="24"/>
  <c r="J8560" i="24"/>
  <c r="I8562" i="24" l="1"/>
  <c r="L8561" i="24"/>
  <c r="J8561" i="24"/>
  <c r="M8561" i="24"/>
  <c r="K8561" i="24"/>
  <c r="N8561" i="24"/>
  <c r="I8563" i="24" l="1"/>
  <c r="L8562" i="24"/>
  <c r="K8562" i="24"/>
  <c r="J8562" i="24"/>
  <c r="N8562" i="24"/>
  <c r="M8562" i="24"/>
  <c r="I8564" i="24" l="1"/>
  <c r="L8563" i="24"/>
  <c r="J8563" i="24"/>
  <c r="K8563" i="24"/>
  <c r="M8563" i="24"/>
  <c r="N8563" i="24"/>
  <c r="I8565" i="24" l="1"/>
  <c r="L8564" i="24"/>
  <c r="K8564" i="24"/>
  <c r="J8564" i="24"/>
  <c r="N8564" i="24"/>
  <c r="M8564" i="24"/>
  <c r="I8566" i="24" l="1"/>
  <c r="L8565" i="24"/>
  <c r="K8565" i="24"/>
  <c r="J8565" i="24"/>
  <c r="M8565" i="24"/>
  <c r="N8565" i="24"/>
  <c r="I8567" i="24" l="1"/>
  <c r="L8566" i="24"/>
  <c r="K8566" i="24"/>
  <c r="J8566" i="24"/>
  <c r="N8566" i="24"/>
  <c r="M8566" i="24"/>
  <c r="I8568" i="24" l="1"/>
  <c r="L8567" i="24"/>
  <c r="J8567" i="24"/>
  <c r="K8567" i="24"/>
  <c r="N8567" i="24"/>
  <c r="M8567" i="24"/>
  <c r="I8569" i="24" l="1"/>
  <c r="L8568" i="24"/>
  <c r="K8568" i="24"/>
  <c r="J8568" i="24"/>
  <c r="N8568" i="24"/>
  <c r="M8568" i="24"/>
  <c r="I8570" i="24" l="1"/>
  <c r="L8569" i="24"/>
  <c r="K8569" i="24"/>
  <c r="J8569" i="24"/>
  <c r="M8569" i="24"/>
  <c r="N8569" i="24"/>
  <c r="I8571" i="24" l="1"/>
  <c r="L8570" i="24"/>
  <c r="J8570" i="24"/>
  <c r="N8570" i="24"/>
  <c r="K8570" i="24"/>
  <c r="M8570" i="24"/>
  <c r="I8572" i="24" l="1"/>
  <c r="L8571" i="24"/>
  <c r="K8571" i="24"/>
  <c r="N8571" i="24"/>
  <c r="J8571" i="24"/>
  <c r="M8571" i="24"/>
  <c r="I8573" i="24" l="1"/>
  <c r="L8572" i="24"/>
  <c r="K8572" i="24"/>
  <c r="M8572" i="24"/>
  <c r="J8572" i="24"/>
  <c r="N8572" i="24"/>
  <c r="I8574" i="24" l="1"/>
  <c r="L8573" i="24"/>
  <c r="J8573" i="24"/>
  <c r="N8573" i="24"/>
  <c r="M8573" i="24"/>
  <c r="K8573" i="24"/>
  <c r="I8575" i="24" l="1"/>
  <c r="L8574" i="24"/>
  <c r="J8574" i="24"/>
  <c r="K8574" i="24"/>
  <c r="N8574" i="24"/>
  <c r="M8574" i="24"/>
  <c r="I8576" i="24" l="1"/>
  <c r="L8575" i="24"/>
  <c r="J8575" i="24"/>
  <c r="M8575" i="24"/>
  <c r="K8575" i="24"/>
  <c r="N8575" i="24"/>
  <c r="I8577" i="24" l="1"/>
  <c r="L8576" i="24"/>
  <c r="K8576" i="24"/>
  <c r="M8576" i="24"/>
  <c r="J8576" i="24"/>
  <c r="N8576" i="24"/>
  <c r="I8578" i="24" l="1"/>
  <c r="L8577" i="24"/>
  <c r="J8577" i="24"/>
  <c r="N8577" i="24"/>
  <c r="K8577" i="24"/>
  <c r="M8577" i="24"/>
  <c r="I8579" i="24" l="1"/>
  <c r="L8578" i="24"/>
  <c r="K8578" i="24"/>
  <c r="J8578" i="24"/>
  <c r="M8578" i="24"/>
  <c r="N8578" i="24"/>
  <c r="I8580" i="24" l="1"/>
  <c r="L8579" i="24"/>
  <c r="J8579" i="24"/>
  <c r="K8579" i="24"/>
  <c r="M8579" i="24"/>
  <c r="N8579" i="24"/>
  <c r="I8581" i="24" l="1"/>
  <c r="L8580" i="24"/>
  <c r="K8580" i="24"/>
  <c r="J8580" i="24"/>
  <c r="N8580" i="24"/>
  <c r="M8580" i="24"/>
  <c r="I8582" i="24" l="1"/>
  <c r="L8581" i="24"/>
  <c r="K8581" i="24"/>
  <c r="N8581" i="24"/>
  <c r="M8581" i="24"/>
  <c r="J8581" i="24"/>
  <c r="I8583" i="24" l="1"/>
  <c r="L8582" i="24"/>
  <c r="K8582" i="24"/>
  <c r="J8582" i="24"/>
  <c r="N8582" i="24"/>
  <c r="M8582" i="24"/>
  <c r="I8584" i="24" l="1"/>
  <c r="L8583" i="24"/>
  <c r="J8583" i="24"/>
  <c r="K8583" i="24"/>
  <c r="N8583" i="24"/>
  <c r="M8583" i="24"/>
  <c r="I8585" i="24" l="1"/>
  <c r="L8584" i="24"/>
  <c r="K8584" i="24"/>
  <c r="N8584" i="24"/>
  <c r="M8584" i="24"/>
  <c r="J8584" i="24"/>
  <c r="I8586" i="24" l="1"/>
  <c r="L8585" i="24"/>
  <c r="K8585" i="24"/>
  <c r="J8585" i="24"/>
  <c r="N8585" i="24"/>
  <c r="M8585" i="24"/>
  <c r="I8587" i="24" l="1"/>
  <c r="L8586" i="24"/>
  <c r="J8586" i="24"/>
  <c r="K8586" i="24"/>
  <c r="M8586" i="24"/>
  <c r="N8586" i="24"/>
  <c r="I8588" i="24" l="1"/>
  <c r="L8587" i="24"/>
  <c r="J8587" i="24"/>
  <c r="M8587" i="24"/>
  <c r="N8587" i="24"/>
  <c r="K8587" i="24"/>
  <c r="I8589" i="24" l="1"/>
  <c r="L8588" i="24"/>
  <c r="K8588" i="24"/>
  <c r="N8588" i="24"/>
  <c r="J8588" i="24"/>
  <c r="M8588" i="24"/>
  <c r="I8590" i="24" l="1"/>
  <c r="L8589" i="24"/>
  <c r="J8589" i="24"/>
  <c r="N8589" i="24"/>
  <c r="K8589" i="24"/>
  <c r="M8589" i="24"/>
  <c r="I8591" i="24" l="1"/>
  <c r="L8590" i="24"/>
  <c r="J8590" i="24"/>
  <c r="K8590" i="24"/>
  <c r="M8590" i="24"/>
  <c r="N8590" i="24"/>
  <c r="I8592" i="24" l="1"/>
  <c r="L8591" i="24"/>
  <c r="J8591" i="24"/>
  <c r="N8591" i="24"/>
  <c r="M8591" i="24"/>
  <c r="K8591" i="24"/>
  <c r="I8593" i="24" l="1"/>
  <c r="L8592" i="24"/>
  <c r="J8592" i="24"/>
  <c r="N8592" i="24"/>
  <c r="K8592" i="24"/>
  <c r="M8592" i="24"/>
  <c r="I8594" i="24" l="1"/>
  <c r="L8593" i="24"/>
  <c r="J8593" i="24"/>
  <c r="K8593" i="24"/>
  <c r="N8593" i="24"/>
  <c r="M8593" i="24"/>
  <c r="I8595" i="24" l="1"/>
  <c r="L8594" i="24"/>
  <c r="K8594" i="24"/>
  <c r="M8594" i="24"/>
  <c r="J8594" i="24"/>
  <c r="N8594" i="24"/>
  <c r="I8596" i="24" l="1"/>
  <c r="L8595" i="24"/>
  <c r="M8595" i="24"/>
  <c r="J8595" i="24"/>
  <c r="K8595" i="24"/>
  <c r="N8595" i="24"/>
  <c r="I8597" i="24" l="1"/>
  <c r="L8596" i="24"/>
  <c r="K8596" i="24"/>
  <c r="N8596" i="24"/>
  <c r="J8596" i="24"/>
  <c r="M8596" i="24"/>
  <c r="I8598" i="24" l="1"/>
  <c r="L8597" i="24"/>
  <c r="K8597" i="24"/>
  <c r="J8597" i="24"/>
  <c r="N8597" i="24"/>
  <c r="M8597" i="24"/>
  <c r="I8599" i="24" l="1"/>
  <c r="L8598" i="24"/>
  <c r="K8598" i="24"/>
  <c r="J8598" i="24"/>
  <c r="N8598" i="24"/>
  <c r="M8598" i="24"/>
  <c r="I8600" i="24" l="1"/>
  <c r="L8599" i="24"/>
  <c r="J8599" i="24"/>
  <c r="N8599" i="24"/>
  <c r="M8599" i="24"/>
  <c r="K8599" i="24"/>
  <c r="I8601" i="24" l="1"/>
  <c r="L8600" i="24"/>
  <c r="K8600" i="24"/>
  <c r="M8600" i="24"/>
  <c r="J8600" i="24"/>
  <c r="N8600" i="24"/>
  <c r="I8602" i="24" l="1"/>
  <c r="L8601" i="24"/>
  <c r="K8601" i="24"/>
  <c r="M8601" i="24"/>
  <c r="J8601" i="24"/>
  <c r="N8601" i="24"/>
  <c r="I8603" i="24" l="1"/>
  <c r="L8602" i="24"/>
  <c r="J8602" i="24"/>
  <c r="N8602" i="24"/>
  <c r="K8602" i="24"/>
  <c r="M8602" i="24"/>
  <c r="I8604" i="24" l="1"/>
  <c r="L8603" i="24"/>
  <c r="J8603" i="24"/>
  <c r="M8603" i="24"/>
  <c r="K8603" i="24"/>
  <c r="N8603" i="24"/>
  <c r="I8605" i="24" l="1"/>
  <c r="L8604" i="24"/>
  <c r="J8604" i="24"/>
  <c r="M8604" i="24"/>
  <c r="K8604" i="24"/>
  <c r="N8604" i="24"/>
  <c r="I8606" i="24" l="1"/>
  <c r="L8605" i="24"/>
  <c r="J8605" i="24"/>
  <c r="N8605" i="24"/>
  <c r="K8605" i="24"/>
  <c r="M8605" i="24"/>
  <c r="I8607" i="24" l="1"/>
  <c r="L8606" i="24"/>
  <c r="K8606" i="24"/>
  <c r="J8606" i="24"/>
  <c r="M8606" i="24"/>
  <c r="N8606" i="24"/>
  <c r="I8608" i="24" l="1"/>
  <c r="L8607" i="24"/>
  <c r="K8607" i="24"/>
  <c r="N8607" i="24"/>
  <c r="J8607" i="24"/>
  <c r="M8607" i="24"/>
  <c r="I8609" i="24" l="1"/>
  <c r="L8608" i="24"/>
  <c r="K8608" i="24"/>
  <c r="J8608" i="24"/>
  <c r="N8608" i="24"/>
  <c r="M8608" i="24"/>
  <c r="I8610" i="24" l="1"/>
  <c r="L8609" i="24"/>
  <c r="K8609" i="24"/>
  <c r="M8609" i="24"/>
  <c r="J8609" i="24"/>
  <c r="N8609" i="24"/>
  <c r="I8611" i="24" l="1"/>
  <c r="L8610" i="24"/>
  <c r="K8610" i="24"/>
  <c r="M8610" i="24"/>
  <c r="J8610" i="24"/>
  <c r="N8610" i="24"/>
  <c r="I8612" i="24" l="1"/>
  <c r="L8611" i="24"/>
  <c r="J8611" i="24"/>
  <c r="K8611" i="24"/>
  <c r="N8611" i="24"/>
  <c r="M8611" i="24"/>
  <c r="I8613" i="24" l="1"/>
  <c r="L8612" i="24"/>
  <c r="J8612" i="24"/>
  <c r="N8612" i="24"/>
  <c r="K8612" i="24"/>
  <c r="M8612" i="24"/>
  <c r="I8614" i="24" l="1"/>
  <c r="L8613" i="24"/>
  <c r="K8613" i="24"/>
  <c r="J8613" i="24"/>
  <c r="M8613" i="24"/>
  <c r="N8613" i="24"/>
  <c r="I8615" i="24" l="1"/>
  <c r="L8614" i="24"/>
  <c r="K8614" i="24"/>
  <c r="N8614" i="24"/>
  <c r="M8614" i="24"/>
  <c r="J8614" i="24"/>
  <c r="I8616" i="24" l="1"/>
  <c r="L8615" i="24"/>
  <c r="J8615" i="24"/>
  <c r="N8615" i="24"/>
  <c r="K8615" i="24"/>
  <c r="M8615" i="24"/>
  <c r="I8617" i="24" l="1"/>
  <c r="L8616" i="24"/>
  <c r="K8616" i="24"/>
  <c r="N8616" i="24"/>
  <c r="J8616" i="24"/>
  <c r="M8616" i="24"/>
  <c r="I8618" i="24" l="1"/>
  <c r="L8617" i="24"/>
  <c r="K8617" i="24"/>
  <c r="N8617" i="24"/>
  <c r="J8617" i="24"/>
  <c r="M8617" i="24"/>
  <c r="I8619" i="24" l="1"/>
  <c r="J8618" i="24"/>
  <c r="K8618" i="24"/>
  <c r="N8618" i="24"/>
  <c r="L8618" i="24"/>
  <c r="M8618" i="24"/>
  <c r="I8620" i="24" l="1"/>
  <c r="L8619" i="24"/>
  <c r="J8619" i="24"/>
  <c r="K8619" i="24"/>
  <c r="M8619" i="24"/>
  <c r="N8619" i="24"/>
  <c r="I8621" i="24" l="1"/>
  <c r="L8620" i="24"/>
  <c r="K8620" i="24"/>
  <c r="J8620" i="24"/>
  <c r="N8620" i="24"/>
  <c r="M8620" i="24"/>
  <c r="I8622" i="24" l="1"/>
  <c r="L8621" i="24"/>
  <c r="J8621" i="24"/>
  <c r="N8621" i="24"/>
  <c r="M8621" i="24"/>
  <c r="K8621" i="24"/>
  <c r="I8623" i="24" l="1"/>
  <c r="L8622" i="24"/>
  <c r="K8622" i="24"/>
  <c r="J8622" i="24"/>
  <c r="N8622" i="24"/>
  <c r="M8622" i="24"/>
  <c r="I8624" i="24" l="1"/>
  <c r="L8623" i="24"/>
  <c r="J8623" i="24"/>
  <c r="N8623" i="24"/>
  <c r="K8623" i="24"/>
  <c r="M8623" i="24"/>
  <c r="I8625" i="24" l="1"/>
  <c r="L8624" i="24"/>
  <c r="K8624" i="24"/>
  <c r="J8624" i="24"/>
  <c r="M8624" i="24"/>
  <c r="N8624" i="24"/>
  <c r="I8626" i="24" l="1"/>
  <c r="L8625" i="24"/>
  <c r="K8625" i="24"/>
  <c r="J8625" i="24"/>
  <c r="N8625" i="24"/>
  <c r="M8625" i="24"/>
  <c r="I8627" i="24" l="1"/>
  <c r="L8626" i="24"/>
  <c r="K8626" i="24"/>
  <c r="M8626" i="24"/>
  <c r="J8626" i="24"/>
  <c r="N8626" i="24"/>
  <c r="I8628" i="24" l="1"/>
  <c r="L8627" i="24"/>
  <c r="J8627" i="24"/>
  <c r="N8627" i="24"/>
  <c r="M8627" i="24"/>
  <c r="K8627" i="24"/>
  <c r="I8629" i="24" l="1"/>
  <c r="L8628" i="24"/>
  <c r="K8628" i="24"/>
  <c r="N8628" i="24"/>
  <c r="J8628" i="24"/>
  <c r="M8628" i="24"/>
  <c r="I8630" i="24" l="1"/>
  <c r="L8629" i="24"/>
  <c r="J8629" i="24"/>
  <c r="K8629" i="24"/>
  <c r="N8629" i="24"/>
  <c r="M8629" i="24"/>
  <c r="I8631" i="24" l="1"/>
  <c r="L8630" i="24"/>
  <c r="J8630" i="24"/>
  <c r="N8630" i="24"/>
  <c r="K8630" i="24"/>
  <c r="M8630" i="24"/>
  <c r="I8632" i="24" l="1"/>
  <c r="L8631" i="24"/>
  <c r="J8631" i="24"/>
  <c r="N8631" i="24"/>
  <c r="K8631" i="24"/>
  <c r="M8631" i="24"/>
  <c r="I8633" i="24" l="1"/>
  <c r="L8632" i="24"/>
  <c r="K8632" i="24"/>
  <c r="N8632" i="24"/>
  <c r="M8632" i="24"/>
  <c r="J8632" i="24"/>
  <c r="I8634" i="24" l="1"/>
  <c r="L8633" i="24"/>
  <c r="M8633" i="24"/>
  <c r="J8633" i="24"/>
  <c r="N8633" i="24"/>
  <c r="K8633" i="24"/>
  <c r="I8635" i="24" l="1"/>
  <c r="L8634" i="24"/>
  <c r="J8634" i="24"/>
  <c r="K8634" i="24"/>
  <c r="N8634" i="24"/>
  <c r="M8634" i="24"/>
  <c r="I8636" i="24" l="1"/>
  <c r="L8635" i="24"/>
  <c r="J8635" i="24"/>
  <c r="M8635" i="24"/>
  <c r="K8635" i="24"/>
  <c r="N8635" i="24"/>
  <c r="I8637" i="24" l="1"/>
  <c r="L8636" i="24"/>
  <c r="J8636" i="24"/>
  <c r="N8636" i="24"/>
  <c r="M8636" i="24"/>
  <c r="K8636" i="24"/>
  <c r="I8638" i="24" l="1"/>
  <c r="L8637" i="24"/>
  <c r="J8637" i="24"/>
  <c r="K8637" i="24"/>
  <c r="M8637" i="24"/>
  <c r="N8637" i="24"/>
  <c r="I8639" i="24" l="1"/>
  <c r="L8638" i="24"/>
  <c r="K8638" i="24"/>
  <c r="J8638" i="24"/>
  <c r="M8638" i="24"/>
  <c r="N8638" i="24"/>
  <c r="I8640" i="24" l="1"/>
  <c r="L8639" i="24"/>
  <c r="J8639" i="24"/>
  <c r="K8639" i="24"/>
  <c r="N8639" i="24"/>
  <c r="M8639" i="24"/>
  <c r="I8641" i="24" l="1"/>
  <c r="L8640" i="24"/>
  <c r="K8640" i="24"/>
  <c r="J8640" i="24"/>
  <c r="N8640" i="24"/>
  <c r="M8640" i="24"/>
  <c r="I8642" i="24" l="1"/>
  <c r="L8641" i="24"/>
  <c r="J8641" i="24"/>
  <c r="N8641" i="24"/>
  <c r="K8641" i="24"/>
  <c r="M8641" i="24"/>
  <c r="I8643" i="24" l="1"/>
  <c r="L8642" i="24"/>
  <c r="K8642" i="24"/>
  <c r="N8642" i="24"/>
  <c r="J8642" i="24"/>
  <c r="M8642" i="24"/>
  <c r="I8644" i="24" l="1"/>
  <c r="L8643" i="24"/>
  <c r="J8643" i="24"/>
  <c r="M8643" i="24"/>
  <c r="K8643" i="24"/>
  <c r="N8643" i="24"/>
  <c r="I8645" i="24" l="1"/>
  <c r="L8644" i="24"/>
  <c r="K8644" i="24"/>
  <c r="J8644" i="24"/>
  <c r="M8644" i="24"/>
  <c r="N8644" i="24"/>
  <c r="I8646" i="24" l="1"/>
  <c r="L8645" i="24"/>
  <c r="K8645" i="24"/>
  <c r="J8645" i="24"/>
  <c r="N8645" i="24"/>
  <c r="M8645" i="24"/>
  <c r="I8647" i="24" l="1"/>
  <c r="L8646" i="24"/>
  <c r="K8646" i="24"/>
  <c r="J8646" i="24"/>
  <c r="N8646" i="24"/>
  <c r="M8646" i="24"/>
  <c r="I8648" i="24" l="1"/>
  <c r="L8647" i="24"/>
  <c r="J8647" i="24"/>
  <c r="M8647" i="24"/>
  <c r="K8647" i="24"/>
  <c r="N8647" i="24"/>
  <c r="I8649" i="24" l="1"/>
  <c r="L8648" i="24"/>
  <c r="K8648" i="24"/>
  <c r="J8648" i="24"/>
  <c r="N8648" i="24"/>
  <c r="M8648" i="24"/>
  <c r="I8650" i="24" l="1"/>
  <c r="L8649" i="24"/>
  <c r="J8649" i="24"/>
  <c r="K8649" i="24"/>
  <c r="N8649" i="24"/>
  <c r="M8649" i="24"/>
  <c r="I8651" i="24" l="1"/>
  <c r="L8650" i="24"/>
  <c r="J8650" i="24"/>
  <c r="K8650" i="24"/>
  <c r="M8650" i="24"/>
  <c r="N8650" i="24"/>
  <c r="I8652" i="24" l="1"/>
  <c r="L8651" i="24"/>
  <c r="J8651" i="24"/>
  <c r="N8651" i="24"/>
  <c r="K8651" i="24"/>
  <c r="M8651" i="24"/>
  <c r="I8653" i="24" l="1"/>
  <c r="L8652" i="24"/>
  <c r="K8652" i="24"/>
  <c r="N8652" i="24"/>
  <c r="J8652" i="24"/>
  <c r="M8652" i="24"/>
  <c r="I8654" i="24" l="1"/>
  <c r="L8653" i="24"/>
  <c r="J8653" i="24"/>
  <c r="K8653" i="24"/>
  <c r="N8653" i="24"/>
  <c r="M8653" i="24"/>
  <c r="I8655" i="24" l="1"/>
  <c r="L8654" i="24"/>
  <c r="K8654" i="24"/>
  <c r="J8654" i="24"/>
  <c r="M8654" i="24"/>
  <c r="N8654" i="24"/>
  <c r="I8656" i="24" l="1"/>
  <c r="L8655" i="24"/>
  <c r="J8655" i="24"/>
  <c r="M8655" i="24"/>
  <c r="K8655" i="24"/>
  <c r="N8655" i="24"/>
  <c r="I8657" i="24" l="1"/>
  <c r="L8656" i="24"/>
  <c r="K8656" i="24"/>
  <c r="M8656" i="24"/>
  <c r="J8656" i="24"/>
  <c r="N8656" i="24"/>
  <c r="I8658" i="24" l="1"/>
  <c r="L8657" i="24"/>
  <c r="J8657" i="24"/>
  <c r="M8657" i="24"/>
  <c r="K8657" i="24"/>
  <c r="N8657" i="24"/>
  <c r="I8659" i="24" l="1"/>
  <c r="L8658" i="24"/>
  <c r="K8658" i="24"/>
  <c r="J8658" i="24"/>
  <c r="M8658" i="24"/>
  <c r="N8658" i="24"/>
  <c r="I8660" i="24" l="1"/>
  <c r="L8659" i="24"/>
  <c r="K8659" i="24"/>
  <c r="J8659" i="24"/>
  <c r="M8659" i="24"/>
  <c r="N8659" i="24"/>
  <c r="I8661" i="24" l="1"/>
  <c r="L8660" i="24"/>
  <c r="K8660" i="24"/>
  <c r="M8660" i="24"/>
  <c r="J8660" i="24"/>
  <c r="N8660" i="24"/>
  <c r="I8662" i="24" l="1"/>
  <c r="L8661" i="24"/>
  <c r="K8661" i="24"/>
  <c r="J8661" i="24"/>
  <c r="M8661" i="24"/>
  <c r="N8661" i="24"/>
  <c r="I8663" i="24" l="1"/>
  <c r="L8662" i="24"/>
  <c r="K8662" i="24"/>
  <c r="J8662" i="24"/>
  <c r="M8662" i="24"/>
  <c r="N8662" i="24"/>
  <c r="I8664" i="24" l="1"/>
  <c r="L8663" i="24"/>
  <c r="J8663" i="24"/>
  <c r="M8663" i="24"/>
  <c r="K8663" i="24"/>
  <c r="N8663" i="24"/>
  <c r="I8665" i="24" l="1"/>
  <c r="L8664" i="24"/>
  <c r="K8664" i="24"/>
  <c r="N8664" i="24"/>
  <c r="J8664" i="24"/>
  <c r="M8664" i="24"/>
  <c r="I8666" i="24" l="1"/>
  <c r="L8665" i="24"/>
  <c r="J8665" i="24"/>
  <c r="M8665" i="24"/>
  <c r="K8665" i="24"/>
  <c r="N8665" i="24"/>
  <c r="I8667" i="24" l="1"/>
  <c r="L8666" i="24"/>
  <c r="K8666" i="24"/>
  <c r="J8666" i="24"/>
  <c r="N8666" i="24"/>
  <c r="M8666" i="24"/>
  <c r="I8668" i="24" l="1"/>
  <c r="L8667" i="24"/>
  <c r="J8667" i="24"/>
  <c r="N8667" i="24"/>
  <c r="K8667" i="24"/>
  <c r="M8667" i="24"/>
  <c r="I8669" i="24" l="1"/>
  <c r="L8668" i="24"/>
  <c r="K8668" i="24"/>
  <c r="J8668" i="24"/>
  <c r="N8668" i="24"/>
  <c r="M8668" i="24"/>
  <c r="I8670" i="24" l="1"/>
  <c r="L8669" i="24"/>
  <c r="J8669" i="24"/>
  <c r="K8669" i="24"/>
  <c r="N8669" i="24"/>
  <c r="M8669" i="24"/>
  <c r="I8671" i="24" l="1"/>
  <c r="L8670" i="24"/>
  <c r="K8670" i="24"/>
  <c r="N8670" i="24"/>
  <c r="J8670" i="24"/>
  <c r="M8670" i="24"/>
  <c r="I8672" i="24" l="1"/>
  <c r="L8671" i="24"/>
  <c r="K8671" i="24"/>
  <c r="J8671" i="24"/>
  <c r="M8671" i="24"/>
  <c r="N8671" i="24"/>
  <c r="I8673" i="24" l="1"/>
  <c r="L8672" i="24"/>
  <c r="K8672" i="24"/>
  <c r="N8672" i="24"/>
  <c r="J8672" i="24"/>
  <c r="M8672" i="24"/>
  <c r="I8674" i="24" l="1"/>
  <c r="L8673" i="24"/>
  <c r="K8673" i="24"/>
  <c r="J8673" i="24"/>
  <c r="M8673" i="24"/>
  <c r="N8673" i="24"/>
  <c r="I8675" i="24" l="1"/>
  <c r="L8674" i="24"/>
  <c r="K8674" i="24"/>
  <c r="J8674" i="24"/>
  <c r="M8674" i="24"/>
  <c r="N8674" i="24"/>
  <c r="I8676" i="24" l="1"/>
  <c r="L8675" i="24"/>
  <c r="J8675" i="24"/>
  <c r="N8675" i="24"/>
  <c r="K8675" i="24"/>
  <c r="M8675" i="24"/>
  <c r="I8677" i="24" l="1"/>
  <c r="L8676" i="24"/>
  <c r="K8676" i="24"/>
  <c r="J8676" i="24"/>
  <c r="N8676" i="24"/>
  <c r="M8676" i="24"/>
  <c r="I8678" i="24" l="1"/>
  <c r="L8677" i="24"/>
  <c r="J8677" i="24"/>
  <c r="N8677" i="24"/>
  <c r="K8677" i="24"/>
  <c r="M8677" i="24"/>
  <c r="I8679" i="24" l="1"/>
  <c r="L8678" i="24"/>
  <c r="K8678" i="24"/>
  <c r="N8678" i="24"/>
  <c r="J8678" i="24"/>
  <c r="M8678" i="24"/>
  <c r="I8680" i="24" l="1"/>
  <c r="L8679" i="24"/>
  <c r="K8679" i="24"/>
  <c r="J8679" i="24"/>
  <c r="N8679" i="24"/>
  <c r="M8679" i="24"/>
  <c r="I8681" i="24" l="1"/>
  <c r="L8680" i="24"/>
  <c r="K8680" i="24"/>
  <c r="J8680" i="24"/>
  <c r="N8680" i="24"/>
  <c r="M8680" i="24"/>
  <c r="I8682" i="24" l="1"/>
  <c r="L8681" i="24"/>
  <c r="J8681" i="24"/>
  <c r="N8681" i="24"/>
  <c r="K8681" i="24"/>
  <c r="M8681" i="24"/>
  <c r="I8683" i="24" l="1"/>
  <c r="L8682" i="24"/>
  <c r="J8682" i="24"/>
  <c r="K8682" i="24"/>
  <c r="M8682" i="24"/>
  <c r="N8682" i="24"/>
  <c r="I8684" i="24" l="1"/>
  <c r="L8683" i="24"/>
  <c r="K8683" i="24"/>
  <c r="N8683" i="24"/>
  <c r="J8683" i="24"/>
  <c r="M8683" i="24"/>
  <c r="I8685" i="24" l="1"/>
  <c r="L8684" i="24"/>
  <c r="K8684" i="24"/>
  <c r="J8684" i="24"/>
  <c r="N8684" i="24"/>
  <c r="M8684" i="24"/>
  <c r="I8686" i="24" l="1"/>
  <c r="L8685" i="24"/>
  <c r="K8685" i="24"/>
  <c r="N8685" i="24"/>
  <c r="J8685" i="24"/>
  <c r="M8685" i="24"/>
  <c r="I8687" i="24" l="1"/>
  <c r="L8686" i="24"/>
  <c r="K8686" i="24"/>
  <c r="M8686" i="24"/>
  <c r="J8686" i="24"/>
  <c r="N8686" i="24"/>
  <c r="I8688" i="24" l="1"/>
  <c r="L8687" i="24"/>
  <c r="K8687" i="24"/>
  <c r="N8687" i="24"/>
  <c r="J8687" i="24"/>
  <c r="M8687" i="24"/>
  <c r="I8689" i="24" l="1"/>
  <c r="L8688" i="24"/>
  <c r="J8688" i="24"/>
  <c r="N8688" i="24"/>
  <c r="K8688" i="24"/>
  <c r="M8688" i="24"/>
  <c r="I8690" i="24" l="1"/>
  <c r="L8689" i="24"/>
  <c r="K8689" i="24"/>
  <c r="J8689" i="24"/>
  <c r="N8689" i="24"/>
  <c r="M8689" i="24"/>
  <c r="I8691" i="24" l="1"/>
  <c r="L8690" i="24"/>
  <c r="J8690" i="24"/>
  <c r="K8690" i="24"/>
  <c r="M8690" i="24"/>
  <c r="N8690" i="24"/>
  <c r="I8692" i="24" l="1"/>
  <c r="L8691" i="24"/>
  <c r="K8691" i="24"/>
  <c r="M8691" i="24"/>
  <c r="J8691" i="24"/>
  <c r="N8691" i="24"/>
  <c r="I8693" i="24" l="1"/>
  <c r="L8692" i="24"/>
  <c r="K8692" i="24"/>
  <c r="J8692" i="24"/>
  <c r="M8692" i="24"/>
  <c r="N8692" i="24"/>
  <c r="I8694" i="24" l="1"/>
  <c r="L8693" i="24"/>
  <c r="J8693" i="24"/>
  <c r="K8693" i="24"/>
  <c r="M8693" i="24"/>
  <c r="N8693" i="24"/>
  <c r="I8695" i="24" l="1"/>
  <c r="L8694" i="24"/>
  <c r="K8694" i="24"/>
  <c r="J8694" i="24"/>
  <c r="N8694" i="24"/>
  <c r="M8694" i="24"/>
  <c r="I8696" i="24" l="1"/>
  <c r="L8695" i="24"/>
  <c r="K8695" i="24"/>
  <c r="J8695" i="24"/>
  <c r="M8695" i="24"/>
  <c r="N8695" i="24"/>
  <c r="I8697" i="24" l="1"/>
  <c r="L8696" i="24"/>
  <c r="K8696" i="24"/>
  <c r="J8696" i="24"/>
  <c r="N8696" i="24"/>
  <c r="M8696" i="24"/>
  <c r="I8698" i="24" l="1"/>
  <c r="L8697" i="24"/>
  <c r="K8697" i="24"/>
  <c r="J8697" i="24"/>
  <c r="M8697" i="24"/>
  <c r="N8697" i="24"/>
  <c r="I8699" i="24" l="1"/>
  <c r="L8698" i="24"/>
  <c r="K8698" i="24"/>
  <c r="J8698" i="24"/>
  <c r="N8698" i="24"/>
  <c r="M8698" i="24"/>
  <c r="I8700" i="24" l="1"/>
  <c r="L8699" i="24"/>
  <c r="K8699" i="24"/>
  <c r="N8699" i="24"/>
  <c r="J8699" i="24"/>
  <c r="M8699" i="24"/>
  <c r="I8701" i="24" l="1"/>
  <c r="L8700" i="24"/>
  <c r="K8700" i="24"/>
  <c r="N8700" i="24"/>
  <c r="J8700" i="24"/>
  <c r="M8700" i="24"/>
  <c r="I8702" i="24" l="1"/>
  <c r="L8701" i="24"/>
  <c r="J8701" i="24"/>
  <c r="M8701" i="24"/>
  <c r="K8701" i="24"/>
  <c r="N8701" i="24"/>
  <c r="I8703" i="24" l="1"/>
  <c r="L8702" i="24"/>
  <c r="K8702" i="24"/>
  <c r="N8702" i="24"/>
  <c r="J8702" i="24"/>
  <c r="M8702" i="24"/>
  <c r="I8704" i="24" l="1"/>
  <c r="L8703" i="24"/>
  <c r="K8703" i="24"/>
  <c r="M8703" i="24"/>
  <c r="J8703" i="24"/>
  <c r="N8703" i="24"/>
  <c r="I8705" i="24" l="1"/>
  <c r="L8704" i="24"/>
  <c r="K8704" i="24"/>
  <c r="J8704" i="24"/>
  <c r="N8704" i="24"/>
  <c r="M8704" i="24"/>
  <c r="I8706" i="24" l="1"/>
  <c r="L8705" i="24"/>
  <c r="K8705" i="24"/>
  <c r="N8705" i="24"/>
  <c r="J8705" i="24"/>
  <c r="M8705" i="24"/>
  <c r="I8707" i="24" l="1"/>
  <c r="L8706" i="24"/>
  <c r="K8706" i="24"/>
  <c r="J8706" i="24"/>
  <c r="M8706" i="24"/>
  <c r="N8706" i="24"/>
  <c r="I8708" i="24" l="1"/>
  <c r="L8707" i="24"/>
  <c r="K8707" i="24"/>
  <c r="J8707" i="24"/>
  <c r="M8707" i="24"/>
  <c r="N8707" i="24"/>
  <c r="I8709" i="24" l="1"/>
  <c r="L8708" i="24"/>
  <c r="K8708" i="24"/>
  <c r="M8708" i="24"/>
  <c r="J8708" i="24"/>
  <c r="N8708" i="24"/>
  <c r="I8710" i="24" l="1"/>
  <c r="L8709" i="24"/>
  <c r="J8709" i="24"/>
  <c r="N8709" i="24"/>
  <c r="M8709" i="24"/>
  <c r="K8709" i="24"/>
  <c r="I8711" i="24" l="1"/>
  <c r="L8710" i="24"/>
  <c r="M8710" i="24"/>
  <c r="K8710" i="24"/>
  <c r="N8710" i="24"/>
  <c r="J8710" i="24"/>
  <c r="I8712" i="24" l="1"/>
  <c r="L8711" i="24"/>
  <c r="J8711" i="24"/>
  <c r="N8711" i="24"/>
  <c r="K8711" i="24"/>
  <c r="M8711" i="24"/>
  <c r="I8713" i="24" l="1"/>
  <c r="L8712" i="24"/>
  <c r="K8712" i="24"/>
  <c r="M8712" i="24"/>
  <c r="N8712" i="24"/>
  <c r="J8712" i="24"/>
  <c r="I8714" i="24" l="1"/>
  <c r="L8713" i="24"/>
  <c r="K8713" i="24"/>
  <c r="M8713" i="24"/>
  <c r="J8713" i="24"/>
  <c r="N8713" i="24"/>
  <c r="I8715" i="24" l="1"/>
  <c r="L8714" i="24"/>
  <c r="N8714" i="24"/>
  <c r="K8714" i="24"/>
  <c r="J8714" i="24"/>
  <c r="M8714" i="24"/>
  <c r="I8716" i="24" l="1"/>
  <c r="L8715" i="24"/>
  <c r="N8715" i="24"/>
  <c r="K8715" i="24"/>
  <c r="M8715" i="24"/>
  <c r="J8715" i="24"/>
  <c r="I8717" i="24" l="1"/>
  <c r="L8716" i="24"/>
  <c r="J8716" i="24"/>
  <c r="N8716" i="24"/>
  <c r="K8716" i="24"/>
  <c r="M8716" i="24"/>
  <c r="I8718" i="24" l="1"/>
  <c r="L8717" i="24"/>
  <c r="M8717" i="24"/>
  <c r="K8717" i="24"/>
  <c r="N8717" i="24"/>
  <c r="J8717" i="24"/>
  <c r="I8719" i="24" l="1"/>
  <c r="L8718" i="24"/>
  <c r="J8718" i="24"/>
  <c r="N8718" i="24"/>
  <c r="K8718" i="24"/>
  <c r="M8718" i="24"/>
  <c r="I8720" i="24" l="1"/>
  <c r="L8719" i="24"/>
  <c r="J8719" i="24"/>
  <c r="M8719" i="24"/>
  <c r="N8719" i="24"/>
  <c r="K8719" i="24"/>
  <c r="I8721" i="24" l="1"/>
  <c r="L8720" i="24"/>
  <c r="K8720" i="24"/>
  <c r="N8720" i="24"/>
  <c r="J8720" i="24"/>
  <c r="M8720" i="24"/>
  <c r="I8722" i="24" l="1"/>
  <c r="L8721" i="24"/>
  <c r="M8721" i="24"/>
  <c r="K8721" i="24"/>
  <c r="N8721" i="24"/>
  <c r="J8721" i="24"/>
  <c r="I8723" i="24" l="1"/>
  <c r="L8722" i="24"/>
  <c r="K8722" i="24"/>
  <c r="N8722" i="24"/>
  <c r="J8722" i="24"/>
  <c r="M8722" i="24"/>
  <c r="I8724" i="24" l="1"/>
  <c r="L8723" i="24"/>
  <c r="K8723" i="24"/>
  <c r="N8723" i="24"/>
  <c r="J8723" i="24"/>
  <c r="M8723" i="24"/>
  <c r="I8725" i="24" l="1"/>
  <c r="L8724" i="24"/>
  <c r="M8724" i="24"/>
  <c r="K8724" i="24"/>
  <c r="J8724" i="24"/>
  <c r="N8724" i="24"/>
  <c r="I8726" i="24" l="1"/>
  <c r="L8725" i="24"/>
  <c r="J8725" i="24"/>
  <c r="M8725" i="24"/>
  <c r="K8725" i="24"/>
  <c r="N8725" i="24"/>
  <c r="I8727" i="24" l="1"/>
  <c r="L8726" i="24"/>
  <c r="K8726" i="24"/>
  <c r="M8726" i="24"/>
  <c r="N8726" i="24"/>
  <c r="J8726" i="24"/>
  <c r="I8728" i="24" l="1"/>
  <c r="L8727" i="24"/>
  <c r="N8727" i="24"/>
  <c r="K8727" i="24"/>
  <c r="M8727" i="24"/>
  <c r="J8727" i="24"/>
  <c r="I8729" i="24" l="1"/>
  <c r="L8728" i="24"/>
  <c r="M8728" i="24"/>
  <c r="K8728" i="24"/>
  <c r="N8728" i="24"/>
  <c r="J8728" i="24"/>
  <c r="I8730" i="24" l="1"/>
  <c r="K8729" i="24"/>
  <c r="M8729" i="24"/>
  <c r="J8729" i="24"/>
  <c r="L8729" i="24"/>
  <c r="N8729" i="24"/>
  <c r="I8731" i="24" l="1"/>
  <c r="L8730" i="24"/>
  <c r="N8730" i="24"/>
  <c r="K8730" i="24"/>
  <c r="M8730" i="24"/>
  <c r="J8730" i="24"/>
  <c r="I8732" i="24" l="1"/>
  <c r="L8731" i="24"/>
  <c r="K8731" i="24"/>
  <c r="N8731" i="24"/>
  <c r="M8731" i="24"/>
  <c r="J8731" i="24"/>
  <c r="I8733" i="24" l="1"/>
  <c r="L8732" i="24"/>
  <c r="K8732" i="24"/>
  <c r="N8732" i="24"/>
  <c r="J8732" i="24"/>
  <c r="M8732" i="24"/>
  <c r="I8734" i="24" l="1"/>
  <c r="L8733" i="24"/>
  <c r="M8733" i="24"/>
  <c r="J8733" i="24"/>
  <c r="N8733" i="24"/>
  <c r="K8733" i="24"/>
  <c r="I8735" i="24" l="1"/>
  <c r="L8734" i="24"/>
  <c r="K8734" i="24"/>
  <c r="N8734" i="24"/>
  <c r="M8734" i="24"/>
  <c r="J8734" i="24"/>
  <c r="I8736" i="24" l="1"/>
  <c r="L8735" i="24"/>
  <c r="J8735" i="24"/>
  <c r="M8735" i="24"/>
  <c r="K8735" i="24"/>
  <c r="N8735" i="24"/>
  <c r="I8737" i="24" l="1"/>
  <c r="L8736" i="24"/>
  <c r="J8736" i="24"/>
  <c r="M8736" i="24"/>
  <c r="K8736" i="24"/>
  <c r="N8736" i="24"/>
  <c r="I8738" i="24" l="1"/>
  <c r="L8737" i="24"/>
  <c r="M8737" i="24"/>
  <c r="K8737" i="24"/>
  <c r="N8737" i="24"/>
  <c r="J8737" i="24"/>
  <c r="I8739" i="24" l="1"/>
  <c r="L8738" i="24"/>
  <c r="K8738" i="24"/>
  <c r="J8738" i="24"/>
  <c r="N8738" i="24"/>
  <c r="M8738" i="24"/>
  <c r="I8740" i="24" l="1"/>
  <c r="L8739" i="24"/>
  <c r="J8739" i="24"/>
  <c r="N8739" i="24"/>
  <c r="K8739" i="24"/>
  <c r="M8739" i="24"/>
  <c r="I8741" i="24" l="1"/>
  <c r="L8740" i="24"/>
  <c r="N8740" i="24"/>
  <c r="K8740" i="24"/>
  <c r="M8740" i="24"/>
  <c r="J8740" i="24"/>
  <c r="I8742" i="24" l="1"/>
  <c r="L8741" i="24"/>
  <c r="J8741" i="24"/>
  <c r="N8741" i="24"/>
  <c r="M8741" i="24"/>
  <c r="K8741" i="24"/>
  <c r="I8743" i="24" l="1"/>
  <c r="L8742" i="24"/>
  <c r="K8742" i="24"/>
  <c r="J8742" i="24"/>
  <c r="M8742" i="24"/>
  <c r="N8742" i="24"/>
  <c r="I8744" i="24" l="1"/>
  <c r="L8743" i="24"/>
  <c r="K8743" i="24"/>
  <c r="N8743" i="24"/>
  <c r="J8743" i="24"/>
  <c r="M8743" i="24"/>
  <c r="I8745" i="24" l="1"/>
  <c r="L8744" i="24"/>
  <c r="J8744" i="24"/>
  <c r="N8744" i="24"/>
  <c r="K8744" i="24"/>
  <c r="M8744" i="24"/>
  <c r="I8746" i="24" l="1"/>
  <c r="L8745" i="24"/>
  <c r="K8745" i="24"/>
  <c r="N8745" i="24"/>
  <c r="J8745" i="24"/>
  <c r="M8745" i="24"/>
  <c r="I8747" i="24" l="1"/>
  <c r="L8746" i="24"/>
  <c r="J8746" i="24"/>
  <c r="N8746" i="24"/>
  <c r="M8746" i="24"/>
  <c r="K8746" i="24"/>
  <c r="I8748" i="24" l="1"/>
  <c r="L8747" i="24"/>
  <c r="K8747" i="24"/>
  <c r="N8747" i="24"/>
  <c r="J8747" i="24"/>
  <c r="M8747" i="24"/>
  <c r="I8749" i="24" l="1"/>
  <c r="L8748" i="24"/>
  <c r="K8748" i="24"/>
  <c r="N8748" i="24"/>
  <c r="M8748" i="24"/>
  <c r="J8748" i="24"/>
  <c r="I8750" i="24" l="1"/>
  <c r="L8749" i="24"/>
  <c r="J8749" i="24"/>
  <c r="K8749" i="24"/>
  <c r="N8749" i="24"/>
  <c r="M8749" i="24"/>
  <c r="I8751" i="24" l="1"/>
  <c r="L8750" i="24"/>
  <c r="K8750" i="24"/>
  <c r="N8750" i="24"/>
  <c r="J8750" i="24"/>
  <c r="M8750" i="24"/>
  <c r="I8752" i="24" l="1"/>
  <c r="L8751" i="24"/>
  <c r="K8751" i="24"/>
  <c r="J8751" i="24"/>
  <c r="M8751" i="24"/>
  <c r="N8751" i="24"/>
  <c r="I8753" i="24" l="1"/>
  <c r="L8752" i="24"/>
  <c r="J8752" i="24"/>
  <c r="M8752" i="24"/>
  <c r="K8752" i="24"/>
  <c r="N8752" i="24"/>
  <c r="I8754" i="24" l="1"/>
  <c r="L8753" i="24"/>
  <c r="K8753" i="24"/>
  <c r="N8753" i="24"/>
  <c r="M8753" i="24"/>
  <c r="J8753" i="24"/>
  <c r="I8755" i="24" l="1"/>
  <c r="L8754" i="24"/>
  <c r="J8754" i="24"/>
  <c r="K8754" i="24"/>
  <c r="M8754" i="24"/>
  <c r="N8754" i="24"/>
  <c r="I8756" i="24" l="1"/>
  <c r="L8755" i="24"/>
  <c r="K8755" i="24"/>
  <c r="N8755" i="24"/>
  <c r="J8755" i="24"/>
  <c r="M8755" i="24"/>
  <c r="I8757" i="24" l="1"/>
  <c r="L8756" i="24"/>
  <c r="M8756" i="24"/>
  <c r="K8756" i="24"/>
  <c r="N8756" i="24"/>
  <c r="J8756" i="24"/>
  <c r="I8758" i="24" l="1"/>
  <c r="L8757" i="24"/>
  <c r="J8757" i="24"/>
  <c r="N8757" i="24"/>
  <c r="K8757" i="24"/>
  <c r="M8757" i="24"/>
  <c r="I8759" i="24" l="1"/>
  <c r="L8758" i="24"/>
  <c r="K8758" i="24"/>
  <c r="N8758" i="24"/>
  <c r="M8758" i="24"/>
  <c r="J8758" i="24"/>
  <c r="I8760" i="24" l="1"/>
  <c r="L8759" i="24"/>
  <c r="N8759" i="24"/>
  <c r="K8759" i="24"/>
  <c r="M8759" i="24"/>
  <c r="J8759" i="24"/>
  <c r="I8761" i="24" l="1"/>
  <c r="L8760" i="24"/>
  <c r="J8760" i="24"/>
  <c r="M8760" i="24"/>
  <c r="K8760" i="24"/>
  <c r="N8760" i="24"/>
  <c r="I8762" i="24" l="1"/>
  <c r="L8761" i="24"/>
  <c r="K8761" i="24"/>
  <c r="N8761" i="24"/>
  <c r="J8761" i="24"/>
  <c r="M8761" i="24"/>
  <c r="I8763" i="24" l="1"/>
  <c r="L8762" i="24"/>
  <c r="J8762" i="24"/>
  <c r="M8762" i="24"/>
  <c r="K8762" i="24"/>
  <c r="N8762" i="24"/>
  <c r="I8764" i="24" l="1"/>
  <c r="L8763" i="24"/>
  <c r="J8763" i="24"/>
  <c r="N8763" i="24"/>
  <c r="K8763" i="24"/>
  <c r="M8763" i="24"/>
  <c r="I8765" i="24" l="1"/>
  <c r="L8764" i="24"/>
  <c r="J8764" i="24"/>
  <c r="M8764" i="24"/>
  <c r="K8764" i="24"/>
  <c r="N8764" i="24"/>
  <c r="I8766" i="24" l="1"/>
  <c r="L8765" i="24"/>
  <c r="N8765" i="24"/>
  <c r="J8765" i="24"/>
  <c r="M8765" i="24"/>
  <c r="K8765" i="24"/>
  <c r="I8767" i="24" l="1"/>
  <c r="L8766" i="24"/>
  <c r="M8766" i="24"/>
  <c r="K8766" i="24"/>
  <c r="N8766" i="24"/>
  <c r="J8766" i="24"/>
  <c r="I8768" i="24" l="1"/>
  <c r="L8767" i="24"/>
  <c r="K8767" i="24"/>
  <c r="M8767" i="24"/>
  <c r="N8767" i="24"/>
  <c r="J8767" i="24"/>
  <c r="I8769" i="24" l="1"/>
  <c r="L8768" i="24"/>
  <c r="N8768" i="24"/>
  <c r="K8768" i="24"/>
  <c r="M8768" i="24"/>
  <c r="J8768" i="24"/>
  <c r="I8770" i="24" l="1"/>
  <c r="L8769" i="24"/>
  <c r="J8769" i="24"/>
  <c r="M8769" i="24"/>
  <c r="K8769" i="24"/>
  <c r="N8769" i="24"/>
  <c r="I8771" i="24" l="1"/>
  <c r="L8770" i="24"/>
  <c r="K8770" i="24"/>
  <c r="N8770" i="24"/>
  <c r="J8770" i="24"/>
  <c r="M8770" i="24"/>
  <c r="I8772" i="24" l="1"/>
  <c r="L8771" i="24"/>
  <c r="J8771" i="24"/>
  <c r="N8771" i="24"/>
  <c r="K8771" i="24"/>
  <c r="M8771" i="24"/>
  <c r="I8773" i="24" l="1"/>
  <c r="L8772" i="24"/>
  <c r="J8772" i="24"/>
  <c r="K8772" i="24"/>
  <c r="M8772" i="24"/>
  <c r="N8772" i="24"/>
  <c r="I8774" i="24" l="1"/>
  <c r="L8773" i="24"/>
  <c r="K8773" i="24"/>
  <c r="N8773" i="24"/>
  <c r="J8773" i="24"/>
  <c r="M8773" i="24"/>
  <c r="I8775" i="24" l="1"/>
  <c r="L8774" i="24"/>
  <c r="K8774" i="24"/>
  <c r="N8774" i="24"/>
  <c r="J8774" i="24"/>
  <c r="M8774" i="24"/>
  <c r="I8776" i="24" l="1"/>
  <c r="L8775" i="24"/>
  <c r="J8775" i="24"/>
  <c r="K8775" i="24"/>
  <c r="M8775" i="24"/>
  <c r="N8775" i="24"/>
  <c r="I8777" i="24" l="1"/>
  <c r="L8776" i="24"/>
  <c r="J8776" i="24"/>
  <c r="N8776" i="24"/>
  <c r="K8776" i="24"/>
  <c r="M8776" i="24"/>
  <c r="I8778" i="24" l="1"/>
  <c r="L8777" i="24"/>
  <c r="J8777" i="24"/>
  <c r="N8777" i="24"/>
  <c r="K8777" i="24"/>
  <c r="M8777" i="24"/>
  <c r="I8779" i="24" l="1"/>
  <c r="L8778" i="24"/>
  <c r="K8778" i="24"/>
  <c r="N8778" i="24"/>
  <c r="M8778" i="24"/>
  <c r="J8778" i="24"/>
  <c r="I8780" i="24" l="1"/>
  <c r="L8779" i="24"/>
  <c r="M8779" i="24"/>
  <c r="K8779" i="24"/>
  <c r="N8779" i="24"/>
  <c r="J8779" i="24"/>
  <c r="I8781" i="24" l="1"/>
  <c r="L8780" i="24"/>
  <c r="K8780" i="24"/>
  <c r="N8780" i="24"/>
  <c r="J8780" i="24"/>
  <c r="M8780" i="24"/>
  <c r="I8782" i="24" l="1"/>
  <c r="L8781" i="24"/>
  <c r="M8781" i="24"/>
  <c r="K8781" i="24"/>
  <c r="N8781" i="24"/>
  <c r="J8781" i="24"/>
  <c r="I8783" i="24" l="1"/>
  <c r="L8782" i="24"/>
  <c r="K8782" i="24"/>
  <c r="N8782" i="24"/>
  <c r="J8782" i="24"/>
  <c r="M8782" i="24"/>
  <c r="I8784" i="24" l="1"/>
  <c r="M8783" i="24"/>
  <c r="J8783" i="24"/>
  <c r="N8783" i="24"/>
  <c r="K8783" i="24"/>
  <c r="L8783" i="24"/>
  <c r="I8785" i="24" l="1"/>
  <c r="L8784" i="24"/>
  <c r="M8784" i="24"/>
  <c r="K8784" i="24"/>
  <c r="N8784" i="24"/>
  <c r="J8784" i="24"/>
  <c r="I8786" i="24" l="1"/>
  <c r="L8785" i="24"/>
  <c r="K8785" i="24"/>
  <c r="N8785" i="24"/>
  <c r="J8785" i="24"/>
  <c r="M8785" i="24"/>
  <c r="I8787" i="24" l="1"/>
  <c r="L8786" i="24"/>
  <c r="N8786" i="24"/>
  <c r="K8786" i="24"/>
  <c r="M8786" i="24"/>
  <c r="J8786" i="24"/>
  <c r="I8788" i="24" l="1"/>
  <c r="L8787" i="24"/>
  <c r="K8787" i="24"/>
  <c r="N8787" i="24"/>
  <c r="J8787" i="24"/>
  <c r="M8787" i="24"/>
  <c r="I8789" i="24" l="1"/>
  <c r="L8788" i="24"/>
  <c r="J8788" i="24"/>
  <c r="K8788" i="24"/>
  <c r="M8788" i="24"/>
  <c r="N8788" i="24"/>
  <c r="I8790" i="24" l="1"/>
  <c r="L8789" i="24"/>
  <c r="J8789" i="24"/>
  <c r="M8789" i="24"/>
  <c r="K8789" i="24"/>
  <c r="N8789" i="24"/>
  <c r="I8791" i="24" l="1"/>
  <c r="L8790" i="24"/>
  <c r="K8790" i="24"/>
  <c r="N8790" i="24"/>
  <c r="J8790" i="24"/>
  <c r="M8790" i="24"/>
  <c r="I8792" i="24" l="1"/>
  <c r="L8791" i="24"/>
  <c r="N8791" i="24"/>
  <c r="K8791" i="24"/>
  <c r="M8791" i="24"/>
  <c r="J8791" i="24"/>
  <c r="I8793" i="24" l="1"/>
  <c r="L8792" i="24"/>
  <c r="K8792" i="24"/>
  <c r="N8792" i="24"/>
  <c r="J8792" i="24"/>
  <c r="M8792" i="24"/>
  <c r="I8794" i="24" l="1"/>
  <c r="L8793" i="24"/>
  <c r="K8793" i="24"/>
  <c r="N8793" i="24"/>
  <c r="J8793" i="24"/>
  <c r="M8793" i="24"/>
  <c r="I8795" i="24" l="1"/>
  <c r="L8794" i="24"/>
  <c r="K8794" i="24"/>
  <c r="N8794" i="24"/>
  <c r="J8794" i="24"/>
  <c r="M8794" i="24"/>
  <c r="I8796" i="24" l="1"/>
  <c r="L8795" i="24"/>
  <c r="N8795" i="24"/>
  <c r="K8795" i="24"/>
  <c r="J8795" i="24"/>
  <c r="M8795" i="24"/>
  <c r="I8797" i="24" l="1"/>
  <c r="L8796" i="24"/>
  <c r="K8796" i="24"/>
  <c r="J8796" i="24"/>
  <c r="N8796" i="24"/>
  <c r="M8796" i="24"/>
  <c r="I8798" i="24" l="1"/>
  <c r="L8797" i="24"/>
  <c r="K8797" i="24"/>
  <c r="J8797" i="24"/>
  <c r="N8797" i="24"/>
  <c r="M8797" i="24"/>
  <c r="I8799" i="24" l="1"/>
  <c r="L8798" i="24"/>
  <c r="K8798" i="24"/>
  <c r="N8798" i="24"/>
  <c r="J8798" i="24"/>
  <c r="M8798" i="24"/>
  <c r="I8800" i="24" l="1"/>
  <c r="L8799" i="24"/>
  <c r="K8799" i="24"/>
  <c r="N8799" i="24"/>
  <c r="J8799" i="24"/>
  <c r="M8799" i="24"/>
  <c r="I8801" i="24" l="1"/>
  <c r="L8800" i="24"/>
  <c r="J8800" i="24"/>
  <c r="M8800" i="24"/>
  <c r="K8800" i="24"/>
  <c r="N8800" i="24"/>
  <c r="I8802" i="24" l="1"/>
  <c r="L8801" i="24"/>
  <c r="N8801" i="24"/>
  <c r="K8801" i="24"/>
  <c r="J8801" i="24"/>
  <c r="M8801" i="24"/>
  <c r="I8803" i="24" l="1"/>
  <c r="L8802" i="24"/>
  <c r="K8802" i="24"/>
  <c r="M8802" i="24"/>
  <c r="J8802" i="24"/>
  <c r="N8802" i="24"/>
  <c r="I8804" i="24" l="1"/>
  <c r="L8803" i="24"/>
  <c r="N8803" i="24"/>
  <c r="K8803" i="24"/>
  <c r="M8803" i="24"/>
  <c r="J8803" i="24"/>
  <c r="I8805" i="24" l="1"/>
  <c r="L8804" i="24"/>
  <c r="K8804" i="24"/>
  <c r="N8804" i="24"/>
  <c r="J8804" i="24"/>
  <c r="M8804" i="24"/>
  <c r="I8806" i="24" l="1"/>
  <c r="L8805" i="24"/>
  <c r="K8805" i="24"/>
  <c r="N8805" i="24"/>
  <c r="J8805" i="24"/>
  <c r="M8805" i="24"/>
  <c r="I8807" i="24" l="1"/>
  <c r="L8806" i="24"/>
  <c r="K8806" i="24"/>
  <c r="M8806" i="24"/>
  <c r="N8806" i="24"/>
  <c r="J8806" i="24"/>
  <c r="I8808" i="24" l="1"/>
  <c r="L8807" i="24"/>
  <c r="K8807" i="24"/>
  <c r="N8807" i="24"/>
  <c r="J8807" i="24"/>
  <c r="M8807" i="24"/>
  <c r="I8809" i="24" l="1"/>
  <c r="L8808" i="24"/>
  <c r="K8808" i="24"/>
  <c r="N8808" i="24"/>
  <c r="J8808" i="24"/>
  <c r="M8808" i="24"/>
  <c r="I8810" i="24" l="1"/>
  <c r="L8809" i="24"/>
  <c r="J8809" i="24"/>
  <c r="N8809" i="24"/>
  <c r="K8809" i="24"/>
  <c r="M8809" i="24"/>
  <c r="I8811" i="24" l="1"/>
  <c r="L8810" i="24"/>
  <c r="J8810" i="24"/>
  <c r="M8810" i="24"/>
  <c r="K8810" i="24"/>
  <c r="N8810" i="24"/>
  <c r="I8812" i="24" l="1"/>
  <c r="L8811" i="24"/>
  <c r="J8811" i="24"/>
  <c r="N8811" i="24"/>
  <c r="K8811" i="24"/>
  <c r="M8811" i="24"/>
  <c r="I8813" i="24" l="1"/>
  <c r="L8812" i="24"/>
  <c r="K8812" i="24"/>
  <c r="J8812" i="24"/>
  <c r="N8812" i="24"/>
  <c r="M8812" i="24"/>
  <c r="I8814" i="24" l="1"/>
  <c r="L8813" i="24"/>
  <c r="K8813" i="24"/>
  <c r="J8813" i="24"/>
  <c r="N8813" i="24"/>
  <c r="M8813" i="24"/>
  <c r="I8815" i="24" l="1"/>
  <c r="L8814" i="24"/>
  <c r="K8814" i="24"/>
  <c r="N8814" i="24"/>
  <c r="J8814" i="24"/>
  <c r="M8814" i="24"/>
  <c r="I8816" i="24" l="1"/>
  <c r="L8815" i="24"/>
  <c r="J8815" i="24"/>
  <c r="K8815" i="24"/>
  <c r="N8815" i="24"/>
  <c r="M8815" i="24"/>
  <c r="I8817" i="24" l="1"/>
  <c r="L8816" i="24"/>
  <c r="J8816" i="24"/>
  <c r="K8816" i="24"/>
  <c r="N8816" i="24"/>
  <c r="M8816" i="24"/>
  <c r="I8818" i="24" l="1"/>
  <c r="L8817" i="24"/>
  <c r="N8817" i="24"/>
  <c r="K8817" i="24"/>
  <c r="J8817" i="24"/>
  <c r="M8817" i="24"/>
  <c r="I8819" i="24" l="1"/>
  <c r="L8818" i="24"/>
  <c r="N8818" i="24"/>
  <c r="J8818" i="24"/>
  <c r="K8818" i="24"/>
  <c r="M8818" i="24"/>
  <c r="I8820" i="24" l="1"/>
  <c r="L8819" i="24"/>
  <c r="K8819" i="24"/>
  <c r="J8819" i="24"/>
  <c r="N8819" i="24"/>
  <c r="M8819" i="24"/>
  <c r="I8821" i="24" l="1"/>
  <c r="M8820" i="24"/>
  <c r="N8820" i="24"/>
  <c r="K8820" i="24"/>
  <c r="L8820" i="24"/>
  <c r="J8820" i="24"/>
  <c r="I8822" i="24" l="1"/>
  <c r="L8821" i="24"/>
  <c r="N8821" i="24"/>
  <c r="J8821" i="24"/>
  <c r="M8821" i="24"/>
  <c r="K8821" i="24"/>
  <c r="I8823" i="24" l="1"/>
  <c r="L8822" i="24"/>
  <c r="K8822" i="24"/>
  <c r="J8822" i="24"/>
  <c r="N8822" i="24"/>
  <c r="M8822" i="24"/>
  <c r="I8824" i="24" l="1"/>
  <c r="L8823" i="24"/>
  <c r="J8823" i="24"/>
  <c r="N8823" i="24"/>
  <c r="K8823" i="24"/>
  <c r="M8823" i="24"/>
  <c r="I8825" i="24" l="1"/>
  <c r="L8824" i="24"/>
  <c r="K8824" i="24"/>
  <c r="J8824" i="24"/>
  <c r="N8824" i="24"/>
  <c r="M8824" i="24"/>
  <c r="I8826" i="24" l="1"/>
  <c r="L8825" i="24"/>
  <c r="J8825" i="24"/>
  <c r="N8825" i="24"/>
  <c r="K8825" i="24"/>
  <c r="M8825" i="24"/>
  <c r="I8827" i="24" l="1"/>
  <c r="L8826" i="24"/>
  <c r="K8826" i="24"/>
  <c r="J8826" i="24"/>
  <c r="N8826" i="24"/>
  <c r="M8826" i="24"/>
  <c r="I8828" i="24" l="1"/>
  <c r="L8827" i="24"/>
  <c r="J8827" i="24"/>
  <c r="M8827" i="24"/>
  <c r="K8827" i="24"/>
  <c r="N8827" i="24"/>
  <c r="I8829" i="24" l="1"/>
  <c r="L8828" i="24"/>
  <c r="J8828" i="24"/>
  <c r="N8828" i="24"/>
  <c r="K8828" i="24"/>
  <c r="M8828" i="24"/>
  <c r="I8830" i="24" l="1"/>
  <c r="L8829" i="24"/>
  <c r="K8829" i="24"/>
  <c r="N8829" i="24"/>
  <c r="J8829" i="24"/>
  <c r="M8829" i="24"/>
  <c r="I8831" i="24" l="1"/>
  <c r="L8830" i="24"/>
  <c r="K8830" i="24"/>
  <c r="M8830" i="24"/>
  <c r="J8830" i="24"/>
  <c r="N8830" i="24"/>
  <c r="I8832" i="24" l="1"/>
  <c r="L8831" i="24"/>
  <c r="K8831" i="24"/>
  <c r="N8831" i="24"/>
  <c r="M8831" i="24"/>
  <c r="J8831" i="24"/>
  <c r="I8833" i="24" l="1"/>
  <c r="L8832" i="24"/>
  <c r="K8832" i="24"/>
  <c r="N8832" i="24"/>
  <c r="J8832" i="24"/>
  <c r="M8832" i="24"/>
  <c r="I8834" i="24" l="1"/>
  <c r="L8833" i="24"/>
  <c r="N8833" i="24"/>
  <c r="K8833" i="24"/>
  <c r="J8833" i="24"/>
  <c r="M8833" i="24"/>
  <c r="I8835" i="24" l="1"/>
  <c r="L8834" i="24"/>
  <c r="K8834" i="24"/>
  <c r="N8834" i="24"/>
  <c r="J8834" i="24"/>
  <c r="M8834" i="24"/>
  <c r="I8836" i="24" l="1"/>
  <c r="L8835" i="24"/>
  <c r="K8835" i="24"/>
  <c r="N8835" i="24"/>
  <c r="M8835" i="24"/>
  <c r="J8835" i="24"/>
  <c r="I8837" i="24" l="1"/>
  <c r="L8836" i="24"/>
  <c r="K8836" i="24"/>
  <c r="M8836" i="24"/>
  <c r="J8836" i="24"/>
  <c r="N8836" i="24"/>
  <c r="I8838" i="24" l="1"/>
  <c r="L8837" i="24"/>
  <c r="J8837" i="24"/>
  <c r="N8837" i="24"/>
  <c r="K8837" i="24"/>
  <c r="M8837" i="24"/>
  <c r="I8839" i="24" l="1"/>
  <c r="L8838" i="24"/>
  <c r="J8838" i="24"/>
  <c r="K8838" i="24"/>
  <c r="N8838" i="24"/>
  <c r="M8838" i="24"/>
  <c r="I8840" i="24" l="1"/>
  <c r="L8839" i="24"/>
  <c r="K8839" i="24"/>
  <c r="N8839" i="24"/>
  <c r="J8839" i="24"/>
  <c r="M8839" i="24"/>
  <c r="I8841" i="24" l="1"/>
  <c r="L8840" i="24"/>
  <c r="J8840" i="24"/>
  <c r="N8840" i="24"/>
  <c r="K8840" i="24"/>
  <c r="M8840" i="24"/>
  <c r="I8842" i="24" l="1"/>
  <c r="L8841" i="24"/>
  <c r="K8841" i="24"/>
  <c r="J8841" i="24"/>
  <c r="N8841" i="24"/>
  <c r="M8841" i="24"/>
  <c r="I8843" i="24" l="1"/>
  <c r="L8842" i="24"/>
  <c r="J8842" i="24"/>
  <c r="N8842" i="24"/>
  <c r="K8842" i="24"/>
  <c r="M8842" i="24"/>
  <c r="I8844" i="24" l="1"/>
  <c r="L8843" i="24"/>
  <c r="J8843" i="24"/>
  <c r="K8843" i="24"/>
  <c r="N8843" i="24"/>
  <c r="M8843" i="24"/>
  <c r="I8845" i="24" l="1"/>
  <c r="L8844" i="24"/>
  <c r="K8844" i="24"/>
  <c r="N8844" i="24"/>
  <c r="J8844" i="24"/>
  <c r="M8844" i="24"/>
  <c r="I8846" i="24" l="1"/>
  <c r="L8845" i="24"/>
  <c r="J8845" i="24"/>
  <c r="K8845" i="24"/>
  <c r="N8845" i="24"/>
  <c r="M8845" i="24"/>
  <c r="I8847" i="24" l="1"/>
  <c r="L8846" i="24"/>
  <c r="J8846" i="24"/>
  <c r="N8846" i="24"/>
  <c r="K8846" i="24"/>
  <c r="M8846" i="24"/>
  <c r="I8848" i="24" l="1"/>
  <c r="L8847" i="24"/>
  <c r="K8847" i="24"/>
  <c r="N8847" i="24"/>
  <c r="J8847" i="24"/>
  <c r="M8847" i="24"/>
  <c r="I8849" i="24" l="1"/>
  <c r="L8848" i="24"/>
  <c r="N8848" i="24"/>
  <c r="K8848" i="24"/>
  <c r="M8848" i="24"/>
  <c r="J8848" i="24"/>
  <c r="I8850" i="24" l="1"/>
  <c r="L8849" i="24"/>
  <c r="K8849" i="24"/>
  <c r="J8849" i="24"/>
  <c r="N8849" i="24"/>
  <c r="M8849" i="24"/>
  <c r="I8851" i="24" l="1"/>
  <c r="L8850" i="24"/>
  <c r="J8850" i="24"/>
  <c r="N8850" i="24"/>
  <c r="K8850" i="24"/>
  <c r="M8850" i="24"/>
  <c r="I8852" i="24" l="1"/>
  <c r="L8851" i="24"/>
  <c r="N8851" i="24"/>
  <c r="K8851" i="24"/>
  <c r="J8851" i="24"/>
  <c r="M8851" i="24"/>
  <c r="I8853" i="24" l="1"/>
  <c r="L8852" i="24"/>
  <c r="J8852" i="24"/>
  <c r="M8852" i="24"/>
  <c r="K8852" i="24"/>
  <c r="N8852" i="24"/>
  <c r="I8854" i="24" l="1"/>
  <c r="L8853" i="24"/>
  <c r="K8853" i="24"/>
  <c r="J8853" i="24"/>
  <c r="N8853" i="24"/>
  <c r="M8853" i="24"/>
  <c r="I8855" i="24" l="1"/>
  <c r="L8854" i="24"/>
  <c r="J8854" i="24"/>
  <c r="K8854" i="24"/>
  <c r="N8854" i="24"/>
  <c r="M8854" i="24"/>
  <c r="I8856" i="24" l="1"/>
  <c r="L8855" i="24"/>
  <c r="N8855" i="24"/>
  <c r="K8855" i="24"/>
  <c r="J8855" i="24"/>
  <c r="M8855" i="24"/>
  <c r="I8857" i="24" l="1"/>
  <c r="L8856" i="24"/>
  <c r="K8856" i="24"/>
  <c r="J8856" i="24"/>
  <c r="N8856" i="24"/>
  <c r="M8856" i="24"/>
  <c r="I8858" i="24" l="1"/>
  <c r="M8857" i="24"/>
  <c r="K8857" i="24"/>
  <c r="J8857" i="24"/>
  <c r="L8857" i="24"/>
  <c r="N8857" i="24"/>
  <c r="I8859" i="24" l="1"/>
  <c r="L8858" i="24"/>
  <c r="K8858" i="24"/>
  <c r="N8858" i="24"/>
  <c r="J8858" i="24"/>
  <c r="M8858" i="24"/>
  <c r="I8860" i="24" l="1"/>
  <c r="L8859" i="24"/>
  <c r="J8859" i="24"/>
  <c r="N8859" i="24"/>
  <c r="K8859" i="24"/>
  <c r="M8859" i="24"/>
  <c r="I8861" i="24" l="1"/>
  <c r="L8860" i="24"/>
  <c r="K8860" i="24"/>
  <c r="M8860" i="24"/>
  <c r="J8860" i="24"/>
  <c r="N8860" i="24"/>
  <c r="I8862" i="24" l="1"/>
  <c r="L8861" i="24"/>
  <c r="N8861" i="24"/>
  <c r="J8861" i="24"/>
  <c r="M8861" i="24"/>
  <c r="K8861" i="24"/>
  <c r="I8863" i="24" l="1"/>
  <c r="L8862" i="24"/>
  <c r="K8862" i="24"/>
  <c r="J8862" i="24"/>
  <c r="N8862" i="24"/>
  <c r="M8862" i="24"/>
  <c r="I8864" i="24" l="1"/>
  <c r="L8863" i="24"/>
  <c r="K8863" i="24"/>
  <c r="J8863" i="24"/>
  <c r="M8863" i="24"/>
  <c r="N8863" i="24"/>
  <c r="I8865" i="24" l="1"/>
  <c r="L8864" i="24"/>
  <c r="J8864" i="24"/>
  <c r="M8864" i="24"/>
  <c r="K8864" i="24"/>
  <c r="N8864" i="24"/>
  <c r="I8866" i="24" l="1"/>
  <c r="L8865" i="24"/>
  <c r="J8865" i="24"/>
  <c r="N8865" i="24"/>
  <c r="K8865" i="24"/>
  <c r="M8865" i="24"/>
  <c r="I8867" i="24" l="1"/>
  <c r="L8866" i="24"/>
  <c r="M8866" i="24"/>
  <c r="K8866" i="24"/>
  <c r="J8866" i="24"/>
  <c r="N8866" i="24"/>
  <c r="I8868" i="24" l="1"/>
  <c r="L8867" i="24"/>
  <c r="J8867" i="24"/>
  <c r="K8867" i="24"/>
  <c r="M8867" i="24"/>
  <c r="N8867" i="24"/>
  <c r="I8869" i="24" l="1"/>
  <c r="L8868" i="24"/>
  <c r="K8868" i="24"/>
  <c r="M8868" i="24"/>
  <c r="N8868" i="24"/>
  <c r="J8868" i="24"/>
  <c r="I8870" i="24" l="1"/>
  <c r="L8869" i="24"/>
  <c r="J8869" i="24"/>
  <c r="M8869" i="24"/>
  <c r="K8869" i="24"/>
  <c r="N8869" i="24"/>
  <c r="I8871" i="24" l="1"/>
  <c r="L8870" i="24"/>
  <c r="M8870" i="24"/>
  <c r="K8870" i="24"/>
  <c r="N8870" i="24"/>
  <c r="J8870" i="24"/>
  <c r="I8872" i="24" l="1"/>
  <c r="L8871" i="24"/>
  <c r="N8871" i="24"/>
  <c r="K8871" i="24"/>
  <c r="M8871" i="24"/>
  <c r="J8871" i="24"/>
  <c r="I8873" i="24" l="1"/>
  <c r="L8872" i="24"/>
  <c r="K8872" i="24"/>
  <c r="J8872" i="24"/>
  <c r="N8872" i="24"/>
  <c r="M8872" i="24"/>
  <c r="I8874" i="24" l="1"/>
  <c r="L8873" i="24"/>
  <c r="K8873" i="24"/>
  <c r="J8873" i="24"/>
  <c r="N8873" i="24"/>
  <c r="M8873" i="24"/>
  <c r="I8875" i="24" l="1"/>
  <c r="L8874" i="24"/>
  <c r="J8874" i="24"/>
  <c r="M8874" i="24"/>
  <c r="K8874" i="24"/>
  <c r="N8874" i="24"/>
  <c r="I8876" i="24" l="1"/>
  <c r="L8875" i="24"/>
  <c r="J8875" i="24"/>
  <c r="N8875" i="24"/>
  <c r="K8875" i="24"/>
  <c r="M8875" i="24"/>
  <c r="I8877" i="24" l="1"/>
  <c r="L8876" i="24"/>
  <c r="K8876" i="24"/>
  <c r="M8876" i="24"/>
  <c r="J8876" i="24"/>
  <c r="N8876" i="24"/>
  <c r="I8878" i="24" l="1"/>
  <c r="L8877" i="24"/>
  <c r="M8877" i="24"/>
  <c r="J8877" i="24"/>
  <c r="K8877" i="24"/>
  <c r="N8877" i="24"/>
  <c r="I8879" i="24" l="1"/>
  <c r="L8878" i="24"/>
  <c r="K8878" i="24"/>
  <c r="M8878" i="24"/>
  <c r="J8878" i="24"/>
  <c r="N8878" i="24"/>
  <c r="I8880" i="24" l="1"/>
  <c r="L8879" i="24"/>
  <c r="K8879" i="24"/>
  <c r="J8879" i="24"/>
  <c r="N8879" i="24"/>
  <c r="M8879" i="24"/>
  <c r="I8881" i="24" l="1"/>
  <c r="L8880" i="24"/>
  <c r="K8880" i="24"/>
  <c r="M8880" i="24"/>
  <c r="J8880" i="24"/>
  <c r="N8880" i="24"/>
  <c r="I8882" i="24" l="1"/>
  <c r="L8881" i="24"/>
  <c r="J8881" i="24"/>
  <c r="K8881" i="24"/>
  <c r="N8881" i="24"/>
  <c r="M8881" i="24"/>
  <c r="I8883" i="24" l="1"/>
  <c r="L8882" i="24"/>
  <c r="J8882" i="24"/>
  <c r="M8882" i="24"/>
  <c r="K8882" i="24"/>
  <c r="N8882" i="24"/>
  <c r="I8884" i="24" l="1"/>
  <c r="L8883" i="24"/>
  <c r="K8883" i="24"/>
  <c r="N8883" i="24"/>
  <c r="J8883" i="24"/>
  <c r="M8883" i="24"/>
  <c r="I8885" i="24" l="1"/>
  <c r="L8884" i="24"/>
  <c r="K8884" i="24"/>
  <c r="M8884" i="24"/>
  <c r="J8884" i="24"/>
  <c r="N8884" i="24"/>
  <c r="I8886" i="24" l="1"/>
  <c r="L8885" i="24"/>
  <c r="N8885" i="24"/>
  <c r="J8885" i="24"/>
  <c r="K8885" i="24"/>
  <c r="M8885" i="24"/>
  <c r="I8887" i="24" l="1"/>
  <c r="L8886" i="24"/>
  <c r="K8886" i="24"/>
  <c r="N8886" i="24"/>
  <c r="M8886" i="24"/>
  <c r="J8886" i="24"/>
  <c r="I8888" i="24" l="1"/>
  <c r="L8887" i="24"/>
  <c r="K8887" i="24"/>
  <c r="J8887" i="24"/>
  <c r="M8887" i="24"/>
  <c r="N8887" i="24"/>
  <c r="I8889" i="24" l="1"/>
  <c r="L8888" i="24"/>
  <c r="M8888" i="24"/>
  <c r="K8888" i="24"/>
  <c r="N8888" i="24"/>
  <c r="J8888" i="24"/>
  <c r="I8890" i="24" l="1"/>
  <c r="L8889" i="24"/>
  <c r="K8889" i="24"/>
  <c r="N8889" i="24"/>
  <c r="J8889" i="24"/>
  <c r="M8889" i="24"/>
  <c r="I8891" i="24" l="1"/>
  <c r="L8890" i="24"/>
  <c r="J8890" i="24"/>
  <c r="K8890" i="24"/>
  <c r="M8890" i="24"/>
  <c r="N8890" i="24"/>
  <c r="I8892" i="24" l="1"/>
  <c r="L8891" i="24"/>
  <c r="J8891" i="24"/>
  <c r="M8891" i="24"/>
  <c r="K8891" i="24"/>
  <c r="N8891" i="24"/>
  <c r="I8893" i="24" l="1"/>
  <c r="L8892" i="24"/>
  <c r="K8892" i="24"/>
  <c r="N8892" i="24"/>
  <c r="J8892" i="24"/>
  <c r="M8892" i="24"/>
  <c r="I8894" i="24" l="1"/>
  <c r="L8893" i="24"/>
  <c r="J8893" i="24"/>
  <c r="K8893" i="24"/>
  <c r="N8893" i="24"/>
  <c r="M8893" i="24"/>
  <c r="I8895" i="24" l="1"/>
  <c r="M8894" i="24"/>
  <c r="K8894" i="24"/>
  <c r="L8894" i="24"/>
  <c r="J8894" i="24"/>
  <c r="N8894" i="24"/>
  <c r="I8896" i="24" l="1"/>
  <c r="L8895" i="24"/>
  <c r="N8895" i="24"/>
  <c r="K8895" i="24"/>
  <c r="J8895" i="24"/>
  <c r="M8895" i="24"/>
  <c r="I8897" i="24" l="1"/>
  <c r="L8896" i="24"/>
  <c r="J8896" i="24"/>
  <c r="M8896" i="24"/>
  <c r="K8896" i="24"/>
  <c r="N8896" i="24"/>
  <c r="I8898" i="24" l="1"/>
  <c r="L8897" i="24"/>
  <c r="K8897" i="24"/>
  <c r="J8897" i="24"/>
  <c r="N8897" i="24"/>
  <c r="M8897" i="24"/>
  <c r="I8899" i="24" l="1"/>
  <c r="L8898" i="24"/>
  <c r="J8898" i="24"/>
  <c r="K8898" i="24"/>
  <c r="N8898" i="24"/>
  <c r="M8898" i="24"/>
  <c r="I8900" i="24" l="1"/>
  <c r="L8899" i="24"/>
  <c r="K8899" i="24"/>
  <c r="N8899" i="24"/>
  <c r="J8899" i="24"/>
  <c r="M8899" i="24"/>
  <c r="I8901" i="24" l="1"/>
  <c r="L8900" i="24"/>
  <c r="K8900" i="24"/>
  <c r="N8900" i="24"/>
  <c r="J8900" i="24"/>
  <c r="M8900" i="24"/>
  <c r="I8902" i="24" l="1"/>
  <c r="L8901" i="24"/>
  <c r="K8901" i="24"/>
  <c r="N8901" i="24"/>
  <c r="J8901" i="24"/>
  <c r="M8901" i="24"/>
  <c r="I8903" i="24" l="1"/>
  <c r="L8902" i="24"/>
  <c r="J8902" i="24"/>
  <c r="N8902" i="24"/>
  <c r="K8902" i="24"/>
  <c r="M8902" i="24"/>
  <c r="I8904" i="24" l="1"/>
  <c r="L8903" i="24"/>
  <c r="J8903" i="24"/>
  <c r="K8903" i="24"/>
  <c r="M8903" i="24"/>
  <c r="N8903" i="24"/>
  <c r="I8905" i="24" l="1"/>
  <c r="L8904" i="24"/>
  <c r="N8904" i="24"/>
  <c r="K8904" i="24"/>
  <c r="M8904" i="24"/>
  <c r="J8904" i="24"/>
  <c r="I8906" i="24" l="1"/>
  <c r="L8905" i="24"/>
  <c r="K8905" i="24"/>
  <c r="J8905" i="24"/>
  <c r="N8905" i="24"/>
  <c r="M8905" i="24"/>
  <c r="I8907" i="24" l="1"/>
  <c r="L8906" i="24"/>
  <c r="M8906" i="24"/>
  <c r="K8906" i="24"/>
  <c r="N8906" i="24"/>
  <c r="J8906" i="24"/>
  <c r="I8908" i="24" l="1"/>
  <c r="L8907" i="24"/>
  <c r="J8907" i="24"/>
  <c r="K8907" i="24"/>
  <c r="N8907" i="24"/>
  <c r="M8907" i="24"/>
  <c r="I8909" i="24" l="1"/>
  <c r="L8908" i="24"/>
  <c r="M8908" i="24"/>
  <c r="K8908" i="24"/>
  <c r="N8908" i="24"/>
  <c r="J8908" i="24"/>
  <c r="I8910" i="24" l="1"/>
  <c r="L8909" i="24"/>
  <c r="J8909" i="24"/>
  <c r="M8909" i="24"/>
  <c r="K8909" i="24"/>
  <c r="N8909" i="24"/>
  <c r="I8911" i="24" l="1"/>
  <c r="L8910" i="24"/>
  <c r="K8910" i="24"/>
  <c r="J8910" i="24"/>
  <c r="N8910" i="24"/>
  <c r="M8910" i="24"/>
  <c r="I8912" i="24" l="1"/>
  <c r="L8911" i="24"/>
  <c r="J8911" i="24"/>
  <c r="K8911" i="24"/>
  <c r="N8911" i="24"/>
  <c r="M8911" i="24"/>
  <c r="I8913" i="24" l="1"/>
  <c r="L8912" i="24"/>
  <c r="K8912" i="24"/>
  <c r="N8912" i="24"/>
  <c r="J8912" i="24"/>
  <c r="M8912" i="24"/>
  <c r="I8914" i="24" l="1"/>
  <c r="L8913" i="24"/>
  <c r="J8913" i="24"/>
  <c r="N8913" i="24"/>
  <c r="K8913" i="24"/>
  <c r="M8913" i="24"/>
  <c r="I8915" i="24" l="1"/>
  <c r="L8914" i="24"/>
  <c r="K8914" i="24"/>
  <c r="N8914" i="24"/>
  <c r="J8914" i="24"/>
  <c r="M8914" i="24"/>
  <c r="I8916" i="24" l="1"/>
  <c r="L8915" i="24"/>
  <c r="N8915" i="24"/>
  <c r="K8915" i="24"/>
  <c r="M8915" i="24"/>
  <c r="J8915" i="24"/>
  <c r="I8917" i="24" l="1"/>
  <c r="L8916" i="24"/>
  <c r="M8916" i="24"/>
  <c r="K8916" i="24"/>
  <c r="N8916" i="24"/>
  <c r="J8916" i="24"/>
  <c r="I8918" i="24" l="1"/>
  <c r="L8917" i="24"/>
  <c r="J8917" i="24"/>
  <c r="N8917" i="24"/>
  <c r="K8917" i="24"/>
  <c r="M8917" i="24"/>
  <c r="I8919" i="24" l="1"/>
  <c r="L8918" i="24"/>
  <c r="K8918" i="24"/>
  <c r="N8918" i="24"/>
  <c r="J8918" i="24"/>
  <c r="M8918" i="24"/>
  <c r="I8920" i="24" l="1"/>
  <c r="L8919" i="24"/>
  <c r="M8919" i="24"/>
  <c r="K8919" i="24"/>
  <c r="J8919" i="24"/>
  <c r="N8919" i="24"/>
  <c r="I8921" i="24" l="1"/>
  <c r="L8920" i="24"/>
  <c r="J8920" i="24"/>
  <c r="K8920" i="24"/>
  <c r="M8920" i="24"/>
  <c r="N8920" i="24"/>
  <c r="I8922" i="24" l="1"/>
  <c r="L8921" i="24"/>
  <c r="K8921" i="24"/>
  <c r="M8921" i="24"/>
  <c r="J8921" i="24"/>
  <c r="N8921" i="24"/>
  <c r="I8923" i="24" l="1"/>
  <c r="L8922" i="24"/>
  <c r="K8922" i="24"/>
  <c r="J8922" i="24"/>
  <c r="N8922" i="24"/>
  <c r="M8922" i="24"/>
  <c r="I8924" i="24" l="1"/>
  <c r="L8923" i="24"/>
  <c r="J8923" i="24"/>
  <c r="N8923" i="24"/>
  <c r="K8923" i="24"/>
  <c r="M8923" i="24"/>
  <c r="I8925" i="24" l="1"/>
  <c r="L8924" i="24"/>
  <c r="K8924" i="24"/>
  <c r="N8924" i="24"/>
  <c r="J8924" i="24"/>
  <c r="M8924" i="24"/>
  <c r="I8926" i="24" l="1"/>
  <c r="L8925" i="24"/>
  <c r="M8925" i="24"/>
  <c r="J8925" i="24"/>
  <c r="K8925" i="24"/>
  <c r="N8925" i="24"/>
  <c r="I8927" i="24" l="1"/>
  <c r="L8926" i="24"/>
  <c r="K8926" i="24"/>
  <c r="N8926" i="24"/>
  <c r="J8926" i="24"/>
  <c r="M8926" i="24"/>
  <c r="I8928" i="24" l="1"/>
  <c r="L8927" i="24"/>
  <c r="N8927" i="24"/>
  <c r="K8927" i="24"/>
  <c r="J8927" i="24"/>
  <c r="M8927" i="24"/>
  <c r="I8929" i="24" l="1"/>
  <c r="L8928" i="24"/>
  <c r="K8928" i="24"/>
  <c r="N8928" i="24"/>
  <c r="M8928" i="24"/>
  <c r="J8928" i="24"/>
  <c r="I8930" i="24" l="1"/>
  <c r="L8929" i="24"/>
  <c r="J8929" i="24"/>
  <c r="K8929" i="24"/>
  <c r="M8929" i="24"/>
  <c r="N8929" i="24"/>
  <c r="I8931" i="24" l="1"/>
  <c r="L8930" i="24"/>
  <c r="K8930" i="24"/>
  <c r="N8930" i="24"/>
  <c r="J8930" i="24"/>
  <c r="M8930" i="24"/>
  <c r="I8932" i="24" l="1"/>
  <c r="L8931" i="24"/>
  <c r="N8931" i="24"/>
  <c r="K8931" i="24"/>
  <c r="M8931" i="24"/>
  <c r="J8931" i="24"/>
  <c r="I8933" i="24" l="1"/>
  <c r="L8932" i="24"/>
  <c r="J8932" i="24"/>
  <c r="M8932" i="24"/>
  <c r="K8932" i="24"/>
  <c r="N8932" i="24"/>
  <c r="I8934" i="24" l="1"/>
  <c r="L8933" i="24"/>
  <c r="K8933" i="24"/>
  <c r="M8933" i="24"/>
  <c r="J8933" i="24"/>
  <c r="N8933" i="24"/>
  <c r="I8935" i="24" l="1"/>
  <c r="L8934" i="24"/>
  <c r="J8934" i="24"/>
  <c r="M8934" i="24"/>
  <c r="K8934" i="24"/>
  <c r="N8934" i="24"/>
  <c r="I8936" i="24" l="1"/>
  <c r="L8935" i="24"/>
  <c r="J8935" i="24"/>
  <c r="M8935" i="24"/>
  <c r="K8935" i="24"/>
  <c r="N8935" i="24"/>
  <c r="I8937" i="24" l="1"/>
  <c r="L8936" i="24"/>
  <c r="J8936" i="24"/>
  <c r="K8936" i="24"/>
  <c r="M8936" i="24"/>
  <c r="N8936" i="24"/>
  <c r="I8938" i="24" l="1"/>
  <c r="L8937" i="24"/>
  <c r="J8937" i="24"/>
  <c r="M8937" i="24"/>
  <c r="K8937" i="24"/>
  <c r="N8937" i="24"/>
  <c r="I8939" i="24" l="1"/>
  <c r="L8938" i="24"/>
  <c r="N8938" i="24"/>
  <c r="K8938" i="24"/>
  <c r="J8938" i="24"/>
  <c r="M8938" i="24"/>
  <c r="I8940" i="24" l="1"/>
  <c r="L8939" i="24"/>
  <c r="K8939" i="24"/>
  <c r="M8939" i="24"/>
  <c r="J8939" i="24"/>
  <c r="N8939" i="24"/>
  <c r="I8941" i="24" l="1"/>
  <c r="L8940" i="24"/>
  <c r="J8940" i="24"/>
  <c r="K8940" i="24"/>
  <c r="M8940" i="24"/>
  <c r="N8940" i="24"/>
  <c r="I8942" i="24" l="1"/>
  <c r="L8941" i="24"/>
  <c r="K8941" i="24"/>
  <c r="M8941" i="24"/>
  <c r="J8941" i="24"/>
  <c r="N8941" i="24"/>
  <c r="I8943" i="24" l="1"/>
  <c r="L8942" i="24"/>
  <c r="J8942" i="24"/>
  <c r="N8942" i="24"/>
  <c r="K8942" i="24"/>
  <c r="M8942" i="24"/>
  <c r="I8944" i="24" l="1"/>
  <c r="L8943" i="24"/>
  <c r="N8943" i="24"/>
  <c r="K8943" i="24"/>
  <c r="J8943" i="24"/>
  <c r="M8943" i="24"/>
  <c r="I8945" i="24" l="1"/>
  <c r="L8944" i="24"/>
  <c r="K8944" i="24"/>
  <c r="J8944" i="24"/>
  <c r="N8944" i="24"/>
  <c r="M8944" i="24"/>
  <c r="I8946" i="24" l="1"/>
  <c r="L8945" i="24"/>
  <c r="J8945" i="24"/>
  <c r="K8945" i="24"/>
  <c r="N8945" i="24"/>
  <c r="M8945" i="24"/>
  <c r="I8947" i="24" l="1"/>
  <c r="L8946" i="24"/>
  <c r="J8946" i="24"/>
  <c r="K8946" i="24"/>
  <c r="N8946" i="24"/>
  <c r="M8946" i="24"/>
  <c r="I8948" i="24" l="1"/>
  <c r="L8947" i="24"/>
  <c r="K8947" i="24"/>
  <c r="J8947" i="24"/>
  <c r="N8947" i="24"/>
  <c r="M8947" i="24"/>
  <c r="I8949" i="24" l="1"/>
  <c r="L8948" i="24"/>
  <c r="M8948" i="24"/>
  <c r="K8948" i="24"/>
  <c r="J8948" i="24"/>
  <c r="N8948" i="24"/>
  <c r="I8950" i="24" l="1"/>
  <c r="L8949" i="24"/>
  <c r="J8949" i="24"/>
  <c r="N8949" i="24"/>
  <c r="M8949" i="24"/>
  <c r="K8949" i="24"/>
  <c r="I8951" i="24" l="1"/>
  <c r="L8950" i="24"/>
  <c r="J8950" i="24"/>
  <c r="K8950" i="24"/>
  <c r="N8950" i="24"/>
  <c r="M8950" i="24"/>
  <c r="I8952" i="24" l="1"/>
  <c r="L8951" i="24"/>
  <c r="M8951" i="24"/>
  <c r="K8951" i="24"/>
  <c r="N8951" i="24"/>
  <c r="J8951" i="24"/>
  <c r="I8953" i="24" l="1"/>
  <c r="L8952" i="24"/>
  <c r="K8952" i="24"/>
  <c r="N8952" i="24"/>
  <c r="J8952" i="24"/>
  <c r="M8952" i="24"/>
  <c r="I8954" i="24" l="1"/>
  <c r="L8953" i="24"/>
  <c r="K8953" i="24"/>
  <c r="J8953" i="24"/>
  <c r="M8953" i="24"/>
  <c r="N8953" i="24"/>
  <c r="I8955" i="24" l="1"/>
  <c r="L8954" i="24"/>
  <c r="K8954" i="24"/>
  <c r="J8954" i="24"/>
  <c r="M8954" i="24"/>
  <c r="N8954" i="24"/>
  <c r="I8956" i="24" l="1"/>
  <c r="L8955" i="24"/>
  <c r="K8955" i="24"/>
  <c r="M8955" i="24"/>
  <c r="J8955" i="24"/>
  <c r="N8955" i="24"/>
  <c r="I8957" i="24" l="1"/>
  <c r="L8956" i="24"/>
  <c r="J8956" i="24"/>
  <c r="K8956" i="24"/>
  <c r="M8956" i="24"/>
  <c r="N8956" i="24"/>
  <c r="I8958" i="24" l="1"/>
  <c r="L8957" i="24"/>
  <c r="J8957" i="24"/>
  <c r="M8957" i="24"/>
  <c r="K8957" i="24"/>
  <c r="N8957" i="24"/>
  <c r="I8959" i="24" l="1"/>
  <c r="L8958" i="24"/>
  <c r="N8958" i="24"/>
  <c r="K8958" i="24"/>
  <c r="J8958" i="24"/>
  <c r="M8958" i="24"/>
  <c r="I8960" i="24" l="1"/>
  <c r="L8959" i="24"/>
  <c r="J8959" i="24"/>
  <c r="M8959" i="24"/>
  <c r="K8959" i="24"/>
  <c r="N8959" i="24"/>
  <c r="I8961" i="24" l="1"/>
  <c r="L8960" i="24"/>
  <c r="K8960" i="24"/>
  <c r="M8960" i="24"/>
  <c r="J8960" i="24"/>
  <c r="N8960" i="24"/>
  <c r="I8962" i="24" l="1"/>
  <c r="L8961" i="24"/>
  <c r="K8961" i="24"/>
  <c r="J8961" i="24"/>
  <c r="M8961" i="24"/>
  <c r="N8961" i="24"/>
  <c r="I8963" i="24" l="1"/>
  <c r="L8962" i="24"/>
  <c r="J8962" i="24"/>
  <c r="M8962" i="24"/>
  <c r="K8962" i="24"/>
  <c r="N8962" i="24"/>
  <c r="I8964" i="24" l="1"/>
  <c r="L8963" i="24"/>
  <c r="N8963" i="24"/>
  <c r="K8963" i="24"/>
  <c r="J8963" i="24"/>
  <c r="M8963" i="24"/>
  <c r="I8965" i="24" l="1"/>
  <c r="L8964" i="24"/>
  <c r="K8964" i="24"/>
  <c r="N8964" i="24"/>
  <c r="J8964" i="24"/>
  <c r="M8964" i="24"/>
  <c r="I8966" i="24" l="1"/>
  <c r="L8965" i="24"/>
  <c r="J8965" i="24"/>
  <c r="M8965" i="24"/>
  <c r="K8965" i="24"/>
  <c r="N8965" i="24"/>
  <c r="I8967" i="24" l="1"/>
  <c r="L8966" i="24"/>
  <c r="K8966" i="24"/>
  <c r="J8966" i="24"/>
  <c r="N8966" i="24"/>
  <c r="M8966" i="24"/>
  <c r="I8968" i="24" l="1"/>
  <c r="L8967" i="24"/>
  <c r="K8967" i="24"/>
  <c r="M8967" i="24"/>
  <c r="J8967" i="24"/>
  <c r="N8967" i="24"/>
  <c r="I8969" i="24" l="1"/>
  <c r="L8968" i="24"/>
  <c r="M8968" i="24"/>
  <c r="K8968" i="24"/>
  <c r="J8968" i="24"/>
  <c r="N8968" i="24"/>
  <c r="I8970" i="24" l="1"/>
  <c r="L8969" i="24"/>
  <c r="N8969" i="24"/>
  <c r="K8969" i="24"/>
  <c r="J8969" i="24"/>
  <c r="M8969" i="24"/>
  <c r="I8971" i="24" l="1"/>
  <c r="L8970" i="24"/>
  <c r="M8970" i="24"/>
  <c r="K8970" i="24"/>
  <c r="J8970" i="24"/>
  <c r="N8970" i="24"/>
  <c r="I8972" i="24" l="1"/>
  <c r="L8971" i="24"/>
  <c r="K8971" i="24"/>
  <c r="M8971" i="24"/>
  <c r="J8971" i="24"/>
  <c r="N8971" i="24"/>
  <c r="I8973" i="24" l="1"/>
  <c r="L8972" i="24"/>
  <c r="K8972" i="24"/>
  <c r="J8972" i="24"/>
  <c r="N8972" i="24"/>
  <c r="M8972" i="24"/>
  <c r="I8974" i="24" l="1"/>
  <c r="L8973" i="24"/>
  <c r="K8973" i="24"/>
  <c r="J8973" i="24"/>
  <c r="M8973" i="24"/>
  <c r="N8973" i="24"/>
  <c r="I8975" i="24" l="1"/>
  <c r="L8974" i="24"/>
  <c r="K8974" i="24"/>
  <c r="J8974" i="24"/>
  <c r="M8974" i="24"/>
  <c r="N8974" i="24"/>
  <c r="I8976" i="24" l="1"/>
  <c r="L8975" i="24"/>
  <c r="J8975" i="24"/>
  <c r="K8975" i="24"/>
  <c r="N8975" i="24"/>
  <c r="M8975" i="24"/>
  <c r="I8977" i="24" l="1"/>
  <c r="L8976" i="24"/>
  <c r="K8976" i="24"/>
  <c r="J8976" i="24"/>
  <c r="M8976" i="24"/>
  <c r="N8976" i="24"/>
  <c r="I8978" i="24" l="1"/>
  <c r="L8977" i="24"/>
  <c r="K8977" i="24"/>
  <c r="N8977" i="24"/>
  <c r="J8977" i="24"/>
  <c r="M8977" i="24"/>
  <c r="I8979" i="24" l="1"/>
  <c r="L8978" i="24"/>
  <c r="K8978" i="24"/>
  <c r="J8978" i="24"/>
  <c r="M8978" i="24"/>
  <c r="N8978" i="24"/>
  <c r="I8980" i="24" l="1"/>
  <c r="L8979" i="24"/>
  <c r="J8979" i="24"/>
  <c r="K8979" i="24"/>
  <c r="N8979" i="24"/>
  <c r="M8979" i="24"/>
  <c r="I8981" i="24" l="1"/>
  <c r="L8980" i="24"/>
  <c r="J8980" i="24"/>
  <c r="M8980" i="24"/>
  <c r="K8980" i="24"/>
  <c r="N8980" i="24"/>
  <c r="I8982" i="24" l="1"/>
  <c r="L8981" i="24"/>
  <c r="K8981" i="24"/>
  <c r="M8981" i="24"/>
  <c r="J8981" i="24"/>
  <c r="N8981" i="24"/>
  <c r="I8983" i="24" l="1"/>
  <c r="L8982" i="24"/>
  <c r="K8982" i="24"/>
  <c r="J8982" i="24"/>
  <c r="N8982" i="24"/>
  <c r="M8982" i="24"/>
  <c r="I8984" i="24" l="1"/>
  <c r="L8983" i="24"/>
  <c r="K8983" i="24"/>
  <c r="J8983" i="24"/>
  <c r="N8983" i="24"/>
  <c r="M8983" i="24"/>
  <c r="I8985" i="24" l="1"/>
  <c r="L8984" i="24"/>
  <c r="K8984" i="24"/>
  <c r="J8984" i="24"/>
  <c r="M8984" i="24"/>
  <c r="N8984" i="24"/>
  <c r="I8986" i="24" l="1"/>
  <c r="L8985" i="24"/>
  <c r="M8985" i="24"/>
  <c r="K8985" i="24"/>
  <c r="J8985" i="24"/>
  <c r="N8985" i="24"/>
  <c r="I8987" i="24" l="1"/>
  <c r="L8986" i="24"/>
  <c r="K8986" i="24"/>
  <c r="J8986" i="24"/>
  <c r="M8986" i="24"/>
  <c r="N8986" i="24"/>
  <c r="I8988" i="24" l="1"/>
  <c r="L8987" i="24"/>
  <c r="J8987" i="24"/>
  <c r="K8987" i="24"/>
  <c r="M8987" i="24"/>
  <c r="N8987" i="24"/>
  <c r="I8989" i="24" l="1"/>
  <c r="L8988" i="24"/>
  <c r="K8988" i="24"/>
  <c r="J8988" i="24"/>
  <c r="M8988" i="24"/>
  <c r="N8988" i="24"/>
  <c r="I8990" i="24" l="1"/>
  <c r="L8989" i="24"/>
  <c r="J8989" i="24"/>
  <c r="K8989" i="24"/>
  <c r="M8989" i="24"/>
  <c r="N8989" i="24"/>
  <c r="I8991" i="24" l="1"/>
  <c r="L8990" i="24"/>
  <c r="K8990" i="24"/>
  <c r="J8990" i="24"/>
  <c r="N8990" i="24"/>
  <c r="M8990" i="24"/>
  <c r="I8992" i="24" l="1"/>
  <c r="L8991" i="24"/>
  <c r="K8991" i="24"/>
  <c r="J8991" i="24"/>
  <c r="N8991" i="24"/>
  <c r="M8991" i="24"/>
  <c r="I8993" i="24" l="1"/>
  <c r="L8992" i="24"/>
  <c r="K8992" i="24"/>
  <c r="J8992" i="24"/>
  <c r="N8992" i="24"/>
  <c r="M8992" i="24"/>
  <c r="I8994" i="24" l="1"/>
  <c r="L8993" i="24"/>
  <c r="J8993" i="24"/>
  <c r="M8993" i="24"/>
  <c r="K8993" i="24"/>
  <c r="N8993" i="24"/>
  <c r="I8995" i="24" l="1"/>
  <c r="L8994" i="24"/>
  <c r="K8994" i="24"/>
  <c r="J8994" i="24"/>
  <c r="M8994" i="24"/>
  <c r="N8994" i="24"/>
  <c r="I8996" i="24" l="1"/>
  <c r="L8995" i="24"/>
  <c r="J8995" i="24"/>
  <c r="K8995" i="24"/>
  <c r="N8995" i="24"/>
  <c r="M8995" i="24"/>
  <c r="I8997" i="24" l="1"/>
  <c r="L8996" i="24"/>
  <c r="K8996" i="24"/>
  <c r="N8996" i="24"/>
  <c r="J8996" i="24"/>
  <c r="M8996" i="24"/>
  <c r="I8998" i="24" l="1"/>
  <c r="L8997" i="24"/>
  <c r="J8997" i="24"/>
  <c r="K8997" i="24"/>
  <c r="N8997" i="24"/>
  <c r="M8997" i="24"/>
  <c r="I8999" i="24" l="1"/>
  <c r="L8998" i="24"/>
  <c r="K8998" i="24"/>
  <c r="M8998" i="24"/>
  <c r="J8998" i="24"/>
  <c r="N8998" i="24"/>
  <c r="I9000" i="24" l="1"/>
  <c r="L8999" i="24"/>
  <c r="N8999" i="24"/>
  <c r="K8999" i="24"/>
  <c r="J8999" i="24"/>
  <c r="M8999" i="24"/>
  <c r="I9001" i="24" l="1"/>
  <c r="L9000" i="24"/>
  <c r="K9000" i="24"/>
  <c r="J9000" i="24"/>
  <c r="N9000" i="24"/>
  <c r="M9000" i="24"/>
  <c r="I9002" i="24" l="1"/>
  <c r="L9001" i="24"/>
  <c r="J9001" i="24"/>
  <c r="N9001" i="24"/>
  <c r="K9001" i="24"/>
  <c r="M9001" i="24"/>
  <c r="I9003" i="24" l="1"/>
  <c r="L9002" i="24"/>
  <c r="J9002" i="24"/>
  <c r="K9002" i="24"/>
  <c r="N9002" i="24"/>
  <c r="M9002" i="24"/>
  <c r="I9004" i="24" l="1"/>
  <c r="L9003" i="24"/>
  <c r="J9003" i="24"/>
  <c r="K9003" i="24"/>
  <c r="N9003" i="24"/>
  <c r="M9003" i="24"/>
  <c r="I9005" i="24" l="1"/>
  <c r="L9004" i="24"/>
  <c r="K9004" i="24"/>
  <c r="N9004" i="24"/>
  <c r="J9004" i="24"/>
  <c r="M9004" i="24"/>
  <c r="I9006" i="24" l="1"/>
  <c r="L9005" i="24"/>
  <c r="J9005" i="24"/>
  <c r="K9005" i="24"/>
  <c r="M9005" i="24"/>
  <c r="N9005" i="24"/>
  <c r="I9007" i="24" l="1"/>
  <c r="L9006" i="24"/>
  <c r="K9006" i="24"/>
  <c r="J9006" i="24"/>
  <c r="M9006" i="24"/>
  <c r="N9006" i="24"/>
  <c r="I9008" i="24" l="1"/>
  <c r="L9007" i="24"/>
  <c r="J9007" i="24"/>
  <c r="N9007" i="24"/>
  <c r="K9007" i="24"/>
  <c r="M9007" i="24"/>
  <c r="I9009" i="24" l="1"/>
  <c r="L9008" i="24"/>
  <c r="K9008" i="24"/>
  <c r="J9008" i="24"/>
  <c r="M9008" i="24"/>
  <c r="N9008" i="24"/>
  <c r="I9010" i="24" l="1"/>
  <c r="L9009" i="24"/>
  <c r="J9009" i="24"/>
  <c r="M9009" i="24"/>
  <c r="K9009" i="24"/>
  <c r="N9009" i="24"/>
  <c r="I9011" i="24" l="1"/>
  <c r="L9010" i="24"/>
  <c r="J9010" i="24"/>
  <c r="K9010" i="24"/>
  <c r="M9010" i="24"/>
  <c r="N9010" i="24"/>
  <c r="I9012" i="24" l="1"/>
  <c r="L9011" i="24"/>
  <c r="K9011" i="24"/>
  <c r="N9011" i="24"/>
  <c r="M9011" i="24"/>
  <c r="J9011" i="24"/>
  <c r="I9013" i="24" l="1"/>
  <c r="L9012" i="24"/>
  <c r="K9012" i="24"/>
  <c r="M9012" i="24"/>
  <c r="N9012" i="24"/>
  <c r="J9012" i="24"/>
  <c r="I9014" i="24" l="1"/>
  <c r="L9013" i="24"/>
  <c r="M9013" i="24"/>
  <c r="J9013" i="24"/>
  <c r="K9013" i="24"/>
  <c r="N9013" i="24"/>
  <c r="I9015" i="24" l="1"/>
  <c r="L9014" i="24"/>
  <c r="K9014" i="24"/>
  <c r="M9014" i="24"/>
  <c r="J9014" i="24"/>
  <c r="N9014" i="24"/>
  <c r="I9016" i="24" l="1"/>
  <c r="L9015" i="24"/>
  <c r="K9015" i="24"/>
  <c r="J9015" i="24"/>
  <c r="N9015" i="24"/>
  <c r="M9015" i="24"/>
  <c r="I9017" i="24" l="1"/>
  <c r="L9016" i="24"/>
  <c r="K9016" i="24"/>
  <c r="N9016" i="24"/>
  <c r="M9016" i="24"/>
  <c r="J9016" i="24"/>
  <c r="I9018" i="24" l="1"/>
  <c r="L9017" i="24"/>
  <c r="K9017" i="24"/>
  <c r="J9017" i="24"/>
  <c r="N9017" i="24"/>
  <c r="M9017" i="24"/>
  <c r="I9019" i="24" l="1"/>
  <c r="L9018" i="24"/>
  <c r="J9018" i="24"/>
  <c r="M9018" i="24"/>
  <c r="K9018" i="24"/>
  <c r="N9018" i="24"/>
  <c r="I9020" i="24" l="1"/>
  <c r="L9019" i="24"/>
  <c r="M9019" i="24"/>
  <c r="K9019" i="24"/>
  <c r="J9019" i="24"/>
  <c r="N9019" i="24"/>
  <c r="I9021" i="24" l="1"/>
  <c r="L9020" i="24"/>
  <c r="K9020" i="24"/>
  <c r="M9020" i="24"/>
  <c r="J9020" i="24"/>
  <c r="N9020" i="24"/>
  <c r="I9022" i="24" l="1"/>
  <c r="L9021" i="24"/>
  <c r="J9021" i="24"/>
  <c r="K9021" i="24"/>
  <c r="M9021" i="24"/>
  <c r="N9021" i="24"/>
  <c r="I9023" i="24" l="1"/>
  <c r="L9022" i="24"/>
  <c r="M9022" i="24"/>
  <c r="K9022" i="24"/>
  <c r="N9022" i="24"/>
  <c r="J9022" i="24"/>
  <c r="I9024" i="24" l="1"/>
  <c r="L9023" i="24"/>
  <c r="K9023" i="24"/>
  <c r="J9023" i="24"/>
  <c r="M9023" i="24"/>
  <c r="N9023" i="24"/>
  <c r="I9025" i="24" l="1"/>
  <c r="L9024" i="24"/>
  <c r="J9024" i="24"/>
  <c r="K9024" i="24"/>
  <c r="N9024" i="24"/>
  <c r="M9024" i="24"/>
  <c r="I9026" i="24" l="1"/>
  <c r="L9025" i="24"/>
  <c r="J9025" i="24"/>
  <c r="N9025" i="24"/>
  <c r="K9025" i="24"/>
  <c r="M9025" i="24"/>
  <c r="I9027" i="24" l="1"/>
  <c r="L9026" i="24"/>
  <c r="N9026" i="24"/>
  <c r="K9026" i="24"/>
  <c r="J9026" i="24"/>
  <c r="M9026" i="24"/>
  <c r="I9028" i="24" l="1"/>
  <c r="L9027" i="24"/>
  <c r="J9027" i="24"/>
  <c r="K9027" i="24"/>
  <c r="N9027" i="24"/>
  <c r="M9027" i="24"/>
  <c r="I9029" i="24" l="1"/>
  <c r="L9028" i="24"/>
  <c r="J9028" i="24"/>
  <c r="M9028" i="24"/>
  <c r="K9028" i="24"/>
  <c r="N9028" i="24"/>
  <c r="I9030" i="24" l="1"/>
  <c r="L9029" i="24"/>
  <c r="K9029" i="24"/>
  <c r="J9029" i="24"/>
  <c r="N9029" i="24"/>
  <c r="M9029" i="24"/>
  <c r="I9031" i="24" l="1"/>
  <c r="L9030" i="24"/>
  <c r="J9030" i="24"/>
  <c r="M9030" i="24"/>
  <c r="K9030" i="24"/>
  <c r="N9030" i="24"/>
  <c r="I9032" i="24" l="1"/>
  <c r="L9031" i="24"/>
  <c r="J9031" i="24"/>
  <c r="M9031" i="24"/>
  <c r="K9031" i="24"/>
  <c r="N9031" i="24"/>
  <c r="I9033" i="24" l="1"/>
  <c r="L9032" i="24"/>
  <c r="K9032" i="24"/>
  <c r="J9032" i="24"/>
  <c r="M9032" i="24"/>
  <c r="N9032" i="24"/>
  <c r="I9034" i="24" l="1"/>
  <c r="L9033" i="24"/>
  <c r="J9033" i="24"/>
  <c r="K9033" i="24"/>
  <c r="M9033" i="24"/>
  <c r="N9033" i="24"/>
  <c r="I9035" i="24" l="1"/>
  <c r="L9034" i="24"/>
  <c r="M9034" i="24"/>
  <c r="K9034" i="24"/>
  <c r="J9034" i="24"/>
  <c r="N9034" i="24"/>
  <c r="I9036" i="24" l="1"/>
  <c r="L9035" i="24"/>
  <c r="K9035" i="24"/>
  <c r="J9035" i="24"/>
  <c r="N9035" i="24"/>
  <c r="M9035" i="24"/>
  <c r="I9037" i="24" l="1"/>
  <c r="L9036" i="24"/>
  <c r="M9036" i="24"/>
  <c r="K9036" i="24"/>
  <c r="J9036" i="24"/>
  <c r="N9036" i="24"/>
  <c r="I9038" i="24" l="1"/>
  <c r="L9037" i="24"/>
  <c r="K9037" i="24"/>
  <c r="J9037" i="24"/>
  <c r="N9037" i="24"/>
  <c r="M9037" i="24"/>
  <c r="I9039" i="24" l="1"/>
  <c r="L9038" i="24"/>
  <c r="K9038" i="24"/>
  <c r="J9038" i="24"/>
  <c r="N9038" i="24"/>
  <c r="M9038" i="24"/>
  <c r="I9040" i="24" l="1"/>
  <c r="L9039" i="24"/>
  <c r="J9039" i="24"/>
  <c r="K9039" i="24"/>
  <c r="N9039" i="24"/>
  <c r="M9039" i="24"/>
  <c r="I9041" i="24" l="1"/>
  <c r="L9040" i="24"/>
  <c r="N9040" i="24"/>
  <c r="K9040" i="24"/>
  <c r="M9040" i="24"/>
  <c r="J9040" i="24"/>
  <c r="I9042" i="24" l="1"/>
  <c r="L9041" i="24"/>
  <c r="K9041" i="24"/>
  <c r="J9041" i="24"/>
  <c r="N9041" i="24"/>
  <c r="M9041" i="24"/>
  <c r="I9043" i="24" l="1"/>
  <c r="L9042" i="24"/>
  <c r="J9042" i="24"/>
  <c r="N9042" i="24"/>
  <c r="K9042" i="24"/>
  <c r="M9042" i="24"/>
  <c r="I9044" i="24" l="1"/>
  <c r="L9043" i="24"/>
  <c r="K9043" i="24"/>
  <c r="M9043" i="24"/>
  <c r="J9043" i="24"/>
  <c r="N9043" i="24"/>
  <c r="I9045" i="24" l="1"/>
  <c r="L9044" i="24"/>
  <c r="K9044" i="24"/>
  <c r="N9044" i="24"/>
  <c r="J9044" i="24"/>
  <c r="M9044" i="24"/>
  <c r="I9046" i="24" l="1"/>
  <c r="L9045" i="24"/>
  <c r="N9045" i="24"/>
  <c r="M9045" i="24"/>
  <c r="K9045" i="24"/>
  <c r="J9045" i="24"/>
  <c r="I9047" i="24" l="1"/>
  <c r="L9046" i="24"/>
  <c r="K9046" i="24"/>
  <c r="N9046" i="24"/>
  <c r="J9046" i="24"/>
  <c r="M9046" i="24"/>
  <c r="I9048" i="24" l="1"/>
  <c r="L9047" i="24"/>
  <c r="K9047" i="24"/>
  <c r="M9047" i="24"/>
  <c r="J9047" i="24"/>
  <c r="N9047" i="24"/>
  <c r="I9049" i="24" l="1"/>
  <c r="L9048" i="24"/>
  <c r="K9048" i="24"/>
  <c r="J9048" i="24"/>
  <c r="M9048" i="24"/>
  <c r="N9048" i="24"/>
  <c r="I9050" i="24" l="1"/>
  <c r="L9049" i="24"/>
  <c r="N9049" i="24"/>
  <c r="K9049" i="24"/>
  <c r="J9049" i="24"/>
  <c r="M9049" i="24"/>
  <c r="I9051" i="24" l="1"/>
  <c r="L9050" i="24"/>
  <c r="N9050" i="24"/>
  <c r="K9050" i="24"/>
  <c r="M9050" i="24"/>
  <c r="J9050" i="24"/>
  <c r="I9052" i="24" l="1"/>
  <c r="L9051" i="24"/>
  <c r="K9051" i="24"/>
  <c r="M9051" i="24"/>
  <c r="J9051" i="24"/>
  <c r="N9051" i="24"/>
  <c r="I9053" i="24" l="1"/>
  <c r="L9052" i="24"/>
  <c r="K9052" i="24"/>
  <c r="J9052" i="24"/>
  <c r="N9052" i="24"/>
  <c r="M9052" i="24"/>
  <c r="I9054" i="24" l="1"/>
  <c r="L9053" i="24"/>
  <c r="J9053" i="24"/>
  <c r="K9053" i="24"/>
  <c r="N9053" i="24"/>
  <c r="M9053" i="24"/>
  <c r="I9055" i="24" l="1"/>
  <c r="L9054" i="24"/>
  <c r="J9054" i="24"/>
  <c r="K9054" i="24"/>
  <c r="M9054" i="24"/>
  <c r="N9054" i="24"/>
  <c r="I9056" i="24" l="1"/>
  <c r="L9055" i="24"/>
  <c r="N9055" i="24"/>
  <c r="K9055" i="24"/>
  <c r="M9055" i="24"/>
  <c r="J9055" i="24"/>
  <c r="I9057" i="24" l="1"/>
  <c r="L9056" i="24"/>
  <c r="J9056" i="24"/>
  <c r="M9056" i="24"/>
  <c r="K9056" i="24"/>
  <c r="N9056" i="24"/>
  <c r="I9058" i="24" l="1"/>
  <c r="L9057" i="24"/>
  <c r="K9057" i="24"/>
  <c r="J9057" i="24"/>
  <c r="N9057" i="24"/>
  <c r="M9057" i="24"/>
  <c r="I9059" i="24" l="1"/>
  <c r="L9058" i="24"/>
  <c r="K9058" i="24"/>
  <c r="J9058" i="24"/>
  <c r="N9058" i="24"/>
  <c r="M9058" i="24"/>
  <c r="I9060" i="24" l="1"/>
  <c r="L9059" i="24"/>
  <c r="K9059" i="24"/>
  <c r="J9059" i="24"/>
  <c r="N9059" i="24"/>
  <c r="M9059" i="24"/>
  <c r="I9061" i="24" l="1"/>
  <c r="L9060" i="24"/>
  <c r="M9060" i="24"/>
  <c r="K9060" i="24"/>
  <c r="J9060" i="24"/>
  <c r="N9060" i="24"/>
  <c r="I9062" i="24" l="1"/>
  <c r="L9061" i="24"/>
  <c r="N9061" i="24"/>
  <c r="J9061" i="24"/>
  <c r="K9061" i="24"/>
  <c r="M9061" i="24"/>
  <c r="I9063" i="24" l="1"/>
  <c r="L9062" i="24"/>
  <c r="N9062" i="24"/>
  <c r="K9062" i="24"/>
  <c r="J9062" i="24"/>
  <c r="M9062" i="24"/>
  <c r="I9064" i="24" l="1"/>
  <c r="L9063" i="24"/>
  <c r="K9063" i="24"/>
  <c r="J9063" i="24"/>
  <c r="N9063" i="24"/>
  <c r="M9063" i="24"/>
  <c r="I9065" i="24" l="1"/>
  <c r="L9064" i="24"/>
  <c r="N9064" i="24"/>
  <c r="K9064" i="24"/>
  <c r="J9064" i="24"/>
  <c r="M9064" i="24"/>
  <c r="I9066" i="24" l="1"/>
  <c r="L9065" i="24"/>
  <c r="K9065" i="24"/>
  <c r="J9065" i="24"/>
  <c r="M9065" i="24"/>
  <c r="N9065" i="24"/>
  <c r="I9067" i="24" l="1"/>
  <c r="L9066" i="24"/>
  <c r="N9066" i="24"/>
  <c r="K9066" i="24"/>
  <c r="J9066" i="24"/>
  <c r="M9066" i="24"/>
  <c r="I9068" i="24" l="1"/>
  <c r="L9067" i="24"/>
  <c r="N9067" i="24"/>
  <c r="K9067" i="24"/>
  <c r="M9067" i="24"/>
  <c r="J9067" i="24"/>
  <c r="I9069" i="24" l="1"/>
  <c r="L9068" i="24"/>
  <c r="N9068" i="24"/>
  <c r="K9068" i="24"/>
  <c r="M9068" i="24"/>
  <c r="J9068" i="24"/>
  <c r="I9070" i="24" l="1"/>
  <c r="L9069" i="24"/>
  <c r="J9069" i="24"/>
  <c r="K9069" i="24"/>
  <c r="N9069" i="24"/>
  <c r="M9069" i="24"/>
  <c r="I9071" i="24" l="1"/>
  <c r="L9070" i="24"/>
  <c r="K9070" i="24"/>
  <c r="J9070" i="24"/>
  <c r="M9070" i="24"/>
  <c r="N9070" i="24"/>
  <c r="I9072" i="24" l="1"/>
  <c r="L9071" i="24"/>
  <c r="J9071" i="24"/>
  <c r="M9071" i="24"/>
  <c r="K9071" i="24"/>
  <c r="N9071" i="24"/>
  <c r="I9073" i="24" l="1"/>
  <c r="L9072" i="24"/>
  <c r="K9072" i="24"/>
  <c r="J9072" i="24"/>
  <c r="M9072" i="24"/>
  <c r="N9072" i="24"/>
  <c r="I9074" i="24" l="1"/>
  <c r="L9073" i="24"/>
  <c r="K9073" i="24"/>
  <c r="J9073" i="24"/>
  <c r="N9073" i="24"/>
  <c r="M9073" i="24"/>
  <c r="I9075" i="24" l="1"/>
  <c r="L9074" i="24"/>
  <c r="J9074" i="24"/>
  <c r="K9074" i="24"/>
  <c r="M9074" i="24"/>
  <c r="N9074" i="24"/>
  <c r="I9076" i="24" l="1"/>
  <c r="L9075" i="24"/>
  <c r="K9075" i="24"/>
  <c r="N9075" i="24"/>
  <c r="J9075" i="24"/>
  <c r="M9075" i="24"/>
  <c r="I9077" i="24" l="1"/>
  <c r="L9076" i="24"/>
  <c r="K9076" i="24"/>
  <c r="J9076" i="24"/>
  <c r="M9076" i="24"/>
  <c r="N9076" i="24"/>
  <c r="I9078" i="24" l="1"/>
  <c r="L9077" i="24"/>
  <c r="J9077" i="24"/>
  <c r="M9077" i="24"/>
  <c r="K9077" i="24"/>
  <c r="N9077" i="24"/>
  <c r="I9079" i="24" l="1"/>
  <c r="L9078" i="24"/>
  <c r="K9078" i="24"/>
  <c r="M9078" i="24"/>
  <c r="J9078" i="24"/>
  <c r="N9078" i="24"/>
  <c r="I9080" i="24" l="1"/>
  <c r="L9079" i="24"/>
  <c r="M9079" i="24"/>
  <c r="K9079" i="24"/>
  <c r="J9079" i="24"/>
  <c r="N9079" i="24"/>
  <c r="I9081" i="24" l="1"/>
  <c r="L9080" i="24"/>
  <c r="M9080" i="24"/>
  <c r="K9080" i="24"/>
  <c r="J9080" i="24"/>
  <c r="N9080" i="24"/>
  <c r="I9082" i="24" l="1"/>
  <c r="L9081" i="24"/>
  <c r="K9081" i="24"/>
  <c r="N9081" i="24"/>
  <c r="J9081" i="24"/>
  <c r="M9081" i="24"/>
  <c r="I9083" i="24" l="1"/>
  <c r="L9082" i="24"/>
  <c r="K9082" i="24"/>
  <c r="J9082" i="24"/>
  <c r="M9082" i="24"/>
  <c r="N9082" i="24"/>
  <c r="I9084" i="24" l="1"/>
  <c r="L9083" i="24"/>
  <c r="K9083" i="24"/>
  <c r="N9083" i="24"/>
  <c r="J9083" i="24"/>
  <c r="M9083" i="24"/>
  <c r="I9085" i="24" l="1"/>
  <c r="L9084" i="24"/>
  <c r="K9084" i="24"/>
  <c r="J9084" i="24"/>
  <c r="M9084" i="24"/>
  <c r="N9084" i="24"/>
  <c r="I9086" i="24" l="1"/>
  <c r="L9085" i="24"/>
  <c r="J9085" i="24"/>
  <c r="K9085" i="24"/>
  <c r="M9085" i="24"/>
  <c r="N9085" i="24"/>
  <c r="I9087" i="24" l="1"/>
  <c r="L9086" i="24"/>
  <c r="K9086" i="24"/>
  <c r="N9086" i="24"/>
  <c r="J9086" i="24"/>
  <c r="M9086" i="24"/>
  <c r="I9088" i="24" l="1"/>
  <c r="L9087" i="24"/>
  <c r="J9087" i="24"/>
  <c r="N9087" i="24"/>
  <c r="K9087" i="24"/>
  <c r="M9087" i="24"/>
  <c r="I9089" i="24" l="1"/>
  <c r="L9088" i="24"/>
  <c r="K9088" i="24"/>
  <c r="N9088" i="24"/>
  <c r="J9088" i="24"/>
  <c r="M9088" i="24"/>
  <c r="I9090" i="24" l="1"/>
  <c r="L9089" i="24"/>
  <c r="K9089" i="24"/>
  <c r="J9089" i="24"/>
  <c r="M9089" i="24"/>
  <c r="N9089" i="24"/>
  <c r="I9091" i="24" l="1"/>
  <c r="L9090" i="24"/>
  <c r="K9090" i="24"/>
  <c r="N9090" i="24"/>
  <c r="J9090" i="24"/>
  <c r="M9090" i="24"/>
  <c r="I9092" i="24" l="1"/>
  <c r="L9091" i="24"/>
  <c r="N9091" i="24"/>
  <c r="K9091" i="24"/>
  <c r="M9091" i="24"/>
  <c r="J9091" i="24"/>
  <c r="I9093" i="24" l="1"/>
  <c r="L9092" i="24"/>
  <c r="J9092" i="24"/>
  <c r="K9092" i="24"/>
  <c r="N9092" i="24"/>
  <c r="M9092" i="24"/>
  <c r="I9094" i="24" l="1"/>
  <c r="L9093" i="24"/>
  <c r="J9093" i="24"/>
  <c r="N9093" i="24"/>
  <c r="K9093" i="24"/>
  <c r="M9093" i="24"/>
  <c r="I9095" i="24" l="1"/>
  <c r="L9094" i="24"/>
  <c r="N9094" i="24"/>
  <c r="K9094" i="24"/>
  <c r="M9094" i="24"/>
  <c r="J9094" i="24"/>
  <c r="I9096" i="24" l="1"/>
  <c r="L9095" i="24"/>
  <c r="J9095" i="24"/>
  <c r="N9095" i="24"/>
  <c r="M9095" i="24"/>
  <c r="K9095" i="24"/>
  <c r="I9097" i="24" l="1"/>
  <c r="L9096" i="24"/>
  <c r="K9096" i="24"/>
  <c r="M9096" i="24"/>
  <c r="J9096" i="24"/>
  <c r="N9096" i="24"/>
  <c r="I9098" i="24" l="1"/>
  <c r="L9097" i="24"/>
  <c r="K9097" i="24"/>
  <c r="M9097" i="24"/>
  <c r="J9097" i="24"/>
  <c r="N9097" i="24"/>
  <c r="I9099" i="24" l="1"/>
  <c r="L9098" i="24"/>
  <c r="M9098" i="24"/>
  <c r="K9098" i="24"/>
  <c r="J9098" i="24"/>
  <c r="N9098" i="24"/>
  <c r="I9100" i="24" l="1"/>
  <c r="L9099" i="24"/>
  <c r="M9099" i="24"/>
  <c r="K9099" i="24"/>
  <c r="J9099" i="24"/>
  <c r="N9099" i="24"/>
  <c r="I9101" i="24" l="1"/>
  <c r="L9100" i="24"/>
  <c r="K9100" i="24"/>
  <c r="J9100" i="24"/>
  <c r="N9100" i="24"/>
  <c r="M9100" i="24"/>
  <c r="I9102" i="24" l="1"/>
  <c r="L9101" i="24"/>
  <c r="J9101" i="24"/>
  <c r="N9101" i="24"/>
  <c r="K9101" i="24"/>
  <c r="M9101" i="24"/>
  <c r="I9103" i="24" l="1"/>
  <c r="L9102" i="24"/>
  <c r="K9102" i="24"/>
  <c r="N9102" i="24"/>
  <c r="J9102" i="24"/>
  <c r="M9102" i="24"/>
  <c r="I9104" i="24" l="1"/>
  <c r="L9103" i="24"/>
  <c r="K9103" i="24"/>
  <c r="M9103" i="24"/>
  <c r="J9103" i="24"/>
  <c r="N9103" i="24"/>
  <c r="I9105" i="24" l="1"/>
  <c r="L9104" i="24"/>
  <c r="K9104" i="24"/>
  <c r="N9104" i="24"/>
  <c r="M9104" i="24"/>
  <c r="J9104" i="24"/>
  <c r="I9106" i="24" l="1"/>
  <c r="L9105" i="24"/>
  <c r="K9105" i="24"/>
  <c r="N9105" i="24"/>
  <c r="M9105" i="24"/>
  <c r="J9105" i="24"/>
  <c r="I9107" i="24" l="1"/>
  <c r="L9106" i="24"/>
  <c r="J9106" i="24"/>
  <c r="M9106" i="24"/>
  <c r="K9106" i="24"/>
  <c r="N9106" i="24"/>
  <c r="I9108" i="24" l="1"/>
  <c r="L9107" i="24"/>
  <c r="M9107" i="24"/>
  <c r="K9107" i="24"/>
  <c r="J9107" i="24"/>
  <c r="N9107" i="24"/>
  <c r="I9109" i="24" l="1"/>
  <c r="L9108" i="24"/>
  <c r="J9108" i="24"/>
  <c r="K9108" i="24"/>
  <c r="M9108" i="24"/>
  <c r="N9108" i="24"/>
  <c r="I9110" i="24" l="1"/>
  <c r="L9109" i="24"/>
  <c r="K9109" i="24"/>
  <c r="J9109" i="24"/>
  <c r="N9109" i="24"/>
  <c r="M9109" i="24"/>
  <c r="I9111" i="24" l="1"/>
  <c r="L9110" i="24"/>
  <c r="K9110" i="24"/>
  <c r="M9110" i="24"/>
  <c r="J9110" i="24"/>
  <c r="N9110" i="24"/>
  <c r="I9112" i="24" l="1"/>
  <c r="L9111" i="24"/>
  <c r="J9111" i="24"/>
  <c r="K9111" i="24"/>
  <c r="N9111" i="24"/>
  <c r="M9111" i="24"/>
  <c r="I9113" i="24" l="1"/>
  <c r="L9112" i="24"/>
  <c r="K9112" i="24"/>
  <c r="J9112" i="24"/>
  <c r="N9112" i="24"/>
  <c r="M9112" i="24"/>
  <c r="I9114" i="24" l="1"/>
  <c r="L9113" i="24"/>
  <c r="N9113" i="24"/>
  <c r="K9113" i="24"/>
  <c r="J9113" i="24"/>
  <c r="M9113" i="24"/>
  <c r="I9115" i="24" l="1"/>
  <c r="L9114" i="24"/>
  <c r="J9114" i="24"/>
  <c r="K9114" i="24"/>
  <c r="N9114" i="24"/>
  <c r="M9114" i="24"/>
  <c r="I9116" i="24" l="1"/>
  <c r="L9115" i="24"/>
  <c r="K9115" i="24"/>
  <c r="J9115" i="24"/>
  <c r="M9115" i="24"/>
  <c r="N9115" i="24"/>
  <c r="I9117" i="24" l="1"/>
  <c r="L9116" i="24"/>
  <c r="M9116" i="24"/>
  <c r="K9116" i="24"/>
  <c r="J9116" i="24"/>
  <c r="N9116" i="24"/>
  <c r="I9118" i="24" l="1"/>
  <c r="L9117" i="24"/>
  <c r="J9117" i="24"/>
  <c r="N9117" i="24"/>
  <c r="K9117" i="24"/>
  <c r="M9117" i="24"/>
  <c r="I9119" i="24" l="1"/>
  <c r="L9118" i="24"/>
  <c r="J9118" i="24"/>
  <c r="M9118" i="24"/>
  <c r="K9118" i="24"/>
  <c r="N9118" i="24"/>
  <c r="I9120" i="24" l="1"/>
  <c r="L9119" i="24"/>
  <c r="M9119" i="24"/>
  <c r="K9119" i="24"/>
  <c r="J9119" i="24"/>
  <c r="N9119" i="24"/>
  <c r="I9121" i="24" l="1"/>
  <c r="L9120" i="24"/>
  <c r="J9120" i="24"/>
  <c r="K9120" i="24"/>
  <c r="N9120" i="24"/>
  <c r="M9120" i="24"/>
  <c r="I9122" i="24" l="1"/>
  <c r="L9121" i="24"/>
  <c r="K9121" i="24"/>
  <c r="N9121" i="24"/>
  <c r="M9121" i="24"/>
  <c r="J9121" i="24"/>
  <c r="I9123" i="24" l="1"/>
  <c r="L9122" i="24"/>
  <c r="K9122" i="24"/>
  <c r="N9122" i="24"/>
  <c r="J9122" i="24"/>
  <c r="M9122" i="24"/>
  <c r="I9124" i="24" l="1"/>
  <c r="L9123" i="24"/>
  <c r="K9123" i="24"/>
  <c r="N9123" i="24"/>
  <c r="J9123" i="24"/>
  <c r="M9123" i="24"/>
  <c r="I9125" i="24" l="1"/>
  <c r="L9124" i="24"/>
  <c r="M9124" i="24"/>
  <c r="K9124" i="24"/>
  <c r="J9124" i="24"/>
  <c r="N9124" i="24"/>
  <c r="I9126" i="24" l="1"/>
  <c r="L9125" i="24"/>
  <c r="M9125" i="24"/>
  <c r="J9125" i="24"/>
  <c r="N9125" i="24"/>
  <c r="K9125" i="24"/>
  <c r="I9127" i="24" l="1"/>
  <c r="L9126" i="24"/>
  <c r="M9126" i="24"/>
  <c r="K9126" i="24"/>
  <c r="J9126" i="24"/>
  <c r="N9126" i="24"/>
  <c r="I9128" i="24" l="1"/>
  <c r="L9127" i="24"/>
  <c r="J9127" i="24"/>
  <c r="N9127" i="24"/>
  <c r="K9127" i="24"/>
  <c r="M9127" i="24"/>
  <c r="I9129" i="24" l="1"/>
  <c r="L9128" i="24"/>
  <c r="K9128" i="24"/>
  <c r="J9128" i="24"/>
  <c r="N9128" i="24"/>
  <c r="M9128" i="24"/>
  <c r="I9130" i="24" l="1"/>
  <c r="L9129" i="24"/>
  <c r="K9129" i="24"/>
  <c r="N9129" i="24"/>
  <c r="J9129" i="24"/>
  <c r="M9129" i="24"/>
  <c r="I9131" i="24" l="1"/>
  <c r="L9130" i="24"/>
  <c r="J9130" i="24"/>
  <c r="N9130" i="24"/>
  <c r="M9130" i="24"/>
  <c r="K9130" i="24"/>
  <c r="I9132" i="24" l="1"/>
  <c r="L9131" i="24"/>
  <c r="J9131" i="24"/>
  <c r="M9131" i="24"/>
  <c r="K9131" i="24"/>
  <c r="N9131" i="24"/>
  <c r="I9133" i="24" l="1"/>
  <c r="L9132" i="24"/>
  <c r="N9132" i="24"/>
  <c r="K9132" i="24"/>
  <c r="M9132" i="24"/>
  <c r="J9132" i="24"/>
  <c r="I9134" i="24" l="1"/>
  <c r="L9133" i="24"/>
  <c r="K9133" i="24"/>
  <c r="N9133" i="24"/>
  <c r="J9133" i="24"/>
  <c r="M9133" i="24"/>
  <c r="I9135" i="24" l="1"/>
  <c r="L9134" i="24"/>
  <c r="K9134" i="24"/>
  <c r="J9134" i="24"/>
  <c r="N9134" i="24"/>
  <c r="M9134" i="24"/>
  <c r="I9136" i="24" l="1"/>
  <c r="L9135" i="24"/>
  <c r="K9135" i="24"/>
  <c r="N9135" i="24"/>
  <c r="J9135" i="24"/>
  <c r="M9135" i="24"/>
  <c r="I9137" i="24" l="1"/>
  <c r="L9136" i="24"/>
  <c r="K9136" i="24"/>
  <c r="N9136" i="24"/>
  <c r="J9136" i="24"/>
  <c r="M9136" i="24"/>
  <c r="I9138" i="24" l="1"/>
  <c r="L9137" i="24"/>
  <c r="J9137" i="24"/>
  <c r="K9137" i="24"/>
  <c r="N9137" i="24"/>
  <c r="M9137" i="24"/>
  <c r="I9139" i="24" l="1"/>
  <c r="L9138" i="24"/>
  <c r="J9138" i="24"/>
  <c r="N9138" i="24"/>
  <c r="K9138" i="24"/>
  <c r="M9138" i="24"/>
  <c r="I9140" i="24" l="1"/>
  <c r="L9139" i="24"/>
  <c r="J9139" i="24"/>
  <c r="N9139" i="24"/>
  <c r="K9139" i="24"/>
  <c r="M9139" i="24"/>
  <c r="I9141" i="24" l="1"/>
  <c r="L9140" i="24"/>
  <c r="N9140" i="24"/>
  <c r="K9140" i="24"/>
  <c r="J9140" i="24"/>
  <c r="M9140" i="24"/>
  <c r="I9142" i="24" l="1"/>
  <c r="L9141" i="24"/>
  <c r="J9141" i="24"/>
  <c r="N9141" i="24"/>
  <c r="K9141" i="24"/>
  <c r="M9141" i="24"/>
  <c r="I9143" i="24" l="1"/>
  <c r="L9142" i="24"/>
  <c r="K9142" i="24"/>
  <c r="M9142" i="24"/>
  <c r="J9142" i="24"/>
  <c r="N9142" i="24"/>
  <c r="I9144" i="24" l="1"/>
  <c r="L9143" i="24"/>
  <c r="N9143" i="24"/>
  <c r="K9143" i="24"/>
  <c r="J9143" i="24"/>
  <c r="M9143" i="24"/>
  <c r="I9145" i="24" l="1"/>
  <c r="L9144" i="24"/>
  <c r="N9144" i="24"/>
  <c r="K9144" i="24"/>
  <c r="J9144" i="24"/>
  <c r="M9144" i="24"/>
  <c r="I9146" i="24" l="1"/>
  <c r="L9145" i="24"/>
  <c r="K9145" i="24"/>
  <c r="J9145" i="24"/>
  <c r="N9145" i="24"/>
  <c r="M9145" i="24"/>
  <c r="I9147" i="24" l="1"/>
  <c r="L9146" i="24"/>
  <c r="M9146" i="24"/>
  <c r="K9146" i="24"/>
  <c r="N9146" i="24"/>
  <c r="J9146" i="24"/>
  <c r="I9148" i="24" l="1"/>
  <c r="L9147" i="24"/>
  <c r="J9147" i="24"/>
  <c r="N9147" i="24"/>
  <c r="K9147" i="24"/>
  <c r="M9147" i="24"/>
  <c r="I9149" i="24" l="1"/>
  <c r="L9148" i="24"/>
  <c r="J9148" i="24"/>
  <c r="K9148" i="24"/>
  <c r="N9148" i="24"/>
  <c r="M9148" i="24"/>
  <c r="I9150" i="24" l="1"/>
  <c r="L9149" i="24"/>
  <c r="N9149" i="24"/>
  <c r="J9149" i="24"/>
  <c r="K9149" i="24"/>
  <c r="M9149" i="24"/>
  <c r="I9151" i="24" l="1"/>
  <c r="L9150" i="24"/>
  <c r="K9150" i="24"/>
  <c r="N9150" i="24"/>
  <c r="J9150" i="24"/>
  <c r="M9150" i="24"/>
  <c r="I9152" i="24" l="1"/>
  <c r="L9151" i="24"/>
  <c r="K9151" i="24"/>
  <c r="M9151" i="24"/>
  <c r="J9151" i="24"/>
  <c r="N9151" i="24"/>
  <c r="I9153" i="24" l="1"/>
  <c r="L9152" i="24"/>
  <c r="J9152" i="24"/>
  <c r="K9152" i="24"/>
  <c r="N9152" i="24"/>
  <c r="M9152" i="24"/>
  <c r="I9154" i="24" l="1"/>
  <c r="L9153" i="24"/>
  <c r="M9153" i="24"/>
  <c r="K9153" i="24"/>
  <c r="N9153" i="24"/>
  <c r="J9153" i="24"/>
  <c r="I9155" i="24" l="1"/>
  <c r="L9154" i="24"/>
  <c r="K9154" i="24"/>
  <c r="N9154" i="24"/>
  <c r="J9154" i="24"/>
  <c r="M9154" i="24"/>
  <c r="I9156" i="24" l="1"/>
  <c r="L9155" i="24"/>
  <c r="K9155" i="24"/>
  <c r="N9155" i="24"/>
  <c r="J9155" i="24"/>
  <c r="M9155" i="24"/>
  <c r="I9157" i="24" l="1"/>
  <c r="L9156" i="24"/>
  <c r="K9156" i="24"/>
  <c r="N9156" i="24"/>
  <c r="J9156" i="24"/>
  <c r="M9156" i="24"/>
  <c r="I9158" i="24" l="1"/>
  <c r="L9157" i="24"/>
  <c r="K9157" i="24"/>
  <c r="M9157" i="24"/>
  <c r="J9157" i="24"/>
  <c r="N9157" i="24"/>
  <c r="I9159" i="24" l="1"/>
  <c r="L9158" i="24"/>
  <c r="K9158" i="24"/>
  <c r="M9158" i="24"/>
  <c r="J9158" i="24"/>
  <c r="N9158" i="24"/>
  <c r="I9160" i="24" l="1"/>
  <c r="L9159" i="24"/>
  <c r="M9159" i="24"/>
  <c r="J9159" i="24"/>
  <c r="K9159" i="24"/>
  <c r="N9159" i="24"/>
  <c r="I9161" i="24" l="1"/>
  <c r="L9160" i="24"/>
  <c r="J9160" i="24"/>
  <c r="N9160" i="24"/>
  <c r="K9160" i="24"/>
  <c r="M9160" i="24"/>
  <c r="I9162" i="24" l="1"/>
  <c r="L9161" i="24"/>
  <c r="K9161" i="24"/>
  <c r="N9161" i="24"/>
  <c r="J9161" i="24"/>
  <c r="M9161" i="24"/>
  <c r="I9163" i="24" l="1"/>
  <c r="L9162" i="24"/>
  <c r="K9162" i="24"/>
  <c r="M9162" i="24"/>
  <c r="J9162" i="24"/>
  <c r="N9162" i="24"/>
  <c r="I9164" i="24" l="1"/>
  <c r="L9163" i="24"/>
  <c r="K9163" i="24"/>
  <c r="J9163" i="24"/>
  <c r="M9163" i="24"/>
  <c r="N9163" i="24"/>
  <c r="I9165" i="24" l="1"/>
  <c r="L9164" i="24"/>
  <c r="K9164" i="24"/>
  <c r="M9164" i="24"/>
  <c r="J9164" i="24"/>
  <c r="N9164" i="24"/>
  <c r="I9166" i="24" l="1"/>
  <c r="L9165" i="24"/>
  <c r="J9165" i="24"/>
  <c r="N9165" i="24"/>
  <c r="M9165" i="24"/>
  <c r="K9165" i="24"/>
  <c r="I9167" i="24" l="1"/>
  <c r="L9166" i="24"/>
  <c r="K9166" i="24"/>
  <c r="N9166" i="24"/>
  <c r="J9166" i="24"/>
  <c r="M9166" i="24"/>
  <c r="I9168" i="24" l="1"/>
  <c r="L9167" i="24"/>
  <c r="J9167" i="24"/>
  <c r="K9167" i="24"/>
  <c r="N9167" i="24"/>
  <c r="M9167" i="24"/>
  <c r="I9169" i="24" l="1"/>
  <c r="L9168" i="24"/>
  <c r="M9168" i="24"/>
  <c r="K9168" i="24"/>
  <c r="N9168" i="24"/>
  <c r="J9168" i="24"/>
  <c r="I9170" i="24" l="1"/>
  <c r="L9169" i="24"/>
  <c r="M9169" i="24"/>
  <c r="K9169" i="24"/>
  <c r="J9169" i="24"/>
  <c r="N9169" i="24"/>
  <c r="I9171" i="24" l="1"/>
  <c r="L9170" i="24"/>
  <c r="K9170" i="24"/>
  <c r="N9170" i="24"/>
  <c r="J9170" i="24"/>
  <c r="M9170" i="24"/>
  <c r="I9172" i="24" l="1"/>
  <c r="L9171" i="24"/>
  <c r="K9171" i="24"/>
  <c r="M9171" i="24"/>
  <c r="J9171" i="24"/>
  <c r="N9171" i="24"/>
  <c r="I9173" i="24" l="1"/>
  <c r="L9172" i="24"/>
  <c r="K9172" i="24"/>
  <c r="J9172" i="24"/>
  <c r="N9172" i="24"/>
  <c r="M9172" i="24"/>
  <c r="I9174" i="24" l="1"/>
  <c r="L9173" i="24"/>
  <c r="J9173" i="24"/>
  <c r="N9173" i="24"/>
  <c r="K9173" i="24"/>
  <c r="M9173" i="24"/>
  <c r="I9175" i="24" l="1"/>
  <c r="L9174" i="24"/>
  <c r="K9174" i="24"/>
  <c r="J9174" i="24"/>
  <c r="M9174" i="24"/>
  <c r="N9174" i="24"/>
  <c r="I9176" i="24" l="1"/>
  <c r="L9175" i="24"/>
  <c r="K9175" i="24"/>
  <c r="M9175" i="24"/>
  <c r="J9175" i="24"/>
  <c r="N9175" i="24"/>
  <c r="I9177" i="24" l="1"/>
  <c r="L9176" i="24"/>
  <c r="K9176" i="24"/>
  <c r="J9176" i="24"/>
  <c r="M9176" i="24"/>
  <c r="N9176" i="24"/>
  <c r="I9178" i="24" l="1"/>
  <c r="L9177" i="24"/>
  <c r="J9177" i="24"/>
  <c r="N9177" i="24"/>
  <c r="K9177" i="24"/>
  <c r="M9177" i="24"/>
  <c r="I9179" i="24" l="1"/>
  <c r="L9178" i="24"/>
  <c r="M9178" i="24"/>
  <c r="K9178" i="24"/>
  <c r="J9178" i="24"/>
  <c r="N9178" i="24"/>
  <c r="I9180" i="24" l="1"/>
  <c r="L9179" i="24"/>
  <c r="K9179" i="24"/>
  <c r="J9179" i="24"/>
  <c r="M9179" i="24"/>
  <c r="N9179" i="24"/>
  <c r="I9181" i="24" l="1"/>
  <c r="L9180" i="24"/>
  <c r="N9180" i="24"/>
  <c r="K9180" i="24"/>
  <c r="J9180" i="24"/>
  <c r="M9180" i="24"/>
  <c r="I9182" i="24" l="1"/>
  <c r="L9181" i="24"/>
  <c r="J9181" i="24"/>
  <c r="K9181" i="24"/>
  <c r="N9181" i="24"/>
  <c r="M9181" i="24"/>
  <c r="I9183" i="24" l="1"/>
  <c r="L9182" i="24"/>
  <c r="J9182" i="24"/>
  <c r="M9182" i="24"/>
  <c r="N9182" i="24"/>
  <c r="K9182" i="24"/>
  <c r="I9184" i="24" l="1"/>
  <c r="L9183" i="24"/>
  <c r="J9183" i="24"/>
  <c r="M9183" i="24"/>
  <c r="K9183" i="24"/>
  <c r="N9183" i="24"/>
  <c r="I9185" i="24" l="1"/>
  <c r="L9184" i="24"/>
  <c r="M9184" i="24"/>
  <c r="K9184" i="24"/>
  <c r="J9184" i="24"/>
  <c r="N9184" i="24"/>
  <c r="I9186" i="24" l="1"/>
  <c r="L9185" i="24"/>
  <c r="J9185" i="24"/>
  <c r="N9185" i="24"/>
  <c r="K9185" i="24"/>
  <c r="M9185" i="24"/>
  <c r="I9187" i="24" l="1"/>
  <c r="L9186" i="24"/>
  <c r="K9186" i="24"/>
  <c r="M9186" i="24"/>
  <c r="J9186" i="24"/>
  <c r="N9186" i="24"/>
  <c r="I9188" i="24" l="1"/>
  <c r="L9187" i="24"/>
  <c r="J9187" i="24"/>
  <c r="K9187" i="24"/>
  <c r="N9187" i="24"/>
  <c r="M9187" i="24"/>
  <c r="I9189" i="24" l="1"/>
  <c r="L9188" i="24"/>
  <c r="K9188" i="24"/>
  <c r="M9188" i="24"/>
  <c r="J9188" i="24"/>
  <c r="N9188" i="24"/>
  <c r="I9190" i="24" l="1"/>
  <c r="L9189" i="24"/>
  <c r="J9189" i="24"/>
  <c r="N9189" i="24"/>
  <c r="K9189" i="24"/>
  <c r="M9189" i="24"/>
  <c r="I9191" i="24" l="1"/>
  <c r="L9190" i="24"/>
  <c r="J9190" i="24"/>
  <c r="K9190" i="24"/>
  <c r="M9190" i="24"/>
  <c r="N9190" i="24"/>
  <c r="I9192" i="24" l="1"/>
  <c r="L9191" i="24"/>
  <c r="K9191" i="24"/>
  <c r="J9191" i="24"/>
  <c r="N9191" i="24"/>
  <c r="M9191" i="24"/>
  <c r="I9193" i="24" l="1"/>
  <c r="L9192" i="24"/>
  <c r="K9192" i="24"/>
  <c r="N9192" i="24"/>
  <c r="J9192" i="24"/>
  <c r="M9192" i="24"/>
  <c r="I9194" i="24" l="1"/>
  <c r="L9193" i="24"/>
  <c r="J9193" i="24"/>
  <c r="N9193" i="24"/>
  <c r="K9193" i="24"/>
  <c r="M9193" i="24"/>
  <c r="I9195" i="24" l="1"/>
  <c r="L9194" i="24"/>
  <c r="J9194" i="24"/>
  <c r="K9194" i="24"/>
  <c r="N9194" i="24"/>
  <c r="M9194" i="24"/>
  <c r="I9196" i="24" l="1"/>
  <c r="L9195" i="24"/>
  <c r="K9195" i="24"/>
  <c r="N9195" i="24"/>
  <c r="J9195" i="24"/>
  <c r="M9195" i="24"/>
  <c r="I9197" i="24" l="1"/>
  <c r="L9196" i="24"/>
  <c r="M9196" i="24"/>
  <c r="K9196" i="24"/>
  <c r="J9196" i="24"/>
  <c r="N9196" i="24"/>
  <c r="I9198" i="24" l="1"/>
  <c r="L9197" i="24"/>
  <c r="J9197" i="24"/>
  <c r="K9197" i="24"/>
  <c r="N9197" i="24"/>
  <c r="M9197" i="24"/>
  <c r="I9199" i="24" l="1"/>
  <c r="L9198" i="24"/>
  <c r="J9198" i="24"/>
  <c r="K9198" i="24"/>
  <c r="M9198" i="24"/>
  <c r="N9198" i="24"/>
  <c r="I9200" i="24" l="1"/>
  <c r="L9199" i="24"/>
  <c r="K9199" i="24"/>
  <c r="N9199" i="24"/>
  <c r="J9199" i="24"/>
  <c r="M9199" i="24"/>
  <c r="I9201" i="24" l="1"/>
  <c r="L9200" i="24"/>
  <c r="J9200" i="24"/>
  <c r="N9200" i="24"/>
  <c r="K9200" i="24"/>
  <c r="M9200" i="24"/>
  <c r="I9202" i="24" l="1"/>
  <c r="L9201" i="24"/>
  <c r="J9201" i="24"/>
  <c r="N9201" i="24"/>
  <c r="K9201" i="24"/>
  <c r="M9201" i="24"/>
  <c r="I9203" i="24" l="1"/>
  <c r="L9202" i="24"/>
  <c r="J9202" i="24"/>
  <c r="K9202" i="24"/>
  <c r="N9202" i="24"/>
  <c r="M9202" i="24"/>
  <c r="I9204" i="24" l="1"/>
  <c r="L9203" i="24"/>
  <c r="N9203" i="24"/>
  <c r="J9203" i="24"/>
  <c r="K9203" i="24"/>
  <c r="M9203" i="24"/>
  <c r="I9205" i="24" l="1"/>
  <c r="L9204" i="24"/>
  <c r="M9204" i="24"/>
  <c r="K9204" i="24"/>
  <c r="N9204" i="24"/>
  <c r="J9204" i="24"/>
  <c r="I9206" i="24" l="1"/>
  <c r="L9205" i="24"/>
  <c r="J9205" i="24"/>
  <c r="N9205" i="24"/>
  <c r="K9205" i="24"/>
  <c r="M9205" i="24"/>
  <c r="I9207" i="24" l="1"/>
  <c r="L9206" i="24"/>
  <c r="J9206" i="24"/>
  <c r="N9206" i="24"/>
  <c r="K9206" i="24"/>
  <c r="M9206" i="24"/>
  <c r="I9208" i="24" l="1"/>
  <c r="L9207" i="24"/>
  <c r="M9207" i="24"/>
  <c r="J9207" i="24"/>
  <c r="N9207" i="24"/>
  <c r="K9207" i="24"/>
  <c r="I9209" i="24" l="1"/>
  <c r="L9208" i="24"/>
  <c r="K9208" i="24"/>
  <c r="N9208" i="24"/>
  <c r="J9208" i="24"/>
  <c r="M9208" i="24"/>
  <c r="I9210" i="24" l="1"/>
  <c r="L9209" i="24"/>
  <c r="J9209" i="24"/>
  <c r="M9209" i="24"/>
  <c r="K9209" i="24"/>
  <c r="N9209" i="24"/>
  <c r="I9211" i="24" l="1"/>
  <c r="L9210" i="24"/>
  <c r="M9210" i="24"/>
  <c r="K9210" i="24"/>
  <c r="N9210" i="24"/>
  <c r="J9210" i="24"/>
  <c r="I9212" i="24" l="1"/>
  <c r="L9211" i="24"/>
  <c r="N9211" i="24"/>
  <c r="J9211" i="24"/>
  <c r="K9211" i="24"/>
  <c r="M9211" i="24"/>
  <c r="I9213" i="24" l="1"/>
  <c r="L9212" i="24"/>
  <c r="J9212" i="24"/>
  <c r="K9212" i="24"/>
  <c r="N9212" i="24"/>
  <c r="M9212" i="24"/>
  <c r="I9214" i="24" l="1"/>
  <c r="L9213" i="24"/>
  <c r="K9213" i="24"/>
  <c r="J9213" i="24"/>
  <c r="N9213" i="24"/>
  <c r="M9213" i="24"/>
  <c r="I9215" i="24" l="1"/>
  <c r="L9214" i="24"/>
  <c r="N9214" i="24"/>
  <c r="J9214" i="24"/>
  <c r="K9214" i="24"/>
  <c r="M9214" i="24"/>
  <c r="I9216" i="24" l="1"/>
  <c r="L9215" i="24"/>
  <c r="J9215" i="24"/>
  <c r="M9215" i="24"/>
  <c r="K9215" i="24"/>
  <c r="N9215" i="24"/>
  <c r="I9217" i="24" l="1"/>
  <c r="L9216" i="24"/>
  <c r="K9216" i="24"/>
  <c r="J9216" i="24"/>
  <c r="N9216" i="24"/>
  <c r="M9216" i="24"/>
  <c r="I9218" i="24" l="1"/>
  <c r="L9217" i="24"/>
  <c r="J9217" i="24"/>
  <c r="N9217" i="24"/>
  <c r="K9217" i="24"/>
  <c r="M9217" i="24"/>
  <c r="I9219" i="24" l="1"/>
  <c r="L9218" i="24"/>
  <c r="J9218" i="24"/>
  <c r="K9218" i="24"/>
  <c r="N9218" i="24"/>
  <c r="M9218" i="24"/>
  <c r="I9220" i="24" l="1"/>
  <c r="L9219" i="24"/>
  <c r="K9219" i="24"/>
  <c r="M9219" i="24"/>
  <c r="J9219" i="24"/>
  <c r="N9219" i="24"/>
  <c r="I9221" i="24" l="1"/>
  <c r="L9220" i="24"/>
  <c r="K9220" i="24"/>
  <c r="M9220" i="24"/>
  <c r="N9220" i="24"/>
  <c r="J9220" i="24"/>
  <c r="I9222" i="24" l="1"/>
  <c r="L9221" i="24"/>
  <c r="J9221" i="24"/>
  <c r="K9221" i="24"/>
  <c r="N9221" i="24"/>
  <c r="M9221" i="24"/>
  <c r="I9223" i="24" l="1"/>
  <c r="L9222" i="24"/>
  <c r="K9222" i="24"/>
  <c r="J9222" i="24"/>
  <c r="M9222" i="24"/>
  <c r="N9222" i="24"/>
  <c r="I9224" i="24" l="1"/>
  <c r="L9223" i="24"/>
  <c r="J9223" i="24"/>
  <c r="N9223" i="24"/>
  <c r="M9223" i="24"/>
  <c r="K9223" i="24"/>
  <c r="I9225" i="24" l="1"/>
  <c r="L9224" i="24"/>
  <c r="K9224" i="24"/>
  <c r="J9224" i="24"/>
  <c r="N9224" i="24"/>
  <c r="M9224" i="24"/>
  <c r="I9226" i="24" l="1"/>
  <c r="L9225" i="24"/>
  <c r="J9225" i="24"/>
  <c r="K9225" i="24"/>
  <c r="M9225" i="24"/>
  <c r="N9225" i="24"/>
  <c r="I9227" i="24" l="1"/>
  <c r="L9226" i="24"/>
  <c r="J9226" i="24"/>
  <c r="K9226" i="24"/>
  <c r="M9226" i="24"/>
  <c r="N9226" i="24"/>
  <c r="I9228" i="24" l="1"/>
  <c r="L9227" i="24"/>
  <c r="J9227" i="24"/>
  <c r="N9227" i="24"/>
  <c r="K9227" i="24"/>
  <c r="M9227" i="24"/>
  <c r="I9229" i="24" l="1"/>
  <c r="L9228" i="24"/>
  <c r="J9228" i="24"/>
  <c r="M9228" i="24"/>
  <c r="K9228" i="24"/>
  <c r="N9228" i="24"/>
  <c r="I9230" i="24" l="1"/>
  <c r="L9229" i="24"/>
  <c r="M9229" i="24"/>
  <c r="K9229" i="24"/>
  <c r="J9229" i="24"/>
  <c r="N9229" i="24"/>
  <c r="I9231" i="24" l="1"/>
  <c r="L9230" i="24"/>
  <c r="J9230" i="24"/>
  <c r="K9230" i="24"/>
  <c r="M9230" i="24"/>
  <c r="N9230" i="24"/>
  <c r="I9232" i="24" l="1"/>
  <c r="L9231" i="24"/>
  <c r="J9231" i="24"/>
  <c r="N9231" i="24"/>
  <c r="M9231" i="24"/>
  <c r="K9231" i="24"/>
  <c r="I9233" i="24" l="1"/>
  <c r="L9232" i="24"/>
  <c r="K9232" i="24"/>
  <c r="N9232" i="24"/>
  <c r="J9232" i="24"/>
  <c r="M9232" i="24"/>
  <c r="I9234" i="24" l="1"/>
  <c r="L9233" i="24"/>
  <c r="M9233" i="24"/>
  <c r="J9233" i="24"/>
  <c r="K9233" i="24"/>
  <c r="N9233" i="24"/>
  <c r="I9235" i="24" l="1"/>
  <c r="L9234" i="24"/>
  <c r="K9234" i="24"/>
  <c r="M9234" i="24"/>
  <c r="J9234" i="24"/>
  <c r="N9234" i="24"/>
  <c r="I9236" i="24" l="1"/>
  <c r="L9235" i="24"/>
  <c r="J9235" i="24"/>
  <c r="N9235" i="24"/>
  <c r="K9235" i="24"/>
  <c r="M9235" i="24"/>
  <c r="I9237" i="24" l="1"/>
  <c r="L9236" i="24"/>
  <c r="K9236" i="24"/>
  <c r="J9236" i="24"/>
  <c r="N9236" i="24"/>
  <c r="M9236" i="24"/>
  <c r="I9238" i="24" l="1"/>
  <c r="L9237" i="24"/>
  <c r="K9237" i="24"/>
  <c r="N9237" i="24"/>
  <c r="J9237" i="24"/>
  <c r="M9237" i="24"/>
  <c r="I9239" i="24" l="1"/>
  <c r="L9238" i="24"/>
  <c r="K9238" i="24"/>
  <c r="J9238" i="24"/>
  <c r="N9238" i="24"/>
  <c r="M9238" i="24"/>
  <c r="I9240" i="24" l="1"/>
  <c r="L9239" i="24"/>
  <c r="J9239" i="24"/>
  <c r="N9239" i="24"/>
  <c r="K9239" i="24"/>
  <c r="M9239" i="24"/>
  <c r="I9241" i="24" l="1"/>
  <c r="L9240" i="24"/>
  <c r="K9240" i="24"/>
  <c r="N9240" i="24"/>
  <c r="J9240" i="24"/>
  <c r="M9240" i="24"/>
  <c r="I9242" i="24" l="1"/>
  <c r="L9241" i="24"/>
  <c r="J9241" i="24"/>
  <c r="K9241" i="24"/>
  <c r="N9241" i="24"/>
  <c r="M9241" i="24"/>
  <c r="I9243" i="24" l="1"/>
  <c r="L9242" i="24"/>
  <c r="J9242" i="24"/>
  <c r="N9242" i="24"/>
  <c r="K9242" i="24"/>
  <c r="M9242" i="24"/>
  <c r="I9244" i="24" l="1"/>
  <c r="L9243" i="24"/>
  <c r="J9243" i="24"/>
  <c r="N9243" i="24"/>
  <c r="K9243" i="24"/>
  <c r="M9243" i="24"/>
  <c r="I9245" i="24" l="1"/>
  <c r="L9244" i="24"/>
  <c r="N9244" i="24"/>
  <c r="K9244" i="24"/>
  <c r="J9244" i="24"/>
  <c r="M9244" i="24"/>
  <c r="I9246" i="24" l="1"/>
  <c r="L9245" i="24"/>
  <c r="K9245" i="24"/>
  <c r="N9245" i="24"/>
  <c r="J9245" i="24"/>
  <c r="M9245" i="24"/>
  <c r="I9247" i="24" l="1"/>
  <c r="L9246" i="24"/>
  <c r="J9246" i="24"/>
  <c r="N9246" i="24"/>
  <c r="K9246" i="24"/>
  <c r="M9246" i="24"/>
  <c r="I9248" i="24" l="1"/>
  <c r="L9247" i="24"/>
  <c r="K9247" i="24"/>
  <c r="M9247" i="24"/>
  <c r="J9247" i="24"/>
  <c r="N9247" i="24"/>
  <c r="I9249" i="24" l="1"/>
  <c r="L9248" i="24"/>
  <c r="K9248" i="24"/>
  <c r="N9248" i="24"/>
  <c r="J9248" i="24"/>
  <c r="M9248" i="24"/>
  <c r="I9250" i="24" l="1"/>
  <c r="L9249" i="24"/>
  <c r="J9249" i="24"/>
  <c r="N9249" i="24"/>
  <c r="K9249" i="24"/>
  <c r="M9249" i="24"/>
  <c r="I9251" i="24" l="1"/>
  <c r="L9250" i="24"/>
  <c r="K9250" i="24"/>
  <c r="N9250" i="24"/>
  <c r="J9250" i="24"/>
  <c r="M9250" i="24"/>
  <c r="I9252" i="24" l="1"/>
  <c r="L9251" i="24"/>
  <c r="J9251" i="24"/>
  <c r="N9251" i="24"/>
  <c r="K9251" i="24"/>
  <c r="M9251" i="24"/>
  <c r="I9253" i="24" l="1"/>
  <c r="L9252" i="24"/>
  <c r="K9252" i="24"/>
  <c r="J9252" i="24"/>
  <c r="N9252" i="24"/>
  <c r="M9252" i="24"/>
  <c r="I9254" i="24" l="1"/>
  <c r="L9253" i="24"/>
  <c r="K9253" i="24"/>
  <c r="M9253" i="24"/>
  <c r="J9253" i="24"/>
  <c r="N9253" i="24"/>
  <c r="I9255" i="24" l="1"/>
  <c r="L9254" i="24"/>
  <c r="J9254" i="24"/>
  <c r="N9254" i="24"/>
  <c r="K9254" i="24"/>
  <c r="M9254" i="24"/>
  <c r="I9256" i="24" l="1"/>
  <c r="L9255" i="24"/>
  <c r="K9255" i="24"/>
  <c r="M9255" i="24"/>
  <c r="J9255" i="24"/>
  <c r="N9255" i="24"/>
  <c r="I9257" i="24" l="1"/>
  <c r="L9256" i="24"/>
  <c r="K9256" i="24"/>
  <c r="N9256" i="24"/>
  <c r="J9256" i="24"/>
  <c r="M9256" i="24"/>
  <c r="I9258" i="24" l="1"/>
  <c r="L9257" i="24"/>
  <c r="J9257" i="24"/>
  <c r="N9257" i="24"/>
  <c r="K9257" i="24"/>
  <c r="M9257" i="24"/>
  <c r="I9259" i="24" l="1"/>
  <c r="L9258" i="24"/>
  <c r="K9258" i="24"/>
  <c r="N9258" i="24"/>
  <c r="J9258" i="24"/>
  <c r="M9258" i="24"/>
  <c r="I9260" i="24" l="1"/>
  <c r="L9259" i="24"/>
  <c r="J9259" i="24"/>
  <c r="N9259" i="24"/>
  <c r="K9259" i="24"/>
  <c r="M9259" i="24"/>
  <c r="I9261" i="24" l="1"/>
  <c r="L9260" i="24"/>
  <c r="K9260" i="24"/>
  <c r="J9260" i="24"/>
  <c r="N9260" i="24"/>
  <c r="M9260" i="24"/>
  <c r="I9262" i="24" l="1"/>
  <c r="L9261" i="24"/>
  <c r="J9261" i="24"/>
  <c r="K9261" i="24"/>
  <c r="N9261" i="24"/>
  <c r="M9261" i="24"/>
  <c r="I9263" i="24" l="1"/>
  <c r="L9262" i="24"/>
  <c r="K9262" i="24"/>
  <c r="M9262" i="24"/>
  <c r="J9262" i="24"/>
  <c r="N9262" i="24"/>
  <c r="I9264" i="24" l="1"/>
  <c r="L9263" i="24"/>
  <c r="J9263" i="24"/>
  <c r="N9263" i="24"/>
  <c r="M9263" i="24"/>
  <c r="K9263" i="24"/>
  <c r="I9265" i="24" l="1"/>
  <c r="L9264" i="24"/>
  <c r="J9264" i="24"/>
  <c r="K9264" i="24"/>
  <c r="M9264" i="24"/>
  <c r="N9264" i="24"/>
  <c r="I9266" i="24" l="1"/>
  <c r="L9265" i="24"/>
  <c r="J9265" i="24"/>
  <c r="K9265" i="24"/>
  <c r="N9265" i="24"/>
  <c r="M9265" i="24"/>
  <c r="I9267" i="24" l="1"/>
  <c r="L9266" i="24"/>
  <c r="J9266" i="24"/>
  <c r="N9266" i="24"/>
  <c r="K9266" i="24"/>
  <c r="M9266" i="24"/>
  <c r="I9268" i="24" l="1"/>
  <c r="L9267" i="24"/>
  <c r="J9267" i="24"/>
  <c r="K9267" i="24"/>
  <c r="M9267" i="24"/>
  <c r="N9267" i="24"/>
  <c r="I9269" i="24" l="1"/>
  <c r="L9268" i="24"/>
  <c r="K9268" i="24"/>
  <c r="M9268" i="24"/>
  <c r="J9268" i="24"/>
  <c r="N9268" i="24"/>
  <c r="I9270" i="24" l="1"/>
  <c r="L9269" i="24"/>
  <c r="J9269" i="24"/>
  <c r="N9269" i="24"/>
  <c r="K9269" i="24"/>
  <c r="M9269" i="24"/>
  <c r="I9271" i="24" l="1"/>
  <c r="L9270" i="24"/>
  <c r="K9270" i="24"/>
  <c r="J9270" i="24"/>
  <c r="M9270" i="24"/>
  <c r="N9270" i="24"/>
  <c r="I9272" i="24" l="1"/>
  <c r="L9271" i="24"/>
  <c r="J9271" i="24"/>
  <c r="N9271" i="24"/>
  <c r="K9271" i="24"/>
  <c r="M9271" i="24"/>
  <c r="I9273" i="24" l="1"/>
  <c r="L9272" i="24"/>
  <c r="K9272" i="24"/>
  <c r="N9272" i="24"/>
  <c r="M9272" i="24"/>
  <c r="J9272" i="24"/>
  <c r="I9274" i="24" l="1"/>
  <c r="L9273" i="24"/>
  <c r="J9273" i="24"/>
  <c r="K9273" i="24"/>
  <c r="N9273" i="24"/>
  <c r="M9273" i="24"/>
  <c r="I9275" i="24" l="1"/>
  <c r="L9274" i="24"/>
  <c r="K9274" i="24"/>
  <c r="N9274" i="24"/>
  <c r="J9274" i="24"/>
  <c r="M9274" i="24"/>
  <c r="I9276" i="24" l="1"/>
  <c r="L9275" i="24"/>
  <c r="M9275" i="24"/>
  <c r="J9275" i="24"/>
  <c r="K9275" i="24"/>
  <c r="N9275" i="24"/>
  <c r="I9277" i="24" l="1"/>
  <c r="L9276" i="24"/>
  <c r="J9276" i="24"/>
  <c r="K9276" i="24"/>
  <c r="N9276" i="24"/>
  <c r="M9276" i="24"/>
  <c r="I9278" i="24" l="1"/>
  <c r="L9277" i="24"/>
  <c r="J9277" i="24"/>
  <c r="N9277" i="24"/>
  <c r="M9277" i="24"/>
  <c r="K9277" i="24"/>
  <c r="I9279" i="24" l="1"/>
  <c r="L9278" i="24"/>
  <c r="K9278" i="24"/>
  <c r="M9278" i="24"/>
  <c r="J9278" i="24"/>
  <c r="N9278" i="24"/>
  <c r="I9280" i="24" l="1"/>
  <c r="L9279" i="24"/>
  <c r="J9279" i="24"/>
  <c r="M9279" i="24"/>
  <c r="K9279" i="24"/>
  <c r="N9279" i="24"/>
  <c r="I9281" i="24" l="1"/>
  <c r="L9280" i="24"/>
  <c r="K9280" i="24"/>
  <c r="N9280" i="24"/>
  <c r="J9280" i="24"/>
  <c r="M9280" i="24"/>
  <c r="I9282" i="24" l="1"/>
  <c r="L9281" i="24"/>
  <c r="J9281" i="24"/>
  <c r="N9281" i="24"/>
  <c r="K9281" i="24"/>
  <c r="M9281" i="24"/>
  <c r="I9283" i="24" l="1"/>
  <c r="L9282" i="24"/>
  <c r="K9282" i="24"/>
  <c r="M9282" i="24"/>
  <c r="J9282" i="24"/>
  <c r="N9282" i="24"/>
  <c r="I9284" i="24" l="1"/>
  <c r="L9283" i="24"/>
  <c r="J9283" i="24"/>
  <c r="N9283" i="24"/>
  <c r="K9283" i="24"/>
  <c r="M9283" i="24"/>
  <c r="I9285" i="24" l="1"/>
  <c r="L9284" i="24"/>
  <c r="N9284" i="24"/>
  <c r="M9284" i="24"/>
  <c r="K9284" i="24"/>
  <c r="J9284" i="24"/>
  <c r="I9286" i="24" l="1"/>
  <c r="L9285" i="24"/>
  <c r="K9285" i="24"/>
  <c r="M9285" i="24"/>
  <c r="J9285" i="24"/>
  <c r="N9285" i="24"/>
  <c r="I9287" i="24" l="1"/>
  <c r="L9286" i="24"/>
  <c r="J9286" i="24"/>
  <c r="K9286" i="24"/>
  <c r="M9286" i="24"/>
  <c r="N9286" i="24"/>
  <c r="I9288" i="24" l="1"/>
  <c r="L9287" i="24"/>
  <c r="J9287" i="24"/>
  <c r="N9287" i="24"/>
  <c r="K9287" i="24"/>
  <c r="M9287" i="24"/>
  <c r="I9289" i="24" l="1"/>
  <c r="L9288" i="24"/>
  <c r="J9288" i="24"/>
  <c r="N9288" i="24"/>
  <c r="K9288" i="24"/>
  <c r="M9288" i="24"/>
  <c r="I9290" i="24" l="1"/>
  <c r="L9289" i="24"/>
  <c r="K9289" i="24"/>
  <c r="J9289" i="24"/>
  <c r="M9289" i="24"/>
  <c r="N9289" i="24"/>
  <c r="I9291" i="24" l="1"/>
  <c r="L9290" i="24"/>
  <c r="J9290" i="24"/>
  <c r="M9290" i="24"/>
  <c r="K9290" i="24"/>
  <c r="N9290" i="24"/>
  <c r="I9292" i="24" l="1"/>
  <c r="L9291" i="24"/>
  <c r="K9291" i="24"/>
  <c r="M9291" i="24"/>
  <c r="J9291" i="24"/>
  <c r="N9291" i="24"/>
  <c r="I9293" i="24" l="1"/>
  <c r="L9292" i="24"/>
  <c r="N9292" i="24"/>
  <c r="K9292" i="24"/>
  <c r="M9292" i="24"/>
  <c r="J9292" i="24"/>
  <c r="I9294" i="24" l="1"/>
  <c r="L9293" i="24"/>
  <c r="J9293" i="24"/>
  <c r="K9293" i="24"/>
  <c r="M9293" i="24"/>
  <c r="N9293" i="24"/>
  <c r="I9295" i="24" l="1"/>
  <c r="L9294" i="24"/>
  <c r="K9294" i="24"/>
  <c r="J9294" i="24"/>
  <c r="N9294" i="24"/>
  <c r="M9294" i="24"/>
  <c r="I9296" i="24" l="1"/>
  <c r="L9295" i="24"/>
  <c r="K9295" i="24"/>
  <c r="N9295" i="24"/>
  <c r="J9295" i="24"/>
  <c r="M9295" i="24"/>
  <c r="I9297" i="24" l="1"/>
  <c r="L9296" i="24"/>
  <c r="K9296" i="24"/>
  <c r="J9296" i="24"/>
  <c r="N9296" i="24"/>
  <c r="M9296" i="24"/>
  <c r="I9298" i="24" l="1"/>
  <c r="L9297" i="24"/>
  <c r="J9297" i="24"/>
  <c r="N9297" i="24"/>
  <c r="K9297" i="24"/>
  <c r="M9297" i="24"/>
  <c r="I9299" i="24" l="1"/>
  <c r="L9298" i="24"/>
  <c r="K9298" i="24"/>
  <c r="M9298" i="24"/>
  <c r="J9298" i="24"/>
  <c r="N9298" i="24"/>
  <c r="I9300" i="24" l="1"/>
  <c r="L9299" i="24"/>
  <c r="J9299" i="24"/>
  <c r="M9299" i="24"/>
  <c r="K9299" i="24"/>
  <c r="N9299" i="24"/>
  <c r="I9301" i="24" l="1"/>
  <c r="L9300" i="24"/>
  <c r="K9300" i="24"/>
  <c r="J9300" i="24"/>
  <c r="M9300" i="24"/>
  <c r="N9300" i="24"/>
  <c r="I9302" i="24" l="1"/>
  <c r="L9301" i="24"/>
  <c r="K9301" i="24"/>
  <c r="N9301" i="24"/>
  <c r="J9301" i="24"/>
  <c r="M9301" i="24"/>
  <c r="I9303" i="24" l="1"/>
  <c r="L9302" i="24"/>
  <c r="J9302" i="24"/>
  <c r="N9302" i="24"/>
  <c r="K9302" i="24"/>
  <c r="M9302" i="24"/>
  <c r="I9304" i="24" l="1"/>
  <c r="L9303" i="24"/>
  <c r="J9303" i="24"/>
  <c r="M9303" i="24"/>
  <c r="K9303" i="24"/>
  <c r="N9303" i="24"/>
  <c r="I9305" i="24" l="1"/>
  <c r="L9304" i="24"/>
  <c r="K9304" i="24"/>
  <c r="N9304" i="24"/>
  <c r="M9304" i="24"/>
  <c r="J9304" i="24"/>
  <c r="I9306" i="24" l="1"/>
  <c r="L9305" i="24"/>
  <c r="M9305" i="24"/>
  <c r="J9305" i="24"/>
  <c r="N9305" i="24"/>
  <c r="K9305" i="24"/>
  <c r="I9307" i="24" l="1"/>
  <c r="L9306" i="24"/>
  <c r="K9306" i="24"/>
  <c r="N9306" i="24"/>
  <c r="J9306" i="24"/>
  <c r="M9306" i="24"/>
  <c r="I9308" i="24" l="1"/>
  <c r="L9307" i="24"/>
  <c r="M9307" i="24"/>
  <c r="J9307" i="24"/>
  <c r="N9307" i="24"/>
  <c r="K9307" i="24"/>
  <c r="I9309" i="24" l="1"/>
  <c r="L9308" i="24"/>
  <c r="K9308" i="24"/>
  <c r="J9308" i="24"/>
  <c r="N9308" i="24"/>
  <c r="M9308" i="24"/>
  <c r="I9310" i="24" l="1"/>
  <c r="L9309" i="24"/>
  <c r="M9309" i="24"/>
  <c r="J9309" i="24"/>
  <c r="K9309" i="24"/>
  <c r="N9309" i="24"/>
  <c r="I9311" i="24" l="1"/>
  <c r="L9310" i="24"/>
  <c r="M9310" i="24"/>
  <c r="J9310" i="24"/>
  <c r="K9310" i="24"/>
  <c r="N9310" i="24"/>
  <c r="I9312" i="24" l="1"/>
  <c r="L9311" i="24"/>
  <c r="N9311" i="24"/>
  <c r="J9311" i="24"/>
  <c r="M9311" i="24"/>
  <c r="K9311" i="24"/>
  <c r="I9313" i="24" l="1"/>
  <c r="L9312" i="24"/>
  <c r="K9312" i="24"/>
  <c r="N9312" i="24"/>
  <c r="J9312" i="24"/>
  <c r="M9312" i="24"/>
  <c r="I9314" i="24" l="1"/>
  <c r="L9313" i="24"/>
  <c r="J9313" i="24"/>
  <c r="K9313" i="24"/>
  <c r="M9313" i="24"/>
  <c r="N9313" i="24"/>
  <c r="I9315" i="24" l="1"/>
  <c r="L9314" i="24"/>
  <c r="J9314" i="24"/>
  <c r="K9314" i="24"/>
  <c r="N9314" i="24"/>
  <c r="M9314" i="24"/>
  <c r="I9316" i="24" l="1"/>
  <c r="L9315" i="24"/>
  <c r="J9315" i="24"/>
  <c r="N9315" i="24"/>
  <c r="K9315" i="24"/>
  <c r="M9315" i="24"/>
  <c r="I9317" i="24" l="1"/>
  <c r="L9316" i="24"/>
  <c r="K9316" i="24"/>
  <c r="M9316" i="24"/>
  <c r="J9316" i="24"/>
  <c r="N9316" i="24"/>
  <c r="I9318" i="24" l="1"/>
  <c r="L9317" i="24"/>
  <c r="J9317" i="24"/>
  <c r="N9317" i="24"/>
  <c r="K9317" i="24"/>
  <c r="M9317" i="24"/>
  <c r="I9319" i="24" l="1"/>
  <c r="L9318" i="24"/>
  <c r="J9318" i="24"/>
  <c r="N9318" i="24"/>
  <c r="M9318" i="24"/>
  <c r="K9318" i="24"/>
  <c r="I9320" i="24" l="1"/>
  <c r="L9319" i="24"/>
  <c r="K9319" i="24"/>
  <c r="N9319" i="24"/>
  <c r="J9319" i="24"/>
  <c r="M9319" i="24"/>
  <c r="I9321" i="24" l="1"/>
  <c r="L9320" i="24"/>
  <c r="K9320" i="24"/>
  <c r="N9320" i="24"/>
  <c r="J9320" i="24"/>
  <c r="M9320" i="24"/>
  <c r="I9322" i="24" l="1"/>
  <c r="L9321" i="24"/>
  <c r="J9321" i="24"/>
  <c r="K9321" i="24"/>
  <c r="N9321" i="24"/>
  <c r="M9321" i="24"/>
  <c r="I9323" i="24" l="1"/>
  <c r="L9322" i="24"/>
  <c r="J9322" i="24"/>
  <c r="K9322" i="24"/>
  <c r="N9322" i="24"/>
  <c r="M9322" i="24"/>
  <c r="I9324" i="24" l="1"/>
  <c r="L9323" i="24"/>
  <c r="J9323" i="24"/>
  <c r="K9323" i="24"/>
  <c r="M9323" i="24"/>
  <c r="N9323" i="24"/>
  <c r="I9325" i="24" l="1"/>
  <c r="L9324" i="24"/>
  <c r="J9324" i="24"/>
  <c r="K9324" i="24"/>
  <c r="N9324" i="24"/>
  <c r="M9324" i="24"/>
  <c r="I9326" i="24" l="1"/>
  <c r="L9325" i="24"/>
  <c r="K9325" i="24"/>
  <c r="J9325" i="24"/>
  <c r="M9325" i="24"/>
  <c r="N9325" i="24"/>
  <c r="I9327" i="24" l="1"/>
  <c r="L9326" i="24"/>
  <c r="N9326" i="24"/>
  <c r="J9326" i="24"/>
  <c r="K9326" i="24"/>
  <c r="M9326" i="24"/>
  <c r="I9328" i="24" l="1"/>
  <c r="L9327" i="24"/>
  <c r="K9327" i="24"/>
  <c r="N9327" i="24"/>
  <c r="J9327" i="24"/>
  <c r="M9327" i="24"/>
  <c r="I9329" i="24" l="1"/>
  <c r="L9328" i="24"/>
  <c r="J9328" i="24"/>
  <c r="M9328" i="24"/>
  <c r="K9328" i="24"/>
  <c r="N9328" i="24"/>
  <c r="I9330" i="24" l="1"/>
  <c r="L9329" i="24"/>
  <c r="J9329" i="24"/>
  <c r="M9329" i="24"/>
  <c r="K9329" i="24"/>
  <c r="N9329" i="24"/>
  <c r="I9331" i="24" l="1"/>
  <c r="L9330" i="24"/>
  <c r="K9330" i="24"/>
  <c r="J9330" i="24"/>
  <c r="N9330" i="24"/>
  <c r="M9330" i="24"/>
  <c r="I9332" i="24" l="1"/>
  <c r="L9331" i="24"/>
  <c r="J9331" i="24"/>
  <c r="N9331" i="24"/>
  <c r="K9331" i="24"/>
  <c r="M9331" i="24"/>
  <c r="I9333" i="24" l="1"/>
  <c r="L9332" i="24"/>
  <c r="J9332" i="24"/>
  <c r="M9332" i="24"/>
  <c r="K9332" i="24"/>
  <c r="N9332" i="24"/>
  <c r="I9334" i="24" l="1"/>
  <c r="L9333" i="24"/>
  <c r="M9333" i="24"/>
  <c r="J9333" i="24"/>
  <c r="N9333" i="24"/>
  <c r="K9333" i="24"/>
  <c r="I9335" i="24" l="1"/>
  <c r="L9334" i="24"/>
  <c r="J9334" i="24"/>
  <c r="N9334" i="24"/>
  <c r="K9334" i="24"/>
  <c r="M9334" i="24"/>
  <c r="I9336" i="24" l="1"/>
  <c r="L9335" i="24"/>
  <c r="M9335" i="24"/>
  <c r="J9335" i="24"/>
  <c r="N9335" i="24"/>
  <c r="K9335" i="24"/>
  <c r="I9337" i="24" l="1"/>
  <c r="L9336" i="24"/>
  <c r="K9336" i="24"/>
  <c r="J9336" i="24"/>
  <c r="M9336" i="24"/>
  <c r="N9336" i="24"/>
  <c r="I9338" i="24" l="1"/>
  <c r="L9337" i="24"/>
  <c r="J9337" i="24"/>
  <c r="N9337" i="24"/>
  <c r="K9337" i="24"/>
  <c r="M9337" i="24"/>
  <c r="I9339" i="24" l="1"/>
  <c r="L9338" i="24"/>
  <c r="N9338" i="24"/>
  <c r="J9338" i="24"/>
  <c r="M9338" i="24"/>
  <c r="K9338" i="24"/>
  <c r="I9340" i="24" l="1"/>
  <c r="L9339" i="24"/>
  <c r="J9339" i="24"/>
  <c r="K9339" i="24"/>
  <c r="M9339" i="24"/>
  <c r="N9339" i="24"/>
  <c r="I9341" i="24" l="1"/>
  <c r="L9340" i="24"/>
  <c r="K9340" i="24"/>
  <c r="N9340" i="24"/>
  <c r="J9340" i="24"/>
  <c r="M9340" i="24"/>
  <c r="I9342" i="24" l="1"/>
  <c r="L9341" i="24"/>
  <c r="M9341" i="24"/>
  <c r="J9341" i="24"/>
  <c r="K9341" i="24"/>
  <c r="N9341" i="24"/>
  <c r="I9343" i="24" l="1"/>
  <c r="L9342" i="24"/>
  <c r="K9342" i="24"/>
  <c r="J9342" i="24"/>
  <c r="N9342" i="24"/>
  <c r="M9342" i="24"/>
  <c r="I9344" i="24" l="1"/>
  <c r="L9343" i="24"/>
  <c r="K9343" i="24"/>
  <c r="N9343" i="24"/>
  <c r="J9343" i="24"/>
  <c r="M9343" i="24"/>
  <c r="I9345" i="24" l="1"/>
  <c r="L9344" i="24"/>
  <c r="K9344" i="24"/>
  <c r="M9344" i="24"/>
  <c r="J9344" i="24"/>
  <c r="N9344" i="24"/>
  <c r="I9346" i="24" l="1"/>
  <c r="L9345" i="24"/>
  <c r="N9345" i="24"/>
  <c r="J9345" i="24"/>
  <c r="K9345" i="24"/>
  <c r="M9345" i="24"/>
  <c r="I9347" i="24" l="1"/>
  <c r="L9346" i="24"/>
  <c r="K9346" i="24"/>
  <c r="M9346" i="24"/>
  <c r="J9346" i="24"/>
  <c r="N9346" i="24"/>
  <c r="I9348" i="24" l="1"/>
  <c r="L9347" i="24"/>
  <c r="J9347" i="24"/>
  <c r="N9347" i="24"/>
  <c r="M9347" i="24"/>
  <c r="K9347" i="24"/>
  <c r="I9349" i="24" l="1"/>
  <c r="L9348" i="24"/>
  <c r="N9348" i="24"/>
  <c r="K9348" i="24"/>
  <c r="J9348" i="24"/>
  <c r="M9348" i="24"/>
  <c r="I9350" i="24" l="1"/>
  <c r="L9349" i="24"/>
  <c r="J9349" i="24"/>
  <c r="M9349" i="24"/>
  <c r="N9349" i="24"/>
  <c r="K9349" i="24"/>
  <c r="I9351" i="24" l="1"/>
  <c r="L9350" i="24"/>
  <c r="K9350" i="24"/>
  <c r="J9350" i="24"/>
  <c r="N9350" i="24"/>
  <c r="M9350" i="24"/>
  <c r="I9352" i="24" l="1"/>
  <c r="L9351" i="24"/>
  <c r="J9351" i="24"/>
  <c r="K9351" i="24"/>
  <c r="M9351" i="24"/>
  <c r="N9351" i="24"/>
  <c r="I9353" i="24" l="1"/>
  <c r="L9352" i="24"/>
  <c r="K9352" i="24"/>
  <c r="N9352" i="24"/>
  <c r="J9352" i="24"/>
  <c r="M9352" i="24"/>
  <c r="I9354" i="24" l="1"/>
  <c r="L9353" i="24"/>
  <c r="J9353" i="24"/>
  <c r="N9353" i="24"/>
  <c r="M9353" i="24"/>
  <c r="K9353" i="24"/>
  <c r="I9355" i="24" l="1"/>
  <c r="L9354" i="24"/>
  <c r="K9354" i="24"/>
  <c r="M9354" i="24"/>
  <c r="J9354" i="24"/>
  <c r="N9354" i="24"/>
  <c r="I9356" i="24" l="1"/>
  <c r="L9355" i="24"/>
  <c r="J9355" i="24"/>
  <c r="M9355" i="24"/>
  <c r="K9355" i="24"/>
  <c r="N9355" i="24"/>
  <c r="I9357" i="24" l="1"/>
  <c r="L9356" i="24"/>
  <c r="K9356" i="24"/>
  <c r="N9356" i="24"/>
  <c r="J9356" i="24"/>
  <c r="M9356" i="24"/>
  <c r="I9358" i="24" l="1"/>
  <c r="L9357" i="24"/>
  <c r="J9357" i="24"/>
  <c r="M9357" i="24"/>
  <c r="K9357" i="24"/>
  <c r="N9357" i="24"/>
  <c r="I9359" i="24" l="1"/>
  <c r="L9358" i="24"/>
  <c r="J9358" i="24"/>
  <c r="K9358" i="24"/>
  <c r="N9358" i="24"/>
  <c r="M9358" i="24"/>
  <c r="I9360" i="24" l="1"/>
  <c r="L9359" i="24"/>
  <c r="J9359" i="24"/>
  <c r="N9359" i="24"/>
  <c r="K9359" i="24"/>
  <c r="M9359" i="24"/>
  <c r="I9361" i="24" l="1"/>
  <c r="L9360" i="24"/>
  <c r="K9360" i="24"/>
  <c r="J9360" i="24"/>
  <c r="N9360" i="24"/>
  <c r="M9360" i="24"/>
  <c r="I9362" i="24" l="1"/>
  <c r="L9361" i="24"/>
  <c r="J9361" i="24"/>
  <c r="N9361" i="24"/>
  <c r="K9361" i="24"/>
  <c r="M9361" i="24"/>
  <c r="I9363" i="24" l="1"/>
  <c r="L9362" i="24"/>
  <c r="J9362" i="24"/>
  <c r="M9362" i="24"/>
  <c r="N9362" i="24"/>
  <c r="K9362" i="24"/>
  <c r="I9364" i="24" l="1"/>
  <c r="L9363" i="24"/>
  <c r="K9363" i="24"/>
  <c r="J9363" i="24"/>
  <c r="N9363" i="24"/>
  <c r="M9363" i="24"/>
  <c r="I9365" i="24" l="1"/>
  <c r="L9364" i="24"/>
  <c r="J9364" i="24"/>
  <c r="K9364" i="24"/>
  <c r="M9364" i="24"/>
  <c r="N9364" i="24"/>
  <c r="I9366" i="24" l="1"/>
  <c r="L9365" i="24"/>
  <c r="J9365" i="24"/>
  <c r="K9365" i="24"/>
  <c r="M9365" i="24"/>
  <c r="N9365" i="24"/>
  <c r="I9367" i="24" l="1"/>
  <c r="L9366" i="24"/>
  <c r="J9366" i="24"/>
  <c r="M9366" i="24"/>
  <c r="K9366" i="24"/>
  <c r="N9366" i="24"/>
  <c r="I9368" i="24" l="1"/>
  <c r="L9367" i="24"/>
  <c r="M9367" i="24"/>
  <c r="J9367" i="24"/>
  <c r="N9367" i="24"/>
  <c r="K9367" i="24"/>
  <c r="I9369" i="24" l="1"/>
  <c r="L9368" i="24"/>
  <c r="K9368" i="24"/>
  <c r="N9368" i="24"/>
  <c r="J9368" i="24"/>
  <c r="M9368" i="24"/>
  <c r="I9370" i="24" l="1"/>
  <c r="L9369" i="24"/>
  <c r="M9369" i="24"/>
  <c r="J9369" i="24"/>
  <c r="N9369" i="24"/>
  <c r="K9369" i="24"/>
  <c r="I9371" i="24" l="1"/>
  <c r="L9370" i="24"/>
  <c r="M9370" i="24"/>
  <c r="K9370" i="24"/>
  <c r="J9370" i="24"/>
  <c r="N9370" i="24"/>
  <c r="I9372" i="24" l="1"/>
  <c r="L9371" i="24"/>
  <c r="J9371" i="24"/>
  <c r="N9371" i="24"/>
  <c r="K9371" i="24"/>
  <c r="M9371" i="24"/>
  <c r="I9373" i="24" l="1"/>
  <c r="L9372" i="24"/>
  <c r="K9372" i="24"/>
  <c r="J9372" i="24"/>
  <c r="M9372" i="24"/>
  <c r="N9372" i="24"/>
  <c r="I9374" i="24" l="1"/>
  <c r="L9373" i="24"/>
  <c r="K9373" i="24"/>
  <c r="M9373" i="24"/>
  <c r="J9373" i="24"/>
  <c r="N9373" i="24"/>
  <c r="I9375" i="24" l="1"/>
  <c r="L9374" i="24"/>
  <c r="J9374" i="24"/>
  <c r="K9374" i="24"/>
  <c r="N9374" i="24"/>
  <c r="M9374" i="24"/>
  <c r="I9376" i="24" l="1"/>
  <c r="L9375" i="24"/>
  <c r="J9375" i="24"/>
  <c r="N9375" i="24"/>
  <c r="K9375" i="24"/>
  <c r="M9375" i="24"/>
  <c r="I9377" i="24" l="1"/>
  <c r="L9376" i="24"/>
  <c r="K9376" i="24"/>
  <c r="N9376" i="24"/>
  <c r="J9376" i="24"/>
  <c r="M9376" i="24"/>
  <c r="I9378" i="24" l="1"/>
  <c r="L9377" i="24"/>
  <c r="K9377" i="24"/>
  <c r="J9377" i="24"/>
  <c r="M9377" i="24"/>
  <c r="N9377" i="24"/>
  <c r="I9379" i="24" l="1"/>
  <c r="L9378" i="24"/>
  <c r="J9378" i="24"/>
  <c r="K9378" i="24"/>
  <c r="N9378" i="24"/>
  <c r="M9378" i="24"/>
  <c r="I9380" i="24" l="1"/>
  <c r="L9379" i="24"/>
  <c r="J9379" i="24"/>
  <c r="N9379" i="24"/>
  <c r="K9379" i="24"/>
  <c r="M9379" i="24"/>
  <c r="I9381" i="24" l="1"/>
  <c r="L9380" i="24"/>
  <c r="K9380" i="24"/>
  <c r="N9380" i="24"/>
  <c r="J9380" i="24"/>
  <c r="M9380" i="24"/>
  <c r="I9382" i="24" l="1"/>
  <c r="L9381" i="24"/>
  <c r="K9381" i="24"/>
  <c r="J9381" i="24"/>
  <c r="N9381" i="24"/>
  <c r="M9381" i="24"/>
  <c r="I9383" i="24" l="1"/>
  <c r="L9382" i="24"/>
  <c r="J9382" i="24"/>
  <c r="K9382" i="24"/>
  <c r="N9382" i="24"/>
  <c r="M9382" i="24"/>
  <c r="I9384" i="24" l="1"/>
  <c r="L9383" i="24"/>
  <c r="J9383" i="24"/>
  <c r="K9383" i="24"/>
  <c r="N9383" i="24"/>
  <c r="M9383" i="24"/>
  <c r="I9385" i="24" l="1"/>
  <c r="L9384" i="24"/>
  <c r="K9384" i="24"/>
  <c r="N9384" i="24"/>
  <c r="J9384" i="24"/>
  <c r="M9384" i="24"/>
  <c r="I9386" i="24" l="1"/>
  <c r="L9385" i="24"/>
  <c r="M9385" i="24"/>
  <c r="J9385" i="24"/>
  <c r="N9385" i="24"/>
  <c r="K9385" i="24"/>
  <c r="I9387" i="24" l="1"/>
  <c r="L9386" i="24"/>
  <c r="J9386" i="24"/>
  <c r="N9386" i="24"/>
  <c r="K9386" i="24"/>
  <c r="M9386" i="24"/>
  <c r="I9388" i="24" l="1"/>
  <c r="L9387" i="24"/>
  <c r="J9387" i="24"/>
  <c r="M9387" i="24"/>
  <c r="N9387" i="24"/>
  <c r="K9387" i="24"/>
  <c r="I9389" i="24" l="1"/>
  <c r="L9388" i="24"/>
  <c r="K9388" i="24"/>
  <c r="N9388" i="24"/>
  <c r="M9388" i="24"/>
  <c r="J9388" i="24"/>
  <c r="I9390" i="24" l="1"/>
  <c r="L9389" i="24"/>
  <c r="M9389" i="24"/>
  <c r="J9389" i="24"/>
  <c r="K9389" i="24"/>
  <c r="N9389" i="24"/>
  <c r="I9391" i="24" l="1"/>
  <c r="L9390" i="24"/>
  <c r="J9390" i="24"/>
  <c r="K9390" i="24"/>
  <c r="N9390" i="24"/>
  <c r="M9390" i="24"/>
  <c r="I9392" i="24" l="1"/>
  <c r="L9391" i="24"/>
  <c r="K9391" i="24"/>
  <c r="J9391" i="24"/>
  <c r="N9391" i="24"/>
  <c r="M9391" i="24"/>
  <c r="I9393" i="24" l="1"/>
  <c r="L9392" i="24"/>
  <c r="K9392" i="24"/>
  <c r="J9392" i="24"/>
  <c r="N9392" i="24"/>
  <c r="M9392" i="24"/>
  <c r="I9394" i="24" l="1"/>
  <c r="L9393" i="24"/>
  <c r="M9393" i="24"/>
  <c r="J9393" i="24"/>
  <c r="K9393" i="24"/>
  <c r="N9393" i="24"/>
  <c r="I9395" i="24" l="1"/>
  <c r="L9394" i="24"/>
  <c r="J9394" i="24"/>
  <c r="M9394" i="24"/>
  <c r="K9394" i="24"/>
  <c r="N9394" i="24"/>
  <c r="I9396" i="24" l="1"/>
  <c r="L9395" i="24"/>
  <c r="N9395" i="24"/>
  <c r="J9395" i="24"/>
  <c r="M9395" i="24"/>
  <c r="K9395" i="24"/>
  <c r="I9397" i="24" l="1"/>
  <c r="L9396" i="24"/>
  <c r="K9396" i="24"/>
  <c r="J9396" i="24"/>
  <c r="N9396" i="24"/>
  <c r="M9396" i="24"/>
  <c r="I9398" i="24" l="1"/>
  <c r="L9397" i="24"/>
  <c r="K9397" i="24"/>
  <c r="J9397" i="24"/>
  <c r="M9397" i="24"/>
  <c r="N9397" i="24"/>
  <c r="I9399" i="24" l="1"/>
  <c r="L9398" i="24"/>
  <c r="N9398" i="24"/>
  <c r="J9398" i="24"/>
  <c r="K9398" i="24"/>
  <c r="M9398" i="24"/>
  <c r="I9400" i="24" l="1"/>
  <c r="L9399" i="24"/>
  <c r="J9399" i="24"/>
  <c r="M9399" i="24"/>
  <c r="K9399" i="24"/>
  <c r="N9399" i="24"/>
  <c r="I9401" i="24" l="1"/>
  <c r="L9400" i="24"/>
  <c r="K9400" i="24"/>
  <c r="N9400" i="24"/>
  <c r="J9400" i="24"/>
  <c r="M9400" i="24"/>
  <c r="I9402" i="24" l="1"/>
  <c r="L9401" i="24"/>
  <c r="J9401" i="24"/>
  <c r="N9401" i="24"/>
  <c r="K9401" i="24"/>
  <c r="M9401" i="24"/>
  <c r="I9403" i="24" l="1"/>
  <c r="L9402" i="24"/>
  <c r="K9402" i="24"/>
  <c r="N9402" i="24"/>
  <c r="J9402" i="24"/>
  <c r="M9402" i="24"/>
  <c r="I9404" i="24" l="1"/>
  <c r="L9403" i="24"/>
  <c r="K9403" i="24"/>
  <c r="J9403" i="24"/>
  <c r="N9403" i="24"/>
  <c r="M9403" i="24"/>
  <c r="I9405" i="24" l="1"/>
  <c r="L9404" i="24"/>
  <c r="M9404" i="24"/>
  <c r="K9404" i="24"/>
  <c r="N9404" i="24"/>
  <c r="J9404" i="24"/>
  <c r="I9406" i="24" l="1"/>
  <c r="L9405" i="24"/>
  <c r="J9405" i="24"/>
  <c r="K9405" i="24"/>
  <c r="N9405" i="24"/>
  <c r="M9405" i="24"/>
  <c r="I9407" i="24" l="1"/>
  <c r="L9406" i="24"/>
  <c r="N9406" i="24"/>
  <c r="K9406" i="24"/>
  <c r="J9406" i="24"/>
  <c r="M9406" i="24"/>
  <c r="I9408" i="24" l="1"/>
  <c r="L9407" i="24"/>
  <c r="J9407" i="24"/>
  <c r="N9407" i="24"/>
  <c r="K9407" i="24"/>
  <c r="M9407" i="24"/>
  <c r="I9409" i="24" l="1"/>
  <c r="L9408" i="24"/>
  <c r="J9408" i="24"/>
  <c r="N9408" i="24"/>
  <c r="K9408" i="24"/>
  <c r="M9408" i="24"/>
  <c r="I9410" i="24" l="1"/>
  <c r="L9409" i="24"/>
  <c r="N9409" i="24"/>
  <c r="J9409" i="24"/>
  <c r="K9409" i="24"/>
  <c r="M9409" i="24"/>
  <c r="I9411" i="24" l="1"/>
  <c r="L9410" i="24"/>
  <c r="J9410" i="24"/>
  <c r="N9410" i="24"/>
  <c r="K9410" i="24"/>
  <c r="M9410" i="24"/>
  <c r="I9412" i="24" l="1"/>
  <c r="L9411" i="24"/>
  <c r="J9411" i="24"/>
  <c r="M9411" i="24"/>
  <c r="K9411" i="24"/>
  <c r="N9411" i="24"/>
  <c r="I9413" i="24" l="1"/>
  <c r="L9412" i="24"/>
  <c r="N9412" i="24"/>
  <c r="K9412" i="24"/>
  <c r="J9412" i="24"/>
  <c r="M9412" i="24"/>
  <c r="I9414" i="24" l="1"/>
  <c r="L9413" i="24"/>
  <c r="J9413" i="24"/>
  <c r="N9413" i="24"/>
  <c r="K9413" i="24"/>
  <c r="M9413" i="24"/>
  <c r="I9415" i="24" l="1"/>
  <c r="L9414" i="24"/>
  <c r="J9414" i="24"/>
  <c r="N9414" i="24"/>
  <c r="M9414" i="24"/>
  <c r="K9414" i="24"/>
  <c r="I9416" i="24" l="1"/>
  <c r="L9415" i="24"/>
  <c r="K9415" i="24"/>
  <c r="N9415" i="24"/>
  <c r="J9415" i="24"/>
  <c r="M9415" i="24"/>
  <c r="I9417" i="24" l="1"/>
  <c r="L9416" i="24"/>
  <c r="K9416" i="24"/>
  <c r="N9416" i="24"/>
  <c r="J9416" i="24"/>
  <c r="M9416" i="24"/>
  <c r="I9418" i="24" l="1"/>
  <c r="L9417" i="24"/>
  <c r="K9417" i="24"/>
  <c r="N9417" i="24"/>
  <c r="J9417" i="24"/>
  <c r="M9417" i="24"/>
  <c r="I9419" i="24" l="1"/>
  <c r="L9418" i="24"/>
  <c r="N9418" i="24"/>
  <c r="J9418" i="24"/>
  <c r="K9418" i="24"/>
  <c r="M9418" i="24"/>
  <c r="I9420" i="24" l="1"/>
  <c r="L9419" i="24"/>
  <c r="J9419" i="24"/>
  <c r="K9419" i="24"/>
  <c r="N9419" i="24"/>
  <c r="M9419" i="24"/>
  <c r="I9421" i="24" l="1"/>
  <c r="L9420" i="24"/>
  <c r="K9420" i="24"/>
  <c r="M9420" i="24"/>
  <c r="N9420" i="24"/>
  <c r="J9420" i="24"/>
  <c r="I9422" i="24" l="1"/>
  <c r="L9421" i="24"/>
  <c r="J9421" i="24"/>
  <c r="M9421" i="24"/>
  <c r="K9421" i="24"/>
  <c r="N9421" i="24"/>
  <c r="I9423" i="24" l="1"/>
  <c r="L9422" i="24"/>
  <c r="J9422" i="24"/>
  <c r="N9422" i="24"/>
  <c r="K9422" i="24"/>
  <c r="M9422" i="24"/>
  <c r="I9424" i="24" l="1"/>
  <c r="L9423" i="24"/>
  <c r="N9423" i="24"/>
  <c r="J9423" i="24"/>
  <c r="K9423" i="24"/>
  <c r="M9423" i="24"/>
  <c r="I9425" i="24" l="1"/>
  <c r="L9424" i="24"/>
  <c r="J9424" i="24"/>
  <c r="N9424" i="24"/>
  <c r="K9424" i="24"/>
  <c r="M9424" i="24"/>
  <c r="I9426" i="24" l="1"/>
  <c r="L9425" i="24"/>
  <c r="K9425" i="24"/>
  <c r="M9425" i="24"/>
  <c r="J9425" i="24"/>
  <c r="N9425" i="24"/>
  <c r="I9427" i="24" l="1"/>
  <c r="L9426" i="24"/>
  <c r="K9426" i="24"/>
  <c r="J9426" i="24"/>
  <c r="N9426" i="24"/>
  <c r="M9426" i="24"/>
  <c r="I9428" i="24" l="1"/>
  <c r="L9427" i="24"/>
  <c r="K9427" i="24"/>
  <c r="M9427" i="24"/>
  <c r="J9427" i="24"/>
  <c r="N9427" i="24"/>
  <c r="I9429" i="24" l="1"/>
  <c r="L9428" i="24"/>
  <c r="K9428" i="24"/>
  <c r="N9428" i="24"/>
  <c r="J9428" i="24"/>
  <c r="M9428" i="24"/>
  <c r="I9430" i="24" l="1"/>
  <c r="L9429" i="24"/>
  <c r="J9429" i="24"/>
  <c r="K9429" i="24"/>
  <c r="N9429" i="24"/>
  <c r="M9429" i="24"/>
  <c r="I9431" i="24" l="1"/>
  <c r="L9430" i="24"/>
  <c r="J9430" i="24"/>
  <c r="N9430" i="24"/>
  <c r="K9430" i="24"/>
  <c r="M9430" i="24"/>
  <c r="I9432" i="24" l="1"/>
  <c r="L9431" i="24"/>
  <c r="K9431" i="24"/>
  <c r="M9431" i="24"/>
  <c r="J9431" i="24"/>
  <c r="N9431" i="24"/>
  <c r="I9433" i="24" l="1"/>
  <c r="L9432" i="24"/>
  <c r="M9432" i="24"/>
  <c r="K9432" i="24"/>
  <c r="J9432" i="24"/>
  <c r="N9432" i="24"/>
  <c r="I9434" i="24" l="1"/>
  <c r="L9433" i="24"/>
  <c r="J9433" i="24"/>
  <c r="N9433" i="24"/>
  <c r="K9433" i="24"/>
  <c r="M9433" i="24"/>
  <c r="I9435" i="24" l="1"/>
  <c r="L9434" i="24"/>
  <c r="J9434" i="24"/>
  <c r="K9434" i="24"/>
  <c r="M9434" i="24"/>
  <c r="N9434" i="24"/>
  <c r="I9436" i="24" l="1"/>
  <c r="L9435" i="24"/>
  <c r="K9435" i="24"/>
  <c r="J9435" i="24"/>
  <c r="M9435" i="24"/>
  <c r="N9435" i="24"/>
  <c r="I9437" i="24" l="1"/>
  <c r="L9436" i="24"/>
  <c r="J9436" i="24"/>
  <c r="K9436" i="24"/>
  <c r="N9436" i="24"/>
  <c r="M9436" i="24"/>
  <c r="I9438" i="24" l="1"/>
  <c r="L9437" i="24"/>
  <c r="K9437" i="24"/>
  <c r="N9437" i="24"/>
  <c r="J9437" i="24"/>
  <c r="M9437" i="24"/>
  <c r="I9439" i="24" l="1"/>
  <c r="L9438" i="24"/>
  <c r="K9438" i="24"/>
  <c r="N9438" i="24"/>
  <c r="J9438" i="24"/>
  <c r="M9438" i="24"/>
  <c r="I9440" i="24" l="1"/>
  <c r="L9439" i="24"/>
  <c r="N9439" i="24"/>
  <c r="J9439" i="24"/>
  <c r="K9439" i="24"/>
  <c r="M9439" i="24"/>
  <c r="I9441" i="24" l="1"/>
  <c r="L9440" i="24"/>
  <c r="K9440" i="24"/>
  <c r="J9440" i="24"/>
  <c r="N9440" i="24"/>
  <c r="M9440" i="24"/>
  <c r="I9442" i="24" l="1"/>
  <c r="L9441" i="24"/>
  <c r="J9441" i="24"/>
  <c r="N9441" i="24"/>
  <c r="K9441" i="24"/>
  <c r="M9441" i="24"/>
  <c r="I9443" i="24" l="1"/>
  <c r="L9442" i="24"/>
  <c r="K9442" i="24"/>
  <c r="N9442" i="24"/>
  <c r="J9442" i="24"/>
  <c r="M9442" i="24"/>
  <c r="I9444" i="24" l="1"/>
  <c r="L9443" i="24"/>
  <c r="J9443" i="24"/>
  <c r="M9443" i="24"/>
  <c r="K9443" i="24"/>
  <c r="N9443" i="24"/>
  <c r="I9445" i="24" l="1"/>
  <c r="L9444" i="24"/>
  <c r="K9444" i="24"/>
  <c r="J9444" i="24"/>
  <c r="M9444" i="24"/>
  <c r="N9444" i="24"/>
  <c r="I9446" i="24" l="1"/>
  <c r="L9445" i="24"/>
  <c r="K9445" i="24"/>
  <c r="M9445" i="24"/>
  <c r="J9445" i="24"/>
  <c r="N9445" i="24"/>
  <c r="I9447" i="24" l="1"/>
  <c r="L9446" i="24"/>
  <c r="K9446" i="24"/>
  <c r="J9446" i="24"/>
  <c r="M9446" i="24"/>
  <c r="N9446" i="24"/>
  <c r="I9448" i="24" l="1"/>
  <c r="L9447" i="24"/>
  <c r="J9447" i="24"/>
  <c r="N9447" i="24"/>
  <c r="M9447" i="24"/>
  <c r="K9447" i="24"/>
  <c r="I9449" i="24" l="1"/>
  <c r="L9448" i="24"/>
  <c r="K9448" i="24"/>
  <c r="N9448" i="24"/>
  <c r="J9448" i="24"/>
  <c r="M9448" i="24"/>
  <c r="I9450" i="24" l="1"/>
  <c r="L9449" i="24"/>
  <c r="N9449" i="24"/>
  <c r="J9449" i="24"/>
  <c r="K9449" i="24"/>
  <c r="M9449" i="24"/>
  <c r="I9451" i="24" l="1"/>
  <c r="L9450" i="24"/>
  <c r="N9450" i="24"/>
  <c r="J9450" i="24"/>
  <c r="K9450" i="24"/>
  <c r="M9450" i="24"/>
  <c r="I9452" i="24" l="1"/>
  <c r="L9451" i="24"/>
  <c r="J9451" i="24"/>
  <c r="N9451" i="24"/>
  <c r="K9451" i="24"/>
  <c r="M9451" i="24"/>
  <c r="I9453" i="24" l="1"/>
  <c r="L9452" i="24"/>
  <c r="K9452" i="24"/>
  <c r="J9452" i="24"/>
  <c r="M9452" i="24"/>
  <c r="N9452" i="24"/>
  <c r="I9454" i="24" l="1"/>
  <c r="L9453" i="24"/>
  <c r="K9453" i="24"/>
  <c r="M9453" i="24"/>
  <c r="J9453" i="24"/>
  <c r="N9453" i="24"/>
  <c r="I9455" i="24" l="1"/>
  <c r="L9454" i="24"/>
  <c r="J9454" i="24"/>
  <c r="M9454" i="24"/>
  <c r="K9454" i="24"/>
  <c r="N9454" i="24"/>
  <c r="I9456" i="24" l="1"/>
  <c r="L9455" i="24"/>
  <c r="M9455" i="24"/>
  <c r="J9455" i="24"/>
  <c r="K9455" i="24"/>
  <c r="N9455" i="24"/>
  <c r="I9457" i="24" l="1"/>
  <c r="L9456" i="24"/>
  <c r="K9456" i="24"/>
  <c r="N9456" i="24"/>
  <c r="J9456" i="24"/>
  <c r="M9456" i="24"/>
  <c r="I9458" i="24" l="1"/>
  <c r="L9457" i="24"/>
  <c r="J9457" i="24"/>
  <c r="N9457" i="24"/>
  <c r="K9457" i="24"/>
  <c r="M9457" i="24"/>
  <c r="I9459" i="24" l="1"/>
  <c r="L9458" i="24"/>
  <c r="J9458" i="24"/>
  <c r="M9458" i="24"/>
  <c r="K9458" i="24"/>
  <c r="N9458" i="24"/>
  <c r="I9460" i="24" l="1"/>
  <c r="L9459" i="24"/>
  <c r="J9459" i="24"/>
  <c r="M9459" i="24"/>
  <c r="K9459" i="24"/>
  <c r="N9459" i="24"/>
  <c r="I9461" i="24" l="1"/>
  <c r="L9460" i="24"/>
  <c r="J9460" i="24"/>
  <c r="K9460" i="24"/>
  <c r="M9460" i="24"/>
  <c r="N9460" i="24"/>
  <c r="I9462" i="24" l="1"/>
  <c r="L9461" i="24"/>
  <c r="J9461" i="24"/>
  <c r="N9461" i="24"/>
  <c r="K9461" i="24"/>
  <c r="M9461" i="24"/>
  <c r="I9463" i="24" l="1"/>
  <c r="L9462" i="24"/>
  <c r="K9462" i="24"/>
  <c r="M9462" i="24"/>
  <c r="J9462" i="24"/>
  <c r="N9462" i="24"/>
  <c r="I9464" i="24" l="1"/>
  <c r="L9463" i="24"/>
  <c r="J9463" i="24"/>
  <c r="N9463" i="24"/>
  <c r="K9463" i="24"/>
  <c r="M9463" i="24"/>
  <c r="I9465" i="24" l="1"/>
  <c r="L9464" i="24"/>
  <c r="K9464" i="24"/>
  <c r="J9464" i="24"/>
  <c r="M9464" i="24"/>
  <c r="N9464" i="24"/>
  <c r="I9466" i="24" l="1"/>
  <c r="L9465" i="24"/>
  <c r="J9465" i="24"/>
  <c r="N9465" i="24"/>
  <c r="K9465" i="24"/>
  <c r="M9465" i="24"/>
  <c r="I9467" i="24" l="1"/>
  <c r="L9466" i="24"/>
  <c r="K9466" i="24"/>
  <c r="N9466" i="24"/>
  <c r="M9466" i="24"/>
  <c r="J9466" i="24"/>
  <c r="I9468" i="24" l="1"/>
  <c r="L9467" i="24"/>
  <c r="J9467" i="24"/>
  <c r="K9467" i="24"/>
  <c r="N9467" i="24"/>
  <c r="M9467" i="24"/>
  <c r="I9469" i="24" l="1"/>
  <c r="L9468" i="24"/>
  <c r="K9468" i="24"/>
  <c r="N9468" i="24"/>
  <c r="J9468" i="24"/>
  <c r="M9468" i="24"/>
  <c r="I9470" i="24" l="1"/>
  <c r="L9469" i="24"/>
  <c r="M9469" i="24"/>
  <c r="J9469" i="24"/>
  <c r="N9469" i="24"/>
  <c r="K9469" i="24"/>
  <c r="I9471" i="24" l="1"/>
  <c r="L9470" i="24"/>
  <c r="M9470" i="24"/>
  <c r="J9470" i="24"/>
  <c r="K9470" i="24"/>
  <c r="N9470" i="24"/>
  <c r="I9472" i="24" l="1"/>
  <c r="L9471" i="24"/>
  <c r="J9471" i="24"/>
  <c r="N9471" i="24"/>
  <c r="K9471" i="24"/>
  <c r="M9471" i="24"/>
  <c r="I9473" i="24" l="1"/>
  <c r="L9472" i="24"/>
  <c r="K9472" i="24"/>
  <c r="J9472" i="24"/>
  <c r="M9472" i="24"/>
  <c r="N9472" i="24"/>
  <c r="I9474" i="24" l="1"/>
  <c r="L9473" i="24"/>
  <c r="J9473" i="24"/>
  <c r="N9473" i="24"/>
  <c r="K9473" i="24"/>
  <c r="M9473" i="24"/>
  <c r="I9475" i="24" l="1"/>
  <c r="L9474" i="24"/>
  <c r="K9474" i="24"/>
  <c r="N9474" i="24"/>
  <c r="J9474" i="24"/>
  <c r="M9474" i="24"/>
  <c r="I9476" i="24" l="1"/>
  <c r="L9475" i="24"/>
  <c r="J9475" i="24"/>
  <c r="N9475" i="24"/>
  <c r="K9475" i="24"/>
  <c r="M9475" i="24"/>
  <c r="I9477" i="24" l="1"/>
  <c r="L9476" i="24"/>
  <c r="J9476" i="24"/>
  <c r="M9476" i="24"/>
  <c r="K9476" i="24"/>
  <c r="N9476" i="24"/>
  <c r="I9478" i="24" l="1"/>
  <c r="L9477" i="24"/>
  <c r="N9477" i="24"/>
  <c r="J9477" i="24"/>
  <c r="K9477" i="24"/>
  <c r="M9477" i="24"/>
  <c r="I9479" i="24" l="1"/>
  <c r="L9478" i="24"/>
  <c r="J9478" i="24"/>
  <c r="N9478" i="24"/>
  <c r="K9478" i="24"/>
  <c r="M9478" i="24"/>
  <c r="I9480" i="24" l="1"/>
  <c r="L9479" i="24"/>
  <c r="N9479" i="24"/>
  <c r="K9479" i="24"/>
  <c r="J9479" i="24"/>
  <c r="M9479" i="24"/>
  <c r="I9481" i="24" l="1"/>
  <c r="L9480" i="24"/>
  <c r="K9480" i="24"/>
  <c r="N9480" i="24"/>
  <c r="J9480" i="24"/>
  <c r="M9480" i="24"/>
  <c r="I9482" i="24" l="1"/>
  <c r="L9481" i="24"/>
  <c r="J9481" i="24"/>
  <c r="N9481" i="24"/>
  <c r="M9481" i="24"/>
  <c r="K9481" i="24"/>
  <c r="I9483" i="24" l="1"/>
  <c r="L9482" i="24"/>
  <c r="K9482" i="24"/>
  <c r="M9482" i="24"/>
  <c r="J9482" i="24"/>
  <c r="N9482" i="24"/>
  <c r="I9484" i="24" l="1"/>
  <c r="L9483" i="24"/>
  <c r="K9483" i="24"/>
  <c r="N9483" i="24"/>
  <c r="J9483" i="24"/>
  <c r="M9483" i="24"/>
  <c r="I9485" i="24" l="1"/>
  <c r="L9484" i="24"/>
  <c r="K9484" i="24"/>
  <c r="M9484" i="24"/>
  <c r="J9484" i="24"/>
  <c r="N9484" i="24"/>
  <c r="I9486" i="24" l="1"/>
  <c r="L9485" i="24"/>
  <c r="K9485" i="24"/>
  <c r="M9485" i="24"/>
  <c r="J9485" i="24"/>
  <c r="N9485" i="24"/>
  <c r="I9487" i="24" l="1"/>
  <c r="L9486" i="24"/>
  <c r="K9486" i="24"/>
  <c r="N9486" i="24"/>
  <c r="J9486" i="24"/>
  <c r="M9486" i="24"/>
  <c r="I9488" i="24" l="1"/>
  <c r="L9487" i="24"/>
  <c r="K9487" i="24"/>
  <c r="M9487" i="24"/>
  <c r="J9487" i="24"/>
  <c r="N9487" i="24"/>
  <c r="I9489" i="24" l="1"/>
  <c r="L9488" i="24"/>
  <c r="K9488" i="24"/>
  <c r="M9488" i="24"/>
  <c r="J9488" i="24"/>
  <c r="N9488" i="24"/>
  <c r="I9490" i="24" l="1"/>
  <c r="L9489" i="24"/>
  <c r="K9489" i="24"/>
  <c r="N9489" i="24"/>
  <c r="J9489" i="24"/>
  <c r="M9489" i="24"/>
  <c r="I9491" i="24" l="1"/>
  <c r="L9490" i="24"/>
  <c r="K9490" i="24"/>
  <c r="M9490" i="24"/>
  <c r="J9490" i="24"/>
  <c r="N9490" i="24"/>
  <c r="I9492" i="24" l="1"/>
  <c r="L9491" i="24"/>
  <c r="N9491" i="24"/>
  <c r="K9491" i="24"/>
  <c r="J9491" i="24"/>
  <c r="M9491" i="24"/>
  <c r="I9493" i="24" l="1"/>
  <c r="L9492" i="24"/>
  <c r="J9492" i="24"/>
  <c r="N9492" i="24"/>
  <c r="K9492" i="24"/>
  <c r="M9492" i="24"/>
  <c r="I9494" i="24" l="1"/>
  <c r="L9493" i="24"/>
  <c r="J9493" i="24"/>
  <c r="N9493" i="24"/>
  <c r="K9493" i="24"/>
  <c r="M9493" i="24"/>
  <c r="I9495" i="24" l="1"/>
  <c r="L9494" i="24"/>
  <c r="M9494" i="24"/>
  <c r="K9494" i="24"/>
  <c r="N9494" i="24"/>
  <c r="J9494" i="24"/>
  <c r="I9496" i="24" l="1"/>
  <c r="L9495" i="24"/>
  <c r="K9495" i="24"/>
  <c r="N9495" i="24"/>
  <c r="J9495" i="24"/>
  <c r="M9495" i="24"/>
  <c r="I9497" i="24" l="1"/>
  <c r="L9496" i="24"/>
  <c r="K9496" i="24"/>
  <c r="J9496" i="24"/>
  <c r="M9496" i="24"/>
  <c r="N9496" i="24"/>
  <c r="I9498" i="24" l="1"/>
  <c r="L9497" i="24"/>
  <c r="K9497" i="24"/>
  <c r="N9497" i="24"/>
  <c r="J9497" i="24"/>
  <c r="M9497" i="24"/>
  <c r="I9499" i="24" l="1"/>
  <c r="L9498" i="24"/>
  <c r="K9498" i="24"/>
  <c r="J9498" i="24"/>
  <c r="N9498" i="24"/>
  <c r="M9498" i="24"/>
  <c r="I9500" i="24" l="1"/>
  <c r="L9499" i="24"/>
  <c r="K9499" i="24"/>
  <c r="J9499" i="24"/>
  <c r="N9499" i="24"/>
  <c r="M9499" i="24"/>
  <c r="I9501" i="24" l="1"/>
  <c r="L9500" i="24"/>
  <c r="N9500" i="24"/>
  <c r="K9500" i="24"/>
  <c r="J9500" i="24"/>
  <c r="M9500" i="24"/>
  <c r="I9502" i="24" l="1"/>
  <c r="L9501" i="24"/>
  <c r="K9501" i="24"/>
  <c r="N9501" i="24"/>
  <c r="J9501" i="24"/>
  <c r="M9501" i="24"/>
  <c r="I9503" i="24" l="1"/>
  <c r="L9502" i="24"/>
  <c r="J9502" i="24"/>
  <c r="K9502" i="24"/>
  <c r="N9502" i="24"/>
  <c r="M9502" i="24"/>
  <c r="I9504" i="24" l="1"/>
  <c r="L9503" i="24"/>
  <c r="J9503" i="24"/>
  <c r="N9503" i="24"/>
  <c r="K9503" i="24"/>
  <c r="M9503" i="24"/>
  <c r="I9505" i="24" l="1"/>
  <c r="L9504" i="24"/>
  <c r="K9504" i="24"/>
  <c r="J9504" i="24"/>
  <c r="M9504" i="24"/>
  <c r="N9504" i="24"/>
  <c r="I9506" i="24" l="1"/>
  <c r="L9505" i="24"/>
  <c r="K9505" i="24"/>
  <c r="J9505" i="24"/>
  <c r="M9505" i="24"/>
  <c r="N9505" i="24"/>
  <c r="I9507" i="24" l="1"/>
  <c r="L9506" i="24"/>
  <c r="K9506" i="24"/>
  <c r="M9506" i="24"/>
  <c r="J9506" i="24"/>
  <c r="N9506" i="24"/>
  <c r="I9508" i="24" l="1"/>
  <c r="L9507" i="24"/>
  <c r="K9507" i="24"/>
  <c r="N9507" i="24"/>
  <c r="J9507" i="24"/>
  <c r="M9507" i="24"/>
  <c r="I9509" i="24" l="1"/>
  <c r="L9508" i="24"/>
  <c r="K9508" i="24"/>
  <c r="N9508" i="24"/>
  <c r="M9508" i="24"/>
  <c r="J9508" i="24"/>
  <c r="I9510" i="24" l="1"/>
  <c r="L9509" i="24"/>
  <c r="J9509" i="24"/>
  <c r="M9509" i="24"/>
  <c r="K9509" i="24"/>
  <c r="N9509" i="24"/>
  <c r="I9511" i="24" l="1"/>
  <c r="L9510" i="24"/>
  <c r="J9510" i="24"/>
  <c r="M9510" i="24"/>
  <c r="K9510" i="24"/>
  <c r="N9510" i="24"/>
  <c r="I9512" i="24" l="1"/>
  <c r="L9511" i="24"/>
  <c r="K9511" i="24"/>
  <c r="N9511" i="24"/>
  <c r="J9511" i="24"/>
  <c r="M9511" i="24"/>
  <c r="I9513" i="24" l="1"/>
  <c r="L9512" i="24"/>
  <c r="K9512" i="24"/>
  <c r="J9512" i="24"/>
  <c r="N9512" i="24"/>
  <c r="M9512" i="24"/>
  <c r="I9514" i="24" l="1"/>
  <c r="L9513" i="24"/>
  <c r="J9513" i="24"/>
  <c r="M9513" i="24"/>
  <c r="K9513" i="24"/>
  <c r="N9513" i="24"/>
  <c r="I9515" i="24" l="1"/>
  <c r="L9514" i="24"/>
  <c r="K9514" i="24"/>
  <c r="J9514" i="24"/>
  <c r="M9514" i="24"/>
  <c r="N9514" i="24"/>
  <c r="I9516" i="24" l="1"/>
  <c r="L9515" i="24"/>
  <c r="J9515" i="24"/>
  <c r="K9515" i="24"/>
  <c r="M9515" i="24"/>
  <c r="N9515" i="24"/>
  <c r="I9517" i="24" l="1"/>
  <c r="L9516" i="24"/>
  <c r="K9516" i="24"/>
  <c r="J9516" i="24"/>
  <c r="N9516" i="24"/>
  <c r="M9516" i="24"/>
  <c r="I9518" i="24" l="1"/>
  <c r="L9517" i="24"/>
  <c r="K9517" i="24"/>
  <c r="M9517" i="24"/>
  <c r="J9517" i="24"/>
  <c r="N9517" i="24"/>
  <c r="I9519" i="24" l="1"/>
  <c r="L9518" i="24"/>
  <c r="N9518" i="24"/>
  <c r="K9518" i="24"/>
  <c r="J9518" i="24"/>
  <c r="M9518" i="24"/>
  <c r="I9520" i="24" l="1"/>
  <c r="L9519" i="24"/>
  <c r="J9519" i="24"/>
  <c r="K9519" i="24"/>
  <c r="N9519" i="24"/>
  <c r="M9519" i="24"/>
  <c r="I9521" i="24" l="1"/>
  <c r="L9520" i="24"/>
  <c r="K9520" i="24"/>
  <c r="J9520" i="24"/>
  <c r="N9520" i="24"/>
  <c r="M9520" i="24"/>
  <c r="I9522" i="24" l="1"/>
  <c r="L9521" i="24"/>
  <c r="M9521" i="24"/>
  <c r="J9521" i="24"/>
  <c r="K9521" i="24"/>
  <c r="N9521" i="24"/>
  <c r="I9523" i="24" l="1"/>
  <c r="L9522" i="24"/>
  <c r="K9522" i="24"/>
  <c r="N9522" i="24"/>
  <c r="J9522" i="24"/>
  <c r="M9522" i="24"/>
  <c r="I9524" i="24" l="1"/>
  <c r="L9523" i="24"/>
  <c r="N9523" i="24"/>
  <c r="K9523" i="24"/>
  <c r="J9523" i="24"/>
  <c r="M9523" i="24"/>
  <c r="I9525" i="24" l="1"/>
  <c r="L9524" i="24"/>
  <c r="J9524" i="24"/>
  <c r="N9524" i="24"/>
  <c r="K9524" i="24"/>
  <c r="M9524" i="24"/>
  <c r="I9526" i="24" l="1"/>
  <c r="L9525" i="24"/>
  <c r="K9525" i="24"/>
  <c r="J9525" i="24"/>
  <c r="M9525" i="24"/>
  <c r="N9525" i="24"/>
  <c r="I9527" i="24" l="1"/>
  <c r="L9526" i="24"/>
  <c r="M9526" i="24"/>
  <c r="K9526" i="24"/>
  <c r="J9526" i="24"/>
  <c r="N9526" i="24"/>
  <c r="I9528" i="24" l="1"/>
  <c r="L9527" i="24"/>
  <c r="J9527" i="24"/>
  <c r="M9527" i="24"/>
  <c r="K9527" i="24"/>
  <c r="N9527" i="24"/>
  <c r="I9529" i="24" l="1"/>
  <c r="L9528" i="24"/>
  <c r="J9528" i="24"/>
  <c r="N9528" i="24"/>
  <c r="K9528" i="24"/>
  <c r="M9528" i="24"/>
  <c r="I9530" i="24" l="1"/>
  <c r="L9529" i="24"/>
  <c r="K9529" i="24"/>
  <c r="J9529" i="24"/>
  <c r="M9529" i="24"/>
  <c r="N9529" i="24"/>
  <c r="I9531" i="24" l="1"/>
  <c r="L9530" i="24"/>
  <c r="K9530" i="24"/>
  <c r="N9530" i="24"/>
  <c r="M9530" i="24"/>
  <c r="J9530" i="24"/>
  <c r="I9532" i="24" l="1"/>
  <c r="L9531" i="24"/>
  <c r="M9531" i="24"/>
  <c r="K9531" i="24"/>
  <c r="J9531" i="24"/>
  <c r="N9531" i="24"/>
  <c r="I9533" i="24" l="1"/>
  <c r="L9532" i="24"/>
  <c r="N9532" i="24"/>
  <c r="K9532" i="24"/>
  <c r="M9532" i="24"/>
  <c r="J9532" i="24"/>
  <c r="I9534" i="24" l="1"/>
  <c r="L9533" i="24"/>
  <c r="J9533" i="24"/>
  <c r="K9533" i="24"/>
  <c r="N9533" i="24"/>
  <c r="M9533" i="24"/>
  <c r="I9535" i="24" l="1"/>
  <c r="L9534" i="24"/>
  <c r="J9534" i="24"/>
  <c r="K9534" i="24"/>
  <c r="N9534" i="24"/>
  <c r="M9534" i="24"/>
  <c r="I9536" i="24" l="1"/>
  <c r="L9535" i="24"/>
  <c r="K9535" i="24"/>
  <c r="J9535" i="24"/>
  <c r="N9535" i="24"/>
  <c r="M9535" i="24"/>
  <c r="I9537" i="24" l="1"/>
  <c r="L9536" i="24"/>
  <c r="K9536" i="24"/>
  <c r="N9536" i="24"/>
  <c r="J9536" i="24"/>
  <c r="M9536" i="24"/>
  <c r="I9538" i="24" l="1"/>
  <c r="L9537" i="24"/>
  <c r="K9537" i="24"/>
  <c r="J9537" i="24"/>
  <c r="N9537" i="24"/>
  <c r="M9537" i="24"/>
  <c r="I9539" i="24" l="1"/>
  <c r="L9538" i="24"/>
  <c r="K9538" i="24"/>
  <c r="J9538" i="24"/>
  <c r="N9538" i="24"/>
  <c r="M9538" i="24"/>
  <c r="I9540" i="24" l="1"/>
  <c r="L9539" i="24"/>
  <c r="J9539" i="24"/>
  <c r="M9539" i="24"/>
  <c r="K9539" i="24"/>
  <c r="N9539" i="24"/>
  <c r="I9541" i="24" l="1"/>
  <c r="L9540" i="24"/>
  <c r="K9540" i="24"/>
  <c r="N9540" i="24"/>
  <c r="J9540" i="24"/>
  <c r="M9540" i="24"/>
  <c r="I9542" i="24" l="1"/>
  <c r="L9541" i="24"/>
  <c r="K9541" i="24"/>
  <c r="J9541" i="24"/>
  <c r="M9541" i="24"/>
  <c r="N9541" i="24"/>
  <c r="I9543" i="24" l="1"/>
  <c r="L9542" i="24"/>
  <c r="J9542" i="24"/>
  <c r="M9542" i="24"/>
  <c r="K9542" i="24"/>
  <c r="N9542" i="24"/>
  <c r="I9544" i="24" l="1"/>
  <c r="L9543" i="24"/>
  <c r="K9543" i="24"/>
  <c r="N9543" i="24"/>
  <c r="J9543" i="24"/>
  <c r="M9543" i="24"/>
  <c r="I9545" i="24" l="1"/>
  <c r="L9544" i="24"/>
  <c r="K9544" i="24"/>
  <c r="J9544" i="24"/>
  <c r="N9544" i="24"/>
  <c r="M9544" i="24"/>
  <c r="I9546" i="24" l="1"/>
  <c r="L9545" i="24"/>
  <c r="J9545" i="24"/>
  <c r="K9545" i="24"/>
  <c r="N9545" i="24"/>
  <c r="M9545" i="24"/>
  <c r="I9547" i="24" l="1"/>
  <c r="L9546" i="24"/>
  <c r="J9546" i="24"/>
  <c r="N9546" i="24"/>
  <c r="K9546" i="24"/>
  <c r="M9546" i="24"/>
  <c r="I9548" i="24" l="1"/>
  <c r="L9547" i="24"/>
  <c r="K9547" i="24"/>
  <c r="N9547" i="24"/>
  <c r="J9547" i="24"/>
  <c r="M9547" i="24"/>
  <c r="I9549" i="24" l="1"/>
  <c r="L9548" i="24"/>
  <c r="J9548" i="24"/>
  <c r="K9548" i="24"/>
  <c r="M9548" i="24"/>
  <c r="N9548" i="24"/>
  <c r="I9550" i="24" l="1"/>
  <c r="L9549" i="24"/>
  <c r="K9549" i="24"/>
  <c r="N9549" i="24"/>
  <c r="J9549" i="24"/>
  <c r="M9549" i="24"/>
  <c r="I9551" i="24" l="1"/>
  <c r="L9550" i="24"/>
  <c r="J9550" i="24"/>
  <c r="K9550" i="24"/>
  <c r="N9550" i="24"/>
  <c r="M9550" i="24"/>
  <c r="I9552" i="24" l="1"/>
  <c r="L9551" i="24"/>
  <c r="N9551" i="24"/>
  <c r="K9551" i="24"/>
  <c r="M9551" i="24"/>
  <c r="J9551" i="24"/>
  <c r="I9553" i="24" l="1"/>
  <c r="L9552" i="24"/>
  <c r="J9552" i="24"/>
  <c r="K9552" i="24"/>
  <c r="M9552" i="24"/>
  <c r="N9552" i="24"/>
  <c r="I9554" i="24" l="1"/>
  <c r="L9553" i="24"/>
  <c r="K9553" i="24"/>
  <c r="N9553" i="24"/>
  <c r="J9553" i="24"/>
  <c r="M9553" i="24"/>
  <c r="I9555" i="24" l="1"/>
  <c r="L9554" i="24"/>
  <c r="K9554" i="24"/>
  <c r="M9554" i="24"/>
  <c r="J9554" i="24"/>
  <c r="N9554" i="24"/>
  <c r="I9556" i="24" l="1"/>
  <c r="L9555" i="24"/>
  <c r="M9555" i="24"/>
  <c r="J9555" i="24"/>
  <c r="N9555" i="24"/>
  <c r="K9555" i="24"/>
  <c r="I9557" i="24" l="1"/>
  <c r="L9556" i="24"/>
  <c r="K9556" i="24"/>
  <c r="M9556" i="24"/>
  <c r="J9556" i="24"/>
  <c r="N9556" i="24"/>
  <c r="I9558" i="24" l="1"/>
  <c r="L9557" i="24"/>
  <c r="J9557" i="24"/>
  <c r="N9557" i="24"/>
  <c r="K9557" i="24"/>
  <c r="M9557" i="24"/>
  <c r="I9559" i="24" l="1"/>
  <c r="L9558" i="24"/>
  <c r="K9558" i="24"/>
  <c r="J9558" i="24"/>
  <c r="N9558" i="24"/>
  <c r="M9558" i="24"/>
  <c r="I9560" i="24" l="1"/>
  <c r="L9559" i="24"/>
  <c r="K9559" i="24"/>
  <c r="M9559" i="24"/>
  <c r="N9559" i="24"/>
  <c r="J9559" i="24"/>
  <c r="I9561" i="24" l="1"/>
  <c r="L9560" i="24"/>
  <c r="K9560" i="24"/>
  <c r="N9560" i="24"/>
  <c r="J9560" i="24"/>
  <c r="M9560" i="24"/>
  <c r="I9562" i="24" l="1"/>
  <c r="L9561" i="24"/>
  <c r="K9561" i="24"/>
  <c r="N9561" i="24"/>
  <c r="J9561" i="24"/>
  <c r="M9561" i="24"/>
  <c r="I9563" i="24" l="1"/>
  <c r="L9562" i="24"/>
  <c r="K9562" i="24"/>
  <c r="N9562" i="24"/>
  <c r="J9562" i="24"/>
  <c r="M9562" i="24"/>
  <c r="I9564" i="24" l="1"/>
  <c r="L9563" i="24"/>
  <c r="K9563" i="24"/>
  <c r="J9563" i="24"/>
  <c r="N9563" i="24"/>
  <c r="M9563" i="24"/>
  <c r="I9565" i="24" l="1"/>
  <c r="L9564" i="24"/>
  <c r="J9564" i="24"/>
  <c r="K9564" i="24"/>
  <c r="N9564" i="24"/>
  <c r="M9564" i="24"/>
  <c r="I9566" i="24" l="1"/>
  <c r="L9565" i="24"/>
  <c r="K9565" i="24"/>
  <c r="N9565" i="24"/>
  <c r="J9565" i="24"/>
  <c r="M9565" i="24"/>
  <c r="I9567" i="24" l="1"/>
  <c r="L9566" i="24"/>
  <c r="K9566" i="24"/>
  <c r="J9566" i="24"/>
  <c r="N9566" i="24"/>
  <c r="M9566" i="24"/>
  <c r="I9568" i="24" l="1"/>
  <c r="L9567" i="24"/>
  <c r="K9567" i="24"/>
  <c r="N9567" i="24"/>
  <c r="J9567" i="24"/>
  <c r="M9567" i="24"/>
  <c r="I9569" i="24" l="1"/>
  <c r="L9568" i="24"/>
  <c r="K9568" i="24"/>
  <c r="N9568" i="24"/>
  <c r="J9568" i="24"/>
  <c r="M9568" i="24"/>
  <c r="I9570" i="24" l="1"/>
  <c r="L9569" i="24"/>
  <c r="K9569" i="24"/>
  <c r="J9569" i="24"/>
  <c r="N9569" i="24"/>
  <c r="M9569" i="24"/>
  <c r="I9571" i="24" l="1"/>
  <c r="L9570" i="24"/>
  <c r="M9570" i="24"/>
  <c r="K9570" i="24"/>
  <c r="N9570" i="24"/>
  <c r="J9570" i="24"/>
  <c r="I9572" i="24" l="1"/>
  <c r="L9571" i="24"/>
  <c r="J9571" i="24"/>
  <c r="K9571" i="24"/>
  <c r="N9571" i="24"/>
  <c r="M9571" i="24"/>
  <c r="I9573" i="24" l="1"/>
  <c r="L9572" i="24"/>
  <c r="K9572" i="24"/>
  <c r="M9572" i="24"/>
  <c r="J9572" i="24"/>
  <c r="N9572" i="24"/>
  <c r="I9574" i="24" l="1"/>
  <c r="L9573" i="24"/>
  <c r="J9573" i="24"/>
  <c r="N9573" i="24"/>
  <c r="K9573" i="24"/>
  <c r="M9573" i="24"/>
  <c r="I9575" i="24" l="1"/>
  <c r="L9574" i="24"/>
  <c r="K9574" i="24"/>
  <c r="M9574" i="24"/>
  <c r="J9574" i="24"/>
  <c r="N9574" i="24"/>
  <c r="I9576" i="24" l="1"/>
  <c r="L9575" i="24"/>
  <c r="K9575" i="24"/>
  <c r="J9575" i="24"/>
  <c r="N9575" i="24"/>
  <c r="M9575" i="24"/>
  <c r="I9577" i="24" l="1"/>
  <c r="L9576" i="24"/>
  <c r="N9576" i="24"/>
  <c r="K9576" i="24"/>
  <c r="J9576" i="24"/>
  <c r="M9576" i="24"/>
  <c r="I9578" i="24" l="1"/>
  <c r="L9577" i="24"/>
  <c r="J9577" i="24"/>
  <c r="K9577" i="24"/>
  <c r="M9577" i="24"/>
  <c r="N9577" i="24"/>
  <c r="I9579" i="24" l="1"/>
  <c r="L9578" i="24"/>
  <c r="M9578" i="24"/>
  <c r="K9578" i="24"/>
  <c r="J9578" i="24"/>
  <c r="N9578" i="24"/>
  <c r="I9580" i="24" l="1"/>
  <c r="L9579" i="24"/>
  <c r="J9579" i="24"/>
  <c r="M9579" i="24"/>
  <c r="K9579" i="24"/>
  <c r="N9579" i="24"/>
  <c r="I9581" i="24" l="1"/>
  <c r="L9580" i="24"/>
  <c r="M9580" i="24"/>
  <c r="K9580" i="24"/>
  <c r="J9580" i="24"/>
  <c r="N9580" i="24"/>
  <c r="I9582" i="24" l="1"/>
  <c r="L9581" i="24"/>
  <c r="K9581" i="24"/>
  <c r="J9581" i="24"/>
  <c r="N9581" i="24"/>
  <c r="M9581" i="24"/>
  <c r="I9583" i="24" l="1"/>
  <c r="L9582" i="24"/>
  <c r="K9582" i="24"/>
  <c r="N9582" i="24"/>
  <c r="J9582" i="24"/>
  <c r="M9582" i="24"/>
  <c r="I9584" i="24" l="1"/>
  <c r="L9583" i="24"/>
  <c r="K9583" i="24"/>
  <c r="N9583" i="24"/>
  <c r="J9583" i="24"/>
  <c r="M9583" i="24"/>
  <c r="I9585" i="24" l="1"/>
  <c r="L9584" i="24"/>
  <c r="K9584" i="24"/>
  <c r="M9584" i="24"/>
  <c r="J9584" i="24"/>
  <c r="N9584" i="24"/>
  <c r="I9586" i="24" l="1"/>
  <c r="L9585" i="24"/>
  <c r="K9585" i="24"/>
  <c r="M9585" i="24"/>
  <c r="J9585" i="24"/>
  <c r="N9585" i="24"/>
  <c r="I9587" i="24" l="1"/>
  <c r="L9586" i="24"/>
  <c r="K9586" i="24"/>
  <c r="M9586" i="24"/>
  <c r="J9586" i="24"/>
  <c r="N9586" i="24"/>
  <c r="I9588" i="24" l="1"/>
  <c r="L9587" i="24"/>
  <c r="K9587" i="24"/>
  <c r="J9587" i="24"/>
  <c r="M9587" i="24"/>
  <c r="N9587" i="24"/>
  <c r="I9589" i="24" l="1"/>
  <c r="L9588" i="24"/>
  <c r="K9588" i="24"/>
  <c r="N9588" i="24"/>
  <c r="J9588" i="24"/>
  <c r="M9588" i="24"/>
  <c r="I9590" i="24" l="1"/>
  <c r="L9589" i="24"/>
  <c r="J9589" i="24"/>
  <c r="K9589" i="24"/>
  <c r="N9589" i="24"/>
  <c r="M9589" i="24"/>
  <c r="I9591" i="24" l="1"/>
  <c r="L9590" i="24"/>
  <c r="M9590" i="24"/>
  <c r="K9590" i="24"/>
  <c r="J9590" i="24"/>
  <c r="N9590" i="24"/>
  <c r="I9592" i="24" l="1"/>
  <c r="L9591" i="24"/>
  <c r="J9591" i="24"/>
  <c r="N9591" i="24"/>
  <c r="K9591" i="24"/>
  <c r="M9591" i="24"/>
  <c r="I9593" i="24" l="1"/>
  <c r="L9592" i="24"/>
  <c r="K9592" i="24"/>
  <c r="J9592" i="24"/>
  <c r="N9592" i="24"/>
  <c r="M9592" i="24"/>
  <c r="I9594" i="24" l="1"/>
  <c r="L9593" i="24"/>
  <c r="M9593" i="24"/>
  <c r="J9593" i="24"/>
  <c r="N9593" i="24"/>
  <c r="K9593" i="24"/>
  <c r="I9595" i="24" l="1"/>
  <c r="L9594" i="24"/>
  <c r="K9594" i="24"/>
  <c r="J9594" i="24"/>
  <c r="N9594" i="24"/>
  <c r="M9594" i="24"/>
  <c r="I9596" i="24" l="1"/>
  <c r="L9595" i="24"/>
  <c r="J9595" i="24"/>
  <c r="K9595" i="24"/>
  <c r="N9595" i="24"/>
  <c r="M9595" i="24"/>
  <c r="I9597" i="24" l="1"/>
  <c r="L9596" i="24"/>
  <c r="K9596" i="24"/>
  <c r="J9596" i="24"/>
  <c r="N9596" i="24"/>
  <c r="M9596" i="24"/>
  <c r="I9598" i="24" l="1"/>
  <c r="L9597" i="24"/>
  <c r="K9597" i="24"/>
  <c r="M9597" i="24"/>
  <c r="J9597" i="24"/>
  <c r="N9597" i="24"/>
  <c r="I9599" i="24" l="1"/>
  <c r="L9598" i="24"/>
  <c r="J9598" i="24"/>
  <c r="M9598" i="24"/>
  <c r="K9598" i="24"/>
  <c r="N9598" i="24"/>
  <c r="I9600" i="24" l="1"/>
  <c r="L9599" i="24"/>
  <c r="K9599" i="24"/>
  <c r="N9599" i="24"/>
  <c r="J9599" i="24"/>
  <c r="M9599" i="24"/>
  <c r="I9601" i="24" l="1"/>
  <c r="L9600" i="24"/>
  <c r="J9600" i="24"/>
  <c r="M9600" i="24"/>
  <c r="K9600" i="24"/>
  <c r="N9600" i="24"/>
  <c r="I9602" i="24" l="1"/>
  <c r="L9601" i="24"/>
  <c r="K9601" i="24"/>
  <c r="N9601" i="24"/>
  <c r="M9601" i="24"/>
  <c r="J9601" i="24"/>
  <c r="I9603" i="24" l="1"/>
  <c r="L9602" i="24"/>
  <c r="K9602" i="24"/>
  <c r="J9602" i="24"/>
  <c r="N9602" i="24"/>
  <c r="M9602" i="24"/>
  <c r="I9604" i="24" l="1"/>
  <c r="L9603" i="24"/>
  <c r="K9603" i="24"/>
  <c r="J9603" i="24"/>
  <c r="N9603" i="24"/>
  <c r="M9603" i="24"/>
  <c r="I9605" i="24" l="1"/>
  <c r="L9604" i="24"/>
  <c r="J9604" i="24"/>
  <c r="K9604" i="24"/>
  <c r="N9604" i="24"/>
  <c r="M9604" i="24"/>
  <c r="I9606" i="24" l="1"/>
  <c r="L9605" i="24"/>
  <c r="M9605" i="24"/>
  <c r="J9605" i="24"/>
  <c r="N9605" i="24"/>
  <c r="K9605" i="24"/>
  <c r="I9607" i="24" l="1"/>
  <c r="L9606" i="24"/>
  <c r="K9606" i="24"/>
  <c r="N9606" i="24"/>
  <c r="J9606" i="24"/>
  <c r="M9606" i="24"/>
  <c r="I9608" i="24" l="1"/>
  <c r="L9607" i="24"/>
  <c r="J9607" i="24"/>
  <c r="M9607" i="24"/>
  <c r="K9607" i="24"/>
  <c r="N9607" i="24"/>
  <c r="I9609" i="24" l="1"/>
  <c r="L9608" i="24"/>
  <c r="J9608" i="24"/>
  <c r="N9608" i="24"/>
  <c r="K9608" i="24"/>
  <c r="M9608" i="24"/>
  <c r="I9610" i="24" l="1"/>
  <c r="L9609" i="24"/>
  <c r="J9609" i="24"/>
  <c r="K9609" i="24"/>
  <c r="N9609" i="24"/>
  <c r="M9609" i="24"/>
  <c r="I9611" i="24" l="1"/>
  <c r="L9610" i="24"/>
  <c r="J9610" i="24"/>
  <c r="M9610" i="24"/>
  <c r="K9610" i="24"/>
  <c r="N9610" i="24"/>
  <c r="I9612" i="24" l="1"/>
  <c r="L9611" i="24"/>
  <c r="J9611" i="24"/>
  <c r="M9611" i="24"/>
  <c r="N9611" i="24"/>
  <c r="K9611" i="24"/>
  <c r="I9613" i="24" l="1"/>
  <c r="L9612" i="24"/>
  <c r="K9612" i="24"/>
  <c r="J9612" i="24"/>
  <c r="N9612" i="24"/>
  <c r="M9612" i="24"/>
  <c r="I9614" i="24" l="1"/>
  <c r="L9613" i="24"/>
  <c r="K9613" i="24"/>
  <c r="J9613" i="24"/>
  <c r="N9613" i="24"/>
  <c r="M9613" i="24"/>
  <c r="I9615" i="24" l="1"/>
  <c r="L9614" i="24"/>
  <c r="K9614" i="24"/>
  <c r="J9614" i="24"/>
  <c r="N9614" i="24"/>
  <c r="M9614" i="24"/>
  <c r="I9616" i="24" l="1"/>
  <c r="L9615" i="24"/>
  <c r="J9615" i="24"/>
  <c r="M9615" i="24"/>
  <c r="K9615" i="24"/>
  <c r="N9615" i="24"/>
  <c r="I9617" i="24" l="1"/>
  <c r="L9616" i="24"/>
  <c r="K9616" i="24"/>
  <c r="J9616" i="24"/>
  <c r="M9616" i="24"/>
  <c r="N9616" i="24"/>
  <c r="I9618" i="24" l="1"/>
  <c r="L9617" i="24"/>
  <c r="J9617" i="24"/>
  <c r="M9617" i="24"/>
  <c r="K9617" i="24"/>
  <c r="N9617" i="24"/>
  <c r="I9619" i="24" l="1"/>
  <c r="L9618" i="24"/>
  <c r="K9618" i="24"/>
  <c r="J9618" i="24"/>
  <c r="M9618" i="24"/>
  <c r="N9618" i="24"/>
  <c r="I9620" i="24" l="1"/>
  <c r="L9619" i="24"/>
  <c r="K9619" i="24"/>
  <c r="J9619" i="24"/>
  <c r="N9619" i="24"/>
  <c r="M9619" i="24"/>
  <c r="I9621" i="24" l="1"/>
  <c r="L9620" i="24"/>
  <c r="K9620" i="24"/>
  <c r="M9620" i="24"/>
  <c r="J9620" i="24"/>
  <c r="N9620" i="24"/>
  <c r="I9622" i="24" l="1"/>
  <c r="L9621" i="24"/>
  <c r="J9621" i="24"/>
  <c r="K9621" i="24"/>
  <c r="M9621" i="24"/>
  <c r="N9621" i="24"/>
  <c r="I9623" i="24" l="1"/>
  <c r="L9622" i="24"/>
  <c r="N9622" i="24"/>
  <c r="K9622" i="24"/>
  <c r="J9622" i="24"/>
  <c r="M9622" i="24"/>
  <c r="I9624" i="24" l="1"/>
  <c r="L9623" i="24"/>
  <c r="M9623" i="24"/>
  <c r="K9623" i="24"/>
  <c r="J9623" i="24"/>
  <c r="N9623" i="24"/>
  <c r="I9625" i="24" l="1"/>
  <c r="L9624" i="24"/>
  <c r="N9624" i="24"/>
  <c r="K9624" i="24"/>
  <c r="M9624" i="24"/>
  <c r="J9624" i="24"/>
  <c r="I9626" i="24" l="1"/>
  <c r="L9625" i="24"/>
  <c r="M9625" i="24"/>
  <c r="J9625" i="24"/>
  <c r="K9625" i="24"/>
  <c r="N9625" i="24"/>
  <c r="I9627" i="24" l="1"/>
  <c r="L9626" i="24"/>
  <c r="J9626" i="24"/>
  <c r="K9626" i="24"/>
  <c r="N9626" i="24"/>
  <c r="M9626" i="24"/>
  <c r="I9628" i="24" l="1"/>
  <c r="L9627" i="24"/>
  <c r="J9627" i="24"/>
  <c r="M9627" i="24"/>
  <c r="K9627" i="24"/>
  <c r="N9627" i="24"/>
  <c r="I9629" i="24" l="1"/>
  <c r="L9628" i="24"/>
  <c r="K9628" i="24"/>
  <c r="J9628" i="24"/>
  <c r="N9628" i="24"/>
  <c r="M9628" i="24"/>
  <c r="I9630" i="24" l="1"/>
  <c r="L9629" i="24"/>
  <c r="J9629" i="24"/>
  <c r="K9629" i="24"/>
  <c r="N9629" i="24"/>
  <c r="M9629" i="24"/>
  <c r="I9631" i="24" l="1"/>
  <c r="L9630" i="24"/>
  <c r="K9630" i="24"/>
  <c r="J9630" i="24"/>
  <c r="N9630" i="24"/>
  <c r="M9630" i="24"/>
  <c r="I9632" i="24" l="1"/>
  <c r="L9631" i="24"/>
  <c r="K9631" i="24"/>
  <c r="J9631" i="24"/>
  <c r="M9631" i="24"/>
  <c r="N9631" i="24"/>
  <c r="I9633" i="24" l="1"/>
  <c r="L9632" i="24"/>
  <c r="J9632" i="24"/>
  <c r="N9632" i="24"/>
  <c r="K9632" i="24"/>
  <c r="M9632" i="24"/>
  <c r="I9634" i="24" l="1"/>
  <c r="L9633" i="24"/>
  <c r="J9633" i="24"/>
  <c r="N9633" i="24"/>
  <c r="K9633" i="24"/>
  <c r="M9633" i="24"/>
  <c r="I9635" i="24" l="1"/>
  <c r="L9634" i="24"/>
  <c r="J9634" i="24"/>
  <c r="K9634" i="24"/>
  <c r="N9634" i="24"/>
  <c r="M9634" i="24"/>
  <c r="I9636" i="24" l="1"/>
  <c r="L9635" i="24"/>
  <c r="M9635" i="24"/>
  <c r="J9635" i="24"/>
  <c r="K9635" i="24"/>
  <c r="N9635" i="24"/>
  <c r="I9637" i="24" l="1"/>
  <c r="L9636" i="24"/>
  <c r="K9636" i="24"/>
  <c r="J9636" i="24"/>
  <c r="N9636" i="24"/>
  <c r="M9636" i="24"/>
  <c r="I9638" i="24" l="1"/>
  <c r="L9637" i="24"/>
  <c r="J9637" i="24"/>
  <c r="N9637" i="24"/>
  <c r="M9637" i="24"/>
  <c r="K9637" i="24"/>
  <c r="I9639" i="24" l="1"/>
  <c r="L9638" i="24"/>
  <c r="K9638" i="24"/>
  <c r="J9638" i="24"/>
  <c r="N9638" i="24"/>
  <c r="M9638" i="24"/>
  <c r="I9640" i="24" l="1"/>
  <c r="L9639" i="24"/>
  <c r="K9639" i="24"/>
  <c r="J9639" i="24"/>
  <c r="N9639" i="24"/>
  <c r="M9639" i="24"/>
  <c r="I9641" i="24" l="1"/>
  <c r="L9640" i="24"/>
  <c r="J9640" i="24"/>
  <c r="M9640" i="24"/>
  <c r="K9640" i="24"/>
  <c r="N9640" i="24"/>
  <c r="I9642" i="24" l="1"/>
  <c r="L9641" i="24"/>
  <c r="J9641" i="24"/>
  <c r="M9641" i="24"/>
  <c r="K9641" i="24"/>
  <c r="N9641" i="24"/>
  <c r="I9643" i="24" l="1"/>
  <c r="L9642" i="24"/>
  <c r="K9642" i="24"/>
  <c r="N9642" i="24"/>
  <c r="J9642" i="24"/>
  <c r="M9642" i="24"/>
  <c r="I9644" i="24" l="1"/>
  <c r="L9643" i="24"/>
  <c r="K9643" i="24"/>
  <c r="J9643" i="24"/>
  <c r="N9643" i="24"/>
  <c r="M9643" i="24"/>
  <c r="I9645" i="24" l="1"/>
  <c r="L9644" i="24"/>
  <c r="K9644" i="24"/>
  <c r="J9644" i="24"/>
  <c r="N9644" i="24"/>
  <c r="M9644" i="24"/>
  <c r="I9646" i="24" l="1"/>
  <c r="L9645" i="24"/>
  <c r="J9645" i="24"/>
  <c r="K9645" i="24"/>
  <c r="M9645" i="24"/>
  <c r="N9645" i="24"/>
  <c r="I9647" i="24" l="1"/>
  <c r="L9646" i="24"/>
  <c r="K9646" i="24"/>
  <c r="J9646" i="24"/>
  <c r="M9646" i="24"/>
  <c r="N9646" i="24"/>
  <c r="I9648" i="24" l="1"/>
  <c r="L9647" i="24"/>
  <c r="K9647" i="24"/>
  <c r="J9647" i="24"/>
  <c r="N9647" i="24"/>
  <c r="M9647" i="24"/>
  <c r="I9649" i="24" l="1"/>
  <c r="L9648" i="24"/>
  <c r="K9648" i="24"/>
  <c r="J9648" i="24"/>
  <c r="M9648" i="24"/>
  <c r="N9648" i="24"/>
  <c r="I9650" i="24" l="1"/>
  <c r="L9649" i="24"/>
  <c r="N9649" i="24"/>
  <c r="J9649" i="24"/>
  <c r="K9649" i="24"/>
  <c r="M9649" i="24"/>
  <c r="I9651" i="24" l="1"/>
  <c r="L9650" i="24"/>
  <c r="K9650" i="24"/>
  <c r="M9650" i="24"/>
  <c r="J9650" i="24"/>
  <c r="N9650" i="24"/>
  <c r="I9652" i="24" l="1"/>
  <c r="L9651" i="24"/>
  <c r="K9651" i="24"/>
  <c r="J9651" i="24"/>
  <c r="N9651" i="24"/>
  <c r="M9651" i="24"/>
  <c r="I9653" i="24" l="1"/>
  <c r="L9652" i="24"/>
  <c r="N9652" i="24"/>
  <c r="K9652" i="24"/>
  <c r="J9652" i="24"/>
  <c r="M9652" i="24"/>
  <c r="I9654" i="24" l="1"/>
  <c r="L9653" i="24"/>
  <c r="J9653" i="24"/>
  <c r="K9653" i="24"/>
  <c r="M9653" i="24"/>
  <c r="N9653" i="24"/>
  <c r="I9655" i="24" l="1"/>
  <c r="L9654" i="24"/>
  <c r="K9654" i="24"/>
  <c r="J9654" i="24"/>
  <c r="M9654" i="24"/>
  <c r="N9654" i="24"/>
  <c r="I9656" i="24" l="1"/>
  <c r="L9655" i="24"/>
  <c r="J9655" i="24"/>
  <c r="N9655" i="24"/>
  <c r="K9655" i="24"/>
  <c r="M9655" i="24"/>
  <c r="I9657" i="24" l="1"/>
  <c r="L9656" i="24"/>
  <c r="K9656" i="24"/>
  <c r="J9656" i="24"/>
  <c r="M9656" i="24"/>
  <c r="N9656" i="24"/>
  <c r="I9658" i="24" l="1"/>
  <c r="L9657" i="24"/>
  <c r="J9657" i="24"/>
  <c r="K9657" i="24"/>
  <c r="N9657" i="24"/>
  <c r="M9657" i="24"/>
  <c r="I9659" i="24" l="1"/>
  <c r="L9658" i="24"/>
  <c r="K9658" i="24"/>
  <c r="J9658" i="24"/>
  <c r="M9658" i="24"/>
  <c r="N9658" i="24"/>
  <c r="I9660" i="24" l="1"/>
  <c r="L9659" i="24"/>
  <c r="K9659" i="24"/>
  <c r="J9659" i="24"/>
  <c r="N9659" i="24"/>
  <c r="M9659" i="24"/>
  <c r="I9661" i="24" l="1"/>
  <c r="L9660" i="24"/>
  <c r="M9660" i="24"/>
  <c r="K9660" i="24"/>
  <c r="J9660" i="24"/>
  <c r="N9660" i="24"/>
  <c r="I9662" i="24" l="1"/>
  <c r="L9661" i="24"/>
  <c r="J9661" i="24"/>
  <c r="K9661" i="24"/>
  <c r="M9661" i="24"/>
  <c r="N9661" i="24"/>
  <c r="I9663" i="24" l="1"/>
  <c r="L9662" i="24"/>
  <c r="K9662" i="24"/>
  <c r="J9662" i="24"/>
  <c r="N9662" i="24"/>
  <c r="M9662" i="24"/>
  <c r="I9664" i="24" l="1"/>
  <c r="L9663" i="24"/>
  <c r="K9663" i="24"/>
  <c r="N9663" i="24"/>
  <c r="J9663" i="24"/>
  <c r="M9663" i="24"/>
  <c r="I9665" i="24" l="1"/>
  <c r="L9664" i="24"/>
  <c r="K9664" i="24"/>
  <c r="J9664" i="24"/>
  <c r="N9664" i="24"/>
  <c r="M9664" i="24"/>
  <c r="I9666" i="24" l="1"/>
  <c r="L9665" i="24"/>
  <c r="K9665" i="24"/>
  <c r="J9665" i="24"/>
  <c r="N9665" i="24"/>
  <c r="M9665" i="24"/>
  <c r="I9667" i="24" l="1"/>
  <c r="L9666" i="24"/>
  <c r="K9666" i="24"/>
  <c r="N9666" i="24"/>
  <c r="J9666" i="24"/>
  <c r="M9666" i="24"/>
  <c r="I9668" i="24" l="1"/>
  <c r="L9667" i="24"/>
  <c r="K9667" i="24"/>
  <c r="M9667" i="24"/>
  <c r="N9667" i="24"/>
  <c r="J9667" i="24"/>
  <c r="I9669" i="24" l="1"/>
  <c r="L9668" i="24"/>
  <c r="N9668" i="24"/>
  <c r="K9668" i="24"/>
  <c r="M9668" i="24"/>
  <c r="J9668" i="24"/>
  <c r="I9670" i="24" l="1"/>
  <c r="L9669" i="24"/>
  <c r="K9669" i="24"/>
  <c r="M9669" i="24"/>
  <c r="J9669" i="24"/>
  <c r="N9669" i="24"/>
  <c r="I9671" i="24" l="1"/>
  <c r="L9670" i="24"/>
  <c r="K9670" i="24"/>
  <c r="J9670" i="24"/>
  <c r="M9670" i="24"/>
  <c r="N9670" i="24"/>
  <c r="I9672" i="24" l="1"/>
  <c r="L9671" i="24"/>
  <c r="K9671" i="24"/>
  <c r="N9671" i="24"/>
  <c r="J9671" i="24"/>
  <c r="M9671" i="24"/>
  <c r="I9673" i="24" l="1"/>
  <c r="L9672" i="24"/>
  <c r="J9672" i="24"/>
  <c r="K9672" i="24"/>
  <c r="N9672" i="24"/>
  <c r="M9672" i="24"/>
  <c r="I9674" i="24" l="1"/>
  <c r="L9673" i="24"/>
  <c r="J9673" i="24"/>
  <c r="K9673" i="24"/>
  <c r="N9673" i="24"/>
  <c r="M9673" i="24"/>
  <c r="I9675" i="24" l="1"/>
  <c r="L9674" i="24"/>
  <c r="M9674" i="24"/>
  <c r="K9674" i="24"/>
  <c r="N9674" i="24"/>
  <c r="J9674" i="24"/>
  <c r="I9676" i="24" l="1"/>
  <c r="L9675" i="24"/>
  <c r="K9675" i="24"/>
  <c r="J9675" i="24"/>
  <c r="N9675" i="24"/>
  <c r="M9675" i="24"/>
  <c r="I9677" i="24" l="1"/>
  <c r="L9676" i="24"/>
  <c r="K9676" i="24"/>
  <c r="M9676" i="24"/>
  <c r="J9676" i="24"/>
  <c r="N9676" i="24"/>
  <c r="I9678" i="24" l="1"/>
  <c r="L9677" i="24"/>
  <c r="K9677" i="24"/>
  <c r="N9677" i="24"/>
  <c r="J9677" i="24"/>
  <c r="M9677" i="24"/>
  <c r="I9679" i="24" l="1"/>
  <c r="L9678" i="24"/>
  <c r="N9678" i="24"/>
  <c r="K9678" i="24"/>
  <c r="J9678" i="24"/>
  <c r="M9678" i="24"/>
  <c r="I9680" i="24" l="1"/>
  <c r="L9679" i="24"/>
  <c r="K9679" i="24"/>
  <c r="J9679" i="24"/>
  <c r="N9679" i="24"/>
  <c r="M9679" i="24"/>
  <c r="I9681" i="24" l="1"/>
  <c r="L9680" i="24"/>
  <c r="K9680" i="24"/>
  <c r="N9680" i="24"/>
  <c r="J9680" i="24"/>
  <c r="M9680" i="24"/>
  <c r="I9682" i="24" l="1"/>
  <c r="L9681" i="24"/>
  <c r="J9681" i="24"/>
  <c r="N9681" i="24"/>
  <c r="K9681" i="24"/>
  <c r="M9681" i="24"/>
  <c r="I9683" i="24" l="1"/>
  <c r="L9682" i="24"/>
  <c r="K9682" i="24"/>
  <c r="J9682" i="24"/>
  <c r="N9682" i="24"/>
  <c r="M9682" i="24"/>
  <c r="I9684" i="24" l="1"/>
  <c r="L9683" i="24"/>
  <c r="K9683" i="24"/>
  <c r="J9683" i="24"/>
  <c r="N9683" i="24"/>
  <c r="M9683" i="24"/>
  <c r="I9685" i="24" l="1"/>
  <c r="L9684" i="24"/>
  <c r="N9684" i="24"/>
  <c r="K9684" i="24"/>
  <c r="J9684" i="24"/>
  <c r="M9684" i="24"/>
  <c r="I9686" i="24" l="1"/>
  <c r="L9685" i="24"/>
  <c r="J9685" i="24"/>
  <c r="N9685" i="24"/>
  <c r="K9685" i="24"/>
  <c r="M9685" i="24"/>
  <c r="I9687" i="24" l="1"/>
  <c r="L9686" i="24"/>
  <c r="K9686" i="24"/>
  <c r="N9686" i="24"/>
  <c r="J9686" i="24"/>
  <c r="M9686" i="24"/>
  <c r="I9688" i="24" l="1"/>
  <c r="L9687" i="24"/>
  <c r="K9687" i="24"/>
  <c r="M9687" i="24"/>
  <c r="J9687" i="24"/>
  <c r="N9687" i="24"/>
  <c r="I9689" i="24" l="1"/>
  <c r="L9688" i="24"/>
  <c r="K9688" i="24"/>
  <c r="J9688" i="24"/>
  <c r="N9688" i="24"/>
  <c r="M9688" i="24"/>
  <c r="I9690" i="24" l="1"/>
  <c r="L9689" i="24"/>
  <c r="J9689" i="24"/>
  <c r="N9689" i="24"/>
  <c r="K9689" i="24"/>
  <c r="M9689" i="24"/>
  <c r="I9691" i="24" l="1"/>
  <c r="L9690" i="24"/>
  <c r="K9690" i="24"/>
  <c r="J9690" i="24"/>
  <c r="N9690" i="24"/>
  <c r="M9690" i="24"/>
  <c r="I9692" i="24" l="1"/>
  <c r="L9691" i="24"/>
  <c r="K9691" i="24"/>
  <c r="J9691" i="24"/>
  <c r="N9691" i="24"/>
  <c r="M9691" i="24"/>
  <c r="I9693" i="24" l="1"/>
  <c r="L9692" i="24"/>
  <c r="N9692" i="24"/>
  <c r="K9692" i="24"/>
  <c r="J9692" i="24"/>
  <c r="M9692" i="24"/>
  <c r="I9694" i="24" l="1"/>
  <c r="L9693" i="24"/>
  <c r="J9693" i="24"/>
  <c r="M9693" i="24"/>
  <c r="K9693" i="24"/>
  <c r="N9693" i="24"/>
  <c r="I9695" i="24" l="1"/>
  <c r="L9694" i="24"/>
  <c r="K9694" i="24"/>
  <c r="J9694" i="24"/>
  <c r="N9694" i="24"/>
  <c r="M9694" i="24"/>
  <c r="I9696" i="24" l="1"/>
  <c r="L9695" i="24"/>
  <c r="J9695" i="24"/>
  <c r="M9695" i="24"/>
  <c r="K9695" i="24"/>
  <c r="N9695" i="24"/>
  <c r="I9697" i="24" l="1"/>
  <c r="L9696" i="24"/>
  <c r="K9696" i="24"/>
  <c r="N9696" i="24"/>
  <c r="J9696" i="24"/>
  <c r="M9696" i="24"/>
  <c r="I9698" i="24" l="1"/>
  <c r="L9697" i="24"/>
  <c r="J9697" i="24"/>
  <c r="M9697" i="24"/>
  <c r="K9697" i="24"/>
  <c r="N9697" i="24"/>
  <c r="I9699" i="24" l="1"/>
  <c r="L9698" i="24"/>
  <c r="K9698" i="24"/>
  <c r="N9698" i="24"/>
  <c r="J9698" i="24"/>
  <c r="M9698" i="24"/>
  <c r="I9700" i="24" l="1"/>
  <c r="L9699" i="24"/>
  <c r="K9699" i="24"/>
  <c r="J9699" i="24"/>
  <c r="M9699" i="24"/>
  <c r="N9699" i="24"/>
  <c r="I9701" i="24" l="1"/>
  <c r="L9700" i="24"/>
  <c r="K9700" i="24"/>
  <c r="J9700" i="24"/>
  <c r="M9700" i="24"/>
  <c r="N9700" i="24"/>
  <c r="I9702" i="24" l="1"/>
  <c r="L9701" i="24"/>
  <c r="K9701" i="24"/>
  <c r="J9701" i="24"/>
  <c r="N9701" i="24"/>
  <c r="M9701" i="24"/>
  <c r="I9703" i="24" l="1"/>
  <c r="L9702" i="24"/>
  <c r="J9702" i="24"/>
  <c r="K9702" i="24"/>
  <c r="N9702" i="24"/>
  <c r="M9702" i="24"/>
  <c r="I9704" i="24" l="1"/>
  <c r="L9703" i="24"/>
  <c r="J9703" i="24"/>
  <c r="M9703" i="24"/>
  <c r="K9703" i="24"/>
  <c r="N9703" i="24"/>
  <c r="I9705" i="24" l="1"/>
  <c r="L9704" i="24"/>
  <c r="K9704" i="24"/>
  <c r="J9704" i="24"/>
  <c r="M9704" i="24"/>
  <c r="N9704" i="24"/>
  <c r="I9706" i="24" l="1"/>
  <c r="L9705" i="24"/>
  <c r="K9705" i="24"/>
  <c r="N9705" i="24"/>
  <c r="J9705" i="24"/>
  <c r="M9705" i="24"/>
  <c r="I9707" i="24" l="1"/>
  <c r="L9706" i="24"/>
  <c r="M9706" i="24"/>
  <c r="K9706" i="24"/>
  <c r="J9706" i="24"/>
  <c r="N9706" i="24"/>
  <c r="I9708" i="24" l="1"/>
  <c r="L9707" i="24"/>
  <c r="K9707" i="24"/>
  <c r="M9707" i="24"/>
  <c r="J9707" i="24"/>
  <c r="N9707" i="24"/>
  <c r="I9709" i="24" l="1"/>
  <c r="L9708" i="24"/>
  <c r="K9708" i="24"/>
  <c r="J9708" i="24"/>
  <c r="M9708" i="24"/>
  <c r="N9708" i="24"/>
  <c r="I9710" i="24" l="1"/>
  <c r="L9709" i="24"/>
  <c r="K9709" i="24"/>
  <c r="J9709" i="24"/>
  <c r="M9709" i="24"/>
  <c r="N9709" i="24"/>
  <c r="I9711" i="24" l="1"/>
  <c r="L9710" i="24"/>
  <c r="K9710" i="24"/>
  <c r="M9710" i="24"/>
  <c r="J9710" i="24"/>
  <c r="N9710" i="24"/>
  <c r="I9712" i="24" l="1"/>
  <c r="L9711" i="24"/>
  <c r="J9711" i="24"/>
  <c r="M9711" i="24"/>
  <c r="K9711" i="24"/>
  <c r="N9711" i="24"/>
  <c r="I9713" i="24" l="1"/>
  <c r="L9712" i="24"/>
  <c r="M9712" i="24"/>
  <c r="K9712" i="24"/>
  <c r="J9712" i="24"/>
  <c r="N9712" i="24"/>
  <c r="I9714" i="24" l="1"/>
  <c r="L9713" i="24"/>
  <c r="J9713" i="24"/>
  <c r="M9713" i="24"/>
  <c r="K9713" i="24"/>
  <c r="N9713" i="24"/>
  <c r="I9715" i="24" l="1"/>
  <c r="L9714" i="24"/>
  <c r="K9714" i="24"/>
  <c r="J9714" i="24"/>
  <c r="N9714" i="24"/>
  <c r="M9714" i="24"/>
  <c r="I9716" i="24" l="1"/>
  <c r="L9715" i="24"/>
  <c r="K9715" i="24"/>
  <c r="N9715" i="24"/>
  <c r="J9715" i="24"/>
  <c r="M9715" i="24"/>
  <c r="I9717" i="24" l="1"/>
  <c r="L9716" i="24"/>
  <c r="J9716" i="24"/>
  <c r="N9716" i="24"/>
  <c r="K9716" i="24"/>
  <c r="M9716" i="24"/>
  <c r="I9718" i="24" l="1"/>
  <c r="L9717" i="24"/>
  <c r="J9717" i="24"/>
  <c r="K9717" i="24"/>
  <c r="N9717" i="24"/>
  <c r="M9717" i="24"/>
  <c r="I9719" i="24" l="1"/>
  <c r="L9718" i="24"/>
  <c r="N9718" i="24"/>
  <c r="K9718" i="24"/>
  <c r="J9718" i="24"/>
  <c r="M9718" i="24"/>
  <c r="I9720" i="24" l="1"/>
  <c r="L9719" i="24"/>
  <c r="K9719" i="24"/>
  <c r="J9719" i="24"/>
  <c r="M9719" i="24"/>
  <c r="N9719" i="24"/>
  <c r="I9721" i="24" l="1"/>
  <c r="L9720" i="24"/>
  <c r="N9720" i="24"/>
  <c r="K9720" i="24"/>
  <c r="J9720" i="24"/>
  <c r="M9720" i="24"/>
  <c r="I9722" i="24" l="1"/>
  <c r="L9721" i="24"/>
  <c r="K9721" i="24"/>
  <c r="N9721" i="24"/>
  <c r="J9721" i="24"/>
  <c r="M9721" i="24"/>
  <c r="I9723" i="24" l="1"/>
  <c r="L9722" i="24"/>
  <c r="M9722" i="24"/>
  <c r="K9722" i="24"/>
  <c r="J9722" i="24"/>
  <c r="N9722" i="24"/>
  <c r="I9724" i="24" l="1"/>
  <c r="L9723" i="24"/>
  <c r="K9723" i="24"/>
  <c r="M9723" i="24"/>
  <c r="J9723" i="24"/>
  <c r="N9723" i="24"/>
  <c r="I9725" i="24" l="1"/>
  <c r="L9724" i="24"/>
  <c r="J9724" i="24"/>
  <c r="M9724" i="24"/>
  <c r="K9724" i="24"/>
  <c r="N9724" i="24"/>
  <c r="I9726" i="24" l="1"/>
  <c r="L9725" i="24"/>
  <c r="K9725" i="24"/>
  <c r="N9725" i="24"/>
  <c r="J9725" i="24"/>
  <c r="M9725" i="24"/>
  <c r="I9727" i="24" l="1"/>
  <c r="L9726" i="24"/>
  <c r="K9726" i="24"/>
  <c r="J9726" i="24"/>
  <c r="M9726" i="24"/>
  <c r="N9726" i="24"/>
  <c r="I9728" i="24" l="1"/>
  <c r="L9727" i="24"/>
  <c r="K9727" i="24"/>
  <c r="M9727" i="24"/>
  <c r="J9727" i="24"/>
  <c r="N9727" i="24"/>
  <c r="I9729" i="24" l="1"/>
  <c r="L9728" i="24"/>
  <c r="N9728" i="24"/>
  <c r="K9728" i="24"/>
  <c r="J9728" i="24"/>
  <c r="M9728" i="24"/>
  <c r="I9730" i="24" l="1"/>
  <c r="L9729" i="24"/>
  <c r="J9729" i="24"/>
  <c r="K9729" i="24"/>
  <c r="N9729" i="24"/>
  <c r="M9729" i="24"/>
  <c r="I9731" i="24" l="1"/>
  <c r="L9730" i="24"/>
  <c r="J9730" i="24"/>
  <c r="M9730" i="24"/>
  <c r="K9730" i="24"/>
  <c r="N9730" i="24"/>
  <c r="I9732" i="24" l="1"/>
  <c r="L9731" i="24"/>
  <c r="J9731" i="24"/>
  <c r="K9731" i="24"/>
  <c r="N9731" i="24"/>
  <c r="M9731" i="24"/>
  <c r="I9733" i="24" l="1"/>
  <c r="L9732" i="24"/>
  <c r="K9732" i="24"/>
  <c r="J9732" i="24"/>
  <c r="N9732" i="24"/>
  <c r="M9732" i="24"/>
  <c r="I9734" i="24" l="1"/>
  <c r="L9733" i="24"/>
  <c r="K9733" i="24"/>
  <c r="M9733" i="24"/>
  <c r="J9733" i="24"/>
  <c r="N9733" i="24"/>
  <c r="I9735" i="24" l="1"/>
  <c r="L9734" i="24"/>
  <c r="K9734" i="24"/>
  <c r="N9734" i="24"/>
  <c r="J9734" i="24"/>
  <c r="M9734" i="24"/>
  <c r="I9736" i="24" l="1"/>
  <c r="L9735" i="24"/>
  <c r="J9735" i="24"/>
  <c r="K9735" i="24"/>
  <c r="N9735" i="24"/>
  <c r="M9735" i="24"/>
  <c r="I9737" i="24" l="1"/>
  <c r="L9736" i="24"/>
  <c r="N9736" i="24"/>
  <c r="K9736" i="24"/>
  <c r="J9736" i="24"/>
  <c r="M9736" i="24"/>
  <c r="I9738" i="24" l="1"/>
  <c r="L9737" i="24"/>
  <c r="J9737" i="24"/>
  <c r="K9737" i="24"/>
  <c r="M9737" i="24"/>
  <c r="N9737" i="24"/>
  <c r="I9739" i="24" l="1"/>
  <c r="L9738" i="24"/>
  <c r="K9738" i="24"/>
  <c r="J9738" i="24"/>
  <c r="M9738" i="24"/>
  <c r="N9738" i="24"/>
  <c r="I9740" i="24" l="1"/>
  <c r="L9739" i="24"/>
  <c r="M9739" i="24"/>
  <c r="K9739" i="24"/>
  <c r="N9739" i="24"/>
  <c r="J9739" i="24"/>
  <c r="I9741" i="24" l="1"/>
  <c r="L9740" i="24"/>
  <c r="K9740" i="24"/>
  <c r="J9740" i="24"/>
  <c r="N9740" i="24"/>
  <c r="M9740" i="24"/>
  <c r="I9742" i="24" l="1"/>
  <c r="L9741" i="24"/>
  <c r="K9741" i="24"/>
  <c r="M9741" i="24"/>
  <c r="J9741" i="24"/>
  <c r="N9741" i="24"/>
  <c r="I9743" i="24" l="1"/>
  <c r="L9742" i="24"/>
  <c r="N9742" i="24"/>
  <c r="K9742" i="24"/>
  <c r="J9742" i="24"/>
  <c r="M9742" i="24"/>
  <c r="I9744" i="24" l="1"/>
  <c r="L9743" i="24"/>
  <c r="K9743" i="24"/>
  <c r="J9743" i="24"/>
  <c r="M9743" i="24"/>
  <c r="N9743" i="24"/>
  <c r="I9745" i="24" l="1"/>
  <c r="L9744" i="24"/>
  <c r="M9744" i="24"/>
  <c r="K9744" i="24"/>
  <c r="N9744" i="24"/>
  <c r="J9744" i="24"/>
  <c r="I9746" i="24" l="1"/>
  <c r="L9745" i="24"/>
  <c r="J9745" i="24"/>
  <c r="K9745" i="24"/>
  <c r="N9745" i="24"/>
  <c r="M9745" i="24"/>
  <c r="I9747" i="24" l="1"/>
  <c r="L9746" i="24"/>
  <c r="K9746" i="24"/>
  <c r="J9746" i="24"/>
  <c r="M9746" i="24"/>
  <c r="N9746" i="24"/>
  <c r="I9748" i="24" l="1"/>
  <c r="L9747" i="24"/>
  <c r="J9747" i="24"/>
  <c r="K9747" i="24"/>
  <c r="N9747" i="24"/>
  <c r="M9747" i="24"/>
  <c r="I9749" i="24" l="1"/>
  <c r="L9748" i="24"/>
  <c r="K9748" i="24"/>
  <c r="J9748" i="24"/>
  <c r="N9748" i="24"/>
  <c r="M9748" i="24"/>
  <c r="I9750" i="24" l="1"/>
  <c r="L9749" i="24"/>
  <c r="J9749" i="24"/>
  <c r="M9749" i="24"/>
  <c r="K9749" i="24"/>
  <c r="N9749" i="24"/>
  <c r="I9751" i="24" l="1"/>
  <c r="L9750" i="24"/>
  <c r="K9750" i="24"/>
  <c r="N9750" i="24"/>
  <c r="J9750" i="24"/>
  <c r="M9750" i="24"/>
  <c r="I9752" i="24" l="1"/>
  <c r="L9751" i="24"/>
  <c r="K9751" i="24"/>
  <c r="J9751" i="24"/>
  <c r="M9751" i="24"/>
  <c r="N9751" i="24"/>
  <c r="I9753" i="24" l="1"/>
  <c r="L9752" i="24"/>
  <c r="K9752" i="24"/>
  <c r="N9752" i="24"/>
  <c r="J9752" i="24"/>
  <c r="M9752" i="24"/>
  <c r="I9754" i="24" l="1"/>
  <c r="L9753" i="24"/>
  <c r="J9753" i="24"/>
  <c r="K9753" i="24"/>
  <c r="M9753" i="24"/>
  <c r="N9753" i="24"/>
  <c r="I9755" i="24" l="1"/>
  <c r="L9754" i="24"/>
  <c r="K9754" i="24"/>
  <c r="M9754" i="24"/>
  <c r="N9754" i="24"/>
  <c r="J9754" i="24"/>
  <c r="I9756" i="24" l="1"/>
  <c r="L9755" i="24"/>
  <c r="K9755" i="24"/>
  <c r="J9755" i="24"/>
  <c r="M9755" i="24"/>
  <c r="N9755" i="24"/>
  <c r="I9757" i="24" l="1"/>
  <c r="L9756" i="24"/>
  <c r="K9756" i="24"/>
  <c r="J9756" i="24"/>
  <c r="M9756" i="24"/>
  <c r="N9756" i="24"/>
  <c r="I9758" i="24" l="1"/>
  <c r="L9757" i="24"/>
  <c r="J9757" i="24"/>
  <c r="N9757" i="24"/>
  <c r="K9757" i="24"/>
  <c r="M9757" i="24"/>
  <c r="I9759" i="24" l="1"/>
  <c r="L9758" i="24"/>
  <c r="K9758" i="24"/>
  <c r="M9758" i="24"/>
  <c r="J9758" i="24"/>
  <c r="N9758" i="24"/>
  <c r="I9760" i="24" l="1"/>
  <c r="L9759" i="24"/>
  <c r="K9759" i="24"/>
  <c r="M9759" i="24"/>
  <c r="J9759" i="24"/>
  <c r="N9759" i="24"/>
  <c r="I9761" i="24" l="1"/>
  <c r="L9760" i="24"/>
  <c r="M9760" i="24"/>
  <c r="K9760" i="24"/>
  <c r="J9760" i="24"/>
  <c r="N9760" i="24"/>
  <c r="I9762" i="24" l="1"/>
  <c r="L9761" i="24"/>
  <c r="J9761" i="24"/>
  <c r="K9761" i="24"/>
  <c r="M9761" i="24"/>
  <c r="N9761" i="24"/>
  <c r="I9763" i="24" l="1"/>
  <c r="L9762" i="24"/>
  <c r="K9762" i="24"/>
  <c r="N9762" i="24"/>
  <c r="J9762" i="24"/>
  <c r="M9762" i="24"/>
  <c r="I9764" i="24" l="1"/>
  <c r="L9763" i="24"/>
  <c r="K9763" i="24"/>
  <c r="M9763" i="24"/>
  <c r="J9763" i="24"/>
  <c r="N9763" i="24"/>
  <c r="I9765" i="24" l="1"/>
  <c r="L9764" i="24"/>
  <c r="K9764" i="24"/>
  <c r="N9764" i="24"/>
  <c r="J9764" i="24"/>
  <c r="M9764" i="24"/>
  <c r="I9766" i="24" l="1"/>
  <c r="L9765" i="24"/>
  <c r="M9765" i="24"/>
  <c r="J9765" i="24"/>
  <c r="K9765" i="24"/>
  <c r="N9765" i="24"/>
  <c r="I9767" i="24" l="1"/>
  <c r="L9766" i="24"/>
  <c r="K9766" i="24"/>
  <c r="M9766" i="24"/>
  <c r="J9766" i="24"/>
  <c r="N9766" i="24"/>
  <c r="I9768" i="24" l="1"/>
  <c r="L9767" i="24"/>
  <c r="N9767" i="24"/>
  <c r="K9767" i="24"/>
  <c r="M9767" i="24"/>
  <c r="J9767" i="24"/>
  <c r="I9769" i="24" l="1"/>
  <c r="L9768" i="24"/>
  <c r="K9768" i="24"/>
  <c r="N9768" i="24"/>
  <c r="J9768" i="24"/>
  <c r="M9768" i="24"/>
  <c r="I9770" i="24" l="1"/>
  <c r="L9769" i="24"/>
  <c r="J9769" i="24"/>
  <c r="K9769" i="24"/>
  <c r="M9769" i="24"/>
  <c r="N9769" i="24"/>
  <c r="I9771" i="24" l="1"/>
  <c r="L9770" i="24"/>
  <c r="J9770" i="24"/>
  <c r="N9770" i="24"/>
  <c r="K9770" i="24"/>
  <c r="M9770" i="24"/>
  <c r="I9772" i="24" l="1"/>
  <c r="L9771" i="24"/>
  <c r="K9771" i="24"/>
  <c r="J9771" i="24"/>
  <c r="N9771" i="24"/>
  <c r="M9771" i="24"/>
  <c r="I9773" i="24" l="1"/>
  <c r="L9772" i="24"/>
  <c r="N9772" i="24"/>
  <c r="K9772" i="24"/>
  <c r="M9772" i="24"/>
  <c r="J9772" i="24"/>
  <c r="I9774" i="24" l="1"/>
  <c r="L9773" i="24"/>
  <c r="K9773" i="24"/>
  <c r="M9773" i="24"/>
  <c r="J9773" i="24"/>
  <c r="N9773" i="24"/>
  <c r="I9775" i="24" l="1"/>
  <c r="L9774" i="24"/>
  <c r="J9774" i="24"/>
  <c r="M9774" i="24"/>
  <c r="K9774" i="24"/>
  <c r="N9774" i="24"/>
  <c r="I9776" i="24" l="1"/>
  <c r="L9775" i="24"/>
  <c r="J9775" i="24"/>
  <c r="K9775" i="24"/>
  <c r="M9775" i="24"/>
  <c r="N9775" i="24"/>
  <c r="I9777" i="24" l="1"/>
  <c r="L9776" i="24"/>
  <c r="M9776" i="24"/>
  <c r="K9776" i="24"/>
  <c r="J9776" i="24"/>
  <c r="N9776" i="24"/>
  <c r="I9778" i="24" l="1"/>
  <c r="L9777" i="24"/>
  <c r="K9777" i="24"/>
  <c r="M9777" i="24"/>
  <c r="J9777" i="24"/>
  <c r="N9777" i="24"/>
  <c r="I9779" i="24" l="1"/>
  <c r="L9778" i="24"/>
  <c r="K9778" i="24"/>
  <c r="M9778" i="24"/>
  <c r="J9778" i="24"/>
  <c r="N9778" i="24"/>
  <c r="I9780" i="24" l="1"/>
  <c r="L9779" i="24"/>
  <c r="J9779" i="24"/>
  <c r="K9779" i="24"/>
  <c r="N9779" i="24"/>
  <c r="M9779" i="24"/>
  <c r="I9781" i="24" l="1"/>
  <c r="L9780" i="24"/>
  <c r="K9780" i="24"/>
  <c r="J9780" i="24"/>
  <c r="N9780" i="24"/>
  <c r="M9780" i="24"/>
  <c r="I9782" i="24" l="1"/>
  <c r="L9781" i="24"/>
  <c r="K9781" i="24"/>
  <c r="N9781" i="24"/>
  <c r="J9781" i="24"/>
  <c r="M9781" i="24"/>
  <c r="I9783" i="24" l="1"/>
  <c r="L9782" i="24"/>
  <c r="K9782" i="24"/>
  <c r="N9782" i="24"/>
  <c r="J9782" i="24"/>
  <c r="M9782" i="24"/>
  <c r="I9784" i="24" l="1"/>
  <c r="L9783" i="24"/>
  <c r="J9783" i="24"/>
  <c r="N9783" i="24"/>
  <c r="M9783" i="24"/>
  <c r="K9783" i="24"/>
  <c r="I9785" i="24" l="1"/>
  <c r="L9784" i="24"/>
  <c r="K9784" i="24"/>
  <c r="N9784" i="24"/>
  <c r="J9784" i="24"/>
  <c r="M9784" i="24"/>
  <c r="I9786" i="24" l="1"/>
  <c r="L9785" i="24"/>
  <c r="K9785" i="24"/>
  <c r="J9785" i="24"/>
  <c r="N9785" i="24"/>
  <c r="M9785" i="24"/>
  <c r="I9787" i="24" l="1"/>
  <c r="L9786" i="24"/>
  <c r="J9786" i="24"/>
  <c r="N9786" i="24"/>
  <c r="K9786" i="24"/>
  <c r="M9786" i="24"/>
  <c r="I9788" i="24" l="1"/>
  <c r="L9787" i="24"/>
  <c r="M9787" i="24"/>
  <c r="J9787" i="24"/>
  <c r="K9787" i="24"/>
  <c r="N9787" i="24"/>
  <c r="I9789" i="24" l="1"/>
  <c r="L9788" i="24"/>
  <c r="N9788" i="24"/>
  <c r="M9788" i="24"/>
  <c r="K9788" i="24"/>
  <c r="J9788" i="24"/>
  <c r="I9790" i="24" l="1"/>
  <c r="L9789" i="24"/>
  <c r="K9789" i="24"/>
  <c r="M9789" i="24"/>
  <c r="J9789" i="24"/>
  <c r="N9789" i="24"/>
  <c r="I9791" i="24" l="1"/>
  <c r="L9790" i="24"/>
  <c r="K9790" i="24"/>
  <c r="J9790" i="24"/>
  <c r="M9790" i="24"/>
  <c r="N9790" i="24"/>
  <c r="I9792" i="24" l="1"/>
  <c r="L9791" i="24"/>
  <c r="M9791" i="24"/>
  <c r="J9791" i="24"/>
  <c r="K9791" i="24"/>
  <c r="N9791" i="24"/>
  <c r="I9793" i="24" l="1"/>
  <c r="L9792" i="24"/>
  <c r="K9792" i="24"/>
  <c r="N9792" i="24"/>
  <c r="M9792" i="24"/>
  <c r="J9792" i="24"/>
  <c r="I9794" i="24" l="1"/>
  <c r="L9793" i="24"/>
  <c r="N9793" i="24"/>
  <c r="K9793" i="24"/>
  <c r="J9793" i="24"/>
  <c r="M9793" i="24"/>
  <c r="I9795" i="24" l="1"/>
  <c r="L9794" i="24"/>
  <c r="K9794" i="24"/>
  <c r="N9794" i="24"/>
  <c r="J9794" i="24"/>
  <c r="M9794" i="24"/>
  <c r="I9796" i="24" l="1"/>
  <c r="L9795" i="24"/>
  <c r="J9795" i="24"/>
  <c r="N9795" i="24"/>
  <c r="K9795" i="24"/>
  <c r="M9795" i="24"/>
  <c r="I9797" i="24" l="1"/>
  <c r="L9796" i="24"/>
  <c r="M9796" i="24"/>
  <c r="K9796" i="24"/>
  <c r="J9796" i="24"/>
  <c r="N9796" i="24"/>
  <c r="I9798" i="24" l="1"/>
  <c r="L9797" i="24"/>
  <c r="K9797" i="24"/>
  <c r="N9797" i="24"/>
  <c r="J9797" i="24"/>
  <c r="M9797" i="24"/>
  <c r="I9799" i="24" l="1"/>
  <c r="L9798" i="24"/>
  <c r="K9798" i="24"/>
  <c r="N9798" i="24"/>
  <c r="J9798" i="24"/>
  <c r="M9798" i="24"/>
  <c r="I9800" i="24" l="1"/>
  <c r="L9799" i="24"/>
  <c r="J9799" i="24"/>
  <c r="N9799" i="24"/>
  <c r="M9799" i="24"/>
  <c r="K9799" i="24"/>
  <c r="I9801" i="24" l="1"/>
  <c r="L9800" i="24"/>
  <c r="K9800" i="24"/>
  <c r="N9800" i="24"/>
  <c r="J9800" i="24"/>
  <c r="M9800" i="24"/>
  <c r="I9802" i="24" l="1"/>
  <c r="L9801" i="24"/>
  <c r="K9801" i="24"/>
  <c r="M9801" i="24"/>
  <c r="J9801" i="24"/>
  <c r="N9801" i="24"/>
  <c r="I9803" i="24" l="1"/>
  <c r="L9802" i="24"/>
  <c r="K9802" i="24"/>
  <c r="J9802" i="24"/>
  <c r="N9802" i="24"/>
  <c r="M9802" i="24"/>
  <c r="I9804" i="24" l="1"/>
  <c r="L9803" i="24"/>
  <c r="J9803" i="24"/>
  <c r="N9803" i="24"/>
  <c r="M9803" i="24"/>
  <c r="K9803" i="24"/>
  <c r="I9805" i="24" l="1"/>
  <c r="L9804" i="24"/>
  <c r="K9804" i="24"/>
  <c r="J9804" i="24"/>
  <c r="N9804" i="24"/>
  <c r="M9804" i="24"/>
  <c r="I9806" i="24" l="1"/>
  <c r="L9805" i="24"/>
  <c r="K9805" i="24"/>
  <c r="N9805" i="24"/>
  <c r="J9805" i="24"/>
  <c r="M9805" i="24"/>
  <c r="I9807" i="24" l="1"/>
  <c r="L9806" i="24"/>
  <c r="M9806" i="24"/>
  <c r="K9806" i="24"/>
  <c r="J9806" i="24"/>
  <c r="N9806" i="24"/>
  <c r="I9808" i="24" l="1"/>
  <c r="L9807" i="24"/>
  <c r="J9807" i="24"/>
  <c r="K9807" i="24"/>
  <c r="M9807" i="24"/>
  <c r="N9807" i="24"/>
  <c r="I9809" i="24" l="1"/>
  <c r="L9808" i="24"/>
  <c r="K9808" i="24"/>
  <c r="N9808" i="24"/>
  <c r="J9808" i="24"/>
  <c r="M9808" i="24"/>
  <c r="I9810" i="24" l="1"/>
  <c r="L9809" i="24"/>
  <c r="K9809" i="24"/>
  <c r="M9809" i="24"/>
  <c r="J9809" i="24"/>
  <c r="N9809" i="24"/>
  <c r="I9811" i="24" l="1"/>
  <c r="L9810" i="24"/>
  <c r="K9810" i="24"/>
  <c r="J9810" i="24"/>
  <c r="N9810" i="24"/>
  <c r="M9810" i="24"/>
  <c r="I9812" i="24" l="1"/>
  <c r="L9811" i="24"/>
  <c r="K9811" i="24"/>
  <c r="J9811" i="24"/>
  <c r="N9811" i="24"/>
  <c r="M9811" i="24"/>
  <c r="I9813" i="24" l="1"/>
  <c r="L9812" i="24"/>
  <c r="K9812" i="24"/>
  <c r="J9812" i="24"/>
  <c r="N9812" i="24"/>
  <c r="M9812" i="24"/>
  <c r="I9814" i="24" l="1"/>
  <c r="L9813" i="24"/>
  <c r="K9813" i="24"/>
  <c r="N9813" i="24"/>
  <c r="J9813" i="24"/>
  <c r="M9813" i="24"/>
  <c r="I9815" i="24" l="1"/>
  <c r="L9814" i="24"/>
  <c r="K9814" i="24"/>
  <c r="N9814" i="24"/>
  <c r="J9814" i="24"/>
  <c r="M9814" i="24"/>
  <c r="I9816" i="24" l="1"/>
  <c r="L9815" i="24"/>
  <c r="J9815" i="24"/>
  <c r="N9815" i="24"/>
  <c r="K9815" i="24"/>
  <c r="M9815" i="24"/>
  <c r="I9817" i="24" l="1"/>
  <c r="L9816" i="24"/>
  <c r="K9816" i="24"/>
  <c r="N9816" i="24"/>
  <c r="J9816" i="24"/>
  <c r="M9816" i="24"/>
  <c r="I9818" i="24" l="1"/>
  <c r="L9817" i="24"/>
  <c r="K9817" i="24"/>
  <c r="J9817" i="24"/>
  <c r="M9817" i="24"/>
  <c r="N9817" i="24"/>
  <c r="I9819" i="24" l="1"/>
  <c r="L9818" i="24"/>
  <c r="M9818" i="24"/>
  <c r="K9818" i="24"/>
  <c r="J9818" i="24"/>
  <c r="N9818" i="24"/>
  <c r="I9820" i="24" l="1"/>
  <c r="L9819" i="24"/>
  <c r="J9819" i="24"/>
  <c r="N9819" i="24"/>
  <c r="K9819" i="24"/>
  <c r="M9819" i="24"/>
  <c r="I9821" i="24" l="1"/>
  <c r="L9820" i="24"/>
  <c r="K9820" i="24"/>
  <c r="N9820" i="24"/>
  <c r="J9820" i="24"/>
  <c r="M9820" i="24"/>
  <c r="I9822" i="24" l="1"/>
  <c r="L9821" i="24"/>
  <c r="K9821" i="24"/>
  <c r="N9821" i="24"/>
  <c r="J9821" i="24"/>
  <c r="M9821" i="24"/>
  <c r="I9823" i="24" l="1"/>
  <c r="L9822" i="24"/>
  <c r="K9822" i="24"/>
  <c r="M9822" i="24"/>
  <c r="J9822" i="24"/>
  <c r="N9822" i="24"/>
  <c r="I9824" i="24" l="1"/>
  <c r="L9823" i="24"/>
  <c r="J9823" i="24"/>
  <c r="K9823" i="24"/>
  <c r="M9823" i="24"/>
  <c r="N9823" i="24"/>
  <c r="I9825" i="24" l="1"/>
  <c r="L9824" i="24"/>
  <c r="K9824" i="24"/>
  <c r="M9824" i="24"/>
  <c r="J9824" i="24"/>
  <c r="N9824" i="24"/>
  <c r="I9826" i="24" l="1"/>
  <c r="L9825" i="24"/>
  <c r="N9825" i="24"/>
  <c r="K9825" i="24"/>
  <c r="J9825" i="24"/>
  <c r="M9825" i="24"/>
  <c r="I9827" i="24" l="1"/>
  <c r="L9826" i="24"/>
  <c r="K9826" i="24"/>
  <c r="N9826" i="24"/>
  <c r="J9826" i="24"/>
  <c r="M9826" i="24"/>
  <c r="I9828" i="24" l="1"/>
  <c r="L9827" i="24"/>
  <c r="J9827" i="24"/>
  <c r="N9827" i="24"/>
  <c r="K9827" i="24"/>
  <c r="M9827" i="24"/>
  <c r="I9829" i="24" l="1"/>
  <c r="L9828" i="24"/>
  <c r="K9828" i="24"/>
  <c r="N9828" i="24"/>
  <c r="J9828" i="24"/>
  <c r="M9828" i="24"/>
  <c r="I9830" i="24" l="1"/>
  <c r="L9829" i="24"/>
  <c r="K9829" i="24"/>
  <c r="M9829" i="24"/>
  <c r="J9829" i="24"/>
  <c r="N9829" i="24"/>
  <c r="I9831" i="24" l="1"/>
  <c r="L9830" i="24"/>
  <c r="J9830" i="24"/>
  <c r="K9830" i="24"/>
  <c r="M9830" i="24"/>
  <c r="N9830" i="24"/>
  <c r="I9832" i="24" l="1"/>
  <c r="L9831" i="24"/>
  <c r="J9831" i="24"/>
  <c r="K9831" i="24"/>
  <c r="N9831" i="24"/>
  <c r="M9831" i="24"/>
  <c r="I9833" i="24" l="1"/>
  <c r="L9832" i="24"/>
  <c r="K9832" i="24"/>
  <c r="M9832" i="24"/>
  <c r="J9832" i="24"/>
  <c r="N9832" i="24"/>
  <c r="I9834" i="24" l="1"/>
  <c r="L9833" i="24"/>
  <c r="K9833" i="24"/>
  <c r="M9833" i="24"/>
  <c r="J9833" i="24"/>
  <c r="N9833" i="24"/>
  <c r="I9835" i="24" l="1"/>
  <c r="L9834" i="24"/>
  <c r="K9834" i="24"/>
  <c r="J9834" i="24"/>
  <c r="M9834" i="24"/>
  <c r="N9834" i="24"/>
  <c r="I9836" i="24" l="1"/>
  <c r="L9835" i="24"/>
  <c r="J9835" i="24"/>
  <c r="N9835" i="24"/>
  <c r="K9835" i="24"/>
  <c r="M9835" i="24"/>
  <c r="I9837" i="24" l="1"/>
  <c r="L9836" i="24"/>
  <c r="J9836" i="24"/>
  <c r="K9836" i="24"/>
  <c r="M9836" i="24"/>
  <c r="N9836" i="24"/>
  <c r="I9838" i="24" l="1"/>
  <c r="L9837" i="24"/>
  <c r="J9837" i="24"/>
  <c r="N9837" i="24"/>
  <c r="K9837" i="24"/>
  <c r="M9837" i="24"/>
  <c r="I9839" i="24" l="1"/>
  <c r="M9838" i="24"/>
  <c r="K9838" i="24"/>
  <c r="J9838" i="24"/>
  <c r="N9838" i="24"/>
  <c r="L9838" i="24"/>
  <c r="I9840" i="24" l="1"/>
  <c r="L9839" i="24"/>
  <c r="J9839" i="24"/>
  <c r="M9839" i="24"/>
  <c r="K9839" i="24"/>
  <c r="N9839" i="24"/>
  <c r="I9841" i="24" l="1"/>
  <c r="L9840" i="24"/>
  <c r="K9840" i="24"/>
  <c r="N9840" i="24"/>
  <c r="J9840" i="24"/>
  <c r="M9840" i="24"/>
  <c r="I9842" i="24" l="1"/>
  <c r="L9841" i="24"/>
  <c r="J9841" i="24"/>
  <c r="K9841" i="24"/>
  <c r="N9841" i="24"/>
  <c r="M9841" i="24"/>
  <c r="I9843" i="24" l="1"/>
  <c r="L9842" i="24"/>
  <c r="J9842" i="24"/>
  <c r="N9842" i="24"/>
  <c r="K9842" i="24"/>
  <c r="M9842" i="24"/>
  <c r="I9844" i="24" l="1"/>
  <c r="L9843" i="24"/>
  <c r="M9843" i="24"/>
  <c r="J9843" i="24"/>
  <c r="K9843" i="24"/>
  <c r="N9843" i="24"/>
  <c r="I9845" i="24" l="1"/>
  <c r="L9844" i="24"/>
  <c r="J9844" i="24"/>
  <c r="K9844" i="24"/>
  <c r="M9844" i="24"/>
  <c r="N9844" i="24"/>
  <c r="I9846" i="24" l="1"/>
  <c r="L9845" i="24"/>
  <c r="J9845" i="24"/>
  <c r="K9845" i="24"/>
  <c r="N9845" i="24"/>
  <c r="M9845" i="24"/>
  <c r="I9847" i="24" l="1"/>
  <c r="L9846" i="24"/>
  <c r="J9846" i="24"/>
  <c r="N9846" i="24"/>
  <c r="M9846" i="24"/>
  <c r="K9846" i="24"/>
  <c r="I9848" i="24" l="1"/>
  <c r="L9847" i="24"/>
  <c r="K9847" i="24"/>
  <c r="M9847" i="24"/>
  <c r="J9847" i="24"/>
  <c r="N9847" i="24"/>
  <c r="I9849" i="24" l="1"/>
  <c r="L9848" i="24"/>
  <c r="N9848" i="24"/>
  <c r="K9848" i="24"/>
  <c r="J9848" i="24"/>
  <c r="M9848" i="24"/>
  <c r="I9850" i="24" l="1"/>
  <c r="L9849" i="24"/>
  <c r="J9849" i="24"/>
  <c r="N9849" i="24"/>
  <c r="K9849" i="24"/>
  <c r="M9849" i="24"/>
  <c r="I9851" i="24" l="1"/>
  <c r="L9850" i="24"/>
  <c r="J9850" i="24"/>
  <c r="K9850" i="24"/>
  <c r="N9850" i="24"/>
  <c r="M9850" i="24"/>
  <c r="I9852" i="24" l="1"/>
  <c r="L9851" i="24"/>
  <c r="J9851" i="24"/>
  <c r="N9851" i="24"/>
  <c r="K9851" i="24"/>
  <c r="M9851" i="24"/>
  <c r="I9853" i="24" l="1"/>
  <c r="L9852" i="24"/>
  <c r="K9852" i="24"/>
  <c r="J9852" i="24"/>
  <c r="M9852" i="24"/>
  <c r="N9852" i="24"/>
  <c r="I9854" i="24" l="1"/>
  <c r="L9853" i="24"/>
  <c r="J9853" i="24"/>
  <c r="N9853" i="24"/>
  <c r="K9853" i="24"/>
  <c r="M9853" i="24"/>
  <c r="I9855" i="24" l="1"/>
  <c r="L9854" i="24"/>
  <c r="M9854" i="24"/>
  <c r="J9854" i="24"/>
  <c r="K9854" i="24"/>
  <c r="N9854" i="24"/>
  <c r="I9856" i="24" l="1"/>
  <c r="L9855" i="24"/>
  <c r="J9855" i="24"/>
  <c r="K9855" i="24"/>
  <c r="N9855" i="24"/>
  <c r="M9855" i="24"/>
  <c r="I9857" i="24" l="1"/>
  <c r="L9856" i="24"/>
  <c r="K9856" i="24"/>
  <c r="J9856" i="24"/>
  <c r="M9856" i="24"/>
  <c r="N9856" i="24"/>
  <c r="I9858" i="24" l="1"/>
  <c r="L9857" i="24"/>
  <c r="J9857" i="24"/>
  <c r="M9857" i="24"/>
  <c r="K9857" i="24"/>
  <c r="N9857" i="24"/>
  <c r="I9859" i="24" l="1"/>
  <c r="L9858" i="24"/>
  <c r="M9858" i="24"/>
  <c r="J9858" i="24"/>
  <c r="K9858" i="24"/>
  <c r="N9858" i="24"/>
  <c r="I9860" i="24" l="1"/>
  <c r="L9859" i="24"/>
  <c r="J9859" i="24"/>
  <c r="K9859" i="24"/>
  <c r="N9859" i="24"/>
  <c r="M9859" i="24"/>
  <c r="I9861" i="24" l="1"/>
  <c r="L9860" i="24"/>
  <c r="K9860" i="24"/>
  <c r="M9860" i="24"/>
  <c r="J9860" i="24"/>
  <c r="N9860" i="24"/>
  <c r="I9862" i="24" l="1"/>
  <c r="M9861" i="24"/>
  <c r="L9861" i="24"/>
  <c r="J9861" i="24"/>
  <c r="N9861" i="24"/>
  <c r="K9861" i="24"/>
  <c r="I9863" i="24" l="1"/>
  <c r="L9862" i="24"/>
  <c r="K9862" i="24"/>
  <c r="N9862" i="24"/>
  <c r="J9862" i="24"/>
  <c r="M9862" i="24"/>
  <c r="I9864" i="24" l="1"/>
  <c r="L9863" i="24"/>
  <c r="J9863" i="24"/>
  <c r="N9863" i="24"/>
  <c r="K9863" i="24"/>
  <c r="M9863" i="24"/>
  <c r="I9865" i="24" l="1"/>
  <c r="L9864" i="24"/>
  <c r="N9864" i="24"/>
  <c r="K9864" i="24"/>
  <c r="J9864" i="24"/>
  <c r="M9864" i="24"/>
  <c r="I9866" i="24" l="1"/>
  <c r="L9865" i="24"/>
  <c r="J9865" i="24"/>
  <c r="N9865" i="24"/>
  <c r="K9865" i="24"/>
  <c r="M9865" i="24"/>
  <c r="I9867" i="24" l="1"/>
  <c r="L9866" i="24"/>
  <c r="M9866" i="24"/>
  <c r="J9866" i="24"/>
  <c r="K9866" i="24"/>
  <c r="N9866" i="24"/>
  <c r="I9868" i="24" l="1"/>
  <c r="L9867" i="24"/>
  <c r="K9867" i="24"/>
  <c r="J9867" i="24"/>
  <c r="M9867" i="24"/>
  <c r="N9867" i="24"/>
  <c r="I9869" i="24" l="1"/>
  <c r="L9868" i="24"/>
  <c r="K9868" i="24"/>
  <c r="M9868" i="24"/>
  <c r="J9868" i="24"/>
  <c r="N9868" i="24"/>
  <c r="I9870" i="24" l="1"/>
  <c r="L9869" i="24"/>
  <c r="J9869" i="24"/>
  <c r="M9869" i="24"/>
  <c r="K9869" i="24"/>
  <c r="N9869" i="24"/>
  <c r="I9871" i="24" l="1"/>
  <c r="L9870" i="24"/>
  <c r="J9870" i="24"/>
  <c r="K9870" i="24"/>
  <c r="N9870" i="24"/>
  <c r="M9870" i="24"/>
  <c r="I9872" i="24" l="1"/>
  <c r="L9871" i="24"/>
  <c r="J9871" i="24"/>
  <c r="K9871" i="24"/>
  <c r="N9871" i="24"/>
  <c r="M9871" i="24"/>
  <c r="I9873" i="24" l="1"/>
  <c r="L9872" i="24"/>
  <c r="K9872" i="24"/>
  <c r="N9872" i="24"/>
  <c r="J9872" i="24"/>
  <c r="M9872" i="24"/>
  <c r="I9874" i="24" l="1"/>
  <c r="L9873" i="24"/>
  <c r="M9873" i="24"/>
  <c r="J9873" i="24"/>
  <c r="N9873" i="24"/>
  <c r="K9873" i="24"/>
  <c r="I9875" i="24" l="1"/>
  <c r="L9874" i="24"/>
  <c r="J9874" i="24"/>
  <c r="K9874" i="24"/>
  <c r="N9874" i="24"/>
  <c r="M9874" i="24"/>
  <c r="I9876" i="24" l="1"/>
  <c r="J9875" i="24"/>
  <c r="K9875" i="24"/>
  <c r="N9875" i="24"/>
  <c r="M9875" i="24"/>
  <c r="L9875" i="24"/>
  <c r="I9877" i="24" l="1"/>
  <c r="L9876" i="24"/>
  <c r="K9876" i="24"/>
  <c r="N9876" i="24"/>
  <c r="J9876" i="24"/>
  <c r="M9876" i="24"/>
  <c r="I9878" i="24" l="1"/>
  <c r="L9877" i="24"/>
  <c r="J9877" i="24"/>
  <c r="N9877" i="24"/>
  <c r="K9877" i="24"/>
  <c r="M9877" i="24"/>
  <c r="I9879" i="24" l="1"/>
  <c r="L9878" i="24"/>
  <c r="J9878" i="24"/>
  <c r="K9878" i="24"/>
  <c r="M9878" i="24"/>
  <c r="N9878" i="24"/>
  <c r="I9880" i="24" l="1"/>
  <c r="L9879" i="24"/>
  <c r="K9879" i="24"/>
  <c r="J9879" i="24"/>
  <c r="N9879" i="24"/>
  <c r="M9879" i="24"/>
  <c r="I9881" i="24" l="1"/>
  <c r="L9880" i="24"/>
  <c r="K9880" i="24"/>
  <c r="M9880" i="24"/>
  <c r="J9880" i="24"/>
  <c r="N9880" i="24"/>
  <c r="I9882" i="24" l="1"/>
  <c r="L9881" i="24"/>
  <c r="K9881" i="24"/>
  <c r="M9881" i="24"/>
  <c r="J9881" i="24"/>
  <c r="N9881" i="24"/>
  <c r="I9883" i="24" l="1"/>
  <c r="L9882" i="24"/>
  <c r="K9882" i="24"/>
  <c r="M9882" i="24"/>
  <c r="J9882" i="24"/>
  <c r="N9882" i="24"/>
  <c r="I9884" i="24" l="1"/>
  <c r="L9883" i="24"/>
  <c r="J9883" i="24"/>
  <c r="N9883" i="24"/>
  <c r="K9883" i="24"/>
  <c r="M9883" i="24"/>
  <c r="I9885" i="24" l="1"/>
  <c r="L9884" i="24"/>
  <c r="K9884" i="24"/>
  <c r="J9884" i="24"/>
  <c r="M9884" i="24"/>
  <c r="N9884" i="24"/>
  <c r="I9886" i="24" l="1"/>
  <c r="L9885" i="24"/>
  <c r="J9885" i="24"/>
  <c r="N9885" i="24"/>
  <c r="K9885" i="24"/>
  <c r="M9885" i="24"/>
  <c r="I9887" i="24" l="1"/>
  <c r="L9886" i="24"/>
  <c r="J9886" i="24"/>
  <c r="M9886" i="24"/>
  <c r="K9886" i="24"/>
  <c r="N9886" i="24"/>
  <c r="I9888" i="24" l="1"/>
  <c r="L9887" i="24"/>
  <c r="J9887" i="24"/>
  <c r="N9887" i="24"/>
  <c r="K9887" i="24"/>
  <c r="M9887" i="24"/>
  <c r="I9889" i="24" l="1"/>
  <c r="L9888" i="24"/>
  <c r="K9888" i="24"/>
  <c r="N9888" i="24"/>
  <c r="J9888" i="24"/>
  <c r="M9888" i="24"/>
  <c r="I9890" i="24" l="1"/>
  <c r="L9889" i="24"/>
  <c r="N9889" i="24"/>
  <c r="J9889" i="24"/>
  <c r="K9889" i="24"/>
  <c r="M9889" i="24"/>
  <c r="I9891" i="24" l="1"/>
  <c r="L9890" i="24"/>
  <c r="J9890" i="24"/>
  <c r="M9890" i="24"/>
  <c r="N9890" i="24"/>
  <c r="K9890" i="24"/>
  <c r="I9892" i="24" l="1"/>
  <c r="L9891" i="24"/>
  <c r="J9891" i="24"/>
  <c r="K9891" i="24"/>
  <c r="N9891" i="24"/>
  <c r="M9891" i="24"/>
  <c r="I9893" i="24" l="1"/>
  <c r="L9892" i="24"/>
  <c r="K9892" i="24"/>
  <c r="N9892" i="24"/>
  <c r="M9892" i="24"/>
  <c r="J9892" i="24"/>
  <c r="I9894" i="24" l="1"/>
  <c r="L9893" i="24"/>
  <c r="J9893" i="24"/>
  <c r="N9893" i="24"/>
  <c r="M9893" i="24"/>
  <c r="K9893" i="24"/>
  <c r="I9895" i="24" l="1"/>
  <c r="L9894" i="24"/>
  <c r="J9894" i="24"/>
  <c r="M9894" i="24"/>
  <c r="K9894" i="24"/>
  <c r="N9894" i="24"/>
  <c r="I9896" i="24" l="1"/>
  <c r="L9895" i="24"/>
  <c r="J9895" i="24"/>
  <c r="M9895" i="24"/>
  <c r="K9895" i="24"/>
  <c r="N9895" i="24"/>
  <c r="I9897" i="24" l="1"/>
  <c r="L9896" i="24"/>
  <c r="K9896" i="24"/>
  <c r="N9896" i="24"/>
  <c r="J9896" i="24"/>
  <c r="M9896" i="24"/>
  <c r="I9898" i="24" l="1"/>
  <c r="L9897" i="24"/>
  <c r="K9897" i="24"/>
  <c r="N9897" i="24"/>
  <c r="J9897" i="24"/>
  <c r="M9897" i="24"/>
  <c r="I9899" i="24" l="1"/>
  <c r="L9898" i="24"/>
  <c r="J9898" i="24"/>
  <c r="N9898" i="24"/>
  <c r="K9898" i="24"/>
  <c r="M9898" i="24"/>
  <c r="I9900" i="24" l="1"/>
  <c r="L9899" i="24"/>
  <c r="K9899" i="24"/>
  <c r="M9899" i="24"/>
  <c r="J9899" i="24"/>
  <c r="N9899" i="24"/>
  <c r="I9901" i="24" l="1"/>
  <c r="L9900" i="24"/>
  <c r="K9900" i="24"/>
  <c r="M9900" i="24"/>
  <c r="J9900" i="24"/>
  <c r="N9900" i="24"/>
  <c r="I9902" i="24" l="1"/>
  <c r="L9901" i="24"/>
  <c r="J9901" i="24"/>
  <c r="M9901" i="24"/>
  <c r="K9901" i="24"/>
  <c r="N9901" i="24"/>
  <c r="I9903" i="24" l="1"/>
  <c r="L9902" i="24"/>
  <c r="M9902" i="24"/>
  <c r="J9902" i="24"/>
  <c r="N9902" i="24"/>
  <c r="K9902" i="24"/>
  <c r="I9904" i="24" l="1"/>
  <c r="L9903" i="24"/>
  <c r="K9903" i="24"/>
  <c r="M9903" i="24"/>
  <c r="J9903" i="24"/>
  <c r="N9903" i="24"/>
  <c r="I9905" i="24" l="1"/>
  <c r="L9904" i="24"/>
  <c r="K9904" i="24"/>
  <c r="N9904" i="24"/>
  <c r="J9904" i="24"/>
  <c r="M9904" i="24"/>
  <c r="I9906" i="24" l="1"/>
  <c r="L9905" i="24"/>
  <c r="K9905" i="24"/>
  <c r="J9905" i="24"/>
  <c r="N9905" i="24"/>
  <c r="M9905" i="24"/>
  <c r="I9907" i="24" l="1"/>
  <c r="L9906" i="24"/>
  <c r="J9906" i="24"/>
  <c r="N9906" i="24"/>
  <c r="K9906" i="24"/>
  <c r="M9906" i="24"/>
  <c r="I9908" i="24" l="1"/>
  <c r="L9907" i="24"/>
  <c r="J9907" i="24"/>
  <c r="M9907" i="24"/>
  <c r="K9907" i="24"/>
  <c r="N9907" i="24"/>
  <c r="I9909" i="24" l="1"/>
  <c r="L9908" i="24"/>
  <c r="K9908" i="24"/>
  <c r="J9908" i="24"/>
  <c r="M9908" i="24"/>
  <c r="N9908" i="24"/>
  <c r="I9910" i="24" l="1"/>
  <c r="L9909" i="24"/>
  <c r="N9909" i="24"/>
  <c r="J9909" i="24"/>
  <c r="M9909" i="24"/>
  <c r="K9909" i="24"/>
  <c r="I9911" i="24" l="1"/>
  <c r="L9910" i="24"/>
  <c r="J9910" i="24"/>
  <c r="N9910" i="24"/>
  <c r="K9910" i="24"/>
  <c r="M9910" i="24"/>
  <c r="I9912" i="24" l="1"/>
  <c r="L9911" i="24"/>
  <c r="J9911" i="24"/>
  <c r="N9911" i="24"/>
  <c r="K9911" i="24"/>
  <c r="M9911" i="24"/>
  <c r="I9913" i="24" l="1"/>
  <c r="L9912" i="24"/>
  <c r="J9912" i="24"/>
  <c r="K9912" i="24"/>
  <c r="N9912" i="24"/>
  <c r="M9912" i="24"/>
  <c r="I9914" i="24" l="1"/>
  <c r="L9913" i="24"/>
  <c r="J9913" i="24"/>
  <c r="N9913" i="24"/>
  <c r="K9913" i="24"/>
  <c r="M9913" i="24"/>
  <c r="I9915" i="24" l="1"/>
  <c r="L9914" i="24"/>
  <c r="K9914" i="24"/>
  <c r="M9914" i="24"/>
  <c r="J9914" i="24"/>
  <c r="N9914" i="24"/>
  <c r="I9916" i="24" l="1"/>
  <c r="L9915" i="24"/>
  <c r="J9915" i="24"/>
  <c r="N9915" i="24"/>
  <c r="M9915" i="24"/>
  <c r="K9915" i="24"/>
  <c r="I9917" i="24" l="1"/>
  <c r="L9916" i="24"/>
  <c r="J9916" i="24"/>
  <c r="K9916" i="24"/>
  <c r="N9916" i="24"/>
  <c r="M9916" i="24"/>
  <c r="I9918" i="24" l="1"/>
  <c r="L9917" i="24"/>
  <c r="N9917" i="24"/>
  <c r="J9917" i="24"/>
  <c r="M9917" i="24"/>
  <c r="K9917" i="24"/>
  <c r="I9919" i="24" l="1"/>
  <c r="L9918" i="24"/>
  <c r="J9918" i="24"/>
  <c r="M9918" i="24"/>
  <c r="K9918" i="24"/>
  <c r="N9918" i="24"/>
  <c r="I9920" i="24" l="1"/>
  <c r="L9919" i="24"/>
  <c r="J9919" i="24"/>
  <c r="N9919" i="24"/>
  <c r="K9919" i="24"/>
  <c r="M9919" i="24"/>
  <c r="I9921" i="24" l="1"/>
  <c r="L9920" i="24"/>
  <c r="J9920" i="24"/>
  <c r="K9920" i="24"/>
  <c r="N9920" i="24"/>
  <c r="M9920" i="24"/>
  <c r="I9922" i="24" l="1"/>
  <c r="L9921" i="24"/>
  <c r="N9921" i="24"/>
  <c r="J9921" i="24"/>
  <c r="M9921" i="24"/>
  <c r="K9921" i="24"/>
  <c r="I9923" i="24" l="1"/>
  <c r="L9922" i="24"/>
  <c r="J9922" i="24"/>
  <c r="K9922" i="24"/>
  <c r="N9922" i="24"/>
  <c r="M9922" i="24"/>
  <c r="I9924" i="24" l="1"/>
  <c r="L9923" i="24"/>
  <c r="J9923" i="24"/>
  <c r="M9923" i="24"/>
  <c r="K9923" i="24"/>
  <c r="N9923" i="24"/>
  <c r="L9924" i="24" l="1"/>
  <c r="J9924" i="24"/>
  <c r="N9924" i="24"/>
  <c r="K9924" i="24"/>
  <c r="M9924"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TT</author>
    <author>Thomas Töller</author>
  </authors>
  <commentList>
    <comment ref="C107" authorId="0" shapeId="0" xr:uid="{00000000-0006-0000-0100-000001000000}">
      <text>
        <r>
          <rPr>
            <sz val="10"/>
            <color indexed="81"/>
            <rFont val="Arial"/>
            <family val="2"/>
          </rPr>
          <t>Steuerfrei: 4% der BBG plus € 1.800,- p.a. (Direktversicherung, Pensionskasse, Pensionsfonds)
unbegrenzt steuerfrei: Unterstützungskasse und Direktzusage</t>
        </r>
        <r>
          <rPr>
            <sz val="8"/>
            <color indexed="81"/>
            <rFont val="Tahoma"/>
            <family val="2"/>
          </rPr>
          <t xml:space="preserve">
</t>
        </r>
      </text>
    </comment>
    <comment ref="E200" authorId="1" shapeId="0" xr:uid="{00000000-0006-0000-0100-000002000000}">
      <text>
        <r>
          <rPr>
            <sz val="10"/>
            <color indexed="81"/>
            <rFont val="Tahoma"/>
            <family val="2"/>
          </rPr>
          <t>Wenn Sie auf die Schaltfläche mit dem Häkchen klicken, ermittelt das System denjenigen jährlichen Sparbetrag, der zu einem mit ZelleC 20 identischen Geldzufluss führt. Achten Sie auf steuerlich anerkannte Höchstbeträge! Das System nimmt hier keine Plausibilitätsprüfung vor.</t>
        </r>
      </text>
    </comment>
  </commentList>
</comments>
</file>

<file path=xl/sharedStrings.xml><?xml version="1.0" encoding="utf-8"?>
<sst xmlns="http://schemas.openxmlformats.org/spreadsheetml/2006/main" count="237" uniqueCount="170">
  <si>
    <t>Steuern</t>
  </si>
  <si>
    <t>Soforteinzahlung</t>
  </si>
  <si>
    <t>Summe aller Zahlungen in den Rürup-Vertrag:</t>
  </si>
  <si>
    <t>einzeln veranlagt</t>
  </si>
  <si>
    <t>zusammen veranlagt</t>
  </si>
  <si>
    <t>Diesen Betrag können Sie pro Jahr maximal in eine Basisrente einzahlen:</t>
  </si>
  <si>
    <t xml:space="preserve">Erstellt für: </t>
  </si>
  <si>
    <t xml:space="preserve">Erstellt von:  </t>
  </si>
  <si>
    <t>Sie möchten lieber einen anderen Betrag in die Basisrente einzahlen?            =&gt;</t>
  </si>
  <si>
    <t>Wie alt sind Sie?</t>
  </si>
  <si>
    <t>Jahr</t>
  </si>
  <si>
    <t>Die Einzahlung beginnt im Jahr</t>
  </si>
  <si>
    <t>männlich</t>
  </si>
  <si>
    <t>Sie sind…</t>
  </si>
  <si>
    <t>Rentenabruf mit …</t>
  </si>
  <si>
    <t>z.v.E.</t>
  </si>
  <si>
    <t>D-Satz</t>
  </si>
  <si>
    <t>G-Satz</t>
  </si>
  <si>
    <t>Splittingtabelle</t>
  </si>
  <si>
    <t>Kirchensteuer?</t>
  </si>
  <si>
    <t>"1/2"</t>
  </si>
  <si>
    <t>Grundtabelle</t>
  </si>
  <si>
    <t>Ja</t>
  </si>
  <si>
    <t>Nein</t>
  </si>
  <si>
    <t>Ihre Steuern zahlen Sie nach der …</t>
  </si>
  <si>
    <t>Zinsen</t>
  </si>
  <si>
    <t>Zinssatz nom.</t>
  </si>
  <si>
    <t>Rate €</t>
  </si>
  <si>
    <t>Frequenz</t>
  </si>
  <si>
    <t>monatlich</t>
  </si>
  <si>
    <t>Zahlung</t>
  </si>
  <si>
    <t>vorschüssig</t>
  </si>
  <si>
    <t>Anzahl Raten</t>
  </si>
  <si>
    <t>Endkapital</t>
  </si>
  <si>
    <t>vierteljährlich</t>
  </si>
  <si>
    <t>halbjährlich</t>
  </si>
  <si>
    <t>jährlich</t>
  </si>
  <si>
    <t>nachschüssig</t>
  </si>
  <si>
    <t>Steuern Rente</t>
  </si>
  <si>
    <t>In</t>
  </si>
  <si>
    <t>Ihr Grenzsteursatz inkl. Soli und ggf. Kirche liegt bei ca.</t>
  </si>
  <si>
    <t>Rürup-Rente (Basis-Rente) besonders für Selbständige: Überschlagsrechnung*</t>
  </si>
  <si>
    <t>Ihr zu versteuerndes Einkommen ca.</t>
  </si>
  <si>
    <t>Die Verzinsung Ihrer Einzahlungen ist nicht vorhersehbar. Aus Vorsichtsgründen kalkulieren wir hier mit</t>
  </si>
  <si>
    <t>Über die Jahre summiert sich Ihre Steuerersparnis auf  über</t>
  </si>
  <si>
    <t xml:space="preserve">Dafür haben Sie nach Steuern monatlich aufgewendet </t>
  </si>
  <si>
    <t>*Die tatsächliche garantierte lebenslange Rente ist von vielen Faktoren abhängig, unter anderem von der Zins- und Kostenentwicklung. Bitte lassen Sie sich ein persönliches Angebot ausrechnen.</t>
  </si>
  <si>
    <t>Ihre genaue lebenslange Monatsrente errechnet Ihnen Ihr Fachberater. Wir rechnen hier vorsichtig mit</t>
  </si>
  <si>
    <t>Ihr zu versteuerndes Jahreseinkommen ca.</t>
  </si>
  <si>
    <t>Sind Sie sozialversicherungspflichtig?</t>
  </si>
  <si>
    <t>ja</t>
  </si>
  <si>
    <t>Ihre Steuern zahlen Sie nach der</t>
  </si>
  <si>
    <t>nein</t>
  </si>
  <si>
    <t>Ihre Nettobezüge sind danach ca.</t>
  </si>
  <si>
    <t>Ihre Gesamtabgabenquote beträgt also</t>
  </si>
  <si>
    <t>oder jährlich</t>
  </si>
  <si>
    <t>Rentenabruf mit</t>
  </si>
  <si>
    <t>*)</t>
  </si>
  <si>
    <t>*) Ablaufleistung und Rente können hier nur grob überschlägig ermittelt werden. Bitte fragen Sie Ihren Fachberater.</t>
  </si>
  <si>
    <t>Beitragsbemessungsgrenze zur Krankenversicherung</t>
  </si>
  <si>
    <t>Rentenvers. AG</t>
  </si>
  <si>
    <t>Rentenvers. AN</t>
  </si>
  <si>
    <t>Arbeitslosenvers. AG</t>
  </si>
  <si>
    <t>Arbeitslosenvers. AN</t>
  </si>
  <si>
    <t>AG-Anteil zur Sozialvers. in % gesamt</t>
  </si>
  <si>
    <t>AN-Anteil zur Sozialvers. in % gesamt</t>
  </si>
  <si>
    <t>Sozialversicherungsfrei max.</t>
  </si>
  <si>
    <t>Kalkuliertes Rentenende mit</t>
  </si>
  <si>
    <t>Beitragsjahre …</t>
  </si>
  <si>
    <t>angen. Überschussbeteiligung nach Kosten</t>
  </si>
  <si>
    <t>Bezüge gerundet</t>
  </si>
  <si>
    <t>Anzahl Mitarbeiter</t>
  </si>
  <si>
    <t>Maxbetrag mtl. Sparleistung</t>
  </si>
  <si>
    <t>Neues Jahreseinkommen nach BAV</t>
  </si>
  <si>
    <t>dito gerundet</t>
  </si>
  <si>
    <t>Steuerlast bei Ansatz Grenzsteuersatz</t>
  </si>
  <si>
    <t>Grenzsteuersatz ca. in %</t>
  </si>
  <si>
    <t>Betriebliche Altersvorsorge im Vergleich zum Sparplan (Überschlagsrechnung)</t>
  </si>
  <si>
    <t>durchschn. Jahresbrottolohn / -gehalt</t>
  </si>
  <si>
    <t>Durchschn. Steuerbelastung in %</t>
  </si>
  <si>
    <t>Grenzsteuersatz in Prozent</t>
  </si>
  <si>
    <t>AG-Anteil zur Sozialvers. in %</t>
  </si>
  <si>
    <t>Achtung: Befreiung von der Sozialversicherung</t>
  </si>
  <si>
    <t>AN-Anteil zur Sozialvers. in %</t>
  </si>
  <si>
    <t>nur bis Ende 2008 garantiert!</t>
  </si>
  <si>
    <t>Monatliche Sparleistung in €</t>
  </si>
  <si>
    <t>Rechnung für den Arbeitnehmer p.a.</t>
  </si>
  <si>
    <t>ohne BAV</t>
  </si>
  <si>
    <t>mit BAV</t>
  </si>
  <si>
    <t>Vorteil reinvestieren:</t>
  </si>
  <si>
    <t>Bruttolohn / -gehalt</t>
  </si>
  <si>
    <t>BAV p.a.</t>
  </si>
  <si>
    <t>Sozialversicherung</t>
  </si>
  <si>
    <t>Nettolohn</t>
  </si>
  <si>
    <t>Andere Sparleistung</t>
  </si>
  <si>
    <t>Geldzufluss nach Altersvorsorge</t>
  </si>
  <si>
    <t>Liquiditätsvorteil AN p.a.</t>
  </si>
  <si>
    <t>Vorteil AG aus ersparten Lohnnebenkosten</t>
  </si>
  <si>
    <t>Reinvestition der AN-Ersparnis:</t>
  </si>
  <si>
    <t>Beitragsjahre</t>
  </si>
  <si>
    <t>Nettorendite der Kapitalanlage</t>
  </si>
  <si>
    <t>Anzahl der Rentenjahre</t>
  </si>
  <si>
    <t>Endwert zum Beitragsende</t>
  </si>
  <si>
    <t>Monatliche Rente ca.</t>
  </si>
  <si>
    <t>Rentensumme</t>
  </si>
  <si>
    <t>Versorgungsvorteil AN</t>
  </si>
  <si>
    <t>SozVersErsparnis 1 RV AV</t>
  </si>
  <si>
    <t>SozVersErsparnis 2 KV</t>
  </si>
  <si>
    <t>Dafür haben Sie selbst aufgewendet monatlich</t>
  </si>
  <si>
    <t>Eigenbeitrag</t>
  </si>
  <si>
    <t>Förderung</t>
  </si>
  <si>
    <t>Erste Beitragszahlung in die Private Rentenversicherung</t>
  </si>
  <si>
    <t>Zahlweise</t>
  </si>
  <si>
    <t>Angenommene Verzinsung</t>
  </si>
  <si>
    <t>Leistung als</t>
  </si>
  <si>
    <t>Rente</t>
  </si>
  <si>
    <t>Kapitalabfindung</t>
  </si>
  <si>
    <t>also am</t>
  </si>
  <si>
    <t>Regelmäßige Prämie in €</t>
  </si>
  <si>
    <t>Steuerpflichtiger Ertragsanteil in der Privatrente</t>
  </si>
  <si>
    <t>Alter bei erstmaligem Rentenbezug</t>
  </si>
  <si>
    <t>Steuerpflichtiger Rentenanteil</t>
  </si>
  <si>
    <t>Kirchensteuer</t>
  </si>
  <si>
    <t>Steuerpflichtiger Ertragsanteil</t>
  </si>
  <si>
    <t>PrivatRente mit Kapitalwahlrecht (Überschlagsrechnung)</t>
  </si>
  <si>
    <t>zvE nach Rürup gerundet</t>
  </si>
  <si>
    <t>Durchschn. Steuersatz ohne Kirche und Soli Splitting</t>
  </si>
  <si>
    <t>Durchschn. Steuersatz ohne Kirche und Soli Grundtabelle</t>
  </si>
  <si>
    <t>Durchschn. Steuersatz mit Kirche und Soli Splitting</t>
  </si>
  <si>
    <t>Durchschn. Steuersatz mit Kirche und Soli Grundtabelle</t>
  </si>
  <si>
    <t>Die Einzahlung in den bAv-Vertrag beginnt im</t>
  </si>
  <si>
    <t>Sofortbeitrag / Einmalzahlung</t>
  </si>
  <si>
    <t>Summe aller Zahlungen</t>
  </si>
  <si>
    <t>*Die tatsächliche Leistung ist von vielen Faktoren abhängig, unter anderem von der Zins- und Kostenentwicklung. Bitte lassen Sie sich ein persönliches Angebot ausrechnen.</t>
  </si>
  <si>
    <t>ZW: Berechnung des Endkapitals</t>
  </si>
  <si>
    <t>RMZ: Berechnung der Rate</t>
  </si>
  <si>
    <t>ZINS: Berechnung des NomZins</t>
  </si>
  <si>
    <t>ZZR: Berechnung der Zeit</t>
  </si>
  <si>
    <t>BW: Berechnung der Bareinzahlung</t>
  </si>
  <si>
    <t>Haben Sie Kinder?</t>
  </si>
  <si>
    <t>Dadurch verringert sich Ihre jährliche Steuerlast auf ca.</t>
  </si>
  <si>
    <t>Sie sparen Steuern von monatlich</t>
  </si>
  <si>
    <t>Jahressparleistung inkl. AG-Anteil</t>
  </si>
  <si>
    <t>Davon Lohn / Gehalt (Einkünfte "N"), Basis für die Sozialabgaben</t>
  </si>
  <si>
    <t>Summe der Förderung ca.</t>
  </si>
  <si>
    <t>Netto-Einzahlung (Eigenanteil) ca.</t>
  </si>
  <si>
    <t>Daraus ergibt sich zum Rentenbeginn eine steuerpflichtige Kapitalabfindung von ca.</t>
  </si>
  <si>
    <t>Steuerfreie Prämie max. (Direktversicherung, Pensionskasse)</t>
  </si>
  <si>
    <t>Beitragsbemessungsgrenze zur Arbeitslosen- und Rentenversicherung</t>
  </si>
  <si>
    <t>Steuertabelle 2018</t>
  </si>
  <si>
    <t>Soli</t>
  </si>
  <si>
    <t>Eink.Steuern</t>
  </si>
  <si>
    <t>Kranken/Pflegevers. AG inkl. Zuschlag (1/2 von 14,6% Beitrag + 0,9% Zuschlag +3,05% Pflege)</t>
  </si>
  <si>
    <t>Kranken/Pflegevers. AN inkl. Zuschlag (1/2 von 14,6% Beitrag + 0,9% Zuschlag +3,05% Pflege)</t>
  </si>
  <si>
    <t>Jahressparleistung</t>
  </si>
  <si>
    <t>Welchen Betrag möchten Sie selbst monatlich in Ihre Altersvorsorge einzahlen?</t>
  </si>
  <si>
    <t>In welcher Höhe zahlen Sie Kirchensteuer?</t>
  </si>
  <si>
    <t>Grundtabelle vor BAV</t>
  </si>
  <si>
    <t>Splittingtabelle vor BAV</t>
  </si>
  <si>
    <t>Grundtabelle nach BAV</t>
  </si>
  <si>
    <t>Splittingtabelle nach BAV</t>
  </si>
  <si>
    <t>Vorteil Grundtabelle</t>
  </si>
  <si>
    <t>Vorteil Splittingtabelle</t>
  </si>
  <si>
    <t>Grundtabelle vor Rürup</t>
  </si>
  <si>
    <t>Splittingtabelle vor Rürup</t>
  </si>
  <si>
    <t>Grundtabelle nach Rürup</t>
  </si>
  <si>
    <t>Splittingtabelle nach Rürup</t>
  </si>
  <si>
    <t>Grundtabelle-100 vor Rürup</t>
  </si>
  <si>
    <t>Splittingtabelle-100 vor Rürup</t>
  </si>
  <si>
    <t>Ergänzende Angaben / Grundlagen der Überschlagsberechnung (Stand: Januar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</si>
</sst>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5">
    <numFmt numFmtId="6" formatCode="#,##0\ &quot;€&quot;;[Red]\-#,##0\ &quot;€&quot;"/>
    <numFmt numFmtId="8" formatCode="#,##0.00\ &quot;€&quot;;[Red]\-#,##0.00\ &quot;€&quot;"/>
    <numFmt numFmtId="164" formatCode="_-* #,##0.00\ _€_-;\-* #,##0.00\ _€_-;_-* &quot;-&quot;??\ _€_-;_-@_-"/>
    <numFmt numFmtId="165" formatCode="#,##0.00\ &quot;DM&quot;;[Red]\-#,##0.00\ &quot;DM&quot;"/>
    <numFmt numFmtId="166" formatCode="_-* #,##0.00\ [$€-1]_-;\-* #,##0.00\ [$€-1]_-;_-* &quot;-&quot;??\ [$€-1]_-"/>
    <numFmt numFmtId="167" formatCode="0.00&quot; Jahre&quot;"/>
    <numFmt numFmtId="168" formatCode="0.00&quot; € pro Monat&quot;"/>
    <numFmt numFmtId="169" formatCode="0&quot; Jahre&quot;"/>
    <numFmt numFmtId="170" formatCode="&quot;in &quot;0&quot; Jahren&quot;"/>
    <numFmt numFmtId="171" formatCode="&quot;ergibt &quot;0&quot; Einzahlungen in die Basisrente zu je&quot;"/>
    <numFmt numFmtId="172" formatCode="&quot;davon können Sie im ersten Jahr &quot;0%&quot; vom zvE absetzen =&quot;"/>
    <numFmt numFmtId="173" formatCode="&quot;davon können Sie im letzten Jahr &quot;0%&quot; vom zvE absetzen =&quot;"/>
    <numFmt numFmtId="174" formatCode="&quot;also &quot;0"/>
    <numFmt numFmtId="175" formatCode="0&quot; Jahren&quot;"/>
    <numFmt numFmtId="176" formatCode="_-* #,##0.00\ [$€-1]_-;\-* #,##0.00\ [$€-1]_-;_-* &quot;-&quot;??\ [$€-1]_-;_-@_-"/>
    <numFmt numFmtId="177" formatCode="0.000%"/>
    <numFmt numFmtId="178" formatCode="#,##0.00\ &quot;€&quot;"/>
    <numFmt numFmtId="179" formatCode="&quot;Davon sind &quot;0%&quot; zu versteuern&quot;"/>
    <numFmt numFmtId="180" formatCode="0.00000%"/>
    <numFmt numFmtId="181" formatCode="&quot;€ &quot;#,##0"/>
    <numFmt numFmtId="182" formatCode="&quot;Ihr zu versteuerndes Einkommen verringert sich dadurch durchschnittlich um &quot;#,##0&quot; € p.a. auf&quot;"/>
    <numFmt numFmtId="183" formatCode="&quot;Liegt Ihr Steuersatz später um &quot;0%&quot; unter Ihrem heutigen, dann beträgt Ihre lebenslange  Nettorente&quot;"/>
    <numFmt numFmtId="184" formatCode="&quot;Dafür haben Sie &quot;0&quot; Jahre lang monatlich eingezahlt&quot;"/>
    <numFmt numFmtId="185" formatCode="&quot;Sie sollten also gesund leben und älter werden als &quot;0"/>
    <numFmt numFmtId="186" formatCode="[$-407]mmmm\ yy;@"/>
    <numFmt numFmtId="187" formatCode="_-* #,##0\ [$€-1]_-;\-* #,##0\ [$€-1]_-;_-* &quot;-&quot;\ [$€-1]_-;_-@_-"/>
    <numFmt numFmtId="188" formatCode="&quot;Ihr Durchschnittsteuersatz von ca &quot;0.00%&quot; führt inkl. Soli und ggf. Kirche (9%) zu einer Steuerlast von ca.&quot;"/>
    <numFmt numFmtId="189" formatCode="0.0%"/>
    <numFmt numFmtId="190" formatCode="#,##0&quot; Jahren&quot;"/>
    <numFmt numFmtId="191" formatCode="[$-F800]dddd\,\ mmmm\ dd\,\ yyyy"/>
    <numFmt numFmtId="192" formatCode="dd/mm/yy;@"/>
    <numFmt numFmtId="193" formatCode="&quot;letzte Prämie &quot;dd/mm/yy;@"/>
    <numFmt numFmtId="194" formatCode="0.00&quot; Beiträge&quot;"/>
    <numFmt numFmtId="195" formatCode="&quot;Barwert ist &quot;0.00"/>
    <numFmt numFmtId="196" formatCode="0.00&quot; Tage Aufschub&quot;"/>
    <numFmt numFmtId="197" formatCode="0.00&quot; Zinsen bis zur Zahlung&quot;"/>
    <numFmt numFmtId="198" formatCode="#,000.00&quot; Kapitalabfindung&quot;"/>
    <numFmt numFmtId="199" formatCode="#,##0\ &quot;€&quot;"/>
    <numFmt numFmtId="200" formatCode="&quot;steuerpflichtiger Rentenertragsanteil&quot;\ 0%"/>
    <numFmt numFmtId="201" formatCode="0.00&quot; Jahre Dauer&quot;"/>
    <numFmt numFmtId="202" formatCode="&quot;Steuerpflichtiger Abfindungsanteil &quot;0%"/>
    <numFmt numFmtId="203" formatCode="&quot;Summe der Einzahlungen &quot;#,##0.00\ &quot;€&quot;"/>
    <numFmt numFmtId="204" formatCode="#,000.00&quot; Ertragsanteil bei Abfindung &quot;"/>
    <numFmt numFmtId="205" formatCode="&quot;Einkommen gerundet &quot;#,##0.00\ &quot;€&quot;"/>
    <numFmt numFmtId="206" formatCode="&quot;Grenzsteuersatz &quot;0.00%"/>
    <numFmt numFmtId="207" formatCode="&quot;GSS inkl. Soli &quot;0.00%"/>
    <numFmt numFmtId="208" formatCode="&quot;GSS inkl. Soli und Kirche &quot;0.00%"/>
    <numFmt numFmtId="209" formatCode="&quot;AbgSt + Soli &quot;0.00%"/>
    <numFmt numFmtId="210" formatCode="&quot;AbgSt + Soli + Kirche &quot;0.00%"/>
    <numFmt numFmtId="211" formatCode="&quot;Anzulegender Grenzsteuersatz &quot;0.00%"/>
    <numFmt numFmtId="212" formatCode="&quot;Anzulegender Abgeltungssteuersatz &quot;0.00%"/>
    <numFmt numFmtId="213" formatCode="&quot;dito in % der steuerpflichtigen Einnahmen von ca. &quot;#,##0\ &quot;€&quot;"/>
    <numFmt numFmtId="214" formatCode="&quot;Angenommenes z.v.E. im Jahr &quot;0"/>
    <numFmt numFmtId="215" formatCode="#,##0&quot; Jahre&quot;"/>
    <numFmt numFmtId="216" formatCode="d/m/yy;@"/>
    <numFmt numFmtId="217" formatCode="&quot;(&quot;0.000%&quot; Kinderlose)&quot;"/>
    <numFmt numFmtId="218" formatCode="&quot;um &quot;0\ &quot;€&quot;"/>
    <numFmt numFmtId="219" formatCode="&quot;um eben diese &quot;0&quot; €&quot;"/>
    <numFmt numFmtId="220" formatCode="&quot;leider gar nicht, also um &quot;0\ &quot;€&quot;"/>
    <numFmt numFmtId="221" formatCode="#,##0&quot; € *)&quot;"/>
    <numFmt numFmtId="222" formatCode="_-* #,##0\ _€_-;\-* #,##0\ _€_-;_-* &quot;-&quot;??\ _€_-;_-@_-"/>
    <numFmt numFmtId="223" formatCode="_-* #,##0.00\ [$€-407]_-;\-* #,##0.00\ [$€-407]_-;_-* &quot;-&quot;??\ [$€-407]_-;_-@_-"/>
    <numFmt numFmtId="224" formatCode="#,##0&quot; €&quot;"/>
    <numFmt numFmtId="225" formatCode="&quot;oder eine lebenslange steuerpflichtige Rente (kalkuliert mit Endalter von &quot;0&quot; Jahren)&quot;"/>
    <numFmt numFmtId="226" formatCode="&quot;Aufstockung Ihres Beitrags von € &quot;#,###.00&quot; durch den AG (mind 15%)&quot;"/>
    <numFmt numFmtId="227" formatCode="&quot;KiSt &quot;0.#%"/>
    <numFmt numFmtId="228" formatCode="#,##0.00&quot; ESt.&quot;"/>
    <numFmt numFmtId="229" formatCode="#,##0.00&quot; KiSt.&quot;"/>
    <numFmt numFmtId="230" formatCode="#,##0.00&quot; SoZ.&quot;"/>
    <numFmt numFmtId="231" formatCode="&quot;Ihr Durchschnittsteuersatz von ca &quot;0.0%&quot; führt inkl. Soli und ggf. Kirche zu einer Steuerlast von ca.&quot;"/>
    <numFmt numFmtId="232" formatCode="&quot;Der AG spart ebenfalls Sozialabgaben, und zwar bis zur Höhe von &quot;0.0%&quot; Ihrer Sparleistung, hier:&quot;"/>
    <numFmt numFmtId="233" formatCode="&quot;Die können Sie zu &quot;0.0%&quot; vom zvE absetzen =&quot;"/>
    <numFmt numFmtId="234" formatCode="&quot;Ihre Steuern sinken auf ca. € &quot;#,##0&quot;, mithin eine Ersparnis von jährlich rd....&quot;"/>
    <numFmt numFmtId="235" formatCode="&quot;Durchschnittsteuersatz ca &quot;0.00%&quot;, Gesamtbelastung ca. =&gt;&quot;"/>
    <numFmt numFmtId="236" formatCode="&quot;Ihre monatliche Belastung von € &quot;#,000&quot; verringert sich durch Steuern und ggf. Sozialabgaben um ca.&quot;"/>
  </numFmts>
  <fonts count="52" x14ac:knownFonts="1">
    <font>
      <sz val="10"/>
      <name val="MS Sans Serif"/>
    </font>
    <font>
      <sz val="10"/>
      <name val="MS Sans Serif"/>
    </font>
    <font>
      <b/>
      <sz val="10"/>
      <color indexed="10"/>
      <name val="Arial"/>
      <family val="2"/>
    </font>
    <font>
      <sz val="10"/>
      <name val="Arial"/>
      <family val="2"/>
    </font>
    <font>
      <u/>
      <sz val="10"/>
      <color indexed="12"/>
      <name val="MS Sans Serif"/>
    </font>
    <font>
      <sz val="10"/>
      <name val="Arial"/>
      <family val="2"/>
    </font>
    <font>
      <b/>
      <sz val="10"/>
      <name val="Arial"/>
      <family val="2"/>
    </font>
    <font>
      <b/>
      <sz val="10"/>
      <color indexed="12"/>
      <name val="Arial"/>
      <family val="2"/>
    </font>
    <font>
      <sz val="10"/>
      <color indexed="12"/>
      <name val="MS Sans Serif"/>
    </font>
    <font>
      <sz val="8"/>
      <name val="MS Sans Serif"/>
    </font>
    <font>
      <sz val="10"/>
      <name val="Calibri"/>
      <family val="2"/>
    </font>
    <font>
      <b/>
      <sz val="12"/>
      <color indexed="12"/>
      <name val="Calibri"/>
      <family val="2"/>
    </font>
    <font>
      <sz val="14"/>
      <name val="Calibri"/>
      <family val="2"/>
    </font>
    <font>
      <sz val="14"/>
      <color indexed="8"/>
      <name val="Calibri"/>
      <family val="2"/>
    </font>
    <font>
      <sz val="10"/>
      <color indexed="8"/>
      <name val="Calibri"/>
      <family val="2"/>
    </font>
    <font>
      <sz val="14"/>
      <color indexed="12"/>
      <name val="Calibri"/>
      <family val="2"/>
    </font>
    <font>
      <sz val="10"/>
      <color indexed="12"/>
      <name val="Calibri"/>
      <family val="2"/>
    </font>
    <font>
      <b/>
      <sz val="14"/>
      <color indexed="8"/>
      <name val="Calibri"/>
      <family val="2"/>
    </font>
    <font>
      <sz val="8"/>
      <color indexed="12"/>
      <name val="Calibri"/>
      <family val="2"/>
    </font>
    <font>
      <sz val="12"/>
      <color indexed="8"/>
      <name val="Calibri"/>
      <family val="2"/>
    </font>
    <font>
      <sz val="12"/>
      <color indexed="8"/>
      <name val="MS Sans Serif"/>
    </font>
    <font>
      <b/>
      <sz val="10"/>
      <color indexed="8"/>
      <name val="Calibri"/>
      <family val="2"/>
    </font>
    <font>
      <b/>
      <sz val="14"/>
      <name val="Calibri"/>
      <family val="2"/>
    </font>
    <font>
      <sz val="12"/>
      <color indexed="12"/>
      <name val="Calibri"/>
      <family val="2"/>
    </font>
    <font>
      <b/>
      <sz val="10"/>
      <name val="Calibri"/>
      <family val="2"/>
    </font>
    <font>
      <i/>
      <sz val="10"/>
      <name val="Calibri"/>
      <family val="2"/>
    </font>
    <font>
      <sz val="10"/>
      <color indexed="9"/>
      <name val="Calibri"/>
      <family val="2"/>
    </font>
    <font>
      <u/>
      <sz val="10"/>
      <name val="Calibri"/>
      <family val="2"/>
    </font>
    <font>
      <sz val="10"/>
      <color indexed="10"/>
      <name val="Calibri"/>
      <family val="2"/>
    </font>
    <font>
      <sz val="18"/>
      <name val="Calibri"/>
      <family val="2"/>
    </font>
    <font>
      <b/>
      <sz val="10"/>
      <color indexed="10"/>
      <name val="Calibri"/>
      <family val="2"/>
    </font>
    <font>
      <sz val="10"/>
      <color indexed="22"/>
      <name val="Calibri"/>
      <family val="2"/>
    </font>
    <font>
      <sz val="10"/>
      <color indexed="81"/>
      <name val="Tahoma"/>
      <family val="2"/>
    </font>
    <font>
      <sz val="10"/>
      <color indexed="81"/>
      <name val="Arial"/>
      <family val="2"/>
    </font>
    <font>
      <sz val="8"/>
      <color indexed="81"/>
      <name val="Tahoma"/>
      <family val="2"/>
    </font>
    <font>
      <sz val="12"/>
      <name val="Calibri"/>
      <family val="2"/>
    </font>
    <font>
      <sz val="12"/>
      <color indexed="10"/>
      <name val="Calibri"/>
      <family val="2"/>
    </font>
    <font>
      <i/>
      <sz val="12"/>
      <name val="Calibri"/>
      <family val="2"/>
    </font>
    <font>
      <sz val="16"/>
      <color indexed="12"/>
      <name val="Calibri"/>
      <family val="2"/>
    </font>
    <font>
      <u/>
      <sz val="6"/>
      <color indexed="12"/>
      <name val="Calibri"/>
      <family val="2"/>
    </font>
    <font>
      <sz val="6"/>
      <color indexed="12"/>
      <name val="Calibri"/>
      <family val="2"/>
    </font>
    <font>
      <sz val="10"/>
      <name val="Arial"/>
      <family val="2"/>
    </font>
    <font>
      <sz val="14"/>
      <name val="Calibri"/>
      <family val="2"/>
      <scheme val="minor"/>
    </font>
    <font>
      <sz val="14"/>
      <color rgb="FF000000"/>
      <name val="Calibri"/>
      <family val="2"/>
      <scheme val="minor"/>
    </font>
    <font>
      <b/>
      <u val="singleAccounting"/>
      <sz val="10"/>
      <color indexed="9"/>
      <name val="Arial"/>
      <family val="2"/>
    </font>
    <font>
      <b/>
      <u val="singleAccounting"/>
      <sz val="14"/>
      <name val="Calibri"/>
      <family val="2"/>
      <scheme val="minor"/>
    </font>
    <font>
      <b/>
      <u val="singleAccounting"/>
      <sz val="10"/>
      <name val="Arial"/>
      <family val="2"/>
    </font>
    <font>
      <b/>
      <sz val="20"/>
      <color indexed="12"/>
      <name val="Calibri"/>
      <family val="2"/>
      <scheme val="minor"/>
    </font>
    <font>
      <sz val="20"/>
      <name val="Calibri"/>
      <family val="2"/>
      <scheme val="minor"/>
    </font>
    <font>
      <b/>
      <sz val="20"/>
      <color rgb="FF0000FF"/>
      <name val="Calibri"/>
      <family val="2"/>
      <scheme val="minor"/>
    </font>
    <font>
      <sz val="14"/>
      <color theme="1"/>
      <name val="Calibri"/>
      <family val="2"/>
    </font>
    <font>
      <b/>
      <sz val="14"/>
      <color theme="1"/>
      <name val="Calibri"/>
      <family val="2"/>
    </font>
  </fonts>
  <fills count="14">
    <fill>
      <patternFill patternType="none"/>
    </fill>
    <fill>
      <patternFill patternType="gray125"/>
    </fill>
    <fill>
      <patternFill patternType="solid">
        <fgColor indexed="47"/>
        <bgColor indexed="64"/>
      </patternFill>
    </fill>
    <fill>
      <patternFill patternType="solid">
        <fgColor indexed="12"/>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12"/>
      </left>
      <right/>
      <top style="medium">
        <color indexed="12"/>
      </top>
      <bottom style="medium">
        <color indexed="12"/>
      </bottom>
      <diagonal/>
    </border>
    <border>
      <left/>
      <right style="medium">
        <color indexed="12"/>
      </right>
      <top style="medium">
        <color indexed="12"/>
      </top>
      <bottom style="medium">
        <color indexed="12"/>
      </bottom>
      <diagonal/>
    </border>
    <border>
      <left style="double">
        <color indexed="64"/>
      </left>
      <right style="double">
        <color indexed="64"/>
      </right>
      <top style="double">
        <color indexed="64"/>
      </top>
      <bottom style="double">
        <color indexed="64"/>
      </bottom>
      <diagonal/>
    </border>
    <border>
      <left style="hair">
        <color indexed="12"/>
      </left>
      <right/>
      <top/>
      <bottom/>
      <diagonal/>
    </border>
    <border>
      <left/>
      <right style="hair">
        <color indexed="12"/>
      </right>
      <top/>
      <bottom/>
      <diagonal/>
    </border>
    <border>
      <left style="hair">
        <color indexed="12"/>
      </left>
      <right/>
      <top/>
      <bottom style="hair">
        <color indexed="12"/>
      </bottom>
      <diagonal/>
    </border>
    <border>
      <left/>
      <right style="hair">
        <color indexed="12"/>
      </right>
      <top/>
      <bottom style="hair">
        <color indexed="12"/>
      </bottom>
      <diagonal/>
    </border>
    <border>
      <left style="double">
        <color indexed="8"/>
      </left>
      <right style="double">
        <color indexed="8"/>
      </right>
      <top style="double">
        <color indexed="8"/>
      </top>
      <bottom style="double">
        <color indexed="8"/>
      </bottom>
      <diagonal/>
    </border>
    <border>
      <left style="thin">
        <color indexed="12"/>
      </left>
      <right/>
      <top/>
      <bottom/>
      <diagonal/>
    </border>
    <border>
      <left/>
      <right style="thin">
        <color indexed="12"/>
      </right>
      <top/>
      <bottom/>
      <diagonal/>
    </border>
    <border>
      <left style="thin">
        <color indexed="12"/>
      </left>
      <right/>
      <top/>
      <bottom style="thin">
        <color indexed="12"/>
      </bottom>
      <diagonal/>
    </border>
    <border>
      <left/>
      <right style="thin">
        <color indexed="12"/>
      </right>
      <top/>
      <bottom style="thin">
        <color indexed="12"/>
      </bottom>
      <diagonal/>
    </border>
    <border>
      <left style="hair">
        <color indexed="12"/>
      </left>
      <right/>
      <top style="hair">
        <color indexed="12"/>
      </top>
      <bottom/>
      <diagonal/>
    </border>
    <border>
      <left/>
      <right style="hair">
        <color indexed="12"/>
      </right>
      <top style="hair">
        <color indexed="12"/>
      </top>
      <bottom/>
      <diagonal/>
    </border>
    <border>
      <left style="thin">
        <color indexed="12"/>
      </left>
      <right/>
      <top style="thin">
        <color indexed="12"/>
      </top>
      <bottom/>
      <diagonal/>
    </border>
    <border>
      <left/>
      <right style="thin">
        <color indexed="12"/>
      </right>
      <top style="thin">
        <color indexed="12"/>
      </top>
      <bottom/>
      <diagonal/>
    </border>
    <border>
      <left/>
      <right/>
      <top/>
      <bottom style="hair">
        <color indexed="12"/>
      </bottom>
      <diagonal/>
    </border>
    <border>
      <left/>
      <right/>
      <top style="dotted">
        <color theme="0" tint="-0.34998626667073579"/>
      </top>
      <bottom style="dotted">
        <color theme="0" tint="-0.34998626667073579"/>
      </bottom>
      <diagonal/>
    </border>
  </borders>
  <cellStyleXfs count="8">
    <xf numFmtId="0" fontId="0" fillId="0" borderId="0"/>
    <xf numFmtId="166" fontId="5" fillId="0" borderId="0" applyFont="0" applyFill="0" applyBorder="0" applyAlignment="0" applyProtection="0"/>
    <xf numFmtId="166" fontId="5" fillId="0" borderId="0" applyNumberFormat="0" applyFont="0" applyFill="0" applyBorder="0" applyAlignment="0" applyProtection="0">
      <alignment vertical="top"/>
    </xf>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5" fillId="0" borderId="0" applyNumberFormat="0" applyFont="0" applyFill="0" applyBorder="0" applyAlignment="0" applyProtection="0">
      <alignment vertical="top"/>
    </xf>
    <xf numFmtId="165" fontId="1" fillId="0" borderId="0" applyFont="0" applyFill="0" applyBorder="0" applyAlignment="0" applyProtection="0"/>
    <xf numFmtId="164" fontId="1" fillId="0" borderId="0" applyFont="0" applyFill="0" applyBorder="0" applyAlignment="0" applyProtection="0"/>
  </cellStyleXfs>
  <cellXfs count="324">
    <xf numFmtId="0" fontId="0" fillId="0" borderId="0" xfId="0"/>
    <xf numFmtId="0" fontId="3" fillId="0" borderId="0" xfId="0" applyFont="1"/>
    <xf numFmtId="8" fontId="10" fillId="2" borderId="0" xfId="0" applyNumberFormat="1" applyFont="1" applyFill="1"/>
    <xf numFmtId="0" fontId="10" fillId="2" borderId="0" xfId="0" applyFont="1" applyFill="1"/>
    <xf numFmtId="0" fontId="10" fillId="0" borderId="0" xfId="0" applyFont="1"/>
    <xf numFmtId="9" fontId="10" fillId="2" borderId="0" xfId="0" applyNumberFormat="1" applyFont="1" applyFill="1"/>
    <xf numFmtId="9" fontId="10" fillId="0" borderId="0" xfId="0" applyNumberFormat="1" applyFont="1"/>
    <xf numFmtId="0" fontId="10" fillId="3" borderId="0" xfId="0" applyFont="1" applyFill="1"/>
    <xf numFmtId="9" fontId="10" fillId="3" borderId="0" xfId="0" applyNumberFormat="1" applyFont="1" applyFill="1"/>
    <xf numFmtId="0" fontId="14" fillId="4" borderId="0" xfId="0" applyFont="1" applyFill="1"/>
    <xf numFmtId="0" fontId="13" fillId="4" borderId="0" xfId="0" applyFont="1" applyFill="1"/>
    <xf numFmtId="1" fontId="10" fillId="2" borderId="0" xfId="0" applyNumberFormat="1" applyFont="1" applyFill="1"/>
    <xf numFmtId="174" fontId="16" fillId="2" borderId="0" xfId="0" applyNumberFormat="1" applyFont="1" applyFill="1" applyAlignment="1">
      <alignment horizontal="left"/>
    </xf>
    <xf numFmtId="180" fontId="10" fillId="0" borderId="0" xfId="0" applyNumberFormat="1" applyFont="1"/>
    <xf numFmtId="0" fontId="12" fillId="0" borderId="0" xfId="0" applyFont="1"/>
    <xf numFmtId="6" fontId="13" fillId="4" borderId="0" xfId="0" applyNumberFormat="1" applyFont="1" applyFill="1"/>
    <xf numFmtId="170" fontId="13" fillId="4" borderId="1" xfId="0" applyNumberFormat="1" applyFont="1" applyFill="1" applyBorder="1"/>
    <xf numFmtId="6" fontId="14" fillId="4" borderId="0" xfId="0" applyNumberFormat="1" applyFont="1" applyFill="1"/>
    <xf numFmtId="175" fontId="13" fillId="4" borderId="1" xfId="0" applyNumberFormat="1" applyFont="1" applyFill="1" applyBorder="1"/>
    <xf numFmtId="169" fontId="13" fillId="4" borderId="1" xfId="0" applyNumberFormat="1" applyFont="1" applyFill="1" applyBorder="1"/>
    <xf numFmtId="8" fontId="14" fillId="4" borderId="0" xfId="0" applyNumberFormat="1" applyFont="1" applyFill="1"/>
    <xf numFmtId="181" fontId="17" fillId="4" borderId="0" xfId="0" applyNumberFormat="1" applyFont="1" applyFill="1"/>
    <xf numFmtId="0" fontId="21" fillId="4" borderId="0" xfId="0" applyFont="1" applyFill="1"/>
    <xf numFmtId="10" fontId="10" fillId="2" borderId="0" xfId="4" applyNumberFormat="1" applyFont="1" applyFill="1" applyProtection="1"/>
    <xf numFmtId="10" fontId="10" fillId="3" borderId="0" xfId="4" applyNumberFormat="1" applyFont="1" applyFill="1" applyProtection="1"/>
    <xf numFmtId="10" fontId="10" fillId="0" borderId="0" xfId="0" applyNumberFormat="1" applyFont="1"/>
    <xf numFmtId="0" fontId="10" fillId="4" borderId="0" xfId="0" applyFont="1" applyFill="1"/>
    <xf numFmtId="0" fontId="23" fillId="4" borderId="0" xfId="0" applyFont="1" applyFill="1"/>
    <xf numFmtId="0" fontId="15" fillId="5" borderId="0" xfId="0" applyFont="1" applyFill="1"/>
    <xf numFmtId="186" fontId="10" fillId="4" borderId="1" xfId="0" applyNumberFormat="1" applyFont="1" applyFill="1" applyBorder="1" applyProtection="1">
      <protection locked="0"/>
    </xf>
    <xf numFmtId="169" fontId="10" fillId="4" borderId="1" xfId="0" applyNumberFormat="1" applyFont="1" applyFill="1" applyBorder="1" applyProtection="1">
      <protection locked="0"/>
    </xf>
    <xf numFmtId="0" fontId="10" fillId="4" borderId="1" xfId="0" applyFont="1" applyFill="1" applyBorder="1" applyAlignment="1" applyProtection="1">
      <alignment horizontal="right"/>
      <protection locked="0"/>
    </xf>
    <xf numFmtId="187" fontId="10" fillId="4" borderId="1" xfId="1" applyNumberFormat="1" applyFont="1" applyFill="1" applyBorder="1" applyProtection="1">
      <protection locked="0"/>
    </xf>
    <xf numFmtId="187" fontId="10" fillId="4" borderId="1" xfId="1" applyNumberFormat="1" applyFont="1" applyFill="1" applyBorder="1" applyAlignment="1" applyProtection="1">
      <alignment horizontal="right"/>
      <protection locked="0"/>
    </xf>
    <xf numFmtId="175" fontId="10" fillId="4" borderId="1" xfId="0" applyNumberFormat="1" applyFont="1" applyFill="1" applyBorder="1" applyProtection="1">
      <protection locked="0"/>
    </xf>
    <xf numFmtId="0" fontId="24" fillId="4" borderId="0" xfId="0" applyFont="1" applyFill="1"/>
    <xf numFmtId="183" fontId="14" fillId="4" borderId="0" xfId="4" applyNumberFormat="1" applyFont="1" applyFill="1" applyBorder="1" applyAlignment="1" applyProtection="1">
      <alignment horizontal="left"/>
      <protection locked="0"/>
    </xf>
    <xf numFmtId="0" fontId="10" fillId="5" borderId="0" xfId="0" applyFont="1" applyFill="1"/>
    <xf numFmtId="169" fontId="10" fillId="5" borderId="0" xfId="0" applyNumberFormat="1" applyFont="1" applyFill="1"/>
    <xf numFmtId="166" fontId="10" fillId="5" borderId="0" xfId="1" applyFont="1" applyFill="1" applyProtection="1"/>
    <xf numFmtId="166" fontId="24" fillId="5" borderId="0" xfId="1" applyFont="1" applyFill="1" applyAlignment="1" applyProtection="1">
      <alignment horizontal="right"/>
    </xf>
    <xf numFmtId="166" fontId="24" fillId="5" borderId="0" xfId="1" applyFont="1" applyFill="1" applyProtection="1"/>
    <xf numFmtId="0" fontId="24" fillId="5" borderId="0" xfId="0" applyFont="1" applyFill="1"/>
    <xf numFmtId="166" fontId="24" fillId="5" borderId="0" xfId="1" applyFont="1" applyFill="1" applyBorder="1" applyProtection="1"/>
    <xf numFmtId="0" fontId="10" fillId="5" borderId="0" xfId="0" applyFont="1" applyFill="1" applyAlignment="1">
      <alignment horizontal="right"/>
    </xf>
    <xf numFmtId="0" fontId="28" fillId="5" borderId="0" xfId="0" applyFont="1" applyFill="1"/>
    <xf numFmtId="175" fontId="10" fillId="5" borderId="0" xfId="0" applyNumberFormat="1" applyFont="1" applyFill="1"/>
    <xf numFmtId="8" fontId="10" fillId="5" borderId="0" xfId="0" applyNumberFormat="1" applyFont="1" applyFill="1" applyAlignment="1">
      <alignment horizontal="right"/>
    </xf>
    <xf numFmtId="8" fontId="10" fillId="5" borderId="0" xfId="0" applyNumberFormat="1" applyFont="1" applyFill="1"/>
    <xf numFmtId="187" fontId="10" fillId="5" borderId="0" xfId="0" applyNumberFormat="1" applyFont="1" applyFill="1"/>
    <xf numFmtId="0" fontId="24" fillId="5" borderId="0" xfId="0" applyFont="1" applyFill="1" applyAlignment="1">
      <alignment horizontal="right"/>
    </xf>
    <xf numFmtId="8" fontId="24" fillId="5" borderId="0" xfId="0" applyNumberFormat="1" applyFont="1" applyFill="1"/>
    <xf numFmtId="9" fontId="24" fillId="5" borderId="0" xfId="4" applyFont="1" applyFill="1" applyProtection="1"/>
    <xf numFmtId="166" fontId="28" fillId="5" borderId="0" xfId="1" applyFont="1" applyFill="1" applyAlignment="1" applyProtection="1">
      <alignment wrapText="1"/>
    </xf>
    <xf numFmtId="166" fontId="10" fillId="5" borderId="0" xfId="0" applyNumberFormat="1" applyFont="1" applyFill="1"/>
    <xf numFmtId="188" fontId="14" fillId="5" borderId="0" xfId="0" applyNumberFormat="1" applyFont="1" applyFill="1" applyAlignment="1">
      <alignment horizontal="left"/>
    </xf>
    <xf numFmtId="166" fontId="28" fillId="5" borderId="0" xfId="0" applyNumberFormat="1" applyFont="1" applyFill="1"/>
    <xf numFmtId="166" fontId="26" fillId="5" borderId="0" xfId="1" applyFont="1" applyFill="1" applyAlignment="1" applyProtection="1">
      <alignment horizontal="right"/>
    </xf>
    <xf numFmtId="176" fontId="10" fillId="5" borderId="0" xfId="0" applyNumberFormat="1" applyFont="1" applyFill="1"/>
    <xf numFmtId="10" fontId="10" fillId="5" borderId="0" xfId="0" applyNumberFormat="1" applyFont="1" applyFill="1"/>
    <xf numFmtId="166" fontId="10" fillId="4" borderId="0" xfId="0" applyNumberFormat="1" applyFont="1" applyFill="1"/>
    <xf numFmtId="0" fontId="29" fillId="4" borderId="0" xfId="0" applyFont="1" applyFill="1"/>
    <xf numFmtId="166" fontId="10" fillId="4" borderId="0" xfId="1" applyFont="1" applyFill="1" applyBorder="1" applyProtection="1"/>
    <xf numFmtId="10" fontId="10" fillId="4" borderId="0" xfId="0" applyNumberFormat="1" applyFont="1" applyFill="1"/>
    <xf numFmtId="0" fontId="30" fillId="4" borderId="0" xfId="0" applyFont="1" applyFill="1"/>
    <xf numFmtId="0" fontId="26" fillId="4" borderId="0" xfId="0" applyFont="1" applyFill="1"/>
    <xf numFmtId="0" fontId="26" fillId="4" borderId="0" xfId="0" applyFont="1" applyFill="1" applyAlignment="1">
      <alignment horizontal="center"/>
    </xf>
    <xf numFmtId="168" fontId="26" fillId="4" borderId="0" xfId="0" applyNumberFormat="1" applyFont="1" applyFill="1" applyAlignment="1">
      <alignment horizontal="center"/>
    </xf>
    <xf numFmtId="166" fontId="10" fillId="4" borderId="0" xfId="1" applyFont="1" applyFill="1" applyProtection="1"/>
    <xf numFmtId="0" fontId="27" fillId="4" borderId="0" xfId="0" applyFont="1" applyFill="1"/>
    <xf numFmtId="166" fontId="27" fillId="4" borderId="0" xfId="1" applyFont="1" applyFill="1" applyBorder="1" applyProtection="1"/>
    <xf numFmtId="166" fontId="27" fillId="4" borderId="0" xfId="1" applyFont="1" applyFill="1" applyProtection="1"/>
    <xf numFmtId="166" fontId="24" fillId="4" borderId="0" xfId="1" applyFont="1" applyFill="1" applyBorder="1" applyProtection="1"/>
    <xf numFmtId="166" fontId="24" fillId="4" borderId="0" xfId="1" applyFont="1" applyFill="1" applyProtection="1"/>
    <xf numFmtId="166" fontId="31" fillId="4" borderId="0" xfId="0" applyNumberFormat="1" applyFont="1" applyFill="1"/>
    <xf numFmtId="166" fontId="26" fillId="4" borderId="0" xfId="1" applyFont="1" applyFill="1" applyBorder="1" applyProtection="1"/>
    <xf numFmtId="166" fontId="26" fillId="4" borderId="0" xfId="1" applyFont="1" applyFill="1" applyProtection="1"/>
    <xf numFmtId="167" fontId="10" fillId="4" borderId="0" xfId="0" applyNumberFormat="1" applyFont="1" applyFill="1"/>
    <xf numFmtId="8" fontId="10" fillId="4" borderId="0" xfId="0" applyNumberFormat="1" applyFont="1" applyFill="1"/>
    <xf numFmtId="8" fontId="24" fillId="4" borderId="0" xfId="0" applyNumberFormat="1" applyFont="1" applyFill="1"/>
    <xf numFmtId="9" fontId="24" fillId="4" borderId="0" xfId="4" applyFont="1" applyFill="1" applyProtection="1"/>
    <xf numFmtId="10" fontId="10" fillId="4" borderId="1" xfId="0" applyNumberFormat="1" applyFont="1" applyFill="1" applyBorder="1" applyAlignment="1" applyProtection="1">
      <alignment horizontal="right"/>
      <protection locked="0"/>
    </xf>
    <xf numFmtId="0" fontId="19" fillId="4" borderId="0" xfId="0" applyFont="1" applyFill="1" applyProtection="1">
      <protection locked="0"/>
    </xf>
    <xf numFmtId="0" fontId="20" fillId="4" borderId="0" xfId="0" applyFont="1" applyFill="1" applyProtection="1">
      <protection locked="0"/>
    </xf>
    <xf numFmtId="187" fontId="26" fillId="4" borderId="0" xfId="0" applyNumberFormat="1" applyFont="1" applyFill="1"/>
    <xf numFmtId="0" fontId="35" fillId="0" borderId="0" xfId="0" applyFont="1"/>
    <xf numFmtId="10" fontId="35" fillId="0" borderId="0" xfId="0" applyNumberFormat="1" applyFont="1"/>
    <xf numFmtId="191" fontId="0" fillId="0" borderId="0" xfId="0" applyNumberFormat="1"/>
    <xf numFmtId="192" fontId="0" fillId="0" borderId="0" xfId="0" applyNumberFormat="1"/>
    <xf numFmtId="1" fontId="0" fillId="0" borderId="0" xfId="0" applyNumberFormat="1"/>
    <xf numFmtId="193" fontId="0" fillId="0" borderId="0" xfId="0" applyNumberFormat="1"/>
    <xf numFmtId="194" fontId="0" fillId="0" borderId="0" xfId="0" applyNumberFormat="1"/>
    <xf numFmtId="195" fontId="0" fillId="0" borderId="0" xfId="0" applyNumberFormat="1"/>
    <xf numFmtId="8" fontId="0" fillId="0" borderId="0" xfId="0" applyNumberFormat="1"/>
    <xf numFmtId="196" fontId="0" fillId="0" borderId="0" xfId="0" applyNumberFormat="1"/>
    <xf numFmtId="197" fontId="0" fillId="0" borderId="0" xfId="0" applyNumberFormat="1"/>
    <xf numFmtId="198" fontId="0" fillId="0" borderId="0" xfId="0" applyNumberFormat="1"/>
    <xf numFmtId="200" fontId="35" fillId="0" borderId="0" xfId="4" applyNumberFormat="1" applyFont="1"/>
    <xf numFmtId="201" fontId="0" fillId="0" borderId="0" xfId="0" applyNumberFormat="1"/>
    <xf numFmtId="202" fontId="0" fillId="0" borderId="0" xfId="4" applyNumberFormat="1" applyFont="1"/>
    <xf numFmtId="203" fontId="0" fillId="0" borderId="0" xfId="0" applyNumberFormat="1"/>
    <xf numFmtId="204" fontId="0" fillId="0" borderId="0" xfId="0" applyNumberFormat="1"/>
    <xf numFmtId="205" fontId="0" fillId="0" borderId="0" xfId="0" applyNumberFormat="1"/>
    <xf numFmtId="206" fontId="0" fillId="0" borderId="0" xfId="0" applyNumberFormat="1"/>
    <xf numFmtId="207" fontId="0" fillId="0" borderId="0" xfId="0" applyNumberFormat="1"/>
    <xf numFmtId="208" fontId="0" fillId="0" borderId="0" xfId="0" applyNumberFormat="1"/>
    <xf numFmtId="209" fontId="0" fillId="0" borderId="0" xfId="0" applyNumberFormat="1"/>
    <xf numFmtId="210" fontId="0" fillId="0" borderId="0" xfId="0" applyNumberFormat="1"/>
    <xf numFmtId="211" fontId="0" fillId="0" borderId="0" xfId="0" applyNumberFormat="1"/>
    <xf numFmtId="212" fontId="0" fillId="0" borderId="0" xfId="0" applyNumberFormat="1"/>
    <xf numFmtId="14" fontId="35" fillId="0" borderId="0" xfId="0" applyNumberFormat="1" applyFont="1" applyProtection="1">
      <protection locked="0"/>
    </xf>
    <xf numFmtId="178" fontId="35" fillId="0" borderId="0" xfId="6" applyNumberFormat="1" applyFont="1" applyProtection="1">
      <protection locked="0"/>
    </xf>
    <xf numFmtId="0" fontId="35" fillId="0" borderId="0" xfId="0" applyFont="1" applyAlignment="1" applyProtection="1">
      <alignment horizontal="right"/>
      <protection locked="0"/>
    </xf>
    <xf numFmtId="10" fontId="35" fillId="0" borderId="0" xfId="0" applyNumberFormat="1" applyFont="1" applyProtection="1">
      <protection locked="0"/>
    </xf>
    <xf numFmtId="190" fontId="35" fillId="0" borderId="0" xfId="0" applyNumberFormat="1" applyFont="1" applyProtection="1">
      <protection locked="0"/>
    </xf>
    <xf numFmtId="0" fontId="35" fillId="2" borderId="0" xfId="0" applyFont="1" applyFill="1"/>
    <xf numFmtId="191" fontId="35" fillId="2" borderId="0" xfId="0" applyNumberFormat="1" applyFont="1" applyFill="1"/>
    <xf numFmtId="199" fontId="35" fillId="2" borderId="0" xfId="6" applyNumberFormat="1" applyFont="1" applyFill="1"/>
    <xf numFmtId="199" fontId="36" fillId="2" borderId="0" xfId="6" applyNumberFormat="1" applyFont="1" applyFill="1"/>
    <xf numFmtId="10" fontId="35" fillId="2" borderId="0" xfId="4" applyNumberFormat="1" applyFont="1" applyFill="1" applyAlignment="1">
      <alignment horizontal="left" indent="3"/>
    </xf>
    <xf numFmtId="0" fontId="11" fillId="2" borderId="0" xfId="0" applyFont="1" applyFill="1"/>
    <xf numFmtId="199" fontId="11" fillId="2" borderId="0" xfId="6" applyNumberFormat="1" applyFont="1" applyFill="1"/>
    <xf numFmtId="213" fontId="35" fillId="2" borderId="0" xfId="0" applyNumberFormat="1" applyFont="1" applyFill="1" applyAlignment="1">
      <alignment horizontal="left" indent="3"/>
    </xf>
    <xf numFmtId="8" fontId="23" fillId="4" borderId="0" xfId="0" applyNumberFormat="1" applyFont="1" applyFill="1"/>
    <xf numFmtId="10" fontId="13" fillId="4" borderId="0" xfId="4" applyNumberFormat="1" applyFont="1" applyFill="1" applyBorder="1" applyProtection="1"/>
    <xf numFmtId="10" fontId="13" fillId="4" borderId="0" xfId="4" applyNumberFormat="1" applyFont="1" applyFill="1" applyBorder="1" applyAlignment="1" applyProtection="1">
      <alignment horizontal="left" indent="15"/>
    </xf>
    <xf numFmtId="214" fontId="35" fillId="0" borderId="0" xfId="0" applyNumberFormat="1" applyFont="1" applyAlignment="1">
      <alignment horizontal="left"/>
    </xf>
    <xf numFmtId="177" fontId="10" fillId="4" borderId="0" xfId="4" applyNumberFormat="1" applyFont="1" applyFill="1" applyProtection="1"/>
    <xf numFmtId="215" fontId="35" fillId="0" borderId="0" xfId="0" applyNumberFormat="1" applyFont="1" applyProtection="1">
      <protection locked="0"/>
    </xf>
    <xf numFmtId="0" fontId="37" fillId="2" borderId="0" xfId="0" applyFont="1" applyFill="1" applyAlignment="1">
      <alignment horizontal="left" indent="3"/>
    </xf>
    <xf numFmtId="0" fontId="11" fillId="2" borderId="2" xfId="0" applyFont="1" applyFill="1" applyBorder="1"/>
    <xf numFmtId="199" fontId="11" fillId="2" borderId="3" xfId="6" applyNumberFormat="1" applyFont="1" applyFill="1" applyBorder="1"/>
    <xf numFmtId="216" fontId="0" fillId="0" borderId="0" xfId="0" applyNumberFormat="1"/>
    <xf numFmtId="0" fontId="14" fillId="2" borderId="0" xfId="0" applyFont="1" applyFill="1"/>
    <xf numFmtId="0" fontId="13" fillId="2" borderId="0" xfId="0" applyFont="1" applyFill="1"/>
    <xf numFmtId="0" fontId="3" fillId="4" borderId="0" xfId="0" applyFont="1" applyFill="1"/>
    <xf numFmtId="8" fontId="7" fillId="4" borderId="4" xfId="0" applyNumberFormat="1" applyFont="1" applyFill="1" applyBorder="1"/>
    <xf numFmtId="0" fontId="3" fillId="4" borderId="0" xfId="0" applyFont="1" applyFill="1" applyProtection="1">
      <protection locked="0"/>
    </xf>
    <xf numFmtId="0" fontId="2" fillId="4" borderId="0" xfId="0" applyFont="1" applyFill="1" applyAlignment="1">
      <alignment horizontal="right"/>
    </xf>
    <xf numFmtId="178" fontId="3" fillId="4" borderId="0" xfId="0" applyNumberFormat="1" applyFont="1" applyFill="1" applyProtection="1">
      <protection locked="0"/>
    </xf>
    <xf numFmtId="165" fontId="3" fillId="4" borderId="0" xfId="6" applyFont="1" applyFill="1" applyProtection="1">
      <protection locked="0"/>
    </xf>
    <xf numFmtId="0" fontId="3" fillId="4" borderId="5" xfId="0" applyFont="1" applyFill="1" applyBorder="1"/>
    <xf numFmtId="166" fontId="3" fillId="4" borderId="6" xfId="1" applyFont="1" applyFill="1" applyBorder="1" applyProtection="1">
      <protection locked="0"/>
    </xf>
    <xf numFmtId="10" fontId="3" fillId="4" borderId="6" xfId="0" applyNumberFormat="1" applyFont="1" applyFill="1" applyBorder="1" applyAlignment="1" applyProtection="1">
      <alignment horizontal="left" indent="7"/>
      <protection locked="0"/>
    </xf>
    <xf numFmtId="0" fontId="3" fillId="4" borderId="6" xfId="0" applyFont="1" applyFill="1" applyBorder="1" applyProtection="1">
      <protection locked="0"/>
    </xf>
    <xf numFmtId="0" fontId="3" fillId="4" borderId="7" xfId="0" applyFont="1" applyFill="1" applyBorder="1"/>
    <xf numFmtId="10" fontId="3" fillId="4" borderId="6" xfId="0" applyNumberFormat="1" applyFont="1" applyFill="1" applyBorder="1" applyAlignment="1" applyProtection="1">
      <alignment horizontal="left" indent="6"/>
      <protection locked="0"/>
    </xf>
    <xf numFmtId="166" fontId="3" fillId="4" borderId="8" xfId="1" applyFont="1" applyFill="1" applyBorder="1" applyProtection="1">
      <protection locked="0"/>
    </xf>
    <xf numFmtId="10" fontId="7" fillId="4" borderId="4" xfId="0" applyNumberFormat="1" applyFont="1" applyFill="1" applyBorder="1"/>
    <xf numFmtId="1" fontId="7" fillId="4" borderId="9" xfId="0" applyNumberFormat="1" applyFont="1" applyFill="1" applyBorder="1"/>
    <xf numFmtId="0" fontId="3" fillId="4" borderId="10" xfId="0" applyFont="1" applyFill="1" applyBorder="1"/>
    <xf numFmtId="10" fontId="3" fillId="4" borderId="11" xfId="0" applyNumberFormat="1" applyFont="1" applyFill="1" applyBorder="1" applyAlignment="1" applyProtection="1">
      <alignment horizontal="left" indent="6"/>
      <protection locked="0"/>
    </xf>
    <xf numFmtId="166" fontId="3" fillId="4" borderId="11" xfId="1" applyFont="1" applyFill="1" applyBorder="1" applyProtection="1">
      <protection locked="0"/>
    </xf>
    <xf numFmtId="0" fontId="3" fillId="4" borderId="11" xfId="0" applyFont="1" applyFill="1" applyBorder="1" applyProtection="1">
      <protection locked="0"/>
    </xf>
    <xf numFmtId="0" fontId="3" fillId="4" borderId="12" xfId="0" applyFont="1" applyFill="1" applyBorder="1"/>
    <xf numFmtId="166" fontId="3" fillId="4" borderId="13" xfId="1" applyFont="1" applyFill="1" applyBorder="1" applyProtection="1">
      <protection locked="0"/>
    </xf>
    <xf numFmtId="0" fontId="12" fillId="4" borderId="0" xfId="0" applyFont="1" applyFill="1"/>
    <xf numFmtId="9" fontId="10" fillId="4" borderId="0" xfId="0" applyNumberFormat="1" applyFont="1" applyFill="1"/>
    <xf numFmtId="10" fontId="10" fillId="4" borderId="0" xfId="4" applyNumberFormat="1" applyFont="1" applyFill="1" applyProtection="1"/>
    <xf numFmtId="9" fontId="10" fillId="5" borderId="0" xfId="0" applyNumberFormat="1" applyFont="1" applyFill="1"/>
    <xf numFmtId="10" fontId="10" fillId="5" borderId="0" xfId="4" applyNumberFormat="1" applyFont="1" applyFill="1" applyProtection="1"/>
    <xf numFmtId="14" fontId="15" fillId="5" borderId="0" xfId="0" applyNumberFormat="1" applyFont="1" applyFill="1"/>
    <xf numFmtId="0" fontId="0" fillId="5" borderId="0" xfId="0" applyFill="1"/>
    <xf numFmtId="0" fontId="35" fillId="5" borderId="0" xfId="0" applyFont="1" applyFill="1"/>
    <xf numFmtId="14" fontId="0" fillId="4" borderId="0" xfId="0" applyNumberFormat="1" applyFill="1"/>
    <xf numFmtId="0" fontId="0" fillId="4" borderId="0" xfId="0" applyFill="1"/>
    <xf numFmtId="0" fontId="35" fillId="4" borderId="0" xfId="0" applyFont="1" applyFill="1"/>
    <xf numFmtId="0" fontId="39" fillId="0" borderId="0" xfId="3" applyNumberFormat="1" applyFont="1" applyFill="1" applyBorder="1" applyAlignment="1" applyProtection="1">
      <alignment vertical="top"/>
    </xf>
    <xf numFmtId="0" fontId="40" fillId="0" borderId="0" xfId="5" applyNumberFormat="1" applyFont="1" applyFill="1" applyBorder="1" applyAlignment="1" applyProtection="1">
      <alignment vertical="top"/>
    </xf>
    <xf numFmtId="187" fontId="10" fillId="5" borderId="0" xfId="1" applyNumberFormat="1" applyFont="1" applyFill="1" applyBorder="1" applyProtection="1"/>
    <xf numFmtId="189" fontId="10" fillId="5" borderId="0" xfId="1" applyNumberFormat="1" applyFont="1" applyFill="1" applyBorder="1" applyAlignment="1" applyProtection="1">
      <alignment horizontal="right"/>
    </xf>
    <xf numFmtId="0" fontId="25" fillId="0" borderId="0" xfId="0" applyFont="1" applyAlignment="1">
      <alignment horizontal="left" indent="1"/>
    </xf>
    <xf numFmtId="187" fontId="25" fillId="4" borderId="1" xfId="1" applyNumberFormat="1" applyFont="1" applyFill="1" applyBorder="1" applyProtection="1">
      <protection locked="0"/>
    </xf>
    <xf numFmtId="219" fontId="10" fillId="4" borderId="1" xfId="0" applyNumberFormat="1" applyFont="1" applyFill="1" applyBorder="1"/>
    <xf numFmtId="0" fontId="16" fillId="4" borderId="0" xfId="0" applyFont="1" applyFill="1"/>
    <xf numFmtId="220" fontId="25" fillId="4" borderId="1" xfId="1" applyNumberFormat="1" applyFont="1" applyFill="1" applyBorder="1" applyProtection="1"/>
    <xf numFmtId="218" fontId="25" fillId="4" borderId="1" xfId="1" applyNumberFormat="1" applyFont="1" applyFill="1" applyBorder="1" applyProtection="1"/>
    <xf numFmtId="0" fontId="19" fillId="4" borderId="0" xfId="0" applyFont="1" applyFill="1"/>
    <xf numFmtId="0" fontId="20" fillId="4" borderId="0" xfId="0" applyFont="1" applyFill="1"/>
    <xf numFmtId="0" fontId="41" fillId="0" borderId="0" xfId="5" applyNumberFormat="1" applyFont="1" applyFill="1" applyBorder="1" applyAlignment="1" applyProtection="1">
      <alignment vertical="top"/>
    </xf>
    <xf numFmtId="4" fontId="41" fillId="0" borderId="0" xfId="2" applyNumberFormat="1" applyFont="1" applyFill="1" applyBorder="1" applyAlignment="1" applyProtection="1">
      <alignment vertical="top"/>
    </xf>
    <xf numFmtId="9" fontId="41" fillId="0" borderId="0" xfId="5" applyNumberFormat="1" applyFont="1" applyFill="1" applyBorder="1" applyAlignment="1" applyProtection="1">
      <alignment vertical="top"/>
    </xf>
    <xf numFmtId="8" fontId="41" fillId="0" borderId="0" xfId="5" applyNumberFormat="1" applyFont="1" applyFill="1" applyBorder="1" applyAlignment="1" applyProtection="1">
      <alignment vertical="top"/>
    </xf>
    <xf numFmtId="169" fontId="23" fillId="4" borderId="0" xfId="0" applyNumberFormat="1" applyFont="1" applyFill="1"/>
    <xf numFmtId="221" fontId="10" fillId="4" borderId="0" xfId="0" applyNumberFormat="1" applyFont="1" applyFill="1"/>
    <xf numFmtId="0" fontId="24" fillId="5" borderId="0" xfId="0" applyFont="1" applyFill="1" applyAlignment="1">
      <alignment vertical="top"/>
    </xf>
    <xf numFmtId="169" fontId="10" fillId="5" borderId="0" xfId="0" applyNumberFormat="1" applyFont="1" applyFill="1" applyAlignment="1">
      <alignment vertical="top"/>
    </xf>
    <xf numFmtId="0" fontId="10" fillId="5" borderId="0" xfId="0" applyFont="1" applyFill="1" applyAlignment="1">
      <alignment vertical="top"/>
    </xf>
    <xf numFmtId="166" fontId="10" fillId="5" borderId="0" xfId="1" applyFont="1" applyFill="1" applyBorder="1" applyAlignment="1" applyProtection="1">
      <alignment vertical="top"/>
    </xf>
    <xf numFmtId="177" fontId="10" fillId="5" borderId="0" xfId="0" applyNumberFormat="1" applyFont="1" applyFill="1" applyAlignment="1">
      <alignment vertical="top"/>
    </xf>
    <xf numFmtId="217" fontId="10" fillId="5" borderId="0" xfId="4" applyNumberFormat="1" applyFont="1" applyFill="1" applyAlignment="1" applyProtection="1">
      <alignment vertical="top"/>
    </xf>
    <xf numFmtId="10" fontId="10" fillId="5" borderId="0" xfId="0" applyNumberFormat="1" applyFont="1" applyFill="1" applyAlignment="1">
      <alignment vertical="top"/>
    </xf>
    <xf numFmtId="0" fontId="26" fillId="5" borderId="0" xfId="0" applyFont="1" applyFill="1" applyAlignment="1">
      <alignment horizontal="center" vertical="top"/>
    </xf>
    <xf numFmtId="168" fontId="26" fillId="5" borderId="0" xfId="0" applyNumberFormat="1" applyFont="1" applyFill="1" applyAlignment="1">
      <alignment horizontal="center" vertical="top"/>
    </xf>
    <xf numFmtId="168" fontId="14" fillId="5" borderId="0" xfId="0" applyNumberFormat="1" applyFont="1" applyFill="1" applyAlignment="1">
      <alignment horizontal="center" vertical="top"/>
    </xf>
    <xf numFmtId="166" fontId="10" fillId="5" borderId="0" xfId="1" applyFont="1" applyFill="1" applyAlignment="1" applyProtection="1">
      <alignment vertical="top"/>
    </xf>
    <xf numFmtId="166" fontId="10" fillId="5" borderId="0" xfId="1" applyFont="1" applyFill="1" applyAlignment="1" applyProtection="1">
      <alignment horizontal="right" vertical="top"/>
    </xf>
    <xf numFmtId="0" fontId="10" fillId="5" borderId="0" xfId="0" applyFont="1" applyFill="1" applyAlignment="1">
      <alignment horizontal="left" vertical="top"/>
    </xf>
    <xf numFmtId="14" fontId="10" fillId="5" borderId="0" xfId="0" applyNumberFormat="1" applyFont="1" applyFill="1" applyAlignment="1">
      <alignment horizontal="left" vertical="top"/>
    </xf>
    <xf numFmtId="166" fontId="27" fillId="5" borderId="0" xfId="1" applyFont="1" applyFill="1" applyAlignment="1" applyProtection="1">
      <alignment horizontal="right" vertical="top"/>
    </xf>
    <xf numFmtId="166" fontId="27" fillId="5" borderId="0" xfId="1" applyFont="1" applyFill="1" applyAlignment="1" applyProtection="1">
      <alignment vertical="top"/>
    </xf>
    <xf numFmtId="0" fontId="3" fillId="0" borderId="0" xfId="5" applyNumberFormat="1" applyFont="1" applyFill="1" applyBorder="1" applyAlignment="1" applyProtection="1">
      <alignment vertical="top"/>
    </xf>
    <xf numFmtId="175" fontId="23" fillId="4" borderId="0" xfId="0" applyNumberFormat="1" applyFont="1" applyFill="1"/>
    <xf numFmtId="0" fontId="3" fillId="8" borderId="0" xfId="5" applyNumberFormat="1" applyFont="1" applyFill="1" applyBorder="1" applyAlignment="1" applyProtection="1">
      <alignment vertical="top"/>
    </xf>
    <xf numFmtId="222" fontId="42" fillId="8" borderId="0" xfId="7" applyNumberFormat="1" applyFont="1" applyFill="1" applyBorder="1" applyAlignment="1" applyProtection="1">
      <alignment vertical="top"/>
    </xf>
    <xf numFmtId="177" fontId="42" fillId="8" borderId="0" xfId="4" applyNumberFormat="1" applyFont="1" applyFill="1" applyAlignment="1"/>
    <xf numFmtId="177" fontId="42" fillId="8" borderId="0" xfId="4" applyNumberFormat="1" applyFont="1" applyFill="1"/>
    <xf numFmtId="223" fontId="42" fillId="8" borderId="0" xfId="6" applyNumberFormat="1" applyFont="1" applyFill="1"/>
    <xf numFmtId="177" fontId="42" fillId="8" borderId="0" xfId="4" applyNumberFormat="1" applyFont="1" applyFill="1" applyBorder="1" applyAlignment="1" applyProtection="1">
      <alignment vertical="top"/>
    </xf>
    <xf numFmtId="223" fontId="43" fillId="8" borderId="0" xfId="6" applyNumberFormat="1" applyFont="1" applyFill="1" applyAlignment="1">
      <alignment horizontal="right"/>
    </xf>
    <xf numFmtId="222" fontId="42" fillId="8" borderId="0" xfId="7" applyNumberFormat="1" applyFont="1" applyFill="1"/>
    <xf numFmtId="177" fontId="42" fillId="9" borderId="0" xfId="4" applyNumberFormat="1" applyFont="1" applyFill="1" applyAlignment="1"/>
    <xf numFmtId="177" fontId="42" fillId="9" borderId="0" xfId="4" applyNumberFormat="1" applyFont="1" applyFill="1"/>
    <xf numFmtId="223" fontId="42" fillId="9" borderId="0" xfId="4" applyNumberFormat="1" applyFont="1" applyFill="1"/>
    <xf numFmtId="223" fontId="43" fillId="9" borderId="0" xfId="0" applyNumberFormat="1" applyFont="1" applyFill="1" applyAlignment="1">
      <alignment horizontal="right"/>
    </xf>
    <xf numFmtId="177" fontId="42" fillId="9" borderId="0" xfId="4" applyNumberFormat="1" applyFont="1" applyFill="1" applyBorder="1" applyAlignment="1" applyProtection="1">
      <alignment vertical="top"/>
    </xf>
    <xf numFmtId="0" fontId="3" fillId="9" borderId="0" xfId="5" applyNumberFormat="1" applyFont="1" applyFill="1" applyBorder="1" applyAlignment="1" applyProtection="1">
      <alignment vertical="top"/>
    </xf>
    <xf numFmtId="0" fontId="44" fillId="6" borderId="0" xfId="5" applyNumberFormat="1" applyFont="1" applyFill="1" applyBorder="1" applyAlignment="1" applyProtection="1">
      <alignment vertical="top"/>
    </xf>
    <xf numFmtId="222" fontId="45" fillId="8" borderId="0" xfId="7" applyNumberFormat="1" applyFont="1" applyFill="1" applyBorder="1" applyAlignment="1" applyProtection="1">
      <alignment horizontal="right" vertical="top"/>
    </xf>
    <xf numFmtId="177" fontId="45" fillId="8" borderId="0" xfId="4" applyNumberFormat="1" applyFont="1" applyFill="1" applyBorder="1" applyAlignment="1" applyProtection="1">
      <alignment horizontal="right" vertical="top"/>
    </xf>
    <xf numFmtId="177" fontId="45" fillId="9" borderId="0" xfId="4" applyNumberFormat="1" applyFont="1" applyFill="1" applyBorder="1" applyAlignment="1" applyProtection="1">
      <alignment horizontal="right" vertical="top"/>
    </xf>
    <xf numFmtId="0" fontId="46" fillId="0" borderId="0" xfId="5" applyNumberFormat="1" applyFont="1" applyFill="1" applyBorder="1" applyAlignment="1" applyProtection="1">
      <alignment vertical="top"/>
    </xf>
    <xf numFmtId="223" fontId="41" fillId="0" borderId="0" xfId="5" applyNumberFormat="1" applyFont="1" applyFill="1" applyBorder="1" applyAlignment="1" applyProtection="1">
      <alignment vertical="top"/>
    </xf>
    <xf numFmtId="223" fontId="45" fillId="10" borderId="0" xfId="7" applyNumberFormat="1" applyFont="1" applyFill="1" applyBorder="1" applyAlignment="1" applyProtection="1">
      <alignment horizontal="right" vertical="top"/>
    </xf>
    <xf numFmtId="223" fontId="42" fillId="10" borderId="0" xfId="7" applyNumberFormat="1" applyFont="1" applyFill="1"/>
    <xf numFmtId="223" fontId="42" fillId="10" borderId="0" xfId="7" applyNumberFormat="1" applyFont="1" applyFill="1" applyBorder="1" applyAlignment="1" applyProtection="1">
      <alignment vertical="top"/>
    </xf>
    <xf numFmtId="223" fontId="45" fillId="9" borderId="0" xfId="7" applyNumberFormat="1" applyFont="1" applyFill="1" applyBorder="1" applyAlignment="1" applyProtection="1">
      <alignment horizontal="right" vertical="top"/>
    </xf>
    <xf numFmtId="223" fontId="42" fillId="9" borderId="0" xfId="7" applyNumberFormat="1" applyFont="1" applyFill="1" applyBorder="1" applyAlignment="1" applyProtection="1">
      <alignment vertical="top"/>
    </xf>
    <xf numFmtId="0" fontId="49" fillId="8" borderId="0" xfId="5" applyNumberFormat="1" applyFont="1" applyFill="1" applyBorder="1" applyAlignment="1" applyProtection="1">
      <alignment vertical="top"/>
    </xf>
    <xf numFmtId="224" fontId="25" fillId="4" borderId="1" xfId="1" applyNumberFormat="1" applyFont="1" applyFill="1" applyBorder="1" applyProtection="1">
      <protection locked="0"/>
    </xf>
    <xf numFmtId="226" fontId="10" fillId="4" borderId="0" xfId="0" applyNumberFormat="1" applyFont="1" applyFill="1" applyAlignment="1">
      <alignment horizontal="left"/>
    </xf>
    <xf numFmtId="227" fontId="45" fillId="8" borderId="0" xfId="4" applyNumberFormat="1" applyFont="1" applyFill="1" applyBorder="1" applyAlignment="1" applyProtection="1">
      <alignment horizontal="right" vertical="top"/>
    </xf>
    <xf numFmtId="227" fontId="45" fillId="9" borderId="0" xfId="4" applyNumberFormat="1" applyFont="1" applyFill="1" applyBorder="1" applyAlignment="1" applyProtection="1">
      <alignment horizontal="right" vertical="top"/>
    </xf>
    <xf numFmtId="10" fontId="10" fillId="4" borderId="1" xfId="4" applyNumberFormat="1" applyFont="1" applyFill="1" applyBorder="1" applyAlignment="1" applyProtection="1">
      <alignment horizontal="right"/>
      <protection locked="0"/>
    </xf>
    <xf numFmtId="228" fontId="10" fillId="4" borderId="0" xfId="6" applyNumberFormat="1" applyFont="1" applyFill="1" applyProtection="1"/>
    <xf numFmtId="229" fontId="10" fillId="4" borderId="0" xfId="6" applyNumberFormat="1" applyFont="1" applyFill="1" applyProtection="1"/>
    <xf numFmtId="230" fontId="10" fillId="4" borderId="0" xfId="6" applyNumberFormat="1" applyFont="1" applyFill="1" applyProtection="1"/>
    <xf numFmtId="0" fontId="10" fillId="4" borderId="0" xfId="0" applyFont="1" applyFill="1" applyAlignment="1">
      <alignment horizontal="right"/>
    </xf>
    <xf numFmtId="223" fontId="10" fillId="4" borderId="0" xfId="6" applyNumberFormat="1" applyFont="1" applyFill="1" applyAlignment="1" applyProtection="1">
      <alignment horizontal="right"/>
    </xf>
    <xf numFmtId="4" fontId="10" fillId="4" borderId="0" xfId="0" applyNumberFormat="1" applyFont="1" applyFill="1" applyAlignment="1">
      <alignment horizontal="right"/>
    </xf>
    <xf numFmtId="10" fontId="5" fillId="0" borderId="0" xfId="4" applyNumberFormat="1" applyFont="1" applyFill="1" applyBorder="1" applyAlignment="1" applyProtection="1">
      <alignment vertical="top"/>
    </xf>
    <xf numFmtId="10" fontId="46" fillId="0" borderId="0" xfId="4" applyNumberFormat="1" applyFont="1" applyFill="1" applyBorder="1" applyAlignment="1" applyProtection="1">
      <alignment vertical="top"/>
    </xf>
    <xf numFmtId="10" fontId="41" fillId="0" borderId="0" xfId="4" applyNumberFormat="1" applyFont="1" applyFill="1" applyBorder="1" applyAlignment="1" applyProtection="1">
      <alignment vertical="top"/>
    </xf>
    <xf numFmtId="223" fontId="10" fillId="4" borderId="0" xfId="4" applyNumberFormat="1" applyFont="1" applyFill="1" applyProtection="1"/>
    <xf numFmtId="181" fontId="10" fillId="0" borderId="0" xfId="0" applyNumberFormat="1" applyFont="1"/>
    <xf numFmtId="187" fontId="10" fillId="4" borderId="0" xfId="0" applyNumberFormat="1" applyFont="1" applyFill="1"/>
    <xf numFmtId="232" fontId="10" fillId="5" borderId="0" xfId="4" applyNumberFormat="1" applyFont="1" applyFill="1" applyBorder="1" applyAlignment="1" applyProtection="1">
      <alignment horizontal="left"/>
    </xf>
    <xf numFmtId="223" fontId="23" fillId="4" borderId="0" xfId="0" applyNumberFormat="1" applyFont="1" applyFill="1"/>
    <xf numFmtId="0" fontId="10" fillId="11" borderId="0" xfId="0" applyFont="1" applyFill="1"/>
    <xf numFmtId="177" fontId="10" fillId="11" borderId="0" xfId="0" applyNumberFormat="1" applyFont="1" applyFill="1"/>
    <xf numFmtId="3" fontId="10" fillId="11" borderId="0" xfId="0" applyNumberFormat="1" applyFont="1" applyFill="1"/>
    <xf numFmtId="0" fontId="12" fillId="11" borderId="0" xfId="0" applyFont="1" applyFill="1"/>
    <xf numFmtId="9" fontId="10" fillId="11" borderId="0" xfId="0" applyNumberFormat="1" applyFont="1" applyFill="1"/>
    <xf numFmtId="10" fontId="10" fillId="11" borderId="0" xfId="4" applyNumberFormat="1" applyFont="1" applyFill="1" applyProtection="1"/>
    <xf numFmtId="8" fontId="22" fillId="11" borderId="0" xfId="0" applyNumberFormat="1" applyFont="1" applyFill="1" applyAlignment="1">
      <alignment horizontal="center"/>
    </xf>
    <xf numFmtId="0" fontId="12" fillId="11" borderId="0" xfId="0" applyFont="1" applyFill="1" applyAlignment="1">
      <alignment horizontal="right"/>
    </xf>
    <xf numFmtId="1" fontId="12" fillId="11" borderId="0" xfId="0" applyNumberFormat="1" applyFont="1" applyFill="1"/>
    <xf numFmtId="10" fontId="10" fillId="11" borderId="0" xfId="0" applyNumberFormat="1" applyFont="1" applyFill="1"/>
    <xf numFmtId="10" fontId="35" fillId="0" borderId="0" xfId="4" applyNumberFormat="1" applyFont="1" applyAlignment="1" applyProtection="1">
      <alignment horizontal="right"/>
      <protection locked="0"/>
    </xf>
    <xf numFmtId="10" fontId="37" fillId="2" borderId="0" xfId="4" applyNumberFormat="1" applyFont="1" applyFill="1" applyAlignment="1">
      <alignment horizontal="left" indent="7"/>
    </xf>
    <xf numFmtId="223" fontId="42" fillId="8" borderId="0" xfId="7" applyNumberFormat="1" applyFont="1" applyFill="1" applyBorder="1" applyAlignment="1" applyProtection="1">
      <alignment vertical="top"/>
    </xf>
    <xf numFmtId="0" fontId="5" fillId="0" borderId="0" xfId="5" applyNumberFormat="1" applyFont="1" applyFill="1" applyBorder="1" applyAlignment="1" applyProtection="1">
      <alignment vertical="top"/>
    </xf>
    <xf numFmtId="223" fontId="10" fillId="0" borderId="0" xfId="0" applyNumberFormat="1" applyFont="1"/>
    <xf numFmtId="0" fontId="0" fillId="0" borderId="0" xfId="0" applyProtection="1">
      <protection locked="0"/>
    </xf>
    <xf numFmtId="0" fontId="19" fillId="4" borderId="19" xfId="0" applyFont="1" applyFill="1" applyBorder="1"/>
    <xf numFmtId="1" fontId="50" fillId="4" borderId="19" xfId="0" applyNumberFormat="1" applyFont="1" applyFill="1" applyBorder="1" applyProtection="1">
      <protection locked="0"/>
    </xf>
    <xf numFmtId="169" fontId="50" fillId="4" borderId="19" xfId="0" applyNumberFormat="1" applyFont="1" applyFill="1" applyBorder="1" applyProtection="1">
      <protection locked="0"/>
    </xf>
    <xf numFmtId="0" fontId="50" fillId="4" borderId="19" xfId="0" applyFont="1" applyFill="1" applyBorder="1" applyAlignment="1" applyProtection="1">
      <alignment horizontal="right"/>
      <protection locked="0"/>
    </xf>
    <xf numFmtId="223" fontId="50" fillId="4" borderId="19" xfId="1" applyNumberFormat="1" applyFont="1" applyFill="1" applyBorder="1" applyAlignment="1" applyProtection="1">
      <alignment horizontal="right"/>
      <protection locked="0"/>
    </xf>
    <xf numFmtId="10" fontId="50" fillId="4" borderId="19" xfId="4" applyNumberFormat="1" applyFont="1" applyFill="1" applyBorder="1" applyAlignment="1" applyProtection="1">
      <alignment horizontal="right"/>
      <protection locked="0"/>
    </xf>
    <xf numFmtId="235" fontId="19" fillId="4" borderId="19" xfId="0" applyNumberFormat="1" applyFont="1" applyFill="1" applyBorder="1" applyAlignment="1">
      <alignment horizontal="left"/>
    </xf>
    <xf numFmtId="223" fontId="50" fillId="4" borderId="19" xfId="1" applyNumberFormat="1" applyFont="1" applyFill="1" applyBorder="1" applyAlignment="1" applyProtection="1">
      <alignment horizontal="right"/>
    </xf>
    <xf numFmtId="189" fontId="50" fillId="4" borderId="19" xfId="4" applyNumberFormat="1" applyFont="1" applyFill="1" applyBorder="1" applyAlignment="1" applyProtection="1">
      <alignment horizontal="right"/>
    </xf>
    <xf numFmtId="175" fontId="50" fillId="4" borderId="19" xfId="0" applyNumberFormat="1" applyFont="1" applyFill="1" applyBorder="1" applyProtection="1">
      <protection locked="0"/>
    </xf>
    <xf numFmtId="10" fontId="50" fillId="4" borderId="19" xfId="0" applyNumberFormat="1" applyFont="1" applyFill="1" applyBorder="1" applyAlignment="1" applyProtection="1">
      <alignment horizontal="right"/>
      <protection locked="0"/>
    </xf>
    <xf numFmtId="223" fontId="50" fillId="4" borderId="19" xfId="0" applyNumberFormat="1" applyFont="1" applyFill="1" applyBorder="1" applyAlignment="1">
      <alignment horizontal="right"/>
    </xf>
    <xf numFmtId="223" fontId="50" fillId="4" borderId="19" xfId="1" applyNumberFormat="1" applyFont="1" applyFill="1" applyBorder="1" applyProtection="1">
      <protection locked="0"/>
    </xf>
    <xf numFmtId="171" fontId="19" fillId="4" borderId="19" xfId="0" applyNumberFormat="1" applyFont="1" applyFill="1" applyBorder="1" applyAlignment="1">
      <alignment horizontal="left"/>
    </xf>
    <xf numFmtId="181" fontId="50" fillId="4" borderId="19" xfId="0" applyNumberFormat="1" applyFont="1" applyFill="1" applyBorder="1" applyAlignment="1">
      <alignment horizontal="right"/>
    </xf>
    <xf numFmtId="172" fontId="19" fillId="4" borderId="19" xfId="4" applyNumberFormat="1" applyFont="1" applyFill="1" applyBorder="1" applyAlignment="1" applyProtection="1">
      <alignment horizontal="left"/>
    </xf>
    <xf numFmtId="173" fontId="19" fillId="4" borderId="19" xfId="4" applyNumberFormat="1" applyFont="1" applyFill="1" applyBorder="1" applyAlignment="1" applyProtection="1">
      <alignment horizontal="left"/>
    </xf>
    <xf numFmtId="233" fontId="19" fillId="4" borderId="19" xfId="4" applyNumberFormat="1" applyFont="1" applyFill="1" applyBorder="1" applyAlignment="1" applyProtection="1">
      <alignment horizontal="left"/>
    </xf>
    <xf numFmtId="182" fontId="19" fillId="4" borderId="19" xfId="0" applyNumberFormat="1" applyFont="1" applyFill="1" applyBorder="1" applyAlignment="1">
      <alignment horizontal="left"/>
    </xf>
    <xf numFmtId="234" fontId="19" fillId="4" borderId="19" xfId="0" applyNumberFormat="1" applyFont="1" applyFill="1" applyBorder="1" applyAlignment="1">
      <alignment horizontal="left"/>
    </xf>
    <xf numFmtId="223" fontId="51" fillId="4" borderId="19" xfId="0" applyNumberFormat="1" applyFont="1" applyFill="1" applyBorder="1" applyAlignment="1">
      <alignment horizontal="center"/>
    </xf>
    <xf numFmtId="179" fontId="19" fillId="4" borderId="19" xfId="4" applyNumberFormat="1" applyFont="1" applyFill="1" applyBorder="1" applyAlignment="1" applyProtection="1">
      <alignment horizontal="left"/>
    </xf>
    <xf numFmtId="183" fontId="19" fillId="4" borderId="19" xfId="4" applyNumberFormat="1" applyFont="1" applyFill="1" applyBorder="1" applyAlignment="1" applyProtection="1">
      <alignment horizontal="left"/>
      <protection locked="0"/>
    </xf>
    <xf numFmtId="184" fontId="19" fillId="4" borderId="19" xfId="0" applyNumberFormat="1" applyFont="1" applyFill="1" applyBorder="1" applyAlignment="1">
      <alignment horizontal="left"/>
    </xf>
    <xf numFmtId="0" fontId="38" fillId="12" borderId="0" xfId="0" applyFont="1" applyFill="1"/>
    <xf numFmtId="14" fontId="15" fillId="12" borderId="0" xfId="0" applyNumberFormat="1" applyFont="1" applyFill="1"/>
    <xf numFmtId="0" fontId="50" fillId="13" borderId="0" xfId="0" applyFont="1" applyFill="1"/>
    <xf numFmtId="14" fontId="50" fillId="13" borderId="0" xfId="0" applyNumberFormat="1" applyFont="1" applyFill="1"/>
    <xf numFmtId="231" fontId="14" fillId="12" borderId="0" xfId="0" applyNumberFormat="1" applyFont="1" applyFill="1" applyAlignment="1">
      <alignment horizontal="left"/>
    </xf>
    <xf numFmtId="187" fontId="10" fillId="12" borderId="0" xfId="1" applyNumberFormat="1" applyFont="1" applyFill="1" applyBorder="1" applyProtection="1"/>
    <xf numFmtId="0" fontId="10" fillId="12" borderId="0" xfId="0" applyFont="1" applyFill="1"/>
    <xf numFmtId="0" fontId="24" fillId="12" borderId="0" xfId="0" applyFont="1" applyFill="1"/>
    <xf numFmtId="187" fontId="24" fillId="12" borderId="0" xfId="1" applyNumberFormat="1" applyFont="1" applyFill="1" applyBorder="1" applyAlignment="1" applyProtection="1">
      <alignment horizontal="justify"/>
    </xf>
    <xf numFmtId="221" fontId="10" fillId="12" borderId="0" xfId="1" applyNumberFormat="1" applyFont="1" applyFill="1" applyBorder="1" applyProtection="1"/>
    <xf numFmtId="225" fontId="10" fillId="12" borderId="0" xfId="0" applyNumberFormat="1" applyFont="1" applyFill="1" applyAlignment="1">
      <alignment horizontal="left"/>
    </xf>
    <xf numFmtId="169" fontId="10" fillId="12" borderId="0" xfId="0" applyNumberFormat="1" applyFont="1" applyFill="1"/>
    <xf numFmtId="0" fontId="25" fillId="12" borderId="0" xfId="0" applyFont="1" applyFill="1"/>
    <xf numFmtId="187" fontId="24" fillId="12" borderId="0" xfId="1" applyNumberFormat="1" applyFont="1" applyFill="1" applyBorder="1" applyProtection="1"/>
    <xf numFmtId="236" fontId="10" fillId="12" borderId="0" xfId="0" applyNumberFormat="1" applyFont="1" applyFill="1" applyAlignment="1">
      <alignment horizontal="left"/>
    </xf>
    <xf numFmtId="0" fontId="6" fillId="4" borderId="14" xfId="0" applyFont="1" applyFill="1" applyBorder="1" applyAlignment="1">
      <alignment horizontal="center"/>
    </xf>
    <xf numFmtId="0" fontId="6" fillId="4" borderId="15" xfId="0" applyFont="1" applyFill="1" applyBorder="1" applyAlignment="1">
      <alignment horizontal="center"/>
    </xf>
    <xf numFmtId="0" fontId="6" fillId="4" borderId="16" xfId="0" applyFont="1" applyFill="1" applyBorder="1" applyAlignment="1">
      <alignment horizontal="center"/>
    </xf>
    <xf numFmtId="0" fontId="6" fillId="4" borderId="17" xfId="0" applyFont="1" applyFill="1" applyBorder="1" applyAlignment="1">
      <alignment horizontal="center"/>
    </xf>
    <xf numFmtId="0" fontId="10" fillId="4" borderId="0" xfId="0" applyFont="1" applyFill="1"/>
    <xf numFmtId="0" fontId="19" fillId="4" borderId="18" xfId="0" applyFont="1" applyFill="1" applyBorder="1" applyProtection="1">
      <protection locked="0"/>
    </xf>
    <xf numFmtId="0" fontId="20" fillId="4" borderId="18" xfId="0" applyFont="1" applyFill="1" applyBorder="1" applyProtection="1">
      <protection locked="0"/>
    </xf>
    <xf numFmtId="0" fontId="0" fillId="0" borderId="18" xfId="0" applyBorder="1" applyProtection="1">
      <protection locked="0"/>
    </xf>
    <xf numFmtId="0" fontId="10" fillId="5" borderId="0" xfId="0" applyFont="1" applyFill="1" applyAlignment="1">
      <alignment horizontal="center"/>
    </xf>
    <xf numFmtId="185" fontId="17" fillId="4" borderId="0" xfId="0" applyNumberFormat="1" applyFont="1" applyFill="1" applyAlignment="1">
      <alignment horizontal="center"/>
    </xf>
    <xf numFmtId="0" fontId="18" fillId="4" borderId="0" xfId="0" applyFont="1" applyFill="1"/>
    <xf numFmtId="0" fontId="8" fillId="4" borderId="0" xfId="0" applyFont="1" applyFill="1"/>
    <xf numFmtId="0" fontId="18" fillId="2" borderId="0" xfId="0" applyFont="1" applyFill="1" applyAlignment="1">
      <alignment horizontal="left" wrapText="1"/>
    </xf>
    <xf numFmtId="0" fontId="8" fillId="2" borderId="0" xfId="0" applyFont="1" applyFill="1" applyAlignment="1">
      <alignment horizontal="left" wrapText="1"/>
    </xf>
    <xf numFmtId="4" fontId="47" fillId="8" borderId="0" xfId="2" applyNumberFormat="1" applyFont="1" applyFill="1" applyBorder="1" applyAlignment="1" applyProtection="1">
      <alignment horizontal="center" vertical="top"/>
    </xf>
    <xf numFmtId="0" fontId="48" fillId="8" borderId="0" xfId="5" applyNumberFormat="1" applyFont="1" applyFill="1" applyBorder="1" applyAlignment="1" applyProtection="1">
      <alignment horizontal="center" vertical="top"/>
    </xf>
    <xf numFmtId="4" fontId="7" fillId="7" borderId="0" xfId="2" applyNumberFormat="1" applyFont="1" applyFill="1" applyBorder="1" applyAlignment="1" applyProtection="1">
      <alignment horizontal="center" vertical="top"/>
    </xf>
    <xf numFmtId="0" fontId="5" fillId="0" borderId="0" xfId="5" applyNumberFormat="1" applyFont="1" applyFill="1" applyBorder="1" applyAlignment="1" applyProtection="1">
      <alignment vertical="top"/>
    </xf>
    <xf numFmtId="4" fontId="47" fillId="8" borderId="0" xfId="2" applyNumberFormat="1" applyFont="1" applyFill="1" applyBorder="1" applyAlignment="1" applyProtection="1">
      <alignment horizontal="left" vertical="top"/>
    </xf>
    <xf numFmtId="0" fontId="48" fillId="8" borderId="0" xfId="5" applyNumberFormat="1" applyFont="1" applyFill="1" applyBorder="1" applyAlignment="1" applyProtection="1">
      <alignment horizontal="left" vertical="top"/>
    </xf>
    <xf numFmtId="0" fontId="48" fillId="8" borderId="0" xfId="5" applyNumberFormat="1" applyFont="1" applyFill="1" applyBorder="1" applyAlignment="1" applyProtection="1">
      <alignment vertical="top"/>
    </xf>
  </cellXfs>
  <cellStyles count="8">
    <cellStyle name="Euro" xfId="1" xr:uid="{00000000-0005-0000-0000-000000000000}"/>
    <cellStyle name="Euro_Steuertabelle" xfId="2" xr:uid="{00000000-0005-0000-0000-000001000000}"/>
    <cellStyle name="Komma" xfId="7" builtinId="3"/>
    <cellStyle name="Link" xfId="3" builtinId="8"/>
    <cellStyle name="Prozent" xfId="4" builtinId="5"/>
    <cellStyle name="Standard" xfId="0" builtinId="0"/>
    <cellStyle name="Standard_Steuertabelle" xfId="5" xr:uid="{00000000-0005-0000-0000-000006000000}"/>
    <cellStyle name="Währung" xfId="6"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118019458261395"/>
          <c:y val="0.29225642230940491"/>
          <c:w val="0.31672283296378861"/>
          <c:h val="0.53305924914180169"/>
        </c:manualLayout>
      </c:layout>
      <c:pieChart>
        <c:varyColors val="1"/>
        <c:ser>
          <c:idx val="0"/>
          <c:order val="0"/>
          <c:spPr>
            <a:solidFill>
              <a:srgbClr val="8080FF"/>
            </a:solidFill>
            <a:ln w="12700">
              <a:solidFill>
                <a:srgbClr val="000000"/>
              </a:solidFill>
              <a:prstDash val="solid"/>
            </a:ln>
          </c:spPr>
          <c:explosion val="25"/>
          <c:dPt>
            <c:idx val="0"/>
            <c:bubble3D val="0"/>
            <c:spPr>
              <a:gradFill rotWithShape="0">
                <a:gsLst>
                  <a:gs pos="0">
                    <a:srgbClr val="FFFFFF"/>
                  </a:gs>
                  <a:gs pos="50000">
                    <a:srgbClr val="0000FF"/>
                  </a:gs>
                  <a:gs pos="100000">
                    <a:srgbClr val="FFFFFF"/>
                  </a:gs>
                </a:gsLst>
                <a:lin ang="5400000" scaled="1"/>
              </a:gradFill>
              <a:ln w="12700">
                <a:solidFill>
                  <a:srgbClr val="0000FF"/>
                </a:solidFill>
                <a:prstDash val="sysDash"/>
              </a:ln>
            </c:spPr>
            <c:extLst>
              <c:ext xmlns:c16="http://schemas.microsoft.com/office/drawing/2014/chart" uri="{C3380CC4-5D6E-409C-BE32-E72D297353CC}">
                <c16:uniqueId val="{00000000-FF88-4C44-AF82-094C05961EBF}"/>
              </c:ext>
            </c:extLst>
          </c:dPt>
          <c:dPt>
            <c:idx val="1"/>
            <c:bubble3D val="0"/>
            <c:spPr>
              <a:gradFill rotWithShape="0">
                <a:gsLst>
                  <a:gs pos="0">
                    <a:srgbClr val="FFFFFF"/>
                  </a:gs>
                  <a:gs pos="50000">
                    <a:srgbClr val="FF0000"/>
                  </a:gs>
                  <a:gs pos="100000">
                    <a:srgbClr val="FFFFFF"/>
                  </a:gs>
                </a:gsLst>
                <a:lin ang="5400000" scaled="1"/>
              </a:gradFill>
              <a:ln w="12700">
                <a:solidFill>
                  <a:srgbClr val="FF0000"/>
                </a:solidFill>
                <a:prstDash val="sysDash"/>
              </a:ln>
            </c:spPr>
            <c:extLst>
              <c:ext xmlns:c16="http://schemas.microsoft.com/office/drawing/2014/chart" uri="{C3380CC4-5D6E-409C-BE32-E72D297353CC}">
                <c16:uniqueId val="{00000001-FF88-4C44-AF82-094C05961EBF}"/>
              </c:ext>
            </c:extLst>
          </c:dPt>
          <c:dPt>
            <c:idx val="2"/>
            <c:bubble3D val="0"/>
            <c:spPr>
              <a:gradFill rotWithShape="0">
                <a:gsLst>
                  <a:gs pos="0">
                    <a:srgbClr val="FFFFFF"/>
                  </a:gs>
                  <a:gs pos="50000">
                    <a:srgbClr val="008000"/>
                  </a:gs>
                  <a:gs pos="100000">
                    <a:srgbClr val="FFFFFF"/>
                  </a:gs>
                </a:gsLst>
                <a:lin ang="5400000" scaled="1"/>
              </a:gradFill>
              <a:ln w="12700">
                <a:solidFill>
                  <a:srgbClr val="008000"/>
                </a:solidFill>
                <a:prstDash val="sysDash"/>
              </a:ln>
            </c:spPr>
            <c:extLst>
              <c:ext xmlns:c16="http://schemas.microsoft.com/office/drawing/2014/chart" uri="{C3380CC4-5D6E-409C-BE32-E72D297353CC}">
                <c16:uniqueId val="{00000002-FF88-4C44-AF82-094C05961EBF}"/>
              </c:ext>
            </c:extLst>
          </c:dPt>
          <c:dLbls>
            <c:dLbl>
              <c:idx val="0"/>
              <c:layout>
                <c:manualLayout>
                  <c:x val="2.8101115239345189E-2"/>
                  <c:y val="-3.5606968881976174E-3"/>
                </c:manualLayout>
              </c:layout>
              <c:spPr>
                <a:noFill/>
                <a:ln w="25400">
                  <a:noFill/>
                </a:ln>
              </c:spPr>
              <c:txPr>
                <a:bodyPr/>
                <a:lstStyle/>
                <a:p>
                  <a:pPr>
                    <a:defRPr sz="1200" b="0" i="0" u="none" strike="noStrike" baseline="0">
                      <a:solidFill>
                        <a:srgbClr val="0000FF"/>
                      </a:solidFill>
                      <a:latin typeface="Arial"/>
                      <a:ea typeface="Arial"/>
                      <a:cs typeface="Arial"/>
                    </a:defRPr>
                  </a:pPr>
                  <a:endParaRPr lang="de-DE"/>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88-4C44-AF82-094C05961EBF}"/>
                </c:ext>
              </c:extLst>
            </c:dLbl>
            <c:dLbl>
              <c:idx val="1"/>
              <c:layout>
                <c:manualLayout>
                  <c:x val="-6.1425996319425587E-2"/>
                  <c:y val="4.2103409913266915E-2"/>
                </c:manualLayout>
              </c:layout>
              <c:spPr>
                <a:noFill/>
                <a:ln w="25400">
                  <a:noFill/>
                </a:ln>
              </c:spPr>
              <c:txPr>
                <a:bodyPr/>
                <a:lstStyle/>
                <a:p>
                  <a:pPr>
                    <a:defRPr sz="1200" b="0" i="0" u="none" strike="noStrike" baseline="0">
                      <a:solidFill>
                        <a:srgbClr val="FF0000"/>
                      </a:solidFill>
                      <a:latin typeface="Arial"/>
                      <a:ea typeface="Arial"/>
                      <a:cs typeface="Arial"/>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88-4C44-AF82-094C05961EBF}"/>
                </c:ext>
              </c:extLst>
            </c:dLbl>
            <c:dLbl>
              <c:idx val="2"/>
              <c:layout>
                <c:manualLayout>
                  <c:x val="-5.2235625791158161E-2"/>
                  <c:y val="-5.1607098495404152E-2"/>
                </c:manualLayout>
              </c:layout>
              <c:spPr>
                <a:noFill/>
                <a:ln w="25400">
                  <a:noFill/>
                </a:ln>
              </c:spPr>
              <c:txPr>
                <a:bodyPr/>
                <a:lstStyle/>
                <a:p>
                  <a:pPr>
                    <a:defRPr sz="1200" b="0" i="0" u="none" strike="noStrike" baseline="0">
                      <a:solidFill>
                        <a:srgbClr val="008000"/>
                      </a:solidFill>
                      <a:latin typeface="Arial"/>
                      <a:ea typeface="Arial"/>
                      <a:cs typeface="Arial"/>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88-4C44-AF82-094C05961EBF}"/>
                </c:ext>
              </c:extLst>
            </c:dLbl>
            <c:spPr>
              <a:noFill/>
              <a:ln w="25400">
                <a:noFill/>
              </a:ln>
            </c:spPr>
            <c:txPr>
              <a:bodyPr/>
              <a:lstStyle/>
              <a:p>
                <a:pPr>
                  <a:defRPr sz="1200" b="0" i="0" u="none" strike="noStrike" baseline="0">
                    <a:solidFill>
                      <a:srgbClr val="000000"/>
                    </a:solidFill>
                    <a:latin typeface="Arial"/>
                    <a:ea typeface="Arial"/>
                    <a:cs typeface="Arial"/>
                  </a:defRPr>
                </a:pPr>
                <a:endParaRPr lang="de-DE"/>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BAV!$B$156:$B$158</c:f>
              <c:strCache>
                <c:ptCount val="3"/>
                <c:pt idx="0">
                  <c:v>Eigenbeitrag</c:v>
                </c:pt>
                <c:pt idx="1">
                  <c:v>Förderung</c:v>
                </c:pt>
                <c:pt idx="2">
                  <c:v>Zinsen</c:v>
                </c:pt>
              </c:strCache>
            </c:strRef>
          </c:cat>
          <c:val>
            <c:numRef>
              <c:f>BAV!$C$156:$C$158</c:f>
              <c:numCache>
                <c:formatCode>_-* #,##0\ [$€-1]_-;\-* #,##0\ [$€-1]_-;_-* "-"\ [$€-1]_-;_-@_-</c:formatCode>
                <c:ptCount val="3"/>
                <c:pt idx="0">
                  <c:v>495720</c:v>
                </c:pt>
                <c:pt idx="1">
                  <c:v>320280</c:v>
                </c:pt>
                <c:pt idx="2">
                  <c:v>470751.07166779088</c:v>
                </c:pt>
              </c:numCache>
            </c:numRef>
          </c:val>
          <c:extLst>
            <c:ext xmlns:c16="http://schemas.microsoft.com/office/drawing/2014/chart" uri="{C3380CC4-5D6E-409C-BE32-E72D297353CC}">
              <c16:uniqueId val="{00000003-FF88-4C44-AF82-094C05961EBF}"/>
            </c:ext>
          </c:extLst>
        </c:ser>
        <c:dLbls>
          <c:showLegendKey val="0"/>
          <c:showVal val="1"/>
          <c:showCatName val="1"/>
          <c:showSerName val="0"/>
          <c:showPercent val="0"/>
          <c:showBubbleSize val="0"/>
          <c:separator>
</c:separator>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nchor="ctr" anchorCtr="0"/>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99999967" l="0.75000000000000022" r="0.75000000000000022" t="0.98425196899999967" header="0.49212598450000017" footer="0.49212598450000017"/>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28575</xdr:colOff>
      <xdr:row>41</xdr:row>
      <xdr:rowOff>114300</xdr:rowOff>
    </xdr:from>
    <xdr:to>
      <xdr:col>2</xdr:col>
      <xdr:colOff>2124075</xdr:colOff>
      <xdr:row>65</xdr:row>
      <xdr:rowOff>171450</xdr:rowOff>
    </xdr:to>
    <xdr:graphicFrame macro="">
      <xdr:nvGraphicFramePr>
        <xdr:cNvPr id="259075" name="Diagramm 18">
          <a:extLst>
            <a:ext uri="{FF2B5EF4-FFF2-40B4-BE49-F238E27FC236}">
              <a16:creationId xmlns:a16="http://schemas.microsoft.com/office/drawing/2014/main" id="{00000000-0008-0000-0100-000003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Z106"/>
  <sheetViews>
    <sheetView tabSelected="1" zoomScale="145" zoomScaleNormal="145" workbookViewId="0">
      <selection activeCell="C4" sqref="C4"/>
    </sheetView>
  </sheetViews>
  <sheetFormatPr baseColWidth="10" defaultColWidth="11.5703125" defaultRowHeight="12.75" x14ac:dyDescent="0.2"/>
  <cols>
    <col min="1" max="1" width="4.7109375" style="1" customWidth="1"/>
    <col min="2" max="2" width="15.42578125" style="1" customWidth="1"/>
    <col min="3" max="3" width="21" style="1" customWidth="1"/>
    <col min="4" max="4" width="4.140625" style="1" customWidth="1"/>
    <col min="5" max="5" width="14.7109375" style="1" customWidth="1"/>
    <col min="6" max="6" width="23" style="1" customWidth="1"/>
    <col min="7" max="7" width="4.28515625" style="1" customWidth="1"/>
    <col min="8" max="8" width="19" style="1" customWidth="1"/>
    <col min="9" max="9" width="19.42578125" style="1" customWidth="1"/>
    <col min="10" max="10" width="5" style="135" customWidth="1"/>
    <col min="11" max="16384" width="11.5703125" style="1"/>
  </cols>
  <sheetData>
    <row r="1" spans="1:18" ht="67.900000000000006" customHeight="1" x14ac:dyDescent="0.2">
      <c r="A1" s="135"/>
      <c r="B1"/>
      <c r="C1" s="135"/>
      <c r="D1" s="135"/>
      <c r="E1" s="135"/>
      <c r="F1" s="135"/>
      <c r="G1" s="135"/>
      <c r="H1" s="135"/>
      <c r="I1" s="135"/>
      <c r="K1" s="135"/>
      <c r="L1" s="135"/>
      <c r="M1" s="135"/>
      <c r="N1" s="135"/>
      <c r="O1" s="135"/>
      <c r="P1" s="135"/>
      <c r="Q1" s="135"/>
      <c r="R1" s="135"/>
    </row>
    <row r="2" spans="1:18" x14ac:dyDescent="0.2">
      <c r="A2" s="135"/>
      <c r="B2" s="303" t="s">
        <v>134</v>
      </c>
      <c r="C2" s="304"/>
      <c r="D2" s="135"/>
      <c r="E2" s="303" t="s">
        <v>135</v>
      </c>
      <c r="F2" s="304"/>
      <c r="G2" s="135"/>
      <c r="H2" s="303" t="s">
        <v>136</v>
      </c>
      <c r="I2" s="304"/>
      <c r="K2" s="135"/>
      <c r="L2" s="135"/>
      <c r="M2" s="135"/>
      <c r="N2" s="135"/>
      <c r="O2" s="135"/>
      <c r="P2" s="135"/>
      <c r="Q2" s="135"/>
      <c r="R2" s="135"/>
    </row>
    <row r="3" spans="1:18" ht="13.5" thickBot="1" x14ac:dyDescent="0.25">
      <c r="A3" s="135"/>
      <c r="B3" s="141" t="s">
        <v>1</v>
      </c>
      <c r="C3" s="142">
        <v>0</v>
      </c>
      <c r="D3" s="135"/>
      <c r="E3" s="141" t="s">
        <v>1</v>
      </c>
      <c r="F3" s="142">
        <v>-290000</v>
      </c>
      <c r="G3" s="135"/>
      <c r="H3" s="141" t="s">
        <v>1</v>
      </c>
      <c r="I3" s="142">
        <v>-100</v>
      </c>
      <c r="K3" s="135"/>
      <c r="L3" s="135"/>
      <c r="M3" s="135"/>
      <c r="N3" s="135"/>
      <c r="O3" s="135"/>
      <c r="P3" s="135"/>
      <c r="Q3" s="135"/>
      <c r="R3" s="135"/>
    </row>
    <row r="4" spans="1:18" ht="14.25" thickTop="1" thickBot="1" x14ac:dyDescent="0.25">
      <c r="A4" s="135"/>
      <c r="B4" s="141" t="s">
        <v>26</v>
      </c>
      <c r="C4" s="263"/>
      <c r="D4" s="135"/>
      <c r="E4" s="141" t="s">
        <v>26</v>
      </c>
      <c r="F4" s="146">
        <v>0.01</v>
      </c>
      <c r="G4" s="135"/>
      <c r="H4" s="141" t="s">
        <v>26</v>
      </c>
      <c r="I4" s="148">
        <f>RATE(I8,I5,I3,I9,I14)*I13</f>
        <v>7.4622216795534047E-2</v>
      </c>
      <c r="K4" s="135"/>
      <c r="L4" s="135"/>
      <c r="M4" s="135"/>
      <c r="N4" s="135"/>
      <c r="O4" s="135"/>
      <c r="P4" s="135"/>
      <c r="Q4" s="135"/>
      <c r="R4" s="135"/>
    </row>
    <row r="5" spans="1:18" ht="14.25" thickTop="1" thickBot="1" x14ac:dyDescent="0.25">
      <c r="A5" s="135"/>
      <c r="B5" s="141" t="s">
        <v>27</v>
      </c>
      <c r="C5" s="142">
        <v>-1000</v>
      </c>
      <c r="D5" s="135"/>
      <c r="E5" s="141" t="s">
        <v>27</v>
      </c>
      <c r="F5" s="136">
        <f>PMT(F4/F13,F8,F3,F9,F14)</f>
        <v>20708.808171904177</v>
      </c>
      <c r="G5" s="135"/>
      <c r="H5" s="141" t="s">
        <v>27</v>
      </c>
      <c r="I5" s="142">
        <v>0</v>
      </c>
      <c r="K5" s="135"/>
      <c r="L5" s="135"/>
      <c r="M5" s="135"/>
      <c r="N5" s="135"/>
      <c r="O5" s="135"/>
      <c r="P5" s="135"/>
      <c r="Q5" s="135"/>
      <c r="R5" s="135"/>
    </row>
    <row r="6" spans="1:18" ht="13.5" thickTop="1" x14ac:dyDescent="0.2">
      <c r="A6" s="135"/>
      <c r="B6" s="141" t="s">
        <v>28</v>
      </c>
      <c r="C6" s="144" t="s">
        <v>29</v>
      </c>
      <c r="D6" s="135"/>
      <c r="E6" s="141" t="s">
        <v>28</v>
      </c>
      <c r="F6" s="144" t="s">
        <v>36</v>
      </c>
      <c r="G6" s="135"/>
      <c r="H6" s="141" t="s">
        <v>28</v>
      </c>
      <c r="I6" s="144" t="str">
        <f>F6</f>
        <v>jährlich</v>
      </c>
      <c r="K6" s="135"/>
      <c r="L6" s="135"/>
      <c r="M6" s="135"/>
      <c r="N6" s="135"/>
      <c r="O6" s="135"/>
      <c r="P6" s="135"/>
      <c r="Q6" s="135"/>
      <c r="R6" s="135"/>
    </row>
    <row r="7" spans="1:18" x14ac:dyDescent="0.2">
      <c r="A7" s="135"/>
      <c r="B7" s="141" t="s">
        <v>30</v>
      </c>
      <c r="C7" s="144" t="s">
        <v>37</v>
      </c>
      <c r="D7" s="135"/>
      <c r="E7" s="141" t="s">
        <v>30</v>
      </c>
      <c r="F7" s="144" t="s">
        <v>31</v>
      </c>
      <c r="G7" s="135"/>
      <c r="H7" s="141" t="s">
        <v>30</v>
      </c>
      <c r="I7" s="144" t="s">
        <v>37</v>
      </c>
      <c r="K7" s="135"/>
      <c r="L7" s="135"/>
      <c r="M7" s="135"/>
      <c r="N7" s="135"/>
      <c r="O7" s="135"/>
      <c r="P7" s="135"/>
      <c r="Q7" s="135"/>
      <c r="R7" s="135"/>
    </row>
    <row r="8" spans="1:18" ht="13.5" thickBot="1" x14ac:dyDescent="0.25">
      <c r="A8" s="135"/>
      <c r="B8" s="141" t="s">
        <v>32</v>
      </c>
      <c r="C8" s="144">
        <v>300</v>
      </c>
      <c r="D8" s="135"/>
      <c r="E8" s="141" t="s">
        <v>32</v>
      </c>
      <c r="F8" s="144">
        <v>15</v>
      </c>
      <c r="G8" s="135"/>
      <c r="H8" s="141" t="s">
        <v>32</v>
      </c>
      <c r="I8" s="144">
        <v>10</v>
      </c>
      <c r="K8" s="135"/>
      <c r="L8" s="135"/>
      <c r="M8" s="135"/>
      <c r="N8" s="135"/>
      <c r="O8" s="135"/>
      <c r="P8" s="135"/>
      <c r="Q8" s="135"/>
      <c r="R8" s="135"/>
    </row>
    <row r="9" spans="1:18" ht="14.25" thickTop="1" thickBot="1" x14ac:dyDescent="0.25">
      <c r="A9" s="135"/>
      <c r="B9" s="145" t="s">
        <v>33</v>
      </c>
      <c r="C9" s="136">
        <f>FV(C4/C13,C8,C5,C3,C14)</f>
        <v>300000</v>
      </c>
      <c r="D9" s="135"/>
      <c r="E9" s="145" t="s">
        <v>33</v>
      </c>
      <c r="F9" s="147">
        <v>0</v>
      </c>
      <c r="G9" s="135"/>
      <c r="H9" s="145" t="s">
        <v>33</v>
      </c>
      <c r="I9" s="147">
        <v>205.38</v>
      </c>
      <c r="K9" s="135"/>
      <c r="L9" s="135"/>
      <c r="M9" s="135"/>
      <c r="N9" s="135"/>
      <c r="O9" s="135"/>
      <c r="P9" s="135"/>
      <c r="Q9" s="135"/>
      <c r="R9" s="135"/>
    </row>
    <row r="10" spans="1:18" ht="13.5" thickTop="1" x14ac:dyDescent="0.2">
      <c r="A10" s="135"/>
      <c r="B10" s="135"/>
      <c r="C10" s="138"/>
      <c r="D10" s="135"/>
      <c r="E10" s="135"/>
      <c r="F10" s="135"/>
      <c r="G10" s="135"/>
      <c r="H10" s="135"/>
      <c r="I10" s="135"/>
      <c r="K10" s="135"/>
      <c r="L10" s="135"/>
      <c r="M10" s="135"/>
      <c r="N10" s="135"/>
      <c r="O10" s="135"/>
      <c r="P10" s="135"/>
      <c r="Q10" s="135"/>
      <c r="R10" s="135"/>
    </row>
    <row r="11" spans="1:18" hidden="1" x14ac:dyDescent="0.2">
      <c r="A11" s="135"/>
      <c r="B11" s="135"/>
      <c r="C11" s="135"/>
      <c r="D11" s="135"/>
      <c r="E11" s="135"/>
      <c r="F11" s="135"/>
      <c r="G11" s="135"/>
      <c r="H11" s="135"/>
      <c r="I11" s="135"/>
      <c r="K11" s="135"/>
      <c r="L11" s="135"/>
      <c r="M11" s="135"/>
      <c r="N11" s="135"/>
      <c r="O11" s="135"/>
      <c r="P11" s="135"/>
      <c r="Q11" s="135"/>
      <c r="R11" s="135"/>
    </row>
    <row r="12" spans="1:18" hidden="1" x14ac:dyDescent="0.2">
      <c r="A12" s="135"/>
      <c r="B12" s="135"/>
      <c r="C12" s="135"/>
      <c r="D12" s="135"/>
      <c r="E12" s="135"/>
      <c r="F12" s="135"/>
      <c r="G12" s="135"/>
      <c r="H12" s="135"/>
      <c r="I12" s="135"/>
      <c r="K12" s="135"/>
      <c r="L12" s="135"/>
      <c r="M12" s="135"/>
      <c r="N12" s="135"/>
      <c r="O12" s="135"/>
      <c r="P12" s="135"/>
      <c r="Q12" s="135"/>
      <c r="R12" s="135"/>
    </row>
    <row r="13" spans="1:18" hidden="1" x14ac:dyDescent="0.2">
      <c r="A13" s="135"/>
      <c r="B13" s="135"/>
      <c r="C13" s="135">
        <f>IF(C6="monatlich",12,IF(C6="halbjährlich",2,IF(C6="vierteljährlich",4,1)))</f>
        <v>12</v>
      </c>
      <c r="D13" s="135"/>
      <c r="E13" s="135"/>
      <c r="F13" s="135">
        <f>IF(F6="monatlich",12,IF(F6="halbjährlich",2,IF(F6="vierteljährlich",4,1)))</f>
        <v>1</v>
      </c>
      <c r="G13" s="135"/>
      <c r="H13" s="135"/>
      <c r="I13" s="135">
        <f>IF(I6="monatlich",12,IF(I6="halbjährlich",2,IF(I6="vierteljährlich",4,1)))</f>
        <v>1</v>
      </c>
      <c r="K13" s="135"/>
      <c r="L13" s="135"/>
      <c r="M13" s="135"/>
      <c r="N13" s="135"/>
      <c r="O13" s="135"/>
      <c r="P13" s="135"/>
      <c r="Q13" s="135"/>
      <c r="R13" s="135"/>
    </row>
    <row r="14" spans="1:18" hidden="1" x14ac:dyDescent="0.2">
      <c r="A14" s="135"/>
      <c r="B14" s="135"/>
      <c r="C14" s="135">
        <f>IF(C7="nachschüssig",0,1)</f>
        <v>0</v>
      </c>
      <c r="D14" s="135"/>
      <c r="E14" s="135"/>
      <c r="F14" s="135">
        <f>IF(F7="nachschüssig",0,1)</f>
        <v>1</v>
      </c>
      <c r="G14" s="135"/>
      <c r="H14" s="135"/>
      <c r="I14" s="135">
        <f>IF(I7="nachschüssig",0,1)</f>
        <v>0</v>
      </c>
      <c r="K14" s="135"/>
      <c r="L14" s="135"/>
      <c r="M14" s="135"/>
      <c r="N14" s="135"/>
      <c r="O14" s="135"/>
      <c r="P14" s="135"/>
      <c r="Q14" s="135"/>
      <c r="R14" s="135"/>
    </row>
    <row r="15" spans="1:18" hidden="1" x14ac:dyDescent="0.2">
      <c r="A15" s="135"/>
      <c r="B15" s="135"/>
      <c r="C15" s="135"/>
      <c r="D15" s="135"/>
      <c r="E15" s="135"/>
      <c r="F15" s="135"/>
      <c r="G15" s="135"/>
      <c r="H15" s="135"/>
      <c r="I15" s="135"/>
      <c r="K15" s="135"/>
      <c r="L15" s="135"/>
      <c r="M15" s="135"/>
      <c r="N15" s="135"/>
      <c r="O15" s="135"/>
      <c r="P15" s="135"/>
      <c r="Q15" s="135"/>
      <c r="R15" s="135"/>
    </row>
    <row r="16" spans="1:18" hidden="1" x14ac:dyDescent="0.2">
      <c r="A16" s="135"/>
      <c r="B16" s="135"/>
      <c r="C16" s="135"/>
      <c r="D16" s="135"/>
      <c r="E16" s="135"/>
      <c r="F16" s="135"/>
      <c r="G16" s="135"/>
      <c r="H16" s="135"/>
      <c r="I16" s="135"/>
      <c r="K16" s="135"/>
      <c r="L16" s="135"/>
      <c r="M16" s="135"/>
      <c r="N16" s="135"/>
      <c r="O16" s="135"/>
      <c r="P16" s="135"/>
      <c r="Q16" s="135"/>
      <c r="R16" s="135"/>
    </row>
    <row r="17" spans="1:18" hidden="1" x14ac:dyDescent="0.2">
      <c r="A17" s="135"/>
      <c r="B17" s="135"/>
      <c r="C17" s="135"/>
      <c r="D17" s="135"/>
      <c r="E17" s="135"/>
      <c r="F17" s="135"/>
      <c r="G17" s="135"/>
      <c r="H17" s="135"/>
      <c r="I17" s="135"/>
      <c r="K17" s="135"/>
      <c r="L17" s="135"/>
      <c r="M17" s="135"/>
      <c r="N17" s="135"/>
      <c r="O17" s="135"/>
      <c r="P17" s="135"/>
      <c r="Q17" s="135"/>
      <c r="R17" s="135"/>
    </row>
    <row r="18" spans="1:18" ht="13.5" thickBot="1" x14ac:dyDescent="0.25">
      <c r="A18" s="135"/>
      <c r="B18" s="303" t="s">
        <v>137</v>
      </c>
      <c r="C18" s="304"/>
      <c r="D18" s="135"/>
      <c r="E18" s="305" t="s">
        <v>138</v>
      </c>
      <c r="F18" s="306"/>
      <c r="G18" s="135"/>
      <c r="H18"/>
      <c r="I18" s="137"/>
      <c r="J18" s="137"/>
      <c r="K18" s="135"/>
      <c r="L18" s="135"/>
      <c r="M18" s="135"/>
      <c r="N18" s="135"/>
      <c r="O18" s="135"/>
      <c r="P18" s="135"/>
      <c r="Q18" s="135"/>
      <c r="R18" s="135"/>
    </row>
    <row r="19" spans="1:18" ht="14.25" thickTop="1" thickBot="1" x14ac:dyDescent="0.25">
      <c r="A19" s="135"/>
      <c r="B19" s="141" t="s">
        <v>1</v>
      </c>
      <c r="C19" s="142">
        <f>C3</f>
        <v>0</v>
      </c>
      <c r="D19" s="135"/>
      <c r="E19" s="150" t="s">
        <v>1</v>
      </c>
      <c r="F19" s="136">
        <f>PV(F20/F29,F24,F21,F25,F30)</f>
        <v>-717161.65030062571</v>
      </c>
      <c r="G19" s="135"/>
      <c r="H19" s="137"/>
      <c r="I19" s="137"/>
      <c r="J19" s="137"/>
      <c r="K19" s="135"/>
      <c r="L19" s="135"/>
      <c r="M19" s="135"/>
      <c r="N19" s="135"/>
      <c r="O19" s="135"/>
      <c r="P19" s="135"/>
      <c r="Q19" s="135"/>
      <c r="R19" s="135"/>
    </row>
    <row r="20" spans="1:18" ht="13.5" thickTop="1" x14ac:dyDescent="0.2">
      <c r="A20" s="135"/>
      <c r="B20" s="141" t="s">
        <v>26</v>
      </c>
      <c r="C20" s="143">
        <f>C4</f>
        <v>0</v>
      </c>
      <c r="D20" s="135"/>
      <c r="E20" s="150" t="s">
        <v>26</v>
      </c>
      <c r="F20" s="151">
        <v>1.4999999999999999E-2</v>
      </c>
      <c r="G20" s="135"/>
      <c r="H20" s="137"/>
      <c r="I20" s="137"/>
      <c r="J20" s="137"/>
      <c r="K20" s="135"/>
      <c r="L20" s="135"/>
      <c r="M20" s="135"/>
      <c r="N20" s="135"/>
      <c r="O20" s="135"/>
      <c r="P20" s="135"/>
      <c r="Q20" s="135"/>
      <c r="R20" s="135"/>
    </row>
    <row r="21" spans="1:18" x14ac:dyDescent="0.2">
      <c r="A21" s="135"/>
      <c r="B21" s="141" t="s">
        <v>27</v>
      </c>
      <c r="C21" s="142">
        <f>C5</f>
        <v>-1000</v>
      </c>
      <c r="D21" s="135"/>
      <c r="E21" s="150" t="s">
        <v>27</v>
      </c>
      <c r="F21" s="152">
        <v>50000</v>
      </c>
      <c r="G21" s="135"/>
      <c r="H21" s="137"/>
      <c r="I21" s="137"/>
      <c r="J21" s="137"/>
      <c r="K21" s="135"/>
      <c r="L21" s="135"/>
      <c r="M21" s="135"/>
      <c r="N21" s="135"/>
      <c r="O21" s="135"/>
      <c r="P21" s="135"/>
      <c r="Q21" s="135"/>
      <c r="R21" s="135"/>
    </row>
    <row r="22" spans="1:18" x14ac:dyDescent="0.2">
      <c r="A22" s="135"/>
      <c r="B22" s="141" t="s">
        <v>28</v>
      </c>
      <c r="C22" s="144" t="str">
        <f>C6</f>
        <v>monatlich</v>
      </c>
      <c r="D22" s="135"/>
      <c r="E22" s="150" t="s">
        <v>28</v>
      </c>
      <c r="F22" s="153" t="s">
        <v>36</v>
      </c>
      <c r="G22" s="135"/>
      <c r="H22" s="137"/>
      <c r="I22" s="137"/>
      <c r="J22" s="137"/>
      <c r="K22" s="135"/>
      <c r="L22" s="135"/>
      <c r="M22" s="135"/>
      <c r="N22" s="135"/>
      <c r="O22" s="135"/>
      <c r="P22" s="135"/>
      <c r="Q22" s="135"/>
      <c r="R22" s="135"/>
    </row>
    <row r="23" spans="1:18" ht="13.5" thickBot="1" x14ac:dyDescent="0.25">
      <c r="A23" s="135"/>
      <c r="B23" s="141" t="s">
        <v>30</v>
      </c>
      <c r="C23" s="144" t="str">
        <f>C7</f>
        <v>nachschüssig</v>
      </c>
      <c r="D23" s="135"/>
      <c r="E23" s="150" t="s">
        <v>30</v>
      </c>
      <c r="F23" s="153" t="s">
        <v>31</v>
      </c>
      <c r="G23" s="135"/>
      <c r="H23" s="137"/>
      <c r="I23" s="137"/>
      <c r="J23" s="137"/>
      <c r="K23" s="135"/>
      <c r="L23" s="135"/>
      <c r="M23" s="135"/>
      <c r="N23" s="135"/>
      <c r="O23" s="135"/>
      <c r="P23" s="135"/>
      <c r="Q23" s="135"/>
      <c r="R23" s="135"/>
    </row>
    <row r="24" spans="1:18" ht="14.25" thickTop="1" thickBot="1" x14ac:dyDescent="0.25">
      <c r="A24" s="135"/>
      <c r="B24" s="141" t="s">
        <v>32</v>
      </c>
      <c r="C24" s="149">
        <f>NPER(C20/C29,C21,C19,C25,C30)</f>
        <v>300</v>
      </c>
      <c r="D24" s="135"/>
      <c r="E24" s="150" t="s">
        <v>32</v>
      </c>
      <c r="F24" s="153">
        <v>16</v>
      </c>
      <c r="G24" s="135"/>
      <c r="H24" s="137"/>
      <c r="I24" s="137"/>
      <c r="J24" s="137"/>
      <c r="K24" s="135"/>
      <c r="L24" s="135"/>
      <c r="M24" s="135"/>
      <c r="N24" s="135"/>
      <c r="O24" s="135"/>
      <c r="P24" s="135"/>
      <c r="Q24" s="135"/>
      <c r="R24" s="135"/>
    </row>
    <row r="25" spans="1:18" ht="13.5" thickTop="1" x14ac:dyDescent="0.2">
      <c r="A25" s="135"/>
      <c r="B25" s="145" t="s">
        <v>33</v>
      </c>
      <c r="C25" s="147">
        <f>C9</f>
        <v>300000</v>
      </c>
      <c r="D25" s="135"/>
      <c r="E25" s="154" t="s">
        <v>33</v>
      </c>
      <c r="F25" s="155">
        <v>0</v>
      </c>
      <c r="G25" s="135"/>
      <c r="H25" s="137"/>
      <c r="I25" s="137"/>
      <c r="J25" s="137"/>
      <c r="K25" s="135"/>
      <c r="L25" s="135"/>
      <c r="M25" s="135"/>
      <c r="N25" s="135"/>
      <c r="O25" s="135"/>
      <c r="P25" s="135"/>
      <c r="Q25" s="135"/>
      <c r="R25" s="135"/>
    </row>
    <row r="26" spans="1:18" x14ac:dyDescent="0.2">
      <c r="A26" s="135"/>
      <c r="B26" s="135"/>
      <c r="C26" s="138"/>
      <c r="D26" s="135"/>
      <c r="E26" s="135"/>
      <c r="F26" s="135"/>
      <c r="G26" s="135"/>
      <c r="H26" s="137"/>
      <c r="I26" s="137"/>
      <c r="J26" s="137"/>
      <c r="K26" s="135"/>
      <c r="L26" s="135"/>
      <c r="M26" s="135"/>
      <c r="N26" s="135"/>
      <c r="O26" s="135"/>
      <c r="P26" s="135"/>
      <c r="Q26" s="135"/>
      <c r="R26" s="135"/>
    </row>
    <row r="27" spans="1:18" ht="13.5" hidden="1" customHeight="1" x14ac:dyDescent="0.2">
      <c r="A27" s="135"/>
      <c r="B27" s="135"/>
      <c r="C27" s="135"/>
      <c r="D27" s="135"/>
      <c r="E27" s="135"/>
      <c r="F27" s="135"/>
      <c r="G27" s="135"/>
      <c r="H27" s="137"/>
      <c r="I27" s="137"/>
      <c r="J27" s="137"/>
      <c r="K27" s="135"/>
      <c r="L27" s="135"/>
      <c r="M27" s="135"/>
      <c r="N27" s="135"/>
      <c r="O27" s="135"/>
      <c r="P27" s="135"/>
      <c r="Q27" s="135"/>
      <c r="R27" s="135"/>
    </row>
    <row r="28" spans="1:18" hidden="1" x14ac:dyDescent="0.2">
      <c r="A28" s="135"/>
      <c r="B28" s="135"/>
      <c r="C28" s="135"/>
      <c r="D28" s="135"/>
      <c r="E28" s="135"/>
      <c r="F28" s="135"/>
      <c r="G28" s="135"/>
      <c r="H28" s="137"/>
      <c r="I28" s="137"/>
      <c r="J28" s="137"/>
      <c r="K28" s="135"/>
      <c r="L28" s="135"/>
      <c r="M28" s="135"/>
      <c r="N28" s="135"/>
      <c r="O28" s="135"/>
      <c r="P28" s="135"/>
      <c r="Q28" s="135"/>
      <c r="R28" s="135"/>
    </row>
    <row r="29" spans="1:18" hidden="1" x14ac:dyDescent="0.2">
      <c r="A29" s="135"/>
      <c r="B29" s="135"/>
      <c r="C29" s="135">
        <f>IF(C22="monatlich",12,IF(C22="halbjährlich",2,IF(C22="vierteljährlich",4,1)))</f>
        <v>12</v>
      </c>
      <c r="D29" s="135"/>
      <c r="E29" s="135"/>
      <c r="F29" s="135">
        <f>IF(F22="monatlich",12,IF(F22="halbjährlich",2,IF(F22="vierteljährlich",4,1)))</f>
        <v>1</v>
      </c>
      <c r="G29" s="135"/>
      <c r="H29" s="137"/>
      <c r="I29" s="137"/>
      <c r="J29" s="137"/>
      <c r="K29" s="135"/>
      <c r="L29" s="135"/>
      <c r="M29" s="135"/>
      <c r="N29" s="135"/>
      <c r="O29" s="135"/>
      <c r="P29" s="135"/>
      <c r="Q29" s="135"/>
      <c r="R29" s="135"/>
    </row>
    <row r="30" spans="1:18" hidden="1" x14ac:dyDescent="0.2">
      <c r="A30" s="135"/>
      <c r="B30" s="135"/>
      <c r="C30" s="135">
        <f>IF(C23="nachschüssig",0,1)</f>
        <v>0</v>
      </c>
      <c r="D30" s="135"/>
      <c r="E30" s="135"/>
      <c r="F30" s="135">
        <f>IF(F23="nachschüssig",0,1)</f>
        <v>1</v>
      </c>
      <c r="G30" s="135"/>
      <c r="H30" s="137"/>
      <c r="I30" s="137"/>
      <c r="J30" s="137"/>
      <c r="K30" s="135"/>
      <c r="L30" s="135"/>
      <c r="M30" s="135"/>
      <c r="N30" s="135"/>
      <c r="O30" s="135"/>
      <c r="P30" s="135"/>
      <c r="Q30" s="135"/>
      <c r="R30" s="135"/>
    </row>
    <row r="31" spans="1:18" hidden="1" x14ac:dyDescent="0.2">
      <c r="A31" s="135"/>
      <c r="B31" s="135"/>
      <c r="C31" s="135"/>
      <c r="D31" s="135"/>
      <c r="E31" s="135"/>
      <c r="F31" s="135"/>
      <c r="G31" s="135"/>
      <c r="H31" s="135"/>
      <c r="I31" s="135"/>
      <c r="J31" s="137"/>
      <c r="K31" s="135"/>
      <c r="L31" s="135"/>
      <c r="M31" s="135"/>
      <c r="N31" s="135"/>
      <c r="O31" s="135"/>
      <c r="P31" s="135"/>
      <c r="Q31" s="135"/>
      <c r="R31" s="135"/>
    </row>
    <row r="32" spans="1:18" hidden="1" x14ac:dyDescent="0.2">
      <c r="A32" s="135"/>
      <c r="B32" s="135"/>
      <c r="C32" s="135"/>
      <c r="D32" s="135"/>
      <c r="E32" s="135"/>
      <c r="F32" s="135"/>
      <c r="G32" s="135"/>
      <c r="H32" s="135"/>
      <c r="I32" s="135"/>
      <c r="J32" s="137"/>
      <c r="K32" s="135"/>
      <c r="L32" s="135"/>
      <c r="M32" s="135"/>
      <c r="N32" s="135"/>
      <c r="O32" s="135"/>
      <c r="P32" s="135"/>
      <c r="Q32" s="135"/>
      <c r="R32" s="135"/>
    </row>
    <row r="33" spans="1:26" hidden="1" x14ac:dyDescent="0.2">
      <c r="A33" s="135"/>
      <c r="B33" s="135"/>
      <c r="C33" s="135"/>
      <c r="D33" s="135"/>
      <c r="E33" s="135"/>
      <c r="F33" s="135"/>
      <c r="G33" s="135"/>
      <c r="H33" s="135"/>
      <c r="I33" s="135"/>
      <c r="J33" s="137"/>
      <c r="K33" s="135"/>
      <c r="L33" s="135"/>
      <c r="M33" s="135"/>
      <c r="N33" s="135"/>
      <c r="O33" s="135"/>
      <c r="P33" s="135"/>
      <c r="Q33" s="135"/>
      <c r="R33" s="135"/>
    </row>
    <row r="34" spans="1:26" hidden="1" x14ac:dyDescent="0.2">
      <c r="A34" s="135"/>
      <c r="B34" s="135"/>
      <c r="C34" s="135"/>
      <c r="D34" s="135"/>
      <c r="E34" s="135"/>
      <c r="F34" s="135"/>
      <c r="G34" s="135"/>
      <c r="H34" s="135"/>
      <c r="I34" s="135"/>
      <c r="J34" s="137"/>
      <c r="K34" s="135"/>
      <c r="L34" s="135"/>
      <c r="M34" s="135"/>
      <c r="N34" s="135"/>
      <c r="O34" s="135"/>
      <c r="P34" s="135"/>
      <c r="Q34" s="135"/>
      <c r="R34" s="135"/>
    </row>
    <row r="35" spans="1:26" hidden="1" x14ac:dyDescent="0.2">
      <c r="A35" s="135"/>
      <c r="B35" s="135"/>
      <c r="C35" s="135"/>
      <c r="D35" s="135"/>
      <c r="E35" s="135"/>
      <c r="F35" s="135"/>
      <c r="G35" s="135"/>
      <c r="H35" s="135"/>
      <c r="I35" s="135"/>
      <c r="J35" s="137"/>
      <c r="K35" s="135"/>
      <c r="L35" s="135"/>
      <c r="M35" s="135"/>
      <c r="N35" s="135"/>
      <c r="O35" s="135"/>
      <c r="P35" s="135"/>
      <c r="Q35" s="135"/>
      <c r="R35" s="135"/>
    </row>
    <row r="36" spans="1:26" x14ac:dyDescent="0.2">
      <c r="A36" s="137"/>
      <c r="B36" s="137"/>
      <c r="C36" s="137"/>
      <c r="D36" s="137"/>
      <c r="E36" s="137"/>
      <c r="F36" s="137"/>
      <c r="G36" s="137"/>
      <c r="H36" s="135"/>
      <c r="I36" s="135"/>
      <c r="J36" s="137"/>
      <c r="K36" s="135"/>
      <c r="L36" s="135"/>
      <c r="M36" s="135"/>
      <c r="N36" s="135"/>
      <c r="O36" s="135"/>
      <c r="P36" s="135"/>
      <c r="Q36" s="135"/>
      <c r="R36" s="135"/>
    </row>
    <row r="37" spans="1:26" x14ac:dyDescent="0.2">
      <c r="A37" s="137"/>
      <c r="B37" s="137"/>
      <c r="C37" s="137"/>
      <c r="D37" s="137"/>
      <c r="E37" s="137"/>
      <c r="F37" s="139"/>
      <c r="G37" s="137"/>
      <c r="H37" s="135"/>
      <c r="I37" s="135"/>
      <c r="J37" s="137"/>
      <c r="K37" s="135"/>
      <c r="L37" s="135"/>
      <c r="M37" s="135"/>
      <c r="N37" s="135"/>
      <c r="O37" s="135"/>
      <c r="P37" s="135"/>
      <c r="Q37" s="135"/>
      <c r="R37" s="135"/>
    </row>
    <row r="38" spans="1:26" x14ac:dyDescent="0.2">
      <c r="A38" s="137"/>
      <c r="B38" s="137"/>
      <c r="C38" s="137"/>
      <c r="D38" s="137"/>
      <c r="E38" s="137"/>
      <c r="F38" s="139"/>
      <c r="G38" s="137"/>
      <c r="H38" s="135"/>
      <c r="I38" s="135"/>
      <c r="J38" s="137"/>
      <c r="K38" s="135"/>
      <c r="L38" s="135"/>
      <c r="M38" s="135"/>
      <c r="N38" s="135"/>
      <c r="O38" s="135"/>
      <c r="P38" s="135"/>
      <c r="Q38" s="135"/>
      <c r="R38" s="135"/>
    </row>
    <row r="39" spans="1:26" x14ac:dyDescent="0.2">
      <c r="A39" s="137"/>
      <c r="B39" s="137"/>
      <c r="C39" s="137"/>
      <c r="D39" s="137"/>
      <c r="E39" s="137"/>
      <c r="F39" s="140"/>
      <c r="G39" s="137"/>
      <c r="H39" s="135"/>
      <c r="I39" s="135"/>
      <c r="J39" s="137"/>
      <c r="K39" s="135"/>
      <c r="L39" s="135"/>
      <c r="M39" s="135"/>
      <c r="N39" s="135"/>
      <c r="O39" s="135"/>
      <c r="P39" s="135"/>
      <c r="Q39" s="135"/>
      <c r="R39" s="135"/>
      <c r="S39" s="135"/>
      <c r="T39" s="135"/>
      <c r="U39" s="135"/>
      <c r="V39" s="135"/>
      <c r="W39" s="135"/>
      <c r="X39" s="135"/>
      <c r="Y39" s="135"/>
      <c r="Z39" s="135"/>
    </row>
    <row r="40" spans="1:26" x14ac:dyDescent="0.2">
      <c r="A40" s="137"/>
      <c r="B40" s="137"/>
      <c r="C40" s="137"/>
      <c r="D40" s="137"/>
      <c r="E40" s="137"/>
      <c r="F40" s="137"/>
      <c r="G40" s="137"/>
      <c r="H40" s="135"/>
      <c r="I40" s="135"/>
      <c r="J40" s="137"/>
      <c r="K40" s="137"/>
      <c r="L40" s="137"/>
      <c r="M40" s="135"/>
      <c r="N40" s="135"/>
      <c r="O40" s="135"/>
      <c r="P40" s="135"/>
      <c r="Q40" s="135"/>
      <c r="R40" s="135"/>
      <c r="S40" s="135"/>
      <c r="T40" s="135"/>
      <c r="U40" s="135"/>
      <c r="V40" s="135"/>
      <c r="W40" s="135"/>
      <c r="X40" s="135"/>
      <c r="Y40" s="135"/>
      <c r="Z40" s="135"/>
    </row>
    <row r="41" spans="1:26" x14ac:dyDescent="0.2">
      <c r="A41" s="137"/>
      <c r="B41" s="137"/>
      <c r="C41" s="137"/>
      <c r="D41" s="137"/>
      <c r="E41" s="137"/>
      <c r="F41" s="137"/>
      <c r="G41" s="137"/>
      <c r="H41" s="135"/>
      <c r="I41" s="135"/>
      <c r="J41" s="137"/>
      <c r="K41" s="137"/>
      <c r="L41" s="137"/>
      <c r="M41" s="135"/>
      <c r="N41" s="135"/>
      <c r="O41" s="135"/>
      <c r="P41" s="135"/>
      <c r="Q41" s="135"/>
      <c r="R41" s="135"/>
      <c r="S41" s="135"/>
      <c r="T41" s="135"/>
      <c r="U41" s="135"/>
      <c r="V41" s="135"/>
      <c r="W41" s="135"/>
      <c r="X41" s="135"/>
      <c r="Y41" s="135"/>
      <c r="Z41" s="135"/>
    </row>
    <row r="42" spans="1:26" x14ac:dyDescent="0.2">
      <c r="A42" s="137"/>
      <c r="B42" s="137"/>
      <c r="C42" s="137"/>
      <c r="D42" s="137"/>
      <c r="E42" s="137"/>
      <c r="F42" s="137"/>
      <c r="G42" s="137"/>
      <c r="H42" s="135"/>
      <c r="I42" s="135"/>
      <c r="J42" s="137"/>
      <c r="K42" s="137"/>
      <c r="L42" s="137"/>
      <c r="M42" s="135"/>
      <c r="N42" s="135"/>
      <c r="O42" s="135"/>
      <c r="P42" s="135"/>
      <c r="Q42" s="135"/>
      <c r="R42" s="135"/>
      <c r="S42" s="135"/>
      <c r="T42" s="135"/>
      <c r="U42" s="135"/>
      <c r="V42" s="135"/>
      <c r="W42" s="135"/>
      <c r="X42" s="135"/>
      <c r="Y42" s="135"/>
      <c r="Z42" s="135"/>
    </row>
    <row r="43" spans="1:26" x14ac:dyDescent="0.2">
      <c r="A43" s="137"/>
      <c r="B43" s="137"/>
      <c r="C43" s="137"/>
      <c r="D43" s="137"/>
      <c r="E43" s="137"/>
      <c r="F43" s="137"/>
      <c r="G43" s="137"/>
      <c r="H43" s="135"/>
      <c r="I43" s="135"/>
      <c r="J43" s="137"/>
      <c r="K43" s="137"/>
      <c r="L43" s="137"/>
      <c r="M43" s="135"/>
      <c r="N43" s="135"/>
      <c r="O43" s="135"/>
      <c r="P43" s="135"/>
      <c r="Q43" s="135"/>
      <c r="R43" s="135"/>
      <c r="S43" s="135"/>
      <c r="T43" s="135"/>
      <c r="U43" s="135"/>
      <c r="V43" s="135"/>
      <c r="W43" s="135"/>
      <c r="X43" s="135"/>
      <c r="Y43" s="135"/>
      <c r="Z43" s="135"/>
    </row>
    <row r="44" spans="1:26" x14ac:dyDescent="0.2">
      <c r="A44" s="137"/>
      <c r="B44" s="137"/>
      <c r="C44" s="137"/>
      <c r="D44" s="137"/>
      <c r="E44" s="137"/>
      <c r="F44" s="137"/>
      <c r="G44" s="137"/>
      <c r="H44" s="135"/>
      <c r="I44" s="135"/>
      <c r="J44" s="137"/>
      <c r="K44" s="137"/>
      <c r="L44" s="137"/>
      <c r="M44" s="135"/>
      <c r="N44" s="135"/>
      <c r="O44" s="135"/>
      <c r="P44" s="135"/>
      <c r="Q44" s="135"/>
      <c r="R44" s="135"/>
      <c r="S44" s="135"/>
      <c r="T44" s="135"/>
      <c r="U44" s="135"/>
      <c r="V44" s="135"/>
      <c r="W44" s="135"/>
      <c r="X44" s="135"/>
      <c r="Y44" s="135"/>
      <c r="Z44" s="135"/>
    </row>
    <row r="45" spans="1:26" x14ac:dyDescent="0.2">
      <c r="A45" s="137"/>
      <c r="B45" s="137"/>
      <c r="C45" s="137"/>
      <c r="D45" s="137"/>
      <c r="E45" s="137"/>
      <c r="F45" s="137"/>
      <c r="G45" s="137"/>
      <c r="H45" s="135"/>
      <c r="I45" s="135"/>
      <c r="J45" s="137"/>
      <c r="K45" s="137"/>
      <c r="L45" s="137"/>
      <c r="M45" s="135"/>
      <c r="N45" s="135"/>
      <c r="O45" s="135"/>
      <c r="P45" s="135"/>
      <c r="Q45" s="135"/>
      <c r="R45" s="135"/>
      <c r="S45" s="135"/>
      <c r="T45" s="135"/>
      <c r="U45" s="135"/>
      <c r="V45" s="135"/>
      <c r="W45" s="135"/>
      <c r="X45" s="135"/>
      <c r="Y45" s="135"/>
      <c r="Z45" s="135"/>
    </row>
    <row r="46" spans="1:26" x14ac:dyDescent="0.2">
      <c r="A46" s="137"/>
      <c r="B46" s="137"/>
      <c r="C46" s="137"/>
      <c r="D46" s="137"/>
      <c r="E46" s="137"/>
      <c r="F46" s="137"/>
      <c r="G46" s="137"/>
      <c r="H46" s="135"/>
      <c r="I46" s="135"/>
      <c r="J46" s="137"/>
      <c r="K46" s="137"/>
      <c r="L46" s="137"/>
      <c r="M46" s="135"/>
      <c r="N46" s="135"/>
      <c r="O46" s="135"/>
      <c r="P46" s="135"/>
      <c r="Q46" s="135"/>
      <c r="R46" s="135"/>
      <c r="S46" s="135"/>
      <c r="T46" s="135"/>
      <c r="U46" s="135"/>
      <c r="V46" s="135"/>
      <c r="W46" s="135"/>
      <c r="X46" s="135"/>
      <c r="Y46" s="135"/>
      <c r="Z46" s="135"/>
    </row>
    <row r="47" spans="1:26" x14ac:dyDescent="0.2">
      <c r="A47" s="137"/>
      <c r="B47" s="137"/>
      <c r="C47" s="137"/>
      <c r="D47" s="137"/>
      <c r="E47" s="137"/>
      <c r="F47" s="137"/>
      <c r="G47" s="137"/>
      <c r="H47" s="135"/>
      <c r="I47" s="135"/>
      <c r="J47" s="137"/>
      <c r="K47" s="137"/>
      <c r="L47" s="137"/>
      <c r="M47" s="135"/>
      <c r="N47" s="135"/>
      <c r="O47" s="135"/>
      <c r="P47" s="135"/>
      <c r="Q47" s="135"/>
      <c r="R47" s="135"/>
      <c r="S47" s="135"/>
      <c r="T47" s="135"/>
      <c r="U47" s="135"/>
      <c r="V47" s="135"/>
      <c r="W47" s="135"/>
      <c r="X47" s="135"/>
      <c r="Y47" s="135"/>
      <c r="Z47" s="135"/>
    </row>
    <row r="48" spans="1:26" x14ac:dyDescent="0.2">
      <c r="A48" s="137"/>
      <c r="B48" s="137"/>
      <c r="C48" s="137"/>
      <c r="D48" s="137"/>
      <c r="E48" s="137"/>
      <c r="F48" s="137"/>
      <c r="G48" s="137"/>
      <c r="H48" s="135"/>
      <c r="I48" s="135"/>
      <c r="J48" s="137"/>
      <c r="K48" s="137"/>
      <c r="L48" s="137"/>
      <c r="M48" s="135"/>
      <c r="N48" s="135"/>
      <c r="O48" s="135"/>
      <c r="P48" s="135"/>
      <c r="Q48" s="135"/>
      <c r="R48" s="135"/>
      <c r="S48" s="135"/>
      <c r="T48" s="135"/>
      <c r="U48" s="135"/>
      <c r="V48" s="135"/>
      <c r="W48" s="135"/>
      <c r="X48" s="135"/>
      <c r="Y48" s="135"/>
      <c r="Z48" s="135"/>
    </row>
    <row r="49" spans="1:26" x14ac:dyDescent="0.2">
      <c r="A49" s="135"/>
      <c r="B49" s="135"/>
      <c r="C49" s="135"/>
      <c r="D49" s="135"/>
      <c r="E49" s="135"/>
      <c r="F49" s="135"/>
      <c r="G49" s="135"/>
      <c r="H49" s="135"/>
      <c r="I49" s="135"/>
      <c r="K49" s="135"/>
      <c r="L49" s="135"/>
      <c r="M49" s="135"/>
      <c r="N49" s="135"/>
      <c r="O49" s="135"/>
      <c r="P49" s="135"/>
      <c r="Q49" s="135"/>
      <c r="R49" s="135"/>
      <c r="S49" s="135"/>
      <c r="T49" s="135"/>
      <c r="U49" s="135"/>
      <c r="V49" s="135"/>
      <c r="W49" s="135"/>
      <c r="X49" s="135"/>
      <c r="Y49" s="135"/>
      <c r="Z49" s="135"/>
    </row>
    <row r="50" spans="1:26" x14ac:dyDescent="0.2">
      <c r="A50" s="135"/>
      <c r="B50" s="135"/>
      <c r="C50" s="135"/>
      <c r="D50" s="135"/>
      <c r="E50" s="135"/>
      <c r="F50" s="135"/>
      <c r="G50" s="135"/>
      <c r="H50" s="135"/>
      <c r="I50" s="135"/>
      <c r="K50" s="135"/>
      <c r="L50" s="135"/>
      <c r="M50" s="135"/>
      <c r="N50" s="135"/>
      <c r="O50" s="135"/>
      <c r="P50" s="135"/>
      <c r="Q50" s="135"/>
      <c r="R50" s="135"/>
      <c r="S50" s="135"/>
      <c r="T50" s="135"/>
      <c r="U50" s="135"/>
      <c r="V50" s="135"/>
      <c r="W50" s="135"/>
      <c r="X50" s="135"/>
      <c r="Y50" s="135"/>
      <c r="Z50" s="135"/>
    </row>
    <row r="51" spans="1:26" x14ac:dyDescent="0.2">
      <c r="A51" s="135"/>
      <c r="B51" s="135"/>
      <c r="C51" s="135"/>
      <c r="D51" s="135"/>
      <c r="E51" s="135"/>
      <c r="F51" s="135"/>
      <c r="G51" s="135"/>
      <c r="H51" s="135"/>
      <c r="I51" s="135"/>
      <c r="K51" s="135"/>
      <c r="L51" s="135"/>
      <c r="M51" s="135"/>
      <c r="N51" s="135"/>
      <c r="O51" s="135"/>
      <c r="P51" s="135"/>
      <c r="Q51" s="135"/>
      <c r="R51" s="135"/>
      <c r="S51" s="135"/>
      <c r="T51" s="135"/>
      <c r="U51" s="135"/>
      <c r="V51" s="135"/>
      <c r="W51" s="135"/>
      <c r="X51" s="135"/>
      <c r="Y51" s="135"/>
      <c r="Z51" s="135"/>
    </row>
    <row r="52" spans="1:26" x14ac:dyDescent="0.2">
      <c r="A52" s="135"/>
      <c r="B52" s="135"/>
      <c r="C52" s="135"/>
      <c r="D52" s="135"/>
      <c r="E52" s="135"/>
      <c r="F52" s="135"/>
      <c r="G52" s="135"/>
      <c r="H52" s="135"/>
      <c r="I52" s="135"/>
      <c r="K52" s="135"/>
      <c r="L52" s="135"/>
      <c r="M52" s="135"/>
      <c r="N52" s="135"/>
      <c r="O52" s="135"/>
      <c r="P52" s="135"/>
      <c r="Q52" s="135"/>
      <c r="R52" s="135"/>
      <c r="S52" s="135"/>
      <c r="T52" s="135"/>
      <c r="U52" s="135"/>
      <c r="V52" s="135"/>
      <c r="W52" s="135"/>
      <c r="X52" s="135"/>
      <c r="Y52" s="135"/>
      <c r="Z52" s="135"/>
    </row>
    <row r="53" spans="1:26" x14ac:dyDescent="0.2">
      <c r="A53" s="135"/>
      <c r="B53" s="135"/>
      <c r="C53" s="135"/>
      <c r="D53" s="135"/>
      <c r="E53" s="135"/>
      <c r="F53" s="135"/>
      <c r="G53" s="135"/>
      <c r="H53" s="135"/>
      <c r="I53" s="135"/>
      <c r="K53" s="135"/>
      <c r="L53" s="135"/>
      <c r="M53" s="135"/>
      <c r="N53" s="135"/>
      <c r="O53" s="135"/>
      <c r="P53" s="135"/>
      <c r="Q53" s="135"/>
      <c r="R53" s="135"/>
      <c r="S53" s="135"/>
      <c r="T53" s="135"/>
      <c r="U53" s="135"/>
      <c r="V53" s="135"/>
      <c r="W53" s="135"/>
      <c r="X53" s="135"/>
      <c r="Y53" s="135"/>
      <c r="Z53" s="135"/>
    </row>
    <row r="54" spans="1:26" x14ac:dyDescent="0.2">
      <c r="A54" s="135"/>
      <c r="B54" s="135"/>
      <c r="C54" s="135"/>
      <c r="D54" s="135"/>
      <c r="E54" s="135"/>
      <c r="F54" s="135"/>
      <c r="G54" s="135"/>
      <c r="H54" s="135"/>
      <c r="I54" s="135"/>
      <c r="K54" s="135"/>
      <c r="L54" s="135"/>
      <c r="M54" s="135"/>
      <c r="N54" s="135"/>
      <c r="O54" s="135"/>
      <c r="P54" s="135"/>
      <c r="Q54" s="135"/>
      <c r="R54" s="135"/>
      <c r="S54" s="135"/>
      <c r="T54" s="135"/>
      <c r="U54" s="135"/>
      <c r="V54" s="135"/>
      <c r="W54" s="135"/>
      <c r="X54" s="135"/>
      <c r="Y54" s="135"/>
      <c r="Z54" s="135"/>
    </row>
    <row r="55" spans="1:26" x14ac:dyDescent="0.2">
      <c r="A55" s="135"/>
      <c r="B55" s="135"/>
      <c r="C55" s="135"/>
      <c r="D55" s="135"/>
      <c r="E55" s="135"/>
      <c r="F55" s="135"/>
      <c r="G55" s="135"/>
      <c r="H55" s="135"/>
      <c r="I55" s="135"/>
      <c r="K55" s="135"/>
      <c r="L55" s="135"/>
      <c r="M55" s="135"/>
      <c r="N55" s="135"/>
      <c r="O55" s="135"/>
      <c r="P55" s="135"/>
      <c r="Q55" s="135"/>
      <c r="R55" s="135"/>
      <c r="S55" s="135"/>
      <c r="T55" s="135"/>
      <c r="U55" s="135"/>
      <c r="V55" s="135"/>
      <c r="W55" s="135"/>
      <c r="X55" s="135"/>
      <c r="Y55" s="135"/>
      <c r="Z55" s="135"/>
    </row>
    <row r="56" spans="1:26" x14ac:dyDescent="0.2">
      <c r="A56" s="135"/>
      <c r="B56" s="135"/>
      <c r="C56" s="135"/>
      <c r="D56" s="135"/>
      <c r="E56" s="135"/>
      <c r="F56" s="135"/>
      <c r="G56" s="135"/>
      <c r="H56" s="135"/>
      <c r="I56" s="135"/>
      <c r="K56" s="135"/>
      <c r="L56" s="135"/>
      <c r="M56" s="135"/>
      <c r="N56" s="135"/>
      <c r="O56" s="135"/>
      <c r="P56" s="135"/>
      <c r="Q56" s="135"/>
      <c r="R56" s="135"/>
      <c r="S56" s="135"/>
      <c r="T56" s="135"/>
      <c r="U56" s="135"/>
      <c r="V56" s="135"/>
      <c r="W56" s="135"/>
      <c r="X56" s="135"/>
      <c r="Y56" s="135"/>
      <c r="Z56" s="135"/>
    </row>
    <row r="57" spans="1:26" x14ac:dyDescent="0.2">
      <c r="A57" s="135"/>
      <c r="B57" s="135"/>
      <c r="C57" s="135"/>
      <c r="D57" s="135"/>
      <c r="E57" s="135"/>
      <c r="F57" s="135"/>
      <c r="G57" s="135"/>
      <c r="H57" s="135"/>
      <c r="I57" s="135"/>
      <c r="K57" s="135"/>
      <c r="L57" s="135"/>
      <c r="M57" s="135"/>
      <c r="N57" s="135"/>
      <c r="O57" s="135"/>
      <c r="P57" s="135"/>
      <c r="Q57" s="135"/>
      <c r="R57" s="135"/>
      <c r="S57" s="135"/>
      <c r="T57" s="135"/>
      <c r="U57" s="135"/>
      <c r="V57" s="135"/>
      <c r="W57" s="135"/>
      <c r="X57" s="135"/>
      <c r="Y57" s="135"/>
      <c r="Z57" s="135"/>
    </row>
    <row r="58" spans="1:26" x14ac:dyDescent="0.2">
      <c r="A58" s="135"/>
      <c r="B58" s="135"/>
      <c r="C58" s="135"/>
      <c r="D58" s="135"/>
      <c r="E58" s="135"/>
      <c r="F58" s="135"/>
      <c r="G58" s="135"/>
      <c r="H58" s="135"/>
      <c r="I58" s="135"/>
      <c r="K58" s="135"/>
      <c r="L58" s="135"/>
      <c r="M58" s="135"/>
      <c r="N58" s="135"/>
      <c r="O58" s="135"/>
      <c r="P58" s="135"/>
      <c r="Q58" s="135"/>
      <c r="R58" s="135"/>
      <c r="S58" s="135"/>
      <c r="T58" s="135"/>
      <c r="U58" s="135"/>
      <c r="V58" s="135"/>
      <c r="W58" s="135"/>
      <c r="X58" s="135"/>
      <c r="Y58" s="135"/>
      <c r="Z58" s="135"/>
    </row>
    <row r="59" spans="1:26" x14ac:dyDescent="0.2">
      <c r="A59" s="135"/>
      <c r="B59" s="135"/>
      <c r="C59" s="135"/>
      <c r="D59" s="135"/>
      <c r="E59" s="135"/>
      <c r="F59" s="135"/>
      <c r="G59" s="135"/>
      <c r="H59" s="135"/>
      <c r="I59" s="135"/>
      <c r="K59" s="135"/>
      <c r="L59" s="135"/>
      <c r="M59" s="135"/>
      <c r="N59" s="135"/>
      <c r="O59" s="135"/>
      <c r="P59" s="135"/>
      <c r="Q59" s="135"/>
      <c r="R59" s="135"/>
      <c r="S59" s="135"/>
      <c r="T59" s="135"/>
      <c r="U59" s="135"/>
      <c r="V59" s="135"/>
      <c r="W59" s="135"/>
      <c r="X59" s="135"/>
      <c r="Y59" s="135"/>
      <c r="Z59" s="135"/>
    </row>
    <row r="60" spans="1:26" x14ac:dyDescent="0.2">
      <c r="A60" s="135"/>
      <c r="B60" s="135"/>
      <c r="C60" s="135"/>
      <c r="D60" s="135"/>
      <c r="E60" s="135"/>
      <c r="F60" s="135"/>
      <c r="G60" s="135"/>
      <c r="H60" s="135"/>
      <c r="I60" s="135"/>
      <c r="K60" s="135"/>
      <c r="L60" s="135"/>
      <c r="M60" s="135"/>
      <c r="N60" s="135"/>
      <c r="O60" s="135"/>
      <c r="P60" s="135"/>
      <c r="Q60" s="135"/>
      <c r="R60" s="135"/>
      <c r="S60" s="135"/>
      <c r="T60" s="135"/>
      <c r="U60" s="135"/>
      <c r="V60" s="135"/>
      <c r="W60" s="135"/>
      <c r="X60" s="135"/>
      <c r="Y60" s="135"/>
      <c r="Z60" s="135"/>
    </row>
    <row r="61" spans="1:26" x14ac:dyDescent="0.2">
      <c r="A61" s="135"/>
      <c r="B61" s="135"/>
      <c r="C61" s="135"/>
      <c r="D61" s="135"/>
      <c r="E61" s="135"/>
      <c r="F61" s="135"/>
      <c r="G61" s="135"/>
      <c r="H61" s="135"/>
      <c r="I61" s="135"/>
      <c r="K61" s="135"/>
      <c r="L61" s="135"/>
      <c r="M61" s="135"/>
      <c r="N61" s="135"/>
      <c r="O61" s="135"/>
      <c r="P61" s="135"/>
      <c r="Q61" s="135"/>
      <c r="R61" s="135"/>
      <c r="S61" s="135"/>
      <c r="T61" s="135"/>
      <c r="U61" s="135"/>
      <c r="V61" s="135"/>
      <c r="W61" s="135"/>
      <c r="X61" s="135"/>
      <c r="Y61" s="135"/>
      <c r="Z61" s="135"/>
    </row>
    <row r="62" spans="1:26" x14ac:dyDescent="0.2">
      <c r="A62" s="135"/>
      <c r="B62" s="135"/>
      <c r="C62" s="135"/>
      <c r="D62" s="135"/>
      <c r="E62" s="135"/>
      <c r="F62" s="135"/>
      <c r="G62" s="135"/>
      <c r="H62" s="135"/>
      <c r="I62" s="135"/>
      <c r="K62" s="135"/>
      <c r="L62" s="135"/>
      <c r="M62" s="135"/>
      <c r="N62" s="135"/>
      <c r="O62" s="135"/>
      <c r="P62" s="135"/>
      <c r="Q62" s="135"/>
      <c r="R62" s="135"/>
      <c r="S62" s="135"/>
      <c r="T62" s="135"/>
      <c r="U62" s="135"/>
      <c r="V62" s="135"/>
      <c r="W62" s="135"/>
      <c r="X62" s="135"/>
      <c r="Y62" s="135"/>
      <c r="Z62" s="135"/>
    </row>
    <row r="63" spans="1:26" x14ac:dyDescent="0.2">
      <c r="A63" s="135"/>
      <c r="B63" s="135"/>
      <c r="C63" s="135"/>
      <c r="D63" s="135"/>
      <c r="E63" s="135"/>
      <c r="F63" s="135"/>
      <c r="G63" s="135"/>
      <c r="H63" s="135"/>
      <c r="I63" s="135"/>
      <c r="K63" s="135"/>
      <c r="L63" s="135"/>
      <c r="M63" s="135"/>
      <c r="N63" s="135"/>
      <c r="O63" s="135"/>
      <c r="P63" s="135"/>
      <c r="Q63" s="135"/>
      <c r="R63" s="135"/>
      <c r="S63" s="135"/>
      <c r="T63" s="135"/>
      <c r="U63" s="135"/>
      <c r="V63" s="135"/>
      <c r="W63" s="135"/>
      <c r="X63" s="135"/>
      <c r="Y63" s="135"/>
      <c r="Z63" s="135"/>
    </row>
    <row r="64" spans="1:26" x14ac:dyDescent="0.2">
      <c r="A64" s="135"/>
      <c r="B64" s="135"/>
      <c r="C64" s="135"/>
      <c r="D64" s="135"/>
      <c r="E64" s="135"/>
      <c r="F64" s="135"/>
      <c r="G64" s="135"/>
      <c r="H64" s="135"/>
      <c r="I64" s="135"/>
      <c r="K64" s="135"/>
      <c r="L64" s="135"/>
      <c r="M64" s="135"/>
      <c r="N64" s="135"/>
      <c r="O64" s="135"/>
      <c r="P64" s="135"/>
      <c r="Q64" s="135"/>
      <c r="R64" s="135"/>
      <c r="S64" s="135"/>
      <c r="T64" s="135"/>
      <c r="U64" s="135"/>
      <c r="V64" s="135"/>
      <c r="W64" s="135"/>
      <c r="X64" s="135"/>
      <c r="Y64" s="135"/>
      <c r="Z64" s="135"/>
    </row>
    <row r="65" spans="1:26" x14ac:dyDescent="0.2">
      <c r="A65" s="135"/>
      <c r="B65" s="135"/>
      <c r="C65" s="135"/>
      <c r="D65" s="135"/>
      <c r="E65" s="135"/>
      <c r="F65" s="135"/>
      <c r="G65" s="135"/>
      <c r="H65" s="135"/>
      <c r="I65" s="135"/>
      <c r="K65" s="135"/>
      <c r="L65" s="135"/>
      <c r="M65" s="135"/>
      <c r="N65" s="135"/>
      <c r="O65" s="135"/>
      <c r="P65" s="135"/>
      <c r="Q65" s="135"/>
      <c r="R65" s="135"/>
      <c r="S65" s="135"/>
      <c r="T65" s="135"/>
      <c r="U65" s="135"/>
      <c r="V65" s="135"/>
      <c r="W65" s="135"/>
      <c r="X65" s="135"/>
      <c r="Y65" s="135"/>
      <c r="Z65" s="135"/>
    </row>
    <row r="66" spans="1:26" x14ac:dyDescent="0.2">
      <c r="A66" s="135"/>
      <c r="B66" s="135"/>
      <c r="C66" s="135"/>
      <c r="D66" s="135"/>
      <c r="E66" s="135"/>
      <c r="F66" s="135"/>
      <c r="G66" s="135"/>
      <c r="H66" s="135"/>
      <c r="I66" s="135"/>
      <c r="K66" s="135"/>
      <c r="L66" s="135"/>
      <c r="M66" s="135"/>
      <c r="N66" s="135"/>
      <c r="O66" s="135"/>
      <c r="P66" s="135"/>
      <c r="Q66" s="135"/>
      <c r="R66" s="135"/>
      <c r="S66" s="135"/>
      <c r="T66" s="135"/>
      <c r="U66" s="135"/>
      <c r="V66" s="135"/>
      <c r="W66" s="135"/>
      <c r="X66" s="135"/>
      <c r="Y66" s="135"/>
      <c r="Z66" s="135"/>
    </row>
    <row r="67" spans="1:26" x14ac:dyDescent="0.2">
      <c r="A67" s="135"/>
      <c r="B67" s="135"/>
      <c r="C67" s="135"/>
      <c r="D67" s="135"/>
      <c r="E67" s="135"/>
      <c r="F67" s="135"/>
      <c r="G67" s="135"/>
      <c r="H67" s="135"/>
      <c r="I67" s="135"/>
      <c r="K67" s="135"/>
      <c r="L67" s="135"/>
      <c r="M67" s="135"/>
      <c r="N67" s="135"/>
      <c r="O67" s="135"/>
      <c r="P67" s="135"/>
      <c r="Q67" s="135"/>
      <c r="R67" s="135"/>
      <c r="S67" s="135"/>
      <c r="T67" s="135"/>
      <c r="U67" s="135"/>
      <c r="V67" s="135"/>
      <c r="W67" s="135"/>
      <c r="X67" s="135"/>
      <c r="Y67" s="135"/>
      <c r="Z67" s="135"/>
    </row>
    <row r="68" spans="1:26" x14ac:dyDescent="0.2">
      <c r="A68" s="135"/>
      <c r="B68" s="135"/>
      <c r="C68" s="135"/>
      <c r="D68" s="135"/>
      <c r="E68" s="135"/>
      <c r="F68" s="135"/>
      <c r="G68" s="135"/>
      <c r="H68" s="135"/>
      <c r="I68" s="135"/>
      <c r="K68" s="135"/>
      <c r="L68" s="135"/>
      <c r="M68" s="135"/>
      <c r="N68" s="135"/>
      <c r="O68" s="135"/>
      <c r="P68" s="135"/>
      <c r="Q68" s="135"/>
      <c r="R68" s="135"/>
      <c r="S68" s="135"/>
      <c r="T68" s="135"/>
      <c r="U68" s="135"/>
      <c r="V68" s="135"/>
      <c r="W68" s="135"/>
      <c r="X68" s="135"/>
      <c r="Y68" s="135"/>
      <c r="Z68" s="135"/>
    </row>
    <row r="69" spans="1:26" x14ac:dyDescent="0.2">
      <c r="A69" s="135"/>
      <c r="B69" s="135"/>
      <c r="C69" s="135"/>
      <c r="D69" s="135"/>
      <c r="E69" s="135"/>
      <c r="F69" s="135"/>
      <c r="G69" s="135"/>
      <c r="H69" s="135"/>
      <c r="I69" s="135"/>
      <c r="K69" s="135"/>
      <c r="L69" s="135"/>
      <c r="M69" s="135"/>
      <c r="N69" s="135"/>
      <c r="O69" s="135"/>
      <c r="P69" s="135"/>
      <c r="Q69" s="135"/>
      <c r="R69" s="135"/>
      <c r="S69" s="135"/>
      <c r="T69" s="135"/>
      <c r="U69" s="135"/>
      <c r="V69" s="135"/>
      <c r="W69" s="135"/>
      <c r="X69" s="135"/>
      <c r="Y69" s="135"/>
      <c r="Z69" s="135"/>
    </row>
    <row r="70" spans="1:26" x14ac:dyDescent="0.2">
      <c r="A70" s="135"/>
      <c r="B70" s="135"/>
      <c r="C70" s="135"/>
      <c r="D70" s="135"/>
      <c r="E70" s="135"/>
      <c r="F70" s="135"/>
      <c r="G70" s="135"/>
      <c r="H70" s="135"/>
      <c r="I70" s="135"/>
      <c r="K70" s="135"/>
      <c r="L70" s="135"/>
      <c r="M70" s="135"/>
      <c r="N70" s="135"/>
      <c r="O70" s="135"/>
      <c r="P70" s="135"/>
      <c r="Q70" s="135"/>
      <c r="R70" s="135"/>
      <c r="S70" s="135"/>
      <c r="T70" s="135"/>
      <c r="U70" s="135"/>
      <c r="V70" s="135"/>
      <c r="W70" s="135"/>
      <c r="X70" s="135"/>
      <c r="Y70" s="135"/>
      <c r="Z70" s="135"/>
    </row>
    <row r="71" spans="1:26" x14ac:dyDescent="0.2">
      <c r="A71" s="135"/>
      <c r="B71" s="135"/>
      <c r="C71" s="135"/>
      <c r="D71" s="135"/>
      <c r="E71" s="135"/>
      <c r="F71" s="135"/>
      <c r="G71" s="135"/>
      <c r="H71" s="135"/>
      <c r="I71" s="135"/>
      <c r="K71" s="135"/>
      <c r="L71" s="135"/>
      <c r="M71" s="135"/>
      <c r="N71" s="135"/>
      <c r="O71" s="135"/>
      <c r="P71" s="135"/>
      <c r="Q71" s="135"/>
      <c r="R71" s="135"/>
      <c r="S71" s="135"/>
      <c r="T71" s="135"/>
      <c r="U71" s="135"/>
      <c r="V71" s="135"/>
      <c r="W71" s="135"/>
      <c r="X71" s="135"/>
      <c r="Y71" s="135"/>
      <c r="Z71" s="135"/>
    </row>
    <row r="72" spans="1:26" x14ac:dyDescent="0.2">
      <c r="A72" s="135"/>
      <c r="B72" s="135"/>
      <c r="C72" s="135"/>
      <c r="D72" s="135"/>
      <c r="E72" s="135"/>
      <c r="F72" s="135"/>
      <c r="G72" s="135"/>
      <c r="H72" s="135"/>
      <c r="I72" s="135"/>
      <c r="K72" s="135"/>
      <c r="L72" s="135"/>
      <c r="M72" s="135"/>
      <c r="N72" s="135"/>
      <c r="O72" s="135"/>
      <c r="P72" s="135"/>
      <c r="Q72" s="135"/>
      <c r="R72" s="135"/>
      <c r="S72" s="135"/>
      <c r="T72" s="135"/>
      <c r="U72" s="135"/>
      <c r="V72" s="135"/>
      <c r="W72" s="135"/>
      <c r="X72" s="135"/>
      <c r="Y72" s="135"/>
      <c r="Z72" s="135"/>
    </row>
    <row r="73" spans="1:26" x14ac:dyDescent="0.2">
      <c r="A73" s="135"/>
      <c r="B73" s="135"/>
      <c r="C73" s="135"/>
      <c r="D73" s="135"/>
      <c r="E73" s="135"/>
      <c r="F73" s="135"/>
      <c r="G73" s="135"/>
      <c r="H73" s="135"/>
      <c r="I73" s="135"/>
      <c r="K73" s="135"/>
      <c r="L73" s="135"/>
      <c r="M73" s="135"/>
      <c r="N73" s="135"/>
      <c r="O73" s="135"/>
      <c r="P73" s="135"/>
      <c r="Q73" s="135"/>
      <c r="R73" s="135"/>
      <c r="S73" s="135"/>
      <c r="T73" s="135"/>
      <c r="U73" s="135"/>
      <c r="V73" s="135"/>
      <c r="W73" s="135"/>
      <c r="X73" s="135"/>
      <c r="Y73" s="135"/>
      <c r="Z73" s="135"/>
    </row>
    <row r="74" spans="1:26" x14ac:dyDescent="0.2">
      <c r="A74" s="135"/>
      <c r="B74" s="135"/>
      <c r="C74" s="135"/>
      <c r="D74" s="135"/>
      <c r="E74" s="135"/>
      <c r="F74" s="135"/>
      <c r="G74" s="135"/>
      <c r="H74" s="135"/>
      <c r="I74" s="135"/>
      <c r="K74" s="135"/>
      <c r="L74" s="135"/>
      <c r="M74" s="135"/>
      <c r="N74" s="135"/>
      <c r="O74" s="135"/>
      <c r="P74" s="135"/>
      <c r="Q74" s="135"/>
      <c r="R74" s="135"/>
      <c r="S74" s="135"/>
      <c r="T74" s="135"/>
      <c r="U74" s="135"/>
      <c r="V74" s="135"/>
      <c r="W74" s="135"/>
      <c r="X74" s="135"/>
      <c r="Y74" s="135"/>
      <c r="Z74" s="135"/>
    </row>
    <row r="75" spans="1:26" x14ac:dyDescent="0.2">
      <c r="A75" s="135"/>
      <c r="B75" s="135"/>
      <c r="C75" s="135"/>
      <c r="D75" s="135"/>
      <c r="E75" s="135"/>
      <c r="F75" s="135"/>
      <c r="G75" s="135"/>
      <c r="H75" s="135"/>
      <c r="I75" s="135"/>
      <c r="K75" s="135"/>
      <c r="L75" s="135"/>
      <c r="M75" s="135"/>
      <c r="N75" s="135"/>
      <c r="O75" s="135"/>
      <c r="P75" s="135"/>
      <c r="Q75" s="135"/>
      <c r="R75" s="135"/>
      <c r="S75" s="135"/>
      <c r="T75" s="135"/>
      <c r="U75" s="135"/>
      <c r="V75" s="135"/>
      <c r="W75" s="135"/>
      <c r="X75" s="135"/>
      <c r="Y75" s="135"/>
      <c r="Z75" s="135"/>
    </row>
    <row r="76" spans="1:26" x14ac:dyDescent="0.2">
      <c r="A76" s="135"/>
      <c r="B76" s="135"/>
      <c r="C76" s="135"/>
      <c r="D76" s="135"/>
      <c r="E76" s="135"/>
      <c r="F76" s="135"/>
      <c r="G76" s="135"/>
      <c r="H76" s="135"/>
      <c r="I76" s="135"/>
      <c r="K76" s="135"/>
      <c r="L76" s="135"/>
      <c r="M76" s="135"/>
      <c r="N76" s="135"/>
      <c r="O76" s="135"/>
      <c r="P76" s="135"/>
      <c r="Q76" s="135"/>
      <c r="R76" s="135"/>
      <c r="S76" s="135"/>
      <c r="T76" s="135"/>
      <c r="U76" s="135"/>
      <c r="V76" s="135"/>
      <c r="W76" s="135"/>
      <c r="X76" s="135"/>
      <c r="Y76" s="135"/>
      <c r="Z76" s="135"/>
    </row>
    <row r="77" spans="1:26" x14ac:dyDescent="0.2">
      <c r="A77" s="135"/>
      <c r="B77" s="135"/>
      <c r="C77" s="135"/>
      <c r="D77" s="135"/>
      <c r="E77" s="135"/>
      <c r="F77" s="135"/>
      <c r="G77" s="135"/>
      <c r="H77" s="135"/>
      <c r="I77" s="135"/>
      <c r="K77" s="135"/>
      <c r="L77" s="135"/>
      <c r="M77" s="135"/>
      <c r="N77" s="135"/>
      <c r="O77" s="135"/>
      <c r="P77" s="135"/>
      <c r="Q77" s="135"/>
      <c r="R77" s="135"/>
      <c r="S77" s="135"/>
      <c r="T77" s="135"/>
      <c r="U77" s="135"/>
      <c r="V77" s="135"/>
      <c r="W77" s="135"/>
      <c r="X77" s="135"/>
      <c r="Y77" s="135"/>
      <c r="Z77" s="135"/>
    </row>
    <row r="78" spans="1:26" x14ac:dyDescent="0.2">
      <c r="A78" s="135"/>
      <c r="B78" s="135"/>
      <c r="C78" s="135"/>
      <c r="D78" s="135"/>
      <c r="E78" s="135"/>
      <c r="F78" s="135"/>
      <c r="G78" s="135"/>
      <c r="H78" s="135"/>
      <c r="I78" s="135"/>
      <c r="K78" s="135"/>
      <c r="L78" s="135"/>
      <c r="M78" s="135"/>
      <c r="N78" s="135"/>
      <c r="O78" s="135"/>
      <c r="P78" s="135"/>
      <c r="Q78" s="135"/>
      <c r="R78" s="135"/>
      <c r="S78" s="135"/>
      <c r="T78" s="135"/>
      <c r="U78" s="135"/>
      <c r="V78" s="135"/>
      <c r="W78" s="135"/>
      <c r="X78" s="135"/>
      <c r="Y78" s="135"/>
      <c r="Z78" s="135"/>
    </row>
    <row r="79" spans="1:26" x14ac:dyDescent="0.2">
      <c r="A79" s="135"/>
      <c r="B79" s="135"/>
      <c r="C79" s="135"/>
      <c r="D79" s="135"/>
      <c r="E79" s="135"/>
      <c r="F79" s="135"/>
      <c r="G79" s="135"/>
      <c r="H79" s="135"/>
      <c r="I79" s="135"/>
      <c r="K79" s="135"/>
      <c r="L79" s="135"/>
      <c r="M79" s="135"/>
      <c r="N79" s="135"/>
      <c r="O79" s="135"/>
      <c r="P79" s="135"/>
      <c r="Q79" s="135"/>
      <c r="R79" s="135"/>
      <c r="S79" s="135"/>
      <c r="T79" s="135"/>
      <c r="U79" s="135"/>
      <c r="V79" s="135"/>
      <c r="W79" s="135"/>
      <c r="X79" s="135"/>
      <c r="Y79" s="135"/>
      <c r="Z79" s="135"/>
    </row>
    <row r="80" spans="1:26" x14ac:dyDescent="0.2">
      <c r="A80" s="135"/>
      <c r="B80" s="135"/>
      <c r="C80" s="135"/>
      <c r="D80" s="135"/>
      <c r="E80" s="135"/>
      <c r="F80" s="135"/>
      <c r="G80" s="135"/>
      <c r="H80" s="135"/>
      <c r="I80" s="135"/>
      <c r="K80" s="135"/>
      <c r="L80" s="135"/>
      <c r="M80" s="135"/>
      <c r="N80" s="135"/>
      <c r="O80" s="135"/>
      <c r="P80" s="135"/>
      <c r="Q80" s="135"/>
      <c r="R80" s="135"/>
      <c r="S80" s="135"/>
      <c r="T80" s="135"/>
      <c r="U80" s="135"/>
      <c r="V80" s="135"/>
      <c r="W80" s="135"/>
      <c r="X80" s="135"/>
      <c r="Y80" s="135"/>
      <c r="Z80" s="135"/>
    </row>
    <row r="81" spans="1:26" x14ac:dyDescent="0.2">
      <c r="A81" s="135"/>
      <c r="B81" s="135"/>
      <c r="C81" s="135"/>
      <c r="D81" s="135"/>
      <c r="E81" s="135"/>
      <c r="F81" s="135"/>
      <c r="G81" s="135"/>
      <c r="H81" s="135"/>
      <c r="I81" s="135"/>
      <c r="K81" s="135"/>
      <c r="L81" s="135"/>
      <c r="M81" s="135"/>
      <c r="N81" s="135"/>
      <c r="O81" s="135"/>
      <c r="P81" s="135"/>
      <c r="Q81" s="135"/>
      <c r="R81" s="135"/>
      <c r="S81" s="135"/>
      <c r="T81" s="135"/>
      <c r="U81" s="135"/>
      <c r="V81" s="135"/>
      <c r="W81" s="135"/>
      <c r="X81" s="135"/>
      <c r="Y81" s="135"/>
      <c r="Z81" s="135"/>
    </row>
    <row r="82" spans="1:26" x14ac:dyDescent="0.2">
      <c r="A82" s="135"/>
      <c r="B82" s="135"/>
      <c r="C82" s="135"/>
      <c r="D82" s="135"/>
      <c r="E82" s="135"/>
      <c r="F82" s="135"/>
      <c r="G82" s="135"/>
      <c r="H82" s="135"/>
      <c r="I82" s="135"/>
      <c r="K82" s="135"/>
      <c r="L82" s="135"/>
      <c r="M82" s="135"/>
      <c r="N82" s="135"/>
      <c r="O82" s="135"/>
      <c r="P82" s="135"/>
      <c r="Q82" s="135"/>
      <c r="R82" s="135"/>
      <c r="S82" s="135"/>
      <c r="T82" s="135"/>
      <c r="U82" s="135"/>
      <c r="V82" s="135"/>
      <c r="W82" s="135"/>
      <c r="X82" s="135"/>
      <c r="Y82" s="135"/>
      <c r="Z82" s="135"/>
    </row>
    <row r="83" spans="1:26" x14ac:dyDescent="0.2">
      <c r="A83" s="135"/>
      <c r="B83" s="135"/>
      <c r="C83" s="135"/>
      <c r="D83" s="135"/>
      <c r="E83" s="135"/>
      <c r="F83" s="135"/>
      <c r="G83" s="135"/>
      <c r="H83" s="135"/>
      <c r="I83" s="135"/>
      <c r="K83" s="135"/>
      <c r="L83" s="135"/>
      <c r="M83" s="135"/>
      <c r="N83" s="135"/>
      <c r="O83" s="135"/>
      <c r="P83" s="135"/>
      <c r="Q83" s="135"/>
      <c r="R83" s="135"/>
      <c r="S83" s="135"/>
      <c r="T83" s="135"/>
      <c r="U83" s="135"/>
      <c r="V83" s="135"/>
      <c r="W83" s="135"/>
      <c r="X83" s="135"/>
      <c r="Y83" s="135"/>
      <c r="Z83" s="135"/>
    </row>
    <row r="84" spans="1:26" x14ac:dyDescent="0.2">
      <c r="A84" s="135"/>
      <c r="B84" s="135"/>
      <c r="C84" s="135"/>
      <c r="D84" s="135"/>
      <c r="E84" s="135"/>
      <c r="F84" s="135"/>
      <c r="G84" s="135"/>
      <c r="H84" s="135"/>
      <c r="I84" s="135"/>
      <c r="K84" s="135"/>
      <c r="L84" s="135"/>
      <c r="M84" s="135"/>
      <c r="N84" s="135"/>
      <c r="O84" s="135"/>
      <c r="P84" s="135"/>
      <c r="Q84" s="135"/>
      <c r="R84" s="135"/>
      <c r="S84" s="135"/>
      <c r="T84" s="135"/>
      <c r="U84" s="135"/>
      <c r="V84" s="135"/>
      <c r="W84" s="135"/>
      <c r="X84" s="135"/>
      <c r="Y84" s="135"/>
      <c r="Z84" s="135"/>
    </row>
    <row r="85" spans="1:26" x14ac:dyDescent="0.2">
      <c r="A85" s="135"/>
      <c r="B85" s="135"/>
      <c r="C85" s="135"/>
      <c r="D85" s="135"/>
      <c r="E85" s="135"/>
      <c r="F85" s="135"/>
      <c r="G85" s="135"/>
      <c r="H85" s="135"/>
      <c r="I85" s="135"/>
      <c r="K85" s="135"/>
      <c r="L85" s="135"/>
      <c r="M85" s="135"/>
      <c r="N85" s="135"/>
      <c r="O85" s="135"/>
      <c r="P85" s="135"/>
      <c r="Q85" s="135"/>
      <c r="R85" s="135"/>
      <c r="S85" s="135"/>
      <c r="T85" s="135"/>
      <c r="U85" s="135"/>
      <c r="V85" s="135"/>
      <c r="W85" s="135"/>
      <c r="X85" s="135"/>
      <c r="Y85" s="135"/>
      <c r="Z85" s="135"/>
    </row>
    <row r="86" spans="1:26" x14ac:dyDescent="0.2">
      <c r="A86" s="135"/>
      <c r="B86" s="135"/>
      <c r="C86" s="135"/>
      <c r="D86" s="135"/>
      <c r="E86" s="135"/>
      <c r="F86" s="135"/>
      <c r="G86" s="135"/>
      <c r="H86" s="135"/>
      <c r="I86" s="135"/>
      <c r="K86" s="135"/>
      <c r="L86" s="135"/>
      <c r="M86" s="135"/>
      <c r="N86" s="135"/>
      <c r="O86" s="135"/>
      <c r="P86" s="135"/>
      <c r="Q86" s="135"/>
      <c r="R86" s="135"/>
      <c r="S86" s="135"/>
      <c r="T86" s="135"/>
      <c r="U86" s="135"/>
      <c r="V86" s="135"/>
      <c r="W86" s="135"/>
      <c r="X86" s="135"/>
      <c r="Y86" s="135"/>
      <c r="Z86" s="135"/>
    </row>
    <row r="100" spans="1:2" x14ac:dyDescent="0.2">
      <c r="A100" s="1" t="s">
        <v>29</v>
      </c>
      <c r="B100" s="1">
        <v>12</v>
      </c>
    </row>
    <row r="101" spans="1:2" x14ac:dyDescent="0.2">
      <c r="A101" s="1" t="s">
        <v>34</v>
      </c>
      <c r="B101" s="1">
        <v>4</v>
      </c>
    </row>
    <row r="102" spans="1:2" x14ac:dyDescent="0.2">
      <c r="A102" s="1" t="s">
        <v>35</v>
      </c>
      <c r="B102" s="1">
        <v>2</v>
      </c>
    </row>
    <row r="103" spans="1:2" x14ac:dyDescent="0.2">
      <c r="A103" s="1" t="s">
        <v>36</v>
      </c>
      <c r="B103" s="1">
        <v>1</v>
      </c>
    </row>
    <row r="105" spans="1:2" x14ac:dyDescent="0.2">
      <c r="A105" s="1" t="s">
        <v>31</v>
      </c>
      <c r="B105" s="1">
        <v>1</v>
      </c>
    </row>
    <row r="106" spans="1:2" x14ac:dyDescent="0.2">
      <c r="A106" s="1" t="s">
        <v>37</v>
      </c>
      <c r="B106" s="1">
        <v>0</v>
      </c>
    </row>
  </sheetData>
  <sheetProtection sheet="1" formatCells="0" formatColumns="0" formatRows="0" selectLockedCells="1"/>
  <mergeCells count="5">
    <mergeCell ref="B2:C2"/>
    <mergeCell ref="E2:F2"/>
    <mergeCell ref="H2:I2"/>
    <mergeCell ref="B18:C18"/>
    <mergeCell ref="E18:F18"/>
  </mergeCells>
  <phoneticPr fontId="9" type="noConversion"/>
  <dataValidations count="3">
    <dataValidation type="list" allowBlank="1" showInputMessage="1" showErrorMessage="1" sqref="C6 F22 C22 F6 I6" xr:uid="{00000000-0002-0000-0000-000000000000}">
      <formula1>$A$100:$A$103</formula1>
    </dataValidation>
    <dataValidation type="list" allowBlank="1" showInputMessage="1" showErrorMessage="1" sqref="C7 F23 C23 F7 I7" xr:uid="{00000000-0002-0000-0000-000001000000}">
      <formula1>$A$105:$A$106</formula1>
    </dataValidation>
    <dataValidation allowBlank="1" showInputMessage="1" showErrorMessage="1" promptTitle="Vorzeichen beachten!" prompt="Zahlungen, die der Kunde leistet, sind mit Minuszeichen einzugeben, Zahlungen, die der Kunde erhält, ohne Vorzeichen." sqref="C3 C5 F3 F9 I3 I5 I9 C19 C21 C25 F21 F25" xr:uid="{00000000-0002-0000-0000-000002000000}"/>
  </dataValidations>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1"/>
  <dimension ref="A1:Q305"/>
  <sheetViews>
    <sheetView zoomScale="115" zoomScaleNormal="115" workbookViewId="0">
      <pane ySplit="2" topLeftCell="A3" activePane="bottomLeft" state="frozen"/>
      <selection pane="bottomLeft" activeCell="C3" sqref="C3"/>
    </sheetView>
  </sheetViews>
  <sheetFormatPr baseColWidth="10" defaultColWidth="11.5703125" defaultRowHeight="12.75" x14ac:dyDescent="0.2"/>
  <cols>
    <col min="1" max="1" width="4.28515625" style="26" customWidth="1"/>
    <col min="2" max="2" width="85.42578125" style="4" customWidth="1"/>
    <col min="3" max="3" width="32.7109375" style="4" customWidth="1"/>
    <col min="4" max="4" width="27.28515625" style="4" hidden="1" customWidth="1"/>
    <col min="5" max="5" width="18" style="4" hidden="1" customWidth="1"/>
    <col min="6" max="6" width="19.28515625" style="4" hidden="1" customWidth="1"/>
    <col min="7" max="7" width="18.7109375" style="4" hidden="1" customWidth="1"/>
    <col min="8" max="8" width="16.28515625" style="4" hidden="1" customWidth="1"/>
    <col min="9" max="9" width="11.5703125" style="4" hidden="1" customWidth="1"/>
    <col min="10" max="10" width="11.5703125" style="4" customWidth="1"/>
    <col min="11" max="16384" width="11.5703125" style="4"/>
  </cols>
  <sheetData>
    <row r="1" spans="2:17" ht="50.25" customHeight="1" x14ac:dyDescent="0.2">
      <c r="B1"/>
      <c r="C1" s="26"/>
      <c r="D1" s="245">
        <f>ROUND(C6/100,0)*100</f>
        <v>124000</v>
      </c>
      <c r="E1" s="245">
        <f>D1</f>
        <v>124000</v>
      </c>
      <c r="F1" s="245">
        <f>ROUND((C6-12*C15+100)/100,0)*100</f>
        <v>100100</v>
      </c>
      <c r="G1" s="245">
        <f>F1</f>
        <v>100100</v>
      </c>
      <c r="H1" s="26"/>
      <c r="I1" s="26"/>
      <c r="J1" s="26"/>
      <c r="K1" s="26"/>
      <c r="L1" s="26"/>
      <c r="M1" s="26"/>
      <c r="N1" s="26"/>
      <c r="O1" s="26"/>
      <c r="P1" s="26"/>
      <c r="Q1" s="26"/>
    </row>
    <row r="2" spans="2:17" s="27" customFormat="1" ht="21.75" customHeight="1" x14ac:dyDescent="0.3">
      <c r="B2" s="290" t="str">
        <f>IF(C15+C23&gt;584,"Geschäftsführerversorgung (Unterstützungskasse)","Mitarbeiter-BAV, z.B. Pensionskasse")</f>
        <v>Geschäftsführerversorgung (Unterstützungskasse)</v>
      </c>
      <c r="C2" s="291">
        <f ca="1">TODAY()</f>
        <v>45167</v>
      </c>
      <c r="D2" s="28"/>
      <c r="E2" s="28"/>
    </row>
    <row r="3" spans="2:17" ht="15" customHeight="1" x14ac:dyDescent="0.25">
      <c r="B3" s="26" t="s">
        <v>130</v>
      </c>
      <c r="C3" s="29">
        <f ca="1">EOMONTH(TODAY(),3)</f>
        <v>45260</v>
      </c>
      <c r="D3" s="237" t="s">
        <v>157</v>
      </c>
      <c r="E3" s="237" t="s">
        <v>158</v>
      </c>
      <c r="F3" s="237" t="s">
        <v>159</v>
      </c>
      <c r="G3" s="237" t="s">
        <v>160</v>
      </c>
      <c r="H3" s="237" t="s">
        <v>161</v>
      </c>
      <c r="I3" s="237"/>
      <c r="J3" s="237"/>
      <c r="K3" s="27"/>
      <c r="L3" s="27"/>
      <c r="M3" s="26"/>
      <c r="N3" s="26"/>
      <c r="O3" s="26"/>
      <c r="P3" s="26"/>
      <c r="Q3" s="26"/>
    </row>
    <row r="4" spans="2:17" ht="15" customHeight="1" x14ac:dyDescent="0.25">
      <c r="B4" s="26" t="s">
        <v>9</v>
      </c>
      <c r="C4" s="30">
        <v>33</v>
      </c>
      <c r="D4" s="234">
        <f>IF($C$9=$D$10,_xlfn.XLOOKUP($D$1,Steuertabelle!$B$3:$B$9924,Steuertabelle!$C$3:$C$9924),0)</f>
        <v>0</v>
      </c>
      <c r="E4" s="234">
        <f>IF($C$9=$D$11,_xlfn.XLOOKUP($E$1,Steuertabelle!$B$3:$B$9924,Steuertabelle!$I$3:$I$9924),0)</f>
        <v>32136</v>
      </c>
      <c r="F4" s="234">
        <f>IF($C$9=$D$10,_xlfn.XLOOKUP($F$1,Steuertabelle!$B$3:$B$9924,Steuertabelle!$C$3:$C$9924),0)</f>
        <v>0</v>
      </c>
      <c r="G4" s="234">
        <f>IF($C$9=$D$11,_xlfn.XLOOKUP($G$1,Steuertabelle!$B$3:$B$9924,Steuertabelle!$I$3:$I$9924),0)</f>
        <v>22722</v>
      </c>
      <c r="H4" s="238">
        <f>D4+D5+D6-F4-F5-F6</f>
        <v>0</v>
      </c>
      <c r="I4" s="247">
        <f>(H4+H6)/12</f>
        <v>784.5</v>
      </c>
      <c r="J4" s="27"/>
      <c r="K4" s="27"/>
      <c r="L4" s="27"/>
      <c r="M4" s="26"/>
      <c r="N4" s="26"/>
      <c r="O4" s="26"/>
      <c r="P4" s="26"/>
      <c r="Q4" s="26"/>
    </row>
    <row r="5" spans="2:17" ht="15" customHeight="1" x14ac:dyDescent="0.25">
      <c r="B5" s="26" t="s">
        <v>139</v>
      </c>
      <c r="C5" s="33" t="s">
        <v>50</v>
      </c>
      <c r="D5" s="235">
        <f>$C$10*$D$4</f>
        <v>0</v>
      </c>
      <c r="E5" s="235">
        <f>$E$4*$C$10</f>
        <v>0</v>
      </c>
      <c r="F5" s="235">
        <f>$C$10*$F$4</f>
        <v>0</v>
      </c>
      <c r="G5" s="235">
        <f>$G$4*$C$10</f>
        <v>0</v>
      </c>
      <c r="H5" s="237" t="s">
        <v>162</v>
      </c>
      <c r="I5" s="27"/>
      <c r="J5" s="27"/>
      <c r="K5" s="27"/>
      <c r="L5" s="27"/>
      <c r="M5" s="26"/>
      <c r="N5" s="26"/>
      <c r="O5" s="26"/>
      <c r="P5" s="26"/>
      <c r="Q5" s="26"/>
    </row>
    <row r="6" spans="2:17" ht="15" customHeight="1" x14ac:dyDescent="0.25">
      <c r="B6" s="26" t="s">
        <v>48</v>
      </c>
      <c r="C6" s="32">
        <v>124000</v>
      </c>
      <c r="D6" s="236">
        <f>IF($C$9=$D$10,_xlfn.XLOOKUP($D$1,Steuertabelle!$B$3:$B$9924,Steuertabelle!$F$3:$F$9924),0)</f>
        <v>0</v>
      </c>
      <c r="E6" s="236">
        <f>IF($C$9=$D$11,_xlfn.XLOOKUP($E$1,Steuertabelle!$B$3:$B$9924,Steuertabelle!$L$3:$L$9924),0)</f>
        <v>0</v>
      </c>
      <c r="F6" s="236">
        <f>IF($C$9=$D$10,_xlfn.XLOOKUP($F$1,Steuertabelle!$B$3:$B$9924,Steuertabelle!$F$3:$F$9924),0)</f>
        <v>0</v>
      </c>
      <c r="G6" s="236">
        <f>IF($C$9=$D$11,_xlfn.XLOOKUP($G$1,Steuertabelle!$B$3:$B$9924,Steuertabelle!$L$3:$L$9924),0)</f>
        <v>0</v>
      </c>
      <c r="H6" s="239">
        <f>E4+E5+E6-G4-G5-G6</f>
        <v>9414</v>
      </c>
      <c r="I6" s="27"/>
      <c r="J6" s="27"/>
      <c r="K6" s="27"/>
      <c r="L6" s="27"/>
      <c r="M6" s="26"/>
      <c r="N6" s="26"/>
      <c r="O6" s="26"/>
      <c r="P6" s="26"/>
      <c r="Q6" s="26"/>
    </row>
    <row r="7" spans="2:17" ht="15" hidden="1" customHeight="1" x14ac:dyDescent="0.25">
      <c r="B7" s="171" t="s">
        <v>143</v>
      </c>
      <c r="C7" s="172">
        <f>C6</f>
        <v>124000</v>
      </c>
      <c r="D7" s="26" t="s">
        <v>50</v>
      </c>
      <c r="E7" s="26"/>
      <c r="F7" s="27"/>
      <c r="G7" s="27"/>
      <c r="H7" s="237"/>
      <c r="I7" s="27"/>
      <c r="J7" s="27"/>
      <c r="K7" s="27"/>
      <c r="L7" s="27"/>
      <c r="M7" s="26"/>
      <c r="N7" s="26"/>
      <c r="O7" s="26"/>
      <c r="P7" s="26"/>
      <c r="Q7" s="26"/>
    </row>
    <row r="8" spans="2:17" ht="15" customHeight="1" x14ac:dyDescent="0.25">
      <c r="B8" s="26" t="s">
        <v>49</v>
      </c>
      <c r="C8" s="33" t="s">
        <v>52</v>
      </c>
      <c r="D8" s="26" t="s">
        <v>52</v>
      </c>
      <c r="E8" s="26"/>
      <c r="F8" s="27"/>
      <c r="G8" s="183"/>
      <c r="H8" s="237"/>
      <c r="I8" s="27"/>
      <c r="J8" s="27"/>
      <c r="K8" s="27"/>
      <c r="L8" s="27"/>
      <c r="M8" s="26"/>
      <c r="N8" s="26"/>
      <c r="O8" s="26"/>
      <c r="P8" s="26"/>
      <c r="Q8" s="26"/>
    </row>
    <row r="9" spans="2:17" ht="15" customHeight="1" x14ac:dyDescent="0.25">
      <c r="B9" s="26" t="s">
        <v>51</v>
      </c>
      <c r="C9" s="31" t="s">
        <v>18</v>
      </c>
      <c r="D9" s="26" t="s">
        <v>52</v>
      </c>
      <c r="E9" s="26"/>
      <c r="F9" s="27"/>
      <c r="G9" s="27"/>
      <c r="H9" s="237"/>
      <c r="I9" s="27"/>
      <c r="J9" s="27"/>
      <c r="K9" s="27"/>
      <c r="L9" s="27"/>
      <c r="M9" s="26"/>
      <c r="N9" s="26"/>
      <c r="O9" s="26"/>
      <c r="P9" s="26"/>
      <c r="Q9" s="26"/>
    </row>
    <row r="10" spans="2:17" ht="15" customHeight="1" x14ac:dyDescent="0.25">
      <c r="B10" s="26" t="s">
        <v>156</v>
      </c>
      <c r="C10" s="233">
        <v>0</v>
      </c>
      <c r="D10" s="26" t="s">
        <v>21</v>
      </c>
      <c r="E10" s="26"/>
      <c r="F10" s="27"/>
      <c r="G10" s="27"/>
      <c r="H10" s="237"/>
      <c r="I10" s="27"/>
      <c r="J10" s="27"/>
      <c r="K10" s="27"/>
      <c r="L10" s="27"/>
      <c r="M10" s="26"/>
      <c r="N10" s="26"/>
      <c r="O10" s="26"/>
      <c r="P10" s="26"/>
      <c r="Q10" s="26"/>
    </row>
    <row r="11" spans="2:17" ht="15" customHeight="1" x14ac:dyDescent="0.25">
      <c r="B11" s="292">
        <f>(D4+D5+D6+E4+E5+E6)/C6</f>
        <v>0.25916129032258062</v>
      </c>
      <c r="C11" s="293">
        <f>ROUND((C6*B11)/10,0)*10</f>
        <v>32140</v>
      </c>
      <c r="D11" s="26" t="s">
        <v>18</v>
      </c>
      <c r="E11" s="26"/>
      <c r="F11" s="27"/>
      <c r="G11" s="27"/>
      <c r="H11" s="237"/>
      <c r="I11" s="27"/>
      <c r="J11" s="27"/>
      <c r="K11" s="27"/>
      <c r="L11" s="27"/>
      <c r="M11" s="26"/>
      <c r="N11" s="26"/>
      <c r="O11" s="26"/>
      <c r="P11" s="26"/>
      <c r="Q11" s="26"/>
    </row>
    <row r="12" spans="2:17" ht="15" customHeight="1" x14ac:dyDescent="0.25">
      <c r="B12" s="294" t="str">
        <f>IF(C8="nein","Sie zahlen keine Sozialabgaben","Ihre Sozialabgaben belaufen sich auf ca.")</f>
        <v>Sie zahlen keine Sozialabgaben</v>
      </c>
      <c r="C12" s="293">
        <f>IF(C8="nein",0,MIN(C7,C97)*C99+MIN(C7,C100)*C102+MIN(C7,C100)*C104)</f>
        <v>0</v>
      </c>
      <c r="D12" s="63">
        <v>0.09</v>
      </c>
      <c r="E12" s="127"/>
      <c r="F12" s="27"/>
      <c r="G12" s="27"/>
      <c r="H12" s="27"/>
      <c r="I12" s="27"/>
      <c r="J12" s="27"/>
      <c r="K12" s="27"/>
      <c r="L12" s="27"/>
      <c r="M12" s="26"/>
      <c r="N12" s="26"/>
      <c r="O12" s="26"/>
      <c r="P12" s="26"/>
      <c r="Q12" s="26"/>
    </row>
    <row r="13" spans="2:17" ht="15" customHeight="1" x14ac:dyDescent="0.25">
      <c r="B13" s="294" t="s">
        <v>53</v>
      </c>
      <c r="C13" s="293">
        <f>C6-C11-C12</f>
        <v>91860</v>
      </c>
      <c r="D13" s="63">
        <v>0.08</v>
      </c>
      <c r="E13" s="26"/>
      <c r="F13" s="27"/>
      <c r="G13" s="27"/>
      <c r="H13" s="27"/>
      <c r="I13" s="27"/>
      <c r="J13" s="27"/>
      <c r="K13" s="27"/>
      <c r="L13" s="27"/>
      <c r="M13" s="26"/>
      <c r="N13" s="26"/>
      <c r="O13" s="26"/>
      <c r="P13" s="26"/>
      <c r="Q13" s="26"/>
    </row>
    <row r="14" spans="2:17" ht="15" hidden="1" customHeight="1" x14ac:dyDescent="0.25">
      <c r="B14" s="37" t="s">
        <v>54</v>
      </c>
      <c r="C14" s="170">
        <f>1-(C13/C6)</f>
        <v>0.25919354838709674</v>
      </c>
      <c r="D14" s="63">
        <v>4.4999999999999998E-2</v>
      </c>
      <c r="E14" s="26"/>
      <c r="F14" s="202"/>
      <c r="G14" s="27"/>
      <c r="H14" s="27"/>
      <c r="I14" s="27"/>
      <c r="J14" s="27"/>
      <c r="K14" s="27"/>
      <c r="L14" s="27"/>
      <c r="M14" s="26"/>
      <c r="N14" s="26"/>
      <c r="O14" s="26"/>
      <c r="P14" s="26"/>
      <c r="Q14" s="26"/>
    </row>
    <row r="15" spans="2:17" ht="15" customHeight="1" x14ac:dyDescent="0.25">
      <c r="B15" s="26" t="s">
        <v>155</v>
      </c>
      <c r="C15" s="32">
        <v>2000</v>
      </c>
      <c r="D15" s="63">
        <v>0.04</v>
      </c>
      <c r="E15" s="26"/>
      <c r="F15" s="27"/>
      <c r="G15" s="27"/>
      <c r="H15" s="27"/>
      <c r="I15" s="27"/>
      <c r="J15" s="27"/>
      <c r="K15" s="27"/>
      <c r="L15" s="27"/>
      <c r="M15" s="26"/>
      <c r="N15" s="26"/>
      <c r="O15" s="26"/>
      <c r="P15" s="26"/>
      <c r="Q15" s="26"/>
    </row>
    <row r="16" spans="2:17" ht="15" hidden="1" customHeight="1" x14ac:dyDescent="0.25">
      <c r="B16" s="37" t="s">
        <v>140</v>
      </c>
      <c r="C16" s="169">
        <f>(ROUND((F4+F5+F6+G4+G5+G6)/10,0)*10)</f>
        <v>22720</v>
      </c>
      <c r="D16" s="63"/>
      <c r="E16" s="26"/>
      <c r="F16" s="27"/>
      <c r="G16" s="27"/>
      <c r="H16" s="27"/>
      <c r="I16" s="27"/>
      <c r="J16" s="27"/>
      <c r="K16" s="27"/>
      <c r="L16" s="27"/>
      <c r="M16" s="26"/>
      <c r="N16" s="26"/>
      <c r="O16" s="26"/>
      <c r="P16" s="26"/>
      <c r="Q16" s="26"/>
    </row>
    <row r="17" spans="2:17" ht="15" customHeight="1" x14ac:dyDescent="0.25">
      <c r="B17" s="37" t="s">
        <v>141</v>
      </c>
      <c r="C17" s="169">
        <f>(C11-C16)/12</f>
        <v>785</v>
      </c>
      <c r="D17" s="63">
        <v>0</v>
      </c>
      <c r="E17" s="26"/>
      <c r="F17" s="27"/>
      <c r="G17" s="27"/>
      <c r="H17" s="27"/>
      <c r="I17" s="27"/>
      <c r="J17" s="27"/>
      <c r="K17" s="27"/>
      <c r="L17" s="27"/>
      <c r="M17" s="26"/>
      <c r="N17" s="26"/>
      <c r="O17" s="26"/>
      <c r="P17" s="26"/>
      <c r="Q17" s="26"/>
    </row>
    <row r="18" spans="2:17" ht="15" hidden="1" customHeight="1" x14ac:dyDescent="0.25">
      <c r="B18" s="37" t="str">
        <f>IF(C18=C12,"Ihre Sozialabgaben sind unverändert","Ihre Sozialabgaben verringern sich auf ca.")</f>
        <v>Ihre Sozialabgaben sind unverändert</v>
      </c>
      <c r="C18" s="169">
        <f>IF(C8="nein",0,C12-C131-C132)</f>
        <v>0</v>
      </c>
      <c r="D18" s="26"/>
      <c r="E18" s="26"/>
      <c r="F18" s="27"/>
      <c r="G18" s="27"/>
      <c r="H18" s="27"/>
      <c r="I18" s="27"/>
      <c r="J18" s="27"/>
      <c r="K18" s="27"/>
      <c r="L18" s="27"/>
      <c r="M18" s="26"/>
      <c r="N18" s="26"/>
      <c r="O18" s="26"/>
      <c r="P18" s="26"/>
      <c r="Q18" s="26"/>
    </row>
    <row r="19" spans="2:17" ht="15" customHeight="1" x14ac:dyDescent="0.25">
      <c r="B19" s="37" t="str">
        <f>IF(C8="nein","Sozialabgaben zahlen Sie unverändert nicht",IF(C19=0,"Ihre Sozialabgaben sind (leider) unverändert","Sie sparen Sozialversicherungsbeiträge von monatlich"))</f>
        <v>Sozialabgaben zahlen Sie unverändert nicht</v>
      </c>
      <c r="C19" s="169">
        <f>IF(C8="nein",0,(C131+C132)/12)</f>
        <v>0</v>
      </c>
      <c r="D19" s="26"/>
      <c r="E19" s="26"/>
      <c r="F19" s="27"/>
      <c r="G19" s="27"/>
      <c r="H19" s="27"/>
      <c r="I19" s="27"/>
      <c r="J19" s="27"/>
      <c r="K19" s="27"/>
      <c r="L19" s="27"/>
      <c r="M19" s="26"/>
      <c r="N19" s="26"/>
      <c r="O19" s="26"/>
      <c r="P19" s="26"/>
      <c r="Q19" s="26"/>
    </row>
    <row r="20" spans="2:17" ht="15" customHeight="1" x14ac:dyDescent="0.25">
      <c r="B20" s="302">
        <f>C15</f>
        <v>2000</v>
      </c>
      <c r="C20" s="293">
        <f>C17+C19</f>
        <v>785</v>
      </c>
      <c r="D20" s="26"/>
      <c r="E20" s="26"/>
      <c r="F20" s="27"/>
      <c r="G20" s="27"/>
      <c r="H20" s="27"/>
      <c r="I20" s="27"/>
      <c r="J20" s="27"/>
      <c r="K20" s="27"/>
      <c r="L20" s="27"/>
      <c r="M20" s="26"/>
      <c r="N20" s="26"/>
      <c r="O20" s="26"/>
      <c r="P20" s="26"/>
      <c r="Q20" s="26"/>
    </row>
    <row r="21" spans="2:17" ht="15" hidden="1" customHeight="1" x14ac:dyDescent="0.25">
      <c r="B21" s="37" t="s">
        <v>55</v>
      </c>
      <c r="C21" s="169">
        <f>C20*12</f>
        <v>9420</v>
      </c>
      <c r="D21" s="26"/>
      <c r="E21" s="26"/>
      <c r="F21" s="27"/>
      <c r="G21" s="27"/>
      <c r="H21" s="27"/>
      <c r="I21" s="27"/>
      <c r="J21" s="27"/>
      <c r="K21" s="27"/>
      <c r="L21" s="27"/>
      <c r="M21" s="26"/>
      <c r="N21" s="26"/>
      <c r="O21" s="26"/>
      <c r="P21" s="26"/>
      <c r="Q21" s="26"/>
    </row>
    <row r="22" spans="2:17" ht="15" hidden="1" customHeight="1" x14ac:dyDescent="0.25">
      <c r="B22" s="246" t="str">
        <f>IF(C8="nein","Der Arbeitgeber spart keine Sozialabgaben, weil er bisher schon keine zahlt",IF(C19=0,"Der Arbeitgeber spart (leider) auch keine Sozialabgeben",C22/C15))</f>
        <v>Der Arbeitgeber spart keine Sozialabgaben, weil er bisher schon keine zahlt</v>
      </c>
      <c r="C22" s="169">
        <f>C19*C105/C106</f>
        <v>0</v>
      </c>
      <c r="D22" s="26"/>
      <c r="E22" s="26"/>
      <c r="F22" s="27"/>
      <c r="G22" s="27"/>
      <c r="H22" s="27"/>
      <c r="I22" s="27"/>
      <c r="J22" s="27"/>
      <c r="K22" s="27"/>
      <c r="L22" s="27"/>
      <c r="M22" s="26"/>
      <c r="N22" s="26"/>
      <c r="O22" s="26"/>
      <c r="P22" s="26"/>
      <c r="Q22" s="26"/>
    </row>
    <row r="23" spans="2:17" ht="15" customHeight="1" x14ac:dyDescent="0.25">
      <c r="B23" s="230">
        <f>C15</f>
        <v>2000</v>
      </c>
      <c r="C23" s="229"/>
      <c r="D23" s="175">
        <v>0</v>
      </c>
      <c r="E23" s="26"/>
      <c r="F23" s="27"/>
      <c r="G23" s="27"/>
      <c r="H23" s="27"/>
      <c r="I23" s="27"/>
      <c r="J23" s="27"/>
      <c r="K23" s="27"/>
      <c r="L23" s="27"/>
      <c r="M23" s="26"/>
      <c r="N23" s="26"/>
      <c r="O23" s="26"/>
      <c r="P23" s="26"/>
      <c r="Q23" s="26"/>
    </row>
    <row r="24" spans="2:17" ht="15" customHeight="1" x14ac:dyDescent="0.25">
      <c r="B24" s="26" t="s">
        <v>56</v>
      </c>
      <c r="C24" s="34">
        <v>67</v>
      </c>
      <c r="D24" s="176">
        <f>C15/10</f>
        <v>200</v>
      </c>
      <c r="E24" s="26"/>
      <c r="F24" s="27"/>
      <c r="G24" s="27"/>
      <c r="H24" s="27"/>
      <c r="I24" s="27"/>
      <c r="J24" s="27"/>
      <c r="K24" s="27"/>
      <c r="L24" s="27"/>
      <c r="M24" s="26"/>
      <c r="N24" s="26"/>
      <c r="O24" s="26"/>
      <c r="P24" s="26"/>
      <c r="Q24" s="26"/>
    </row>
    <row r="25" spans="2:17" ht="15" customHeight="1" x14ac:dyDescent="0.25">
      <c r="B25" s="294" t="str">
        <f>IF(C23=0,"Summe aller Zahlungen in den bAv-Vertrag","Summe aller Zahlungen in den bAv-Vertrag inkl. AG-Anteil")</f>
        <v>Summe aller Zahlungen in den bAv-Vertrag</v>
      </c>
      <c r="C25" s="293">
        <f>(C24-C4)*(C134)</f>
        <v>816000</v>
      </c>
      <c r="D25" s="176">
        <f>D24*2</f>
        <v>400</v>
      </c>
      <c r="E25" s="26"/>
      <c r="F25" s="27"/>
      <c r="G25" s="27"/>
      <c r="H25" s="27"/>
      <c r="I25" s="27"/>
      <c r="J25" s="27"/>
      <c r="K25" s="27"/>
      <c r="L25" s="27"/>
      <c r="M25" s="26"/>
      <c r="N25" s="26"/>
      <c r="O25" s="26"/>
      <c r="P25" s="26"/>
      <c r="Q25" s="26"/>
    </row>
    <row r="26" spans="2:17" ht="15" customHeight="1" x14ac:dyDescent="0.25">
      <c r="B26" s="295" t="s">
        <v>144</v>
      </c>
      <c r="C26" s="296">
        <f>(-C21-12*C23)*C119</f>
        <v>-320280</v>
      </c>
      <c r="D26" s="176">
        <f>D24*3</f>
        <v>600</v>
      </c>
      <c r="E26" s="26"/>
      <c r="F26" s="27"/>
      <c r="G26" s="27"/>
      <c r="H26" s="27"/>
      <c r="I26" s="27"/>
      <c r="J26" s="27"/>
      <c r="K26" s="27"/>
      <c r="L26" s="27"/>
      <c r="M26" s="26"/>
      <c r="N26" s="26"/>
      <c r="O26" s="26"/>
      <c r="P26" s="26"/>
      <c r="Q26" s="26"/>
    </row>
    <row r="27" spans="2:17" ht="15" customHeight="1" x14ac:dyDescent="0.25">
      <c r="B27" s="294" t="s">
        <v>145</v>
      </c>
      <c r="C27" s="293">
        <f>C26+C25</f>
        <v>495720</v>
      </c>
      <c r="D27" s="176">
        <f>D24*4</f>
        <v>800</v>
      </c>
      <c r="E27" s="26"/>
      <c r="F27" s="27"/>
      <c r="G27" s="27"/>
      <c r="H27" s="27"/>
      <c r="I27" s="27"/>
      <c r="J27" s="27"/>
      <c r="K27" s="27"/>
      <c r="L27" s="27"/>
      <c r="M27" s="26"/>
      <c r="N27" s="26"/>
      <c r="O27" s="26"/>
      <c r="P27" s="26"/>
      <c r="Q27" s="26"/>
    </row>
    <row r="28" spans="2:17" ht="15" customHeight="1" x14ac:dyDescent="0.25">
      <c r="B28" s="9" t="s">
        <v>43</v>
      </c>
      <c r="C28" s="81">
        <v>2.5000000000000001E-2</v>
      </c>
      <c r="D28" s="176">
        <f>D24*5</f>
        <v>1000</v>
      </c>
      <c r="E28" s="26"/>
      <c r="F28" s="27"/>
      <c r="G28" s="27"/>
      <c r="H28" s="27"/>
      <c r="I28" s="27"/>
      <c r="J28" s="27"/>
      <c r="K28" s="27"/>
      <c r="L28" s="27"/>
      <c r="M28" s="26"/>
      <c r="N28" s="26"/>
      <c r="O28" s="26"/>
      <c r="P28" s="26"/>
      <c r="Q28" s="26"/>
    </row>
    <row r="29" spans="2:17" ht="15" customHeight="1" x14ac:dyDescent="0.25">
      <c r="B29" s="294" t="s">
        <v>146</v>
      </c>
      <c r="C29" s="297">
        <f>FV(C28/12,C119*12,-C134/12,0,1)</f>
        <v>1286751.0716677909</v>
      </c>
      <c r="D29" s="176">
        <f>C15</f>
        <v>2000</v>
      </c>
      <c r="E29" s="26"/>
      <c r="F29" s="27"/>
      <c r="G29" s="27"/>
      <c r="H29" s="27"/>
      <c r="I29" s="27"/>
      <c r="J29" s="27"/>
      <c r="K29" s="27"/>
      <c r="L29" s="27"/>
      <c r="M29" s="26"/>
      <c r="N29" s="26"/>
      <c r="O29" s="26"/>
      <c r="P29" s="26"/>
      <c r="Q29" s="26"/>
    </row>
    <row r="30" spans="2:17" ht="15" customHeight="1" x14ac:dyDescent="0.25">
      <c r="B30" s="298">
        <f>C118</f>
        <v>95</v>
      </c>
      <c r="C30" s="297">
        <f>PMT(IF(C28&lt;=1.5%,C28,1.5%)/12,(C118-C24)*12,-C29,0,1)</f>
        <v>4686.4663289753007</v>
      </c>
      <c r="D30" s="173" t="str">
        <f>IF(C8="nein","",IF(C22=0,"",C22))</f>
        <v/>
      </c>
      <c r="E30" s="26"/>
      <c r="F30" s="27"/>
      <c r="G30" s="27"/>
      <c r="H30" s="27"/>
      <c r="I30" s="27"/>
      <c r="J30" s="27"/>
      <c r="K30" s="27"/>
      <c r="L30" s="27"/>
      <c r="M30" s="26"/>
      <c r="N30" s="26"/>
      <c r="O30" s="26"/>
      <c r="P30" s="26"/>
      <c r="Q30" s="26"/>
    </row>
    <row r="31" spans="2:17" ht="15" customHeight="1" x14ac:dyDescent="0.25">
      <c r="B31" s="36">
        <v>0.3</v>
      </c>
      <c r="C31" s="297">
        <f>C30*(1-C133)</f>
        <v>3836.2808663659043</v>
      </c>
      <c r="D31" s="26"/>
      <c r="E31" s="26"/>
      <c r="F31" s="27"/>
      <c r="G31" s="27"/>
      <c r="H31" s="27"/>
      <c r="I31" s="27"/>
      <c r="J31" s="27"/>
      <c r="K31" s="27"/>
      <c r="L31" s="27"/>
      <c r="M31" s="26"/>
      <c r="N31" s="26"/>
      <c r="O31" s="26"/>
      <c r="P31" s="26"/>
      <c r="Q31" s="26"/>
    </row>
    <row r="32" spans="2:17" ht="15" customHeight="1" x14ac:dyDescent="0.25">
      <c r="B32" s="294" t="s">
        <v>108</v>
      </c>
      <c r="C32" s="301">
        <f>C15-C20</f>
        <v>1215</v>
      </c>
      <c r="D32" s="26"/>
      <c r="E32" s="26"/>
      <c r="F32" s="27"/>
      <c r="G32" s="27"/>
      <c r="H32" s="27"/>
      <c r="I32" s="27"/>
      <c r="J32" s="27"/>
      <c r="K32" s="27"/>
      <c r="L32" s="27"/>
      <c r="M32" s="26"/>
      <c r="N32" s="26"/>
      <c r="O32" s="26"/>
      <c r="P32" s="26"/>
      <c r="Q32" s="26"/>
    </row>
    <row r="33" spans="2:17" ht="15" customHeight="1" x14ac:dyDescent="0.25">
      <c r="B33" s="294"/>
      <c r="C33" s="299"/>
      <c r="D33" s="26"/>
      <c r="E33" s="26"/>
      <c r="F33" s="27"/>
      <c r="G33" s="123"/>
      <c r="H33" s="27"/>
      <c r="I33" s="27"/>
      <c r="J33" s="27"/>
      <c r="K33" s="27"/>
      <c r="L33" s="27"/>
      <c r="M33" s="26"/>
      <c r="N33" s="26"/>
      <c r="O33" s="26"/>
      <c r="P33" s="26"/>
      <c r="Q33" s="26"/>
    </row>
    <row r="34" spans="2:17" ht="15" customHeight="1" x14ac:dyDescent="0.25">
      <c r="B34" s="300" t="s">
        <v>58</v>
      </c>
      <c r="C34" s="299"/>
      <c r="D34" s="26"/>
      <c r="E34" s="26"/>
      <c r="F34" s="27"/>
      <c r="G34" s="27"/>
      <c r="H34" s="27"/>
      <c r="I34" s="27"/>
      <c r="J34" s="27"/>
      <c r="K34" s="27"/>
      <c r="L34" s="27"/>
      <c r="M34" s="26"/>
      <c r="N34" s="26"/>
      <c r="O34" s="26"/>
      <c r="P34" s="26"/>
      <c r="Q34" s="26"/>
    </row>
    <row r="35" spans="2:17" ht="15" customHeight="1" x14ac:dyDescent="0.25">
      <c r="B35" s="294"/>
      <c r="C35" s="299"/>
      <c r="D35" s="26"/>
      <c r="E35" s="26"/>
      <c r="F35" s="27"/>
      <c r="G35" s="27"/>
      <c r="H35" s="27"/>
      <c r="I35" s="27"/>
      <c r="J35" s="27"/>
      <c r="K35" s="27"/>
      <c r="L35" s="27"/>
      <c r="M35" s="26"/>
      <c r="N35" s="26"/>
      <c r="O35" s="26"/>
      <c r="P35" s="26"/>
      <c r="Q35" s="26"/>
    </row>
    <row r="36" spans="2:17" ht="15" customHeight="1" x14ac:dyDescent="0.3">
      <c r="B36" s="9" t="s">
        <v>7</v>
      </c>
      <c r="C36" s="10"/>
      <c r="D36" s="26"/>
      <c r="E36" s="26"/>
      <c r="F36" s="27"/>
      <c r="G36" s="27"/>
      <c r="H36" s="27"/>
      <c r="I36" s="27"/>
      <c r="J36" s="27"/>
      <c r="K36" s="27"/>
      <c r="L36" s="27"/>
      <c r="M36" s="26"/>
      <c r="N36" s="26"/>
      <c r="O36" s="26"/>
      <c r="P36" s="26"/>
      <c r="Q36" s="26"/>
    </row>
    <row r="37" spans="2:17" ht="15" customHeight="1" x14ac:dyDescent="0.25">
      <c r="B37" s="308"/>
      <c r="C37" s="310"/>
      <c r="D37" s="26"/>
      <c r="E37" s="26"/>
      <c r="F37" s="27"/>
      <c r="G37" s="27"/>
      <c r="H37" s="27"/>
      <c r="I37" s="27"/>
      <c r="J37" s="27"/>
      <c r="K37" s="27"/>
      <c r="L37" s="27"/>
      <c r="M37" s="26"/>
      <c r="N37" s="26"/>
      <c r="O37" s="26"/>
      <c r="P37" s="26"/>
      <c r="Q37" s="26"/>
    </row>
    <row r="38" spans="2:17" ht="15" customHeight="1" x14ac:dyDescent="0.3">
      <c r="B38" s="9" t="s">
        <v>6</v>
      </c>
      <c r="C38" s="10"/>
      <c r="D38" s="26"/>
      <c r="E38" s="26"/>
      <c r="F38" s="27"/>
      <c r="G38" s="27"/>
      <c r="H38" s="27"/>
      <c r="I38" s="27"/>
      <c r="J38" s="27"/>
      <c r="K38" s="27"/>
      <c r="L38" s="27"/>
      <c r="M38" s="26"/>
      <c r="N38" s="26"/>
      <c r="O38" s="26"/>
      <c r="P38" s="26"/>
      <c r="Q38" s="26"/>
    </row>
    <row r="39" spans="2:17" ht="15" customHeight="1" x14ac:dyDescent="0.25">
      <c r="B39" s="308"/>
      <c r="C39" s="309"/>
      <c r="D39" s="26"/>
      <c r="E39" s="26"/>
      <c r="F39" s="27"/>
      <c r="G39" s="27"/>
      <c r="H39" s="27"/>
      <c r="I39" s="27"/>
      <c r="J39" s="27"/>
      <c r="K39" s="27"/>
      <c r="L39" s="27"/>
      <c r="M39" s="26"/>
      <c r="N39" s="26"/>
      <c r="O39" s="26"/>
      <c r="P39" s="26"/>
      <c r="Q39" s="26"/>
    </row>
    <row r="40" spans="2:17" ht="15" customHeight="1" x14ac:dyDescent="0.25">
      <c r="B40" s="26"/>
      <c r="C40" s="26"/>
      <c r="D40" s="26"/>
      <c r="E40" s="26"/>
      <c r="F40" s="27"/>
      <c r="G40" s="27"/>
      <c r="H40" s="27"/>
      <c r="I40" s="27"/>
      <c r="J40" s="27"/>
      <c r="K40" s="27"/>
      <c r="L40" s="27"/>
      <c r="M40" s="26"/>
      <c r="N40" s="26"/>
      <c r="O40" s="26"/>
      <c r="P40" s="26"/>
      <c r="Q40" s="26"/>
    </row>
    <row r="41" spans="2:17" ht="15" customHeight="1" x14ac:dyDescent="0.25">
      <c r="B41" s="26"/>
      <c r="C41" s="26"/>
      <c r="D41" s="26"/>
      <c r="E41" s="26"/>
      <c r="F41" s="27"/>
      <c r="G41" s="27"/>
      <c r="H41" s="27"/>
      <c r="I41" s="27"/>
      <c r="J41" s="27"/>
      <c r="K41" s="27"/>
      <c r="L41" s="27"/>
      <c r="M41" s="26"/>
      <c r="N41" s="26"/>
      <c r="O41" s="26"/>
      <c r="P41" s="26"/>
      <c r="Q41" s="26"/>
    </row>
    <row r="42" spans="2:17" ht="15" customHeight="1" x14ac:dyDescent="0.25">
      <c r="B42" s="177"/>
      <c r="C42" s="178"/>
      <c r="D42" s="26"/>
      <c r="E42" s="26"/>
      <c r="F42" s="27"/>
      <c r="G42" s="27"/>
      <c r="H42" s="27"/>
      <c r="I42" s="27"/>
      <c r="J42" s="27"/>
      <c r="K42" s="27"/>
      <c r="L42" s="27"/>
      <c r="M42" s="26"/>
      <c r="N42" s="26"/>
      <c r="O42" s="26"/>
      <c r="P42" s="26"/>
      <c r="Q42" s="26"/>
    </row>
    <row r="43" spans="2:17" ht="15" customHeight="1" x14ac:dyDescent="0.25">
      <c r="B43" s="82"/>
      <c r="C43" s="83"/>
      <c r="D43" s="26"/>
      <c r="E43" s="26"/>
      <c r="F43" s="27"/>
      <c r="G43" s="27"/>
      <c r="H43" s="27"/>
      <c r="I43" s="27"/>
      <c r="J43" s="27"/>
      <c r="K43" s="27"/>
      <c r="L43" s="27"/>
      <c r="M43" s="26"/>
      <c r="N43" s="26"/>
      <c r="O43" s="26"/>
      <c r="P43" s="26"/>
      <c r="Q43" s="26"/>
    </row>
    <row r="44" spans="2:17" ht="15" customHeight="1" x14ac:dyDescent="0.25">
      <c r="B44" s="82"/>
      <c r="C44" s="83"/>
      <c r="D44" s="26"/>
      <c r="E44" s="26"/>
      <c r="F44" s="27"/>
      <c r="G44" s="27"/>
      <c r="H44" s="27"/>
      <c r="I44" s="27"/>
      <c r="J44" s="27"/>
      <c r="K44" s="27"/>
      <c r="L44" s="27"/>
      <c r="M44" s="26"/>
      <c r="N44" s="26"/>
      <c r="O44" s="26"/>
      <c r="P44" s="26"/>
      <c r="Q44" s="26"/>
    </row>
    <row r="45" spans="2:17" ht="15" customHeight="1" x14ac:dyDescent="0.25">
      <c r="B45" s="82"/>
      <c r="C45" s="83"/>
      <c r="D45" s="26"/>
      <c r="E45" s="26"/>
      <c r="F45" s="27"/>
      <c r="G45" s="27"/>
      <c r="H45" s="27"/>
      <c r="I45" s="27"/>
      <c r="J45" s="27"/>
      <c r="K45" s="27"/>
      <c r="L45" s="27"/>
      <c r="M45" s="26"/>
      <c r="N45" s="26"/>
      <c r="O45" s="26"/>
      <c r="P45" s="26"/>
      <c r="Q45" s="26"/>
    </row>
    <row r="46" spans="2:17" ht="15" customHeight="1" x14ac:dyDescent="0.25">
      <c r="B46" s="82"/>
      <c r="C46" s="83"/>
      <c r="D46" s="26"/>
      <c r="E46" s="26"/>
      <c r="F46" s="27"/>
      <c r="G46" s="27"/>
      <c r="H46" s="27"/>
      <c r="I46" s="27"/>
      <c r="J46" s="27"/>
      <c r="K46" s="27"/>
      <c r="L46" s="27"/>
      <c r="M46" s="26"/>
      <c r="N46" s="26"/>
      <c r="O46" s="26"/>
      <c r="P46" s="26"/>
      <c r="Q46" s="26"/>
    </row>
    <row r="47" spans="2:17" ht="15" customHeight="1" x14ac:dyDescent="0.25">
      <c r="B47" s="82"/>
      <c r="C47" s="83"/>
      <c r="D47" s="26"/>
      <c r="E47" s="26"/>
      <c r="F47" s="27"/>
      <c r="G47" s="27"/>
      <c r="H47" s="27"/>
      <c r="I47" s="27"/>
      <c r="J47" s="27"/>
      <c r="K47" s="27"/>
      <c r="L47" s="27"/>
      <c r="M47" s="26"/>
      <c r="N47" s="26"/>
      <c r="O47" s="26"/>
      <c r="P47" s="26"/>
      <c r="Q47" s="26"/>
    </row>
    <row r="48" spans="2:17" ht="15" customHeight="1" x14ac:dyDescent="0.25">
      <c r="B48" s="82"/>
      <c r="C48" s="83"/>
      <c r="D48" s="26"/>
      <c r="E48" s="26"/>
      <c r="F48" s="27"/>
      <c r="G48" s="27"/>
      <c r="H48" s="27"/>
      <c r="I48" s="27"/>
      <c r="J48" s="27"/>
      <c r="K48" s="27"/>
      <c r="L48" s="27"/>
      <c r="M48" s="26"/>
      <c r="N48" s="26"/>
      <c r="O48" s="26"/>
      <c r="P48" s="26"/>
      <c r="Q48" s="26"/>
    </row>
    <row r="49" spans="2:17" ht="15" customHeight="1" x14ac:dyDescent="0.25">
      <c r="B49" s="82"/>
      <c r="C49" s="83"/>
      <c r="D49" s="26"/>
      <c r="E49" s="26"/>
      <c r="F49" s="27"/>
      <c r="G49" s="27"/>
      <c r="H49" s="27"/>
      <c r="I49" s="27"/>
      <c r="J49" s="27"/>
      <c r="K49" s="27"/>
      <c r="L49" s="27"/>
      <c r="M49" s="26"/>
      <c r="N49" s="26"/>
      <c r="O49" s="26"/>
      <c r="P49" s="26"/>
      <c r="Q49" s="26"/>
    </row>
    <row r="50" spans="2:17" ht="15" customHeight="1" x14ac:dyDescent="0.25">
      <c r="B50" s="82"/>
      <c r="C50" s="83"/>
      <c r="D50" s="26"/>
      <c r="E50" s="26"/>
      <c r="F50" s="27"/>
      <c r="G50" s="27"/>
      <c r="H50" s="27"/>
      <c r="I50" s="27"/>
      <c r="J50" s="27"/>
      <c r="K50" s="27"/>
      <c r="L50" s="27"/>
      <c r="M50" s="26"/>
      <c r="N50" s="26"/>
      <c r="O50" s="26"/>
      <c r="P50" s="26"/>
      <c r="Q50" s="26"/>
    </row>
    <row r="51" spans="2:17" ht="15" customHeight="1" x14ac:dyDescent="0.25">
      <c r="B51" s="82"/>
      <c r="C51" s="83"/>
      <c r="D51" s="26"/>
      <c r="E51" s="184"/>
      <c r="F51" s="27"/>
      <c r="G51" s="27"/>
      <c r="H51" s="27"/>
      <c r="I51" s="27"/>
      <c r="J51" s="27"/>
      <c r="K51" s="27"/>
      <c r="L51" s="27"/>
      <c r="M51" s="26"/>
      <c r="N51" s="26"/>
      <c r="O51" s="26"/>
      <c r="P51" s="26"/>
      <c r="Q51" s="26"/>
    </row>
    <row r="52" spans="2:17" ht="15" customHeight="1" x14ac:dyDescent="0.25">
      <c r="B52" s="82"/>
      <c r="C52" s="83"/>
      <c r="D52" s="26"/>
      <c r="E52" s="26"/>
      <c r="F52" s="27"/>
      <c r="G52" s="27"/>
      <c r="H52" s="27"/>
      <c r="I52" s="27"/>
      <c r="J52" s="27"/>
      <c r="K52" s="27"/>
      <c r="L52" s="27"/>
      <c r="M52" s="26"/>
      <c r="N52" s="26"/>
      <c r="O52" s="26"/>
      <c r="P52" s="26"/>
      <c r="Q52" s="26"/>
    </row>
    <row r="53" spans="2:17" ht="15" customHeight="1" x14ac:dyDescent="0.25">
      <c r="B53" s="82"/>
      <c r="C53" s="83"/>
      <c r="D53" s="26"/>
      <c r="E53" s="26"/>
      <c r="F53" s="27"/>
      <c r="G53" s="27"/>
      <c r="H53" s="27"/>
      <c r="I53" s="27"/>
      <c r="J53" s="27"/>
      <c r="K53" s="27"/>
      <c r="L53" s="27"/>
      <c r="M53" s="26"/>
      <c r="N53" s="26"/>
      <c r="O53" s="26"/>
      <c r="P53" s="26"/>
      <c r="Q53" s="26"/>
    </row>
    <row r="54" spans="2:17" ht="15" customHeight="1" x14ac:dyDescent="0.25">
      <c r="B54" s="82"/>
      <c r="C54" s="83"/>
      <c r="D54" s="26"/>
      <c r="E54" s="26"/>
      <c r="F54" s="27"/>
      <c r="G54" s="27"/>
      <c r="H54" s="27"/>
      <c r="I54" s="27"/>
      <c r="J54" s="27"/>
      <c r="K54" s="27"/>
      <c r="L54" s="27"/>
      <c r="M54" s="26"/>
      <c r="N54" s="26"/>
      <c r="O54" s="26"/>
      <c r="P54" s="26"/>
      <c r="Q54" s="26"/>
    </row>
    <row r="55" spans="2:17" ht="15" customHeight="1" x14ac:dyDescent="0.25">
      <c r="B55" s="82"/>
      <c r="C55" s="83"/>
      <c r="D55" s="26"/>
      <c r="E55" s="26"/>
      <c r="F55" s="27"/>
      <c r="G55" s="27"/>
      <c r="H55" s="27"/>
      <c r="I55" s="27"/>
      <c r="J55" s="27"/>
      <c r="K55" s="27"/>
      <c r="L55" s="27"/>
      <c r="M55" s="26"/>
      <c r="N55" s="26"/>
      <c r="O55" s="26"/>
      <c r="P55" s="26"/>
      <c r="Q55" s="26"/>
    </row>
    <row r="56" spans="2:17" ht="15" customHeight="1" x14ac:dyDescent="0.25">
      <c r="B56" s="82"/>
      <c r="C56" s="83"/>
      <c r="D56" s="26"/>
      <c r="E56" s="26"/>
      <c r="F56" s="27"/>
      <c r="G56" s="27"/>
      <c r="H56" s="27"/>
      <c r="I56" s="27"/>
      <c r="J56" s="27"/>
      <c r="K56" s="27"/>
      <c r="L56" s="27"/>
      <c r="M56" s="26"/>
      <c r="N56" s="26"/>
      <c r="O56" s="26"/>
      <c r="P56" s="26"/>
      <c r="Q56" s="26"/>
    </row>
    <row r="57" spans="2:17" ht="15" customHeight="1" x14ac:dyDescent="0.25">
      <c r="B57" s="82"/>
      <c r="C57" s="83"/>
      <c r="D57" s="26"/>
      <c r="E57" s="26"/>
      <c r="F57" s="27"/>
      <c r="G57" s="27"/>
      <c r="H57" s="27"/>
      <c r="I57" s="27"/>
      <c r="J57" s="27"/>
      <c r="K57" s="27"/>
      <c r="L57" s="27"/>
      <c r="M57" s="26"/>
      <c r="N57" s="26"/>
      <c r="O57" s="26"/>
      <c r="P57" s="26"/>
      <c r="Q57" s="26"/>
    </row>
    <row r="58" spans="2:17" ht="15" customHeight="1" x14ac:dyDescent="0.25">
      <c r="B58" s="82"/>
      <c r="C58" s="83"/>
      <c r="D58" s="26"/>
      <c r="E58" s="26"/>
      <c r="F58" s="27"/>
      <c r="G58" s="27"/>
      <c r="H58" s="27"/>
      <c r="I58" s="27"/>
      <c r="J58" s="27"/>
      <c r="K58" s="27"/>
      <c r="L58" s="27"/>
      <c r="M58" s="26"/>
      <c r="N58" s="26"/>
      <c r="O58" s="26"/>
      <c r="P58" s="26"/>
      <c r="Q58" s="26"/>
    </row>
    <row r="59" spans="2:17" ht="15" customHeight="1" x14ac:dyDescent="0.25">
      <c r="B59" s="82"/>
      <c r="C59" s="83"/>
      <c r="D59" s="26"/>
      <c r="E59" s="26"/>
      <c r="F59" s="27"/>
      <c r="G59" s="27"/>
      <c r="H59" s="27"/>
      <c r="I59" s="27"/>
      <c r="J59" s="27"/>
      <c r="K59" s="27"/>
      <c r="L59" s="27"/>
      <c r="M59" s="26"/>
      <c r="N59" s="26"/>
      <c r="O59" s="26"/>
      <c r="P59" s="26"/>
      <c r="Q59" s="26"/>
    </row>
    <row r="60" spans="2:17" ht="15" customHeight="1" x14ac:dyDescent="0.25">
      <c r="B60" s="82"/>
      <c r="C60" s="83"/>
      <c r="D60" s="26"/>
      <c r="E60" s="26"/>
      <c r="F60" s="27"/>
      <c r="G60" s="27"/>
      <c r="H60" s="27"/>
      <c r="I60" s="27"/>
      <c r="J60" s="27"/>
      <c r="K60" s="27"/>
      <c r="L60" s="27"/>
      <c r="M60" s="26"/>
      <c r="N60" s="26"/>
      <c r="O60" s="26"/>
      <c r="P60" s="26"/>
      <c r="Q60" s="26"/>
    </row>
    <row r="61" spans="2:17" ht="15" customHeight="1" x14ac:dyDescent="0.25">
      <c r="B61" s="82"/>
      <c r="C61" s="83"/>
      <c r="D61" s="26"/>
      <c r="E61" s="26"/>
      <c r="F61" s="27"/>
      <c r="G61" s="27"/>
      <c r="H61" s="27"/>
      <c r="I61" s="27"/>
      <c r="J61" s="27"/>
      <c r="K61" s="27"/>
      <c r="L61" s="27"/>
      <c r="M61" s="26"/>
      <c r="N61" s="26"/>
      <c r="O61" s="26"/>
      <c r="P61" s="26"/>
      <c r="Q61" s="26"/>
    </row>
    <row r="62" spans="2:17" ht="15" customHeight="1" x14ac:dyDescent="0.25">
      <c r="B62" s="82"/>
      <c r="C62" s="83"/>
      <c r="D62" s="26"/>
      <c r="E62" s="26"/>
      <c r="F62" s="27"/>
      <c r="G62" s="27"/>
      <c r="H62" s="27"/>
      <c r="I62" s="27"/>
      <c r="J62" s="27"/>
      <c r="K62" s="27"/>
      <c r="L62" s="27"/>
      <c r="M62" s="26"/>
      <c r="N62" s="26"/>
      <c r="O62" s="26"/>
      <c r="P62" s="26"/>
      <c r="Q62" s="26"/>
    </row>
    <row r="63" spans="2:17" ht="15" customHeight="1" x14ac:dyDescent="0.25">
      <c r="B63" s="82"/>
      <c r="C63" s="83"/>
      <c r="D63" s="26"/>
      <c r="E63" s="26"/>
      <c r="F63" s="27"/>
      <c r="G63" s="27"/>
      <c r="H63" s="27"/>
      <c r="I63" s="27"/>
      <c r="J63" s="27"/>
      <c r="K63" s="27"/>
      <c r="L63" s="27"/>
      <c r="M63" s="26"/>
      <c r="N63" s="26"/>
      <c r="O63" s="26"/>
      <c r="P63" s="26"/>
      <c r="Q63" s="26"/>
    </row>
    <row r="64" spans="2:17" ht="15" customHeight="1" x14ac:dyDescent="0.25">
      <c r="B64" s="82"/>
      <c r="C64" s="83"/>
      <c r="D64" s="26"/>
      <c r="E64" s="26"/>
      <c r="F64" s="27"/>
      <c r="G64" s="27"/>
      <c r="H64" s="27"/>
      <c r="I64" s="27"/>
      <c r="J64" s="27"/>
      <c r="K64" s="27"/>
      <c r="L64" s="27"/>
      <c r="M64" s="26"/>
      <c r="N64" s="26"/>
      <c r="O64" s="26"/>
      <c r="P64" s="26"/>
      <c r="Q64" s="26"/>
    </row>
    <row r="65" spans="2:17" ht="15" customHeight="1" x14ac:dyDescent="0.25">
      <c r="B65" s="82"/>
      <c r="C65" s="83"/>
      <c r="D65" s="26"/>
      <c r="E65" s="26"/>
      <c r="F65" s="27"/>
      <c r="G65" s="27"/>
      <c r="H65" s="27"/>
      <c r="I65" s="27"/>
      <c r="J65" s="27"/>
      <c r="K65" s="27"/>
      <c r="L65" s="27"/>
      <c r="M65" s="26"/>
      <c r="N65" s="26"/>
      <c r="O65" s="26"/>
      <c r="P65" s="26"/>
      <c r="Q65" s="26"/>
    </row>
    <row r="66" spans="2:17" ht="15" customHeight="1" x14ac:dyDescent="0.25">
      <c r="B66" s="82"/>
      <c r="C66" s="83"/>
      <c r="D66" s="26"/>
      <c r="E66" s="26"/>
      <c r="F66" s="27"/>
      <c r="G66" s="27"/>
      <c r="H66" s="27"/>
      <c r="I66" s="27"/>
      <c r="J66" s="27"/>
      <c r="K66" s="27"/>
      <c r="L66" s="27"/>
      <c r="M66" s="26"/>
      <c r="N66" s="26"/>
      <c r="O66" s="26"/>
      <c r="P66" s="26"/>
      <c r="Q66" s="26"/>
    </row>
    <row r="67" spans="2:17" ht="15" customHeight="1" x14ac:dyDescent="0.25">
      <c r="B67" s="82"/>
      <c r="C67" s="83"/>
      <c r="D67" s="26"/>
      <c r="E67" s="26"/>
      <c r="F67" s="27"/>
      <c r="G67" s="27"/>
      <c r="H67" s="27"/>
      <c r="I67" s="27"/>
      <c r="J67" s="27"/>
      <c r="K67" s="27"/>
      <c r="L67" s="27"/>
      <c r="M67" s="26"/>
      <c r="N67" s="26"/>
      <c r="O67" s="26"/>
      <c r="P67" s="26"/>
      <c r="Q67" s="26"/>
    </row>
    <row r="68" spans="2:17" ht="15" hidden="1" customHeight="1" x14ac:dyDescent="0.25">
      <c r="B68" s="82"/>
      <c r="C68" s="83"/>
      <c r="D68" s="26"/>
      <c r="E68" s="26"/>
      <c r="F68" s="27"/>
      <c r="G68" s="27"/>
      <c r="H68" s="27"/>
      <c r="I68" s="27"/>
      <c r="J68" s="27"/>
      <c r="K68" s="27"/>
      <c r="L68" s="27"/>
      <c r="M68" s="26"/>
      <c r="N68" s="26"/>
      <c r="O68" s="26"/>
      <c r="P68" s="26"/>
      <c r="Q68" s="26"/>
    </row>
    <row r="69" spans="2:17" ht="15" hidden="1" customHeight="1" x14ac:dyDescent="0.25">
      <c r="B69" s="82"/>
      <c r="C69" s="83"/>
      <c r="D69" s="26"/>
      <c r="E69" s="26"/>
      <c r="F69" s="27"/>
      <c r="G69" s="27"/>
      <c r="H69" s="27"/>
      <c r="I69" s="27"/>
      <c r="J69" s="27"/>
      <c r="K69" s="27"/>
      <c r="L69" s="27"/>
      <c r="M69" s="26"/>
      <c r="N69" s="26"/>
      <c r="O69" s="26"/>
      <c r="P69" s="26"/>
      <c r="Q69" s="26"/>
    </row>
    <row r="70" spans="2:17" ht="15" hidden="1" customHeight="1" x14ac:dyDescent="0.25">
      <c r="B70" s="82"/>
      <c r="C70" s="83"/>
      <c r="D70" s="26"/>
      <c r="E70" s="26"/>
      <c r="F70" s="27"/>
      <c r="G70" s="27"/>
      <c r="H70" s="27"/>
      <c r="I70" s="27"/>
      <c r="J70" s="27"/>
      <c r="K70" s="27"/>
      <c r="L70" s="27"/>
      <c r="M70" s="26"/>
      <c r="N70" s="26"/>
      <c r="O70" s="26"/>
      <c r="P70" s="26"/>
      <c r="Q70" s="26"/>
    </row>
    <row r="71" spans="2:17" ht="15" hidden="1" customHeight="1" x14ac:dyDescent="0.25">
      <c r="B71" s="82"/>
      <c r="C71" s="83"/>
      <c r="D71" s="26"/>
      <c r="E71" s="26"/>
      <c r="F71" s="27"/>
      <c r="G71" s="27"/>
      <c r="H71" s="27"/>
      <c r="I71" s="27"/>
      <c r="J71" s="27"/>
      <c r="K71" s="27"/>
      <c r="L71" s="27"/>
      <c r="M71" s="26"/>
      <c r="N71" s="26"/>
      <c r="O71" s="26"/>
      <c r="P71" s="26"/>
      <c r="Q71" s="26"/>
    </row>
    <row r="72" spans="2:17" ht="15" hidden="1" customHeight="1" x14ac:dyDescent="0.25">
      <c r="B72" s="82"/>
      <c r="C72" s="83"/>
      <c r="D72" s="26"/>
      <c r="E72" s="26"/>
      <c r="F72" s="27"/>
      <c r="G72" s="27"/>
      <c r="H72" s="27"/>
      <c r="I72" s="27"/>
      <c r="J72" s="27"/>
      <c r="K72" s="27"/>
      <c r="L72" s="27"/>
      <c r="M72" s="26"/>
      <c r="N72" s="26"/>
      <c r="O72" s="26"/>
      <c r="P72" s="26"/>
      <c r="Q72" s="26"/>
    </row>
    <row r="73" spans="2:17" ht="15" hidden="1" customHeight="1" x14ac:dyDescent="0.25">
      <c r="B73" s="82"/>
      <c r="C73" s="83"/>
      <c r="D73" s="26"/>
      <c r="E73" s="26"/>
      <c r="F73" s="27"/>
      <c r="G73" s="27"/>
      <c r="H73" s="27"/>
      <c r="I73" s="27"/>
      <c r="J73" s="27"/>
      <c r="K73" s="27"/>
      <c r="L73" s="27"/>
      <c r="M73" s="26"/>
      <c r="N73" s="26"/>
      <c r="O73" s="26"/>
      <c r="P73" s="26"/>
      <c r="Q73" s="26"/>
    </row>
    <row r="74" spans="2:17" ht="15" hidden="1" customHeight="1" x14ac:dyDescent="0.25">
      <c r="B74" s="82"/>
      <c r="C74" s="83"/>
      <c r="D74" s="26"/>
      <c r="E74" s="26"/>
      <c r="F74" s="27"/>
      <c r="G74" s="27"/>
      <c r="H74" s="27"/>
      <c r="I74" s="27"/>
      <c r="J74" s="27"/>
      <c r="K74" s="27"/>
      <c r="L74" s="27"/>
      <c r="M74" s="26"/>
      <c r="N74" s="26"/>
      <c r="O74" s="26"/>
      <c r="P74" s="26"/>
      <c r="Q74" s="26"/>
    </row>
    <row r="75" spans="2:17" ht="15" hidden="1" customHeight="1" x14ac:dyDescent="0.25">
      <c r="B75" s="82"/>
      <c r="C75" s="83"/>
      <c r="D75" s="26"/>
      <c r="E75" s="26"/>
      <c r="F75" s="27"/>
      <c r="G75" s="27"/>
      <c r="H75" s="27"/>
      <c r="I75" s="27"/>
      <c r="J75" s="27"/>
      <c r="K75" s="27"/>
      <c r="L75" s="27"/>
      <c r="M75" s="26"/>
      <c r="N75" s="26"/>
      <c r="O75" s="26"/>
      <c r="P75" s="26"/>
      <c r="Q75" s="26"/>
    </row>
    <row r="76" spans="2:17" ht="15" hidden="1" customHeight="1" x14ac:dyDescent="0.25">
      <c r="B76" s="82"/>
      <c r="C76" s="83"/>
      <c r="D76" s="26"/>
      <c r="E76" s="26"/>
      <c r="F76" s="27"/>
      <c r="G76" s="27"/>
      <c r="H76" s="27"/>
      <c r="I76" s="27"/>
      <c r="J76" s="27"/>
      <c r="K76" s="27"/>
      <c r="L76" s="27"/>
      <c r="M76" s="26"/>
      <c r="N76" s="26"/>
      <c r="O76" s="26"/>
      <c r="P76" s="26"/>
      <c r="Q76" s="26"/>
    </row>
    <row r="77" spans="2:17" ht="15" hidden="1" customHeight="1" x14ac:dyDescent="0.25">
      <c r="B77" s="82"/>
      <c r="C77" s="83"/>
      <c r="D77" s="26"/>
      <c r="E77" s="26"/>
      <c r="F77" s="27"/>
      <c r="G77" s="27"/>
      <c r="H77" s="27"/>
      <c r="I77" s="27"/>
      <c r="J77" s="27"/>
      <c r="K77" s="27"/>
      <c r="L77" s="27"/>
      <c r="M77" s="26"/>
      <c r="N77" s="26"/>
      <c r="O77" s="26"/>
      <c r="P77" s="26"/>
      <c r="Q77" s="26"/>
    </row>
    <row r="78" spans="2:17" ht="15" hidden="1" customHeight="1" x14ac:dyDescent="0.25">
      <c r="B78" s="82"/>
      <c r="C78" s="83"/>
      <c r="D78" s="26"/>
      <c r="E78" s="26"/>
      <c r="F78" s="27"/>
      <c r="G78" s="27"/>
      <c r="H78" s="27"/>
      <c r="I78" s="27"/>
      <c r="J78" s="27"/>
      <c r="K78" s="27"/>
      <c r="L78" s="27"/>
      <c r="M78" s="26"/>
      <c r="N78" s="26"/>
      <c r="O78" s="26"/>
      <c r="P78" s="26"/>
      <c r="Q78" s="26"/>
    </row>
    <row r="79" spans="2:17" ht="15" hidden="1" customHeight="1" x14ac:dyDescent="0.25">
      <c r="B79" s="82"/>
      <c r="C79" s="83"/>
      <c r="D79" s="26"/>
      <c r="E79" s="26"/>
      <c r="F79" s="27"/>
      <c r="G79" s="27"/>
      <c r="H79" s="27"/>
      <c r="I79" s="27"/>
      <c r="J79" s="27"/>
      <c r="K79" s="27"/>
      <c r="L79" s="27"/>
      <c r="M79" s="26"/>
      <c r="N79" s="26"/>
      <c r="O79" s="26"/>
      <c r="P79" s="26"/>
      <c r="Q79" s="26"/>
    </row>
    <row r="80" spans="2:17" ht="15" hidden="1" customHeight="1" x14ac:dyDescent="0.25">
      <c r="B80" s="82"/>
      <c r="C80" s="83"/>
      <c r="D80" s="26"/>
      <c r="E80" s="26"/>
      <c r="F80" s="27"/>
      <c r="G80" s="27"/>
      <c r="H80" s="27"/>
      <c r="I80" s="27"/>
      <c r="J80" s="27"/>
      <c r="K80" s="27"/>
      <c r="L80" s="27"/>
      <c r="M80" s="26"/>
      <c r="N80" s="26"/>
      <c r="O80" s="26"/>
      <c r="P80" s="26"/>
      <c r="Q80" s="26"/>
    </row>
    <row r="81" spans="2:17" ht="15" hidden="1" customHeight="1" x14ac:dyDescent="0.25">
      <c r="B81" s="82"/>
      <c r="C81" s="83"/>
      <c r="D81" s="26"/>
      <c r="E81" s="26"/>
      <c r="F81" s="27"/>
      <c r="G81" s="27"/>
      <c r="H81" s="27"/>
      <c r="I81" s="27"/>
      <c r="J81" s="27"/>
      <c r="K81" s="27"/>
      <c r="L81" s="27"/>
      <c r="M81" s="26"/>
      <c r="N81" s="26"/>
      <c r="O81" s="26"/>
      <c r="P81" s="26"/>
      <c r="Q81" s="26"/>
    </row>
    <row r="82" spans="2:17" ht="15" hidden="1" customHeight="1" x14ac:dyDescent="0.25">
      <c r="B82" s="82"/>
      <c r="C82" s="83"/>
      <c r="D82" s="26"/>
      <c r="E82" s="26"/>
      <c r="F82" s="27"/>
      <c r="G82" s="27"/>
      <c r="H82" s="27"/>
      <c r="I82" s="27"/>
      <c r="J82" s="27"/>
      <c r="K82" s="27"/>
      <c r="L82" s="27"/>
      <c r="M82" s="26"/>
      <c r="N82" s="26"/>
      <c r="O82" s="26"/>
      <c r="P82" s="26"/>
      <c r="Q82" s="26"/>
    </row>
    <row r="83" spans="2:17" ht="15" hidden="1" customHeight="1" x14ac:dyDescent="0.25">
      <c r="B83" s="82"/>
      <c r="C83" s="83"/>
      <c r="D83" s="26"/>
      <c r="E83" s="26"/>
      <c r="F83" s="27"/>
      <c r="G83" s="27"/>
      <c r="H83" s="27"/>
      <c r="I83" s="27"/>
      <c r="J83" s="27"/>
      <c r="K83" s="27"/>
      <c r="L83" s="27"/>
      <c r="M83" s="26"/>
      <c r="N83" s="26"/>
      <c r="O83" s="26"/>
      <c r="P83" s="26"/>
      <c r="Q83" s="26"/>
    </row>
    <row r="84" spans="2:17" ht="15" hidden="1" customHeight="1" x14ac:dyDescent="0.25">
      <c r="B84" s="82"/>
      <c r="C84" s="83"/>
      <c r="D84" s="26"/>
      <c r="E84" s="26"/>
      <c r="F84" s="27"/>
      <c r="G84" s="27"/>
      <c r="H84" s="27"/>
      <c r="I84" s="27"/>
      <c r="J84" s="27"/>
      <c r="K84" s="27"/>
      <c r="L84" s="27"/>
      <c r="M84" s="26"/>
      <c r="N84" s="26"/>
      <c r="O84" s="26"/>
      <c r="P84" s="26"/>
      <c r="Q84" s="26"/>
    </row>
    <row r="85" spans="2:17" ht="15" hidden="1" customHeight="1" x14ac:dyDescent="0.25">
      <c r="B85" s="82"/>
      <c r="C85" s="83"/>
      <c r="D85" s="26"/>
      <c r="E85" s="26"/>
      <c r="F85" s="27"/>
      <c r="G85" s="27"/>
      <c r="H85" s="27"/>
      <c r="I85" s="27"/>
      <c r="J85" s="27"/>
      <c r="K85" s="27"/>
      <c r="L85" s="27"/>
      <c r="M85" s="26"/>
      <c r="N85" s="26"/>
      <c r="O85" s="26"/>
      <c r="P85" s="26"/>
      <c r="Q85" s="26"/>
    </row>
    <row r="86" spans="2:17" ht="15" hidden="1" customHeight="1" x14ac:dyDescent="0.25">
      <c r="B86" s="82"/>
      <c r="C86" s="83"/>
      <c r="D86" s="26"/>
      <c r="E86" s="26"/>
      <c r="F86" s="27"/>
      <c r="G86" s="27"/>
      <c r="H86" s="27"/>
      <c r="I86" s="27"/>
      <c r="J86" s="27"/>
      <c r="K86" s="27"/>
      <c r="L86" s="27"/>
      <c r="M86" s="26"/>
      <c r="N86" s="26"/>
      <c r="O86" s="26"/>
      <c r="P86" s="26"/>
      <c r="Q86" s="26"/>
    </row>
    <row r="87" spans="2:17" ht="15" hidden="1" customHeight="1" x14ac:dyDescent="0.25">
      <c r="B87" s="82"/>
      <c r="C87" s="83"/>
      <c r="D87" s="26"/>
      <c r="E87" s="26"/>
      <c r="F87" s="27"/>
      <c r="G87" s="27"/>
      <c r="H87" s="27"/>
      <c r="I87" s="27"/>
      <c r="J87" s="27"/>
      <c r="K87" s="27"/>
      <c r="L87" s="27"/>
      <c r="M87" s="26"/>
      <c r="N87" s="26"/>
      <c r="O87" s="26"/>
      <c r="P87" s="26"/>
      <c r="Q87" s="26"/>
    </row>
    <row r="88" spans="2:17" ht="15" hidden="1" customHeight="1" x14ac:dyDescent="0.25">
      <c r="B88" s="82"/>
      <c r="C88" s="83"/>
      <c r="D88" s="26"/>
      <c r="E88" s="26"/>
      <c r="F88" s="27"/>
      <c r="G88" s="27"/>
      <c r="H88" s="27"/>
      <c r="I88" s="27"/>
      <c r="J88" s="27"/>
      <c r="K88" s="27"/>
      <c r="L88" s="27"/>
      <c r="M88" s="26"/>
      <c r="N88" s="26"/>
      <c r="O88" s="26"/>
      <c r="P88" s="26"/>
      <c r="Q88" s="26"/>
    </row>
    <row r="89" spans="2:17" ht="15" hidden="1" customHeight="1" x14ac:dyDescent="0.25">
      <c r="B89" s="82"/>
      <c r="C89" s="83"/>
      <c r="D89" s="26"/>
      <c r="E89" s="26"/>
      <c r="F89" s="27"/>
      <c r="G89" s="27"/>
      <c r="H89" s="27"/>
      <c r="I89" s="27"/>
      <c r="J89" s="27"/>
      <c r="K89" s="27"/>
      <c r="L89" s="27"/>
      <c r="M89" s="26"/>
      <c r="N89" s="26"/>
      <c r="O89" s="26"/>
      <c r="P89" s="26"/>
      <c r="Q89" s="26"/>
    </row>
    <row r="90" spans="2:17" ht="15" hidden="1" customHeight="1" x14ac:dyDescent="0.25">
      <c r="B90" s="82"/>
      <c r="C90" s="83"/>
      <c r="D90" s="26"/>
      <c r="E90" s="26"/>
      <c r="F90" s="27"/>
      <c r="G90" s="27"/>
      <c r="H90" s="27"/>
      <c r="I90" s="27"/>
      <c r="J90" s="27"/>
      <c r="K90" s="27"/>
      <c r="L90" s="27"/>
      <c r="M90" s="26"/>
      <c r="N90" s="26"/>
      <c r="O90" s="26"/>
      <c r="P90" s="26"/>
      <c r="Q90" s="26"/>
    </row>
    <row r="91" spans="2:17" ht="15" hidden="1" customHeight="1" x14ac:dyDescent="0.25">
      <c r="B91" s="82"/>
      <c r="C91" s="83"/>
      <c r="D91" s="26"/>
      <c r="E91" s="26"/>
      <c r="F91" s="27"/>
      <c r="G91" s="27"/>
      <c r="H91" s="27"/>
      <c r="I91" s="27"/>
      <c r="J91" s="27"/>
      <c r="K91" s="27"/>
      <c r="L91" s="27"/>
      <c r="M91" s="26"/>
      <c r="N91" s="26"/>
      <c r="O91" s="26"/>
      <c r="P91" s="26"/>
      <c r="Q91" s="26"/>
    </row>
    <row r="92" spans="2:17" ht="15" hidden="1" customHeight="1" x14ac:dyDescent="0.25">
      <c r="B92" s="82"/>
      <c r="C92" s="83"/>
      <c r="D92" s="26"/>
      <c r="E92" s="26"/>
      <c r="F92" s="27"/>
      <c r="G92" s="27"/>
      <c r="H92" s="27"/>
      <c r="I92" s="27"/>
      <c r="J92" s="27"/>
      <c r="K92" s="27"/>
      <c r="L92" s="27"/>
      <c r="M92" s="26"/>
      <c r="N92" s="26"/>
      <c r="O92" s="26"/>
      <c r="P92" s="26"/>
      <c r="Q92" s="26"/>
    </row>
    <row r="93" spans="2:17" ht="15" hidden="1" customHeight="1" x14ac:dyDescent="0.25">
      <c r="B93" s="82"/>
      <c r="C93" s="83"/>
      <c r="D93" s="26"/>
      <c r="E93" s="26"/>
      <c r="F93" s="27"/>
      <c r="G93" s="27"/>
      <c r="H93" s="27"/>
      <c r="I93" s="27"/>
      <c r="J93" s="27"/>
      <c r="K93" s="27"/>
      <c r="L93" s="27"/>
      <c r="M93" s="26"/>
      <c r="N93" s="26"/>
      <c r="O93" s="26"/>
      <c r="P93" s="26"/>
      <c r="Q93" s="26"/>
    </row>
    <row r="94" spans="2:17" ht="15" hidden="1" customHeight="1" x14ac:dyDescent="0.25">
      <c r="B94" s="82"/>
      <c r="C94" s="83"/>
      <c r="D94" s="26"/>
      <c r="E94" s="26"/>
      <c r="F94" s="27"/>
      <c r="G94" s="27"/>
      <c r="H94" s="27"/>
      <c r="I94" s="27"/>
      <c r="J94" s="27"/>
      <c r="K94" s="27"/>
      <c r="L94" s="27"/>
      <c r="M94" s="26"/>
      <c r="N94" s="26"/>
      <c r="O94" s="26"/>
      <c r="P94" s="26"/>
      <c r="Q94" s="26"/>
    </row>
    <row r="95" spans="2:17" ht="15" customHeight="1" x14ac:dyDescent="0.25">
      <c r="B95" s="26"/>
      <c r="C95" s="26"/>
      <c r="D95" s="26"/>
      <c r="E95" s="26"/>
      <c r="F95" s="27"/>
      <c r="G95" s="27"/>
      <c r="H95" s="27"/>
      <c r="I95" s="27"/>
      <c r="J95" s="27"/>
      <c r="K95" s="27"/>
      <c r="L95" s="27"/>
      <c r="M95" s="26"/>
      <c r="N95" s="26"/>
      <c r="O95" s="26"/>
      <c r="P95" s="26"/>
      <c r="Q95" s="26"/>
    </row>
    <row r="96" spans="2:17" ht="20.100000000000001" customHeight="1" x14ac:dyDescent="0.25">
      <c r="B96" s="185" t="s">
        <v>169</v>
      </c>
      <c r="C96" s="186"/>
      <c r="D96" s="187"/>
      <c r="E96" s="187"/>
      <c r="F96" s="27"/>
      <c r="G96" s="27"/>
      <c r="H96" s="27"/>
      <c r="I96" s="27"/>
      <c r="J96" s="27"/>
      <c r="K96" s="27"/>
      <c r="L96" s="27"/>
      <c r="M96" s="26"/>
      <c r="N96" s="26"/>
      <c r="O96" s="26"/>
      <c r="P96" s="26"/>
      <c r="Q96" s="26"/>
    </row>
    <row r="97" spans="2:17" ht="15.6" customHeight="1" x14ac:dyDescent="0.25">
      <c r="B97" s="187" t="s">
        <v>59</v>
      </c>
      <c r="C97" s="188">
        <v>59850</v>
      </c>
      <c r="D97" s="187"/>
      <c r="E97" s="187"/>
      <c r="F97" s="27"/>
      <c r="G97" s="27"/>
      <c r="H97" s="27"/>
      <c r="I97" s="27"/>
      <c r="J97" s="27"/>
      <c r="K97" s="27"/>
      <c r="L97" s="27"/>
      <c r="M97" s="26"/>
      <c r="N97" s="26"/>
      <c r="O97" s="26"/>
      <c r="P97" s="26"/>
      <c r="Q97" s="26"/>
    </row>
    <row r="98" spans="2:17" ht="15.6" customHeight="1" x14ac:dyDescent="0.25">
      <c r="B98" s="187" t="s">
        <v>152</v>
      </c>
      <c r="C98" s="189">
        <f>(14.6%+3.05%+0.9%)/2</f>
        <v>9.2749999999999999E-2</v>
      </c>
      <c r="D98" s="187"/>
      <c r="E98" s="189"/>
      <c r="F98" s="27"/>
      <c r="G98" s="27"/>
      <c r="H98" s="27"/>
      <c r="I98" s="27"/>
      <c r="J98" s="27"/>
      <c r="K98" s="27"/>
      <c r="L98" s="27"/>
      <c r="M98" s="26"/>
      <c r="N98" s="26"/>
      <c r="O98" s="26"/>
      <c r="P98" s="26"/>
      <c r="Q98" s="26"/>
    </row>
    <row r="99" spans="2:17" ht="15.6" customHeight="1" x14ac:dyDescent="0.25">
      <c r="B99" s="187" t="s">
        <v>153</v>
      </c>
      <c r="C99" s="189">
        <f>IF(C5="Ja",C98,C98+0.25%)</f>
        <v>9.2749999999999999E-2</v>
      </c>
      <c r="D99" s="187"/>
      <c r="E99" s="190">
        <f>C99+0.25%</f>
        <v>9.5250000000000001E-2</v>
      </c>
      <c r="F99" s="27"/>
      <c r="G99" s="27"/>
      <c r="H99" s="27"/>
      <c r="I99" s="27"/>
      <c r="J99" s="27"/>
      <c r="K99" s="27"/>
      <c r="L99" s="27"/>
      <c r="M99" s="26"/>
      <c r="N99" s="26"/>
      <c r="O99" s="26"/>
      <c r="P99" s="26"/>
      <c r="Q99" s="26"/>
    </row>
    <row r="100" spans="2:17" ht="15.6" customHeight="1" x14ac:dyDescent="0.25">
      <c r="B100" s="187" t="s">
        <v>148</v>
      </c>
      <c r="C100" s="188">
        <f>7300*12</f>
        <v>87600</v>
      </c>
      <c r="D100" s="187"/>
      <c r="E100" s="187"/>
      <c r="F100" s="27"/>
      <c r="G100" s="27"/>
      <c r="H100" s="27"/>
      <c r="I100" s="27"/>
      <c r="J100" s="27"/>
      <c r="K100" s="27"/>
      <c r="L100" s="27"/>
      <c r="M100" s="26"/>
      <c r="N100" s="26"/>
      <c r="O100" s="26"/>
      <c r="P100" s="26"/>
      <c r="Q100" s="26"/>
    </row>
    <row r="101" spans="2:17" ht="15.6" customHeight="1" x14ac:dyDescent="0.25">
      <c r="B101" s="187" t="s">
        <v>60</v>
      </c>
      <c r="C101" s="191">
        <v>9.2999999999999999E-2</v>
      </c>
      <c r="D101" s="187"/>
      <c r="E101" s="187"/>
      <c r="F101" s="27"/>
      <c r="G101" s="27"/>
      <c r="H101" s="27"/>
      <c r="I101" s="27"/>
      <c r="J101" s="27"/>
      <c r="K101" s="27"/>
      <c r="L101" s="27"/>
      <c r="M101" s="26"/>
      <c r="N101" s="26"/>
      <c r="O101" s="26"/>
      <c r="P101" s="26"/>
      <c r="Q101" s="26"/>
    </row>
    <row r="102" spans="2:17" ht="17.25" customHeight="1" x14ac:dyDescent="0.25">
      <c r="B102" s="187" t="s">
        <v>61</v>
      </c>
      <c r="C102" s="191">
        <f>C101</f>
        <v>9.2999999999999999E-2</v>
      </c>
      <c r="D102" s="192"/>
      <c r="E102" s="192"/>
      <c r="F102" s="27"/>
      <c r="G102" s="27"/>
      <c r="H102" s="27"/>
      <c r="I102" s="27"/>
      <c r="J102" s="27"/>
      <c r="K102" s="27"/>
      <c r="L102" s="27"/>
      <c r="M102" s="26"/>
      <c r="N102" s="26"/>
      <c r="O102" s="26"/>
      <c r="P102" s="26"/>
      <c r="Q102" s="26"/>
    </row>
    <row r="103" spans="2:17" ht="15.75" x14ac:dyDescent="0.25">
      <c r="B103" s="187" t="s">
        <v>62</v>
      </c>
      <c r="C103" s="191">
        <v>1.2999999999999999E-2</v>
      </c>
      <c r="D103" s="193"/>
      <c r="E103" s="194"/>
      <c r="F103" s="27"/>
      <c r="G103" s="27"/>
      <c r="H103" s="27"/>
      <c r="I103" s="27"/>
      <c r="J103" s="27"/>
      <c r="K103" s="27"/>
      <c r="L103" s="27"/>
      <c r="M103" s="26"/>
      <c r="N103" s="26"/>
      <c r="O103" s="26"/>
      <c r="P103" s="26"/>
      <c r="Q103" s="26"/>
    </row>
    <row r="104" spans="2:17" ht="15.75" x14ac:dyDescent="0.25">
      <c r="B104" s="187" t="s">
        <v>63</v>
      </c>
      <c r="C104" s="191">
        <f>C103</f>
        <v>1.2999999999999999E-2</v>
      </c>
      <c r="D104" s="195"/>
      <c r="E104" s="195"/>
      <c r="F104" s="27"/>
      <c r="G104" s="27"/>
      <c r="H104" s="27"/>
      <c r="I104" s="27"/>
      <c r="J104" s="27"/>
      <c r="K104" s="27"/>
      <c r="L104" s="27"/>
      <c r="M104" s="26"/>
      <c r="N104" s="26"/>
      <c r="O104" s="26"/>
      <c r="P104" s="26"/>
      <c r="Q104" s="26"/>
    </row>
    <row r="105" spans="2:17" ht="15.75" x14ac:dyDescent="0.25">
      <c r="B105" s="187" t="s">
        <v>64</v>
      </c>
      <c r="C105" s="189">
        <f>C98+C101+C103</f>
        <v>0.19875000000000001</v>
      </c>
      <c r="D105" s="195"/>
      <c r="E105" s="195"/>
      <c r="F105" s="27"/>
      <c r="G105" s="27"/>
      <c r="H105" s="27"/>
      <c r="I105" s="27"/>
      <c r="J105" s="27"/>
      <c r="K105" s="27"/>
      <c r="L105" s="27"/>
      <c r="M105" s="26"/>
      <c r="N105" s="26"/>
      <c r="O105" s="26"/>
      <c r="P105" s="26"/>
      <c r="Q105" s="26"/>
    </row>
    <row r="106" spans="2:17" ht="15.75" x14ac:dyDescent="0.25">
      <c r="B106" s="187" t="s">
        <v>65</v>
      </c>
      <c r="C106" s="189">
        <f>C99+C102+C104</f>
        <v>0.19875000000000001</v>
      </c>
      <c r="D106" s="196"/>
      <c r="E106" s="190" t="str">
        <f>IF(C5="nein","(Kinderlose)","")</f>
        <v/>
      </c>
      <c r="F106" s="27"/>
      <c r="G106" s="27"/>
      <c r="H106" s="27"/>
      <c r="I106" s="27"/>
      <c r="J106" s="27"/>
      <c r="K106" s="27"/>
      <c r="L106" s="27"/>
      <c r="M106" s="26"/>
      <c r="N106" s="26"/>
      <c r="O106" s="26"/>
      <c r="P106" s="26"/>
      <c r="Q106" s="26"/>
    </row>
    <row r="107" spans="2:17" ht="15.75" x14ac:dyDescent="0.25">
      <c r="B107" s="197" t="s">
        <v>147</v>
      </c>
      <c r="C107" s="188">
        <f>C100*0.08</f>
        <v>7008</v>
      </c>
      <c r="D107" s="196"/>
      <c r="E107" s="196"/>
      <c r="F107" s="27"/>
      <c r="G107" s="27"/>
      <c r="H107" s="27"/>
      <c r="I107" s="27"/>
      <c r="J107" s="27"/>
      <c r="K107" s="27"/>
      <c r="L107" s="27"/>
      <c r="M107" s="26"/>
      <c r="N107" s="26"/>
      <c r="O107" s="26"/>
      <c r="P107" s="26"/>
      <c r="Q107" s="26"/>
    </row>
    <row r="108" spans="2:17" ht="15.75" x14ac:dyDescent="0.25">
      <c r="B108" s="198" t="s">
        <v>66</v>
      </c>
      <c r="C108" s="188">
        <f>C100*4%</f>
        <v>3504</v>
      </c>
      <c r="D108" s="199"/>
      <c r="E108" s="200"/>
      <c r="F108" s="27"/>
      <c r="G108" s="27"/>
      <c r="H108" s="27"/>
      <c r="I108" s="27"/>
      <c r="J108" s="27"/>
      <c r="K108" s="27"/>
      <c r="L108" s="27"/>
      <c r="M108" s="26"/>
      <c r="N108" s="26"/>
      <c r="O108" s="26"/>
      <c r="P108" s="26"/>
      <c r="Q108" s="26"/>
    </row>
    <row r="109" spans="2:17" ht="15.75" hidden="1" x14ac:dyDescent="0.25">
      <c r="B109" s="37"/>
      <c r="C109" s="37"/>
      <c r="D109" s="39"/>
      <c r="E109" s="39"/>
      <c r="F109" s="27"/>
      <c r="G109" s="27"/>
      <c r="H109" s="27"/>
      <c r="I109" s="27"/>
      <c r="J109" s="27"/>
      <c r="K109" s="27"/>
      <c r="L109" s="27"/>
      <c r="M109" s="26"/>
      <c r="N109" s="26"/>
      <c r="O109" s="26"/>
      <c r="P109" s="26"/>
      <c r="Q109" s="26"/>
    </row>
    <row r="110" spans="2:17" ht="15.75" hidden="1" x14ac:dyDescent="0.25">
      <c r="B110" s="37"/>
      <c r="C110" s="37"/>
      <c r="D110" s="40"/>
      <c r="E110" s="41"/>
      <c r="F110" s="27"/>
      <c r="G110" s="27"/>
      <c r="H110" s="27"/>
      <c r="I110" s="27"/>
      <c r="J110" s="27"/>
      <c r="K110" s="27"/>
      <c r="L110" s="27"/>
      <c r="M110" s="26"/>
      <c r="N110" s="26"/>
      <c r="O110" s="26"/>
      <c r="P110" s="26"/>
      <c r="Q110" s="26"/>
    </row>
    <row r="111" spans="2:17" ht="15.75" hidden="1" x14ac:dyDescent="0.25">
      <c r="B111" s="42"/>
      <c r="C111" s="43"/>
      <c r="D111" s="40"/>
      <c r="E111" s="41"/>
      <c r="F111" s="27"/>
      <c r="G111" s="27"/>
      <c r="H111" s="27"/>
      <c r="I111" s="27"/>
      <c r="J111" s="27"/>
      <c r="K111" s="27"/>
      <c r="L111" s="27"/>
      <c r="M111" s="26"/>
      <c r="N111" s="26"/>
      <c r="O111" s="26"/>
      <c r="P111" s="26"/>
      <c r="Q111" s="26"/>
    </row>
    <row r="112" spans="2:17" ht="23.45" hidden="1" customHeight="1" x14ac:dyDescent="0.25">
      <c r="B112" s="37"/>
      <c r="C112" s="37"/>
      <c r="D112" s="37"/>
      <c r="E112" s="37"/>
      <c r="F112" s="27"/>
      <c r="G112" s="27"/>
      <c r="H112" s="27"/>
      <c r="I112" s="27"/>
      <c r="J112" s="27"/>
      <c r="K112" s="27"/>
      <c r="L112" s="27"/>
      <c r="M112" s="26"/>
      <c r="N112" s="26"/>
      <c r="O112" s="26"/>
      <c r="P112" s="26"/>
      <c r="Q112" s="26"/>
    </row>
    <row r="113" spans="2:17" ht="15" hidden="1" customHeight="1" x14ac:dyDescent="0.25">
      <c r="B113" s="37"/>
      <c r="C113" s="37"/>
      <c r="D113" s="37"/>
      <c r="E113" s="37"/>
      <c r="F113" s="27"/>
      <c r="G113" s="27"/>
      <c r="H113" s="27"/>
      <c r="I113" s="27"/>
      <c r="J113" s="27"/>
      <c r="K113" s="27"/>
      <c r="L113" s="27"/>
      <c r="M113" s="26"/>
      <c r="N113" s="26"/>
      <c r="O113" s="26"/>
      <c r="P113" s="26"/>
      <c r="Q113" s="26"/>
    </row>
    <row r="114" spans="2:17" ht="15" hidden="1" customHeight="1" x14ac:dyDescent="0.25">
      <c r="B114" s="37"/>
      <c r="C114" s="37"/>
      <c r="D114" s="37"/>
      <c r="E114" s="37"/>
      <c r="F114" s="27"/>
      <c r="G114" s="27"/>
      <c r="H114" s="27"/>
      <c r="I114" s="27"/>
      <c r="J114" s="27"/>
      <c r="K114" s="27"/>
      <c r="L114" s="27"/>
      <c r="M114" s="26"/>
      <c r="N114" s="26"/>
      <c r="O114" s="26"/>
      <c r="P114" s="26"/>
      <c r="Q114" s="26"/>
    </row>
    <row r="115" spans="2:17" ht="15.75" hidden="1" x14ac:dyDescent="0.25">
      <c r="B115" s="37"/>
      <c r="C115" s="37"/>
      <c r="D115" s="44"/>
      <c r="E115" s="37"/>
      <c r="F115" s="27"/>
      <c r="G115" s="27"/>
      <c r="H115" s="27"/>
      <c r="I115" s="27"/>
      <c r="J115" s="27"/>
      <c r="K115" s="27"/>
      <c r="L115" s="27"/>
      <c r="M115" s="26"/>
      <c r="N115" s="26"/>
      <c r="O115" s="26"/>
      <c r="P115" s="26"/>
      <c r="Q115" s="26"/>
    </row>
    <row r="116" spans="2:17" ht="15.75" hidden="1" x14ac:dyDescent="0.25">
      <c r="B116" s="37"/>
      <c r="C116" s="37"/>
      <c r="D116" s="44"/>
      <c r="E116" s="45"/>
      <c r="F116" s="27"/>
      <c r="G116" s="27"/>
      <c r="H116" s="27"/>
      <c r="I116" s="27"/>
      <c r="J116" s="27"/>
      <c r="K116" s="27"/>
      <c r="L116" s="27"/>
      <c r="M116" s="26"/>
      <c r="N116" s="26"/>
      <c r="O116" s="26"/>
      <c r="P116" s="26"/>
      <c r="Q116" s="26"/>
    </row>
    <row r="117" spans="2:17" ht="15.75" hidden="1" x14ac:dyDescent="0.25">
      <c r="B117" s="37"/>
      <c r="C117" s="37"/>
      <c r="D117" s="44"/>
      <c r="E117" s="37"/>
      <c r="F117" s="27"/>
      <c r="G117" s="27"/>
      <c r="H117" s="27"/>
      <c r="I117" s="27"/>
      <c r="J117" s="27"/>
      <c r="K117" s="27"/>
      <c r="L117" s="27"/>
      <c r="M117" s="26"/>
      <c r="N117" s="26"/>
      <c r="O117" s="26"/>
      <c r="P117" s="26"/>
      <c r="Q117" s="26"/>
    </row>
    <row r="118" spans="2:17" ht="15.75" hidden="1" x14ac:dyDescent="0.25">
      <c r="B118" s="37" t="s">
        <v>67</v>
      </c>
      <c r="C118" s="46">
        <v>95</v>
      </c>
      <c r="D118" s="44"/>
      <c r="E118" s="37"/>
      <c r="F118" s="27"/>
      <c r="G118" s="27"/>
      <c r="H118" s="27"/>
      <c r="I118" s="27"/>
      <c r="J118" s="27"/>
      <c r="K118" s="27"/>
      <c r="L118" s="27"/>
      <c r="M118" s="26"/>
      <c r="N118" s="26"/>
      <c r="O118" s="26"/>
      <c r="P118" s="26"/>
      <c r="Q118" s="26"/>
    </row>
    <row r="119" spans="2:17" ht="15.75" hidden="1" x14ac:dyDescent="0.25">
      <c r="B119" s="37" t="s">
        <v>68</v>
      </c>
      <c r="C119" s="38">
        <f>C24-C4</f>
        <v>34</v>
      </c>
      <c r="D119" s="47"/>
      <c r="E119" s="48"/>
      <c r="F119" s="27"/>
      <c r="G119" s="27"/>
      <c r="H119" s="27"/>
      <c r="I119" s="27"/>
      <c r="J119" s="27"/>
      <c r="K119" s="27"/>
      <c r="L119" s="27"/>
      <c r="M119" s="26"/>
      <c r="N119" s="26"/>
      <c r="O119" s="26"/>
      <c r="P119" s="26"/>
      <c r="Q119" s="26"/>
    </row>
    <row r="120" spans="2:17" ht="15.75" hidden="1" x14ac:dyDescent="0.25">
      <c r="B120" s="37" t="s">
        <v>69</v>
      </c>
      <c r="C120" s="59">
        <f>C28</f>
        <v>2.5000000000000001E-2</v>
      </c>
      <c r="D120" s="47"/>
      <c r="E120" s="48"/>
      <c r="F120" s="27"/>
      <c r="G120" s="27"/>
      <c r="H120" s="27"/>
      <c r="I120" s="27"/>
      <c r="J120" s="27"/>
      <c r="K120" s="27"/>
      <c r="L120" s="27"/>
      <c r="M120" s="26"/>
      <c r="N120" s="26"/>
      <c r="O120" s="26"/>
      <c r="P120" s="26"/>
      <c r="Q120" s="26"/>
    </row>
    <row r="121" spans="2:17" ht="15.75" hidden="1" x14ac:dyDescent="0.25">
      <c r="B121" s="37" t="s">
        <v>70</v>
      </c>
      <c r="C121" s="49">
        <f>ROUND(C6/100,0)*100</f>
        <v>124000</v>
      </c>
      <c r="D121" s="47"/>
      <c r="E121" s="48"/>
      <c r="F121" s="27"/>
      <c r="G121" s="27"/>
      <c r="H121" s="27"/>
      <c r="I121" s="27"/>
      <c r="J121" s="27"/>
      <c r="K121" s="27"/>
      <c r="L121" s="27"/>
      <c r="M121" s="26"/>
      <c r="N121" s="26"/>
      <c r="O121" s="26"/>
      <c r="P121" s="26"/>
      <c r="Q121" s="26"/>
    </row>
    <row r="122" spans="2:17" ht="15.75" hidden="1" x14ac:dyDescent="0.25">
      <c r="B122" s="37" t="s">
        <v>71</v>
      </c>
      <c r="C122" s="37">
        <v>1</v>
      </c>
      <c r="D122" s="50"/>
      <c r="E122" s="51"/>
      <c r="F122" s="27"/>
      <c r="G122" s="27"/>
      <c r="H122" s="27"/>
      <c r="I122" s="27"/>
      <c r="J122" s="27"/>
      <c r="K122" s="27"/>
      <c r="L122" s="27"/>
      <c r="M122" s="26"/>
      <c r="N122" s="26"/>
      <c r="O122" s="26"/>
      <c r="P122" s="26"/>
      <c r="Q122" s="26"/>
    </row>
    <row r="123" spans="2:17" ht="15.75" hidden="1" x14ac:dyDescent="0.25">
      <c r="B123" s="37" t="s">
        <v>72</v>
      </c>
      <c r="C123" s="37">
        <f>C107/12</f>
        <v>584</v>
      </c>
      <c r="D123" s="50"/>
      <c r="E123" s="52"/>
      <c r="F123" s="27"/>
      <c r="G123" s="27"/>
      <c r="H123" s="27"/>
      <c r="I123" s="27"/>
      <c r="J123" s="27"/>
      <c r="K123" s="27"/>
      <c r="L123" s="27"/>
      <c r="M123" s="26"/>
      <c r="N123" s="26"/>
      <c r="O123" s="26"/>
      <c r="P123" s="26"/>
      <c r="Q123" s="26"/>
    </row>
    <row r="124" spans="2:17" ht="15.75" hidden="1" x14ac:dyDescent="0.25">
      <c r="B124" s="37" t="s">
        <v>154</v>
      </c>
      <c r="C124" s="49">
        <f>12*C15</f>
        <v>24000</v>
      </c>
      <c r="D124" s="53"/>
      <c r="E124" s="53"/>
      <c r="F124" s="27"/>
      <c r="G124" s="27"/>
      <c r="H124" s="27"/>
      <c r="I124" s="27"/>
      <c r="J124" s="27"/>
      <c r="K124" s="27"/>
      <c r="L124" s="27"/>
      <c r="M124" s="26"/>
      <c r="N124" s="26"/>
      <c r="O124" s="26"/>
      <c r="P124" s="26"/>
      <c r="Q124" s="26"/>
    </row>
    <row r="125" spans="2:17" ht="15.75" hidden="1" x14ac:dyDescent="0.25">
      <c r="B125" s="37" t="s">
        <v>73</v>
      </c>
      <c r="C125" s="49">
        <f>C6-C124</f>
        <v>100000</v>
      </c>
      <c r="D125" s="54">
        <f>C7-C124</f>
        <v>100000</v>
      </c>
      <c r="E125" s="54"/>
      <c r="F125" s="27"/>
      <c r="G125" s="27"/>
      <c r="H125" s="27"/>
      <c r="I125" s="27"/>
      <c r="J125" s="27"/>
      <c r="K125" s="27"/>
      <c r="L125" s="27"/>
      <c r="M125" s="26"/>
      <c r="N125" s="26"/>
      <c r="O125" s="26"/>
      <c r="P125" s="26"/>
      <c r="Q125" s="26"/>
    </row>
    <row r="126" spans="2:17" ht="15.75" hidden="1" x14ac:dyDescent="0.25">
      <c r="B126" s="37" t="s">
        <v>74</v>
      </c>
      <c r="C126" s="49">
        <f>ROUND(C125/100,0)*100</f>
        <v>100000</v>
      </c>
      <c r="D126" s="49">
        <f>ROUND(D125/100,0)*100</f>
        <v>100000</v>
      </c>
      <c r="E126" s="54"/>
      <c r="F126" s="27"/>
      <c r="G126" s="27"/>
      <c r="H126" s="27"/>
      <c r="I126" s="27"/>
      <c r="J126" s="27"/>
      <c r="K126" s="27"/>
      <c r="L126" s="27"/>
      <c r="M126" s="26"/>
      <c r="N126" s="26"/>
      <c r="O126" s="26"/>
      <c r="P126" s="26"/>
      <c r="Q126" s="26"/>
    </row>
    <row r="127" spans="2:17" ht="15.75" hidden="1" x14ac:dyDescent="0.25">
      <c r="B127" s="55">
        <f>IF($C$10="ja",1.145,IF($C$10="nein",1.055,1.1))*LOOKUP($C$126,Steuertabelle!$B$3:$B$10471,IF($C$9="Splittingtabelle",Steuertabelle!$J$3:$J$10471,Steuertabelle!$D$3:$D$10471))</f>
        <v>0.24954600000000002</v>
      </c>
      <c r="C127" s="49">
        <f>B127*C126</f>
        <v>24954.600000000002</v>
      </c>
      <c r="D127" s="56"/>
      <c r="E127" s="56"/>
      <c r="F127" s="27"/>
      <c r="G127" s="27"/>
      <c r="H127" s="27"/>
      <c r="I127" s="27"/>
      <c r="J127" s="27"/>
      <c r="K127" s="27"/>
      <c r="L127" s="27"/>
      <c r="M127" s="26"/>
      <c r="N127" s="26"/>
      <c r="O127" s="26"/>
      <c r="P127" s="26"/>
      <c r="Q127" s="26"/>
    </row>
    <row r="128" spans="2:17" ht="15.75" hidden="1" x14ac:dyDescent="0.25">
      <c r="B128" s="37" t="s">
        <v>75</v>
      </c>
      <c r="C128" s="49">
        <f>C11-C130</f>
        <v>32140</v>
      </c>
      <c r="D128" s="48"/>
      <c r="E128" s="48"/>
      <c r="F128" s="27"/>
      <c r="G128" s="27"/>
      <c r="H128" s="27"/>
      <c r="I128" s="27"/>
      <c r="J128" s="27"/>
      <c r="K128" s="27"/>
      <c r="L128" s="27"/>
      <c r="M128" s="26"/>
      <c r="N128" s="26"/>
      <c r="O128" s="26"/>
      <c r="P128" s="26"/>
      <c r="Q128" s="26"/>
    </row>
    <row r="129" spans="2:17" ht="15.75" hidden="1" x14ac:dyDescent="0.25">
      <c r="B129" s="37" t="s">
        <v>76</v>
      </c>
      <c r="C129" s="59">
        <f>IF(C$10="ja",1.14,IF(C$10="nein",1.055,1.1))*LOOKUP(C$121,Steuertabelle!B$3:B$10471,IF(C$9="Splittingtabelle",Steuertabelle!K$3:K$10471,Steuertabelle!E$3:E$10471))</f>
        <v>0.46200000000000002</v>
      </c>
      <c r="D129" s="37"/>
      <c r="E129" s="37"/>
      <c r="F129" s="27"/>
      <c r="G129" s="27"/>
      <c r="H129" s="27"/>
      <c r="I129" s="27"/>
      <c r="J129" s="27"/>
      <c r="K129" s="27"/>
      <c r="L129" s="27"/>
      <c r="M129" s="26"/>
      <c r="N129" s="26"/>
      <c r="O129" s="26"/>
      <c r="P129" s="26"/>
      <c r="Q129" s="26"/>
    </row>
    <row r="130" spans="2:17" ht="15.75" hidden="1" x14ac:dyDescent="0.25">
      <c r="B130" s="37"/>
      <c r="C130" s="37">
        <f>IF(C124&lt;1100,C129*C124,0)</f>
        <v>0</v>
      </c>
      <c r="D130" s="57">
        <f>(G102-H102)*$C$122*$C$119</f>
        <v>0</v>
      </c>
      <c r="E130" s="57">
        <f>(G102-I102)*$C$122*$C$119</f>
        <v>0</v>
      </c>
      <c r="F130" s="27"/>
      <c r="G130" s="27"/>
      <c r="H130" s="27"/>
      <c r="I130" s="27"/>
      <c r="J130" s="27"/>
      <c r="K130" s="27"/>
      <c r="L130" s="27"/>
      <c r="M130" s="26"/>
      <c r="N130" s="26"/>
      <c r="O130" s="26"/>
      <c r="P130" s="26"/>
      <c r="Q130" s="26"/>
    </row>
    <row r="131" spans="2:17" ht="15.75" hidden="1" x14ac:dyDescent="0.25">
      <c r="B131" s="37" t="s">
        <v>106</v>
      </c>
      <c r="C131" s="58">
        <f>MIN(C108,C124,D178)*(C106-IF(C5="ja",C99,E99))</f>
        <v>0</v>
      </c>
      <c r="D131" s="57" t="e">
        <f>(D106-#REF!)*C119</f>
        <v>#REF!</v>
      </c>
      <c r="E131" s="58">
        <f>C132/(C102+C104)*(C101+C103)</f>
        <v>0</v>
      </c>
      <c r="F131" s="27"/>
      <c r="G131" s="27"/>
      <c r="H131" s="27"/>
      <c r="I131" s="27"/>
      <c r="J131" s="27"/>
      <c r="K131" s="27"/>
      <c r="L131" s="27"/>
      <c r="M131" s="26"/>
      <c r="N131" s="26"/>
      <c r="O131" s="26"/>
      <c r="P131" s="26"/>
      <c r="Q131" s="26"/>
    </row>
    <row r="132" spans="2:17" ht="15.75" hidden="1" x14ac:dyDescent="0.25">
      <c r="B132" s="37" t="s">
        <v>107</v>
      </c>
      <c r="C132" s="58">
        <f>MIN(C108,C124,D179)*IF(C5="ja",C99,E99)</f>
        <v>0</v>
      </c>
      <c r="D132" s="57">
        <f>(D107-C14)*C119</f>
        <v>-8.8125806451612885</v>
      </c>
      <c r="E132" s="58">
        <f>C132/IF(C5="ja",C99,E99)*C98</f>
        <v>0</v>
      </c>
      <c r="F132" s="27"/>
      <c r="G132" s="27"/>
      <c r="H132" s="27"/>
      <c r="I132" s="27"/>
      <c r="J132" s="27"/>
      <c r="K132" s="27"/>
      <c r="L132" s="27"/>
      <c r="M132" s="26"/>
      <c r="N132" s="26"/>
      <c r="O132" s="26"/>
      <c r="P132" s="26"/>
      <c r="Q132" s="26"/>
    </row>
    <row r="133" spans="2:17" ht="15.75" hidden="1" x14ac:dyDescent="0.25">
      <c r="B133" s="37"/>
      <c r="C133" s="59">
        <f>B11*(1-B31)</f>
        <v>0.18141290322580642</v>
      </c>
      <c r="D133" s="37"/>
      <c r="E133" s="58">
        <f>E132+E131</f>
        <v>0</v>
      </c>
      <c r="F133" s="27"/>
      <c r="G133" s="27"/>
      <c r="H133" s="27"/>
      <c r="I133" s="27"/>
      <c r="J133" s="27"/>
      <c r="K133" s="27"/>
      <c r="L133" s="27"/>
      <c r="M133" s="26"/>
      <c r="N133" s="26"/>
      <c r="O133" s="26"/>
      <c r="P133" s="26"/>
      <c r="Q133" s="26"/>
    </row>
    <row r="134" spans="2:17" ht="15.75" hidden="1" x14ac:dyDescent="0.25">
      <c r="B134" s="37" t="s">
        <v>142</v>
      </c>
      <c r="C134" s="58">
        <f>12*C23+C124</f>
        <v>24000</v>
      </c>
      <c r="D134" s="37"/>
      <c r="E134" s="37"/>
      <c r="F134" s="27"/>
      <c r="G134" s="27"/>
      <c r="H134" s="27"/>
      <c r="I134" s="27"/>
      <c r="J134" s="27"/>
      <c r="K134" s="27"/>
      <c r="L134" s="27"/>
      <c r="M134" s="26"/>
      <c r="N134" s="26"/>
      <c r="O134" s="26"/>
      <c r="P134" s="26"/>
      <c r="Q134" s="26"/>
    </row>
    <row r="135" spans="2:17" ht="15.75" hidden="1" x14ac:dyDescent="0.25">
      <c r="B135" s="37"/>
      <c r="C135" s="37"/>
      <c r="D135" s="37"/>
      <c r="E135" s="37"/>
      <c r="F135" s="27"/>
      <c r="G135" s="27"/>
      <c r="H135" s="27"/>
      <c r="I135" s="27"/>
      <c r="J135" s="27"/>
      <c r="K135" s="27"/>
      <c r="L135" s="27"/>
      <c r="M135" s="26"/>
      <c r="N135" s="26"/>
      <c r="O135" s="26"/>
      <c r="P135" s="26"/>
      <c r="Q135" s="26"/>
    </row>
    <row r="136" spans="2:17" ht="15.75" hidden="1" x14ac:dyDescent="0.25">
      <c r="B136" s="37"/>
      <c r="C136" s="37"/>
      <c r="D136" s="37"/>
      <c r="E136" s="37"/>
      <c r="F136" s="27"/>
      <c r="G136" s="27"/>
      <c r="H136" s="27"/>
      <c r="I136" s="27"/>
      <c r="J136" s="27"/>
      <c r="K136" s="27"/>
      <c r="L136" s="27"/>
      <c r="M136" s="26"/>
      <c r="N136" s="26"/>
      <c r="O136" s="26"/>
      <c r="P136" s="26"/>
      <c r="Q136" s="26"/>
    </row>
    <row r="137" spans="2:17" ht="15.75" hidden="1" x14ac:dyDescent="0.25">
      <c r="B137" s="37"/>
      <c r="C137" s="37"/>
      <c r="D137" s="37"/>
      <c r="E137" s="37"/>
      <c r="F137" s="27"/>
      <c r="G137" s="27"/>
      <c r="H137" s="27"/>
      <c r="I137" s="27"/>
      <c r="J137" s="27"/>
      <c r="K137" s="27"/>
      <c r="L137" s="27"/>
      <c r="M137" s="26"/>
      <c r="N137" s="26"/>
      <c r="O137" s="26"/>
      <c r="P137" s="26"/>
      <c r="Q137" s="26"/>
    </row>
    <row r="138" spans="2:17" ht="15.75" hidden="1" x14ac:dyDescent="0.25">
      <c r="B138" s="37"/>
      <c r="C138" s="37"/>
      <c r="D138" s="37"/>
      <c r="E138" s="37"/>
      <c r="F138" s="27"/>
      <c r="G138" s="27"/>
      <c r="H138" s="27"/>
      <c r="I138" s="27"/>
      <c r="J138" s="27"/>
      <c r="K138" s="27"/>
      <c r="L138" s="27"/>
      <c r="M138" s="26"/>
      <c r="N138" s="26"/>
      <c r="O138" s="26"/>
      <c r="P138" s="26"/>
      <c r="Q138" s="26"/>
    </row>
    <row r="139" spans="2:17" ht="15.75" x14ac:dyDescent="0.25">
      <c r="B139" s="37"/>
      <c r="C139" s="37"/>
      <c r="D139" s="37"/>
      <c r="E139" s="37"/>
      <c r="F139" s="27"/>
      <c r="G139" s="27"/>
      <c r="H139" s="27"/>
      <c r="I139" s="27"/>
      <c r="J139" s="27"/>
      <c r="K139" s="27"/>
      <c r="L139" s="27"/>
      <c r="M139" s="26"/>
      <c r="N139" s="26"/>
      <c r="O139" s="26"/>
      <c r="P139" s="26"/>
      <c r="Q139" s="26"/>
    </row>
    <row r="140" spans="2:17" ht="15.75" x14ac:dyDescent="0.25">
      <c r="B140" s="26"/>
      <c r="C140" s="26"/>
      <c r="D140" s="26"/>
      <c r="E140" s="26"/>
      <c r="F140" s="27"/>
      <c r="G140" s="27"/>
      <c r="H140" s="27"/>
      <c r="I140" s="27"/>
      <c r="J140" s="27"/>
      <c r="K140" s="27"/>
      <c r="L140" s="27"/>
      <c r="M140" s="26"/>
      <c r="N140" s="26"/>
      <c r="O140" s="26"/>
      <c r="P140" s="26"/>
      <c r="Q140" s="26"/>
    </row>
    <row r="141" spans="2:17" ht="15.75" x14ac:dyDescent="0.25">
      <c r="B141" s="26"/>
      <c r="C141" s="26"/>
      <c r="D141" s="26"/>
      <c r="E141" s="26"/>
      <c r="F141" s="27"/>
      <c r="G141" s="27"/>
      <c r="H141" s="27"/>
      <c r="I141" s="27"/>
      <c r="J141" s="27"/>
      <c r="K141" s="27"/>
      <c r="L141" s="27"/>
      <c r="M141" s="26"/>
      <c r="N141" s="26"/>
      <c r="O141" s="26"/>
      <c r="P141" s="26"/>
      <c r="Q141" s="26"/>
    </row>
    <row r="142" spans="2:17" ht="15.75" x14ac:dyDescent="0.25">
      <c r="B142" s="26"/>
      <c r="C142" s="26"/>
      <c r="D142" s="26"/>
      <c r="E142" s="26"/>
      <c r="F142" s="27"/>
      <c r="G142" s="27"/>
      <c r="H142" s="27"/>
      <c r="I142" s="27"/>
      <c r="J142" s="27"/>
      <c r="K142" s="27"/>
      <c r="L142" s="27"/>
      <c r="M142" s="26"/>
      <c r="N142" s="26"/>
      <c r="O142" s="26"/>
      <c r="P142" s="26"/>
      <c r="Q142" s="26"/>
    </row>
    <row r="143" spans="2:17" ht="15.75" x14ac:dyDescent="0.25">
      <c r="B143" s="26"/>
      <c r="C143" s="307"/>
      <c r="D143" s="307"/>
      <c r="E143" s="307"/>
      <c r="F143" s="27"/>
      <c r="G143" s="27"/>
      <c r="H143" s="27"/>
      <c r="I143" s="27"/>
      <c r="J143" s="27"/>
      <c r="K143" s="27"/>
      <c r="L143" s="27"/>
      <c r="M143" s="26"/>
      <c r="N143" s="26"/>
      <c r="O143" s="26"/>
      <c r="P143" s="26"/>
      <c r="Q143" s="26"/>
    </row>
    <row r="144" spans="2:17" ht="15.75" x14ac:dyDescent="0.25">
      <c r="B144" s="26"/>
      <c r="C144" s="26"/>
      <c r="D144" s="26"/>
      <c r="E144" s="26"/>
      <c r="F144" s="27"/>
      <c r="G144" s="27"/>
      <c r="H144" s="27"/>
      <c r="I144" s="27"/>
      <c r="J144" s="27"/>
      <c r="K144" s="27"/>
      <c r="L144" s="27"/>
      <c r="M144" s="26"/>
      <c r="N144" s="26"/>
      <c r="O144" s="26"/>
      <c r="P144" s="26"/>
      <c r="Q144" s="26"/>
    </row>
    <row r="145" spans="2:17" ht="15.75" x14ac:dyDescent="0.25">
      <c r="B145" s="26"/>
      <c r="C145" s="26"/>
      <c r="D145" s="26"/>
      <c r="E145" s="26"/>
      <c r="F145" s="27"/>
      <c r="G145" s="27"/>
      <c r="H145" s="27"/>
      <c r="I145" s="27"/>
      <c r="J145" s="27"/>
      <c r="K145" s="27"/>
      <c r="L145" s="27"/>
      <c r="M145" s="26"/>
      <c r="N145" s="26"/>
      <c r="O145" s="26"/>
      <c r="P145" s="26"/>
      <c r="Q145" s="26"/>
    </row>
    <row r="146" spans="2:17" ht="15.75" x14ac:dyDescent="0.25">
      <c r="B146" s="26"/>
      <c r="C146" s="26"/>
      <c r="D146" s="26"/>
      <c r="E146" s="26"/>
      <c r="F146" s="27"/>
      <c r="G146" s="27"/>
      <c r="H146" s="27"/>
      <c r="I146" s="27"/>
      <c r="J146" s="27"/>
      <c r="K146" s="27"/>
      <c r="L146" s="27"/>
      <c r="M146" s="26"/>
      <c r="N146" s="26"/>
      <c r="O146" s="26"/>
      <c r="P146" s="26"/>
      <c r="Q146" s="26"/>
    </row>
    <row r="147" spans="2:17" ht="15.75" x14ac:dyDescent="0.25">
      <c r="B147" s="26"/>
      <c r="C147" s="26"/>
      <c r="D147" s="26"/>
      <c r="E147" s="26"/>
      <c r="F147" s="27"/>
      <c r="G147" s="27"/>
      <c r="H147" s="27"/>
      <c r="I147" s="27"/>
      <c r="J147" s="27"/>
      <c r="K147" s="27"/>
      <c r="L147" s="27"/>
      <c r="M147" s="26"/>
      <c r="N147" s="26"/>
      <c r="O147" s="26"/>
      <c r="P147" s="26"/>
      <c r="Q147" s="26"/>
    </row>
    <row r="148" spans="2:17" ht="15.75" x14ac:dyDescent="0.25">
      <c r="B148" s="26"/>
      <c r="C148" s="26"/>
      <c r="D148" s="26"/>
      <c r="E148" s="26"/>
      <c r="F148" s="27"/>
      <c r="G148" s="27"/>
      <c r="H148" s="27"/>
      <c r="I148" s="27"/>
      <c r="J148" s="27"/>
      <c r="K148" s="27"/>
      <c r="L148" s="27"/>
      <c r="M148" s="26"/>
      <c r="N148" s="26"/>
      <c r="O148" s="26"/>
      <c r="P148" s="26"/>
      <c r="Q148" s="26"/>
    </row>
    <row r="149" spans="2:17" ht="15.75" x14ac:dyDescent="0.25">
      <c r="B149" s="26"/>
      <c r="C149" s="26"/>
      <c r="D149" s="26"/>
      <c r="E149" s="26"/>
      <c r="F149" s="27"/>
      <c r="G149" s="27"/>
      <c r="H149" s="27"/>
      <c r="I149" s="27"/>
      <c r="J149" s="27"/>
      <c r="K149" s="27"/>
      <c r="L149" s="27"/>
      <c r="M149" s="26"/>
      <c r="N149" s="26"/>
      <c r="O149" s="26"/>
      <c r="P149" s="26"/>
      <c r="Q149" s="26"/>
    </row>
    <row r="150" spans="2:17" ht="15.75" x14ac:dyDescent="0.25">
      <c r="B150" s="26"/>
      <c r="C150" s="26"/>
      <c r="D150" s="26"/>
      <c r="E150" s="26"/>
      <c r="F150" s="27"/>
      <c r="G150" s="27"/>
      <c r="H150" s="27"/>
      <c r="I150" s="27"/>
      <c r="J150" s="27"/>
      <c r="K150" s="27"/>
      <c r="L150" s="27"/>
      <c r="M150" s="26"/>
      <c r="N150" s="26"/>
      <c r="O150" s="26"/>
      <c r="P150" s="26"/>
      <c r="Q150" s="26"/>
    </row>
    <row r="151" spans="2:17" ht="15.75" x14ac:dyDescent="0.25">
      <c r="B151" s="26"/>
      <c r="C151" s="26"/>
      <c r="D151" s="26"/>
      <c r="E151" s="26"/>
      <c r="F151" s="27"/>
      <c r="G151" s="27"/>
      <c r="H151" s="27"/>
      <c r="I151" s="27"/>
      <c r="J151" s="27"/>
      <c r="K151" s="27"/>
      <c r="L151" s="27"/>
      <c r="M151" s="26"/>
      <c r="N151" s="26"/>
      <c r="O151" s="26"/>
      <c r="P151" s="26"/>
      <c r="Q151" s="26"/>
    </row>
    <row r="152" spans="2:17" ht="15.75" x14ac:dyDescent="0.25">
      <c r="B152" s="26"/>
      <c r="C152" s="26"/>
      <c r="D152" s="26"/>
      <c r="E152" s="26"/>
      <c r="F152" s="27"/>
      <c r="G152" s="27"/>
      <c r="H152" s="27"/>
      <c r="I152" s="27"/>
      <c r="J152" s="27"/>
      <c r="K152" s="27"/>
      <c r="L152" s="27"/>
      <c r="M152" s="26"/>
      <c r="N152" s="26"/>
      <c r="O152" s="26"/>
      <c r="P152" s="26"/>
      <c r="Q152" s="26"/>
    </row>
    <row r="153" spans="2:17" ht="15.75" x14ac:dyDescent="0.25">
      <c r="B153" s="26"/>
      <c r="C153" s="26"/>
      <c r="D153" s="26"/>
      <c r="E153" s="26"/>
      <c r="F153" s="27"/>
      <c r="G153" s="27"/>
      <c r="H153" s="27"/>
      <c r="I153" s="27"/>
      <c r="J153" s="27"/>
      <c r="K153" s="27"/>
      <c r="L153" s="27"/>
      <c r="M153" s="26"/>
      <c r="N153" s="26"/>
      <c r="O153" s="26"/>
      <c r="P153" s="26"/>
      <c r="Q153" s="26"/>
    </row>
    <row r="154" spans="2:17" ht="15.75" x14ac:dyDescent="0.25">
      <c r="B154" s="26"/>
      <c r="C154" s="26"/>
      <c r="D154" s="26"/>
      <c r="E154" s="26"/>
      <c r="F154" s="27"/>
      <c r="G154" s="27"/>
      <c r="H154" s="27"/>
      <c r="I154" s="27"/>
      <c r="J154" s="27"/>
      <c r="K154" s="27"/>
      <c r="L154" s="27"/>
      <c r="M154" s="26"/>
      <c r="N154" s="26"/>
      <c r="O154" s="26"/>
      <c r="P154" s="26"/>
      <c r="Q154" s="26"/>
    </row>
    <row r="155" spans="2:17" ht="15.75" x14ac:dyDescent="0.25">
      <c r="B155" s="174"/>
      <c r="C155" s="174"/>
      <c r="D155" s="26"/>
      <c r="E155" s="26"/>
      <c r="F155" s="27"/>
      <c r="G155" s="27"/>
      <c r="H155" s="27"/>
      <c r="I155" s="27"/>
      <c r="J155" s="27"/>
      <c r="K155" s="27"/>
      <c r="L155" s="27"/>
      <c r="M155" s="26"/>
      <c r="N155" s="26"/>
      <c r="O155" s="26"/>
      <c r="P155" s="26"/>
      <c r="Q155" s="26"/>
    </row>
    <row r="156" spans="2:17" ht="15.75" x14ac:dyDescent="0.25">
      <c r="B156" s="65" t="s">
        <v>109</v>
      </c>
      <c r="C156" s="84">
        <f>C27</f>
        <v>495720</v>
      </c>
      <c r="D156" s="26"/>
      <c r="E156" s="26"/>
      <c r="F156" s="27"/>
      <c r="G156" s="27"/>
      <c r="H156" s="27"/>
      <c r="I156" s="27"/>
      <c r="J156" s="27"/>
      <c r="K156" s="27"/>
      <c r="L156" s="27"/>
      <c r="M156" s="26"/>
      <c r="N156" s="26"/>
      <c r="O156" s="26"/>
      <c r="P156" s="26"/>
      <c r="Q156" s="26"/>
    </row>
    <row r="157" spans="2:17" ht="15.75" x14ac:dyDescent="0.25">
      <c r="B157" s="65" t="s">
        <v>110</v>
      </c>
      <c r="C157" s="84">
        <f>-C26</f>
        <v>320280</v>
      </c>
      <c r="D157" s="26"/>
      <c r="E157" s="26"/>
      <c r="F157" s="27"/>
      <c r="G157" s="27"/>
      <c r="H157" s="27"/>
      <c r="I157" s="27"/>
      <c r="J157" s="27"/>
      <c r="K157" s="27"/>
      <c r="L157" s="27"/>
      <c r="M157" s="26"/>
      <c r="N157" s="26"/>
      <c r="O157" s="26"/>
      <c r="P157" s="26"/>
      <c r="Q157" s="26"/>
    </row>
    <row r="158" spans="2:17" ht="15.75" x14ac:dyDescent="0.25">
      <c r="B158" s="65" t="s">
        <v>25</v>
      </c>
      <c r="C158" s="84">
        <f>C29-C157-C156</f>
        <v>470751.07166779088</v>
      </c>
      <c r="D158" s="26"/>
      <c r="E158" s="26"/>
      <c r="F158" s="27"/>
      <c r="G158" s="27"/>
      <c r="H158" s="27"/>
      <c r="I158" s="27"/>
      <c r="J158" s="27"/>
      <c r="K158" s="27"/>
      <c r="L158" s="27"/>
      <c r="M158" s="26"/>
      <c r="N158" s="26"/>
      <c r="O158" s="26"/>
      <c r="P158" s="26"/>
      <c r="Q158" s="26"/>
    </row>
    <row r="159" spans="2:17" ht="15.75" x14ac:dyDescent="0.25">
      <c r="B159" s="174"/>
      <c r="C159" s="174"/>
      <c r="D159" s="26"/>
      <c r="E159" s="26"/>
      <c r="F159" s="27"/>
      <c r="G159" s="27"/>
      <c r="H159" s="27"/>
      <c r="I159" s="27"/>
      <c r="J159" s="27"/>
      <c r="K159" s="27"/>
      <c r="L159" s="27"/>
      <c r="M159" s="26"/>
      <c r="N159" s="26"/>
      <c r="O159" s="26"/>
      <c r="P159" s="26"/>
      <c r="Q159" s="26"/>
    </row>
    <row r="160" spans="2:17" ht="15.75" x14ac:dyDescent="0.25">
      <c r="B160" s="174"/>
      <c r="C160" s="174"/>
      <c r="D160" s="26"/>
      <c r="E160" s="26"/>
      <c r="F160" s="27"/>
      <c r="G160" s="27"/>
      <c r="H160" s="27"/>
      <c r="I160" s="27"/>
      <c r="J160" s="27"/>
      <c r="K160" s="27"/>
      <c r="L160" s="27"/>
      <c r="M160" s="26"/>
      <c r="N160" s="26"/>
      <c r="O160" s="26"/>
      <c r="P160" s="26"/>
      <c r="Q160" s="26"/>
    </row>
    <row r="161" spans="2:17" ht="15.75" x14ac:dyDescent="0.25">
      <c r="B161" s="26"/>
      <c r="C161" s="26"/>
      <c r="D161" s="26"/>
      <c r="E161" s="26"/>
      <c r="F161" s="27"/>
      <c r="G161" s="27"/>
      <c r="H161" s="27"/>
      <c r="I161" s="27"/>
      <c r="J161" s="27"/>
      <c r="K161" s="27"/>
      <c r="L161" s="27"/>
      <c r="M161" s="26"/>
      <c r="N161" s="26"/>
      <c r="O161" s="26"/>
      <c r="P161" s="26"/>
      <c r="Q161" s="26"/>
    </row>
    <row r="162" spans="2:17" ht="15.75" x14ac:dyDescent="0.25">
      <c r="B162" s="26"/>
      <c r="C162" s="26"/>
      <c r="D162" s="26"/>
      <c r="E162" s="26"/>
      <c r="F162" s="27"/>
      <c r="G162" s="27"/>
      <c r="H162" s="27"/>
      <c r="I162" s="27"/>
      <c r="J162" s="27"/>
      <c r="K162" s="27"/>
      <c r="L162" s="27"/>
      <c r="M162" s="26"/>
      <c r="N162" s="26"/>
      <c r="O162" s="26"/>
      <c r="P162" s="26"/>
      <c r="Q162" s="26"/>
    </row>
    <row r="163" spans="2:17" ht="15.75" x14ac:dyDescent="0.25">
      <c r="B163" s="26"/>
      <c r="C163" s="26"/>
      <c r="D163" s="26"/>
      <c r="E163" s="26"/>
      <c r="F163" s="27"/>
      <c r="G163" s="27"/>
      <c r="H163" s="27"/>
      <c r="I163" s="27"/>
      <c r="J163" s="27"/>
      <c r="K163" s="27"/>
      <c r="L163" s="27"/>
      <c r="M163" s="26"/>
      <c r="N163" s="26"/>
      <c r="O163" s="26"/>
      <c r="P163" s="26"/>
      <c r="Q163" s="26"/>
    </row>
    <row r="164" spans="2:17" ht="15.75" x14ac:dyDescent="0.25">
      <c r="B164" s="26"/>
      <c r="C164" s="26"/>
      <c r="D164" s="26"/>
      <c r="E164" s="26"/>
      <c r="F164" s="27"/>
      <c r="G164" s="27"/>
      <c r="H164" s="27"/>
      <c r="I164" s="27"/>
      <c r="J164" s="27"/>
      <c r="K164" s="27"/>
      <c r="L164" s="27"/>
      <c r="M164" s="26"/>
      <c r="N164" s="26"/>
      <c r="O164" s="26"/>
      <c r="P164" s="26"/>
      <c r="Q164" s="26"/>
    </row>
    <row r="165" spans="2:17" ht="15.75" x14ac:dyDescent="0.25">
      <c r="B165" s="26"/>
      <c r="C165" s="26"/>
      <c r="D165" s="26"/>
      <c r="E165" s="26"/>
      <c r="F165" s="27"/>
      <c r="G165" s="27"/>
      <c r="H165" s="27"/>
      <c r="I165" s="27"/>
      <c r="J165" s="27"/>
      <c r="K165" s="27"/>
      <c r="L165" s="27"/>
      <c r="M165" s="26"/>
      <c r="N165" s="26"/>
      <c r="O165" s="26"/>
      <c r="P165" s="26"/>
      <c r="Q165" s="26"/>
    </row>
    <row r="166" spans="2:17" ht="15.75" x14ac:dyDescent="0.25">
      <c r="B166" s="26"/>
      <c r="C166" s="26"/>
      <c r="D166" s="26"/>
      <c r="E166" s="26"/>
      <c r="F166" s="27"/>
      <c r="G166" s="27"/>
      <c r="H166" s="27"/>
      <c r="I166" s="27"/>
      <c r="J166" s="27"/>
      <c r="K166" s="27"/>
      <c r="L166" s="27"/>
      <c r="M166" s="26"/>
      <c r="N166" s="26"/>
      <c r="O166" s="26"/>
      <c r="P166" s="26"/>
      <c r="Q166" s="26"/>
    </row>
    <row r="167" spans="2:17" ht="15.75" x14ac:dyDescent="0.25">
      <c r="B167" s="26"/>
      <c r="C167" s="26"/>
      <c r="D167" s="26"/>
      <c r="E167" s="26"/>
      <c r="F167" s="27"/>
      <c r="G167" s="27"/>
      <c r="H167" s="27"/>
      <c r="I167" s="27"/>
      <c r="J167" s="27"/>
      <c r="K167" s="27"/>
      <c r="L167" s="27"/>
      <c r="M167" s="26"/>
      <c r="N167" s="26"/>
      <c r="O167" s="26"/>
      <c r="P167" s="26"/>
      <c r="Q167" s="26"/>
    </row>
    <row r="168" spans="2:17" ht="15.75" x14ac:dyDescent="0.25">
      <c r="B168" s="26"/>
      <c r="C168" s="26"/>
      <c r="D168" s="26"/>
      <c r="E168" s="26"/>
      <c r="F168" s="27"/>
      <c r="G168" s="27"/>
      <c r="H168" s="27"/>
      <c r="I168" s="27"/>
      <c r="J168" s="27"/>
      <c r="K168" s="27"/>
      <c r="L168" s="27"/>
      <c r="M168" s="26"/>
      <c r="N168" s="26"/>
      <c r="O168" s="26"/>
      <c r="P168" s="26"/>
      <c r="Q168" s="26"/>
    </row>
    <row r="169" spans="2:17" ht="15.75" x14ac:dyDescent="0.25">
      <c r="B169" s="26"/>
      <c r="C169" s="26"/>
      <c r="D169" s="26"/>
      <c r="E169" s="26"/>
      <c r="F169" s="27"/>
      <c r="G169" s="27"/>
      <c r="H169" s="27"/>
      <c r="I169" s="27"/>
      <c r="J169" s="27"/>
      <c r="K169" s="27"/>
      <c r="L169" s="27"/>
      <c r="M169" s="26"/>
      <c r="N169" s="26"/>
      <c r="O169" s="26"/>
      <c r="P169" s="26"/>
      <c r="Q169" s="26"/>
    </row>
    <row r="170" spans="2:17" ht="15.75" x14ac:dyDescent="0.25">
      <c r="B170" s="26"/>
      <c r="C170" s="26"/>
      <c r="D170" s="26"/>
      <c r="E170" s="26"/>
      <c r="F170" s="27"/>
      <c r="G170" s="27"/>
      <c r="H170" s="27"/>
      <c r="I170" s="27"/>
      <c r="J170" s="27"/>
      <c r="K170" s="27"/>
      <c r="L170" s="27"/>
      <c r="M170" s="26"/>
      <c r="N170" s="26"/>
      <c r="O170" s="26"/>
      <c r="P170" s="26"/>
      <c r="Q170" s="26"/>
    </row>
    <row r="171" spans="2:17" ht="15.75" x14ac:dyDescent="0.25">
      <c r="B171" s="26"/>
      <c r="C171" s="26"/>
      <c r="D171" s="26"/>
      <c r="E171" s="26"/>
      <c r="F171" s="27"/>
      <c r="G171" s="27"/>
      <c r="H171" s="27"/>
      <c r="I171" s="27"/>
      <c r="J171" s="27"/>
      <c r="K171" s="27"/>
      <c r="L171" s="27"/>
      <c r="M171" s="26"/>
      <c r="N171" s="26"/>
      <c r="O171" s="26"/>
      <c r="P171" s="26"/>
      <c r="Q171" s="26"/>
    </row>
    <row r="172" spans="2:17" ht="15.75" x14ac:dyDescent="0.25">
      <c r="B172" s="26"/>
      <c r="C172" s="26"/>
      <c r="D172" s="26"/>
      <c r="E172" s="26"/>
      <c r="F172" s="27"/>
      <c r="G172" s="27"/>
      <c r="H172" s="27"/>
      <c r="I172" s="27"/>
      <c r="J172" s="27"/>
      <c r="K172" s="27"/>
      <c r="L172" s="27"/>
      <c r="M172" s="26"/>
      <c r="N172" s="26"/>
      <c r="O172" s="26"/>
      <c r="P172" s="26"/>
      <c r="Q172" s="26"/>
    </row>
    <row r="173" spans="2:17" ht="15.75" x14ac:dyDescent="0.25">
      <c r="B173" s="26"/>
      <c r="C173" s="26"/>
      <c r="D173" s="26"/>
      <c r="E173" s="26"/>
      <c r="F173" s="27"/>
      <c r="G173" s="27"/>
      <c r="H173" s="27"/>
      <c r="I173" s="27"/>
      <c r="J173" s="27"/>
      <c r="K173" s="27"/>
      <c r="L173" s="27"/>
      <c r="M173" s="26"/>
      <c r="N173" s="26"/>
      <c r="O173" s="26"/>
      <c r="P173" s="26"/>
      <c r="Q173" s="26"/>
    </row>
    <row r="174" spans="2:17" ht="15.75" x14ac:dyDescent="0.25">
      <c r="B174" s="26"/>
      <c r="C174" s="26"/>
      <c r="D174" s="26"/>
      <c r="E174" s="26"/>
      <c r="F174" s="27"/>
      <c r="G174" s="27"/>
      <c r="H174" s="27"/>
      <c r="I174" s="27"/>
      <c r="J174" s="27"/>
      <c r="K174" s="27"/>
      <c r="L174" s="27"/>
      <c r="M174" s="26"/>
      <c r="N174" s="26"/>
      <c r="O174" s="26"/>
      <c r="P174" s="26"/>
      <c r="Q174" s="26"/>
    </row>
    <row r="175" spans="2:17" ht="15.75" x14ac:dyDescent="0.25">
      <c r="B175" s="26"/>
      <c r="C175" s="26"/>
      <c r="D175" s="26"/>
      <c r="E175" s="26"/>
      <c r="F175" s="27"/>
      <c r="G175" s="27"/>
      <c r="H175" s="27"/>
      <c r="I175" s="27"/>
      <c r="J175" s="27"/>
      <c r="K175" s="27"/>
      <c r="L175" s="27"/>
      <c r="M175" s="26"/>
      <c r="N175" s="26"/>
      <c r="O175" s="26"/>
      <c r="P175" s="26"/>
      <c r="Q175" s="26"/>
    </row>
    <row r="176" spans="2:17" ht="15.75" x14ac:dyDescent="0.25">
      <c r="B176" s="26"/>
      <c r="C176" s="26"/>
      <c r="D176" s="26"/>
      <c r="E176" s="26"/>
      <c r="F176" s="27"/>
      <c r="G176" s="27"/>
      <c r="H176" s="27"/>
      <c r="I176" s="27"/>
      <c r="J176" s="27"/>
      <c r="K176" s="27"/>
      <c r="L176" s="27"/>
      <c r="M176" s="26"/>
      <c r="N176" s="26"/>
      <c r="O176" s="26"/>
      <c r="P176" s="26"/>
      <c r="Q176" s="26"/>
    </row>
    <row r="177" spans="2:17" ht="15.75" x14ac:dyDescent="0.25">
      <c r="B177" s="26"/>
      <c r="C177" s="26"/>
      <c r="D177" s="26"/>
      <c r="E177" s="26"/>
      <c r="F177" s="27"/>
      <c r="G177" s="27"/>
      <c r="H177" s="27"/>
      <c r="I177" s="27"/>
      <c r="J177" s="27"/>
      <c r="K177" s="27"/>
      <c r="L177" s="27"/>
      <c r="M177" s="26"/>
      <c r="N177" s="26"/>
      <c r="O177" s="26"/>
      <c r="P177" s="26"/>
      <c r="Q177" s="26"/>
    </row>
    <row r="178" spans="2:17" ht="15.75" x14ac:dyDescent="0.25">
      <c r="B178" s="26"/>
      <c r="C178" s="26"/>
      <c r="D178" s="60">
        <f>MAX(0,C100-D126)</f>
        <v>0</v>
      </c>
      <c r="E178" s="26"/>
      <c r="F178" s="27"/>
      <c r="G178" s="27"/>
      <c r="H178" s="27"/>
      <c r="I178" s="27"/>
      <c r="J178" s="27"/>
      <c r="K178" s="27"/>
      <c r="L178" s="27"/>
      <c r="M178" s="26"/>
      <c r="N178" s="26"/>
      <c r="O178" s="26"/>
      <c r="P178" s="26"/>
      <c r="Q178" s="26"/>
    </row>
    <row r="179" spans="2:17" ht="15.75" x14ac:dyDescent="0.25">
      <c r="B179" s="26"/>
      <c r="C179" s="26"/>
      <c r="D179" s="60">
        <f>MAX(0,C97-D126)</f>
        <v>0</v>
      </c>
      <c r="E179" s="26"/>
      <c r="F179" s="27"/>
      <c r="G179" s="27"/>
      <c r="H179" s="27"/>
      <c r="I179" s="27"/>
      <c r="J179" s="27"/>
      <c r="K179" s="27"/>
      <c r="L179" s="27"/>
      <c r="M179" s="26"/>
      <c r="N179" s="26"/>
      <c r="O179" s="26"/>
      <c r="P179" s="26"/>
      <c r="Q179" s="26"/>
    </row>
    <row r="180" spans="2:17" ht="15.75" x14ac:dyDescent="0.25">
      <c r="B180" s="26"/>
      <c r="C180" s="26"/>
      <c r="D180" s="26"/>
      <c r="E180" s="26"/>
      <c r="F180" s="27"/>
      <c r="G180" s="27"/>
      <c r="H180" s="27"/>
      <c r="I180" s="27"/>
      <c r="J180" s="27"/>
      <c r="K180" s="27"/>
      <c r="L180" s="27"/>
      <c r="M180" s="26"/>
      <c r="N180" s="26"/>
      <c r="O180" s="26"/>
      <c r="P180" s="26"/>
      <c r="Q180" s="26"/>
    </row>
    <row r="181" spans="2:17" x14ac:dyDescent="0.2">
      <c r="B181" s="26"/>
      <c r="C181" s="26"/>
      <c r="D181" s="26"/>
      <c r="E181" s="26"/>
      <c r="F181" s="26"/>
      <c r="G181" s="26"/>
      <c r="H181" s="26"/>
      <c r="I181" s="26"/>
      <c r="J181" s="26"/>
      <c r="K181" s="26"/>
      <c r="L181" s="26"/>
      <c r="M181" s="26"/>
      <c r="N181" s="26"/>
      <c r="O181" s="26"/>
      <c r="P181" s="26"/>
      <c r="Q181" s="26"/>
    </row>
    <row r="182" spans="2:17" x14ac:dyDescent="0.2">
      <c r="B182" s="26"/>
      <c r="C182" s="26"/>
      <c r="D182" s="26"/>
      <c r="E182" s="26"/>
      <c r="F182" s="26"/>
      <c r="G182" s="26"/>
      <c r="H182" s="26"/>
      <c r="I182" s="26"/>
      <c r="J182" s="26"/>
      <c r="K182" s="26"/>
      <c r="L182" s="26"/>
      <c r="M182" s="26"/>
      <c r="N182" s="26"/>
      <c r="O182" s="26"/>
      <c r="P182" s="26"/>
      <c r="Q182" s="26"/>
    </row>
    <row r="183" spans="2:17" x14ac:dyDescent="0.2">
      <c r="B183" s="26"/>
      <c r="C183" s="26"/>
      <c r="D183" s="26"/>
      <c r="E183" s="26"/>
      <c r="F183" s="26"/>
      <c r="G183" s="26"/>
      <c r="H183" s="26"/>
      <c r="I183" s="26"/>
      <c r="J183" s="26"/>
      <c r="K183" s="26"/>
      <c r="L183" s="26"/>
      <c r="M183" s="26"/>
      <c r="N183" s="26"/>
      <c r="O183" s="26"/>
      <c r="P183" s="26"/>
      <c r="Q183" s="26"/>
    </row>
    <row r="184" spans="2:17" x14ac:dyDescent="0.2">
      <c r="B184" s="26"/>
      <c r="C184" s="26"/>
      <c r="D184" s="26"/>
      <c r="E184" s="26"/>
      <c r="F184" s="26"/>
      <c r="G184" s="26"/>
      <c r="H184" s="26"/>
      <c r="I184" s="26"/>
      <c r="J184" s="26"/>
      <c r="K184" s="26"/>
      <c r="L184" s="26"/>
      <c r="M184" s="26"/>
      <c r="N184" s="26"/>
      <c r="O184" s="26"/>
      <c r="P184" s="26"/>
      <c r="Q184" s="26"/>
    </row>
    <row r="185" spans="2:17" x14ac:dyDescent="0.2">
      <c r="B185" s="26"/>
      <c r="C185" s="26"/>
      <c r="D185" s="26"/>
      <c r="E185" s="26"/>
      <c r="F185" s="26"/>
      <c r="G185" s="26"/>
      <c r="H185" s="26"/>
      <c r="I185" s="26"/>
      <c r="J185" s="26"/>
      <c r="K185" s="26"/>
      <c r="L185" s="26"/>
      <c r="M185" s="26"/>
      <c r="N185" s="26"/>
      <c r="O185" s="26"/>
      <c r="P185" s="26"/>
      <c r="Q185" s="26"/>
    </row>
    <row r="186" spans="2:17" x14ac:dyDescent="0.2">
      <c r="B186" s="26"/>
      <c r="C186" s="26"/>
      <c r="D186" s="26"/>
      <c r="E186" s="26"/>
      <c r="F186" s="26"/>
      <c r="G186" s="26"/>
      <c r="H186" s="26"/>
      <c r="I186" s="26"/>
      <c r="J186" s="26"/>
      <c r="K186" s="26"/>
      <c r="L186" s="26"/>
      <c r="M186" s="26"/>
      <c r="N186" s="26"/>
      <c r="O186" s="26"/>
      <c r="P186" s="26"/>
      <c r="Q186" s="26"/>
    </row>
    <row r="187" spans="2:17" x14ac:dyDescent="0.2">
      <c r="B187" s="26"/>
      <c r="C187" s="26"/>
      <c r="D187" s="26"/>
      <c r="E187" s="26"/>
      <c r="F187" s="26"/>
      <c r="G187" s="26"/>
      <c r="H187" s="26"/>
      <c r="I187" s="26"/>
      <c r="J187" s="26"/>
      <c r="K187" s="26"/>
      <c r="L187" s="26"/>
      <c r="M187" s="26"/>
      <c r="N187" s="26"/>
      <c r="O187" s="26"/>
      <c r="P187" s="26"/>
      <c r="Q187" s="26"/>
    </row>
    <row r="188" spans="2:17" x14ac:dyDescent="0.2">
      <c r="B188" s="26"/>
      <c r="C188" s="26"/>
      <c r="D188" s="26"/>
      <c r="E188" s="26"/>
      <c r="F188" s="26"/>
      <c r="G188" s="26"/>
      <c r="H188" s="26"/>
      <c r="I188" s="26"/>
      <c r="J188" s="26"/>
      <c r="K188" s="26"/>
      <c r="L188" s="26"/>
      <c r="M188" s="26"/>
      <c r="N188" s="26"/>
      <c r="O188" s="26"/>
      <c r="P188" s="26"/>
      <c r="Q188" s="26"/>
    </row>
    <row r="189" spans="2:17" x14ac:dyDescent="0.2">
      <c r="B189" s="26"/>
      <c r="C189" s="26"/>
      <c r="D189" s="26"/>
      <c r="E189" s="26"/>
      <c r="F189" s="26"/>
      <c r="G189" s="26"/>
      <c r="H189" s="26"/>
      <c r="I189" s="26"/>
      <c r="J189" s="26"/>
      <c r="K189" s="26"/>
      <c r="L189" s="26"/>
      <c r="M189" s="26"/>
      <c r="N189" s="26"/>
      <c r="O189" s="26"/>
      <c r="P189" s="26"/>
      <c r="Q189" s="26"/>
    </row>
    <row r="190" spans="2:17" ht="23.25" x14ac:dyDescent="0.35">
      <c r="B190" s="61"/>
      <c r="C190" s="61"/>
      <c r="D190" s="61"/>
      <c r="E190" s="61"/>
      <c r="F190" s="61"/>
      <c r="G190" s="61"/>
      <c r="H190" s="26"/>
      <c r="I190" s="26"/>
      <c r="J190" s="26"/>
      <c r="K190" s="26"/>
      <c r="L190" s="26"/>
      <c r="M190" s="26"/>
      <c r="N190" s="26"/>
      <c r="O190" s="26"/>
      <c r="P190" s="26"/>
      <c r="Q190" s="26"/>
    </row>
    <row r="191" spans="2:17" ht="23.25" hidden="1" x14ac:dyDescent="0.35">
      <c r="B191" s="61" t="s">
        <v>77</v>
      </c>
      <c r="C191" s="26"/>
      <c r="D191" s="26"/>
      <c r="E191" s="26"/>
      <c r="F191" s="26"/>
      <c r="G191" s="26"/>
      <c r="H191" s="26"/>
      <c r="I191" s="26"/>
      <c r="J191" s="26"/>
      <c r="K191" s="26"/>
      <c r="L191" s="26"/>
      <c r="M191" s="26"/>
      <c r="N191" s="26"/>
      <c r="O191" s="26"/>
      <c r="P191" s="26"/>
      <c r="Q191" s="26"/>
    </row>
    <row r="192" spans="2:17" hidden="1" x14ac:dyDescent="0.2">
      <c r="B192" s="26"/>
      <c r="C192" s="26"/>
      <c r="D192" s="26"/>
      <c r="E192" s="26"/>
      <c r="F192" s="26"/>
      <c r="G192" s="26"/>
      <c r="H192" s="26"/>
      <c r="I192" s="26"/>
      <c r="J192" s="26"/>
      <c r="K192" s="26"/>
      <c r="L192" s="26"/>
      <c r="M192" s="26"/>
      <c r="N192" s="26"/>
      <c r="O192" s="26"/>
      <c r="P192" s="26"/>
      <c r="Q192" s="26"/>
    </row>
    <row r="193" spans="2:17" hidden="1" x14ac:dyDescent="0.2">
      <c r="B193" s="26" t="s">
        <v>71</v>
      </c>
      <c r="C193" s="26">
        <v>10</v>
      </c>
      <c r="D193" s="26"/>
      <c r="E193" s="26"/>
      <c r="F193" s="26"/>
      <c r="G193" s="26"/>
      <c r="H193" s="26"/>
      <c r="I193" s="26"/>
      <c r="J193" s="26"/>
      <c r="K193" s="26"/>
      <c r="L193" s="26"/>
      <c r="M193" s="26"/>
      <c r="N193" s="26"/>
      <c r="O193" s="26"/>
      <c r="P193" s="26"/>
      <c r="Q193" s="26"/>
    </row>
    <row r="194" spans="2:17" hidden="1" x14ac:dyDescent="0.2">
      <c r="B194" s="26" t="s">
        <v>78</v>
      </c>
      <c r="C194" s="62">
        <v>25000</v>
      </c>
      <c r="D194" s="26"/>
      <c r="E194" s="26"/>
      <c r="F194" s="26"/>
      <c r="G194" s="26"/>
      <c r="H194" s="26"/>
      <c r="I194" s="26"/>
      <c r="J194" s="26"/>
      <c r="K194" s="26"/>
      <c r="L194" s="26"/>
      <c r="M194" s="26"/>
      <c r="N194" s="26"/>
      <c r="O194" s="26"/>
      <c r="P194" s="26"/>
      <c r="Q194" s="26"/>
    </row>
    <row r="195" spans="2:17" hidden="1" x14ac:dyDescent="0.2">
      <c r="B195" s="26" t="s">
        <v>79</v>
      </c>
      <c r="C195" s="63">
        <v>0.2</v>
      </c>
      <c r="D195" s="26"/>
      <c r="E195" s="26"/>
      <c r="F195" s="26"/>
      <c r="G195" s="26"/>
      <c r="H195" s="26"/>
      <c r="I195" s="26"/>
      <c r="J195" s="26"/>
      <c r="K195" s="26"/>
      <c r="L195" s="26"/>
      <c r="M195" s="26"/>
      <c r="N195" s="26"/>
      <c r="O195" s="26"/>
      <c r="P195" s="26"/>
      <c r="Q195" s="26"/>
    </row>
    <row r="196" spans="2:17" hidden="1" x14ac:dyDescent="0.2">
      <c r="B196" s="26" t="s">
        <v>80</v>
      </c>
      <c r="C196" s="63">
        <v>0.3</v>
      </c>
      <c r="D196" s="26"/>
      <c r="E196" s="26"/>
      <c r="F196" s="26"/>
      <c r="G196" s="26"/>
      <c r="H196" s="26"/>
      <c r="I196" s="26"/>
      <c r="J196" s="26"/>
      <c r="K196" s="26"/>
      <c r="L196" s="26"/>
      <c r="M196" s="26"/>
      <c r="N196" s="26"/>
      <c r="O196" s="26"/>
      <c r="P196" s="26"/>
      <c r="Q196" s="26"/>
    </row>
    <row r="197" spans="2:17" hidden="1" x14ac:dyDescent="0.2">
      <c r="B197" s="26" t="s">
        <v>81</v>
      </c>
      <c r="C197" s="63">
        <v>0.21049999999999999</v>
      </c>
      <c r="D197" s="64" t="s">
        <v>82</v>
      </c>
      <c r="E197" s="26"/>
      <c r="F197" s="26"/>
      <c r="G197" s="26"/>
      <c r="H197" s="26"/>
      <c r="I197" s="26"/>
      <c r="J197" s="26"/>
      <c r="K197" s="26"/>
      <c r="L197" s="26"/>
      <c r="M197" s="26"/>
      <c r="N197" s="26"/>
      <c r="O197" s="26"/>
      <c r="P197" s="26"/>
      <c r="Q197" s="26"/>
    </row>
    <row r="198" spans="2:17" hidden="1" x14ac:dyDescent="0.2">
      <c r="B198" s="26" t="s">
        <v>83</v>
      </c>
      <c r="C198" s="63">
        <f>C197</f>
        <v>0.21049999999999999</v>
      </c>
      <c r="D198" s="64" t="s">
        <v>84</v>
      </c>
      <c r="E198" s="26"/>
      <c r="F198" s="26"/>
      <c r="G198" s="26"/>
      <c r="H198" s="26"/>
      <c r="I198" s="26"/>
      <c r="J198" s="26"/>
      <c r="K198" s="26"/>
      <c r="L198" s="26"/>
      <c r="M198" s="26"/>
      <c r="N198" s="26"/>
      <c r="O198" s="26"/>
      <c r="P198" s="26"/>
      <c r="Q198" s="26"/>
    </row>
    <row r="199" spans="2:17" hidden="1" x14ac:dyDescent="0.2">
      <c r="B199" s="26" t="s">
        <v>85</v>
      </c>
      <c r="C199" s="62">
        <v>50</v>
      </c>
      <c r="D199" s="26"/>
      <c r="E199" s="26"/>
      <c r="F199" s="26"/>
      <c r="G199" s="26"/>
      <c r="H199" s="26"/>
      <c r="I199" s="26"/>
      <c r="J199" s="26"/>
      <c r="K199" s="26"/>
      <c r="L199" s="26"/>
      <c r="M199" s="26"/>
      <c r="N199" s="26"/>
      <c r="O199" s="26"/>
      <c r="P199" s="26"/>
      <c r="Q199" s="26"/>
    </row>
    <row r="200" spans="2:17" hidden="1" x14ac:dyDescent="0.2">
      <c r="B200" s="26"/>
      <c r="C200" s="26"/>
      <c r="D200" s="26"/>
      <c r="E200" s="26"/>
      <c r="F200" s="26"/>
      <c r="G200" s="26"/>
      <c r="H200" s="26"/>
      <c r="I200" s="26"/>
      <c r="J200" s="26"/>
      <c r="K200" s="26"/>
      <c r="L200" s="26"/>
      <c r="M200" s="26"/>
      <c r="N200" s="26"/>
      <c r="O200" s="26"/>
      <c r="P200" s="26"/>
      <c r="Q200" s="26"/>
    </row>
    <row r="201" spans="2:17" hidden="1" x14ac:dyDescent="0.2">
      <c r="B201" s="65" t="s">
        <v>86</v>
      </c>
      <c r="C201" s="65" t="s">
        <v>87</v>
      </c>
      <c r="D201" s="66" t="s">
        <v>88</v>
      </c>
      <c r="E201" s="66" t="s">
        <v>89</v>
      </c>
      <c r="F201" s="26"/>
      <c r="G201" s="26"/>
      <c r="H201" s="26"/>
      <c r="I201" s="26"/>
      <c r="J201" s="26"/>
      <c r="K201" s="26"/>
      <c r="L201" s="26"/>
      <c r="M201" s="26"/>
      <c r="N201" s="26"/>
      <c r="O201" s="26"/>
      <c r="P201" s="26"/>
      <c r="Q201" s="26"/>
    </row>
    <row r="202" spans="2:17" hidden="1" x14ac:dyDescent="0.2">
      <c r="B202" s="65"/>
      <c r="C202" s="65"/>
      <c r="D202" s="67">
        <f>D204/-12</f>
        <v>50</v>
      </c>
      <c r="E202" s="67">
        <f>E204/-12</f>
        <v>185.35681186283583</v>
      </c>
      <c r="F202" s="26"/>
      <c r="G202" s="26"/>
      <c r="H202" s="26"/>
      <c r="I202" s="26"/>
      <c r="J202" s="26"/>
      <c r="K202" s="26"/>
      <c r="L202" s="26"/>
      <c r="M202" s="26"/>
      <c r="N202" s="26"/>
      <c r="O202" s="26"/>
      <c r="P202" s="26"/>
      <c r="Q202" s="26"/>
    </row>
    <row r="203" spans="2:17" hidden="1" x14ac:dyDescent="0.2">
      <c r="B203" s="26" t="s">
        <v>90</v>
      </c>
      <c r="C203" s="62">
        <f>C194</f>
        <v>25000</v>
      </c>
      <c r="D203" s="68">
        <f>C203</f>
        <v>25000</v>
      </c>
      <c r="E203" s="68">
        <f>D203</f>
        <v>25000</v>
      </c>
      <c r="F203" s="26"/>
      <c r="G203" s="26"/>
      <c r="H203" s="26"/>
      <c r="I203" s="26"/>
      <c r="J203" s="26"/>
      <c r="K203" s="26"/>
      <c r="L203" s="26"/>
      <c r="M203" s="26"/>
      <c r="N203" s="26"/>
      <c r="O203" s="26"/>
      <c r="P203" s="26"/>
      <c r="Q203" s="26"/>
    </row>
    <row r="204" spans="2:17" hidden="1" x14ac:dyDescent="0.2">
      <c r="B204" s="26" t="s">
        <v>91</v>
      </c>
      <c r="C204" s="62">
        <f>0</f>
        <v>0</v>
      </c>
      <c r="D204" s="68">
        <f>-C199*12</f>
        <v>-600</v>
      </c>
      <c r="E204" s="68">
        <v>-2224.28174235403</v>
      </c>
      <c r="F204" s="26"/>
      <c r="G204" s="26"/>
      <c r="H204" s="26"/>
      <c r="I204" s="26"/>
      <c r="J204" s="26"/>
      <c r="K204" s="26"/>
      <c r="L204" s="26"/>
      <c r="M204" s="26"/>
      <c r="N204" s="26"/>
      <c r="O204" s="26"/>
      <c r="P204" s="26"/>
      <c r="Q204" s="26"/>
    </row>
    <row r="205" spans="2:17" hidden="1" x14ac:dyDescent="0.2">
      <c r="B205" s="26" t="s">
        <v>0</v>
      </c>
      <c r="C205" s="62">
        <f>-C203*C195</f>
        <v>-5000</v>
      </c>
      <c r="D205" s="68">
        <f>C205+(D204*-C196)</f>
        <v>-4820</v>
      </c>
      <c r="E205" s="68">
        <f>(E203+E204)*-C195</f>
        <v>-4555.1436515291944</v>
      </c>
      <c r="F205" s="26"/>
      <c r="G205" s="26"/>
      <c r="H205" s="26"/>
      <c r="I205" s="26"/>
      <c r="J205" s="26"/>
      <c r="K205" s="26"/>
      <c r="L205" s="26"/>
      <c r="M205" s="26"/>
      <c r="N205" s="26"/>
      <c r="O205" s="26"/>
      <c r="P205" s="26"/>
      <c r="Q205" s="26"/>
    </row>
    <row r="206" spans="2:17" hidden="1" x14ac:dyDescent="0.2">
      <c r="B206" s="26" t="s">
        <v>92</v>
      </c>
      <c r="C206" s="62">
        <f>-C203*C198</f>
        <v>-5262.5</v>
      </c>
      <c r="D206" s="68">
        <f>C206+D204*-C198</f>
        <v>-5136.2</v>
      </c>
      <c r="E206" s="68">
        <f>(E203+E204)*-C198</f>
        <v>-4794.2886932344763</v>
      </c>
      <c r="F206" s="26"/>
      <c r="G206" s="26"/>
      <c r="H206" s="26"/>
      <c r="I206" s="26"/>
      <c r="J206" s="26"/>
      <c r="K206" s="26"/>
      <c r="L206" s="26"/>
      <c r="M206" s="26"/>
      <c r="N206" s="26"/>
      <c r="O206" s="26"/>
      <c r="P206" s="26"/>
      <c r="Q206" s="26"/>
    </row>
    <row r="207" spans="2:17" hidden="1" x14ac:dyDescent="0.2">
      <c r="B207" s="69" t="s">
        <v>93</v>
      </c>
      <c r="C207" s="70">
        <f>C203+C205+C206+C204</f>
        <v>14737.5</v>
      </c>
      <c r="D207" s="71">
        <f>SUM(D203:D206)</f>
        <v>14443.8</v>
      </c>
      <c r="E207" s="71">
        <f>SUM(E203:E206)</f>
        <v>13426.2859128823</v>
      </c>
      <c r="F207" s="26"/>
      <c r="G207" s="26"/>
      <c r="H207" s="26"/>
      <c r="I207" s="26"/>
      <c r="J207" s="26"/>
      <c r="K207" s="26"/>
      <c r="L207" s="26"/>
      <c r="M207" s="26"/>
      <c r="N207" s="26"/>
      <c r="O207" s="26"/>
      <c r="P207" s="26"/>
      <c r="Q207" s="26"/>
    </row>
    <row r="208" spans="2:17" hidden="1" x14ac:dyDescent="0.2">
      <c r="B208" s="26" t="s">
        <v>94</v>
      </c>
      <c r="C208" s="62">
        <f>-C199*12</f>
        <v>-600</v>
      </c>
      <c r="D208" s="68">
        <v>0</v>
      </c>
      <c r="E208" s="68">
        <v>0</v>
      </c>
      <c r="F208" s="26"/>
      <c r="G208" s="26"/>
      <c r="H208" s="26"/>
      <c r="I208" s="26"/>
      <c r="J208" s="26"/>
      <c r="K208" s="26"/>
      <c r="L208" s="26"/>
      <c r="M208" s="26"/>
      <c r="N208" s="26"/>
      <c r="O208" s="26"/>
      <c r="P208" s="26"/>
      <c r="Q208" s="26"/>
    </row>
    <row r="209" spans="2:17" hidden="1" x14ac:dyDescent="0.2">
      <c r="B209" s="35" t="s">
        <v>95</v>
      </c>
      <c r="C209" s="72">
        <f>C207+C208</f>
        <v>14137.5</v>
      </c>
      <c r="D209" s="73">
        <f>D207</f>
        <v>14443.8</v>
      </c>
      <c r="E209" s="73">
        <f>E207</f>
        <v>13426.2859128823</v>
      </c>
      <c r="F209" s="74">
        <f>C209-E209</f>
        <v>711.21408711769982</v>
      </c>
      <c r="G209" s="26"/>
      <c r="H209" s="26"/>
      <c r="I209" s="26"/>
      <c r="J209" s="26"/>
      <c r="K209" s="26"/>
      <c r="L209" s="26"/>
      <c r="M209" s="26"/>
      <c r="N209" s="26"/>
      <c r="O209" s="26"/>
      <c r="P209" s="26"/>
      <c r="Q209" s="26"/>
    </row>
    <row r="210" spans="2:17" hidden="1" x14ac:dyDescent="0.2">
      <c r="B210" s="35" t="s">
        <v>96</v>
      </c>
      <c r="C210" s="72"/>
      <c r="D210" s="73">
        <f>D209-C209</f>
        <v>306.29999999999927</v>
      </c>
      <c r="E210" s="73">
        <f>E209-C209</f>
        <v>-711.21408711769982</v>
      </c>
      <c r="F210" s="26"/>
      <c r="G210" s="26"/>
      <c r="H210" s="26"/>
      <c r="I210" s="26"/>
      <c r="J210" s="26"/>
      <c r="K210" s="26"/>
      <c r="L210" s="26"/>
      <c r="M210" s="26"/>
      <c r="N210" s="26"/>
      <c r="O210" s="26"/>
      <c r="P210" s="26"/>
      <c r="Q210" s="26"/>
    </row>
    <row r="211" spans="2:17" ht="23.25" hidden="1" customHeight="1" x14ac:dyDescent="0.2">
      <c r="B211" s="65" t="s">
        <v>97</v>
      </c>
      <c r="C211" s="75">
        <v>0</v>
      </c>
      <c r="D211" s="76">
        <f>D204*C193*C197</f>
        <v>-1263</v>
      </c>
      <c r="E211" s="76">
        <f>E204*C193*C197</f>
        <v>-4682.113067655233</v>
      </c>
      <c r="F211" s="26"/>
      <c r="G211" s="26"/>
      <c r="H211" s="26"/>
      <c r="I211" s="26"/>
      <c r="J211" s="26"/>
      <c r="K211" s="26"/>
      <c r="L211" s="26"/>
      <c r="M211" s="26"/>
      <c r="N211" s="26"/>
      <c r="O211" s="26"/>
      <c r="P211" s="26"/>
      <c r="Q211" s="26"/>
    </row>
    <row r="212" spans="2:17" hidden="1" x14ac:dyDescent="0.2">
      <c r="B212" s="64" t="str">
        <f>IF(E204&lt;-4296,"Achtung: Max-Betrag € 4.296,- p.a. möglich, davon € 1.800 sozialversicherungspflichtig!", IF(E204&lt;-2496,"Achtung: Von derSozVersPflicht sind max. € 2.496,- p.a. befreit",""))</f>
        <v/>
      </c>
      <c r="C212" s="26"/>
      <c r="D212" s="26"/>
      <c r="E212" s="26"/>
      <c r="F212" s="26"/>
      <c r="G212" s="26"/>
      <c r="H212" s="26"/>
      <c r="I212" s="26"/>
      <c r="J212" s="26"/>
      <c r="K212" s="26"/>
      <c r="L212" s="26"/>
      <c r="M212" s="26"/>
      <c r="N212" s="26"/>
      <c r="O212" s="26"/>
      <c r="P212" s="26"/>
      <c r="Q212" s="26"/>
    </row>
    <row r="213" spans="2:17" hidden="1" x14ac:dyDescent="0.2">
      <c r="B213" s="26" t="s">
        <v>98</v>
      </c>
      <c r="C213" s="26"/>
      <c r="D213" s="26"/>
      <c r="E213" s="26"/>
      <c r="F213" s="26"/>
      <c r="G213" s="26"/>
      <c r="H213" s="26"/>
      <c r="I213" s="26"/>
      <c r="J213" s="26"/>
      <c r="K213" s="26"/>
      <c r="L213" s="26"/>
      <c r="M213" s="26"/>
      <c r="N213" s="26"/>
      <c r="O213" s="26"/>
      <c r="P213" s="26"/>
      <c r="Q213" s="26"/>
    </row>
    <row r="214" spans="2:17" hidden="1" x14ac:dyDescent="0.2">
      <c r="B214" s="26" t="s">
        <v>99</v>
      </c>
      <c r="C214" s="77">
        <v>25</v>
      </c>
      <c r="D214" s="26"/>
      <c r="E214" s="26"/>
      <c r="F214" s="26"/>
      <c r="G214" s="26"/>
      <c r="H214" s="26"/>
      <c r="I214" s="26"/>
      <c r="J214" s="26"/>
      <c r="K214" s="26"/>
      <c r="L214" s="26"/>
      <c r="M214" s="26"/>
      <c r="N214" s="26"/>
      <c r="O214" s="26"/>
      <c r="P214" s="26"/>
      <c r="Q214" s="26"/>
    </row>
    <row r="215" spans="2:17" hidden="1" x14ac:dyDescent="0.2">
      <c r="B215" s="26" t="s">
        <v>100</v>
      </c>
      <c r="C215" s="63">
        <v>0.05</v>
      </c>
      <c r="D215" s="26"/>
      <c r="E215" s="26"/>
      <c r="F215" s="26"/>
      <c r="G215" s="26"/>
      <c r="H215" s="26"/>
      <c r="I215" s="26"/>
      <c r="J215" s="26"/>
      <c r="K215" s="26"/>
      <c r="L215" s="26"/>
      <c r="M215" s="26"/>
      <c r="N215" s="26"/>
      <c r="O215" s="26"/>
      <c r="P215" s="26"/>
      <c r="Q215" s="26"/>
    </row>
    <row r="216" spans="2:17" hidden="1" x14ac:dyDescent="0.2">
      <c r="B216" s="26" t="s">
        <v>101</v>
      </c>
      <c r="C216" s="77">
        <v>15</v>
      </c>
      <c r="D216" s="26"/>
      <c r="E216" s="26"/>
      <c r="F216" s="26"/>
      <c r="G216" s="26"/>
      <c r="H216" s="26"/>
      <c r="I216" s="26"/>
      <c r="J216" s="26"/>
      <c r="K216" s="26"/>
      <c r="L216" s="26"/>
      <c r="M216" s="26"/>
      <c r="N216" s="26"/>
      <c r="O216" s="26"/>
      <c r="P216" s="26"/>
      <c r="Q216" s="26"/>
    </row>
    <row r="217" spans="2:17" hidden="1" x14ac:dyDescent="0.2">
      <c r="B217" s="26"/>
      <c r="C217" s="26"/>
      <c r="D217" s="26"/>
      <c r="E217" s="26"/>
      <c r="F217" s="26"/>
      <c r="G217" s="26"/>
      <c r="H217" s="26"/>
      <c r="I217" s="26"/>
      <c r="J217" s="26"/>
      <c r="K217" s="26"/>
      <c r="L217" s="26"/>
      <c r="M217" s="26"/>
      <c r="N217" s="26"/>
      <c r="O217" s="26"/>
      <c r="P217" s="26"/>
      <c r="Q217" s="26"/>
    </row>
    <row r="218" spans="2:17" hidden="1" x14ac:dyDescent="0.2">
      <c r="B218" s="26"/>
      <c r="C218" s="26"/>
      <c r="D218" s="26"/>
      <c r="E218" s="26"/>
      <c r="F218" s="26"/>
      <c r="G218" s="26"/>
      <c r="H218" s="26"/>
      <c r="I218" s="26"/>
      <c r="J218" s="26"/>
      <c r="K218" s="26"/>
      <c r="L218" s="26"/>
      <c r="M218" s="26"/>
      <c r="N218" s="26"/>
      <c r="O218" s="26"/>
      <c r="P218" s="26"/>
      <c r="Q218" s="26"/>
    </row>
    <row r="219" spans="2:17" hidden="1" x14ac:dyDescent="0.2">
      <c r="B219" s="26" t="s">
        <v>102</v>
      </c>
      <c r="C219" s="26"/>
      <c r="D219" s="78">
        <f>FV(C215,C214,D204,0)</f>
        <v>28636.25929079263</v>
      </c>
      <c r="E219" s="78">
        <f>FV(C215,C214,E204,0)</f>
        <v>106158.51451637669</v>
      </c>
      <c r="F219" s="26"/>
      <c r="G219" s="26"/>
      <c r="H219" s="26"/>
      <c r="I219" s="26"/>
      <c r="J219" s="26"/>
      <c r="K219" s="26"/>
      <c r="L219" s="26"/>
      <c r="M219" s="26"/>
      <c r="N219" s="26"/>
      <c r="O219" s="26"/>
      <c r="P219" s="26"/>
      <c r="Q219" s="26"/>
    </row>
    <row r="220" spans="2:17" hidden="1" x14ac:dyDescent="0.2">
      <c r="B220" s="26" t="s">
        <v>103</v>
      </c>
      <c r="C220" s="26"/>
      <c r="D220" s="78">
        <f>PMT(C215,C216,-D219,0)/12</f>
        <v>229.90689405386999</v>
      </c>
      <c r="E220" s="78">
        <f>PMT(C215,C216,-E219,0)/12</f>
        <v>852.2961781422423</v>
      </c>
      <c r="F220" s="26"/>
      <c r="G220" s="26"/>
      <c r="H220" s="26"/>
      <c r="I220" s="26"/>
      <c r="J220" s="26"/>
      <c r="K220" s="26"/>
      <c r="L220" s="26"/>
      <c r="M220" s="26"/>
      <c r="N220" s="26"/>
      <c r="O220" s="26"/>
      <c r="P220" s="26"/>
      <c r="Q220" s="26"/>
    </row>
    <row r="221" spans="2:17" hidden="1" x14ac:dyDescent="0.2">
      <c r="B221" s="26" t="s">
        <v>104</v>
      </c>
      <c r="C221" s="26"/>
      <c r="D221" s="78">
        <f>D220*12*C216</f>
        <v>41383.2409296966</v>
      </c>
      <c r="E221" s="78">
        <f>E220*12*C216</f>
        <v>153413.31206560362</v>
      </c>
      <c r="F221" s="26"/>
      <c r="G221" s="26"/>
      <c r="H221" s="26"/>
      <c r="I221" s="26"/>
      <c r="J221" s="26"/>
      <c r="K221" s="26"/>
      <c r="L221" s="26"/>
      <c r="M221" s="26"/>
      <c r="N221" s="26"/>
      <c r="O221" s="26"/>
      <c r="P221" s="26"/>
      <c r="Q221" s="26"/>
    </row>
    <row r="222" spans="2:17" hidden="1" x14ac:dyDescent="0.2">
      <c r="B222" s="35" t="s">
        <v>105</v>
      </c>
      <c r="C222" s="35"/>
      <c r="D222" s="35"/>
      <c r="E222" s="79">
        <f>E221-D221</f>
        <v>112030.07113590703</v>
      </c>
      <c r="F222" s="26"/>
      <c r="G222" s="26"/>
      <c r="H222" s="26"/>
      <c r="I222" s="26"/>
      <c r="J222" s="26"/>
      <c r="K222" s="26"/>
      <c r="L222" s="26"/>
      <c r="M222" s="26"/>
      <c r="N222" s="26"/>
      <c r="O222" s="26"/>
      <c r="P222" s="26"/>
      <c r="Q222" s="26"/>
    </row>
    <row r="223" spans="2:17" hidden="1" x14ac:dyDescent="0.2">
      <c r="B223" s="35"/>
      <c r="C223" s="35"/>
      <c r="D223" s="35"/>
      <c r="E223" s="80">
        <f>E221/D221-1</f>
        <v>2.7071362372567171</v>
      </c>
      <c r="F223" s="26"/>
      <c r="G223" s="26"/>
      <c r="H223" s="26"/>
      <c r="I223" s="26"/>
      <c r="J223" s="26"/>
      <c r="K223" s="26"/>
      <c r="L223" s="26"/>
      <c r="M223" s="26"/>
      <c r="N223" s="26"/>
      <c r="O223" s="26"/>
      <c r="P223" s="26"/>
      <c r="Q223" s="26"/>
    </row>
    <row r="224" spans="2:17" x14ac:dyDescent="0.2">
      <c r="B224" s="26"/>
      <c r="C224" s="26"/>
      <c r="D224" s="26"/>
      <c r="E224" s="26"/>
      <c r="F224" s="26"/>
      <c r="G224" s="26"/>
      <c r="H224" s="26"/>
      <c r="I224" s="26"/>
      <c r="J224" s="26"/>
      <c r="K224" s="26"/>
      <c r="L224" s="26"/>
      <c r="M224" s="26"/>
      <c r="N224" s="26"/>
      <c r="O224" s="26"/>
      <c r="P224" s="26"/>
      <c r="Q224" s="26"/>
    </row>
    <row r="225" spans="2:17" x14ac:dyDescent="0.2">
      <c r="B225" s="26"/>
      <c r="C225" s="26"/>
      <c r="D225" s="26"/>
      <c r="E225" s="26"/>
      <c r="F225" s="26"/>
      <c r="G225" s="26"/>
      <c r="H225" s="26"/>
      <c r="I225" s="26"/>
      <c r="J225" s="26"/>
      <c r="K225" s="26"/>
      <c r="L225" s="26"/>
      <c r="M225" s="26"/>
      <c r="N225" s="26"/>
      <c r="O225" s="26"/>
      <c r="P225" s="26"/>
      <c r="Q225" s="26"/>
    </row>
    <row r="226" spans="2:17" x14ac:dyDescent="0.2">
      <c r="B226" s="26"/>
      <c r="C226" s="26"/>
      <c r="D226" s="26"/>
      <c r="E226" s="26"/>
      <c r="F226" s="26"/>
      <c r="G226" s="26"/>
      <c r="H226" s="26"/>
      <c r="I226" s="26"/>
      <c r="J226" s="26"/>
      <c r="K226" s="26"/>
      <c r="L226" s="26"/>
      <c r="M226" s="26"/>
      <c r="N226" s="26"/>
      <c r="O226" s="26"/>
      <c r="P226" s="26"/>
      <c r="Q226" s="26"/>
    </row>
    <row r="227" spans="2:17" x14ac:dyDescent="0.2">
      <c r="B227" s="26"/>
      <c r="C227" s="26"/>
      <c r="D227" s="26"/>
      <c r="E227" s="26"/>
      <c r="F227" s="26"/>
      <c r="G227" s="26"/>
      <c r="H227" s="26"/>
      <c r="I227" s="26"/>
      <c r="J227" s="26"/>
      <c r="K227" s="26"/>
      <c r="L227" s="26"/>
      <c r="M227" s="26"/>
      <c r="N227" s="26"/>
      <c r="O227" s="26"/>
      <c r="P227" s="26"/>
      <c r="Q227" s="26"/>
    </row>
    <row r="228" spans="2:17" x14ac:dyDescent="0.2">
      <c r="B228" s="26"/>
      <c r="C228" s="26"/>
      <c r="D228" s="26"/>
      <c r="E228" s="26"/>
      <c r="F228" s="26"/>
      <c r="G228" s="26"/>
      <c r="H228" s="26"/>
      <c r="I228" s="26"/>
      <c r="J228" s="26"/>
      <c r="K228" s="26"/>
      <c r="L228" s="26"/>
      <c r="M228" s="26"/>
      <c r="N228" s="26"/>
      <c r="O228" s="26"/>
      <c r="P228" s="26"/>
      <c r="Q228" s="26"/>
    </row>
    <row r="229" spans="2:17" x14ac:dyDescent="0.2">
      <c r="B229" s="26"/>
      <c r="C229" s="26"/>
      <c r="D229" s="26"/>
      <c r="E229" s="26"/>
      <c r="F229" s="26"/>
      <c r="G229" s="26"/>
      <c r="H229" s="26"/>
      <c r="I229" s="26"/>
      <c r="J229" s="26"/>
      <c r="K229" s="26"/>
      <c r="L229" s="26"/>
      <c r="M229" s="26"/>
      <c r="N229" s="26"/>
      <c r="O229" s="26"/>
      <c r="P229" s="26"/>
      <c r="Q229" s="26"/>
    </row>
    <row r="230" spans="2:17" x14ac:dyDescent="0.2">
      <c r="B230" s="26"/>
      <c r="C230" s="26"/>
      <c r="D230" s="26"/>
      <c r="E230" s="26"/>
      <c r="F230" s="26"/>
      <c r="G230" s="26"/>
      <c r="H230" s="26"/>
      <c r="I230" s="26"/>
      <c r="J230" s="26"/>
      <c r="K230" s="26"/>
      <c r="L230" s="26"/>
      <c r="M230" s="26"/>
      <c r="N230" s="26"/>
      <c r="O230" s="26"/>
      <c r="P230" s="26"/>
      <c r="Q230" s="26"/>
    </row>
    <row r="231" spans="2:17" x14ac:dyDescent="0.2">
      <c r="B231" s="26"/>
      <c r="C231" s="26"/>
      <c r="D231" s="26"/>
      <c r="E231" s="26"/>
      <c r="F231" s="26"/>
      <c r="G231" s="26"/>
      <c r="H231" s="26"/>
      <c r="I231" s="26"/>
      <c r="J231" s="26"/>
      <c r="K231" s="26"/>
      <c r="L231" s="26"/>
      <c r="M231" s="26"/>
      <c r="N231" s="26"/>
      <c r="O231" s="26"/>
      <c r="P231" s="26"/>
      <c r="Q231" s="26"/>
    </row>
    <row r="232" spans="2:17" x14ac:dyDescent="0.2">
      <c r="B232" s="26"/>
      <c r="C232" s="26"/>
      <c r="D232" s="26"/>
      <c r="E232" s="26"/>
      <c r="F232" s="26"/>
      <c r="G232" s="26"/>
      <c r="H232" s="26"/>
      <c r="I232" s="26"/>
      <c r="J232" s="26"/>
      <c r="K232" s="26"/>
      <c r="L232" s="26"/>
      <c r="M232" s="26"/>
      <c r="N232" s="26"/>
      <c r="O232" s="26"/>
      <c r="P232" s="26"/>
      <c r="Q232" s="26"/>
    </row>
    <row r="233" spans="2:17" x14ac:dyDescent="0.2">
      <c r="B233" s="26"/>
      <c r="C233" s="26"/>
      <c r="D233" s="26"/>
      <c r="E233" s="26"/>
      <c r="F233" s="26"/>
      <c r="G233" s="26"/>
      <c r="H233" s="26"/>
      <c r="I233" s="26"/>
      <c r="J233" s="26"/>
      <c r="K233" s="26"/>
      <c r="L233" s="26"/>
      <c r="M233" s="26"/>
      <c r="N233" s="26"/>
      <c r="O233" s="26"/>
      <c r="P233" s="26"/>
      <c r="Q233" s="26"/>
    </row>
    <row r="234" spans="2:17" x14ac:dyDescent="0.2">
      <c r="B234" s="26"/>
      <c r="C234" s="26"/>
      <c r="D234" s="26"/>
      <c r="E234" s="26"/>
      <c r="F234" s="26"/>
      <c r="G234" s="26"/>
      <c r="H234" s="26"/>
      <c r="I234" s="26"/>
      <c r="J234" s="26"/>
      <c r="K234" s="26"/>
      <c r="L234" s="26"/>
      <c r="M234" s="26"/>
      <c r="N234" s="26"/>
      <c r="O234" s="26"/>
      <c r="P234" s="26"/>
      <c r="Q234" s="26"/>
    </row>
    <row r="235" spans="2:17" x14ac:dyDescent="0.2">
      <c r="B235" s="26"/>
      <c r="C235" s="26"/>
      <c r="D235" s="26"/>
      <c r="E235" s="26"/>
      <c r="F235" s="26"/>
      <c r="G235" s="26"/>
      <c r="H235" s="26"/>
      <c r="I235" s="26"/>
      <c r="J235" s="26"/>
      <c r="K235" s="26"/>
      <c r="L235" s="26"/>
      <c r="M235" s="26"/>
      <c r="N235" s="26"/>
      <c r="O235" s="26"/>
      <c r="P235" s="26"/>
      <c r="Q235" s="26"/>
    </row>
    <row r="236" spans="2:17" x14ac:dyDescent="0.2">
      <c r="B236" s="26"/>
      <c r="C236" s="26"/>
      <c r="D236" s="26"/>
      <c r="E236" s="26"/>
      <c r="F236" s="26"/>
      <c r="G236" s="26"/>
      <c r="H236" s="26"/>
      <c r="I236" s="26"/>
      <c r="J236" s="26"/>
      <c r="K236" s="26"/>
      <c r="L236" s="26"/>
      <c r="M236" s="26"/>
      <c r="N236" s="26"/>
      <c r="O236" s="26"/>
      <c r="P236" s="26"/>
      <c r="Q236" s="26"/>
    </row>
    <row r="237" spans="2:17" x14ac:dyDescent="0.2">
      <c r="B237" s="26"/>
      <c r="C237" s="26"/>
      <c r="D237" s="26"/>
      <c r="E237" s="26"/>
      <c r="F237" s="26"/>
      <c r="G237" s="26"/>
      <c r="H237" s="26"/>
      <c r="I237" s="26"/>
      <c r="J237" s="26"/>
      <c r="K237" s="26"/>
      <c r="L237" s="26"/>
      <c r="M237" s="26"/>
      <c r="N237" s="26"/>
      <c r="O237" s="26"/>
      <c r="P237" s="26"/>
      <c r="Q237" s="26"/>
    </row>
    <row r="238" spans="2:17" x14ac:dyDescent="0.2">
      <c r="B238" s="26"/>
      <c r="C238" s="26"/>
      <c r="D238" s="26"/>
      <c r="E238" s="26"/>
      <c r="F238" s="26"/>
      <c r="G238" s="26"/>
      <c r="H238" s="26"/>
      <c r="I238" s="26"/>
      <c r="J238" s="26"/>
      <c r="K238" s="26"/>
      <c r="L238" s="26"/>
      <c r="M238" s="26"/>
      <c r="N238" s="26"/>
      <c r="O238" s="26"/>
      <c r="P238" s="26"/>
      <c r="Q238" s="26"/>
    </row>
    <row r="239" spans="2:17" x14ac:dyDescent="0.2">
      <c r="B239" s="26"/>
      <c r="C239" s="26"/>
      <c r="D239" s="26"/>
      <c r="E239" s="26"/>
      <c r="F239" s="26"/>
      <c r="G239" s="26"/>
      <c r="H239" s="26"/>
      <c r="I239" s="26"/>
      <c r="J239" s="26"/>
      <c r="K239" s="26"/>
      <c r="L239" s="26"/>
      <c r="M239" s="26"/>
      <c r="N239" s="26"/>
      <c r="O239" s="26"/>
      <c r="P239" s="26"/>
      <c r="Q239" s="26"/>
    </row>
    <row r="240" spans="2:17" x14ac:dyDescent="0.2">
      <c r="B240" s="26"/>
      <c r="C240" s="26"/>
      <c r="D240" s="26"/>
      <c r="E240" s="26"/>
      <c r="F240" s="26"/>
      <c r="G240" s="26"/>
      <c r="H240" s="26"/>
      <c r="I240" s="26"/>
      <c r="J240" s="26"/>
      <c r="K240" s="26"/>
      <c r="L240" s="26"/>
      <c r="M240" s="26"/>
      <c r="N240" s="26"/>
      <c r="O240" s="26"/>
      <c r="P240" s="26"/>
      <c r="Q240" s="26"/>
    </row>
    <row r="241" spans="2:17" x14ac:dyDescent="0.2">
      <c r="B241" s="26"/>
      <c r="C241" s="26"/>
      <c r="D241" s="26"/>
      <c r="E241" s="26"/>
      <c r="F241" s="26"/>
      <c r="G241" s="26"/>
      <c r="H241" s="26"/>
      <c r="I241" s="26"/>
      <c r="J241" s="26"/>
      <c r="K241" s="26"/>
      <c r="L241" s="26"/>
      <c r="M241" s="26"/>
      <c r="N241" s="26"/>
      <c r="O241" s="26"/>
      <c r="P241" s="26"/>
      <c r="Q241" s="26"/>
    </row>
    <row r="242" spans="2:17" x14ac:dyDescent="0.2">
      <c r="B242" s="26"/>
      <c r="C242" s="26"/>
      <c r="D242" s="26"/>
      <c r="E242" s="26"/>
      <c r="F242" s="26"/>
      <c r="G242" s="26"/>
      <c r="H242" s="26"/>
      <c r="I242" s="26"/>
      <c r="J242" s="26"/>
      <c r="K242" s="26"/>
      <c r="L242" s="26"/>
      <c r="M242" s="26"/>
      <c r="N242" s="26"/>
      <c r="O242" s="26"/>
      <c r="P242" s="26"/>
      <c r="Q242" s="26"/>
    </row>
    <row r="243" spans="2:17" x14ac:dyDescent="0.2">
      <c r="B243" s="26"/>
      <c r="C243" s="26"/>
      <c r="D243" s="26"/>
      <c r="E243" s="26"/>
      <c r="F243" s="26"/>
      <c r="G243" s="26"/>
      <c r="H243" s="26"/>
      <c r="I243" s="26"/>
      <c r="J243" s="26"/>
      <c r="K243" s="26"/>
      <c r="L243" s="26"/>
      <c r="M243" s="26"/>
      <c r="N243" s="26"/>
      <c r="O243" s="26"/>
      <c r="P243" s="26"/>
      <c r="Q243" s="26"/>
    </row>
    <row r="244" spans="2:17" x14ac:dyDescent="0.2">
      <c r="B244" s="26"/>
      <c r="C244" s="26"/>
      <c r="D244" s="26"/>
      <c r="E244" s="26"/>
      <c r="F244" s="26"/>
      <c r="G244" s="26"/>
      <c r="H244" s="26"/>
      <c r="I244" s="26"/>
      <c r="J244" s="26"/>
      <c r="K244" s="26"/>
      <c r="L244" s="26"/>
      <c r="M244" s="26"/>
      <c r="N244" s="26"/>
      <c r="O244" s="26"/>
      <c r="P244" s="26"/>
      <c r="Q244" s="26"/>
    </row>
    <row r="245" spans="2:17" x14ac:dyDescent="0.2">
      <c r="B245" s="26"/>
      <c r="C245" s="26"/>
      <c r="D245" s="26"/>
      <c r="E245" s="26"/>
      <c r="F245" s="26"/>
      <c r="G245" s="26"/>
      <c r="H245" s="26"/>
      <c r="I245" s="26"/>
      <c r="J245" s="26"/>
      <c r="K245" s="26"/>
      <c r="L245" s="26"/>
      <c r="M245" s="26"/>
      <c r="N245" s="26"/>
      <c r="O245" s="26"/>
      <c r="P245" s="26"/>
      <c r="Q245" s="26"/>
    </row>
    <row r="246" spans="2:17" x14ac:dyDescent="0.2">
      <c r="B246" s="26"/>
      <c r="C246" s="26"/>
      <c r="D246" s="26"/>
      <c r="E246" s="26"/>
      <c r="F246" s="26"/>
      <c r="G246" s="26"/>
      <c r="H246" s="26"/>
      <c r="I246" s="26"/>
      <c r="J246" s="26"/>
      <c r="K246" s="26"/>
      <c r="L246" s="26"/>
      <c r="M246" s="26"/>
      <c r="N246" s="26"/>
      <c r="O246" s="26"/>
      <c r="P246" s="26"/>
      <c r="Q246" s="26"/>
    </row>
    <row r="247" spans="2:17" x14ac:dyDescent="0.2">
      <c r="B247" s="26"/>
      <c r="C247" s="26"/>
      <c r="D247" s="26"/>
      <c r="E247" s="26"/>
      <c r="F247" s="26"/>
      <c r="G247" s="26"/>
      <c r="H247" s="26"/>
      <c r="I247" s="26"/>
      <c r="J247" s="26"/>
      <c r="K247" s="26"/>
      <c r="L247" s="26"/>
      <c r="M247" s="26"/>
      <c r="N247" s="26"/>
      <c r="O247" s="26"/>
      <c r="P247" s="26"/>
      <c r="Q247" s="26"/>
    </row>
    <row r="248" spans="2:17" x14ac:dyDescent="0.2">
      <c r="B248" s="26"/>
      <c r="C248" s="26"/>
      <c r="D248" s="26"/>
      <c r="E248" s="26"/>
      <c r="F248" s="26"/>
      <c r="G248" s="26"/>
      <c r="H248" s="26"/>
      <c r="I248" s="26"/>
      <c r="J248" s="26"/>
      <c r="K248" s="26"/>
      <c r="L248" s="26"/>
      <c r="M248" s="26"/>
      <c r="N248" s="26"/>
      <c r="O248" s="26"/>
      <c r="P248" s="26"/>
      <c r="Q248" s="26"/>
    </row>
    <row r="249" spans="2:17" x14ac:dyDescent="0.2">
      <c r="B249" s="26"/>
      <c r="C249" s="26"/>
      <c r="D249" s="26"/>
      <c r="E249" s="26"/>
      <c r="F249" s="26"/>
      <c r="G249" s="26"/>
      <c r="H249" s="26"/>
      <c r="I249" s="26"/>
      <c r="J249" s="26"/>
      <c r="K249" s="26"/>
      <c r="L249" s="26"/>
      <c r="M249" s="26"/>
      <c r="N249" s="26"/>
      <c r="O249" s="26"/>
      <c r="P249" s="26"/>
      <c r="Q249" s="26"/>
    </row>
    <row r="250" spans="2:17" x14ac:dyDescent="0.2">
      <c r="B250" s="26"/>
      <c r="C250" s="26"/>
      <c r="D250" s="26"/>
      <c r="E250" s="26"/>
      <c r="F250" s="26"/>
      <c r="G250" s="26"/>
      <c r="H250" s="26"/>
      <c r="I250" s="26"/>
      <c r="J250" s="26"/>
      <c r="K250" s="26"/>
      <c r="L250" s="26"/>
      <c r="M250" s="26"/>
      <c r="N250" s="26"/>
      <c r="O250" s="26"/>
      <c r="P250" s="26"/>
      <c r="Q250" s="26"/>
    </row>
    <row r="251" spans="2:17" x14ac:dyDescent="0.2">
      <c r="B251" s="26"/>
      <c r="C251" s="26"/>
      <c r="D251" s="26"/>
      <c r="E251" s="26"/>
      <c r="F251" s="26"/>
      <c r="G251" s="26"/>
      <c r="H251" s="26"/>
      <c r="I251" s="26"/>
      <c r="J251" s="26"/>
      <c r="K251" s="26"/>
      <c r="L251" s="26"/>
      <c r="M251" s="26"/>
      <c r="N251" s="26"/>
      <c r="O251" s="26"/>
      <c r="P251" s="26"/>
      <c r="Q251" s="26"/>
    </row>
    <row r="252" spans="2:17" x14ac:dyDescent="0.2">
      <c r="B252" s="26"/>
      <c r="C252" s="26"/>
      <c r="D252" s="26"/>
      <c r="E252" s="26"/>
      <c r="F252" s="26"/>
      <c r="G252" s="26"/>
      <c r="H252" s="26"/>
      <c r="I252" s="26"/>
      <c r="J252" s="26"/>
      <c r="K252" s="26"/>
      <c r="L252" s="26"/>
      <c r="M252" s="26"/>
      <c r="N252" s="26"/>
      <c r="O252" s="26"/>
      <c r="P252" s="26"/>
      <c r="Q252" s="26"/>
    </row>
    <row r="253" spans="2:17" x14ac:dyDescent="0.2">
      <c r="B253" s="26"/>
      <c r="C253" s="26"/>
      <c r="D253" s="26"/>
      <c r="E253" s="26"/>
      <c r="F253" s="26"/>
      <c r="G253" s="26"/>
      <c r="H253" s="26"/>
      <c r="I253" s="26"/>
      <c r="J253" s="26"/>
      <c r="K253" s="26"/>
      <c r="L253" s="26"/>
      <c r="M253" s="26"/>
      <c r="N253" s="26"/>
      <c r="O253" s="26"/>
      <c r="P253" s="26"/>
      <c r="Q253" s="26"/>
    </row>
    <row r="254" spans="2:17" x14ac:dyDescent="0.2">
      <c r="B254" s="26"/>
      <c r="C254" s="26"/>
      <c r="D254" s="26"/>
      <c r="E254" s="26"/>
      <c r="F254" s="26"/>
      <c r="G254" s="26"/>
      <c r="H254" s="26"/>
      <c r="I254" s="26"/>
      <c r="J254" s="26"/>
      <c r="K254" s="26"/>
      <c r="L254" s="26"/>
      <c r="M254" s="26"/>
      <c r="N254" s="26"/>
      <c r="O254" s="26"/>
      <c r="P254" s="26"/>
      <c r="Q254" s="26"/>
    </row>
    <row r="255" spans="2:17" x14ac:dyDescent="0.2">
      <c r="B255" s="26"/>
      <c r="C255" s="26"/>
      <c r="D255" s="26"/>
      <c r="E255" s="26"/>
      <c r="F255" s="26"/>
      <c r="G255" s="26"/>
      <c r="H255" s="26"/>
      <c r="I255" s="26"/>
      <c r="J255" s="26"/>
      <c r="K255" s="26"/>
      <c r="L255" s="26"/>
      <c r="M255" s="26"/>
      <c r="N255" s="26"/>
      <c r="O255" s="26"/>
      <c r="P255" s="26"/>
      <c r="Q255" s="26"/>
    </row>
    <row r="256" spans="2:17" x14ac:dyDescent="0.2">
      <c r="B256" s="26"/>
      <c r="C256" s="26"/>
      <c r="D256" s="26"/>
      <c r="E256" s="26"/>
      <c r="F256" s="26"/>
      <c r="G256" s="26"/>
      <c r="H256" s="26"/>
      <c r="I256" s="26"/>
      <c r="J256" s="26"/>
      <c r="K256" s="26"/>
      <c r="L256" s="26"/>
      <c r="M256" s="26"/>
      <c r="N256" s="26"/>
      <c r="O256" s="26"/>
      <c r="P256" s="26"/>
      <c r="Q256" s="26"/>
    </row>
    <row r="257" spans="2:17" x14ac:dyDescent="0.2">
      <c r="B257" s="26"/>
      <c r="C257" s="26"/>
      <c r="D257" s="26"/>
      <c r="E257" s="26"/>
      <c r="F257" s="26"/>
      <c r="G257" s="26"/>
      <c r="H257" s="26"/>
      <c r="I257" s="26"/>
      <c r="J257" s="26"/>
      <c r="K257" s="26"/>
      <c r="L257" s="26"/>
      <c r="M257" s="26"/>
      <c r="N257" s="26"/>
      <c r="O257" s="26"/>
      <c r="P257" s="26"/>
      <c r="Q257" s="26"/>
    </row>
    <row r="258" spans="2:17" x14ac:dyDescent="0.2">
      <c r="B258" s="26"/>
      <c r="C258" s="26"/>
      <c r="D258" s="26"/>
      <c r="E258" s="26"/>
      <c r="F258" s="26"/>
      <c r="G258" s="26"/>
      <c r="H258" s="26"/>
      <c r="I258" s="26"/>
      <c r="J258" s="26"/>
      <c r="K258" s="26"/>
      <c r="L258" s="26"/>
      <c r="M258" s="26"/>
      <c r="N258" s="26"/>
      <c r="O258" s="26"/>
      <c r="P258" s="26"/>
      <c r="Q258" s="26"/>
    </row>
    <row r="259" spans="2:17" x14ac:dyDescent="0.2">
      <c r="B259" s="26"/>
      <c r="C259" s="26"/>
      <c r="D259" s="26"/>
      <c r="E259" s="26"/>
      <c r="F259" s="26"/>
      <c r="G259" s="26"/>
      <c r="H259" s="26"/>
      <c r="I259" s="26"/>
      <c r="J259" s="26"/>
      <c r="K259" s="26"/>
      <c r="L259" s="26"/>
      <c r="M259" s="26"/>
      <c r="N259" s="26"/>
      <c r="O259" s="26"/>
      <c r="P259" s="26"/>
      <c r="Q259" s="26"/>
    </row>
    <row r="260" spans="2:17" x14ac:dyDescent="0.2">
      <c r="B260" s="26"/>
      <c r="C260" s="26"/>
      <c r="D260" s="26"/>
      <c r="E260" s="26"/>
      <c r="F260" s="26"/>
      <c r="G260" s="26"/>
      <c r="H260" s="26"/>
      <c r="I260" s="26"/>
      <c r="J260" s="26"/>
      <c r="K260" s="26"/>
      <c r="L260" s="26"/>
      <c r="M260" s="26"/>
      <c r="N260" s="26"/>
      <c r="O260" s="26"/>
      <c r="P260" s="26"/>
      <c r="Q260" s="26"/>
    </row>
    <row r="261" spans="2:17" x14ac:dyDescent="0.2">
      <c r="B261" s="26"/>
      <c r="C261" s="26"/>
      <c r="D261" s="26"/>
      <c r="E261" s="26"/>
      <c r="F261" s="26"/>
      <c r="G261" s="26"/>
      <c r="H261" s="26"/>
      <c r="I261" s="26"/>
      <c r="J261" s="26"/>
      <c r="K261" s="26"/>
      <c r="L261" s="26"/>
      <c r="M261" s="26"/>
      <c r="N261" s="26"/>
      <c r="O261" s="26"/>
      <c r="P261" s="26"/>
      <c r="Q261" s="26"/>
    </row>
    <row r="262" spans="2:17" x14ac:dyDescent="0.2">
      <c r="B262" s="26"/>
      <c r="C262" s="26"/>
      <c r="D262" s="26"/>
      <c r="E262" s="26"/>
      <c r="F262" s="26"/>
      <c r="G262" s="26"/>
      <c r="H262" s="26"/>
      <c r="I262" s="26"/>
      <c r="J262" s="26"/>
      <c r="K262" s="26"/>
      <c r="L262" s="26"/>
      <c r="M262" s="26"/>
      <c r="N262" s="26"/>
      <c r="O262" s="26"/>
      <c r="P262" s="26"/>
      <c r="Q262" s="26"/>
    </row>
    <row r="263" spans="2:17" x14ac:dyDescent="0.2">
      <c r="B263" s="26"/>
      <c r="C263" s="26"/>
      <c r="D263" s="26"/>
      <c r="E263" s="26"/>
      <c r="F263" s="26"/>
      <c r="G263" s="26"/>
      <c r="H263" s="26"/>
      <c r="I263" s="26"/>
      <c r="J263" s="26"/>
      <c r="K263" s="26"/>
      <c r="L263" s="26"/>
      <c r="M263" s="26"/>
      <c r="N263" s="26"/>
      <c r="O263" s="26"/>
      <c r="P263" s="26"/>
      <c r="Q263" s="26"/>
    </row>
    <row r="264" spans="2:17" x14ac:dyDescent="0.2">
      <c r="B264" s="26"/>
      <c r="C264" s="26"/>
      <c r="D264" s="26"/>
      <c r="E264" s="26"/>
      <c r="F264" s="26"/>
      <c r="G264" s="26"/>
      <c r="H264" s="26"/>
      <c r="I264" s="26"/>
      <c r="J264" s="26"/>
      <c r="K264" s="26"/>
      <c r="L264" s="26"/>
      <c r="M264" s="26"/>
      <c r="N264" s="26"/>
      <c r="O264" s="26"/>
      <c r="P264" s="26"/>
      <c r="Q264" s="26"/>
    </row>
    <row r="265" spans="2:17" x14ac:dyDescent="0.2">
      <c r="B265" s="26"/>
      <c r="C265" s="26"/>
      <c r="D265" s="26"/>
      <c r="E265" s="26"/>
      <c r="F265" s="26"/>
      <c r="G265" s="26"/>
      <c r="H265" s="26"/>
      <c r="I265" s="26"/>
      <c r="J265" s="26"/>
      <c r="K265" s="26"/>
      <c r="L265" s="26"/>
      <c r="M265" s="26"/>
      <c r="N265" s="26"/>
      <c r="O265" s="26"/>
      <c r="P265" s="26"/>
      <c r="Q265" s="26"/>
    </row>
    <row r="266" spans="2:17" x14ac:dyDescent="0.2">
      <c r="B266" s="26"/>
      <c r="C266" s="26"/>
      <c r="D266" s="26"/>
      <c r="E266" s="26"/>
      <c r="F266" s="26"/>
      <c r="G266" s="26"/>
      <c r="H266" s="26"/>
      <c r="I266" s="26"/>
      <c r="J266" s="26"/>
      <c r="K266" s="26"/>
      <c r="L266" s="26"/>
      <c r="M266" s="26"/>
      <c r="N266" s="26"/>
      <c r="O266" s="26"/>
      <c r="P266" s="26"/>
      <c r="Q266" s="26"/>
    </row>
    <row r="267" spans="2:17" x14ac:dyDescent="0.2">
      <c r="B267" s="26"/>
      <c r="C267" s="26"/>
      <c r="D267" s="26"/>
      <c r="E267" s="26"/>
      <c r="F267" s="26"/>
      <c r="G267" s="26"/>
      <c r="H267" s="26"/>
      <c r="I267" s="26"/>
      <c r="J267" s="26"/>
      <c r="K267" s="26"/>
      <c r="L267" s="26"/>
      <c r="M267" s="26"/>
      <c r="N267" s="26"/>
      <c r="O267" s="26"/>
      <c r="P267" s="26"/>
      <c r="Q267" s="26"/>
    </row>
    <row r="268" spans="2:17" x14ac:dyDescent="0.2">
      <c r="B268" s="26"/>
      <c r="C268" s="26"/>
      <c r="D268" s="26"/>
      <c r="E268" s="26"/>
      <c r="F268" s="26"/>
      <c r="G268" s="26"/>
      <c r="H268" s="26"/>
      <c r="I268" s="26"/>
      <c r="J268" s="26"/>
      <c r="K268" s="26"/>
      <c r="L268" s="26"/>
      <c r="M268" s="26"/>
      <c r="N268" s="26"/>
      <c r="O268" s="26"/>
      <c r="P268" s="26"/>
      <c r="Q268" s="26"/>
    </row>
    <row r="269" spans="2:17" x14ac:dyDescent="0.2">
      <c r="B269" s="26"/>
      <c r="C269" s="26"/>
      <c r="D269" s="26"/>
      <c r="E269" s="26"/>
      <c r="F269" s="26"/>
      <c r="G269" s="26"/>
      <c r="H269" s="26"/>
      <c r="I269" s="26"/>
      <c r="J269" s="26"/>
      <c r="K269" s="26"/>
      <c r="L269" s="26"/>
      <c r="M269" s="26"/>
      <c r="N269" s="26"/>
      <c r="O269" s="26"/>
      <c r="P269" s="26"/>
      <c r="Q269" s="26"/>
    </row>
    <row r="270" spans="2:17" x14ac:dyDescent="0.2">
      <c r="B270" s="26"/>
      <c r="C270" s="26"/>
      <c r="D270" s="26"/>
      <c r="E270" s="26"/>
      <c r="F270" s="26"/>
      <c r="G270" s="26"/>
      <c r="H270" s="26"/>
      <c r="I270" s="26"/>
      <c r="J270" s="26"/>
      <c r="K270" s="26"/>
      <c r="L270" s="26"/>
      <c r="M270" s="26"/>
      <c r="N270" s="26"/>
      <c r="O270" s="26"/>
      <c r="P270" s="26"/>
      <c r="Q270" s="26"/>
    </row>
    <row r="271" spans="2:17" x14ac:dyDescent="0.2">
      <c r="B271" s="26"/>
      <c r="C271" s="26"/>
      <c r="D271" s="26"/>
      <c r="E271" s="26"/>
      <c r="F271" s="26"/>
      <c r="G271" s="26"/>
      <c r="H271" s="26"/>
      <c r="I271" s="26"/>
      <c r="J271" s="26"/>
      <c r="K271" s="26"/>
      <c r="L271" s="26"/>
      <c r="M271" s="26"/>
      <c r="N271" s="26"/>
      <c r="O271" s="26"/>
      <c r="P271" s="26"/>
      <c r="Q271" s="26"/>
    </row>
    <row r="272" spans="2:17" x14ac:dyDescent="0.2">
      <c r="B272" s="26"/>
      <c r="C272" s="26"/>
      <c r="D272" s="26"/>
      <c r="E272" s="26"/>
      <c r="F272" s="26"/>
      <c r="G272" s="26"/>
      <c r="H272" s="26"/>
      <c r="I272" s="26"/>
      <c r="J272" s="26"/>
      <c r="K272" s="26"/>
      <c r="L272" s="26"/>
      <c r="M272" s="26"/>
      <c r="N272" s="26"/>
      <c r="O272" s="26"/>
      <c r="P272" s="26"/>
      <c r="Q272" s="26"/>
    </row>
    <row r="273" spans="2:17" x14ac:dyDescent="0.2">
      <c r="B273" s="26"/>
      <c r="C273" s="26"/>
      <c r="D273" s="26"/>
      <c r="E273" s="26"/>
      <c r="F273" s="26"/>
      <c r="G273" s="26"/>
      <c r="H273" s="26"/>
      <c r="I273" s="26"/>
      <c r="J273" s="26"/>
      <c r="K273" s="26"/>
      <c r="L273" s="26"/>
      <c r="M273" s="26"/>
      <c r="N273" s="26"/>
      <c r="O273" s="26"/>
      <c r="P273" s="26"/>
      <c r="Q273" s="26"/>
    </row>
    <row r="274" spans="2:17" x14ac:dyDescent="0.2">
      <c r="B274" s="26"/>
      <c r="C274" s="26"/>
      <c r="D274" s="26"/>
      <c r="E274" s="26"/>
      <c r="F274" s="26"/>
      <c r="G274" s="26"/>
      <c r="H274" s="26"/>
      <c r="I274" s="26"/>
      <c r="J274" s="26"/>
      <c r="K274" s="26"/>
      <c r="L274" s="26"/>
      <c r="M274" s="26"/>
      <c r="N274" s="26"/>
      <c r="O274" s="26"/>
      <c r="P274" s="26"/>
      <c r="Q274" s="26"/>
    </row>
    <row r="275" spans="2:17" x14ac:dyDescent="0.2">
      <c r="B275" s="26"/>
      <c r="C275" s="26"/>
      <c r="D275" s="26"/>
      <c r="E275" s="26"/>
      <c r="F275" s="26"/>
      <c r="G275" s="26"/>
      <c r="H275" s="26"/>
      <c r="I275" s="26"/>
      <c r="J275" s="26"/>
      <c r="K275" s="26"/>
      <c r="L275" s="26"/>
      <c r="M275" s="26"/>
      <c r="N275" s="26"/>
      <c r="O275" s="26"/>
      <c r="P275" s="26"/>
      <c r="Q275" s="26"/>
    </row>
    <row r="276" spans="2:17" x14ac:dyDescent="0.2">
      <c r="B276" s="26"/>
      <c r="C276" s="26"/>
      <c r="D276" s="26"/>
      <c r="E276" s="26"/>
      <c r="F276" s="26"/>
      <c r="G276" s="26"/>
      <c r="H276" s="26"/>
      <c r="I276" s="26"/>
      <c r="J276" s="26"/>
      <c r="K276" s="26"/>
      <c r="L276" s="26"/>
      <c r="M276" s="26"/>
      <c r="N276" s="26"/>
      <c r="O276" s="26"/>
      <c r="P276" s="26"/>
      <c r="Q276" s="26"/>
    </row>
    <row r="277" spans="2:17" x14ac:dyDescent="0.2">
      <c r="B277" s="26"/>
      <c r="C277" s="26"/>
      <c r="D277" s="26"/>
      <c r="E277" s="26"/>
      <c r="F277" s="26"/>
      <c r="G277" s="26"/>
      <c r="H277" s="26"/>
      <c r="I277" s="26"/>
      <c r="J277" s="26"/>
      <c r="K277" s="26"/>
      <c r="L277" s="26"/>
      <c r="M277" s="26"/>
      <c r="N277" s="26"/>
      <c r="O277" s="26"/>
      <c r="P277" s="26"/>
      <c r="Q277" s="26"/>
    </row>
    <row r="278" spans="2:17" x14ac:dyDescent="0.2">
      <c r="B278" s="26"/>
      <c r="C278" s="26"/>
      <c r="D278" s="26"/>
      <c r="E278" s="26"/>
      <c r="F278" s="26"/>
      <c r="G278" s="26"/>
      <c r="H278" s="26"/>
      <c r="I278" s="26"/>
      <c r="J278" s="26"/>
      <c r="K278" s="26"/>
      <c r="L278" s="26"/>
      <c r="M278" s="26"/>
      <c r="N278" s="26"/>
      <c r="O278" s="26"/>
      <c r="P278" s="26"/>
      <c r="Q278" s="26"/>
    </row>
    <row r="279" spans="2:17" x14ac:dyDescent="0.2">
      <c r="B279" s="26"/>
      <c r="C279" s="26"/>
      <c r="D279" s="26"/>
      <c r="E279" s="26"/>
      <c r="F279" s="26"/>
      <c r="G279" s="26"/>
      <c r="H279" s="26"/>
      <c r="I279" s="26"/>
      <c r="J279" s="26"/>
      <c r="K279" s="26"/>
      <c r="L279" s="26"/>
      <c r="M279" s="26"/>
      <c r="N279" s="26"/>
      <c r="O279" s="26"/>
      <c r="P279" s="26"/>
      <c r="Q279" s="26"/>
    </row>
    <row r="280" spans="2:17" x14ac:dyDescent="0.2">
      <c r="B280" s="26"/>
      <c r="C280" s="26"/>
      <c r="D280" s="26"/>
      <c r="E280" s="26"/>
      <c r="F280" s="26"/>
      <c r="G280" s="26"/>
      <c r="H280" s="26"/>
      <c r="I280" s="26"/>
      <c r="J280" s="26"/>
      <c r="K280" s="26"/>
      <c r="L280" s="26"/>
      <c r="M280" s="26"/>
      <c r="N280" s="26"/>
      <c r="O280" s="26"/>
      <c r="P280" s="26"/>
      <c r="Q280" s="26"/>
    </row>
    <row r="281" spans="2:17" x14ac:dyDescent="0.2">
      <c r="B281" s="26"/>
      <c r="C281" s="26"/>
      <c r="D281" s="26"/>
      <c r="E281" s="26"/>
      <c r="F281" s="26"/>
      <c r="G281" s="26"/>
      <c r="H281" s="26"/>
      <c r="I281" s="26"/>
      <c r="J281" s="26"/>
      <c r="K281" s="26"/>
      <c r="L281" s="26"/>
      <c r="M281" s="26"/>
      <c r="N281" s="26"/>
      <c r="O281" s="26"/>
      <c r="P281" s="26"/>
      <c r="Q281" s="26"/>
    </row>
    <row r="282" spans="2:17" x14ac:dyDescent="0.2">
      <c r="B282" s="26"/>
      <c r="C282" s="26"/>
      <c r="D282" s="26"/>
      <c r="E282" s="26"/>
      <c r="F282" s="26"/>
      <c r="G282" s="26"/>
      <c r="H282" s="26"/>
      <c r="I282" s="26"/>
      <c r="J282" s="26"/>
      <c r="K282" s="26"/>
      <c r="L282" s="26"/>
      <c r="M282" s="26"/>
      <c r="N282" s="26"/>
      <c r="O282" s="26"/>
      <c r="P282" s="26"/>
      <c r="Q282" s="26"/>
    </row>
    <row r="283" spans="2:17" x14ac:dyDescent="0.2">
      <c r="B283" s="26"/>
      <c r="C283" s="26"/>
      <c r="D283" s="26"/>
      <c r="E283" s="26"/>
      <c r="F283" s="26"/>
      <c r="G283" s="26"/>
      <c r="H283" s="26"/>
      <c r="I283" s="26"/>
      <c r="J283" s="26"/>
      <c r="K283" s="26"/>
      <c r="L283" s="26"/>
      <c r="M283" s="26"/>
      <c r="N283" s="26"/>
      <c r="O283" s="26"/>
      <c r="P283" s="26"/>
      <c r="Q283" s="26"/>
    </row>
    <row r="284" spans="2:17" x14ac:dyDescent="0.2">
      <c r="B284" s="26"/>
      <c r="C284" s="26"/>
      <c r="D284" s="26"/>
      <c r="E284" s="26"/>
      <c r="F284" s="26"/>
      <c r="G284" s="26"/>
      <c r="H284" s="26"/>
      <c r="I284" s="26"/>
      <c r="J284" s="26"/>
      <c r="K284" s="26"/>
      <c r="L284" s="26"/>
      <c r="M284" s="26"/>
      <c r="N284" s="26"/>
      <c r="O284" s="26"/>
      <c r="P284" s="26"/>
      <c r="Q284" s="26"/>
    </row>
    <row r="285" spans="2:17" x14ac:dyDescent="0.2">
      <c r="B285" s="26"/>
      <c r="C285" s="26"/>
      <c r="D285" s="26"/>
      <c r="E285" s="26"/>
      <c r="F285" s="26"/>
      <c r="G285" s="26"/>
      <c r="H285" s="26"/>
      <c r="I285" s="26"/>
      <c r="J285" s="26"/>
      <c r="K285" s="26"/>
      <c r="L285" s="26"/>
      <c r="M285" s="26"/>
      <c r="N285" s="26"/>
      <c r="O285" s="26"/>
      <c r="P285" s="26"/>
      <c r="Q285" s="26"/>
    </row>
    <row r="286" spans="2:17" x14ac:dyDescent="0.2">
      <c r="B286" s="26"/>
      <c r="C286" s="26"/>
      <c r="D286" s="26"/>
      <c r="E286" s="26"/>
      <c r="F286" s="26"/>
      <c r="G286" s="26"/>
      <c r="H286" s="26"/>
      <c r="I286" s="26"/>
      <c r="J286" s="26"/>
      <c r="K286" s="26"/>
      <c r="L286" s="26"/>
      <c r="M286" s="26"/>
      <c r="N286" s="26"/>
      <c r="O286" s="26"/>
      <c r="P286" s="26"/>
      <c r="Q286" s="26"/>
    </row>
    <row r="287" spans="2:17" x14ac:dyDescent="0.2">
      <c r="B287" s="26"/>
      <c r="C287" s="26"/>
      <c r="D287" s="26"/>
      <c r="E287" s="26"/>
      <c r="F287" s="26"/>
      <c r="G287" s="26"/>
      <c r="H287" s="26"/>
      <c r="I287" s="26"/>
      <c r="J287" s="26"/>
      <c r="K287" s="26"/>
      <c r="L287" s="26"/>
      <c r="M287" s="26"/>
      <c r="N287" s="26"/>
      <c r="O287" s="26"/>
      <c r="P287" s="26"/>
      <c r="Q287" s="26"/>
    </row>
    <row r="288" spans="2:17" x14ac:dyDescent="0.2">
      <c r="B288" s="26"/>
      <c r="C288" s="26"/>
      <c r="D288" s="26"/>
      <c r="E288" s="26"/>
      <c r="F288" s="26"/>
      <c r="G288" s="26"/>
      <c r="H288" s="26"/>
      <c r="I288" s="26"/>
      <c r="J288" s="26"/>
      <c r="K288" s="26"/>
      <c r="L288" s="26"/>
      <c r="M288" s="26"/>
      <c r="N288" s="26"/>
      <c r="O288" s="26"/>
      <c r="P288" s="26"/>
      <c r="Q288" s="26"/>
    </row>
    <row r="289" spans="2:17" x14ac:dyDescent="0.2">
      <c r="B289" s="26"/>
      <c r="C289" s="26"/>
      <c r="D289" s="26"/>
      <c r="E289" s="26"/>
      <c r="F289" s="26"/>
      <c r="G289" s="26"/>
      <c r="H289" s="26"/>
      <c r="I289" s="26"/>
      <c r="J289" s="26"/>
      <c r="K289" s="26"/>
      <c r="L289" s="26"/>
      <c r="M289" s="26"/>
      <c r="N289" s="26"/>
      <c r="O289" s="26"/>
      <c r="P289" s="26"/>
      <c r="Q289" s="26"/>
    </row>
    <row r="290" spans="2:17" x14ac:dyDescent="0.2">
      <c r="B290" s="26"/>
      <c r="C290" s="26"/>
      <c r="D290" s="26"/>
      <c r="E290" s="26"/>
      <c r="F290" s="26"/>
      <c r="G290" s="26"/>
      <c r="H290" s="26"/>
      <c r="I290" s="26"/>
      <c r="J290" s="26"/>
      <c r="K290" s="26"/>
      <c r="L290" s="26"/>
      <c r="M290" s="26"/>
      <c r="N290" s="26"/>
      <c r="O290" s="26"/>
      <c r="P290" s="26"/>
      <c r="Q290" s="26"/>
    </row>
    <row r="291" spans="2:17" x14ac:dyDescent="0.2">
      <c r="B291" s="26"/>
      <c r="C291" s="26"/>
      <c r="D291" s="26"/>
      <c r="E291" s="26"/>
      <c r="F291" s="26"/>
      <c r="G291" s="26"/>
      <c r="H291" s="26"/>
      <c r="I291" s="26"/>
      <c r="J291" s="26"/>
      <c r="K291" s="26"/>
      <c r="L291" s="26"/>
      <c r="M291" s="26"/>
      <c r="N291" s="26"/>
      <c r="O291" s="26"/>
      <c r="P291" s="26"/>
      <c r="Q291" s="26"/>
    </row>
    <row r="292" spans="2:17" x14ac:dyDescent="0.2">
      <c r="B292" s="26"/>
      <c r="C292" s="26"/>
      <c r="D292" s="26"/>
      <c r="E292" s="26"/>
      <c r="F292" s="26"/>
      <c r="G292" s="26"/>
      <c r="H292" s="26"/>
      <c r="I292" s="26"/>
      <c r="J292" s="26"/>
      <c r="K292" s="26"/>
      <c r="L292" s="26"/>
      <c r="M292" s="26"/>
      <c r="N292" s="26"/>
      <c r="O292" s="26"/>
      <c r="P292" s="26"/>
      <c r="Q292" s="26"/>
    </row>
    <row r="293" spans="2:17" x14ac:dyDescent="0.2">
      <c r="B293" s="26"/>
      <c r="C293" s="26"/>
      <c r="D293" s="26"/>
      <c r="E293" s="26"/>
      <c r="F293" s="26"/>
      <c r="G293" s="26"/>
      <c r="H293" s="26"/>
      <c r="I293" s="26"/>
      <c r="J293" s="26"/>
      <c r="K293" s="26"/>
      <c r="L293" s="26"/>
      <c r="M293" s="26"/>
      <c r="N293" s="26"/>
      <c r="O293" s="26"/>
      <c r="P293" s="26"/>
      <c r="Q293" s="26"/>
    </row>
    <row r="294" spans="2:17" x14ac:dyDescent="0.2">
      <c r="B294" s="26"/>
      <c r="C294" s="26"/>
      <c r="D294" s="26"/>
      <c r="E294" s="26"/>
      <c r="F294" s="26"/>
      <c r="G294" s="26"/>
      <c r="H294" s="26"/>
      <c r="I294" s="26"/>
      <c r="J294" s="26"/>
      <c r="K294" s="26"/>
      <c r="L294" s="26"/>
      <c r="M294" s="26"/>
      <c r="N294" s="26"/>
      <c r="O294" s="26"/>
      <c r="P294" s="26"/>
      <c r="Q294" s="26"/>
    </row>
    <row r="295" spans="2:17" x14ac:dyDescent="0.2">
      <c r="B295" s="26"/>
      <c r="C295" s="26"/>
      <c r="D295" s="26"/>
      <c r="E295" s="26"/>
      <c r="F295" s="26"/>
      <c r="G295" s="26"/>
      <c r="H295" s="26"/>
      <c r="I295" s="26"/>
      <c r="J295" s="26"/>
      <c r="K295" s="26"/>
      <c r="L295" s="26"/>
      <c r="M295" s="26"/>
      <c r="N295" s="26"/>
      <c r="O295" s="26"/>
      <c r="P295" s="26"/>
      <c r="Q295" s="26"/>
    </row>
    <row r="296" spans="2:17" x14ac:dyDescent="0.2">
      <c r="B296" s="26"/>
      <c r="C296" s="26"/>
      <c r="D296" s="26"/>
      <c r="E296" s="26"/>
      <c r="F296" s="26"/>
      <c r="G296" s="26"/>
      <c r="H296" s="26"/>
      <c r="I296" s="26"/>
      <c r="J296" s="26"/>
      <c r="K296" s="26"/>
      <c r="L296" s="26"/>
      <c r="M296" s="26"/>
      <c r="N296" s="26"/>
      <c r="O296" s="26"/>
      <c r="P296" s="26"/>
      <c r="Q296" s="26"/>
    </row>
    <row r="297" spans="2:17" x14ac:dyDescent="0.2">
      <c r="B297" s="26"/>
      <c r="C297" s="26"/>
      <c r="D297" s="26"/>
      <c r="E297" s="26"/>
      <c r="F297" s="26"/>
      <c r="G297" s="26"/>
      <c r="H297" s="26"/>
      <c r="I297" s="26"/>
      <c r="J297" s="26"/>
      <c r="K297" s="26"/>
      <c r="L297" s="26"/>
      <c r="M297" s="26"/>
      <c r="N297" s="26"/>
      <c r="O297" s="26"/>
      <c r="P297" s="26"/>
      <c r="Q297" s="26"/>
    </row>
    <row r="298" spans="2:17" x14ac:dyDescent="0.2">
      <c r="B298" s="26"/>
      <c r="C298" s="26"/>
      <c r="D298" s="26"/>
      <c r="E298" s="26"/>
      <c r="F298" s="26"/>
      <c r="G298" s="26"/>
      <c r="H298" s="26"/>
      <c r="I298" s="26"/>
      <c r="J298" s="26"/>
      <c r="K298" s="26"/>
      <c r="L298" s="26"/>
      <c r="M298" s="26"/>
      <c r="N298" s="26"/>
      <c r="O298" s="26"/>
      <c r="P298" s="26"/>
      <c r="Q298" s="26"/>
    </row>
    <row r="299" spans="2:17" x14ac:dyDescent="0.2">
      <c r="B299" s="26"/>
      <c r="C299" s="26"/>
      <c r="D299" s="26"/>
      <c r="E299" s="26"/>
      <c r="F299" s="26"/>
      <c r="G299" s="26"/>
      <c r="H299" s="26"/>
      <c r="I299" s="26"/>
      <c r="J299" s="26"/>
      <c r="K299" s="26"/>
      <c r="L299" s="26"/>
      <c r="M299" s="26"/>
      <c r="N299" s="26"/>
      <c r="O299" s="26"/>
      <c r="P299" s="26"/>
      <c r="Q299" s="26"/>
    </row>
    <row r="300" spans="2:17" x14ac:dyDescent="0.2">
      <c r="B300" s="26"/>
      <c r="C300" s="26"/>
      <c r="D300" s="26"/>
      <c r="E300" s="26"/>
      <c r="F300" s="26"/>
      <c r="G300" s="26"/>
      <c r="H300" s="26"/>
      <c r="I300" s="26"/>
      <c r="J300" s="26"/>
      <c r="K300" s="26"/>
      <c r="L300" s="26"/>
      <c r="M300" s="26"/>
      <c r="N300" s="26"/>
      <c r="O300" s="26"/>
      <c r="P300" s="26"/>
      <c r="Q300" s="26"/>
    </row>
    <row r="301" spans="2:17" x14ac:dyDescent="0.2">
      <c r="B301" s="26"/>
      <c r="C301" s="26"/>
      <c r="D301" s="26"/>
      <c r="E301" s="26"/>
      <c r="F301" s="26"/>
      <c r="G301" s="26"/>
      <c r="H301" s="26"/>
      <c r="I301" s="26"/>
      <c r="J301" s="26"/>
      <c r="K301" s="26"/>
      <c r="L301" s="26"/>
      <c r="M301" s="26"/>
      <c r="N301" s="26"/>
      <c r="O301" s="26"/>
      <c r="P301" s="26"/>
      <c r="Q301" s="26"/>
    </row>
    <row r="302" spans="2:17" x14ac:dyDescent="0.2">
      <c r="B302" s="26"/>
      <c r="C302" s="26"/>
      <c r="D302" s="26"/>
      <c r="E302" s="26"/>
      <c r="F302" s="26"/>
      <c r="G302" s="26"/>
      <c r="H302" s="26"/>
      <c r="I302" s="26"/>
      <c r="J302" s="26"/>
      <c r="K302" s="26"/>
      <c r="L302" s="26"/>
      <c r="M302" s="26"/>
      <c r="N302" s="26"/>
      <c r="O302" s="26"/>
      <c r="P302" s="26"/>
      <c r="Q302" s="26"/>
    </row>
    <row r="303" spans="2:17" x14ac:dyDescent="0.2">
      <c r="B303" s="26"/>
      <c r="C303" s="26"/>
      <c r="D303" s="26"/>
      <c r="E303" s="26"/>
      <c r="F303" s="26"/>
      <c r="G303" s="26"/>
      <c r="H303" s="26"/>
      <c r="I303" s="26"/>
      <c r="J303" s="26"/>
      <c r="K303" s="26"/>
      <c r="L303" s="26"/>
      <c r="M303" s="26"/>
      <c r="N303" s="26"/>
      <c r="O303" s="26"/>
      <c r="P303" s="26"/>
      <c r="Q303" s="26"/>
    </row>
    <row r="304" spans="2:17" x14ac:dyDescent="0.2">
      <c r="B304" s="26"/>
      <c r="C304" s="26"/>
      <c r="D304" s="26"/>
      <c r="E304" s="26"/>
      <c r="F304" s="26"/>
      <c r="G304" s="26"/>
      <c r="H304" s="26"/>
      <c r="I304" s="26"/>
      <c r="J304" s="26"/>
      <c r="K304" s="26"/>
      <c r="L304" s="26"/>
      <c r="M304" s="26"/>
      <c r="N304" s="26"/>
      <c r="O304" s="26"/>
      <c r="P304" s="26"/>
      <c r="Q304" s="26"/>
    </row>
    <row r="305" spans="2:17" x14ac:dyDescent="0.2">
      <c r="B305" s="26"/>
      <c r="C305" s="26"/>
      <c r="D305" s="26"/>
      <c r="E305" s="26"/>
      <c r="F305" s="26"/>
      <c r="G305" s="26"/>
      <c r="H305" s="26"/>
      <c r="I305" s="26"/>
      <c r="J305" s="26"/>
      <c r="K305" s="26"/>
      <c r="L305" s="26"/>
      <c r="M305" s="26"/>
      <c r="N305" s="26"/>
      <c r="O305" s="26"/>
      <c r="P305" s="26"/>
      <c r="Q305" s="26"/>
    </row>
  </sheetData>
  <sheetProtection algorithmName="SHA-512" hashValue="Kmlano+9UqjL9uCteaEmivKt3y+lQZoICFp54oR+6GiOr+RW327YflwFd8xkAkhTekQa06z4AtgnGaYJyX5GQw==" saltValue="K6Kb9Q1lK11zocpgEgj8gA==" spinCount="100000" sheet="1" formatCells="0" formatColumns="0" formatRows="0" selectLockedCells="1"/>
  <mergeCells count="3">
    <mergeCell ref="C143:E143"/>
    <mergeCell ref="B39:C39"/>
    <mergeCell ref="B37:C37"/>
  </mergeCells>
  <phoneticPr fontId="0" type="noConversion"/>
  <dataValidations count="7">
    <dataValidation type="decimal" operator="lessThanOrEqual" allowBlank="1" showInputMessage="1" showErrorMessage="1" errorTitle="Betrag zu hoch!" error="Der Betrag darf max. 1/12 des steuerlich  absetzbaren Betrags sein (Zelle E15): 4% der BBG plus € 1.800,- für Direktvers., Pensionskasse und -fonds, unlimitiert für U-Kasse und Direktzusage" sqref="E103" xr:uid="{00000000-0002-0000-0100-000000000000}">
      <formula1>C107/12</formula1>
    </dataValidation>
    <dataValidation type="decimal" errorStyle="information" allowBlank="1" showInputMessage="1" showErrorMessage="1" errorTitle="Höchstbetrag beachten!" error="Ihre Einzahlung liegt über dem Höchstwert von Direktversichrung, Pensionskasse und Pensionsfonds. Sie müssen deshalb die Unterstützungskasse oder die Direktzusage verwenden." sqref="C15" xr:uid="{00000000-0002-0000-0100-000001000000}">
      <formula1>0</formula1>
      <formula2>C123</formula2>
    </dataValidation>
    <dataValidation type="list" allowBlank="1" showInputMessage="1" showErrorMessage="1" sqref="C8 C5" xr:uid="{00000000-0002-0000-0100-000002000000}">
      <formula1>$D$7:$D$8</formula1>
    </dataValidation>
    <dataValidation type="list" allowBlank="1" showInputMessage="1" showErrorMessage="1" sqref="C10" xr:uid="{00000000-0002-0000-0100-000003000000}">
      <formula1>$D$12:$D$17</formula1>
    </dataValidation>
    <dataValidation type="list" allowBlank="1" showInputMessage="1" showErrorMessage="1" sqref="C9" xr:uid="{00000000-0002-0000-0100-000004000000}">
      <formula1>$D$10:$D$11</formula1>
    </dataValidation>
    <dataValidation type="decimal" showInputMessage="1" showErrorMessage="1" errorTitle="Betrag falsch!" error="Der maximale Betrag ist 4% der Beitragsbemessungsgrenze (- € 2.520,- p.a.) plus - € 1.800 pauschal (letztere sozverspfl.). Minuszeichen beachten!" sqref="E105" xr:uid="{00000000-0002-0000-0100-000005000000}">
      <formula1>-4344</formula1>
      <formula2>0</formula2>
    </dataValidation>
    <dataValidation type="whole" allowBlank="1" showErrorMessage="1" errorTitle="Begrenzte Steuertabelle!" error="Bitte erfassen Sie hier eine ganze Zahl zwischen NULL und 1 Million" promptTitle="Begrenzte Steuertabelle!" prompt="Bitte erfassen Sie hier einen Wert, der max. € 1 Mio beträgt." sqref="C6" xr:uid="{00000000-0002-0000-0100-000007000000}">
      <formula1>0</formula1>
      <formula2>1000000</formula2>
    </dataValidation>
  </dataValidations>
  <printOptions horizontalCentered="1" verticalCentered="1"/>
  <pageMargins left="0.11811023622047245" right="0.15748031496062992" top="0.27559055118110237" bottom="0.31496062992125984" header="0.19685039370078741" footer="0.19685039370078741"/>
  <pageSetup paperSize="9" scale="80" orientation="portrait" horizontalDpi="4294967292" r:id="rId1"/>
  <headerFooter alignWithMargins="0">
    <oddFooter>&amp;C&amp;"Arial,Standard"&amp;14&amp;D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7"/>
  <dimension ref="A1:AL221"/>
  <sheetViews>
    <sheetView topLeftCell="B1" zoomScale="115" zoomScaleNormal="115" workbookViewId="0">
      <pane ySplit="2" topLeftCell="A4" activePane="bottomLeft" state="frozen"/>
      <selection activeCell="B1" sqref="B1"/>
      <selection pane="bottomLeft" activeCell="C4" sqref="C4"/>
    </sheetView>
  </sheetViews>
  <sheetFormatPr baseColWidth="10" defaultColWidth="11.5703125" defaultRowHeight="18.75" x14ac:dyDescent="0.3"/>
  <cols>
    <col min="1" max="1" width="4.85546875" style="4" hidden="1" customWidth="1"/>
    <col min="2" max="2" width="98" style="4" customWidth="1"/>
    <col min="3" max="3" width="45" style="14" customWidth="1"/>
    <col min="4" max="4" width="56.7109375" style="4" hidden="1" customWidth="1"/>
    <col min="5" max="6" width="11.5703125" style="4" hidden="1" customWidth="1"/>
    <col min="7" max="11" width="11.42578125" style="4" hidden="1" customWidth="1"/>
    <col min="12" max="12" width="11.42578125" style="25" hidden="1" customWidth="1"/>
    <col min="13" max="19" width="11.42578125" style="4" hidden="1" customWidth="1"/>
    <col min="20" max="24" width="20.7109375" style="4" hidden="1" customWidth="1"/>
    <col min="25" max="26" width="11.5703125" style="4" hidden="1" customWidth="1"/>
    <col min="27" max="27" width="38" style="4" customWidth="1"/>
    <col min="28" max="16384" width="11.5703125" style="4"/>
  </cols>
  <sheetData>
    <row r="1" spans="1:38" s="26" customFormat="1" ht="78" customHeight="1" x14ac:dyDescent="0.3">
      <c r="A1" s="78">
        <f>C14-C16</f>
        <v>1639</v>
      </c>
      <c r="B1"/>
      <c r="C1" s="156"/>
      <c r="G1" s="26">
        <v>2007</v>
      </c>
      <c r="H1" s="157">
        <v>0.64</v>
      </c>
      <c r="I1" s="26">
        <f ca="1">C4</f>
        <v>2023</v>
      </c>
      <c r="J1" s="157">
        <f t="shared" ref="J1:J10" ca="1" si="0">LOOKUP(I1,G$1:G$108,H$1:H$108)</f>
        <v>1</v>
      </c>
      <c r="K1" s="26">
        <f ca="1">COUNT(J$1:J1)</f>
        <v>1</v>
      </c>
      <c r="L1" s="158">
        <f ca="1">SUM(J$1:J1)/K1</f>
        <v>1</v>
      </c>
      <c r="M1" s="26">
        <f>IF(C15="",C16,IF(C15=0,C16,C15))</f>
        <v>24000</v>
      </c>
      <c r="O1" s="157">
        <v>0.54</v>
      </c>
    </row>
    <row r="2" spans="1:38" s="37" customFormat="1" ht="22.15" customHeight="1" x14ac:dyDescent="0.35">
      <c r="B2" s="288" t="s">
        <v>41</v>
      </c>
      <c r="C2" s="289">
        <f ca="1">TODAY()</f>
        <v>45167</v>
      </c>
      <c r="G2" s="37">
        <f t="shared" ref="G2:G22" si="1">G1+1</f>
        <v>2008</v>
      </c>
      <c r="H2" s="159">
        <v>0.66</v>
      </c>
      <c r="I2" s="37">
        <f t="shared" ref="I2:I22" ca="1" si="2">I1+1</f>
        <v>2024</v>
      </c>
      <c r="J2" s="159">
        <f t="shared" ca="1" si="0"/>
        <v>1</v>
      </c>
      <c r="K2" s="37">
        <f ca="1">COUNT(J$1:J2)</f>
        <v>2</v>
      </c>
      <c r="L2" s="160">
        <f ca="1">SUM(J$1:J2)/K2</f>
        <v>1</v>
      </c>
      <c r="M2" s="37" t="s">
        <v>3</v>
      </c>
      <c r="O2" s="159">
        <f t="shared" ref="O2:O14" si="3">O1+2%</f>
        <v>0.56000000000000005</v>
      </c>
      <c r="T2" s="311"/>
      <c r="U2" s="311"/>
    </row>
    <row r="3" spans="1:38" hidden="1" x14ac:dyDescent="0.3">
      <c r="A3" s="3"/>
      <c r="B3" s="9"/>
      <c r="C3" s="10"/>
      <c r="D3" s="7"/>
      <c r="E3" s="7"/>
      <c r="F3" s="7"/>
      <c r="G3" s="7">
        <f t="shared" si="1"/>
        <v>2009</v>
      </c>
      <c r="H3" s="8">
        <v>0.68</v>
      </c>
      <c r="I3" s="7">
        <f t="shared" ca="1" si="2"/>
        <v>2025</v>
      </c>
      <c r="J3" s="8">
        <f t="shared" ca="1" si="0"/>
        <v>1</v>
      </c>
      <c r="K3" s="7">
        <f ca="1">COUNT(J$1:J3)</f>
        <v>3</v>
      </c>
      <c r="L3" s="24">
        <f ca="1">SUM(J$1:J3)/K3</f>
        <v>1</v>
      </c>
      <c r="M3" s="7" t="s">
        <v>4</v>
      </c>
      <c r="N3" s="7"/>
      <c r="O3" s="8">
        <f t="shared" si="3"/>
        <v>0.58000000000000007</v>
      </c>
      <c r="P3" s="7"/>
      <c r="Q3" s="7"/>
      <c r="R3" s="7"/>
      <c r="S3" s="7"/>
      <c r="T3" s="7"/>
      <c r="U3" s="7"/>
      <c r="V3" s="7"/>
      <c r="W3" s="7"/>
      <c r="X3" s="7"/>
      <c r="Y3" s="7"/>
      <c r="Z3" s="7"/>
      <c r="AA3" s="7"/>
      <c r="AB3" s="7"/>
      <c r="AC3" s="7"/>
      <c r="AD3" s="7"/>
      <c r="AE3" s="7"/>
      <c r="AF3" s="7"/>
      <c r="AG3" s="7"/>
      <c r="AH3" s="7"/>
      <c r="AI3" s="7"/>
      <c r="AJ3" s="7"/>
      <c r="AK3" s="7"/>
    </row>
    <row r="4" spans="1:38" ht="20.100000000000001" customHeight="1" x14ac:dyDescent="0.3">
      <c r="A4" s="3"/>
      <c r="B4" s="264" t="s">
        <v>11</v>
      </c>
      <c r="C4" s="265">
        <f ca="1">YEAR(C2)</f>
        <v>2023</v>
      </c>
      <c r="D4" s="3"/>
      <c r="E4" s="3"/>
      <c r="F4" s="3"/>
      <c r="G4" s="4">
        <f t="shared" si="1"/>
        <v>2010</v>
      </c>
      <c r="H4" s="5">
        <v>0.7</v>
      </c>
      <c r="I4" s="4">
        <f t="shared" ca="1" si="2"/>
        <v>2026</v>
      </c>
      <c r="J4" s="5">
        <f t="shared" ca="1" si="0"/>
        <v>1</v>
      </c>
      <c r="K4" s="3">
        <f ca="1">COUNT(J$1:J4)</f>
        <v>4</v>
      </c>
      <c r="L4" s="23">
        <f ca="1">SUM(J$1:J4)/K4</f>
        <v>1</v>
      </c>
      <c r="M4" s="3"/>
      <c r="N4" s="3"/>
      <c r="O4" s="6">
        <f t="shared" si="3"/>
        <v>0.60000000000000009</v>
      </c>
      <c r="P4" s="3"/>
      <c r="Q4" s="3"/>
      <c r="R4" s="3"/>
      <c r="S4" s="3"/>
      <c r="U4" s="6"/>
      <c r="AA4" s="248"/>
      <c r="AB4" s="248"/>
      <c r="AC4" s="248"/>
      <c r="AD4" s="248"/>
      <c r="AE4" s="248"/>
      <c r="AF4" s="248"/>
      <c r="AG4" s="248"/>
      <c r="AH4" s="248"/>
      <c r="AI4" s="248"/>
      <c r="AJ4" s="248"/>
      <c r="AK4" s="248"/>
      <c r="AL4" s="248"/>
    </row>
    <row r="5" spans="1:38" ht="20.100000000000001" customHeight="1" x14ac:dyDescent="0.3">
      <c r="A5" s="3"/>
      <c r="B5" s="264" t="s">
        <v>9</v>
      </c>
      <c r="C5" s="266">
        <v>33</v>
      </c>
      <c r="D5" s="3"/>
      <c r="E5" s="3"/>
      <c r="F5" s="3"/>
      <c r="G5" s="4">
        <f t="shared" si="1"/>
        <v>2011</v>
      </c>
      <c r="H5" s="5">
        <v>0.72</v>
      </c>
      <c r="I5" s="4">
        <f t="shared" ca="1" si="2"/>
        <v>2027</v>
      </c>
      <c r="J5" s="5">
        <f t="shared" ca="1" si="0"/>
        <v>1</v>
      </c>
      <c r="K5" s="3">
        <f ca="1">COUNT(J$1:J5)</f>
        <v>5</v>
      </c>
      <c r="L5" s="23">
        <f ca="1">SUM(J$1:J5)/K5</f>
        <v>1</v>
      </c>
      <c r="M5" s="3"/>
      <c r="N5" s="3"/>
      <c r="O5" s="6">
        <f t="shared" si="3"/>
        <v>0.62000000000000011</v>
      </c>
      <c r="P5" s="3"/>
      <c r="Q5" s="3"/>
      <c r="R5" s="3"/>
      <c r="S5" s="3"/>
      <c r="T5" s="4">
        <f>ROUND($C$7/100,0)*100</f>
        <v>400000</v>
      </c>
      <c r="U5" s="4">
        <f>T5</f>
        <v>400000</v>
      </c>
      <c r="V5" s="4">
        <f>ROUND((C7-C16)/100,0)*100</f>
        <v>376000</v>
      </c>
      <c r="W5" s="4">
        <f>V5</f>
        <v>376000</v>
      </c>
      <c r="AA5" s="248"/>
      <c r="AB5" s="248"/>
      <c r="AC5" s="248"/>
      <c r="AD5" s="248"/>
      <c r="AE5" s="248"/>
      <c r="AF5" s="248"/>
      <c r="AG5" s="248"/>
      <c r="AH5" s="248"/>
      <c r="AI5" s="248"/>
      <c r="AJ5" s="248"/>
      <c r="AK5" s="248"/>
      <c r="AL5" s="248"/>
    </row>
    <row r="6" spans="1:38" ht="20.100000000000001" hidden="1" customHeight="1" x14ac:dyDescent="0.3">
      <c r="A6" s="3"/>
      <c r="B6" s="264" t="s">
        <v>13</v>
      </c>
      <c r="C6" s="267" t="s">
        <v>12</v>
      </c>
      <c r="D6" s="3"/>
      <c r="E6" s="3"/>
      <c r="F6" s="3"/>
      <c r="G6" s="4">
        <f t="shared" si="1"/>
        <v>2012</v>
      </c>
      <c r="H6" s="5">
        <v>0.74</v>
      </c>
      <c r="I6" s="4">
        <f t="shared" ca="1" si="2"/>
        <v>2028</v>
      </c>
      <c r="J6" s="5">
        <f t="shared" ca="1" si="0"/>
        <v>1</v>
      </c>
      <c r="K6" s="3">
        <f ca="1">COUNT(J$1:J6)</f>
        <v>6</v>
      </c>
      <c r="L6" s="23">
        <f ca="1">SUM(J$1:J6)/K6</f>
        <v>1</v>
      </c>
      <c r="M6" s="3"/>
      <c r="N6" s="3"/>
      <c r="O6" s="6">
        <f t="shared" si="3"/>
        <v>0.64000000000000012</v>
      </c>
      <c r="P6" s="3"/>
      <c r="Q6" s="3"/>
      <c r="R6" s="3"/>
      <c r="S6" s="3"/>
      <c r="U6" s="6"/>
      <c r="AA6" s="248"/>
      <c r="AB6" s="248"/>
      <c r="AC6" s="248"/>
      <c r="AD6" s="248"/>
      <c r="AE6" s="248"/>
      <c r="AF6" s="248"/>
      <c r="AG6" s="248"/>
      <c r="AH6" s="248"/>
      <c r="AI6" s="248"/>
      <c r="AJ6" s="248"/>
      <c r="AK6" s="248"/>
      <c r="AL6" s="248"/>
    </row>
    <row r="7" spans="1:38" ht="20.100000000000001" customHeight="1" x14ac:dyDescent="0.3">
      <c r="A7" s="3"/>
      <c r="B7" s="264" t="s">
        <v>42</v>
      </c>
      <c r="C7" s="268">
        <v>400000</v>
      </c>
      <c r="D7" s="3"/>
      <c r="E7" s="3"/>
      <c r="F7" s="3"/>
      <c r="G7" s="4">
        <f t="shared" si="1"/>
        <v>2013</v>
      </c>
      <c r="H7" s="5">
        <v>0.76</v>
      </c>
      <c r="I7" s="4">
        <f t="shared" ca="1" si="2"/>
        <v>2029</v>
      </c>
      <c r="J7" s="5">
        <f t="shared" ca="1" si="0"/>
        <v>1</v>
      </c>
      <c r="K7" s="3">
        <f ca="1">COUNT(J$1:J7)</f>
        <v>7</v>
      </c>
      <c r="L7" s="23">
        <f ca="1">SUM(J$1:J7)/K7</f>
        <v>1</v>
      </c>
      <c r="M7" s="3"/>
      <c r="N7" s="3"/>
      <c r="O7" s="6">
        <f t="shared" si="3"/>
        <v>0.66000000000000014</v>
      </c>
      <c r="P7" s="3"/>
      <c r="Q7" s="3"/>
      <c r="R7" s="3"/>
      <c r="S7" s="3"/>
      <c r="U7" s="6"/>
      <c r="AA7" s="248"/>
      <c r="AB7" s="248"/>
      <c r="AC7" s="248"/>
      <c r="AD7" s="248"/>
      <c r="AE7" s="248"/>
      <c r="AF7" s="248"/>
      <c r="AG7" s="248"/>
      <c r="AH7" s="248"/>
      <c r="AI7" s="248"/>
      <c r="AJ7" s="248"/>
      <c r="AK7" s="248"/>
      <c r="AL7" s="248"/>
    </row>
    <row r="8" spans="1:38" ht="20.100000000000001" customHeight="1" x14ac:dyDescent="0.3">
      <c r="A8" s="3"/>
      <c r="B8" s="264" t="s">
        <v>24</v>
      </c>
      <c r="C8" s="267" t="s">
        <v>21</v>
      </c>
      <c r="D8" s="3"/>
      <c r="E8" s="3"/>
      <c r="F8" s="3"/>
      <c r="G8" s="4">
        <f t="shared" si="1"/>
        <v>2014</v>
      </c>
      <c r="H8" s="5">
        <v>0.78</v>
      </c>
      <c r="I8" s="4">
        <f t="shared" ca="1" si="2"/>
        <v>2030</v>
      </c>
      <c r="J8" s="5">
        <f t="shared" ca="1" si="0"/>
        <v>1</v>
      </c>
      <c r="K8" s="3">
        <f ca="1">COUNT(J$1:J8)</f>
        <v>8</v>
      </c>
      <c r="L8" s="23">
        <f ca="1">SUM(J$1:J8)/K8</f>
        <v>1</v>
      </c>
      <c r="M8" s="3"/>
      <c r="N8" s="3"/>
      <c r="O8" s="6">
        <f t="shared" si="3"/>
        <v>0.68000000000000016</v>
      </c>
      <c r="P8" s="3"/>
      <c r="Q8" s="3"/>
      <c r="R8" s="3"/>
      <c r="S8" s="3"/>
      <c r="T8" s="237" t="s">
        <v>163</v>
      </c>
      <c r="U8" s="237" t="s">
        <v>164</v>
      </c>
      <c r="V8" s="237" t="s">
        <v>165</v>
      </c>
      <c r="W8" s="237" t="s">
        <v>166</v>
      </c>
      <c r="X8" s="237" t="s">
        <v>161</v>
      </c>
      <c r="AA8" s="248"/>
      <c r="AB8" s="248"/>
      <c r="AC8" s="248"/>
      <c r="AD8" s="248"/>
      <c r="AE8" s="248"/>
      <c r="AF8" s="248"/>
      <c r="AG8" s="248"/>
      <c r="AH8" s="248"/>
      <c r="AI8" s="248"/>
      <c r="AJ8" s="248"/>
      <c r="AK8" s="248"/>
      <c r="AL8" s="248"/>
    </row>
    <row r="9" spans="1:38" ht="20.100000000000001" customHeight="1" x14ac:dyDescent="0.3">
      <c r="A9" s="3"/>
      <c r="B9" s="264" t="s">
        <v>19</v>
      </c>
      <c r="C9" s="269">
        <v>0</v>
      </c>
      <c r="D9" s="3"/>
      <c r="E9" s="3"/>
      <c r="F9" s="3"/>
      <c r="G9" s="4">
        <f t="shared" si="1"/>
        <v>2015</v>
      </c>
      <c r="H9" s="5">
        <v>0.8</v>
      </c>
      <c r="I9" s="4">
        <f t="shared" ca="1" si="2"/>
        <v>2031</v>
      </c>
      <c r="J9" s="5">
        <f t="shared" ca="1" si="0"/>
        <v>1</v>
      </c>
      <c r="K9" s="3">
        <f ca="1">COUNT(J$1:J9)</f>
        <v>9</v>
      </c>
      <c r="L9" s="23">
        <f ca="1">SUM(J$1:J9)/K9</f>
        <v>1</v>
      </c>
      <c r="M9" s="3"/>
      <c r="N9" s="3"/>
      <c r="O9" s="6">
        <f t="shared" si="3"/>
        <v>0.70000000000000018</v>
      </c>
      <c r="P9" s="3"/>
      <c r="Q9" s="3"/>
      <c r="R9" s="3"/>
      <c r="S9" s="3"/>
      <c r="T9" s="234">
        <f>IF($C$8=$B$36,_xlfn.XLOOKUP($T$5,Steuertabelle!$B$3:$B$9924,Steuertabelle!$C$3:$C$9924),0)</f>
        <v>161692</v>
      </c>
      <c r="U9" s="234">
        <f>IF($C$8=$B$37,_xlfn.XLOOKUP($U$5,Steuertabelle!$B$3:$B$9924,Steuertabelle!$I$3:$I$9924),0)</f>
        <v>0</v>
      </c>
      <c r="V9" s="234">
        <f>IF($C$8=$B$36,_xlfn.XLOOKUP($V$5,Steuertabelle!$B$3:$B$9924,Steuertabelle!$C$3:$C$9924),0)</f>
        <v>150892</v>
      </c>
      <c r="W9" s="234">
        <f>IF($C$8=$B$37,_xlfn.XLOOKUP($W$5,Steuertabelle!$B$3:$B$9924,Steuertabelle!$I$3:$I$9924),0)</f>
        <v>0</v>
      </c>
      <c r="X9" s="238">
        <f>T9+T10+T11-V9-V10-V11</f>
        <v>11393.999999999998</v>
      </c>
      <c r="AA9" s="248"/>
      <c r="AB9" s="248"/>
      <c r="AC9" s="248"/>
      <c r="AD9" s="248"/>
      <c r="AE9" s="248"/>
      <c r="AF9" s="248"/>
      <c r="AG9" s="248"/>
      <c r="AH9" s="248"/>
      <c r="AI9" s="248"/>
      <c r="AJ9" s="248"/>
      <c r="AK9" s="248"/>
      <c r="AL9" s="248"/>
    </row>
    <row r="10" spans="1:38" ht="20.100000000000001" customHeight="1" x14ac:dyDescent="0.3">
      <c r="A10" s="3"/>
      <c r="B10" s="270">
        <f>SUM(T9:U11)/C7</f>
        <v>0.42646265</v>
      </c>
      <c r="C10" s="271">
        <f>ROUND((C7*B10)/100,0)*100</f>
        <v>170600</v>
      </c>
      <c r="D10" s="3">
        <f>C10/C7</f>
        <v>0.42649999999999999</v>
      </c>
      <c r="E10" s="3"/>
      <c r="F10" s="3"/>
      <c r="G10" s="4">
        <f t="shared" si="1"/>
        <v>2016</v>
      </c>
      <c r="H10" s="5">
        <v>0.82</v>
      </c>
      <c r="I10" s="4">
        <f t="shared" ca="1" si="2"/>
        <v>2032</v>
      </c>
      <c r="J10" s="5">
        <f t="shared" ca="1" si="0"/>
        <v>1</v>
      </c>
      <c r="K10" s="3">
        <f ca="1">COUNT(J$1:J10)</f>
        <v>10</v>
      </c>
      <c r="L10" s="23">
        <f ca="1">SUM(J$1:J10)/K10</f>
        <v>1</v>
      </c>
      <c r="M10" s="3"/>
      <c r="N10" s="3"/>
      <c r="O10" s="6">
        <f t="shared" si="3"/>
        <v>0.7200000000000002</v>
      </c>
      <c r="P10" s="3"/>
      <c r="Q10" s="3"/>
      <c r="R10" s="3"/>
      <c r="S10" s="3"/>
      <c r="T10" s="235">
        <f>T9*C9</f>
        <v>0</v>
      </c>
      <c r="U10" s="235">
        <f>U9*C9</f>
        <v>0</v>
      </c>
      <c r="V10" s="235">
        <f>V9*C9</f>
        <v>0</v>
      </c>
      <c r="W10" s="235">
        <f>W9*C9</f>
        <v>0</v>
      </c>
      <c r="X10" s="237" t="s">
        <v>162</v>
      </c>
      <c r="AA10" s="248"/>
      <c r="AB10" s="248"/>
      <c r="AC10" s="248"/>
      <c r="AD10" s="248"/>
      <c r="AE10" s="248"/>
      <c r="AF10" s="248"/>
      <c r="AG10" s="248"/>
      <c r="AH10" s="248"/>
      <c r="AI10" s="248"/>
      <c r="AJ10" s="248"/>
      <c r="AK10" s="248"/>
      <c r="AL10" s="248"/>
    </row>
    <row r="11" spans="1:38" ht="20.100000000000001" hidden="1" customHeight="1" x14ac:dyDescent="0.3">
      <c r="A11" s="3"/>
      <c r="B11" s="264" t="s">
        <v>40</v>
      </c>
      <c r="C11" s="272">
        <f>(T12-T18+U12-U18)/100</f>
        <v>0.47480000000010475</v>
      </c>
      <c r="D11" s="3"/>
      <c r="E11" s="3"/>
      <c r="F11" s="3"/>
      <c r="G11" s="4">
        <f t="shared" si="1"/>
        <v>2017</v>
      </c>
      <c r="H11" s="5">
        <v>0.84</v>
      </c>
      <c r="I11" s="4">
        <f t="shared" ca="1" si="2"/>
        <v>2033</v>
      </c>
      <c r="J11" s="5">
        <v>0.92</v>
      </c>
      <c r="K11" s="3">
        <v>11</v>
      </c>
      <c r="L11" s="23">
        <f ca="1">SUM(J$1:J11)/K11</f>
        <v>0.99272727272727268</v>
      </c>
      <c r="M11" s="3"/>
      <c r="N11" s="3"/>
      <c r="O11" s="6">
        <v>0.74</v>
      </c>
      <c r="P11" s="3"/>
      <c r="Q11" s="3"/>
      <c r="R11" s="3"/>
      <c r="S11" s="3"/>
      <c r="T11" s="236">
        <f>IF($C$8=$B$36,_xlfn.XLOOKUP($T$5,Steuertabelle!$B$3:$B$9924,Steuertabelle!$F$3:$F$9924),0)</f>
        <v>8893.06</v>
      </c>
      <c r="U11" s="236">
        <f>IF($C$8=$B$37,_xlfn.XLOOKUP($U$5,Steuertabelle!$B$3:$B$9924,Steuertabelle!$L$3:$L$9924),0)</f>
        <v>0</v>
      </c>
      <c r="V11" s="236">
        <f>IF($C$8=$B$36,_xlfn.XLOOKUP($V$5,Steuertabelle!$B$3:$B$9924,Steuertabelle!$F$3:$F$9924),0)</f>
        <v>8299.06</v>
      </c>
      <c r="W11" s="236">
        <f>IF($C$8=$B$37,_xlfn.XLOOKUP($W$5,Steuertabelle!$B$3:$B$9924,Steuertabelle!$L$3:$L$9924),0)</f>
        <v>0</v>
      </c>
      <c r="X11" s="239">
        <f>U9+U10+U11-W9-W10-W11</f>
        <v>0</v>
      </c>
      <c r="AA11" s="248"/>
      <c r="AB11" s="248"/>
      <c r="AC11" s="248"/>
      <c r="AD11" s="248"/>
      <c r="AE11" s="248"/>
      <c r="AF11" s="248"/>
      <c r="AG11" s="248"/>
      <c r="AH11" s="248"/>
      <c r="AI11" s="248"/>
      <c r="AJ11" s="248"/>
      <c r="AK11" s="248"/>
      <c r="AL11" s="248"/>
    </row>
    <row r="12" spans="1:38" ht="20.100000000000001" customHeight="1" x14ac:dyDescent="0.3">
      <c r="A12" s="3"/>
      <c r="B12" s="264" t="s">
        <v>14</v>
      </c>
      <c r="C12" s="273">
        <v>67</v>
      </c>
      <c r="D12" s="11"/>
      <c r="E12" s="3"/>
      <c r="F12" s="3"/>
      <c r="G12" s="4">
        <f t="shared" si="1"/>
        <v>2018</v>
      </c>
      <c r="H12" s="5">
        <v>0.86</v>
      </c>
      <c r="I12" s="4">
        <f t="shared" ca="1" si="2"/>
        <v>2034</v>
      </c>
      <c r="J12" s="5">
        <f t="shared" ref="J12:J22" ca="1" si="4">LOOKUP(I12,G$1:G$108,H$1:H$108)</f>
        <v>1</v>
      </c>
      <c r="K12" s="3">
        <f ca="1">COUNT(J$1:J12)</f>
        <v>12</v>
      </c>
      <c r="L12" s="23">
        <f ca="1">SUM(J$1:J12)/K12</f>
        <v>0.99333333333333329</v>
      </c>
      <c r="M12" s="3"/>
      <c r="N12" s="3"/>
      <c r="O12" s="6">
        <f t="shared" si="3"/>
        <v>0.76</v>
      </c>
      <c r="P12" s="3"/>
      <c r="Q12" s="3"/>
      <c r="R12" s="3"/>
      <c r="S12" s="3"/>
      <c r="T12" s="243">
        <f>SUM(T9:T11)</f>
        <v>170585.06</v>
      </c>
      <c r="U12" s="243">
        <f t="shared" ref="U12:W12" si="5">SUM(U9:U11)</f>
        <v>0</v>
      </c>
      <c r="V12" s="243">
        <f t="shared" si="5"/>
        <v>159191.06</v>
      </c>
      <c r="W12" s="243">
        <f t="shared" si="5"/>
        <v>0</v>
      </c>
      <c r="AA12" s="248"/>
      <c r="AB12" s="248"/>
      <c r="AC12" s="248"/>
      <c r="AD12" s="248"/>
      <c r="AE12" s="248"/>
      <c r="AF12" s="248"/>
      <c r="AG12" s="248"/>
      <c r="AH12" s="248"/>
      <c r="AI12" s="248"/>
      <c r="AJ12" s="248"/>
      <c r="AK12" s="248"/>
      <c r="AL12" s="248"/>
    </row>
    <row r="13" spans="1:38" ht="20.100000000000001" customHeight="1" x14ac:dyDescent="0.3">
      <c r="A13" s="3"/>
      <c r="B13" s="264" t="s">
        <v>43</v>
      </c>
      <c r="C13" s="274">
        <v>2.5000000000000001E-2</v>
      </c>
      <c r="D13" s="3"/>
      <c r="E13" s="3"/>
      <c r="F13" s="3"/>
      <c r="G13" s="4">
        <f t="shared" si="1"/>
        <v>2019</v>
      </c>
      <c r="H13" s="5">
        <v>0.88</v>
      </c>
      <c r="I13" s="4">
        <f t="shared" ca="1" si="2"/>
        <v>2035</v>
      </c>
      <c r="J13" s="5">
        <f t="shared" ca="1" si="4"/>
        <v>1</v>
      </c>
      <c r="K13" s="3">
        <f ca="1">COUNT(J$1:J13)</f>
        <v>13</v>
      </c>
      <c r="L13" s="23">
        <f ca="1">SUM(J$1:J13)/K13</f>
        <v>0.99384615384615382</v>
      </c>
      <c r="M13" s="3"/>
      <c r="N13" s="3"/>
      <c r="O13" s="6">
        <f t="shared" si="3"/>
        <v>0.78</v>
      </c>
      <c r="P13" s="3"/>
      <c r="Q13" s="3"/>
      <c r="R13" s="3"/>
      <c r="S13" s="3"/>
      <c r="U13" s="6"/>
      <c r="AA13" s="248"/>
      <c r="AB13" s="248"/>
      <c r="AC13" s="248"/>
      <c r="AD13" s="248"/>
      <c r="AE13" s="248"/>
      <c r="AF13" s="248"/>
      <c r="AG13" s="248"/>
      <c r="AH13" s="248"/>
      <c r="AI13" s="248"/>
      <c r="AJ13" s="248"/>
      <c r="AK13" s="248"/>
      <c r="AL13" s="248"/>
    </row>
    <row r="14" spans="1:38" ht="20.100000000000001" customHeight="1" x14ac:dyDescent="0.3">
      <c r="A14" s="3"/>
      <c r="B14" s="264" t="s">
        <v>5</v>
      </c>
      <c r="C14" s="275">
        <f>IF(C8="Splittingtabelle",25639*2,25639)</f>
        <v>25639</v>
      </c>
      <c r="D14" s="3"/>
      <c r="E14" s="3"/>
      <c r="F14" s="3"/>
      <c r="G14" s="4">
        <f t="shared" si="1"/>
        <v>2020</v>
      </c>
      <c r="H14" s="5">
        <v>0.9</v>
      </c>
      <c r="I14" s="4">
        <f t="shared" ca="1" si="2"/>
        <v>2036</v>
      </c>
      <c r="J14" s="5">
        <f t="shared" ca="1" si="4"/>
        <v>1</v>
      </c>
      <c r="K14" s="3">
        <f ca="1">COUNT(J$1:J14)</f>
        <v>14</v>
      </c>
      <c r="L14" s="23">
        <f ca="1">SUM(J$1:J14)/K14</f>
        <v>0.99428571428571433</v>
      </c>
      <c r="M14" s="3"/>
      <c r="N14" s="3"/>
      <c r="O14" s="6">
        <f t="shared" si="3"/>
        <v>0.8</v>
      </c>
      <c r="P14" s="3"/>
      <c r="Q14" s="3"/>
      <c r="R14" s="3"/>
      <c r="S14" s="3"/>
      <c r="T14" s="237" t="s">
        <v>167</v>
      </c>
      <c r="U14" s="237" t="s">
        <v>168</v>
      </c>
      <c r="AA14" s="248"/>
      <c r="AB14" s="248"/>
      <c r="AC14" s="248"/>
      <c r="AD14" s="248"/>
      <c r="AE14" s="248"/>
      <c r="AF14" s="248"/>
      <c r="AG14" s="248"/>
      <c r="AH14" s="248"/>
      <c r="AI14" s="248"/>
      <c r="AJ14" s="248"/>
      <c r="AK14" s="248"/>
      <c r="AL14" s="248"/>
    </row>
    <row r="15" spans="1:38" ht="20.100000000000001" customHeight="1" x14ac:dyDescent="0.3">
      <c r="A15" s="3"/>
      <c r="B15" s="264" t="s">
        <v>8</v>
      </c>
      <c r="C15" s="276">
        <v>24000</v>
      </c>
      <c r="D15" s="3"/>
      <c r="E15" s="3"/>
      <c r="F15" s="3"/>
      <c r="G15" s="4">
        <f t="shared" si="1"/>
        <v>2021</v>
      </c>
      <c r="H15" s="5">
        <v>0.92</v>
      </c>
      <c r="I15" s="4">
        <f t="shared" ca="1" si="2"/>
        <v>2037</v>
      </c>
      <c r="J15" s="5">
        <f t="shared" ca="1" si="4"/>
        <v>1</v>
      </c>
      <c r="K15" s="3">
        <f ca="1">COUNT(J$1:J15)</f>
        <v>15</v>
      </c>
      <c r="L15" s="23">
        <f ca="1">SUM(J$1:J15)/K15</f>
        <v>0.9946666666666667</v>
      </c>
      <c r="M15" s="3"/>
      <c r="N15" s="3"/>
      <c r="O15" s="6">
        <f t="shared" ref="O15:O34" si="6">O14+1%</f>
        <v>0.81</v>
      </c>
      <c r="P15" s="3"/>
      <c r="Q15" s="3"/>
      <c r="R15" s="3"/>
      <c r="S15" s="3"/>
      <c r="T15" s="234">
        <f>IF($C$8=$B$36,_xlfn.XLOOKUP($T$5-100,Steuertabelle!$B$3:$B$9924,Steuertabelle!$C$3:$C$9924),0)</f>
        <v>161647</v>
      </c>
      <c r="U15" s="234">
        <f>IF($C$8=$B$37,_xlfn.XLOOKUP($U$5-100,Steuertabelle!$B$3:$B$9924,Steuertabelle!$I$3:$I$9924),0)</f>
        <v>0</v>
      </c>
      <c r="AA15" s="248"/>
      <c r="AB15" s="248"/>
      <c r="AC15" s="248"/>
      <c r="AD15" s="248"/>
      <c r="AE15" s="248"/>
      <c r="AF15" s="248"/>
      <c r="AG15" s="248"/>
      <c r="AH15" s="248"/>
      <c r="AI15" s="248"/>
      <c r="AJ15" s="248"/>
      <c r="AK15" s="248"/>
      <c r="AL15" s="248"/>
    </row>
    <row r="16" spans="1:38" ht="20.100000000000001" hidden="1" customHeight="1" x14ac:dyDescent="0.3">
      <c r="A16" s="3"/>
      <c r="B16" s="277">
        <f ca="1">C12-C5-C4+YEAR(C2)</f>
        <v>34</v>
      </c>
      <c r="C16" s="278">
        <f>IF(C15="",C14,IF(C15=0,C14,C15))</f>
        <v>24000</v>
      </c>
      <c r="D16" s="3"/>
      <c r="E16" s="3"/>
      <c r="F16" s="3"/>
      <c r="G16" s="4">
        <f t="shared" si="1"/>
        <v>2022</v>
      </c>
      <c r="H16" s="5">
        <v>0.94</v>
      </c>
      <c r="I16" s="4">
        <f t="shared" ca="1" si="2"/>
        <v>2038</v>
      </c>
      <c r="J16" s="5">
        <f t="shared" ca="1" si="4"/>
        <v>1</v>
      </c>
      <c r="K16" s="3">
        <f ca="1">COUNT(J$1:J16)</f>
        <v>16</v>
      </c>
      <c r="L16" s="23">
        <f ca="1">SUM(J$1:J16)/K16</f>
        <v>0.995</v>
      </c>
      <c r="M16" s="3"/>
      <c r="N16" s="3"/>
      <c r="O16" s="6">
        <f t="shared" si="6"/>
        <v>0.82000000000000006</v>
      </c>
      <c r="P16" s="3"/>
      <c r="Q16" s="3"/>
      <c r="R16" s="3"/>
      <c r="S16" s="3"/>
      <c r="T16" s="235">
        <f>T15*C9</f>
        <v>0</v>
      </c>
      <c r="U16" s="235">
        <f>U15*C9</f>
        <v>0</v>
      </c>
      <c r="AA16" s="248"/>
      <c r="AB16" s="248"/>
      <c r="AC16" s="248"/>
      <c r="AD16" s="248"/>
      <c r="AE16" s="248"/>
      <c r="AF16" s="248"/>
      <c r="AG16" s="248"/>
      <c r="AH16" s="248"/>
      <c r="AI16" s="248"/>
      <c r="AJ16" s="248"/>
      <c r="AK16" s="248"/>
      <c r="AL16" s="248"/>
    </row>
    <row r="17" spans="1:38" ht="20.100000000000001" hidden="1" customHeight="1" x14ac:dyDescent="0.3">
      <c r="A17" s="3"/>
      <c r="B17" s="279">
        <f ca="1">LOOKUP(C$4,G1:G108,H1:H108)</f>
        <v>1</v>
      </c>
      <c r="C17" s="278">
        <f ca="1">LOOKUP(C$4,G1:G108,H1:H108)*IF(C15="",C16,IF(C15=0,C16,C15))</f>
        <v>24000</v>
      </c>
      <c r="D17" s="2"/>
      <c r="E17" s="3"/>
      <c r="F17" s="3"/>
      <c r="G17" s="4">
        <f t="shared" si="1"/>
        <v>2023</v>
      </c>
      <c r="H17" s="5">
        <v>1</v>
      </c>
      <c r="I17" s="4">
        <f t="shared" ca="1" si="2"/>
        <v>2039</v>
      </c>
      <c r="J17" s="5">
        <f t="shared" ca="1" si="4"/>
        <v>1</v>
      </c>
      <c r="K17" s="3">
        <f ca="1">COUNT(J$1:J17)</f>
        <v>17</v>
      </c>
      <c r="L17" s="23">
        <f ca="1">SUM(J$1:J17)/K17</f>
        <v>0.99529411764705888</v>
      </c>
      <c r="M17" s="3"/>
      <c r="N17" s="3"/>
      <c r="O17" s="6">
        <f t="shared" si="6"/>
        <v>0.83000000000000007</v>
      </c>
      <c r="P17" s="3"/>
      <c r="Q17" s="3"/>
      <c r="R17" s="3"/>
      <c r="S17" s="3"/>
      <c r="T17" s="236">
        <f>IF($C$8=$B$36,_xlfn.XLOOKUP($T$5-100,Steuertabelle!$B$3:$B$9924,Steuertabelle!$F$3:$F$9924),0)</f>
        <v>8890.58</v>
      </c>
      <c r="U17" s="236">
        <f>IF($C$8=$B$37,_xlfn.XLOOKUP($U$5-100,Steuertabelle!$B$3:$B$9924,Steuertabelle!$L$3:$L$9924),0)</f>
        <v>0</v>
      </c>
      <c r="AA17" s="248"/>
      <c r="AB17" s="248"/>
      <c r="AC17" s="248"/>
      <c r="AD17" s="248"/>
      <c r="AE17" s="248"/>
      <c r="AF17" s="248"/>
      <c r="AG17" s="248"/>
      <c r="AH17" s="248"/>
      <c r="AI17" s="248"/>
      <c r="AJ17" s="248"/>
      <c r="AK17" s="248"/>
      <c r="AL17" s="248"/>
    </row>
    <row r="18" spans="1:38" ht="20.100000000000001" hidden="1" customHeight="1" x14ac:dyDescent="0.3">
      <c r="A18" s="3"/>
      <c r="B18" s="280">
        <f ca="1">LOOKUP(C$4+C42-1,G1:G101,H1:H101)</f>
        <v>1</v>
      </c>
      <c r="C18" s="278">
        <f ca="1">LOOKUP(C$4+C42-1,G1:G101,H1:H101)*IF(C15="",C16,IF(C15=0,C16,C15))</f>
        <v>24000</v>
      </c>
      <c r="D18" s="3"/>
      <c r="E18" s="3"/>
      <c r="F18" s="3"/>
      <c r="G18" s="4">
        <f t="shared" si="1"/>
        <v>2024</v>
      </c>
      <c r="H18" s="5">
        <v>1</v>
      </c>
      <c r="I18" s="4">
        <f t="shared" ca="1" si="2"/>
        <v>2040</v>
      </c>
      <c r="J18" s="5">
        <f t="shared" ca="1" si="4"/>
        <v>1</v>
      </c>
      <c r="K18" s="3">
        <f ca="1">COUNT(J$1:J18)</f>
        <v>18</v>
      </c>
      <c r="L18" s="23">
        <f ca="1">SUM(J$1:J18)/K18</f>
        <v>0.99555555555555564</v>
      </c>
      <c r="M18" s="3"/>
      <c r="N18" s="3"/>
      <c r="O18" s="6">
        <f t="shared" si="6"/>
        <v>0.84000000000000008</v>
      </c>
      <c r="P18" s="3"/>
      <c r="Q18" s="3"/>
      <c r="R18" s="3"/>
      <c r="S18" s="3"/>
      <c r="T18" s="243">
        <f>SUM(T15:T17)</f>
        <v>170537.58</v>
      </c>
      <c r="U18" s="243">
        <f t="shared" ref="U18" si="7">SUM(U15:U17)</f>
        <v>0</v>
      </c>
      <c r="AA18" s="248"/>
      <c r="AB18" s="248"/>
      <c r="AC18" s="248"/>
      <c r="AD18" s="248"/>
      <c r="AE18" s="248"/>
      <c r="AF18" s="248"/>
      <c r="AG18" s="248"/>
      <c r="AH18" s="248"/>
      <c r="AI18" s="248"/>
      <c r="AJ18" s="248"/>
      <c r="AK18" s="248"/>
      <c r="AL18" s="248"/>
    </row>
    <row r="19" spans="1:38" ht="20.100000000000001" customHeight="1" x14ac:dyDescent="0.3">
      <c r="A19" s="3"/>
      <c r="B19" s="264" t="s">
        <v>2</v>
      </c>
      <c r="C19" s="275">
        <f ca="1">B16*C16</f>
        <v>816000</v>
      </c>
      <c r="D19" s="12">
        <f ca="1">C4+C42</f>
        <v>2057</v>
      </c>
      <c r="E19" s="3"/>
      <c r="F19" s="3"/>
      <c r="G19" s="4">
        <f t="shared" si="1"/>
        <v>2025</v>
      </c>
      <c r="H19" s="5">
        <v>1</v>
      </c>
      <c r="I19" s="4">
        <f t="shared" ca="1" si="2"/>
        <v>2041</v>
      </c>
      <c r="J19" s="5">
        <f t="shared" ca="1" si="4"/>
        <v>1</v>
      </c>
      <c r="K19" s="3">
        <f ca="1">COUNT(J$1:J19)</f>
        <v>19</v>
      </c>
      <c r="L19" s="23">
        <f ca="1">SUM(J$1:J19)/K19</f>
        <v>0.99578947368421067</v>
      </c>
      <c r="M19" s="3"/>
      <c r="N19" s="3"/>
      <c r="O19" s="6">
        <f t="shared" si="6"/>
        <v>0.85000000000000009</v>
      </c>
      <c r="P19" s="3"/>
      <c r="Q19" s="3"/>
      <c r="R19" s="3"/>
      <c r="S19" s="3"/>
      <c r="U19" s="6"/>
      <c r="AA19" s="248"/>
      <c r="AB19" s="248"/>
      <c r="AC19" s="248"/>
      <c r="AD19" s="248"/>
      <c r="AE19" s="248"/>
      <c r="AF19" s="248"/>
      <c r="AG19" s="248"/>
      <c r="AH19" s="248"/>
      <c r="AI19" s="248"/>
      <c r="AJ19" s="248"/>
      <c r="AK19" s="248"/>
      <c r="AL19" s="248"/>
    </row>
    <row r="20" spans="1:38" ht="20.100000000000001" hidden="1" customHeight="1" x14ac:dyDescent="0.3">
      <c r="A20" s="3"/>
      <c r="B20" s="281">
        <v>1</v>
      </c>
      <c r="C20" s="278">
        <f ca="1">ROUND(C19*B20/1000,0)*1000</f>
        <v>816000</v>
      </c>
      <c r="D20" s="3"/>
      <c r="E20" s="3"/>
      <c r="F20" s="3"/>
      <c r="G20" s="4">
        <f t="shared" si="1"/>
        <v>2026</v>
      </c>
      <c r="H20" s="5">
        <f>H19</f>
        <v>1</v>
      </c>
      <c r="I20" s="4">
        <f t="shared" ca="1" si="2"/>
        <v>2042</v>
      </c>
      <c r="J20" s="5">
        <f t="shared" ca="1" si="4"/>
        <v>1</v>
      </c>
      <c r="K20" s="3">
        <f ca="1">COUNT(J$1:J20)</f>
        <v>20</v>
      </c>
      <c r="L20" s="23">
        <f ca="1">SUM(J$1:J20)/K20</f>
        <v>0.99600000000000011</v>
      </c>
      <c r="M20" s="3"/>
      <c r="N20" s="3"/>
      <c r="O20" s="6">
        <f t="shared" si="6"/>
        <v>0.8600000000000001</v>
      </c>
      <c r="P20" s="3"/>
      <c r="Q20" s="3"/>
      <c r="R20" s="3"/>
      <c r="S20" s="3"/>
      <c r="U20" s="262">
        <f>U12-U18</f>
        <v>0</v>
      </c>
      <c r="AA20" s="248"/>
      <c r="AB20" s="248"/>
      <c r="AC20" s="248"/>
      <c r="AD20" s="248"/>
      <c r="AE20" s="248"/>
      <c r="AF20" s="248"/>
      <c r="AG20" s="248"/>
      <c r="AH20" s="248"/>
      <c r="AI20" s="248"/>
      <c r="AJ20" s="248"/>
      <c r="AK20" s="248"/>
      <c r="AL20" s="248"/>
    </row>
    <row r="21" spans="1:38" ht="20.100000000000001" hidden="1" customHeight="1" x14ac:dyDescent="0.3">
      <c r="A21" s="3"/>
      <c r="B21" s="282">
        <f>IF(C15="",C14,IF(C15=0,C14,C15))*B20</f>
        <v>24000</v>
      </c>
      <c r="C21" s="278">
        <f>C7-B21</f>
        <v>376000</v>
      </c>
      <c r="D21" s="3"/>
      <c r="E21" s="3"/>
      <c r="F21" s="3"/>
      <c r="G21" s="4">
        <f t="shared" si="1"/>
        <v>2027</v>
      </c>
      <c r="H21" s="5">
        <f>H20</f>
        <v>1</v>
      </c>
      <c r="I21" s="4">
        <f t="shared" ca="1" si="2"/>
        <v>2043</v>
      </c>
      <c r="J21" s="5">
        <f t="shared" ca="1" si="4"/>
        <v>1</v>
      </c>
      <c r="K21" s="3">
        <f ca="1">COUNT(J$1:J21)</f>
        <v>21</v>
      </c>
      <c r="L21" s="23">
        <f ca="1">SUM(J$1:J21)/K21</f>
        <v>0.99619047619047629</v>
      </c>
      <c r="M21" s="3"/>
      <c r="N21" s="3"/>
      <c r="O21" s="6">
        <f t="shared" si="6"/>
        <v>0.87000000000000011</v>
      </c>
      <c r="P21" s="3"/>
      <c r="Q21" s="3"/>
      <c r="R21" s="3"/>
      <c r="S21" s="3"/>
      <c r="T21" s="4">
        <f>ROUND(C21/100,0)*100</f>
        <v>376000</v>
      </c>
      <c r="U21" s="6"/>
      <c r="AA21" s="248"/>
      <c r="AB21" s="248"/>
      <c r="AC21" s="248"/>
      <c r="AD21" s="248"/>
      <c r="AE21" s="248"/>
      <c r="AF21" s="248"/>
      <c r="AG21" s="248"/>
      <c r="AH21" s="248"/>
      <c r="AI21" s="248"/>
      <c r="AJ21" s="248"/>
      <c r="AK21" s="248"/>
      <c r="AL21" s="248"/>
    </row>
    <row r="22" spans="1:38" ht="20.100000000000001" customHeight="1" x14ac:dyDescent="0.3">
      <c r="A22" s="3"/>
      <c r="B22" s="283">
        <f>ROUND((V12+W12)/100,0)*100</f>
        <v>159200</v>
      </c>
      <c r="C22" s="275">
        <f>C10-B22</f>
        <v>11400</v>
      </c>
      <c r="D22" s="3"/>
      <c r="E22" s="3"/>
      <c r="F22" s="3"/>
      <c r="G22" s="4">
        <f t="shared" si="1"/>
        <v>2028</v>
      </c>
      <c r="H22" s="5">
        <f>H21</f>
        <v>1</v>
      </c>
      <c r="I22" s="4">
        <f t="shared" ca="1" si="2"/>
        <v>2044</v>
      </c>
      <c r="J22" s="5">
        <f t="shared" ca="1" si="4"/>
        <v>1</v>
      </c>
      <c r="K22" s="3">
        <f ca="1">COUNT(J$1:J22)</f>
        <v>22</v>
      </c>
      <c r="L22" s="23">
        <f ca="1">SUM(J$1:J22)/K22</f>
        <v>0.99636363636363645</v>
      </c>
      <c r="M22" s="3"/>
      <c r="N22" s="3"/>
      <c r="O22" s="6">
        <f t="shared" si="6"/>
        <v>0.88000000000000012</v>
      </c>
      <c r="P22" s="3"/>
      <c r="Q22" s="3"/>
      <c r="R22" s="3"/>
      <c r="S22" s="3"/>
      <c r="T22" s="244"/>
      <c r="U22" s="6"/>
      <c r="AA22" s="248"/>
      <c r="AB22" s="248"/>
      <c r="AC22" s="248"/>
      <c r="AD22" s="248"/>
      <c r="AE22" s="248"/>
      <c r="AF22" s="248"/>
      <c r="AG22" s="248"/>
      <c r="AH22" s="248"/>
      <c r="AI22" s="248"/>
      <c r="AJ22" s="248"/>
      <c r="AK22" s="248"/>
      <c r="AL22" s="248"/>
    </row>
    <row r="23" spans="1:38" ht="20.100000000000001" customHeight="1" x14ac:dyDescent="0.3">
      <c r="A23" s="3"/>
      <c r="B23" s="264" t="s">
        <v>44</v>
      </c>
      <c r="C23" s="284">
        <f>C22*C44</f>
        <v>387600</v>
      </c>
      <c r="D23" s="3"/>
      <c r="E23" s="3"/>
      <c r="F23" s="3"/>
      <c r="G23" s="4">
        <f t="shared" ref="G23:G86" si="8">G22+1</f>
        <v>2029</v>
      </c>
      <c r="H23" s="5">
        <f t="shared" ref="H23:H86" si="9">H22</f>
        <v>1</v>
      </c>
      <c r="I23" s="4">
        <f t="shared" ref="I23:I86" ca="1" si="10">I22+1</f>
        <v>2045</v>
      </c>
      <c r="J23" s="5">
        <f t="shared" ref="J23:J86" ca="1" si="11">LOOKUP(I23,G$1:G$108,H$1:H$108)</f>
        <v>1</v>
      </c>
      <c r="K23" s="3">
        <f ca="1">COUNT(J$1:J23)</f>
        <v>23</v>
      </c>
      <c r="L23" s="23">
        <f ca="1">SUM(J$1:J23)/K23</f>
        <v>0.99652173913043485</v>
      </c>
      <c r="M23" s="3"/>
      <c r="N23" s="3"/>
      <c r="O23" s="6">
        <f t="shared" si="6"/>
        <v>0.89000000000000012</v>
      </c>
      <c r="P23" s="3"/>
      <c r="Q23" s="3"/>
      <c r="R23" s="3"/>
      <c r="S23" s="3"/>
      <c r="U23" s="6"/>
      <c r="AA23" s="248"/>
      <c r="AB23" s="248"/>
      <c r="AC23" s="248"/>
      <c r="AD23" s="248"/>
      <c r="AE23" s="248"/>
      <c r="AF23" s="248"/>
      <c r="AG23" s="248"/>
      <c r="AH23" s="248"/>
      <c r="AI23" s="248"/>
      <c r="AJ23" s="248"/>
      <c r="AK23" s="248"/>
      <c r="AL23" s="248"/>
    </row>
    <row r="24" spans="1:38" ht="20.100000000000001" customHeight="1" x14ac:dyDescent="0.3">
      <c r="A24" s="3"/>
      <c r="B24" s="264" t="s">
        <v>47</v>
      </c>
      <c r="C24" s="275">
        <f ca="1">ROUND(1/10*PMT(IF(C13&lt;=1.5%,C13,1.5%)/12,(C43-C12)*12,-C45,0,1),1)*10</f>
        <v>5509</v>
      </c>
      <c r="D24" s="3"/>
      <c r="E24" s="3"/>
      <c r="F24" s="3"/>
      <c r="G24" s="4">
        <f t="shared" si="8"/>
        <v>2030</v>
      </c>
      <c r="H24" s="5">
        <f t="shared" si="9"/>
        <v>1</v>
      </c>
      <c r="I24" s="4">
        <f t="shared" ca="1" si="10"/>
        <v>2046</v>
      </c>
      <c r="J24" s="5">
        <f t="shared" ca="1" si="11"/>
        <v>1</v>
      </c>
      <c r="K24" s="3">
        <f ca="1">COUNT(J$1:J24)</f>
        <v>24</v>
      </c>
      <c r="L24" s="23">
        <f ca="1">SUM(J$1:J24)/K24</f>
        <v>0.9966666666666667</v>
      </c>
      <c r="M24" s="3"/>
      <c r="N24" s="3"/>
      <c r="O24" s="6">
        <f t="shared" si="6"/>
        <v>0.90000000000000013</v>
      </c>
      <c r="P24" s="3"/>
      <c r="Q24" s="3"/>
      <c r="R24" s="3"/>
      <c r="S24" s="3"/>
      <c r="U24" s="6"/>
      <c r="AA24" s="248"/>
      <c r="AB24" s="248"/>
      <c r="AC24" s="248"/>
      <c r="AD24" s="248"/>
      <c r="AE24" s="248"/>
      <c r="AF24" s="248"/>
      <c r="AG24" s="248"/>
      <c r="AH24" s="248"/>
      <c r="AI24" s="248"/>
      <c r="AJ24" s="248"/>
      <c r="AK24" s="248"/>
      <c r="AL24" s="248"/>
    </row>
    <row r="25" spans="1:38" ht="20.100000000000001" customHeight="1" x14ac:dyDescent="0.3">
      <c r="A25" s="3"/>
      <c r="B25" s="285">
        <f ca="1">LOOKUP(C4-C5+C12,C96:C186,D109:D199)</f>
        <v>1.0000000000000002</v>
      </c>
      <c r="C25" s="275">
        <f ca="1">C24*B25</f>
        <v>5509.0000000000009</v>
      </c>
      <c r="D25" s="3"/>
      <c r="E25" s="3"/>
      <c r="F25" s="3"/>
      <c r="G25" s="4">
        <f t="shared" si="8"/>
        <v>2031</v>
      </c>
      <c r="H25" s="5">
        <f t="shared" si="9"/>
        <v>1</v>
      </c>
      <c r="I25" s="4">
        <f t="shared" ca="1" si="10"/>
        <v>2047</v>
      </c>
      <c r="J25" s="5">
        <f t="shared" ca="1" si="11"/>
        <v>1</v>
      </c>
      <c r="K25" s="3">
        <f ca="1">COUNT(J$1:J25)</f>
        <v>25</v>
      </c>
      <c r="L25" s="23">
        <f ca="1">SUM(J$1:J25)/K25</f>
        <v>0.99680000000000002</v>
      </c>
      <c r="M25" s="3"/>
      <c r="N25" s="3"/>
      <c r="O25" s="6">
        <f t="shared" si="6"/>
        <v>0.91000000000000014</v>
      </c>
      <c r="P25" s="3"/>
      <c r="Q25" s="3"/>
      <c r="R25" s="3"/>
      <c r="S25" s="3"/>
      <c r="U25" s="6"/>
      <c r="Z25" s="13">
        <f>B20</f>
        <v>1</v>
      </c>
      <c r="AA25" s="248"/>
      <c r="AB25" s="248"/>
      <c r="AC25" s="248"/>
      <c r="AD25" s="248"/>
      <c r="AE25" s="248"/>
      <c r="AF25" s="248"/>
      <c r="AG25" s="248"/>
      <c r="AH25" s="248"/>
      <c r="AI25" s="248"/>
      <c r="AJ25" s="248"/>
      <c r="AK25" s="248"/>
      <c r="AL25" s="248"/>
    </row>
    <row r="26" spans="1:38" ht="20.100000000000001" customHeight="1" x14ac:dyDescent="0.3">
      <c r="A26" s="3"/>
      <c r="B26" s="286">
        <v>0.3</v>
      </c>
      <c r="C26" s="275">
        <f ca="1">C24*(1-D26)</f>
        <v>3864.2880500000001</v>
      </c>
      <c r="D26" s="3">
        <f>D10*(1-B26)</f>
        <v>0.29854999999999998</v>
      </c>
      <c r="E26" s="3"/>
      <c r="F26" s="3"/>
      <c r="G26" s="4">
        <f t="shared" si="8"/>
        <v>2032</v>
      </c>
      <c r="H26" s="5">
        <f t="shared" si="9"/>
        <v>1</v>
      </c>
      <c r="I26" s="4">
        <f t="shared" ca="1" si="10"/>
        <v>2048</v>
      </c>
      <c r="J26" s="5">
        <f t="shared" ca="1" si="11"/>
        <v>1</v>
      </c>
      <c r="K26" s="3">
        <f ca="1">COUNT(J$1:J26)</f>
        <v>26</v>
      </c>
      <c r="L26" s="23">
        <f ca="1">SUM(J$1:J26)/K26</f>
        <v>0.99692307692307702</v>
      </c>
      <c r="M26" s="3"/>
      <c r="N26" s="3"/>
      <c r="O26" s="6">
        <f t="shared" si="6"/>
        <v>0.92000000000000015</v>
      </c>
      <c r="P26" s="3"/>
      <c r="Q26" s="3"/>
      <c r="R26" s="3"/>
      <c r="S26" s="3"/>
      <c r="U26" s="6"/>
      <c r="AA26" s="248"/>
      <c r="AB26" s="248"/>
      <c r="AC26" s="248"/>
      <c r="AD26" s="248"/>
      <c r="AE26" s="248"/>
      <c r="AF26" s="248"/>
      <c r="AG26" s="248"/>
      <c r="AH26" s="248"/>
      <c r="AI26" s="248"/>
      <c r="AJ26" s="248"/>
      <c r="AK26" s="248"/>
      <c r="AL26" s="248"/>
    </row>
    <row r="27" spans="1:38" ht="20.100000000000001" customHeight="1" x14ac:dyDescent="0.3">
      <c r="A27" s="3"/>
      <c r="B27" s="287" t="s">
        <v>45</v>
      </c>
      <c r="C27" s="275">
        <f ca="1">(C19-C23)/12/B16</f>
        <v>1050</v>
      </c>
      <c r="D27" s="3"/>
      <c r="E27" s="3"/>
      <c r="F27" s="3"/>
      <c r="G27" s="4">
        <f t="shared" si="8"/>
        <v>2033</v>
      </c>
      <c r="H27" s="5">
        <f t="shared" si="9"/>
        <v>1</v>
      </c>
      <c r="I27" s="4">
        <f t="shared" ca="1" si="10"/>
        <v>2049</v>
      </c>
      <c r="J27" s="5">
        <f t="shared" ca="1" si="11"/>
        <v>1</v>
      </c>
      <c r="K27" s="3">
        <f ca="1">COUNT(J$1:J27)</f>
        <v>27</v>
      </c>
      <c r="L27" s="23">
        <f ca="1">SUM(J$1:J27)/K27</f>
        <v>0.99703703703703705</v>
      </c>
      <c r="M27" s="3"/>
      <c r="N27" s="3"/>
      <c r="O27" s="6">
        <f t="shared" si="6"/>
        <v>0.93000000000000016</v>
      </c>
      <c r="P27" s="3"/>
      <c r="Q27" s="3"/>
      <c r="R27" s="3"/>
      <c r="S27" s="3"/>
      <c r="U27" s="6"/>
      <c r="AA27" s="248"/>
      <c r="AB27" s="248"/>
      <c r="AC27" s="248"/>
      <c r="AD27" s="248"/>
      <c r="AE27" s="248"/>
      <c r="AF27" s="248"/>
      <c r="AG27" s="248"/>
      <c r="AH27" s="248"/>
      <c r="AI27" s="248"/>
      <c r="AJ27" s="248"/>
      <c r="AK27" s="248"/>
      <c r="AL27" s="248"/>
    </row>
    <row r="28" spans="1:38" ht="20.100000000000001" hidden="1" customHeight="1" x14ac:dyDescent="0.3">
      <c r="A28" s="3"/>
      <c r="B28" s="312">
        <f ca="1">(C19-C23)/C26/12+C12</f>
        <v>76.238441735729296</v>
      </c>
      <c r="C28" s="312"/>
      <c r="D28" s="14"/>
      <c r="E28" s="3"/>
      <c r="F28" s="3"/>
      <c r="G28" s="4">
        <f t="shared" si="8"/>
        <v>2034</v>
      </c>
      <c r="H28" s="5">
        <f t="shared" si="9"/>
        <v>1</v>
      </c>
      <c r="I28" s="4">
        <f t="shared" ca="1" si="10"/>
        <v>2050</v>
      </c>
      <c r="J28" s="5">
        <f t="shared" ca="1" si="11"/>
        <v>1</v>
      </c>
      <c r="K28" s="3">
        <f ca="1">COUNT(J$1:J28)</f>
        <v>28</v>
      </c>
      <c r="L28" s="23">
        <f ca="1">SUM(J$1:J28)/K28</f>
        <v>0.99714285714285722</v>
      </c>
      <c r="M28" s="3"/>
      <c r="N28" s="3"/>
      <c r="O28" s="6">
        <f t="shared" si="6"/>
        <v>0.94000000000000017</v>
      </c>
      <c r="P28" s="3"/>
      <c r="Q28" s="3"/>
      <c r="R28" s="3"/>
      <c r="S28" s="3"/>
      <c r="U28" s="6"/>
      <c r="AA28" s="248"/>
      <c r="AB28" s="248"/>
      <c r="AC28" s="248"/>
      <c r="AD28" s="248"/>
      <c r="AE28" s="248"/>
      <c r="AF28" s="248"/>
      <c r="AG28" s="248"/>
      <c r="AH28" s="248"/>
      <c r="AI28" s="248"/>
      <c r="AJ28" s="248"/>
      <c r="AK28" s="248"/>
      <c r="AL28" s="248"/>
    </row>
    <row r="29" spans="1:38" ht="20.100000000000001" customHeight="1" x14ac:dyDescent="0.3">
      <c r="A29" s="3"/>
      <c r="B29" s="9"/>
      <c r="C29" s="10"/>
      <c r="D29" s="3"/>
      <c r="E29" s="3"/>
      <c r="F29" s="3"/>
      <c r="G29" s="4">
        <f t="shared" si="8"/>
        <v>2035</v>
      </c>
      <c r="H29" s="5">
        <f t="shared" si="9"/>
        <v>1</v>
      </c>
      <c r="I29" s="4">
        <f t="shared" ca="1" si="10"/>
        <v>2051</v>
      </c>
      <c r="J29" s="5">
        <f t="shared" ca="1" si="11"/>
        <v>1</v>
      </c>
      <c r="K29" s="3">
        <f ca="1">COUNT(J$1:J29)</f>
        <v>29</v>
      </c>
      <c r="L29" s="23">
        <f ca="1">SUM(J$1:J29)/K29</f>
        <v>0.99724137931034484</v>
      </c>
      <c r="M29" s="3"/>
      <c r="N29" s="3"/>
      <c r="O29" s="6">
        <f t="shared" si="6"/>
        <v>0.95000000000000018</v>
      </c>
      <c r="P29" s="3"/>
      <c r="Q29" s="3"/>
      <c r="R29" s="3"/>
      <c r="S29" s="3"/>
      <c r="U29" s="6"/>
      <c r="AA29" s="248"/>
      <c r="AB29" s="248"/>
      <c r="AC29" s="248"/>
      <c r="AD29" s="248"/>
      <c r="AE29" s="248"/>
      <c r="AF29" s="248"/>
      <c r="AG29" s="248"/>
      <c r="AH29" s="248"/>
      <c r="AI29" s="248"/>
      <c r="AJ29" s="248"/>
      <c r="AK29" s="248"/>
      <c r="AL29" s="248"/>
    </row>
    <row r="30" spans="1:38" ht="20.100000000000001" customHeight="1" x14ac:dyDescent="0.2">
      <c r="A30" s="3"/>
      <c r="B30" s="313" t="s">
        <v>46</v>
      </c>
      <c r="C30" s="314"/>
      <c r="D30" s="3"/>
      <c r="E30" s="3"/>
      <c r="F30" s="3"/>
      <c r="G30" s="4">
        <f t="shared" si="8"/>
        <v>2036</v>
      </c>
      <c r="H30" s="5">
        <f t="shared" si="9"/>
        <v>1</v>
      </c>
      <c r="I30" s="4">
        <f t="shared" ca="1" si="10"/>
        <v>2052</v>
      </c>
      <c r="J30" s="5">
        <f t="shared" ca="1" si="11"/>
        <v>1</v>
      </c>
      <c r="K30" s="3">
        <f ca="1">COUNT(J$1:J30)</f>
        <v>30</v>
      </c>
      <c r="L30" s="23">
        <f ca="1">SUM(J$1:J30)/K30</f>
        <v>0.9973333333333334</v>
      </c>
      <c r="M30" s="3"/>
      <c r="N30" s="3"/>
      <c r="O30" s="6">
        <f t="shared" si="6"/>
        <v>0.96000000000000019</v>
      </c>
      <c r="P30" s="3"/>
      <c r="Q30" s="3"/>
      <c r="R30" s="3"/>
      <c r="S30" s="3"/>
      <c r="U30" s="6"/>
      <c r="AA30" s="248"/>
      <c r="AB30" s="248"/>
      <c r="AC30" s="248"/>
      <c r="AD30" s="248"/>
      <c r="AE30" s="248"/>
      <c r="AF30" s="248"/>
      <c r="AG30" s="248"/>
      <c r="AH30" s="248"/>
      <c r="AI30" s="248"/>
      <c r="AJ30" s="248"/>
      <c r="AK30" s="248"/>
      <c r="AL30" s="248"/>
    </row>
    <row r="31" spans="1:38" ht="20.100000000000001" customHeight="1" x14ac:dyDescent="0.3">
      <c r="A31" s="3"/>
      <c r="B31" s="9"/>
      <c r="C31" s="10"/>
      <c r="D31" s="3"/>
      <c r="E31" s="3"/>
      <c r="F31" s="3"/>
      <c r="G31" s="4">
        <f t="shared" si="8"/>
        <v>2037</v>
      </c>
      <c r="H31" s="5">
        <f t="shared" si="9"/>
        <v>1</v>
      </c>
      <c r="I31" s="4">
        <f t="shared" ca="1" si="10"/>
        <v>2053</v>
      </c>
      <c r="J31" s="5">
        <f t="shared" ca="1" si="11"/>
        <v>1</v>
      </c>
      <c r="K31" s="3">
        <f ca="1">COUNT(J$1:J31)</f>
        <v>31</v>
      </c>
      <c r="L31" s="23">
        <f ca="1">SUM(J$1:J31)/K31</f>
        <v>0.99741935483870969</v>
      </c>
      <c r="M31" s="3"/>
      <c r="N31" s="3"/>
      <c r="O31" s="6">
        <f t="shared" si="6"/>
        <v>0.9700000000000002</v>
      </c>
      <c r="P31" s="3"/>
      <c r="Q31" s="3"/>
      <c r="R31" s="3"/>
      <c r="S31" s="3"/>
      <c r="U31" s="6"/>
      <c r="AA31" s="248"/>
      <c r="AB31" s="248"/>
      <c r="AC31" s="248"/>
      <c r="AD31" s="248"/>
      <c r="AE31" s="248"/>
      <c r="AF31" s="248"/>
      <c r="AG31" s="248"/>
      <c r="AH31" s="248"/>
      <c r="AI31" s="248"/>
      <c r="AJ31" s="248"/>
      <c r="AK31" s="248"/>
      <c r="AL31" s="248"/>
    </row>
    <row r="32" spans="1:38" ht="20.100000000000001" customHeight="1" x14ac:dyDescent="0.3">
      <c r="A32" s="3"/>
      <c r="B32" s="9" t="s">
        <v>7</v>
      </c>
      <c r="C32" s="10"/>
      <c r="D32" s="3"/>
      <c r="E32" s="3"/>
      <c r="F32" s="3"/>
      <c r="G32" s="4">
        <f t="shared" si="8"/>
        <v>2038</v>
      </c>
      <c r="H32" s="5">
        <f t="shared" si="9"/>
        <v>1</v>
      </c>
      <c r="I32" s="4">
        <f t="shared" ca="1" si="10"/>
        <v>2054</v>
      </c>
      <c r="J32" s="5">
        <f t="shared" ca="1" si="11"/>
        <v>1</v>
      </c>
      <c r="K32" s="3">
        <f ca="1">COUNT(J$1:J32)</f>
        <v>32</v>
      </c>
      <c r="L32" s="23">
        <f ca="1">SUM(J$1:J32)/K32</f>
        <v>0.99750000000000005</v>
      </c>
      <c r="M32" s="3"/>
      <c r="N32" s="3"/>
      <c r="O32" s="6">
        <f t="shared" si="6"/>
        <v>0.9800000000000002</v>
      </c>
      <c r="P32" s="3"/>
      <c r="Q32" s="3"/>
      <c r="R32" s="3"/>
      <c r="S32" s="3"/>
      <c r="U32" s="6"/>
      <c r="AA32" s="248"/>
      <c r="AB32" s="248"/>
      <c r="AC32" s="248"/>
      <c r="AD32" s="248"/>
      <c r="AE32" s="248"/>
      <c r="AF32" s="248"/>
      <c r="AG32" s="248"/>
      <c r="AH32" s="248"/>
      <c r="AI32" s="248"/>
      <c r="AJ32" s="248"/>
      <c r="AK32" s="248"/>
      <c r="AL32" s="248"/>
    </row>
    <row r="33" spans="1:38" ht="20.100000000000001" customHeight="1" x14ac:dyDescent="0.25">
      <c r="A33" s="3"/>
      <c r="B33" s="308"/>
      <c r="C33" s="309"/>
      <c r="D33" s="3"/>
      <c r="E33" s="3"/>
      <c r="F33" s="3"/>
      <c r="G33" s="4">
        <f t="shared" si="8"/>
        <v>2039</v>
      </c>
      <c r="H33" s="5">
        <f t="shared" si="9"/>
        <v>1</v>
      </c>
      <c r="I33" s="4">
        <f t="shared" ca="1" si="10"/>
        <v>2055</v>
      </c>
      <c r="J33" s="5">
        <f t="shared" ca="1" si="11"/>
        <v>1</v>
      </c>
      <c r="K33" s="3">
        <f ca="1">COUNT(J$1:J33)</f>
        <v>33</v>
      </c>
      <c r="L33" s="23">
        <f ca="1">SUM(J$1:J33)/K33</f>
        <v>0.99757575757575767</v>
      </c>
      <c r="M33" s="3"/>
      <c r="N33" s="3"/>
      <c r="O33" s="6">
        <f t="shared" si="6"/>
        <v>0.99000000000000021</v>
      </c>
      <c r="P33" s="3"/>
      <c r="Q33" s="3"/>
      <c r="R33" s="3"/>
      <c r="S33" s="3"/>
      <c r="U33" s="6"/>
      <c r="AA33" s="248"/>
      <c r="AB33" s="248"/>
      <c r="AC33" s="248"/>
      <c r="AD33" s="248"/>
      <c r="AE33" s="248"/>
      <c r="AF33" s="248"/>
      <c r="AG33" s="248"/>
      <c r="AH33" s="248"/>
      <c r="AI33" s="248"/>
      <c r="AJ33" s="248"/>
      <c r="AK33" s="248"/>
      <c r="AL33" s="248"/>
    </row>
    <row r="34" spans="1:38" ht="20.100000000000001" customHeight="1" x14ac:dyDescent="0.3">
      <c r="A34" s="3"/>
      <c r="B34" s="9" t="s">
        <v>6</v>
      </c>
      <c r="C34" s="10"/>
      <c r="D34" s="3"/>
      <c r="E34" s="3"/>
      <c r="F34" s="3"/>
      <c r="G34" s="4">
        <f t="shared" si="8"/>
        <v>2040</v>
      </c>
      <c r="H34" s="5">
        <f t="shared" si="9"/>
        <v>1</v>
      </c>
      <c r="I34" s="4">
        <f t="shared" ca="1" si="10"/>
        <v>2056</v>
      </c>
      <c r="J34" s="5">
        <f t="shared" ca="1" si="11"/>
        <v>1</v>
      </c>
      <c r="K34" s="3">
        <f ca="1">COUNT(J$1:J34)</f>
        <v>34</v>
      </c>
      <c r="L34" s="23">
        <f ca="1">SUM(J$1:J34)/K34</f>
        <v>0.99764705882352944</v>
      </c>
      <c r="M34" s="3"/>
      <c r="N34" s="3"/>
      <c r="O34" s="6">
        <f t="shared" si="6"/>
        <v>1.0000000000000002</v>
      </c>
      <c r="P34" s="3"/>
      <c r="Q34" s="3"/>
      <c r="R34" s="3"/>
      <c r="S34" s="3"/>
      <c r="U34" s="6"/>
      <c r="AA34" s="248"/>
      <c r="AB34" s="248"/>
      <c r="AC34" s="248"/>
      <c r="AD34" s="248"/>
      <c r="AE34" s="248"/>
      <c r="AF34" s="248"/>
      <c r="AG34" s="248"/>
      <c r="AH34" s="248"/>
      <c r="AI34" s="248"/>
      <c r="AJ34" s="248"/>
      <c r="AK34" s="248"/>
      <c r="AL34" s="248"/>
    </row>
    <row r="35" spans="1:38" ht="20.100000000000001" customHeight="1" x14ac:dyDescent="0.25">
      <c r="A35" s="3"/>
      <c r="B35" s="308"/>
      <c r="C35" s="309"/>
      <c r="D35" s="3"/>
      <c r="E35" s="3"/>
      <c r="F35" s="3"/>
      <c r="G35" s="4">
        <f t="shared" si="8"/>
        <v>2041</v>
      </c>
      <c r="H35" s="5">
        <f t="shared" si="9"/>
        <v>1</v>
      </c>
      <c r="I35" s="4">
        <f t="shared" ca="1" si="10"/>
        <v>2057</v>
      </c>
      <c r="J35" s="5">
        <f t="shared" ca="1" si="11"/>
        <v>1</v>
      </c>
      <c r="K35" s="3">
        <f ca="1">COUNT(J$1:J35)</f>
        <v>35</v>
      </c>
      <c r="L35" s="23">
        <f ca="1">SUM(J$1:J35)/K35</f>
        <v>0.99771428571428578</v>
      </c>
      <c r="M35" s="3"/>
      <c r="N35" s="3"/>
      <c r="O35" s="6">
        <f t="shared" ref="O35:O66" si="12">O34</f>
        <v>1.0000000000000002</v>
      </c>
      <c r="P35" s="3"/>
      <c r="Q35" s="3"/>
      <c r="R35" s="3"/>
      <c r="S35" s="3"/>
      <c r="U35" s="6"/>
      <c r="AA35" s="248"/>
      <c r="AB35" s="248"/>
      <c r="AC35" s="248"/>
      <c r="AD35" s="248"/>
      <c r="AE35" s="248"/>
      <c r="AF35" s="248"/>
      <c r="AG35" s="248"/>
      <c r="AH35" s="248"/>
      <c r="AI35" s="248"/>
      <c r="AJ35" s="248"/>
      <c r="AK35" s="248"/>
      <c r="AL35" s="248"/>
    </row>
    <row r="36" spans="1:38" hidden="1" x14ac:dyDescent="0.3">
      <c r="A36" s="3"/>
      <c r="B36" s="9" t="s">
        <v>21</v>
      </c>
      <c r="C36" s="10">
        <f>C21*B22*IF(C9="Nein",1.055,IF(C9="Ja",1.145,1.1))</f>
        <v>65845120000.000008</v>
      </c>
      <c r="D36" s="3"/>
      <c r="E36" s="3"/>
      <c r="F36" s="3"/>
      <c r="G36" s="4">
        <f t="shared" si="8"/>
        <v>2042</v>
      </c>
      <c r="H36" s="5">
        <f t="shared" si="9"/>
        <v>1</v>
      </c>
      <c r="I36" s="4">
        <f t="shared" ca="1" si="10"/>
        <v>2058</v>
      </c>
      <c r="J36" s="5">
        <f t="shared" ca="1" si="11"/>
        <v>1</v>
      </c>
      <c r="K36" s="3">
        <f ca="1">COUNT(J$1:J36)</f>
        <v>36</v>
      </c>
      <c r="L36" s="23">
        <f ca="1">SUM(J$1:J36)/K36</f>
        <v>0.99777777777777787</v>
      </c>
      <c r="M36" s="3"/>
      <c r="N36" s="3"/>
      <c r="O36" s="6">
        <f t="shared" si="12"/>
        <v>1.0000000000000002</v>
      </c>
      <c r="P36" s="3"/>
      <c r="Q36" s="3"/>
      <c r="R36" s="3"/>
      <c r="S36" s="3"/>
      <c r="U36" s="6"/>
      <c r="AA36" s="248"/>
      <c r="AB36" s="248"/>
      <c r="AC36" s="248"/>
      <c r="AD36" s="248"/>
      <c r="AE36" s="248"/>
      <c r="AF36" s="248"/>
      <c r="AG36" s="248"/>
      <c r="AH36" s="248"/>
      <c r="AI36" s="248"/>
      <c r="AJ36" s="248"/>
      <c r="AK36" s="248"/>
      <c r="AL36" s="248"/>
    </row>
    <row r="37" spans="1:38" hidden="1" x14ac:dyDescent="0.3">
      <c r="A37" s="3"/>
      <c r="B37" s="9" t="s">
        <v>18</v>
      </c>
      <c r="C37" s="10">
        <f>C36/100</f>
        <v>658451200.00000012</v>
      </c>
      <c r="D37" s="3"/>
      <c r="E37" s="3"/>
      <c r="F37" s="3"/>
      <c r="G37" s="4">
        <f t="shared" si="8"/>
        <v>2043</v>
      </c>
      <c r="H37" s="5">
        <f t="shared" si="9"/>
        <v>1</v>
      </c>
      <c r="I37" s="4">
        <f t="shared" ca="1" si="10"/>
        <v>2059</v>
      </c>
      <c r="J37" s="5">
        <f t="shared" ca="1" si="11"/>
        <v>1</v>
      </c>
      <c r="K37" s="3">
        <f ca="1">COUNT(J$1:J37)</f>
        <v>37</v>
      </c>
      <c r="L37" s="23">
        <f ca="1">SUM(J$1:J37)/K37</f>
        <v>0.99783783783783786</v>
      </c>
      <c r="M37" s="3"/>
      <c r="N37" s="3"/>
      <c r="O37" s="6">
        <f t="shared" si="12"/>
        <v>1.0000000000000002</v>
      </c>
      <c r="P37" s="3"/>
      <c r="Q37" s="3"/>
      <c r="R37" s="3"/>
      <c r="S37" s="3"/>
      <c r="U37" s="6"/>
      <c r="AA37" s="248"/>
      <c r="AB37" s="248"/>
      <c r="AC37" s="248"/>
      <c r="AD37" s="248"/>
      <c r="AE37" s="248"/>
      <c r="AF37" s="248"/>
      <c r="AG37" s="248"/>
      <c r="AH37" s="248"/>
      <c r="AI37" s="248"/>
      <c r="AJ37" s="248"/>
      <c r="AK37" s="248"/>
      <c r="AL37" s="248"/>
    </row>
    <row r="38" spans="1:38" hidden="1" x14ac:dyDescent="0.3">
      <c r="A38" s="3"/>
      <c r="B38" s="9" t="s">
        <v>22</v>
      </c>
      <c r="C38" s="10">
        <f>ROUND(C37,0)*100</f>
        <v>65845120000</v>
      </c>
      <c r="D38" s="3"/>
      <c r="E38" s="3"/>
      <c r="F38" s="3"/>
      <c r="G38" s="4">
        <f t="shared" si="8"/>
        <v>2044</v>
      </c>
      <c r="H38" s="5">
        <f t="shared" si="9"/>
        <v>1</v>
      </c>
      <c r="I38" s="4">
        <f t="shared" ca="1" si="10"/>
        <v>2060</v>
      </c>
      <c r="J38" s="5">
        <f t="shared" ca="1" si="11"/>
        <v>1</v>
      </c>
      <c r="K38" s="3">
        <f ca="1">COUNT(J$1:J38)</f>
        <v>38</v>
      </c>
      <c r="L38" s="23">
        <f ca="1">SUM(J$1:J38)/K38</f>
        <v>0.99789473684210528</v>
      </c>
      <c r="M38" s="3"/>
      <c r="N38" s="3"/>
      <c r="O38" s="6">
        <f t="shared" si="12"/>
        <v>1.0000000000000002</v>
      </c>
      <c r="P38" s="3"/>
      <c r="Q38" s="3"/>
      <c r="R38" s="3"/>
      <c r="S38" s="3"/>
      <c r="U38" s="6"/>
      <c r="AA38" s="248"/>
      <c r="AB38" s="248"/>
      <c r="AC38" s="248"/>
      <c r="AD38" s="248"/>
      <c r="AE38" s="248"/>
      <c r="AF38" s="248"/>
      <c r="AG38" s="248"/>
      <c r="AH38" s="248"/>
      <c r="AI38" s="248"/>
      <c r="AJ38" s="248"/>
      <c r="AK38" s="248"/>
      <c r="AL38" s="248"/>
    </row>
    <row r="39" spans="1:38" ht="18.75" hidden="1" customHeight="1" x14ac:dyDescent="0.3">
      <c r="A39" s="3"/>
      <c r="B39" s="9" t="s">
        <v>23</v>
      </c>
      <c r="C39" s="15">
        <f>B42-C38</f>
        <v>-65844932356.433998</v>
      </c>
      <c r="D39" s="3"/>
      <c r="E39" s="3"/>
      <c r="F39" s="3"/>
      <c r="G39" s="4">
        <f t="shared" si="8"/>
        <v>2045</v>
      </c>
      <c r="H39" s="5">
        <f t="shared" si="9"/>
        <v>1</v>
      </c>
      <c r="I39" s="4">
        <f t="shared" ca="1" si="10"/>
        <v>2061</v>
      </c>
      <c r="J39" s="5">
        <f t="shared" ca="1" si="11"/>
        <v>1</v>
      </c>
      <c r="K39" s="3">
        <f ca="1">COUNT(J$1:J39)</f>
        <v>39</v>
      </c>
      <c r="L39" s="23">
        <f ca="1">SUM(J$1:J39)/K39</f>
        <v>0.99794871794871798</v>
      </c>
      <c r="M39" s="3"/>
      <c r="N39" s="3"/>
      <c r="O39" s="6">
        <f t="shared" si="12"/>
        <v>1.0000000000000002</v>
      </c>
      <c r="P39" s="3"/>
      <c r="Q39" s="3"/>
      <c r="R39" s="3"/>
      <c r="S39" s="3"/>
      <c r="U39" s="6"/>
      <c r="AA39" s="248"/>
      <c r="AB39" s="248"/>
      <c r="AC39" s="248"/>
      <c r="AD39" s="248"/>
      <c r="AE39" s="248"/>
      <c r="AF39" s="248"/>
      <c r="AG39" s="248"/>
      <c r="AH39" s="248"/>
      <c r="AI39" s="248"/>
      <c r="AJ39" s="248"/>
      <c r="AK39" s="248"/>
      <c r="AL39" s="248"/>
    </row>
    <row r="40" spans="1:38" hidden="1" x14ac:dyDescent="0.3">
      <c r="A40" s="3"/>
      <c r="B40" s="9" t="s">
        <v>20</v>
      </c>
      <c r="C40" s="15">
        <f>C39/100</f>
        <v>-658449323.56434</v>
      </c>
      <c r="D40" s="3"/>
      <c r="E40" s="3"/>
      <c r="F40" s="3"/>
      <c r="G40" s="4">
        <f t="shared" si="8"/>
        <v>2046</v>
      </c>
      <c r="H40" s="5">
        <f t="shared" si="9"/>
        <v>1</v>
      </c>
      <c r="I40" s="4">
        <f t="shared" ca="1" si="10"/>
        <v>2062</v>
      </c>
      <c r="J40" s="5">
        <f t="shared" ca="1" si="11"/>
        <v>1</v>
      </c>
      <c r="K40" s="3">
        <f ca="1">COUNT(J$1:J40)</f>
        <v>40</v>
      </c>
      <c r="L40" s="23">
        <f ca="1">SUM(J$1:J40)/K40</f>
        <v>0.998</v>
      </c>
      <c r="M40" s="3"/>
      <c r="N40" s="3"/>
      <c r="O40" s="6">
        <f t="shared" si="12"/>
        <v>1.0000000000000002</v>
      </c>
      <c r="P40" s="3"/>
      <c r="Q40" s="3"/>
      <c r="R40" s="3"/>
      <c r="S40" s="3"/>
      <c r="U40" s="6"/>
      <c r="AA40" s="248"/>
      <c r="AB40" s="248"/>
      <c r="AC40" s="248"/>
      <c r="AD40" s="248"/>
      <c r="AE40" s="248"/>
      <c r="AF40" s="248"/>
      <c r="AG40" s="248"/>
      <c r="AH40" s="248"/>
      <c r="AI40" s="248"/>
      <c r="AJ40" s="248"/>
      <c r="AK40" s="248"/>
      <c r="AL40" s="248"/>
    </row>
    <row r="41" spans="1:38" hidden="1" x14ac:dyDescent="0.3">
      <c r="A41" s="3"/>
      <c r="B41" s="9"/>
      <c r="C41" s="15">
        <f>ROUND(C40,0)*100</f>
        <v>-65844932400</v>
      </c>
      <c r="D41" s="3"/>
      <c r="E41" s="3"/>
      <c r="F41" s="3"/>
      <c r="G41" s="4">
        <f t="shared" si="8"/>
        <v>2047</v>
      </c>
      <c r="H41" s="5">
        <f t="shared" si="9"/>
        <v>1</v>
      </c>
      <c r="I41" s="4">
        <f t="shared" ca="1" si="10"/>
        <v>2063</v>
      </c>
      <c r="J41" s="5">
        <f t="shared" ca="1" si="11"/>
        <v>1</v>
      </c>
      <c r="K41" s="3">
        <f ca="1">COUNT(J$1:J41)</f>
        <v>41</v>
      </c>
      <c r="L41" s="23">
        <f ca="1">SUM(J$1:J41)/K41</f>
        <v>0.99804878048780488</v>
      </c>
      <c r="M41" s="3"/>
      <c r="N41" s="3"/>
      <c r="O41" s="6">
        <f t="shared" si="12"/>
        <v>1.0000000000000002</v>
      </c>
      <c r="P41" s="3"/>
      <c r="Q41" s="3"/>
      <c r="R41" s="3"/>
      <c r="S41" s="3"/>
      <c r="U41" s="6"/>
      <c r="AA41" s="248"/>
      <c r="AB41" s="248"/>
      <c r="AC41" s="248"/>
      <c r="AD41" s="248"/>
      <c r="AE41" s="248"/>
      <c r="AF41" s="248"/>
      <c r="AG41" s="248"/>
      <c r="AH41" s="248"/>
      <c r="AI41" s="248"/>
      <c r="AJ41" s="248"/>
      <c r="AK41" s="248"/>
      <c r="AL41" s="248"/>
    </row>
    <row r="42" spans="1:38" ht="15.75" hidden="1" customHeight="1" x14ac:dyDescent="0.3">
      <c r="A42" s="3"/>
      <c r="B42" s="15">
        <f>C7*B10*IF(C9="ja",1.145,IF(C9="nein",1.055,1.1))</f>
        <v>187643.56600000002</v>
      </c>
      <c r="C42" s="16">
        <f>C12-C5</f>
        <v>34</v>
      </c>
      <c r="D42" s="3"/>
      <c r="E42" s="3"/>
      <c r="F42" s="3"/>
      <c r="G42" s="4">
        <f t="shared" si="8"/>
        <v>2048</v>
      </c>
      <c r="H42" s="5">
        <f t="shared" si="9"/>
        <v>1</v>
      </c>
      <c r="I42" s="4">
        <f t="shared" ca="1" si="10"/>
        <v>2064</v>
      </c>
      <c r="J42" s="5">
        <f t="shared" ca="1" si="11"/>
        <v>1</v>
      </c>
      <c r="K42" s="3">
        <f ca="1">COUNT(J$1:J42)</f>
        <v>42</v>
      </c>
      <c r="L42" s="23">
        <f ca="1">SUM(J$1:J42)/K42</f>
        <v>0.99809523809523815</v>
      </c>
      <c r="M42" s="3"/>
      <c r="N42" s="3"/>
      <c r="O42" s="6">
        <f t="shared" si="12"/>
        <v>1.0000000000000002</v>
      </c>
      <c r="P42" s="3"/>
      <c r="Q42" s="3"/>
      <c r="R42" s="3"/>
      <c r="S42" s="3"/>
      <c r="U42" s="6"/>
      <c r="AA42" s="248"/>
      <c r="AB42" s="248"/>
      <c r="AC42" s="248"/>
      <c r="AD42" s="248"/>
      <c r="AE42" s="248"/>
      <c r="AF42" s="248"/>
      <c r="AG42" s="248"/>
      <c r="AH42" s="248"/>
      <c r="AI42" s="248"/>
      <c r="AJ42" s="248"/>
      <c r="AK42" s="248"/>
      <c r="AL42" s="248"/>
    </row>
    <row r="43" spans="1:38" ht="15" hidden="1" customHeight="1" x14ac:dyDescent="0.3">
      <c r="A43" s="3"/>
      <c r="B43" s="17">
        <f>B42/100</f>
        <v>1876.4356600000001</v>
      </c>
      <c r="C43" s="18">
        <v>90</v>
      </c>
      <c r="D43" s="3"/>
      <c r="E43" s="3"/>
      <c r="F43" s="3"/>
      <c r="G43" s="4">
        <f t="shared" si="8"/>
        <v>2049</v>
      </c>
      <c r="H43" s="5">
        <f t="shared" si="9"/>
        <v>1</v>
      </c>
      <c r="I43" s="4">
        <f t="shared" ca="1" si="10"/>
        <v>2065</v>
      </c>
      <c r="J43" s="5">
        <f t="shared" ca="1" si="11"/>
        <v>1</v>
      </c>
      <c r="K43" s="3">
        <f ca="1">COUNT(J$1:J43)</f>
        <v>43</v>
      </c>
      <c r="L43" s="23">
        <f ca="1">SUM(J$1:J43)/K43</f>
        <v>0.99813953488372098</v>
      </c>
      <c r="M43" s="3"/>
      <c r="N43" s="3"/>
      <c r="O43" s="6">
        <f t="shared" si="12"/>
        <v>1.0000000000000002</v>
      </c>
      <c r="P43" s="3"/>
      <c r="Q43" s="3"/>
      <c r="R43" s="3"/>
      <c r="S43" s="3"/>
      <c r="U43" s="6"/>
      <c r="AA43" s="248"/>
      <c r="AB43" s="248"/>
      <c r="AC43" s="248"/>
      <c r="AD43" s="248"/>
      <c r="AE43" s="248"/>
      <c r="AF43" s="248"/>
      <c r="AG43" s="248"/>
      <c r="AH43" s="248"/>
      <c r="AI43" s="248"/>
      <c r="AJ43" s="248"/>
      <c r="AK43" s="248"/>
      <c r="AL43" s="248"/>
    </row>
    <row r="44" spans="1:38" hidden="1" x14ac:dyDescent="0.3">
      <c r="A44" s="3"/>
      <c r="B44" s="17">
        <f>ROUND(B43,0)</f>
        <v>1876</v>
      </c>
      <c r="C44" s="19">
        <f>C12-C5</f>
        <v>34</v>
      </c>
      <c r="D44" s="3"/>
      <c r="E44" s="3"/>
      <c r="F44" s="3"/>
      <c r="G44" s="4">
        <f t="shared" si="8"/>
        <v>2050</v>
      </c>
      <c r="H44" s="5">
        <f t="shared" si="9"/>
        <v>1</v>
      </c>
      <c r="I44" s="4">
        <f t="shared" ca="1" si="10"/>
        <v>2066</v>
      </c>
      <c r="J44" s="5">
        <f t="shared" ca="1" si="11"/>
        <v>1</v>
      </c>
      <c r="K44" s="3">
        <f ca="1">COUNT(J$1:J44)</f>
        <v>44</v>
      </c>
      <c r="L44" s="23">
        <f ca="1">SUM(J$1:J44)/K44</f>
        <v>0.99818181818181817</v>
      </c>
      <c r="M44" s="3"/>
      <c r="N44" s="3"/>
      <c r="O44" s="6">
        <f t="shared" si="12"/>
        <v>1.0000000000000002</v>
      </c>
      <c r="P44" s="3"/>
      <c r="Q44" s="3"/>
      <c r="R44" s="3"/>
      <c r="S44" s="3"/>
      <c r="U44" s="6"/>
      <c r="AA44" s="248"/>
      <c r="AB44" s="248"/>
      <c r="AC44" s="248"/>
      <c r="AD44" s="248"/>
      <c r="AE44" s="248"/>
      <c r="AF44" s="248"/>
      <c r="AG44" s="248"/>
      <c r="AH44" s="248"/>
      <c r="AI44" s="248"/>
      <c r="AJ44" s="248"/>
      <c r="AK44" s="248"/>
      <c r="AL44" s="248"/>
    </row>
    <row r="45" spans="1:38" hidden="1" x14ac:dyDescent="0.3">
      <c r="A45" s="3"/>
      <c r="B45" s="20">
        <f ca="1">C24*B25</f>
        <v>5509.0000000000009</v>
      </c>
      <c r="C45" s="21">
        <f ca="1">FV(C13/12,B16*12,-M1/12,0,1)</f>
        <v>1286751.0716677909</v>
      </c>
      <c r="D45" s="3"/>
      <c r="E45" s="3"/>
      <c r="F45" s="3"/>
      <c r="G45" s="4">
        <f t="shared" si="8"/>
        <v>2051</v>
      </c>
      <c r="H45" s="5">
        <f t="shared" si="9"/>
        <v>1</v>
      </c>
      <c r="I45" s="4">
        <f t="shared" ca="1" si="10"/>
        <v>2067</v>
      </c>
      <c r="J45" s="5">
        <f t="shared" ca="1" si="11"/>
        <v>1</v>
      </c>
      <c r="K45" s="3">
        <f ca="1">COUNT(J$1:J45)</f>
        <v>45</v>
      </c>
      <c r="L45" s="23">
        <f ca="1">SUM(J$1:J45)/K45</f>
        <v>0.99822222222222223</v>
      </c>
      <c r="M45" s="3"/>
      <c r="N45" s="3"/>
      <c r="O45" s="6">
        <f t="shared" si="12"/>
        <v>1.0000000000000002</v>
      </c>
      <c r="P45" s="3"/>
      <c r="Q45" s="3"/>
      <c r="R45" s="3"/>
      <c r="S45" s="3"/>
      <c r="U45" s="6"/>
      <c r="AA45" s="248"/>
      <c r="AB45" s="248"/>
      <c r="AC45" s="248"/>
      <c r="AD45" s="248"/>
      <c r="AE45" s="248"/>
      <c r="AF45" s="248"/>
      <c r="AG45" s="248"/>
      <c r="AH45" s="248"/>
      <c r="AI45" s="248"/>
      <c r="AJ45" s="248"/>
      <c r="AK45" s="248"/>
      <c r="AL45" s="248"/>
    </row>
    <row r="46" spans="1:38" hidden="1" x14ac:dyDescent="0.3">
      <c r="A46" s="3"/>
      <c r="B46" s="20"/>
      <c r="C46" s="10"/>
      <c r="D46" s="3"/>
      <c r="E46" s="3"/>
      <c r="F46" s="3"/>
      <c r="G46" s="4">
        <f t="shared" si="8"/>
        <v>2052</v>
      </c>
      <c r="H46" s="5">
        <f t="shared" si="9"/>
        <v>1</v>
      </c>
      <c r="I46" s="4">
        <f t="shared" ca="1" si="10"/>
        <v>2068</v>
      </c>
      <c r="J46" s="5">
        <f t="shared" ca="1" si="11"/>
        <v>1</v>
      </c>
      <c r="K46" s="3">
        <f ca="1">COUNT(J$1:J46)</f>
        <v>46</v>
      </c>
      <c r="L46" s="23">
        <f ca="1">SUM(J$1:J46)/K46</f>
        <v>0.99826086956521742</v>
      </c>
      <c r="M46" s="3"/>
      <c r="N46" s="3"/>
      <c r="O46" s="6">
        <f t="shared" si="12"/>
        <v>1.0000000000000002</v>
      </c>
      <c r="P46" s="3"/>
      <c r="Q46" s="3"/>
      <c r="R46" s="3"/>
      <c r="S46" s="3"/>
      <c r="U46" s="6"/>
      <c r="AA46" s="248"/>
      <c r="AB46" s="248"/>
      <c r="AC46" s="248"/>
      <c r="AD46" s="248"/>
      <c r="AE46" s="248"/>
      <c r="AF46" s="248"/>
      <c r="AG46" s="248"/>
      <c r="AH46" s="248"/>
      <c r="AI46" s="248"/>
      <c r="AJ46" s="248"/>
      <c r="AK46" s="248"/>
      <c r="AL46" s="248"/>
    </row>
    <row r="47" spans="1:38" hidden="1" x14ac:dyDescent="0.3">
      <c r="A47" s="3"/>
      <c r="B47" s="20"/>
      <c r="C47" s="10">
        <f ca="1">YEAR(C2)</f>
        <v>2023</v>
      </c>
      <c r="D47" s="3"/>
      <c r="E47" s="3"/>
      <c r="F47" s="3"/>
      <c r="G47" s="4">
        <f t="shared" si="8"/>
        <v>2053</v>
      </c>
      <c r="H47" s="5">
        <f t="shared" si="9"/>
        <v>1</v>
      </c>
      <c r="I47" s="4">
        <f t="shared" ca="1" si="10"/>
        <v>2069</v>
      </c>
      <c r="J47" s="5">
        <f t="shared" ca="1" si="11"/>
        <v>1</v>
      </c>
      <c r="K47" s="3">
        <f ca="1">COUNT(J$1:J47)</f>
        <v>47</v>
      </c>
      <c r="L47" s="23">
        <f ca="1">SUM(J$1:J47)/K47</f>
        <v>0.99829787234042555</v>
      </c>
      <c r="M47" s="3"/>
      <c r="N47" s="3"/>
      <c r="O47" s="6">
        <f t="shared" si="12"/>
        <v>1.0000000000000002</v>
      </c>
      <c r="P47" s="3"/>
      <c r="Q47" s="3"/>
      <c r="R47" s="3"/>
      <c r="S47" s="3"/>
      <c r="U47" s="6"/>
      <c r="AA47" s="248"/>
      <c r="AB47" s="248"/>
      <c r="AC47" s="248"/>
      <c r="AD47" s="248"/>
      <c r="AE47" s="248"/>
      <c r="AF47" s="248"/>
      <c r="AG47" s="248"/>
      <c r="AH47" s="248"/>
      <c r="AI47" s="248"/>
      <c r="AJ47" s="248"/>
      <c r="AK47" s="248"/>
      <c r="AL47" s="248"/>
    </row>
    <row r="48" spans="1:38" hidden="1" x14ac:dyDescent="0.3">
      <c r="A48" s="3"/>
      <c r="B48" s="22" t="s">
        <v>125</v>
      </c>
      <c r="C48" s="10">
        <f>ROUND(C21/100,0)*100</f>
        <v>376000</v>
      </c>
      <c r="D48" s="3"/>
      <c r="E48" s="3"/>
      <c r="F48" s="3"/>
      <c r="G48" s="4">
        <f t="shared" si="8"/>
        <v>2054</v>
      </c>
      <c r="H48" s="5">
        <f t="shared" si="9"/>
        <v>1</v>
      </c>
      <c r="I48" s="4">
        <f t="shared" ca="1" si="10"/>
        <v>2070</v>
      </c>
      <c r="J48" s="5">
        <f t="shared" ca="1" si="11"/>
        <v>1</v>
      </c>
      <c r="K48" s="3">
        <f ca="1">COUNT(J$1:J48)</f>
        <v>48</v>
      </c>
      <c r="L48" s="23">
        <f ca="1">SUM(J$1:J48)/K48</f>
        <v>0.99833333333333341</v>
      </c>
      <c r="M48" s="3"/>
      <c r="N48" s="3"/>
      <c r="O48" s="6">
        <f t="shared" si="12"/>
        <v>1.0000000000000002</v>
      </c>
      <c r="P48" s="3"/>
      <c r="Q48" s="3"/>
      <c r="R48" s="3"/>
      <c r="S48" s="3"/>
      <c r="U48" s="6"/>
      <c r="AA48" s="248"/>
      <c r="AB48" s="248"/>
      <c r="AC48" s="248"/>
      <c r="AD48" s="248"/>
      <c r="AE48" s="248"/>
      <c r="AF48" s="248"/>
      <c r="AG48" s="248"/>
      <c r="AH48" s="248"/>
      <c r="AI48" s="248"/>
      <c r="AJ48" s="248"/>
      <c r="AK48" s="248"/>
      <c r="AL48" s="248"/>
    </row>
    <row r="49" spans="1:38" hidden="1" x14ac:dyDescent="0.3">
      <c r="A49" s="3"/>
      <c r="B49" s="22" t="s">
        <v>126</v>
      </c>
      <c r="C49" s="124">
        <f>LOOKUP(C48,Steuertabelle!B3:B9923,Steuertabelle!J3:J9923)</f>
        <v>0.36695212765957447</v>
      </c>
      <c r="D49" s="3"/>
      <c r="E49" s="3"/>
      <c r="F49" s="3"/>
      <c r="G49" s="4">
        <f t="shared" si="8"/>
        <v>2055</v>
      </c>
      <c r="H49" s="5">
        <f t="shared" si="9"/>
        <v>1</v>
      </c>
      <c r="I49" s="4">
        <f t="shared" ca="1" si="10"/>
        <v>2071</v>
      </c>
      <c r="J49" s="5">
        <f t="shared" ca="1" si="11"/>
        <v>1</v>
      </c>
      <c r="K49" s="3">
        <f ca="1">COUNT(J$1:J49)</f>
        <v>49</v>
      </c>
      <c r="L49" s="23">
        <f ca="1">SUM(J$1:J49)/K49</f>
        <v>0.99836734693877549</v>
      </c>
      <c r="M49" s="3"/>
      <c r="N49" s="3"/>
      <c r="O49" s="6">
        <f t="shared" si="12"/>
        <v>1.0000000000000002</v>
      </c>
      <c r="P49" s="3"/>
      <c r="Q49" s="3"/>
      <c r="R49" s="3"/>
      <c r="S49" s="3"/>
      <c r="U49" s="6"/>
      <c r="AA49" s="248"/>
      <c r="AB49" s="248"/>
      <c r="AC49" s="248"/>
      <c r="AD49" s="248"/>
      <c r="AE49" s="248"/>
      <c r="AF49" s="248"/>
      <c r="AG49" s="248"/>
      <c r="AH49" s="248"/>
      <c r="AI49" s="248"/>
      <c r="AJ49" s="248"/>
      <c r="AK49" s="248"/>
      <c r="AL49" s="248"/>
    </row>
    <row r="50" spans="1:38" hidden="1" x14ac:dyDescent="0.3">
      <c r="A50" s="3"/>
      <c r="B50" s="22" t="s">
        <v>127</v>
      </c>
      <c r="C50" s="124">
        <f>LOOKUP(C48,Steuertabelle!B3:B9923,Steuertabelle!D3:D9923)</f>
        <v>0.40130851063829787</v>
      </c>
      <c r="D50" s="3"/>
      <c r="E50" s="3"/>
      <c r="F50" s="3"/>
      <c r="G50" s="4">
        <f t="shared" si="8"/>
        <v>2056</v>
      </c>
      <c r="H50" s="5">
        <f t="shared" si="9"/>
        <v>1</v>
      </c>
      <c r="I50" s="4">
        <f t="shared" ca="1" si="10"/>
        <v>2072</v>
      </c>
      <c r="J50" s="5">
        <f t="shared" ca="1" si="11"/>
        <v>1</v>
      </c>
      <c r="K50" s="3">
        <f ca="1">COUNT(J$1:J50)</f>
        <v>50</v>
      </c>
      <c r="L50" s="23">
        <f ca="1">SUM(J$1:J50)/K50</f>
        <v>0.99840000000000007</v>
      </c>
      <c r="M50" s="3"/>
      <c r="N50" s="3"/>
      <c r="O50" s="6">
        <f t="shared" si="12"/>
        <v>1.0000000000000002</v>
      </c>
      <c r="P50" s="3"/>
      <c r="Q50" s="3"/>
      <c r="R50" s="3"/>
      <c r="S50" s="3"/>
      <c r="U50" s="6"/>
      <c r="AA50" s="248"/>
      <c r="AB50" s="248"/>
      <c r="AC50" s="248"/>
      <c r="AD50" s="248"/>
      <c r="AE50" s="248"/>
      <c r="AF50" s="248"/>
      <c r="AG50" s="248"/>
      <c r="AH50" s="248"/>
      <c r="AI50" s="248"/>
      <c r="AJ50" s="248"/>
      <c r="AK50" s="248"/>
      <c r="AL50" s="248"/>
    </row>
    <row r="51" spans="1:38" hidden="1" x14ac:dyDescent="0.3">
      <c r="A51" s="3"/>
      <c r="B51" s="22" t="s">
        <v>128</v>
      </c>
      <c r="C51" s="125">
        <f>C49*IF(C$9="Ja",1.145,IF(C$9="Nein",1.055,1.1))</f>
        <v>0.40364734042553196</v>
      </c>
      <c r="D51" s="3"/>
      <c r="E51" s="3"/>
      <c r="F51" s="3"/>
      <c r="G51" s="4">
        <f t="shared" si="8"/>
        <v>2057</v>
      </c>
      <c r="H51" s="5">
        <f t="shared" si="9"/>
        <v>1</v>
      </c>
      <c r="I51" s="4">
        <f t="shared" ca="1" si="10"/>
        <v>2073</v>
      </c>
      <c r="J51" s="5">
        <f t="shared" ca="1" si="11"/>
        <v>1</v>
      </c>
      <c r="K51" s="3">
        <f ca="1">COUNT(J$1:J51)</f>
        <v>51</v>
      </c>
      <c r="L51" s="23">
        <f ca="1">SUM(J$1:J51)/K51</f>
        <v>0.99843137254901959</v>
      </c>
      <c r="M51" s="3"/>
      <c r="N51" s="3"/>
      <c r="O51" s="6">
        <f t="shared" si="12"/>
        <v>1.0000000000000002</v>
      </c>
      <c r="P51" s="3"/>
      <c r="Q51" s="3"/>
      <c r="R51" s="3"/>
      <c r="S51" s="3"/>
      <c r="U51" s="6"/>
      <c r="AA51" s="248"/>
      <c r="AB51" s="248"/>
      <c r="AC51" s="248"/>
      <c r="AD51" s="248"/>
      <c r="AE51" s="248"/>
      <c r="AF51" s="248"/>
      <c r="AG51" s="248"/>
      <c r="AH51" s="248"/>
      <c r="AI51" s="248"/>
      <c r="AJ51" s="248"/>
      <c r="AK51" s="248"/>
      <c r="AL51" s="248"/>
    </row>
    <row r="52" spans="1:38" hidden="1" x14ac:dyDescent="0.3">
      <c r="A52" s="3"/>
      <c r="B52" s="22" t="s">
        <v>129</v>
      </c>
      <c r="C52" s="125">
        <f>C50*IF(C$9="Ja",1.145,IF(C$9="Nein",1.055,1.1))</f>
        <v>0.44143936170212766</v>
      </c>
      <c r="D52" s="3"/>
      <c r="E52" s="3"/>
      <c r="F52" s="3"/>
      <c r="G52" s="4">
        <f t="shared" si="8"/>
        <v>2058</v>
      </c>
      <c r="H52" s="5">
        <f t="shared" si="9"/>
        <v>1</v>
      </c>
      <c r="I52" s="4">
        <f t="shared" ca="1" si="10"/>
        <v>2074</v>
      </c>
      <c r="J52" s="5">
        <f t="shared" ca="1" si="11"/>
        <v>1</v>
      </c>
      <c r="K52" s="3">
        <f ca="1">COUNT(J$1:J52)</f>
        <v>52</v>
      </c>
      <c r="L52" s="23">
        <f ca="1">SUM(J$1:J52)/K52</f>
        <v>0.99846153846153851</v>
      </c>
      <c r="M52" s="3"/>
      <c r="N52" s="3"/>
      <c r="O52" s="6">
        <f t="shared" si="12"/>
        <v>1.0000000000000002</v>
      </c>
      <c r="P52" s="3"/>
      <c r="Q52" s="3"/>
      <c r="R52" s="3"/>
      <c r="S52" s="3"/>
      <c r="U52" s="6"/>
      <c r="AA52" s="248"/>
      <c r="AB52" s="248"/>
      <c r="AC52" s="248"/>
      <c r="AD52" s="248"/>
      <c r="AE52" s="248"/>
      <c r="AF52" s="248"/>
      <c r="AG52" s="248"/>
      <c r="AH52" s="248"/>
      <c r="AI52" s="248"/>
      <c r="AJ52" s="248"/>
      <c r="AK52" s="248"/>
      <c r="AL52" s="248"/>
    </row>
    <row r="53" spans="1:38" hidden="1" x14ac:dyDescent="0.3">
      <c r="A53" s="3"/>
      <c r="B53" s="10"/>
      <c r="C53" s="10"/>
      <c r="D53" s="3"/>
      <c r="E53" s="3"/>
      <c r="F53" s="3"/>
      <c r="G53" s="4">
        <f t="shared" si="8"/>
        <v>2059</v>
      </c>
      <c r="H53" s="5">
        <f t="shared" si="9"/>
        <v>1</v>
      </c>
      <c r="I53" s="4">
        <f t="shared" ca="1" si="10"/>
        <v>2075</v>
      </c>
      <c r="J53" s="5">
        <f t="shared" ca="1" si="11"/>
        <v>1</v>
      </c>
      <c r="K53" s="3">
        <f ca="1">COUNT(J$1:J53)</f>
        <v>53</v>
      </c>
      <c r="L53" s="23">
        <f ca="1">SUM(J$1:J53)/K53</f>
        <v>0.99849056603773589</v>
      </c>
      <c r="M53" s="3"/>
      <c r="N53" s="3"/>
      <c r="O53" s="6">
        <f t="shared" si="12"/>
        <v>1.0000000000000002</v>
      </c>
      <c r="P53" s="3"/>
      <c r="Q53" s="3"/>
      <c r="R53" s="3"/>
      <c r="S53" s="3"/>
      <c r="U53" s="6"/>
      <c r="AA53" s="248"/>
      <c r="AB53" s="248"/>
      <c r="AC53" s="248"/>
      <c r="AD53" s="248"/>
      <c r="AE53" s="248"/>
      <c r="AF53" s="248"/>
      <c r="AG53" s="248"/>
      <c r="AH53" s="248"/>
      <c r="AI53" s="248"/>
      <c r="AJ53" s="248"/>
      <c r="AK53" s="248"/>
      <c r="AL53" s="248"/>
    </row>
    <row r="54" spans="1:38" hidden="1" x14ac:dyDescent="0.3">
      <c r="A54" s="3"/>
      <c r="B54" s="9"/>
      <c r="C54" s="10"/>
      <c r="D54" s="3"/>
      <c r="E54" s="3"/>
      <c r="F54" s="3"/>
      <c r="G54" s="4">
        <f t="shared" si="8"/>
        <v>2060</v>
      </c>
      <c r="H54" s="5">
        <f t="shared" si="9"/>
        <v>1</v>
      </c>
      <c r="I54" s="4">
        <f t="shared" ca="1" si="10"/>
        <v>2076</v>
      </c>
      <c r="J54" s="5">
        <f t="shared" ca="1" si="11"/>
        <v>1</v>
      </c>
      <c r="K54" s="3">
        <f ca="1">COUNT(J$1:J54)</f>
        <v>54</v>
      </c>
      <c r="L54" s="23">
        <f ca="1">SUM(J$1:J54)/K54</f>
        <v>0.99851851851851858</v>
      </c>
      <c r="M54" s="3"/>
      <c r="N54" s="3"/>
      <c r="O54" s="6">
        <f t="shared" si="12"/>
        <v>1.0000000000000002</v>
      </c>
      <c r="P54" s="3"/>
      <c r="Q54" s="3"/>
      <c r="R54" s="3"/>
      <c r="S54" s="3"/>
      <c r="U54" s="6"/>
      <c r="AA54" s="248"/>
      <c r="AB54" s="248"/>
      <c r="AC54" s="248"/>
      <c r="AD54" s="248"/>
      <c r="AE54" s="248"/>
      <c r="AF54" s="248"/>
      <c r="AG54" s="248"/>
      <c r="AH54" s="248"/>
      <c r="AI54" s="248"/>
      <c r="AJ54" s="248"/>
      <c r="AK54" s="248"/>
      <c r="AL54" s="248"/>
    </row>
    <row r="55" spans="1:38" hidden="1" x14ac:dyDescent="0.3">
      <c r="A55" s="3"/>
      <c r="B55" s="9"/>
      <c r="C55" s="10"/>
      <c r="D55" s="3"/>
      <c r="E55" s="3"/>
      <c r="F55" s="3"/>
      <c r="G55" s="4">
        <f t="shared" si="8"/>
        <v>2061</v>
      </c>
      <c r="H55" s="5">
        <f t="shared" si="9"/>
        <v>1</v>
      </c>
      <c r="I55" s="4">
        <f t="shared" ca="1" si="10"/>
        <v>2077</v>
      </c>
      <c r="J55" s="5">
        <f t="shared" ca="1" si="11"/>
        <v>1</v>
      </c>
      <c r="K55" s="3">
        <f ca="1">COUNT(J$1:J55)</f>
        <v>55</v>
      </c>
      <c r="L55" s="23">
        <f ca="1">SUM(J$1:J55)/K55</f>
        <v>0.99854545454545462</v>
      </c>
      <c r="M55" s="3"/>
      <c r="N55" s="3"/>
      <c r="O55" s="6">
        <f t="shared" si="12"/>
        <v>1.0000000000000002</v>
      </c>
      <c r="P55" s="3"/>
      <c r="Q55" s="3"/>
      <c r="R55" s="3"/>
      <c r="S55" s="3"/>
      <c r="U55" s="6"/>
      <c r="AA55" s="248"/>
      <c r="AB55" s="248"/>
      <c r="AC55" s="248"/>
      <c r="AD55" s="248"/>
      <c r="AE55" s="248"/>
      <c r="AF55" s="248"/>
      <c r="AG55" s="248"/>
      <c r="AH55" s="248"/>
      <c r="AI55" s="248"/>
      <c r="AJ55" s="248"/>
      <c r="AK55" s="248"/>
      <c r="AL55" s="248"/>
    </row>
    <row r="56" spans="1:38" hidden="1" x14ac:dyDescent="0.3">
      <c r="A56" s="3"/>
      <c r="B56" s="9"/>
      <c r="C56" s="10"/>
      <c r="D56" s="3"/>
      <c r="E56" s="3"/>
      <c r="F56" s="3"/>
      <c r="G56" s="4">
        <f t="shared" si="8"/>
        <v>2062</v>
      </c>
      <c r="H56" s="5">
        <f t="shared" si="9"/>
        <v>1</v>
      </c>
      <c r="I56" s="4">
        <f t="shared" ca="1" si="10"/>
        <v>2078</v>
      </c>
      <c r="J56" s="5">
        <f t="shared" ca="1" si="11"/>
        <v>1</v>
      </c>
      <c r="K56" s="3">
        <f ca="1">COUNT(J$1:J56)</f>
        <v>56</v>
      </c>
      <c r="L56" s="23">
        <f ca="1">SUM(J$1:J56)/K56</f>
        <v>0.99857142857142855</v>
      </c>
      <c r="M56" s="3"/>
      <c r="N56" s="3"/>
      <c r="O56" s="6">
        <f t="shared" si="12"/>
        <v>1.0000000000000002</v>
      </c>
      <c r="P56" s="3"/>
      <c r="Q56" s="3"/>
      <c r="R56" s="3"/>
      <c r="S56" s="3"/>
      <c r="AA56" s="248"/>
      <c r="AB56" s="248"/>
      <c r="AC56" s="248"/>
      <c r="AD56" s="248"/>
      <c r="AE56" s="248"/>
      <c r="AF56" s="248"/>
      <c r="AG56" s="248"/>
      <c r="AH56" s="248"/>
      <c r="AI56" s="248"/>
      <c r="AJ56" s="248"/>
      <c r="AK56" s="248"/>
      <c r="AL56" s="248"/>
    </row>
    <row r="57" spans="1:38" hidden="1" x14ac:dyDescent="0.3">
      <c r="A57" s="3"/>
      <c r="B57" s="9"/>
      <c r="C57" s="10"/>
      <c r="D57" s="3"/>
      <c r="E57" s="3"/>
      <c r="F57" s="3"/>
      <c r="G57" s="4">
        <f t="shared" si="8"/>
        <v>2063</v>
      </c>
      <c r="H57" s="5">
        <f t="shared" si="9"/>
        <v>1</v>
      </c>
      <c r="I57" s="4">
        <f t="shared" ca="1" si="10"/>
        <v>2079</v>
      </c>
      <c r="J57" s="5">
        <f t="shared" ca="1" si="11"/>
        <v>1</v>
      </c>
      <c r="K57" s="3">
        <f ca="1">COUNT(J$1:J57)</f>
        <v>57</v>
      </c>
      <c r="L57" s="23">
        <f ca="1">SUM(J$1:J57)/K57</f>
        <v>0.99859649122807026</v>
      </c>
      <c r="M57" s="3"/>
      <c r="N57" s="3"/>
      <c r="O57" s="6">
        <f t="shared" si="12"/>
        <v>1.0000000000000002</v>
      </c>
      <c r="P57" s="3"/>
      <c r="Q57" s="3"/>
      <c r="R57" s="3"/>
      <c r="S57" s="3"/>
      <c r="AA57" s="248"/>
      <c r="AB57" s="248"/>
      <c r="AC57" s="248"/>
      <c r="AD57" s="248"/>
      <c r="AE57" s="248"/>
      <c r="AF57" s="248"/>
      <c r="AG57" s="248"/>
      <c r="AH57" s="248"/>
      <c r="AI57" s="248"/>
      <c r="AJ57" s="248"/>
      <c r="AK57" s="248"/>
      <c r="AL57" s="248"/>
    </row>
    <row r="58" spans="1:38" hidden="1" x14ac:dyDescent="0.3">
      <c r="A58" s="3"/>
      <c r="B58" s="9"/>
      <c r="C58" s="10"/>
      <c r="D58" s="3"/>
      <c r="E58" s="3"/>
      <c r="F58" s="3"/>
      <c r="G58" s="4">
        <f t="shared" si="8"/>
        <v>2064</v>
      </c>
      <c r="H58" s="5">
        <f t="shared" si="9"/>
        <v>1</v>
      </c>
      <c r="I58" s="4">
        <f t="shared" ca="1" si="10"/>
        <v>2080</v>
      </c>
      <c r="J58" s="5">
        <f t="shared" ca="1" si="11"/>
        <v>1</v>
      </c>
      <c r="K58" s="3">
        <f ca="1">COUNT(J$1:J58)</f>
        <v>58</v>
      </c>
      <c r="L58" s="23">
        <f ca="1">SUM(J$1:J58)/K58</f>
        <v>0.99862068965517248</v>
      </c>
      <c r="M58" s="3"/>
      <c r="N58" s="3"/>
      <c r="O58" s="6">
        <f t="shared" si="12"/>
        <v>1.0000000000000002</v>
      </c>
      <c r="P58" s="3"/>
      <c r="Q58" s="3"/>
      <c r="R58" s="3"/>
      <c r="S58" s="3"/>
      <c r="AA58" s="248"/>
      <c r="AB58" s="248"/>
      <c r="AC58" s="248"/>
      <c r="AD58" s="248"/>
      <c r="AE58" s="248"/>
      <c r="AF58" s="248"/>
      <c r="AG58" s="248"/>
      <c r="AH58" s="248"/>
      <c r="AI58" s="248"/>
      <c r="AJ58" s="248"/>
      <c r="AK58" s="248"/>
      <c r="AL58" s="248"/>
    </row>
    <row r="59" spans="1:38" hidden="1" x14ac:dyDescent="0.3">
      <c r="A59" s="3"/>
      <c r="B59" s="9"/>
      <c r="C59" s="10"/>
      <c r="D59" s="3"/>
      <c r="E59" s="3"/>
      <c r="F59" s="3"/>
      <c r="G59" s="4">
        <f t="shared" si="8"/>
        <v>2065</v>
      </c>
      <c r="H59" s="5">
        <f t="shared" si="9"/>
        <v>1</v>
      </c>
      <c r="I59" s="4">
        <f t="shared" ca="1" si="10"/>
        <v>2081</v>
      </c>
      <c r="J59" s="5">
        <f t="shared" ca="1" si="11"/>
        <v>1</v>
      </c>
      <c r="K59" s="3">
        <f ca="1">COUNT(J$1:J59)</f>
        <v>59</v>
      </c>
      <c r="L59" s="23">
        <f ca="1">SUM(J$1:J59)/K59</f>
        <v>0.99864406779661019</v>
      </c>
      <c r="M59" s="3"/>
      <c r="N59" s="3"/>
      <c r="O59" s="6">
        <f t="shared" si="12"/>
        <v>1.0000000000000002</v>
      </c>
      <c r="P59" s="3"/>
      <c r="Q59" s="3"/>
      <c r="R59" s="3"/>
      <c r="S59" s="3"/>
      <c r="AA59" s="248"/>
      <c r="AB59" s="248"/>
      <c r="AC59" s="248"/>
      <c r="AD59" s="248"/>
      <c r="AE59" s="248"/>
      <c r="AF59" s="248"/>
      <c r="AG59" s="248"/>
      <c r="AH59" s="248"/>
      <c r="AI59" s="248"/>
      <c r="AJ59" s="248"/>
      <c r="AK59" s="248"/>
      <c r="AL59" s="248"/>
    </row>
    <row r="60" spans="1:38" hidden="1" x14ac:dyDescent="0.3">
      <c r="A60" s="3"/>
      <c r="B60" s="9"/>
      <c r="C60" s="10"/>
      <c r="D60" s="3"/>
      <c r="E60" s="3"/>
      <c r="F60" s="3"/>
      <c r="G60" s="4">
        <f t="shared" si="8"/>
        <v>2066</v>
      </c>
      <c r="H60" s="5">
        <f t="shared" si="9"/>
        <v>1</v>
      </c>
      <c r="I60" s="4">
        <f t="shared" ca="1" si="10"/>
        <v>2082</v>
      </c>
      <c r="J60" s="5">
        <f t="shared" ca="1" si="11"/>
        <v>1</v>
      </c>
      <c r="K60" s="3">
        <f ca="1">COUNT(J$1:J60)</f>
        <v>60</v>
      </c>
      <c r="L60" s="23">
        <f ca="1">SUM(J$1:J60)/K60</f>
        <v>0.9986666666666667</v>
      </c>
      <c r="M60" s="3"/>
      <c r="N60" s="3"/>
      <c r="O60" s="6">
        <f t="shared" si="12"/>
        <v>1.0000000000000002</v>
      </c>
      <c r="P60" s="3"/>
      <c r="Q60" s="3"/>
      <c r="R60" s="3"/>
      <c r="S60" s="3"/>
      <c r="AA60" s="248"/>
      <c r="AB60" s="248"/>
      <c r="AC60" s="248"/>
      <c r="AD60" s="248"/>
      <c r="AE60" s="248"/>
      <c r="AF60" s="248"/>
      <c r="AG60" s="248"/>
      <c r="AH60" s="248"/>
      <c r="AI60" s="248"/>
      <c r="AJ60" s="248"/>
      <c r="AK60" s="248"/>
      <c r="AL60" s="248"/>
    </row>
    <row r="61" spans="1:38" x14ac:dyDescent="0.3">
      <c r="A61" s="3"/>
      <c r="B61" s="248"/>
      <c r="C61" s="251"/>
      <c r="D61" s="248"/>
      <c r="E61" s="248"/>
      <c r="F61" s="248"/>
      <c r="G61" s="248">
        <f t="shared" si="8"/>
        <v>2067</v>
      </c>
      <c r="H61" s="252">
        <f t="shared" si="9"/>
        <v>1</v>
      </c>
      <c r="I61" s="248">
        <f t="shared" ca="1" si="10"/>
        <v>2083</v>
      </c>
      <c r="J61" s="252">
        <f t="shared" ca="1" si="11"/>
        <v>1</v>
      </c>
      <c r="K61" s="248">
        <f ca="1">COUNT(J$1:J61)</f>
        <v>61</v>
      </c>
      <c r="L61" s="253">
        <f ca="1">SUM(J$1:J61)/K61</f>
        <v>0.998688524590164</v>
      </c>
      <c r="M61" s="248"/>
      <c r="N61" s="248"/>
      <c r="O61" s="252">
        <f t="shared" si="12"/>
        <v>1.0000000000000002</v>
      </c>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row>
    <row r="62" spans="1:38" x14ac:dyDescent="0.3">
      <c r="A62" s="3"/>
      <c r="B62" s="248"/>
      <c r="C62" s="251"/>
      <c r="D62" s="248"/>
      <c r="E62" s="248"/>
      <c r="F62" s="248"/>
      <c r="G62" s="248">
        <f t="shared" si="8"/>
        <v>2068</v>
      </c>
      <c r="H62" s="252">
        <f t="shared" si="9"/>
        <v>1</v>
      </c>
      <c r="I62" s="248">
        <f t="shared" ca="1" si="10"/>
        <v>2084</v>
      </c>
      <c r="J62" s="252">
        <f t="shared" ca="1" si="11"/>
        <v>1</v>
      </c>
      <c r="K62" s="248">
        <f ca="1">COUNT(J$1:J62)</f>
        <v>62</v>
      </c>
      <c r="L62" s="253">
        <f ca="1">SUM(J$1:J62)/K62</f>
        <v>0.9987096774193549</v>
      </c>
      <c r="M62" s="248"/>
      <c r="N62" s="248"/>
      <c r="O62" s="252">
        <f t="shared" si="12"/>
        <v>1.0000000000000002</v>
      </c>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row>
    <row r="63" spans="1:38" x14ac:dyDescent="0.3">
      <c r="A63" s="3"/>
      <c r="B63" s="248"/>
      <c r="C63" s="251"/>
      <c r="D63" s="248"/>
      <c r="E63" s="248"/>
      <c r="F63" s="248"/>
      <c r="G63" s="248">
        <f t="shared" si="8"/>
        <v>2069</v>
      </c>
      <c r="H63" s="252">
        <f t="shared" si="9"/>
        <v>1</v>
      </c>
      <c r="I63" s="248">
        <f t="shared" ca="1" si="10"/>
        <v>2085</v>
      </c>
      <c r="J63" s="252">
        <f t="shared" ca="1" si="11"/>
        <v>1</v>
      </c>
      <c r="K63" s="248">
        <f ca="1">COUNT(J$1:J63)</f>
        <v>63</v>
      </c>
      <c r="L63" s="253">
        <f ca="1">SUM(J$1:J63)/K63</f>
        <v>0.9987301587301588</v>
      </c>
      <c r="M63" s="248"/>
      <c r="N63" s="248"/>
      <c r="O63" s="252">
        <f t="shared" si="12"/>
        <v>1.0000000000000002</v>
      </c>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row>
    <row r="64" spans="1:38" x14ac:dyDescent="0.3">
      <c r="A64" s="3"/>
      <c r="B64" s="248"/>
      <c r="C64" s="251"/>
      <c r="D64" s="248"/>
      <c r="E64" s="248"/>
      <c r="F64" s="248"/>
      <c r="G64" s="248">
        <f t="shared" si="8"/>
        <v>2070</v>
      </c>
      <c r="H64" s="252">
        <f t="shared" si="9"/>
        <v>1</v>
      </c>
      <c r="I64" s="248">
        <f t="shared" ca="1" si="10"/>
        <v>2086</v>
      </c>
      <c r="J64" s="252">
        <f t="shared" ca="1" si="11"/>
        <v>1</v>
      </c>
      <c r="K64" s="248">
        <f ca="1">COUNT(J$1:J64)</f>
        <v>64</v>
      </c>
      <c r="L64" s="253">
        <f ca="1">SUM(J$1:J64)/K64</f>
        <v>0.99875000000000003</v>
      </c>
      <c r="M64" s="248"/>
      <c r="N64" s="248"/>
      <c r="O64" s="252">
        <f t="shared" si="12"/>
        <v>1.0000000000000002</v>
      </c>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row>
    <row r="65" spans="1:38" x14ac:dyDescent="0.3">
      <c r="A65" s="3"/>
      <c r="B65" s="248"/>
      <c r="C65" s="251"/>
      <c r="D65" s="248"/>
      <c r="E65" s="248"/>
      <c r="F65" s="248"/>
      <c r="G65" s="248">
        <f t="shared" si="8"/>
        <v>2071</v>
      </c>
      <c r="H65" s="252">
        <f t="shared" si="9"/>
        <v>1</v>
      </c>
      <c r="I65" s="248">
        <f t="shared" ca="1" si="10"/>
        <v>2087</v>
      </c>
      <c r="J65" s="252">
        <f t="shared" ca="1" si="11"/>
        <v>1</v>
      </c>
      <c r="K65" s="248">
        <f ca="1">COUNT(J$1:J65)</f>
        <v>65</v>
      </c>
      <c r="L65" s="253">
        <f ca="1">SUM(J$1:J65)/K65</f>
        <v>0.99876923076923074</v>
      </c>
      <c r="M65" s="248"/>
      <c r="N65" s="248"/>
      <c r="O65" s="252">
        <f t="shared" si="12"/>
        <v>1.0000000000000002</v>
      </c>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row>
    <row r="66" spans="1:38" x14ac:dyDescent="0.3">
      <c r="A66" s="3"/>
      <c r="B66" s="248"/>
      <c r="C66" s="251"/>
      <c r="D66" s="248"/>
      <c r="E66" s="248"/>
      <c r="F66" s="248"/>
      <c r="G66" s="248">
        <f t="shared" si="8"/>
        <v>2072</v>
      </c>
      <c r="H66" s="252">
        <f t="shared" si="9"/>
        <v>1</v>
      </c>
      <c r="I66" s="248">
        <f t="shared" ca="1" si="10"/>
        <v>2088</v>
      </c>
      <c r="J66" s="252">
        <f t="shared" ca="1" si="11"/>
        <v>1</v>
      </c>
      <c r="K66" s="248">
        <f ca="1">COUNT(J$1:J66)</f>
        <v>66</v>
      </c>
      <c r="L66" s="253">
        <f ca="1">SUM(J$1:J66)/K66</f>
        <v>0.99878787878787878</v>
      </c>
      <c r="M66" s="248"/>
      <c r="N66" s="248"/>
      <c r="O66" s="252">
        <f t="shared" si="12"/>
        <v>1.0000000000000002</v>
      </c>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row>
    <row r="67" spans="1:38" x14ac:dyDescent="0.3">
      <c r="A67" s="3"/>
      <c r="B67" s="248"/>
      <c r="C67" s="251"/>
      <c r="D67" s="248"/>
      <c r="E67" s="248"/>
      <c r="F67" s="248"/>
      <c r="G67" s="248">
        <f t="shared" si="8"/>
        <v>2073</v>
      </c>
      <c r="H67" s="252">
        <f t="shared" si="9"/>
        <v>1</v>
      </c>
      <c r="I67" s="248">
        <f t="shared" ca="1" si="10"/>
        <v>2089</v>
      </c>
      <c r="J67" s="252">
        <f t="shared" ca="1" si="11"/>
        <v>1</v>
      </c>
      <c r="K67" s="248">
        <f ca="1">COUNT(J$1:J67)</f>
        <v>67</v>
      </c>
      <c r="L67" s="253">
        <f ca="1">SUM(J$1:J67)/K67</f>
        <v>0.99880597014925376</v>
      </c>
      <c r="M67" s="248"/>
      <c r="N67" s="248"/>
      <c r="O67" s="252">
        <f t="shared" ref="O67:O94" si="13">O66</f>
        <v>1.0000000000000002</v>
      </c>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row>
    <row r="68" spans="1:38" x14ac:dyDescent="0.3">
      <c r="A68" s="3"/>
      <c r="B68" s="248"/>
      <c r="C68" s="251"/>
      <c r="D68" s="248"/>
      <c r="E68" s="248"/>
      <c r="F68" s="248"/>
      <c r="G68" s="248">
        <f t="shared" si="8"/>
        <v>2074</v>
      </c>
      <c r="H68" s="252">
        <f t="shared" si="9"/>
        <v>1</v>
      </c>
      <c r="I68" s="248">
        <f t="shared" ca="1" si="10"/>
        <v>2090</v>
      </c>
      <c r="J68" s="252">
        <f t="shared" ca="1" si="11"/>
        <v>1</v>
      </c>
      <c r="K68" s="248">
        <f ca="1">COUNT(J$1:J68)</f>
        <v>68</v>
      </c>
      <c r="L68" s="253">
        <f ca="1">SUM(J$1:J68)/K68</f>
        <v>0.99882352941176478</v>
      </c>
      <c r="M68" s="248"/>
      <c r="N68" s="248"/>
      <c r="O68" s="252">
        <f t="shared" si="13"/>
        <v>1.0000000000000002</v>
      </c>
      <c r="P68" s="248"/>
      <c r="Q68" s="248"/>
      <c r="R68" s="248"/>
      <c r="S68" s="248"/>
      <c r="T68" s="248"/>
      <c r="U68" s="248"/>
      <c r="V68" s="248"/>
      <c r="W68" s="248"/>
      <c r="X68" s="248"/>
      <c r="Y68" s="248"/>
      <c r="Z68" s="248"/>
      <c r="AA68" s="248"/>
      <c r="AB68" s="248"/>
      <c r="AC68" s="248"/>
      <c r="AD68" s="248"/>
      <c r="AE68" s="248"/>
      <c r="AF68" s="248"/>
      <c r="AG68" s="248"/>
      <c r="AH68" s="248"/>
      <c r="AI68" s="248"/>
      <c r="AJ68" s="248"/>
      <c r="AK68" s="248"/>
      <c r="AL68" s="248"/>
    </row>
    <row r="69" spans="1:38" x14ac:dyDescent="0.3">
      <c r="A69" s="3"/>
      <c r="B69" s="248"/>
      <c r="C69" s="251"/>
      <c r="D69" s="248"/>
      <c r="E69" s="248"/>
      <c r="F69" s="248"/>
      <c r="G69" s="248">
        <f t="shared" si="8"/>
        <v>2075</v>
      </c>
      <c r="H69" s="252">
        <f t="shared" si="9"/>
        <v>1</v>
      </c>
      <c r="I69" s="248">
        <f t="shared" ca="1" si="10"/>
        <v>2091</v>
      </c>
      <c r="J69" s="252">
        <f t="shared" ca="1" si="11"/>
        <v>1</v>
      </c>
      <c r="K69" s="248">
        <f ca="1">COUNT(J$1:J69)</f>
        <v>69</v>
      </c>
      <c r="L69" s="253">
        <f ca="1">SUM(J$1:J69)/K69</f>
        <v>0.99884057971014495</v>
      </c>
      <c r="M69" s="248"/>
      <c r="N69" s="248"/>
      <c r="O69" s="252">
        <f t="shared" si="13"/>
        <v>1.0000000000000002</v>
      </c>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row>
    <row r="70" spans="1:38" x14ac:dyDescent="0.3">
      <c r="A70" s="3"/>
      <c r="B70" s="248"/>
      <c r="C70" s="251"/>
      <c r="D70" s="248"/>
      <c r="E70" s="248"/>
      <c r="F70" s="248"/>
      <c r="G70" s="248">
        <f t="shared" si="8"/>
        <v>2076</v>
      </c>
      <c r="H70" s="252">
        <f t="shared" si="9"/>
        <v>1</v>
      </c>
      <c r="I70" s="248">
        <f t="shared" ca="1" si="10"/>
        <v>2092</v>
      </c>
      <c r="J70" s="252">
        <f t="shared" ca="1" si="11"/>
        <v>1</v>
      </c>
      <c r="K70" s="248">
        <f ca="1">COUNT(J$1:J70)</f>
        <v>70</v>
      </c>
      <c r="L70" s="253">
        <f ca="1">SUM(J$1:J70)/K70</f>
        <v>0.99885714285714289</v>
      </c>
      <c r="M70" s="248"/>
      <c r="N70" s="248"/>
      <c r="O70" s="252">
        <f t="shared" si="13"/>
        <v>1.0000000000000002</v>
      </c>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row>
    <row r="71" spans="1:38" x14ac:dyDescent="0.3">
      <c r="A71" s="3"/>
      <c r="B71" s="248"/>
      <c r="C71" s="251"/>
      <c r="D71" s="248"/>
      <c r="E71" s="248"/>
      <c r="F71" s="248"/>
      <c r="G71" s="248">
        <f t="shared" si="8"/>
        <v>2077</v>
      </c>
      <c r="H71" s="252">
        <f t="shared" si="9"/>
        <v>1</v>
      </c>
      <c r="I71" s="248">
        <f t="shared" ca="1" si="10"/>
        <v>2093</v>
      </c>
      <c r="J71" s="252">
        <f t="shared" ca="1" si="11"/>
        <v>1</v>
      </c>
      <c r="K71" s="248">
        <f ca="1">COUNT(J$1:J71)</f>
        <v>71</v>
      </c>
      <c r="L71" s="253">
        <f ca="1">SUM(J$1:J71)/K71</f>
        <v>0.99887323943661976</v>
      </c>
      <c r="M71" s="248"/>
      <c r="N71" s="248"/>
      <c r="O71" s="252">
        <f t="shared" si="13"/>
        <v>1.0000000000000002</v>
      </c>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row>
    <row r="72" spans="1:38" hidden="1" x14ac:dyDescent="0.3">
      <c r="A72" s="3"/>
      <c r="B72" s="254">
        <f ca="1">(C20*C11)/1000</f>
        <v>387.4368000000855</v>
      </c>
      <c r="C72" s="251"/>
      <c r="D72" s="248"/>
      <c r="E72" s="248"/>
      <c r="F72" s="248"/>
      <c r="G72" s="248">
        <f t="shared" si="8"/>
        <v>2078</v>
      </c>
      <c r="H72" s="252">
        <f t="shared" si="9"/>
        <v>1</v>
      </c>
      <c r="I72" s="248">
        <f t="shared" ca="1" si="10"/>
        <v>2094</v>
      </c>
      <c r="J72" s="252">
        <f t="shared" ca="1" si="11"/>
        <v>1</v>
      </c>
      <c r="K72" s="248">
        <f ca="1">COUNT(J$1:J72)</f>
        <v>72</v>
      </c>
      <c r="L72" s="253">
        <f ca="1">SUM(J$1:J72)/K72</f>
        <v>0.99888888888888894</v>
      </c>
      <c r="M72" s="248"/>
      <c r="N72" s="248"/>
      <c r="O72" s="252">
        <f t="shared" si="13"/>
        <v>1.0000000000000002</v>
      </c>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row>
    <row r="73" spans="1:38" x14ac:dyDescent="0.3">
      <c r="A73" s="3"/>
      <c r="B73" s="248"/>
      <c r="C73" s="251"/>
      <c r="D73" s="248"/>
      <c r="E73" s="248"/>
      <c r="F73" s="248"/>
      <c r="G73" s="248">
        <f t="shared" si="8"/>
        <v>2079</v>
      </c>
      <c r="H73" s="252">
        <f t="shared" si="9"/>
        <v>1</v>
      </c>
      <c r="I73" s="248">
        <f t="shared" ca="1" si="10"/>
        <v>2095</v>
      </c>
      <c r="J73" s="252">
        <f t="shared" ca="1" si="11"/>
        <v>1</v>
      </c>
      <c r="K73" s="248">
        <f ca="1">COUNT(J$1:J73)</f>
        <v>73</v>
      </c>
      <c r="L73" s="253">
        <f ca="1">SUM(J$1:J73)/K73</f>
        <v>0.99890410958904108</v>
      </c>
      <c r="M73" s="248"/>
      <c r="N73" s="248"/>
      <c r="O73" s="252">
        <f t="shared" si="13"/>
        <v>1.0000000000000002</v>
      </c>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row>
    <row r="74" spans="1:38" x14ac:dyDescent="0.3">
      <c r="B74" s="248"/>
      <c r="C74" s="251"/>
      <c r="D74" s="248"/>
      <c r="E74" s="248"/>
      <c r="F74" s="248"/>
      <c r="G74" s="248">
        <f t="shared" si="8"/>
        <v>2080</v>
      </c>
      <c r="H74" s="252">
        <f t="shared" si="9"/>
        <v>1</v>
      </c>
      <c r="I74" s="248">
        <f t="shared" ca="1" si="10"/>
        <v>2096</v>
      </c>
      <c r="J74" s="252">
        <f t="shared" ca="1" si="11"/>
        <v>1</v>
      </c>
      <c r="K74" s="248">
        <f ca="1">COUNT(J$1:J74)</f>
        <v>74</v>
      </c>
      <c r="L74" s="253">
        <f ca="1">SUM(J$1:J74)/K74</f>
        <v>0.99891891891891893</v>
      </c>
      <c r="M74" s="248"/>
      <c r="N74" s="248"/>
      <c r="O74" s="252">
        <f t="shared" si="13"/>
        <v>1.0000000000000002</v>
      </c>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row>
    <row r="75" spans="1:38" x14ac:dyDescent="0.3">
      <c r="B75" s="248"/>
      <c r="C75" s="251"/>
      <c r="D75" s="248"/>
      <c r="E75" s="248"/>
      <c r="F75" s="248"/>
      <c r="G75" s="248">
        <f t="shared" si="8"/>
        <v>2081</v>
      </c>
      <c r="H75" s="252">
        <f t="shared" si="9"/>
        <v>1</v>
      </c>
      <c r="I75" s="248">
        <f t="shared" ca="1" si="10"/>
        <v>2097</v>
      </c>
      <c r="J75" s="252">
        <f t="shared" ca="1" si="11"/>
        <v>1</v>
      </c>
      <c r="K75" s="248">
        <f ca="1">COUNT(J$1:J75)</f>
        <v>75</v>
      </c>
      <c r="L75" s="253">
        <f ca="1">SUM(J$1:J75)/K75</f>
        <v>0.99893333333333334</v>
      </c>
      <c r="M75" s="248"/>
      <c r="N75" s="248"/>
      <c r="O75" s="252">
        <f t="shared" si="13"/>
        <v>1.0000000000000002</v>
      </c>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row>
    <row r="76" spans="1:38" x14ac:dyDescent="0.3">
      <c r="B76" s="248"/>
      <c r="C76" s="251"/>
      <c r="D76" s="248"/>
      <c r="E76" s="248"/>
      <c r="F76" s="248"/>
      <c r="G76" s="248">
        <f t="shared" si="8"/>
        <v>2082</v>
      </c>
      <c r="H76" s="252">
        <f t="shared" si="9"/>
        <v>1</v>
      </c>
      <c r="I76" s="248">
        <f t="shared" ca="1" si="10"/>
        <v>2098</v>
      </c>
      <c r="J76" s="252">
        <f t="shared" ca="1" si="11"/>
        <v>1</v>
      </c>
      <c r="K76" s="248">
        <f ca="1">COUNT(J$1:J76)</f>
        <v>76</v>
      </c>
      <c r="L76" s="253">
        <f ca="1">SUM(J$1:J76)/K76</f>
        <v>0.99894736842105269</v>
      </c>
      <c r="M76" s="248"/>
      <c r="N76" s="248"/>
      <c r="O76" s="252">
        <f t="shared" si="13"/>
        <v>1.0000000000000002</v>
      </c>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row>
    <row r="77" spans="1:38" x14ac:dyDescent="0.3">
      <c r="B77" s="248"/>
      <c r="C77" s="251"/>
      <c r="D77" s="248"/>
      <c r="E77" s="248"/>
      <c r="F77" s="248"/>
      <c r="G77" s="248">
        <f t="shared" si="8"/>
        <v>2083</v>
      </c>
      <c r="H77" s="252">
        <f t="shared" si="9"/>
        <v>1</v>
      </c>
      <c r="I77" s="248">
        <f t="shared" ca="1" si="10"/>
        <v>2099</v>
      </c>
      <c r="J77" s="252">
        <f t="shared" ca="1" si="11"/>
        <v>1</v>
      </c>
      <c r="K77" s="248">
        <f ca="1">COUNT(J$1:J77)</f>
        <v>77</v>
      </c>
      <c r="L77" s="253">
        <f ca="1">SUM(J$1:J77)/K77</f>
        <v>0.99896103896103894</v>
      </c>
      <c r="M77" s="248"/>
      <c r="N77" s="248"/>
      <c r="O77" s="252">
        <f t="shared" si="13"/>
        <v>1.0000000000000002</v>
      </c>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row>
    <row r="78" spans="1:38" x14ac:dyDescent="0.3">
      <c r="B78" s="248"/>
      <c r="C78" s="251"/>
      <c r="D78" s="248"/>
      <c r="E78" s="248"/>
      <c r="F78" s="248"/>
      <c r="G78" s="248">
        <f t="shared" si="8"/>
        <v>2084</v>
      </c>
      <c r="H78" s="252">
        <f t="shared" si="9"/>
        <v>1</v>
      </c>
      <c r="I78" s="248">
        <f t="shared" ca="1" si="10"/>
        <v>2100</v>
      </c>
      <c r="J78" s="252">
        <f t="shared" ca="1" si="11"/>
        <v>1</v>
      </c>
      <c r="K78" s="248">
        <f ca="1">COUNT(J$1:J78)</f>
        <v>78</v>
      </c>
      <c r="L78" s="253">
        <f ca="1">SUM(J$1:J78)/K78</f>
        <v>0.99897435897435904</v>
      </c>
      <c r="M78" s="248"/>
      <c r="N78" s="248"/>
      <c r="O78" s="252">
        <f t="shared" si="13"/>
        <v>1.0000000000000002</v>
      </c>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row>
    <row r="79" spans="1:38" x14ac:dyDescent="0.3">
      <c r="B79" s="248"/>
      <c r="C79" s="251"/>
      <c r="D79" s="248"/>
      <c r="E79" s="248"/>
      <c r="F79" s="248"/>
      <c r="G79" s="248">
        <f t="shared" si="8"/>
        <v>2085</v>
      </c>
      <c r="H79" s="252">
        <f t="shared" si="9"/>
        <v>1</v>
      </c>
      <c r="I79" s="248">
        <f t="shared" ca="1" si="10"/>
        <v>2101</v>
      </c>
      <c r="J79" s="252">
        <f t="shared" ca="1" si="11"/>
        <v>1</v>
      </c>
      <c r="K79" s="248">
        <f ca="1">COUNT(J$1:J79)</f>
        <v>79</v>
      </c>
      <c r="L79" s="253">
        <f ca="1">SUM(J$1:J79)/K79</f>
        <v>0.99898734177215187</v>
      </c>
      <c r="M79" s="248"/>
      <c r="N79" s="248"/>
      <c r="O79" s="252">
        <f t="shared" si="13"/>
        <v>1.0000000000000002</v>
      </c>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row>
    <row r="80" spans="1:38" x14ac:dyDescent="0.3">
      <c r="B80" s="248"/>
      <c r="C80" s="251"/>
      <c r="D80" s="248"/>
      <c r="E80" s="248"/>
      <c r="F80" s="248"/>
      <c r="G80" s="248">
        <f t="shared" si="8"/>
        <v>2086</v>
      </c>
      <c r="H80" s="252">
        <f t="shared" si="9"/>
        <v>1</v>
      </c>
      <c r="I80" s="248">
        <f t="shared" ca="1" si="10"/>
        <v>2102</v>
      </c>
      <c r="J80" s="252">
        <f t="shared" ca="1" si="11"/>
        <v>1</v>
      </c>
      <c r="K80" s="248">
        <f ca="1">COUNT(J$1:J80)</f>
        <v>80</v>
      </c>
      <c r="L80" s="253">
        <f ca="1">SUM(J$1:J80)/K80</f>
        <v>0.999</v>
      </c>
      <c r="M80" s="248"/>
      <c r="N80" s="248"/>
      <c r="O80" s="252">
        <f t="shared" si="13"/>
        <v>1.0000000000000002</v>
      </c>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row>
    <row r="81" spans="2:38" x14ac:dyDescent="0.3">
      <c r="B81" s="248"/>
      <c r="C81" s="251"/>
      <c r="D81" s="248"/>
      <c r="E81" s="248"/>
      <c r="F81" s="248"/>
      <c r="G81" s="248">
        <f t="shared" si="8"/>
        <v>2087</v>
      </c>
      <c r="H81" s="252">
        <f t="shared" si="9"/>
        <v>1</v>
      </c>
      <c r="I81" s="248">
        <f t="shared" ca="1" si="10"/>
        <v>2103</v>
      </c>
      <c r="J81" s="252">
        <f t="shared" ca="1" si="11"/>
        <v>1</v>
      </c>
      <c r="K81" s="248">
        <f ca="1">COUNT(J$1:J81)</f>
        <v>81</v>
      </c>
      <c r="L81" s="253">
        <f ca="1">SUM(J$1:J81)/K81</f>
        <v>0.99901234567901231</v>
      </c>
      <c r="M81" s="248"/>
      <c r="N81" s="248"/>
      <c r="O81" s="252">
        <f t="shared" si="13"/>
        <v>1.0000000000000002</v>
      </c>
      <c r="P81" s="248"/>
      <c r="Q81" s="248"/>
      <c r="R81" s="248"/>
      <c r="S81" s="248"/>
      <c r="T81" s="248"/>
      <c r="U81" s="248"/>
      <c r="V81" s="248"/>
      <c r="W81" s="248"/>
      <c r="X81" s="248"/>
      <c r="Y81" s="248"/>
      <c r="Z81" s="248"/>
      <c r="AA81" s="248"/>
      <c r="AB81" s="248"/>
      <c r="AC81" s="248"/>
      <c r="AD81" s="248"/>
      <c r="AE81" s="248"/>
      <c r="AF81" s="248"/>
      <c r="AG81" s="248"/>
      <c r="AH81" s="248"/>
      <c r="AI81" s="248"/>
      <c r="AJ81" s="248"/>
      <c r="AK81" s="248"/>
      <c r="AL81" s="248"/>
    </row>
    <row r="82" spans="2:38" x14ac:dyDescent="0.3">
      <c r="B82" s="248"/>
      <c r="C82" s="251"/>
      <c r="D82" s="248"/>
      <c r="E82" s="248"/>
      <c r="F82" s="248"/>
      <c r="G82" s="248">
        <f t="shared" si="8"/>
        <v>2088</v>
      </c>
      <c r="H82" s="252">
        <f t="shared" si="9"/>
        <v>1</v>
      </c>
      <c r="I82" s="248">
        <f t="shared" ca="1" si="10"/>
        <v>2104</v>
      </c>
      <c r="J82" s="252">
        <f t="shared" ca="1" si="11"/>
        <v>1</v>
      </c>
      <c r="K82" s="248">
        <f ca="1">COUNT(J$1:J82)</f>
        <v>82</v>
      </c>
      <c r="L82" s="253">
        <f ca="1">SUM(J$1:J82)/K82</f>
        <v>0.99902439024390244</v>
      </c>
      <c r="M82" s="248"/>
      <c r="N82" s="248"/>
      <c r="O82" s="252">
        <f t="shared" si="13"/>
        <v>1.0000000000000002</v>
      </c>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row>
    <row r="83" spans="2:38" hidden="1" x14ac:dyDescent="0.3">
      <c r="B83" s="248"/>
      <c r="C83" s="251"/>
      <c r="D83" s="248"/>
      <c r="E83" s="248"/>
      <c r="F83" s="248"/>
      <c r="G83" s="248">
        <f t="shared" si="8"/>
        <v>2089</v>
      </c>
      <c r="H83" s="252">
        <f t="shared" si="9"/>
        <v>1</v>
      </c>
      <c r="I83" s="248">
        <f t="shared" ca="1" si="10"/>
        <v>2105</v>
      </c>
      <c r="J83" s="252">
        <f t="shared" ca="1" si="11"/>
        <v>1</v>
      </c>
      <c r="K83" s="248">
        <f ca="1">COUNT(J$1:J83)</f>
        <v>83</v>
      </c>
      <c r="L83" s="253">
        <f ca="1">SUM(J$1:J83)/K83</f>
        <v>0.99903614457831325</v>
      </c>
      <c r="M83" s="248"/>
      <c r="N83" s="248"/>
      <c r="O83" s="252">
        <f t="shared" si="13"/>
        <v>1.0000000000000002</v>
      </c>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row>
    <row r="84" spans="2:38" hidden="1" x14ac:dyDescent="0.3">
      <c r="B84" s="248"/>
      <c r="C84" s="251"/>
      <c r="D84" s="248"/>
      <c r="E84" s="248"/>
      <c r="F84" s="248"/>
      <c r="G84" s="248">
        <f t="shared" si="8"/>
        <v>2090</v>
      </c>
      <c r="H84" s="252">
        <f t="shared" si="9"/>
        <v>1</v>
      </c>
      <c r="I84" s="248">
        <f t="shared" ca="1" si="10"/>
        <v>2106</v>
      </c>
      <c r="J84" s="252">
        <f t="shared" ca="1" si="11"/>
        <v>1</v>
      </c>
      <c r="K84" s="248">
        <f ca="1">COUNT(J$1:J84)</f>
        <v>84</v>
      </c>
      <c r="L84" s="253">
        <f ca="1">SUM(J$1:J84)/K84</f>
        <v>0.99904761904761907</v>
      </c>
      <c r="M84" s="248"/>
      <c r="N84" s="248"/>
      <c r="O84" s="252">
        <f t="shared" si="13"/>
        <v>1.0000000000000002</v>
      </c>
      <c r="P84" s="248"/>
      <c r="Q84" s="248"/>
      <c r="R84" s="248"/>
      <c r="S84" s="248"/>
      <c r="T84" s="248"/>
      <c r="U84" s="248"/>
      <c r="V84" s="248"/>
      <c r="W84" s="248"/>
      <c r="X84" s="248"/>
      <c r="Y84" s="248"/>
      <c r="Z84" s="248"/>
      <c r="AA84" s="248"/>
      <c r="AB84" s="248"/>
      <c r="AC84" s="248"/>
      <c r="AD84" s="248"/>
      <c r="AE84" s="248"/>
      <c r="AF84" s="248"/>
      <c r="AG84" s="248"/>
      <c r="AH84" s="248"/>
      <c r="AI84" s="248"/>
      <c r="AJ84" s="248"/>
      <c r="AK84" s="248"/>
      <c r="AL84" s="248"/>
    </row>
    <row r="85" spans="2:38" hidden="1" x14ac:dyDescent="0.3">
      <c r="B85" s="248"/>
      <c r="C85" s="251"/>
      <c r="D85" s="248"/>
      <c r="E85" s="248"/>
      <c r="F85" s="248"/>
      <c r="G85" s="248">
        <f t="shared" si="8"/>
        <v>2091</v>
      </c>
      <c r="H85" s="252">
        <f t="shared" si="9"/>
        <v>1</v>
      </c>
      <c r="I85" s="248">
        <f t="shared" ca="1" si="10"/>
        <v>2107</v>
      </c>
      <c r="J85" s="252">
        <f t="shared" ca="1" si="11"/>
        <v>1</v>
      </c>
      <c r="K85" s="248">
        <f ca="1">COUNT(J$1:J85)</f>
        <v>85</v>
      </c>
      <c r="L85" s="253">
        <f ca="1">SUM(J$1:J85)/K85</f>
        <v>0.99905882352941178</v>
      </c>
      <c r="M85" s="248"/>
      <c r="N85" s="248"/>
      <c r="O85" s="252">
        <f t="shared" si="13"/>
        <v>1.0000000000000002</v>
      </c>
      <c r="P85" s="248"/>
      <c r="Q85" s="248"/>
      <c r="R85" s="248"/>
      <c r="S85" s="248"/>
      <c r="T85" s="248"/>
      <c r="U85" s="248"/>
      <c r="V85" s="248"/>
      <c r="W85" s="248"/>
      <c r="X85" s="248"/>
      <c r="Y85" s="248"/>
      <c r="Z85" s="248"/>
      <c r="AA85" s="248"/>
      <c r="AB85" s="248"/>
      <c r="AC85" s="248"/>
      <c r="AD85" s="248"/>
      <c r="AE85" s="248"/>
      <c r="AF85" s="248"/>
      <c r="AG85" s="248"/>
      <c r="AH85" s="248"/>
      <c r="AI85" s="248"/>
      <c r="AJ85" s="248"/>
      <c r="AK85" s="248"/>
      <c r="AL85" s="248"/>
    </row>
    <row r="86" spans="2:38" hidden="1" x14ac:dyDescent="0.3">
      <c r="B86" s="248"/>
      <c r="C86" s="251"/>
      <c r="D86" s="248"/>
      <c r="E86" s="248"/>
      <c r="F86" s="248"/>
      <c r="G86" s="248">
        <f t="shared" si="8"/>
        <v>2092</v>
      </c>
      <c r="H86" s="252">
        <f t="shared" si="9"/>
        <v>1</v>
      </c>
      <c r="I86" s="248">
        <f t="shared" ca="1" si="10"/>
        <v>2108</v>
      </c>
      <c r="J86" s="252">
        <f t="shared" ca="1" si="11"/>
        <v>1</v>
      </c>
      <c r="K86" s="248">
        <f ca="1">COUNT(J$1:J86)</f>
        <v>86</v>
      </c>
      <c r="L86" s="253">
        <f ca="1">SUM(J$1:J86)/K86</f>
        <v>0.99906976744186049</v>
      </c>
      <c r="M86" s="248"/>
      <c r="N86" s="248"/>
      <c r="O86" s="252">
        <f t="shared" si="13"/>
        <v>1.0000000000000002</v>
      </c>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row>
    <row r="87" spans="2:38" hidden="1" x14ac:dyDescent="0.3">
      <c r="B87" s="248"/>
      <c r="C87" s="251"/>
      <c r="D87" s="248"/>
      <c r="E87" s="248"/>
      <c r="F87" s="248"/>
      <c r="G87" s="248">
        <f t="shared" ref="G87:G108" si="14">G86+1</f>
        <v>2093</v>
      </c>
      <c r="H87" s="252">
        <f t="shared" ref="H87:H108" si="15">H86</f>
        <v>1</v>
      </c>
      <c r="I87" s="248">
        <f t="shared" ref="I87:I108" ca="1" si="16">I86+1</f>
        <v>2109</v>
      </c>
      <c r="J87" s="252">
        <f t="shared" ref="J87:J108" ca="1" si="17">LOOKUP(I87,G$1:G$108,H$1:H$108)</f>
        <v>1</v>
      </c>
      <c r="K87" s="248">
        <f ca="1">COUNT(J$1:J87)</f>
        <v>87</v>
      </c>
      <c r="L87" s="253">
        <f ca="1">SUM(J$1:J87)/K87</f>
        <v>0.99908045977011495</v>
      </c>
      <c r="M87" s="248"/>
      <c r="N87" s="248"/>
      <c r="O87" s="252">
        <f t="shared" si="13"/>
        <v>1.0000000000000002</v>
      </c>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row>
    <row r="88" spans="2:38" hidden="1" x14ac:dyDescent="0.3">
      <c r="B88" s="248"/>
      <c r="C88" s="251"/>
      <c r="D88" s="248"/>
      <c r="E88" s="248"/>
      <c r="F88" s="248"/>
      <c r="G88" s="248">
        <f t="shared" si="14"/>
        <v>2094</v>
      </c>
      <c r="H88" s="252">
        <f t="shared" si="15"/>
        <v>1</v>
      </c>
      <c r="I88" s="248">
        <f t="shared" ca="1" si="16"/>
        <v>2110</v>
      </c>
      <c r="J88" s="252">
        <f t="shared" ca="1" si="17"/>
        <v>1</v>
      </c>
      <c r="K88" s="248">
        <f ca="1">COUNT(J$1:J88)</f>
        <v>88</v>
      </c>
      <c r="L88" s="253">
        <f ca="1">SUM(J$1:J88)/K88</f>
        <v>0.99909090909090914</v>
      </c>
      <c r="M88" s="248"/>
      <c r="N88" s="248"/>
      <c r="O88" s="252">
        <f t="shared" si="13"/>
        <v>1.0000000000000002</v>
      </c>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row>
    <row r="89" spans="2:38" hidden="1" x14ac:dyDescent="0.3">
      <c r="B89" s="248"/>
      <c r="C89" s="251"/>
      <c r="D89" s="248"/>
      <c r="E89" s="248"/>
      <c r="F89" s="248"/>
      <c r="G89" s="248">
        <f t="shared" si="14"/>
        <v>2095</v>
      </c>
      <c r="H89" s="252">
        <f t="shared" si="15"/>
        <v>1</v>
      </c>
      <c r="I89" s="248">
        <f t="shared" ca="1" si="16"/>
        <v>2111</v>
      </c>
      <c r="J89" s="252">
        <f t="shared" ca="1" si="17"/>
        <v>1</v>
      </c>
      <c r="K89" s="248">
        <f ca="1">COUNT(J$1:J89)</f>
        <v>89</v>
      </c>
      <c r="L89" s="253">
        <f ca="1">SUM(J$1:J89)/K89</f>
        <v>0.99910112359550562</v>
      </c>
      <c r="M89" s="248"/>
      <c r="N89" s="248"/>
      <c r="O89" s="252">
        <f t="shared" si="13"/>
        <v>1.0000000000000002</v>
      </c>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row>
    <row r="90" spans="2:38" hidden="1" x14ac:dyDescent="0.3">
      <c r="B90" s="248"/>
      <c r="C90" s="251"/>
      <c r="D90" s="248"/>
      <c r="E90" s="248"/>
      <c r="F90" s="248"/>
      <c r="G90" s="248">
        <f t="shared" si="14"/>
        <v>2096</v>
      </c>
      <c r="H90" s="252">
        <f t="shared" si="15"/>
        <v>1</v>
      </c>
      <c r="I90" s="248">
        <f t="shared" ca="1" si="16"/>
        <v>2112</v>
      </c>
      <c r="J90" s="252">
        <f t="shared" ca="1" si="17"/>
        <v>1</v>
      </c>
      <c r="K90" s="248">
        <f ca="1">COUNT(J$1:J90)</f>
        <v>90</v>
      </c>
      <c r="L90" s="253">
        <f ca="1">SUM(J$1:J90)/K90</f>
        <v>0.99911111111111117</v>
      </c>
      <c r="M90" s="248"/>
      <c r="N90" s="248"/>
      <c r="O90" s="252">
        <f t="shared" si="13"/>
        <v>1.0000000000000002</v>
      </c>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row>
    <row r="91" spans="2:38" hidden="1" x14ac:dyDescent="0.3">
      <c r="B91" s="248"/>
      <c r="C91" s="251"/>
      <c r="D91" s="248"/>
      <c r="E91" s="248"/>
      <c r="F91" s="248"/>
      <c r="G91" s="248">
        <f t="shared" si="14"/>
        <v>2097</v>
      </c>
      <c r="H91" s="252">
        <f t="shared" si="15"/>
        <v>1</v>
      </c>
      <c r="I91" s="248">
        <f t="shared" ca="1" si="16"/>
        <v>2113</v>
      </c>
      <c r="J91" s="252">
        <f t="shared" ca="1" si="17"/>
        <v>1</v>
      </c>
      <c r="K91" s="248">
        <f ca="1">COUNT(J$1:J91)</f>
        <v>91</v>
      </c>
      <c r="L91" s="253">
        <f ca="1">SUM(J$1:J91)/K91</f>
        <v>0.9991208791208791</v>
      </c>
      <c r="M91" s="248"/>
      <c r="N91" s="248"/>
      <c r="O91" s="252">
        <f t="shared" si="13"/>
        <v>1.0000000000000002</v>
      </c>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row>
    <row r="92" spans="2:38" hidden="1" x14ac:dyDescent="0.3">
      <c r="B92" s="248"/>
      <c r="C92" s="251"/>
      <c r="D92" s="248"/>
      <c r="E92" s="248"/>
      <c r="F92" s="248"/>
      <c r="G92" s="248">
        <f t="shared" si="14"/>
        <v>2098</v>
      </c>
      <c r="H92" s="252">
        <f t="shared" si="15"/>
        <v>1</v>
      </c>
      <c r="I92" s="248">
        <f t="shared" ca="1" si="16"/>
        <v>2114</v>
      </c>
      <c r="J92" s="252">
        <f t="shared" ca="1" si="17"/>
        <v>1</v>
      </c>
      <c r="K92" s="248">
        <f ca="1">COUNT(J$1:J92)</f>
        <v>92</v>
      </c>
      <c r="L92" s="253">
        <f ca="1">SUM(J$1:J92)/K92</f>
        <v>0.99913043478260877</v>
      </c>
      <c r="M92" s="248"/>
      <c r="N92" s="248"/>
      <c r="O92" s="252">
        <f t="shared" si="13"/>
        <v>1.0000000000000002</v>
      </c>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row>
    <row r="93" spans="2:38" hidden="1" x14ac:dyDescent="0.3">
      <c r="B93" s="248"/>
      <c r="C93" s="251"/>
      <c r="D93" s="248"/>
      <c r="E93" s="248"/>
      <c r="F93" s="248"/>
      <c r="G93" s="248">
        <f t="shared" si="14"/>
        <v>2099</v>
      </c>
      <c r="H93" s="252">
        <f t="shared" si="15"/>
        <v>1</v>
      </c>
      <c r="I93" s="248">
        <f t="shared" ca="1" si="16"/>
        <v>2115</v>
      </c>
      <c r="J93" s="252">
        <f t="shared" ca="1" si="17"/>
        <v>1</v>
      </c>
      <c r="K93" s="248">
        <f ca="1">COUNT(J$1:J93)</f>
        <v>93</v>
      </c>
      <c r="L93" s="253">
        <f ca="1">SUM(J$1:J93)/K93</f>
        <v>0.99913978494623656</v>
      </c>
      <c r="M93" s="248"/>
      <c r="N93" s="248"/>
      <c r="O93" s="252">
        <f t="shared" si="13"/>
        <v>1.0000000000000002</v>
      </c>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row>
    <row r="94" spans="2:38" hidden="1" x14ac:dyDescent="0.3">
      <c r="B94" s="248"/>
      <c r="C94" s="251"/>
      <c r="D94" s="248"/>
      <c r="E94" s="248"/>
      <c r="F94" s="248"/>
      <c r="G94" s="248">
        <f t="shared" si="14"/>
        <v>2100</v>
      </c>
      <c r="H94" s="252">
        <f t="shared" si="15"/>
        <v>1</v>
      </c>
      <c r="I94" s="248">
        <f t="shared" ca="1" si="16"/>
        <v>2116</v>
      </c>
      <c r="J94" s="252">
        <f t="shared" ca="1" si="17"/>
        <v>1</v>
      </c>
      <c r="K94" s="248">
        <f ca="1">COUNT(J$1:J94)</f>
        <v>94</v>
      </c>
      <c r="L94" s="253">
        <f ca="1">SUM(J$1:J94)/K94</f>
        <v>0.99914893617021283</v>
      </c>
      <c r="M94" s="248"/>
      <c r="N94" s="248"/>
      <c r="O94" s="252">
        <f t="shared" si="13"/>
        <v>1.0000000000000002</v>
      </c>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row>
    <row r="95" spans="2:38" hidden="1" x14ac:dyDescent="0.3">
      <c r="B95" s="248"/>
      <c r="C95" s="255" t="s">
        <v>10</v>
      </c>
      <c r="D95" s="248"/>
      <c r="E95" s="248"/>
      <c r="F95" s="248"/>
      <c r="G95" s="248">
        <f t="shared" si="14"/>
        <v>2101</v>
      </c>
      <c r="H95" s="252">
        <f t="shared" si="15"/>
        <v>1</v>
      </c>
      <c r="I95" s="248">
        <f t="shared" ca="1" si="16"/>
        <v>2117</v>
      </c>
      <c r="J95" s="252">
        <f t="shared" ca="1" si="17"/>
        <v>1</v>
      </c>
      <c r="K95" s="248">
        <f ca="1">COUNT(J$1:J95)</f>
        <v>95</v>
      </c>
      <c r="L95" s="253">
        <f ca="1">SUM(J$1:J95)/K95</f>
        <v>0.99915789473684213</v>
      </c>
      <c r="M95" s="248"/>
      <c r="N95" s="248"/>
      <c r="O95" s="252">
        <v>1</v>
      </c>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row>
    <row r="96" spans="2:38" hidden="1" x14ac:dyDescent="0.3">
      <c r="B96" s="248"/>
      <c r="C96" s="256">
        <f ca="1">C4</f>
        <v>2023</v>
      </c>
      <c r="D96" s="248"/>
      <c r="E96" s="248"/>
      <c r="F96" s="248"/>
      <c r="G96" s="248">
        <f t="shared" si="14"/>
        <v>2102</v>
      </c>
      <c r="H96" s="252">
        <f t="shared" si="15"/>
        <v>1</v>
      </c>
      <c r="I96" s="248">
        <f t="shared" ca="1" si="16"/>
        <v>2118</v>
      </c>
      <c r="J96" s="252">
        <f t="shared" ca="1" si="17"/>
        <v>1</v>
      </c>
      <c r="K96" s="248">
        <f ca="1">COUNT(J$1:J96)</f>
        <v>96</v>
      </c>
      <c r="L96" s="253">
        <f ca="1">SUM(J$1:J96)/K96</f>
        <v>0.99916666666666665</v>
      </c>
      <c r="M96" s="248"/>
      <c r="N96" s="248"/>
      <c r="O96" s="252">
        <v>1</v>
      </c>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row>
    <row r="97" spans="2:38" hidden="1" x14ac:dyDescent="0.3">
      <c r="B97" s="248"/>
      <c r="C97" s="251">
        <f t="shared" ref="C97:C128" ca="1" si="18">C96+1</f>
        <v>2024</v>
      </c>
      <c r="D97" s="248"/>
      <c r="E97" s="248"/>
      <c r="F97" s="248"/>
      <c r="G97" s="248">
        <f t="shared" si="14"/>
        <v>2103</v>
      </c>
      <c r="H97" s="252">
        <f t="shared" si="15"/>
        <v>1</v>
      </c>
      <c r="I97" s="248">
        <f t="shared" ca="1" si="16"/>
        <v>2119</v>
      </c>
      <c r="J97" s="252">
        <f t="shared" ca="1" si="17"/>
        <v>1</v>
      </c>
      <c r="K97" s="248">
        <f ca="1">COUNT(J$1:J97)</f>
        <v>97</v>
      </c>
      <c r="L97" s="253">
        <f ca="1">SUM(J$1:J97)/K97</f>
        <v>0.99917525773195881</v>
      </c>
      <c r="M97" s="248"/>
      <c r="N97" s="248"/>
      <c r="O97" s="252">
        <v>1</v>
      </c>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row>
    <row r="98" spans="2:38" hidden="1" x14ac:dyDescent="0.3">
      <c r="B98" s="248"/>
      <c r="C98" s="251">
        <f t="shared" ca="1" si="18"/>
        <v>2025</v>
      </c>
      <c r="D98" s="248"/>
      <c r="E98" s="248"/>
      <c r="F98" s="248"/>
      <c r="G98" s="248">
        <f t="shared" si="14"/>
        <v>2104</v>
      </c>
      <c r="H98" s="252">
        <f t="shared" si="15"/>
        <v>1</v>
      </c>
      <c r="I98" s="248">
        <f t="shared" ca="1" si="16"/>
        <v>2120</v>
      </c>
      <c r="J98" s="252">
        <f t="shared" ca="1" si="17"/>
        <v>1</v>
      </c>
      <c r="K98" s="248">
        <f ca="1">COUNT(J$1:J98)</f>
        <v>98</v>
      </c>
      <c r="L98" s="253">
        <f ca="1">SUM(J$1:J98)/K98</f>
        <v>0.99918367346938775</v>
      </c>
      <c r="M98" s="248"/>
      <c r="N98" s="248"/>
      <c r="O98" s="252">
        <v>1</v>
      </c>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row>
    <row r="99" spans="2:38" hidden="1" x14ac:dyDescent="0.3">
      <c r="B99" s="248"/>
      <c r="C99" s="251">
        <f t="shared" ca="1" si="18"/>
        <v>2026</v>
      </c>
      <c r="D99" s="248"/>
      <c r="E99" s="248"/>
      <c r="F99" s="248"/>
      <c r="G99" s="248">
        <f t="shared" si="14"/>
        <v>2105</v>
      </c>
      <c r="H99" s="252">
        <f t="shared" si="15"/>
        <v>1</v>
      </c>
      <c r="I99" s="248">
        <f t="shared" ca="1" si="16"/>
        <v>2121</v>
      </c>
      <c r="J99" s="252">
        <f t="shared" ca="1" si="17"/>
        <v>1</v>
      </c>
      <c r="K99" s="248">
        <f ca="1">COUNT(J$1:J99)</f>
        <v>99</v>
      </c>
      <c r="L99" s="253">
        <f ca="1">SUM(J$1:J99)/K99</f>
        <v>0.99919191919191919</v>
      </c>
      <c r="M99" s="248"/>
      <c r="N99" s="248"/>
      <c r="O99" s="252">
        <v>1</v>
      </c>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row>
    <row r="100" spans="2:38" hidden="1" x14ac:dyDescent="0.3">
      <c r="B100" s="248"/>
      <c r="C100" s="251">
        <f t="shared" ca="1" si="18"/>
        <v>2027</v>
      </c>
      <c r="D100" s="248"/>
      <c r="E100" s="248"/>
      <c r="F100" s="248"/>
      <c r="G100" s="248">
        <f t="shared" si="14"/>
        <v>2106</v>
      </c>
      <c r="H100" s="252">
        <f t="shared" si="15"/>
        <v>1</v>
      </c>
      <c r="I100" s="248">
        <f t="shared" ca="1" si="16"/>
        <v>2122</v>
      </c>
      <c r="J100" s="252">
        <f t="shared" ca="1" si="17"/>
        <v>1</v>
      </c>
      <c r="K100" s="248">
        <f ca="1">COUNT(J$1:J100)</f>
        <v>100</v>
      </c>
      <c r="L100" s="253">
        <f ca="1">SUM(J$1:J100)/K100</f>
        <v>0.99919999999999998</v>
      </c>
      <c r="M100" s="248"/>
      <c r="N100" s="248"/>
      <c r="O100" s="252">
        <v>1</v>
      </c>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row>
    <row r="101" spans="2:38" hidden="1" x14ac:dyDescent="0.3">
      <c r="B101" s="248"/>
      <c r="C101" s="251">
        <f t="shared" ca="1" si="18"/>
        <v>2028</v>
      </c>
      <c r="D101" s="248"/>
      <c r="E101" s="248"/>
      <c r="F101" s="248"/>
      <c r="G101" s="248">
        <f t="shared" si="14"/>
        <v>2107</v>
      </c>
      <c r="H101" s="252">
        <f t="shared" si="15"/>
        <v>1</v>
      </c>
      <c r="I101" s="248">
        <f t="shared" ca="1" si="16"/>
        <v>2123</v>
      </c>
      <c r="J101" s="252">
        <f t="shared" ca="1" si="17"/>
        <v>1</v>
      </c>
      <c r="K101" s="248">
        <f ca="1">COUNT(J$1:J101)</f>
        <v>101</v>
      </c>
      <c r="L101" s="253">
        <f ca="1">SUM(J$1:J101)/K101</f>
        <v>0.99920792079207921</v>
      </c>
      <c r="M101" s="248"/>
      <c r="N101" s="248"/>
      <c r="O101" s="252">
        <v>1</v>
      </c>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row>
    <row r="102" spans="2:38" hidden="1" x14ac:dyDescent="0.3">
      <c r="B102" s="248"/>
      <c r="C102" s="251">
        <f t="shared" ca="1" si="18"/>
        <v>2029</v>
      </c>
      <c r="D102" s="248"/>
      <c r="E102" s="248"/>
      <c r="F102" s="248"/>
      <c r="G102" s="248">
        <f t="shared" si="14"/>
        <v>2108</v>
      </c>
      <c r="H102" s="252">
        <f t="shared" si="15"/>
        <v>1</v>
      </c>
      <c r="I102" s="248">
        <f t="shared" ca="1" si="16"/>
        <v>2124</v>
      </c>
      <c r="J102" s="252">
        <f t="shared" ca="1" si="17"/>
        <v>1</v>
      </c>
      <c r="K102" s="248">
        <f ca="1">COUNT(J$1:J102)</f>
        <v>102</v>
      </c>
      <c r="L102" s="253">
        <f ca="1">SUM(J$1:J102)/K102</f>
        <v>0.99921568627450985</v>
      </c>
      <c r="M102" s="248"/>
      <c r="N102" s="248"/>
      <c r="O102" s="252">
        <v>1</v>
      </c>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row>
    <row r="103" spans="2:38" hidden="1" x14ac:dyDescent="0.3">
      <c r="B103" s="248"/>
      <c r="C103" s="251">
        <f t="shared" ca="1" si="18"/>
        <v>2030</v>
      </c>
      <c r="D103" s="248"/>
      <c r="E103" s="248"/>
      <c r="F103" s="248"/>
      <c r="G103" s="248">
        <f t="shared" si="14"/>
        <v>2109</v>
      </c>
      <c r="H103" s="252">
        <f t="shared" si="15"/>
        <v>1</v>
      </c>
      <c r="I103" s="248">
        <f t="shared" ca="1" si="16"/>
        <v>2125</v>
      </c>
      <c r="J103" s="252">
        <f t="shared" ca="1" si="17"/>
        <v>1</v>
      </c>
      <c r="K103" s="248">
        <f ca="1">COUNT(J$1:J103)</f>
        <v>103</v>
      </c>
      <c r="L103" s="253">
        <f ca="1">SUM(J$1:J103)/K103</f>
        <v>0.99922330097087375</v>
      </c>
      <c r="M103" s="248"/>
      <c r="N103" s="248"/>
      <c r="O103" s="252">
        <v>1</v>
      </c>
      <c r="P103" s="248"/>
      <c r="Q103" s="248"/>
      <c r="R103" s="248"/>
      <c r="S103" s="248"/>
      <c r="T103" s="248" t="s">
        <v>39</v>
      </c>
      <c r="U103" s="248"/>
      <c r="V103" s="248"/>
      <c r="W103" s="248"/>
      <c r="X103" s="248"/>
      <c r="Y103" s="248"/>
      <c r="Z103" s="248"/>
      <c r="AA103" s="248"/>
      <c r="AB103" s="248"/>
      <c r="AC103" s="248"/>
      <c r="AD103" s="248"/>
      <c r="AE103" s="248"/>
      <c r="AF103" s="248"/>
      <c r="AG103" s="248"/>
      <c r="AH103" s="248"/>
      <c r="AI103" s="248"/>
      <c r="AJ103" s="248"/>
      <c r="AK103" s="248"/>
      <c r="AL103" s="248"/>
    </row>
    <row r="104" spans="2:38" hidden="1" x14ac:dyDescent="0.3">
      <c r="B104" s="248"/>
      <c r="C104" s="251">
        <f t="shared" ca="1" si="18"/>
        <v>2031</v>
      </c>
      <c r="D104" s="248"/>
      <c r="E104" s="248"/>
      <c r="F104" s="248"/>
      <c r="G104" s="248">
        <f t="shared" si="14"/>
        <v>2110</v>
      </c>
      <c r="H104" s="252">
        <f t="shared" si="15"/>
        <v>1</v>
      </c>
      <c r="I104" s="248">
        <f t="shared" ca="1" si="16"/>
        <v>2126</v>
      </c>
      <c r="J104" s="252">
        <f t="shared" ca="1" si="17"/>
        <v>1</v>
      </c>
      <c r="K104" s="248">
        <f ca="1">COUNT(J$1:J104)</f>
        <v>104</v>
      </c>
      <c r="L104" s="253">
        <f ca="1">SUM(J$1:J104)/K104</f>
        <v>0.99923076923076926</v>
      </c>
      <c r="M104" s="248"/>
      <c r="N104" s="248"/>
      <c r="O104" s="252">
        <v>1</v>
      </c>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row>
    <row r="105" spans="2:38" hidden="1" x14ac:dyDescent="0.3">
      <c r="B105" s="248"/>
      <c r="C105" s="251">
        <f t="shared" ca="1" si="18"/>
        <v>2032</v>
      </c>
      <c r="D105" s="248"/>
      <c r="E105" s="248"/>
      <c r="F105" s="248"/>
      <c r="G105" s="248">
        <f t="shared" si="14"/>
        <v>2111</v>
      </c>
      <c r="H105" s="252">
        <f t="shared" si="15"/>
        <v>1</v>
      </c>
      <c r="I105" s="248">
        <f t="shared" ca="1" si="16"/>
        <v>2127</v>
      </c>
      <c r="J105" s="252">
        <f t="shared" ca="1" si="17"/>
        <v>1</v>
      </c>
      <c r="K105" s="248">
        <f ca="1">COUNT(J$1:J105)</f>
        <v>105</v>
      </c>
      <c r="L105" s="253">
        <f ca="1">SUM(J$1:J105)/K105</f>
        <v>0.99923809523809526</v>
      </c>
      <c r="M105" s="248"/>
      <c r="N105" s="248"/>
      <c r="O105" s="252">
        <v>1</v>
      </c>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row>
    <row r="106" spans="2:38" hidden="1" x14ac:dyDescent="0.3">
      <c r="B106" s="248"/>
      <c r="C106" s="251">
        <f t="shared" ca="1" si="18"/>
        <v>2033</v>
      </c>
      <c r="D106" s="248"/>
      <c r="E106" s="248"/>
      <c r="F106" s="248"/>
      <c r="G106" s="248">
        <f t="shared" si="14"/>
        <v>2112</v>
      </c>
      <c r="H106" s="252">
        <f t="shared" si="15"/>
        <v>1</v>
      </c>
      <c r="I106" s="248">
        <f t="shared" ca="1" si="16"/>
        <v>2128</v>
      </c>
      <c r="J106" s="252">
        <f t="shared" ca="1" si="17"/>
        <v>1</v>
      </c>
      <c r="K106" s="248">
        <f ca="1">COUNT(J$1:J106)</f>
        <v>106</v>
      </c>
      <c r="L106" s="253">
        <f ca="1">SUM(J$1:J106)/K106</f>
        <v>0.99924528301886795</v>
      </c>
      <c r="M106" s="248"/>
      <c r="N106" s="248"/>
      <c r="O106" s="252">
        <v>1</v>
      </c>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row>
    <row r="107" spans="2:38" hidden="1" x14ac:dyDescent="0.3">
      <c r="B107" s="248"/>
      <c r="C107" s="251">
        <f t="shared" ca="1" si="18"/>
        <v>2034</v>
      </c>
      <c r="D107" s="248"/>
      <c r="E107" s="248"/>
      <c r="F107" s="248"/>
      <c r="G107" s="248">
        <f t="shared" si="14"/>
        <v>2113</v>
      </c>
      <c r="H107" s="252">
        <f t="shared" si="15"/>
        <v>1</v>
      </c>
      <c r="I107" s="248">
        <f t="shared" ca="1" si="16"/>
        <v>2129</v>
      </c>
      <c r="J107" s="252">
        <f t="shared" ca="1" si="17"/>
        <v>1</v>
      </c>
      <c r="K107" s="248">
        <f ca="1">COUNT(J$1:J107)</f>
        <v>107</v>
      </c>
      <c r="L107" s="253">
        <f ca="1">SUM(J$1:J107)/K107</f>
        <v>0.99925233644859812</v>
      </c>
      <c r="M107" s="248"/>
      <c r="N107" s="248"/>
      <c r="O107" s="252">
        <v>1</v>
      </c>
      <c r="P107" s="248"/>
      <c r="Q107" s="248"/>
      <c r="R107" s="248"/>
      <c r="S107" s="248"/>
      <c r="T107" s="248"/>
      <c r="U107" s="248"/>
      <c r="V107" s="248"/>
      <c r="W107" s="248"/>
      <c r="X107" s="248"/>
      <c r="Y107" s="248"/>
      <c r="Z107" s="248"/>
      <c r="AA107" s="249"/>
      <c r="AB107" s="248"/>
      <c r="AC107" s="248"/>
      <c r="AD107" s="248"/>
      <c r="AE107" s="248"/>
      <c r="AF107" s="248"/>
      <c r="AG107" s="248"/>
      <c r="AH107" s="248"/>
      <c r="AI107" s="248"/>
      <c r="AJ107" s="248"/>
      <c r="AK107" s="248"/>
      <c r="AL107" s="248"/>
    </row>
    <row r="108" spans="2:38" hidden="1" x14ac:dyDescent="0.3">
      <c r="B108" s="248"/>
      <c r="C108" s="251">
        <f t="shared" ca="1" si="18"/>
        <v>2035</v>
      </c>
      <c r="D108" s="248" t="s">
        <v>38</v>
      </c>
      <c r="E108" s="248"/>
      <c r="F108" s="248"/>
      <c r="G108" s="248">
        <f t="shared" si="14"/>
        <v>2114</v>
      </c>
      <c r="H108" s="252">
        <f t="shared" si="15"/>
        <v>1</v>
      </c>
      <c r="I108" s="248">
        <f t="shared" ca="1" si="16"/>
        <v>2130</v>
      </c>
      <c r="J108" s="252">
        <f t="shared" ca="1" si="17"/>
        <v>1</v>
      </c>
      <c r="K108" s="248">
        <f ca="1">COUNT(J$1:J108)</f>
        <v>108</v>
      </c>
      <c r="L108" s="253">
        <f ca="1">SUM(J$1:J108)/K108</f>
        <v>0.99925925925925929</v>
      </c>
      <c r="M108" s="248"/>
      <c r="N108" s="248"/>
      <c r="O108" s="252">
        <v>1</v>
      </c>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row>
    <row r="109" spans="2:38" hidden="1" x14ac:dyDescent="0.3">
      <c r="B109" s="248"/>
      <c r="C109" s="251">
        <f t="shared" ca="1" si="18"/>
        <v>2036</v>
      </c>
      <c r="D109" s="252">
        <f t="shared" ref="D109:D140" ca="1" si="19">LOOKUP(C96,G$4:G$108,O$4:O$108)</f>
        <v>0.83000000000000007</v>
      </c>
      <c r="E109" s="252"/>
      <c r="F109" s="250"/>
      <c r="G109" s="248"/>
      <c r="H109" s="248"/>
      <c r="I109" s="248"/>
      <c r="J109" s="248"/>
      <c r="K109" s="248"/>
      <c r="L109" s="257"/>
      <c r="M109" s="248"/>
      <c r="N109" s="248"/>
      <c r="O109" s="248"/>
      <c r="P109" s="248"/>
      <c r="Q109" s="248"/>
      <c r="R109" s="248"/>
      <c r="S109" s="248"/>
      <c r="T109" s="248"/>
      <c r="U109" s="248"/>
      <c r="V109" s="248"/>
      <c r="W109" s="248"/>
      <c r="X109" s="248"/>
      <c r="Y109" s="248"/>
      <c r="Z109" s="250"/>
      <c r="AA109" s="250"/>
      <c r="AB109" s="248"/>
      <c r="AC109" s="248"/>
      <c r="AD109" s="248"/>
      <c r="AE109" s="248"/>
      <c r="AF109" s="248"/>
      <c r="AG109" s="248"/>
      <c r="AH109" s="248"/>
      <c r="AI109" s="248"/>
      <c r="AJ109" s="248"/>
      <c r="AK109" s="248"/>
      <c r="AL109" s="248"/>
    </row>
    <row r="110" spans="2:38" hidden="1" x14ac:dyDescent="0.3">
      <c r="B110" s="248"/>
      <c r="C110" s="251">
        <f t="shared" ca="1" si="18"/>
        <v>2037</v>
      </c>
      <c r="D110" s="252">
        <f t="shared" ca="1" si="19"/>
        <v>0.84000000000000008</v>
      </c>
      <c r="E110" s="252"/>
      <c r="F110" s="250"/>
      <c r="G110" s="248"/>
      <c r="H110" s="248"/>
      <c r="I110" s="248"/>
      <c r="J110" s="248"/>
      <c r="K110" s="248"/>
      <c r="L110" s="257"/>
      <c r="M110" s="248"/>
      <c r="N110" s="248"/>
      <c r="O110" s="248"/>
      <c r="P110" s="248"/>
      <c r="Q110" s="248"/>
      <c r="R110" s="248"/>
      <c r="S110" s="248"/>
      <c r="T110" s="248"/>
      <c r="U110" s="248"/>
      <c r="V110" s="248"/>
      <c r="W110" s="248"/>
      <c r="X110" s="248"/>
      <c r="Y110" s="248"/>
      <c r="Z110" s="250"/>
      <c r="AA110" s="250"/>
      <c r="AB110" s="248"/>
      <c r="AC110" s="248"/>
      <c r="AD110" s="248"/>
      <c r="AE110" s="248"/>
      <c r="AF110" s="248"/>
      <c r="AG110" s="248"/>
      <c r="AH110" s="248"/>
      <c r="AI110" s="248"/>
      <c r="AJ110" s="248"/>
      <c r="AK110" s="248"/>
      <c r="AL110" s="248"/>
    </row>
    <row r="111" spans="2:38" hidden="1" x14ac:dyDescent="0.3">
      <c r="B111" s="248"/>
      <c r="C111" s="251">
        <f t="shared" ca="1" si="18"/>
        <v>2038</v>
      </c>
      <c r="D111" s="252">
        <f t="shared" ca="1" si="19"/>
        <v>0.85000000000000009</v>
      </c>
      <c r="E111" s="252"/>
      <c r="F111" s="250"/>
      <c r="G111" s="248"/>
      <c r="H111" s="248"/>
      <c r="I111" s="248"/>
      <c r="J111" s="248"/>
      <c r="K111" s="248"/>
      <c r="L111" s="257"/>
      <c r="M111" s="248"/>
      <c r="N111" s="248"/>
      <c r="O111" s="248"/>
      <c r="P111" s="248"/>
      <c r="Q111" s="248"/>
      <c r="R111" s="248"/>
      <c r="S111" s="248"/>
      <c r="T111" s="248"/>
      <c r="U111" s="248"/>
      <c r="V111" s="248"/>
      <c r="W111" s="248"/>
      <c r="X111" s="248"/>
      <c r="Y111" s="248"/>
      <c r="Z111" s="250"/>
      <c r="AA111" s="250"/>
      <c r="AB111" s="248"/>
      <c r="AC111" s="248"/>
      <c r="AD111" s="248"/>
      <c r="AE111" s="248"/>
      <c r="AF111" s="248"/>
      <c r="AG111" s="248"/>
      <c r="AH111" s="248"/>
      <c r="AI111" s="248"/>
      <c r="AJ111" s="248"/>
      <c r="AK111" s="248"/>
      <c r="AL111" s="248"/>
    </row>
    <row r="112" spans="2:38" hidden="1" x14ac:dyDescent="0.3">
      <c r="B112" s="248"/>
      <c r="C112" s="251">
        <f t="shared" ca="1" si="18"/>
        <v>2039</v>
      </c>
      <c r="D112" s="252">
        <f t="shared" ca="1" si="19"/>
        <v>0.8600000000000001</v>
      </c>
      <c r="E112" s="252"/>
      <c r="F112" s="250"/>
      <c r="G112" s="248"/>
      <c r="H112" s="248"/>
      <c r="I112" s="248"/>
      <c r="J112" s="248"/>
      <c r="K112" s="248"/>
      <c r="L112" s="257"/>
      <c r="M112" s="248"/>
      <c r="N112" s="248"/>
      <c r="O112" s="248"/>
      <c r="P112" s="248"/>
      <c r="Q112" s="248"/>
      <c r="R112" s="248"/>
      <c r="S112" s="248"/>
      <c r="T112" s="248"/>
      <c r="U112" s="248"/>
      <c r="V112" s="248"/>
      <c r="W112" s="248"/>
      <c r="X112" s="248"/>
      <c r="Y112" s="248"/>
      <c r="Z112" s="250"/>
      <c r="AA112" s="250"/>
      <c r="AB112" s="248"/>
      <c r="AC112" s="248"/>
      <c r="AD112" s="248"/>
      <c r="AE112" s="248"/>
      <c r="AF112" s="248"/>
      <c r="AG112" s="248"/>
      <c r="AH112" s="248"/>
      <c r="AI112" s="248"/>
      <c r="AJ112" s="248"/>
      <c r="AK112" s="248"/>
      <c r="AL112" s="248"/>
    </row>
    <row r="113" spans="2:38" hidden="1" x14ac:dyDescent="0.3">
      <c r="B113" s="248"/>
      <c r="C113" s="251">
        <f t="shared" ca="1" si="18"/>
        <v>2040</v>
      </c>
      <c r="D113" s="252">
        <f t="shared" ca="1" si="19"/>
        <v>0.87000000000000011</v>
      </c>
      <c r="E113" s="252"/>
      <c r="F113" s="250"/>
      <c r="G113" s="248"/>
      <c r="H113" s="248"/>
      <c r="I113" s="248"/>
      <c r="J113" s="248"/>
      <c r="K113" s="248"/>
      <c r="L113" s="257"/>
      <c r="M113" s="248"/>
      <c r="N113" s="248"/>
      <c r="O113" s="248"/>
      <c r="P113" s="248"/>
      <c r="Q113" s="248"/>
      <c r="R113" s="248"/>
      <c r="S113" s="248"/>
      <c r="T113" s="248"/>
      <c r="U113" s="248"/>
      <c r="V113" s="248"/>
      <c r="W113" s="248"/>
      <c r="X113" s="248"/>
      <c r="Y113" s="248"/>
      <c r="Z113" s="250"/>
      <c r="AA113" s="250"/>
      <c r="AB113" s="248"/>
      <c r="AC113" s="248"/>
      <c r="AD113" s="248"/>
      <c r="AE113" s="248"/>
      <c r="AF113" s="248"/>
      <c r="AG113" s="248"/>
      <c r="AH113" s="248"/>
      <c r="AI113" s="248"/>
      <c r="AJ113" s="248"/>
      <c r="AK113" s="248"/>
      <c r="AL113" s="248"/>
    </row>
    <row r="114" spans="2:38" hidden="1" x14ac:dyDescent="0.3">
      <c r="B114" s="248"/>
      <c r="C114" s="251">
        <f t="shared" ca="1" si="18"/>
        <v>2041</v>
      </c>
      <c r="D114" s="252">
        <f t="shared" ca="1" si="19"/>
        <v>0.88000000000000012</v>
      </c>
      <c r="E114" s="252"/>
      <c r="F114" s="250"/>
      <c r="G114" s="248"/>
      <c r="H114" s="248"/>
      <c r="I114" s="248"/>
      <c r="J114" s="248"/>
      <c r="K114" s="248"/>
      <c r="L114" s="257"/>
      <c r="M114" s="248"/>
      <c r="N114" s="248"/>
      <c r="O114" s="248"/>
      <c r="P114" s="248"/>
      <c r="Q114" s="248"/>
      <c r="R114" s="248"/>
      <c r="S114" s="248"/>
      <c r="T114" s="248"/>
      <c r="U114" s="248"/>
      <c r="V114" s="248"/>
      <c r="W114" s="248"/>
      <c r="X114" s="248"/>
      <c r="Y114" s="248"/>
      <c r="Z114" s="250"/>
      <c r="AA114" s="250"/>
      <c r="AB114" s="248"/>
      <c r="AC114" s="248"/>
      <c r="AD114" s="248"/>
      <c r="AE114" s="248"/>
      <c r="AF114" s="248"/>
      <c r="AG114" s="248"/>
      <c r="AH114" s="248"/>
      <c r="AI114" s="248"/>
      <c r="AJ114" s="248"/>
      <c r="AK114" s="248"/>
      <c r="AL114" s="248"/>
    </row>
    <row r="115" spans="2:38" hidden="1" x14ac:dyDescent="0.3">
      <c r="B115" s="248"/>
      <c r="C115" s="251">
        <f t="shared" ca="1" si="18"/>
        <v>2042</v>
      </c>
      <c r="D115" s="252">
        <f t="shared" ca="1" si="19"/>
        <v>0.89000000000000012</v>
      </c>
      <c r="E115" s="252"/>
      <c r="F115" s="250"/>
      <c r="G115" s="248"/>
      <c r="H115" s="248"/>
      <c r="I115" s="248"/>
      <c r="J115" s="248"/>
      <c r="K115" s="248"/>
      <c r="L115" s="257"/>
      <c r="M115" s="248"/>
      <c r="N115" s="248"/>
      <c r="O115" s="248"/>
      <c r="P115" s="248"/>
      <c r="Q115" s="248"/>
      <c r="R115" s="248"/>
      <c r="S115" s="248"/>
      <c r="T115" s="248"/>
      <c r="U115" s="248"/>
      <c r="V115" s="248"/>
      <c r="W115" s="248"/>
      <c r="X115" s="248"/>
      <c r="Y115" s="248"/>
      <c r="Z115" s="250"/>
      <c r="AA115" s="250"/>
      <c r="AB115" s="248"/>
      <c r="AC115" s="248"/>
      <c r="AD115" s="248"/>
      <c r="AE115" s="248"/>
      <c r="AF115" s="248"/>
      <c r="AG115" s="248"/>
      <c r="AH115" s="248"/>
      <c r="AI115" s="248"/>
      <c r="AJ115" s="248"/>
      <c r="AK115" s="248"/>
      <c r="AL115" s="248"/>
    </row>
    <row r="116" spans="2:38" hidden="1" x14ac:dyDescent="0.3">
      <c r="B116" s="248"/>
      <c r="C116" s="251">
        <f t="shared" ca="1" si="18"/>
        <v>2043</v>
      </c>
      <c r="D116" s="252">
        <f t="shared" ca="1" si="19"/>
        <v>0.90000000000000013</v>
      </c>
      <c r="E116" s="252"/>
      <c r="F116" s="250"/>
      <c r="G116" s="248"/>
      <c r="H116" s="248"/>
      <c r="I116" s="248"/>
      <c r="J116" s="248"/>
      <c r="K116" s="248"/>
      <c r="L116" s="257"/>
      <c r="M116" s="248"/>
      <c r="N116" s="248"/>
      <c r="O116" s="248"/>
      <c r="P116" s="248"/>
      <c r="Q116" s="248"/>
      <c r="R116" s="248"/>
      <c r="S116" s="248"/>
      <c r="T116" s="248"/>
      <c r="U116" s="248"/>
      <c r="V116" s="248"/>
      <c r="W116" s="248"/>
      <c r="X116" s="248"/>
      <c r="Y116" s="248"/>
      <c r="Z116" s="250"/>
      <c r="AA116" s="250"/>
      <c r="AB116" s="248"/>
      <c r="AC116" s="248"/>
      <c r="AD116" s="248"/>
      <c r="AE116" s="248"/>
      <c r="AF116" s="248"/>
      <c r="AG116" s="248"/>
      <c r="AH116" s="248"/>
      <c r="AI116" s="248"/>
      <c r="AJ116" s="248"/>
      <c r="AK116" s="248"/>
      <c r="AL116" s="248"/>
    </row>
    <row r="117" spans="2:38" hidden="1" x14ac:dyDescent="0.3">
      <c r="B117" s="248"/>
      <c r="C117" s="251">
        <f t="shared" ca="1" si="18"/>
        <v>2044</v>
      </c>
      <c r="D117" s="252">
        <f t="shared" ca="1" si="19"/>
        <v>0.91000000000000014</v>
      </c>
      <c r="E117" s="252"/>
      <c r="F117" s="250"/>
      <c r="G117" s="248"/>
      <c r="H117" s="248"/>
      <c r="I117" s="248"/>
      <c r="J117" s="248"/>
      <c r="K117" s="248"/>
      <c r="L117" s="257"/>
      <c r="M117" s="248"/>
      <c r="N117" s="248"/>
      <c r="O117" s="248"/>
      <c r="P117" s="248"/>
      <c r="Q117" s="248"/>
      <c r="R117" s="248"/>
      <c r="S117" s="248"/>
      <c r="T117" s="248"/>
      <c r="U117" s="248"/>
      <c r="V117" s="248"/>
      <c r="W117" s="248"/>
      <c r="X117" s="248"/>
      <c r="Y117" s="248"/>
      <c r="Z117" s="250"/>
      <c r="AA117" s="250"/>
      <c r="AB117" s="248"/>
      <c r="AC117" s="248"/>
      <c r="AD117" s="248"/>
      <c r="AE117" s="248"/>
      <c r="AF117" s="248"/>
      <c r="AG117" s="248"/>
      <c r="AH117" s="248"/>
      <c r="AI117" s="248"/>
      <c r="AJ117" s="248"/>
      <c r="AK117" s="248"/>
      <c r="AL117" s="248"/>
    </row>
    <row r="118" spans="2:38" hidden="1" x14ac:dyDescent="0.3">
      <c r="B118" s="248"/>
      <c r="C118" s="251">
        <f t="shared" ca="1" si="18"/>
        <v>2045</v>
      </c>
      <c r="D118" s="252">
        <f t="shared" ca="1" si="19"/>
        <v>0.92000000000000015</v>
      </c>
      <c r="E118" s="252"/>
      <c r="F118" s="250"/>
      <c r="G118" s="248"/>
      <c r="H118" s="248"/>
      <c r="I118" s="248"/>
      <c r="J118" s="248"/>
      <c r="K118" s="248"/>
      <c r="L118" s="257"/>
      <c r="M118" s="248"/>
      <c r="N118" s="248"/>
      <c r="O118" s="248"/>
      <c r="P118" s="248"/>
      <c r="Q118" s="248"/>
      <c r="R118" s="248"/>
      <c r="S118" s="248"/>
      <c r="T118" s="248"/>
      <c r="U118" s="248"/>
      <c r="V118" s="248"/>
      <c r="W118" s="248"/>
      <c r="X118" s="248"/>
      <c r="Y118" s="248"/>
      <c r="Z118" s="250"/>
      <c r="AA118" s="250"/>
      <c r="AB118" s="248"/>
      <c r="AC118" s="248"/>
      <c r="AD118" s="248"/>
      <c r="AE118" s="248"/>
      <c r="AF118" s="248"/>
      <c r="AG118" s="248"/>
      <c r="AH118" s="248"/>
      <c r="AI118" s="248"/>
      <c r="AJ118" s="248"/>
      <c r="AK118" s="248"/>
      <c r="AL118" s="248"/>
    </row>
    <row r="119" spans="2:38" hidden="1" x14ac:dyDescent="0.3">
      <c r="B119" s="248"/>
      <c r="C119" s="251">
        <f t="shared" ca="1" si="18"/>
        <v>2046</v>
      </c>
      <c r="D119" s="252">
        <f t="shared" ca="1" si="19"/>
        <v>0.93000000000000016</v>
      </c>
      <c r="E119" s="252"/>
      <c r="F119" s="250"/>
      <c r="G119" s="248"/>
      <c r="H119" s="248"/>
      <c r="I119" s="248"/>
      <c r="J119" s="248"/>
      <c r="K119" s="248"/>
      <c r="L119" s="257"/>
      <c r="M119" s="248"/>
      <c r="N119" s="248"/>
      <c r="O119" s="248"/>
      <c r="P119" s="248"/>
      <c r="Q119" s="248"/>
      <c r="R119" s="248"/>
      <c r="S119" s="248"/>
      <c r="T119" s="248"/>
      <c r="U119" s="248"/>
      <c r="V119" s="248"/>
      <c r="W119" s="248"/>
      <c r="X119" s="248"/>
      <c r="Y119" s="248"/>
      <c r="Z119" s="250"/>
      <c r="AA119" s="250"/>
      <c r="AB119" s="248"/>
      <c r="AC119" s="248"/>
      <c r="AD119" s="248"/>
      <c r="AE119" s="248"/>
      <c r="AF119" s="248"/>
      <c r="AG119" s="248"/>
      <c r="AH119" s="248"/>
      <c r="AI119" s="248"/>
      <c r="AJ119" s="248"/>
      <c r="AK119" s="248"/>
      <c r="AL119" s="248"/>
    </row>
    <row r="120" spans="2:38" hidden="1" x14ac:dyDescent="0.3">
      <c r="B120" s="248"/>
      <c r="C120" s="251">
        <f t="shared" ca="1" si="18"/>
        <v>2047</v>
      </c>
      <c r="D120" s="252">
        <f t="shared" ca="1" si="19"/>
        <v>0.94000000000000017</v>
      </c>
      <c r="E120" s="252"/>
      <c r="F120" s="250"/>
      <c r="G120" s="248"/>
      <c r="H120" s="248"/>
      <c r="I120" s="248"/>
      <c r="J120" s="248"/>
      <c r="K120" s="248"/>
      <c r="L120" s="257"/>
      <c r="M120" s="248"/>
      <c r="N120" s="248"/>
      <c r="O120" s="248"/>
      <c r="P120" s="248"/>
      <c r="Q120" s="248"/>
      <c r="R120" s="248"/>
      <c r="S120" s="248"/>
      <c r="T120" s="248"/>
      <c r="U120" s="248"/>
      <c r="V120" s="248"/>
      <c r="W120" s="248"/>
      <c r="X120" s="248"/>
      <c r="Y120" s="248"/>
      <c r="Z120" s="250"/>
      <c r="AA120" s="250"/>
      <c r="AB120" s="248"/>
      <c r="AC120" s="248"/>
      <c r="AD120" s="248"/>
      <c r="AE120" s="248"/>
      <c r="AF120" s="248"/>
      <c r="AG120" s="248"/>
      <c r="AH120" s="248"/>
      <c r="AI120" s="248"/>
      <c r="AJ120" s="248"/>
      <c r="AK120" s="248"/>
      <c r="AL120" s="248"/>
    </row>
    <row r="121" spans="2:38" hidden="1" x14ac:dyDescent="0.3">
      <c r="B121" s="248"/>
      <c r="C121" s="251">
        <f t="shared" ca="1" si="18"/>
        <v>2048</v>
      </c>
      <c r="D121" s="252">
        <f t="shared" ca="1" si="19"/>
        <v>0.95000000000000018</v>
      </c>
      <c r="E121" s="252"/>
      <c r="F121" s="250"/>
      <c r="G121" s="248"/>
      <c r="H121" s="248"/>
      <c r="I121" s="248"/>
      <c r="J121" s="248"/>
      <c r="K121" s="248"/>
      <c r="L121" s="257"/>
      <c r="M121" s="248"/>
      <c r="N121" s="248"/>
      <c r="O121" s="248"/>
      <c r="P121" s="248"/>
      <c r="Q121" s="248"/>
      <c r="R121" s="248"/>
      <c r="S121" s="248"/>
      <c r="T121" s="248"/>
      <c r="U121" s="248"/>
      <c r="V121" s="248"/>
      <c r="W121" s="248"/>
      <c r="X121" s="248"/>
      <c r="Y121" s="248"/>
      <c r="Z121" s="250"/>
      <c r="AA121" s="250"/>
      <c r="AB121" s="248"/>
      <c r="AC121" s="248"/>
      <c r="AD121" s="248"/>
      <c r="AE121" s="248"/>
      <c r="AF121" s="248"/>
      <c r="AG121" s="248"/>
      <c r="AH121" s="248"/>
      <c r="AI121" s="248"/>
      <c r="AJ121" s="248"/>
      <c r="AK121" s="248"/>
      <c r="AL121" s="248"/>
    </row>
    <row r="122" spans="2:38" hidden="1" x14ac:dyDescent="0.3">
      <c r="B122" s="248"/>
      <c r="C122" s="251">
        <f t="shared" ca="1" si="18"/>
        <v>2049</v>
      </c>
      <c r="D122" s="252">
        <f t="shared" ca="1" si="19"/>
        <v>0.96000000000000019</v>
      </c>
      <c r="E122" s="252"/>
      <c r="F122" s="250"/>
      <c r="G122" s="248"/>
      <c r="H122" s="248"/>
      <c r="I122" s="248"/>
      <c r="J122" s="248"/>
      <c r="K122" s="248"/>
      <c r="L122" s="257"/>
      <c r="M122" s="248"/>
      <c r="N122" s="248"/>
      <c r="O122" s="248"/>
      <c r="P122" s="248"/>
      <c r="Q122" s="248"/>
      <c r="R122" s="248"/>
      <c r="S122" s="248"/>
      <c r="T122" s="248"/>
      <c r="U122" s="248"/>
      <c r="V122" s="248"/>
      <c r="W122" s="248"/>
      <c r="X122" s="248"/>
      <c r="Y122" s="248"/>
      <c r="Z122" s="250"/>
      <c r="AA122" s="250"/>
      <c r="AB122" s="248"/>
      <c r="AC122" s="248"/>
      <c r="AD122" s="248"/>
      <c r="AE122" s="248"/>
      <c r="AF122" s="248"/>
      <c r="AG122" s="248"/>
      <c r="AH122" s="248"/>
      <c r="AI122" s="248"/>
      <c r="AJ122" s="248"/>
      <c r="AK122" s="248"/>
      <c r="AL122" s="248"/>
    </row>
    <row r="123" spans="2:38" hidden="1" x14ac:dyDescent="0.3">
      <c r="B123" s="248"/>
      <c r="C123" s="251">
        <f t="shared" ca="1" si="18"/>
        <v>2050</v>
      </c>
      <c r="D123" s="252">
        <f t="shared" ca="1" si="19"/>
        <v>0.9700000000000002</v>
      </c>
      <c r="E123" s="252"/>
      <c r="F123" s="250"/>
      <c r="G123" s="248"/>
      <c r="H123" s="248"/>
      <c r="I123" s="248"/>
      <c r="J123" s="248"/>
      <c r="K123" s="248"/>
      <c r="L123" s="257"/>
      <c r="M123" s="248"/>
      <c r="N123" s="248"/>
      <c r="O123" s="248"/>
      <c r="P123" s="248"/>
      <c r="Q123" s="248"/>
      <c r="R123" s="248"/>
      <c r="S123" s="248"/>
      <c r="T123" s="248"/>
      <c r="U123" s="248"/>
      <c r="V123" s="248"/>
      <c r="W123" s="248"/>
      <c r="X123" s="248"/>
      <c r="Y123" s="248"/>
      <c r="Z123" s="250"/>
      <c r="AA123" s="250"/>
      <c r="AB123" s="248"/>
      <c r="AC123" s="248"/>
      <c r="AD123" s="248"/>
      <c r="AE123" s="248"/>
      <c r="AF123" s="248"/>
      <c r="AG123" s="248"/>
      <c r="AH123" s="248"/>
      <c r="AI123" s="248"/>
      <c r="AJ123" s="248"/>
      <c r="AK123" s="248"/>
      <c r="AL123" s="248"/>
    </row>
    <row r="124" spans="2:38" hidden="1" x14ac:dyDescent="0.3">
      <c r="B124" s="248"/>
      <c r="C124" s="251">
        <f t="shared" ca="1" si="18"/>
        <v>2051</v>
      </c>
      <c r="D124" s="252">
        <f t="shared" ca="1" si="19"/>
        <v>0.9800000000000002</v>
      </c>
      <c r="E124" s="252"/>
      <c r="F124" s="250"/>
      <c r="G124" s="248"/>
      <c r="H124" s="248"/>
      <c r="I124" s="248"/>
      <c r="J124" s="248"/>
      <c r="K124" s="248"/>
      <c r="L124" s="257"/>
      <c r="M124" s="248"/>
      <c r="N124" s="248"/>
      <c r="O124" s="248"/>
      <c r="P124" s="248"/>
      <c r="Q124" s="248"/>
      <c r="R124" s="248"/>
      <c r="S124" s="248"/>
      <c r="T124" s="248"/>
      <c r="U124" s="248"/>
      <c r="V124" s="248"/>
      <c r="W124" s="248"/>
      <c r="X124" s="248"/>
      <c r="Y124" s="248"/>
      <c r="Z124" s="250"/>
      <c r="AA124" s="250"/>
      <c r="AB124" s="248"/>
      <c r="AC124" s="248"/>
      <c r="AD124" s="248"/>
      <c r="AE124" s="248"/>
      <c r="AF124" s="248"/>
      <c r="AG124" s="248"/>
      <c r="AH124" s="248"/>
      <c r="AI124" s="248"/>
      <c r="AJ124" s="248"/>
      <c r="AK124" s="248"/>
      <c r="AL124" s="248"/>
    </row>
    <row r="125" spans="2:38" hidden="1" x14ac:dyDescent="0.3">
      <c r="B125" s="248"/>
      <c r="C125" s="251">
        <f t="shared" ca="1" si="18"/>
        <v>2052</v>
      </c>
      <c r="D125" s="252">
        <f t="shared" ca="1" si="19"/>
        <v>0.99000000000000021</v>
      </c>
      <c r="E125" s="252"/>
      <c r="F125" s="250"/>
      <c r="G125" s="248"/>
      <c r="H125" s="248"/>
      <c r="I125" s="248"/>
      <c r="J125" s="248"/>
      <c r="K125" s="248"/>
      <c r="L125" s="257"/>
      <c r="M125" s="248"/>
      <c r="N125" s="248"/>
      <c r="O125" s="248"/>
      <c r="P125" s="248"/>
      <c r="Q125" s="248"/>
      <c r="R125" s="248"/>
      <c r="S125" s="248"/>
      <c r="T125" s="248"/>
      <c r="U125" s="248"/>
      <c r="V125" s="248"/>
      <c r="W125" s="248"/>
      <c r="X125" s="248"/>
      <c r="Y125" s="248"/>
      <c r="Z125" s="250"/>
      <c r="AA125" s="250"/>
      <c r="AB125" s="248"/>
      <c r="AC125" s="248"/>
      <c r="AD125" s="248"/>
      <c r="AE125" s="248"/>
      <c r="AF125" s="248"/>
      <c r="AG125" s="248"/>
      <c r="AH125" s="248"/>
      <c r="AI125" s="248"/>
      <c r="AJ125" s="248"/>
      <c r="AK125" s="248"/>
      <c r="AL125" s="248"/>
    </row>
    <row r="126" spans="2:38" hidden="1" x14ac:dyDescent="0.3">
      <c r="B126" s="248"/>
      <c r="C126" s="251">
        <f t="shared" ca="1" si="18"/>
        <v>2053</v>
      </c>
      <c r="D126" s="252">
        <f t="shared" ca="1" si="19"/>
        <v>1.0000000000000002</v>
      </c>
      <c r="E126" s="252"/>
      <c r="F126" s="250"/>
      <c r="G126" s="248"/>
      <c r="H126" s="248"/>
      <c r="I126" s="248"/>
      <c r="J126" s="248"/>
      <c r="K126" s="248"/>
      <c r="L126" s="257"/>
      <c r="M126" s="248"/>
      <c r="N126" s="248"/>
      <c r="O126" s="248"/>
      <c r="P126" s="248"/>
      <c r="Q126" s="248"/>
      <c r="R126" s="248"/>
      <c r="S126" s="248"/>
      <c r="T126" s="248"/>
      <c r="U126" s="248"/>
      <c r="V126" s="248"/>
      <c r="W126" s="248"/>
      <c r="X126" s="248"/>
      <c r="Y126" s="248"/>
      <c r="Z126" s="250"/>
      <c r="AA126" s="250"/>
      <c r="AB126" s="248"/>
      <c r="AC126" s="248"/>
      <c r="AD126" s="248"/>
      <c r="AE126" s="248"/>
      <c r="AF126" s="248"/>
      <c r="AG126" s="248"/>
      <c r="AH126" s="248"/>
      <c r="AI126" s="248"/>
      <c r="AJ126" s="248"/>
      <c r="AK126" s="248"/>
      <c r="AL126" s="248"/>
    </row>
    <row r="127" spans="2:38" hidden="1" x14ac:dyDescent="0.3">
      <c r="B127" s="248"/>
      <c r="C127" s="251">
        <f t="shared" ca="1" si="18"/>
        <v>2054</v>
      </c>
      <c r="D127" s="252">
        <f t="shared" ca="1" si="19"/>
        <v>1.0000000000000002</v>
      </c>
      <c r="E127" s="252"/>
      <c r="F127" s="250"/>
      <c r="G127" s="248"/>
      <c r="H127" s="248"/>
      <c r="I127" s="248"/>
      <c r="J127" s="248"/>
      <c r="K127" s="248"/>
      <c r="L127" s="257"/>
      <c r="M127" s="248"/>
      <c r="N127" s="248"/>
      <c r="O127" s="248"/>
      <c r="P127" s="248"/>
      <c r="Q127" s="248"/>
      <c r="R127" s="248"/>
      <c r="S127" s="248"/>
      <c r="T127" s="248"/>
      <c r="U127" s="248"/>
      <c r="V127" s="248"/>
      <c r="W127" s="248"/>
      <c r="X127" s="248"/>
      <c r="Y127" s="248"/>
      <c r="Z127" s="250"/>
      <c r="AA127" s="250"/>
      <c r="AB127" s="248"/>
      <c r="AC127" s="248"/>
      <c r="AD127" s="248"/>
      <c r="AE127" s="248"/>
      <c r="AF127" s="248"/>
      <c r="AG127" s="248"/>
      <c r="AH127" s="248"/>
      <c r="AI127" s="248"/>
      <c r="AJ127" s="248"/>
      <c r="AK127" s="248"/>
      <c r="AL127" s="248"/>
    </row>
    <row r="128" spans="2:38" hidden="1" x14ac:dyDescent="0.3">
      <c r="B128" s="248"/>
      <c r="C128" s="251">
        <f t="shared" ca="1" si="18"/>
        <v>2055</v>
      </c>
      <c r="D128" s="252">
        <f t="shared" ca="1" si="19"/>
        <v>1.0000000000000002</v>
      </c>
      <c r="E128" s="252"/>
      <c r="F128" s="250"/>
      <c r="G128" s="248"/>
      <c r="H128" s="248"/>
      <c r="I128" s="248"/>
      <c r="J128" s="248"/>
      <c r="K128" s="248"/>
      <c r="L128" s="257"/>
      <c r="M128" s="248"/>
      <c r="N128" s="248"/>
      <c r="O128" s="248"/>
      <c r="P128" s="248"/>
      <c r="Q128" s="248"/>
      <c r="R128" s="248"/>
      <c r="S128" s="248"/>
      <c r="T128" s="248"/>
      <c r="U128" s="248"/>
      <c r="V128" s="248"/>
      <c r="W128" s="248"/>
      <c r="X128" s="248"/>
      <c r="Y128" s="248"/>
      <c r="Z128" s="250"/>
      <c r="AA128" s="250"/>
      <c r="AB128" s="248"/>
      <c r="AC128" s="248"/>
      <c r="AD128" s="248"/>
      <c r="AE128" s="248"/>
      <c r="AF128" s="248"/>
      <c r="AG128" s="248"/>
      <c r="AH128" s="248"/>
      <c r="AI128" s="248"/>
      <c r="AJ128" s="248"/>
      <c r="AK128" s="248"/>
      <c r="AL128" s="248"/>
    </row>
    <row r="129" spans="2:38" hidden="1" x14ac:dyDescent="0.3">
      <c r="B129" s="248"/>
      <c r="C129" s="251">
        <f t="shared" ref="C129:C160" ca="1" si="20">C128+1</f>
        <v>2056</v>
      </c>
      <c r="D129" s="252">
        <f t="shared" ca="1" si="19"/>
        <v>1.0000000000000002</v>
      </c>
      <c r="E129" s="252"/>
      <c r="F129" s="250"/>
      <c r="G129" s="248"/>
      <c r="H129" s="248"/>
      <c r="I129" s="248"/>
      <c r="J129" s="248"/>
      <c r="K129" s="248"/>
      <c r="L129" s="257"/>
      <c r="M129" s="248"/>
      <c r="N129" s="248"/>
      <c r="O129" s="248"/>
      <c r="P129" s="248"/>
      <c r="Q129" s="248"/>
      <c r="R129" s="248"/>
      <c r="S129" s="248"/>
      <c r="T129" s="248"/>
      <c r="U129" s="248"/>
      <c r="V129" s="248"/>
      <c r="W129" s="248"/>
      <c r="X129" s="248"/>
      <c r="Y129" s="248"/>
      <c r="Z129" s="250"/>
      <c r="AA129" s="250"/>
      <c r="AB129" s="248"/>
      <c r="AC129" s="248"/>
      <c r="AD129" s="248"/>
      <c r="AE129" s="248"/>
      <c r="AF129" s="248"/>
      <c r="AG129" s="248"/>
      <c r="AH129" s="248"/>
      <c r="AI129" s="248"/>
      <c r="AJ129" s="248"/>
      <c r="AK129" s="248"/>
      <c r="AL129" s="248"/>
    </row>
    <row r="130" spans="2:38" hidden="1" x14ac:dyDescent="0.3">
      <c r="B130" s="248"/>
      <c r="C130" s="251">
        <f t="shared" ca="1" si="20"/>
        <v>2057</v>
      </c>
      <c r="D130" s="252">
        <f t="shared" ca="1" si="19"/>
        <v>1.0000000000000002</v>
      </c>
      <c r="E130" s="252"/>
      <c r="F130" s="250"/>
      <c r="G130" s="248"/>
      <c r="H130" s="248"/>
      <c r="I130" s="248"/>
      <c r="J130" s="248"/>
      <c r="K130" s="248"/>
      <c r="L130" s="257"/>
      <c r="M130" s="248"/>
      <c r="N130" s="248"/>
      <c r="O130" s="248"/>
      <c r="P130" s="248"/>
      <c r="Q130" s="248"/>
      <c r="R130" s="248"/>
      <c r="S130" s="248"/>
      <c r="T130" s="248"/>
      <c r="U130" s="248"/>
      <c r="V130" s="248"/>
      <c r="W130" s="248"/>
      <c r="X130" s="248"/>
      <c r="Y130" s="248"/>
      <c r="Z130" s="250"/>
      <c r="AA130" s="250"/>
      <c r="AB130" s="248"/>
      <c r="AC130" s="248"/>
      <c r="AD130" s="248"/>
      <c r="AE130" s="248"/>
      <c r="AF130" s="248"/>
      <c r="AG130" s="248"/>
      <c r="AH130" s="248"/>
      <c r="AI130" s="248"/>
      <c r="AJ130" s="248"/>
      <c r="AK130" s="248"/>
      <c r="AL130" s="248"/>
    </row>
    <row r="131" spans="2:38" hidden="1" x14ac:dyDescent="0.3">
      <c r="B131" s="248"/>
      <c r="C131" s="251">
        <f t="shared" ca="1" si="20"/>
        <v>2058</v>
      </c>
      <c r="D131" s="252">
        <f t="shared" ca="1" si="19"/>
        <v>1.0000000000000002</v>
      </c>
      <c r="E131" s="252"/>
      <c r="F131" s="250"/>
      <c r="G131" s="248"/>
      <c r="H131" s="248"/>
      <c r="I131" s="248"/>
      <c r="J131" s="248"/>
      <c r="K131" s="248"/>
      <c r="L131" s="257"/>
      <c r="M131" s="248"/>
      <c r="N131" s="248"/>
      <c r="O131" s="248"/>
      <c r="P131" s="248"/>
      <c r="Q131" s="248"/>
      <c r="R131" s="248"/>
      <c r="S131" s="248"/>
      <c r="T131" s="248"/>
      <c r="U131" s="248"/>
      <c r="V131" s="248"/>
      <c r="W131" s="248"/>
      <c r="X131" s="248"/>
      <c r="Y131" s="248"/>
      <c r="Z131" s="250"/>
      <c r="AA131" s="250"/>
      <c r="AB131" s="248"/>
      <c r="AC131" s="248"/>
      <c r="AD131" s="248"/>
      <c r="AE131" s="248"/>
      <c r="AF131" s="248"/>
      <c r="AG131" s="248"/>
      <c r="AH131" s="248"/>
      <c r="AI131" s="248"/>
      <c r="AJ131" s="248"/>
      <c r="AK131" s="248"/>
      <c r="AL131" s="248"/>
    </row>
    <row r="132" spans="2:38" hidden="1" x14ac:dyDescent="0.3">
      <c r="B132" s="248"/>
      <c r="C132" s="251">
        <f t="shared" ca="1" si="20"/>
        <v>2059</v>
      </c>
      <c r="D132" s="252">
        <f t="shared" ca="1" si="19"/>
        <v>1.0000000000000002</v>
      </c>
      <c r="E132" s="252"/>
      <c r="F132" s="250"/>
      <c r="G132" s="248"/>
      <c r="H132" s="248"/>
      <c r="I132" s="248"/>
      <c r="J132" s="248"/>
      <c r="K132" s="248"/>
      <c r="L132" s="257"/>
      <c r="M132" s="248"/>
      <c r="N132" s="248"/>
      <c r="O132" s="248"/>
      <c r="P132" s="248"/>
      <c r="Q132" s="248"/>
      <c r="R132" s="248"/>
      <c r="S132" s="248"/>
      <c r="T132" s="248"/>
      <c r="U132" s="248"/>
      <c r="V132" s="248"/>
      <c r="W132" s="248"/>
      <c r="X132" s="248"/>
      <c r="Y132" s="248"/>
      <c r="Z132" s="250"/>
      <c r="AA132" s="250"/>
      <c r="AB132" s="248"/>
      <c r="AC132" s="248"/>
      <c r="AD132" s="248"/>
      <c r="AE132" s="248"/>
      <c r="AF132" s="248"/>
      <c r="AG132" s="248"/>
      <c r="AH132" s="248"/>
      <c r="AI132" s="248"/>
      <c r="AJ132" s="248"/>
      <c r="AK132" s="248"/>
      <c r="AL132" s="248"/>
    </row>
    <row r="133" spans="2:38" hidden="1" x14ac:dyDescent="0.3">
      <c r="B133" s="248"/>
      <c r="C133" s="251">
        <f t="shared" ca="1" si="20"/>
        <v>2060</v>
      </c>
      <c r="D133" s="252">
        <f t="shared" ca="1" si="19"/>
        <v>1.0000000000000002</v>
      </c>
      <c r="E133" s="252"/>
      <c r="F133" s="250"/>
      <c r="G133" s="248"/>
      <c r="H133" s="248"/>
      <c r="I133" s="248"/>
      <c r="J133" s="248"/>
      <c r="K133" s="248"/>
      <c r="L133" s="257"/>
      <c r="M133" s="248"/>
      <c r="N133" s="248"/>
      <c r="O133" s="248"/>
      <c r="P133" s="248"/>
      <c r="Q133" s="248"/>
      <c r="R133" s="248"/>
      <c r="S133" s="248"/>
      <c r="T133" s="248"/>
      <c r="U133" s="248"/>
      <c r="V133" s="248"/>
      <c r="W133" s="248"/>
      <c r="X133" s="248"/>
      <c r="Y133" s="248"/>
      <c r="Z133" s="250"/>
      <c r="AA133" s="250"/>
      <c r="AB133" s="248"/>
      <c r="AC133" s="248"/>
      <c r="AD133" s="248"/>
      <c r="AE133" s="248"/>
      <c r="AF133" s="248"/>
      <c r="AG133" s="248"/>
      <c r="AH133" s="248"/>
      <c r="AI133" s="248"/>
      <c r="AJ133" s="248"/>
      <c r="AK133" s="248"/>
      <c r="AL133" s="248"/>
    </row>
    <row r="134" spans="2:38" hidden="1" x14ac:dyDescent="0.3">
      <c r="B134" s="248"/>
      <c r="C134" s="251">
        <f t="shared" ca="1" si="20"/>
        <v>2061</v>
      </c>
      <c r="D134" s="252">
        <f t="shared" ca="1" si="19"/>
        <v>1.0000000000000002</v>
      </c>
      <c r="E134" s="252"/>
      <c r="F134" s="250"/>
      <c r="G134" s="248"/>
      <c r="H134" s="248"/>
      <c r="I134" s="248"/>
      <c r="J134" s="248"/>
      <c r="K134" s="248"/>
      <c r="L134" s="257"/>
      <c r="M134" s="248"/>
      <c r="N134" s="248"/>
      <c r="O134" s="248"/>
      <c r="P134" s="248"/>
      <c r="Q134" s="248"/>
      <c r="R134" s="248"/>
      <c r="S134" s="248"/>
      <c r="T134" s="248"/>
      <c r="U134" s="248"/>
      <c r="V134" s="248"/>
      <c r="W134" s="248"/>
      <c r="X134" s="248"/>
      <c r="Y134" s="248"/>
      <c r="Z134" s="250"/>
      <c r="AA134" s="250"/>
      <c r="AB134" s="248"/>
      <c r="AC134" s="248"/>
      <c r="AD134" s="248"/>
      <c r="AE134" s="248"/>
      <c r="AF134" s="248"/>
      <c r="AG134" s="248"/>
      <c r="AH134" s="248"/>
      <c r="AI134" s="248"/>
      <c r="AJ134" s="248"/>
      <c r="AK134" s="248"/>
      <c r="AL134" s="248"/>
    </row>
    <row r="135" spans="2:38" hidden="1" x14ac:dyDescent="0.3">
      <c r="B135" s="248"/>
      <c r="C135" s="251">
        <f t="shared" ca="1" si="20"/>
        <v>2062</v>
      </c>
      <c r="D135" s="252">
        <f t="shared" ca="1" si="19"/>
        <v>1.0000000000000002</v>
      </c>
      <c r="E135" s="252"/>
      <c r="F135" s="250"/>
      <c r="G135" s="248"/>
      <c r="H135" s="248"/>
      <c r="I135" s="248"/>
      <c r="J135" s="248"/>
      <c r="K135" s="248"/>
      <c r="L135" s="257"/>
      <c r="M135" s="248"/>
      <c r="N135" s="248"/>
      <c r="O135" s="248"/>
      <c r="P135" s="248"/>
      <c r="Q135" s="248"/>
      <c r="R135" s="248"/>
      <c r="S135" s="248"/>
      <c r="T135" s="248"/>
      <c r="U135" s="248"/>
      <c r="V135" s="248"/>
      <c r="W135" s="248"/>
      <c r="X135" s="248"/>
      <c r="Y135" s="248"/>
      <c r="Z135" s="250"/>
      <c r="AA135" s="250"/>
      <c r="AB135" s="248"/>
      <c r="AC135" s="248"/>
      <c r="AD135" s="248"/>
      <c r="AE135" s="248"/>
      <c r="AF135" s="248"/>
      <c r="AG135" s="248"/>
      <c r="AH135" s="248"/>
      <c r="AI135" s="248"/>
      <c r="AJ135" s="248"/>
      <c r="AK135" s="248"/>
      <c r="AL135" s="248"/>
    </row>
    <row r="136" spans="2:38" hidden="1" x14ac:dyDescent="0.3">
      <c r="B136" s="248"/>
      <c r="C136" s="251">
        <f t="shared" ca="1" si="20"/>
        <v>2063</v>
      </c>
      <c r="D136" s="252">
        <f t="shared" ca="1" si="19"/>
        <v>1.0000000000000002</v>
      </c>
      <c r="E136" s="252"/>
      <c r="F136" s="250"/>
      <c r="G136" s="248"/>
      <c r="H136" s="248"/>
      <c r="I136" s="248"/>
      <c r="J136" s="248"/>
      <c r="K136" s="248"/>
      <c r="L136" s="257"/>
      <c r="M136" s="248"/>
      <c r="N136" s="248"/>
      <c r="O136" s="248"/>
      <c r="P136" s="248"/>
      <c r="Q136" s="248"/>
      <c r="R136" s="248"/>
      <c r="S136" s="248"/>
      <c r="T136" s="248"/>
      <c r="U136" s="248"/>
      <c r="V136" s="248"/>
      <c r="W136" s="248"/>
      <c r="X136" s="248"/>
      <c r="Y136" s="248"/>
      <c r="Z136" s="250"/>
      <c r="AA136" s="250"/>
      <c r="AB136" s="248"/>
      <c r="AC136" s="248"/>
      <c r="AD136" s="248"/>
      <c r="AE136" s="248"/>
      <c r="AF136" s="248"/>
      <c r="AG136" s="248"/>
      <c r="AH136" s="248"/>
      <c r="AI136" s="248"/>
      <c r="AJ136" s="248"/>
      <c r="AK136" s="248"/>
      <c r="AL136" s="248"/>
    </row>
    <row r="137" spans="2:38" hidden="1" x14ac:dyDescent="0.3">
      <c r="B137" s="248"/>
      <c r="C137" s="251">
        <f t="shared" ca="1" si="20"/>
        <v>2064</v>
      </c>
      <c r="D137" s="252">
        <f t="shared" ca="1" si="19"/>
        <v>1.0000000000000002</v>
      </c>
      <c r="E137" s="252"/>
      <c r="F137" s="250"/>
      <c r="G137" s="248"/>
      <c r="H137" s="248"/>
      <c r="I137" s="248"/>
      <c r="J137" s="248"/>
      <c r="K137" s="248"/>
      <c r="L137" s="257"/>
      <c r="M137" s="248"/>
      <c r="N137" s="248"/>
      <c r="O137" s="248"/>
      <c r="P137" s="248"/>
      <c r="Q137" s="248"/>
      <c r="R137" s="248"/>
      <c r="S137" s="248"/>
      <c r="T137" s="248"/>
      <c r="U137" s="248"/>
      <c r="V137" s="248"/>
      <c r="W137" s="248"/>
      <c r="X137" s="248"/>
      <c r="Y137" s="248"/>
      <c r="Z137" s="250"/>
      <c r="AA137" s="250"/>
      <c r="AB137" s="248"/>
      <c r="AC137" s="248"/>
      <c r="AD137" s="248"/>
      <c r="AE137" s="248"/>
      <c r="AF137" s="248"/>
      <c r="AG137" s="248"/>
      <c r="AH137" s="248"/>
      <c r="AI137" s="248"/>
      <c r="AJ137" s="248"/>
      <c r="AK137" s="248"/>
      <c r="AL137" s="248"/>
    </row>
    <row r="138" spans="2:38" hidden="1" x14ac:dyDescent="0.3">
      <c r="B138" s="248"/>
      <c r="C138" s="251">
        <f t="shared" ca="1" si="20"/>
        <v>2065</v>
      </c>
      <c r="D138" s="252">
        <f t="shared" ca="1" si="19"/>
        <v>1.0000000000000002</v>
      </c>
      <c r="E138" s="252"/>
      <c r="F138" s="250"/>
      <c r="G138" s="248"/>
      <c r="H138" s="248"/>
      <c r="I138" s="248"/>
      <c r="J138" s="248"/>
      <c r="K138" s="248"/>
      <c r="L138" s="257"/>
      <c r="M138" s="248"/>
      <c r="N138" s="248"/>
      <c r="O138" s="248"/>
      <c r="P138" s="248"/>
      <c r="Q138" s="248"/>
      <c r="R138" s="248"/>
      <c r="S138" s="248"/>
      <c r="T138" s="248"/>
      <c r="U138" s="248"/>
      <c r="V138" s="248"/>
      <c r="W138" s="248"/>
      <c r="X138" s="248"/>
      <c r="Y138" s="248"/>
      <c r="Z138" s="250"/>
      <c r="AA138" s="250"/>
      <c r="AB138" s="248"/>
      <c r="AC138" s="248"/>
      <c r="AD138" s="248"/>
      <c r="AE138" s="248"/>
      <c r="AF138" s="248"/>
      <c r="AG138" s="248"/>
      <c r="AH138" s="248"/>
      <c r="AI138" s="248"/>
      <c r="AJ138" s="248"/>
      <c r="AK138" s="248"/>
      <c r="AL138" s="248"/>
    </row>
    <row r="139" spans="2:38" hidden="1" x14ac:dyDescent="0.3">
      <c r="B139" s="248"/>
      <c r="C139" s="251">
        <f t="shared" ca="1" si="20"/>
        <v>2066</v>
      </c>
      <c r="D139" s="252">
        <f t="shared" ca="1" si="19"/>
        <v>1.0000000000000002</v>
      </c>
      <c r="E139" s="252"/>
      <c r="F139" s="250"/>
      <c r="G139" s="248"/>
      <c r="H139" s="248"/>
      <c r="I139" s="248"/>
      <c r="J139" s="248"/>
      <c r="K139" s="248"/>
      <c r="L139" s="257"/>
      <c r="M139" s="248"/>
      <c r="N139" s="248"/>
      <c r="O139" s="248"/>
      <c r="P139" s="248"/>
      <c r="Q139" s="248"/>
      <c r="R139" s="248"/>
      <c r="S139" s="248"/>
      <c r="T139" s="248"/>
      <c r="U139" s="248"/>
      <c r="V139" s="248"/>
      <c r="W139" s="248"/>
      <c r="X139" s="248"/>
      <c r="Y139" s="248"/>
      <c r="Z139" s="250"/>
      <c r="AA139" s="250"/>
      <c r="AB139" s="248"/>
      <c r="AC139" s="248"/>
      <c r="AD139" s="248"/>
      <c r="AE139" s="248"/>
      <c r="AF139" s="248"/>
      <c r="AG139" s="248"/>
      <c r="AH139" s="248"/>
      <c r="AI139" s="248"/>
      <c r="AJ139" s="248"/>
      <c r="AK139" s="248"/>
      <c r="AL139" s="248"/>
    </row>
    <row r="140" spans="2:38" hidden="1" x14ac:dyDescent="0.3">
      <c r="B140" s="248"/>
      <c r="C140" s="251">
        <f t="shared" ca="1" si="20"/>
        <v>2067</v>
      </c>
      <c r="D140" s="252">
        <f t="shared" ca="1" si="19"/>
        <v>1.0000000000000002</v>
      </c>
      <c r="E140" s="252"/>
      <c r="F140" s="250"/>
      <c r="G140" s="248"/>
      <c r="H140" s="248"/>
      <c r="I140" s="248"/>
      <c r="J140" s="248"/>
      <c r="K140" s="248"/>
      <c r="L140" s="257"/>
      <c r="M140" s="248"/>
      <c r="N140" s="248"/>
      <c r="O140" s="248"/>
      <c r="P140" s="248"/>
      <c r="Q140" s="248"/>
      <c r="R140" s="248"/>
      <c r="S140" s="248"/>
      <c r="T140" s="248"/>
      <c r="U140" s="248"/>
      <c r="V140" s="248"/>
      <c r="W140" s="248"/>
      <c r="X140" s="248"/>
      <c r="Y140" s="248"/>
      <c r="Z140" s="250"/>
      <c r="AA140" s="250"/>
      <c r="AB140" s="248"/>
      <c r="AC140" s="248"/>
      <c r="AD140" s="248"/>
      <c r="AE140" s="248"/>
      <c r="AF140" s="248"/>
      <c r="AG140" s="248"/>
      <c r="AH140" s="248"/>
      <c r="AI140" s="248"/>
      <c r="AJ140" s="248"/>
      <c r="AK140" s="248"/>
      <c r="AL140" s="248"/>
    </row>
    <row r="141" spans="2:38" hidden="1" x14ac:dyDescent="0.3">
      <c r="B141" s="248"/>
      <c r="C141" s="251">
        <f t="shared" ca="1" si="20"/>
        <v>2068</v>
      </c>
      <c r="D141" s="252">
        <f t="shared" ref="D141:D172" ca="1" si="21">LOOKUP(C128,G$4:G$108,O$4:O$108)</f>
        <v>1.0000000000000002</v>
      </c>
      <c r="E141" s="252"/>
      <c r="F141" s="250"/>
      <c r="G141" s="248"/>
      <c r="H141" s="248"/>
      <c r="I141" s="248"/>
      <c r="J141" s="248"/>
      <c r="K141" s="248"/>
      <c r="L141" s="257"/>
      <c r="M141" s="248"/>
      <c r="N141" s="248"/>
      <c r="O141" s="248"/>
      <c r="P141" s="248"/>
      <c r="Q141" s="248"/>
      <c r="R141" s="248"/>
      <c r="S141" s="248"/>
      <c r="T141" s="248"/>
      <c r="U141" s="248"/>
      <c r="V141" s="248"/>
      <c r="W141" s="248"/>
      <c r="X141" s="248"/>
      <c r="Y141" s="248"/>
      <c r="Z141" s="250"/>
      <c r="AA141" s="250"/>
      <c r="AB141" s="248"/>
      <c r="AC141" s="248"/>
      <c r="AD141" s="248"/>
      <c r="AE141" s="248"/>
      <c r="AF141" s="248"/>
      <c r="AG141" s="248"/>
      <c r="AH141" s="248"/>
      <c r="AI141" s="248"/>
      <c r="AJ141" s="248"/>
      <c r="AK141" s="248"/>
      <c r="AL141" s="248"/>
    </row>
    <row r="142" spans="2:38" hidden="1" x14ac:dyDescent="0.3">
      <c r="B142" s="248"/>
      <c r="C142" s="251">
        <f t="shared" ca="1" si="20"/>
        <v>2069</v>
      </c>
      <c r="D142" s="252">
        <f t="shared" ca="1" si="21"/>
        <v>1.0000000000000002</v>
      </c>
      <c r="E142" s="252"/>
      <c r="F142" s="250"/>
      <c r="G142" s="248"/>
      <c r="H142" s="248"/>
      <c r="I142" s="248"/>
      <c r="J142" s="248"/>
      <c r="K142" s="248"/>
      <c r="L142" s="257"/>
      <c r="M142" s="248"/>
      <c r="N142" s="248"/>
      <c r="O142" s="248"/>
      <c r="P142" s="248"/>
      <c r="Q142" s="248"/>
      <c r="R142" s="248"/>
      <c r="S142" s="248"/>
      <c r="T142" s="248"/>
      <c r="U142" s="248"/>
      <c r="V142" s="248"/>
      <c r="W142" s="248"/>
      <c r="X142" s="248"/>
      <c r="Y142" s="248"/>
      <c r="Z142" s="250"/>
      <c r="AA142" s="250"/>
      <c r="AB142" s="248"/>
      <c r="AC142" s="248"/>
      <c r="AD142" s="248"/>
      <c r="AE142" s="248"/>
      <c r="AF142" s="248"/>
      <c r="AG142" s="248"/>
      <c r="AH142" s="248"/>
      <c r="AI142" s="248"/>
      <c r="AJ142" s="248"/>
      <c r="AK142" s="248"/>
      <c r="AL142" s="248"/>
    </row>
    <row r="143" spans="2:38" hidden="1" x14ac:dyDescent="0.3">
      <c r="B143" s="248"/>
      <c r="C143" s="251">
        <f t="shared" ca="1" si="20"/>
        <v>2070</v>
      </c>
      <c r="D143" s="252">
        <f t="shared" ca="1" si="21"/>
        <v>1.0000000000000002</v>
      </c>
      <c r="E143" s="252"/>
      <c r="F143" s="250"/>
      <c r="G143" s="248"/>
      <c r="H143" s="248"/>
      <c r="I143" s="248"/>
      <c r="J143" s="248"/>
      <c r="K143" s="248"/>
      <c r="L143" s="257"/>
      <c r="M143" s="248"/>
      <c r="N143" s="248"/>
      <c r="O143" s="248"/>
      <c r="P143" s="248"/>
      <c r="Q143" s="248"/>
      <c r="R143" s="248"/>
      <c r="S143" s="248"/>
      <c r="T143" s="248"/>
      <c r="U143" s="248"/>
      <c r="V143" s="248"/>
      <c r="W143" s="248"/>
      <c r="X143" s="248"/>
      <c r="Y143" s="248"/>
      <c r="Z143" s="250"/>
      <c r="AA143" s="250"/>
      <c r="AB143" s="248"/>
      <c r="AC143" s="248"/>
      <c r="AD143" s="248"/>
      <c r="AE143" s="248"/>
      <c r="AF143" s="248"/>
      <c r="AG143" s="248"/>
      <c r="AH143" s="248"/>
      <c r="AI143" s="248"/>
      <c r="AJ143" s="248"/>
      <c r="AK143" s="248"/>
      <c r="AL143" s="248"/>
    </row>
    <row r="144" spans="2:38" hidden="1" x14ac:dyDescent="0.3">
      <c r="B144" s="248"/>
      <c r="C144" s="251">
        <f t="shared" ca="1" si="20"/>
        <v>2071</v>
      </c>
      <c r="D144" s="252">
        <f t="shared" ca="1" si="21"/>
        <v>1.0000000000000002</v>
      </c>
      <c r="E144" s="252"/>
      <c r="F144" s="250"/>
      <c r="G144" s="248"/>
      <c r="H144" s="248"/>
      <c r="I144" s="248"/>
      <c r="J144" s="248"/>
      <c r="K144" s="248"/>
      <c r="L144" s="257"/>
      <c r="M144" s="248"/>
      <c r="N144" s="248"/>
      <c r="O144" s="248"/>
      <c r="P144" s="248"/>
      <c r="Q144" s="248"/>
      <c r="R144" s="248"/>
      <c r="S144" s="248"/>
      <c r="T144" s="248"/>
      <c r="U144" s="248"/>
      <c r="V144" s="248"/>
      <c r="W144" s="248"/>
      <c r="X144" s="248"/>
      <c r="Y144" s="248"/>
      <c r="Z144" s="250"/>
      <c r="AA144" s="250"/>
      <c r="AB144" s="248"/>
      <c r="AC144" s="248"/>
      <c r="AD144" s="248"/>
      <c r="AE144" s="248"/>
      <c r="AF144" s="248"/>
      <c r="AG144" s="248"/>
      <c r="AH144" s="248"/>
      <c r="AI144" s="248"/>
      <c r="AJ144" s="248"/>
      <c r="AK144" s="248"/>
      <c r="AL144" s="248"/>
    </row>
    <row r="145" spans="2:38" hidden="1" x14ac:dyDescent="0.3">
      <c r="B145" s="248"/>
      <c r="C145" s="251">
        <f t="shared" ca="1" si="20"/>
        <v>2072</v>
      </c>
      <c r="D145" s="252">
        <f t="shared" ca="1" si="21"/>
        <v>1.0000000000000002</v>
      </c>
      <c r="E145" s="252"/>
      <c r="F145" s="250"/>
      <c r="G145" s="248"/>
      <c r="H145" s="248"/>
      <c r="I145" s="248"/>
      <c r="J145" s="248"/>
      <c r="K145" s="248"/>
      <c r="L145" s="257"/>
      <c r="M145" s="248"/>
      <c r="N145" s="248"/>
      <c r="O145" s="248"/>
      <c r="P145" s="248"/>
      <c r="Q145" s="248"/>
      <c r="R145" s="248"/>
      <c r="S145" s="248"/>
      <c r="T145" s="248"/>
      <c r="U145" s="248"/>
      <c r="V145" s="248"/>
      <c r="W145" s="248"/>
      <c r="X145" s="248"/>
      <c r="Y145" s="248"/>
      <c r="Z145" s="250"/>
      <c r="AA145" s="250"/>
      <c r="AB145" s="248"/>
      <c r="AC145" s="248"/>
      <c r="AD145" s="248"/>
      <c r="AE145" s="248"/>
      <c r="AF145" s="248"/>
      <c r="AG145" s="248"/>
      <c r="AH145" s="248"/>
      <c r="AI145" s="248"/>
      <c r="AJ145" s="248"/>
      <c r="AK145" s="248"/>
      <c r="AL145" s="248"/>
    </row>
    <row r="146" spans="2:38" hidden="1" x14ac:dyDescent="0.3">
      <c r="B146" s="248"/>
      <c r="C146" s="251">
        <f t="shared" ca="1" si="20"/>
        <v>2073</v>
      </c>
      <c r="D146" s="252">
        <f t="shared" ca="1" si="21"/>
        <v>1.0000000000000002</v>
      </c>
      <c r="E146" s="252"/>
      <c r="F146" s="250"/>
      <c r="G146" s="248"/>
      <c r="H146" s="248"/>
      <c r="I146" s="248"/>
      <c r="J146" s="248"/>
      <c r="K146" s="248"/>
      <c r="L146" s="257"/>
      <c r="M146" s="248"/>
      <c r="N146" s="248"/>
      <c r="O146" s="248"/>
      <c r="P146" s="248"/>
      <c r="Q146" s="248"/>
      <c r="R146" s="248"/>
      <c r="S146" s="248"/>
      <c r="T146" s="248"/>
      <c r="U146" s="248"/>
      <c r="V146" s="248"/>
      <c r="W146" s="248"/>
      <c r="X146" s="248"/>
      <c r="Y146" s="248"/>
      <c r="Z146" s="250"/>
      <c r="AA146" s="250"/>
      <c r="AB146" s="248"/>
      <c r="AC146" s="248"/>
      <c r="AD146" s="248"/>
      <c r="AE146" s="248"/>
      <c r="AF146" s="248"/>
      <c r="AG146" s="248"/>
      <c r="AH146" s="248"/>
      <c r="AI146" s="248"/>
      <c r="AJ146" s="248"/>
      <c r="AK146" s="248"/>
      <c r="AL146" s="248"/>
    </row>
    <row r="147" spans="2:38" hidden="1" x14ac:dyDescent="0.3">
      <c r="B147" s="248"/>
      <c r="C147" s="251">
        <f t="shared" ca="1" si="20"/>
        <v>2074</v>
      </c>
      <c r="D147" s="252">
        <f t="shared" ca="1" si="21"/>
        <v>1.0000000000000002</v>
      </c>
      <c r="E147" s="252"/>
      <c r="F147" s="250"/>
      <c r="G147" s="248"/>
      <c r="H147" s="248"/>
      <c r="I147" s="248"/>
      <c r="J147" s="248"/>
      <c r="K147" s="248"/>
      <c r="L147" s="257"/>
      <c r="M147" s="248"/>
      <c r="N147" s="248"/>
      <c r="O147" s="248"/>
      <c r="P147" s="248"/>
      <c r="Q147" s="248"/>
      <c r="R147" s="248"/>
      <c r="S147" s="248"/>
      <c r="T147" s="248"/>
      <c r="U147" s="248"/>
      <c r="V147" s="248"/>
      <c r="W147" s="248"/>
      <c r="X147" s="248"/>
      <c r="Y147" s="248"/>
      <c r="Z147" s="250"/>
      <c r="AA147" s="250"/>
      <c r="AB147" s="248"/>
      <c r="AC147" s="248"/>
      <c r="AD147" s="248"/>
      <c r="AE147" s="248"/>
      <c r="AF147" s="248"/>
      <c r="AG147" s="248"/>
      <c r="AH147" s="248"/>
      <c r="AI147" s="248"/>
      <c r="AJ147" s="248"/>
      <c r="AK147" s="248"/>
      <c r="AL147" s="248"/>
    </row>
    <row r="148" spans="2:38" hidden="1" x14ac:dyDescent="0.3">
      <c r="B148" s="248"/>
      <c r="C148" s="251">
        <f t="shared" ca="1" si="20"/>
        <v>2075</v>
      </c>
      <c r="D148" s="252">
        <f t="shared" ca="1" si="21"/>
        <v>1.0000000000000002</v>
      </c>
      <c r="E148" s="252"/>
      <c r="F148" s="250"/>
      <c r="G148" s="248"/>
      <c r="H148" s="248"/>
      <c r="I148" s="248"/>
      <c r="J148" s="248"/>
      <c r="K148" s="248"/>
      <c r="L148" s="257"/>
      <c r="M148" s="248"/>
      <c r="N148" s="248"/>
      <c r="O148" s="248"/>
      <c r="P148" s="248"/>
      <c r="Q148" s="248"/>
      <c r="R148" s="248"/>
      <c r="S148" s="248"/>
      <c r="T148" s="248"/>
      <c r="U148" s="248"/>
      <c r="V148" s="248"/>
      <c r="W148" s="248"/>
      <c r="X148" s="248"/>
      <c r="Y148" s="248"/>
      <c r="Z148" s="250"/>
      <c r="AA148" s="250"/>
      <c r="AB148" s="248"/>
      <c r="AC148" s="248"/>
      <c r="AD148" s="248"/>
      <c r="AE148" s="248"/>
      <c r="AF148" s="248"/>
      <c r="AG148" s="248"/>
      <c r="AH148" s="248"/>
      <c r="AI148" s="248"/>
      <c r="AJ148" s="248"/>
      <c r="AK148" s="248"/>
      <c r="AL148" s="248"/>
    </row>
    <row r="149" spans="2:38" hidden="1" x14ac:dyDescent="0.3">
      <c r="B149" s="248"/>
      <c r="C149" s="251">
        <f t="shared" ca="1" si="20"/>
        <v>2076</v>
      </c>
      <c r="D149" s="252">
        <f t="shared" ca="1" si="21"/>
        <v>1.0000000000000002</v>
      </c>
      <c r="E149" s="252"/>
      <c r="F149" s="250"/>
      <c r="G149" s="248"/>
      <c r="H149" s="248"/>
      <c r="I149" s="248"/>
      <c r="J149" s="248"/>
      <c r="K149" s="248"/>
      <c r="L149" s="257"/>
      <c r="M149" s="248"/>
      <c r="N149" s="248"/>
      <c r="O149" s="248"/>
      <c r="P149" s="248"/>
      <c r="Q149" s="248"/>
      <c r="R149" s="248"/>
      <c r="S149" s="248"/>
      <c r="T149" s="248"/>
      <c r="U149" s="248"/>
      <c r="V149" s="248"/>
      <c r="W149" s="248"/>
      <c r="X149" s="248"/>
      <c r="Y149" s="248"/>
      <c r="Z149" s="250"/>
      <c r="AA149" s="250"/>
      <c r="AB149" s="248"/>
      <c r="AC149" s="248"/>
      <c r="AD149" s="248"/>
      <c r="AE149" s="248"/>
      <c r="AF149" s="248"/>
      <c r="AG149" s="248"/>
      <c r="AH149" s="248"/>
      <c r="AI149" s="248"/>
      <c r="AJ149" s="248"/>
      <c r="AK149" s="248"/>
      <c r="AL149" s="248"/>
    </row>
    <row r="150" spans="2:38" hidden="1" x14ac:dyDescent="0.3">
      <c r="B150" s="248"/>
      <c r="C150" s="251">
        <f t="shared" ca="1" si="20"/>
        <v>2077</v>
      </c>
      <c r="D150" s="252">
        <f t="shared" ca="1" si="21"/>
        <v>1.0000000000000002</v>
      </c>
      <c r="E150" s="252"/>
      <c r="F150" s="250"/>
      <c r="G150" s="248"/>
      <c r="H150" s="248"/>
      <c r="I150" s="248"/>
      <c r="J150" s="248"/>
      <c r="K150" s="248"/>
      <c r="L150" s="257"/>
      <c r="M150" s="248"/>
      <c r="N150" s="248"/>
      <c r="O150" s="248"/>
      <c r="P150" s="248"/>
      <c r="Q150" s="248"/>
      <c r="R150" s="248"/>
      <c r="S150" s="248"/>
      <c r="T150" s="248"/>
      <c r="U150" s="248"/>
      <c r="V150" s="248"/>
      <c r="W150" s="248"/>
      <c r="X150" s="248"/>
      <c r="Y150" s="248"/>
      <c r="Z150" s="250"/>
      <c r="AA150" s="250"/>
      <c r="AB150" s="248"/>
      <c r="AC150" s="248"/>
      <c r="AD150" s="248"/>
      <c r="AE150" s="248"/>
      <c r="AF150" s="248"/>
      <c r="AG150" s="248"/>
      <c r="AH150" s="248"/>
      <c r="AI150" s="248"/>
      <c r="AJ150" s="248"/>
      <c r="AK150" s="248"/>
      <c r="AL150" s="248"/>
    </row>
    <row r="151" spans="2:38" hidden="1" x14ac:dyDescent="0.3">
      <c r="B151" s="248"/>
      <c r="C151" s="251">
        <f t="shared" ca="1" si="20"/>
        <v>2078</v>
      </c>
      <c r="D151" s="252">
        <f t="shared" ca="1" si="21"/>
        <v>1.0000000000000002</v>
      </c>
      <c r="E151" s="252"/>
      <c r="F151" s="250"/>
      <c r="G151" s="248"/>
      <c r="H151" s="248"/>
      <c r="I151" s="248"/>
      <c r="J151" s="248"/>
      <c r="K151" s="248"/>
      <c r="L151" s="257"/>
      <c r="M151" s="248"/>
      <c r="N151" s="248"/>
      <c r="O151" s="248"/>
      <c r="P151" s="248"/>
      <c r="Q151" s="248"/>
      <c r="R151" s="248"/>
      <c r="S151" s="248"/>
      <c r="T151" s="248"/>
      <c r="U151" s="248"/>
      <c r="V151" s="248"/>
      <c r="W151" s="248"/>
      <c r="X151" s="248"/>
      <c r="Y151" s="248"/>
      <c r="Z151" s="250"/>
      <c r="AA151" s="250"/>
      <c r="AB151" s="248"/>
      <c r="AC151" s="248"/>
      <c r="AD151" s="248"/>
      <c r="AE151" s="248"/>
      <c r="AF151" s="248"/>
      <c r="AG151" s="248"/>
      <c r="AH151" s="248"/>
      <c r="AI151" s="248"/>
      <c r="AJ151" s="248"/>
      <c r="AK151" s="248"/>
      <c r="AL151" s="248"/>
    </row>
    <row r="152" spans="2:38" hidden="1" x14ac:dyDescent="0.3">
      <c r="B152" s="248"/>
      <c r="C152" s="251">
        <f t="shared" ca="1" si="20"/>
        <v>2079</v>
      </c>
      <c r="D152" s="252">
        <f t="shared" ca="1" si="21"/>
        <v>1.0000000000000002</v>
      </c>
      <c r="E152" s="252"/>
      <c r="F152" s="250"/>
      <c r="G152" s="248"/>
      <c r="H152" s="248"/>
      <c r="I152" s="248"/>
      <c r="J152" s="248"/>
      <c r="K152" s="248"/>
      <c r="L152" s="257"/>
      <c r="M152" s="248"/>
      <c r="N152" s="248"/>
      <c r="O152" s="248"/>
      <c r="P152" s="248"/>
      <c r="Q152" s="248"/>
      <c r="R152" s="248"/>
      <c r="S152" s="248"/>
      <c r="T152" s="248"/>
      <c r="U152" s="248"/>
      <c r="V152" s="248"/>
      <c r="W152" s="248"/>
      <c r="X152" s="248"/>
      <c r="Y152" s="248"/>
      <c r="Z152" s="250"/>
      <c r="AA152" s="250"/>
      <c r="AB152" s="248"/>
      <c r="AC152" s="248"/>
      <c r="AD152" s="248"/>
      <c r="AE152" s="248"/>
      <c r="AF152" s="248"/>
      <c r="AG152" s="248"/>
      <c r="AH152" s="248"/>
      <c r="AI152" s="248"/>
      <c r="AJ152" s="248"/>
      <c r="AK152" s="248"/>
      <c r="AL152" s="248"/>
    </row>
    <row r="153" spans="2:38" hidden="1" x14ac:dyDescent="0.3">
      <c r="B153" s="248"/>
      <c r="C153" s="251">
        <f t="shared" ca="1" si="20"/>
        <v>2080</v>
      </c>
      <c r="D153" s="252">
        <f t="shared" ca="1" si="21"/>
        <v>1.0000000000000002</v>
      </c>
      <c r="E153" s="252"/>
      <c r="F153" s="250"/>
      <c r="G153" s="248"/>
      <c r="H153" s="248"/>
      <c r="I153" s="248"/>
      <c r="J153" s="248"/>
      <c r="K153" s="248"/>
      <c r="L153" s="257"/>
      <c r="M153" s="248"/>
      <c r="N153" s="248"/>
      <c r="O153" s="248"/>
      <c r="P153" s="248"/>
      <c r="Q153" s="248"/>
      <c r="R153" s="248"/>
      <c r="S153" s="248"/>
      <c r="T153" s="248"/>
      <c r="U153" s="248"/>
      <c r="V153" s="248"/>
      <c r="W153" s="248"/>
      <c r="X153" s="248"/>
      <c r="Y153" s="248"/>
      <c r="Z153" s="250"/>
      <c r="AA153" s="250"/>
      <c r="AB153" s="248"/>
      <c r="AC153" s="248"/>
      <c r="AD153" s="248"/>
      <c r="AE153" s="248"/>
      <c r="AF153" s="248"/>
      <c r="AG153" s="248"/>
      <c r="AH153" s="248"/>
      <c r="AI153" s="248"/>
      <c r="AJ153" s="248"/>
      <c r="AK153" s="248"/>
      <c r="AL153" s="248"/>
    </row>
    <row r="154" spans="2:38" hidden="1" x14ac:dyDescent="0.3">
      <c r="B154" s="248"/>
      <c r="C154" s="251">
        <f t="shared" ca="1" si="20"/>
        <v>2081</v>
      </c>
      <c r="D154" s="252">
        <f t="shared" ca="1" si="21"/>
        <v>1.0000000000000002</v>
      </c>
      <c r="E154" s="252"/>
      <c r="F154" s="250"/>
      <c r="G154" s="248"/>
      <c r="H154" s="248"/>
      <c r="I154" s="248"/>
      <c r="J154" s="248"/>
      <c r="K154" s="248"/>
      <c r="L154" s="257"/>
      <c r="M154" s="248"/>
      <c r="N154" s="248"/>
      <c r="O154" s="248"/>
      <c r="P154" s="248"/>
      <c r="Q154" s="248"/>
      <c r="R154" s="248"/>
      <c r="S154" s="248"/>
      <c r="T154" s="248"/>
      <c r="U154" s="248"/>
      <c r="V154" s="248"/>
      <c r="W154" s="248"/>
      <c r="X154" s="248"/>
      <c r="Y154" s="248"/>
      <c r="Z154" s="250"/>
      <c r="AA154" s="250"/>
      <c r="AB154" s="248"/>
      <c r="AC154" s="248"/>
      <c r="AD154" s="248"/>
      <c r="AE154" s="248"/>
      <c r="AF154" s="248"/>
      <c r="AG154" s="248"/>
      <c r="AH154" s="248"/>
      <c r="AI154" s="248"/>
      <c r="AJ154" s="248"/>
      <c r="AK154" s="248"/>
      <c r="AL154" s="248"/>
    </row>
    <row r="155" spans="2:38" hidden="1" x14ac:dyDescent="0.3">
      <c r="B155" s="248"/>
      <c r="C155" s="251">
        <f t="shared" ca="1" si="20"/>
        <v>2082</v>
      </c>
      <c r="D155" s="252">
        <f t="shared" ca="1" si="21"/>
        <v>1.0000000000000002</v>
      </c>
      <c r="E155" s="252"/>
      <c r="F155" s="250"/>
      <c r="G155" s="248"/>
      <c r="H155" s="248"/>
      <c r="I155" s="248"/>
      <c r="J155" s="248"/>
      <c r="K155" s="248"/>
      <c r="L155" s="257"/>
      <c r="M155" s="248"/>
      <c r="N155" s="248"/>
      <c r="O155" s="248"/>
      <c r="P155" s="248"/>
      <c r="Q155" s="248"/>
      <c r="R155" s="248"/>
      <c r="S155" s="248"/>
      <c r="T155" s="248"/>
      <c r="U155" s="248"/>
      <c r="V155" s="248"/>
      <c r="W155" s="248"/>
      <c r="X155" s="248"/>
      <c r="Y155" s="248"/>
      <c r="Z155" s="250"/>
      <c r="AA155" s="250"/>
      <c r="AB155" s="248"/>
      <c r="AC155" s="248"/>
      <c r="AD155" s="248"/>
      <c r="AE155" s="248"/>
      <c r="AF155" s="248"/>
      <c r="AG155" s="248"/>
      <c r="AH155" s="248"/>
      <c r="AI155" s="248"/>
      <c r="AJ155" s="248"/>
      <c r="AK155" s="248"/>
      <c r="AL155" s="248"/>
    </row>
    <row r="156" spans="2:38" hidden="1" x14ac:dyDescent="0.3">
      <c r="B156" s="248"/>
      <c r="C156" s="251">
        <f t="shared" ca="1" si="20"/>
        <v>2083</v>
      </c>
      <c r="D156" s="252">
        <f t="shared" ca="1" si="21"/>
        <v>1.0000000000000002</v>
      </c>
      <c r="E156" s="252"/>
      <c r="F156" s="250"/>
      <c r="G156" s="248"/>
      <c r="H156" s="248"/>
      <c r="I156" s="248"/>
      <c r="J156" s="248"/>
      <c r="K156" s="248"/>
      <c r="L156" s="257"/>
      <c r="M156" s="248"/>
      <c r="N156" s="248"/>
      <c r="O156" s="248"/>
      <c r="P156" s="248"/>
      <c r="Q156" s="248"/>
      <c r="R156" s="248"/>
      <c r="S156" s="248"/>
      <c r="T156" s="248"/>
      <c r="U156" s="248"/>
      <c r="V156" s="248"/>
      <c r="W156" s="248"/>
      <c r="X156" s="248"/>
      <c r="Y156" s="248"/>
      <c r="Z156" s="250"/>
      <c r="AA156" s="250"/>
      <c r="AB156" s="248"/>
      <c r="AC156" s="248"/>
      <c r="AD156" s="248"/>
      <c r="AE156" s="248"/>
      <c r="AF156" s="248"/>
      <c r="AG156" s="248"/>
      <c r="AH156" s="248"/>
      <c r="AI156" s="248"/>
      <c r="AJ156" s="248"/>
      <c r="AK156" s="248"/>
      <c r="AL156" s="248"/>
    </row>
    <row r="157" spans="2:38" hidden="1" x14ac:dyDescent="0.3">
      <c r="B157" s="248"/>
      <c r="C157" s="251">
        <f t="shared" ca="1" si="20"/>
        <v>2084</v>
      </c>
      <c r="D157" s="252">
        <f t="shared" ca="1" si="21"/>
        <v>1.0000000000000002</v>
      </c>
      <c r="E157" s="252"/>
      <c r="F157" s="250"/>
      <c r="G157" s="248"/>
      <c r="H157" s="248"/>
      <c r="I157" s="248"/>
      <c r="J157" s="248"/>
      <c r="K157" s="248"/>
      <c r="L157" s="257"/>
      <c r="M157" s="248"/>
      <c r="N157" s="248"/>
      <c r="O157" s="248"/>
      <c r="P157" s="248"/>
      <c r="Q157" s="248"/>
      <c r="R157" s="248"/>
      <c r="S157" s="248"/>
      <c r="T157" s="248"/>
      <c r="U157" s="248"/>
      <c r="V157" s="248"/>
      <c r="W157" s="248"/>
      <c r="X157" s="248"/>
      <c r="Y157" s="248"/>
      <c r="Z157" s="250"/>
      <c r="AA157" s="250"/>
      <c r="AB157" s="248"/>
      <c r="AC157" s="248"/>
      <c r="AD157" s="248"/>
      <c r="AE157" s="248"/>
      <c r="AF157" s="248"/>
      <c r="AG157" s="248"/>
      <c r="AH157" s="248"/>
      <c r="AI157" s="248"/>
      <c r="AJ157" s="248"/>
      <c r="AK157" s="248"/>
      <c r="AL157" s="248"/>
    </row>
    <row r="158" spans="2:38" hidden="1" x14ac:dyDescent="0.3">
      <c r="B158" s="248"/>
      <c r="C158" s="251">
        <f t="shared" ca="1" si="20"/>
        <v>2085</v>
      </c>
      <c r="D158" s="252">
        <f t="shared" ca="1" si="21"/>
        <v>1.0000000000000002</v>
      </c>
      <c r="E158" s="252"/>
      <c r="F158" s="250"/>
      <c r="G158" s="248"/>
      <c r="H158" s="248"/>
      <c r="I158" s="248"/>
      <c r="J158" s="248"/>
      <c r="K158" s="248"/>
      <c r="L158" s="257"/>
      <c r="M158" s="248"/>
      <c r="N158" s="248"/>
      <c r="O158" s="248"/>
      <c r="P158" s="248"/>
      <c r="Q158" s="248"/>
      <c r="R158" s="248"/>
      <c r="S158" s="248"/>
      <c r="T158" s="248"/>
      <c r="U158" s="248"/>
      <c r="V158" s="248"/>
      <c r="W158" s="248"/>
      <c r="X158" s="248"/>
      <c r="Y158" s="248"/>
      <c r="Z158" s="250"/>
      <c r="AA158" s="250"/>
      <c r="AB158" s="248"/>
      <c r="AC158" s="248"/>
      <c r="AD158" s="248"/>
      <c r="AE158" s="248"/>
      <c r="AF158" s="248"/>
      <c r="AG158" s="248"/>
      <c r="AH158" s="248"/>
      <c r="AI158" s="248"/>
      <c r="AJ158" s="248"/>
      <c r="AK158" s="248"/>
      <c r="AL158" s="248"/>
    </row>
    <row r="159" spans="2:38" hidden="1" x14ac:dyDescent="0.3">
      <c r="B159" s="248"/>
      <c r="C159" s="251">
        <f t="shared" ca="1" si="20"/>
        <v>2086</v>
      </c>
      <c r="D159" s="252">
        <f t="shared" ca="1" si="21"/>
        <v>1.0000000000000002</v>
      </c>
      <c r="E159" s="252"/>
      <c r="F159" s="250"/>
      <c r="G159" s="248"/>
      <c r="H159" s="248"/>
      <c r="I159" s="248"/>
      <c r="J159" s="248"/>
      <c r="K159" s="248"/>
      <c r="L159" s="257"/>
      <c r="M159" s="248"/>
      <c r="N159" s="248"/>
      <c r="O159" s="248"/>
      <c r="P159" s="248"/>
      <c r="Q159" s="248"/>
      <c r="R159" s="248"/>
      <c r="S159" s="248"/>
      <c r="T159" s="248"/>
      <c r="U159" s="248"/>
      <c r="V159" s="248"/>
      <c r="W159" s="248"/>
      <c r="X159" s="248"/>
      <c r="Y159" s="248"/>
      <c r="Z159" s="250"/>
      <c r="AA159" s="250"/>
      <c r="AB159" s="248"/>
      <c r="AC159" s="248"/>
      <c r="AD159" s="248"/>
      <c r="AE159" s="248"/>
      <c r="AF159" s="248"/>
      <c r="AG159" s="248"/>
      <c r="AH159" s="248"/>
      <c r="AI159" s="248"/>
      <c r="AJ159" s="248"/>
      <c r="AK159" s="248"/>
      <c r="AL159" s="248"/>
    </row>
    <row r="160" spans="2:38" hidden="1" x14ac:dyDescent="0.3">
      <c r="B160" s="248"/>
      <c r="C160" s="251">
        <f t="shared" ca="1" si="20"/>
        <v>2087</v>
      </c>
      <c r="D160" s="252">
        <f t="shared" ca="1" si="21"/>
        <v>1.0000000000000002</v>
      </c>
      <c r="E160" s="252"/>
      <c r="F160" s="250"/>
      <c r="G160" s="248"/>
      <c r="H160" s="248"/>
      <c r="I160" s="248"/>
      <c r="J160" s="248"/>
      <c r="K160" s="248"/>
      <c r="L160" s="257"/>
      <c r="M160" s="248"/>
      <c r="N160" s="248"/>
      <c r="O160" s="248"/>
      <c r="P160" s="248"/>
      <c r="Q160" s="248"/>
      <c r="R160" s="248"/>
      <c r="S160" s="248"/>
      <c r="T160" s="248"/>
      <c r="U160" s="248"/>
      <c r="V160" s="248"/>
      <c r="W160" s="248"/>
      <c r="X160" s="248"/>
      <c r="Y160" s="248"/>
      <c r="Z160" s="250"/>
      <c r="AA160" s="250"/>
      <c r="AB160" s="248"/>
      <c r="AC160" s="248"/>
      <c r="AD160" s="248"/>
      <c r="AE160" s="248"/>
      <c r="AF160" s="248"/>
      <c r="AG160" s="248"/>
      <c r="AH160" s="248"/>
      <c r="AI160" s="248"/>
      <c r="AJ160" s="248"/>
      <c r="AK160" s="248"/>
      <c r="AL160" s="248"/>
    </row>
    <row r="161" spans="2:38" hidden="1" x14ac:dyDescent="0.3">
      <c r="B161" s="248"/>
      <c r="C161" s="251">
        <f t="shared" ref="C161:C186" ca="1" si="22">C160+1</f>
        <v>2088</v>
      </c>
      <c r="D161" s="252">
        <f t="shared" ca="1" si="21"/>
        <v>1.0000000000000002</v>
      </c>
      <c r="E161" s="252"/>
      <c r="F161" s="250"/>
      <c r="G161" s="248"/>
      <c r="H161" s="248"/>
      <c r="I161" s="248"/>
      <c r="J161" s="248"/>
      <c r="K161" s="248"/>
      <c r="L161" s="257"/>
      <c r="M161" s="248"/>
      <c r="N161" s="248"/>
      <c r="O161" s="248"/>
      <c r="P161" s="248"/>
      <c r="Q161" s="248"/>
      <c r="R161" s="248"/>
      <c r="S161" s="248"/>
      <c r="T161" s="248"/>
      <c r="U161" s="248"/>
      <c r="V161" s="248"/>
      <c r="W161" s="248"/>
      <c r="X161" s="248"/>
      <c r="Y161" s="248"/>
      <c r="Z161" s="250"/>
      <c r="AA161" s="250"/>
      <c r="AB161" s="248"/>
      <c r="AC161" s="248"/>
      <c r="AD161" s="248"/>
      <c r="AE161" s="248"/>
      <c r="AF161" s="248"/>
      <c r="AG161" s="248"/>
      <c r="AH161" s="248"/>
      <c r="AI161" s="248"/>
      <c r="AJ161" s="248"/>
      <c r="AK161" s="248"/>
      <c r="AL161" s="248"/>
    </row>
    <row r="162" spans="2:38" hidden="1" x14ac:dyDescent="0.3">
      <c r="B162" s="248"/>
      <c r="C162" s="251">
        <f t="shared" ca="1" si="22"/>
        <v>2089</v>
      </c>
      <c r="D162" s="252">
        <f t="shared" ca="1" si="21"/>
        <v>1.0000000000000002</v>
      </c>
      <c r="E162" s="252"/>
      <c r="F162" s="250"/>
      <c r="G162" s="248"/>
      <c r="H162" s="248"/>
      <c r="I162" s="248"/>
      <c r="J162" s="248"/>
      <c r="K162" s="248"/>
      <c r="L162" s="257"/>
      <c r="M162" s="248"/>
      <c r="N162" s="248"/>
      <c r="O162" s="248"/>
      <c r="P162" s="248"/>
      <c r="Q162" s="248"/>
      <c r="R162" s="248"/>
      <c r="S162" s="248"/>
      <c r="T162" s="248"/>
      <c r="U162" s="248"/>
      <c r="V162" s="248"/>
      <c r="W162" s="248"/>
      <c r="X162" s="248"/>
      <c r="Y162" s="248"/>
      <c r="Z162" s="250"/>
      <c r="AA162" s="250"/>
      <c r="AB162" s="248"/>
      <c r="AC162" s="248"/>
      <c r="AD162" s="248"/>
      <c r="AE162" s="248"/>
      <c r="AF162" s="248"/>
      <c r="AG162" s="248"/>
      <c r="AH162" s="248"/>
      <c r="AI162" s="248"/>
      <c r="AJ162" s="248"/>
      <c r="AK162" s="248"/>
      <c r="AL162" s="248"/>
    </row>
    <row r="163" spans="2:38" hidden="1" x14ac:dyDescent="0.3">
      <c r="B163" s="248"/>
      <c r="C163" s="251">
        <f t="shared" ca="1" si="22"/>
        <v>2090</v>
      </c>
      <c r="D163" s="252">
        <f t="shared" ca="1" si="21"/>
        <v>1.0000000000000002</v>
      </c>
      <c r="E163" s="252"/>
      <c r="F163" s="250"/>
      <c r="G163" s="248"/>
      <c r="H163" s="248"/>
      <c r="I163" s="248"/>
      <c r="J163" s="248"/>
      <c r="K163" s="248"/>
      <c r="L163" s="257"/>
      <c r="M163" s="248"/>
      <c r="N163" s="248"/>
      <c r="O163" s="248"/>
      <c r="P163" s="248"/>
      <c r="Q163" s="248"/>
      <c r="R163" s="248"/>
      <c r="S163" s="248"/>
      <c r="T163" s="248"/>
      <c r="U163" s="248"/>
      <c r="V163" s="248"/>
      <c r="W163" s="248"/>
      <c r="X163" s="248"/>
      <c r="Y163" s="248"/>
      <c r="Z163" s="250"/>
      <c r="AA163" s="250"/>
      <c r="AB163" s="248"/>
      <c r="AC163" s="248"/>
      <c r="AD163" s="248"/>
      <c r="AE163" s="248"/>
      <c r="AF163" s="248"/>
      <c r="AG163" s="248"/>
      <c r="AH163" s="248"/>
      <c r="AI163" s="248"/>
      <c r="AJ163" s="248"/>
      <c r="AK163" s="248"/>
      <c r="AL163" s="248"/>
    </row>
    <row r="164" spans="2:38" hidden="1" x14ac:dyDescent="0.3">
      <c r="B164" s="248"/>
      <c r="C164" s="251">
        <f t="shared" ca="1" si="22"/>
        <v>2091</v>
      </c>
      <c r="D164" s="252">
        <f t="shared" ca="1" si="21"/>
        <v>1.0000000000000002</v>
      </c>
      <c r="E164" s="252"/>
      <c r="F164" s="250"/>
      <c r="G164" s="248"/>
      <c r="H164" s="248"/>
      <c r="I164" s="248"/>
      <c r="J164" s="248"/>
      <c r="K164" s="248"/>
      <c r="L164" s="257"/>
      <c r="M164" s="248"/>
      <c r="N164" s="248"/>
      <c r="O164" s="248"/>
      <c r="P164" s="248"/>
      <c r="Q164" s="248"/>
      <c r="R164" s="248"/>
      <c r="S164" s="248"/>
      <c r="T164" s="248"/>
      <c r="U164" s="248"/>
      <c r="V164" s="248"/>
      <c r="W164" s="248"/>
      <c r="X164" s="248"/>
      <c r="Y164" s="248"/>
      <c r="Z164" s="250"/>
      <c r="AA164" s="250"/>
      <c r="AB164" s="248"/>
      <c r="AC164" s="248"/>
      <c r="AD164" s="248"/>
      <c r="AE164" s="248"/>
      <c r="AF164" s="248"/>
      <c r="AG164" s="248"/>
      <c r="AH164" s="248"/>
      <c r="AI164" s="248"/>
      <c r="AJ164" s="248"/>
      <c r="AK164" s="248"/>
      <c r="AL164" s="248"/>
    </row>
    <row r="165" spans="2:38" hidden="1" x14ac:dyDescent="0.3">
      <c r="B165" s="248"/>
      <c r="C165" s="251">
        <f t="shared" ca="1" si="22"/>
        <v>2092</v>
      </c>
      <c r="D165" s="252">
        <f t="shared" ca="1" si="21"/>
        <v>1.0000000000000002</v>
      </c>
      <c r="E165" s="252"/>
      <c r="F165" s="250"/>
      <c r="G165" s="248"/>
      <c r="H165" s="248"/>
      <c r="I165" s="248"/>
      <c r="J165" s="248"/>
      <c r="K165" s="248"/>
      <c r="L165" s="257"/>
      <c r="M165" s="248"/>
      <c r="N165" s="248"/>
      <c r="O165" s="248"/>
      <c r="P165" s="248"/>
      <c r="Q165" s="248"/>
      <c r="R165" s="248"/>
      <c r="S165" s="248"/>
      <c r="T165" s="248"/>
      <c r="U165" s="248"/>
      <c r="V165" s="248"/>
      <c r="W165" s="248"/>
      <c r="X165" s="248"/>
      <c r="Y165" s="248"/>
      <c r="Z165" s="250"/>
      <c r="AA165" s="250"/>
      <c r="AB165" s="248"/>
      <c r="AC165" s="248"/>
      <c r="AD165" s="248"/>
      <c r="AE165" s="248"/>
      <c r="AF165" s="248"/>
      <c r="AG165" s="248"/>
      <c r="AH165" s="248"/>
      <c r="AI165" s="248"/>
      <c r="AJ165" s="248"/>
      <c r="AK165" s="248"/>
      <c r="AL165" s="248"/>
    </row>
    <row r="166" spans="2:38" hidden="1" x14ac:dyDescent="0.3">
      <c r="B166" s="248"/>
      <c r="C166" s="251">
        <f t="shared" ca="1" si="22"/>
        <v>2093</v>
      </c>
      <c r="D166" s="252">
        <f t="shared" ca="1" si="21"/>
        <v>1.0000000000000002</v>
      </c>
      <c r="E166" s="252"/>
      <c r="F166" s="250"/>
      <c r="G166" s="248"/>
      <c r="H166" s="248"/>
      <c r="I166" s="248"/>
      <c r="J166" s="248"/>
      <c r="K166" s="248"/>
      <c r="L166" s="257"/>
      <c r="M166" s="248"/>
      <c r="N166" s="248"/>
      <c r="O166" s="248"/>
      <c r="P166" s="248"/>
      <c r="Q166" s="248"/>
      <c r="R166" s="248"/>
      <c r="S166" s="248"/>
      <c r="T166" s="248"/>
      <c r="U166" s="248"/>
      <c r="V166" s="248"/>
      <c r="W166" s="248"/>
      <c r="X166" s="248"/>
      <c r="Y166" s="248"/>
      <c r="Z166" s="250"/>
      <c r="AA166" s="250"/>
      <c r="AB166" s="248"/>
      <c r="AC166" s="248"/>
      <c r="AD166" s="248"/>
      <c r="AE166" s="248"/>
      <c r="AF166" s="248"/>
      <c r="AG166" s="248"/>
      <c r="AH166" s="248"/>
      <c r="AI166" s="248"/>
      <c r="AJ166" s="248"/>
      <c r="AK166" s="248"/>
      <c r="AL166" s="248"/>
    </row>
    <row r="167" spans="2:38" hidden="1" x14ac:dyDescent="0.3">
      <c r="B167" s="248"/>
      <c r="C167" s="251">
        <f t="shared" ca="1" si="22"/>
        <v>2094</v>
      </c>
      <c r="D167" s="252">
        <f t="shared" ca="1" si="21"/>
        <v>1.0000000000000002</v>
      </c>
      <c r="E167" s="252"/>
      <c r="F167" s="250"/>
      <c r="G167" s="248"/>
      <c r="H167" s="248"/>
      <c r="I167" s="248"/>
      <c r="J167" s="248"/>
      <c r="K167" s="248"/>
      <c r="L167" s="257"/>
      <c r="M167" s="248"/>
      <c r="N167" s="248"/>
      <c r="O167" s="248"/>
      <c r="P167" s="248"/>
      <c r="Q167" s="248"/>
      <c r="R167" s="248"/>
      <c r="S167" s="248"/>
      <c r="T167" s="248"/>
      <c r="U167" s="248"/>
      <c r="V167" s="248"/>
      <c r="W167" s="248"/>
      <c r="X167" s="248"/>
      <c r="Y167" s="248"/>
      <c r="Z167" s="250"/>
      <c r="AA167" s="250"/>
      <c r="AB167" s="248"/>
      <c r="AC167" s="248"/>
      <c r="AD167" s="248"/>
      <c r="AE167" s="248"/>
      <c r="AF167" s="248"/>
      <c r="AG167" s="248"/>
      <c r="AH167" s="248"/>
      <c r="AI167" s="248"/>
      <c r="AJ167" s="248"/>
      <c r="AK167" s="248"/>
      <c r="AL167" s="248"/>
    </row>
    <row r="168" spans="2:38" hidden="1" x14ac:dyDescent="0.3">
      <c r="B168" s="248"/>
      <c r="C168" s="251">
        <f t="shared" ca="1" si="22"/>
        <v>2095</v>
      </c>
      <c r="D168" s="252">
        <f t="shared" ca="1" si="21"/>
        <v>1.0000000000000002</v>
      </c>
      <c r="E168" s="252"/>
      <c r="F168" s="250"/>
      <c r="G168" s="248"/>
      <c r="H168" s="248"/>
      <c r="I168" s="248"/>
      <c r="J168" s="248"/>
      <c r="K168" s="248"/>
      <c r="L168" s="257"/>
      <c r="M168" s="248"/>
      <c r="N168" s="248"/>
      <c r="O168" s="248"/>
      <c r="P168" s="248"/>
      <c r="Q168" s="248"/>
      <c r="R168" s="248"/>
      <c r="S168" s="248"/>
      <c r="T168" s="248"/>
      <c r="U168" s="248"/>
      <c r="V168" s="248"/>
      <c r="W168" s="248"/>
      <c r="X168" s="248"/>
      <c r="Y168" s="248"/>
      <c r="Z168" s="250"/>
      <c r="AA168" s="250"/>
      <c r="AB168" s="248"/>
      <c r="AC168" s="248"/>
      <c r="AD168" s="248"/>
      <c r="AE168" s="248"/>
      <c r="AF168" s="248"/>
      <c r="AG168" s="248"/>
      <c r="AH168" s="248"/>
      <c r="AI168" s="248"/>
      <c r="AJ168" s="248"/>
      <c r="AK168" s="248"/>
      <c r="AL168" s="248"/>
    </row>
    <row r="169" spans="2:38" hidden="1" x14ac:dyDescent="0.3">
      <c r="B169" s="248"/>
      <c r="C169" s="251">
        <f t="shared" ca="1" si="22"/>
        <v>2096</v>
      </c>
      <c r="D169" s="252">
        <f t="shared" ca="1" si="21"/>
        <v>1.0000000000000002</v>
      </c>
      <c r="E169" s="252"/>
      <c r="F169" s="250"/>
      <c r="G169" s="248"/>
      <c r="H169" s="248"/>
      <c r="I169" s="248"/>
      <c r="J169" s="248"/>
      <c r="K169" s="248"/>
      <c r="L169" s="257"/>
      <c r="M169" s="248"/>
      <c r="N169" s="248"/>
      <c r="O169" s="248"/>
      <c r="P169" s="248"/>
      <c r="Q169" s="248"/>
      <c r="R169" s="248"/>
      <c r="S169" s="248"/>
      <c r="T169" s="248"/>
      <c r="U169" s="248"/>
      <c r="V169" s="248"/>
      <c r="W169" s="248"/>
      <c r="X169" s="248"/>
      <c r="Y169" s="248"/>
      <c r="Z169" s="250"/>
      <c r="AA169" s="250"/>
      <c r="AB169" s="248"/>
      <c r="AC169" s="248"/>
      <c r="AD169" s="248"/>
      <c r="AE169" s="248"/>
      <c r="AF169" s="248"/>
      <c r="AG169" s="248"/>
      <c r="AH169" s="248"/>
      <c r="AI169" s="248"/>
      <c r="AJ169" s="248"/>
      <c r="AK169" s="248"/>
      <c r="AL169" s="248"/>
    </row>
    <row r="170" spans="2:38" hidden="1" x14ac:dyDescent="0.3">
      <c r="B170" s="248"/>
      <c r="C170" s="251">
        <f t="shared" ca="1" si="22"/>
        <v>2097</v>
      </c>
      <c r="D170" s="252">
        <f t="shared" ca="1" si="21"/>
        <v>1.0000000000000002</v>
      </c>
      <c r="E170" s="252"/>
      <c r="F170" s="250"/>
      <c r="G170" s="248"/>
      <c r="H170" s="248"/>
      <c r="I170" s="248"/>
      <c r="J170" s="248"/>
      <c r="K170" s="248"/>
      <c r="L170" s="257"/>
      <c r="M170" s="248"/>
      <c r="N170" s="248"/>
      <c r="O170" s="248"/>
      <c r="P170" s="248"/>
      <c r="Q170" s="248"/>
      <c r="R170" s="248"/>
      <c r="S170" s="248"/>
      <c r="T170" s="248"/>
      <c r="U170" s="248"/>
      <c r="V170" s="248"/>
      <c r="W170" s="248"/>
      <c r="X170" s="248"/>
      <c r="Y170" s="248"/>
      <c r="Z170" s="250"/>
      <c r="AA170" s="250"/>
      <c r="AB170" s="248"/>
      <c r="AC170" s="248"/>
      <c r="AD170" s="248"/>
      <c r="AE170" s="248"/>
      <c r="AF170" s="248"/>
      <c r="AG170" s="248"/>
      <c r="AH170" s="248"/>
      <c r="AI170" s="248"/>
      <c r="AJ170" s="248"/>
      <c r="AK170" s="248"/>
      <c r="AL170" s="248"/>
    </row>
    <row r="171" spans="2:38" hidden="1" x14ac:dyDescent="0.3">
      <c r="B171" s="248"/>
      <c r="C171" s="251">
        <f t="shared" ca="1" si="22"/>
        <v>2098</v>
      </c>
      <c r="D171" s="252">
        <f t="shared" ca="1" si="21"/>
        <v>1.0000000000000002</v>
      </c>
      <c r="E171" s="252"/>
      <c r="F171" s="250"/>
      <c r="G171" s="248"/>
      <c r="H171" s="248"/>
      <c r="I171" s="248"/>
      <c r="J171" s="248"/>
      <c r="K171" s="248"/>
      <c r="L171" s="257"/>
      <c r="M171" s="248"/>
      <c r="N171" s="248"/>
      <c r="O171" s="248"/>
      <c r="P171" s="248"/>
      <c r="Q171" s="248"/>
      <c r="R171" s="248"/>
      <c r="S171" s="248"/>
      <c r="T171" s="248"/>
      <c r="U171" s="248"/>
      <c r="V171" s="248"/>
      <c r="W171" s="248"/>
      <c r="X171" s="248"/>
      <c r="Y171" s="248"/>
      <c r="Z171" s="250"/>
      <c r="AA171" s="250"/>
      <c r="AB171" s="248"/>
      <c r="AC171" s="248"/>
      <c r="AD171" s="248"/>
      <c r="AE171" s="248"/>
      <c r="AF171" s="248"/>
      <c r="AG171" s="248"/>
      <c r="AH171" s="248"/>
      <c r="AI171" s="248"/>
      <c r="AJ171" s="248"/>
      <c r="AK171" s="248"/>
      <c r="AL171" s="248"/>
    </row>
    <row r="172" spans="2:38" hidden="1" x14ac:dyDescent="0.3">
      <c r="B172" s="248"/>
      <c r="C172" s="251">
        <f t="shared" ca="1" si="22"/>
        <v>2099</v>
      </c>
      <c r="D172" s="252">
        <f t="shared" ca="1" si="21"/>
        <v>1.0000000000000002</v>
      </c>
      <c r="E172" s="252"/>
      <c r="F172" s="250"/>
      <c r="G172" s="248"/>
      <c r="H172" s="248"/>
      <c r="I172" s="248"/>
      <c r="J172" s="248"/>
      <c r="K172" s="248"/>
      <c r="L172" s="257"/>
      <c r="M172" s="248"/>
      <c r="N172" s="248"/>
      <c r="O172" s="248"/>
      <c r="P172" s="248"/>
      <c r="Q172" s="248"/>
      <c r="R172" s="248"/>
      <c r="S172" s="248"/>
      <c r="T172" s="248"/>
      <c r="U172" s="248"/>
      <c r="V172" s="248"/>
      <c r="W172" s="248"/>
      <c r="X172" s="248"/>
      <c r="Y172" s="248"/>
      <c r="Z172" s="250"/>
      <c r="AA172" s="250"/>
      <c r="AB172" s="248"/>
      <c r="AC172" s="248"/>
      <c r="AD172" s="248"/>
      <c r="AE172" s="248"/>
      <c r="AF172" s="248"/>
      <c r="AG172" s="248"/>
      <c r="AH172" s="248"/>
      <c r="AI172" s="248"/>
      <c r="AJ172" s="248"/>
      <c r="AK172" s="248"/>
      <c r="AL172" s="248"/>
    </row>
    <row r="173" spans="2:38" hidden="1" x14ac:dyDescent="0.3">
      <c r="B173" s="248"/>
      <c r="C173" s="251">
        <f t="shared" ca="1" si="22"/>
        <v>2100</v>
      </c>
      <c r="D173" s="252">
        <f t="shared" ref="D173:D199" ca="1" si="23">LOOKUP(C160,G$4:G$108,O$4:O$108)</f>
        <v>1.0000000000000002</v>
      </c>
      <c r="E173" s="252"/>
      <c r="F173" s="250"/>
      <c r="G173" s="248"/>
      <c r="H173" s="248"/>
      <c r="I173" s="248"/>
      <c r="J173" s="248"/>
      <c r="K173" s="248"/>
      <c r="L173" s="257"/>
      <c r="M173" s="248"/>
      <c r="N173" s="248"/>
      <c r="O173" s="248"/>
      <c r="P173" s="248"/>
      <c r="Q173" s="248"/>
      <c r="R173" s="248"/>
      <c r="S173" s="248"/>
      <c r="T173" s="248"/>
      <c r="U173" s="248"/>
      <c r="V173" s="248"/>
      <c r="W173" s="248"/>
      <c r="X173" s="248"/>
      <c r="Y173" s="248"/>
      <c r="Z173" s="250"/>
      <c r="AA173" s="250"/>
      <c r="AB173" s="248"/>
      <c r="AC173" s="248"/>
      <c r="AD173" s="248"/>
      <c r="AE173" s="248"/>
      <c r="AF173" s="248"/>
      <c r="AG173" s="248"/>
      <c r="AH173" s="248"/>
      <c r="AI173" s="248"/>
      <c r="AJ173" s="248"/>
      <c r="AK173" s="248"/>
      <c r="AL173" s="248"/>
    </row>
    <row r="174" spans="2:38" hidden="1" x14ac:dyDescent="0.3">
      <c r="B174" s="248"/>
      <c r="C174" s="251">
        <f t="shared" ca="1" si="22"/>
        <v>2101</v>
      </c>
      <c r="D174" s="252">
        <f t="shared" ca="1" si="23"/>
        <v>1.0000000000000002</v>
      </c>
      <c r="E174" s="252"/>
      <c r="F174" s="250"/>
      <c r="G174" s="248"/>
      <c r="H174" s="248"/>
      <c r="I174" s="248"/>
      <c r="J174" s="248"/>
      <c r="K174" s="248"/>
      <c r="L174" s="257"/>
      <c r="M174" s="248"/>
      <c r="N174" s="248"/>
      <c r="O174" s="248"/>
      <c r="P174" s="248"/>
      <c r="Q174" s="248"/>
      <c r="R174" s="248"/>
      <c r="S174" s="248"/>
      <c r="T174" s="248"/>
      <c r="U174" s="248"/>
      <c r="V174" s="248"/>
      <c r="W174" s="248"/>
      <c r="X174" s="248"/>
      <c r="Y174" s="248"/>
      <c r="Z174" s="250"/>
      <c r="AA174" s="250"/>
      <c r="AB174" s="248"/>
      <c r="AC174" s="248"/>
      <c r="AD174" s="248"/>
      <c r="AE174" s="248"/>
      <c r="AF174" s="248"/>
      <c r="AG174" s="248"/>
      <c r="AH174" s="248"/>
      <c r="AI174" s="248"/>
      <c r="AJ174" s="248"/>
      <c r="AK174" s="248"/>
      <c r="AL174" s="248"/>
    </row>
    <row r="175" spans="2:38" hidden="1" x14ac:dyDescent="0.3">
      <c r="B175" s="248"/>
      <c r="C175" s="251">
        <f t="shared" ca="1" si="22"/>
        <v>2102</v>
      </c>
      <c r="D175" s="252">
        <f t="shared" ca="1" si="23"/>
        <v>1.0000000000000002</v>
      </c>
      <c r="E175" s="252"/>
      <c r="F175" s="250"/>
      <c r="G175" s="248"/>
      <c r="H175" s="248"/>
      <c r="I175" s="248"/>
      <c r="J175" s="248"/>
      <c r="K175" s="248"/>
      <c r="L175" s="257"/>
      <c r="M175" s="248"/>
      <c r="N175" s="248"/>
      <c r="O175" s="248"/>
      <c r="P175" s="248"/>
      <c r="Q175" s="248"/>
      <c r="R175" s="248"/>
      <c r="S175" s="248"/>
      <c r="T175" s="248"/>
      <c r="U175" s="248"/>
      <c r="V175" s="248"/>
      <c r="W175" s="248"/>
      <c r="X175" s="248"/>
      <c r="Y175" s="248"/>
      <c r="Z175" s="250"/>
      <c r="AA175" s="250"/>
      <c r="AB175" s="248"/>
      <c r="AC175" s="248"/>
      <c r="AD175" s="248"/>
      <c r="AE175" s="248"/>
      <c r="AF175" s="248"/>
      <c r="AG175" s="248"/>
      <c r="AH175" s="248"/>
      <c r="AI175" s="248"/>
      <c r="AJ175" s="248"/>
      <c r="AK175" s="248"/>
      <c r="AL175" s="248"/>
    </row>
    <row r="176" spans="2:38" hidden="1" x14ac:dyDescent="0.3">
      <c r="B176" s="248"/>
      <c r="C176" s="251">
        <f t="shared" ca="1" si="22"/>
        <v>2103</v>
      </c>
      <c r="D176" s="252">
        <f t="shared" ca="1" si="23"/>
        <v>1.0000000000000002</v>
      </c>
      <c r="E176" s="252"/>
      <c r="F176" s="250"/>
      <c r="G176" s="248"/>
      <c r="H176" s="248"/>
      <c r="I176" s="248"/>
      <c r="J176" s="248"/>
      <c r="K176" s="248"/>
      <c r="L176" s="257"/>
      <c r="M176" s="248"/>
      <c r="N176" s="248"/>
      <c r="O176" s="248"/>
      <c r="P176" s="248"/>
      <c r="Q176" s="248"/>
      <c r="R176" s="248"/>
      <c r="S176" s="248"/>
      <c r="T176" s="248"/>
      <c r="U176" s="248"/>
      <c r="V176" s="248"/>
      <c r="W176" s="248"/>
      <c r="X176" s="248"/>
      <c r="Y176" s="248"/>
      <c r="Z176" s="250"/>
      <c r="AA176" s="250"/>
      <c r="AB176" s="248"/>
      <c r="AC176" s="248"/>
      <c r="AD176" s="248"/>
      <c r="AE176" s="248"/>
      <c r="AF176" s="248"/>
      <c r="AG176" s="248"/>
      <c r="AH176" s="248"/>
      <c r="AI176" s="248"/>
      <c r="AJ176" s="248"/>
      <c r="AK176" s="248"/>
      <c r="AL176" s="248"/>
    </row>
    <row r="177" spans="2:38" hidden="1" x14ac:dyDescent="0.3">
      <c r="B177" s="248"/>
      <c r="C177" s="251">
        <f t="shared" ca="1" si="22"/>
        <v>2104</v>
      </c>
      <c r="D177" s="252">
        <f t="shared" ca="1" si="23"/>
        <v>1.0000000000000002</v>
      </c>
      <c r="E177" s="252"/>
      <c r="F177" s="250"/>
      <c r="G177" s="248"/>
      <c r="H177" s="248"/>
      <c r="I177" s="248"/>
      <c r="J177" s="248"/>
      <c r="K177" s="248"/>
      <c r="L177" s="257"/>
      <c r="M177" s="248"/>
      <c r="N177" s="248"/>
      <c r="O177" s="248"/>
      <c r="P177" s="248"/>
      <c r="Q177" s="248"/>
      <c r="R177" s="248"/>
      <c r="S177" s="248"/>
      <c r="T177" s="248"/>
      <c r="U177" s="248"/>
      <c r="V177" s="248"/>
      <c r="W177" s="248"/>
      <c r="X177" s="248"/>
      <c r="Y177" s="248"/>
      <c r="Z177" s="250"/>
      <c r="AA177" s="250"/>
      <c r="AB177" s="248"/>
      <c r="AC177" s="248"/>
      <c r="AD177" s="248"/>
      <c r="AE177" s="248"/>
      <c r="AF177" s="248"/>
      <c r="AG177" s="248"/>
      <c r="AH177" s="248"/>
      <c r="AI177" s="248"/>
      <c r="AJ177" s="248"/>
      <c r="AK177" s="248"/>
      <c r="AL177" s="248"/>
    </row>
    <row r="178" spans="2:38" hidden="1" x14ac:dyDescent="0.3">
      <c r="B178" s="248"/>
      <c r="C178" s="251">
        <f t="shared" ca="1" si="22"/>
        <v>2105</v>
      </c>
      <c r="D178" s="252">
        <f t="shared" ca="1" si="23"/>
        <v>1.0000000000000002</v>
      </c>
      <c r="E178" s="252"/>
      <c r="F178" s="250"/>
      <c r="G178" s="248"/>
      <c r="H178" s="248"/>
      <c r="I178" s="248"/>
      <c r="J178" s="248"/>
      <c r="K178" s="248"/>
      <c r="L178" s="257"/>
      <c r="M178" s="248"/>
      <c r="N178" s="248"/>
      <c r="O178" s="248"/>
      <c r="P178" s="248"/>
      <c r="Q178" s="248"/>
      <c r="R178" s="248"/>
      <c r="S178" s="248"/>
      <c r="T178" s="248"/>
      <c r="U178" s="248"/>
      <c r="V178" s="248"/>
      <c r="W178" s="248"/>
      <c r="X178" s="248"/>
      <c r="Y178" s="248"/>
      <c r="Z178" s="250"/>
      <c r="AA178" s="250"/>
      <c r="AB178" s="248"/>
      <c r="AC178" s="248"/>
      <c r="AD178" s="248"/>
      <c r="AE178" s="248"/>
      <c r="AF178" s="248"/>
      <c r="AG178" s="248"/>
      <c r="AH178" s="248"/>
      <c r="AI178" s="248"/>
      <c r="AJ178" s="248"/>
      <c r="AK178" s="248"/>
      <c r="AL178" s="248"/>
    </row>
    <row r="179" spans="2:38" hidden="1" x14ac:dyDescent="0.3">
      <c r="B179" s="248"/>
      <c r="C179" s="251">
        <f t="shared" ca="1" si="22"/>
        <v>2106</v>
      </c>
      <c r="D179" s="252">
        <f t="shared" ca="1" si="23"/>
        <v>1.0000000000000002</v>
      </c>
      <c r="E179" s="252"/>
      <c r="F179" s="250"/>
      <c r="G179" s="248"/>
      <c r="H179" s="248"/>
      <c r="I179" s="248"/>
      <c r="J179" s="248"/>
      <c r="K179" s="248"/>
      <c r="L179" s="257"/>
      <c r="M179" s="248"/>
      <c r="N179" s="248"/>
      <c r="O179" s="248"/>
      <c r="P179" s="248"/>
      <c r="Q179" s="248"/>
      <c r="R179" s="248"/>
      <c r="S179" s="248"/>
      <c r="T179" s="248"/>
      <c r="U179" s="248"/>
      <c r="V179" s="248"/>
      <c r="W179" s="248"/>
      <c r="X179" s="248"/>
      <c r="Y179" s="248"/>
      <c r="Z179" s="250"/>
      <c r="AA179" s="250"/>
      <c r="AB179" s="248"/>
      <c r="AC179" s="248"/>
      <c r="AD179" s="248"/>
      <c r="AE179" s="248"/>
      <c r="AF179" s="248"/>
      <c r="AG179" s="248"/>
      <c r="AH179" s="248"/>
      <c r="AI179" s="248"/>
      <c r="AJ179" s="248"/>
      <c r="AK179" s="248"/>
      <c r="AL179" s="248"/>
    </row>
    <row r="180" spans="2:38" hidden="1" x14ac:dyDescent="0.3">
      <c r="B180" s="248"/>
      <c r="C180" s="251">
        <f t="shared" ca="1" si="22"/>
        <v>2107</v>
      </c>
      <c r="D180" s="252">
        <f t="shared" ca="1" si="23"/>
        <v>1.0000000000000002</v>
      </c>
      <c r="E180" s="252"/>
      <c r="F180" s="250"/>
      <c r="G180" s="248"/>
      <c r="H180" s="248"/>
      <c r="I180" s="248"/>
      <c r="J180" s="248"/>
      <c r="K180" s="248"/>
      <c r="L180" s="257"/>
      <c r="M180" s="248"/>
      <c r="N180" s="248"/>
      <c r="O180" s="248"/>
      <c r="P180" s="248"/>
      <c r="Q180" s="248"/>
      <c r="R180" s="248"/>
      <c r="S180" s="248"/>
      <c r="T180" s="248"/>
      <c r="U180" s="248"/>
      <c r="V180" s="248"/>
      <c r="W180" s="248"/>
      <c r="X180" s="248"/>
      <c r="Y180" s="248"/>
      <c r="Z180" s="250"/>
      <c r="AA180" s="250"/>
      <c r="AB180" s="248"/>
      <c r="AC180" s="248"/>
      <c r="AD180" s="248"/>
      <c r="AE180" s="248"/>
      <c r="AF180" s="248"/>
      <c r="AG180" s="248"/>
      <c r="AH180" s="248"/>
      <c r="AI180" s="248"/>
      <c r="AJ180" s="248"/>
      <c r="AK180" s="248"/>
      <c r="AL180" s="248"/>
    </row>
    <row r="181" spans="2:38" hidden="1" x14ac:dyDescent="0.3">
      <c r="B181" s="248"/>
      <c r="C181" s="251">
        <f t="shared" ca="1" si="22"/>
        <v>2108</v>
      </c>
      <c r="D181" s="252">
        <f t="shared" ca="1" si="23"/>
        <v>1.0000000000000002</v>
      </c>
      <c r="E181" s="252"/>
      <c r="F181" s="250"/>
      <c r="G181" s="248"/>
      <c r="H181" s="248"/>
      <c r="I181" s="248"/>
      <c r="J181" s="248"/>
      <c r="K181" s="248"/>
      <c r="L181" s="257"/>
      <c r="M181" s="248"/>
      <c r="N181" s="248"/>
      <c r="O181" s="248"/>
      <c r="P181" s="248"/>
      <c r="Q181" s="248"/>
      <c r="R181" s="248"/>
      <c r="S181" s="248"/>
      <c r="T181" s="248"/>
      <c r="U181" s="248"/>
      <c r="V181" s="248"/>
      <c r="W181" s="248"/>
      <c r="X181" s="248"/>
      <c r="Y181" s="248"/>
      <c r="Z181" s="250"/>
      <c r="AA181" s="250"/>
      <c r="AB181" s="248"/>
      <c r="AC181" s="248"/>
      <c r="AD181" s="248"/>
      <c r="AE181" s="248"/>
      <c r="AF181" s="248"/>
      <c r="AG181" s="248"/>
      <c r="AH181" s="248"/>
      <c r="AI181" s="248"/>
      <c r="AJ181" s="248"/>
      <c r="AK181" s="248"/>
      <c r="AL181" s="248"/>
    </row>
    <row r="182" spans="2:38" hidden="1" x14ac:dyDescent="0.3">
      <c r="B182" s="248"/>
      <c r="C182" s="251">
        <f t="shared" ca="1" si="22"/>
        <v>2109</v>
      </c>
      <c r="D182" s="252">
        <f t="shared" ca="1" si="23"/>
        <v>1.0000000000000002</v>
      </c>
      <c r="E182" s="252"/>
      <c r="F182" s="250"/>
      <c r="G182" s="248"/>
      <c r="H182" s="248"/>
      <c r="I182" s="248"/>
      <c r="J182" s="248"/>
      <c r="K182" s="248"/>
      <c r="L182" s="257"/>
      <c r="M182" s="248"/>
      <c r="N182" s="248"/>
      <c r="O182" s="248"/>
      <c r="P182" s="248"/>
      <c r="Q182" s="248"/>
      <c r="R182" s="248"/>
      <c r="S182" s="248"/>
      <c r="T182" s="248"/>
      <c r="U182" s="248"/>
      <c r="V182" s="248"/>
      <c r="W182" s="248"/>
      <c r="X182" s="248"/>
      <c r="Y182" s="248"/>
      <c r="Z182" s="250"/>
      <c r="AA182" s="250"/>
      <c r="AB182" s="248"/>
      <c r="AC182" s="248"/>
      <c r="AD182" s="248"/>
      <c r="AE182" s="248"/>
      <c r="AF182" s="248"/>
      <c r="AG182" s="248"/>
      <c r="AH182" s="248"/>
      <c r="AI182" s="248"/>
      <c r="AJ182" s="248"/>
      <c r="AK182" s="248"/>
      <c r="AL182" s="248"/>
    </row>
    <row r="183" spans="2:38" hidden="1" x14ac:dyDescent="0.3">
      <c r="B183" s="248"/>
      <c r="C183" s="251">
        <f t="shared" ca="1" si="22"/>
        <v>2110</v>
      </c>
      <c r="D183" s="252">
        <f t="shared" ca="1" si="23"/>
        <v>1.0000000000000002</v>
      </c>
      <c r="E183" s="252"/>
      <c r="F183" s="250"/>
      <c r="G183" s="248"/>
      <c r="H183" s="248"/>
      <c r="I183" s="248"/>
      <c r="J183" s="248"/>
      <c r="K183" s="248"/>
      <c r="L183" s="257"/>
      <c r="M183" s="248"/>
      <c r="N183" s="248"/>
      <c r="O183" s="248"/>
      <c r="P183" s="248"/>
      <c r="Q183" s="248"/>
      <c r="R183" s="248"/>
      <c r="S183" s="248"/>
      <c r="T183" s="248"/>
      <c r="U183" s="248"/>
      <c r="V183" s="248"/>
      <c r="W183" s="248"/>
      <c r="X183" s="248"/>
      <c r="Y183" s="248"/>
      <c r="Z183" s="250"/>
      <c r="AA183" s="250"/>
      <c r="AB183" s="248"/>
      <c r="AC183" s="248"/>
      <c r="AD183" s="248"/>
      <c r="AE183" s="248"/>
      <c r="AF183" s="248"/>
      <c r="AG183" s="248"/>
      <c r="AH183" s="248"/>
      <c r="AI183" s="248"/>
      <c r="AJ183" s="248"/>
      <c r="AK183" s="248"/>
      <c r="AL183" s="248"/>
    </row>
    <row r="184" spans="2:38" hidden="1" x14ac:dyDescent="0.3">
      <c r="B184" s="248"/>
      <c r="C184" s="251">
        <f t="shared" ca="1" si="22"/>
        <v>2111</v>
      </c>
      <c r="D184" s="252">
        <f t="shared" ca="1" si="23"/>
        <v>1.0000000000000002</v>
      </c>
      <c r="E184" s="252"/>
      <c r="F184" s="250"/>
      <c r="G184" s="248"/>
      <c r="H184" s="248"/>
      <c r="I184" s="248"/>
      <c r="J184" s="248"/>
      <c r="K184" s="248"/>
      <c r="L184" s="257"/>
      <c r="M184" s="248"/>
      <c r="N184" s="248"/>
      <c r="O184" s="248"/>
      <c r="P184" s="248"/>
      <c r="Q184" s="248"/>
      <c r="R184" s="248"/>
      <c r="S184" s="248"/>
      <c r="T184" s="248"/>
      <c r="U184" s="248"/>
      <c r="V184" s="248"/>
      <c r="W184" s="248"/>
      <c r="X184" s="248"/>
      <c r="Y184" s="248"/>
      <c r="Z184" s="250"/>
      <c r="AA184" s="250"/>
      <c r="AB184" s="248"/>
      <c r="AC184" s="248"/>
      <c r="AD184" s="248"/>
      <c r="AE184" s="248"/>
      <c r="AF184" s="248"/>
      <c r="AG184" s="248"/>
      <c r="AH184" s="248"/>
      <c r="AI184" s="248"/>
      <c r="AJ184" s="248"/>
      <c r="AK184" s="248"/>
      <c r="AL184" s="248"/>
    </row>
    <row r="185" spans="2:38" hidden="1" x14ac:dyDescent="0.3">
      <c r="B185" s="248"/>
      <c r="C185" s="251">
        <f t="shared" ca="1" si="22"/>
        <v>2112</v>
      </c>
      <c r="D185" s="252">
        <f t="shared" ca="1" si="23"/>
        <v>1.0000000000000002</v>
      </c>
      <c r="E185" s="252"/>
      <c r="F185" s="250"/>
      <c r="G185" s="248"/>
      <c r="H185" s="248"/>
      <c r="I185" s="248"/>
      <c r="J185" s="248"/>
      <c r="K185" s="248"/>
      <c r="L185" s="257"/>
      <c r="M185" s="248"/>
      <c r="N185" s="248"/>
      <c r="O185" s="248"/>
      <c r="P185" s="248"/>
      <c r="Q185" s="248"/>
      <c r="R185" s="248"/>
      <c r="S185" s="248"/>
      <c r="T185" s="248"/>
      <c r="U185" s="248"/>
      <c r="V185" s="248"/>
      <c r="W185" s="248"/>
      <c r="X185" s="248"/>
      <c r="Y185" s="248"/>
      <c r="Z185" s="250"/>
      <c r="AA185" s="250"/>
      <c r="AB185" s="248"/>
      <c r="AC185" s="248"/>
      <c r="AD185" s="248"/>
      <c r="AE185" s="248"/>
      <c r="AF185" s="248"/>
      <c r="AG185" s="248"/>
      <c r="AH185" s="248"/>
      <c r="AI185" s="248"/>
      <c r="AJ185" s="248"/>
      <c r="AK185" s="248"/>
      <c r="AL185" s="248"/>
    </row>
    <row r="186" spans="2:38" hidden="1" x14ac:dyDescent="0.3">
      <c r="B186" s="248"/>
      <c r="C186" s="251">
        <f t="shared" ca="1" si="22"/>
        <v>2113</v>
      </c>
      <c r="D186" s="252">
        <f t="shared" ca="1" si="23"/>
        <v>1.0000000000000002</v>
      </c>
      <c r="E186" s="252"/>
      <c r="F186" s="250"/>
      <c r="G186" s="248"/>
      <c r="H186" s="248"/>
      <c r="I186" s="248"/>
      <c r="J186" s="248"/>
      <c r="K186" s="248"/>
      <c r="L186" s="257"/>
      <c r="M186" s="248"/>
      <c r="N186" s="248"/>
      <c r="O186" s="248"/>
      <c r="P186" s="248"/>
      <c r="Q186" s="248"/>
      <c r="R186" s="248"/>
      <c r="S186" s="248"/>
      <c r="T186" s="248"/>
      <c r="U186" s="248"/>
      <c r="V186" s="248"/>
      <c r="W186" s="248"/>
      <c r="X186" s="248"/>
      <c r="Y186" s="248"/>
      <c r="Z186" s="250"/>
      <c r="AA186" s="250"/>
      <c r="AB186" s="248"/>
      <c r="AC186" s="248"/>
      <c r="AD186" s="248"/>
      <c r="AE186" s="248"/>
      <c r="AF186" s="248"/>
      <c r="AG186" s="248"/>
      <c r="AH186" s="248"/>
      <c r="AI186" s="248"/>
      <c r="AJ186" s="248"/>
      <c r="AK186" s="248"/>
      <c r="AL186" s="248"/>
    </row>
    <row r="187" spans="2:38" hidden="1" x14ac:dyDescent="0.3">
      <c r="B187" s="248"/>
      <c r="C187" s="251"/>
      <c r="D187" s="252">
        <f t="shared" ca="1" si="23"/>
        <v>1</v>
      </c>
      <c r="E187" s="252"/>
      <c r="F187" s="250"/>
      <c r="G187" s="248"/>
      <c r="H187" s="248"/>
      <c r="I187" s="248"/>
      <c r="J187" s="248"/>
      <c r="K187" s="248"/>
      <c r="L187" s="257"/>
      <c r="M187" s="248"/>
      <c r="N187" s="248"/>
      <c r="O187" s="248"/>
      <c r="P187" s="248"/>
      <c r="Q187" s="248"/>
      <c r="R187" s="248"/>
      <c r="S187" s="248"/>
      <c r="T187" s="248"/>
      <c r="U187" s="248"/>
      <c r="V187" s="248"/>
      <c r="W187" s="248"/>
      <c r="X187" s="248"/>
      <c r="Y187" s="248"/>
      <c r="Z187" s="250"/>
      <c r="AA187" s="250"/>
      <c r="AB187" s="248"/>
      <c r="AC187" s="248"/>
      <c r="AD187" s="248"/>
      <c r="AE187" s="248"/>
      <c r="AF187" s="248"/>
      <c r="AG187" s="248"/>
      <c r="AH187" s="248"/>
      <c r="AI187" s="248"/>
      <c r="AJ187" s="248"/>
      <c r="AK187" s="248"/>
      <c r="AL187" s="248"/>
    </row>
    <row r="188" spans="2:38" hidden="1" x14ac:dyDescent="0.3">
      <c r="B188" s="248"/>
      <c r="C188" s="251"/>
      <c r="D188" s="252">
        <f t="shared" ca="1" si="23"/>
        <v>1</v>
      </c>
      <c r="E188" s="252"/>
      <c r="F188" s="250"/>
      <c r="G188" s="248"/>
      <c r="H188" s="248"/>
      <c r="I188" s="248"/>
      <c r="J188" s="248"/>
      <c r="K188" s="248"/>
      <c r="L188" s="257"/>
      <c r="M188" s="248"/>
      <c r="N188" s="248"/>
      <c r="O188" s="248"/>
      <c r="P188" s="248"/>
      <c r="Q188" s="248"/>
      <c r="R188" s="248"/>
      <c r="S188" s="248"/>
      <c r="T188" s="248"/>
      <c r="U188" s="248"/>
      <c r="V188" s="248"/>
      <c r="W188" s="248"/>
      <c r="X188" s="248"/>
      <c r="Y188" s="248"/>
      <c r="Z188" s="250"/>
      <c r="AA188" s="250"/>
      <c r="AB188" s="248"/>
      <c r="AC188" s="248"/>
      <c r="AD188" s="248"/>
      <c r="AE188" s="248"/>
      <c r="AF188" s="248"/>
      <c r="AG188" s="248"/>
      <c r="AH188" s="248"/>
      <c r="AI188" s="248"/>
      <c r="AJ188" s="248"/>
      <c r="AK188" s="248"/>
      <c r="AL188" s="248"/>
    </row>
    <row r="189" spans="2:38" hidden="1" x14ac:dyDescent="0.3">
      <c r="B189" s="248"/>
      <c r="C189" s="251"/>
      <c r="D189" s="252">
        <f t="shared" ca="1" si="23"/>
        <v>1</v>
      </c>
      <c r="E189" s="252"/>
      <c r="F189" s="250"/>
      <c r="G189" s="248"/>
      <c r="H189" s="248"/>
      <c r="I189" s="248"/>
      <c r="J189" s="248"/>
      <c r="K189" s="248"/>
      <c r="L189" s="257"/>
      <c r="M189" s="248"/>
      <c r="N189" s="248"/>
      <c r="O189" s="248"/>
      <c r="P189" s="248"/>
      <c r="Q189" s="248"/>
      <c r="R189" s="248"/>
      <c r="S189" s="248"/>
      <c r="T189" s="248"/>
      <c r="U189" s="248"/>
      <c r="V189" s="248"/>
      <c r="W189" s="248"/>
      <c r="X189" s="248"/>
      <c r="Y189" s="248"/>
      <c r="Z189" s="250"/>
      <c r="AA189" s="250"/>
      <c r="AB189" s="248"/>
      <c r="AC189" s="248"/>
      <c r="AD189" s="248"/>
      <c r="AE189" s="248"/>
      <c r="AF189" s="248"/>
      <c r="AG189" s="248"/>
      <c r="AH189" s="248"/>
      <c r="AI189" s="248"/>
      <c r="AJ189" s="248"/>
      <c r="AK189" s="248"/>
      <c r="AL189" s="248"/>
    </row>
    <row r="190" spans="2:38" hidden="1" x14ac:dyDescent="0.3">
      <c r="B190" s="248"/>
      <c r="C190" s="251"/>
      <c r="D190" s="252">
        <f t="shared" ca="1" si="23"/>
        <v>1</v>
      </c>
      <c r="E190" s="252"/>
      <c r="F190" s="250"/>
      <c r="G190" s="248"/>
      <c r="H190" s="248"/>
      <c r="I190" s="248"/>
      <c r="J190" s="248"/>
      <c r="K190" s="248"/>
      <c r="L190" s="257"/>
      <c r="M190" s="248"/>
      <c r="N190" s="248"/>
      <c r="O190" s="248"/>
      <c r="P190" s="248"/>
      <c r="Q190" s="248"/>
      <c r="R190" s="248"/>
      <c r="S190" s="248"/>
      <c r="T190" s="248"/>
      <c r="U190" s="248"/>
      <c r="V190" s="248"/>
      <c r="W190" s="248"/>
      <c r="X190" s="248"/>
      <c r="Y190" s="248"/>
      <c r="Z190" s="250"/>
      <c r="AA190" s="250"/>
      <c r="AB190" s="248"/>
      <c r="AC190" s="248"/>
      <c r="AD190" s="248"/>
      <c r="AE190" s="248"/>
      <c r="AF190" s="248"/>
      <c r="AG190" s="248"/>
      <c r="AH190" s="248"/>
      <c r="AI190" s="248"/>
      <c r="AJ190" s="248"/>
      <c r="AK190" s="248"/>
      <c r="AL190" s="248"/>
    </row>
    <row r="191" spans="2:38" hidden="1" x14ac:dyDescent="0.3">
      <c r="B191" s="248"/>
      <c r="C191" s="251"/>
      <c r="D191" s="252">
        <f t="shared" ca="1" si="23"/>
        <v>1</v>
      </c>
      <c r="E191" s="252"/>
      <c r="F191" s="250"/>
      <c r="G191" s="248"/>
      <c r="H191" s="248"/>
      <c r="I191" s="248"/>
      <c r="J191" s="248"/>
      <c r="K191" s="248"/>
      <c r="L191" s="257"/>
      <c r="M191" s="248"/>
      <c r="N191" s="248"/>
      <c r="O191" s="248"/>
      <c r="P191" s="248"/>
      <c r="Q191" s="248"/>
      <c r="R191" s="248"/>
      <c r="S191" s="248"/>
      <c r="T191" s="248"/>
      <c r="U191" s="248"/>
      <c r="V191" s="248"/>
      <c r="W191" s="248"/>
      <c r="X191" s="248"/>
      <c r="Y191" s="248"/>
      <c r="Z191" s="250"/>
      <c r="AA191" s="250"/>
      <c r="AB191" s="248"/>
      <c r="AC191" s="248"/>
      <c r="AD191" s="248"/>
      <c r="AE191" s="248"/>
      <c r="AF191" s="248"/>
      <c r="AG191" s="248"/>
      <c r="AH191" s="248"/>
      <c r="AI191" s="248"/>
      <c r="AJ191" s="248"/>
      <c r="AK191" s="248"/>
      <c r="AL191" s="248"/>
    </row>
    <row r="192" spans="2:38" hidden="1" x14ac:dyDescent="0.3">
      <c r="B192" s="248"/>
      <c r="C192" s="251"/>
      <c r="D192" s="252">
        <f t="shared" ca="1" si="23"/>
        <v>1</v>
      </c>
      <c r="E192" s="252"/>
      <c r="F192" s="250"/>
      <c r="G192" s="248"/>
      <c r="H192" s="248"/>
      <c r="I192" s="248"/>
      <c r="J192" s="248"/>
      <c r="K192" s="248"/>
      <c r="L192" s="257"/>
      <c r="M192" s="248"/>
      <c r="N192" s="248"/>
      <c r="O192" s="248"/>
      <c r="P192" s="248"/>
      <c r="Q192" s="248"/>
      <c r="R192" s="248"/>
      <c r="S192" s="248"/>
      <c r="T192" s="248"/>
      <c r="U192" s="248"/>
      <c r="V192" s="248"/>
      <c r="W192" s="248"/>
      <c r="X192" s="248"/>
      <c r="Y192" s="248"/>
      <c r="Z192" s="250"/>
      <c r="AA192" s="250"/>
      <c r="AB192" s="248"/>
      <c r="AC192" s="248"/>
      <c r="AD192" s="248"/>
      <c r="AE192" s="248"/>
      <c r="AF192" s="248"/>
      <c r="AG192" s="248"/>
      <c r="AH192" s="248"/>
      <c r="AI192" s="248"/>
      <c r="AJ192" s="248"/>
      <c r="AK192" s="248"/>
      <c r="AL192" s="248"/>
    </row>
    <row r="193" spans="2:38" hidden="1" x14ac:dyDescent="0.3">
      <c r="B193" s="248"/>
      <c r="C193" s="251"/>
      <c r="D193" s="252">
        <f t="shared" ca="1" si="23"/>
        <v>1</v>
      </c>
      <c r="E193" s="252"/>
      <c r="F193" s="250"/>
      <c r="G193" s="248"/>
      <c r="H193" s="248"/>
      <c r="I193" s="248"/>
      <c r="J193" s="248"/>
      <c r="K193" s="248"/>
      <c r="L193" s="257"/>
      <c r="M193" s="248"/>
      <c r="N193" s="248"/>
      <c r="O193" s="248"/>
      <c r="P193" s="248"/>
      <c r="Q193" s="248"/>
      <c r="R193" s="248"/>
      <c r="S193" s="248"/>
      <c r="T193" s="248"/>
      <c r="U193" s="248"/>
      <c r="V193" s="248"/>
      <c r="W193" s="248"/>
      <c r="X193" s="248"/>
      <c r="Y193" s="248"/>
      <c r="Z193" s="250"/>
      <c r="AA193" s="250"/>
      <c r="AB193" s="248"/>
      <c r="AC193" s="248"/>
      <c r="AD193" s="248"/>
      <c r="AE193" s="248"/>
      <c r="AF193" s="248"/>
      <c r="AG193" s="248"/>
      <c r="AH193" s="248"/>
      <c r="AI193" s="248"/>
      <c r="AJ193" s="248"/>
      <c r="AK193" s="248"/>
      <c r="AL193" s="248"/>
    </row>
    <row r="194" spans="2:38" hidden="1" x14ac:dyDescent="0.3">
      <c r="B194" s="248"/>
      <c r="C194" s="251"/>
      <c r="D194" s="252">
        <f t="shared" ca="1" si="23"/>
        <v>1</v>
      </c>
      <c r="E194" s="252"/>
      <c r="F194" s="250"/>
      <c r="G194" s="248"/>
      <c r="H194" s="248"/>
      <c r="I194" s="248"/>
      <c r="J194" s="248"/>
      <c r="K194" s="248"/>
      <c r="L194" s="257"/>
      <c r="M194" s="248"/>
      <c r="N194" s="248"/>
      <c r="O194" s="248"/>
      <c r="P194" s="248"/>
      <c r="Q194" s="248"/>
      <c r="R194" s="248"/>
      <c r="S194" s="248"/>
      <c r="T194" s="248"/>
      <c r="U194" s="248"/>
      <c r="V194" s="248"/>
      <c r="W194" s="248"/>
      <c r="X194" s="248"/>
      <c r="Y194" s="248"/>
      <c r="Z194" s="250"/>
      <c r="AA194" s="250"/>
      <c r="AB194" s="248"/>
      <c r="AC194" s="248"/>
      <c r="AD194" s="248"/>
      <c r="AE194" s="248"/>
      <c r="AF194" s="248"/>
      <c r="AG194" s="248"/>
      <c r="AH194" s="248"/>
      <c r="AI194" s="248"/>
      <c r="AJ194" s="248"/>
      <c r="AK194" s="248"/>
      <c r="AL194" s="248"/>
    </row>
    <row r="195" spans="2:38" hidden="1" x14ac:dyDescent="0.3">
      <c r="B195" s="248"/>
      <c r="C195" s="251"/>
      <c r="D195" s="252">
        <f t="shared" ca="1" si="23"/>
        <v>1</v>
      </c>
      <c r="E195" s="252"/>
      <c r="F195" s="250"/>
      <c r="G195" s="248"/>
      <c r="H195" s="248"/>
      <c r="I195" s="248"/>
      <c r="J195" s="248"/>
      <c r="K195" s="248"/>
      <c r="L195" s="257"/>
      <c r="M195" s="248"/>
      <c r="N195" s="248"/>
      <c r="O195" s="248"/>
      <c r="P195" s="248"/>
      <c r="Q195" s="248"/>
      <c r="R195" s="248"/>
      <c r="S195" s="248"/>
      <c r="T195" s="248"/>
      <c r="U195" s="248"/>
      <c r="V195" s="248"/>
      <c r="W195" s="248"/>
      <c r="X195" s="248"/>
      <c r="Y195" s="248"/>
      <c r="Z195" s="250"/>
      <c r="AA195" s="250"/>
      <c r="AB195" s="248"/>
      <c r="AC195" s="248"/>
      <c r="AD195" s="248"/>
      <c r="AE195" s="248"/>
      <c r="AF195" s="248"/>
      <c r="AG195" s="248"/>
      <c r="AH195" s="248"/>
      <c r="AI195" s="248"/>
      <c r="AJ195" s="248"/>
      <c r="AK195" s="248"/>
      <c r="AL195" s="248"/>
    </row>
    <row r="196" spans="2:38" hidden="1" x14ac:dyDescent="0.3">
      <c r="B196" s="248"/>
      <c r="C196" s="251"/>
      <c r="D196" s="252">
        <f t="shared" ca="1" si="23"/>
        <v>1</v>
      </c>
      <c r="E196" s="252"/>
      <c r="F196" s="250"/>
      <c r="G196" s="248"/>
      <c r="H196" s="248"/>
      <c r="I196" s="248"/>
      <c r="J196" s="248"/>
      <c r="K196" s="248"/>
      <c r="L196" s="257"/>
      <c r="M196" s="248"/>
      <c r="N196" s="248"/>
      <c r="O196" s="248"/>
      <c r="P196" s="248"/>
      <c r="Q196" s="248"/>
      <c r="R196" s="248"/>
      <c r="S196" s="248"/>
      <c r="T196" s="248"/>
      <c r="U196" s="248"/>
      <c r="V196" s="248"/>
      <c r="W196" s="248"/>
      <c r="X196" s="248"/>
      <c r="Y196" s="248"/>
      <c r="Z196" s="250"/>
      <c r="AA196" s="250"/>
      <c r="AB196" s="248"/>
      <c r="AC196" s="248"/>
      <c r="AD196" s="248"/>
      <c r="AE196" s="248"/>
      <c r="AF196" s="248"/>
      <c r="AG196" s="248"/>
      <c r="AH196" s="248"/>
      <c r="AI196" s="248"/>
      <c r="AJ196" s="248"/>
      <c r="AK196" s="248"/>
      <c r="AL196" s="248"/>
    </row>
    <row r="197" spans="2:38" hidden="1" x14ac:dyDescent="0.3">
      <c r="B197" s="248"/>
      <c r="C197" s="251"/>
      <c r="D197" s="252">
        <f t="shared" ca="1" si="23"/>
        <v>1</v>
      </c>
      <c r="E197" s="252"/>
      <c r="F197" s="250"/>
      <c r="G197" s="248"/>
      <c r="H197" s="248"/>
      <c r="I197" s="248"/>
      <c r="J197" s="248"/>
      <c r="K197" s="248"/>
      <c r="L197" s="257"/>
      <c r="M197" s="248"/>
      <c r="N197" s="248"/>
      <c r="O197" s="248"/>
      <c r="P197" s="248"/>
      <c r="Q197" s="248"/>
      <c r="R197" s="248"/>
      <c r="S197" s="248"/>
      <c r="T197" s="248"/>
      <c r="U197" s="248"/>
      <c r="V197" s="248"/>
      <c r="W197" s="248"/>
      <c r="X197" s="248"/>
      <c r="Y197" s="248"/>
      <c r="Z197" s="250"/>
      <c r="AA197" s="250"/>
      <c r="AB197" s="248"/>
      <c r="AC197" s="248"/>
      <c r="AD197" s="248"/>
      <c r="AE197" s="248"/>
      <c r="AF197" s="248"/>
      <c r="AG197" s="248"/>
      <c r="AH197" s="248"/>
      <c r="AI197" s="248"/>
      <c r="AJ197" s="248"/>
      <c r="AK197" s="248"/>
      <c r="AL197" s="248"/>
    </row>
    <row r="198" spans="2:38" hidden="1" x14ac:dyDescent="0.3">
      <c r="B198" s="248"/>
      <c r="C198" s="251"/>
      <c r="D198" s="252">
        <f t="shared" ca="1" si="23"/>
        <v>1</v>
      </c>
      <c r="E198" s="252"/>
      <c r="F198" s="250"/>
      <c r="G198" s="248"/>
      <c r="H198" s="248"/>
      <c r="I198" s="248"/>
      <c r="J198" s="248"/>
      <c r="K198" s="248"/>
      <c r="L198" s="257"/>
      <c r="M198" s="248"/>
      <c r="N198" s="248"/>
      <c r="O198" s="248"/>
      <c r="P198" s="248"/>
      <c r="Q198" s="248"/>
      <c r="R198" s="248"/>
      <c r="S198" s="248"/>
      <c r="T198" s="248"/>
      <c r="U198" s="248"/>
      <c r="V198" s="248"/>
      <c r="W198" s="248"/>
      <c r="X198" s="248"/>
      <c r="Y198" s="248"/>
      <c r="Z198" s="250"/>
      <c r="AA198" s="250"/>
      <c r="AB198" s="248"/>
      <c r="AC198" s="248"/>
      <c r="AD198" s="248"/>
      <c r="AE198" s="248"/>
      <c r="AF198" s="248"/>
      <c r="AG198" s="248"/>
      <c r="AH198" s="248"/>
      <c r="AI198" s="248"/>
      <c r="AJ198" s="248"/>
      <c r="AK198" s="248"/>
      <c r="AL198" s="248"/>
    </row>
    <row r="199" spans="2:38" hidden="1" x14ac:dyDescent="0.3">
      <c r="B199" s="248"/>
      <c r="C199" s="251"/>
      <c r="D199" s="252">
        <f t="shared" ca="1" si="23"/>
        <v>1</v>
      </c>
      <c r="E199" s="252"/>
      <c r="F199" s="250"/>
      <c r="G199" s="248"/>
      <c r="H199" s="248"/>
      <c r="I199" s="248"/>
      <c r="J199" s="248"/>
      <c r="K199" s="248"/>
      <c r="L199" s="257"/>
      <c r="M199" s="248"/>
      <c r="N199" s="248"/>
      <c r="O199" s="248"/>
      <c r="P199" s="248"/>
      <c r="Q199" s="248"/>
      <c r="R199" s="248"/>
      <c r="S199" s="248"/>
      <c r="T199" s="248"/>
      <c r="U199" s="248"/>
      <c r="V199" s="248"/>
      <c r="W199" s="248"/>
      <c r="X199" s="248"/>
      <c r="Y199" s="248"/>
      <c r="Z199" s="250"/>
      <c r="AA199" s="250"/>
      <c r="AB199" s="248"/>
      <c r="AC199" s="248"/>
      <c r="AD199" s="248"/>
      <c r="AE199" s="248"/>
      <c r="AF199" s="248"/>
      <c r="AG199" s="248"/>
      <c r="AH199" s="248"/>
      <c r="AI199" s="248"/>
      <c r="AJ199" s="248"/>
      <c r="AK199" s="248"/>
      <c r="AL199" s="248"/>
    </row>
    <row r="200" spans="2:38" x14ac:dyDescent="0.3">
      <c r="B200" s="248"/>
      <c r="C200" s="251"/>
      <c r="D200" s="252"/>
      <c r="E200" s="248"/>
      <c r="F200" s="248"/>
      <c r="G200" s="248"/>
      <c r="H200" s="248"/>
      <c r="I200" s="248"/>
      <c r="J200" s="248"/>
      <c r="K200" s="248"/>
      <c r="L200" s="257"/>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row>
    <row r="201" spans="2:38" x14ac:dyDescent="0.3">
      <c r="B201" s="248"/>
      <c r="C201" s="251"/>
      <c r="D201" s="252"/>
      <c r="E201" s="248"/>
      <c r="F201" s="248"/>
      <c r="G201" s="248"/>
      <c r="H201" s="248"/>
      <c r="I201" s="248"/>
      <c r="J201" s="248"/>
      <c r="K201" s="248"/>
      <c r="L201" s="257"/>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row>
    <row r="202" spans="2:38" x14ac:dyDescent="0.3">
      <c r="B202" s="248"/>
      <c r="C202" s="251"/>
      <c r="D202" s="252"/>
      <c r="E202" s="248"/>
      <c r="F202" s="248"/>
      <c r="G202" s="248"/>
      <c r="H202" s="248"/>
      <c r="I202" s="248"/>
      <c r="J202" s="248"/>
      <c r="K202" s="248"/>
      <c r="L202" s="257"/>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row>
    <row r="203" spans="2:38" x14ac:dyDescent="0.3">
      <c r="B203" s="248"/>
      <c r="C203" s="251"/>
      <c r="D203" s="252"/>
      <c r="E203" s="248"/>
      <c r="F203" s="248"/>
      <c r="G203" s="248"/>
      <c r="H203" s="248"/>
      <c r="I203" s="248"/>
      <c r="J203" s="248"/>
      <c r="K203" s="248"/>
      <c r="L203" s="257"/>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row>
    <row r="204" spans="2:38" x14ac:dyDescent="0.3">
      <c r="B204" s="248"/>
      <c r="C204" s="251"/>
      <c r="D204" s="252"/>
      <c r="E204" s="248"/>
      <c r="F204" s="248"/>
      <c r="G204" s="248"/>
      <c r="H204" s="248"/>
      <c r="I204" s="248"/>
      <c r="J204" s="248"/>
      <c r="K204" s="248"/>
      <c r="L204" s="257"/>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row>
    <row r="205" spans="2:38" x14ac:dyDescent="0.3">
      <c r="B205" s="248"/>
      <c r="C205" s="251"/>
      <c r="D205" s="252"/>
      <c r="E205" s="248"/>
      <c r="F205" s="248"/>
      <c r="G205" s="248"/>
      <c r="H205" s="248"/>
      <c r="I205" s="248"/>
      <c r="J205" s="248"/>
      <c r="K205" s="248"/>
      <c r="L205" s="257"/>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row>
    <row r="206" spans="2:38" x14ac:dyDescent="0.3">
      <c r="B206" s="248"/>
      <c r="C206" s="251"/>
      <c r="D206" s="252"/>
      <c r="E206" s="248"/>
      <c r="F206" s="248"/>
      <c r="G206" s="248"/>
      <c r="H206" s="248"/>
      <c r="I206" s="248"/>
      <c r="J206" s="248"/>
      <c r="K206" s="248"/>
      <c r="L206" s="257"/>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row>
    <row r="207" spans="2:38" x14ac:dyDescent="0.3">
      <c r="B207" s="248"/>
      <c r="C207" s="251"/>
      <c r="D207" s="252"/>
      <c r="E207" s="248"/>
      <c r="F207" s="248"/>
      <c r="G207" s="248"/>
      <c r="H207" s="248"/>
      <c r="I207" s="248"/>
      <c r="J207" s="248"/>
      <c r="K207" s="248"/>
      <c r="L207" s="257"/>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row>
    <row r="208" spans="2:38" x14ac:dyDescent="0.3">
      <c r="B208" s="248"/>
      <c r="C208" s="251"/>
      <c r="D208" s="252"/>
      <c r="E208" s="248"/>
      <c r="F208" s="248"/>
      <c r="G208" s="248"/>
      <c r="H208" s="248"/>
      <c r="I208" s="248"/>
      <c r="J208" s="248"/>
      <c r="K208" s="248"/>
      <c r="L208" s="257"/>
      <c r="M208" s="248"/>
      <c r="N208" s="248"/>
      <c r="O208" s="248"/>
      <c r="P208" s="248"/>
      <c r="Q208" s="248"/>
      <c r="R208" s="248"/>
      <c r="S208" s="248"/>
      <c r="T208" s="248"/>
      <c r="U208" s="248"/>
      <c r="V208" s="248"/>
      <c r="W208" s="248"/>
      <c r="X208" s="248"/>
      <c r="Y208" s="248"/>
      <c r="Z208" s="248"/>
      <c r="AA208" s="248"/>
      <c r="AB208" s="248"/>
      <c r="AC208" s="248"/>
      <c r="AD208" s="248"/>
      <c r="AE208" s="248"/>
      <c r="AF208" s="248"/>
      <c r="AG208" s="248"/>
      <c r="AH208" s="248"/>
      <c r="AI208" s="248"/>
      <c r="AJ208" s="248"/>
      <c r="AK208" s="248"/>
      <c r="AL208" s="248"/>
    </row>
    <row r="209" spans="2:38" x14ac:dyDescent="0.3">
      <c r="B209" s="248"/>
      <c r="C209" s="251"/>
      <c r="D209" s="248"/>
      <c r="E209" s="248"/>
      <c r="F209" s="248"/>
      <c r="G209" s="248"/>
      <c r="H209" s="248"/>
      <c r="I209" s="248"/>
      <c r="J209" s="248"/>
      <c r="K209" s="248"/>
      <c r="L209" s="257"/>
      <c r="M209" s="248"/>
      <c r="N209" s="248"/>
      <c r="O209" s="248"/>
      <c r="P209" s="248"/>
      <c r="Q209" s="248"/>
      <c r="R209" s="248"/>
      <c r="S209" s="248"/>
      <c r="T209" s="248"/>
      <c r="U209" s="248"/>
      <c r="V209" s="248"/>
      <c r="W209" s="248"/>
      <c r="X209" s="248"/>
      <c r="Y209" s="248"/>
      <c r="Z209" s="248"/>
      <c r="AA209" s="248"/>
      <c r="AB209" s="248"/>
      <c r="AC209" s="248"/>
      <c r="AD209" s="248"/>
      <c r="AE209" s="248"/>
      <c r="AF209" s="248"/>
      <c r="AG209" s="248"/>
      <c r="AH209" s="248"/>
      <c r="AI209" s="248"/>
      <c r="AJ209" s="248"/>
      <c r="AK209" s="248"/>
      <c r="AL209" s="248"/>
    </row>
    <row r="210" spans="2:38" x14ac:dyDescent="0.3">
      <c r="B210" s="248"/>
      <c r="C210" s="251"/>
      <c r="D210" s="248"/>
      <c r="E210" s="248"/>
      <c r="F210" s="248"/>
      <c r="G210" s="248"/>
      <c r="H210" s="248"/>
      <c r="I210" s="248"/>
      <c r="J210" s="248"/>
      <c r="K210" s="248"/>
      <c r="L210" s="257"/>
      <c r="M210" s="248"/>
      <c r="N210" s="248"/>
      <c r="O210" s="248"/>
      <c r="P210" s="248"/>
      <c r="Q210" s="248"/>
      <c r="R210" s="248"/>
      <c r="S210" s="248"/>
      <c r="T210" s="248"/>
      <c r="U210" s="248"/>
      <c r="V210" s="248"/>
      <c r="W210" s="248"/>
      <c r="X210" s="248"/>
      <c r="Y210" s="248"/>
      <c r="Z210" s="248"/>
      <c r="AA210" s="248"/>
      <c r="AB210" s="248"/>
      <c r="AC210" s="248"/>
      <c r="AD210" s="248"/>
      <c r="AE210" s="248"/>
      <c r="AF210" s="248"/>
      <c r="AG210" s="248"/>
      <c r="AH210" s="248"/>
      <c r="AI210" s="248"/>
      <c r="AJ210" s="248"/>
      <c r="AK210" s="248"/>
      <c r="AL210" s="248"/>
    </row>
    <row r="211" spans="2:38" x14ac:dyDescent="0.3">
      <c r="B211" s="248"/>
      <c r="C211" s="251"/>
      <c r="D211" s="248"/>
      <c r="E211" s="248"/>
      <c r="F211" s="248"/>
      <c r="G211" s="248"/>
      <c r="H211" s="248"/>
      <c r="I211" s="248"/>
      <c r="J211" s="248"/>
      <c r="K211" s="248"/>
      <c r="L211" s="257"/>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row>
    <row r="212" spans="2:38" x14ac:dyDescent="0.3">
      <c r="B212" s="248"/>
      <c r="C212" s="251"/>
      <c r="D212" s="248"/>
      <c r="E212" s="248"/>
      <c r="F212" s="248"/>
      <c r="G212" s="248"/>
      <c r="H212" s="248"/>
      <c r="I212" s="248"/>
      <c r="J212" s="248"/>
      <c r="K212" s="248"/>
      <c r="L212" s="257"/>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row>
    <row r="213" spans="2:38" x14ac:dyDescent="0.3">
      <c r="B213" s="248"/>
      <c r="C213" s="251"/>
      <c r="D213" s="248"/>
      <c r="E213" s="248"/>
      <c r="F213" s="248"/>
      <c r="G213" s="248"/>
      <c r="H213" s="248"/>
      <c r="I213" s="248"/>
      <c r="J213" s="248"/>
      <c r="K213" s="248"/>
      <c r="L213" s="257"/>
      <c r="M213" s="248"/>
      <c r="N213" s="248"/>
      <c r="O213" s="248"/>
      <c r="P213" s="248"/>
      <c r="Q213" s="248"/>
      <c r="R213" s="248"/>
      <c r="S213" s="248"/>
      <c r="T213" s="248"/>
      <c r="U213" s="248"/>
      <c r="V213" s="248"/>
      <c r="W213" s="248"/>
      <c r="X213" s="248"/>
      <c r="Y213" s="248"/>
      <c r="Z213" s="248"/>
      <c r="AA213" s="248"/>
      <c r="AB213" s="248"/>
      <c r="AC213" s="248"/>
      <c r="AD213" s="248"/>
      <c r="AE213" s="248"/>
      <c r="AF213" s="248"/>
      <c r="AG213" s="248"/>
      <c r="AH213" s="248"/>
      <c r="AI213" s="248"/>
      <c r="AJ213" s="248"/>
      <c r="AK213" s="248"/>
      <c r="AL213" s="248"/>
    </row>
    <row r="214" spans="2:38" x14ac:dyDescent="0.3">
      <c r="B214" s="248"/>
      <c r="C214" s="251"/>
      <c r="D214" s="248"/>
      <c r="E214" s="248"/>
      <c r="F214" s="248"/>
      <c r="G214" s="248"/>
      <c r="H214" s="248"/>
      <c r="I214" s="248"/>
      <c r="J214" s="248"/>
      <c r="K214" s="248"/>
      <c r="L214" s="257"/>
      <c r="M214" s="248"/>
      <c r="N214" s="248"/>
      <c r="O214" s="248"/>
      <c r="P214" s="248"/>
      <c r="Q214" s="248"/>
      <c r="R214" s="248"/>
      <c r="S214" s="248"/>
      <c r="T214" s="248"/>
      <c r="U214" s="248"/>
      <c r="V214" s="248"/>
      <c r="W214" s="248"/>
      <c r="X214" s="248"/>
      <c r="Y214" s="248"/>
      <c r="Z214" s="248"/>
      <c r="AA214" s="248"/>
      <c r="AB214" s="248"/>
      <c r="AC214" s="248"/>
      <c r="AD214" s="248"/>
      <c r="AE214" s="248"/>
      <c r="AF214" s="248"/>
      <c r="AG214" s="248"/>
      <c r="AH214" s="248"/>
      <c r="AI214" s="248"/>
      <c r="AJ214" s="248"/>
      <c r="AK214" s="248"/>
      <c r="AL214" s="248"/>
    </row>
    <row r="215" spans="2:38" x14ac:dyDescent="0.3">
      <c r="B215" s="248"/>
      <c r="C215" s="251"/>
      <c r="D215" s="248"/>
      <c r="E215" s="248"/>
      <c r="F215" s="248"/>
      <c r="G215" s="248"/>
      <c r="H215" s="248"/>
      <c r="I215" s="248"/>
      <c r="J215" s="248"/>
      <c r="K215" s="248"/>
      <c r="L215" s="257"/>
      <c r="M215" s="248"/>
      <c r="N215" s="248"/>
      <c r="O215" s="248"/>
      <c r="P215" s="248"/>
      <c r="Q215" s="248"/>
      <c r="R215" s="248"/>
      <c r="S215" s="248"/>
      <c r="T215" s="248"/>
      <c r="U215" s="248"/>
      <c r="V215" s="248"/>
      <c r="W215" s="248"/>
      <c r="X215" s="248"/>
      <c r="Y215" s="248"/>
      <c r="Z215" s="248"/>
      <c r="AA215" s="248"/>
      <c r="AB215" s="248"/>
      <c r="AC215" s="248"/>
      <c r="AD215" s="248"/>
      <c r="AE215" s="248"/>
      <c r="AF215" s="248"/>
      <c r="AG215" s="248"/>
      <c r="AH215" s="248"/>
      <c r="AI215" s="248"/>
      <c r="AJ215" s="248"/>
      <c r="AK215" s="248"/>
      <c r="AL215" s="248"/>
    </row>
    <row r="216" spans="2:38" x14ac:dyDescent="0.3">
      <c r="B216" s="248"/>
      <c r="C216" s="251"/>
      <c r="D216" s="248"/>
      <c r="E216" s="248"/>
      <c r="F216" s="248"/>
      <c r="G216" s="248"/>
      <c r="H216" s="248"/>
      <c r="I216" s="248"/>
      <c r="J216" s="248"/>
      <c r="K216" s="248"/>
      <c r="L216" s="257"/>
      <c r="M216" s="248"/>
      <c r="N216" s="248"/>
      <c r="O216" s="248"/>
      <c r="P216" s="248"/>
      <c r="Q216" s="248"/>
      <c r="R216" s="248"/>
      <c r="S216" s="248"/>
      <c r="T216" s="248"/>
      <c r="U216" s="248"/>
      <c r="V216" s="248"/>
      <c r="W216" s="248"/>
      <c r="X216" s="248"/>
      <c r="Y216" s="248"/>
      <c r="Z216" s="248"/>
      <c r="AA216" s="248"/>
      <c r="AB216" s="248"/>
      <c r="AC216" s="248"/>
      <c r="AD216" s="248"/>
      <c r="AE216" s="248"/>
      <c r="AF216" s="248"/>
      <c r="AG216" s="248"/>
      <c r="AH216" s="248"/>
      <c r="AI216" s="248"/>
      <c r="AJ216" s="248"/>
      <c r="AK216" s="248"/>
      <c r="AL216" s="248"/>
    </row>
    <row r="217" spans="2:38" x14ac:dyDescent="0.3">
      <c r="B217" s="248"/>
      <c r="C217" s="251"/>
      <c r="D217" s="248"/>
      <c r="E217" s="248"/>
      <c r="F217" s="248"/>
      <c r="G217" s="248"/>
      <c r="H217" s="248"/>
      <c r="I217" s="248"/>
      <c r="J217" s="248"/>
      <c r="K217" s="248"/>
      <c r="L217" s="257"/>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c r="AK217" s="248"/>
      <c r="AL217" s="248"/>
    </row>
    <row r="218" spans="2:38" x14ac:dyDescent="0.3">
      <c r="B218" s="248"/>
      <c r="C218" s="251"/>
      <c r="D218" s="248"/>
      <c r="E218" s="248"/>
      <c r="F218" s="248"/>
      <c r="G218" s="248"/>
      <c r="H218" s="248"/>
      <c r="I218" s="248"/>
      <c r="J218" s="248"/>
      <c r="K218" s="248"/>
      <c r="L218" s="257"/>
      <c r="M218" s="248"/>
      <c r="N218" s="248"/>
      <c r="O218" s="248"/>
      <c r="P218" s="248"/>
      <c r="Q218" s="248"/>
      <c r="R218" s="248"/>
      <c r="S218" s="248"/>
      <c r="T218" s="248"/>
      <c r="U218" s="248"/>
      <c r="V218" s="248"/>
      <c r="W218" s="248"/>
      <c r="X218" s="248"/>
      <c r="Y218" s="248"/>
      <c r="Z218" s="248"/>
      <c r="AA218" s="248"/>
      <c r="AB218" s="248"/>
      <c r="AC218" s="248"/>
      <c r="AD218" s="248"/>
      <c r="AE218" s="248"/>
      <c r="AF218" s="248"/>
      <c r="AG218" s="248"/>
      <c r="AH218" s="248"/>
      <c r="AI218" s="248"/>
      <c r="AJ218" s="248"/>
      <c r="AK218" s="248"/>
      <c r="AL218" s="248"/>
    </row>
    <row r="219" spans="2:38" x14ac:dyDescent="0.3">
      <c r="B219" s="248"/>
      <c r="C219" s="251"/>
      <c r="D219" s="248"/>
      <c r="E219" s="248"/>
      <c r="F219" s="248"/>
      <c r="G219" s="248"/>
      <c r="H219" s="248"/>
      <c r="I219" s="248"/>
      <c r="J219" s="248"/>
      <c r="K219" s="248"/>
      <c r="L219" s="257"/>
      <c r="M219" s="248"/>
      <c r="N219" s="248"/>
      <c r="O219" s="248"/>
      <c r="P219" s="248"/>
      <c r="Q219" s="248"/>
      <c r="R219" s="248"/>
      <c r="S219" s="248"/>
      <c r="T219" s="248"/>
      <c r="U219" s="248"/>
      <c r="V219" s="248"/>
      <c r="W219" s="248"/>
      <c r="X219" s="248"/>
      <c r="Y219" s="248"/>
      <c r="Z219" s="248"/>
      <c r="AA219" s="248"/>
      <c r="AB219" s="248"/>
      <c r="AC219" s="248"/>
      <c r="AD219" s="248"/>
      <c r="AE219" s="248"/>
      <c r="AF219" s="248"/>
      <c r="AG219" s="248"/>
      <c r="AH219" s="248"/>
      <c r="AI219" s="248"/>
      <c r="AJ219" s="248"/>
      <c r="AK219" s="248"/>
      <c r="AL219" s="248"/>
    </row>
    <row r="220" spans="2:38" x14ac:dyDescent="0.3">
      <c r="B220" s="248"/>
      <c r="C220" s="251"/>
      <c r="D220" s="248"/>
      <c r="E220" s="248"/>
      <c r="F220" s="248"/>
      <c r="G220" s="248"/>
      <c r="H220" s="248"/>
      <c r="I220" s="248"/>
      <c r="J220" s="248"/>
      <c r="K220" s="248"/>
      <c r="L220" s="257"/>
      <c r="M220" s="248"/>
      <c r="N220" s="248"/>
      <c r="O220" s="248"/>
      <c r="P220" s="248"/>
      <c r="Q220" s="248"/>
      <c r="R220" s="248"/>
      <c r="S220" s="248"/>
      <c r="T220" s="248"/>
      <c r="U220" s="248"/>
      <c r="V220" s="248"/>
      <c r="W220" s="248"/>
      <c r="X220" s="248"/>
      <c r="Y220" s="248"/>
      <c r="Z220" s="248"/>
      <c r="AA220" s="248"/>
      <c r="AB220" s="248"/>
      <c r="AC220" s="248"/>
      <c r="AD220" s="248"/>
      <c r="AE220" s="248"/>
      <c r="AF220" s="248"/>
      <c r="AG220" s="248"/>
      <c r="AH220" s="248"/>
      <c r="AI220" s="248"/>
      <c r="AJ220" s="248"/>
      <c r="AK220" s="248"/>
      <c r="AL220" s="248"/>
    </row>
    <row r="221" spans="2:38" x14ac:dyDescent="0.3">
      <c r="B221" s="248"/>
      <c r="C221" s="251"/>
      <c r="D221" s="248"/>
      <c r="E221" s="248"/>
      <c r="F221" s="248"/>
      <c r="G221" s="248"/>
      <c r="H221" s="248"/>
      <c r="I221" s="248"/>
      <c r="J221" s="248"/>
      <c r="K221" s="248"/>
      <c r="L221" s="257"/>
      <c r="M221" s="248"/>
      <c r="N221" s="248"/>
      <c r="O221" s="248"/>
      <c r="P221" s="248"/>
      <c r="Q221" s="248"/>
      <c r="R221" s="248"/>
      <c r="S221" s="248"/>
      <c r="T221" s="248"/>
      <c r="U221" s="248"/>
      <c r="V221" s="248"/>
      <c r="W221" s="248"/>
      <c r="X221" s="248"/>
      <c r="Y221" s="248"/>
      <c r="Z221" s="248"/>
      <c r="AA221" s="248"/>
    </row>
  </sheetData>
  <sheetProtection algorithmName="SHA-512" hashValue="ZVVH/A7lDuOZFfh+yAmq6Sd5NX4kIHkGp3MXcNqI8gXSQyH34PsKg4o35HOc3A/bDDvS5nsrR7b48FA9Dedlmw==" saltValue="FwWdqPD/T7Cb9ws8B3G2hw==" spinCount="100000" sheet="1" formatCells="0" formatColumns="0" formatRows="0" selectLockedCells="1"/>
  <mergeCells count="5">
    <mergeCell ref="B35:C35"/>
    <mergeCell ref="T2:U2"/>
    <mergeCell ref="B28:C28"/>
    <mergeCell ref="B30:C30"/>
    <mergeCell ref="B33:C33"/>
  </mergeCells>
  <phoneticPr fontId="0" type="noConversion"/>
  <dataValidations count="6">
    <dataValidation type="decimal" operator="lessThanOrEqual" allowBlank="1" showInputMessage="1" showErrorMessage="1" errorTitle="Höchstbetrag überschritten" error="Bitte verringern Sie den Betrag, so dass der zulässige Höchstbetrag nicht überschritten wird." sqref="C15" xr:uid="{00000000-0002-0000-0200-000000000000}">
      <formula1>C14</formula1>
    </dataValidation>
    <dataValidation type="list" allowBlank="1" showInputMessage="1" showErrorMessage="1" sqref="C8" xr:uid="{00000000-0002-0000-0200-000001000000}">
      <formula1>$B$36:$B$37</formula1>
    </dataValidation>
    <dataValidation type="list" allowBlank="1" showInputMessage="1" showErrorMessage="1" sqref="C6" xr:uid="{00000000-0002-0000-0200-000002000000}">
      <formula1>$B$52:$B$53</formula1>
    </dataValidation>
    <dataValidation type="whole" allowBlank="1" showInputMessage="1" showErrorMessage="1" errorTitle="Bitte das Retenbezugsalter änder" error="Die Rüruprente kann frühestens mit 60 und muss spätestens mit 70 abgerufen werden." sqref="C12" xr:uid="{00000000-0002-0000-0200-000004000000}">
      <formula1>60</formula1>
      <formula2>70</formula2>
    </dataValidation>
    <dataValidation type="whole" allowBlank="1" showInputMessage="1" showErrorMessage="1" errorTitle="Rückwärtsrechnung!" error="Bitte wählen Sie das laufende oder ein künftiges Jahr." sqref="C4" xr:uid="{00000000-0002-0000-0200-000005000000}">
      <formula1>C47</formula1>
      <formula2>10000</formula2>
    </dataValidation>
    <dataValidation type="whole" allowBlank="1" showErrorMessage="1" errorTitle="Begrenzte Steuertabelle!" error="Bitte erfassen Sie hier eine ganze Zahl zwischen NULL und 1 Million" promptTitle="Begrenzte Steuertabelle!" prompt="Bitte erfassen Sie hier einen Wert, der max. € 1 Mio beträgt." sqref="C7" xr:uid="{00000000-0002-0000-0200-000006000000}">
      <formula1>0</formula1>
      <formula2>1000000</formula2>
    </dataValidation>
  </dataValidations>
  <printOptions horizontalCentered="1" verticalCentered="1"/>
  <pageMargins left="0.38" right="0.45" top="0.48" bottom="0.37" header="0.34" footer="0.16"/>
  <pageSetup paperSize="9" scale="7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BAV!$D$12:$D$17</xm:f>
          </x14:formula1>
          <xm:sqref>C9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K139"/>
  <sheetViews>
    <sheetView zoomScale="145" zoomScaleNormal="145" workbookViewId="0">
      <selection activeCell="E5" sqref="E5"/>
    </sheetView>
  </sheetViews>
  <sheetFormatPr baseColWidth="10" defaultColWidth="11.42578125" defaultRowHeight="15.75" x14ac:dyDescent="0.25"/>
  <cols>
    <col min="1" max="1" width="4.85546875" customWidth="1"/>
    <col min="2" max="2" width="11.42578125" hidden="1" customWidth="1"/>
    <col min="3" max="3" width="41.28515625" hidden="1" customWidth="1"/>
    <col min="4" max="4" width="71.140625" style="85" customWidth="1"/>
    <col min="5" max="5" width="29.5703125" style="85" customWidth="1"/>
    <col min="6" max="6" width="11.42578125" style="85" hidden="1" customWidth="1"/>
    <col min="7" max="7" width="6.140625" style="85" hidden="1" customWidth="1"/>
    <col min="8" max="8" width="11.42578125" hidden="1" customWidth="1"/>
  </cols>
  <sheetData>
    <row r="1" spans="1:11" s="165" customFormat="1" x14ac:dyDescent="0.25">
      <c r="D1" s="166"/>
      <c r="E1" s="166"/>
      <c r="F1" s="166"/>
      <c r="G1" s="166"/>
    </row>
    <row r="2" spans="1:11" s="165" customFormat="1" x14ac:dyDescent="0.25">
      <c r="D2"/>
      <c r="E2" s="166"/>
      <c r="F2" s="166"/>
      <c r="G2" s="166"/>
    </row>
    <row r="3" spans="1:11" s="165" customFormat="1" ht="23.25" customHeight="1" x14ac:dyDescent="0.25">
      <c r="D3" s="166"/>
      <c r="E3" s="166"/>
      <c r="F3" s="166"/>
      <c r="G3" s="166"/>
    </row>
    <row r="4" spans="1:11" s="162" customFormat="1" ht="18.75" x14ac:dyDescent="0.3">
      <c r="D4" s="28" t="s">
        <v>124</v>
      </c>
      <c r="E4" s="161">
        <f ca="1">TODAY()</f>
        <v>45167</v>
      </c>
      <c r="F4" s="163"/>
      <c r="G4" s="163"/>
    </row>
    <row r="5" spans="1:11" x14ac:dyDescent="0.25">
      <c r="A5" s="164" t="str">
        <f>TEXT(C5,)</f>
        <v/>
      </c>
      <c r="C5" s="88"/>
      <c r="D5" s="85" t="s">
        <v>9</v>
      </c>
      <c r="E5" s="128">
        <v>33</v>
      </c>
      <c r="G5" s="166"/>
      <c r="H5" s="165"/>
      <c r="I5" s="165"/>
      <c r="J5" s="165"/>
      <c r="K5" s="165"/>
    </row>
    <row r="6" spans="1:11" hidden="1" x14ac:dyDescent="0.25">
      <c r="A6" s="165"/>
      <c r="C6" s="92">
        <f>-E7-E9</f>
        <v>-1000</v>
      </c>
      <c r="D6" s="85" t="s">
        <v>111</v>
      </c>
      <c r="E6" s="110"/>
      <c r="G6" s="166"/>
      <c r="H6" s="165"/>
      <c r="I6" s="165"/>
      <c r="J6" s="165"/>
      <c r="K6" s="165"/>
    </row>
    <row r="7" spans="1:11" x14ac:dyDescent="0.25">
      <c r="A7" s="165"/>
      <c r="C7" s="91">
        <f>(E11-E5)*C8</f>
        <v>408</v>
      </c>
      <c r="D7" s="85" t="s">
        <v>118</v>
      </c>
      <c r="E7" s="111">
        <v>1000</v>
      </c>
      <c r="G7" s="166"/>
      <c r="H7" s="165"/>
      <c r="I7" s="165"/>
      <c r="J7" s="165"/>
      <c r="K7" s="165"/>
    </row>
    <row r="8" spans="1:11" x14ac:dyDescent="0.25">
      <c r="A8" s="165"/>
      <c r="C8" s="89">
        <f>IF(E8=F19,12,IF(E8=F20,4,IF(E8=F21,2,IF(E8=F22,1,1))))</f>
        <v>12</v>
      </c>
      <c r="D8" s="85" t="s">
        <v>112</v>
      </c>
      <c r="E8" s="112" t="s">
        <v>29</v>
      </c>
      <c r="G8" s="166"/>
      <c r="H8" s="165"/>
      <c r="I8" s="165"/>
      <c r="J8" s="165"/>
      <c r="K8" s="165"/>
    </row>
    <row r="9" spans="1:11" x14ac:dyDescent="0.25">
      <c r="A9" s="165"/>
      <c r="C9" s="98">
        <f>E11-E5</f>
        <v>34</v>
      </c>
      <c r="D9" s="85" t="s">
        <v>131</v>
      </c>
      <c r="E9" s="111">
        <v>0</v>
      </c>
      <c r="G9" s="166"/>
      <c r="H9" s="165"/>
      <c r="I9" s="165"/>
      <c r="J9" s="165"/>
      <c r="K9" s="165"/>
    </row>
    <row r="10" spans="1:11" x14ac:dyDescent="0.25">
      <c r="A10" s="165"/>
      <c r="C10" s="86">
        <f>E10/C8</f>
        <v>2.5000000000000001E-3</v>
      </c>
      <c r="D10" s="85" t="s">
        <v>113</v>
      </c>
      <c r="E10" s="113">
        <v>0.03</v>
      </c>
      <c r="G10" s="166"/>
      <c r="H10" s="165"/>
      <c r="I10" s="165"/>
      <c r="J10" s="165"/>
      <c r="K10" s="165"/>
    </row>
    <row r="11" spans="1:11" x14ac:dyDescent="0.25">
      <c r="A11" s="165"/>
      <c r="C11" s="90">
        <f ca="1">EOMONTH(E12,-1)+1</f>
        <v>57558</v>
      </c>
      <c r="D11" s="85" t="s">
        <v>56</v>
      </c>
      <c r="E11" s="114">
        <v>67</v>
      </c>
      <c r="G11" s="166"/>
      <c r="H11" s="165"/>
      <c r="I11" s="165"/>
      <c r="J11" s="165"/>
      <c r="K11" s="165"/>
    </row>
    <row r="12" spans="1:11" hidden="1" x14ac:dyDescent="0.25">
      <c r="A12" s="165"/>
      <c r="C12" s="132">
        <f ca="1">EDATE(TODAY(),12*(E11-E5))</f>
        <v>57586</v>
      </c>
      <c r="D12" s="115" t="s">
        <v>117</v>
      </c>
      <c r="E12" s="116">
        <f ca="1">C12</f>
        <v>57586</v>
      </c>
      <c r="G12" s="166"/>
      <c r="H12" s="165"/>
      <c r="I12" s="165"/>
      <c r="J12" s="165"/>
      <c r="K12" s="165"/>
    </row>
    <row r="13" spans="1:11" hidden="1" x14ac:dyDescent="0.25">
      <c r="A13" s="165"/>
      <c r="D13" s="115" t="s">
        <v>132</v>
      </c>
      <c r="E13" s="117">
        <f>E9+C7*E7</f>
        <v>408000</v>
      </c>
      <c r="G13" s="166"/>
      <c r="H13" s="165"/>
      <c r="I13" s="165"/>
      <c r="J13" s="165"/>
      <c r="K13" s="165"/>
    </row>
    <row r="14" spans="1:11" x14ac:dyDescent="0.25">
      <c r="A14" s="165"/>
      <c r="C14" s="93">
        <f>FV(C10,C7,-E7,C6,0)</f>
        <v>710636.49438541371</v>
      </c>
      <c r="D14" s="85" t="s">
        <v>114</v>
      </c>
      <c r="E14" s="112" t="s">
        <v>115</v>
      </c>
      <c r="G14" s="166"/>
      <c r="H14" s="165"/>
      <c r="I14" s="165"/>
      <c r="J14" s="165"/>
      <c r="K14" s="165"/>
    </row>
    <row r="15" spans="1:11" x14ac:dyDescent="0.25">
      <c r="A15" s="165"/>
      <c r="C15" s="94">
        <f ca="1">E12-C11</f>
        <v>28</v>
      </c>
      <c r="D15" s="120" t="str">
        <f>IF(E14="Rente","Ihre monatliche Rente beträgt brutto ca.",IF(E14="Kapitalabfindung","Ihre Kapitalabfindung beträgt brutto ca.",""))</f>
        <v>Ihre monatliche Rente beträgt brutto ca.</v>
      </c>
      <c r="E15" s="121">
        <f ca="1">IF(E14=F24,C18,PMT(IF(E10&lt;=1.5%,E10,1.5%)/12,(95-E11)*12,-C18,0,1))</f>
        <v>2594.415481122337</v>
      </c>
      <c r="G15" s="27" t="s">
        <v>57</v>
      </c>
      <c r="I15" s="165"/>
      <c r="J15" s="165"/>
      <c r="K15" s="165"/>
    </row>
    <row r="16" spans="1:11" x14ac:dyDescent="0.25">
      <c r="A16" s="165"/>
      <c r="C16" s="94"/>
      <c r="D16" s="120" t="str">
        <f>IF(E14=F24,"Brutto-Überschuss","")</f>
        <v/>
      </c>
      <c r="E16" s="121" t="str">
        <f>IF(E14=F24,C22,"")</f>
        <v/>
      </c>
      <c r="G16" s="27"/>
      <c r="I16" s="165"/>
      <c r="J16" s="165"/>
      <c r="K16" s="165"/>
    </row>
    <row r="17" spans="1:11" x14ac:dyDescent="0.25">
      <c r="A17" s="165"/>
      <c r="C17" s="95">
        <f ca="1">C14*E10*C15/350</f>
        <v>1705.5275865249928</v>
      </c>
      <c r="D17" s="115" t="s">
        <v>123</v>
      </c>
      <c r="E17" s="117">
        <f ca="1">IF(E14=F23,C19*E15,IF(H23=2,C22/2,C22))</f>
        <v>441.05063179079735</v>
      </c>
      <c r="G17" s="166"/>
      <c r="I17" s="165"/>
      <c r="J17" s="165"/>
      <c r="K17" s="165"/>
    </row>
    <row r="18" spans="1:11" x14ac:dyDescent="0.25">
      <c r="A18" s="165"/>
      <c r="C18" s="96">
        <f ca="1">C17+C14</f>
        <v>712342.02197193867</v>
      </c>
      <c r="D18" s="126" t="str">
        <f>IF(E14=F23,"Voraussichtl. jährl. z.v.E. im Rentenalter",YEAR(E12))</f>
        <v>Voraussichtl. jährl. z.v.E. im Rentenalter</v>
      </c>
      <c r="E18" s="111">
        <v>60000</v>
      </c>
      <c r="G18" s="166"/>
      <c r="I18" s="165"/>
      <c r="J18" s="165"/>
      <c r="K18" s="165"/>
    </row>
    <row r="19" spans="1:11" x14ac:dyDescent="0.25">
      <c r="A19" s="165"/>
      <c r="C19" s="97">
        <f>LOOKUP(PrivatRente!E11,Steuertabelle!S3:S103,Steuertabelle!T3:T103)</f>
        <v>0.17</v>
      </c>
      <c r="D19" s="85" t="s">
        <v>51</v>
      </c>
      <c r="E19" s="112" t="s">
        <v>18</v>
      </c>
      <c r="F19" s="85" t="s">
        <v>29</v>
      </c>
      <c r="G19" s="166"/>
      <c r="I19" s="165"/>
      <c r="J19" s="165"/>
      <c r="K19" s="165"/>
    </row>
    <row r="20" spans="1:11" x14ac:dyDescent="0.25">
      <c r="A20" s="165"/>
      <c r="C20" s="99">
        <f>IF(C9&lt;12,1,IF(E11&lt;62,1,0.5))</f>
        <v>0.5</v>
      </c>
      <c r="D20" s="85" t="s">
        <v>122</v>
      </c>
      <c r="E20" s="258">
        <v>0.09</v>
      </c>
      <c r="F20" s="85" t="s">
        <v>34</v>
      </c>
      <c r="G20" s="166"/>
      <c r="I20" s="165"/>
      <c r="J20" s="165"/>
      <c r="K20" s="165"/>
    </row>
    <row r="21" spans="1:11" x14ac:dyDescent="0.25">
      <c r="A21" s="165"/>
      <c r="C21" s="100">
        <f>-C6+(C7*E7)</f>
        <v>409000</v>
      </c>
      <c r="D21" s="115" t="str">
        <f>IF(E14=F23,"monatliche Steuer","Steuer auf Kapitalabfindung")</f>
        <v>monatliche Steuer</v>
      </c>
      <c r="E21" s="118">
        <f ca="1">IF(E14=F24,H25,C32*E17)*-1</f>
        <v>-151.50089202013888</v>
      </c>
      <c r="F21" s="85" t="s">
        <v>35</v>
      </c>
      <c r="G21" s="166"/>
      <c r="H21" s="165">
        <f>IF(C9&gt;12,1,0)</f>
        <v>1</v>
      </c>
      <c r="I21" s="165"/>
      <c r="J21" s="165"/>
      <c r="K21" s="165"/>
    </row>
    <row r="22" spans="1:11" x14ac:dyDescent="0.25">
      <c r="A22" s="165"/>
      <c r="C22" s="101">
        <f ca="1">C18-C21</f>
        <v>303342.02197193867</v>
      </c>
      <c r="D22" s="122">
        <f ca="1">E17</f>
        <v>441.05063179079735</v>
      </c>
      <c r="E22" s="119">
        <f ca="1">E21/-E17</f>
        <v>0.34349999999999997</v>
      </c>
      <c r="F22" s="85" t="s">
        <v>36</v>
      </c>
      <c r="G22" s="166"/>
      <c r="H22" s="165">
        <f>IF(E11&gt;62,1,0)</f>
        <v>1</v>
      </c>
      <c r="I22" s="165"/>
      <c r="J22" s="165"/>
      <c r="K22" s="165"/>
    </row>
    <row r="23" spans="1:11" ht="16.5" thickBot="1" x14ac:dyDescent="0.3">
      <c r="A23" s="165"/>
      <c r="C23" s="102">
        <f>ROUND(E18/100,0)*100</f>
        <v>60000</v>
      </c>
      <c r="D23" s="129" t="str">
        <f>IF(E14=F24,"in % des Überschusses","in % der Rente")</f>
        <v>in % der Rente</v>
      </c>
      <c r="E23" s="259">
        <f ca="1">IF(E17=0,"kein Überschuss",-E21/IF(E14=F24,(C18-C21),E15))</f>
        <v>5.8395000000000002E-2</v>
      </c>
      <c r="F23" s="85" t="s">
        <v>115</v>
      </c>
      <c r="G23" s="166"/>
      <c r="H23" s="165">
        <f>H22+H21</f>
        <v>2</v>
      </c>
      <c r="I23" s="165"/>
      <c r="J23" s="165"/>
      <c r="K23" s="165"/>
    </row>
    <row r="24" spans="1:11" ht="16.5" thickBot="1" x14ac:dyDescent="0.3">
      <c r="A24" s="165"/>
      <c r="C24" s="103">
        <f>IF(E19=F25,LOOKUP(C23,Steuertabelle!B3:B9923,Steuertabelle!E3:E9923),LOOKUP(C23,Steuertabelle!B3:B9923,Steuertabelle!K3:K9923))</f>
        <v>0.3</v>
      </c>
      <c r="D24" s="130" t="str">
        <f>IF(E14="Rente","Voraussichtliche mtl. Netto-Rente ca","Voraussichtliche Kapitalbfindung netto ca.")</f>
        <v>Voraussichtliche mtl. Netto-Rente ca</v>
      </c>
      <c r="E24" s="131">
        <f ca="1">IF(E14=F23,E15+E21,C18+E21)</f>
        <v>2442.9145891021981</v>
      </c>
      <c r="F24" s="85" t="s">
        <v>116</v>
      </c>
      <c r="G24" s="166"/>
      <c r="H24" s="165"/>
      <c r="I24" s="165"/>
      <c r="J24" s="165"/>
      <c r="K24" s="165"/>
    </row>
    <row r="25" spans="1:11" x14ac:dyDescent="0.25">
      <c r="A25" s="165"/>
      <c r="C25" s="104">
        <f>C24*1.055</f>
        <v>0.31649999999999995</v>
      </c>
      <c r="D25" s="115"/>
      <c r="E25" s="115"/>
      <c r="F25" s="85" t="s">
        <v>21</v>
      </c>
      <c r="G25" s="166"/>
      <c r="H25" s="165">
        <f ca="1">IF(H23=2,MIN(C32/2*C22,C33*C22),MIN(C33*C22,C32*C22))</f>
        <v>52098.992273680458</v>
      </c>
      <c r="I25" s="165"/>
      <c r="J25" s="165"/>
      <c r="K25" s="165"/>
    </row>
    <row r="26" spans="1:11" ht="34.5" customHeight="1" x14ac:dyDescent="0.25">
      <c r="A26" s="165"/>
      <c r="C26" s="105">
        <f>C24*(1+5.5%+E20)</f>
        <v>0.34349999999999997</v>
      </c>
      <c r="D26" s="315" t="s">
        <v>133</v>
      </c>
      <c r="E26" s="316"/>
      <c r="F26" s="85" t="s">
        <v>18</v>
      </c>
      <c r="G26" s="166"/>
      <c r="H26" s="165"/>
      <c r="I26" s="165"/>
      <c r="J26" s="165"/>
      <c r="K26" s="165"/>
    </row>
    <row r="27" spans="1:11" ht="18.75" x14ac:dyDescent="0.3">
      <c r="A27" s="165"/>
      <c r="D27" s="9"/>
      <c r="E27" s="10"/>
      <c r="G27" s="166"/>
      <c r="H27" s="165"/>
      <c r="I27" s="165"/>
      <c r="J27" s="165"/>
      <c r="K27" s="165"/>
    </row>
    <row r="28" spans="1:11" ht="18.75" x14ac:dyDescent="0.3">
      <c r="A28" s="165"/>
      <c r="C28" s="106">
        <f>0.25*1.055</f>
        <v>0.26374999999999998</v>
      </c>
      <c r="D28" s="133" t="s">
        <v>7</v>
      </c>
      <c r="E28" s="134"/>
      <c r="G28" s="166"/>
      <c r="H28" s="165"/>
      <c r="I28" s="165"/>
      <c r="J28" s="165"/>
      <c r="K28" s="165"/>
    </row>
    <row r="29" spans="1:11" x14ac:dyDescent="0.25">
      <c r="A29" s="165"/>
      <c r="C29" s="107">
        <f>0.25*(1+5.5%+E20)</f>
        <v>0.28625</v>
      </c>
      <c r="D29" s="308"/>
      <c r="E29" s="309"/>
      <c r="G29" s="166"/>
      <c r="H29" s="165"/>
      <c r="I29" s="165"/>
      <c r="J29" s="165"/>
      <c r="K29" s="165"/>
    </row>
    <row r="30" spans="1:11" ht="18.75" x14ac:dyDescent="0.3">
      <c r="A30" s="165"/>
      <c r="D30" s="133" t="s">
        <v>6</v>
      </c>
      <c r="E30" s="134"/>
      <c r="G30" s="166"/>
      <c r="H30" s="165"/>
      <c r="I30" s="165"/>
      <c r="J30" s="165"/>
      <c r="K30" s="165"/>
    </row>
    <row r="31" spans="1:11" x14ac:dyDescent="0.25">
      <c r="A31" s="165"/>
      <c r="C31" s="87"/>
      <c r="D31" s="308"/>
      <c r="E31" s="309"/>
      <c r="G31" s="166"/>
      <c r="H31" s="165"/>
      <c r="I31" s="165"/>
      <c r="J31" s="165"/>
      <c r="K31" s="165"/>
    </row>
    <row r="32" spans="1:11" x14ac:dyDescent="0.25">
      <c r="A32" s="165"/>
      <c r="C32" s="108">
        <f>C26</f>
        <v>0.34349999999999997</v>
      </c>
      <c r="D32" s="115"/>
      <c r="E32" s="115"/>
      <c r="G32" s="166"/>
      <c r="H32" s="165"/>
      <c r="I32" s="165"/>
      <c r="J32" s="165"/>
      <c r="K32" s="165"/>
    </row>
    <row r="33" spans="3:11" x14ac:dyDescent="0.25">
      <c r="C33" s="109">
        <f>C29</f>
        <v>0.28625</v>
      </c>
      <c r="G33" s="166"/>
      <c r="H33" s="165"/>
      <c r="I33" s="165"/>
      <c r="J33" s="165"/>
      <c r="K33" s="165"/>
    </row>
    <row r="34" spans="3:11" x14ac:dyDescent="0.25">
      <c r="C34" s="87"/>
    </row>
    <row r="35" spans="3:11" x14ac:dyDescent="0.25">
      <c r="C35" s="87"/>
    </row>
    <row r="36" spans="3:11" x14ac:dyDescent="0.25">
      <c r="C36" s="87"/>
    </row>
    <row r="37" spans="3:11" x14ac:dyDescent="0.25">
      <c r="C37" s="87"/>
    </row>
    <row r="38" spans="3:11" x14ac:dyDescent="0.25">
      <c r="C38" s="87"/>
    </row>
    <row r="39" spans="3:11" x14ac:dyDescent="0.25">
      <c r="C39" s="87"/>
    </row>
    <row r="40" spans="3:11" x14ac:dyDescent="0.25">
      <c r="C40" s="87"/>
    </row>
    <row r="41" spans="3:11" x14ac:dyDescent="0.25">
      <c r="C41" s="87"/>
    </row>
    <row r="42" spans="3:11" x14ac:dyDescent="0.25">
      <c r="C42" s="87"/>
    </row>
    <row r="43" spans="3:11" x14ac:dyDescent="0.25">
      <c r="C43" s="87"/>
    </row>
    <row r="44" spans="3:11" x14ac:dyDescent="0.25">
      <c r="C44" s="87"/>
    </row>
    <row r="45" spans="3:11" x14ac:dyDescent="0.25">
      <c r="C45" s="87"/>
    </row>
    <row r="46" spans="3:11" x14ac:dyDescent="0.25">
      <c r="C46" s="87"/>
    </row>
    <row r="47" spans="3:11" x14ac:dyDescent="0.25">
      <c r="C47" s="87"/>
    </row>
    <row r="48" spans="3:11" x14ac:dyDescent="0.25">
      <c r="C48" s="87"/>
    </row>
    <row r="49" spans="3:3" x14ac:dyDescent="0.25">
      <c r="C49" s="87"/>
    </row>
    <row r="50" spans="3:3" x14ac:dyDescent="0.25">
      <c r="C50" s="87"/>
    </row>
    <row r="51" spans="3:3" x14ac:dyDescent="0.25">
      <c r="C51" s="87"/>
    </row>
    <row r="52" spans="3:3" x14ac:dyDescent="0.25">
      <c r="C52" s="87"/>
    </row>
    <row r="53" spans="3:3" x14ac:dyDescent="0.25">
      <c r="C53" s="87"/>
    </row>
    <row r="54" spans="3:3" x14ac:dyDescent="0.25">
      <c r="C54" s="87"/>
    </row>
    <row r="55" spans="3:3" x14ac:dyDescent="0.25">
      <c r="C55" s="87"/>
    </row>
    <row r="56" spans="3:3" x14ac:dyDescent="0.25">
      <c r="C56" s="87"/>
    </row>
    <row r="57" spans="3:3" x14ac:dyDescent="0.25">
      <c r="C57" s="87"/>
    </row>
    <row r="58" spans="3:3" x14ac:dyDescent="0.25">
      <c r="C58" s="87"/>
    </row>
    <row r="59" spans="3:3" x14ac:dyDescent="0.25">
      <c r="C59" s="87"/>
    </row>
    <row r="60" spans="3:3" x14ac:dyDescent="0.25">
      <c r="C60" s="87"/>
    </row>
    <row r="61" spans="3:3" x14ac:dyDescent="0.25">
      <c r="C61" s="87"/>
    </row>
    <row r="62" spans="3:3" x14ac:dyDescent="0.25">
      <c r="C62" s="87"/>
    </row>
    <row r="63" spans="3:3" x14ac:dyDescent="0.25">
      <c r="C63" s="87"/>
    </row>
    <row r="64" spans="3:3" x14ac:dyDescent="0.25">
      <c r="C64" s="87"/>
    </row>
    <row r="65" spans="3:3" x14ac:dyDescent="0.25">
      <c r="C65" s="87"/>
    </row>
    <row r="66" spans="3:3" x14ac:dyDescent="0.25">
      <c r="C66" s="87"/>
    </row>
    <row r="67" spans="3:3" x14ac:dyDescent="0.25">
      <c r="C67" s="87"/>
    </row>
    <row r="68" spans="3:3" x14ac:dyDescent="0.25">
      <c r="C68" s="87"/>
    </row>
    <row r="69" spans="3:3" x14ac:dyDescent="0.25">
      <c r="C69" s="87"/>
    </row>
    <row r="70" spans="3:3" x14ac:dyDescent="0.25">
      <c r="C70" s="87"/>
    </row>
    <row r="71" spans="3:3" x14ac:dyDescent="0.25">
      <c r="C71" s="87"/>
    </row>
    <row r="72" spans="3:3" x14ac:dyDescent="0.25">
      <c r="C72" s="87"/>
    </row>
    <row r="73" spans="3:3" x14ac:dyDescent="0.25">
      <c r="C73" s="87"/>
    </row>
    <row r="74" spans="3:3" x14ac:dyDescent="0.25">
      <c r="C74" s="87"/>
    </row>
    <row r="75" spans="3:3" x14ac:dyDescent="0.25">
      <c r="C75" s="87"/>
    </row>
    <row r="76" spans="3:3" x14ac:dyDescent="0.25">
      <c r="C76" s="87"/>
    </row>
    <row r="77" spans="3:3" x14ac:dyDescent="0.25">
      <c r="C77" s="87"/>
    </row>
    <row r="78" spans="3:3" x14ac:dyDescent="0.25">
      <c r="C78" s="87"/>
    </row>
    <row r="79" spans="3:3" x14ac:dyDescent="0.25">
      <c r="C79" s="87"/>
    </row>
    <row r="80" spans="3:3" x14ac:dyDescent="0.25">
      <c r="C80" s="87"/>
    </row>
    <row r="81" spans="3:3" x14ac:dyDescent="0.25">
      <c r="C81" s="87"/>
    </row>
    <row r="82" spans="3:3" x14ac:dyDescent="0.25">
      <c r="C82" s="87"/>
    </row>
    <row r="83" spans="3:3" x14ac:dyDescent="0.25">
      <c r="C83" s="87"/>
    </row>
    <row r="84" spans="3:3" x14ac:dyDescent="0.25">
      <c r="C84" s="87"/>
    </row>
    <row r="85" spans="3:3" x14ac:dyDescent="0.25">
      <c r="C85" s="87"/>
    </row>
    <row r="86" spans="3:3" x14ac:dyDescent="0.25">
      <c r="C86" s="87"/>
    </row>
    <row r="87" spans="3:3" x14ac:dyDescent="0.25">
      <c r="C87" s="87"/>
    </row>
    <row r="88" spans="3:3" x14ac:dyDescent="0.25">
      <c r="C88" s="87"/>
    </row>
    <row r="89" spans="3:3" x14ac:dyDescent="0.25">
      <c r="C89" s="87"/>
    </row>
    <row r="90" spans="3:3" x14ac:dyDescent="0.25">
      <c r="C90" s="87"/>
    </row>
    <row r="91" spans="3:3" x14ac:dyDescent="0.25">
      <c r="C91" s="87"/>
    </row>
    <row r="92" spans="3:3" x14ac:dyDescent="0.25">
      <c r="C92" s="87"/>
    </row>
    <row r="93" spans="3:3" x14ac:dyDescent="0.25">
      <c r="C93" s="87"/>
    </row>
    <row r="94" spans="3:3" x14ac:dyDescent="0.25">
      <c r="C94" s="87"/>
    </row>
    <row r="95" spans="3:3" x14ac:dyDescent="0.25">
      <c r="C95" s="87"/>
    </row>
    <row r="96" spans="3:3" x14ac:dyDescent="0.25">
      <c r="C96" s="87"/>
    </row>
    <row r="97" spans="3:3" x14ac:dyDescent="0.25">
      <c r="C97" s="87"/>
    </row>
    <row r="98" spans="3:3" x14ac:dyDescent="0.25">
      <c r="C98" s="87"/>
    </row>
    <row r="99" spans="3:3" x14ac:dyDescent="0.25">
      <c r="C99" s="87"/>
    </row>
    <row r="100" spans="3:3" x14ac:dyDescent="0.25">
      <c r="C100" s="87"/>
    </row>
    <row r="101" spans="3:3" x14ac:dyDescent="0.25">
      <c r="C101" s="87"/>
    </row>
    <row r="102" spans="3:3" x14ac:dyDescent="0.25">
      <c r="C102" s="87"/>
    </row>
    <row r="103" spans="3:3" x14ac:dyDescent="0.25">
      <c r="C103" s="87"/>
    </row>
    <row r="104" spans="3:3" x14ac:dyDescent="0.25">
      <c r="C104" s="87"/>
    </row>
    <row r="105" spans="3:3" x14ac:dyDescent="0.25">
      <c r="C105" s="87"/>
    </row>
    <row r="106" spans="3:3" x14ac:dyDescent="0.25">
      <c r="C106" s="87"/>
    </row>
    <row r="107" spans="3:3" x14ac:dyDescent="0.25">
      <c r="C107" s="87"/>
    </row>
    <row r="108" spans="3:3" x14ac:dyDescent="0.25">
      <c r="C108" s="87"/>
    </row>
    <row r="109" spans="3:3" x14ac:dyDescent="0.25">
      <c r="C109" s="87"/>
    </row>
    <row r="110" spans="3:3" x14ac:dyDescent="0.25">
      <c r="C110" s="87"/>
    </row>
    <row r="111" spans="3:3" x14ac:dyDescent="0.25">
      <c r="C111" s="87"/>
    </row>
    <row r="112" spans="3:3" x14ac:dyDescent="0.25">
      <c r="C112" s="87"/>
    </row>
    <row r="113" spans="3:3" x14ac:dyDescent="0.25">
      <c r="C113" s="87"/>
    </row>
    <row r="114" spans="3:3" x14ac:dyDescent="0.25">
      <c r="C114" s="87"/>
    </row>
    <row r="115" spans="3:3" x14ac:dyDescent="0.25">
      <c r="C115" s="87"/>
    </row>
    <row r="116" spans="3:3" x14ac:dyDescent="0.25">
      <c r="C116" s="87"/>
    </row>
    <row r="117" spans="3:3" x14ac:dyDescent="0.25">
      <c r="C117" s="87"/>
    </row>
    <row r="118" spans="3:3" x14ac:dyDescent="0.25">
      <c r="C118" s="87"/>
    </row>
    <row r="119" spans="3:3" x14ac:dyDescent="0.25">
      <c r="C119" s="87"/>
    </row>
    <row r="120" spans="3:3" x14ac:dyDescent="0.25">
      <c r="C120" s="87"/>
    </row>
    <row r="121" spans="3:3" x14ac:dyDescent="0.25">
      <c r="C121" s="87"/>
    </row>
    <row r="122" spans="3:3" x14ac:dyDescent="0.25">
      <c r="C122" s="87"/>
    </row>
    <row r="123" spans="3:3" x14ac:dyDescent="0.25">
      <c r="C123" s="87"/>
    </row>
    <row r="124" spans="3:3" x14ac:dyDescent="0.25">
      <c r="C124" s="87"/>
    </row>
    <row r="125" spans="3:3" x14ac:dyDescent="0.25">
      <c r="C125" s="87"/>
    </row>
    <row r="126" spans="3:3" x14ac:dyDescent="0.25">
      <c r="C126" s="87"/>
    </row>
    <row r="127" spans="3:3" x14ac:dyDescent="0.25">
      <c r="C127" s="87"/>
    </row>
    <row r="128" spans="3:3" x14ac:dyDescent="0.25">
      <c r="C128" s="87"/>
    </row>
    <row r="129" spans="3:3" x14ac:dyDescent="0.25">
      <c r="C129" s="87"/>
    </row>
    <row r="130" spans="3:3" x14ac:dyDescent="0.25">
      <c r="C130" s="87"/>
    </row>
    <row r="131" spans="3:3" x14ac:dyDescent="0.25">
      <c r="C131" s="87"/>
    </row>
    <row r="132" spans="3:3" x14ac:dyDescent="0.25">
      <c r="C132" s="87"/>
    </row>
    <row r="133" spans="3:3" x14ac:dyDescent="0.25">
      <c r="C133" s="87"/>
    </row>
    <row r="134" spans="3:3" x14ac:dyDescent="0.25">
      <c r="C134" s="87"/>
    </row>
    <row r="135" spans="3:3" x14ac:dyDescent="0.25">
      <c r="C135" s="87"/>
    </row>
    <row r="136" spans="3:3" x14ac:dyDescent="0.25">
      <c r="C136" s="87"/>
    </row>
    <row r="137" spans="3:3" x14ac:dyDescent="0.25">
      <c r="C137" s="87"/>
    </row>
    <row r="138" spans="3:3" x14ac:dyDescent="0.25">
      <c r="C138" s="87"/>
    </row>
    <row r="139" spans="3:3" x14ac:dyDescent="0.25">
      <c r="C139" s="87"/>
    </row>
  </sheetData>
  <sheetProtection algorithmName="SHA-512" hashValue="3bA8qKMtMAqwoaKYLCKd2il3M9XDO1YVgtLLjlqt/5OoH8MjeA40QbH8aqLbKckABzNWZHDdIeiS2aoScNNPkA==" saltValue="yc0dae0y3WtnqNXl9/09ag==" spinCount="100000" sheet="1" formatCells="0" formatColumns="0" formatRows="0" selectLockedCells="1"/>
  <mergeCells count="3">
    <mergeCell ref="D26:E26"/>
    <mergeCell ref="D29:E29"/>
    <mergeCell ref="D31:E31"/>
  </mergeCells>
  <phoneticPr fontId="9" type="noConversion"/>
  <dataValidations count="4">
    <dataValidation type="whole" allowBlank="1" showErrorMessage="1" errorTitle="Begrenzte Steuertabelle!" error="Bitte erfassen Sie hier eine ganze Zahl, die zwischen 8.000 und 1.000.000 liegt." promptTitle="Begrenzte Steuertabelle!" prompt="Bitte erfassen Sie hier einen Wert, der max. € 1 Mio beträgt." sqref="E18" xr:uid="{00000000-0002-0000-0300-000004000000}">
      <formula1>8000</formula1>
      <formula2>1000000</formula2>
    </dataValidation>
    <dataValidation type="list" allowBlank="1" showInputMessage="1" showErrorMessage="1" sqref="E19" xr:uid="{00000000-0002-0000-0300-000000000000}">
      <formula1>$F$25:$F$26</formula1>
    </dataValidation>
    <dataValidation type="list" allowBlank="1" showInputMessage="1" showErrorMessage="1" sqref="E14" xr:uid="{00000000-0002-0000-0300-000002000000}">
      <formula1>$F$23:$F$24</formula1>
    </dataValidation>
    <dataValidation type="list" allowBlank="1" showInputMessage="1" showErrorMessage="1" sqref="E8" xr:uid="{00000000-0002-0000-0300-000003000000}">
      <formula1>$F$19:$F$22</formula1>
    </dataValidation>
  </dataValidations>
  <printOptions horizontalCentered="1" verticalCentered="1"/>
  <pageMargins left="0.41" right="0.6" top="0.98425196850393704" bottom="0.98425196850393704" header="0.51181102362204722" footer="0.51181102362204722"/>
  <pageSetup paperSize="9" scale="9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BAV!$D$12:$D$17</xm:f>
          </x14:formula1>
          <xm:sqref>E20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dimension ref="A1:AJ9992"/>
  <sheetViews>
    <sheetView topLeftCell="B1" zoomScale="85" zoomScaleNormal="85" workbookViewId="0">
      <pane xSplit="1" ySplit="2" topLeftCell="C3" activePane="bottomRight" state="frozen"/>
      <selection activeCell="B1" sqref="B1"/>
      <selection pane="topRight" activeCell="C1" sqref="C1"/>
      <selection pane="bottomLeft" activeCell="B3" sqref="B3"/>
      <selection pane="bottomRight" activeCell="C3" sqref="C3"/>
    </sheetView>
  </sheetViews>
  <sheetFormatPr baseColWidth="10" defaultColWidth="11.5703125" defaultRowHeight="18.75" x14ac:dyDescent="0.2"/>
  <cols>
    <col min="1" max="1" width="10.5703125" style="201" hidden="1" customWidth="1"/>
    <col min="2" max="2" width="21.42578125" style="225" customWidth="1"/>
    <col min="3" max="3" width="17.7109375" style="204" customWidth="1"/>
    <col min="4" max="8" width="17.7109375" style="208" customWidth="1"/>
    <col min="9" max="9" width="17.7109375" style="227" customWidth="1"/>
    <col min="10" max="13" width="17.7109375" style="215" customWidth="1"/>
    <col min="14" max="14" width="17.7109375" style="216" customWidth="1"/>
    <col min="15" max="15" width="16.7109375" style="240" hidden="1" customWidth="1"/>
    <col min="16" max="16" width="17.7109375" style="240" hidden="1" customWidth="1"/>
    <col min="17" max="18" width="11.5703125" style="261" hidden="1" customWidth="1"/>
    <col min="19" max="19" width="31.85546875" style="261" hidden="1" customWidth="1"/>
    <col min="20" max="20" width="26.7109375" style="261" hidden="1" customWidth="1"/>
    <col min="21" max="26" width="11.5703125" style="261" hidden="1" customWidth="1"/>
    <col min="27" max="27" width="16.140625" style="261" customWidth="1"/>
    <col min="28" max="28" width="16.28515625" style="261" customWidth="1"/>
    <col min="29" max="30" width="11.5703125" style="261" customWidth="1"/>
    <col min="31" max="16384" width="11.5703125" style="261"/>
  </cols>
  <sheetData>
    <row r="1" spans="1:36" ht="26.25" x14ac:dyDescent="0.2">
      <c r="B1" s="317" t="str">
        <f>Rürup!B36</f>
        <v>Grundtabelle</v>
      </c>
      <c r="C1" s="318"/>
      <c r="D1" s="318"/>
      <c r="E1" s="318"/>
      <c r="F1" s="228">
        <v>2023</v>
      </c>
      <c r="G1" s="203"/>
      <c r="H1" s="203"/>
      <c r="I1" s="321" t="str">
        <f>Rürup!B37</f>
        <v>Splittingtabelle</v>
      </c>
      <c r="J1" s="322"/>
      <c r="K1" s="322"/>
      <c r="L1" s="322"/>
      <c r="M1" s="317"/>
      <c r="N1" s="323"/>
      <c r="S1" s="319" t="s">
        <v>119</v>
      </c>
      <c r="T1" s="320"/>
      <c r="U1" s="320"/>
      <c r="V1" s="320"/>
    </row>
    <row r="2" spans="1:36" s="221" customFormat="1" ht="21" x14ac:dyDescent="0.2">
      <c r="A2" s="217" t="s">
        <v>149</v>
      </c>
      <c r="B2" s="223" t="s">
        <v>15</v>
      </c>
      <c r="C2" s="218" t="s">
        <v>151</v>
      </c>
      <c r="D2" s="219" t="s">
        <v>16</v>
      </c>
      <c r="E2" s="219" t="s">
        <v>17</v>
      </c>
      <c r="F2" s="219" t="s">
        <v>150</v>
      </c>
      <c r="G2" s="231">
        <v>0.08</v>
      </c>
      <c r="H2" s="231">
        <v>0.09</v>
      </c>
      <c r="I2" s="226" t="s">
        <v>151</v>
      </c>
      <c r="J2" s="220" t="s">
        <v>16</v>
      </c>
      <c r="K2" s="220" t="s">
        <v>17</v>
      </c>
      <c r="L2" s="220" t="s">
        <v>150</v>
      </c>
      <c r="M2" s="232">
        <v>0.08</v>
      </c>
      <c r="N2" s="232">
        <v>0.09</v>
      </c>
      <c r="O2" s="241"/>
      <c r="P2" s="241"/>
      <c r="S2" s="221" t="s">
        <v>120</v>
      </c>
      <c r="T2" s="221" t="s">
        <v>121</v>
      </c>
    </row>
    <row r="3" spans="1:36" x14ac:dyDescent="0.3">
      <c r="A3" s="168"/>
      <c r="B3" s="224">
        <v>8000</v>
      </c>
      <c r="C3" s="260">
        <v>0</v>
      </c>
      <c r="D3" s="205">
        <f>C3/$B3</f>
        <v>0</v>
      </c>
      <c r="E3" s="206"/>
      <c r="F3" s="207">
        <v>0</v>
      </c>
      <c r="G3" s="207">
        <f>C3*G$2</f>
        <v>0</v>
      </c>
      <c r="H3" s="207">
        <f>C3*H$2</f>
        <v>0</v>
      </c>
      <c r="I3" s="227">
        <v>0</v>
      </c>
      <c r="J3" s="211">
        <f>I3/$B3</f>
        <v>0</v>
      </c>
      <c r="K3" s="212"/>
      <c r="L3" s="213">
        <v>0</v>
      </c>
      <c r="M3" s="213">
        <f>$I3*M$2</f>
        <v>0</v>
      </c>
      <c r="N3" s="213">
        <f>$I3*N$2</f>
        <v>0</v>
      </c>
      <c r="O3" s="242"/>
      <c r="P3" s="242"/>
      <c r="Q3" s="180"/>
      <c r="R3" s="179"/>
      <c r="S3" s="179">
        <v>0</v>
      </c>
      <c r="T3" s="181">
        <v>0.59</v>
      </c>
      <c r="U3" s="179"/>
      <c r="V3" s="179"/>
      <c r="W3" s="179"/>
      <c r="X3" s="179"/>
      <c r="Y3" s="179"/>
      <c r="Z3" s="179"/>
      <c r="AA3" s="179"/>
      <c r="AB3" s="179"/>
      <c r="AC3" s="179"/>
      <c r="AD3" s="179"/>
      <c r="AE3" s="179"/>
      <c r="AF3" s="179"/>
      <c r="AG3" s="179"/>
      <c r="AH3" s="179"/>
      <c r="AI3" s="179"/>
      <c r="AJ3" s="179"/>
    </row>
    <row r="4" spans="1:36" x14ac:dyDescent="0.3">
      <c r="A4" s="167"/>
      <c r="B4" s="224">
        <v>8100</v>
      </c>
      <c r="C4" s="260">
        <v>0</v>
      </c>
      <c r="D4" s="205">
        <f>C4/$B4</f>
        <v>0</v>
      </c>
      <c r="E4" s="206">
        <f>(C4-C3)/($B4-$B3)</f>
        <v>0</v>
      </c>
      <c r="F4" s="207">
        <v>0</v>
      </c>
      <c r="G4" s="207">
        <f t="shared" ref="G4:G22" si="0">C4*G$2</f>
        <v>0</v>
      </c>
      <c r="H4" s="207">
        <f t="shared" ref="H4:H22" si="1">C4*H$2</f>
        <v>0</v>
      </c>
      <c r="I4" s="227">
        <v>0</v>
      </c>
      <c r="J4" s="211">
        <f>I4/$B4</f>
        <v>0</v>
      </c>
      <c r="K4" s="212">
        <f>(I4-I3)/($B4-$B3)</f>
        <v>0</v>
      </c>
      <c r="L4" s="213">
        <v>0</v>
      </c>
      <c r="M4" s="213">
        <f t="shared" ref="M4:N67" si="2">$I4*M$2</f>
        <v>0</v>
      </c>
      <c r="N4" s="213">
        <f t="shared" si="2"/>
        <v>0</v>
      </c>
      <c r="O4" s="242">
        <f>(C4+F4+H4-C3-F3-H3)/100</f>
        <v>0</v>
      </c>
      <c r="P4" s="242"/>
      <c r="Q4" s="179"/>
      <c r="R4" s="179"/>
      <c r="S4" s="179">
        <v>1</v>
      </c>
      <c r="T4" s="181">
        <v>0.59</v>
      </c>
      <c r="U4" s="179"/>
      <c r="V4" s="179"/>
      <c r="W4" s="179"/>
      <c r="X4" s="179"/>
      <c r="Y4" s="179"/>
      <c r="Z4" s="179"/>
      <c r="AA4" s="222"/>
      <c r="AB4" s="222"/>
      <c r="AC4" s="222"/>
      <c r="AD4" s="179"/>
      <c r="AE4" s="179"/>
      <c r="AF4" s="179"/>
      <c r="AG4" s="179"/>
      <c r="AH4" s="179"/>
      <c r="AI4" s="179"/>
      <c r="AJ4" s="179"/>
    </row>
    <row r="5" spans="1:36" x14ac:dyDescent="0.3">
      <c r="A5" s="167"/>
      <c r="B5" s="224">
        <v>8200</v>
      </c>
      <c r="C5" s="260">
        <v>0</v>
      </c>
      <c r="D5" s="205">
        <f t="shared" ref="D5:D22" si="3">C5/B5</f>
        <v>0</v>
      </c>
      <c r="E5" s="206">
        <f t="shared" ref="E5:E22" si="4">(C5-C4)/(B5-B4)</f>
        <v>0</v>
      </c>
      <c r="F5" s="207">
        <v>0</v>
      </c>
      <c r="G5" s="207">
        <f t="shared" si="0"/>
        <v>0</v>
      </c>
      <c r="H5" s="207">
        <f t="shared" si="1"/>
        <v>0</v>
      </c>
      <c r="I5" s="227">
        <v>0</v>
      </c>
      <c r="J5" s="211">
        <f t="shared" ref="J5:J68" si="5">I5/$B5</f>
        <v>0</v>
      </c>
      <c r="K5" s="212">
        <f t="shared" ref="K5:K68" si="6">(I5-I4)/($B5-$B4)</f>
        <v>0</v>
      </c>
      <c r="L5" s="213">
        <v>0</v>
      </c>
      <c r="M5" s="213">
        <f t="shared" si="2"/>
        <v>0</v>
      </c>
      <c r="N5" s="213">
        <f t="shared" si="2"/>
        <v>0</v>
      </c>
      <c r="O5" s="242">
        <f t="shared" ref="O5:O68" si="7">(C5+F5+H5-C4-F4-H4)/100</f>
        <v>0</v>
      </c>
      <c r="P5" s="242"/>
      <c r="Q5" s="179"/>
      <c r="R5" s="179"/>
      <c r="S5" s="179">
        <v>2</v>
      </c>
      <c r="T5" s="181">
        <v>0.57999999999999996</v>
      </c>
      <c r="U5" s="179"/>
      <c r="V5" s="179"/>
      <c r="W5" s="179"/>
      <c r="X5" s="179"/>
      <c r="Y5" s="179"/>
      <c r="Z5" s="179"/>
      <c r="AA5" s="222"/>
      <c r="AB5" s="222"/>
      <c r="AC5" s="222"/>
      <c r="AD5" s="179"/>
      <c r="AE5" s="179"/>
      <c r="AF5" s="179"/>
      <c r="AG5" s="179"/>
      <c r="AH5" s="179"/>
      <c r="AI5" s="179"/>
      <c r="AJ5" s="179"/>
    </row>
    <row r="6" spans="1:36" x14ac:dyDescent="0.3">
      <c r="B6" s="224">
        <v>8300</v>
      </c>
      <c r="C6" s="260">
        <v>0</v>
      </c>
      <c r="D6" s="205">
        <f t="shared" si="3"/>
        <v>0</v>
      </c>
      <c r="E6" s="206">
        <f t="shared" si="4"/>
        <v>0</v>
      </c>
      <c r="F6" s="207">
        <v>0</v>
      </c>
      <c r="G6" s="207">
        <f t="shared" si="0"/>
        <v>0</v>
      </c>
      <c r="H6" s="207">
        <f t="shared" si="1"/>
        <v>0</v>
      </c>
      <c r="I6" s="227">
        <v>0</v>
      </c>
      <c r="J6" s="211">
        <f t="shared" si="5"/>
        <v>0</v>
      </c>
      <c r="K6" s="212">
        <f t="shared" si="6"/>
        <v>0</v>
      </c>
      <c r="L6" s="213">
        <v>0</v>
      </c>
      <c r="M6" s="213">
        <f t="shared" si="2"/>
        <v>0</v>
      </c>
      <c r="N6" s="213">
        <f t="shared" si="2"/>
        <v>0</v>
      </c>
      <c r="O6" s="242">
        <f t="shared" si="7"/>
        <v>0</v>
      </c>
      <c r="P6" s="242"/>
      <c r="Q6" s="179"/>
      <c r="R6" s="179"/>
      <c r="S6" s="179">
        <v>3</v>
      </c>
      <c r="T6" s="181">
        <v>0.57999999999999996</v>
      </c>
      <c r="U6" s="179"/>
      <c r="V6" s="179"/>
      <c r="W6" s="179"/>
      <c r="X6" s="179"/>
      <c r="Y6" s="179"/>
      <c r="Z6" s="179"/>
      <c r="AA6" s="222"/>
      <c r="AB6" s="222"/>
      <c r="AC6" s="222"/>
      <c r="AD6" s="179"/>
      <c r="AE6" s="179"/>
      <c r="AF6" s="179"/>
      <c r="AG6" s="179"/>
      <c r="AH6" s="179"/>
      <c r="AI6" s="179"/>
      <c r="AJ6" s="179"/>
    </row>
    <row r="7" spans="1:36" x14ac:dyDescent="0.3">
      <c r="B7" s="224">
        <v>8400</v>
      </c>
      <c r="C7" s="260">
        <v>0</v>
      </c>
      <c r="D7" s="205">
        <f t="shared" si="3"/>
        <v>0</v>
      </c>
      <c r="E7" s="206">
        <f t="shared" si="4"/>
        <v>0</v>
      </c>
      <c r="F7" s="207">
        <v>0</v>
      </c>
      <c r="G7" s="207">
        <f t="shared" si="0"/>
        <v>0</v>
      </c>
      <c r="H7" s="207">
        <f t="shared" si="1"/>
        <v>0</v>
      </c>
      <c r="I7" s="227">
        <v>0</v>
      </c>
      <c r="J7" s="211">
        <f t="shared" si="5"/>
        <v>0</v>
      </c>
      <c r="K7" s="212">
        <f t="shared" si="6"/>
        <v>0</v>
      </c>
      <c r="L7" s="213">
        <v>0</v>
      </c>
      <c r="M7" s="213">
        <f t="shared" si="2"/>
        <v>0</v>
      </c>
      <c r="N7" s="213">
        <f t="shared" si="2"/>
        <v>0</v>
      </c>
      <c r="O7" s="242">
        <f t="shared" si="7"/>
        <v>0</v>
      </c>
      <c r="P7" s="242"/>
      <c r="Q7" s="179"/>
      <c r="R7" s="179"/>
      <c r="S7" s="179">
        <v>4</v>
      </c>
      <c r="T7" s="181">
        <v>0.56999999999999995</v>
      </c>
      <c r="U7" s="179"/>
      <c r="V7" s="179"/>
      <c r="W7" s="179"/>
      <c r="X7" s="179"/>
      <c r="Y7" s="179"/>
      <c r="Z7" s="179"/>
      <c r="AA7" s="222"/>
      <c r="AB7" s="222"/>
      <c r="AC7" s="222"/>
      <c r="AD7" s="179"/>
      <c r="AE7" s="179"/>
      <c r="AF7" s="179"/>
      <c r="AG7" s="179"/>
      <c r="AH7" s="179"/>
      <c r="AI7" s="179"/>
      <c r="AJ7" s="179"/>
    </row>
    <row r="8" spans="1:36" x14ac:dyDescent="0.3">
      <c r="B8" s="224">
        <v>8500</v>
      </c>
      <c r="C8" s="260">
        <v>0</v>
      </c>
      <c r="D8" s="205">
        <f t="shared" si="3"/>
        <v>0</v>
      </c>
      <c r="E8" s="206">
        <f t="shared" si="4"/>
        <v>0</v>
      </c>
      <c r="F8" s="207">
        <v>0</v>
      </c>
      <c r="G8" s="207">
        <f t="shared" si="0"/>
        <v>0</v>
      </c>
      <c r="H8" s="207">
        <f t="shared" si="1"/>
        <v>0</v>
      </c>
      <c r="I8" s="227">
        <v>0</v>
      </c>
      <c r="J8" s="211">
        <f t="shared" si="5"/>
        <v>0</v>
      </c>
      <c r="K8" s="212">
        <f t="shared" si="6"/>
        <v>0</v>
      </c>
      <c r="L8" s="213">
        <v>0</v>
      </c>
      <c r="M8" s="213">
        <f t="shared" si="2"/>
        <v>0</v>
      </c>
      <c r="N8" s="213">
        <f t="shared" si="2"/>
        <v>0</v>
      </c>
      <c r="O8" s="242">
        <f t="shared" si="7"/>
        <v>0</v>
      </c>
      <c r="P8" s="242"/>
      <c r="Q8" s="179"/>
      <c r="R8" s="179"/>
      <c r="S8" s="179">
        <v>5</v>
      </c>
      <c r="T8" s="181">
        <v>0.56999999999999995</v>
      </c>
      <c r="U8" s="179"/>
      <c r="V8" s="179"/>
      <c r="W8" s="179"/>
      <c r="X8" s="179"/>
      <c r="Y8" s="179"/>
      <c r="Z8" s="179"/>
      <c r="AA8" s="222"/>
      <c r="AB8" s="222"/>
      <c r="AC8" s="222"/>
      <c r="AD8" s="179"/>
      <c r="AE8" s="179"/>
      <c r="AF8" s="179"/>
      <c r="AG8" s="179"/>
      <c r="AH8" s="179"/>
      <c r="AI8" s="179"/>
      <c r="AJ8" s="179"/>
    </row>
    <row r="9" spans="1:36" x14ac:dyDescent="0.3">
      <c r="B9" s="224">
        <v>8600</v>
      </c>
      <c r="C9" s="260">
        <v>0</v>
      </c>
      <c r="D9" s="205">
        <f t="shared" si="3"/>
        <v>0</v>
      </c>
      <c r="E9" s="206">
        <f t="shared" si="4"/>
        <v>0</v>
      </c>
      <c r="F9" s="207">
        <v>0</v>
      </c>
      <c r="G9" s="207">
        <f t="shared" si="0"/>
        <v>0</v>
      </c>
      <c r="H9" s="207">
        <f t="shared" si="1"/>
        <v>0</v>
      </c>
      <c r="I9" s="227">
        <v>0</v>
      </c>
      <c r="J9" s="211">
        <f t="shared" si="5"/>
        <v>0</v>
      </c>
      <c r="K9" s="212">
        <f t="shared" si="6"/>
        <v>0</v>
      </c>
      <c r="L9" s="213">
        <v>0</v>
      </c>
      <c r="M9" s="213">
        <f t="shared" si="2"/>
        <v>0</v>
      </c>
      <c r="N9" s="213">
        <f t="shared" si="2"/>
        <v>0</v>
      </c>
      <c r="O9" s="242">
        <f t="shared" si="7"/>
        <v>0</v>
      </c>
      <c r="P9" s="242"/>
      <c r="Q9" s="179"/>
      <c r="R9" s="179"/>
      <c r="S9" s="179">
        <v>6</v>
      </c>
      <c r="T9" s="181">
        <v>0.56000000000000005</v>
      </c>
      <c r="U9" s="179"/>
      <c r="V9" s="179"/>
      <c r="W9" s="179"/>
      <c r="X9" s="179"/>
      <c r="Y9" s="179"/>
      <c r="Z9" s="179"/>
      <c r="AA9" s="222"/>
      <c r="AB9" s="222"/>
      <c r="AC9" s="222"/>
      <c r="AD9" s="179"/>
      <c r="AE9" s="179"/>
      <c r="AF9" s="179"/>
      <c r="AG9" s="179"/>
      <c r="AH9" s="179"/>
      <c r="AI9" s="179"/>
      <c r="AJ9" s="179"/>
    </row>
    <row r="10" spans="1:36" x14ac:dyDescent="0.3">
      <c r="B10" s="224">
        <v>8700</v>
      </c>
      <c r="C10" s="260">
        <v>0</v>
      </c>
      <c r="D10" s="205">
        <f t="shared" si="3"/>
        <v>0</v>
      </c>
      <c r="E10" s="206">
        <f t="shared" si="4"/>
        <v>0</v>
      </c>
      <c r="F10" s="207">
        <v>0</v>
      </c>
      <c r="G10" s="207">
        <f t="shared" si="0"/>
        <v>0</v>
      </c>
      <c r="H10" s="207">
        <f t="shared" si="1"/>
        <v>0</v>
      </c>
      <c r="I10" s="227">
        <v>0</v>
      </c>
      <c r="J10" s="211">
        <f t="shared" si="5"/>
        <v>0</v>
      </c>
      <c r="K10" s="212">
        <f t="shared" si="6"/>
        <v>0</v>
      </c>
      <c r="L10" s="213">
        <v>0</v>
      </c>
      <c r="M10" s="213">
        <f t="shared" si="2"/>
        <v>0</v>
      </c>
      <c r="N10" s="213">
        <f t="shared" si="2"/>
        <v>0</v>
      </c>
      <c r="O10" s="242">
        <f t="shared" si="7"/>
        <v>0</v>
      </c>
      <c r="P10" s="242"/>
      <c r="Q10" s="179"/>
      <c r="R10" s="179"/>
      <c r="S10" s="179">
        <v>7</v>
      </c>
      <c r="T10" s="181">
        <v>0.56000000000000005</v>
      </c>
      <c r="U10" s="179"/>
      <c r="V10" s="179"/>
      <c r="W10" s="179"/>
      <c r="X10" s="179"/>
      <c r="Y10" s="179"/>
      <c r="Z10" s="179"/>
      <c r="AA10" s="222"/>
      <c r="AB10" s="222"/>
      <c r="AC10" s="222"/>
      <c r="AD10" s="179"/>
      <c r="AE10" s="179"/>
      <c r="AF10" s="179"/>
      <c r="AG10" s="179"/>
      <c r="AH10" s="179"/>
      <c r="AI10" s="179"/>
      <c r="AJ10" s="179"/>
    </row>
    <row r="11" spans="1:36" x14ac:dyDescent="0.3">
      <c r="B11" s="224">
        <v>8800</v>
      </c>
      <c r="C11" s="260">
        <v>0</v>
      </c>
      <c r="D11" s="206">
        <f t="shared" si="3"/>
        <v>0</v>
      </c>
      <c r="E11" s="208">
        <f t="shared" si="4"/>
        <v>0</v>
      </c>
      <c r="F11" s="207">
        <v>0</v>
      </c>
      <c r="G11" s="207">
        <f t="shared" si="0"/>
        <v>0</v>
      </c>
      <c r="H11" s="207">
        <f t="shared" si="1"/>
        <v>0</v>
      </c>
      <c r="I11" s="227">
        <v>0</v>
      </c>
      <c r="J11" s="211">
        <f t="shared" si="5"/>
        <v>0</v>
      </c>
      <c r="K11" s="212">
        <f t="shared" si="6"/>
        <v>0</v>
      </c>
      <c r="L11" s="213">
        <v>0</v>
      </c>
      <c r="M11" s="213">
        <f t="shared" si="2"/>
        <v>0</v>
      </c>
      <c r="N11" s="213">
        <f t="shared" si="2"/>
        <v>0</v>
      </c>
      <c r="O11" s="242">
        <f t="shared" si="7"/>
        <v>0</v>
      </c>
      <c r="P11" s="242"/>
      <c r="Q11" s="179"/>
      <c r="R11" s="179"/>
      <c r="S11" s="179">
        <v>8</v>
      </c>
      <c r="T11" s="181">
        <v>0.56000000000000005</v>
      </c>
      <c r="U11" s="179"/>
      <c r="V11" s="179"/>
      <c r="W11" s="179"/>
      <c r="X11" s="179"/>
      <c r="Y11" s="179"/>
      <c r="Z11" s="179"/>
      <c r="AA11" s="222"/>
      <c r="AB11" s="222"/>
      <c r="AC11" s="222"/>
      <c r="AD11" s="179"/>
      <c r="AE11" s="179"/>
      <c r="AF11" s="179"/>
      <c r="AG11" s="179"/>
      <c r="AH11" s="179"/>
      <c r="AI11" s="179"/>
      <c r="AJ11" s="179"/>
    </row>
    <row r="12" spans="1:36" x14ac:dyDescent="0.3">
      <c r="B12" s="224">
        <v>8900</v>
      </c>
      <c r="C12" s="260">
        <v>0</v>
      </c>
      <c r="D12" s="206">
        <f t="shared" si="3"/>
        <v>0</v>
      </c>
      <c r="E12" s="208">
        <f t="shared" si="4"/>
        <v>0</v>
      </c>
      <c r="F12" s="207">
        <v>0</v>
      </c>
      <c r="G12" s="207">
        <f t="shared" si="0"/>
        <v>0</v>
      </c>
      <c r="H12" s="207">
        <f t="shared" si="1"/>
        <v>0</v>
      </c>
      <c r="I12" s="227">
        <v>0</v>
      </c>
      <c r="J12" s="211">
        <f t="shared" si="5"/>
        <v>0</v>
      </c>
      <c r="K12" s="212">
        <f t="shared" si="6"/>
        <v>0</v>
      </c>
      <c r="L12" s="213">
        <v>0</v>
      </c>
      <c r="M12" s="213">
        <f t="shared" si="2"/>
        <v>0</v>
      </c>
      <c r="N12" s="213">
        <f t="shared" si="2"/>
        <v>0</v>
      </c>
      <c r="O12" s="242">
        <f t="shared" si="7"/>
        <v>0</v>
      </c>
      <c r="P12" s="242"/>
      <c r="Q12" s="179"/>
      <c r="R12" s="179"/>
      <c r="S12" s="179">
        <v>9</v>
      </c>
      <c r="T12" s="181">
        <v>0.55000000000000004</v>
      </c>
      <c r="U12" s="179"/>
      <c r="V12" s="179"/>
      <c r="W12" s="179"/>
      <c r="X12" s="179"/>
      <c r="Y12" s="179"/>
      <c r="Z12" s="179"/>
      <c r="AA12" s="222"/>
      <c r="AB12" s="222"/>
      <c r="AC12" s="222"/>
      <c r="AD12" s="179"/>
      <c r="AE12" s="179"/>
      <c r="AF12" s="179"/>
      <c r="AG12" s="179"/>
      <c r="AH12" s="179"/>
      <c r="AI12" s="179"/>
      <c r="AJ12" s="179"/>
    </row>
    <row r="13" spans="1:36" x14ac:dyDescent="0.3">
      <c r="B13" s="224">
        <v>9000</v>
      </c>
      <c r="C13" s="260">
        <v>0</v>
      </c>
      <c r="D13" s="206">
        <f t="shared" si="3"/>
        <v>0</v>
      </c>
      <c r="E13" s="208">
        <f t="shared" si="4"/>
        <v>0</v>
      </c>
      <c r="F13" s="207">
        <v>0</v>
      </c>
      <c r="G13" s="207">
        <f t="shared" si="0"/>
        <v>0</v>
      </c>
      <c r="H13" s="207">
        <f t="shared" si="1"/>
        <v>0</v>
      </c>
      <c r="I13" s="227">
        <v>0</v>
      </c>
      <c r="J13" s="211">
        <f t="shared" si="5"/>
        <v>0</v>
      </c>
      <c r="K13" s="212">
        <f t="shared" si="6"/>
        <v>0</v>
      </c>
      <c r="L13" s="213">
        <v>0</v>
      </c>
      <c r="M13" s="213">
        <f t="shared" si="2"/>
        <v>0</v>
      </c>
      <c r="N13" s="213">
        <f t="shared" si="2"/>
        <v>0</v>
      </c>
      <c r="O13" s="242">
        <f t="shared" si="7"/>
        <v>0</v>
      </c>
      <c r="P13" s="242"/>
      <c r="Q13" s="179"/>
      <c r="R13" s="179"/>
      <c r="S13" s="179">
        <v>10</v>
      </c>
      <c r="T13" s="181">
        <v>0.55000000000000004</v>
      </c>
      <c r="U13" s="179"/>
      <c r="V13" s="179"/>
      <c r="W13" s="179"/>
      <c r="X13" s="179"/>
      <c r="Y13" s="179"/>
      <c r="Z13" s="179"/>
      <c r="AA13" s="222"/>
      <c r="AB13" s="222"/>
      <c r="AC13" s="222"/>
      <c r="AD13" s="179"/>
      <c r="AE13" s="179"/>
      <c r="AF13" s="179"/>
      <c r="AG13" s="179"/>
      <c r="AH13" s="179"/>
      <c r="AI13" s="179"/>
      <c r="AJ13" s="179"/>
    </row>
    <row r="14" spans="1:36" x14ac:dyDescent="0.3">
      <c r="B14" s="224">
        <v>9100</v>
      </c>
      <c r="C14" s="260">
        <v>0</v>
      </c>
      <c r="D14" s="206">
        <f t="shared" si="3"/>
        <v>0</v>
      </c>
      <c r="E14" s="208">
        <f t="shared" si="4"/>
        <v>0</v>
      </c>
      <c r="F14" s="207">
        <v>0</v>
      </c>
      <c r="G14" s="207">
        <f t="shared" si="0"/>
        <v>0</v>
      </c>
      <c r="H14" s="207">
        <f t="shared" si="1"/>
        <v>0</v>
      </c>
      <c r="I14" s="227">
        <v>0</v>
      </c>
      <c r="J14" s="211">
        <f t="shared" si="5"/>
        <v>0</v>
      </c>
      <c r="K14" s="212">
        <f t="shared" si="6"/>
        <v>0</v>
      </c>
      <c r="L14" s="213">
        <v>0</v>
      </c>
      <c r="M14" s="213">
        <f t="shared" si="2"/>
        <v>0</v>
      </c>
      <c r="N14" s="213">
        <f t="shared" si="2"/>
        <v>0</v>
      </c>
      <c r="O14" s="242">
        <f t="shared" si="7"/>
        <v>0</v>
      </c>
      <c r="P14" s="242"/>
      <c r="Q14" s="179"/>
      <c r="R14" s="179"/>
      <c r="S14" s="179">
        <v>11</v>
      </c>
      <c r="T14" s="181">
        <v>0.54</v>
      </c>
      <c r="U14" s="179"/>
      <c r="V14" s="179"/>
      <c r="W14" s="179"/>
      <c r="X14" s="179"/>
      <c r="Y14" s="179"/>
      <c r="Z14" s="179"/>
      <c r="AA14" s="222"/>
      <c r="AB14" s="222"/>
      <c r="AC14" s="222"/>
      <c r="AD14" s="179"/>
      <c r="AE14" s="179"/>
      <c r="AF14" s="179"/>
      <c r="AG14" s="179"/>
      <c r="AH14" s="179"/>
      <c r="AI14" s="179"/>
      <c r="AJ14" s="179"/>
    </row>
    <row r="15" spans="1:36" x14ac:dyDescent="0.3">
      <c r="B15" s="224">
        <v>9200</v>
      </c>
      <c r="C15" s="260">
        <v>0</v>
      </c>
      <c r="D15" s="206">
        <f t="shared" si="3"/>
        <v>0</v>
      </c>
      <c r="E15" s="208">
        <f t="shared" si="4"/>
        <v>0</v>
      </c>
      <c r="F15" s="207">
        <v>0</v>
      </c>
      <c r="G15" s="207">
        <f t="shared" si="0"/>
        <v>0</v>
      </c>
      <c r="H15" s="207">
        <f t="shared" si="1"/>
        <v>0</v>
      </c>
      <c r="I15" s="227">
        <v>0</v>
      </c>
      <c r="J15" s="211">
        <f t="shared" si="5"/>
        <v>0</v>
      </c>
      <c r="K15" s="212">
        <f t="shared" si="6"/>
        <v>0</v>
      </c>
      <c r="L15" s="213">
        <v>0</v>
      </c>
      <c r="M15" s="213">
        <f t="shared" si="2"/>
        <v>0</v>
      </c>
      <c r="N15" s="213">
        <f t="shared" si="2"/>
        <v>0</v>
      </c>
      <c r="O15" s="242">
        <f t="shared" si="7"/>
        <v>0</v>
      </c>
      <c r="P15" s="242"/>
      <c r="Q15" s="179"/>
      <c r="R15" s="179"/>
      <c r="S15" s="179">
        <v>12</v>
      </c>
      <c r="T15" s="181">
        <v>0.54</v>
      </c>
      <c r="U15" s="179"/>
      <c r="V15" s="179"/>
      <c r="W15" s="179"/>
      <c r="X15" s="179"/>
      <c r="Y15" s="179"/>
      <c r="Z15" s="179"/>
      <c r="AA15" s="222"/>
      <c r="AB15" s="222"/>
      <c r="AC15" s="222"/>
      <c r="AD15" s="179"/>
      <c r="AE15" s="179"/>
      <c r="AF15" s="179"/>
      <c r="AG15" s="179"/>
      <c r="AH15" s="179"/>
      <c r="AI15" s="179"/>
      <c r="AJ15" s="179"/>
    </row>
    <row r="16" spans="1:36" x14ac:dyDescent="0.3">
      <c r="B16" s="224">
        <v>9300</v>
      </c>
      <c r="C16" s="260">
        <v>0</v>
      </c>
      <c r="D16" s="206">
        <f t="shared" si="3"/>
        <v>0</v>
      </c>
      <c r="E16" s="208">
        <f t="shared" si="4"/>
        <v>0</v>
      </c>
      <c r="F16" s="207">
        <v>0</v>
      </c>
      <c r="G16" s="207">
        <f t="shared" si="0"/>
        <v>0</v>
      </c>
      <c r="H16" s="207">
        <f t="shared" si="1"/>
        <v>0</v>
      </c>
      <c r="I16" s="227">
        <v>0</v>
      </c>
      <c r="J16" s="211">
        <f t="shared" si="5"/>
        <v>0</v>
      </c>
      <c r="K16" s="212">
        <f t="shared" si="6"/>
        <v>0</v>
      </c>
      <c r="L16" s="213">
        <v>0</v>
      </c>
      <c r="M16" s="213">
        <f t="shared" si="2"/>
        <v>0</v>
      </c>
      <c r="N16" s="213">
        <f t="shared" si="2"/>
        <v>0</v>
      </c>
      <c r="O16" s="242">
        <f t="shared" si="7"/>
        <v>0</v>
      </c>
      <c r="P16" s="242"/>
      <c r="Q16" s="179"/>
      <c r="R16" s="179"/>
      <c r="S16" s="179">
        <v>13</v>
      </c>
      <c r="T16" s="181">
        <v>0.53</v>
      </c>
      <c r="U16" s="179"/>
      <c r="V16" s="179"/>
      <c r="W16" s="179"/>
      <c r="X16" s="179"/>
      <c r="Y16" s="179"/>
      <c r="Z16" s="179"/>
      <c r="AA16" s="222"/>
      <c r="AB16" s="222"/>
      <c r="AC16" s="222"/>
      <c r="AD16" s="179"/>
      <c r="AE16" s="179"/>
      <c r="AF16" s="179"/>
      <c r="AG16" s="179"/>
      <c r="AH16" s="179"/>
      <c r="AI16" s="179"/>
      <c r="AJ16" s="179"/>
    </row>
    <row r="17" spans="2:36" x14ac:dyDescent="0.3">
      <c r="B17" s="224">
        <v>9400</v>
      </c>
      <c r="C17" s="260">
        <v>0</v>
      </c>
      <c r="D17" s="206">
        <f t="shared" si="3"/>
        <v>0</v>
      </c>
      <c r="E17" s="208">
        <f t="shared" si="4"/>
        <v>0</v>
      </c>
      <c r="F17" s="207">
        <v>0</v>
      </c>
      <c r="G17" s="207">
        <f t="shared" si="0"/>
        <v>0</v>
      </c>
      <c r="H17" s="207">
        <f t="shared" si="1"/>
        <v>0</v>
      </c>
      <c r="I17" s="227">
        <v>0</v>
      </c>
      <c r="J17" s="211">
        <f t="shared" si="5"/>
        <v>0</v>
      </c>
      <c r="K17" s="212">
        <f t="shared" si="6"/>
        <v>0</v>
      </c>
      <c r="L17" s="213">
        <v>0</v>
      </c>
      <c r="M17" s="213">
        <f t="shared" si="2"/>
        <v>0</v>
      </c>
      <c r="N17" s="213">
        <f t="shared" si="2"/>
        <v>0</v>
      </c>
      <c r="O17" s="242">
        <f t="shared" si="7"/>
        <v>0</v>
      </c>
      <c r="P17" s="242"/>
      <c r="Q17" s="179"/>
      <c r="R17" s="179"/>
      <c r="S17" s="179">
        <v>14</v>
      </c>
      <c r="T17" s="181">
        <v>0.53</v>
      </c>
      <c r="U17" s="179"/>
      <c r="V17" s="179"/>
      <c r="W17" s="179"/>
      <c r="X17" s="179"/>
      <c r="Y17" s="179"/>
      <c r="Z17" s="179"/>
      <c r="AA17" s="222"/>
      <c r="AB17" s="222"/>
      <c r="AC17" s="222"/>
      <c r="AD17" s="179"/>
      <c r="AE17" s="179"/>
      <c r="AF17" s="179"/>
      <c r="AG17" s="179"/>
      <c r="AH17" s="179"/>
      <c r="AI17" s="179"/>
      <c r="AJ17" s="179"/>
    </row>
    <row r="18" spans="2:36" x14ac:dyDescent="0.3">
      <c r="B18" s="224">
        <v>9500</v>
      </c>
      <c r="C18" s="260">
        <v>0</v>
      </c>
      <c r="D18" s="206">
        <f t="shared" si="3"/>
        <v>0</v>
      </c>
      <c r="E18" s="208">
        <f t="shared" si="4"/>
        <v>0</v>
      </c>
      <c r="F18" s="207">
        <v>0</v>
      </c>
      <c r="G18" s="207">
        <f t="shared" si="0"/>
        <v>0</v>
      </c>
      <c r="H18" s="207">
        <f t="shared" si="1"/>
        <v>0</v>
      </c>
      <c r="I18" s="227">
        <v>0</v>
      </c>
      <c r="J18" s="211">
        <f t="shared" si="5"/>
        <v>0</v>
      </c>
      <c r="K18" s="212">
        <f t="shared" si="6"/>
        <v>0</v>
      </c>
      <c r="L18" s="213">
        <v>0</v>
      </c>
      <c r="M18" s="213">
        <f t="shared" si="2"/>
        <v>0</v>
      </c>
      <c r="N18" s="213">
        <f t="shared" si="2"/>
        <v>0</v>
      </c>
      <c r="O18" s="242">
        <f t="shared" si="7"/>
        <v>0</v>
      </c>
      <c r="P18" s="242"/>
      <c r="Q18" s="179"/>
      <c r="R18" s="179"/>
      <c r="S18" s="179">
        <v>15</v>
      </c>
      <c r="T18" s="181">
        <v>0.52</v>
      </c>
      <c r="U18" s="179"/>
      <c r="V18" s="179"/>
      <c r="W18" s="179"/>
      <c r="X18" s="179"/>
      <c r="Y18" s="179"/>
      <c r="Z18" s="179"/>
      <c r="AA18" s="222"/>
      <c r="AB18" s="222"/>
      <c r="AC18" s="222"/>
      <c r="AD18" s="179"/>
      <c r="AE18" s="179"/>
      <c r="AF18" s="179"/>
      <c r="AG18" s="179"/>
      <c r="AH18" s="179"/>
      <c r="AI18" s="179"/>
      <c r="AJ18" s="179"/>
    </row>
    <row r="19" spans="2:36" x14ac:dyDescent="0.3">
      <c r="B19" s="224">
        <v>9600</v>
      </c>
      <c r="C19" s="260">
        <v>0</v>
      </c>
      <c r="D19" s="206">
        <f t="shared" si="3"/>
        <v>0</v>
      </c>
      <c r="E19" s="208">
        <f t="shared" si="4"/>
        <v>0</v>
      </c>
      <c r="F19" s="207">
        <v>0</v>
      </c>
      <c r="G19" s="207">
        <f t="shared" si="0"/>
        <v>0</v>
      </c>
      <c r="H19" s="207">
        <f t="shared" si="1"/>
        <v>0</v>
      </c>
      <c r="I19" s="227">
        <v>0</v>
      </c>
      <c r="J19" s="211">
        <f t="shared" si="5"/>
        <v>0</v>
      </c>
      <c r="K19" s="212">
        <f t="shared" si="6"/>
        <v>0</v>
      </c>
      <c r="L19" s="213">
        <v>0</v>
      </c>
      <c r="M19" s="213">
        <f t="shared" si="2"/>
        <v>0</v>
      </c>
      <c r="N19" s="213">
        <f t="shared" si="2"/>
        <v>0</v>
      </c>
      <c r="O19" s="242">
        <f t="shared" si="7"/>
        <v>0</v>
      </c>
      <c r="P19" s="242"/>
      <c r="Q19" s="179"/>
      <c r="R19" s="179"/>
      <c r="S19" s="179">
        <v>16</v>
      </c>
      <c r="T19" s="181">
        <v>0.52</v>
      </c>
      <c r="U19" s="179"/>
      <c r="V19" s="179"/>
      <c r="W19" s="179"/>
      <c r="X19" s="179"/>
      <c r="Y19" s="179"/>
      <c r="Z19" s="179"/>
      <c r="AA19" s="222"/>
      <c r="AB19" s="222"/>
      <c r="AC19" s="222"/>
      <c r="AD19" s="179"/>
      <c r="AE19" s="179"/>
      <c r="AF19" s="179"/>
      <c r="AG19" s="179"/>
      <c r="AH19" s="179"/>
      <c r="AI19" s="179"/>
      <c r="AJ19" s="179"/>
    </row>
    <row r="20" spans="2:36" x14ac:dyDescent="0.3">
      <c r="B20" s="224">
        <v>9700</v>
      </c>
      <c r="C20" s="260">
        <v>0</v>
      </c>
      <c r="D20" s="206">
        <f t="shared" si="3"/>
        <v>0</v>
      </c>
      <c r="E20" s="208">
        <f t="shared" si="4"/>
        <v>0</v>
      </c>
      <c r="F20" s="207">
        <v>0</v>
      </c>
      <c r="G20" s="207">
        <f t="shared" si="0"/>
        <v>0</v>
      </c>
      <c r="H20" s="207">
        <f t="shared" si="1"/>
        <v>0</v>
      </c>
      <c r="I20" s="227">
        <v>0</v>
      </c>
      <c r="J20" s="211">
        <f t="shared" si="5"/>
        <v>0</v>
      </c>
      <c r="K20" s="212">
        <f t="shared" si="6"/>
        <v>0</v>
      </c>
      <c r="L20" s="213">
        <v>0</v>
      </c>
      <c r="M20" s="213">
        <f t="shared" si="2"/>
        <v>0</v>
      </c>
      <c r="N20" s="213">
        <f t="shared" si="2"/>
        <v>0</v>
      </c>
      <c r="O20" s="242">
        <f t="shared" si="7"/>
        <v>0</v>
      </c>
      <c r="P20" s="242"/>
      <c r="Q20" s="179"/>
      <c r="R20" s="179"/>
      <c r="S20" s="179">
        <v>17</v>
      </c>
      <c r="T20" s="181">
        <v>0.51</v>
      </c>
      <c r="U20" s="179"/>
      <c r="V20" s="179"/>
      <c r="W20" s="179"/>
      <c r="X20" s="179"/>
      <c r="Y20" s="179"/>
      <c r="Z20" s="179"/>
      <c r="AA20" s="222"/>
      <c r="AB20" s="222"/>
      <c r="AC20" s="222"/>
      <c r="AD20" s="179"/>
      <c r="AE20" s="179"/>
      <c r="AF20" s="179"/>
      <c r="AG20" s="179"/>
      <c r="AH20" s="179"/>
      <c r="AI20" s="179"/>
      <c r="AJ20" s="179"/>
    </row>
    <row r="21" spans="2:36" x14ac:dyDescent="0.3">
      <c r="B21" s="224">
        <v>9800</v>
      </c>
      <c r="C21" s="209">
        <v>0</v>
      </c>
      <c r="D21" s="206">
        <f t="shared" si="3"/>
        <v>0</v>
      </c>
      <c r="E21" s="208">
        <f t="shared" si="4"/>
        <v>0</v>
      </c>
      <c r="F21" s="207">
        <v>0</v>
      </c>
      <c r="G21" s="207">
        <f t="shared" si="0"/>
        <v>0</v>
      </c>
      <c r="H21" s="207">
        <f t="shared" si="1"/>
        <v>0</v>
      </c>
      <c r="I21" s="227">
        <v>0</v>
      </c>
      <c r="J21" s="211">
        <f t="shared" si="5"/>
        <v>0</v>
      </c>
      <c r="K21" s="212">
        <f t="shared" si="6"/>
        <v>0</v>
      </c>
      <c r="L21" s="213">
        <v>0</v>
      </c>
      <c r="M21" s="213">
        <f t="shared" si="2"/>
        <v>0</v>
      </c>
      <c r="N21" s="213">
        <f t="shared" si="2"/>
        <v>0</v>
      </c>
      <c r="O21" s="242">
        <f t="shared" si="7"/>
        <v>0</v>
      </c>
      <c r="P21" s="242"/>
      <c r="Q21" s="179"/>
      <c r="R21" s="179"/>
      <c r="S21" s="179">
        <v>18</v>
      </c>
      <c r="T21" s="181">
        <v>0.51</v>
      </c>
      <c r="U21" s="179"/>
      <c r="V21" s="179"/>
      <c r="W21" s="179"/>
      <c r="X21" s="179"/>
      <c r="Y21" s="179"/>
      <c r="Z21" s="179"/>
      <c r="AA21" s="222"/>
      <c r="AB21" s="222"/>
      <c r="AC21" s="222"/>
      <c r="AD21" s="179"/>
      <c r="AE21" s="179"/>
      <c r="AF21" s="179"/>
      <c r="AG21" s="179"/>
      <c r="AH21" s="179"/>
      <c r="AI21" s="179"/>
      <c r="AJ21" s="179"/>
    </row>
    <row r="22" spans="2:36" x14ac:dyDescent="0.3">
      <c r="B22" s="224">
        <v>9900</v>
      </c>
      <c r="C22" s="209">
        <v>0</v>
      </c>
      <c r="D22" s="206">
        <f t="shared" si="3"/>
        <v>0</v>
      </c>
      <c r="E22" s="208">
        <f t="shared" si="4"/>
        <v>0</v>
      </c>
      <c r="F22" s="207">
        <v>0</v>
      </c>
      <c r="G22" s="207">
        <f t="shared" si="0"/>
        <v>0</v>
      </c>
      <c r="H22" s="207">
        <f t="shared" si="1"/>
        <v>0</v>
      </c>
      <c r="I22" s="227">
        <v>0</v>
      </c>
      <c r="J22" s="211">
        <f t="shared" si="5"/>
        <v>0</v>
      </c>
      <c r="K22" s="212">
        <f t="shared" si="6"/>
        <v>0</v>
      </c>
      <c r="L22" s="213">
        <v>0</v>
      </c>
      <c r="M22" s="213">
        <f t="shared" si="2"/>
        <v>0</v>
      </c>
      <c r="N22" s="213">
        <f t="shared" si="2"/>
        <v>0</v>
      </c>
      <c r="O22" s="242">
        <f t="shared" si="7"/>
        <v>0</v>
      </c>
      <c r="P22" s="242"/>
      <c r="Q22" s="179"/>
      <c r="R22" s="179"/>
      <c r="S22" s="179">
        <v>19</v>
      </c>
      <c r="T22" s="181">
        <v>0.5</v>
      </c>
      <c r="U22" s="179"/>
      <c r="V22" s="179"/>
      <c r="W22" s="179"/>
      <c r="X22" s="179"/>
      <c r="Y22" s="179"/>
      <c r="Z22" s="179"/>
      <c r="AA22" s="222"/>
      <c r="AB22" s="222"/>
      <c r="AC22" s="222"/>
      <c r="AD22" s="179"/>
      <c r="AE22" s="179"/>
      <c r="AF22" s="179"/>
      <c r="AG22" s="179"/>
      <c r="AH22" s="179"/>
      <c r="AI22" s="179"/>
      <c r="AJ22" s="179"/>
    </row>
    <row r="23" spans="2:36" x14ac:dyDescent="0.3">
      <c r="B23" s="224">
        <v>10000</v>
      </c>
      <c r="C23" s="209">
        <v>0</v>
      </c>
      <c r="D23" s="206">
        <f t="shared" ref="D23:D31" si="8">C23/B23</f>
        <v>0</v>
      </c>
      <c r="E23" s="208">
        <f t="shared" ref="E23:E31" si="9">(C23-C22)/(B23-B22)</f>
        <v>0</v>
      </c>
      <c r="F23" s="207">
        <v>0</v>
      </c>
      <c r="G23" s="207">
        <f t="shared" ref="G23:G31" si="10">C23*G$2</f>
        <v>0</v>
      </c>
      <c r="H23" s="207">
        <f t="shared" ref="H23:H31" si="11">C23*H$2</f>
        <v>0</v>
      </c>
      <c r="I23" s="227">
        <v>0</v>
      </c>
      <c r="J23" s="211">
        <f t="shared" si="5"/>
        <v>0</v>
      </c>
      <c r="K23" s="212">
        <f t="shared" si="6"/>
        <v>0</v>
      </c>
      <c r="L23" s="213">
        <v>0</v>
      </c>
      <c r="M23" s="213">
        <f t="shared" si="2"/>
        <v>0</v>
      </c>
      <c r="N23" s="213">
        <f t="shared" si="2"/>
        <v>0</v>
      </c>
      <c r="O23" s="242">
        <f t="shared" si="7"/>
        <v>0</v>
      </c>
      <c r="P23" s="242"/>
      <c r="Q23" s="179"/>
      <c r="R23" s="179"/>
      <c r="S23" s="179">
        <v>20</v>
      </c>
      <c r="T23" s="181">
        <v>0.5</v>
      </c>
      <c r="U23" s="179"/>
      <c r="V23" s="179"/>
      <c r="W23" s="179"/>
      <c r="X23" s="179"/>
      <c r="Y23" s="179"/>
      <c r="Z23" s="179"/>
      <c r="AA23" s="222"/>
      <c r="AB23" s="222"/>
      <c r="AC23" s="222"/>
      <c r="AD23" s="179"/>
      <c r="AE23" s="179"/>
      <c r="AF23" s="179"/>
      <c r="AG23" s="179"/>
      <c r="AH23" s="179"/>
      <c r="AI23" s="179"/>
      <c r="AJ23" s="179"/>
    </row>
    <row r="24" spans="2:36" x14ac:dyDescent="0.3">
      <c r="B24" s="224">
        <v>10100</v>
      </c>
      <c r="C24" s="209">
        <v>0</v>
      </c>
      <c r="D24" s="206">
        <f t="shared" si="8"/>
        <v>0</v>
      </c>
      <c r="E24" s="208">
        <f t="shared" si="9"/>
        <v>0</v>
      </c>
      <c r="F24" s="207">
        <v>0</v>
      </c>
      <c r="G24" s="207">
        <f t="shared" si="10"/>
        <v>0</v>
      </c>
      <c r="H24" s="207">
        <f t="shared" si="11"/>
        <v>0</v>
      </c>
      <c r="I24" s="227">
        <v>0</v>
      </c>
      <c r="J24" s="211">
        <f t="shared" si="5"/>
        <v>0</v>
      </c>
      <c r="K24" s="212">
        <f t="shared" si="6"/>
        <v>0</v>
      </c>
      <c r="L24" s="213">
        <v>0</v>
      </c>
      <c r="M24" s="213">
        <f t="shared" si="2"/>
        <v>0</v>
      </c>
      <c r="N24" s="213">
        <f t="shared" si="2"/>
        <v>0</v>
      </c>
      <c r="O24" s="242">
        <f t="shared" si="7"/>
        <v>0</v>
      </c>
      <c r="P24" s="242"/>
      <c r="Q24" s="179"/>
      <c r="R24" s="179"/>
      <c r="S24" s="179">
        <v>21</v>
      </c>
      <c r="T24" s="181">
        <v>0.49</v>
      </c>
      <c r="U24" s="179"/>
      <c r="V24" s="179"/>
      <c r="W24" s="179"/>
      <c r="X24" s="179"/>
      <c r="Y24" s="179"/>
      <c r="Z24" s="179"/>
      <c r="AA24" s="222"/>
      <c r="AB24" s="222"/>
      <c r="AC24" s="222"/>
      <c r="AD24" s="179"/>
      <c r="AE24" s="179"/>
      <c r="AF24" s="179"/>
      <c r="AG24" s="179"/>
      <c r="AH24" s="179"/>
      <c r="AI24" s="179"/>
      <c r="AJ24" s="179"/>
    </row>
    <row r="25" spans="2:36" x14ac:dyDescent="0.3">
      <c r="B25" s="224">
        <v>10200</v>
      </c>
      <c r="C25" s="209">
        <v>0</v>
      </c>
      <c r="D25" s="206">
        <f t="shared" si="8"/>
        <v>0</v>
      </c>
      <c r="E25" s="208">
        <f t="shared" si="9"/>
        <v>0</v>
      </c>
      <c r="F25" s="207">
        <v>0</v>
      </c>
      <c r="G25" s="207">
        <f t="shared" si="10"/>
        <v>0</v>
      </c>
      <c r="H25" s="207">
        <f t="shared" si="11"/>
        <v>0</v>
      </c>
      <c r="I25" s="227">
        <v>0</v>
      </c>
      <c r="J25" s="211">
        <f t="shared" si="5"/>
        <v>0</v>
      </c>
      <c r="K25" s="212">
        <f t="shared" si="6"/>
        <v>0</v>
      </c>
      <c r="L25" s="213">
        <v>0</v>
      </c>
      <c r="M25" s="213">
        <f t="shared" si="2"/>
        <v>0</v>
      </c>
      <c r="N25" s="213">
        <f t="shared" si="2"/>
        <v>0</v>
      </c>
      <c r="O25" s="242">
        <f t="shared" si="7"/>
        <v>0</v>
      </c>
      <c r="P25" s="242"/>
      <c r="Q25" s="179"/>
      <c r="R25" s="179"/>
      <c r="S25" s="179">
        <v>22</v>
      </c>
      <c r="T25" s="181">
        <v>0.49</v>
      </c>
      <c r="U25" s="179"/>
      <c r="V25" s="179"/>
      <c r="W25" s="179"/>
      <c r="X25" s="179"/>
      <c r="Y25" s="179"/>
      <c r="Z25" s="179"/>
      <c r="AA25" s="222"/>
      <c r="AB25" s="222"/>
      <c r="AC25" s="222"/>
      <c r="AD25" s="179"/>
      <c r="AE25" s="179"/>
      <c r="AF25" s="179"/>
      <c r="AG25" s="179"/>
      <c r="AH25" s="179"/>
      <c r="AI25" s="179"/>
      <c r="AJ25" s="179"/>
    </row>
    <row r="26" spans="2:36" x14ac:dyDescent="0.3">
      <c r="B26" s="224">
        <v>10300</v>
      </c>
      <c r="C26" s="209">
        <v>0</v>
      </c>
      <c r="D26" s="206">
        <f t="shared" si="8"/>
        <v>0</v>
      </c>
      <c r="E26" s="208">
        <f t="shared" si="9"/>
        <v>0</v>
      </c>
      <c r="F26" s="207">
        <v>0</v>
      </c>
      <c r="G26" s="207">
        <f t="shared" si="10"/>
        <v>0</v>
      </c>
      <c r="H26" s="207">
        <f t="shared" si="11"/>
        <v>0</v>
      </c>
      <c r="I26" s="227">
        <v>0</v>
      </c>
      <c r="J26" s="211">
        <f t="shared" si="5"/>
        <v>0</v>
      </c>
      <c r="K26" s="212">
        <f t="shared" si="6"/>
        <v>0</v>
      </c>
      <c r="L26" s="213">
        <v>0</v>
      </c>
      <c r="M26" s="213">
        <f t="shared" si="2"/>
        <v>0</v>
      </c>
      <c r="N26" s="213">
        <f t="shared" si="2"/>
        <v>0</v>
      </c>
      <c r="O26" s="242">
        <f t="shared" si="7"/>
        <v>0</v>
      </c>
      <c r="P26" s="242"/>
      <c r="Q26" s="179"/>
      <c r="R26" s="179"/>
      <c r="S26" s="179">
        <v>23</v>
      </c>
      <c r="T26" s="181">
        <v>0.48</v>
      </c>
      <c r="U26" s="179"/>
      <c r="V26" s="179"/>
      <c r="W26" s="179"/>
      <c r="X26" s="179"/>
      <c r="Y26" s="179"/>
      <c r="Z26" s="179"/>
      <c r="AA26" s="222"/>
      <c r="AB26" s="222"/>
      <c r="AC26" s="222"/>
      <c r="AD26" s="179"/>
      <c r="AE26" s="179"/>
      <c r="AF26" s="179"/>
      <c r="AG26" s="179"/>
      <c r="AH26" s="179"/>
      <c r="AI26" s="179"/>
      <c r="AJ26" s="179"/>
    </row>
    <row r="27" spans="2:36" x14ac:dyDescent="0.3">
      <c r="B27" s="224">
        <v>10400</v>
      </c>
      <c r="C27" s="209">
        <v>0</v>
      </c>
      <c r="D27" s="206">
        <f t="shared" si="8"/>
        <v>0</v>
      </c>
      <c r="E27" s="208">
        <f t="shared" si="9"/>
        <v>0</v>
      </c>
      <c r="F27" s="207">
        <v>0</v>
      </c>
      <c r="G27" s="207">
        <f t="shared" si="10"/>
        <v>0</v>
      </c>
      <c r="H27" s="207">
        <f t="shared" si="11"/>
        <v>0</v>
      </c>
      <c r="I27" s="227">
        <v>0</v>
      </c>
      <c r="J27" s="211">
        <f t="shared" si="5"/>
        <v>0</v>
      </c>
      <c r="K27" s="212">
        <f t="shared" si="6"/>
        <v>0</v>
      </c>
      <c r="L27" s="213">
        <v>0</v>
      </c>
      <c r="M27" s="213">
        <f t="shared" si="2"/>
        <v>0</v>
      </c>
      <c r="N27" s="213">
        <f t="shared" si="2"/>
        <v>0</v>
      </c>
      <c r="O27" s="242">
        <f t="shared" si="7"/>
        <v>0</v>
      </c>
      <c r="P27" s="242"/>
      <c r="Q27" s="179"/>
      <c r="R27" s="179"/>
      <c r="S27" s="179">
        <v>24</v>
      </c>
      <c r="T27" s="181">
        <v>0.48</v>
      </c>
      <c r="U27" s="179"/>
      <c r="V27" s="179"/>
      <c r="W27" s="179"/>
      <c r="X27" s="179"/>
      <c r="Y27" s="179"/>
      <c r="Z27" s="179"/>
      <c r="AA27" s="222"/>
      <c r="AB27" s="222"/>
      <c r="AC27" s="222"/>
      <c r="AD27" s="179"/>
      <c r="AE27" s="179"/>
      <c r="AF27" s="179"/>
      <c r="AG27" s="179"/>
      <c r="AH27" s="179"/>
      <c r="AI27" s="179"/>
      <c r="AJ27" s="179"/>
    </row>
    <row r="28" spans="2:36" x14ac:dyDescent="0.3">
      <c r="B28" s="224">
        <v>10500</v>
      </c>
      <c r="C28" s="209">
        <v>0</v>
      </c>
      <c r="D28" s="206">
        <f t="shared" si="8"/>
        <v>0</v>
      </c>
      <c r="E28" s="208">
        <f t="shared" si="9"/>
        <v>0</v>
      </c>
      <c r="F28" s="207">
        <v>0</v>
      </c>
      <c r="G28" s="207">
        <f t="shared" si="10"/>
        <v>0</v>
      </c>
      <c r="H28" s="207">
        <f t="shared" si="11"/>
        <v>0</v>
      </c>
      <c r="I28" s="227">
        <v>0</v>
      </c>
      <c r="J28" s="211">
        <f t="shared" si="5"/>
        <v>0</v>
      </c>
      <c r="K28" s="212">
        <f t="shared" si="6"/>
        <v>0</v>
      </c>
      <c r="L28" s="213">
        <v>0</v>
      </c>
      <c r="M28" s="213">
        <f t="shared" si="2"/>
        <v>0</v>
      </c>
      <c r="N28" s="213">
        <f t="shared" si="2"/>
        <v>0</v>
      </c>
      <c r="O28" s="242">
        <f t="shared" si="7"/>
        <v>0</v>
      </c>
      <c r="P28" s="242"/>
      <c r="Q28" s="179"/>
      <c r="R28" s="179"/>
      <c r="S28" s="179">
        <v>25</v>
      </c>
      <c r="T28" s="181">
        <v>0.47</v>
      </c>
      <c r="U28" s="179"/>
      <c r="V28" s="179"/>
      <c r="W28" s="179"/>
      <c r="X28" s="179"/>
      <c r="Y28" s="179"/>
      <c r="Z28" s="179"/>
      <c r="AA28" s="222"/>
      <c r="AB28" s="222"/>
      <c r="AC28" s="222"/>
      <c r="AD28" s="179"/>
      <c r="AE28" s="179"/>
      <c r="AF28" s="179"/>
      <c r="AG28" s="179"/>
      <c r="AH28" s="179"/>
      <c r="AI28" s="179"/>
      <c r="AJ28" s="179"/>
    </row>
    <row r="29" spans="2:36" x14ac:dyDescent="0.3">
      <c r="B29" s="224">
        <v>10600</v>
      </c>
      <c r="C29" s="209">
        <v>0</v>
      </c>
      <c r="D29" s="206">
        <f t="shared" si="8"/>
        <v>0</v>
      </c>
      <c r="E29" s="208">
        <f t="shared" si="9"/>
        <v>0</v>
      </c>
      <c r="F29" s="207">
        <v>0</v>
      </c>
      <c r="G29" s="207">
        <f t="shared" si="10"/>
        <v>0</v>
      </c>
      <c r="H29" s="207">
        <f t="shared" si="11"/>
        <v>0</v>
      </c>
      <c r="I29" s="227">
        <v>0</v>
      </c>
      <c r="J29" s="211">
        <f t="shared" si="5"/>
        <v>0</v>
      </c>
      <c r="K29" s="212">
        <f t="shared" si="6"/>
        <v>0</v>
      </c>
      <c r="L29" s="213">
        <v>0</v>
      </c>
      <c r="M29" s="213">
        <f t="shared" si="2"/>
        <v>0</v>
      </c>
      <c r="N29" s="213">
        <f t="shared" si="2"/>
        <v>0</v>
      </c>
      <c r="O29" s="242">
        <f t="shared" si="7"/>
        <v>0</v>
      </c>
      <c r="P29" s="242"/>
      <c r="Q29" s="179"/>
      <c r="R29" s="179"/>
      <c r="S29" s="179">
        <v>26</v>
      </c>
      <c r="T29" s="181">
        <v>0.47</v>
      </c>
      <c r="U29" s="179"/>
      <c r="V29" s="179"/>
      <c r="W29" s="179"/>
      <c r="X29" s="179"/>
      <c r="Y29" s="179"/>
      <c r="Z29" s="179"/>
      <c r="AA29" s="222"/>
      <c r="AB29" s="222"/>
      <c r="AC29" s="222"/>
      <c r="AD29" s="179"/>
      <c r="AE29" s="179"/>
      <c r="AF29" s="179"/>
      <c r="AG29" s="179"/>
      <c r="AH29" s="179"/>
      <c r="AI29" s="179"/>
      <c r="AJ29" s="179"/>
    </row>
    <row r="30" spans="2:36" x14ac:dyDescent="0.3">
      <c r="B30" s="224">
        <v>10700</v>
      </c>
      <c r="C30" s="209">
        <v>0</v>
      </c>
      <c r="D30" s="206">
        <f t="shared" si="8"/>
        <v>0</v>
      </c>
      <c r="E30" s="208">
        <f t="shared" si="9"/>
        <v>0</v>
      </c>
      <c r="F30" s="207">
        <v>0</v>
      </c>
      <c r="G30" s="207">
        <f t="shared" si="10"/>
        <v>0</v>
      </c>
      <c r="H30" s="207">
        <f t="shared" si="11"/>
        <v>0</v>
      </c>
      <c r="I30" s="227">
        <v>0</v>
      </c>
      <c r="J30" s="211">
        <f t="shared" si="5"/>
        <v>0</v>
      </c>
      <c r="K30" s="212">
        <f t="shared" si="6"/>
        <v>0</v>
      </c>
      <c r="L30" s="213">
        <v>0</v>
      </c>
      <c r="M30" s="213">
        <f t="shared" si="2"/>
        <v>0</v>
      </c>
      <c r="N30" s="213">
        <f t="shared" si="2"/>
        <v>0</v>
      </c>
      <c r="O30" s="242">
        <f t="shared" si="7"/>
        <v>0</v>
      </c>
      <c r="P30" s="242"/>
      <c r="Q30" s="179"/>
      <c r="R30" s="179"/>
      <c r="S30" s="179">
        <v>27</v>
      </c>
      <c r="T30" s="181">
        <v>0.46</v>
      </c>
      <c r="U30" s="179"/>
      <c r="V30" s="179"/>
      <c r="W30" s="179"/>
      <c r="X30" s="179"/>
      <c r="Y30" s="179"/>
      <c r="Z30" s="179"/>
      <c r="AA30" s="222"/>
      <c r="AB30" s="222"/>
      <c r="AC30" s="222"/>
      <c r="AD30" s="179"/>
      <c r="AE30" s="179"/>
      <c r="AF30" s="179"/>
      <c r="AG30" s="179"/>
      <c r="AH30" s="179"/>
      <c r="AI30" s="179"/>
      <c r="AJ30" s="179"/>
    </row>
    <row r="31" spans="2:36" x14ac:dyDescent="0.3">
      <c r="B31" s="224">
        <v>10800</v>
      </c>
      <c r="C31" s="209">
        <v>0</v>
      </c>
      <c r="D31" s="206">
        <f t="shared" si="8"/>
        <v>0</v>
      </c>
      <c r="E31" s="208">
        <f t="shared" si="9"/>
        <v>0</v>
      </c>
      <c r="F31" s="207">
        <v>0</v>
      </c>
      <c r="G31" s="207">
        <f t="shared" si="10"/>
        <v>0</v>
      </c>
      <c r="H31" s="207">
        <f t="shared" si="11"/>
        <v>0</v>
      </c>
      <c r="I31" s="227">
        <v>0</v>
      </c>
      <c r="J31" s="211">
        <f t="shared" si="5"/>
        <v>0</v>
      </c>
      <c r="K31" s="212">
        <f t="shared" si="6"/>
        <v>0</v>
      </c>
      <c r="L31" s="213">
        <v>0</v>
      </c>
      <c r="M31" s="213">
        <f t="shared" si="2"/>
        <v>0</v>
      </c>
      <c r="N31" s="213">
        <f t="shared" si="2"/>
        <v>0</v>
      </c>
      <c r="O31" s="242">
        <f t="shared" si="7"/>
        <v>0</v>
      </c>
      <c r="P31" s="242"/>
      <c r="Q31" s="179"/>
      <c r="R31" s="179"/>
      <c r="S31" s="179">
        <v>28</v>
      </c>
      <c r="T31" s="181">
        <v>0.45</v>
      </c>
      <c r="U31" s="179"/>
      <c r="V31" s="179"/>
      <c r="W31" s="179"/>
      <c r="X31" s="179"/>
      <c r="Y31" s="179"/>
      <c r="Z31" s="179"/>
      <c r="AA31" s="222"/>
      <c r="AB31" s="222"/>
      <c r="AC31" s="222"/>
      <c r="AD31" s="179"/>
      <c r="AE31" s="179"/>
      <c r="AF31" s="179"/>
      <c r="AG31" s="179"/>
      <c r="AH31" s="179"/>
      <c r="AI31" s="179"/>
      <c r="AJ31" s="179"/>
    </row>
    <row r="32" spans="2:36" x14ac:dyDescent="0.3">
      <c r="B32" s="224">
        <v>10900</v>
      </c>
      <c r="C32" s="209">
        <v>0</v>
      </c>
      <c r="D32" s="206">
        <f t="shared" ref="D32:D87" si="12">C32/B32</f>
        <v>0</v>
      </c>
      <c r="E32" s="208">
        <f t="shared" ref="E32:E87" si="13">(C32-C31)/(B32-B31)</f>
        <v>0</v>
      </c>
      <c r="F32" s="207">
        <v>0</v>
      </c>
      <c r="G32" s="207">
        <v>0</v>
      </c>
      <c r="H32" s="207">
        <v>0</v>
      </c>
      <c r="I32" s="227">
        <v>0</v>
      </c>
      <c r="J32" s="211">
        <f t="shared" si="5"/>
        <v>0</v>
      </c>
      <c r="K32" s="212">
        <f t="shared" si="6"/>
        <v>0</v>
      </c>
      <c r="L32" s="213">
        <v>0</v>
      </c>
      <c r="M32" s="213">
        <f t="shared" si="2"/>
        <v>0</v>
      </c>
      <c r="N32" s="213">
        <f t="shared" si="2"/>
        <v>0</v>
      </c>
      <c r="O32" s="242">
        <f t="shared" si="7"/>
        <v>0</v>
      </c>
      <c r="P32" s="242"/>
      <c r="Q32" s="179"/>
      <c r="R32" s="179"/>
      <c r="S32" s="179">
        <v>29</v>
      </c>
      <c r="T32" s="181">
        <v>0.45</v>
      </c>
      <c r="U32" s="179"/>
      <c r="V32" s="179"/>
      <c r="W32" s="179"/>
      <c r="X32" s="179"/>
      <c r="Y32" s="179"/>
      <c r="Z32" s="179"/>
      <c r="AA32" s="222"/>
      <c r="AB32" s="222"/>
      <c r="AC32" s="222"/>
      <c r="AD32" s="179"/>
      <c r="AE32" s="179"/>
      <c r="AF32" s="179"/>
      <c r="AG32" s="179"/>
      <c r="AH32" s="179"/>
      <c r="AI32" s="179"/>
      <c r="AJ32" s="179"/>
    </row>
    <row r="33" spans="2:36" x14ac:dyDescent="0.3">
      <c r="B33" s="224">
        <v>11000</v>
      </c>
      <c r="C33" s="209">
        <v>12</v>
      </c>
      <c r="D33" s="206">
        <f t="shared" si="12"/>
        <v>1.090909090909091E-3</v>
      </c>
      <c r="E33" s="208">
        <f t="shared" si="13"/>
        <v>0.12</v>
      </c>
      <c r="F33" s="207">
        <v>0</v>
      </c>
      <c r="G33" s="207">
        <v>0.96</v>
      </c>
      <c r="H33" s="207">
        <v>1.08</v>
      </c>
      <c r="I33" s="227">
        <v>0</v>
      </c>
      <c r="J33" s="211">
        <f t="shared" si="5"/>
        <v>0</v>
      </c>
      <c r="K33" s="212">
        <f t="shared" si="6"/>
        <v>0</v>
      </c>
      <c r="L33" s="213">
        <v>0</v>
      </c>
      <c r="M33" s="213">
        <f t="shared" si="2"/>
        <v>0</v>
      </c>
      <c r="N33" s="213">
        <f t="shared" si="2"/>
        <v>0</v>
      </c>
      <c r="O33" s="242">
        <f t="shared" si="7"/>
        <v>0.1308</v>
      </c>
      <c r="P33" s="242"/>
      <c r="Q33" s="179"/>
      <c r="R33" s="179"/>
      <c r="S33" s="179">
        <v>30</v>
      </c>
      <c r="T33" s="181">
        <v>0.44</v>
      </c>
      <c r="U33" s="179"/>
      <c r="V33" s="179"/>
      <c r="W33" s="179"/>
      <c r="X33" s="179"/>
      <c r="Y33" s="179"/>
      <c r="Z33" s="179"/>
      <c r="AA33" s="222"/>
      <c r="AB33" s="222"/>
      <c r="AC33" s="222"/>
      <c r="AD33" s="179"/>
      <c r="AE33" s="179"/>
      <c r="AF33" s="179"/>
      <c r="AG33" s="179"/>
      <c r="AH33" s="179"/>
      <c r="AI33" s="179"/>
      <c r="AJ33" s="179"/>
    </row>
    <row r="34" spans="2:36" x14ac:dyDescent="0.3">
      <c r="B34" s="224">
        <v>11100</v>
      </c>
      <c r="C34" s="209">
        <v>27</v>
      </c>
      <c r="D34" s="206">
        <f t="shared" si="12"/>
        <v>2.4324324324324323E-3</v>
      </c>
      <c r="E34" s="208">
        <f t="shared" si="13"/>
        <v>0.15</v>
      </c>
      <c r="F34" s="207">
        <v>0</v>
      </c>
      <c r="G34" s="207">
        <v>2.16</v>
      </c>
      <c r="H34" s="207">
        <v>2.4300000000000002</v>
      </c>
      <c r="I34" s="227">
        <v>0</v>
      </c>
      <c r="J34" s="211">
        <f t="shared" si="5"/>
        <v>0</v>
      </c>
      <c r="K34" s="212">
        <f t="shared" si="6"/>
        <v>0</v>
      </c>
      <c r="L34" s="213">
        <v>0</v>
      </c>
      <c r="M34" s="213">
        <f t="shared" si="2"/>
        <v>0</v>
      </c>
      <c r="N34" s="213">
        <f t="shared" si="2"/>
        <v>0</v>
      </c>
      <c r="O34" s="242">
        <f t="shared" si="7"/>
        <v>0.16350000000000001</v>
      </c>
      <c r="P34" s="242"/>
      <c r="Q34" s="179"/>
      <c r="R34" s="179"/>
      <c r="S34" s="179">
        <v>31</v>
      </c>
      <c r="T34" s="181">
        <v>0.44</v>
      </c>
      <c r="U34" s="179"/>
      <c r="V34" s="179"/>
      <c r="W34" s="179"/>
      <c r="X34" s="179"/>
      <c r="Y34" s="179"/>
      <c r="Z34" s="179"/>
      <c r="AA34" s="222"/>
      <c r="AB34" s="222"/>
      <c r="AC34" s="222"/>
      <c r="AD34" s="179"/>
      <c r="AE34" s="179"/>
      <c r="AF34" s="179"/>
      <c r="AG34" s="179"/>
      <c r="AH34" s="179"/>
      <c r="AI34" s="179"/>
      <c r="AJ34" s="179"/>
    </row>
    <row r="35" spans="2:36" x14ac:dyDescent="0.3">
      <c r="B35" s="224">
        <v>11200</v>
      </c>
      <c r="C35" s="209">
        <v>41</v>
      </c>
      <c r="D35" s="206">
        <f t="shared" si="12"/>
        <v>3.6607142857142858E-3</v>
      </c>
      <c r="E35" s="208">
        <f t="shared" si="13"/>
        <v>0.14000000000000001</v>
      </c>
      <c r="F35" s="207">
        <v>0</v>
      </c>
      <c r="G35" s="207">
        <v>3.28</v>
      </c>
      <c r="H35" s="207">
        <v>3.69</v>
      </c>
      <c r="I35" s="227">
        <v>0</v>
      </c>
      <c r="J35" s="211">
        <f t="shared" si="5"/>
        <v>0</v>
      </c>
      <c r="K35" s="212">
        <f t="shared" si="6"/>
        <v>0</v>
      </c>
      <c r="L35" s="213">
        <v>0</v>
      </c>
      <c r="M35" s="213">
        <f t="shared" si="2"/>
        <v>0</v>
      </c>
      <c r="N35" s="213">
        <f t="shared" si="2"/>
        <v>0</v>
      </c>
      <c r="O35" s="242">
        <f t="shared" si="7"/>
        <v>0.15259999999999999</v>
      </c>
      <c r="P35" s="242"/>
      <c r="Q35" s="179"/>
      <c r="R35" s="179"/>
      <c r="S35" s="179">
        <v>32</v>
      </c>
      <c r="T35" s="181">
        <v>0.43</v>
      </c>
      <c r="U35" s="179"/>
      <c r="V35" s="179"/>
      <c r="W35" s="179"/>
      <c r="X35" s="179"/>
      <c r="Y35" s="179"/>
      <c r="Z35" s="179"/>
      <c r="AA35" s="222"/>
      <c r="AB35" s="222"/>
      <c r="AC35" s="222"/>
      <c r="AD35" s="179"/>
      <c r="AE35" s="179"/>
      <c r="AF35" s="179"/>
      <c r="AG35" s="179"/>
      <c r="AH35" s="179"/>
      <c r="AI35" s="179"/>
      <c r="AJ35" s="179"/>
    </row>
    <row r="36" spans="2:36" x14ac:dyDescent="0.3">
      <c r="B36" s="224">
        <v>11300</v>
      </c>
      <c r="C36" s="209">
        <v>56</v>
      </c>
      <c r="D36" s="206">
        <f t="shared" si="12"/>
        <v>4.9557522123893803E-3</v>
      </c>
      <c r="E36" s="208">
        <f t="shared" si="13"/>
        <v>0.15</v>
      </c>
      <c r="F36" s="207">
        <v>0</v>
      </c>
      <c r="G36" s="207">
        <v>4.4800000000000004</v>
      </c>
      <c r="H36" s="207">
        <v>5.04</v>
      </c>
      <c r="I36" s="227">
        <v>0</v>
      </c>
      <c r="J36" s="211">
        <f t="shared" si="5"/>
        <v>0</v>
      </c>
      <c r="K36" s="212">
        <f t="shared" si="6"/>
        <v>0</v>
      </c>
      <c r="L36" s="213">
        <v>0</v>
      </c>
      <c r="M36" s="213">
        <f t="shared" si="2"/>
        <v>0</v>
      </c>
      <c r="N36" s="213">
        <f t="shared" si="2"/>
        <v>0</v>
      </c>
      <c r="O36" s="242">
        <f t="shared" si="7"/>
        <v>0.16349999999999998</v>
      </c>
      <c r="P36" s="242"/>
      <c r="Q36" s="179"/>
      <c r="R36" s="179"/>
      <c r="S36" s="179">
        <v>33</v>
      </c>
      <c r="T36" s="181">
        <v>0.42</v>
      </c>
      <c r="U36" s="179"/>
      <c r="V36" s="179"/>
      <c r="W36" s="179"/>
      <c r="X36" s="179"/>
      <c r="Y36" s="179"/>
      <c r="Z36" s="179"/>
      <c r="AA36" s="222"/>
      <c r="AB36" s="222"/>
      <c r="AC36" s="222"/>
      <c r="AD36" s="179"/>
      <c r="AE36" s="179"/>
      <c r="AF36" s="179"/>
      <c r="AG36" s="179"/>
      <c r="AH36" s="179"/>
      <c r="AI36" s="179"/>
      <c r="AJ36" s="179"/>
    </row>
    <row r="37" spans="2:36" x14ac:dyDescent="0.3">
      <c r="B37" s="224">
        <v>11400</v>
      </c>
      <c r="C37" s="209">
        <v>71</v>
      </c>
      <c r="D37" s="206">
        <f t="shared" si="12"/>
        <v>6.2280701754385964E-3</v>
      </c>
      <c r="E37" s="208">
        <f t="shared" si="13"/>
        <v>0.15</v>
      </c>
      <c r="F37" s="207">
        <v>0</v>
      </c>
      <c r="G37" s="207">
        <v>5.68</v>
      </c>
      <c r="H37" s="207">
        <v>6.39</v>
      </c>
      <c r="I37" s="227">
        <v>0</v>
      </c>
      <c r="J37" s="211">
        <f t="shared" si="5"/>
        <v>0</v>
      </c>
      <c r="K37" s="212">
        <f t="shared" si="6"/>
        <v>0</v>
      </c>
      <c r="L37" s="213">
        <v>0</v>
      </c>
      <c r="M37" s="213">
        <f t="shared" si="2"/>
        <v>0</v>
      </c>
      <c r="N37" s="213">
        <f t="shared" si="2"/>
        <v>0</v>
      </c>
      <c r="O37" s="242">
        <f t="shared" si="7"/>
        <v>0.16350000000000001</v>
      </c>
      <c r="P37" s="242"/>
      <c r="Q37" s="179"/>
      <c r="R37" s="179"/>
      <c r="S37" s="179">
        <v>34</v>
      </c>
      <c r="T37" s="181">
        <v>0.42</v>
      </c>
      <c r="U37" s="179"/>
      <c r="V37" s="179"/>
      <c r="W37" s="179"/>
      <c r="X37" s="179"/>
      <c r="Y37" s="179"/>
      <c r="Z37" s="179"/>
      <c r="AA37" s="222"/>
      <c r="AB37" s="222"/>
      <c r="AC37" s="222"/>
      <c r="AD37" s="179"/>
      <c r="AE37" s="179"/>
      <c r="AF37" s="179"/>
      <c r="AG37" s="179"/>
      <c r="AH37" s="179"/>
      <c r="AI37" s="179"/>
      <c r="AJ37" s="179"/>
    </row>
    <row r="38" spans="2:36" x14ac:dyDescent="0.3">
      <c r="B38" s="224">
        <v>11500</v>
      </c>
      <c r="C38" s="209">
        <v>86</v>
      </c>
      <c r="D38" s="206">
        <f t="shared" si="12"/>
        <v>7.4782608695652172E-3</v>
      </c>
      <c r="E38" s="208">
        <f t="shared" si="13"/>
        <v>0.15</v>
      </c>
      <c r="F38" s="207">
        <v>0</v>
      </c>
      <c r="G38" s="207">
        <v>6.88</v>
      </c>
      <c r="H38" s="207">
        <v>7.74</v>
      </c>
      <c r="I38" s="227">
        <v>0</v>
      </c>
      <c r="J38" s="211">
        <f t="shared" si="5"/>
        <v>0</v>
      </c>
      <c r="K38" s="212">
        <f t="shared" si="6"/>
        <v>0</v>
      </c>
      <c r="L38" s="213">
        <v>0</v>
      </c>
      <c r="M38" s="213">
        <f t="shared" si="2"/>
        <v>0</v>
      </c>
      <c r="N38" s="213">
        <f t="shared" si="2"/>
        <v>0</v>
      </c>
      <c r="O38" s="242">
        <f t="shared" si="7"/>
        <v>0.16349999999999995</v>
      </c>
      <c r="P38" s="242"/>
      <c r="Q38" s="179"/>
      <c r="R38" s="179"/>
      <c r="S38" s="179">
        <v>35</v>
      </c>
      <c r="T38" s="181">
        <v>0.41</v>
      </c>
      <c r="U38" s="179"/>
      <c r="V38" s="179"/>
      <c r="W38" s="179"/>
      <c r="X38" s="179"/>
      <c r="Y38" s="179"/>
      <c r="Z38" s="179"/>
      <c r="AA38" s="222"/>
      <c r="AB38" s="222"/>
      <c r="AC38" s="222"/>
      <c r="AD38" s="179"/>
      <c r="AE38" s="179"/>
      <c r="AF38" s="179"/>
      <c r="AG38" s="179"/>
      <c r="AH38" s="179"/>
      <c r="AI38" s="179"/>
      <c r="AJ38" s="179"/>
    </row>
    <row r="39" spans="2:36" x14ac:dyDescent="0.3">
      <c r="B39" s="224">
        <v>11600</v>
      </c>
      <c r="C39" s="209">
        <v>101</v>
      </c>
      <c r="D39" s="206">
        <f t="shared" si="12"/>
        <v>8.7068965517241373E-3</v>
      </c>
      <c r="E39" s="208">
        <f t="shared" si="13"/>
        <v>0.15</v>
      </c>
      <c r="F39" s="207">
        <v>0</v>
      </c>
      <c r="G39" s="207">
        <v>8.08</v>
      </c>
      <c r="H39" s="207">
        <v>9.09</v>
      </c>
      <c r="I39" s="227">
        <v>0</v>
      </c>
      <c r="J39" s="211">
        <f t="shared" si="5"/>
        <v>0</v>
      </c>
      <c r="K39" s="212">
        <f t="shared" si="6"/>
        <v>0</v>
      </c>
      <c r="L39" s="213">
        <v>0</v>
      </c>
      <c r="M39" s="213">
        <f t="shared" si="2"/>
        <v>0</v>
      </c>
      <c r="N39" s="213">
        <f t="shared" si="2"/>
        <v>0</v>
      </c>
      <c r="O39" s="242">
        <f t="shared" si="7"/>
        <v>0.16350000000000001</v>
      </c>
      <c r="P39" s="242"/>
      <c r="Q39" s="179"/>
      <c r="R39" s="179"/>
      <c r="S39" s="179">
        <v>36</v>
      </c>
      <c r="T39" s="181">
        <v>0.4</v>
      </c>
      <c r="U39" s="179"/>
      <c r="V39" s="179"/>
      <c r="W39" s="179"/>
      <c r="X39" s="179"/>
      <c r="Y39" s="179"/>
      <c r="Z39" s="179"/>
      <c r="AA39" s="222"/>
      <c r="AB39" s="222"/>
      <c r="AC39" s="222"/>
      <c r="AD39" s="179"/>
      <c r="AE39" s="179"/>
      <c r="AF39" s="179"/>
      <c r="AG39" s="179"/>
      <c r="AH39" s="179"/>
      <c r="AI39" s="179"/>
      <c r="AJ39" s="179"/>
    </row>
    <row r="40" spans="2:36" x14ac:dyDescent="0.3">
      <c r="B40" s="224">
        <v>11700</v>
      </c>
      <c r="C40" s="209">
        <v>117</v>
      </c>
      <c r="D40" s="206">
        <f t="shared" si="12"/>
        <v>0.01</v>
      </c>
      <c r="E40" s="208">
        <f t="shared" si="13"/>
        <v>0.16</v>
      </c>
      <c r="F40" s="207">
        <v>0</v>
      </c>
      <c r="G40" s="207">
        <v>9.36</v>
      </c>
      <c r="H40" s="207">
        <v>10.53</v>
      </c>
      <c r="I40" s="227">
        <v>0</v>
      </c>
      <c r="J40" s="211">
        <f t="shared" si="5"/>
        <v>0</v>
      </c>
      <c r="K40" s="212">
        <f t="shared" si="6"/>
        <v>0</v>
      </c>
      <c r="L40" s="213">
        <v>0</v>
      </c>
      <c r="M40" s="213">
        <f t="shared" si="2"/>
        <v>0</v>
      </c>
      <c r="N40" s="213">
        <f t="shared" si="2"/>
        <v>0</v>
      </c>
      <c r="O40" s="242">
        <f t="shared" si="7"/>
        <v>0.1744</v>
      </c>
      <c r="P40" s="242"/>
      <c r="Q40" s="179"/>
      <c r="R40" s="179"/>
      <c r="S40" s="179">
        <v>37</v>
      </c>
      <c r="T40" s="181">
        <v>0.4</v>
      </c>
      <c r="U40" s="179"/>
      <c r="V40" s="179"/>
      <c r="W40" s="179"/>
      <c r="X40" s="179"/>
      <c r="Y40" s="179"/>
      <c r="Z40" s="179"/>
      <c r="AA40" s="222"/>
      <c r="AB40" s="222"/>
      <c r="AC40" s="222"/>
      <c r="AD40" s="179"/>
      <c r="AE40" s="179"/>
      <c r="AF40" s="179"/>
      <c r="AG40" s="179"/>
      <c r="AH40" s="179"/>
      <c r="AI40" s="179"/>
      <c r="AJ40" s="179"/>
    </row>
    <row r="41" spans="2:36" x14ac:dyDescent="0.3">
      <c r="B41" s="224">
        <v>11800</v>
      </c>
      <c r="C41" s="209">
        <v>132</v>
      </c>
      <c r="D41" s="206">
        <f t="shared" si="12"/>
        <v>1.1186440677966102E-2</v>
      </c>
      <c r="E41" s="208">
        <f t="shared" si="13"/>
        <v>0.15</v>
      </c>
      <c r="F41" s="207">
        <v>0</v>
      </c>
      <c r="G41" s="207">
        <v>10.56</v>
      </c>
      <c r="H41" s="207">
        <v>11.88</v>
      </c>
      <c r="I41" s="227">
        <v>0</v>
      </c>
      <c r="J41" s="211">
        <f t="shared" si="5"/>
        <v>0</v>
      </c>
      <c r="K41" s="212">
        <f t="shared" si="6"/>
        <v>0</v>
      </c>
      <c r="L41" s="213">
        <v>0</v>
      </c>
      <c r="M41" s="213">
        <f t="shared" si="2"/>
        <v>0</v>
      </c>
      <c r="N41" s="213">
        <f t="shared" si="2"/>
        <v>0</v>
      </c>
      <c r="O41" s="242">
        <f t="shared" si="7"/>
        <v>0.16349999999999995</v>
      </c>
      <c r="P41" s="242"/>
      <c r="Q41" s="179"/>
      <c r="R41" s="179"/>
      <c r="S41" s="179">
        <v>38</v>
      </c>
      <c r="T41" s="181">
        <v>0.39</v>
      </c>
      <c r="U41" s="179"/>
      <c r="V41" s="179"/>
      <c r="W41" s="179"/>
      <c r="X41" s="179"/>
      <c r="Y41" s="179"/>
      <c r="Z41" s="179"/>
      <c r="AA41" s="222"/>
      <c r="AB41" s="222"/>
      <c r="AC41" s="222"/>
      <c r="AD41" s="179"/>
      <c r="AE41" s="179"/>
      <c r="AF41" s="179"/>
      <c r="AG41" s="179"/>
      <c r="AH41" s="179"/>
      <c r="AI41" s="179"/>
      <c r="AJ41" s="179"/>
    </row>
    <row r="42" spans="2:36" x14ac:dyDescent="0.3">
      <c r="B42" s="224">
        <v>11900</v>
      </c>
      <c r="C42" s="209">
        <v>148</v>
      </c>
      <c r="D42" s="206">
        <f t="shared" si="12"/>
        <v>1.2436974789915966E-2</v>
      </c>
      <c r="E42" s="208">
        <f t="shared" si="13"/>
        <v>0.16</v>
      </c>
      <c r="F42" s="207">
        <v>0</v>
      </c>
      <c r="G42" s="207">
        <v>11.84</v>
      </c>
      <c r="H42" s="207">
        <v>13.32</v>
      </c>
      <c r="I42" s="227">
        <v>0</v>
      </c>
      <c r="J42" s="211">
        <f t="shared" si="5"/>
        <v>0</v>
      </c>
      <c r="K42" s="212">
        <f t="shared" si="6"/>
        <v>0</v>
      </c>
      <c r="L42" s="213">
        <v>0</v>
      </c>
      <c r="M42" s="213">
        <f t="shared" si="2"/>
        <v>0</v>
      </c>
      <c r="N42" s="213">
        <f t="shared" si="2"/>
        <v>0</v>
      </c>
      <c r="O42" s="242">
        <f t="shared" si="7"/>
        <v>0.17439999999999992</v>
      </c>
      <c r="P42" s="242"/>
      <c r="Q42" s="179"/>
      <c r="R42" s="179"/>
      <c r="S42" s="179">
        <v>39</v>
      </c>
      <c r="T42" s="181">
        <v>0.38</v>
      </c>
      <c r="U42" s="179"/>
      <c r="V42" s="179"/>
      <c r="W42" s="179"/>
      <c r="X42" s="179"/>
      <c r="Y42" s="179"/>
      <c r="Z42" s="179"/>
      <c r="AA42" s="222"/>
      <c r="AB42" s="222"/>
      <c r="AC42" s="222"/>
      <c r="AD42" s="179"/>
      <c r="AE42" s="179"/>
      <c r="AF42" s="179"/>
      <c r="AG42" s="179"/>
      <c r="AH42" s="179"/>
      <c r="AI42" s="179"/>
      <c r="AJ42" s="179"/>
    </row>
    <row r="43" spans="2:36" x14ac:dyDescent="0.3">
      <c r="B43" s="224">
        <v>12000</v>
      </c>
      <c r="C43" s="209">
        <v>164</v>
      </c>
      <c r="D43" s="206">
        <f t="shared" si="12"/>
        <v>1.3666666666666667E-2</v>
      </c>
      <c r="E43" s="208">
        <f t="shared" si="13"/>
        <v>0.16</v>
      </c>
      <c r="F43" s="207">
        <v>0</v>
      </c>
      <c r="G43" s="207">
        <v>13.12</v>
      </c>
      <c r="H43" s="207">
        <v>14.76</v>
      </c>
      <c r="I43" s="227">
        <v>0</v>
      </c>
      <c r="J43" s="211">
        <f t="shared" si="5"/>
        <v>0</v>
      </c>
      <c r="K43" s="212">
        <f t="shared" si="6"/>
        <v>0</v>
      </c>
      <c r="L43" s="213">
        <v>0</v>
      </c>
      <c r="M43" s="213">
        <f t="shared" si="2"/>
        <v>0</v>
      </c>
      <c r="N43" s="213">
        <f t="shared" si="2"/>
        <v>0</v>
      </c>
      <c r="O43" s="242">
        <f t="shared" si="7"/>
        <v>0.17439999999999992</v>
      </c>
      <c r="P43" s="242"/>
      <c r="Q43" s="179"/>
      <c r="R43" s="179"/>
      <c r="S43" s="179">
        <v>40</v>
      </c>
      <c r="T43" s="181">
        <v>0.38</v>
      </c>
      <c r="U43" s="179"/>
      <c r="V43" s="179"/>
      <c r="W43" s="179"/>
      <c r="X43" s="179"/>
      <c r="Y43" s="179"/>
      <c r="Z43" s="179"/>
      <c r="AA43" s="222"/>
      <c r="AB43" s="222"/>
      <c r="AC43" s="222"/>
      <c r="AD43" s="179"/>
      <c r="AE43" s="179"/>
      <c r="AF43" s="179"/>
      <c r="AG43" s="179"/>
      <c r="AH43" s="179"/>
      <c r="AI43" s="179"/>
      <c r="AJ43" s="179"/>
    </row>
    <row r="44" spans="2:36" x14ac:dyDescent="0.3">
      <c r="B44" s="224">
        <v>12100</v>
      </c>
      <c r="C44" s="209">
        <v>180</v>
      </c>
      <c r="D44" s="206">
        <f t="shared" si="12"/>
        <v>1.487603305785124E-2</v>
      </c>
      <c r="E44" s="208">
        <f t="shared" si="13"/>
        <v>0.16</v>
      </c>
      <c r="F44" s="207">
        <v>0</v>
      </c>
      <c r="G44" s="207">
        <v>14.4</v>
      </c>
      <c r="H44" s="207">
        <v>16.2</v>
      </c>
      <c r="I44" s="227">
        <v>0</v>
      </c>
      <c r="J44" s="211">
        <f t="shared" si="5"/>
        <v>0</v>
      </c>
      <c r="K44" s="212">
        <f t="shared" si="6"/>
        <v>0</v>
      </c>
      <c r="L44" s="213">
        <v>0</v>
      </c>
      <c r="M44" s="213">
        <f t="shared" si="2"/>
        <v>0</v>
      </c>
      <c r="N44" s="213">
        <f t="shared" si="2"/>
        <v>0</v>
      </c>
      <c r="O44" s="242">
        <f t="shared" si="7"/>
        <v>0.17439999999999992</v>
      </c>
      <c r="P44" s="242"/>
      <c r="Q44" s="179"/>
      <c r="R44" s="179"/>
      <c r="S44" s="179">
        <v>41</v>
      </c>
      <c r="T44" s="181">
        <v>0.37</v>
      </c>
      <c r="U44" s="179"/>
      <c r="V44" s="179"/>
      <c r="W44" s="179"/>
      <c r="X44" s="179"/>
      <c r="Y44" s="179"/>
      <c r="Z44" s="179"/>
      <c r="AA44" s="222"/>
      <c r="AB44" s="222"/>
      <c r="AC44" s="222"/>
      <c r="AD44" s="179"/>
      <c r="AE44" s="179"/>
      <c r="AF44" s="179"/>
      <c r="AG44" s="179"/>
      <c r="AH44" s="179"/>
      <c r="AI44" s="179"/>
      <c r="AJ44" s="179"/>
    </row>
    <row r="45" spans="2:36" x14ac:dyDescent="0.3">
      <c r="B45" s="224">
        <v>12200</v>
      </c>
      <c r="C45" s="209">
        <v>197</v>
      </c>
      <c r="D45" s="206">
        <f t="shared" si="12"/>
        <v>1.6147540983606556E-2</v>
      </c>
      <c r="E45" s="208">
        <f t="shared" si="13"/>
        <v>0.17</v>
      </c>
      <c r="F45" s="207">
        <v>0</v>
      </c>
      <c r="G45" s="207">
        <v>15.76</v>
      </c>
      <c r="H45" s="207">
        <v>17.73</v>
      </c>
      <c r="I45" s="227">
        <v>0</v>
      </c>
      <c r="J45" s="211">
        <f t="shared" si="5"/>
        <v>0</v>
      </c>
      <c r="K45" s="212">
        <f t="shared" si="6"/>
        <v>0</v>
      </c>
      <c r="L45" s="213">
        <v>0</v>
      </c>
      <c r="M45" s="213">
        <f t="shared" si="2"/>
        <v>0</v>
      </c>
      <c r="N45" s="213">
        <f t="shared" si="2"/>
        <v>0</v>
      </c>
      <c r="O45" s="242">
        <f t="shared" si="7"/>
        <v>0.18529999999999991</v>
      </c>
      <c r="P45" s="242"/>
      <c r="Q45" s="179"/>
      <c r="R45" s="179"/>
      <c r="S45" s="179">
        <v>42</v>
      </c>
      <c r="T45" s="181">
        <v>0.36</v>
      </c>
      <c r="U45" s="179"/>
      <c r="V45" s="179"/>
      <c r="W45" s="179"/>
      <c r="X45" s="179"/>
      <c r="Y45" s="179"/>
      <c r="Z45" s="179"/>
      <c r="AA45" s="222"/>
      <c r="AB45" s="222"/>
      <c r="AC45" s="222"/>
      <c r="AD45" s="179"/>
      <c r="AE45" s="179"/>
      <c r="AF45" s="179"/>
      <c r="AG45" s="179"/>
      <c r="AH45" s="179"/>
      <c r="AI45" s="179"/>
      <c r="AJ45" s="179"/>
    </row>
    <row r="46" spans="2:36" x14ac:dyDescent="0.3">
      <c r="B46" s="224">
        <v>12300</v>
      </c>
      <c r="C46" s="209">
        <v>213</v>
      </c>
      <c r="D46" s="206">
        <f t="shared" si="12"/>
        <v>1.7317073170731709E-2</v>
      </c>
      <c r="E46" s="208">
        <f t="shared" si="13"/>
        <v>0.16</v>
      </c>
      <c r="F46" s="207">
        <v>0</v>
      </c>
      <c r="G46" s="207">
        <v>17.04</v>
      </c>
      <c r="H46" s="207">
        <v>19.170000000000002</v>
      </c>
      <c r="I46" s="227">
        <v>0</v>
      </c>
      <c r="J46" s="211">
        <f t="shared" si="5"/>
        <v>0</v>
      </c>
      <c r="K46" s="212">
        <f t="shared" si="6"/>
        <v>0</v>
      </c>
      <c r="L46" s="213">
        <v>0</v>
      </c>
      <c r="M46" s="213">
        <f t="shared" si="2"/>
        <v>0</v>
      </c>
      <c r="N46" s="213">
        <f t="shared" si="2"/>
        <v>0</v>
      </c>
      <c r="O46" s="242">
        <f t="shared" si="7"/>
        <v>0.17440000000000017</v>
      </c>
      <c r="P46" s="242"/>
      <c r="Q46" s="179"/>
      <c r="R46" s="179"/>
      <c r="S46" s="179">
        <v>43</v>
      </c>
      <c r="T46" s="181">
        <v>0.35</v>
      </c>
      <c r="U46" s="179"/>
      <c r="V46" s="179"/>
      <c r="W46" s="179"/>
      <c r="X46" s="179"/>
      <c r="Y46" s="179"/>
      <c r="Z46" s="179"/>
      <c r="AA46" s="222"/>
      <c r="AB46" s="222"/>
      <c r="AC46" s="222"/>
      <c r="AD46" s="179"/>
      <c r="AE46" s="179"/>
      <c r="AF46" s="179"/>
      <c r="AG46" s="179"/>
      <c r="AH46" s="179"/>
      <c r="AI46" s="179"/>
      <c r="AJ46" s="179"/>
    </row>
    <row r="47" spans="2:36" x14ac:dyDescent="0.3">
      <c r="B47" s="224">
        <v>12400</v>
      </c>
      <c r="C47" s="209">
        <v>230</v>
      </c>
      <c r="D47" s="206">
        <f t="shared" si="12"/>
        <v>1.8548387096774192E-2</v>
      </c>
      <c r="E47" s="208">
        <f t="shared" si="13"/>
        <v>0.17</v>
      </c>
      <c r="F47" s="207">
        <v>0</v>
      </c>
      <c r="G47" s="207">
        <v>18.399999999999999</v>
      </c>
      <c r="H47" s="207">
        <v>20.7</v>
      </c>
      <c r="I47" s="227">
        <v>0</v>
      </c>
      <c r="J47" s="211">
        <f t="shared" si="5"/>
        <v>0</v>
      </c>
      <c r="K47" s="212">
        <f t="shared" si="6"/>
        <v>0</v>
      </c>
      <c r="L47" s="213">
        <v>0</v>
      </c>
      <c r="M47" s="213">
        <f t="shared" si="2"/>
        <v>0</v>
      </c>
      <c r="N47" s="213">
        <f t="shared" si="2"/>
        <v>0</v>
      </c>
      <c r="O47" s="242">
        <f t="shared" si="7"/>
        <v>0.18529999999999988</v>
      </c>
      <c r="P47" s="242"/>
      <c r="Q47" s="179"/>
      <c r="R47" s="179"/>
      <c r="S47" s="179">
        <v>44</v>
      </c>
      <c r="T47" s="181">
        <v>0.35</v>
      </c>
      <c r="U47" s="179"/>
      <c r="V47" s="179"/>
      <c r="W47" s="179"/>
      <c r="X47" s="179"/>
      <c r="Y47" s="179"/>
      <c r="Z47" s="179"/>
      <c r="AA47" s="222"/>
      <c r="AB47" s="222"/>
      <c r="AC47" s="222"/>
      <c r="AD47" s="179"/>
      <c r="AE47" s="179"/>
      <c r="AF47" s="179"/>
      <c r="AG47" s="179"/>
      <c r="AH47" s="179"/>
      <c r="AI47" s="179"/>
      <c r="AJ47" s="179"/>
    </row>
    <row r="48" spans="2:36" x14ac:dyDescent="0.3">
      <c r="B48" s="224">
        <v>12500</v>
      </c>
      <c r="C48" s="209">
        <v>247</v>
      </c>
      <c r="D48" s="206">
        <f t="shared" si="12"/>
        <v>1.976E-2</v>
      </c>
      <c r="E48" s="208">
        <f t="shared" si="13"/>
        <v>0.17</v>
      </c>
      <c r="F48" s="207">
        <v>0</v>
      </c>
      <c r="G48" s="207">
        <v>19.760000000000002</v>
      </c>
      <c r="H48" s="207">
        <v>22.23</v>
      </c>
      <c r="I48" s="227">
        <v>0</v>
      </c>
      <c r="J48" s="211">
        <f t="shared" si="5"/>
        <v>0</v>
      </c>
      <c r="K48" s="212">
        <f t="shared" si="6"/>
        <v>0</v>
      </c>
      <c r="L48" s="213">
        <v>0</v>
      </c>
      <c r="M48" s="213">
        <f t="shared" si="2"/>
        <v>0</v>
      </c>
      <c r="N48" s="213">
        <f t="shared" si="2"/>
        <v>0</v>
      </c>
      <c r="O48" s="242">
        <f t="shared" si="7"/>
        <v>0.18530000000000019</v>
      </c>
      <c r="P48" s="242"/>
      <c r="Q48" s="179"/>
      <c r="R48" s="179"/>
      <c r="S48" s="179">
        <v>45</v>
      </c>
      <c r="T48" s="181">
        <v>0.34</v>
      </c>
      <c r="U48" s="179"/>
      <c r="V48" s="179"/>
      <c r="W48" s="179"/>
      <c r="X48" s="179"/>
      <c r="Y48" s="179"/>
      <c r="Z48" s="179"/>
      <c r="AA48" s="222"/>
      <c r="AB48" s="222"/>
      <c r="AC48" s="222"/>
      <c r="AD48" s="179"/>
      <c r="AE48" s="179"/>
      <c r="AF48" s="179"/>
      <c r="AG48" s="179"/>
      <c r="AH48" s="179"/>
      <c r="AI48" s="179"/>
      <c r="AJ48" s="179"/>
    </row>
    <row r="49" spans="2:36" x14ac:dyDescent="0.3">
      <c r="B49" s="224">
        <v>12600</v>
      </c>
      <c r="C49" s="209">
        <v>264</v>
      </c>
      <c r="D49" s="206">
        <f t="shared" si="12"/>
        <v>2.0952380952380951E-2</v>
      </c>
      <c r="E49" s="208">
        <f t="shared" si="13"/>
        <v>0.17</v>
      </c>
      <c r="F49" s="207">
        <v>0</v>
      </c>
      <c r="G49" s="207">
        <v>21.12</v>
      </c>
      <c r="H49" s="207">
        <v>23.76</v>
      </c>
      <c r="I49" s="227">
        <v>0</v>
      </c>
      <c r="J49" s="211">
        <f t="shared" si="5"/>
        <v>0</v>
      </c>
      <c r="K49" s="212">
        <f t="shared" si="6"/>
        <v>0</v>
      </c>
      <c r="L49" s="213">
        <v>0</v>
      </c>
      <c r="M49" s="213">
        <f t="shared" si="2"/>
        <v>0</v>
      </c>
      <c r="N49" s="213">
        <f t="shared" si="2"/>
        <v>0</v>
      </c>
      <c r="O49" s="242">
        <f t="shared" si="7"/>
        <v>0.18529999999999991</v>
      </c>
      <c r="P49" s="242"/>
      <c r="Q49" s="179"/>
      <c r="R49" s="179"/>
      <c r="S49" s="179">
        <v>46</v>
      </c>
      <c r="T49" s="181">
        <v>0.33</v>
      </c>
      <c r="U49" s="179"/>
      <c r="V49" s="179"/>
      <c r="W49" s="179"/>
      <c r="X49" s="179"/>
      <c r="Y49" s="179"/>
      <c r="Z49" s="179"/>
      <c r="AA49" s="222"/>
      <c r="AB49" s="222"/>
      <c r="AC49" s="222"/>
      <c r="AD49" s="179"/>
      <c r="AE49" s="179"/>
      <c r="AF49" s="179"/>
      <c r="AG49" s="179"/>
      <c r="AH49" s="179"/>
      <c r="AI49" s="179"/>
      <c r="AJ49" s="179"/>
    </row>
    <row r="50" spans="2:36" x14ac:dyDescent="0.3">
      <c r="B50" s="224">
        <v>12700</v>
      </c>
      <c r="C50" s="209">
        <v>282</v>
      </c>
      <c r="D50" s="206">
        <f t="shared" si="12"/>
        <v>2.2204724409448817E-2</v>
      </c>
      <c r="E50" s="208">
        <f t="shared" si="13"/>
        <v>0.18</v>
      </c>
      <c r="F50" s="207">
        <v>0</v>
      </c>
      <c r="G50" s="207">
        <v>22.56</v>
      </c>
      <c r="H50" s="207">
        <v>25.38</v>
      </c>
      <c r="I50" s="227">
        <v>0</v>
      </c>
      <c r="J50" s="211">
        <f t="shared" si="5"/>
        <v>0</v>
      </c>
      <c r="K50" s="212">
        <f t="shared" si="6"/>
        <v>0</v>
      </c>
      <c r="L50" s="213">
        <v>0</v>
      </c>
      <c r="M50" s="213">
        <f t="shared" si="2"/>
        <v>0</v>
      </c>
      <c r="N50" s="213">
        <f t="shared" si="2"/>
        <v>0</v>
      </c>
      <c r="O50" s="242">
        <f t="shared" si="7"/>
        <v>0.19619999999999993</v>
      </c>
      <c r="P50" s="242"/>
      <c r="Q50" s="179"/>
      <c r="R50" s="179"/>
      <c r="S50" s="179">
        <v>47</v>
      </c>
      <c r="T50" s="181">
        <v>0.33</v>
      </c>
      <c r="U50" s="179"/>
      <c r="V50" s="179"/>
      <c r="W50" s="179"/>
      <c r="X50" s="179"/>
      <c r="Y50" s="179"/>
      <c r="Z50" s="179"/>
      <c r="AA50" s="222"/>
      <c r="AB50" s="222"/>
      <c r="AC50" s="222"/>
      <c r="AD50" s="179"/>
      <c r="AE50" s="179"/>
      <c r="AF50" s="179"/>
      <c r="AG50" s="179"/>
      <c r="AH50" s="179"/>
      <c r="AI50" s="179"/>
      <c r="AJ50" s="179"/>
    </row>
    <row r="51" spans="2:36" x14ac:dyDescent="0.3">
      <c r="B51" s="224">
        <v>12800</v>
      </c>
      <c r="C51" s="209">
        <v>299</v>
      </c>
      <c r="D51" s="206">
        <f t="shared" si="12"/>
        <v>2.3359375000000002E-2</v>
      </c>
      <c r="E51" s="208">
        <f t="shared" si="13"/>
        <v>0.17</v>
      </c>
      <c r="F51" s="207">
        <v>0</v>
      </c>
      <c r="G51" s="207">
        <v>23.92</v>
      </c>
      <c r="H51" s="207">
        <v>26.91</v>
      </c>
      <c r="I51" s="227">
        <v>0</v>
      </c>
      <c r="J51" s="211">
        <f t="shared" si="5"/>
        <v>0</v>
      </c>
      <c r="K51" s="212">
        <f t="shared" si="6"/>
        <v>0</v>
      </c>
      <c r="L51" s="213">
        <v>0</v>
      </c>
      <c r="M51" s="213">
        <f t="shared" si="2"/>
        <v>0</v>
      </c>
      <c r="N51" s="213">
        <f t="shared" si="2"/>
        <v>0</v>
      </c>
      <c r="O51" s="242">
        <f t="shared" si="7"/>
        <v>0.18530000000000027</v>
      </c>
      <c r="P51" s="242"/>
      <c r="Q51" s="179"/>
      <c r="R51" s="179"/>
      <c r="S51" s="179">
        <v>48</v>
      </c>
      <c r="T51" s="181">
        <v>0.32</v>
      </c>
      <c r="U51" s="179"/>
      <c r="V51" s="179"/>
      <c r="W51" s="179"/>
      <c r="X51" s="179"/>
      <c r="Y51" s="179"/>
      <c r="Z51" s="179"/>
      <c r="AA51" s="222"/>
      <c r="AB51" s="222"/>
      <c r="AC51" s="222"/>
      <c r="AD51" s="179"/>
      <c r="AE51" s="179"/>
      <c r="AF51" s="179"/>
      <c r="AG51" s="179"/>
      <c r="AH51" s="179"/>
      <c r="AI51" s="179"/>
      <c r="AJ51" s="179"/>
    </row>
    <row r="52" spans="2:36" x14ac:dyDescent="0.3">
      <c r="B52" s="224">
        <v>12900</v>
      </c>
      <c r="C52" s="209">
        <v>317</v>
      </c>
      <c r="D52" s="206">
        <f t="shared" si="12"/>
        <v>2.4573643410852712E-2</v>
      </c>
      <c r="E52" s="208">
        <f t="shared" si="13"/>
        <v>0.18</v>
      </c>
      <c r="F52" s="207">
        <v>0</v>
      </c>
      <c r="G52" s="207">
        <v>25.36</v>
      </c>
      <c r="H52" s="207">
        <v>28.53</v>
      </c>
      <c r="I52" s="227">
        <v>0</v>
      </c>
      <c r="J52" s="211">
        <f t="shared" si="5"/>
        <v>0</v>
      </c>
      <c r="K52" s="212">
        <f t="shared" si="6"/>
        <v>0</v>
      </c>
      <c r="L52" s="213">
        <v>0</v>
      </c>
      <c r="M52" s="213">
        <f t="shared" si="2"/>
        <v>0</v>
      </c>
      <c r="N52" s="213">
        <f t="shared" si="2"/>
        <v>0</v>
      </c>
      <c r="O52" s="242">
        <f t="shared" si="7"/>
        <v>0.19619999999999974</v>
      </c>
      <c r="P52" s="242"/>
      <c r="Q52" s="179"/>
      <c r="R52" s="179"/>
      <c r="S52" s="179">
        <v>49</v>
      </c>
      <c r="T52" s="181">
        <v>0.31</v>
      </c>
      <c r="U52" s="179"/>
      <c r="V52" s="179"/>
      <c r="W52" s="179"/>
      <c r="X52" s="179"/>
      <c r="Y52" s="179"/>
      <c r="Z52" s="179"/>
      <c r="AA52" s="222"/>
      <c r="AB52" s="222"/>
      <c r="AC52" s="222"/>
      <c r="AD52" s="179"/>
      <c r="AE52" s="179"/>
      <c r="AF52" s="179"/>
      <c r="AG52" s="179"/>
      <c r="AH52" s="179"/>
      <c r="AI52" s="179"/>
      <c r="AJ52" s="179"/>
    </row>
    <row r="53" spans="2:36" x14ac:dyDescent="0.3">
      <c r="B53" s="224">
        <v>13000</v>
      </c>
      <c r="C53" s="209">
        <v>335</v>
      </c>
      <c r="D53" s="206">
        <f t="shared" si="12"/>
        <v>2.576923076923077E-2</v>
      </c>
      <c r="E53" s="208">
        <f t="shared" si="13"/>
        <v>0.18</v>
      </c>
      <c r="F53" s="207">
        <v>0</v>
      </c>
      <c r="G53" s="207">
        <v>26.8</v>
      </c>
      <c r="H53" s="207">
        <v>30.15</v>
      </c>
      <c r="I53" s="227">
        <v>0</v>
      </c>
      <c r="J53" s="211">
        <f t="shared" si="5"/>
        <v>0</v>
      </c>
      <c r="K53" s="212">
        <f t="shared" si="6"/>
        <v>0</v>
      </c>
      <c r="L53" s="213">
        <v>0</v>
      </c>
      <c r="M53" s="213">
        <f t="shared" si="2"/>
        <v>0</v>
      </c>
      <c r="N53" s="213">
        <f t="shared" si="2"/>
        <v>0</v>
      </c>
      <c r="O53" s="242">
        <f t="shared" si="7"/>
        <v>0.19619999999999976</v>
      </c>
      <c r="P53" s="242"/>
      <c r="Q53" s="179"/>
      <c r="R53" s="179"/>
      <c r="S53" s="179">
        <v>50</v>
      </c>
      <c r="T53" s="181">
        <v>0.3</v>
      </c>
      <c r="U53" s="179"/>
      <c r="V53" s="179"/>
      <c r="W53" s="179"/>
      <c r="X53" s="179"/>
      <c r="Y53" s="179"/>
      <c r="Z53" s="179"/>
      <c r="AA53" s="222"/>
      <c r="AB53" s="222"/>
      <c r="AC53" s="222"/>
      <c r="AD53" s="179"/>
      <c r="AE53" s="179"/>
      <c r="AF53" s="179"/>
      <c r="AG53" s="179"/>
      <c r="AH53" s="179"/>
      <c r="AI53" s="179"/>
      <c r="AJ53" s="179"/>
    </row>
    <row r="54" spans="2:36" x14ac:dyDescent="0.3">
      <c r="B54" s="224">
        <v>13100</v>
      </c>
      <c r="C54" s="209">
        <v>353</v>
      </c>
      <c r="D54" s="206">
        <f t="shared" si="12"/>
        <v>2.6946564885496183E-2</v>
      </c>
      <c r="E54" s="208">
        <f t="shared" si="13"/>
        <v>0.18</v>
      </c>
      <c r="F54" s="207">
        <v>0</v>
      </c>
      <c r="G54" s="207">
        <v>28.24</v>
      </c>
      <c r="H54" s="207">
        <v>31.77</v>
      </c>
      <c r="I54" s="227">
        <v>0</v>
      </c>
      <c r="J54" s="211">
        <f t="shared" si="5"/>
        <v>0</v>
      </c>
      <c r="K54" s="212">
        <f t="shared" si="6"/>
        <v>0</v>
      </c>
      <c r="L54" s="213">
        <v>0</v>
      </c>
      <c r="M54" s="213">
        <f t="shared" si="2"/>
        <v>0</v>
      </c>
      <c r="N54" s="213">
        <f t="shared" si="2"/>
        <v>0</v>
      </c>
      <c r="O54" s="242">
        <f t="shared" si="7"/>
        <v>0.19619999999999982</v>
      </c>
      <c r="P54" s="242"/>
      <c r="Q54" s="179"/>
      <c r="R54" s="179"/>
      <c r="S54" s="179">
        <v>51</v>
      </c>
      <c r="T54" s="181">
        <v>0.28999999999999998</v>
      </c>
      <c r="U54" s="179"/>
      <c r="V54" s="179"/>
      <c r="W54" s="179"/>
      <c r="X54" s="179"/>
      <c r="Y54" s="179"/>
      <c r="Z54" s="179"/>
      <c r="AA54" s="222"/>
      <c r="AB54" s="222"/>
      <c r="AC54" s="222"/>
      <c r="AD54" s="179"/>
      <c r="AE54" s="179"/>
      <c r="AF54" s="179"/>
      <c r="AG54" s="179"/>
      <c r="AH54" s="179"/>
      <c r="AI54" s="179"/>
      <c r="AJ54" s="179"/>
    </row>
    <row r="55" spans="2:36" x14ac:dyDescent="0.3">
      <c r="B55" s="224">
        <v>13200</v>
      </c>
      <c r="C55" s="209">
        <v>372</v>
      </c>
      <c r="D55" s="206">
        <f t="shared" si="12"/>
        <v>2.8181818181818183E-2</v>
      </c>
      <c r="E55" s="208">
        <f t="shared" si="13"/>
        <v>0.19</v>
      </c>
      <c r="F55" s="207">
        <v>0</v>
      </c>
      <c r="G55" s="207">
        <v>29.76</v>
      </c>
      <c r="H55" s="207">
        <v>33.479999999999997</v>
      </c>
      <c r="I55" s="227">
        <v>0</v>
      </c>
      <c r="J55" s="211">
        <f t="shared" si="5"/>
        <v>0</v>
      </c>
      <c r="K55" s="212">
        <f t="shared" si="6"/>
        <v>0</v>
      </c>
      <c r="L55" s="213">
        <v>0</v>
      </c>
      <c r="M55" s="213">
        <f t="shared" si="2"/>
        <v>0</v>
      </c>
      <c r="N55" s="213">
        <f t="shared" si="2"/>
        <v>0</v>
      </c>
      <c r="O55" s="242">
        <f t="shared" si="7"/>
        <v>0.20710000000000017</v>
      </c>
      <c r="P55" s="242"/>
      <c r="Q55" s="179"/>
      <c r="R55" s="179"/>
      <c r="S55" s="179">
        <v>52</v>
      </c>
      <c r="T55" s="181">
        <v>0.28999999999999998</v>
      </c>
      <c r="U55" s="179"/>
      <c r="V55" s="179"/>
      <c r="W55" s="179"/>
      <c r="X55" s="179"/>
      <c r="Y55" s="179"/>
      <c r="Z55" s="179"/>
      <c r="AA55" s="222"/>
      <c r="AB55" s="222"/>
      <c r="AC55" s="222"/>
      <c r="AD55" s="179"/>
      <c r="AE55" s="179"/>
      <c r="AF55" s="179"/>
      <c r="AG55" s="179"/>
      <c r="AH55" s="179"/>
      <c r="AI55" s="179"/>
      <c r="AJ55" s="179"/>
    </row>
    <row r="56" spans="2:36" x14ac:dyDescent="0.3">
      <c r="B56" s="224">
        <v>13300</v>
      </c>
      <c r="C56" s="209">
        <v>390</v>
      </c>
      <c r="D56" s="206">
        <f t="shared" si="12"/>
        <v>2.9323308270676692E-2</v>
      </c>
      <c r="E56" s="208">
        <f t="shared" si="13"/>
        <v>0.18</v>
      </c>
      <c r="F56" s="207">
        <v>0</v>
      </c>
      <c r="G56" s="207">
        <v>31.2</v>
      </c>
      <c r="H56" s="207">
        <v>35.1</v>
      </c>
      <c r="I56" s="227">
        <v>0</v>
      </c>
      <c r="J56" s="211">
        <f t="shared" si="5"/>
        <v>0</v>
      </c>
      <c r="K56" s="212">
        <f t="shared" si="6"/>
        <v>0</v>
      </c>
      <c r="L56" s="213">
        <v>0</v>
      </c>
      <c r="M56" s="213">
        <f t="shared" si="2"/>
        <v>0</v>
      </c>
      <c r="N56" s="213">
        <f t="shared" si="2"/>
        <v>0</v>
      </c>
      <c r="O56" s="242">
        <f t="shared" si="7"/>
        <v>0.19620000000000026</v>
      </c>
      <c r="P56" s="242"/>
      <c r="Q56" s="179"/>
      <c r="R56" s="179"/>
      <c r="S56" s="179">
        <v>53</v>
      </c>
      <c r="T56" s="181">
        <v>0.28000000000000003</v>
      </c>
      <c r="U56" s="179"/>
      <c r="V56" s="179"/>
      <c r="W56" s="179"/>
      <c r="X56" s="179"/>
      <c r="Y56" s="179"/>
      <c r="Z56" s="179"/>
      <c r="AA56" s="222"/>
      <c r="AB56" s="222"/>
      <c r="AC56" s="222"/>
      <c r="AD56" s="179"/>
      <c r="AE56" s="179"/>
      <c r="AF56" s="179"/>
      <c r="AG56" s="179"/>
      <c r="AH56" s="179"/>
      <c r="AI56" s="179"/>
      <c r="AJ56" s="179"/>
    </row>
    <row r="57" spans="2:36" x14ac:dyDescent="0.3">
      <c r="B57" s="224">
        <v>13400</v>
      </c>
      <c r="C57" s="209">
        <v>409</v>
      </c>
      <c r="D57" s="206">
        <f t="shared" si="12"/>
        <v>3.0522388059701491E-2</v>
      </c>
      <c r="E57" s="208">
        <f t="shared" si="13"/>
        <v>0.19</v>
      </c>
      <c r="F57" s="207">
        <v>0</v>
      </c>
      <c r="G57" s="207">
        <v>32.72</v>
      </c>
      <c r="H57" s="207">
        <v>36.81</v>
      </c>
      <c r="I57" s="227">
        <v>0</v>
      </c>
      <c r="J57" s="211">
        <f t="shared" si="5"/>
        <v>0</v>
      </c>
      <c r="K57" s="212">
        <f t="shared" si="6"/>
        <v>0</v>
      </c>
      <c r="L57" s="213">
        <v>0</v>
      </c>
      <c r="M57" s="213">
        <f t="shared" si="2"/>
        <v>0</v>
      </c>
      <c r="N57" s="213">
        <f t="shared" si="2"/>
        <v>0</v>
      </c>
      <c r="O57" s="242">
        <f t="shared" si="7"/>
        <v>0.20710000000000001</v>
      </c>
      <c r="P57" s="242"/>
      <c r="Q57" s="179"/>
      <c r="R57" s="179"/>
      <c r="S57" s="179">
        <v>54</v>
      </c>
      <c r="T57" s="181">
        <v>0.27</v>
      </c>
      <c r="U57" s="179"/>
      <c r="V57" s="179"/>
      <c r="W57" s="179"/>
      <c r="X57" s="179"/>
      <c r="Y57" s="179"/>
      <c r="Z57" s="179"/>
      <c r="AA57" s="222"/>
      <c r="AB57" s="222"/>
      <c r="AC57" s="222"/>
      <c r="AD57" s="179"/>
      <c r="AE57" s="179"/>
      <c r="AF57" s="179"/>
      <c r="AG57" s="179"/>
      <c r="AH57" s="179"/>
      <c r="AI57" s="179"/>
      <c r="AJ57" s="179"/>
    </row>
    <row r="58" spans="2:36" x14ac:dyDescent="0.3">
      <c r="B58" s="224">
        <v>13500</v>
      </c>
      <c r="C58" s="209">
        <v>428</v>
      </c>
      <c r="D58" s="206">
        <f t="shared" si="12"/>
        <v>3.1703703703703706E-2</v>
      </c>
      <c r="E58" s="208">
        <f t="shared" si="13"/>
        <v>0.19</v>
      </c>
      <c r="F58" s="207">
        <v>0</v>
      </c>
      <c r="G58" s="207">
        <v>34.24</v>
      </c>
      <c r="H58" s="207">
        <v>38.520000000000003</v>
      </c>
      <c r="I58" s="227">
        <v>0</v>
      </c>
      <c r="J58" s="211">
        <f t="shared" si="5"/>
        <v>0</v>
      </c>
      <c r="K58" s="212">
        <f t="shared" si="6"/>
        <v>0</v>
      </c>
      <c r="L58" s="213">
        <v>0</v>
      </c>
      <c r="M58" s="213">
        <f t="shared" si="2"/>
        <v>0</v>
      </c>
      <c r="N58" s="213">
        <f t="shared" si="2"/>
        <v>0</v>
      </c>
      <c r="O58" s="242">
        <f t="shared" si="7"/>
        <v>0.20709999999999978</v>
      </c>
      <c r="P58" s="242"/>
      <c r="Q58" s="179"/>
      <c r="R58" s="179"/>
      <c r="S58" s="179">
        <v>55</v>
      </c>
      <c r="T58" s="181">
        <v>0.26</v>
      </c>
      <c r="U58" s="179"/>
      <c r="V58" s="179"/>
      <c r="W58" s="179"/>
      <c r="X58" s="179"/>
      <c r="Y58" s="179"/>
      <c r="Z58" s="179"/>
      <c r="AA58" s="222"/>
      <c r="AB58" s="222"/>
      <c r="AC58" s="222"/>
      <c r="AD58" s="179"/>
      <c r="AE58" s="179"/>
      <c r="AF58" s="179"/>
      <c r="AG58" s="179"/>
      <c r="AH58" s="179"/>
      <c r="AI58" s="179"/>
      <c r="AJ58" s="179"/>
    </row>
    <row r="59" spans="2:36" x14ac:dyDescent="0.3">
      <c r="B59" s="224">
        <v>13600</v>
      </c>
      <c r="C59" s="209">
        <v>447</v>
      </c>
      <c r="D59" s="206">
        <f t="shared" si="12"/>
        <v>3.2867647058823529E-2</v>
      </c>
      <c r="E59" s="208">
        <f t="shared" si="13"/>
        <v>0.19</v>
      </c>
      <c r="F59" s="207">
        <v>0</v>
      </c>
      <c r="G59" s="207">
        <v>35.76</v>
      </c>
      <c r="H59" s="207">
        <v>40.229999999999997</v>
      </c>
      <c r="I59" s="227">
        <v>0</v>
      </c>
      <c r="J59" s="211">
        <f t="shared" si="5"/>
        <v>0</v>
      </c>
      <c r="K59" s="212">
        <f t="shared" si="6"/>
        <v>0</v>
      </c>
      <c r="L59" s="213">
        <v>0</v>
      </c>
      <c r="M59" s="213">
        <f t="shared" si="2"/>
        <v>0</v>
      </c>
      <c r="N59" s="213">
        <f t="shared" si="2"/>
        <v>0</v>
      </c>
      <c r="O59" s="242">
        <f t="shared" si="7"/>
        <v>0.20710000000000015</v>
      </c>
      <c r="P59" s="242"/>
      <c r="Q59" s="179"/>
      <c r="R59" s="179"/>
      <c r="S59" s="179">
        <v>56</v>
      </c>
      <c r="T59" s="181">
        <v>0.26</v>
      </c>
      <c r="U59" s="179"/>
      <c r="V59" s="179"/>
      <c r="W59" s="179"/>
      <c r="X59" s="179"/>
      <c r="Y59" s="179"/>
      <c r="Z59" s="179"/>
      <c r="AA59" s="222"/>
      <c r="AB59" s="222"/>
      <c r="AC59" s="222"/>
      <c r="AD59" s="179"/>
      <c r="AE59" s="179"/>
      <c r="AF59" s="179"/>
      <c r="AG59" s="179"/>
      <c r="AH59" s="179"/>
      <c r="AI59" s="179"/>
      <c r="AJ59" s="179"/>
    </row>
    <row r="60" spans="2:36" x14ac:dyDescent="0.3">
      <c r="B60" s="224">
        <v>13700</v>
      </c>
      <c r="C60" s="209">
        <v>467</v>
      </c>
      <c r="D60" s="206">
        <f t="shared" si="12"/>
        <v>3.408759124087591E-2</v>
      </c>
      <c r="E60" s="208">
        <f t="shared" si="13"/>
        <v>0.2</v>
      </c>
      <c r="F60" s="207">
        <v>0</v>
      </c>
      <c r="G60" s="207">
        <v>37.36</v>
      </c>
      <c r="H60" s="207">
        <v>42.03</v>
      </c>
      <c r="I60" s="227">
        <v>0</v>
      </c>
      <c r="J60" s="211">
        <f t="shared" si="5"/>
        <v>0</v>
      </c>
      <c r="K60" s="212">
        <f t="shared" si="6"/>
        <v>0</v>
      </c>
      <c r="L60" s="213">
        <v>0</v>
      </c>
      <c r="M60" s="213">
        <f t="shared" si="2"/>
        <v>0</v>
      </c>
      <c r="N60" s="213">
        <f t="shared" si="2"/>
        <v>0</v>
      </c>
      <c r="O60" s="242">
        <f t="shared" si="7"/>
        <v>0.21799999999999975</v>
      </c>
      <c r="P60" s="242"/>
      <c r="Q60" s="179"/>
      <c r="R60" s="179"/>
      <c r="S60" s="179">
        <v>57</v>
      </c>
      <c r="T60" s="181">
        <v>0.25</v>
      </c>
      <c r="U60" s="179"/>
      <c r="V60" s="179"/>
      <c r="W60" s="179"/>
      <c r="X60" s="179"/>
      <c r="Y60" s="179"/>
      <c r="Z60" s="179"/>
      <c r="AA60" s="222"/>
      <c r="AB60" s="222"/>
      <c r="AC60" s="222"/>
      <c r="AD60" s="179"/>
      <c r="AE60" s="179"/>
      <c r="AF60" s="179"/>
      <c r="AG60" s="179"/>
      <c r="AH60" s="179"/>
      <c r="AI60" s="179"/>
      <c r="AJ60" s="179"/>
    </row>
    <row r="61" spans="2:36" x14ac:dyDescent="0.3">
      <c r="B61" s="224">
        <v>13800</v>
      </c>
      <c r="C61" s="209">
        <v>486</v>
      </c>
      <c r="D61" s="206">
        <f t="shared" si="12"/>
        <v>3.5217391304347825E-2</v>
      </c>
      <c r="E61" s="208">
        <f t="shared" si="13"/>
        <v>0.19</v>
      </c>
      <c r="F61" s="207">
        <v>0</v>
      </c>
      <c r="G61" s="207">
        <v>38.880000000000003</v>
      </c>
      <c r="H61" s="207">
        <v>43.74</v>
      </c>
      <c r="I61" s="227">
        <v>0</v>
      </c>
      <c r="J61" s="211">
        <f t="shared" si="5"/>
        <v>0</v>
      </c>
      <c r="K61" s="212">
        <f t="shared" si="6"/>
        <v>0</v>
      </c>
      <c r="L61" s="213">
        <v>0</v>
      </c>
      <c r="M61" s="213">
        <f t="shared" si="2"/>
        <v>0</v>
      </c>
      <c r="N61" s="213">
        <f t="shared" si="2"/>
        <v>0</v>
      </c>
      <c r="O61" s="242">
        <f t="shared" si="7"/>
        <v>0.20710000000000009</v>
      </c>
      <c r="P61" s="242"/>
      <c r="Q61" s="179"/>
      <c r="R61" s="179"/>
      <c r="S61" s="179">
        <v>58</v>
      </c>
      <c r="T61" s="181">
        <v>0.24</v>
      </c>
      <c r="U61" s="179"/>
      <c r="V61" s="179"/>
      <c r="W61" s="179"/>
      <c r="X61" s="179"/>
      <c r="Y61" s="179"/>
      <c r="Z61" s="179"/>
      <c r="AA61" s="222"/>
      <c r="AB61" s="222"/>
      <c r="AC61" s="222"/>
      <c r="AD61" s="179"/>
      <c r="AE61" s="179"/>
      <c r="AF61" s="179"/>
      <c r="AG61" s="179"/>
      <c r="AH61" s="179"/>
      <c r="AI61" s="179"/>
      <c r="AJ61" s="179"/>
    </row>
    <row r="62" spans="2:36" x14ac:dyDescent="0.3">
      <c r="B62" s="224">
        <v>13900</v>
      </c>
      <c r="C62" s="209">
        <v>506</v>
      </c>
      <c r="D62" s="206">
        <f t="shared" si="12"/>
        <v>3.6402877697841729E-2</v>
      </c>
      <c r="E62" s="208">
        <f t="shared" si="13"/>
        <v>0.2</v>
      </c>
      <c r="F62" s="207">
        <v>0</v>
      </c>
      <c r="G62" s="207">
        <v>40.479999999999997</v>
      </c>
      <c r="H62" s="207">
        <v>45.54</v>
      </c>
      <c r="I62" s="227">
        <v>0</v>
      </c>
      <c r="J62" s="211">
        <f t="shared" si="5"/>
        <v>0</v>
      </c>
      <c r="K62" s="212">
        <f t="shared" si="6"/>
        <v>0</v>
      </c>
      <c r="L62" s="213">
        <v>0</v>
      </c>
      <c r="M62" s="213">
        <f t="shared" si="2"/>
        <v>0</v>
      </c>
      <c r="N62" s="213">
        <f t="shared" si="2"/>
        <v>0</v>
      </c>
      <c r="O62" s="242">
        <f t="shared" si="7"/>
        <v>0.21799999999999961</v>
      </c>
      <c r="P62" s="242"/>
      <c r="Q62" s="179"/>
      <c r="R62" s="179"/>
      <c r="S62" s="179">
        <v>59</v>
      </c>
      <c r="T62" s="181">
        <v>0.23</v>
      </c>
      <c r="U62" s="179"/>
      <c r="V62" s="179"/>
      <c r="W62" s="179"/>
      <c r="X62" s="179"/>
      <c r="Y62" s="179"/>
      <c r="Z62" s="179"/>
      <c r="AA62" s="222"/>
      <c r="AB62" s="222"/>
      <c r="AC62" s="222"/>
      <c r="AD62" s="179"/>
      <c r="AE62" s="179"/>
      <c r="AF62" s="179"/>
      <c r="AG62" s="179"/>
      <c r="AH62" s="179"/>
      <c r="AI62" s="179"/>
      <c r="AJ62" s="179"/>
    </row>
    <row r="63" spans="2:36" x14ac:dyDescent="0.3">
      <c r="B63" s="224">
        <v>14000</v>
      </c>
      <c r="C63" s="209">
        <v>526</v>
      </c>
      <c r="D63" s="206">
        <f t="shared" si="12"/>
        <v>3.7571428571428568E-2</v>
      </c>
      <c r="E63" s="208">
        <f t="shared" si="13"/>
        <v>0.2</v>
      </c>
      <c r="F63" s="207">
        <v>0</v>
      </c>
      <c r="G63" s="207">
        <v>42.08</v>
      </c>
      <c r="H63" s="207">
        <v>47.34</v>
      </c>
      <c r="I63" s="227">
        <v>0</v>
      </c>
      <c r="J63" s="211">
        <f t="shared" si="5"/>
        <v>0</v>
      </c>
      <c r="K63" s="212">
        <f t="shared" si="6"/>
        <v>0</v>
      </c>
      <c r="L63" s="213">
        <v>0</v>
      </c>
      <c r="M63" s="213">
        <f t="shared" si="2"/>
        <v>0</v>
      </c>
      <c r="N63" s="213">
        <f t="shared" si="2"/>
        <v>0</v>
      </c>
      <c r="O63" s="242">
        <f t="shared" si="7"/>
        <v>0.21800000000000033</v>
      </c>
      <c r="P63" s="242"/>
      <c r="Q63" s="179"/>
      <c r="R63" s="179"/>
      <c r="S63" s="179">
        <v>60</v>
      </c>
      <c r="T63" s="181">
        <v>0.22</v>
      </c>
      <c r="U63" s="179"/>
      <c r="V63" s="179"/>
      <c r="W63" s="179"/>
      <c r="X63" s="179"/>
      <c r="Y63" s="179"/>
      <c r="Z63" s="179"/>
      <c r="AA63" s="222"/>
      <c r="AB63" s="222"/>
      <c r="AC63" s="222"/>
      <c r="AD63" s="179"/>
      <c r="AE63" s="179"/>
      <c r="AF63" s="179"/>
      <c r="AG63" s="179"/>
      <c r="AH63" s="179"/>
      <c r="AI63" s="179"/>
      <c r="AJ63" s="179"/>
    </row>
    <row r="64" spans="2:36" x14ac:dyDescent="0.3">
      <c r="B64" s="224">
        <v>14100</v>
      </c>
      <c r="C64" s="209">
        <v>546</v>
      </c>
      <c r="D64" s="206">
        <f t="shared" si="12"/>
        <v>3.8723404255319151E-2</v>
      </c>
      <c r="E64" s="208">
        <f t="shared" si="13"/>
        <v>0.2</v>
      </c>
      <c r="F64" s="207">
        <v>0</v>
      </c>
      <c r="G64" s="207">
        <v>43.68</v>
      </c>
      <c r="H64" s="207">
        <v>49.14</v>
      </c>
      <c r="I64" s="227">
        <v>0</v>
      </c>
      <c r="J64" s="211">
        <f t="shared" si="5"/>
        <v>0</v>
      </c>
      <c r="K64" s="212">
        <f t="shared" si="6"/>
        <v>0</v>
      </c>
      <c r="L64" s="213">
        <v>0</v>
      </c>
      <c r="M64" s="213">
        <f t="shared" si="2"/>
        <v>0</v>
      </c>
      <c r="N64" s="213">
        <f t="shared" si="2"/>
        <v>0</v>
      </c>
      <c r="O64" s="242">
        <f t="shared" si="7"/>
        <v>0.21799999999999983</v>
      </c>
      <c r="P64" s="242"/>
      <c r="Q64" s="179"/>
      <c r="R64" s="179"/>
      <c r="S64" s="179">
        <v>61</v>
      </c>
      <c r="T64" s="181">
        <v>0.22</v>
      </c>
      <c r="U64" s="179"/>
      <c r="V64" s="179"/>
      <c r="W64" s="179"/>
      <c r="X64" s="179"/>
      <c r="Y64" s="179"/>
      <c r="Z64" s="179"/>
      <c r="AA64" s="222"/>
      <c r="AB64" s="222"/>
      <c r="AC64" s="222"/>
      <c r="AD64" s="179"/>
      <c r="AE64" s="179"/>
      <c r="AF64" s="179"/>
      <c r="AG64" s="179"/>
      <c r="AH64" s="179"/>
      <c r="AI64" s="179"/>
      <c r="AJ64" s="179"/>
    </row>
    <row r="65" spans="2:36" x14ac:dyDescent="0.3">
      <c r="B65" s="224">
        <v>14200</v>
      </c>
      <c r="C65" s="209">
        <v>566</v>
      </c>
      <c r="D65" s="206">
        <f t="shared" si="12"/>
        <v>3.9859154929577464E-2</v>
      </c>
      <c r="E65" s="208">
        <f t="shared" si="13"/>
        <v>0.2</v>
      </c>
      <c r="F65" s="207">
        <v>0</v>
      </c>
      <c r="G65" s="207">
        <v>45.28</v>
      </c>
      <c r="H65" s="207">
        <v>50.94</v>
      </c>
      <c r="I65" s="227">
        <v>0</v>
      </c>
      <c r="J65" s="211">
        <f t="shared" si="5"/>
        <v>0</v>
      </c>
      <c r="K65" s="212">
        <f t="shared" si="6"/>
        <v>0</v>
      </c>
      <c r="L65" s="213">
        <v>0</v>
      </c>
      <c r="M65" s="213">
        <f t="shared" si="2"/>
        <v>0</v>
      </c>
      <c r="N65" s="213">
        <f t="shared" si="2"/>
        <v>0</v>
      </c>
      <c r="O65" s="242">
        <f t="shared" si="7"/>
        <v>0.21800000000000053</v>
      </c>
      <c r="P65" s="242"/>
      <c r="Q65" s="179"/>
      <c r="R65" s="179"/>
      <c r="S65" s="179">
        <v>62</v>
      </c>
      <c r="T65" s="181">
        <v>0.21</v>
      </c>
      <c r="U65" s="179"/>
      <c r="V65" s="179"/>
      <c r="W65" s="179"/>
      <c r="X65" s="179"/>
      <c r="Y65" s="179"/>
      <c r="Z65" s="179"/>
      <c r="AA65" s="222"/>
      <c r="AB65" s="222"/>
      <c r="AC65" s="222"/>
      <c r="AD65" s="179"/>
      <c r="AE65" s="179"/>
      <c r="AF65" s="179"/>
      <c r="AG65" s="179"/>
      <c r="AH65" s="179"/>
      <c r="AI65" s="179"/>
      <c r="AJ65" s="179"/>
    </row>
    <row r="66" spans="2:36" x14ac:dyDescent="0.3">
      <c r="B66" s="224">
        <v>14300</v>
      </c>
      <c r="C66" s="209">
        <v>587</v>
      </c>
      <c r="D66" s="206">
        <f t="shared" si="12"/>
        <v>4.1048951048951052E-2</v>
      </c>
      <c r="E66" s="208">
        <f t="shared" si="13"/>
        <v>0.21</v>
      </c>
      <c r="F66" s="207">
        <v>0</v>
      </c>
      <c r="G66" s="207">
        <v>46.96</v>
      </c>
      <c r="H66" s="207">
        <v>52.83</v>
      </c>
      <c r="I66" s="227">
        <v>0</v>
      </c>
      <c r="J66" s="211">
        <f t="shared" si="5"/>
        <v>0</v>
      </c>
      <c r="K66" s="212">
        <f t="shared" si="6"/>
        <v>0</v>
      </c>
      <c r="L66" s="213">
        <v>0</v>
      </c>
      <c r="M66" s="213">
        <f t="shared" si="2"/>
        <v>0</v>
      </c>
      <c r="N66" s="213">
        <f t="shared" si="2"/>
        <v>0</v>
      </c>
      <c r="O66" s="242">
        <f t="shared" si="7"/>
        <v>0.22890000000000044</v>
      </c>
      <c r="P66" s="242"/>
      <c r="Q66" s="179"/>
      <c r="R66" s="179"/>
      <c r="S66" s="179">
        <v>63</v>
      </c>
      <c r="T66" s="181">
        <v>0.2</v>
      </c>
      <c r="U66" s="179"/>
      <c r="V66" s="179"/>
      <c r="W66" s="179"/>
      <c r="X66" s="179"/>
      <c r="Y66" s="179"/>
      <c r="Z66" s="179"/>
      <c r="AA66" s="222"/>
      <c r="AB66" s="222"/>
      <c r="AC66" s="222"/>
      <c r="AD66" s="179"/>
      <c r="AE66" s="179"/>
      <c r="AF66" s="179"/>
      <c r="AG66" s="179"/>
      <c r="AH66" s="179"/>
      <c r="AI66" s="179"/>
      <c r="AJ66" s="179"/>
    </row>
    <row r="67" spans="2:36" x14ac:dyDescent="0.3">
      <c r="B67" s="224">
        <v>14400</v>
      </c>
      <c r="C67" s="209">
        <v>608</v>
      </c>
      <c r="D67" s="206">
        <f t="shared" si="12"/>
        <v>4.2222222222222223E-2</v>
      </c>
      <c r="E67" s="208">
        <f t="shared" si="13"/>
        <v>0.21</v>
      </c>
      <c r="F67" s="207">
        <v>0</v>
      </c>
      <c r="G67" s="207">
        <v>48.64</v>
      </c>
      <c r="H67" s="207">
        <v>54.72</v>
      </c>
      <c r="I67" s="227">
        <v>0</v>
      </c>
      <c r="J67" s="211">
        <f t="shared" si="5"/>
        <v>0</v>
      </c>
      <c r="K67" s="212">
        <f t="shared" si="6"/>
        <v>0</v>
      </c>
      <c r="L67" s="213">
        <v>0</v>
      </c>
      <c r="M67" s="213">
        <f t="shared" si="2"/>
        <v>0</v>
      </c>
      <c r="N67" s="213">
        <f t="shared" si="2"/>
        <v>0</v>
      </c>
      <c r="O67" s="242">
        <f t="shared" si="7"/>
        <v>0.2289000000000003</v>
      </c>
      <c r="P67" s="242"/>
      <c r="Q67" s="179"/>
      <c r="R67" s="179"/>
      <c r="S67" s="179">
        <v>64</v>
      </c>
      <c r="T67" s="181">
        <v>0.19</v>
      </c>
      <c r="U67" s="179"/>
      <c r="V67" s="179"/>
      <c r="W67" s="179"/>
      <c r="X67" s="179"/>
      <c r="Y67" s="179"/>
      <c r="Z67" s="179"/>
      <c r="AA67" s="222"/>
      <c r="AB67" s="222"/>
      <c r="AC67" s="222"/>
      <c r="AD67" s="179"/>
      <c r="AE67" s="179"/>
      <c r="AF67" s="179"/>
      <c r="AG67" s="179"/>
      <c r="AH67" s="179"/>
      <c r="AI67" s="179"/>
      <c r="AJ67" s="179"/>
    </row>
    <row r="68" spans="2:36" x14ac:dyDescent="0.3">
      <c r="B68" s="224">
        <v>14500</v>
      </c>
      <c r="C68" s="209">
        <v>629</v>
      </c>
      <c r="D68" s="206">
        <f t="shared" si="12"/>
        <v>4.3379310344827587E-2</v>
      </c>
      <c r="E68" s="208">
        <f t="shared" si="13"/>
        <v>0.21</v>
      </c>
      <c r="F68" s="207">
        <v>0</v>
      </c>
      <c r="G68" s="207">
        <v>50.32</v>
      </c>
      <c r="H68" s="207">
        <v>56.61</v>
      </c>
      <c r="I68" s="227">
        <v>0</v>
      </c>
      <c r="J68" s="211">
        <f t="shared" si="5"/>
        <v>0</v>
      </c>
      <c r="K68" s="212">
        <f t="shared" si="6"/>
        <v>0</v>
      </c>
      <c r="L68" s="213">
        <v>0</v>
      </c>
      <c r="M68" s="213">
        <f t="shared" ref="M68:N121" si="14">$I68*M$2</f>
        <v>0</v>
      </c>
      <c r="N68" s="213">
        <f t="shared" si="14"/>
        <v>0</v>
      </c>
      <c r="O68" s="242">
        <f t="shared" si="7"/>
        <v>0.22890000000000016</v>
      </c>
      <c r="P68" s="242"/>
      <c r="Q68" s="179"/>
      <c r="R68" s="179"/>
      <c r="S68" s="179">
        <v>65</v>
      </c>
      <c r="T68" s="181">
        <v>0.18</v>
      </c>
      <c r="U68" s="179"/>
      <c r="V68" s="179"/>
      <c r="W68" s="179"/>
      <c r="X68" s="179"/>
      <c r="Y68" s="179"/>
      <c r="Z68" s="179"/>
      <c r="AA68" s="222"/>
      <c r="AB68" s="222"/>
      <c r="AC68" s="222"/>
      <c r="AD68" s="179"/>
      <c r="AE68" s="179"/>
      <c r="AF68" s="179"/>
      <c r="AG68" s="179"/>
      <c r="AH68" s="179"/>
      <c r="AI68" s="179"/>
      <c r="AJ68" s="179"/>
    </row>
    <row r="69" spans="2:36" x14ac:dyDescent="0.3">
      <c r="B69" s="224">
        <v>14600</v>
      </c>
      <c r="C69" s="209">
        <v>650</v>
      </c>
      <c r="D69" s="206">
        <f t="shared" si="12"/>
        <v>4.4520547945205477E-2</v>
      </c>
      <c r="E69" s="208">
        <f t="shared" si="13"/>
        <v>0.21</v>
      </c>
      <c r="F69" s="207">
        <v>0</v>
      </c>
      <c r="G69" s="207">
        <v>52</v>
      </c>
      <c r="H69" s="207">
        <v>58.5</v>
      </c>
      <c r="I69" s="227">
        <v>0</v>
      </c>
      <c r="J69" s="211">
        <f t="shared" ref="J69:J122" si="15">I69/$B69</f>
        <v>0</v>
      </c>
      <c r="K69" s="212">
        <f t="shared" ref="K69:K122" si="16">(I69-I68)/($B69-$B68)</f>
        <v>0</v>
      </c>
      <c r="L69" s="213">
        <v>0</v>
      </c>
      <c r="M69" s="213">
        <f t="shared" si="14"/>
        <v>0</v>
      </c>
      <c r="N69" s="213">
        <f t="shared" si="14"/>
        <v>0</v>
      </c>
      <c r="O69" s="242">
        <f t="shared" ref="O69:O132" si="17">(C69+F69+H69-C68-F68-H68)/100</f>
        <v>0.22889999999999999</v>
      </c>
      <c r="P69" s="242"/>
      <c r="Q69" s="179"/>
      <c r="R69" s="179"/>
      <c r="S69" s="179">
        <v>66</v>
      </c>
      <c r="T69" s="181">
        <v>0.18</v>
      </c>
      <c r="U69" s="179"/>
      <c r="V69" s="179"/>
      <c r="W69" s="179"/>
      <c r="X69" s="179"/>
      <c r="Y69" s="179"/>
      <c r="Z69" s="179"/>
      <c r="AA69" s="222"/>
      <c r="AB69" s="222"/>
      <c r="AC69" s="222"/>
      <c r="AD69" s="179"/>
      <c r="AE69" s="179"/>
      <c r="AF69" s="179"/>
      <c r="AG69" s="179"/>
      <c r="AH69" s="179"/>
      <c r="AI69" s="179"/>
      <c r="AJ69" s="179"/>
    </row>
    <row r="70" spans="2:36" x14ac:dyDescent="0.3">
      <c r="B70" s="224">
        <v>14700</v>
      </c>
      <c r="C70" s="209">
        <v>671</v>
      </c>
      <c r="D70" s="206">
        <f t="shared" si="12"/>
        <v>4.5646258503401357E-2</v>
      </c>
      <c r="E70" s="208">
        <f t="shared" si="13"/>
        <v>0.21</v>
      </c>
      <c r="F70" s="207">
        <v>0</v>
      </c>
      <c r="G70" s="207">
        <v>53.68</v>
      </c>
      <c r="H70" s="207">
        <v>60.39</v>
      </c>
      <c r="I70" s="227">
        <v>0</v>
      </c>
      <c r="J70" s="211">
        <f t="shared" si="15"/>
        <v>0</v>
      </c>
      <c r="K70" s="212">
        <f t="shared" si="16"/>
        <v>0</v>
      </c>
      <c r="L70" s="213">
        <v>0</v>
      </c>
      <c r="M70" s="213">
        <f t="shared" si="14"/>
        <v>0</v>
      </c>
      <c r="N70" s="213">
        <f t="shared" si="14"/>
        <v>0</v>
      </c>
      <c r="O70" s="242">
        <f t="shared" si="17"/>
        <v>0.22889999999999985</v>
      </c>
      <c r="P70" s="242"/>
      <c r="Q70" s="179"/>
      <c r="R70" s="179"/>
      <c r="S70" s="179">
        <v>67</v>
      </c>
      <c r="T70" s="181">
        <v>0.17</v>
      </c>
      <c r="U70" s="179"/>
      <c r="V70" s="179"/>
      <c r="W70" s="179"/>
      <c r="X70" s="179"/>
      <c r="Y70" s="179"/>
      <c r="Z70" s="179"/>
      <c r="AA70" s="222"/>
      <c r="AB70" s="222"/>
      <c r="AC70" s="222"/>
      <c r="AD70" s="179"/>
      <c r="AE70" s="179"/>
      <c r="AF70" s="179"/>
      <c r="AG70" s="179"/>
      <c r="AH70" s="179"/>
      <c r="AI70" s="179"/>
      <c r="AJ70" s="179"/>
    </row>
    <row r="71" spans="2:36" x14ac:dyDescent="0.3">
      <c r="B71" s="224">
        <v>14800</v>
      </c>
      <c r="C71" s="209">
        <v>693</v>
      </c>
      <c r="D71" s="206">
        <f t="shared" si="12"/>
        <v>4.6824324324324325E-2</v>
      </c>
      <c r="E71" s="208">
        <f t="shared" si="13"/>
        <v>0.22</v>
      </c>
      <c r="F71" s="207">
        <v>0</v>
      </c>
      <c r="G71" s="207">
        <v>55.44</v>
      </c>
      <c r="H71" s="207">
        <v>62.37</v>
      </c>
      <c r="I71" s="227">
        <v>0</v>
      </c>
      <c r="J71" s="211">
        <f t="shared" si="15"/>
        <v>0</v>
      </c>
      <c r="K71" s="212">
        <f t="shared" si="16"/>
        <v>0</v>
      </c>
      <c r="L71" s="213">
        <v>0</v>
      </c>
      <c r="M71" s="213">
        <f t="shared" si="14"/>
        <v>0</v>
      </c>
      <c r="N71" s="213">
        <f t="shared" si="14"/>
        <v>0</v>
      </c>
      <c r="O71" s="242">
        <f t="shared" si="17"/>
        <v>0.23980000000000004</v>
      </c>
      <c r="P71" s="242"/>
      <c r="Q71" s="179"/>
      <c r="R71" s="179"/>
      <c r="S71" s="179">
        <v>68</v>
      </c>
      <c r="T71" s="181">
        <v>0.16</v>
      </c>
      <c r="U71" s="179"/>
      <c r="V71" s="179"/>
      <c r="W71" s="179"/>
      <c r="X71" s="179"/>
      <c r="Y71" s="179"/>
      <c r="Z71" s="179"/>
      <c r="AA71" s="222"/>
      <c r="AB71" s="222"/>
      <c r="AC71" s="222"/>
      <c r="AD71" s="179"/>
      <c r="AE71" s="179"/>
      <c r="AF71" s="179"/>
      <c r="AG71" s="179"/>
      <c r="AH71" s="179"/>
      <c r="AI71" s="179"/>
      <c r="AJ71" s="179"/>
    </row>
    <row r="72" spans="2:36" x14ac:dyDescent="0.3">
      <c r="B72" s="224">
        <v>14900</v>
      </c>
      <c r="C72" s="209">
        <v>714</v>
      </c>
      <c r="D72" s="206">
        <f t="shared" si="12"/>
        <v>4.7919463087248322E-2</v>
      </c>
      <c r="E72" s="208">
        <f t="shared" si="13"/>
        <v>0.21</v>
      </c>
      <c r="F72" s="207">
        <v>0</v>
      </c>
      <c r="G72" s="207">
        <v>57.12</v>
      </c>
      <c r="H72" s="207">
        <v>64.260000000000005</v>
      </c>
      <c r="I72" s="227">
        <v>0</v>
      </c>
      <c r="J72" s="211">
        <f t="shared" si="15"/>
        <v>0</v>
      </c>
      <c r="K72" s="212">
        <f t="shared" si="16"/>
        <v>0</v>
      </c>
      <c r="L72" s="213">
        <v>0</v>
      </c>
      <c r="M72" s="213">
        <f t="shared" si="14"/>
        <v>0</v>
      </c>
      <c r="N72" s="213">
        <f t="shared" si="14"/>
        <v>0</v>
      </c>
      <c r="O72" s="242">
        <f t="shared" si="17"/>
        <v>0.22889999999999994</v>
      </c>
      <c r="P72" s="242"/>
      <c r="Q72" s="179"/>
      <c r="R72" s="179"/>
      <c r="S72" s="179">
        <v>69</v>
      </c>
      <c r="T72" s="181">
        <v>0.15</v>
      </c>
      <c r="U72" s="179"/>
      <c r="V72" s="179"/>
      <c r="W72" s="179"/>
      <c r="X72" s="179"/>
      <c r="Y72" s="179"/>
      <c r="Z72" s="179"/>
      <c r="AA72" s="222"/>
      <c r="AB72" s="222"/>
      <c r="AC72" s="222"/>
      <c r="AD72" s="179"/>
      <c r="AE72" s="179"/>
      <c r="AF72" s="179"/>
      <c r="AG72" s="179"/>
      <c r="AH72" s="179"/>
      <c r="AI72" s="179"/>
      <c r="AJ72" s="179"/>
    </row>
    <row r="73" spans="2:36" x14ac:dyDescent="0.3">
      <c r="B73" s="224">
        <v>15000</v>
      </c>
      <c r="C73" s="209">
        <v>736</v>
      </c>
      <c r="D73" s="206">
        <f t="shared" si="12"/>
        <v>4.9066666666666668E-2</v>
      </c>
      <c r="E73" s="208">
        <f t="shared" si="13"/>
        <v>0.22</v>
      </c>
      <c r="F73" s="207">
        <v>0</v>
      </c>
      <c r="G73" s="207">
        <v>58.88</v>
      </c>
      <c r="H73" s="207">
        <v>66.239999999999995</v>
      </c>
      <c r="I73" s="227">
        <v>0</v>
      </c>
      <c r="J73" s="211">
        <f t="shared" si="15"/>
        <v>0</v>
      </c>
      <c r="K73" s="212">
        <f t="shared" si="16"/>
        <v>0</v>
      </c>
      <c r="L73" s="213">
        <v>0</v>
      </c>
      <c r="M73" s="213">
        <f t="shared" si="14"/>
        <v>0</v>
      </c>
      <c r="N73" s="213">
        <f t="shared" si="14"/>
        <v>0</v>
      </c>
      <c r="O73" s="242">
        <f t="shared" si="17"/>
        <v>0.23980000000000004</v>
      </c>
      <c r="P73" s="242"/>
      <c r="Q73" s="179"/>
      <c r="R73" s="179"/>
      <c r="S73" s="179">
        <v>70</v>
      </c>
      <c r="T73" s="181">
        <v>0.15</v>
      </c>
      <c r="U73" s="179"/>
      <c r="V73" s="179"/>
      <c r="W73" s="179"/>
      <c r="X73" s="179"/>
      <c r="Y73" s="179"/>
      <c r="Z73" s="179"/>
      <c r="AA73" s="222"/>
      <c r="AB73" s="222"/>
      <c r="AC73" s="222"/>
      <c r="AD73" s="179"/>
      <c r="AE73" s="179"/>
      <c r="AF73" s="179"/>
      <c r="AG73" s="179"/>
      <c r="AH73" s="179"/>
      <c r="AI73" s="179"/>
      <c r="AJ73" s="179"/>
    </row>
    <row r="74" spans="2:36" x14ac:dyDescent="0.3">
      <c r="B74" s="224">
        <v>15100</v>
      </c>
      <c r="C74" s="209">
        <v>758</v>
      </c>
      <c r="D74" s="206">
        <f t="shared" si="12"/>
        <v>5.0198675496688744E-2</v>
      </c>
      <c r="E74" s="208">
        <f t="shared" si="13"/>
        <v>0.22</v>
      </c>
      <c r="F74" s="207">
        <v>0</v>
      </c>
      <c r="G74" s="207">
        <v>60.64</v>
      </c>
      <c r="H74" s="207">
        <v>68.22</v>
      </c>
      <c r="I74" s="227">
        <v>0</v>
      </c>
      <c r="J74" s="211">
        <f t="shared" si="15"/>
        <v>0</v>
      </c>
      <c r="K74" s="212">
        <f t="shared" si="16"/>
        <v>0</v>
      </c>
      <c r="L74" s="213">
        <v>0</v>
      </c>
      <c r="M74" s="213">
        <f t="shared" si="14"/>
        <v>0</v>
      </c>
      <c r="N74" s="213">
        <f t="shared" si="14"/>
        <v>0</v>
      </c>
      <c r="O74" s="242">
        <f t="shared" si="17"/>
        <v>0.23980000000000032</v>
      </c>
      <c r="P74" s="242"/>
      <c r="Q74" s="179"/>
      <c r="R74" s="179"/>
      <c r="S74" s="179">
        <v>71</v>
      </c>
      <c r="T74" s="181">
        <v>0.14000000000000001</v>
      </c>
      <c r="U74" s="179"/>
      <c r="V74" s="179"/>
      <c r="W74" s="179"/>
      <c r="X74" s="179"/>
      <c r="Y74" s="179"/>
      <c r="Z74" s="179"/>
      <c r="AA74" s="222"/>
      <c r="AB74" s="222"/>
      <c r="AC74" s="222"/>
      <c r="AD74" s="179"/>
      <c r="AE74" s="179"/>
      <c r="AF74" s="179"/>
      <c r="AG74" s="179"/>
      <c r="AH74" s="179"/>
      <c r="AI74" s="179"/>
      <c r="AJ74" s="179"/>
    </row>
    <row r="75" spans="2:36" x14ac:dyDescent="0.3">
      <c r="B75" s="224">
        <v>15200</v>
      </c>
      <c r="C75" s="209">
        <v>781</v>
      </c>
      <c r="D75" s="206">
        <f t="shared" si="12"/>
        <v>5.1381578947368424E-2</v>
      </c>
      <c r="E75" s="208">
        <f t="shared" si="13"/>
        <v>0.23</v>
      </c>
      <c r="F75" s="207">
        <v>0</v>
      </c>
      <c r="G75" s="207">
        <v>62.48</v>
      </c>
      <c r="H75" s="207">
        <v>70.290000000000006</v>
      </c>
      <c r="I75" s="227">
        <v>0</v>
      </c>
      <c r="J75" s="211">
        <f t="shared" si="15"/>
        <v>0</v>
      </c>
      <c r="K75" s="212">
        <f t="shared" si="16"/>
        <v>0</v>
      </c>
      <c r="L75" s="213">
        <v>0</v>
      </c>
      <c r="M75" s="213">
        <f t="shared" si="14"/>
        <v>0</v>
      </c>
      <c r="N75" s="213">
        <f t="shared" si="14"/>
        <v>0</v>
      </c>
      <c r="O75" s="242">
        <f t="shared" si="17"/>
        <v>0.25069999999999965</v>
      </c>
      <c r="P75" s="242"/>
      <c r="Q75" s="179"/>
      <c r="R75" s="179"/>
      <c r="S75" s="179">
        <v>72</v>
      </c>
      <c r="T75" s="181">
        <v>0.13</v>
      </c>
      <c r="U75" s="179"/>
      <c r="V75" s="179"/>
      <c r="W75" s="179"/>
      <c r="X75" s="179"/>
      <c r="Y75" s="179"/>
      <c r="Z75" s="179"/>
      <c r="AA75" s="222"/>
      <c r="AB75" s="222"/>
      <c r="AC75" s="222"/>
      <c r="AD75" s="179"/>
      <c r="AE75" s="179"/>
      <c r="AF75" s="179"/>
      <c r="AG75" s="179"/>
      <c r="AH75" s="179"/>
      <c r="AI75" s="179"/>
      <c r="AJ75" s="179"/>
    </row>
    <row r="76" spans="2:36" x14ac:dyDescent="0.3">
      <c r="B76" s="224">
        <v>15300</v>
      </c>
      <c r="C76" s="209">
        <v>803</v>
      </c>
      <c r="D76" s="206">
        <f t="shared" si="12"/>
        <v>5.2483660130718951E-2</v>
      </c>
      <c r="E76" s="208">
        <f t="shared" si="13"/>
        <v>0.22</v>
      </c>
      <c r="F76" s="207">
        <v>0</v>
      </c>
      <c r="G76" s="207">
        <v>64.239999999999995</v>
      </c>
      <c r="H76" s="207">
        <v>72.27</v>
      </c>
      <c r="I76" s="227">
        <v>0</v>
      </c>
      <c r="J76" s="211">
        <f t="shared" si="15"/>
        <v>0</v>
      </c>
      <c r="K76" s="212">
        <f t="shared" si="16"/>
        <v>0</v>
      </c>
      <c r="L76" s="213">
        <v>0</v>
      </c>
      <c r="M76" s="213">
        <f t="shared" si="14"/>
        <v>0</v>
      </c>
      <c r="N76" s="213">
        <f t="shared" si="14"/>
        <v>0</v>
      </c>
      <c r="O76" s="242">
        <f t="shared" si="17"/>
        <v>0.23979999999999976</v>
      </c>
      <c r="P76" s="242"/>
      <c r="Q76" s="179"/>
      <c r="R76" s="179"/>
      <c r="S76" s="179">
        <v>73</v>
      </c>
      <c r="T76" s="181">
        <v>0.13</v>
      </c>
      <c r="U76" s="179"/>
      <c r="V76" s="179"/>
      <c r="W76" s="179"/>
      <c r="X76" s="179"/>
      <c r="Y76" s="179"/>
      <c r="Z76" s="179"/>
      <c r="AA76" s="222"/>
      <c r="AB76" s="222"/>
      <c r="AC76" s="222"/>
      <c r="AD76" s="179"/>
      <c r="AE76" s="179"/>
      <c r="AF76" s="179"/>
      <c r="AG76" s="179"/>
      <c r="AH76" s="179"/>
      <c r="AI76" s="179"/>
      <c r="AJ76" s="179"/>
    </row>
    <row r="77" spans="2:36" x14ac:dyDescent="0.3">
      <c r="B77" s="224">
        <v>15400</v>
      </c>
      <c r="C77" s="209">
        <v>826</v>
      </c>
      <c r="D77" s="206">
        <f t="shared" si="12"/>
        <v>5.3636363636363635E-2</v>
      </c>
      <c r="E77" s="208">
        <f t="shared" si="13"/>
        <v>0.23</v>
      </c>
      <c r="F77" s="207">
        <v>0</v>
      </c>
      <c r="G77" s="207">
        <v>66.08</v>
      </c>
      <c r="H77" s="207">
        <v>74.34</v>
      </c>
      <c r="I77" s="227">
        <v>0</v>
      </c>
      <c r="J77" s="211">
        <f t="shared" si="15"/>
        <v>0</v>
      </c>
      <c r="K77" s="212">
        <f t="shared" si="16"/>
        <v>0</v>
      </c>
      <c r="L77" s="213">
        <v>0</v>
      </c>
      <c r="M77" s="213">
        <f t="shared" si="14"/>
        <v>0</v>
      </c>
      <c r="N77" s="213">
        <f t="shared" si="14"/>
        <v>0</v>
      </c>
      <c r="O77" s="242">
        <f t="shared" si="17"/>
        <v>0.25070000000000037</v>
      </c>
      <c r="P77" s="242"/>
      <c r="Q77" s="179"/>
      <c r="R77" s="179"/>
      <c r="S77" s="179">
        <v>74</v>
      </c>
      <c r="T77" s="181">
        <v>0.12</v>
      </c>
      <c r="U77" s="179"/>
      <c r="V77" s="179"/>
      <c r="W77" s="179"/>
      <c r="X77" s="179"/>
      <c r="Y77" s="179"/>
      <c r="Z77" s="179"/>
      <c r="AA77" s="222"/>
      <c r="AB77" s="222"/>
      <c r="AC77" s="222"/>
      <c r="AD77" s="179"/>
      <c r="AE77" s="179"/>
      <c r="AF77" s="179"/>
      <c r="AG77" s="179"/>
      <c r="AH77" s="179"/>
      <c r="AI77" s="179"/>
      <c r="AJ77" s="179"/>
    </row>
    <row r="78" spans="2:36" x14ac:dyDescent="0.3">
      <c r="B78" s="224">
        <v>15500</v>
      </c>
      <c r="C78" s="209">
        <v>849</v>
      </c>
      <c r="D78" s="206">
        <f t="shared" si="12"/>
        <v>5.4774193548387098E-2</v>
      </c>
      <c r="E78" s="208">
        <f t="shared" si="13"/>
        <v>0.23</v>
      </c>
      <c r="F78" s="207">
        <v>0</v>
      </c>
      <c r="G78" s="207">
        <v>67.92</v>
      </c>
      <c r="H78" s="207">
        <v>76.41</v>
      </c>
      <c r="I78" s="227">
        <v>0</v>
      </c>
      <c r="J78" s="211">
        <f t="shared" si="15"/>
        <v>0</v>
      </c>
      <c r="K78" s="212">
        <f t="shared" si="16"/>
        <v>0</v>
      </c>
      <c r="L78" s="213">
        <v>0</v>
      </c>
      <c r="M78" s="213">
        <f t="shared" si="14"/>
        <v>0</v>
      </c>
      <c r="N78" s="213">
        <f t="shared" si="14"/>
        <v>0</v>
      </c>
      <c r="O78" s="242">
        <f t="shared" si="17"/>
        <v>0.25069999999999965</v>
      </c>
      <c r="P78" s="242"/>
      <c r="Q78" s="179"/>
      <c r="R78" s="179"/>
      <c r="S78" s="179">
        <v>75</v>
      </c>
      <c r="T78" s="181">
        <v>0.11</v>
      </c>
      <c r="U78" s="179"/>
      <c r="V78" s="179"/>
      <c r="W78" s="179"/>
      <c r="X78" s="179"/>
      <c r="Y78" s="179"/>
      <c r="Z78" s="179"/>
      <c r="AA78" s="222"/>
      <c r="AB78" s="222"/>
      <c r="AC78" s="222"/>
      <c r="AD78" s="179"/>
      <c r="AE78" s="179"/>
      <c r="AF78" s="179"/>
      <c r="AG78" s="179"/>
      <c r="AH78" s="179"/>
      <c r="AI78" s="179"/>
      <c r="AJ78" s="179"/>
    </row>
    <row r="79" spans="2:36" x14ac:dyDescent="0.3">
      <c r="B79" s="224">
        <v>15600</v>
      </c>
      <c r="C79" s="209">
        <v>872</v>
      </c>
      <c r="D79" s="206">
        <f t="shared" si="12"/>
        <v>5.5897435897435899E-2</v>
      </c>
      <c r="E79" s="208">
        <f t="shared" si="13"/>
        <v>0.23</v>
      </c>
      <c r="F79" s="207">
        <v>0</v>
      </c>
      <c r="G79" s="207">
        <v>69.760000000000005</v>
      </c>
      <c r="H79" s="207">
        <v>78.48</v>
      </c>
      <c r="I79" s="227">
        <v>0</v>
      </c>
      <c r="J79" s="211">
        <f t="shared" si="15"/>
        <v>0</v>
      </c>
      <c r="K79" s="212">
        <f t="shared" si="16"/>
        <v>0</v>
      </c>
      <c r="L79" s="213">
        <v>0</v>
      </c>
      <c r="M79" s="213">
        <f t="shared" si="14"/>
        <v>0</v>
      </c>
      <c r="N79" s="213">
        <f t="shared" si="14"/>
        <v>0</v>
      </c>
      <c r="O79" s="242">
        <f t="shared" si="17"/>
        <v>0.2507000000000002</v>
      </c>
      <c r="P79" s="242"/>
      <c r="Q79" s="179"/>
      <c r="R79" s="179"/>
      <c r="S79" s="179">
        <v>76</v>
      </c>
      <c r="T79" s="181">
        <v>0.1</v>
      </c>
      <c r="U79" s="179"/>
      <c r="V79" s="179"/>
      <c r="W79" s="179"/>
      <c r="X79" s="179"/>
      <c r="Y79" s="179"/>
      <c r="Z79" s="179"/>
      <c r="AA79" s="222"/>
      <c r="AB79" s="222"/>
      <c r="AC79" s="222"/>
      <c r="AD79" s="179"/>
      <c r="AE79" s="179"/>
      <c r="AF79" s="179"/>
      <c r="AG79" s="179"/>
      <c r="AH79" s="179"/>
      <c r="AI79" s="179"/>
      <c r="AJ79" s="179"/>
    </row>
    <row r="80" spans="2:36" x14ac:dyDescent="0.3">
      <c r="B80" s="224">
        <v>15700</v>
      </c>
      <c r="C80" s="209">
        <v>895</v>
      </c>
      <c r="D80" s="206">
        <f t="shared" si="12"/>
        <v>5.7006369426751594E-2</v>
      </c>
      <c r="E80" s="208">
        <f t="shared" si="13"/>
        <v>0.23</v>
      </c>
      <c r="F80" s="207">
        <v>0</v>
      </c>
      <c r="G80" s="207">
        <v>71.599999999999994</v>
      </c>
      <c r="H80" s="207">
        <v>80.55</v>
      </c>
      <c r="I80" s="227">
        <v>0</v>
      </c>
      <c r="J80" s="211">
        <f t="shared" si="15"/>
        <v>0</v>
      </c>
      <c r="K80" s="212">
        <f t="shared" si="16"/>
        <v>0</v>
      </c>
      <c r="L80" s="213">
        <v>0</v>
      </c>
      <c r="M80" s="213">
        <f t="shared" si="14"/>
        <v>0</v>
      </c>
      <c r="N80" s="213">
        <f t="shared" si="14"/>
        <v>0</v>
      </c>
      <c r="O80" s="242">
        <f t="shared" si="17"/>
        <v>0.25069999999999948</v>
      </c>
      <c r="P80" s="242"/>
      <c r="Q80" s="179"/>
      <c r="R80" s="179"/>
      <c r="S80" s="179">
        <v>77</v>
      </c>
      <c r="T80" s="181">
        <v>0.1</v>
      </c>
      <c r="U80" s="179"/>
      <c r="V80" s="179"/>
      <c r="W80" s="179"/>
      <c r="X80" s="179"/>
      <c r="Y80" s="179"/>
      <c r="Z80" s="179"/>
      <c r="AA80" s="222"/>
      <c r="AB80" s="222"/>
      <c r="AC80" s="222"/>
      <c r="AD80" s="179"/>
      <c r="AE80" s="179"/>
      <c r="AF80" s="179"/>
      <c r="AG80" s="179"/>
      <c r="AH80" s="179"/>
      <c r="AI80" s="179"/>
      <c r="AJ80" s="179"/>
    </row>
    <row r="81" spans="2:36" x14ac:dyDescent="0.3">
      <c r="B81" s="224">
        <v>15800</v>
      </c>
      <c r="C81" s="209">
        <v>919</v>
      </c>
      <c r="D81" s="206">
        <f t="shared" si="12"/>
        <v>5.816455696202532E-2</v>
      </c>
      <c r="E81" s="208">
        <f t="shared" si="13"/>
        <v>0.24</v>
      </c>
      <c r="F81" s="207">
        <v>0</v>
      </c>
      <c r="G81" s="207">
        <v>73.52</v>
      </c>
      <c r="H81" s="207">
        <v>82.71</v>
      </c>
      <c r="I81" s="227">
        <v>0</v>
      </c>
      <c r="J81" s="211">
        <f t="shared" si="15"/>
        <v>0</v>
      </c>
      <c r="K81" s="212">
        <f t="shared" si="16"/>
        <v>0</v>
      </c>
      <c r="L81" s="213">
        <v>0</v>
      </c>
      <c r="M81" s="213">
        <f t="shared" si="14"/>
        <v>0</v>
      </c>
      <c r="N81" s="213">
        <f t="shared" si="14"/>
        <v>0</v>
      </c>
      <c r="O81" s="242">
        <f t="shared" si="17"/>
        <v>0.26160000000000039</v>
      </c>
      <c r="P81" s="242"/>
      <c r="Q81" s="179"/>
      <c r="R81" s="179"/>
      <c r="S81" s="179">
        <v>78</v>
      </c>
      <c r="T81" s="181">
        <v>0.09</v>
      </c>
      <c r="U81" s="179"/>
      <c r="V81" s="179"/>
      <c r="W81" s="179"/>
      <c r="X81" s="179"/>
      <c r="Y81" s="179"/>
      <c r="Z81" s="179"/>
      <c r="AA81" s="222"/>
      <c r="AB81" s="222"/>
      <c r="AC81" s="222"/>
      <c r="AD81" s="179"/>
      <c r="AE81" s="179"/>
      <c r="AF81" s="179"/>
      <c r="AG81" s="179"/>
      <c r="AH81" s="179"/>
      <c r="AI81" s="179"/>
      <c r="AJ81" s="179"/>
    </row>
    <row r="82" spans="2:36" x14ac:dyDescent="0.3">
      <c r="B82" s="224">
        <v>15900</v>
      </c>
      <c r="C82" s="209">
        <v>942</v>
      </c>
      <c r="D82" s="206">
        <f t="shared" si="12"/>
        <v>5.9245283018867924E-2</v>
      </c>
      <c r="E82" s="208">
        <f t="shared" si="13"/>
        <v>0.23</v>
      </c>
      <c r="F82" s="207">
        <v>0</v>
      </c>
      <c r="G82" s="207">
        <v>75.36</v>
      </c>
      <c r="H82" s="207">
        <v>84.78</v>
      </c>
      <c r="I82" s="227">
        <v>0</v>
      </c>
      <c r="J82" s="211">
        <f t="shared" si="15"/>
        <v>0</v>
      </c>
      <c r="K82" s="212">
        <f t="shared" si="16"/>
        <v>0</v>
      </c>
      <c r="L82" s="213">
        <v>0</v>
      </c>
      <c r="M82" s="213">
        <f t="shared" si="14"/>
        <v>0</v>
      </c>
      <c r="N82" s="213">
        <f t="shared" si="14"/>
        <v>0</v>
      </c>
      <c r="O82" s="242">
        <f t="shared" si="17"/>
        <v>0.25069999999999981</v>
      </c>
      <c r="P82" s="242"/>
      <c r="Q82" s="179"/>
      <c r="R82" s="179"/>
      <c r="S82" s="179">
        <v>79</v>
      </c>
      <c r="T82" s="181">
        <v>0.09</v>
      </c>
      <c r="U82" s="179"/>
      <c r="V82" s="179"/>
      <c r="W82" s="179"/>
      <c r="X82" s="179"/>
      <c r="Y82" s="179"/>
      <c r="Z82" s="179"/>
      <c r="AA82" s="222"/>
      <c r="AB82" s="222"/>
      <c r="AC82" s="222"/>
      <c r="AD82" s="179"/>
      <c r="AE82" s="179"/>
      <c r="AF82" s="179"/>
      <c r="AG82" s="179"/>
      <c r="AH82" s="179"/>
      <c r="AI82" s="179"/>
      <c r="AJ82" s="179"/>
    </row>
    <row r="83" spans="2:36" x14ac:dyDescent="0.3">
      <c r="B83" s="224">
        <v>16000</v>
      </c>
      <c r="C83" s="209">
        <v>966</v>
      </c>
      <c r="D83" s="206">
        <f t="shared" si="12"/>
        <v>6.0374999999999998E-2</v>
      </c>
      <c r="E83" s="208">
        <f t="shared" si="13"/>
        <v>0.24</v>
      </c>
      <c r="F83" s="207">
        <v>0</v>
      </c>
      <c r="G83" s="207">
        <v>77.28</v>
      </c>
      <c r="H83" s="207">
        <v>86.94</v>
      </c>
      <c r="I83" s="227">
        <v>0</v>
      </c>
      <c r="J83" s="211">
        <f t="shared" si="15"/>
        <v>0</v>
      </c>
      <c r="K83" s="212">
        <f t="shared" si="16"/>
        <v>0</v>
      </c>
      <c r="L83" s="213">
        <v>0</v>
      </c>
      <c r="M83" s="213">
        <f t="shared" si="14"/>
        <v>0</v>
      </c>
      <c r="N83" s="213">
        <f t="shared" si="14"/>
        <v>0</v>
      </c>
      <c r="O83" s="242">
        <f t="shared" si="17"/>
        <v>0.26160000000000055</v>
      </c>
      <c r="P83" s="242"/>
      <c r="Q83" s="179"/>
      <c r="R83" s="179"/>
      <c r="S83" s="179">
        <v>80</v>
      </c>
      <c r="T83" s="181">
        <v>0.08</v>
      </c>
      <c r="U83" s="179"/>
      <c r="V83" s="179"/>
      <c r="W83" s="179"/>
      <c r="X83" s="179"/>
      <c r="Y83" s="179"/>
      <c r="Z83" s="179"/>
      <c r="AA83" s="222"/>
      <c r="AB83" s="222"/>
      <c r="AC83" s="222"/>
      <c r="AD83" s="179"/>
      <c r="AE83" s="179"/>
      <c r="AF83" s="179"/>
      <c r="AG83" s="179"/>
      <c r="AH83" s="179"/>
      <c r="AI83" s="179"/>
      <c r="AJ83" s="179"/>
    </row>
    <row r="84" spans="2:36" x14ac:dyDescent="0.3">
      <c r="B84" s="224">
        <v>16100</v>
      </c>
      <c r="C84" s="209">
        <v>990</v>
      </c>
      <c r="D84" s="206">
        <f t="shared" si="12"/>
        <v>6.1490683229813665E-2</v>
      </c>
      <c r="E84" s="208">
        <f t="shared" si="13"/>
        <v>0.24</v>
      </c>
      <c r="F84" s="207">
        <v>0</v>
      </c>
      <c r="G84" s="207">
        <v>79.2</v>
      </c>
      <c r="H84" s="207">
        <v>89.1</v>
      </c>
      <c r="I84" s="227">
        <v>0</v>
      </c>
      <c r="J84" s="211">
        <f t="shared" si="15"/>
        <v>0</v>
      </c>
      <c r="K84" s="212">
        <f t="shared" si="16"/>
        <v>0</v>
      </c>
      <c r="L84" s="213">
        <v>0</v>
      </c>
      <c r="M84" s="213">
        <f t="shared" si="14"/>
        <v>0</v>
      </c>
      <c r="N84" s="213">
        <f t="shared" si="14"/>
        <v>0</v>
      </c>
      <c r="O84" s="242">
        <f t="shared" si="17"/>
        <v>0.26159999999999911</v>
      </c>
      <c r="P84" s="242"/>
      <c r="Q84" s="179"/>
      <c r="R84" s="179"/>
      <c r="S84" s="179">
        <v>81</v>
      </c>
      <c r="T84" s="181">
        <v>7.0000000000000007E-2</v>
      </c>
      <c r="U84" s="179"/>
      <c r="V84" s="179"/>
      <c r="W84" s="179"/>
      <c r="X84" s="179"/>
      <c r="Y84" s="179"/>
      <c r="Z84" s="179"/>
      <c r="AA84" s="222"/>
      <c r="AB84" s="222"/>
      <c r="AC84" s="222"/>
      <c r="AD84" s="179"/>
      <c r="AE84" s="179"/>
      <c r="AF84" s="179"/>
      <c r="AG84" s="179"/>
      <c r="AH84" s="179"/>
      <c r="AI84" s="179"/>
      <c r="AJ84" s="179"/>
    </row>
    <row r="85" spans="2:36" x14ac:dyDescent="0.3">
      <c r="B85" s="224">
        <v>16200</v>
      </c>
      <c r="C85" s="209">
        <v>1014</v>
      </c>
      <c r="D85" s="206">
        <f t="shared" si="12"/>
        <v>6.2592592592592589E-2</v>
      </c>
      <c r="E85" s="208">
        <f t="shared" si="13"/>
        <v>0.24</v>
      </c>
      <c r="F85" s="207">
        <v>0</v>
      </c>
      <c r="G85" s="207">
        <v>81.12</v>
      </c>
      <c r="H85" s="207">
        <v>91.26</v>
      </c>
      <c r="I85" s="227">
        <v>0</v>
      </c>
      <c r="J85" s="211">
        <f t="shared" si="15"/>
        <v>0</v>
      </c>
      <c r="K85" s="212">
        <f t="shared" si="16"/>
        <v>0</v>
      </c>
      <c r="L85" s="213">
        <v>0</v>
      </c>
      <c r="M85" s="213">
        <f t="shared" si="14"/>
        <v>0</v>
      </c>
      <c r="N85" s="213">
        <f t="shared" si="14"/>
        <v>0</v>
      </c>
      <c r="O85" s="242">
        <f t="shared" si="17"/>
        <v>0.26159999999999994</v>
      </c>
      <c r="P85" s="242"/>
      <c r="Q85" s="179"/>
      <c r="R85" s="179"/>
      <c r="S85" s="179">
        <v>82</v>
      </c>
      <c r="T85" s="181">
        <v>7.0000000000000007E-2</v>
      </c>
      <c r="U85" s="179"/>
      <c r="V85" s="179"/>
      <c r="W85" s="179"/>
      <c r="X85" s="179"/>
      <c r="Y85" s="179"/>
      <c r="Z85" s="179"/>
      <c r="AA85" s="222"/>
      <c r="AB85" s="222"/>
      <c r="AC85" s="222"/>
      <c r="AD85" s="179"/>
      <c r="AE85" s="179"/>
      <c r="AF85" s="179"/>
      <c r="AG85" s="179"/>
      <c r="AH85" s="179"/>
      <c r="AI85" s="179"/>
      <c r="AJ85" s="179"/>
    </row>
    <row r="86" spans="2:36" x14ac:dyDescent="0.3">
      <c r="B86" s="224">
        <v>16300</v>
      </c>
      <c r="C86" s="209">
        <v>1038</v>
      </c>
      <c r="D86" s="206">
        <f t="shared" si="12"/>
        <v>6.3680981595092029E-2</v>
      </c>
      <c r="E86" s="208">
        <f t="shared" si="13"/>
        <v>0.24</v>
      </c>
      <c r="F86" s="207">
        <v>0</v>
      </c>
      <c r="G86" s="207">
        <v>83.04</v>
      </c>
      <c r="H86" s="207">
        <v>93.42</v>
      </c>
      <c r="I86" s="227">
        <v>0</v>
      </c>
      <c r="J86" s="211">
        <f t="shared" si="15"/>
        <v>0</v>
      </c>
      <c r="K86" s="212">
        <f t="shared" si="16"/>
        <v>0</v>
      </c>
      <c r="L86" s="213">
        <v>0</v>
      </c>
      <c r="M86" s="213">
        <f t="shared" si="14"/>
        <v>0</v>
      </c>
      <c r="N86" s="213">
        <f t="shared" si="14"/>
        <v>0</v>
      </c>
      <c r="O86" s="242">
        <f t="shared" si="17"/>
        <v>0.26160000000000067</v>
      </c>
      <c r="P86" s="242"/>
      <c r="Q86" s="179"/>
      <c r="R86" s="179"/>
      <c r="S86" s="179">
        <v>83</v>
      </c>
      <c r="T86" s="181">
        <v>0.06</v>
      </c>
      <c r="U86" s="179"/>
      <c r="V86" s="179"/>
      <c r="W86" s="179"/>
      <c r="X86" s="179"/>
      <c r="Y86" s="179"/>
      <c r="Z86" s="179"/>
      <c r="AA86" s="222"/>
      <c r="AB86" s="222"/>
      <c r="AC86" s="222"/>
      <c r="AD86" s="179"/>
      <c r="AE86" s="179"/>
      <c r="AF86" s="179"/>
      <c r="AG86" s="179"/>
      <c r="AH86" s="179"/>
      <c r="AI86" s="179"/>
      <c r="AJ86" s="179"/>
    </row>
    <row r="87" spans="2:36" x14ac:dyDescent="0.3">
      <c r="B87" s="224">
        <v>16400</v>
      </c>
      <c r="C87" s="209">
        <v>1062</v>
      </c>
      <c r="D87" s="206">
        <f t="shared" si="12"/>
        <v>6.4756097560975612E-2</v>
      </c>
      <c r="E87" s="208">
        <f t="shared" si="13"/>
        <v>0.24</v>
      </c>
      <c r="F87" s="207">
        <v>0</v>
      </c>
      <c r="G87" s="207">
        <v>84.96</v>
      </c>
      <c r="H87" s="207">
        <v>95.58</v>
      </c>
      <c r="I87" s="227">
        <v>0</v>
      </c>
      <c r="J87" s="211">
        <f t="shared" si="15"/>
        <v>0</v>
      </c>
      <c r="K87" s="212">
        <f t="shared" si="16"/>
        <v>0</v>
      </c>
      <c r="L87" s="213">
        <v>0</v>
      </c>
      <c r="M87" s="213">
        <f t="shared" si="14"/>
        <v>0</v>
      </c>
      <c r="N87" s="213">
        <f t="shared" si="14"/>
        <v>0</v>
      </c>
      <c r="O87" s="242">
        <f t="shared" si="17"/>
        <v>0.26159999999999928</v>
      </c>
      <c r="P87" s="242"/>
      <c r="Q87" s="179"/>
      <c r="R87" s="179"/>
      <c r="S87" s="179">
        <v>84</v>
      </c>
      <c r="T87" s="181">
        <v>0.06</v>
      </c>
      <c r="U87" s="179"/>
      <c r="V87" s="179"/>
      <c r="W87" s="179"/>
      <c r="X87" s="179"/>
      <c r="Y87" s="179"/>
      <c r="Z87" s="179"/>
      <c r="AA87" s="222"/>
      <c r="AB87" s="222"/>
      <c r="AC87" s="222"/>
      <c r="AD87" s="179"/>
      <c r="AE87" s="179"/>
      <c r="AF87" s="179"/>
      <c r="AG87" s="179"/>
      <c r="AH87" s="179"/>
      <c r="AI87" s="179"/>
      <c r="AJ87" s="179"/>
    </row>
    <row r="88" spans="2:36" x14ac:dyDescent="0.3">
      <c r="B88" s="224">
        <v>16500</v>
      </c>
      <c r="C88" s="209">
        <v>1087</v>
      </c>
      <c r="D88" s="206">
        <f t="shared" ref="D88:D151" si="18">C88/B88</f>
        <v>6.5878787878787884E-2</v>
      </c>
      <c r="E88" s="208">
        <f t="shared" ref="E88:E151" si="19">(C88-C87)/(B88-B87)</f>
        <v>0.25</v>
      </c>
      <c r="F88" s="207">
        <v>0</v>
      </c>
      <c r="G88" s="207">
        <v>86.96</v>
      </c>
      <c r="H88" s="207">
        <v>97.83</v>
      </c>
      <c r="I88" s="227">
        <v>0</v>
      </c>
      <c r="J88" s="211">
        <f t="shared" si="15"/>
        <v>0</v>
      </c>
      <c r="K88" s="212">
        <f t="shared" si="16"/>
        <v>0</v>
      </c>
      <c r="L88" s="213">
        <v>0</v>
      </c>
      <c r="M88" s="213">
        <f t="shared" si="14"/>
        <v>0</v>
      </c>
      <c r="N88" s="213">
        <f t="shared" si="14"/>
        <v>0</v>
      </c>
      <c r="O88" s="242">
        <f t="shared" si="17"/>
        <v>0.2724999999999993</v>
      </c>
      <c r="P88" s="242"/>
      <c r="Q88" s="179"/>
      <c r="R88" s="179"/>
      <c r="S88" s="179">
        <v>85</v>
      </c>
      <c r="T88" s="181">
        <v>0.05</v>
      </c>
      <c r="U88" s="179"/>
      <c r="V88" s="179"/>
      <c r="W88" s="179"/>
      <c r="X88" s="179"/>
      <c r="Y88" s="179"/>
      <c r="Z88" s="179"/>
      <c r="AA88" s="222"/>
      <c r="AB88" s="222"/>
      <c r="AC88" s="222"/>
      <c r="AD88" s="179"/>
      <c r="AE88" s="179"/>
      <c r="AF88" s="179"/>
      <c r="AG88" s="179"/>
      <c r="AH88" s="179"/>
      <c r="AI88" s="179"/>
      <c r="AJ88" s="179"/>
    </row>
    <row r="89" spans="2:36" x14ac:dyDescent="0.3">
      <c r="B89" s="224">
        <v>16600</v>
      </c>
      <c r="C89" s="209">
        <v>1111</v>
      </c>
      <c r="D89" s="206">
        <f t="shared" si="18"/>
        <v>6.6927710843373497E-2</v>
      </c>
      <c r="E89" s="208">
        <f t="shared" si="19"/>
        <v>0.24</v>
      </c>
      <c r="F89" s="207">
        <v>0</v>
      </c>
      <c r="G89" s="207">
        <v>88.88</v>
      </c>
      <c r="H89" s="207">
        <v>99.99</v>
      </c>
      <c r="I89" s="227">
        <v>0</v>
      </c>
      <c r="J89" s="211">
        <f t="shared" si="15"/>
        <v>0</v>
      </c>
      <c r="K89" s="212">
        <f t="shared" si="16"/>
        <v>0</v>
      </c>
      <c r="L89" s="213">
        <v>0</v>
      </c>
      <c r="M89" s="213">
        <f t="shared" si="14"/>
        <v>0</v>
      </c>
      <c r="N89" s="213">
        <f t="shared" si="14"/>
        <v>0</v>
      </c>
      <c r="O89" s="242">
        <f t="shared" si="17"/>
        <v>0.26160000000000011</v>
      </c>
      <c r="P89" s="242"/>
      <c r="Q89" s="179"/>
      <c r="R89" s="179"/>
      <c r="S89" s="179">
        <v>86</v>
      </c>
      <c r="T89" s="181">
        <v>0.05</v>
      </c>
      <c r="U89" s="179"/>
      <c r="V89" s="179"/>
      <c r="W89" s="179"/>
      <c r="X89" s="179"/>
      <c r="Y89" s="179"/>
      <c r="Z89" s="179"/>
      <c r="AA89" s="222"/>
      <c r="AB89" s="222"/>
      <c r="AC89" s="222"/>
      <c r="AD89" s="179"/>
      <c r="AE89" s="179"/>
      <c r="AF89" s="179"/>
      <c r="AG89" s="179"/>
      <c r="AH89" s="179"/>
      <c r="AI89" s="179"/>
      <c r="AJ89" s="179"/>
    </row>
    <row r="90" spans="2:36" x14ac:dyDescent="0.3">
      <c r="B90" s="224">
        <v>16700</v>
      </c>
      <c r="C90" s="209">
        <v>1135</v>
      </c>
      <c r="D90" s="206">
        <f t="shared" si="18"/>
        <v>6.7964071856287431E-2</v>
      </c>
      <c r="E90" s="208">
        <f t="shared" si="19"/>
        <v>0.24</v>
      </c>
      <c r="F90" s="207">
        <v>0</v>
      </c>
      <c r="G90" s="207">
        <v>90.8</v>
      </c>
      <c r="H90" s="207">
        <v>102.15</v>
      </c>
      <c r="I90" s="227">
        <v>0</v>
      </c>
      <c r="J90" s="211">
        <f t="shared" si="15"/>
        <v>0</v>
      </c>
      <c r="K90" s="212">
        <f t="shared" si="16"/>
        <v>0</v>
      </c>
      <c r="L90" s="213">
        <v>0</v>
      </c>
      <c r="M90" s="213">
        <f t="shared" si="14"/>
        <v>0</v>
      </c>
      <c r="N90" s="213">
        <f t="shared" si="14"/>
        <v>0</v>
      </c>
      <c r="O90" s="242">
        <f t="shared" si="17"/>
        <v>0.26160000000000094</v>
      </c>
      <c r="P90" s="242"/>
      <c r="Q90" s="179"/>
      <c r="R90" s="179"/>
      <c r="S90" s="179">
        <v>87</v>
      </c>
      <c r="T90" s="181">
        <v>0.05</v>
      </c>
      <c r="U90" s="179"/>
      <c r="V90" s="179"/>
      <c r="W90" s="179"/>
      <c r="X90" s="179"/>
      <c r="Y90" s="179"/>
      <c r="Z90" s="179"/>
      <c r="AA90" s="222"/>
      <c r="AB90" s="222"/>
      <c r="AC90" s="222"/>
      <c r="AD90" s="179"/>
      <c r="AE90" s="179"/>
      <c r="AF90" s="179"/>
      <c r="AG90" s="179"/>
      <c r="AH90" s="179"/>
      <c r="AI90" s="179"/>
      <c r="AJ90" s="179"/>
    </row>
    <row r="91" spans="2:36" x14ac:dyDescent="0.3">
      <c r="B91" s="224">
        <v>16800</v>
      </c>
      <c r="C91" s="209">
        <v>1159</v>
      </c>
      <c r="D91" s="206">
        <f t="shared" si="18"/>
        <v>6.8988095238095237E-2</v>
      </c>
      <c r="E91" s="208">
        <f t="shared" si="19"/>
        <v>0.24</v>
      </c>
      <c r="F91" s="207">
        <v>0</v>
      </c>
      <c r="G91" s="207">
        <v>92.72</v>
      </c>
      <c r="H91" s="207">
        <v>104.31</v>
      </c>
      <c r="I91" s="227">
        <v>0</v>
      </c>
      <c r="J91" s="211">
        <f t="shared" si="15"/>
        <v>0</v>
      </c>
      <c r="K91" s="212">
        <f t="shared" si="16"/>
        <v>0</v>
      </c>
      <c r="L91" s="213">
        <v>0</v>
      </c>
      <c r="M91" s="213">
        <f t="shared" si="14"/>
        <v>0</v>
      </c>
      <c r="N91" s="213">
        <f t="shared" si="14"/>
        <v>0</v>
      </c>
      <c r="O91" s="242">
        <f t="shared" si="17"/>
        <v>0.26159999999999939</v>
      </c>
      <c r="P91" s="242"/>
      <c r="Q91" s="179"/>
      <c r="R91" s="179"/>
      <c r="S91" s="179">
        <v>88</v>
      </c>
      <c r="T91" s="181">
        <v>0.04</v>
      </c>
      <c r="U91" s="179"/>
      <c r="V91" s="179"/>
      <c r="W91" s="179"/>
      <c r="X91" s="179"/>
      <c r="Y91" s="179"/>
      <c r="Z91" s="179"/>
      <c r="AA91" s="222"/>
      <c r="AB91" s="222"/>
      <c r="AC91" s="222"/>
      <c r="AD91" s="179"/>
      <c r="AE91" s="179"/>
      <c r="AF91" s="179"/>
      <c r="AG91" s="179"/>
      <c r="AH91" s="179"/>
      <c r="AI91" s="179"/>
      <c r="AJ91" s="179"/>
    </row>
    <row r="92" spans="2:36" x14ac:dyDescent="0.3">
      <c r="B92" s="224">
        <v>16900</v>
      </c>
      <c r="C92" s="209">
        <v>1184</v>
      </c>
      <c r="D92" s="206">
        <f t="shared" si="18"/>
        <v>7.0059171597633141E-2</v>
      </c>
      <c r="E92" s="208">
        <f t="shared" si="19"/>
        <v>0.25</v>
      </c>
      <c r="F92" s="207">
        <v>0</v>
      </c>
      <c r="G92" s="207">
        <v>94.72</v>
      </c>
      <c r="H92" s="207">
        <v>106.56</v>
      </c>
      <c r="I92" s="227">
        <v>0</v>
      </c>
      <c r="J92" s="211">
        <f t="shared" si="15"/>
        <v>0</v>
      </c>
      <c r="K92" s="212">
        <f t="shared" si="16"/>
        <v>0</v>
      </c>
      <c r="L92" s="213">
        <v>0</v>
      </c>
      <c r="M92" s="213">
        <f t="shared" si="14"/>
        <v>0</v>
      </c>
      <c r="N92" s="213">
        <f t="shared" si="14"/>
        <v>0</v>
      </c>
      <c r="O92" s="242">
        <f t="shared" si="17"/>
        <v>0.27249999999999941</v>
      </c>
      <c r="P92" s="242"/>
      <c r="Q92" s="179"/>
      <c r="R92" s="179"/>
      <c r="S92" s="179">
        <v>89</v>
      </c>
      <c r="T92" s="181">
        <v>0.04</v>
      </c>
      <c r="U92" s="179"/>
      <c r="V92" s="179"/>
      <c r="W92" s="179"/>
      <c r="X92" s="179"/>
      <c r="Y92" s="179"/>
      <c r="Z92" s="179"/>
      <c r="AA92" s="222"/>
      <c r="AB92" s="222"/>
      <c r="AC92" s="222"/>
      <c r="AD92" s="179"/>
      <c r="AE92" s="179"/>
      <c r="AF92" s="179"/>
      <c r="AG92" s="179"/>
      <c r="AH92" s="179"/>
      <c r="AI92" s="179"/>
      <c r="AJ92" s="179"/>
    </row>
    <row r="93" spans="2:36" x14ac:dyDescent="0.3">
      <c r="B93" s="224">
        <v>17000</v>
      </c>
      <c r="C93" s="209">
        <v>1208</v>
      </c>
      <c r="D93" s="206">
        <f t="shared" si="18"/>
        <v>7.1058823529411771E-2</v>
      </c>
      <c r="E93" s="208">
        <f t="shared" si="19"/>
        <v>0.24</v>
      </c>
      <c r="F93" s="207">
        <v>0</v>
      </c>
      <c r="G93" s="207">
        <v>96.64</v>
      </c>
      <c r="H93" s="207">
        <v>108.72</v>
      </c>
      <c r="I93" s="227">
        <v>0</v>
      </c>
      <c r="J93" s="211">
        <f t="shared" si="15"/>
        <v>0</v>
      </c>
      <c r="K93" s="212">
        <f t="shared" si="16"/>
        <v>0</v>
      </c>
      <c r="L93" s="213">
        <v>0</v>
      </c>
      <c r="M93" s="213">
        <f t="shared" si="14"/>
        <v>0</v>
      </c>
      <c r="N93" s="213">
        <f t="shared" si="14"/>
        <v>0</v>
      </c>
      <c r="O93" s="242">
        <f t="shared" si="17"/>
        <v>0.26160000000000028</v>
      </c>
      <c r="P93" s="242"/>
      <c r="Q93" s="179"/>
      <c r="R93" s="179"/>
      <c r="S93" s="179">
        <v>90</v>
      </c>
      <c r="T93" s="181">
        <v>0.04</v>
      </c>
      <c r="U93" s="179"/>
      <c r="V93" s="179"/>
      <c r="W93" s="179"/>
      <c r="X93" s="179"/>
      <c r="Y93" s="179"/>
      <c r="Z93" s="179"/>
      <c r="AA93" s="222"/>
      <c r="AB93" s="222"/>
      <c r="AC93" s="222"/>
      <c r="AD93" s="179"/>
      <c r="AE93" s="179"/>
      <c r="AF93" s="179"/>
      <c r="AG93" s="179"/>
      <c r="AH93" s="179"/>
      <c r="AI93" s="179"/>
      <c r="AJ93" s="179"/>
    </row>
    <row r="94" spans="2:36" x14ac:dyDescent="0.3">
      <c r="B94" s="224">
        <v>17100</v>
      </c>
      <c r="C94" s="209">
        <v>1232</v>
      </c>
      <c r="D94" s="206">
        <f t="shared" si="18"/>
        <v>7.2046783625730998E-2</v>
      </c>
      <c r="E94" s="208">
        <f t="shared" si="19"/>
        <v>0.24</v>
      </c>
      <c r="F94" s="207">
        <v>0</v>
      </c>
      <c r="G94" s="207">
        <v>98.56</v>
      </c>
      <c r="H94" s="207">
        <v>110.88</v>
      </c>
      <c r="I94" s="227">
        <v>0</v>
      </c>
      <c r="J94" s="211">
        <f t="shared" si="15"/>
        <v>0</v>
      </c>
      <c r="K94" s="212">
        <f t="shared" si="16"/>
        <v>0</v>
      </c>
      <c r="L94" s="213">
        <v>0</v>
      </c>
      <c r="M94" s="213">
        <f t="shared" si="14"/>
        <v>0</v>
      </c>
      <c r="N94" s="213">
        <f t="shared" si="14"/>
        <v>0</v>
      </c>
      <c r="O94" s="242">
        <f t="shared" si="17"/>
        <v>0.26160000000000111</v>
      </c>
      <c r="P94" s="242"/>
      <c r="Q94" s="179"/>
      <c r="R94" s="179"/>
      <c r="S94" s="179">
        <v>91</v>
      </c>
      <c r="T94" s="181">
        <v>0.04</v>
      </c>
      <c r="U94" s="179"/>
      <c r="V94" s="179"/>
      <c r="W94" s="179"/>
      <c r="X94" s="179"/>
      <c r="Y94" s="179"/>
      <c r="Z94" s="179"/>
      <c r="AA94" s="222"/>
      <c r="AB94" s="222"/>
      <c r="AC94" s="222"/>
      <c r="AD94" s="179"/>
      <c r="AE94" s="179"/>
      <c r="AF94" s="179"/>
      <c r="AG94" s="179"/>
      <c r="AH94" s="179"/>
      <c r="AI94" s="179"/>
      <c r="AJ94" s="179"/>
    </row>
    <row r="95" spans="2:36" x14ac:dyDescent="0.3">
      <c r="B95" s="224">
        <v>17200</v>
      </c>
      <c r="C95" s="209">
        <v>1257</v>
      </c>
      <c r="D95" s="206">
        <f t="shared" si="18"/>
        <v>7.3081395348837203E-2</v>
      </c>
      <c r="E95" s="208">
        <f t="shared" si="19"/>
        <v>0.25</v>
      </c>
      <c r="F95" s="207">
        <v>0</v>
      </c>
      <c r="G95" s="207">
        <v>100.56</v>
      </c>
      <c r="H95" s="207">
        <v>113.13</v>
      </c>
      <c r="I95" s="227">
        <v>0</v>
      </c>
      <c r="J95" s="211">
        <f t="shared" si="15"/>
        <v>0</v>
      </c>
      <c r="K95" s="212">
        <f t="shared" si="16"/>
        <v>0</v>
      </c>
      <c r="L95" s="213">
        <v>0</v>
      </c>
      <c r="M95" s="213">
        <f t="shared" si="14"/>
        <v>0</v>
      </c>
      <c r="N95" s="213">
        <f t="shared" si="14"/>
        <v>0</v>
      </c>
      <c r="O95" s="242">
        <f t="shared" si="17"/>
        <v>0.27250000000000113</v>
      </c>
      <c r="P95" s="242"/>
      <c r="Q95" s="179"/>
      <c r="R95" s="179"/>
      <c r="S95" s="179">
        <v>92</v>
      </c>
      <c r="T95" s="181">
        <v>0.03</v>
      </c>
      <c r="U95" s="179"/>
      <c r="V95" s="179"/>
      <c r="W95" s="179"/>
      <c r="X95" s="179"/>
      <c r="Y95" s="179"/>
      <c r="Z95" s="179"/>
      <c r="AA95" s="222"/>
      <c r="AB95" s="222"/>
      <c r="AC95" s="222"/>
      <c r="AD95" s="179"/>
      <c r="AE95" s="179"/>
      <c r="AF95" s="179"/>
      <c r="AG95" s="179"/>
      <c r="AH95" s="179"/>
      <c r="AI95" s="179"/>
      <c r="AJ95" s="179"/>
    </row>
    <row r="96" spans="2:36" x14ac:dyDescent="0.3">
      <c r="B96" s="224">
        <v>17300</v>
      </c>
      <c r="C96" s="209">
        <v>1281</v>
      </c>
      <c r="D96" s="206">
        <f t="shared" si="18"/>
        <v>7.4046242774566479E-2</v>
      </c>
      <c r="E96" s="208">
        <f t="shared" si="19"/>
        <v>0.24</v>
      </c>
      <c r="F96" s="207">
        <v>0</v>
      </c>
      <c r="G96" s="207">
        <v>102.48</v>
      </c>
      <c r="H96" s="207">
        <v>115.29</v>
      </c>
      <c r="I96" s="227">
        <v>0</v>
      </c>
      <c r="J96" s="211">
        <f t="shared" si="15"/>
        <v>0</v>
      </c>
      <c r="K96" s="212">
        <f t="shared" si="16"/>
        <v>0</v>
      </c>
      <c r="L96" s="213">
        <v>0</v>
      </c>
      <c r="M96" s="213">
        <f t="shared" si="14"/>
        <v>0</v>
      </c>
      <c r="N96" s="213">
        <f t="shared" si="14"/>
        <v>0</v>
      </c>
      <c r="O96" s="242">
        <f t="shared" si="17"/>
        <v>0.26159999999999967</v>
      </c>
      <c r="P96" s="242"/>
      <c r="Q96" s="179"/>
      <c r="R96" s="179"/>
      <c r="S96" s="179">
        <v>93</v>
      </c>
      <c r="T96" s="181">
        <v>0.03</v>
      </c>
      <c r="U96" s="179"/>
      <c r="V96" s="179"/>
      <c r="W96" s="179"/>
      <c r="X96" s="179"/>
      <c r="Y96" s="179"/>
      <c r="Z96" s="179"/>
      <c r="AA96" s="222"/>
      <c r="AB96" s="222"/>
      <c r="AC96" s="222"/>
      <c r="AD96" s="179"/>
      <c r="AE96" s="179"/>
      <c r="AF96" s="179"/>
      <c r="AG96" s="179"/>
      <c r="AH96" s="179"/>
      <c r="AI96" s="179"/>
      <c r="AJ96" s="179"/>
    </row>
    <row r="97" spans="2:36" x14ac:dyDescent="0.3">
      <c r="B97" s="224">
        <v>17400</v>
      </c>
      <c r="C97" s="209">
        <v>1306</v>
      </c>
      <c r="D97" s="206">
        <f t="shared" si="18"/>
        <v>7.505747126436782E-2</v>
      </c>
      <c r="E97" s="208">
        <f t="shared" si="19"/>
        <v>0.25</v>
      </c>
      <c r="F97" s="207">
        <v>0</v>
      </c>
      <c r="G97" s="207">
        <v>104.48</v>
      </c>
      <c r="H97" s="207">
        <v>117.54</v>
      </c>
      <c r="I97" s="227">
        <v>0</v>
      </c>
      <c r="J97" s="211">
        <f t="shared" si="15"/>
        <v>0</v>
      </c>
      <c r="K97" s="212">
        <f t="shared" si="16"/>
        <v>0</v>
      </c>
      <c r="L97" s="213">
        <v>0</v>
      </c>
      <c r="M97" s="213">
        <f t="shared" si="14"/>
        <v>0</v>
      </c>
      <c r="N97" s="213">
        <f t="shared" si="14"/>
        <v>0</v>
      </c>
      <c r="O97" s="242">
        <f t="shared" si="17"/>
        <v>0.27249999999999958</v>
      </c>
      <c r="P97" s="242"/>
      <c r="Q97" s="179"/>
      <c r="R97" s="179"/>
      <c r="S97" s="179">
        <v>94</v>
      </c>
      <c r="T97" s="181">
        <v>0.02</v>
      </c>
      <c r="U97" s="179"/>
      <c r="V97" s="179"/>
      <c r="W97" s="179"/>
      <c r="X97" s="179"/>
      <c r="Y97" s="179"/>
      <c r="Z97" s="179"/>
      <c r="AA97" s="222"/>
      <c r="AB97" s="222"/>
      <c r="AC97" s="222"/>
      <c r="AD97" s="179"/>
      <c r="AE97" s="179"/>
      <c r="AF97" s="179"/>
      <c r="AG97" s="179"/>
      <c r="AH97" s="179"/>
      <c r="AI97" s="179"/>
      <c r="AJ97" s="179"/>
    </row>
    <row r="98" spans="2:36" x14ac:dyDescent="0.3">
      <c r="B98" s="224">
        <v>17500</v>
      </c>
      <c r="C98" s="209">
        <v>1330</v>
      </c>
      <c r="D98" s="206">
        <f t="shared" si="18"/>
        <v>7.5999999999999998E-2</v>
      </c>
      <c r="E98" s="208">
        <f t="shared" si="19"/>
        <v>0.24</v>
      </c>
      <c r="F98" s="207">
        <v>0</v>
      </c>
      <c r="G98" s="207">
        <v>106.4</v>
      </c>
      <c r="H98" s="207">
        <v>119.7</v>
      </c>
      <c r="I98" s="227">
        <v>0</v>
      </c>
      <c r="J98" s="211">
        <f t="shared" si="15"/>
        <v>0</v>
      </c>
      <c r="K98" s="212">
        <f t="shared" si="16"/>
        <v>0</v>
      </c>
      <c r="L98" s="213">
        <v>0</v>
      </c>
      <c r="M98" s="213">
        <f t="shared" si="14"/>
        <v>0</v>
      </c>
      <c r="N98" s="213">
        <f t="shared" si="14"/>
        <v>0</v>
      </c>
      <c r="O98" s="242">
        <f t="shared" si="17"/>
        <v>0.26160000000000039</v>
      </c>
      <c r="P98" s="242"/>
      <c r="Q98" s="179"/>
      <c r="R98" s="179"/>
      <c r="S98" s="179">
        <v>95</v>
      </c>
      <c r="T98" s="181">
        <v>0.02</v>
      </c>
      <c r="U98" s="179"/>
      <c r="V98" s="179"/>
      <c r="W98" s="179"/>
      <c r="X98" s="179"/>
      <c r="Y98" s="179"/>
      <c r="Z98" s="179"/>
      <c r="AA98" s="222"/>
      <c r="AB98" s="222"/>
      <c r="AC98" s="222"/>
      <c r="AD98" s="179"/>
      <c r="AE98" s="179"/>
      <c r="AF98" s="179"/>
      <c r="AG98" s="179"/>
      <c r="AH98" s="179"/>
      <c r="AI98" s="179"/>
      <c r="AJ98" s="179"/>
    </row>
    <row r="99" spans="2:36" x14ac:dyDescent="0.3">
      <c r="B99" s="224">
        <v>17600</v>
      </c>
      <c r="C99" s="209">
        <v>1355</v>
      </c>
      <c r="D99" s="206">
        <f t="shared" si="18"/>
        <v>7.698863636363637E-2</v>
      </c>
      <c r="E99" s="208">
        <f t="shared" si="19"/>
        <v>0.25</v>
      </c>
      <c r="F99" s="207">
        <v>0</v>
      </c>
      <c r="G99" s="207">
        <v>108.4</v>
      </c>
      <c r="H99" s="207">
        <v>121.95</v>
      </c>
      <c r="I99" s="227">
        <v>0</v>
      </c>
      <c r="J99" s="211">
        <f t="shared" si="15"/>
        <v>0</v>
      </c>
      <c r="K99" s="212">
        <f t="shared" si="16"/>
        <v>0</v>
      </c>
      <c r="L99" s="214">
        <v>0</v>
      </c>
      <c r="M99" s="213">
        <f t="shared" si="14"/>
        <v>0</v>
      </c>
      <c r="N99" s="213">
        <f t="shared" si="14"/>
        <v>0</v>
      </c>
      <c r="O99" s="242">
        <f t="shared" si="17"/>
        <v>0.27250000000000041</v>
      </c>
      <c r="P99" s="242"/>
      <c r="Q99" s="179"/>
      <c r="R99" s="179"/>
      <c r="S99" s="179">
        <v>96</v>
      </c>
      <c r="T99" s="181">
        <v>0.02</v>
      </c>
      <c r="U99" s="179"/>
      <c r="V99" s="179"/>
      <c r="W99" s="179"/>
      <c r="X99" s="179"/>
      <c r="Y99" s="179"/>
      <c r="Z99" s="179"/>
      <c r="AA99" s="222"/>
      <c r="AB99" s="222"/>
      <c r="AC99" s="222"/>
      <c r="AD99" s="179"/>
      <c r="AE99" s="179"/>
      <c r="AF99" s="179"/>
      <c r="AG99" s="179"/>
      <c r="AH99" s="179"/>
      <c r="AI99" s="179"/>
      <c r="AJ99" s="179"/>
    </row>
    <row r="100" spans="2:36" x14ac:dyDescent="0.3">
      <c r="B100" s="224">
        <v>17700</v>
      </c>
      <c r="C100" s="209">
        <v>1379</v>
      </c>
      <c r="D100" s="206">
        <f t="shared" si="18"/>
        <v>7.7909604519774009E-2</v>
      </c>
      <c r="E100" s="208">
        <f t="shared" si="19"/>
        <v>0.24</v>
      </c>
      <c r="F100" s="207">
        <v>0</v>
      </c>
      <c r="G100" s="207">
        <v>110.32</v>
      </c>
      <c r="H100" s="207">
        <v>124.11</v>
      </c>
      <c r="I100" s="227">
        <v>0</v>
      </c>
      <c r="J100" s="211">
        <f t="shared" si="15"/>
        <v>0</v>
      </c>
      <c r="K100" s="212">
        <f t="shared" si="16"/>
        <v>0</v>
      </c>
      <c r="L100" s="214">
        <v>0</v>
      </c>
      <c r="M100" s="213">
        <f t="shared" si="14"/>
        <v>0</v>
      </c>
      <c r="N100" s="213">
        <f t="shared" si="14"/>
        <v>0</v>
      </c>
      <c r="O100" s="242">
        <f t="shared" si="17"/>
        <v>0.26159999999999894</v>
      </c>
      <c r="P100" s="242"/>
      <c r="Q100" s="179"/>
      <c r="R100" s="179"/>
      <c r="S100" s="179">
        <v>97</v>
      </c>
      <c r="T100" s="181">
        <v>0.01</v>
      </c>
      <c r="U100" s="179"/>
      <c r="V100" s="179"/>
      <c r="W100" s="179"/>
      <c r="X100" s="179"/>
      <c r="Y100" s="179"/>
      <c r="Z100" s="179"/>
      <c r="AA100" s="222"/>
      <c r="AB100" s="222"/>
      <c r="AC100" s="222"/>
      <c r="AD100" s="179"/>
      <c r="AE100" s="179"/>
      <c r="AF100" s="179"/>
      <c r="AG100" s="179"/>
      <c r="AH100" s="179"/>
      <c r="AI100" s="179"/>
      <c r="AJ100" s="179"/>
    </row>
    <row r="101" spans="2:36" x14ac:dyDescent="0.3">
      <c r="B101" s="224">
        <v>17800</v>
      </c>
      <c r="C101" s="209">
        <v>1404</v>
      </c>
      <c r="D101" s="206">
        <f t="shared" si="18"/>
        <v>7.8876404494382019E-2</v>
      </c>
      <c r="E101" s="208">
        <f t="shared" si="19"/>
        <v>0.25</v>
      </c>
      <c r="F101" s="207">
        <v>0</v>
      </c>
      <c r="G101" s="207">
        <v>112.32</v>
      </c>
      <c r="H101" s="207">
        <v>126.36</v>
      </c>
      <c r="I101" s="227">
        <v>0</v>
      </c>
      <c r="J101" s="211">
        <f t="shared" si="15"/>
        <v>0</v>
      </c>
      <c r="K101" s="212">
        <f t="shared" si="16"/>
        <v>0</v>
      </c>
      <c r="L101" s="214">
        <v>0</v>
      </c>
      <c r="M101" s="213">
        <f t="shared" si="14"/>
        <v>0</v>
      </c>
      <c r="N101" s="213">
        <f t="shared" si="14"/>
        <v>0</v>
      </c>
      <c r="O101" s="242">
        <f t="shared" si="17"/>
        <v>0.27249999999999902</v>
      </c>
      <c r="P101" s="242"/>
      <c r="Q101" s="179"/>
      <c r="R101" s="179"/>
      <c r="S101" s="179">
        <v>98</v>
      </c>
      <c r="T101" s="181">
        <v>0.01</v>
      </c>
      <c r="U101" s="179"/>
      <c r="V101" s="179"/>
      <c r="W101" s="179"/>
      <c r="X101" s="179"/>
      <c r="Y101" s="179"/>
      <c r="Z101" s="179"/>
      <c r="AA101" s="222"/>
      <c r="AB101" s="222"/>
      <c r="AC101" s="222"/>
      <c r="AD101" s="179"/>
      <c r="AE101" s="179"/>
      <c r="AF101" s="179"/>
      <c r="AG101" s="179"/>
      <c r="AH101" s="179"/>
      <c r="AI101" s="179"/>
      <c r="AJ101" s="179"/>
    </row>
    <row r="102" spans="2:36" x14ac:dyDescent="0.3">
      <c r="B102" s="224">
        <v>17900</v>
      </c>
      <c r="C102" s="209">
        <v>1429</v>
      </c>
      <c r="D102" s="206">
        <f t="shared" si="18"/>
        <v>7.9832402234636876E-2</v>
      </c>
      <c r="E102" s="208">
        <f t="shared" si="19"/>
        <v>0.25</v>
      </c>
      <c r="F102" s="207">
        <v>0</v>
      </c>
      <c r="G102" s="207">
        <v>114.32</v>
      </c>
      <c r="H102" s="207">
        <v>128.61000000000001</v>
      </c>
      <c r="I102" s="227">
        <v>0</v>
      </c>
      <c r="J102" s="211">
        <f t="shared" si="15"/>
        <v>0</v>
      </c>
      <c r="K102" s="212">
        <f t="shared" si="16"/>
        <v>0</v>
      </c>
      <c r="L102" s="214">
        <v>0</v>
      </c>
      <c r="M102" s="213">
        <f t="shared" si="14"/>
        <v>0</v>
      </c>
      <c r="N102" s="213">
        <f t="shared" si="14"/>
        <v>0</v>
      </c>
      <c r="O102" s="242">
        <f t="shared" si="17"/>
        <v>0.2725000000000013</v>
      </c>
      <c r="P102" s="242"/>
      <c r="Q102" s="179"/>
      <c r="R102" s="179"/>
      <c r="S102" s="179">
        <v>99</v>
      </c>
      <c r="T102" s="181">
        <v>0.01</v>
      </c>
      <c r="U102" s="179"/>
      <c r="V102" s="179"/>
      <c r="W102" s="179"/>
      <c r="X102" s="179"/>
      <c r="Y102" s="179"/>
      <c r="Z102" s="179"/>
      <c r="AA102" s="222"/>
      <c r="AB102" s="222"/>
      <c r="AC102" s="222"/>
      <c r="AD102" s="179"/>
      <c r="AE102" s="179"/>
      <c r="AF102" s="179"/>
      <c r="AG102" s="179"/>
      <c r="AH102" s="179"/>
      <c r="AI102" s="179"/>
      <c r="AJ102" s="179"/>
    </row>
    <row r="103" spans="2:36" x14ac:dyDescent="0.3">
      <c r="B103" s="224">
        <v>18000</v>
      </c>
      <c r="C103" s="209">
        <v>1453</v>
      </c>
      <c r="D103" s="206">
        <f t="shared" si="18"/>
        <v>8.0722222222222223E-2</v>
      </c>
      <c r="E103" s="208">
        <f t="shared" si="19"/>
        <v>0.24</v>
      </c>
      <c r="F103" s="207">
        <v>0</v>
      </c>
      <c r="G103" s="207">
        <v>116.24</v>
      </c>
      <c r="H103" s="207">
        <v>130.77000000000001</v>
      </c>
      <c r="I103" s="227">
        <v>0</v>
      </c>
      <c r="J103" s="211">
        <f t="shared" si="15"/>
        <v>0</v>
      </c>
      <c r="K103" s="212">
        <f t="shared" si="16"/>
        <v>0</v>
      </c>
      <c r="L103" s="214">
        <v>0</v>
      </c>
      <c r="M103" s="213">
        <f t="shared" si="14"/>
        <v>0</v>
      </c>
      <c r="N103" s="213">
        <f t="shared" si="14"/>
        <v>0</v>
      </c>
      <c r="O103" s="242">
        <f t="shared" si="17"/>
        <v>0.26159999999999967</v>
      </c>
      <c r="P103" s="242"/>
      <c r="Q103" s="179"/>
      <c r="R103" s="179"/>
      <c r="S103" s="179">
        <v>100</v>
      </c>
      <c r="T103" s="181">
        <v>0.01</v>
      </c>
      <c r="U103" s="179"/>
      <c r="V103" s="179"/>
      <c r="W103" s="179"/>
      <c r="X103" s="179"/>
      <c r="Y103" s="179"/>
      <c r="Z103" s="179"/>
      <c r="AA103" s="222"/>
      <c r="AB103" s="222"/>
      <c r="AC103" s="222"/>
      <c r="AD103" s="179"/>
      <c r="AE103" s="179"/>
      <c r="AF103" s="179"/>
      <c r="AG103" s="179"/>
      <c r="AH103" s="179"/>
      <c r="AI103" s="179"/>
      <c r="AJ103" s="179"/>
    </row>
    <row r="104" spans="2:36" x14ac:dyDescent="0.3">
      <c r="B104" s="224">
        <v>18100</v>
      </c>
      <c r="C104" s="209">
        <v>1478</v>
      </c>
      <c r="D104" s="206">
        <f t="shared" si="18"/>
        <v>8.1657458563535915E-2</v>
      </c>
      <c r="E104" s="208">
        <f t="shared" si="19"/>
        <v>0.25</v>
      </c>
      <c r="F104" s="207">
        <v>0</v>
      </c>
      <c r="G104" s="207">
        <v>118.24</v>
      </c>
      <c r="H104" s="207">
        <v>133.02000000000001</v>
      </c>
      <c r="I104" s="214">
        <v>0</v>
      </c>
      <c r="J104" s="211">
        <f t="shared" si="15"/>
        <v>0</v>
      </c>
      <c r="K104" s="212">
        <f t="shared" si="16"/>
        <v>0</v>
      </c>
      <c r="L104" s="214">
        <v>0</v>
      </c>
      <c r="M104" s="213">
        <f t="shared" si="14"/>
        <v>0</v>
      </c>
      <c r="N104" s="213">
        <f t="shared" si="14"/>
        <v>0</v>
      </c>
      <c r="O104" s="242">
        <f t="shared" si="17"/>
        <v>0.27249999999999974</v>
      </c>
      <c r="P104" s="242"/>
      <c r="Q104" s="179"/>
      <c r="R104" s="179"/>
      <c r="S104" s="179"/>
      <c r="T104" s="179"/>
      <c r="U104" s="179"/>
      <c r="V104" s="179"/>
      <c r="W104" s="179"/>
      <c r="X104" s="179"/>
      <c r="Y104" s="179"/>
      <c r="Z104" s="179"/>
      <c r="AA104" s="222"/>
      <c r="AB104" s="222"/>
      <c r="AC104" s="222"/>
      <c r="AD104" s="179"/>
      <c r="AE104" s="179"/>
      <c r="AF104" s="179"/>
      <c r="AG104" s="179"/>
      <c r="AH104" s="179"/>
      <c r="AI104" s="179"/>
      <c r="AJ104" s="179"/>
    </row>
    <row r="105" spans="2:36" x14ac:dyDescent="0.3">
      <c r="B105" s="224">
        <v>18200</v>
      </c>
      <c r="C105" s="209">
        <v>1503</v>
      </c>
      <c r="D105" s="206">
        <f t="shared" si="18"/>
        <v>8.2582417582417578E-2</v>
      </c>
      <c r="E105" s="208">
        <f t="shared" si="19"/>
        <v>0.25</v>
      </c>
      <c r="F105" s="207">
        <v>0</v>
      </c>
      <c r="G105" s="207">
        <v>120.24</v>
      </c>
      <c r="H105" s="207">
        <v>135.27000000000001</v>
      </c>
      <c r="I105" s="214">
        <v>0</v>
      </c>
      <c r="J105" s="211">
        <f t="shared" si="15"/>
        <v>0</v>
      </c>
      <c r="K105" s="212">
        <f t="shared" si="16"/>
        <v>0</v>
      </c>
      <c r="L105" s="214">
        <v>0</v>
      </c>
      <c r="M105" s="213">
        <f t="shared" si="14"/>
        <v>0</v>
      </c>
      <c r="N105" s="213">
        <f t="shared" si="14"/>
        <v>0</v>
      </c>
      <c r="O105" s="242">
        <f t="shared" si="17"/>
        <v>0.27249999999999974</v>
      </c>
      <c r="P105" s="242"/>
      <c r="Q105" s="179"/>
      <c r="R105" s="179"/>
      <c r="S105" s="179"/>
      <c r="T105" s="179"/>
      <c r="U105" s="179"/>
      <c r="V105" s="179"/>
      <c r="W105" s="179"/>
      <c r="X105" s="179"/>
      <c r="Y105" s="179"/>
      <c r="Z105" s="179"/>
      <c r="AA105" s="222"/>
      <c r="AB105" s="222"/>
      <c r="AC105" s="222"/>
      <c r="AD105" s="179"/>
      <c r="AE105" s="179"/>
      <c r="AF105" s="179"/>
      <c r="AG105" s="179"/>
      <c r="AH105" s="179"/>
      <c r="AI105" s="179"/>
      <c r="AJ105" s="179"/>
    </row>
    <row r="106" spans="2:36" x14ac:dyDescent="0.3">
      <c r="B106" s="224">
        <v>18300</v>
      </c>
      <c r="C106" s="209">
        <v>1528</v>
      </c>
      <c r="D106" s="206">
        <f t="shared" si="18"/>
        <v>8.3497267759562843E-2</v>
      </c>
      <c r="E106" s="208">
        <f t="shared" si="19"/>
        <v>0.25</v>
      </c>
      <c r="F106" s="207">
        <v>0</v>
      </c>
      <c r="G106" s="207">
        <v>122.24</v>
      </c>
      <c r="H106" s="207">
        <v>137.52000000000001</v>
      </c>
      <c r="I106" s="214">
        <v>0</v>
      </c>
      <c r="J106" s="211">
        <f t="shared" si="15"/>
        <v>0</v>
      </c>
      <c r="K106" s="212">
        <f t="shared" si="16"/>
        <v>0</v>
      </c>
      <c r="L106" s="214">
        <v>0</v>
      </c>
      <c r="M106" s="213">
        <f t="shared" si="14"/>
        <v>0</v>
      </c>
      <c r="N106" s="213">
        <f t="shared" si="14"/>
        <v>0</v>
      </c>
      <c r="O106" s="242">
        <f t="shared" si="17"/>
        <v>0.27249999999999974</v>
      </c>
      <c r="P106" s="242"/>
      <c r="Q106" s="179"/>
      <c r="R106" s="179"/>
      <c r="S106" s="179"/>
      <c r="T106" s="179"/>
      <c r="U106" s="179"/>
      <c r="V106" s="179"/>
      <c r="W106" s="179"/>
      <c r="X106" s="179"/>
      <c r="Y106" s="179"/>
      <c r="Z106" s="179"/>
      <c r="AA106" s="222"/>
      <c r="AB106" s="222"/>
      <c r="AC106" s="222"/>
      <c r="AD106" s="179"/>
      <c r="AE106" s="179"/>
      <c r="AF106" s="179"/>
      <c r="AG106" s="179"/>
      <c r="AH106" s="179"/>
      <c r="AI106" s="179"/>
      <c r="AJ106" s="179"/>
    </row>
    <row r="107" spans="2:36" x14ac:dyDescent="0.3">
      <c r="B107" s="224">
        <v>18400</v>
      </c>
      <c r="C107" s="209">
        <v>1553</v>
      </c>
      <c r="D107" s="206">
        <f t="shared" si="18"/>
        <v>8.4402173913043485E-2</v>
      </c>
      <c r="E107" s="208">
        <f t="shared" si="19"/>
        <v>0.25</v>
      </c>
      <c r="F107" s="207">
        <v>0</v>
      </c>
      <c r="G107" s="207">
        <v>124.24</v>
      </c>
      <c r="H107" s="207">
        <v>139.77000000000001</v>
      </c>
      <c r="I107" s="214">
        <v>0</v>
      </c>
      <c r="J107" s="211">
        <f t="shared" si="15"/>
        <v>0</v>
      </c>
      <c r="K107" s="212">
        <f t="shared" si="16"/>
        <v>0</v>
      </c>
      <c r="L107" s="214">
        <v>0</v>
      </c>
      <c r="M107" s="213">
        <f t="shared" si="14"/>
        <v>0</v>
      </c>
      <c r="N107" s="213">
        <f t="shared" si="14"/>
        <v>0</v>
      </c>
      <c r="O107" s="242">
        <f t="shared" si="17"/>
        <v>0.27249999999999974</v>
      </c>
      <c r="P107" s="242"/>
      <c r="Q107" s="179"/>
      <c r="R107" s="179"/>
      <c r="S107" s="179"/>
      <c r="T107" s="179"/>
      <c r="U107" s="179"/>
      <c r="V107" s="179"/>
      <c r="W107" s="179"/>
      <c r="X107" s="179"/>
      <c r="Y107" s="179"/>
      <c r="Z107" s="179"/>
      <c r="AA107" s="222"/>
      <c r="AB107" s="222"/>
      <c r="AC107" s="222"/>
      <c r="AD107" s="179"/>
      <c r="AE107" s="179"/>
      <c r="AF107" s="179"/>
      <c r="AG107" s="179"/>
      <c r="AH107" s="179"/>
      <c r="AI107" s="179"/>
      <c r="AJ107" s="179"/>
    </row>
    <row r="108" spans="2:36" x14ac:dyDescent="0.3">
      <c r="B108" s="224">
        <v>18500</v>
      </c>
      <c r="C108" s="209">
        <v>1578</v>
      </c>
      <c r="D108" s="206">
        <f t="shared" si="18"/>
        <v>8.5297297297297292E-2</v>
      </c>
      <c r="E108" s="208">
        <f t="shared" si="19"/>
        <v>0.25</v>
      </c>
      <c r="F108" s="207">
        <v>0</v>
      </c>
      <c r="G108" s="207">
        <v>126.24</v>
      </c>
      <c r="H108" s="207">
        <v>142.02000000000001</v>
      </c>
      <c r="I108" s="214">
        <v>0</v>
      </c>
      <c r="J108" s="211">
        <f t="shared" si="15"/>
        <v>0</v>
      </c>
      <c r="K108" s="212">
        <f t="shared" si="16"/>
        <v>0</v>
      </c>
      <c r="L108" s="214">
        <v>0</v>
      </c>
      <c r="M108" s="213">
        <f t="shared" si="14"/>
        <v>0</v>
      </c>
      <c r="N108" s="213">
        <f t="shared" si="14"/>
        <v>0</v>
      </c>
      <c r="O108" s="242">
        <f t="shared" si="17"/>
        <v>0.27249999999999974</v>
      </c>
      <c r="P108" s="242"/>
      <c r="Q108" s="179"/>
      <c r="R108" s="179"/>
      <c r="S108" s="179"/>
      <c r="T108" s="179"/>
      <c r="U108" s="179"/>
      <c r="V108" s="179"/>
      <c r="W108" s="179"/>
      <c r="X108" s="179"/>
      <c r="Y108" s="179"/>
      <c r="Z108" s="179"/>
      <c r="AA108" s="222"/>
      <c r="AB108" s="222"/>
      <c r="AC108" s="222"/>
      <c r="AD108" s="179"/>
      <c r="AE108" s="179"/>
      <c r="AF108" s="179"/>
      <c r="AG108" s="179"/>
      <c r="AH108" s="179"/>
      <c r="AI108" s="179"/>
      <c r="AJ108" s="179"/>
    </row>
    <row r="109" spans="2:36" x14ac:dyDescent="0.3">
      <c r="B109" s="224">
        <v>18600</v>
      </c>
      <c r="C109" s="209">
        <v>1603</v>
      </c>
      <c r="D109" s="206">
        <f t="shared" si="18"/>
        <v>8.618279569892473E-2</v>
      </c>
      <c r="E109" s="208">
        <f t="shared" si="19"/>
        <v>0.25</v>
      </c>
      <c r="F109" s="207">
        <v>0</v>
      </c>
      <c r="G109" s="207">
        <v>128.24</v>
      </c>
      <c r="H109" s="207">
        <v>144.27000000000001</v>
      </c>
      <c r="I109" s="214">
        <v>0</v>
      </c>
      <c r="J109" s="211">
        <f t="shared" si="15"/>
        <v>0</v>
      </c>
      <c r="K109" s="212">
        <f t="shared" si="16"/>
        <v>0</v>
      </c>
      <c r="L109" s="214">
        <v>0</v>
      </c>
      <c r="M109" s="213">
        <f t="shared" si="14"/>
        <v>0</v>
      </c>
      <c r="N109" s="213">
        <f t="shared" si="14"/>
        <v>0</v>
      </c>
      <c r="O109" s="242">
        <f t="shared" si="17"/>
        <v>0.27249999999999974</v>
      </c>
      <c r="P109" s="242"/>
      <c r="Q109" s="179"/>
      <c r="R109" s="179"/>
      <c r="S109" s="179"/>
      <c r="T109" s="179"/>
      <c r="U109" s="179"/>
      <c r="V109" s="179"/>
      <c r="W109" s="179"/>
      <c r="X109" s="179"/>
      <c r="Y109" s="179"/>
      <c r="Z109" s="179"/>
      <c r="AA109" s="222"/>
      <c r="AB109" s="222"/>
      <c r="AC109" s="222"/>
      <c r="AD109" s="179"/>
      <c r="AE109" s="179"/>
      <c r="AF109" s="179"/>
      <c r="AG109" s="179"/>
      <c r="AH109" s="179"/>
      <c r="AI109" s="179"/>
      <c r="AJ109" s="179"/>
    </row>
    <row r="110" spans="2:36" x14ac:dyDescent="0.3">
      <c r="B110" s="224">
        <v>18700</v>
      </c>
      <c r="C110" s="209">
        <v>1628</v>
      </c>
      <c r="D110" s="206">
        <f t="shared" si="18"/>
        <v>8.7058823529411758E-2</v>
      </c>
      <c r="E110" s="208">
        <f t="shared" si="19"/>
        <v>0.25</v>
      </c>
      <c r="F110" s="207">
        <v>0</v>
      </c>
      <c r="G110" s="207">
        <v>130.24</v>
      </c>
      <c r="H110" s="207">
        <v>146.52000000000001</v>
      </c>
      <c r="I110" s="214">
        <v>0</v>
      </c>
      <c r="J110" s="211">
        <f t="shared" si="15"/>
        <v>0</v>
      </c>
      <c r="K110" s="212">
        <f t="shared" si="16"/>
        <v>0</v>
      </c>
      <c r="L110" s="214">
        <v>0</v>
      </c>
      <c r="M110" s="213">
        <f t="shared" si="14"/>
        <v>0</v>
      </c>
      <c r="N110" s="213">
        <f t="shared" si="14"/>
        <v>0</v>
      </c>
      <c r="O110" s="242">
        <f t="shared" si="17"/>
        <v>0.27249999999999974</v>
      </c>
      <c r="P110" s="242"/>
      <c r="Q110" s="179"/>
      <c r="R110" s="179"/>
      <c r="S110" s="179"/>
      <c r="T110" s="179"/>
      <c r="U110" s="179"/>
      <c r="V110" s="179"/>
      <c r="W110" s="179"/>
      <c r="X110" s="179"/>
      <c r="Y110" s="179"/>
      <c r="Z110" s="179"/>
      <c r="AA110" s="222"/>
      <c r="AB110" s="222"/>
      <c r="AC110" s="222"/>
      <c r="AD110" s="179"/>
      <c r="AE110" s="179"/>
      <c r="AF110" s="179"/>
      <c r="AG110" s="179"/>
      <c r="AH110" s="179"/>
      <c r="AI110" s="179"/>
      <c r="AJ110" s="179"/>
    </row>
    <row r="111" spans="2:36" x14ac:dyDescent="0.3">
      <c r="B111" s="224">
        <v>18800</v>
      </c>
      <c r="C111" s="209">
        <v>1653</v>
      </c>
      <c r="D111" s="206">
        <f t="shared" si="18"/>
        <v>8.792553191489362E-2</v>
      </c>
      <c r="E111" s="208">
        <f t="shared" si="19"/>
        <v>0.25</v>
      </c>
      <c r="F111" s="207">
        <v>0</v>
      </c>
      <c r="G111" s="207">
        <v>132.24</v>
      </c>
      <c r="H111" s="207">
        <v>148.77000000000001</v>
      </c>
      <c r="I111" s="214">
        <v>0</v>
      </c>
      <c r="J111" s="211">
        <f t="shared" si="15"/>
        <v>0</v>
      </c>
      <c r="K111" s="212">
        <f t="shared" si="16"/>
        <v>0</v>
      </c>
      <c r="L111" s="214">
        <v>0</v>
      </c>
      <c r="M111" s="213">
        <f t="shared" si="14"/>
        <v>0</v>
      </c>
      <c r="N111" s="213">
        <f t="shared" si="14"/>
        <v>0</v>
      </c>
      <c r="O111" s="242">
        <f t="shared" si="17"/>
        <v>0.27249999999999974</v>
      </c>
      <c r="P111" s="242"/>
      <c r="Q111" s="179"/>
      <c r="R111" s="179"/>
      <c r="S111" s="179"/>
      <c r="T111" s="179"/>
      <c r="U111" s="179"/>
      <c r="V111" s="179"/>
      <c r="W111" s="179"/>
      <c r="X111" s="179"/>
      <c r="Y111" s="179"/>
      <c r="Z111" s="179"/>
      <c r="AA111" s="222"/>
      <c r="AB111" s="222"/>
      <c r="AC111" s="222"/>
      <c r="AD111" s="179"/>
      <c r="AE111" s="179"/>
      <c r="AF111" s="179"/>
      <c r="AG111" s="179"/>
      <c r="AH111" s="179"/>
      <c r="AI111" s="179"/>
      <c r="AJ111" s="179"/>
    </row>
    <row r="112" spans="2:36" x14ac:dyDescent="0.3">
      <c r="B112" s="224">
        <v>18900</v>
      </c>
      <c r="C112" s="209">
        <v>1678</v>
      </c>
      <c r="D112" s="206">
        <f t="shared" si="18"/>
        <v>8.8783068783068783E-2</v>
      </c>
      <c r="E112" s="208">
        <f t="shared" si="19"/>
        <v>0.25</v>
      </c>
      <c r="F112" s="207">
        <v>0</v>
      </c>
      <c r="G112" s="207">
        <v>134.24</v>
      </c>
      <c r="H112" s="207">
        <v>151.02000000000001</v>
      </c>
      <c r="I112" s="214">
        <v>0</v>
      </c>
      <c r="J112" s="211">
        <f t="shared" si="15"/>
        <v>0</v>
      </c>
      <c r="K112" s="212">
        <f t="shared" si="16"/>
        <v>0</v>
      </c>
      <c r="L112" s="214">
        <v>0</v>
      </c>
      <c r="M112" s="213">
        <f t="shared" si="14"/>
        <v>0</v>
      </c>
      <c r="N112" s="213">
        <f t="shared" si="14"/>
        <v>0</v>
      </c>
      <c r="O112" s="242">
        <f t="shared" si="17"/>
        <v>0.27249999999999974</v>
      </c>
      <c r="P112" s="242"/>
      <c r="Q112" s="179"/>
      <c r="R112" s="179"/>
      <c r="S112" s="179"/>
      <c r="T112" s="179"/>
      <c r="U112" s="179"/>
      <c r="V112" s="179"/>
      <c r="W112" s="179"/>
      <c r="X112" s="179"/>
      <c r="Y112" s="179"/>
      <c r="Z112" s="179"/>
      <c r="AA112" s="222"/>
      <c r="AB112" s="222"/>
      <c r="AC112" s="222"/>
      <c r="AD112" s="179"/>
      <c r="AE112" s="179"/>
      <c r="AF112" s="179"/>
      <c r="AG112" s="179"/>
      <c r="AH112" s="179"/>
      <c r="AI112" s="179"/>
      <c r="AJ112" s="179"/>
    </row>
    <row r="113" spans="2:36" x14ac:dyDescent="0.3">
      <c r="B113" s="224">
        <v>19000</v>
      </c>
      <c r="C113" s="209">
        <v>1703</v>
      </c>
      <c r="D113" s="206">
        <f t="shared" si="18"/>
        <v>8.9631578947368423E-2</v>
      </c>
      <c r="E113" s="208">
        <f t="shared" si="19"/>
        <v>0.25</v>
      </c>
      <c r="F113" s="207">
        <v>0</v>
      </c>
      <c r="G113" s="207">
        <v>136.24</v>
      </c>
      <c r="H113" s="207">
        <v>153.27000000000001</v>
      </c>
      <c r="I113" s="214">
        <v>0</v>
      </c>
      <c r="J113" s="211">
        <f t="shared" si="15"/>
        <v>0</v>
      </c>
      <c r="K113" s="212">
        <f t="shared" si="16"/>
        <v>0</v>
      </c>
      <c r="L113" s="214">
        <v>0</v>
      </c>
      <c r="M113" s="213">
        <f t="shared" si="14"/>
        <v>0</v>
      </c>
      <c r="N113" s="213">
        <f t="shared" si="14"/>
        <v>0</v>
      </c>
      <c r="O113" s="242">
        <f t="shared" si="17"/>
        <v>0.27249999999999974</v>
      </c>
      <c r="P113" s="242"/>
      <c r="Q113" s="179"/>
      <c r="R113" s="179"/>
      <c r="S113" s="179"/>
      <c r="T113" s="179"/>
      <c r="U113" s="179"/>
      <c r="V113" s="179"/>
      <c r="W113" s="179"/>
      <c r="X113" s="179"/>
      <c r="Y113" s="179"/>
      <c r="Z113" s="179"/>
      <c r="AA113" s="222"/>
      <c r="AB113" s="222"/>
      <c r="AC113" s="222"/>
      <c r="AD113" s="179"/>
      <c r="AE113" s="179"/>
      <c r="AF113" s="179"/>
      <c r="AG113" s="179"/>
      <c r="AH113" s="179"/>
      <c r="AI113" s="179"/>
      <c r="AJ113" s="179"/>
    </row>
    <row r="114" spans="2:36" x14ac:dyDescent="0.3">
      <c r="B114" s="224">
        <v>19100</v>
      </c>
      <c r="C114" s="209">
        <v>1728</v>
      </c>
      <c r="D114" s="206">
        <f t="shared" si="18"/>
        <v>9.0471204188481674E-2</v>
      </c>
      <c r="E114" s="208">
        <f t="shared" si="19"/>
        <v>0.25</v>
      </c>
      <c r="F114" s="207">
        <v>0</v>
      </c>
      <c r="G114" s="207">
        <v>138.24</v>
      </c>
      <c r="H114" s="207">
        <v>155.52000000000001</v>
      </c>
      <c r="I114" s="214">
        <v>0</v>
      </c>
      <c r="J114" s="211">
        <f t="shared" si="15"/>
        <v>0</v>
      </c>
      <c r="K114" s="212">
        <f t="shared" si="16"/>
        <v>0</v>
      </c>
      <c r="L114" s="214">
        <v>0</v>
      </c>
      <c r="M114" s="213">
        <f t="shared" si="14"/>
        <v>0</v>
      </c>
      <c r="N114" s="213">
        <f t="shared" si="14"/>
        <v>0</v>
      </c>
      <c r="O114" s="242">
        <f t="shared" si="17"/>
        <v>0.27249999999999974</v>
      </c>
      <c r="P114" s="242"/>
      <c r="Q114" s="179"/>
      <c r="R114" s="179"/>
      <c r="S114" s="179"/>
      <c r="T114" s="179"/>
      <c r="U114" s="179"/>
      <c r="V114" s="179"/>
      <c r="W114" s="179"/>
      <c r="X114" s="179"/>
      <c r="Y114" s="179"/>
      <c r="Z114" s="179"/>
      <c r="AA114" s="222"/>
      <c r="AB114" s="222"/>
      <c r="AC114" s="222"/>
      <c r="AD114" s="179"/>
      <c r="AE114" s="179"/>
      <c r="AF114" s="179"/>
      <c r="AG114" s="179"/>
      <c r="AH114" s="179"/>
      <c r="AI114" s="179"/>
      <c r="AJ114" s="179"/>
    </row>
    <row r="115" spans="2:36" x14ac:dyDescent="0.3">
      <c r="B115" s="224">
        <v>19200</v>
      </c>
      <c r="C115" s="209">
        <v>1753</v>
      </c>
      <c r="D115" s="206">
        <f t="shared" si="18"/>
        <v>9.1302083333333339E-2</v>
      </c>
      <c r="E115" s="208">
        <f t="shared" si="19"/>
        <v>0.25</v>
      </c>
      <c r="F115" s="207">
        <v>0</v>
      </c>
      <c r="G115" s="207">
        <v>140.24</v>
      </c>
      <c r="H115" s="207">
        <v>157.77000000000001</v>
      </c>
      <c r="I115" s="214">
        <v>0</v>
      </c>
      <c r="J115" s="211">
        <f t="shared" si="15"/>
        <v>0</v>
      </c>
      <c r="K115" s="212">
        <f t="shared" si="16"/>
        <v>0</v>
      </c>
      <c r="L115" s="214">
        <v>0</v>
      </c>
      <c r="M115" s="213">
        <f t="shared" si="14"/>
        <v>0</v>
      </c>
      <c r="N115" s="213">
        <f t="shared" si="14"/>
        <v>0</v>
      </c>
      <c r="O115" s="242">
        <f t="shared" si="17"/>
        <v>0.27249999999999974</v>
      </c>
      <c r="P115" s="242"/>
      <c r="Q115" s="179"/>
      <c r="R115" s="179"/>
      <c r="S115" s="179"/>
      <c r="T115" s="179"/>
      <c r="U115" s="179"/>
      <c r="V115" s="179"/>
      <c r="W115" s="179"/>
      <c r="X115" s="179"/>
      <c r="Y115" s="179"/>
      <c r="Z115" s="179"/>
      <c r="AA115" s="222"/>
      <c r="AB115" s="222"/>
      <c r="AC115" s="222"/>
      <c r="AD115" s="179"/>
      <c r="AE115" s="179"/>
      <c r="AF115" s="179"/>
      <c r="AG115" s="179"/>
      <c r="AH115" s="179"/>
      <c r="AI115" s="179"/>
      <c r="AJ115" s="179"/>
    </row>
    <row r="116" spans="2:36" x14ac:dyDescent="0.3">
      <c r="B116" s="224">
        <v>19300</v>
      </c>
      <c r="C116" s="209">
        <v>1778</v>
      </c>
      <c r="D116" s="206">
        <f t="shared" si="18"/>
        <v>9.2124352331606221E-2</v>
      </c>
      <c r="E116" s="208">
        <f t="shared" si="19"/>
        <v>0.25</v>
      </c>
      <c r="F116" s="207">
        <v>0</v>
      </c>
      <c r="G116" s="207">
        <v>142.24</v>
      </c>
      <c r="H116" s="207">
        <v>160.02000000000001</v>
      </c>
      <c r="I116" s="214">
        <v>0</v>
      </c>
      <c r="J116" s="211">
        <f t="shared" si="15"/>
        <v>0</v>
      </c>
      <c r="K116" s="212">
        <f t="shared" si="16"/>
        <v>0</v>
      </c>
      <c r="L116" s="214">
        <v>0</v>
      </c>
      <c r="M116" s="213">
        <f t="shared" si="14"/>
        <v>0</v>
      </c>
      <c r="N116" s="213">
        <f t="shared" si="14"/>
        <v>0</v>
      </c>
      <c r="O116" s="242">
        <f t="shared" si="17"/>
        <v>0.27249999999999974</v>
      </c>
      <c r="P116" s="242"/>
      <c r="Q116" s="179"/>
      <c r="R116" s="179"/>
      <c r="S116" s="179"/>
      <c r="T116" s="179"/>
      <c r="U116" s="179"/>
      <c r="V116" s="179"/>
      <c r="W116" s="179"/>
      <c r="X116" s="179"/>
      <c r="Y116" s="179"/>
      <c r="Z116" s="179"/>
      <c r="AA116" s="222"/>
      <c r="AB116" s="222"/>
      <c r="AC116" s="222"/>
      <c r="AD116" s="179"/>
      <c r="AE116" s="179"/>
      <c r="AF116" s="179"/>
      <c r="AG116" s="179"/>
      <c r="AH116" s="179"/>
      <c r="AI116" s="179"/>
      <c r="AJ116" s="179"/>
    </row>
    <row r="117" spans="2:36" x14ac:dyDescent="0.3">
      <c r="B117" s="224">
        <v>19400</v>
      </c>
      <c r="C117" s="209">
        <v>1804</v>
      </c>
      <c r="D117" s="206">
        <f t="shared" si="18"/>
        <v>9.298969072164949E-2</v>
      </c>
      <c r="E117" s="208">
        <f t="shared" si="19"/>
        <v>0.26</v>
      </c>
      <c r="F117" s="207">
        <v>0</v>
      </c>
      <c r="G117" s="207">
        <v>144.32</v>
      </c>
      <c r="H117" s="207">
        <v>162.36000000000001</v>
      </c>
      <c r="I117" s="214">
        <v>0</v>
      </c>
      <c r="J117" s="211">
        <f t="shared" si="15"/>
        <v>0</v>
      </c>
      <c r="K117" s="212">
        <f t="shared" si="16"/>
        <v>0</v>
      </c>
      <c r="L117" s="214">
        <v>0</v>
      </c>
      <c r="M117" s="213">
        <f t="shared" si="14"/>
        <v>0</v>
      </c>
      <c r="N117" s="213">
        <f t="shared" si="14"/>
        <v>0</v>
      </c>
      <c r="O117" s="242">
        <f t="shared" si="17"/>
        <v>0.28340000000000115</v>
      </c>
      <c r="P117" s="242"/>
      <c r="Q117" s="179"/>
      <c r="R117" s="179"/>
      <c r="S117" s="179"/>
      <c r="T117" s="179"/>
      <c r="U117" s="179"/>
      <c r="V117" s="179"/>
      <c r="W117" s="179"/>
      <c r="X117" s="179"/>
      <c r="Y117" s="179"/>
      <c r="Z117" s="179"/>
      <c r="AA117" s="222"/>
      <c r="AB117" s="222"/>
      <c r="AC117" s="222"/>
      <c r="AD117" s="179"/>
      <c r="AE117" s="179"/>
      <c r="AF117" s="179"/>
      <c r="AG117" s="179"/>
      <c r="AH117" s="179"/>
      <c r="AI117" s="179"/>
      <c r="AJ117" s="179"/>
    </row>
    <row r="118" spans="2:36" x14ac:dyDescent="0.3">
      <c r="B118" s="224">
        <v>19500</v>
      </c>
      <c r="C118" s="209">
        <v>1829</v>
      </c>
      <c r="D118" s="206">
        <f t="shared" si="18"/>
        <v>9.3794871794871795E-2</v>
      </c>
      <c r="E118" s="208">
        <f t="shared" si="19"/>
        <v>0.25</v>
      </c>
      <c r="F118" s="207">
        <v>0</v>
      </c>
      <c r="G118" s="207">
        <v>146.32</v>
      </c>
      <c r="H118" s="207">
        <v>164.61</v>
      </c>
      <c r="I118" s="214">
        <v>0</v>
      </c>
      <c r="J118" s="211">
        <f t="shared" si="15"/>
        <v>0</v>
      </c>
      <c r="K118" s="212">
        <f t="shared" si="16"/>
        <v>0</v>
      </c>
      <c r="L118" s="214">
        <v>0</v>
      </c>
      <c r="M118" s="213">
        <f t="shared" si="14"/>
        <v>0</v>
      </c>
      <c r="N118" s="213">
        <f t="shared" si="14"/>
        <v>0</v>
      </c>
      <c r="O118" s="242">
        <f t="shared" si="17"/>
        <v>0.27250000000000113</v>
      </c>
      <c r="P118" s="242"/>
      <c r="Q118" s="179"/>
      <c r="R118" s="179"/>
      <c r="S118" s="179"/>
      <c r="T118" s="179"/>
      <c r="U118" s="179"/>
      <c r="V118" s="179"/>
      <c r="W118" s="179"/>
      <c r="X118" s="179"/>
      <c r="Y118" s="179"/>
      <c r="Z118" s="179"/>
      <c r="AA118" s="222"/>
      <c r="AB118" s="222"/>
      <c r="AC118" s="222"/>
      <c r="AD118" s="179"/>
      <c r="AE118" s="179"/>
      <c r="AF118" s="179"/>
      <c r="AG118" s="179"/>
      <c r="AH118" s="179"/>
      <c r="AI118" s="179"/>
      <c r="AJ118" s="179"/>
    </row>
    <row r="119" spans="2:36" x14ac:dyDescent="0.3">
      <c r="B119" s="224">
        <v>19600</v>
      </c>
      <c r="C119" s="209">
        <v>1854</v>
      </c>
      <c r="D119" s="206">
        <f t="shared" si="18"/>
        <v>9.4591836734693874E-2</v>
      </c>
      <c r="E119" s="208">
        <f t="shared" si="19"/>
        <v>0.25</v>
      </c>
      <c r="F119" s="207">
        <v>0</v>
      </c>
      <c r="G119" s="207">
        <v>148.32</v>
      </c>
      <c r="H119" s="207">
        <v>166.86</v>
      </c>
      <c r="I119" s="214">
        <v>0</v>
      </c>
      <c r="J119" s="211">
        <f t="shared" si="15"/>
        <v>0</v>
      </c>
      <c r="K119" s="212">
        <f t="shared" si="16"/>
        <v>0</v>
      </c>
      <c r="L119" s="214">
        <v>0</v>
      </c>
      <c r="M119" s="213">
        <f t="shared" si="14"/>
        <v>0</v>
      </c>
      <c r="N119" s="213">
        <f t="shared" si="14"/>
        <v>0</v>
      </c>
      <c r="O119" s="242">
        <f t="shared" si="17"/>
        <v>0.27250000000000113</v>
      </c>
      <c r="P119" s="242"/>
      <c r="Q119" s="179"/>
      <c r="R119" s="179"/>
      <c r="S119" s="179"/>
      <c r="T119" s="179"/>
      <c r="U119" s="179"/>
      <c r="V119" s="179"/>
      <c r="W119" s="179"/>
      <c r="X119" s="179"/>
      <c r="Y119" s="179"/>
      <c r="Z119" s="179"/>
      <c r="AA119" s="222"/>
      <c r="AB119" s="222"/>
      <c r="AC119" s="222"/>
      <c r="AD119" s="179"/>
      <c r="AE119" s="179"/>
      <c r="AF119" s="179"/>
      <c r="AG119" s="179"/>
      <c r="AH119" s="179"/>
      <c r="AI119" s="179"/>
      <c r="AJ119" s="179"/>
    </row>
    <row r="120" spans="2:36" x14ac:dyDescent="0.3">
      <c r="B120" s="224">
        <v>19700</v>
      </c>
      <c r="C120" s="209">
        <v>1880</v>
      </c>
      <c r="D120" s="206">
        <f t="shared" si="18"/>
        <v>9.5431472081218272E-2</v>
      </c>
      <c r="E120" s="208">
        <f t="shared" si="19"/>
        <v>0.26</v>
      </c>
      <c r="F120" s="207">
        <v>0</v>
      </c>
      <c r="G120" s="207">
        <v>150.4</v>
      </c>
      <c r="H120" s="207">
        <v>169.2</v>
      </c>
      <c r="I120" s="214">
        <v>0</v>
      </c>
      <c r="J120" s="211">
        <f t="shared" si="15"/>
        <v>0</v>
      </c>
      <c r="K120" s="212">
        <f t="shared" si="16"/>
        <v>0</v>
      </c>
      <c r="L120" s="214">
        <v>0</v>
      </c>
      <c r="M120" s="213">
        <f t="shared" si="14"/>
        <v>0</v>
      </c>
      <c r="N120" s="213">
        <f t="shared" si="14"/>
        <v>0</v>
      </c>
      <c r="O120" s="242">
        <f t="shared" si="17"/>
        <v>0.28339999999999804</v>
      </c>
      <c r="P120" s="242"/>
      <c r="Q120" s="179"/>
      <c r="R120" s="179"/>
      <c r="S120" s="179"/>
      <c r="T120" s="179"/>
      <c r="U120" s="179"/>
      <c r="V120" s="179"/>
      <c r="W120" s="179"/>
      <c r="X120" s="179"/>
      <c r="Y120" s="179"/>
      <c r="Z120" s="179"/>
      <c r="AA120" s="222"/>
      <c r="AB120" s="222"/>
      <c r="AC120" s="222"/>
      <c r="AD120" s="179"/>
      <c r="AE120" s="179"/>
      <c r="AF120" s="179"/>
      <c r="AG120" s="179"/>
      <c r="AH120" s="179"/>
      <c r="AI120" s="179"/>
      <c r="AJ120" s="179"/>
    </row>
    <row r="121" spans="2:36" x14ac:dyDescent="0.3">
      <c r="B121" s="224">
        <v>19800</v>
      </c>
      <c r="C121" s="209">
        <v>1905</v>
      </c>
      <c r="D121" s="206">
        <f t="shared" si="18"/>
        <v>9.6212121212121207E-2</v>
      </c>
      <c r="E121" s="208">
        <f t="shared" si="19"/>
        <v>0.25</v>
      </c>
      <c r="F121" s="207">
        <v>0</v>
      </c>
      <c r="G121" s="207">
        <v>152.4</v>
      </c>
      <c r="H121" s="207">
        <v>171.45</v>
      </c>
      <c r="I121" s="214">
        <v>0</v>
      </c>
      <c r="J121" s="211">
        <f t="shared" si="15"/>
        <v>0</v>
      </c>
      <c r="K121" s="212">
        <f t="shared" si="16"/>
        <v>0</v>
      </c>
      <c r="L121" s="214">
        <v>0</v>
      </c>
      <c r="M121" s="213">
        <f t="shared" si="14"/>
        <v>0</v>
      </c>
      <c r="N121" s="213">
        <f t="shared" si="14"/>
        <v>0</v>
      </c>
      <c r="O121" s="242">
        <f t="shared" si="17"/>
        <v>0.2724999999999983</v>
      </c>
      <c r="P121" s="242"/>
      <c r="Q121" s="179"/>
      <c r="R121" s="179"/>
      <c r="S121" s="179"/>
      <c r="T121" s="179"/>
      <c r="U121" s="179"/>
      <c r="V121" s="179"/>
      <c r="W121" s="179"/>
      <c r="X121" s="179"/>
      <c r="Y121" s="179"/>
      <c r="Z121" s="179"/>
      <c r="AA121" s="222"/>
      <c r="AB121" s="222"/>
      <c r="AC121" s="222"/>
      <c r="AD121" s="179"/>
      <c r="AE121" s="179"/>
      <c r="AF121" s="179"/>
      <c r="AG121" s="179"/>
      <c r="AH121" s="179"/>
      <c r="AI121" s="179"/>
      <c r="AJ121" s="179"/>
    </row>
    <row r="122" spans="2:36" x14ac:dyDescent="0.3">
      <c r="B122" s="224">
        <v>19900</v>
      </c>
      <c r="C122" s="209">
        <v>1930</v>
      </c>
      <c r="D122" s="206">
        <f t="shared" si="18"/>
        <v>9.6984924623115573E-2</v>
      </c>
      <c r="E122" s="208">
        <f t="shared" si="19"/>
        <v>0.25</v>
      </c>
      <c r="F122" s="207">
        <v>0</v>
      </c>
      <c r="G122" s="207">
        <v>154.4</v>
      </c>
      <c r="H122" s="207">
        <v>173.7</v>
      </c>
      <c r="I122" s="214">
        <v>0</v>
      </c>
      <c r="J122" s="211">
        <f t="shared" si="15"/>
        <v>0</v>
      </c>
      <c r="K122" s="212">
        <f t="shared" si="16"/>
        <v>0</v>
      </c>
      <c r="L122" s="214">
        <v>0</v>
      </c>
      <c r="M122" s="213">
        <v>0</v>
      </c>
      <c r="N122" s="213">
        <v>0</v>
      </c>
      <c r="O122" s="242">
        <f t="shared" si="17"/>
        <v>0.2724999999999983</v>
      </c>
      <c r="P122" s="242"/>
      <c r="Q122" s="179"/>
      <c r="R122" s="179"/>
      <c r="S122" s="179"/>
      <c r="T122" s="179"/>
      <c r="U122" s="179"/>
      <c r="V122" s="179"/>
      <c r="W122" s="179"/>
      <c r="X122" s="179"/>
      <c r="Y122" s="179"/>
      <c r="Z122" s="179"/>
      <c r="AA122" s="222"/>
      <c r="AB122" s="222"/>
      <c r="AC122" s="222"/>
      <c r="AD122" s="179"/>
      <c r="AE122" s="179"/>
      <c r="AF122" s="179"/>
      <c r="AG122" s="179"/>
      <c r="AH122" s="179"/>
      <c r="AI122" s="179"/>
      <c r="AJ122" s="179"/>
    </row>
    <row r="123" spans="2:36" x14ac:dyDescent="0.3">
      <c r="B123" s="224">
        <v>20000</v>
      </c>
      <c r="C123" s="209">
        <v>1956</v>
      </c>
      <c r="D123" s="206">
        <f t="shared" si="18"/>
        <v>9.7799999999999998E-2</v>
      </c>
      <c r="E123" s="208">
        <f t="shared" si="19"/>
        <v>0.26</v>
      </c>
      <c r="F123" s="207">
        <v>0</v>
      </c>
      <c r="G123" s="207">
        <v>156.47999999999999</v>
      </c>
      <c r="H123" s="207">
        <v>176.04</v>
      </c>
      <c r="I123" s="214">
        <v>0</v>
      </c>
      <c r="J123" s="211">
        <f t="shared" ref="J123:J186" si="20">I123/$B123</f>
        <v>0</v>
      </c>
      <c r="K123" s="212">
        <f t="shared" ref="K123:K186" si="21">(I123-I122)/($B123-$B122)</f>
        <v>0</v>
      </c>
      <c r="L123" s="214">
        <v>0</v>
      </c>
      <c r="M123" s="213">
        <v>0</v>
      </c>
      <c r="N123" s="213">
        <v>0</v>
      </c>
      <c r="O123" s="242">
        <f t="shared" si="17"/>
        <v>0.28339999999999976</v>
      </c>
      <c r="P123" s="242"/>
      <c r="Q123" s="179"/>
      <c r="R123" s="179"/>
      <c r="S123" s="179"/>
      <c r="T123" s="179"/>
      <c r="U123" s="179"/>
      <c r="V123" s="179"/>
      <c r="W123" s="179"/>
      <c r="X123" s="179"/>
      <c r="Y123" s="179"/>
      <c r="Z123" s="179"/>
      <c r="AA123" s="222"/>
      <c r="AB123" s="222"/>
      <c r="AC123" s="222"/>
      <c r="AD123" s="179"/>
      <c r="AE123" s="179"/>
      <c r="AF123" s="179"/>
      <c r="AG123" s="179"/>
      <c r="AH123" s="179"/>
      <c r="AI123" s="179"/>
      <c r="AJ123" s="179"/>
    </row>
    <row r="124" spans="2:36" x14ac:dyDescent="0.3">
      <c r="B124" s="224">
        <v>20100</v>
      </c>
      <c r="C124" s="209">
        <v>1981</v>
      </c>
      <c r="D124" s="206">
        <f t="shared" si="18"/>
        <v>9.8557213930348261E-2</v>
      </c>
      <c r="E124" s="208">
        <f t="shared" si="19"/>
        <v>0.25</v>
      </c>
      <c r="F124" s="207">
        <v>0</v>
      </c>
      <c r="G124" s="207">
        <v>158.47999999999999</v>
      </c>
      <c r="H124" s="207">
        <v>178.29</v>
      </c>
      <c r="I124" s="214">
        <v>0</v>
      </c>
      <c r="J124" s="211">
        <f t="shared" si="20"/>
        <v>0</v>
      </c>
      <c r="K124" s="212">
        <f t="shared" si="21"/>
        <v>0</v>
      </c>
      <c r="L124" s="214">
        <v>0</v>
      </c>
      <c r="M124" s="213">
        <v>0</v>
      </c>
      <c r="N124" s="213">
        <v>0</v>
      </c>
      <c r="O124" s="242">
        <f t="shared" si="17"/>
        <v>0.27249999999999974</v>
      </c>
      <c r="P124" s="242"/>
      <c r="Q124" s="179"/>
      <c r="R124" s="179"/>
      <c r="S124" s="179"/>
      <c r="T124" s="179"/>
      <c r="U124" s="179"/>
      <c r="V124" s="179"/>
      <c r="W124" s="179"/>
      <c r="X124" s="179"/>
      <c r="Y124" s="179"/>
      <c r="Z124" s="179"/>
      <c r="AA124" s="222"/>
      <c r="AB124" s="222"/>
      <c r="AC124" s="222"/>
      <c r="AD124" s="179"/>
      <c r="AE124" s="179"/>
      <c r="AF124" s="179"/>
      <c r="AG124" s="179"/>
      <c r="AH124" s="179"/>
      <c r="AI124" s="179"/>
      <c r="AJ124" s="179"/>
    </row>
    <row r="125" spans="2:36" x14ac:dyDescent="0.3">
      <c r="B125" s="224">
        <v>20200</v>
      </c>
      <c r="C125" s="209">
        <v>2007</v>
      </c>
      <c r="D125" s="206">
        <f t="shared" si="18"/>
        <v>9.9356435643564361E-2</v>
      </c>
      <c r="E125" s="208">
        <f t="shared" si="19"/>
        <v>0.26</v>
      </c>
      <c r="F125" s="207">
        <v>0</v>
      </c>
      <c r="G125" s="207">
        <v>160.56</v>
      </c>
      <c r="H125" s="207">
        <v>180.63</v>
      </c>
      <c r="I125" s="214">
        <v>0</v>
      </c>
      <c r="J125" s="211">
        <f t="shared" si="20"/>
        <v>0</v>
      </c>
      <c r="K125" s="212">
        <f t="shared" si="21"/>
        <v>0</v>
      </c>
      <c r="L125" s="214">
        <v>0</v>
      </c>
      <c r="M125" s="213">
        <v>0</v>
      </c>
      <c r="N125" s="213">
        <v>0</v>
      </c>
      <c r="O125" s="242">
        <f t="shared" si="17"/>
        <v>0.28340000000000115</v>
      </c>
      <c r="P125" s="242"/>
      <c r="Q125" s="179"/>
      <c r="R125" s="179"/>
      <c r="S125" s="179"/>
      <c r="T125" s="179"/>
      <c r="U125" s="179"/>
      <c r="V125" s="179"/>
      <c r="W125" s="179"/>
      <c r="X125" s="179"/>
      <c r="Y125" s="179"/>
      <c r="Z125" s="179"/>
      <c r="AA125" s="222"/>
      <c r="AB125" s="222"/>
      <c r="AC125" s="222"/>
      <c r="AD125" s="179"/>
      <c r="AE125" s="179"/>
      <c r="AF125" s="179"/>
      <c r="AG125" s="179"/>
      <c r="AH125" s="179"/>
      <c r="AI125" s="179"/>
      <c r="AJ125" s="179"/>
    </row>
    <row r="126" spans="2:36" x14ac:dyDescent="0.3">
      <c r="B126" s="224">
        <v>20300</v>
      </c>
      <c r="C126" s="209">
        <v>2033</v>
      </c>
      <c r="D126" s="206">
        <f t="shared" si="18"/>
        <v>0.10014778325123153</v>
      </c>
      <c r="E126" s="208">
        <f t="shared" si="19"/>
        <v>0.26</v>
      </c>
      <c r="F126" s="207">
        <v>0</v>
      </c>
      <c r="G126" s="207">
        <v>162.63999999999999</v>
      </c>
      <c r="H126" s="207">
        <v>182.97</v>
      </c>
      <c r="I126" s="214">
        <v>0</v>
      </c>
      <c r="J126" s="211">
        <f t="shared" si="20"/>
        <v>0</v>
      </c>
      <c r="K126" s="212">
        <f t="shared" si="21"/>
        <v>0</v>
      </c>
      <c r="L126" s="214">
        <v>0</v>
      </c>
      <c r="M126" s="213">
        <v>0</v>
      </c>
      <c r="N126" s="213">
        <v>0</v>
      </c>
      <c r="O126" s="242">
        <f t="shared" si="17"/>
        <v>0.28339999999999804</v>
      </c>
      <c r="P126" s="242"/>
      <c r="Q126" s="179"/>
      <c r="R126" s="179"/>
      <c r="S126" s="179"/>
      <c r="T126" s="179"/>
      <c r="U126" s="179"/>
      <c r="V126" s="179"/>
      <c r="W126" s="179"/>
      <c r="X126" s="179"/>
      <c r="Y126" s="179"/>
      <c r="Z126" s="179"/>
      <c r="AA126" s="222"/>
      <c r="AB126" s="222"/>
      <c r="AC126" s="222"/>
      <c r="AD126" s="179"/>
      <c r="AE126" s="179"/>
      <c r="AF126" s="179"/>
      <c r="AG126" s="179"/>
      <c r="AH126" s="179"/>
      <c r="AI126" s="179"/>
      <c r="AJ126" s="179"/>
    </row>
    <row r="127" spans="2:36" x14ac:dyDescent="0.3">
      <c r="B127" s="224">
        <v>20400</v>
      </c>
      <c r="C127" s="209">
        <v>2058</v>
      </c>
      <c r="D127" s="206">
        <f t="shared" si="18"/>
        <v>0.10088235294117646</v>
      </c>
      <c r="E127" s="208">
        <f t="shared" si="19"/>
        <v>0.25</v>
      </c>
      <c r="F127" s="207">
        <v>0</v>
      </c>
      <c r="G127" s="207">
        <v>164.64</v>
      </c>
      <c r="H127" s="207">
        <v>185.22</v>
      </c>
      <c r="I127" s="214">
        <v>0</v>
      </c>
      <c r="J127" s="211">
        <f t="shared" si="20"/>
        <v>0</v>
      </c>
      <c r="K127" s="212">
        <f t="shared" si="21"/>
        <v>0</v>
      </c>
      <c r="L127" s="214">
        <v>0</v>
      </c>
      <c r="M127" s="213">
        <v>0</v>
      </c>
      <c r="N127" s="213">
        <v>0</v>
      </c>
      <c r="O127" s="242">
        <f t="shared" si="17"/>
        <v>0.27249999999999802</v>
      </c>
      <c r="P127" s="242"/>
      <c r="Q127" s="179"/>
      <c r="R127" s="179"/>
      <c r="S127" s="179"/>
      <c r="T127" s="179"/>
      <c r="U127" s="179"/>
      <c r="V127" s="179"/>
      <c r="W127" s="179"/>
      <c r="X127" s="179"/>
      <c r="Y127" s="179"/>
      <c r="Z127" s="179"/>
      <c r="AA127" s="222"/>
      <c r="AB127" s="222"/>
      <c r="AC127" s="222"/>
      <c r="AD127" s="179"/>
      <c r="AE127" s="179"/>
      <c r="AF127" s="179"/>
      <c r="AG127" s="179"/>
      <c r="AH127" s="179"/>
      <c r="AI127" s="179"/>
      <c r="AJ127" s="179"/>
    </row>
    <row r="128" spans="2:36" x14ac:dyDescent="0.3">
      <c r="B128" s="224">
        <v>20500</v>
      </c>
      <c r="C128" s="209">
        <v>2084</v>
      </c>
      <c r="D128" s="206">
        <f t="shared" si="18"/>
        <v>0.10165853658536585</v>
      </c>
      <c r="E128" s="208">
        <f t="shared" si="19"/>
        <v>0.26</v>
      </c>
      <c r="F128" s="207">
        <v>0</v>
      </c>
      <c r="G128" s="207">
        <v>166.72</v>
      </c>
      <c r="H128" s="207">
        <v>187.56</v>
      </c>
      <c r="I128" s="214">
        <v>0</v>
      </c>
      <c r="J128" s="211">
        <f t="shared" si="20"/>
        <v>0</v>
      </c>
      <c r="K128" s="212">
        <f t="shared" si="21"/>
        <v>0</v>
      </c>
      <c r="L128" s="214">
        <v>0</v>
      </c>
      <c r="M128" s="213">
        <v>0</v>
      </c>
      <c r="N128" s="213">
        <v>0</v>
      </c>
      <c r="O128" s="242">
        <f t="shared" si="17"/>
        <v>0.28339999999999949</v>
      </c>
      <c r="P128" s="242"/>
      <c r="Q128" s="179"/>
      <c r="R128" s="179"/>
      <c r="S128" s="179"/>
      <c r="T128" s="179"/>
      <c r="U128" s="179"/>
      <c r="V128" s="179"/>
      <c r="W128" s="179"/>
      <c r="X128" s="179"/>
      <c r="Y128" s="179"/>
      <c r="Z128" s="179"/>
      <c r="AA128" s="222"/>
      <c r="AB128" s="222"/>
      <c r="AC128" s="222"/>
      <c r="AD128" s="179"/>
      <c r="AE128" s="179"/>
      <c r="AF128" s="179"/>
      <c r="AG128" s="179"/>
      <c r="AH128" s="179"/>
      <c r="AI128" s="179"/>
      <c r="AJ128" s="179"/>
    </row>
    <row r="129" spans="2:36" x14ac:dyDescent="0.3">
      <c r="B129" s="224">
        <v>20600</v>
      </c>
      <c r="C129" s="209">
        <v>2110</v>
      </c>
      <c r="D129" s="206">
        <f t="shared" si="18"/>
        <v>0.10242718446601942</v>
      </c>
      <c r="E129" s="208">
        <f t="shared" si="19"/>
        <v>0.26</v>
      </c>
      <c r="F129" s="207">
        <v>0</v>
      </c>
      <c r="G129" s="207">
        <v>168.8</v>
      </c>
      <c r="H129" s="207">
        <v>189.9</v>
      </c>
      <c r="I129" s="214">
        <v>0</v>
      </c>
      <c r="J129" s="211">
        <f t="shared" si="20"/>
        <v>0</v>
      </c>
      <c r="K129" s="212">
        <f t="shared" si="21"/>
        <v>0</v>
      </c>
      <c r="L129" s="214">
        <v>0</v>
      </c>
      <c r="M129" s="213">
        <v>0</v>
      </c>
      <c r="N129" s="213">
        <v>0</v>
      </c>
      <c r="O129" s="242">
        <f t="shared" si="17"/>
        <v>0.28340000000000087</v>
      </c>
      <c r="P129" s="242"/>
      <c r="Q129" s="179"/>
      <c r="R129" s="179"/>
      <c r="S129" s="179"/>
      <c r="T129" s="179"/>
      <c r="U129" s="179"/>
      <c r="V129" s="179"/>
      <c r="W129" s="179"/>
      <c r="X129" s="179"/>
      <c r="Y129" s="179"/>
      <c r="Z129" s="179"/>
      <c r="AA129" s="222"/>
      <c r="AB129" s="222"/>
      <c r="AC129" s="222"/>
      <c r="AD129" s="179"/>
      <c r="AE129" s="179"/>
      <c r="AF129" s="179"/>
      <c r="AG129" s="179"/>
      <c r="AH129" s="179"/>
      <c r="AI129" s="179"/>
      <c r="AJ129" s="179"/>
    </row>
    <row r="130" spans="2:36" x14ac:dyDescent="0.3">
      <c r="B130" s="224">
        <v>20700</v>
      </c>
      <c r="C130" s="209">
        <v>2135</v>
      </c>
      <c r="D130" s="206">
        <f t="shared" si="18"/>
        <v>0.10314009661835749</v>
      </c>
      <c r="E130" s="208">
        <f t="shared" si="19"/>
        <v>0.25</v>
      </c>
      <c r="F130" s="207">
        <v>0</v>
      </c>
      <c r="G130" s="207">
        <v>170.8</v>
      </c>
      <c r="H130" s="207">
        <v>192.15</v>
      </c>
      <c r="I130" s="214">
        <v>0</v>
      </c>
      <c r="J130" s="211">
        <f t="shared" si="20"/>
        <v>0</v>
      </c>
      <c r="K130" s="212">
        <f t="shared" si="21"/>
        <v>0</v>
      </c>
      <c r="L130" s="214">
        <v>0</v>
      </c>
      <c r="M130" s="213">
        <v>0</v>
      </c>
      <c r="N130" s="213">
        <v>0</v>
      </c>
      <c r="O130" s="242">
        <f t="shared" si="17"/>
        <v>0.27250000000000085</v>
      </c>
      <c r="P130" s="242"/>
      <c r="Q130" s="179"/>
      <c r="R130" s="179"/>
      <c r="S130" s="179"/>
      <c r="T130" s="179"/>
      <c r="U130" s="179"/>
      <c r="V130" s="179"/>
      <c r="W130" s="179"/>
      <c r="X130" s="179"/>
      <c r="Y130" s="179"/>
      <c r="Z130" s="179"/>
      <c r="AA130" s="222"/>
      <c r="AB130" s="222"/>
      <c r="AC130" s="222"/>
      <c r="AD130" s="179"/>
      <c r="AE130" s="179"/>
      <c r="AF130" s="179"/>
      <c r="AG130" s="179"/>
      <c r="AH130" s="179"/>
      <c r="AI130" s="179"/>
      <c r="AJ130" s="179"/>
    </row>
    <row r="131" spans="2:36" x14ac:dyDescent="0.3">
      <c r="B131" s="224">
        <v>20800</v>
      </c>
      <c r="C131" s="209">
        <v>2161</v>
      </c>
      <c r="D131" s="206">
        <f t="shared" si="18"/>
        <v>0.10389423076923077</v>
      </c>
      <c r="E131" s="208">
        <f t="shared" si="19"/>
        <v>0.26</v>
      </c>
      <c r="F131" s="207">
        <v>0</v>
      </c>
      <c r="G131" s="207">
        <v>172.88</v>
      </c>
      <c r="H131" s="207">
        <v>194.49</v>
      </c>
      <c r="I131" s="214">
        <v>0</v>
      </c>
      <c r="J131" s="211">
        <f t="shared" si="20"/>
        <v>0</v>
      </c>
      <c r="K131" s="212">
        <f t="shared" si="21"/>
        <v>0</v>
      </c>
      <c r="L131" s="214">
        <v>0</v>
      </c>
      <c r="M131" s="213">
        <v>0</v>
      </c>
      <c r="N131" s="213">
        <v>0</v>
      </c>
      <c r="O131" s="242">
        <f t="shared" si="17"/>
        <v>0.28339999999999776</v>
      </c>
      <c r="P131" s="242"/>
      <c r="Q131" s="179"/>
      <c r="R131" s="179"/>
      <c r="S131" s="179"/>
      <c r="T131" s="179"/>
      <c r="U131" s="179"/>
      <c r="V131" s="179"/>
      <c r="W131" s="179"/>
      <c r="X131" s="179"/>
      <c r="Y131" s="179"/>
      <c r="Z131" s="179"/>
      <c r="AA131" s="222"/>
      <c r="AB131" s="222"/>
      <c r="AC131" s="222"/>
      <c r="AD131" s="179"/>
      <c r="AE131" s="179"/>
      <c r="AF131" s="179"/>
      <c r="AG131" s="179"/>
      <c r="AH131" s="179"/>
      <c r="AI131" s="179"/>
      <c r="AJ131" s="179"/>
    </row>
    <row r="132" spans="2:36" x14ac:dyDescent="0.3">
      <c r="B132" s="224">
        <v>20900</v>
      </c>
      <c r="C132" s="209">
        <v>2187</v>
      </c>
      <c r="D132" s="206">
        <f t="shared" si="18"/>
        <v>0.10464114832535885</v>
      </c>
      <c r="E132" s="208">
        <f t="shared" si="19"/>
        <v>0.26</v>
      </c>
      <c r="F132" s="207">
        <v>0</v>
      </c>
      <c r="G132" s="207">
        <v>174.96</v>
      </c>
      <c r="H132" s="207">
        <v>196.83</v>
      </c>
      <c r="I132" s="214">
        <v>0</v>
      </c>
      <c r="J132" s="211">
        <f t="shared" si="20"/>
        <v>0</v>
      </c>
      <c r="K132" s="212">
        <f t="shared" si="21"/>
        <v>0</v>
      </c>
      <c r="L132" s="214">
        <v>0</v>
      </c>
      <c r="M132" s="213">
        <v>0</v>
      </c>
      <c r="N132" s="213">
        <v>0</v>
      </c>
      <c r="O132" s="242">
        <f t="shared" si="17"/>
        <v>0.28339999999999921</v>
      </c>
      <c r="P132" s="242"/>
      <c r="Q132" s="179"/>
      <c r="R132" s="179"/>
      <c r="S132" s="179"/>
      <c r="T132" s="179"/>
      <c r="U132" s="179"/>
      <c r="V132" s="179"/>
      <c r="W132" s="179"/>
      <c r="X132" s="179"/>
      <c r="Y132" s="179"/>
      <c r="Z132" s="179"/>
      <c r="AA132" s="222"/>
      <c r="AB132" s="222"/>
      <c r="AC132" s="222"/>
      <c r="AD132" s="179"/>
      <c r="AE132" s="179"/>
      <c r="AF132" s="179"/>
      <c r="AG132" s="179"/>
      <c r="AH132" s="179"/>
      <c r="AI132" s="179"/>
      <c r="AJ132" s="179"/>
    </row>
    <row r="133" spans="2:36" x14ac:dyDescent="0.3">
      <c r="B133" s="224">
        <v>21000</v>
      </c>
      <c r="C133" s="209">
        <v>2213</v>
      </c>
      <c r="D133" s="206">
        <f t="shared" si="18"/>
        <v>0.10538095238095238</v>
      </c>
      <c r="E133" s="208">
        <f t="shared" si="19"/>
        <v>0.26</v>
      </c>
      <c r="F133" s="207">
        <v>0</v>
      </c>
      <c r="G133" s="207">
        <v>177.04</v>
      </c>
      <c r="H133" s="207">
        <v>199.17</v>
      </c>
      <c r="I133" s="214">
        <v>0</v>
      </c>
      <c r="J133" s="211">
        <f t="shared" si="20"/>
        <v>0</v>
      </c>
      <c r="K133" s="212">
        <f t="shared" si="21"/>
        <v>0</v>
      </c>
      <c r="L133" s="214">
        <v>0</v>
      </c>
      <c r="M133" s="213">
        <v>0</v>
      </c>
      <c r="N133" s="213">
        <v>0</v>
      </c>
      <c r="O133" s="242">
        <f t="shared" ref="O133:O196" si="22">(C133+F133+H133-C132-F132-H132)/100</f>
        <v>0.2834000000000006</v>
      </c>
      <c r="P133" s="242"/>
      <c r="Q133" s="179"/>
      <c r="R133" s="179"/>
      <c r="S133" s="179"/>
      <c r="T133" s="179"/>
      <c r="U133" s="179"/>
      <c r="V133" s="179"/>
      <c r="W133" s="179"/>
      <c r="X133" s="179"/>
      <c r="Y133" s="179"/>
      <c r="Z133" s="179"/>
      <c r="AA133" s="222"/>
      <c r="AB133" s="222"/>
      <c r="AC133" s="222"/>
      <c r="AD133" s="179"/>
      <c r="AE133" s="179"/>
      <c r="AF133" s="179"/>
      <c r="AG133" s="179"/>
      <c r="AH133" s="179"/>
      <c r="AI133" s="179"/>
      <c r="AJ133" s="179"/>
    </row>
    <row r="134" spans="2:36" x14ac:dyDescent="0.3">
      <c r="B134" s="224">
        <v>21100</v>
      </c>
      <c r="C134" s="209">
        <v>2239</v>
      </c>
      <c r="D134" s="206">
        <f t="shared" si="18"/>
        <v>0.10611374407582938</v>
      </c>
      <c r="E134" s="208">
        <f t="shared" si="19"/>
        <v>0.26</v>
      </c>
      <c r="F134" s="207">
        <v>0</v>
      </c>
      <c r="G134" s="207">
        <v>179.12</v>
      </c>
      <c r="H134" s="207">
        <v>201.51</v>
      </c>
      <c r="I134" s="214">
        <v>0</v>
      </c>
      <c r="J134" s="211">
        <f t="shared" si="20"/>
        <v>0</v>
      </c>
      <c r="K134" s="212">
        <f t="shared" si="21"/>
        <v>0</v>
      </c>
      <c r="L134" s="214">
        <v>0</v>
      </c>
      <c r="M134" s="213">
        <v>0</v>
      </c>
      <c r="N134" s="213">
        <v>0</v>
      </c>
      <c r="O134" s="242">
        <f t="shared" si="22"/>
        <v>0.28340000000000232</v>
      </c>
      <c r="P134" s="242"/>
      <c r="Q134" s="179"/>
      <c r="R134" s="179"/>
      <c r="S134" s="179"/>
      <c r="T134" s="179"/>
      <c r="U134" s="179"/>
      <c r="V134" s="179"/>
      <c r="W134" s="179"/>
      <c r="X134" s="179"/>
      <c r="Y134" s="179"/>
      <c r="Z134" s="179"/>
      <c r="AA134" s="222"/>
      <c r="AB134" s="222"/>
      <c r="AC134" s="222"/>
      <c r="AD134" s="179"/>
      <c r="AE134" s="179"/>
      <c r="AF134" s="179"/>
      <c r="AG134" s="179"/>
      <c r="AH134" s="179"/>
      <c r="AI134" s="179"/>
      <c r="AJ134" s="179"/>
    </row>
    <row r="135" spans="2:36" x14ac:dyDescent="0.3">
      <c r="B135" s="224">
        <v>21200</v>
      </c>
      <c r="C135" s="209">
        <v>2265</v>
      </c>
      <c r="D135" s="206">
        <f t="shared" si="18"/>
        <v>0.10683962264150944</v>
      </c>
      <c r="E135" s="208">
        <f t="shared" si="19"/>
        <v>0.26</v>
      </c>
      <c r="F135" s="207">
        <v>0</v>
      </c>
      <c r="G135" s="207">
        <v>181.2</v>
      </c>
      <c r="H135" s="207">
        <v>203.85</v>
      </c>
      <c r="I135" s="214">
        <v>0</v>
      </c>
      <c r="J135" s="211">
        <f t="shared" si="20"/>
        <v>0</v>
      </c>
      <c r="K135" s="212">
        <f t="shared" si="21"/>
        <v>0</v>
      </c>
      <c r="L135" s="214">
        <v>0</v>
      </c>
      <c r="M135" s="213">
        <v>0</v>
      </c>
      <c r="N135" s="213">
        <v>0</v>
      </c>
      <c r="O135" s="242">
        <f t="shared" si="22"/>
        <v>0.28339999999999921</v>
      </c>
      <c r="P135" s="242"/>
      <c r="Q135" s="179"/>
      <c r="R135" s="179"/>
      <c r="S135" s="179"/>
      <c r="T135" s="179"/>
      <c r="U135" s="179"/>
      <c r="V135" s="179"/>
      <c r="W135" s="179"/>
      <c r="X135" s="179"/>
      <c r="Y135" s="179"/>
      <c r="Z135" s="179"/>
      <c r="AA135" s="222"/>
      <c r="AB135" s="222"/>
      <c r="AC135" s="222"/>
      <c r="AD135" s="179"/>
      <c r="AE135" s="179"/>
      <c r="AF135" s="179"/>
      <c r="AG135" s="179"/>
      <c r="AH135" s="179"/>
      <c r="AI135" s="179"/>
      <c r="AJ135" s="179"/>
    </row>
    <row r="136" spans="2:36" x14ac:dyDescent="0.3">
      <c r="B136" s="224">
        <v>21300</v>
      </c>
      <c r="C136" s="209">
        <v>2291</v>
      </c>
      <c r="D136" s="206">
        <f t="shared" si="18"/>
        <v>0.10755868544600938</v>
      </c>
      <c r="E136" s="208">
        <f t="shared" si="19"/>
        <v>0.26</v>
      </c>
      <c r="F136" s="207">
        <v>0</v>
      </c>
      <c r="G136" s="207">
        <v>183.28</v>
      </c>
      <c r="H136" s="207">
        <v>206.19</v>
      </c>
      <c r="I136" s="214">
        <v>0</v>
      </c>
      <c r="J136" s="211">
        <f t="shared" si="20"/>
        <v>0</v>
      </c>
      <c r="K136" s="212">
        <f t="shared" si="21"/>
        <v>0</v>
      </c>
      <c r="L136" s="214">
        <v>0</v>
      </c>
      <c r="M136" s="213">
        <v>0</v>
      </c>
      <c r="N136" s="213">
        <v>0</v>
      </c>
      <c r="O136" s="242">
        <f t="shared" si="22"/>
        <v>0.2834000000000006</v>
      </c>
      <c r="P136" s="242"/>
      <c r="Q136" s="179"/>
      <c r="R136" s="179"/>
      <c r="S136" s="179"/>
      <c r="T136" s="179"/>
      <c r="U136" s="179"/>
      <c r="V136" s="179"/>
      <c r="W136" s="179"/>
      <c r="X136" s="179"/>
      <c r="Y136" s="179"/>
      <c r="Z136" s="179"/>
      <c r="AA136" s="222"/>
      <c r="AB136" s="222"/>
      <c r="AC136" s="222"/>
      <c r="AD136" s="179"/>
      <c r="AE136" s="179"/>
      <c r="AF136" s="179"/>
      <c r="AG136" s="179"/>
      <c r="AH136" s="179"/>
      <c r="AI136" s="179"/>
      <c r="AJ136" s="179"/>
    </row>
    <row r="137" spans="2:36" x14ac:dyDescent="0.3">
      <c r="B137" s="224">
        <v>21400</v>
      </c>
      <c r="C137" s="209">
        <v>2317</v>
      </c>
      <c r="D137" s="206">
        <f t="shared" si="18"/>
        <v>0.10827102803738317</v>
      </c>
      <c r="E137" s="208">
        <f t="shared" si="19"/>
        <v>0.26</v>
      </c>
      <c r="F137" s="207">
        <v>0</v>
      </c>
      <c r="G137" s="207">
        <v>185.36</v>
      </c>
      <c r="H137" s="207">
        <v>208.53</v>
      </c>
      <c r="I137" s="214">
        <v>0</v>
      </c>
      <c r="J137" s="211">
        <f t="shared" si="20"/>
        <v>0</v>
      </c>
      <c r="K137" s="212">
        <f t="shared" si="21"/>
        <v>0</v>
      </c>
      <c r="L137" s="214">
        <v>0</v>
      </c>
      <c r="M137" s="213">
        <v>0</v>
      </c>
      <c r="N137" s="213">
        <v>0</v>
      </c>
      <c r="O137" s="242">
        <f t="shared" si="22"/>
        <v>0.28340000000000204</v>
      </c>
      <c r="P137" s="242"/>
      <c r="Q137" s="179"/>
      <c r="R137" s="179"/>
      <c r="S137" s="179"/>
      <c r="T137" s="179"/>
      <c r="U137" s="179"/>
      <c r="V137" s="179"/>
      <c r="W137" s="179"/>
      <c r="X137" s="179"/>
      <c r="Y137" s="179"/>
      <c r="Z137" s="179"/>
      <c r="AA137" s="222"/>
      <c r="AB137" s="222"/>
      <c r="AC137" s="222"/>
      <c r="AD137" s="179"/>
      <c r="AE137" s="179"/>
      <c r="AF137" s="179"/>
      <c r="AG137" s="179"/>
      <c r="AH137" s="179"/>
      <c r="AI137" s="179"/>
      <c r="AJ137" s="179"/>
    </row>
    <row r="138" spans="2:36" x14ac:dyDescent="0.3">
      <c r="B138" s="224">
        <v>21500</v>
      </c>
      <c r="C138" s="209">
        <v>2343</v>
      </c>
      <c r="D138" s="206">
        <f t="shared" si="18"/>
        <v>0.10897674418604651</v>
      </c>
      <c r="E138" s="208">
        <f t="shared" si="19"/>
        <v>0.26</v>
      </c>
      <c r="F138" s="207">
        <v>0</v>
      </c>
      <c r="G138" s="207">
        <v>187.44</v>
      </c>
      <c r="H138" s="207">
        <v>210.87</v>
      </c>
      <c r="I138" s="214">
        <v>0</v>
      </c>
      <c r="J138" s="211">
        <f t="shared" si="20"/>
        <v>0</v>
      </c>
      <c r="K138" s="212">
        <f t="shared" si="21"/>
        <v>0</v>
      </c>
      <c r="L138" s="214">
        <v>0</v>
      </c>
      <c r="M138" s="213">
        <v>0</v>
      </c>
      <c r="N138" s="213">
        <v>0</v>
      </c>
      <c r="O138" s="242">
        <f t="shared" si="22"/>
        <v>0.28339999999999888</v>
      </c>
      <c r="P138" s="242"/>
      <c r="Q138" s="179"/>
      <c r="R138" s="179"/>
      <c r="S138" s="179"/>
      <c r="T138" s="179"/>
      <c r="U138" s="179"/>
      <c r="V138" s="179"/>
      <c r="W138" s="179"/>
      <c r="X138" s="179"/>
      <c r="Y138" s="179"/>
      <c r="Z138" s="179"/>
      <c r="AA138" s="222"/>
      <c r="AB138" s="222"/>
      <c r="AC138" s="222"/>
      <c r="AD138" s="179"/>
      <c r="AE138" s="179"/>
      <c r="AF138" s="179"/>
      <c r="AG138" s="179"/>
      <c r="AH138" s="179"/>
      <c r="AI138" s="179"/>
      <c r="AJ138" s="179"/>
    </row>
    <row r="139" spans="2:36" x14ac:dyDescent="0.3">
      <c r="B139" s="224">
        <v>21600</v>
      </c>
      <c r="C139" s="209">
        <v>2369</v>
      </c>
      <c r="D139" s="206">
        <f t="shared" si="18"/>
        <v>0.10967592592592593</v>
      </c>
      <c r="E139" s="208">
        <f t="shared" si="19"/>
        <v>0.26</v>
      </c>
      <c r="F139" s="207">
        <v>0</v>
      </c>
      <c r="G139" s="207">
        <v>189.52</v>
      </c>
      <c r="H139" s="207">
        <v>213.21</v>
      </c>
      <c r="I139" s="214">
        <v>0</v>
      </c>
      <c r="J139" s="211">
        <f t="shared" si="20"/>
        <v>0</v>
      </c>
      <c r="K139" s="212">
        <f t="shared" si="21"/>
        <v>0</v>
      </c>
      <c r="L139" s="214">
        <v>0</v>
      </c>
      <c r="M139" s="213">
        <v>0</v>
      </c>
      <c r="N139" s="213">
        <v>0</v>
      </c>
      <c r="O139" s="242">
        <f t="shared" si="22"/>
        <v>0.28340000000000032</v>
      </c>
      <c r="P139" s="242"/>
      <c r="Q139" s="179"/>
      <c r="R139" s="179"/>
      <c r="S139" s="179"/>
      <c r="T139" s="179"/>
      <c r="U139" s="179"/>
      <c r="V139" s="179"/>
      <c r="W139" s="179"/>
      <c r="X139" s="179"/>
      <c r="Y139" s="179"/>
      <c r="Z139" s="179"/>
      <c r="AA139" s="222"/>
      <c r="AB139" s="222"/>
      <c r="AC139" s="222"/>
      <c r="AD139" s="179"/>
      <c r="AE139" s="179"/>
      <c r="AF139" s="179"/>
      <c r="AG139" s="179"/>
      <c r="AH139" s="179"/>
      <c r="AI139" s="179"/>
      <c r="AJ139" s="179"/>
    </row>
    <row r="140" spans="2:36" x14ac:dyDescent="0.3">
      <c r="B140" s="224">
        <v>21700</v>
      </c>
      <c r="C140" s="209">
        <v>2395</v>
      </c>
      <c r="D140" s="206">
        <f t="shared" si="18"/>
        <v>0.11036866359447005</v>
      </c>
      <c r="E140" s="208">
        <f t="shared" si="19"/>
        <v>0.26</v>
      </c>
      <c r="F140" s="207">
        <v>0</v>
      </c>
      <c r="G140" s="207">
        <v>191.6</v>
      </c>
      <c r="H140" s="207">
        <v>215.55</v>
      </c>
      <c r="I140" s="214">
        <v>0</v>
      </c>
      <c r="J140" s="211">
        <f t="shared" si="20"/>
        <v>0</v>
      </c>
      <c r="K140" s="212">
        <f t="shared" si="21"/>
        <v>0</v>
      </c>
      <c r="L140" s="214">
        <v>0</v>
      </c>
      <c r="M140" s="213">
        <v>0</v>
      </c>
      <c r="N140" s="213">
        <v>0</v>
      </c>
      <c r="O140" s="242">
        <f t="shared" si="22"/>
        <v>0.28340000000000176</v>
      </c>
      <c r="P140" s="242"/>
      <c r="Q140" s="179"/>
      <c r="R140" s="179"/>
      <c r="S140" s="179"/>
      <c r="T140" s="179"/>
      <c r="U140" s="179"/>
      <c r="V140" s="179"/>
      <c r="W140" s="179"/>
      <c r="X140" s="179"/>
      <c r="Y140" s="179"/>
      <c r="Z140" s="179"/>
      <c r="AA140" s="222"/>
      <c r="AB140" s="222"/>
      <c r="AC140" s="222"/>
      <c r="AD140" s="179"/>
      <c r="AE140" s="179"/>
      <c r="AF140" s="179"/>
      <c r="AG140" s="179"/>
      <c r="AH140" s="179"/>
      <c r="AI140" s="179"/>
      <c r="AJ140" s="179"/>
    </row>
    <row r="141" spans="2:36" x14ac:dyDescent="0.3">
      <c r="B141" s="224">
        <v>21800</v>
      </c>
      <c r="C141" s="209">
        <v>2421</v>
      </c>
      <c r="D141" s="206">
        <f t="shared" si="18"/>
        <v>0.11105504587155964</v>
      </c>
      <c r="E141" s="208">
        <f t="shared" si="19"/>
        <v>0.26</v>
      </c>
      <c r="F141" s="207">
        <v>0</v>
      </c>
      <c r="G141" s="207">
        <v>193.68</v>
      </c>
      <c r="H141" s="207">
        <v>217.89</v>
      </c>
      <c r="I141" s="214">
        <v>0</v>
      </c>
      <c r="J141" s="211">
        <f t="shared" si="20"/>
        <v>0</v>
      </c>
      <c r="K141" s="212">
        <f t="shared" si="21"/>
        <v>0</v>
      </c>
      <c r="L141" s="214">
        <v>0</v>
      </c>
      <c r="M141" s="213">
        <v>0</v>
      </c>
      <c r="N141" s="213">
        <v>0</v>
      </c>
      <c r="O141" s="242">
        <f t="shared" si="22"/>
        <v>0.2833999999999986</v>
      </c>
      <c r="P141" s="242"/>
      <c r="Q141" s="179"/>
      <c r="R141" s="179"/>
      <c r="S141" s="179"/>
      <c r="T141" s="179"/>
      <c r="U141" s="179"/>
      <c r="V141" s="179"/>
      <c r="W141" s="179"/>
      <c r="X141" s="179"/>
      <c r="Y141" s="179"/>
      <c r="Z141" s="179"/>
      <c r="AA141" s="222"/>
      <c r="AB141" s="222"/>
      <c r="AC141" s="222"/>
      <c r="AD141" s="179"/>
      <c r="AE141" s="179"/>
      <c r="AF141" s="179"/>
      <c r="AG141" s="179"/>
      <c r="AH141" s="179"/>
      <c r="AI141" s="179"/>
      <c r="AJ141" s="179"/>
    </row>
    <row r="142" spans="2:36" x14ac:dyDescent="0.3">
      <c r="B142" s="224">
        <v>21900</v>
      </c>
      <c r="C142" s="209">
        <v>2448</v>
      </c>
      <c r="D142" s="206">
        <f t="shared" si="18"/>
        <v>0.11178082191780822</v>
      </c>
      <c r="E142" s="208">
        <f t="shared" si="19"/>
        <v>0.27</v>
      </c>
      <c r="F142" s="207">
        <v>0</v>
      </c>
      <c r="G142" s="207">
        <v>195.84</v>
      </c>
      <c r="H142" s="207">
        <v>220.32</v>
      </c>
      <c r="I142" s="214">
        <v>10</v>
      </c>
      <c r="J142" s="211">
        <f t="shared" si="20"/>
        <v>4.5662100456621003E-4</v>
      </c>
      <c r="K142" s="212">
        <f t="shared" si="21"/>
        <v>0.1</v>
      </c>
      <c r="L142" s="214">
        <v>0</v>
      </c>
      <c r="M142" s="213">
        <v>0.8</v>
      </c>
      <c r="N142" s="213">
        <v>0.9</v>
      </c>
      <c r="O142" s="242">
        <f t="shared" si="22"/>
        <v>0.29430000000000178</v>
      </c>
      <c r="P142" s="242"/>
      <c r="Q142" s="179"/>
      <c r="R142" s="179"/>
      <c r="S142" s="179"/>
      <c r="T142" s="179"/>
      <c r="U142" s="179"/>
      <c r="V142" s="179"/>
      <c r="W142" s="179"/>
      <c r="X142" s="179"/>
      <c r="Y142" s="179"/>
      <c r="Z142" s="179"/>
      <c r="AA142" s="222"/>
      <c r="AB142" s="222"/>
      <c r="AC142" s="222"/>
      <c r="AD142" s="179"/>
      <c r="AE142" s="179"/>
      <c r="AF142" s="179"/>
      <c r="AG142" s="179"/>
      <c r="AH142" s="179"/>
      <c r="AI142" s="179"/>
      <c r="AJ142" s="179"/>
    </row>
    <row r="143" spans="2:36" x14ac:dyDescent="0.3">
      <c r="B143" s="224">
        <v>22000</v>
      </c>
      <c r="C143" s="209">
        <v>2474</v>
      </c>
      <c r="D143" s="206">
        <f t="shared" si="18"/>
        <v>0.11245454545454546</v>
      </c>
      <c r="E143" s="208">
        <f t="shared" si="19"/>
        <v>0.26</v>
      </c>
      <c r="F143" s="207">
        <v>0</v>
      </c>
      <c r="G143" s="207">
        <v>197.92</v>
      </c>
      <c r="H143" s="207">
        <v>222.66</v>
      </c>
      <c r="I143" s="214">
        <v>24</v>
      </c>
      <c r="J143" s="211">
        <f t="shared" si="20"/>
        <v>1.090909090909091E-3</v>
      </c>
      <c r="K143" s="212">
        <f t="shared" si="21"/>
        <v>0.14000000000000001</v>
      </c>
      <c r="L143" s="214">
        <v>0</v>
      </c>
      <c r="M143" s="213">
        <v>1.92</v>
      </c>
      <c r="N143" s="213">
        <v>2.16</v>
      </c>
      <c r="O143" s="242">
        <f t="shared" si="22"/>
        <v>0.2833999999999986</v>
      </c>
      <c r="P143" s="242"/>
      <c r="Q143" s="179"/>
      <c r="R143" s="179"/>
      <c r="S143" s="179"/>
      <c r="T143" s="179"/>
      <c r="U143" s="179"/>
      <c r="V143" s="179"/>
      <c r="W143" s="179"/>
      <c r="X143" s="179"/>
      <c r="Y143" s="179"/>
      <c r="Z143" s="179"/>
      <c r="AA143" s="222"/>
      <c r="AB143" s="222"/>
      <c r="AC143" s="222"/>
      <c r="AD143" s="179"/>
      <c r="AE143" s="179"/>
      <c r="AF143" s="179"/>
      <c r="AG143" s="179"/>
      <c r="AH143" s="179"/>
      <c r="AI143" s="179"/>
      <c r="AJ143" s="179"/>
    </row>
    <row r="144" spans="2:36" x14ac:dyDescent="0.3">
      <c r="B144" s="224">
        <v>22100</v>
      </c>
      <c r="C144" s="209">
        <v>2500</v>
      </c>
      <c r="D144" s="206">
        <f t="shared" si="18"/>
        <v>0.11312217194570136</v>
      </c>
      <c r="E144" s="208">
        <f t="shared" si="19"/>
        <v>0.26</v>
      </c>
      <c r="F144" s="207">
        <v>0</v>
      </c>
      <c r="G144" s="207">
        <v>200</v>
      </c>
      <c r="H144" s="207">
        <v>225</v>
      </c>
      <c r="I144" s="214">
        <v>40</v>
      </c>
      <c r="J144" s="211">
        <f t="shared" si="20"/>
        <v>1.8099547511312218E-3</v>
      </c>
      <c r="K144" s="212">
        <f t="shared" si="21"/>
        <v>0.16</v>
      </c>
      <c r="L144" s="214">
        <v>0</v>
      </c>
      <c r="M144" s="213">
        <v>3.2</v>
      </c>
      <c r="N144" s="213">
        <v>3.6</v>
      </c>
      <c r="O144" s="242">
        <f t="shared" si="22"/>
        <v>0.28340000000000004</v>
      </c>
      <c r="P144" s="242"/>
      <c r="Q144" s="179"/>
      <c r="R144" s="179"/>
      <c r="S144" s="179"/>
      <c r="T144" s="179"/>
      <c r="U144" s="179"/>
      <c r="V144" s="179"/>
      <c r="W144" s="179"/>
      <c r="X144" s="179"/>
      <c r="Y144" s="179"/>
      <c r="Z144" s="179"/>
      <c r="AA144" s="222"/>
      <c r="AB144" s="222"/>
      <c r="AC144" s="222"/>
      <c r="AD144" s="179"/>
      <c r="AE144" s="179"/>
      <c r="AF144" s="179"/>
      <c r="AG144" s="179"/>
      <c r="AH144" s="179"/>
      <c r="AI144" s="179"/>
      <c r="AJ144" s="179"/>
    </row>
    <row r="145" spans="2:36" x14ac:dyDescent="0.3">
      <c r="B145" s="224">
        <v>22200</v>
      </c>
      <c r="C145" s="209">
        <v>2526</v>
      </c>
      <c r="D145" s="206">
        <f t="shared" si="18"/>
        <v>0.11378378378378379</v>
      </c>
      <c r="E145" s="208">
        <f t="shared" si="19"/>
        <v>0.26</v>
      </c>
      <c r="F145" s="207">
        <v>0</v>
      </c>
      <c r="G145" s="207">
        <v>202.08</v>
      </c>
      <c r="H145" s="207">
        <v>227.34</v>
      </c>
      <c r="I145" s="214">
        <v>54</v>
      </c>
      <c r="J145" s="211">
        <f t="shared" si="20"/>
        <v>2.4324324324324323E-3</v>
      </c>
      <c r="K145" s="212">
        <f t="shared" si="21"/>
        <v>0.14000000000000001</v>
      </c>
      <c r="L145" s="214">
        <v>0</v>
      </c>
      <c r="M145" s="213">
        <v>4.32</v>
      </c>
      <c r="N145" s="213">
        <v>4.8600000000000003</v>
      </c>
      <c r="O145" s="242">
        <f t="shared" si="22"/>
        <v>0.28340000000000143</v>
      </c>
      <c r="P145" s="242"/>
      <c r="Q145" s="179"/>
      <c r="R145" s="179"/>
      <c r="S145" s="179"/>
      <c r="T145" s="179"/>
      <c r="U145" s="179"/>
      <c r="V145" s="179"/>
      <c r="W145" s="179"/>
      <c r="X145" s="179"/>
      <c r="Y145" s="179"/>
      <c r="Z145" s="179"/>
      <c r="AA145" s="222"/>
      <c r="AB145" s="222"/>
      <c r="AC145" s="222"/>
      <c r="AD145" s="179"/>
      <c r="AE145" s="179"/>
      <c r="AF145" s="179"/>
      <c r="AG145" s="179"/>
      <c r="AH145" s="179"/>
      <c r="AI145" s="179"/>
      <c r="AJ145" s="179"/>
    </row>
    <row r="146" spans="2:36" x14ac:dyDescent="0.3">
      <c r="B146" s="224">
        <v>22300</v>
      </c>
      <c r="C146" s="209">
        <v>2553</v>
      </c>
      <c r="D146" s="206">
        <f t="shared" si="18"/>
        <v>0.11448430493273543</v>
      </c>
      <c r="E146" s="208">
        <f t="shared" si="19"/>
        <v>0.27</v>
      </c>
      <c r="F146" s="207">
        <v>0</v>
      </c>
      <c r="G146" s="207">
        <v>204.24</v>
      </c>
      <c r="H146" s="207">
        <v>229.77</v>
      </c>
      <c r="I146" s="214">
        <v>68</v>
      </c>
      <c r="J146" s="211">
        <f t="shared" si="20"/>
        <v>3.0493273542600897E-3</v>
      </c>
      <c r="K146" s="212">
        <f t="shared" si="21"/>
        <v>0.14000000000000001</v>
      </c>
      <c r="L146" s="214">
        <v>0</v>
      </c>
      <c r="M146" s="213">
        <v>5.44</v>
      </c>
      <c r="N146" s="213">
        <v>6.12</v>
      </c>
      <c r="O146" s="242">
        <f t="shared" si="22"/>
        <v>0.29429999999999978</v>
      </c>
      <c r="P146" s="242"/>
      <c r="Q146" s="179"/>
      <c r="R146" s="179"/>
      <c r="S146" s="179"/>
      <c r="T146" s="179"/>
      <c r="U146" s="179"/>
      <c r="V146" s="179"/>
      <c r="W146" s="179"/>
      <c r="X146" s="179"/>
      <c r="Y146" s="179"/>
      <c r="Z146" s="179"/>
      <c r="AA146" s="222"/>
      <c r="AB146" s="222"/>
      <c r="AC146" s="222"/>
      <c r="AD146" s="179"/>
      <c r="AE146" s="179"/>
      <c r="AF146" s="179"/>
      <c r="AG146" s="179"/>
      <c r="AH146" s="179"/>
      <c r="AI146" s="179"/>
      <c r="AJ146" s="179"/>
    </row>
    <row r="147" spans="2:36" x14ac:dyDescent="0.3">
      <c r="B147" s="224">
        <v>22400</v>
      </c>
      <c r="C147" s="209">
        <v>2579</v>
      </c>
      <c r="D147" s="206">
        <f t="shared" si="18"/>
        <v>0.11513392857142857</v>
      </c>
      <c r="E147" s="208">
        <f t="shared" si="19"/>
        <v>0.26</v>
      </c>
      <c r="F147" s="207">
        <v>0</v>
      </c>
      <c r="G147" s="207">
        <v>206.32</v>
      </c>
      <c r="H147" s="207">
        <v>232.11</v>
      </c>
      <c r="I147" s="214">
        <v>82</v>
      </c>
      <c r="J147" s="211">
        <f t="shared" si="20"/>
        <v>3.6607142857142858E-3</v>
      </c>
      <c r="K147" s="212">
        <f t="shared" si="21"/>
        <v>0.14000000000000001</v>
      </c>
      <c r="L147" s="214">
        <v>0</v>
      </c>
      <c r="M147" s="213">
        <v>6.56</v>
      </c>
      <c r="N147" s="213">
        <v>7.38</v>
      </c>
      <c r="O147" s="242">
        <f t="shared" si="22"/>
        <v>0.28340000000000115</v>
      </c>
      <c r="P147" s="242"/>
      <c r="Q147" s="179"/>
      <c r="R147" s="179"/>
      <c r="S147" s="179"/>
      <c r="T147" s="179"/>
      <c r="U147" s="179"/>
      <c r="V147" s="179"/>
      <c r="W147" s="179"/>
      <c r="X147" s="179"/>
      <c r="Y147" s="179"/>
      <c r="Z147" s="179"/>
      <c r="AA147" s="222"/>
      <c r="AB147" s="222"/>
      <c r="AC147" s="222"/>
      <c r="AD147" s="179"/>
      <c r="AE147" s="179"/>
      <c r="AF147" s="179"/>
      <c r="AG147" s="179"/>
      <c r="AH147" s="179"/>
      <c r="AI147" s="179"/>
      <c r="AJ147" s="179"/>
    </row>
    <row r="148" spans="2:36" x14ac:dyDescent="0.3">
      <c r="B148" s="224">
        <v>22500</v>
      </c>
      <c r="C148" s="209">
        <v>2606</v>
      </c>
      <c r="D148" s="206">
        <f t="shared" si="18"/>
        <v>0.11582222222222222</v>
      </c>
      <c r="E148" s="208">
        <f t="shared" si="19"/>
        <v>0.27</v>
      </c>
      <c r="F148" s="207">
        <v>0</v>
      </c>
      <c r="G148" s="207">
        <v>208.48</v>
      </c>
      <c r="H148" s="207">
        <v>234.54</v>
      </c>
      <c r="I148" s="214">
        <v>98</v>
      </c>
      <c r="J148" s="211">
        <f t="shared" si="20"/>
        <v>4.3555555555555552E-3</v>
      </c>
      <c r="K148" s="212">
        <f t="shared" si="21"/>
        <v>0.16</v>
      </c>
      <c r="L148" s="214">
        <v>0</v>
      </c>
      <c r="M148" s="213">
        <v>7.84</v>
      </c>
      <c r="N148" s="213">
        <v>8.82</v>
      </c>
      <c r="O148" s="242">
        <f t="shared" si="22"/>
        <v>0.29429999999999951</v>
      </c>
      <c r="P148" s="242"/>
      <c r="Q148" s="179"/>
      <c r="R148" s="179"/>
      <c r="S148" s="179"/>
      <c r="T148" s="179"/>
      <c r="U148" s="179"/>
      <c r="V148" s="179"/>
      <c r="W148" s="179"/>
      <c r="X148" s="179"/>
      <c r="Y148" s="179"/>
      <c r="Z148" s="179"/>
      <c r="AA148" s="222"/>
      <c r="AB148" s="222"/>
      <c r="AC148" s="222"/>
      <c r="AD148" s="179"/>
      <c r="AE148" s="179"/>
      <c r="AF148" s="179"/>
      <c r="AG148" s="179"/>
      <c r="AH148" s="179"/>
      <c r="AI148" s="179"/>
      <c r="AJ148" s="179"/>
    </row>
    <row r="149" spans="2:36" x14ac:dyDescent="0.3">
      <c r="B149" s="224">
        <v>22600</v>
      </c>
      <c r="C149" s="209">
        <v>2632</v>
      </c>
      <c r="D149" s="206">
        <f t="shared" si="18"/>
        <v>0.11646017699115044</v>
      </c>
      <c r="E149" s="208">
        <f t="shared" si="19"/>
        <v>0.26</v>
      </c>
      <c r="F149" s="207">
        <v>0</v>
      </c>
      <c r="G149" s="207">
        <v>210.56</v>
      </c>
      <c r="H149" s="207">
        <v>236.88</v>
      </c>
      <c r="I149" s="214">
        <v>112</v>
      </c>
      <c r="J149" s="211">
        <f t="shared" si="20"/>
        <v>4.9557522123893803E-3</v>
      </c>
      <c r="K149" s="212">
        <f t="shared" si="21"/>
        <v>0.14000000000000001</v>
      </c>
      <c r="L149" s="214">
        <v>0</v>
      </c>
      <c r="M149" s="213">
        <v>8.9600000000000009</v>
      </c>
      <c r="N149" s="213">
        <v>10.08</v>
      </c>
      <c r="O149" s="242">
        <f t="shared" si="22"/>
        <v>0.28340000000000115</v>
      </c>
      <c r="P149" s="242"/>
      <c r="Q149" s="179"/>
      <c r="R149" s="179"/>
      <c r="S149" s="179"/>
      <c r="T149" s="179"/>
      <c r="U149" s="179"/>
      <c r="V149" s="179"/>
      <c r="W149" s="179"/>
      <c r="X149" s="179"/>
      <c r="Y149" s="179"/>
      <c r="Z149" s="179"/>
      <c r="AA149" s="222"/>
      <c r="AB149" s="222"/>
      <c r="AC149" s="222"/>
      <c r="AD149" s="179"/>
      <c r="AE149" s="179"/>
      <c r="AF149" s="179"/>
      <c r="AG149" s="179"/>
      <c r="AH149" s="179"/>
      <c r="AI149" s="179"/>
      <c r="AJ149" s="179"/>
    </row>
    <row r="150" spans="2:36" x14ac:dyDescent="0.3">
      <c r="B150" s="224">
        <v>22700</v>
      </c>
      <c r="C150" s="209">
        <v>2659</v>
      </c>
      <c r="D150" s="206">
        <f t="shared" si="18"/>
        <v>0.11713656387665199</v>
      </c>
      <c r="E150" s="208">
        <f t="shared" si="19"/>
        <v>0.27</v>
      </c>
      <c r="F150" s="207">
        <v>0</v>
      </c>
      <c r="G150" s="207">
        <v>212.72</v>
      </c>
      <c r="H150" s="207">
        <v>239.31</v>
      </c>
      <c r="I150" s="214">
        <v>126</v>
      </c>
      <c r="J150" s="211">
        <f t="shared" si="20"/>
        <v>5.5506607929515419E-3</v>
      </c>
      <c r="K150" s="212">
        <f t="shared" si="21"/>
        <v>0.14000000000000001</v>
      </c>
      <c r="L150" s="214">
        <v>0</v>
      </c>
      <c r="M150" s="213">
        <v>10.08</v>
      </c>
      <c r="N150" s="213">
        <v>11.34</v>
      </c>
      <c r="O150" s="242">
        <f t="shared" si="22"/>
        <v>0.29429999999999951</v>
      </c>
      <c r="P150" s="242"/>
      <c r="Q150" s="179"/>
      <c r="R150" s="179"/>
      <c r="S150" s="179"/>
      <c r="T150" s="179"/>
      <c r="U150" s="179"/>
      <c r="V150" s="179"/>
      <c r="W150" s="179"/>
      <c r="X150" s="179"/>
      <c r="Y150" s="179"/>
      <c r="Z150" s="179"/>
      <c r="AA150" s="222"/>
      <c r="AB150" s="222"/>
      <c r="AC150" s="222"/>
      <c r="AD150" s="179"/>
      <c r="AE150" s="179"/>
      <c r="AF150" s="179"/>
      <c r="AG150" s="179"/>
      <c r="AH150" s="179"/>
      <c r="AI150" s="179"/>
      <c r="AJ150" s="179"/>
    </row>
    <row r="151" spans="2:36" x14ac:dyDescent="0.3">
      <c r="B151" s="224">
        <v>22800</v>
      </c>
      <c r="C151" s="209">
        <v>2685</v>
      </c>
      <c r="D151" s="206">
        <f t="shared" si="18"/>
        <v>0.11776315789473685</v>
      </c>
      <c r="E151" s="208">
        <f t="shared" si="19"/>
        <v>0.26</v>
      </c>
      <c r="F151" s="207">
        <v>0</v>
      </c>
      <c r="G151" s="207">
        <v>214.8</v>
      </c>
      <c r="H151" s="207">
        <v>241.65</v>
      </c>
      <c r="I151" s="214">
        <v>142</v>
      </c>
      <c r="J151" s="211">
        <f t="shared" si="20"/>
        <v>6.2280701754385964E-3</v>
      </c>
      <c r="K151" s="212">
        <f t="shared" si="21"/>
        <v>0.16</v>
      </c>
      <c r="L151" s="214">
        <v>0</v>
      </c>
      <c r="M151" s="213">
        <v>11.36</v>
      </c>
      <c r="N151" s="213">
        <v>12.78</v>
      </c>
      <c r="O151" s="242">
        <f t="shared" si="22"/>
        <v>0.28340000000000087</v>
      </c>
      <c r="P151" s="242"/>
      <c r="Q151" s="179"/>
      <c r="R151" s="179"/>
      <c r="S151" s="179"/>
      <c r="T151" s="179"/>
      <c r="U151" s="179"/>
      <c r="V151" s="179"/>
      <c r="W151" s="179"/>
      <c r="X151" s="179"/>
      <c r="Y151" s="179"/>
      <c r="Z151" s="179"/>
      <c r="AA151" s="222"/>
      <c r="AB151" s="222"/>
      <c r="AC151" s="222"/>
      <c r="AD151" s="179"/>
      <c r="AE151" s="179"/>
      <c r="AF151" s="179"/>
      <c r="AG151" s="179"/>
      <c r="AH151" s="179"/>
      <c r="AI151" s="179"/>
      <c r="AJ151" s="179"/>
    </row>
    <row r="152" spans="2:36" x14ac:dyDescent="0.3">
      <c r="B152" s="224">
        <v>22900</v>
      </c>
      <c r="C152" s="209">
        <v>2712</v>
      </c>
      <c r="D152" s="206">
        <f t="shared" ref="D152:D215" si="23">C152/B152</f>
        <v>0.11842794759825327</v>
      </c>
      <c r="E152" s="208">
        <f t="shared" ref="E152:E215" si="24">(C152-C151)/(B152-B151)</f>
        <v>0.27</v>
      </c>
      <c r="F152" s="207">
        <v>0</v>
      </c>
      <c r="G152" s="207">
        <v>216.96</v>
      </c>
      <c r="H152" s="207">
        <v>244.08</v>
      </c>
      <c r="I152" s="214">
        <v>156</v>
      </c>
      <c r="J152" s="211">
        <f t="shared" si="20"/>
        <v>6.8122270742358082E-3</v>
      </c>
      <c r="K152" s="212">
        <f t="shared" si="21"/>
        <v>0.14000000000000001</v>
      </c>
      <c r="L152" s="214">
        <v>0</v>
      </c>
      <c r="M152" s="213">
        <v>12.48</v>
      </c>
      <c r="N152" s="213">
        <v>14.04</v>
      </c>
      <c r="O152" s="242">
        <f t="shared" si="22"/>
        <v>0.29429999999999923</v>
      </c>
      <c r="P152" s="242"/>
      <c r="Q152" s="179"/>
      <c r="R152" s="179"/>
      <c r="S152" s="179"/>
      <c r="T152" s="179"/>
      <c r="U152" s="179"/>
      <c r="V152" s="179"/>
      <c r="W152" s="179"/>
      <c r="X152" s="179"/>
      <c r="Y152" s="179"/>
      <c r="Z152" s="179"/>
      <c r="AA152" s="222"/>
      <c r="AB152" s="222"/>
      <c r="AC152" s="222"/>
      <c r="AD152" s="179"/>
      <c r="AE152" s="179"/>
      <c r="AF152" s="179"/>
      <c r="AG152" s="179"/>
      <c r="AH152" s="179"/>
      <c r="AI152" s="179"/>
      <c r="AJ152" s="179"/>
    </row>
    <row r="153" spans="2:36" x14ac:dyDescent="0.3">
      <c r="B153" s="224">
        <v>23000</v>
      </c>
      <c r="C153" s="209">
        <v>2739</v>
      </c>
      <c r="D153" s="206">
        <f t="shared" si="23"/>
        <v>0.11908695652173913</v>
      </c>
      <c r="E153" s="208">
        <f t="shared" si="24"/>
        <v>0.27</v>
      </c>
      <c r="F153" s="207">
        <v>0</v>
      </c>
      <c r="G153" s="207">
        <v>219.12</v>
      </c>
      <c r="H153" s="207">
        <v>246.51</v>
      </c>
      <c r="I153" s="214">
        <v>172</v>
      </c>
      <c r="J153" s="211">
        <f t="shared" si="20"/>
        <v>7.4782608695652172E-3</v>
      </c>
      <c r="K153" s="212">
        <f t="shared" si="21"/>
        <v>0.16</v>
      </c>
      <c r="L153" s="214">
        <v>0</v>
      </c>
      <c r="M153" s="213">
        <v>13.76</v>
      </c>
      <c r="N153" s="213">
        <v>15.48</v>
      </c>
      <c r="O153" s="242">
        <f t="shared" si="22"/>
        <v>0.29430000000000206</v>
      </c>
      <c r="P153" s="242"/>
      <c r="Q153" s="179"/>
      <c r="R153" s="179"/>
      <c r="S153" s="179"/>
      <c r="T153" s="179"/>
      <c r="U153" s="179"/>
      <c r="V153" s="179"/>
      <c r="W153" s="179"/>
      <c r="X153" s="179"/>
      <c r="Y153" s="179"/>
      <c r="Z153" s="179"/>
      <c r="AA153" s="222"/>
      <c r="AB153" s="222"/>
      <c r="AC153" s="222"/>
      <c r="AD153" s="179"/>
      <c r="AE153" s="179"/>
      <c r="AF153" s="179"/>
      <c r="AG153" s="179"/>
      <c r="AH153" s="179"/>
      <c r="AI153" s="179"/>
      <c r="AJ153" s="179"/>
    </row>
    <row r="154" spans="2:36" x14ac:dyDescent="0.3">
      <c r="B154" s="224">
        <v>23100</v>
      </c>
      <c r="C154" s="209">
        <v>2765</v>
      </c>
      <c r="D154" s="206">
        <f t="shared" si="23"/>
        <v>0.11969696969696969</v>
      </c>
      <c r="E154" s="208">
        <f t="shared" si="24"/>
        <v>0.26</v>
      </c>
      <c r="F154" s="207">
        <v>0</v>
      </c>
      <c r="G154" s="207">
        <v>221.2</v>
      </c>
      <c r="H154" s="207">
        <v>248.85</v>
      </c>
      <c r="I154" s="214">
        <v>186</v>
      </c>
      <c r="J154" s="211">
        <f t="shared" si="20"/>
        <v>8.0519480519480515E-3</v>
      </c>
      <c r="K154" s="212">
        <f t="shared" si="21"/>
        <v>0.14000000000000001</v>
      </c>
      <c r="L154" s="214">
        <v>0</v>
      </c>
      <c r="M154" s="213">
        <v>14.88</v>
      </c>
      <c r="N154" s="213">
        <v>16.739999999999998</v>
      </c>
      <c r="O154" s="242">
        <f t="shared" si="22"/>
        <v>0.28339999999999921</v>
      </c>
      <c r="P154" s="242"/>
      <c r="Q154" s="179"/>
      <c r="R154" s="179"/>
      <c r="S154" s="179"/>
      <c r="T154" s="179"/>
      <c r="U154" s="179"/>
      <c r="V154" s="179"/>
      <c r="W154" s="179"/>
      <c r="X154" s="179"/>
      <c r="Y154" s="179"/>
      <c r="Z154" s="179"/>
      <c r="AA154" s="222"/>
      <c r="AB154" s="222"/>
      <c r="AC154" s="222"/>
      <c r="AD154" s="179"/>
      <c r="AE154" s="179"/>
      <c r="AF154" s="179"/>
      <c r="AG154" s="179"/>
      <c r="AH154" s="179"/>
      <c r="AI154" s="179"/>
      <c r="AJ154" s="179"/>
    </row>
    <row r="155" spans="2:36" x14ac:dyDescent="0.3">
      <c r="B155" s="224">
        <v>23200</v>
      </c>
      <c r="C155" s="209">
        <v>2792</v>
      </c>
      <c r="D155" s="206">
        <f t="shared" si="23"/>
        <v>0.12034482758620689</v>
      </c>
      <c r="E155" s="208">
        <f t="shared" si="24"/>
        <v>0.27</v>
      </c>
      <c r="F155" s="207">
        <v>0</v>
      </c>
      <c r="G155" s="207">
        <v>223.36</v>
      </c>
      <c r="H155" s="207">
        <v>251.28</v>
      </c>
      <c r="I155" s="214">
        <v>202</v>
      </c>
      <c r="J155" s="211">
        <f t="shared" si="20"/>
        <v>8.7068965517241373E-3</v>
      </c>
      <c r="K155" s="212">
        <f t="shared" si="21"/>
        <v>0.16</v>
      </c>
      <c r="L155" s="214">
        <v>0</v>
      </c>
      <c r="M155" s="213">
        <v>16.16</v>
      </c>
      <c r="N155" s="213">
        <v>18.18</v>
      </c>
      <c r="O155" s="242">
        <f t="shared" si="22"/>
        <v>0.29430000000000206</v>
      </c>
      <c r="P155" s="242"/>
      <c r="Q155" s="179"/>
      <c r="R155" s="179"/>
      <c r="S155" s="179"/>
      <c r="T155" s="179"/>
      <c r="U155" s="179"/>
      <c r="V155" s="179"/>
      <c r="W155" s="179"/>
      <c r="X155" s="179"/>
      <c r="Y155" s="179"/>
      <c r="Z155" s="179"/>
      <c r="AA155" s="222"/>
      <c r="AB155" s="222"/>
      <c r="AC155" s="222"/>
      <c r="AD155" s="179"/>
      <c r="AE155" s="179"/>
      <c r="AF155" s="179"/>
      <c r="AG155" s="179"/>
      <c r="AH155" s="179"/>
      <c r="AI155" s="179"/>
      <c r="AJ155" s="179"/>
    </row>
    <row r="156" spans="2:36" x14ac:dyDescent="0.3">
      <c r="B156" s="224">
        <v>23300</v>
      </c>
      <c r="C156" s="209">
        <v>2819</v>
      </c>
      <c r="D156" s="206">
        <f t="shared" si="23"/>
        <v>0.12098712446351931</v>
      </c>
      <c r="E156" s="208">
        <f t="shared" si="24"/>
        <v>0.27</v>
      </c>
      <c r="F156" s="207">
        <v>0</v>
      </c>
      <c r="G156" s="207">
        <v>225.52</v>
      </c>
      <c r="H156" s="207">
        <v>253.71</v>
      </c>
      <c r="I156" s="214">
        <v>218</v>
      </c>
      <c r="J156" s="211">
        <f t="shared" si="20"/>
        <v>9.356223175965666E-3</v>
      </c>
      <c r="K156" s="212">
        <f t="shared" si="21"/>
        <v>0.16</v>
      </c>
      <c r="L156" s="214">
        <v>0</v>
      </c>
      <c r="M156" s="213">
        <v>17.440000000000001</v>
      </c>
      <c r="N156" s="213">
        <v>19.62</v>
      </c>
      <c r="O156" s="242">
        <f t="shared" si="22"/>
        <v>0.29430000000000034</v>
      </c>
      <c r="P156" s="242"/>
      <c r="Q156" s="179"/>
      <c r="R156" s="179"/>
      <c r="S156" s="179"/>
      <c r="T156" s="179"/>
      <c r="U156" s="179"/>
      <c r="V156" s="179"/>
      <c r="W156" s="179"/>
      <c r="X156" s="179"/>
      <c r="Y156" s="179"/>
      <c r="Z156" s="179"/>
      <c r="AA156" s="222"/>
      <c r="AB156" s="222"/>
      <c r="AC156" s="222"/>
      <c r="AD156" s="179"/>
      <c r="AE156" s="179"/>
      <c r="AF156" s="179"/>
      <c r="AG156" s="179"/>
      <c r="AH156" s="179"/>
      <c r="AI156" s="179"/>
      <c r="AJ156" s="179"/>
    </row>
    <row r="157" spans="2:36" x14ac:dyDescent="0.3">
      <c r="B157" s="224">
        <v>23400</v>
      </c>
      <c r="C157" s="209">
        <v>2846</v>
      </c>
      <c r="D157" s="206">
        <f t="shared" si="23"/>
        <v>0.12162393162393162</v>
      </c>
      <c r="E157" s="208">
        <f t="shared" si="24"/>
        <v>0.27</v>
      </c>
      <c r="F157" s="207">
        <v>0</v>
      </c>
      <c r="G157" s="207">
        <v>227.68</v>
      </c>
      <c r="H157" s="207">
        <v>256.14</v>
      </c>
      <c r="I157" s="214">
        <v>234</v>
      </c>
      <c r="J157" s="211">
        <f t="shared" si="20"/>
        <v>0.01</v>
      </c>
      <c r="K157" s="212">
        <f t="shared" si="21"/>
        <v>0.16</v>
      </c>
      <c r="L157" s="214">
        <v>0</v>
      </c>
      <c r="M157" s="213">
        <v>18.72</v>
      </c>
      <c r="N157" s="213">
        <v>21.06</v>
      </c>
      <c r="O157" s="242">
        <f t="shared" si="22"/>
        <v>0.29429999999999867</v>
      </c>
      <c r="P157" s="242"/>
      <c r="Q157" s="179"/>
      <c r="R157" s="179"/>
      <c r="S157" s="179"/>
      <c r="T157" s="179"/>
      <c r="U157" s="179"/>
      <c r="V157" s="179"/>
      <c r="W157" s="179"/>
      <c r="X157" s="179"/>
      <c r="Y157" s="179"/>
      <c r="Z157" s="179"/>
      <c r="AA157" s="222"/>
      <c r="AB157" s="222"/>
      <c r="AC157" s="222"/>
      <c r="AD157" s="179"/>
      <c r="AE157" s="179"/>
      <c r="AF157" s="179"/>
      <c r="AG157" s="179"/>
      <c r="AH157" s="179"/>
      <c r="AI157" s="179"/>
      <c r="AJ157" s="179"/>
    </row>
    <row r="158" spans="2:36" x14ac:dyDescent="0.3">
      <c r="B158" s="224">
        <v>23500</v>
      </c>
      <c r="C158" s="209">
        <v>2872</v>
      </c>
      <c r="D158" s="206">
        <f t="shared" si="23"/>
        <v>0.1222127659574468</v>
      </c>
      <c r="E158" s="208">
        <f t="shared" si="24"/>
        <v>0.26</v>
      </c>
      <c r="F158" s="207">
        <v>0</v>
      </c>
      <c r="G158" s="207">
        <v>229.76</v>
      </c>
      <c r="H158" s="207">
        <v>258.48</v>
      </c>
      <c r="I158" s="214">
        <v>248</v>
      </c>
      <c r="J158" s="211">
        <f t="shared" si="20"/>
        <v>1.0553191489361702E-2</v>
      </c>
      <c r="K158" s="212">
        <f t="shared" si="21"/>
        <v>0.14000000000000001</v>
      </c>
      <c r="L158" s="214">
        <v>0</v>
      </c>
      <c r="M158" s="213">
        <v>19.84</v>
      </c>
      <c r="N158" s="213">
        <v>22.32</v>
      </c>
      <c r="O158" s="242">
        <f t="shared" si="22"/>
        <v>0.28340000000000032</v>
      </c>
      <c r="P158" s="242"/>
      <c r="Q158" s="179"/>
      <c r="R158" s="179"/>
      <c r="S158" s="179"/>
      <c r="T158" s="179"/>
      <c r="U158" s="179"/>
      <c r="V158" s="179"/>
      <c r="W158" s="179"/>
      <c r="X158" s="179"/>
      <c r="Y158" s="179"/>
      <c r="Z158" s="179"/>
      <c r="AA158" s="222"/>
      <c r="AB158" s="222"/>
      <c r="AC158" s="222"/>
      <c r="AD158" s="179"/>
      <c r="AE158" s="179"/>
      <c r="AF158" s="179"/>
      <c r="AG158" s="179"/>
      <c r="AH158" s="179"/>
      <c r="AI158" s="179"/>
      <c r="AJ158" s="179"/>
    </row>
    <row r="159" spans="2:36" x14ac:dyDescent="0.3">
      <c r="B159" s="224">
        <v>23600</v>
      </c>
      <c r="C159" s="209">
        <v>2899</v>
      </c>
      <c r="D159" s="206">
        <f t="shared" si="23"/>
        <v>0.12283898305084746</v>
      </c>
      <c r="E159" s="208">
        <f t="shared" si="24"/>
        <v>0.27</v>
      </c>
      <c r="F159" s="207">
        <v>0</v>
      </c>
      <c r="G159" s="207">
        <v>231.92</v>
      </c>
      <c r="H159" s="207">
        <v>260.91000000000003</v>
      </c>
      <c r="I159" s="214">
        <v>264</v>
      </c>
      <c r="J159" s="211">
        <f t="shared" si="20"/>
        <v>1.1186440677966102E-2</v>
      </c>
      <c r="K159" s="212">
        <f t="shared" si="21"/>
        <v>0.16</v>
      </c>
      <c r="L159" s="214">
        <v>0</v>
      </c>
      <c r="M159" s="213">
        <v>21.12</v>
      </c>
      <c r="N159" s="213">
        <v>23.76</v>
      </c>
      <c r="O159" s="242">
        <f t="shared" si="22"/>
        <v>0.29429999999999834</v>
      </c>
      <c r="P159" s="242"/>
      <c r="Q159" s="179"/>
      <c r="R159" s="179"/>
      <c r="S159" s="179"/>
      <c r="T159" s="179"/>
      <c r="U159" s="179"/>
      <c r="V159" s="179"/>
      <c r="W159" s="179"/>
      <c r="X159" s="179"/>
      <c r="Y159" s="179"/>
      <c r="Z159" s="179"/>
      <c r="AA159" s="222"/>
      <c r="AB159" s="222"/>
      <c r="AC159" s="222"/>
      <c r="AD159" s="179"/>
      <c r="AE159" s="179"/>
      <c r="AF159" s="179"/>
      <c r="AG159" s="179"/>
      <c r="AH159" s="179"/>
      <c r="AI159" s="179"/>
      <c r="AJ159" s="179"/>
    </row>
    <row r="160" spans="2:36" x14ac:dyDescent="0.3">
      <c r="B160" s="224">
        <v>23700</v>
      </c>
      <c r="C160" s="209">
        <v>2926</v>
      </c>
      <c r="D160" s="206">
        <f t="shared" si="23"/>
        <v>0.12345991561181435</v>
      </c>
      <c r="E160" s="208">
        <f t="shared" si="24"/>
        <v>0.27</v>
      </c>
      <c r="F160" s="207">
        <v>0</v>
      </c>
      <c r="G160" s="207">
        <v>234.08</v>
      </c>
      <c r="H160" s="207">
        <v>263.33999999999997</v>
      </c>
      <c r="I160" s="214">
        <v>280</v>
      </c>
      <c r="J160" s="211">
        <f t="shared" si="20"/>
        <v>1.1814345991561181E-2</v>
      </c>
      <c r="K160" s="212">
        <f t="shared" si="21"/>
        <v>0.16</v>
      </c>
      <c r="L160" s="214">
        <v>0</v>
      </c>
      <c r="M160" s="213">
        <v>22.4</v>
      </c>
      <c r="N160" s="213">
        <v>25.2</v>
      </c>
      <c r="O160" s="242">
        <f t="shared" si="22"/>
        <v>0.29430000000000123</v>
      </c>
      <c r="P160" s="242"/>
      <c r="Q160" s="179"/>
      <c r="R160" s="179"/>
      <c r="S160" s="179"/>
      <c r="T160" s="179"/>
      <c r="U160" s="179"/>
      <c r="V160" s="179"/>
      <c r="W160" s="179"/>
      <c r="X160" s="179"/>
      <c r="Y160" s="179"/>
      <c r="Z160" s="179"/>
      <c r="AA160" s="222"/>
      <c r="AB160" s="222"/>
      <c r="AC160" s="222"/>
      <c r="AD160" s="179"/>
      <c r="AE160" s="179"/>
      <c r="AF160" s="179"/>
      <c r="AG160" s="179"/>
      <c r="AH160" s="179"/>
      <c r="AI160" s="179"/>
      <c r="AJ160" s="179"/>
    </row>
    <row r="161" spans="2:36" x14ac:dyDescent="0.3">
      <c r="B161" s="224">
        <v>23800</v>
      </c>
      <c r="C161" s="209">
        <v>2953</v>
      </c>
      <c r="D161" s="206">
        <f t="shared" si="23"/>
        <v>0.12407563025210085</v>
      </c>
      <c r="E161" s="208">
        <f t="shared" si="24"/>
        <v>0.27</v>
      </c>
      <c r="F161" s="207">
        <v>0</v>
      </c>
      <c r="G161" s="207">
        <v>236.24</v>
      </c>
      <c r="H161" s="207">
        <v>265.77</v>
      </c>
      <c r="I161" s="214">
        <v>296</v>
      </c>
      <c r="J161" s="211">
        <f t="shared" si="20"/>
        <v>1.2436974789915966E-2</v>
      </c>
      <c r="K161" s="212">
        <f t="shared" si="21"/>
        <v>0.16</v>
      </c>
      <c r="L161" s="214">
        <v>0</v>
      </c>
      <c r="M161" s="213">
        <v>23.68</v>
      </c>
      <c r="N161" s="213">
        <v>26.64</v>
      </c>
      <c r="O161" s="242">
        <f t="shared" si="22"/>
        <v>0.29430000000000006</v>
      </c>
      <c r="P161" s="242"/>
      <c r="Q161" s="179"/>
      <c r="R161" s="179"/>
      <c r="S161" s="179"/>
      <c r="T161" s="179"/>
      <c r="U161" s="179"/>
      <c r="V161" s="179"/>
      <c r="W161" s="179"/>
      <c r="X161" s="179"/>
      <c r="Y161" s="179"/>
      <c r="Z161" s="179"/>
      <c r="AA161" s="222"/>
      <c r="AB161" s="222"/>
      <c r="AC161" s="222"/>
      <c r="AD161" s="179"/>
      <c r="AE161" s="179"/>
      <c r="AF161" s="179"/>
      <c r="AG161" s="179"/>
      <c r="AH161" s="179"/>
      <c r="AI161" s="179"/>
      <c r="AJ161" s="179"/>
    </row>
    <row r="162" spans="2:36" x14ac:dyDescent="0.3">
      <c r="B162" s="224">
        <v>23900</v>
      </c>
      <c r="C162" s="209">
        <v>2980</v>
      </c>
      <c r="D162" s="206">
        <f t="shared" si="23"/>
        <v>0.12468619246861924</v>
      </c>
      <c r="E162" s="208">
        <f t="shared" si="24"/>
        <v>0.27</v>
      </c>
      <c r="F162" s="207">
        <v>0</v>
      </c>
      <c r="G162" s="207">
        <v>238.4</v>
      </c>
      <c r="H162" s="207">
        <v>268.2</v>
      </c>
      <c r="I162" s="214">
        <v>312</v>
      </c>
      <c r="J162" s="211">
        <f t="shared" si="20"/>
        <v>1.3054393305439331E-2</v>
      </c>
      <c r="K162" s="212">
        <f t="shared" si="21"/>
        <v>0.16</v>
      </c>
      <c r="L162" s="214">
        <v>0</v>
      </c>
      <c r="M162" s="213">
        <v>24.96</v>
      </c>
      <c r="N162" s="213">
        <v>28.08</v>
      </c>
      <c r="O162" s="242">
        <f t="shared" si="22"/>
        <v>0.29429999999999834</v>
      </c>
      <c r="P162" s="242"/>
      <c r="Q162" s="179"/>
      <c r="R162" s="179"/>
      <c r="S162" s="179"/>
      <c r="T162" s="179"/>
      <c r="U162" s="179"/>
      <c r="V162" s="179"/>
      <c r="W162" s="179"/>
      <c r="X162" s="179"/>
      <c r="Y162" s="179"/>
      <c r="Z162" s="179"/>
      <c r="AA162" s="222"/>
      <c r="AB162" s="222"/>
      <c r="AC162" s="222"/>
      <c r="AD162" s="179"/>
      <c r="AE162" s="179"/>
      <c r="AF162" s="179"/>
      <c r="AG162" s="179"/>
      <c r="AH162" s="179"/>
      <c r="AI162" s="179"/>
      <c r="AJ162" s="179"/>
    </row>
    <row r="163" spans="2:36" x14ac:dyDescent="0.3">
      <c r="B163" s="224">
        <v>24000</v>
      </c>
      <c r="C163" s="209">
        <v>3007</v>
      </c>
      <c r="D163" s="206">
        <f t="shared" si="23"/>
        <v>0.12529166666666666</v>
      </c>
      <c r="E163" s="208">
        <f t="shared" si="24"/>
        <v>0.27</v>
      </c>
      <c r="F163" s="207">
        <v>0</v>
      </c>
      <c r="G163" s="207">
        <v>240.56</v>
      </c>
      <c r="H163" s="207">
        <v>270.63</v>
      </c>
      <c r="I163" s="214">
        <v>328</v>
      </c>
      <c r="J163" s="211">
        <f t="shared" si="20"/>
        <v>1.3666666666666667E-2</v>
      </c>
      <c r="K163" s="212">
        <f t="shared" si="21"/>
        <v>0.16</v>
      </c>
      <c r="L163" s="214">
        <v>0</v>
      </c>
      <c r="M163" s="213">
        <v>26.24</v>
      </c>
      <c r="N163" s="213">
        <v>29.52</v>
      </c>
      <c r="O163" s="242">
        <f t="shared" si="22"/>
        <v>0.29430000000000123</v>
      </c>
      <c r="P163" s="242"/>
      <c r="Q163" s="179"/>
      <c r="R163" s="179"/>
      <c r="S163" s="179"/>
      <c r="T163" s="179"/>
      <c r="U163" s="179"/>
      <c r="V163" s="179"/>
      <c r="W163" s="179"/>
      <c r="X163" s="179"/>
      <c r="Y163" s="179"/>
      <c r="Z163" s="179"/>
      <c r="AA163" s="222"/>
      <c r="AB163" s="222"/>
      <c r="AC163" s="222"/>
      <c r="AD163" s="179"/>
      <c r="AE163" s="179"/>
      <c r="AF163" s="179"/>
      <c r="AG163" s="179"/>
      <c r="AH163" s="179"/>
      <c r="AI163" s="179"/>
      <c r="AJ163" s="179"/>
    </row>
    <row r="164" spans="2:36" x14ac:dyDescent="0.3">
      <c r="B164" s="224">
        <v>24100</v>
      </c>
      <c r="C164" s="209">
        <v>3034</v>
      </c>
      <c r="D164" s="206">
        <f t="shared" si="23"/>
        <v>0.12589211618257262</v>
      </c>
      <c r="E164" s="208">
        <f t="shared" si="24"/>
        <v>0.27</v>
      </c>
      <c r="F164" s="207">
        <v>0</v>
      </c>
      <c r="G164" s="207">
        <v>242.72</v>
      </c>
      <c r="H164" s="207">
        <v>273.06</v>
      </c>
      <c r="I164" s="214">
        <v>344</v>
      </c>
      <c r="J164" s="211">
        <f t="shared" si="20"/>
        <v>1.4273858921161826E-2</v>
      </c>
      <c r="K164" s="212">
        <f t="shared" si="21"/>
        <v>0.16</v>
      </c>
      <c r="L164" s="214">
        <v>0</v>
      </c>
      <c r="M164" s="213">
        <v>27.52</v>
      </c>
      <c r="N164" s="213">
        <v>30.96</v>
      </c>
      <c r="O164" s="242">
        <f t="shared" si="22"/>
        <v>0.29429999999999951</v>
      </c>
      <c r="P164" s="242"/>
      <c r="Q164" s="179"/>
      <c r="R164" s="179"/>
      <c r="S164" s="179"/>
      <c r="T164" s="179"/>
      <c r="U164" s="179"/>
      <c r="V164" s="179"/>
      <c r="W164" s="179"/>
      <c r="X164" s="179"/>
      <c r="Y164" s="179"/>
      <c r="Z164" s="179"/>
      <c r="AA164" s="222"/>
      <c r="AB164" s="222"/>
      <c r="AC164" s="222"/>
      <c r="AD164" s="179"/>
      <c r="AE164" s="179"/>
      <c r="AF164" s="179"/>
      <c r="AG164" s="179"/>
      <c r="AH164" s="179"/>
      <c r="AI164" s="179"/>
      <c r="AJ164" s="179"/>
    </row>
    <row r="165" spans="2:36" x14ac:dyDescent="0.3">
      <c r="B165" s="224">
        <v>24200</v>
      </c>
      <c r="C165" s="209">
        <v>3061</v>
      </c>
      <c r="D165" s="206">
        <f t="shared" si="23"/>
        <v>0.12648760330578512</v>
      </c>
      <c r="E165" s="208">
        <f t="shared" si="24"/>
        <v>0.27</v>
      </c>
      <c r="F165" s="207">
        <v>0</v>
      </c>
      <c r="G165" s="207">
        <v>244.88</v>
      </c>
      <c r="H165" s="207">
        <v>275.49</v>
      </c>
      <c r="I165" s="214">
        <v>360</v>
      </c>
      <c r="J165" s="211">
        <f t="shared" si="20"/>
        <v>1.487603305785124E-2</v>
      </c>
      <c r="K165" s="212">
        <f t="shared" si="21"/>
        <v>0.16</v>
      </c>
      <c r="L165" s="214">
        <v>0</v>
      </c>
      <c r="M165" s="213">
        <v>28.8</v>
      </c>
      <c r="N165" s="213">
        <v>32.4</v>
      </c>
      <c r="O165" s="242">
        <f t="shared" si="22"/>
        <v>0.29429999999999779</v>
      </c>
      <c r="P165" s="242"/>
      <c r="Q165" s="179"/>
      <c r="R165" s="179"/>
      <c r="S165" s="179"/>
      <c r="T165" s="179"/>
      <c r="U165" s="179"/>
      <c r="V165" s="179"/>
      <c r="W165" s="179"/>
      <c r="X165" s="179"/>
      <c r="Y165" s="179"/>
      <c r="Z165" s="179"/>
      <c r="AA165" s="222"/>
      <c r="AB165" s="222"/>
      <c r="AC165" s="222"/>
      <c r="AD165" s="179"/>
      <c r="AE165" s="179"/>
      <c r="AF165" s="179"/>
      <c r="AG165" s="179"/>
      <c r="AH165" s="179"/>
      <c r="AI165" s="179"/>
      <c r="AJ165" s="179"/>
    </row>
    <row r="166" spans="2:36" x14ac:dyDescent="0.3">
      <c r="B166" s="224">
        <v>24300</v>
      </c>
      <c r="C166" s="209">
        <v>3088</v>
      </c>
      <c r="D166" s="206">
        <f t="shared" si="23"/>
        <v>0.12707818930041151</v>
      </c>
      <c r="E166" s="208">
        <f t="shared" si="24"/>
        <v>0.27</v>
      </c>
      <c r="F166" s="207">
        <v>0</v>
      </c>
      <c r="G166" s="207">
        <v>247.04</v>
      </c>
      <c r="H166" s="207">
        <v>277.92</v>
      </c>
      <c r="I166" s="214">
        <v>376</v>
      </c>
      <c r="J166" s="211">
        <f t="shared" si="20"/>
        <v>1.5473251028806584E-2</v>
      </c>
      <c r="K166" s="212">
        <f t="shared" si="21"/>
        <v>0.16</v>
      </c>
      <c r="L166" s="214">
        <v>0</v>
      </c>
      <c r="M166" s="213">
        <v>30.08</v>
      </c>
      <c r="N166" s="213">
        <v>33.840000000000003</v>
      </c>
      <c r="O166" s="242">
        <f t="shared" si="22"/>
        <v>0.29430000000000062</v>
      </c>
      <c r="P166" s="242"/>
      <c r="Q166" s="179"/>
      <c r="R166" s="179"/>
      <c r="S166" s="179"/>
      <c r="T166" s="179"/>
      <c r="U166" s="179"/>
      <c r="V166" s="179"/>
      <c r="W166" s="179"/>
      <c r="X166" s="179"/>
      <c r="Y166" s="179"/>
      <c r="Z166" s="179"/>
      <c r="AA166" s="222"/>
      <c r="AB166" s="222"/>
      <c r="AC166" s="222"/>
      <c r="AD166" s="179"/>
      <c r="AE166" s="179"/>
      <c r="AF166" s="179"/>
      <c r="AG166" s="179"/>
      <c r="AH166" s="179"/>
      <c r="AI166" s="179"/>
      <c r="AJ166" s="179"/>
    </row>
    <row r="167" spans="2:36" x14ac:dyDescent="0.3">
      <c r="B167" s="224">
        <v>24400</v>
      </c>
      <c r="C167" s="209">
        <v>3116</v>
      </c>
      <c r="D167" s="206">
        <f t="shared" si="23"/>
        <v>0.12770491803278688</v>
      </c>
      <c r="E167" s="208">
        <f t="shared" si="24"/>
        <v>0.28000000000000003</v>
      </c>
      <c r="F167" s="207">
        <v>0</v>
      </c>
      <c r="G167" s="207">
        <v>249.28</v>
      </c>
      <c r="H167" s="207">
        <v>280.44</v>
      </c>
      <c r="I167" s="214">
        <v>394</v>
      </c>
      <c r="J167" s="211">
        <f t="shared" si="20"/>
        <v>1.6147540983606556E-2</v>
      </c>
      <c r="K167" s="212">
        <f t="shared" si="21"/>
        <v>0.18</v>
      </c>
      <c r="L167" s="214">
        <v>0</v>
      </c>
      <c r="M167" s="213">
        <v>31.52</v>
      </c>
      <c r="N167" s="213">
        <v>35.46</v>
      </c>
      <c r="O167" s="242">
        <f t="shared" si="22"/>
        <v>0.30520000000000036</v>
      </c>
      <c r="P167" s="242"/>
      <c r="Q167" s="179"/>
      <c r="R167" s="179"/>
      <c r="S167" s="179"/>
      <c r="T167" s="179"/>
      <c r="U167" s="179"/>
      <c r="V167" s="179"/>
      <c r="W167" s="179"/>
      <c r="X167" s="179"/>
      <c r="Y167" s="179"/>
      <c r="Z167" s="179"/>
      <c r="AA167" s="222"/>
      <c r="AB167" s="222"/>
      <c r="AC167" s="222"/>
      <c r="AD167" s="179"/>
      <c r="AE167" s="179"/>
      <c r="AF167" s="179"/>
      <c r="AG167" s="179"/>
      <c r="AH167" s="179"/>
      <c r="AI167" s="179"/>
      <c r="AJ167" s="179"/>
    </row>
    <row r="168" spans="2:36" x14ac:dyDescent="0.3">
      <c r="B168" s="224">
        <v>24500</v>
      </c>
      <c r="C168" s="209">
        <v>3143</v>
      </c>
      <c r="D168" s="206">
        <f t="shared" si="23"/>
        <v>0.12828571428571428</v>
      </c>
      <c r="E168" s="208">
        <f t="shared" si="24"/>
        <v>0.27</v>
      </c>
      <c r="F168" s="207">
        <v>0</v>
      </c>
      <c r="G168" s="207">
        <v>251.44</v>
      </c>
      <c r="H168" s="207">
        <v>282.87</v>
      </c>
      <c r="I168" s="214">
        <v>410</v>
      </c>
      <c r="J168" s="211">
        <f t="shared" si="20"/>
        <v>1.673469387755102E-2</v>
      </c>
      <c r="K168" s="212">
        <f t="shared" si="21"/>
        <v>0.16</v>
      </c>
      <c r="L168" s="214">
        <v>0</v>
      </c>
      <c r="M168" s="213">
        <v>32.799999999999997</v>
      </c>
      <c r="N168" s="213">
        <v>36.9</v>
      </c>
      <c r="O168" s="242">
        <f t="shared" si="22"/>
        <v>0.29429999999999895</v>
      </c>
      <c r="P168" s="242"/>
      <c r="Q168" s="179"/>
      <c r="R168" s="179"/>
      <c r="S168" s="179"/>
      <c r="T168" s="179"/>
      <c r="U168" s="179"/>
      <c r="V168" s="179"/>
      <c r="W168" s="179"/>
      <c r="X168" s="179"/>
      <c r="Y168" s="179"/>
      <c r="Z168" s="179"/>
      <c r="AA168" s="222"/>
      <c r="AB168" s="222"/>
      <c r="AC168" s="222"/>
      <c r="AD168" s="179"/>
      <c r="AE168" s="179"/>
      <c r="AF168" s="179"/>
      <c r="AG168" s="179"/>
      <c r="AH168" s="179"/>
      <c r="AI168" s="179"/>
      <c r="AJ168" s="179"/>
    </row>
    <row r="169" spans="2:36" x14ac:dyDescent="0.3">
      <c r="B169" s="224">
        <v>24600</v>
      </c>
      <c r="C169" s="209">
        <v>3170</v>
      </c>
      <c r="D169" s="206">
        <f t="shared" si="23"/>
        <v>0.12886178861788619</v>
      </c>
      <c r="E169" s="208">
        <f t="shared" si="24"/>
        <v>0.27</v>
      </c>
      <c r="F169" s="207">
        <v>0</v>
      </c>
      <c r="G169" s="207">
        <v>253.6</v>
      </c>
      <c r="H169" s="207">
        <v>285.3</v>
      </c>
      <c r="I169" s="214">
        <v>426</v>
      </c>
      <c r="J169" s="211">
        <f t="shared" si="20"/>
        <v>1.7317073170731709E-2</v>
      </c>
      <c r="K169" s="212">
        <f t="shared" si="21"/>
        <v>0.16</v>
      </c>
      <c r="L169" s="214">
        <v>0</v>
      </c>
      <c r="M169" s="213">
        <v>34.08</v>
      </c>
      <c r="N169" s="213">
        <v>38.340000000000003</v>
      </c>
      <c r="O169" s="242">
        <f t="shared" si="22"/>
        <v>0.29430000000000178</v>
      </c>
      <c r="P169" s="242"/>
      <c r="Q169" s="179"/>
      <c r="R169" s="179"/>
      <c r="S169" s="179"/>
      <c r="T169" s="179"/>
      <c r="U169" s="179"/>
      <c r="V169" s="179"/>
      <c r="W169" s="179"/>
      <c r="X169" s="179"/>
      <c r="Y169" s="179"/>
      <c r="Z169" s="179"/>
      <c r="AA169" s="222"/>
      <c r="AB169" s="222"/>
      <c r="AC169" s="222"/>
      <c r="AD169" s="179"/>
      <c r="AE169" s="179"/>
      <c r="AF169" s="179"/>
      <c r="AG169" s="179"/>
      <c r="AH169" s="179"/>
      <c r="AI169" s="179"/>
      <c r="AJ169" s="179"/>
    </row>
    <row r="170" spans="2:36" x14ac:dyDescent="0.3">
      <c r="B170" s="224">
        <v>24700</v>
      </c>
      <c r="C170" s="209">
        <v>3197</v>
      </c>
      <c r="D170" s="206">
        <f t="shared" si="23"/>
        <v>0.1294331983805668</v>
      </c>
      <c r="E170" s="208">
        <f t="shared" si="24"/>
        <v>0.27</v>
      </c>
      <c r="F170" s="207">
        <v>0</v>
      </c>
      <c r="G170" s="207">
        <v>255.76</v>
      </c>
      <c r="H170" s="207">
        <v>287.73</v>
      </c>
      <c r="I170" s="214">
        <v>444</v>
      </c>
      <c r="J170" s="211">
        <f t="shared" si="20"/>
        <v>1.797570850202429E-2</v>
      </c>
      <c r="K170" s="212">
        <f t="shared" si="21"/>
        <v>0.18</v>
      </c>
      <c r="L170" s="214">
        <v>0</v>
      </c>
      <c r="M170" s="213">
        <v>35.520000000000003</v>
      </c>
      <c r="N170" s="213">
        <v>39.96</v>
      </c>
      <c r="O170" s="242">
        <f t="shared" si="22"/>
        <v>0.29430000000000006</v>
      </c>
      <c r="P170" s="242"/>
      <c r="Q170" s="179"/>
      <c r="R170" s="179"/>
      <c r="S170" s="179"/>
      <c r="T170" s="179"/>
      <c r="U170" s="179"/>
      <c r="V170" s="179"/>
      <c r="W170" s="179"/>
      <c r="X170" s="179"/>
      <c r="Y170" s="179"/>
      <c r="Z170" s="179"/>
      <c r="AA170" s="222"/>
      <c r="AB170" s="222"/>
      <c r="AC170" s="222"/>
      <c r="AD170" s="179"/>
      <c r="AE170" s="179"/>
      <c r="AF170" s="179"/>
      <c r="AG170" s="179"/>
      <c r="AH170" s="179"/>
      <c r="AI170" s="179"/>
      <c r="AJ170" s="179"/>
    </row>
    <row r="171" spans="2:36" x14ac:dyDescent="0.3">
      <c r="B171" s="224">
        <v>24800</v>
      </c>
      <c r="C171" s="209">
        <v>3225</v>
      </c>
      <c r="D171" s="206">
        <f t="shared" si="23"/>
        <v>0.13004032258064516</v>
      </c>
      <c r="E171" s="208">
        <f t="shared" si="24"/>
        <v>0.28000000000000003</v>
      </c>
      <c r="F171" s="207">
        <v>0</v>
      </c>
      <c r="G171" s="207">
        <v>258</v>
      </c>
      <c r="H171" s="207">
        <v>290.25</v>
      </c>
      <c r="I171" s="214">
        <v>460</v>
      </c>
      <c r="J171" s="211">
        <f t="shared" si="20"/>
        <v>1.8548387096774192E-2</v>
      </c>
      <c r="K171" s="212">
        <f t="shared" si="21"/>
        <v>0.16</v>
      </c>
      <c r="L171" s="214">
        <v>0</v>
      </c>
      <c r="M171" s="213">
        <v>36.799999999999997</v>
      </c>
      <c r="N171" s="213">
        <v>41.4</v>
      </c>
      <c r="O171" s="242">
        <f t="shared" si="22"/>
        <v>0.3051999999999998</v>
      </c>
      <c r="P171" s="242"/>
      <c r="Q171" s="179"/>
      <c r="R171" s="179"/>
      <c r="S171" s="179"/>
      <c r="T171" s="179"/>
      <c r="U171" s="179"/>
      <c r="V171" s="179"/>
      <c r="W171" s="179"/>
      <c r="X171" s="179"/>
      <c r="Y171" s="179"/>
      <c r="Z171" s="179"/>
      <c r="AA171" s="222"/>
      <c r="AB171" s="222"/>
      <c r="AC171" s="222"/>
      <c r="AD171" s="179"/>
      <c r="AE171" s="179"/>
      <c r="AF171" s="179"/>
      <c r="AG171" s="179"/>
      <c r="AH171" s="179"/>
      <c r="AI171" s="179"/>
      <c r="AJ171" s="179"/>
    </row>
    <row r="172" spans="2:36" x14ac:dyDescent="0.3">
      <c r="B172" s="224">
        <v>24900</v>
      </c>
      <c r="C172" s="209">
        <v>3252</v>
      </c>
      <c r="D172" s="206">
        <f t="shared" si="23"/>
        <v>0.13060240963855421</v>
      </c>
      <c r="E172" s="208">
        <f t="shared" si="24"/>
        <v>0.27</v>
      </c>
      <c r="F172" s="207">
        <v>0</v>
      </c>
      <c r="G172" s="207">
        <v>260.16000000000003</v>
      </c>
      <c r="H172" s="207">
        <v>292.68</v>
      </c>
      <c r="I172" s="214">
        <v>478</v>
      </c>
      <c r="J172" s="211">
        <f t="shared" si="20"/>
        <v>1.9196787148594376E-2</v>
      </c>
      <c r="K172" s="212">
        <f t="shared" si="21"/>
        <v>0.18</v>
      </c>
      <c r="L172" s="214">
        <v>0</v>
      </c>
      <c r="M172" s="213">
        <v>38.24</v>
      </c>
      <c r="N172" s="213">
        <v>43.02</v>
      </c>
      <c r="O172" s="242">
        <f t="shared" si="22"/>
        <v>0.29429999999999834</v>
      </c>
      <c r="P172" s="242"/>
      <c r="Q172" s="179"/>
      <c r="R172" s="179"/>
      <c r="S172" s="179"/>
      <c r="T172" s="179"/>
      <c r="U172" s="179"/>
      <c r="V172" s="179"/>
      <c r="W172" s="179"/>
      <c r="X172" s="179"/>
      <c r="Y172" s="179"/>
      <c r="Z172" s="179"/>
      <c r="AA172" s="222"/>
      <c r="AB172" s="222"/>
      <c r="AC172" s="222"/>
      <c r="AD172" s="179"/>
      <c r="AE172" s="179"/>
      <c r="AF172" s="179"/>
      <c r="AG172" s="179"/>
      <c r="AH172" s="179"/>
      <c r="AI172" s="179"/>
      <c r="AJ172" s="179"/>
    </row>
    <row r="173" spans="2:36" x14ac:dyDescent="0.3">
      <c r="B173" s="224">
        <v>25000</v>
      </c>
      <c r="C173" s="209">
        <v>3280</v>
      </c>
      <c r="D173" s="206">
        <f t="shared" si="23"/>
        <v>0.13120000000000001</v>
      </c>
      <c r="E173" s="208">
        <f t="shared" si="24"/>
        <v>0.28000000000000003</v>
      </c>
      <c r="F173" s="207">
        <v>0</v>
      </c>
      <c r="G173" s="207">
        <v>262.39999999999998</v>
      </c>
      <c r="H173" s="207">
        <v>295.2</v>
      </c>
      <c r="I173" s="214">
        <v>494</v>
      </c>
      <c r="J173" s="211">
        <f t="shared" si="20"/>
        <v>1.976E-2</v>
      </c>
      <c r="K173" s="212">
        <f t="shared" si="21"/>
        <v>0.16</v>
      </c>
      <c r="L173" s="214">
        <v>0</v>
      </c>
      <c r="M173" s="213">
        <v>39.520000000000003</v>
      </c>
      <c r="N173" s="213">
        <v>44.46</v>
      </c>
      <c r="O173" s="242">
        <f t="shared" si="22"/>
        <v>0.30519999999999814</v>
      </c>
      <c r="P173" s="242"/>
      <c r="Q173" s="179"/>
      <c r="R173" s="179"/>
      <c r="S173" s="179"/>
      <c r="T173" s="179"/>
      <c r="U173" s="179"/>
      <c r="V173" s="179"/>
      <c r="W173" s="179"/>
      <c r="X173" s="179"/>
      <c r="Y173" s="179"/>
      <c r="Z173" s="179"/>
      <c r="AA173" s="222"/>
      <c r="AB173" s="222"/>
      <c r="AC173" s="222"/>
      <c r="AD173" s="179"/>
      <c r="AE173" s="179"/>
      <c r="AF173" s="179"/>
      <c r="AG173" s="179"/>
      <c r="AH173" s="179"/>
      <c r="AI173" s="179"/>
      <c r="AJ173" s="179"/>
    </row>
    <row r="174" spans="2:36" x14ac:dyDescent="0.3">
      <c r="B174" s="224">
        <v>25100</v>
      </c>
      <c r="C174" s="209">
        <v>3307</v>
      </c>
      <c r="D174" s="206">
        <f t="shared" si="23"/>
        <v>0.13175298804780877</v>
      </c>
      <c r="E174" s="208">
        <f t="shared" si="24"/>
        <v>0.27</v>
      </c>
      <c r="F174" s="207">
        <v>0</v>
      </c>
      <c r="G174" s="207">
        <v>264.56</v>
      </c>
      <c r="H174" s="207">
        <v>297.63</v>
      </c>
      <c r="I174" s="214">
        <v>512</v>
      </c>
      <c r="J174" s="211">
        <f t="shared" si="20"/>
        <v>2.0398406374501993E-2</v>
      </c>
      <c r="K174" s="212">
        <f t="shared" si="21"/>
        <v>0.18</v>
      </c>
      <c r="L174" s="214">
        <v>0</v>
      </c>
      <c r="M174" s="213">
        <v>40.96</v>
      </c>
      <c r="N174" s="213">
        <v>46.08</v>
      </c>
      <c r="O174" s="242">
        <f t="shared" si="22"/>
        <v>0.29430000000000123</v>
      </c>
      <c r="P174" s="242"/>
      <c r="Q174" s="179"/>
      <c r="R174" s="179"/>
      <c r="S174" s="179"/>
      <c r="T174" s="179"/>
      <c r="U174" s="179"/>
      <c r="V174" s="179"/>
      <c r="W174" s="179"/>
      <c r="X174" s="179"/>
      <c r="Y174" s="179"/>
      <c r="Z174" s="179"/>
      <c r="AA174" s="222"/>
      <c r="AB174" s="222"/>
      <c r="AC174" s="222"/>
      <c r="AD174" s="179"/>
      <c r="AE174" s="179"/>
      <c r="AF174" s="179"/>
      <c r="AG174" s="179"/>
      <c r="AH174" s="179"/>
      <c r="AI174" s="179"/>
      <c r="AJ174" s="179"/>
    </row>
    <row r="175" spans="2:36" x14ac:dyDescent="0.3">
      <c r="B175" s="224">
        <v>25200</v>
      </c>
      <c r="C175" s="209">
        <v>3335</v>
      </c>
      <c r="D175" s="206">
        <f t="shared" si="23"/>
        <v>0.13234126984126984</v>
      </c>
      <c r="E175" s="208">
        <f t="shared" si="24"/>
        <v>0.28000000000000003</v>
      </c>
      <c r="F175" s="207">
        <v>0</v>
      </c>
      <c r="G175" s="207">
        <v>266.8</v>
      </c>
      <c r="H175" s="207">
        <v>300.14999999999998</v>
      </c>
      <c r="I175" s="214">
        <v>528</v>
      </c>
      <c r="J175" s="211">
        <f t="shared" si="20"/>
        <v>2.0952380952380951E-2</v>
      </c>
      <c r="K175" s="212">
        <f t="shared" si="21"/>
        <v>0.16</v>
      </c>
      <c r="L175" s="214">
        <v>0</v>
      </c>
      <c r="M175" s="213">
        <v>42.24</v>
      </c>
      <c r="N175" s="213">
        <v>47.52</v>
      </c>
      <c r="O175" s="242">
        <f t="shared" si="22"/>
        <v>0.30520000000000097</v>
      </c>
      <c r="P175" s="242"/>
      <c r="Q175" s="179"/>
      <c r="R175" s="179"/>
      <c r="S175" s="179"/>
      <c r="T175" s="179"/>
      <c r="U175" s="179"/>
      <c r="V175" s="179"/>
      <c r="W175" s="179"/>
      <c r="X175" s="179"/>
      <c r="Y175" s="179"/>
      <c r="Z175" s="179"/>
      <c r="AA175" s="222"/>
      <c r="AB175" s="222"/>
      <c r="AC175" s="222"/>
      <c r="AD175" s="179"/>
      <c r="AE175" s="179"/>
      <c r="AF175" s="179"/>
      <c r="AG175" s="179"/>
      <c r="AH175" s="179"/>
      <c r="AI175" s="179"/>
      <c r="AJ175" s="179"/>
    </row>
    <row r="176" spans="2:36" x14ac:dyDescent="0.3">
      <c r="B176" s="224">
        <v>25300</v>
      </c>
      <c r="C176" s="209">
        <v>3362</v>
      </c>
      <c r="D176" s="206">
        <f t="shared" si="23"/>
        <v>0.13288537549407115</v>
      </c>
      <c r="E176" s="208">
        <f t="shared" si="24"/>
        <v>0.27</v>
      </c>
      <c r="F176" s="207">
        <v>0</v>
      </c>
      <c r="G176" s="207">
        <v>268.95999999999998</v>
      </c>
      <c r="H176" s="207">
        <v>302.58</v>
      </c>
      <c r="I176" s="214">
        <v>546</v>
      </c>
      <c r="J176" s="211">
        <f t="shared" si="20"/>
        <v>2.1581027667984191E-2</v>
      </c>
      <c r="K176" s="212">
        <f t="shared" si="21"/>
        <v>0.18</v>
      </c>
      <c r="L176" s="214">
        <v>0</v>
      </c>
      <c r="M176" s="213">
        <v>43.68</v>
      </c>
      <c r="N176" s="213">
        <v>49.14</v>
      </c>
      <c r="O176" s="242">
        <f t="shared" si="22"/>
        <v>0.29429999999999951</v>
      </c>
      <c r="P176" s="242"/>
      <c r="Q176" s="179"/>
      <c r="R176" s="179"/>
      <c r="S176" s="179"/>
      <c r="T176" s="179"/>
      <c r="U176" s="179"/>
      <c r="V176" s="179"/>
      <c r="W176" s="179"/>
      <c r="X176" s="179"/>
      <c r="Y176" s="179"/>
      <c r="Z176" s="179"/>
      <c r="AA176" s="222"/>
      <c r="AB176" s="222"/>
      <c r="AC176" s="222"/>
      <c r="AD176" s="179"/>
      <c r="AE176" s="179"/>
      <c r="AF176" s="179"/>
      <c r="AG176" s="179"/>
      <c r="AH176" s="179"/>
      <c r="AI176" s="179"/>
      <c r="AJ176" s="179"/>
    </row>
    <row r="177" spans="2:36" x14ac:dyDescent="0.3">
      <c r="B177" s="224">
        <v>25400</v>
      </c>
      <c r="C177" s="209">
        <v>3390</v>
      </c>
      <c r="D177" s="206">
        <f t="shared" si="23"/>
        <v>0.13346456692913386</v>
      </c>
      <c r="E177" s="208">
        <f t="shared" si="24"/>
        <v>0.28000000000000003</v>
      </c>
      <c r="F177" s="207">
        <v>0</v>
      </c>
      <c r="G177" s="207">
        <v>271.2</v>
      </c>
      <c r="H177" s="207">
        <v>305.10000000000002</v>
      </c>
      <c r="I177" s="214">
        <v>564</v>
      </c>
      <c r="J177" s="211">
        <f t="shared" si="20"/>
        <v>2.2204724409448817E-2</v>
      </c>
      <c r="K177" s="212">
        <f t="shared" si="21"/>
        <v>0.18</v>
      </c>
      <c r="L177" s="214">
        <v>0</v>
      </c>
      <c r="M177" s="213">
        <v>45.12</v>
      </c>
      <c r="N177" s="213">
        <v>50.76</v>
      </c>
      <c r="O177" s="242">
        <f t="shared" si="22"/>
        <v>0.30519999999999925</v>
      </c>
      <c r="P177" s="242"/>
      <c r="Q177" s="179"/>
      <c r="R177" s="179"/>
      <c r="S177" s="179"/>
      <c r="T177" s="179"/>
      <c r="U177" s="179"/>
      <c r="V177" s="179"/>
      <c r="W177" s="179"/>
      <c r="X177" s="179"/>
      <c r="Y177" s="179"/>
      <c r="Z177" s="179"/>
      <c r="AA177" s="222"/>
      <c r="AB177" s="222"/>
      <c r="AC177" s="222"/>
      <c r="AD177" s="179"/>
      <c r="AE177" s="179"/>
      <c r="AF177" s="179"/>
      <c r="AG177" s="179"/>
      <c r="AH177" s="179"/>
      <c r="AI177" s="179"/>
      <c r="AJ177" s="179"/>
    </row>
    <row r="178" spans="2:36" x14ac:dyDescent="0.3">
      <c r="B178" s="224">
        <v>25500</v>
      </c>
      <c r="C178" s="209">
        <v>3417</v>
      </c>
      <c r="D178" s="206">
        <f t="shared" si="23"/>
        <v>0.13400000000000001</v>
      </c>
      <c r="E178" s="208">
        <f t="shared" si="24"/>
        <v>0.27</v>
      </c>
      <c r="F178" s="207">
        <v>0</v>
      </c>
      <c r="G178" s="207">
        <v>273.36</v>
      </c>
      <c r="H178" s="207">
        <v>307.52999999999997</v>
      </c>
      <c r="I178" s="214">
        <v>582</v>
      </c>
      <c r="J178" s="211">
        <f t="shared" si="20"/>
        <v>2.2823529411764704E-2</v>
      </c>
      <c r="K178" s="212">
        <f t="shared" si="21"/>
        <v>0.18</v>
      </c>
      <c r="L178" s="214">
        <v>0</v>
      </c>
      <c r="M178" s="213">
        <v>46.56</v>
      </c>
      <c r="N178" s="213">
        <v>52.38</v>
      </c>
      <c r="O178" s="242">
        <f t="shared" si="22"/>
        <v>0.29429999999999723</v>
      </c>
      <c r="P178" s="242"/>
      <c r="Q178" s="179"/>
      <c r="R178" s="179"/>
      <c r="S178" s="179"/>
      <c r="T178" s="179"/>
      <c r="U178" s="179"/>
      <c r="V178" s="179"/>
      <c r="W178" s="179"/>
      <c r="X178" s="179"/>
      <c r="Y178" s="179"/>
      <c r="Z178" s="179"/>
      <c r="AA178" s="222"/>
      <c r="AB178" s="222"/>
      <c r="AC178" s="222"/>
      <c r="AD178" s="179"/>
      <c r="AE178" s="179"/>
      <c r="AF178" s="179"/>
      <c r="AG178" s="179"/>
      <c r="AH178" s="179"/>
      <c r="AI178" s="179"/>
      <c r="AJ178" s="179"/>
    </row>
    <row r="179" spans="2:36" x14ac:dyDescent="0.3">
      <c r="B179" s="224">
        <v>25600</v>
      </c>
      <c r="C179" s="209">
        <v>3445</v>
      </c>
      <c r="D179" s="206">
        <f t="shared" si="23"/>
        <v>0.13457031250000001</v>
      </c>
      <c r="E179" s="208">
        <f t="shared" si="24"/>
        <v>0.28000000000000003</v>
      </c>
      <c r="F179" s="207">
        <v>0</v>
      </c>
      <c r="G179" s="207">
        <v>275.60000000000002</v>
      </c>
      <c r="H179" s="207">
        <v>310.05</v>
      </c>
      <c r="I179" s="214">
        <v>598</v>
      </c>
      <c r="J179" s="211">
        <f t="shared" si="20"/>
        <v>2.3359375000000002E-2</v>
      </c>
      <c r="K179" s="212">
        <f t="shared" si="21"/>
        <v>0.16</v>
      </c>
      <c r="L179" s="214">
        <v>0</v>
      </c>
      <c r="M179" s="213">
        <v>47.84</v>
      </c>
      <c r="N179" s="213">
        <v>53.82</v>
      </c>
      <c r="O179" s="242">
        <f t="shared" si="22"/>
        <v>0.30520000000000208</v>
      </c>
      <c r="P179" s="242"/>
      <c r="Q179" s="179"/>
      <c r="R179" s="179"/>
      <c r="S179" s="179"/>
      <c r="T179" s="179"/>
      <c r="U179" s="179"/>
      <c r="V179" s="179"/>
      <c r="W179" s="179"/>
      <c r="X179" s="179"/>
      <c r="Y179" s="179"/>
      <c r="Z179" s="179"/>
      <c r="AA179" s="222"/>
      <c r="AB179" s="222"/>
      <c r="AC179" s="222"/>
      <c r="AD179" s="179"/>
      <c r="AE179" s="179"/>
      <c r="AF179" s="179"/>
      <c r="AG179" s="179"/>
      <c r="AH179" s="179"/>
      <c r="AI179" s="179"/>
      <c r="AJ179" s="179"/>
    </row>
    <row r="180" spans="2:36" x14ac:dyDescent="0.3">
      <c r="B180" s="224">
        <v>25700</v>
      </c>
      <c r="C180" s="209">
        <v>3473</v>
      </c>
      <c r="D180" s="206">
        <f t="shared" si="23"/>
        <v>0.13513618677042802</v>
      </c>
      <c r="E180" s="208">
        <f t="shared" si="24"/>
        <v>0.28000000000000003</v>
      </c>
      <c r="F180" s="207">
        <v>0</v>
      </c>
      <c r="G180" s="207">
        <v>277.83999999999997</v>
      </c>
      <c r="H180" s="207">
        <v>312.57</v>
      </c>
      <c r="I180" s="214">
        <v>616</v>
      </c>
      <c r="J180" s="211">
        <f t="shared" si="20"/>
        <v>2.3968871595330739E-2</v>
      </c>
      <c r="K180" s="212">
        <f t="shared" si="21"/>
        <v>0.18</v>
      </c>
      <c r="L180" s="214">
        <v>0</v>
      </c>
      <c r="M180" s="213">
        <v>49.28</v>
      </c>
      <c r="N180" s="213">
        <v>55.44</v>
      </c>
      <c r="O180" s="242">
        <f t="shared" si="22"/>
        <v>0.30520000000000153</v>
      </c>
      <c r="P180" s="242"/>
      <c r="Q180" s="179"/>
      <c r="R180" s="179"/>
      <c r="S180" s="179"/>
      <c r="T180" s="179"/>
      <c r="U180" s="179"/>
      <c r="V180" s="179"/>
      <c r="W180" s="179"/>
      <c r="X180" s="179"/>
      <c r="Y180" s="179"/>
      <c r="Z180" s="179"/>
      <c r="AA180" s="222"/>
      <c r="AB180" s="222"/>
      <c r="AC180" s="222"/>
      <c r="AD180" s="179"/>
      <c r="AE180" s="179"/>
      <c r="AF180" s="179"/>
      <c r="AG180" s="179"/>
      <c r="AH180" s="179"/>
      <c r="AI180" s="179"/>
      <c r="AJ180" s="179"/>
    </row>
    <row r="181" spans="2:36" x14ac:dyDescent="0.3">
      <c r="B181" s="224">
        <v>25800</v>
      </c>
      <c r="C181" s="209">
        <v>3500</v>
      </c>
      <c r="D181" s="206">
        <f t="shared" si="23"/>
        <v>0.13565891472868216</v>
      </c>
      <c r="E181" s="208">
        <f t="shared" si="24"/>
        <v>0.27</v>
      </c>
      <c r="F181" s="207">
        <v>0</v>
      </c>
      <c r="G181" s="207">
        <v>280</v>
      </c>
      <c r="H181" s="207">
        <v>315</v>
      </c>
      <c r="I181" s="214">
        <v>634</v>
      </c>
      <c r="J181" s="211">
        <f t="shared" si="20"/>
        <v>2.4573643410852712E-2</v>
      </c>
      <c r="K181" s="212">
        <f t="shared" si="21"/>
        <v>0.18</v>
      </c>
      <c r="L181" s="214">
        <v>0</v>
      </c>
      <c r="M181" s="213">
        <v>50.72</v>
      </c>
      <c r="N181" s="213">
        <v>57.06</v>
      </c>
      <c r="O181" s="242">
        <f t="shared" si="22"/>
        <v>0.29430000000000006</v>
      </c>
      <c r="P181" s="242"/>
      <c r="Q181" s="179"/>
      <c r="R181" s="179"/>
      <c r="S181" s="179"/>
      <c r="T181" s="179"/>
      <c r="U181" s="179"/>
      <c r="V181" s="179"/>
      <c r="W181" s="179"/>
      <c r="X181" s="179"/>
      <c r="Y181" s="179"/>
      <c r="Z181" s="179"/>
      <c r="AA181" s="222"/>
      <c r="AB181" s="222"/>
      <c r="AC181" s="222"/>
      <c r="AD181" s="179"/>
      <c r="AE181" s="179"/>
      <c r="AF181" s="179"/>
      <c r="AG181" s="179"/>
      <c r="AH181" s="179"/>
      <c r="AI181" s="179"/>
      <c r="AJ181" s="179"/>
    </row>
    <row r="182" spans="2:36" x14ac:dyDescent="0.3">
      <c r="B182" s="224">
        <v>25900</v>
      </c>
      <c r="C182" s="209">
        <v>3528</v>
      </c>
      <c r="D182" s="206">
        <f t="shared" si="23"/>
        <v>0.13621621621621621</v>
      </c>
      <c r="E182" s="208">
        <f t="shared" si="24"/>
        <v>0.28000000000000003</v>
      </c>
      <c r="F182" s="207">
        <v>0</v>
      </c>
      <c r="G182" s="207">
        <v>282.24</v>
      </c>
      <c r="H182" s="207">
        <v>317.52</v>
      </c>
      <c r="I182" s="214">
        <v>652</v>
      </c>
      <c r="J182" s="211">
        <f t="shared" si="20"/>
        <v>2.5173745173745175E-2</v>
      </c>
      <c r="K182" s="212">
        <f t="shared" si="21"/>
        <v>0.18</v>
      </c>
      <c r="L182" s="214">
        <v>0</v>
      </c>
      <c r="M182" s="213">
        <v>52.16</v>
      </c>
      <c r="N182" s="213">
        <v>58.68</v>
      </c>
      <c r="O182" s="242">
        <f t="shared" si="22"/>
        <v>0.3051999999999998</v>
      </c>
      <c r="P182" s="242"/>
      <c r="Q182" s="179"/>
      <c r="R182" s="179"/>
      <c r="S182" s="179"/>
      <c r="T182" s="179"/>
      <c r="U182" s="179"/>
      <c r="V182" s="179"/>
      <c r="W182" s="179"/>
      <c r="X182" s="179"/>
      <c r="Y182" s="179"/>
      <c r="Z182" s="179"/>
      <c r="AA182" s="222"/>
      <c r="AB182" s="222"/>
      <c r="AC182" s="222"/>
      <c r="AD182" s="179"/>
      <c r="AE182" s="179"/>
      <c r="AF182" s="179"/>
      <c r="AG182" s="179"/>
      <c r="AH182" s="179"/>
      <c r="AI182" s="179"/>
      <c r="AJ182" s="179"/>
    </row>
    <row r="183" spans="2:36" x14ac:dyDescent="0.3">
      <c r="B183" s="224">
        <v>26000</v>
      </c>
      <c r="C183" s="209">
        <v>3556</v>
      </c>
      <c r="D183" s="206">
        <f t="shared" si="23"/>
        <v>0.13676923076923078</v>
      </c>
      <c r="E183" s="208">
        <f t="shared" si="24"/>
        <v>0.28000000000000003</v>
      </c>
      <c r="F183" s="207">
        <v>0</v>
      </c>
      <c r="G183" s="207">
        <v>284.48</v>
      </c>
      <c r="H183" s="207">
        <v>320.04000000000002</v>
      </c>
      <c r="I183" s="214">
        <v>670</v>
      </c>
      <c r="J183" s="211">
        <f t="shared" si="20"/>
        <v>2.576923076923077E-2</v>
      </c>
      <c r="K183" s="212">
        <f t="shared" si="21"/>
        <v>0.18</v>
      </c>
      <c r="L183" s="214">
        <v>0</v>
      </c>
      <c r="M183" s="213">
        <v>53.6</v>
      </c>
      <c r="N183" s="213">
        <v>60.3</v>
      </c>
      <c r="O183" s="242">
        <f t="shared" si="22"/>
        <v>0.3051999999999998</v>
      </c>
      <c r="P183" s="242"/>
      <c r="Q183" s="179"/>
      <c r="R183" s="179"/>
      <c r="S183" s="179"/>
      <c r="T183" s="179"/>
      <c r="U183" s="179"/>
      <c r="V183" s="179"/>
      <c r="W183" s="179"/>
      <c r="X183" s="179"/>
      <c r="Y183" s="179"/>
      <c r="Z183" s="179"/>
      <c r="AA183" s="222"/>
      <c r="AB183" s="222"/>
      <c r="AC183" s="222"/>
      <c r="AD183" s="179"/>
      <c r="AE183" s="179"/>
      <c r="AF183" s="179"/>
      <c r="AG183" s="179"/>
      <c r="AH183" s="179"/>
      <c r="AI183" s="179"/>
      <c r="AJ183" s="179"/>
    </row>
    <row r="184" spans="2:36" x14ac:dyDescent="0.3">
      <c r="B184" s="224">
        <v>26100</v>
      </c>
      <c r="C184" s="209">
        <v>3584</v>
      </c>
      <c r="D184" s="206">
        <f t="shared" si="23"/>
        <v>0.13731800766283525</v>
      </c>
      <c r="E184" s="208">
        <f t="shared" si="24"/>
        <v>0.28000000000000003</v>
      </c>
      <c r="F184" s="207">
        <v>0</v>
      </c>
      <c r="G184" s="207">
        <v>286.72000000000003</v>
      </c>
      <c r="H184" s="207">
        <v>322.56</v>
      </c>
      <c r="I184" s="214">
        <v>688</v>
      </c>
      <c r="J184" s="211">
        <f t="shared" si="20"/>
        <v>2.6360153256704981E-2</v>
      </c>
      <c r="K184" s="212">
        <f t="shared" si="21"/>
        <v>0.18</v>
      </c>
      <c r="L184" s="214">
        <v>0</v>
      </c>
      <c r="M184" s="213">
        <v>55.04</v>
      </c>
      <c r="N184" s="213">
        <v>61.92</v>
      </c>
      <c r="O184" s="242">
        <f t="shared" si="22"/>
        <v>0.30519999999999925</v>
      </c>
      <c r="P184" s="242"/>
      <c r="Q184" s="179"/>
      <c r="R184" s="179"/>
      <c r="S184" s="179"/>
      <c r="T184" s="179"/>
      <c r="U184" s="179"/>
      <c r="V184" s="179"/>
      <c r="W184" s="179"/>
      <c r="X184" s="179"/>
      <c r="Y184" s="179"/>
      <c r="Z184" s="179"/>
      <c r="AA184" s="222"/>
      <c r="AB184" s="222"/>
      <c r="AC184" s="222"/>
      <c r="AD184" s="179"/>
      <c r="AE184" s="179"/>
      <c r="AF184" s="179"/>
      <c r="AG184" s="179"/>
      <c r="AH184" s="179"/>
      <c r="AI184" s="179"/>
      <c r="AJ184" s="179"/>
    </row>
    <row r="185" spans="2:36" x14ac:dyDescent="0.3">
      <c r="B185" s="224">
        <v>26200</v>
      </c>
      <c r="C185" s="209">
        <v>3612</v>
      </c>
      <c r="D185" s="206">
        <f t="shared" si="23"/>
        <v>0.13786259541984733</v>
      </c>
      <c r="E185" s="208">
        <f t="shared" si="24"/>
        <v>0.28000000000000003</v>
      </c>
      <c r="F185" s="207">
        <v>0</v>
      </c>
      <c r="G185" s="207">
        <v>288.95999999999998</v>
      </c>
      <c r="H185" s="207">
        <v>325.08</v>
      </c>
      <c r="I185" s="214">
        <v>706</v>
      </c>
      <c r="J185" s="211">
        <f t="shared" si="20"/>
        <v>2.6946564885496183E-2</v>
      </c>
      <c r="K185" s="212">
        <f t="shared" si="21"/>
        <v>0.18</v>
      </c>
      <c r="L185" s="214">
        <v>0</v>
      </c>
      <c r="M185" s="213">
        <v>56.48</v>
      </c>
      <c r="N185" s="213">
        <v>63.54</v>
      </c>
      <c r="O185" s="242">
        <f t="shared" si="22"/>
        <v>0.30519999999999925</v>
      </c>
      <c r="P185" s="242"/>
      <c r="Q185" s="179"/>
      <c r="R185" s="179"/>
      <c r="S185" s="179"/>
      <c r="T185" s="179"/>
      <c r="U185" s="179"/>
      <c r="V185" s="179"/>
      <c r="W185" s="179"/>
      <c r="X185" s="179"/>
      <c r="Y185" s="179"/>
      <c r="Z185" s="179"/>
      <c r="AA185" s="222"/>
      <c r="AB185" s="222"/>
      <c r="AC185" s="222"/>
      <c r="AD185" s="179"/>
      <c r="AE185" s="179"/>
      <c r="AF185" s="179"/>
      <c r="AG185" s="179"/>
      <c r="AH185" s="179"/>
      <c r="AI185" s="179"/>
      <c r="AJ185" s="179"/>
    </row>
    <row r="186" spans="2:36" x14ac:dyDescent="0.3">
      <c r="B186" s="224">
        <v>26300</v>
      </c>
      <c r="C186" s="209">
        <v>3640</v>
      </c>
      <c r="D186" s="206">
        <f t="shared" si="23"/>
        <v>0.13840304182509505</v>
      </c>
      <c r="E186" s="208">
        <f t="shared" si="24"/>
        <v>0.28000000000000003</v>
      </c>
      <c r="F186" s="207">
        <v>0</v>
      </c>
      <c r="G186" s="207">
        <v>291.2</v>
      </c>
      <c r="H186" s="207">
        <v>327.60000000000002</v>
      </c>
      <c r="I186" s="214">
        <v>726</v>
      </c>
      <c r="J186" s="211">
        <f t="shared" si="20"/>
        <v>2.7604562737642585E-2</v>
      </c>
      <c r="K186" s="212">
        <f t="shared" si="21"/>
        <v>0.2</v>
      </c>
      <c r="L186" s="214">
        <v>0</v>
      </c>
      <c r="M186" s="213">
        <v>58.08</v>
      </c>
      <c r="N186" s="213">
        <v>65.34</v>
      </c>
      <c r="O186" s="242">
        <f t="shared" si="22"/>
        <v>0.30519999999999925</v>
      </c>
      <c r="P186" s="242"/>
      <c r="Q186" s="179"/>
      <c r="R186" s="179"/>
      <c r="S186" s="179"/>
      <c r="T186" s="179"/>
      <c r="U186" s="179"/>
      <c r="V186" s="179"/>
      <c r="W186" s="179"/>
      <c r="X186" s="179"/>
      <c r="Y186" s="179"/>
      <c r="Z186" s="179"/>
      <c r="AA186" s="222"/>
      <c r="AB186" s="222"/>
      <c r="AC186" s="222"/>
      <c r="AD186" s="179"/>
      <c r="AE186" s="179"/>
      <c r="AF186" s="179"/>
      <c r="AG186" s="179"/>
      <c r="AH186" s="179"/>
      <c r="AI186" s="179"/>
      <c r="AJ186" s="179"/>
    </row>
    <row r="187" spans="2:36" x14ac:dyDescent="0.3">
      <c r="B187" s="224">
        <v>26400</v>
      </c>
      <c r="C187" s="209">
        <v>3667</v>
      </c>
      <c r="D187" s="206">
        <f t="shared" si="23"/>
        <v>0.13890151515151516</v>
      </c>
      <c r="E187" s="208">
        <f t="shared" si="24"/>
        <v>0.27</v>
      </c>
      <c r="F187" s="207">
        <v>0</v>
      </c>
      <c r="G187" s="207">
        <v>293.36</v>
      </c>
      <c r="H187" s="207">
        <v>330.03</v>
      </c>
      <c r="I187" s="214">
        <v>744</v>
      </c>
      <c r="J187" s="211">
        <f t="shared" ref="J187:J250" si="25">I187/$B187</f>
        <v>2.8181818181818183E-2</v>
      </c>
      <c r="K187" s="212">
        <f t="shared" ref="K187:K250" si="26">(I187-I186)/($B187-$B186)</f>
        <v>0.18</v>
      </c>
      <c r="L187" s="214">
        <v>0</v>
      </c>
      <c r="M187" s="213">
        <v>59.52</v>
      </c>
      <c r="N187" s="213">
        <v>66.959999999999994</v>
      </c>
      <c r="O187" s="242">
        <f t="shared" si="22"/>
        <v>0.29429999999999723</v>
      </c>
      <c r="P187" s="242"/>
      <c r="Q187" s="179"/>
      <c r="R187" s="179"/>
      <c r="S187" s="179"/>
      <c r="T187" s="179"/>
      <c r="U187" s="179"/>
      <c r="V187" s="179"/>
      <c r="W187" s="179"/>
      <c r="X187" s="179"/>
      <c r="Y187" s="179"/>
      <c r="Z187" s="179"/>
      <c r="AA187" s="222"/>
      <c r="AB187" s="222"/>
      <c r="AC187" s="222"/>
      <c r="AD187" s="179"/>
      <c r="AE187" s="179"/>
      <c r="AF187" s="179"/>
      <c r="AG187" s="179"/>
      <c r="AH187" s="179"/>
      <c r="AI187" s="179"/>
      <c r="AJ187" s="179"/>
    </row>
    <row r="188" spans="2:36" x14ac:dyDescent="0.3">
      <c r="B188" s="224">
        <v>26500</v>
      </c>
      <c r="C188" s="209">
        <v>3695</v>
      </c>
      <c r="D188" s="206">
        <f t="shared" si="23"/>
        <v>0.13943396226415095</v>
      </c>
      <c r="E188" s="208">
        <f t="shared" si="24"/>
        <v>0.28000000000000003</v>
      </c>
      <c r="F188" s="207">
        <v>0</v>
      </c>
      <c r="G188" s="207">
        <v>295.60000000000002</v>
      </c>
      <c r="H188" s="207">
        <v>332.55</v>
      </c>
      <c r="I188" s="214">
        <v>762</v>
      </c>
      <c r="J188" s="211">
        <f t="shared" si="25"/>
        <v>2.8754716981132074E-2</v>
      </c>
      <c r="K188" s="212">
        <f t="shared" si="26"/>
        <v>0.18</v>
      </c>
      <c r="L188" s="214">
        <v>0</v>
      </c>
      <c r="M188" s="213">
        <v>60.96</v>
      </c>
      <c r="N188" s="213">
        <v>68.58</v>
      </c>
      <c r="O188" s="242">
        <f t="shared" si="22"/>
        <v>0.30520000000000208</v>
      </c>
      <c r="P188" s="242"/>
      <c r="Q188" s="179"/>
      <c r="R188" s="179"/>
      <c r="S188" s="179"/>
      <c r="T188" s="179"/>
      <c r="U188" s="179"/>
      <c r="V188" s="179"/>
      <c r="W188" s="179"/>
      <c r="X188" s="179"/>
      <c r="Y188" s="179"/>
      <c r="Z188" s="179"/>
      <c r="AA188" s="222"/>
      <c r="AB188" s="222"/>
      <c r="AC188" s="222"/>
      <c r="AD188" s="179"/>
      <c r="AE188" s="179"/>
      <c r="AF188" s="179"/>
      <c r="AG188" s="179"/>
      <c r="AH188" s="179"/>
      <c r="AI188" s="179"/>
      <c r="AJ188" s="179"/>
    </row>
    <row r="189" spans="2:36" x14ac:dyDescent="0.3">
      <c r="B189" s="224">
        <v>26600</v>
      </c>
      <c r="C189" s="209">
        <v>3724</v>
      </c>
      <c r="D189" s="206">
        <f t="shared" si="23"/>
        <v>0.14000000000000001</v>
      </c>
      <c r="E189" s="208">
        <f t="shared" si="24"/>
        <v>0.28999999999999998</v>
      </c>
      <c r="F189" s="207">
        <v>0</v>
      </c>
      <c r="G189" s="207">
        <v>297.92</v>
      </c>
      <c r="H189" s="207">
        <v>335.16</v>
      </c>
      <c r="I189" s="214">
        <v>780</v>
      </c>
      <c r="J189" s="211">
        <f t="shared" si="25"/>
        <v>2.9323308270676692E-2</v>
      </c>
      <c r="K189" s="212">
        <f t="shared" si="26"/>
        <v>0.18</v>
      </c>
      <c r="L189" s="214">
        <v>0</v>
      </c>
      <c r="M189" s="213">
        <v>62.4</v>
      </c>
      <c r="N189" s="213">
        <v>70.2</v>
      </c>
      <c r="O189" s="242">
        <f t="shared" si="22"/>
        <v>0.31609999999999844</v>
      </c>
      <c r="P189" s="242"/>
      <c r="Q189" s="179"/>
      <c r="R189" s="179"/>
      <c r="S189" s="179"/>
      <c r="T189" s="179"/>
      <c r="U189" s="179"/>
      <c r="V189" s="179"/>
      <c r="W189" s="179"/>
      <c r="X189" s="179"/>
      <c r="Y189" s="179"/>
      <c r="Z189" s="179"/>
      <c r="AA189" s="222"/>
      <c r="AB189" s="222"/>
      <c r="AC189" s="222"/>
      <c r="AD189" s="179"/>
      <c r="AE189" s="179"/>
      <c r="AF189" s="179"/>
      <c r="AG189" s="179"/>
      <c r="AH189" s="179"/>
      <c r="AI189" s="179"/>
      <c r="AJ189" s="179"/>
    </row>
    <row r="190" spans="2:36" x14ac:dyDescent="0.3">
      <c r="B190" s="224">
        <v>26700</v>
      </c>
      <c r="C190" s="209">
        <v>3752</v>
      </c>
      <c r="D190" s="206">
        <f t="shared" si="23"/>
        <v>0.14052434456928839</v>
      </c>
      <c r="E190" s="208">
        <f t="shared" si="24"/>
        <v>0.28000000000000003</v>
      </c>
      <c r="F190" s="207">
        <v>0</v>
      </c>
      <c r="G190" s="207">
        <v>300.16000000000003</v>
      </c>
      <c r="H190" s="207">
        <v>337.68</v>
      </c>
      <c r="I190" s="214">
        <v>800</v>
      </c>
      <c r="J190" s="211">
        <f t="shared" si="25"/>
        <v>2.9962546816479401E-2</v>
      </c>
      <c r="K190" s="212">
        <f t="shared" si="26"/>
        <v>0.2</v>
      </c>
      <c r="L190" s="214">
        <v>0</v>
      </c>
      <c r="M190" s="213">
        <v>64</v>
      </c>
      <c r="N190" s="213">
        <v>72</v>
      </c>
      <c r="O190" s="242">
        <f t="shared" si="22"/>
        <v>0.30519999999999814</v>
      </c>
      <c r="P190" s="242"/>
      <c r="Q190" s="179"/>
      <c r="R190" s="179"/>
      <c r="S190" s="179"/>
      <c r="T190" s="179"/>
      <c r="U190" s="179"/>
      <c r="V190" s="179"/>
      <c r="W190" s="179"/>
      <c r="X190" s="179"/>
      <c r="Y190" s="179"/>
      <c r="Z190" s="179"/>
      <c r="AA190" s="222"/>
      <c r="AB190" s="222"/>
      <c r="AC190" s="222"/>
      <c r="AD190" s="179"/>
      <c r="AE190" s="179"/>
      <c r="AF190" s="179"/>
      <c r="AG190" s="179"/>
      <c r="AH190" s="179"/>
      <c r="AI190" s="179"/>
      <c r="AJ190" s="179"/>
    </row>
    <row r="191" spans="2:36" x14ac:dyDescent="0.3">
      <c r="B191" s="224">
        <v>26800</v>
      </c>
      <c r="C191" s="209">
        <v>3780</v>
      </c>
      <c r="D191" s="206">
        <f t="shared" si="23"/>
        <v>0.141044776119403</v>
      </c>
      <c r="E191" s="208">
        <f t="shared" si="24"/>
        <v>0.28000000000000003</v>
      </c>
      <c r="F191" s="207">
        <v>0</v>
      </c>
      <c r="G191" s="207">
        <v>302.39999999999998</v>
      </c>
      <c r="H191" s="207">
        <v>340.2</v>
      </c>
      <c r="I191" s="214">
        <v>818</v>
      </c>
      <c r="J191" s="211">
        <f t="shared" si="25"/>
        <v>3.0522388059701491E-2</v>
      </c>
      <c r="K191" s="212">
        <f t="shared" si="26"/>
        <v>0.18</v>
      </c>
      <c r="L191" s="214">
        <v>0</v>
      </c>
      <c r="M191" s="213">
        <v>65.44</v>
      </c>
      <c r="N191" s="213">
        <v>73.62</v>
      </c>
      <c r="O191" s="242">
        <f t="shared" si="22"/>
        <v>0.30519999999999814</v>
      </c>
      <c r="P191" s="242"/>
      <c r="Q191" s="179"/>
      <c r="R191" s="179"/>
      <c r="S191" s="179"/>
      <c r="T191" s="179"/>
      <c r="U191" s="179"/>
      <c r="V191" s="179"/>
      <c r="W191" s="179"/>
      <c r="X191" s="179"/>
      <c r="Y191" s="179"/>
      <c r="Z191" s="179"/>
      <c r="AA191" s="222"/>
      <c r="AB191" s="222"/>
      <c r="AC191" s="222"/>
      <c r="AD191" s="179"/>
      <c r="AE191" s="179"/>
      <c r="AF191" s="179"/>
      <c r="AG191" s="179"/>
      <c r="AH191" s="179"/>
      <c r="AI191" s="179"/>
      <c r="AJ191" s="179"/>
    </row>
    <row r="192" spans="2:36" x14ac:dyDescent="0.3">
      <c r="B192" s="224">
        <v>26900</v>
      </c>
      <c r="C192" s="209">
        <v>3808</v>
      </c>
      <c r="D192" s="206">
        <f t="shared" si="23"/>
        <v>0.14156133828996281</v>
      </c>
      <c r="E192" s="208">
        <f t="shared" si="24"/>
        <v>0.28000000000000003</v>
      </c>
      <c r="F192" s="207">
        <v>0</v>
      </c>
      <c r="G192" s="207">
        <v>304.64</v>
      </c>
      <c r="H192" s="207">
        <v>342.72</v>
      </c>
      <c r="I192" s="214">
        <v>838</v>
      </c>
      <c r="J192" s="211">
        <f t="shared" si="25"/>
        <v>3.1152416356877325E-2</v>
      </c>
      <c r="K192" s="212">
        <f t="shared" si="26"/>
        <v>0.2</v>
      </c>
      <c r="L192" s="214">
        <v>0</v>
      </c>
      <c r="M192" s="213">
        <v>67.040000000000006</v>
      </c>
      <c r="N192" s="213">
        <v>75.42</v>
      </c>
      <c r="O192" s="242">
        <f t="shared" si="22"/>
        <v>0.30520000000000264</v>
      </c>
      <c r="P192" s="242"/>
      <c r="Q192" s="179"/>
      <c r="R192" s="179"/>
      <c r="S192" s="179"/>
      <c r="T192" s="179"/>
      <c r="U192" s="179"/>
      <c r="V192" s="179"/>
      <c r="W192" s="179"/>
      <c r="X192" s="179"/>
      <c r="Y192" s="179"/>
      <c r="Z192" s="179"/>
      <c r="AA192" s="222"/>
      <c r="AB192" s="222"/>
      <c r="AC192" s="222"/>
      <c r="AD192" s="179"/>
      <c r="AE192" s="179"/>
      <c r="AF192" s="179"/>
      <c r="AG192" s="179"/>
      <c r="AH192" s="179"/>
      <c r="AI192" s="179"/>
      <c r="AJ192" s="179"/>
    </row>
    <row r="193" spans="2:36" x14ac:dyDescent="0.3">
      <c r="B193" s="224">
        <v>27000</v>
      </c>
      <c r="C193" s="209">
        <v>3836</v>
      </c>
      <c r="D193" s="206">
        <f t="shared" si="23"/>
        <v>0.14207407407407407</v>
      </c>
      <c r="E193" s="208">
        <f t="shared" si="24"/>
        <v>0.28000000000000003</v>
      </c>
      <c r="F193" s="207">
        <v>0</v>
      </c>
      <c r="G193" s="207">
        <v>306.88</v>
      </c>
      <c r="H193" s="207">
        <v>345.24</v>
      </c>
      <c r="I193" s="214">
        <v>856</v>
      </c>
      <c r="J193" s="211">
        <f t="shared" si="25"/>
        <v>3.1703703703703706E-2</v>
      </c>
      <c r="K193" s="212">
        <f t="shared" si="26"/>
        <v>0.18</v>
      </c>
      <c r="L193" s="214">
        <v>0</v>
      </c>
      <c r="M193" s="213">
        <v>68.48</v>
      </c>
      <c r="N193" s="213">
        <v>77.040000000000006</v>
      </c>
      <c r="O193" s="242">
        <f t="shared" si="22"/>
        <v>0.30519999999999753</v>
      </c>
      <c r="P193" s="242"/>
      <c r="Q193" s="179"/>
      <c r="R193" s="179"/>
      <c r="S193" s="179"/>
      <c r="T193" s="179"/>
      <c r="U193" s="179"/>
      <c r="V193" s="179"/>
      <c r="W193" s="179"/>
      <c r="X193" s="179"/>
      <c r="Y193" s="179"/>
      <c r="Z193" s="179"/>
      <c r="AA193" s="222"/>
      <c r="AB193" s="222"/>
      <c r="AC193" s="222"/>
      <c r="AD193" s="179"/>
      <c r="AE193" s="179"/>
      <c r="AF193" s="179"/>
      <c r="AG193" s="179"/>
      <c r="AH193" s="179"/>
      <c r="AI193" s="179"/>
      <c r="AJ193" s="179"/>
    </row>
    <row r="194" spans="2:36" x14ac:dyDescent="0.3">
      <c r="B194" s="224">
        <v>27100</v>
      </c>
      <c r="C194" s="209">
        <v>3864</v>
      </c>
      <c r="D194" s="206">
        <f t="shared" si="23"/>
        <v>0.14258302583025831</v>
      </c>
      <c r="E194" s="208">
        <f t="shared" si="24"/>
        <v>0.28000000000000003</v>
      </c>
      <c r="F194" s="207">
        <v>0</v>
      </c>
      <c r="G194" s="207">
        <v>309.12</v>
      </c>
      <c r="H194" s="207">
        <v>347.76</v>
      </c>
      <c r="I194" s="214">
        <v>876</v>
      </c>
      <c r="J194" s="211">
        <f t="shared" si="25"/>
        <v>3.232472324723247E-2</v>
      </c>
      <c r="K194" s="212">
        <f t="shared" si="26"/>
        <v>0.2</v>
      </c>
      <c r="L194" s="214">
        <v>0</v>
      </c>
      <c r="M194" s="213">
        <v>70.08</v>
      </c>
      <c r="N194" s="213">
        <v>78.84</v>
      </c>
      <c r="O194" s="242">
        <f t="shared" si="22"/>
        <v>0.30520000000000208</v>
      </c>
      <c r="P194" s="242"/>
      <c r="Q194" s="179"/>
      <c r="R194" s="179"/>
      <c r="S194" s="179"/>
      <c r="T194" s="179"/>
      <c r="U194" s="179"/>
      <c r="V194" s="179"/>
      <c r="W194" s="179"/>
      <c r="X194" s="179"/>
      <c r="Y194" s="179"/>
      <c r="Z194" s="179"/>
      <c r="AA194" s="222"/>
      <c r="AB194" s="222"/>
      <c r="AC194" s="222"/>
      <c r="AD194" s="179"/>
      <c r="AE194" s="179"/>
      <c r="AF194" s="179"/>
      <c r="AG194" s="179"/>
      <c r="AH194" s="179"/>
      <c r="AI194" s="179"/>
      <c r="AJ194" s="179"/>
    </row>
    <row r="195" spans="2:36" x14ac:dyDescent="0.3">
      <c r="B195" s="224">
        <v>27200</v>
      </c>
      <c r="C195" s="209">
        <v>3893</v>
      </c>
      <c r="D195" s="206">
        <f t="shared" si="23"/>
        <v>0.143125</v>
      </c>
      <c r="E195" s="208">
        <f t="shared" si="24"/>
        <v>0.28999999999999998</v>
      </c>
      <c r="F195" s="207">
        <v>0</v>
      </c>
      <c r="G195" s="207">
        <v>311.44</v>
      </c>
      <c r="H195" s="207">
        <v>350.37</v>
      </c>
      <c r="I195" s="214">
        <v>894</v>
      </c>
      <c r="J195" s="211">
        <f t="shared" si="25"/>
        <v>3.2867647058823529E-2</v>
      </c>
      <c r="K195" s="212">
        <f t="shared" si="26"/>
        <v>0.18</v>
      </c>
      <c r="L195" s="214">
        <v>0</v>
      </c>
      <c r="M195" s="213">
        <v>71.52</v>
      </c>
      <c r="N195" s="213">
        <v>80.459999999999994</v>
      </c>
      <c r="O195" s="242">
        <f t="shared" si="22"/>
        <v>0.31609999999999899</v>
      </c>
      <c r="P195" s="242"/>
      <c r="Q195" s="179"/>
      <c r="R195" s="179"/>
      <c r="S195" s="179"/>
      <c r="T195" s="179"/>
      <c r="U195" s="179"/>
      <c r="V195" s="179"/>
      <c r="W195" s="179"/>
      <c r="X195" s="179"/>
      <c r="Y195" s="179"/>
      <c r="Z195" s="179"/>
      <c r="AA195" s="222"/>
      <c r="AB195" s="222"/>
      <c r="AC195" s="222"/>
      <c r="AD195" s="179"/>
      <c r="AE195" s="179"/>
      <c r="AF195" s="179"/>
      <c r="AG195" s="179"/>
      <c r="AH195" s="179"/>
      <c r="AI195" s="179"/>
      <c r="AJ195" s="179"/>
    </row>
    <row r="196" spans="2:36" x14ac:dyDescent="0.3">
      <c r="B196" s="224">
        <v>27300</v>
      </c>
      <c r="C196" s="209">
        <v>3921</v>
      </c>
      <c r="D196" s="206">
        <f t="shared" si="23"/>
        <v>0.14362637362637362</v>
      </c>
      <c r="E196" s="208">
        <f t="shared" si="24"/>
        <v>0.28000000000000003</v>
      </c>
      <c r="F196" s="207">
        <v>0</v>
      </c>
      <c r="G196" s="207">
        <v>313.68</v>
      </c>
      <c r="H196" s="207">
        <v>352.89</v>
      </c>
      <c r="I196" s="214">
        <v>914</v>
      </c>
      <c r="J196" s="211">
        <f t="shared" si="25"/>
        <v>3.347985347985348E-2</v>
      </c>
      <c r="K196" s="212">
        <f t="shared" si="26"/>
        <v>0.2</v>
      </c>
      <c r="L196" s="214">
        <v>0</v>
      </c>
      <c r="M196" s="213">
        <v>73.12</v>
      </c>
      <c r="N196" s="213">
        <v>82.26</v>
      </c>
      <c r="O196" s="242">
        <f t="shared" si="22"/>
        <v>0.30520000000000325</v>
      </c>
      <c r="P196" s="242"/>
      <c r="Q196" s="179"/>
      <c r="R196" s="179"/>
      <c r="S196" s="179"/>
      <c r="T196" s="179"/>
      <c r="U196" s="179"/>
      <c r="V196" s="179"/>
      <c r="W196" s="179"/>
      <c r="X196" s="179"/>
      <c r="Y196" s="179"/>
      <c r="Z196" s="179"/>
      <c r="AA196" s="222"/>
      <c r="AB196" s="222"/>
      <c r="AC196" s="222"/>
      <c r="AD196" s="179"/>
      <c r="AE196" s="179"/>
      <c r="AF196" s="179"/>
      <c r="AG196" s="179"/>
      <c r="AH196" s="179"/>
      <c r="AI196" s="179"/>
      <c r="AJ196" s="179"/>
    </row>
    <row r="197" spans="2:36" x14ac:dyDescent="0.3">
      <c r="B197" s="224">
        <v>27400</v>
      </c>
      <c r="C197" s="209">
        <v>3949</v>
      </c>
      <c r="D197" s="206">
        <f t="shared" si="23"/>
        <v>0.14412408759124087</v>
      </c>
      <c r="E197" s="208">
        <f t="shared" si="24"/>
        <v>0.28000000000000003</v>
      </c>
      <c r="F197" s="207">
        <v>0</v>
      </c>
      <c r="G197" s="207">
        <v>315.92</v>
      </c>
      <c r="H197" s="207">
        <v>355.41</v>
      </c>
      <c r="I197" s="214">
        <v>934</v>
      </c>
      <c r="J197" s="211">
        <f t="shared" si="25"/>
        <v>3.408759124087591E-2</v>
      </c>
      <c r="K197" s="212">
        <f t="shared" si="26"/>
        <v>0.2</v>
      </c>
      <c r="L197" s="214">
        <v>0</v>
      </c>
      <c r="M197" s="213">
        <v>74.72</v>
      </c>
      <c r="N197" s="213">
        <v>84.06</v>
      </c>
      <c r="O197" s="242">
        <f t="shared" ref="O197:O260" si="27">(C197+F197+H197-C196-F196-H196)/100</f>
        <v>0.30519999999999869</v>
      </c>
      <c r="P197" s="242"/>
      <c r="Q197" s="179"/>
      <c r="R197" s="179"/>
      <c r="S197" s="179"/>
      <c r="T197" s="179"/>
      <c r="U197" s="179"/>
      <c r="V197" s="179"/>
      <c r="W197" s="179"/>
      <c r="X197" s="179"/>
      <c r="Y197" s="179"/>
      <c r="Z197" s="179"/>
      <c r="AA197" s="222"/>
      <c r="AB197" s="222"/>
      <c r="AC197" s="222"/>
      <c r="AD197" s="179"/>
      <c r="AE197" s="179"/>
      <c r="AF197" s="179"/>
      <c r="AG197" s="179"/>
      <c r="AH197" s="179"/>
      <c r="AI197" s="179"/>
      <c r="AJ197" s="179"/>
    </row>
    <row r="198" spans="2:36" x14ac:dyDescent="0.3">
      <c r="B198" s="224">
        <v>27500</v>
      </c>
      <c r="C198" s="209">
        <v>3978</v>
      </c>
      <c r="D198" s="206">
        <f t="shared" si="23"/>
        <v>0.14465454545454545</v>
      </c>
      <c r="E198" s="208">
        <f t="shared" si="24"/>
        <v>0.28999999999999998</v>
      </c>
      <c r="F198" s="207">
        <v>0</v>
      </c>
      <c r="G198" s="207">
        <v>318.24</v>
      </c>
      <c r="H198" s="207">
        <v>358.02</v>
      </c>
      <c r="I198" s="214">
        <v>952</v>
      </c>
      <c r="J198" s="211">
        <f t="shared" si="25"/>
        <v>3.4618181818181819E-2</v>
      </c>
      <c r="K198" s="212">
        <f t="shared" si="26"/>
        <v>0.18</v>
      </c>
      <c r="L198" s="214">
        <v>0</v>
      </c>
      <c r="M198" s="213">
        <v>76.16</v>
      </c>
      <c r="N198" s="213">
        <v>85.68</v>
      </c>
      <c r="O198" s="242">
        <f t="shared" si="27"/>
        <v>0.3161000000000041</v>
      </c>
      <c r="P198" s="242"/>
      <c r="Q198" s="179"/>
      <c r="R198" s="179"/>
      <c r="S198" s="179"/>
      <c r="T198" s="179"/>
      <c r="U198" s="179"/>
      <c r="V198" s="179"/>
      <c r="W198" s="179"/>
      <c r="X198" s="179"/>
      <c r="Y198" s="179"/>
      <c r="Z198" s="179"/>
      <c r="AA198" s="222"/>
      <c r="AB198" s="222"/>
      <c r="AC198" s="222"/>
      <c r="AD198" s="179"/>
      <c r="AE198" s="179"/>
      <c r="AF198" s="179"/>
      <c r="AG198" s="179"/>
      <c r="AH198" s="179"/>
      <c r="AI198" s="179"/>
      <c r="AJ198" s="179"/>
    </row>
    <row r="199" spans="2:36" x14ac:dyDescent="0.3">
      <c r="B199" s="224">
        <v>27600</v>
      </c>
      <c r="C199" s="209">
        <v>4006</v>
      </c>
      <c r="D199" s="206">
        <f t="shared" si="23"/>
        <v>0.14514492753623187</v>
      </c>
      <c r="E199" s="208">
        <f t="shared" si="24"/>
        <v>0.28000000000000003</v>
      </c>
      <c r="F199" s="207">
        <v>0</v>
      </c>
      <c r="G199" s="207">
        <v>320.48</v>
      </c>
      <c r="H199" s="207">
        <v>360.54</v>
      </c>
      <c r="I199" s="214">
        <v>972</v>
      </c>
      <c r="J199" s="211">
        <f t="shared" si="25"/>
        <v>3.5217391304347825E-2</v>
      </c>
      <c r="K199" s="212">
        <f t="shared" si="26"/>
        <v>0.2</v>
      </c>
      <c r="L199" s="214">
        <v>0</v>
      </c>
      <c r="M199" s="213">
        <v>77.760000000000005</v>
      </c>
      <c r="N199" s="213">
        <v>87.48</v>
      </c>
      <c r="O199" s="242">
        <f t="shared" si="27"/>
        <v>0.3051999999999998</v>
      </c>
      <c r="P199" s="242"/>
      <c r="Q199" s="179"/>
      <c r="R199" s="179"/>
      <c r="S199" s="179"/>
      <c r="T199" s="179"/>
      <c r="U199" s="179"/>
      <c r="V199" s="179"/>
      <c r="W199" s="179"/>
      <c r="X199" s="179"/>
      <c r="Y199" s="179"/>
      <c r="Z199" s="179"/>
      <c r="AA199" s="222"/>
      <c r="AB199" s="222"/>
      <c r="AC199" s="222"/>
      <c r="AD199" s="179"/>
      <c r="AE199" s="179"/>
      <c r="AF199" s="179"/>
      <c r="AG199" s="179"/>
      <c r="AH199" s="179"/>
      <c r="AI199" s="179"/>
      <c r="AJ199" s="179"/>
    </row>
    <row r="200" spans="2:36" x14ac:dyDescent="0.3">
      <c r="B200" s="224">
        <v>27700</v>
      </c>
      <c r="C200" s="209">
        <v>4034</v>
      </c>
      <c r="D200" s="206">
        <f t="shared" si="23"/>
        <v>0.14563176895306859</v>
      </c>
      <c r="E200" s="208">
        <f t="shared" si="24"/>
        <v>0.28000000000000003</v>
      </c>
      <c r="F200" s="207">
        <v>0</v>
      </c>
      <c r="G200" s="207">
        <v>322.72000000000003</v>
      </c>
      <c r="H200" s="207">
        <v>363.06</v>
      </c>
      <c r="I200" s="214">
        <v>992</v>
      </c>
      <c r="J200" s="211">
        <f t="shared" si="25"/>
        <v>3.5812274368231048E-2</v>
      </c>
      <c r="K200" s="212">
        <f t="shared" si="26"/>
        <v>0.2</v>
      </c>
      <c r="L200" s="214">
        <v>0</v>
      </c>
      <c r="M200" s="213">
        <v>79.36</v>
      </c>
      <c r="N200" s="213">
        <v>89.28</v>
      </c>
      <c r="O200" s="242">
        <f t="shared" si="27"/>
        <v>0.3052000000000038</v>
      </c>
      <c r="P200" s="242"/>
      <c r="Q200" s="179"/>
      <c r="R200" s="179"/>
      <c r="S200" s="179"/>
      <c r="T200" s="179"/>
      <c r="U200" s="179"/>
      <c r="V200" s="179"/>
      <c r="W200" s="179"/>
      <c r="X200" s="179"/>
      <c r="Y200" s="179"/>
      <c r="Z200" s="179"/>
      <c r="AA200" s="222"/>
      <c r="AB200" s="222"/>
      <c r="AC200" s="222"/>
      <c r="AD200" s="179"/>
      <c r="AE200" s="179"/>
      <c r="AF200" s="179"/>
      <c r="AG200" s="179"/>
      <c r="AH200" s="179"/>
      <c r="AI200" s="179"/>
      <c r="AJ200" s="179"/>
    </row>
    <row r="201" spans="2:36" x14ac:dyDescent="0.3">
      <c r="B201" s="224">
        <v>27800</v>
      </c>
      <c r="C201" s="209">
        <v>4063</v>
      </c>
      <c r="D201" s="206">
        <f t="shared" si="23"/>
        <v>0.14615107913669065</v>
      </c>
      <c r="E201" s="208">
        <f t="shared" si="24"/>
        <v>0.28999999999999998</v>
      </c>
      <c r="F201" s="207">
        <v>0</v>
      </c>
      <c r="G201" s="207">
        <v>325.04000000000002</v>
      </c>
      <c r="H201" s="207">
        <v>365.67</v>
      </c>
      <c r="I201" s="214">
        <v>1012</v>
      </c>
      <c r="J201" s="211">
        <f t="shared" si="25"/>
        <v>3.6402877697841729E-2</v>
      </c>
      <c r="K201" s="212">
        <f t="shared" si="26"/>
        <v>0.2</v>
      </c>
      <c r="L201" s="214">
        <v>0</v>
      </c>
      <c r="M201" s="213">
        <v>80.959999999999994</v>
      </c>
      <c r="N201" s="213">
        <v>91.08</v>
      </c>
      <c r="O201" s="242">
        <f t="shared" si="27"/>
        <v>0.31610000000000071</v>
      </c>
      <c r="P201" s="242"/>
      <c r="Q201" s="179"/>
      <c r="R201" s="179"/>
      <c r="S201" s="179"/>
      <c r="T201" s="179"/>
      <c r="U201" s="179"/>
      <c r="V201" s="179"/>
      <c r="W201" s="179"/>
      <c r="X201" s="179"/>
      <c r="Y201" s="179"/>
      <c r="Z201" s="179"/>
      <c r="AA201" s="222"/>
      <c r="AB201" s="222"/>
      <c r="AC201" s="222"/>
      <c r="AD201" s="179"/>
      <c r="AE201" s="179"/>
      <c r="AF201" s="179"/>
      <c r="AG201" s="179"/>
      <c r="AH201" s="179"/>
      <c r="AI201" s="179"/>
      <c r="AJ201" s="179"/>
    </row>
    <row r="202" spans="2:36" x14ac:dyDescent="0.3">
      <c r="B202" s="224">
        <v>27900</v>
      </c>
      <c r="C202" s="209">
        <v>4091</v>
      </c>
      <c r="D202" s="206">
        <f t="shared" si="23"/>
        <v>0.14663082437275984</v>
      </c>
      <c r="E202" s="208">
        <f t="shared" si="24"/>
        <v>0.28000000000000003</v>
      </c>
      <c r="F202" s="207">
        <v>0</v>
      </c>
      <c r="G202" s="207">
        <v>327.27999999999997</v>
      </c>
      <c r="H202" s="207">
        <v>368.19</v>
      </c>
      <c r="I202" s="214">
        <v>1032</v>
      </c>
      <c r="J202" s="211">
        <f t="shared" si="25"/>
        <v>3.6989247311827955E-2</v>
      </c>
      <c r="K202" s="212">
        <f t="shared" si="26"/>
        <v>0.2</v>
      </c>
      <c r="L202" s="214">
        <v>0</v>
      </c>
      <c r="M202" s="213">
        <v>82.56</v>
      </c>
      <c r="N202" s="213">
        <v>92.88</v>
      </c>
      <c r="O202" s="242">
        <f t="shared" si="27"/>
        <v>0.30519999999999586</v>
      </c>
      <c r="P202" s="242"/>
      <c r="Q202" s="179"/>
      <c r="R202" s="179"/>
      <c r="S202" s="179"/>
      <c r="T202" s="179"/>
      <c r="U202" s="179"/>
      <c r="V202" s="179"/>
      <c r="W202" s="179"/>
      <c r="X202" s="179"/>
      <c r="Y202" s="179"/>
      <c r="Z202" s="179"/>
      <c r="AA202" s="222"/>
      <c r="AB202" s="222"/>
      <c r="AC202" s="222"/>
      <c r="AD202" s="179"/>
      <c r="AE202" s="179"/>
      <c r="AF202" s="179"/>
      <c r="AG202" s="179"/>
      <c r="AH202" s="179"/>
      <c r="AI202" s="179"/>
      <c r="AJ202" s="179"/>
    </row>
    <row r="203" spans="2:36" x14ac:dyDescent="0.3">
      <c r="B203" s="224">
        <v>28000</v>
      </c>
      <c r="C203" s="209">
        <v>4120</v>
      </c>
      <c r="D203" s="206">
        <f t="shared" si="23"/>
        <v>0.14714285714285713</v>
      </c>
      <c r="E203" s="208">
        <f t="shared" si="24"/>
        <v>0.28999999999999998</v>
      </c>
      <c r="F203" s="207">
        <v>0</v>
      </c>
      <c r="G203" s="207">
        <v>329.6</v>
      </c>
      <c r="H203" s="207">
        <v>370.8</v>
      </c>
      <c r="I203" s="214">
        <v>1052</v>
      </c>
      <c r="J203" s="211">
        <f t="shared" si="25"/>
        <v>3.7571428571428568E-2</v>
      </c>
      <c r="K203" s="212">
        <f t="shared" si="26"/>
        <v>0.2</v>
      </c>
      <c r="L203" s="214">
        <v>0</v>
      </c>
      <c r="M203" s="213">
        <v>84.16</v>
      </c>
      <c r="N203" s="213">
        <v>94.68</v>
      </c>
      <c r="O203" s="242">
        <f t="shared" si="27"/>
        <v>0.31610000000000182</v>
      </c>
      <c r="P203" s="242"/>
      <c r="Q203" s="179"/>
      <c r="R203" s="179"/>
      <c r="S203" s="179"/>
      <c r="T203" s="179"/>
      <c r="U203" s="179"/>
      <c r="V203" s="179"/>
      <c r="W203" s="179"/>
      <c r="X203" s="179"/>
      <c r="Y203" s="179"/>
      <c r="Z203" s="179"/>
      <c r="AA203" s="222"/>
      <c r="AB203" s="222"/>
      <c r="AC203" s="222"/>
      <c r="AD203" s="179"/>
      <c r="AE203" s="179"/>
      <c r="AF203" s="179"/>
      <c r="AG203" s="179"/>
      <c r="AH203" s="179"/>
      <c r="AI203" s="179"/>
      <c r="AJ203" s="179"/>
    </row>
    <row r="204" spans="2:36" x14ac:dyDescent="0.3">
      <c r="B204" s="224">
        <v>28100</v>
      </c>
      <c r="C204" s="209">
        <v>4149</v>
      </c>
      <c r="D204" s="206">
        <f t="shared" si="23"/>
        <v>0.14765124555160142</v>
      </c>
      <c r="E204" s="208">
        <f t="shared" si="24"/>
        <v>0.28999999999999998</v>
      </c>
      <c r="F204" s="207">
        <v>0</v>
      </c>
      <c r="G204" s="207">
        <v>331.92</v>
      </c>
      <c r="H204" s="207">
        <v>373.41</v>
      </c>
      <c r="I204" s="214">
        <v>1072</v>
      </c>
      <c r="J204" s="211">
        <f t="shared" si="25"/>
        <v>3.8149466192170821E-2</v>
      </c>
      <c r="K204" s="212">
        <f t="shared" si="26"/>
        <v>0.2</v>
      </c>
      <c r="L204" s="214">
        <v>0</v>
      </c>
      <c r="M204" s="213">
        <v>85.76</v>
      </c>
      <c r="N204" s="213">
        <v>96.48</v>
      </c>
      <c r="O204" s="242">
        <f t="shared" si="27"/>
        <v>0.31609999999999844</v>
      </c>
      <c r="P204" s="242"/>
      <c r="Q204" s="179"/>
      <c r="R204" s="179"/>
      <c r="S204" s="179"/>
      <c r="T204" s="179"/>
      <c r="U204" s="179"/>
      <c r="V204" s="179"/>
      <c r="W204" s="179"/>
      <c r="X204" s="179"/>
      <c r="Y204" s="179"/>
      <c r="Z204" s="179"/>
      <c r="AA204" s="222"/>
      <c r="AB204" s="222"/>
      <c r="AC204" s="222"/>
      <c r="AD204" s="179"/>
      <c r="AE204" s="179"/>
      <c r="AF204" s="179"/>
      <c r="AG204" s="179"/>
      <c r="AH204" s="179"/>
      <c r="AI204" s="179"/>
      <c r="AJ204" s="179"/>
    </row>
    <row r="205" spans="2:36" x14ac:dyDescent="0.3">
      <c r="B205" s="224">
        <v>28200</v>
      </c>
      <c r="C205" s="209">
        <v>4177</v>
      </c>
      <c r="D205" s="206">
        <f t="shared" si="23"/>
        <v>0.14812056737588652</v>
      </c>
      <c r="E205" s="208">
        <f t="shared" si="24"/>
        <v>0.28000000000000003</v>
      </c>
      <c r="F205" s="207">
        <v>0</v>
      </c>
      <c r="G205" s="207">
        <v>334.16</v>
      </c>
      <c r="H205" s="207">
        <v>375.93</v>
      </c>
      <c r="I205" s="214">
        <v>1092</v>
      </c>
      <c r="J205" s="211">
        <f t="shared" si="25"/>
        <v>3.8723404255319151E-2</v>
      </c>
      <c r="K205" s="212">
        <f t="shared" si="26"/>
        <v>0.2</v>
      </c>
      <c r="L205" s="214">
        <v>0</v>
      </c>
      <c r="M205" s="213">
        <v>87.36</v>
      </c>
      <c r="N205" s="213">
        <v>98.28</v>
      </c>
      <c r="O205" s="242">
        <f t="shared" si="27"/>
        <v>0.30520000000000264</v>
      </c>
      <c r="P205" s="242"/>
      <c r="Q205" s="179"/>
      <c r="R205" s="179"/>
      <c r="S205" s="179"/>
      <c r="T205" s="179"/>
      <c r="U205" s="179"/>
      <c r="V205" s="179"/>
      <c r="W205" s="179"/>
      <c r="X205" s="179"/>
      <c r="Y205" s="179"/>
      <c r="Z205" s="179"/>
      <c r="AA205" s="222"/>
      <c r="AB205" s="222"/>
      <c r="AC205" s="222"/>
      <c r="AD205" s="179"/>
      <c r="AE205" s="179"/>
      <c r="AF205" s="179"/>
      <c r="AG205" s="179"/>
      <c r="AH205" s="179"/>
      <c r="AI205" s="179"/>
      <c r="AJ205" s="179"/>
    </row>
    <row r="206" spans="2:36" x14ac:dyDescent="0.3">
      <c r="B206" s="224">
        <v>28300</v>
      </c>
      <c r="C206" s="209">
        <v>4206</v>
      </c>
      <c r="D206" s="206">
        <f t="shared" si="23"/>
        <v>0.14862190812720849</v>
      </c>
      <c r="E206" s="208">
        <f t="shared" si="24"/>
        <v>0.28999999999999998</v>
      </c>
      <c r="F206" s="207">
        <v>0</v>
      </c>
      <c r="G206" s="207">
        <v>336.48</v>
      </c>
      <c r="H206" s="207">
        <v>378.54</v>
      </c>
      <c r="I206" s="214">
        <v>1112</v>
      </c>
      <c r="J206" s="211">
        <f t="shared" si="25"/>
        <v>3.9293286219081271E-2</v>
      </c>
      <c r="K206" s="212">
        <f t="shared" si="26"/>
        <v>0.2</v>
      </c>
      <c r="L206" s="214">
        <v>0</v>
      </c>
      <c r="M206" s="213">
        <v>88.96</v>
      </c>
      <c r="N206" s="213">
        <v>100.08</v>
      </c>
      <c r="O206" s="242">
        <f t="shared" si="27"/>
        <v>0.31609999999999955</v>
      </c>
      <c r="P206" s="242"/>
      <c r="Q206" s="179"/>
      <c r="R206" s="179"/>
      <c r="S206" s="179"/>
      <c r="T206" s="179"/>
      <c r="U206" s="179"/>
      <c r="V206" s="179"/>
      <c r="W206" s="179"/>
      <c r="X206" s="179"/>
      <c r="Y206" s="179"/>
      <c r="Z206" s="179"/>
      <c r="AA206" s="222"/>
      <c r="AB206" s="222"/>
      <c r="AC206" s="222"/>
      <c r="AD206" s="179"/>
      <c r="AE206" s="179"/>
      <c r="AF206" s="179"/>
      <c r="AG206" s="179"/>
      <c r="AH206" s="179"/>
      <c r="AI206" s="179"/>
      <c r="AJ206" s="179"/>
    </row>
    <row r="207" spans="2:36" x14ac:dyDescent="0.3">
      <c r="B207" s="224">
        <v>28400</v>
      </c>
      <c r="C207" s="209">
        <v>4235</v>
      </c>
      <c r="D207" s="206">
        <f t="shared" si="23"/>
        <v>0.14911971830985915</v>
      </c>
      <c r="E207" s="208">
        <f t="shared" si="24"/>
        <v>0.28999999999999998</v>
      </c>
      <c r="F207" s="207">
        <v>0</v>
      </c>
      <c r="G207" s="207">
        <v>338.8</v>
      </c>
      <c r="H207" s="207">
        <v>381.15</v>
      </c>
      <c r="I207" s="214">
        <v>1132</v>
      </c>
      <c r="J207" s="211">
        <f t="shared" si="25"/>
        <v>3.9859154929577464E-2</v>
      </c>
      <c r="K207" s="212">
        <f t="shared" si="26"/>
        <v>0.2</v>
      </c>
      <c r="L207" s="214">
        <v>0</v>
      </c>
      <c r="M207" s="213">
        <v>90.56</v>
      </c>
      <c r="N207" s="213">
        <v>101.88</v>
      </c>
      <c r="O207" s="242">
        <f t="shared" si="27"/>
        <v>0.31609999999999616</v>
      </c>
      <c r="P207" s="242"/>
      <c r="Q207" s="179"/>
      <c r="R207" s="179"/>
      <c r="S207" s="179"/>
      <c r="T207" s="179"/>
      <c r="U207" s="179"/>
      <c r="V207" s="179"/>
      <c r="W207" s="179"/>
      <c r="X207" s="179"/>
      <c r="Y207" s="179"/>
      <c r="Z207" s="179"/>
      <c r="AA207" s="222"/>
      <c r="AB207" s="222"/>
      <c r="AC207" s="222"/>
      <c r="AD207" s="179"/>
      <c r="AE207" s="179"/>
      <c r="AF207" s="179"/>
      <c r="AG207" s="179"/>
      <c r="AH207" s="179"/>
      <c r="AI207" s="179"/>
      <c r="AJ207" s="179"/>
    </row>
    <row r="208" spans="2:36" x14ac:dyDescent="0.3">
      <c r="B208" s="224">
        <v>28500</v>
      </c>
      <c r="C208" s="209">
        <v>4263</v>
      </c>
      <c r="D208" s="206">
        <f t="shared" si="23"/>
        <v>0.14957894736842106</v>
      </c>
      <c r="E208" s="208">
        <f t="shared" si="24"/>
        <v>0.28000000000000003</v>
      </c>
      <c r="F208" s="207">
        <v>0</v>
      </c>
      <c r="G208" s="207">
        <v>341.04</v>
      </c>
      <c r="H208" s="207">
        <v>383.67</v>
      </c>
      <c r="I208" s="214">
        <v>1154</v>
      </c>
      <c r="J208" s="211">
        <f t="shared" si="25"/>
        <v>4.0491228070175439E-2</v>
      </c>
      <c r="K208" s="212">
        <f t="shared" si="26"/>
        <v>0.22</v>
      </c>
      <c r="L208" s="214">
        <v>0</v>
      </c>
      <c r="M208" s="213">
        <v>92.32</v>
      </c>
      <c r="N208" s="213">
        <v>103.86</v>
      </c>
      <c r="O208" s="242">
        <f t="shared" si="27"/>
        <v>0.30520000000000097</v>
      </c>
      <c r="P208" s="242"/>
      <c r="Q208" s="179"/>
      <c r="R208" s="179"/>
      <c r="S208" s="179"/>
      <c r="T208" s="179"/>
      <c r="U208" s="179"/>
      <c r="V208" s="179"/>
      <c r="W208" s="179"/>
      <c r="X208" s="179"/>
      <c r="Y208" s="179"/>
      <c r="Z208" s="179"/>
      <c r="AA208" s="222"/>
      <c r="AB208" s="222"/>
      <c r="AC208" s="222"/>
      <c r="AD208" s="179"/>
      <c r="AE208" s="179"/>
      <c r="AF208" s="179"/>
      <c r="AG208" s="179"/>
      <c r="AH208" s="179"/>
      <c r="AI208" s="179"/>
      <c r="AJ208" s="179"/>
    </row>
    <row r="209" spans="2:36" x14ac:dyDescent="0.3">
      <c r="B209" s="224">
        <v>28600</v>
      </c>
      <c r="C209" s="209">
        <v>4292</v>
      </c>
      <c r="D209" s="206">
        <f t="shared" si="23"/>
        <v>0.15006993006993008</v>
      </c>
      <c r="E209" s="208">
        <f t="shared" si="24"/>
        <v>0.28999999999999998</v>
      </c>
      <c r="F209" s="207">
        <v>0</v>
      </c>
      <c r="G209" s="207">
        <v>343.36</v>
      </c>
      <c r="H209" s="207">
        <v>386.28</v>
      </c>
      <c r="I209" s="214">
        <v>1174</v>
      </c>
      <c r="J209" s="211">
        <f t="shared" si="25"/>
        <v>4.1048951048951052E-2</v>
      </c>
      <c r="K209" s="212">
        <f t="shared" si="26"/>
        <v>0.2</v>
      </c>
      <c r="L209" s="214">
        <v>0</v>
      </c>
      <c r="M209" s="213">
        <v>93.92</v>
      </c>
      <c r="N209" s="213">
        <v>105.66</v>
      </c>
      <c r="O209" s="242">
        <f t="shared" si="27"/>
        <v>0.31609999999999727</v>
      </c>
      <c r="P209" s="242"/>
      <c r="Q209" s="179"/>
      <c r="R209" s="179"/>
      <c r="S209" s="179"/>
      <c r="T209" s="179"/>
      <c r="U209" s="179"/>
      <c r="V209" s="179"/>
      <c r="W209" s="179"/>
      <c r="X209" s="179"/>
      <c r="Y209" s="179"/>
      <c r="Z209" s="179"/>
      <c r="AA209" s="222"/>
      <c r="AB209" s="222"/>
      <c r="AC209" s="222"/>
      <c r="AD209" s="179"/>
      <c r="AE209" s="179"/>
      <c r="AF209" s="179"/>
      <c r="AG209" s="179"/>
      <c r="AH209" s="179"/>
      <c r="AI209" s="179"/>
      <c r="AJ209" s="179"/>
    </row>
    <row r="210" spans="2:36" x14ac:dyDescent="0.3">
      <c r="B210" s="224">
        <v>28700</v>
      </c>
      <c r="C210" s="209">
        <v>4321</v>
      </c>
      <c r="D210" s="206">
        <f t="shared" si="23"/>
        <v>0.1505574912891986</v>
      </c>
      <c r="E210" s="208">
        <f t="shared" si="24"/>
        <v>0.28999999999999998</v>
      </c>
      <c r="F210" s="207">
        <v>0</v>
      </c>
      <c r="G210" s="207">
        <v>345.68</v>
      </c>
      <c r="H210" s="207">
        <v>388.89</v>
      </c>
      <c r="I210" s="214">
        <v>1194</v>
      </c>
      <c r="J210" s="211">
        <f t="shared" si="25"/>
        <v>4.1602787456445994E-2</v>
      </c>
      <c r="K210" s="212">
        <f t="shared" si="26"/>
        <v>0.2</v>
      </c>
      <c r="L210" s="214">
        <v>0</v>
      </c>
      <c r="M210" s="213">
        <v>95.52</v>
      </c>
      <c r="N210" s="213">
        <v>107.46</v>
      </c>
      <c r="O210" s="242">
        <f t="shared" si="27"/>
        <v>0.31610000000000354</v>
      </c>
      <c r="P210" s="242"/>
      <c r="Q210" s="179"/>
      <c r="R210" s="179"/>
      <c r="S210" s="179"/>
      <c r="T210" s="179"/>
      <c r="U210" s="179"/>
      <c r="V210" s="179"/>
      <c r="W210" s="179"/>
      <c r="X210" s="179"/>
      <c r="Y210" s="179"/>
      <c r="Z210" s="179"/>
      <c r="AA210" s="222"/>
      <c r="AB210" s="222"/>
      <c r="AC210" s="222"/>
      <c r="AD210" s="179"/>
      <c r="AE210" s="179"/>
      <c r="AF210" s="179"/>
      <c r="AG210" s="179"/>
      <c r="AH210" s="179"/>
      <c r="AI210" s="179"/>
      <c r="AJ210" s="179"/>
    </row>
    <row r="211" spans="2:36" x14ac:dyDescent="0.3">
      <c r="B211" s="224">
        <v>28800</v>
      </c>
      <c r="C211" s="209">
        <v>4350</v>
      </c>
      <c r="D211" s="206">
        <f t="shared" si="23"/>
        <v>0.15104166666666666</v>
      </c>
      <c r="E211" s="208">
        <f t="shared" si="24"/>
        <v>0.28999999999999998</v>
      </c>
      <c r="F211" s="207">
        <v>0</v>
      </c>
      <c r="G211" s="207">
        <v>348</v>
      </c>
      <c r="H211" s="207">
        <v>391.5</v>
      </c>
      <c r="I211" s="214">
        <v>1216</v>
      </c>
      <c r="J211" s="211">
        <f t="shared" si="25"/>
        <v>4.2222222222222223E-2</v>
      </c>
      <c r="K211" s="212">
        <f t="shared" si="26"/>
        <v>0.22</v>
      </c>
      <c r="L211" s="214">
        <v>0</v>
      </c>
      <c r="M211" s="213">
        <v>97.28</v>
      </c>
      <c r="N211" s="213">
        <v>109.44</v>
      </c>
      <c r="O211" s="242">
        <f t="shared" si="27"/>
        <v>0.31610000000000016</v>
      </c>
      <c r="P211" s="242"/>
      <c r="Q211" s="179"/>
      <c r="R211" s="179"/>
      <c r="S211" s="179"/>
      <c r="T211" s="179"/>
      <c r="U211" s="179"/>
      <c r="V211" s="179"/>
      <c r="W211" s="179"/>
      <c r="X211" s="179"/>
      <c r="Y211" s="179"/>
      <c r="Z211" s="179"/>
      <c r="AA211" s="222"/>
      <c r="AB211" s="222"/>
      <c r="AC211" s="222"/>
      <c r="AD211" s="179"/>
      <c r="AE211" s="179"/>
      <c r="AF211" s="179"/>
      <c r="AG211" s="179"/>
      <c r="AH211" s="179"/>
      <c r="AI211" s="179"/>
      <c r="AJ211" s="179"/>
    </row>
    <row r="212" spans="2:36" x14ac:dyDescent="0.3">
      <c r="B212" s="224">
        <v>28900</v>
      </c>
      <c r="C212" s="209">
        <v>4379</v>
      </c>
      <c r="D212" s="206">
        <f t="shared" si="23"/>
        <v>0.15152249134948098</v>
      </c>
      <c r="E212" s="208">
        <f t="shared" si="24"/>
        <v>0.28999999999999998</v>
      </c>
      <c r="F212" s="207">
        <v>0</v>
      </c>
      <c r="G212" s="207">
        <v>350.32</v>
      </c>
      <c r="H212" s="207">
        <v>394.11</v>
      </c>
      <c r="I212" s="214">
        <v>1236</v>
      </c>
      <c r="J212" s="211">
        <f t="shared" si="25"/>
        <v>4.27681660899654E-2</v>
      </c>
      <c r="K212" s="212">
        <f t="shared" si="26"/>
        <v>0.2</v>
      </c>
      <c r="L212" s="214">
        <v>0</v>
      </c>
      <c r="M212" s="213">
        <v>98.88</v>
      </c>
      <c r="N212" s="213">
        <v>111.24</v>
      </c>
      <c r="O212" s="242">
        <f t="shared" si="27"/>
        <v>0.31609999999999672</v>
      </c>
      <c r="P212" s="242"/>
      <c r="Q212" s="179"/>
      <c r="R212" s="179"/>
      <c r="S212" s="179"/>
      <c r="T212" s="179"/>
      <c r="U212" s="179"/>
      <c r="V212" s="179"/>
      <c r="W212" s="179"/>
      <c r="X212" s="179"/>
      <c r="Y212" s="179"/>
      <c r="Z212" s="179"/>
      <c r="AA212" s="222"/>
      <c r="AB212" s="222"/>
      <c r="AC212" s="222"/>
      <c r="AD212" s="179"/>
      <c r="AE212" s="179"/>
      <c r="AF212" s="179"/>
      <c r="AG212" s="179"/>
      <c r="AH212" s="179"/>
      <c r="AI212" s="179"/>
      <c r="AJ212" s="179"/>
    </row>
    <row r="213" spans="2:36" x14ac:dyDescent="0.3">
      <c r="B213" s="224">
        <v>29000</v>
      </c>
      <c r="C213" s="209">
        <v>4408</v>
      </c>
      <c r="D213" s="206">
        <f t="shared" si="23"/>
        <v>0.152</v>
      </c>
      <c r="E213" s="208">
        <f t="shared" si="24"/>
        <v>0.28999999999999998</v>
      </c>
      <c r="F213" s="207">
        <v>0</v>
      </c>
      <c r="G213" s="207">
        <v>352.64</v>
      </c>
      <c r="H213" s="207">
        <v>396.72</v>
      </c>
      <c r="I213" s="214">
        <v>1258</v>
      </c>
      <c r="J213" s="211">
        <f t="shared" si="25"/>
        <v>4.3379310344827587E-2</v>
      </c>
      <c r="K213" s="212">
        <f t="shared" si="26"/>
        <v>0.22</v>
      </c>
      <c r="L213" s="214">
        <v>0</v>
      </c>
      <c r="M213" s="213">
        <v>100.64</v>
      </c>
      <c r="N213" s="213">
        <v>113.22</v>
      </c>
      <c r="O213" s="242">
        <f t="shared" si="27"/>
        <v>0.31610000000000243</v>
      </c>
      <c r="P213" s="242"/>
      <c r="Q213" s="179"/>
      <c r="R213" s="179"/>
      <c r="S213" s="179"/>
      <c r="T213" s="179"/>
      <c r="U213" s="179"/>
      <c r="V213" s="179"/>
      <c r="W213" s="179"/>
      <c r="X213" s="179"/>
      <c r="Y213" s="179"/>
      <c r="Z213" s="179"/>
      <c r="AA213" s="222"/>
      <c r="AB213" s="222"/>
      <c r="AC213" s="222"/>
      <c r="AD213" s="179"/>
      <c r="AE213" s="179"/>
      <c r="AF213" s="179"/>
      <c r="AG213" s="179"/>
      <c r="AH213" s="179"/>
      <c r="AI213" s="179"/>
      <c r="AJ213" s="179"/>
    </row>
    <row r="214" spans="2:36" x14ac:dyDescent="0.3">
      <c r="B214" s="224">
        <v>29100</v>
      </c>
      <c r="C214" s="209">
        <v>4437</v>
      </c>
      <c r="D214" s="206">
        <f t="shared" si="23"/>
        <v>0.1524742268041237</v>
      </c>
      <c r="E214" s="208">
        <f t="shared" si="24"/>
        <v>0.28999999999999998</v>
      </c>
      <c r="F214" s="207">
        <v>0</v>
      </c>
      <c r="G214" s="207">
        <v>354.96</v>
      </c>
      <c r="H214" s="207">
        <v>399.33</v>
      </c>
      <c r="I214" s="214">
        <v>1278</v>
      </c>
      <c r="J214" s="211">
        <f t="shared" si="25"/>
        <v>4.3917525773195874E-2</v>
      </c>
      <c r="K214" s="212">
        <f t="shared" si="26"/>
        <v>0.2</v>
      </c>
      <c r="L214" s="214">
        <v>0</v>
      </c>
      <c r="M214" s="213">
        <v>102.24</v>
      </c>
      <c r="N214" s="213">
        <v>115.02</v>
      </c>
      <c r="O214" s="242">
        <f t="shared" si="27"/>
        <v>0.31609999999999899</v>
      </c>
      <c r="P214" s="242"/>
      <c r="Q214" s="179"/>
      <c r="R214" s="179"/>
      <c r="S214" s="179"/>
      <c r="T214" s="179"/>
      <c r="U214" s="179"/>
      <c r="V214" s="179"/>
      <c r="W214" s="179"/>
      <c r="X214" s="179"/>
      <c r="Y214" s="179"/>
      <c r="Z214" s="179"/>
      <c r="AA214" s="222"/>
      <c r="AB214" s="222"/>
      <c r="AC214" s="222"/>
      <c r="AD214" s="179"/>
      <c r="AE214" s="179"/>
      <c r="AF214" s="179"/>
      <c r="AG214" s="179"/>
      <c r="AH214" s="179"/>
      <c r="AI214" s="179"/>
      <c r="AJ214" s="179"/>
    </row>
    <row r="215" spans="2:36" x14ac:dyDescent="0.3">
      <c r="B215" s="224">
        <v>29200</v>
      </c>
      <c r="C215" s="209">
        <v>4466</v>
      </c>
      <c r="D215" s="206">
        <f t="shared" si="23"/>
        <v>0.15294520547945206</v>
      </c>
      <c r="E215" s="208">
        <f t="shared" si="24"/>
        <v>0.28999999999999998</v>
      </c>
      <c r="F215" s="207">
        <v>0</v>
      </c>
      <c r="G215" s="207">
        <v>357.28</v>
      </c>
      <c r="H215" s="207">
        <v>401.94</v>
      </c>
      <c r="I215" s="214">
        <v>1300</v>
      </c>
      <c r="J215" s="211">
        <f t="shared" si="25"/>
        <v>4.4520547945205477E-2</v>
      </c>
      <c r="K215" s="212">
        <f t="shared" si="26"/>
        <v>0.22</v>
      </c>
      <c r="L215" s="214">
        <v>0</v>
      </c>
      <c r="M215" s="213">
        <v>104</v>
      </c>
      <c r="N215" s="213">
        <v>117</v>
      </c>
      <c r="O215" s="242">
        <f t="shared" si="27"/>
        <v>0.31609999999999616</v>
      </c>
      <c r="P215" s="242"/>
      <c r="Q215" s="179"/>
      <c r="R215" s="179"/>
      <c r="S215" s="179"/>
      <c r="T215" s="179"/>
      <c r="U215" s="179"/>
      <c r="V215" s="179"/>
      <c r="W215" s="179"/>
      <c r="X215" s="179"/>
      <c r="Y215" s="179"/>
      <c r="Z215" s="179"/>
      <c r="AA215" s="222"/>
      <c r="AB215" s="222"/>
      <c r="AC215" s="222"/>
      <c r="AD215" s="179"/>
      <c r="AE215" s="179"/>
      <c r="AF215" s="179"/>
      <c r="AG215" s="179"/>
      <c r="AH215" s="179"/>
      <c r="AI215" s="179"/>
      <c r="AJ215" s="179"/>
    </row>
    <row r="216" spans="2:36" x14ac:dyDescent="0.3">
      <c r="B216" s="224">
        <v>29300</v>
      </c>
      <c r="C216" s="209">
        <v>4495</v>
      </c>
      <c r="D216" s="206">
        <f t="shared" ref="D216:D279" si="28">C216/B216</f>
        <v>0.15341296928327644</v>
      </c>
      <c r="E216" s="208">
        <f t="shared" ref="E216:E279" si="29">(C216-C215)/(B216-B215)</f>
        <v>0.28999999999999998</v>
      </c>
      <c r="F216" s="207">
        <v>0</v>
      </c>
      <c r="G216" s="207">
        <v>359.6</v>
      </c>
      <c r="H216" s="207">
        <v>404.55</v>
      </c>
      <c r="I216" s="214">
        <v>1320</v>
      </c>
      <c r="J216" s="211">
        <f t="shared" si="25"/>
        <v>4.5051194539249148E-2</v>
      </c>
      <c r="K216" s="212">
        <f t="shared" si="26"/>
        <v>0.2</v>
      </c>
      <c r="L216" s="214">
        <v>0</v>
      </c>
      <c r="M216" s="213">
        <v>105.6</v>
      </c>
      <c r="N216" s="213">
        <v>118.8</v>
      </c>
      <c r="O216" s="242">
        <f t="shared" si="27"/>
        <v>0.31610000000000182</v>
      </c>
      <c r="P216" s="242"/>
      <c r="Q216" s="179"/>
      <c r="R216" s="179"/>
      <c r="S216" s="179"/>
      <c r="T216" s="179"/>
      <c r="U216" s="179"/>
      <c r="V216" s="179"/>
      <c r="W216" s="179"/>
      <c r="X216" s="179"/>
      <c r="Y216" s="179"/>
      <c r="Z216" s="179"/>
      <c r="AA216" s="222"/>
      <c r="AB216" s="222"/>
      <c r="AC216" s="222"/>
      <c r="AD216" s="179"/>
      <c r="AE216" s="179"/>
      <c r="AF216" s="179"/>
      <c r="AG216" s="179"/>
      <c r="AH216" s="179"/>
      <c r="AI216" s="179"/>
      <c r="AJ216" s="179"/>
    </row>
    <row r="217" spans="2:36" x14ac:dyDescent="0.3">
      <c r="B217" s="224">
        <v>29400</v>
      </c>
      <c r="C217" s="209">
        <v>4524</v>
      </c>
      <c r="D217" s="206">
        <f t="shared" si="28"/>
        <v>0.15387755102040818</v>
      </c>
      <c r="E217" s="208">
        <f t="shared" si="29"/>
        <v>0.28999999999999998</v>
      </c>
      <c r="F217" s="207">
        <v>0</v>
      </c>
      <c r="G217" s="207">
        <v>361.92</v>
      </c>
      <c r="H217" s="207">
        <v>407.16</v>
      </c>
      <c r="I217" s="214">
        <v>1342</v>
      </c>
      <c r="J217" s="211">
        <f t="shared" si="25"/>
        <v>4.5646258503401357E-2</v>
      </c>
      <c r="K217" s="212">
        <f t="shared" si="26"/>
        <v>0.22</v>
      </c>
      <c r="L217" s="214">
        <v>0</v>
      </c>
      <c r="M217" s="213">
        <v>107.36</v>
      </c>
      <c r="N217" s="213">
        <v>120.78</v>
      </c>
      <c r="O217" s="242">
        <f t="shared" si="27"/>
        <v>0.31609999999999844</v>
      </c>
      <c r="P217" s="242"/>
      <c r="Q217" s="179"/>
      <c r="R217" s="179"/>
      <c r="S217" s="179"/>
      <c r="T217" s="179"/>
      <c r="U217" s="179"/>
      <c r="V217" s="179"/>
      <c r="W217" s="179"/>
      <c r="X217" s="179"/>
      <c r="Y217" s="179"/>
      <c r="Z217" s="179"/>
      <c r="AA217" s="222"/>
      <c r="AB217" s="222"/>
      <c r="AC217" s="222"/>
      <c r="AD217" s="179"/>
      <c r="AE217" s="179"/>
      <c r="AF217" s="179"/>
      <c r="AG217" s="179"/>
      <c r="AH217" s="179"/>
      <c r="AI217" s="179"/>
      <c r="AJ217" s="179"/>
    </row>
    <row r="218" spans="2:36" x14ac:dyDescent="0.3">
      <c r="B218" s="224">
        <v>29500</v>
      </c>
      <c r="C218" s="209">
        <v>4553</v>
      </c>
      <c r="D218" s="206">
        <f t="shared" si="28"/>
        <v>0.15433898305084745</v>
      </c>
      <c r="E218" s="208">
        <f t="shared" si="29"/>
        <v>0.28999999999999998</v>
      </c>
      <c r="F218" s="207">
        <v>0</v>
      </c>
      <c r="G218" s="207">
        <v>364.24</v>
      </c>
      <c r="H218" s="207">
        <v>409.77</v>
      </c>
      <c r="I218" s="214">
        <v>1364</v>
      </c>
      <c r="J218" s="211">
        <f t="shared" si="25"/>
        <v>4.6237288135593219E-2</v>
      </c>
      <c r="K218" s="212">
        <f t="shared" si="26"/>
        <v>0.22</v>
      </c>
      <c r="L218" s="214">
        <v>0</v>
      </c>
      <c r="M218" s="213">
        <v>109.12</v>
      </c>
      <c r="N218" s="213">
        <v>122.76</v>
      </c>
      <c r="O218" s="242">
        <f t="shared" si="27"/>
        <v>0.3161000000000041</v>
      </c>
      <c r="P218" s="242"/>
      <c r="Q218" s="179"/>
      <c r="R218" s="179"/>
      <c r="S218" s="179"/>
      <c r="T218" s="179"/>
      <c r="U218" s="179"/>
      <c r="V218" s="179"/>
      <c r="W218" s="179"/>
      <c r="X218" s="179"/>
      <c r="Y218" s="179"/>
      <c r="Z218" s="179"/>
      <c r="AA218" s="222"/>
      <c r="AB218" s="222"/>
      <c r="AC218" s="222"/>
      <c r="AD218" s="179"/>
      <c r="AE218" s="179"/>
      <c r="AF218" s="179"/>
      <c r="AG218" s="179"/>
      <c r="AH218" s="179"/>
      <c r="AI218" s="179"/>
      <c r="AJ218" s="179"/>
    </row>
    <row r="219" spans="2:36" x14ac:dyDescent="0.3">
      <c r="B219" s="224">
        <v>29600</v>
      </c>
      <c r="C219" s="209">
        <v>4582</v>
      </c>
      <c r="D219" s="206">
        <f t="shared" si="28"/>
        <v>0.1547972972972973</v>
      </c>
      <c r="E219" s="208">
        <f t="shared" si="29"/>
        <v>0.28999999999999998</v>
      </c>
      <c r="F219" s="207">
        <v>0</v>
      </c>
      <c r="G219" s="207">
        <v>366.56</v>
      </c>
      <c r="H219" s="207">
        <v>412.38</v>
      </c>
      <c r="I219" s="214">
        <v>1386</v>
      </c>
      <c r="J219" s="211">
        <f t="shared" si="25"/>
        <v>4.6824324324324325E-2</v>
      </c>
      <c r="K219" s="212">
        <f t="shared" si="26"/>
        <v>0.22</v>
      </c>
      <c r="L219" s="214">
        <v>0</v>
      </c>
      <c r="M219" s="213">
        <v>110.88</v>
      </c>
      <c r="N219" s="213">
        <v>124.74</v>
      </c>
      <c r="O219" s="242">
        <f t="shared" si="27"/>
        <v>0.31610000000000127</v>
      </c>
      <c r="P219" s="242"/>
      <c r="Q219" s="179"/>
      <c r="R219" s="179"/>
      <c r="S219" s="179"/>
      <c r="T219" s="179"/>
      <c r="U219" s="179"/>
      <c r="V219" s="179"/>
      <c r="W219" s="179"/>
      <c r="X219" s="179"/>
      <c r="Y219" s="179"/>
      <c r="Z219" s="179"/>
      <c r="AA219" s="222"/>
      <c r="AB219" s="222"/>
      <c r="AC219" s="222"/>
      <c r="AD219" s="179"/>
      <c r="AE219" s="179"/>
      <c r="AF219" s="179"/>
      <c r="AG219" s="179"/>
      <c r="AH219" s="179"/>
      <c r="AI219" s="179"/>
      <c r="AJ219" s="179"/>
    </row>
    <row r="220" spans="2:36" x14ac:dyDescent="0.3">
      <c r="B220" s="224">
        <v>29700</v>
      </c>
      <c r="C220" s="209">
        <v>4612</v>
      </c>
      <c r="D220" s="206">
        <f t="shared" si="28"/>
        <v>0.15528619528619528</v>
      </c>
      <c r="E220" s="208">
        <f t="shared" si="29"/>
        <v>0.3</v>
      </c>
      <c r="F220" s="207">
        <v>0</v>
      </c>
      <c r="G220" s="207">
        <v>368.96</v>
      </c>
      <c r="H220" s="207">
        <v>415.08</v>
      </c>
      <c r="I220" s="214">
        <v>1408</v>
      </c>
      <c r="J220" s="211">
        <f t="shared" si="25"/>
        <v>4.7407407407407405E-2</v>
      </c>
      <c r="K220" s="212">
        <f t="shared" si="26"/>
        <v>0.22</v>
      </c>
      <c r="L220" s="214">
        <v>0</v>
      </c>
      <c r="M220" s="213">
        <v>112.64</v>
      </c>
      <c r="N220" s="213">
        <v>126.72</v>
      </c>
      <c r="O220" s="242">
        <f t="shared" si="27"/>
        <v>0.32699999999999929</v>
      </c>
      <c r="P220" s="242"/>
      <c r="Q220" s="179"/>
      <c r="R220" s="179"/>
      <c r="S220" s="179"/>
      <c r="T220" s="179"/>
      <c r="U220" s="179"/>
      <c r="V220" s="179"/>
      <c r="W220" s="179"/>
      <c r="X220" s="179"/>
      <c r="Y220" s="179"/>
      <c r="Z220" s="179"/>
      <c r="AA220" s="222"/>
      <c r="AB220" s="222"/>
      <c r="AC220" s="222"/>
      <c r="AD220" s="179"/>
      <c r="AE220" s="179"/>
      <c r="AF220" s="179"/>
      <c r="AG220" s="179"/>
      <c r="AH220" s="179"/>
      <c r="AI220" s="179"/>
      <c r="AJ220" s="179"/>
    </row>
    <row r="221" spans="2:36" x14ac:dyDescent="0.3">
      <c r="B221" s="224">
        <v>29800</v>
      </c>
      <c r="C221" s="209">
        <v>4641</v>
      </c>
      <c r="D221" s="206">
        <f t="shared" si="28"/>
        <v>0.15573825503355704</v>
      </c>
      <c r="E221" s="208">
        <f t="shared" si="29"/>
        <v>0.28999999999999998</v>
      </c>
      <c r="F221" s="207">
        <v>0</v>
      </c>
      <c r="G221" s="207">
        <v>371.28</v>
      </c>
      <c r="H221" s="207">
        <v>417.69</v>
      </c>
      <c r="I221" s="214">
        <v>1428</v>
      </c>
      <c r="J221" s="211">
        <f t="shared" si="25"/>
        <v>4.7919463087248322E-2</v>
      </c>
      <c r="K221" s="212">
        <f t="shared" si="26"/>
        <v>0.2</v>
      </c>
      <c r="L221" s="214">
        <v>0</v>
      </c>
      <c r="M221" s="213">
        <v>114.24</v>
      </c>
      <c r="N221" s="213">
        <v>128.52000000000001</v>
      </c>
      <c r="O221" s="242">
        <f t="shared" si="27"/>
        <v>0.31609999999999616</v>
      </c>
      <c r="P221" s="242"/>
      <c r="Q221" s="179"/>
      <c r="R221" s="179"/>
      <c r="S221" s="179"/>
      <c r="T221" s="179"/>
      <c r="U221" s="179"/>
      <c r="V221" s="179"/>
      <c r="W221" s="179"/>
      <c r="X221" s="179"/>
      <c r="Y221" s="179"/>
      <c r="Z221" s="179"/>
      <c r="AA221" s="222"/>
      <c r="AB221" s="222"/>
      <c r="AC221" s="222"/>
      <c r="AD221" s="179"/>
      <c r="AE221" s="179"/>
      <c r="AF221" s="179"/>
      <c r="AG221" s="179"/>
      <c r="AH221" s="179"/>
      <c r="AI221" s="179"/>
      <c r="AJ221" s="179"/>
    </row>
    <row r="222" spans="2:36" x14ac:dyDescent="0.3">
      <c r="B222" s="224">
        <v>29900</v>
      </c>
      <c r="C222" s="209">
        <v>4670</v>
      </c>
      <c r="D222" s="206">
        <f t="shared" si="28"/>
        <v>0.15618729096989967</v>
      </c>
      <c r="E222" s="208">
        <f t="shared" si="29"/>
        <v>0.28999999999999998</v>
      </c>
      <c r="F222" s="207">
        <v>0</v>
      </c>
      <c r="G222" s="207">
        <v>373.6</v>
      </c>
      <c r="H222" s="207">
        <v>420.3</v>
      </c>
      <c r="I222" s="214">
        <v>1450</v>
      </c>
      <c r="J222" s="211">
        <f t="shared" si="25"/>
        <v>4.8494983277591976E-2</v>
      </c>
      <c r="K222" s="212">
        <f t="shared" si="26"/>
        <v>0.22</v>
      </c>
      <c r="L222" s="214">
        <v>0</v>
      </c>
      <c r="M222" s="213">
        <v>116</v>
      </c>
      <c r="N222" s="213">
        <v>130.5</v>
      </c>
      <c r="O222" s="242">
        <f t="shared" si="27"/>
        <v>0.31610000000000182</v>
      </c>
      <c r="P222" s="242"/>
      <c r="Q222" s="179"/>
      <c r="R222" s="179"/>
      <c r="S222" s="179"/>
      <c r="T222" s="179"/>
      <c r="U222" s="179"/>
      <c r="V222" s="179"/>
      <c r="W222" s="179"/>
      <c r="X222" s="179"/>
      <c r="Y222" s="179"/>
      <c r="Z222" s="179"/>
      <c r="AA222" s="222"/>
      <c r="AB222" s="222"/>
      <c r="AC222" s="222"/>
      <c r="AD222" s="179"/>
      <c r="AE222" s="179"/>
      <c r="AF222" s="179"/>
      <c r="AG222" s="179"/>
      <c r="AH222" s="179"/>
      <c r="AI222" s="179"/>
      <c r="AJ222" s="179"/>
    </row>
    <row r="223" spans="2:36" x14ac:dyDescent="0.3">
      <c r="B223" s="224">
        <v>30000</v>
      </c>
      <c r="C223" s="209">
        <v>4700</v>
      </c>
      <c r="D223" s="206">
        <f t="shared" si="28"/>
        <v>0.15666666666666668</v>
      </c>
      <c r="E223" s="208">
        <f t="shared" si="29"/>
        <v>0.3</v>
      </c>
      <c r="F223" s="207">
        <v>0</v>
      </c>
      <c r="G223" s="207">
        <v>376</v>
      </c>
      <c r="H223" s="207">
        <v>423</v>
      </c>
      <c r="I223" s="214">
        <v>1472</v>
      </c>
      <c r="J223" s="211">
        <f t="shared" si="25"/>
        <v>4.9066666666666668E-2</v>
      </c>
      <c r="K223" s="212">
        <f t="shared" si="26"/>
        <v>0.22</v>
      </c>
      <c r="L223" s="214">
        <v>0</v>
      </c>
      <c r="M223" s="213">
        <v>117.76</v>
      </c>
      <c r="N223" s="213">
        <v>132.47999999999999</v>
      </c>
      <c r="O223" s="242">
        <f t="shared" si="27"/>
        <v>0.3269999999999999</v>
      </c>
      <c r="P223" s="242"/>
      <c r="Q223" s="179"/>
      <c r="R223" s="179"/>
      <c r="S223" s="179"/>
      <c r="T223" s="179"/>
      <c r="U223" s="179"/>
      <c r="V223" s="179"/>
      <c r="W223" s="179"/>
      <c r="X223" s="179"/>
      <c r="Y223" s="179"/>
      <c r="Z223" s="179"/>
      <c r="AA223" s="222"/>
      <c r="AB223" s="222"/>
      <c r="AC223" s="222"/>
      <c r="AD223" s="179"/>
      <c r="AE223" s="179"/>
      <c r="AF223" s="179"/>
      <c r="AG223" s="179"/>
      <c r="AH223" s="179"/>
      <c r="AI223" s="179"/>
      <c r="AJ223" s="179"/>
    </row>
    <row r="224" spans="2:36" x14ac:dyDescent="0.3">
      <c r="B224" s="224">
        <v>30100</v>
      </c>
      <c r="C224" s="209">
        <v>4729</v>
      </c>
      <c r="D224" s="206">
        <f t="shared" si="28"/>
        <v>0.15710963455149501</v>
      </c>
      <c r="E224" s="208">
        <f t="shared" si="29"/>
        <v>0.28999999999999998</v>
      </c>
      <c r="F224" s="207">
        <v>0</v>
      </c>
      <c r="G224" s="207">
        <v>378.32</v>
      </c>
      <c r="H224" s="207">
        <v>425.61</v>
      </c>
      <c r="I224" s="214">
        <v>1494</v>
      </c>
      <c r="J224" s="211">
        <f t="shared" si="25"/>
        <v>4.963455149501661E-2</v>
      </c>
      <c r="K224" s="212">
        <f t="shared" si="26"/>
        <v>0.22</v>
      </c>
      <c r="L224" s="214">
        <v>0</v>
      </c>
      <c r="M224" s="213">
        <v>119.52</v>
      </c>
      <c r="N224" s="213">
        <v>134.46</v>
      </c>
      <c r="O224" s="242">
        <f t="shared" si="27"/>
        <v>0.31609999999999672</v>
      </c>
      <c r="P224" s="242"/>
      <c r="Q224" s="179"/>
      <c r="R224" s="179"/>
      <c r="S224" s="179"/>
      <c r="T224" s="179"/>
      <c r="U224" s="179"/>
      <c r="V224" s="179"/>
      <c r="W224" s="179"/>
      <c r="X224" s="179"/>
      <c r="Y224" s="179"/>
      <c r="Z224" s="179"/>
      <c r="AA224" s="222"/>
      <c r="AB224" s="222"/>
      <c r="AC224" s="222"/>
      <c r="AD224" s="179"/>
      <c r="AE224" s="179"/>
      <c r="AF224" s="179"/>
      <c r="AG224" s="179"/>
      <c r="AH224" s="179"/>
      <c r="AI224" s="179"/>
      <c r="AJ224" s="179"/>
    </row>
    <row r="225" spans="2:36" x14ac:dyDescent="0.3">
      <c r="B225" s="224">
        <v>30200</v>
      </c>
      <c r="C225" s="209">
        <v>4758</v>
      </c>
      <c r="D225" s="206">
        <f t="shared" si="28"/>
        <v>0.15754966887417218</v>
      </c>
      <c r="E225" s="208">
        <f t="shared" si="29"/>
        <v>0.28999999999999998</v>
      </c>
      <c r="F225" s="207">
        <v>0</v>
      </c>
      <c r="G225" s="207">
        <v>380.64</v>
      </c>
      <c r="H225" s="207">
        <v>428.22</v>
      </c>
      <c r="I225" s="214">
        <v>1516</v>
      </c>
      <c r="J225" s="211">
        <f t="shared" si="25"/>
        <v>5.0198675496688744E-2</v>
      </c>
      <c r="K225" s="212">
        <f t="shared" si="26"/>
        <v>0.22</v>
      </c>
      <c r="L225" s="214">
        <v>0</v>
      </c>
      <c r="M225" s="213">
        <v>121.28</v>
      </c>
      <c r="N225" s="213">
        <v>136.44</v>
      </c>
      <c r="O225" s="242">
        <f t="shared" si="27"/>
        <v>0.31610000000000243</v>
      </c>
      <c r="P225" s="242"/>
      <c r="Q225" s="179"/>
      <c r="R225" s="179"/>
      <c r="S225" s="179"/>
      <c r="T225" s="179"/>
      <c r="U225" s="179"/>
      <c r="V225" s="179"/>
      <c r="W225" s="179"/>
      <c r="X225" s="179"/>
      <c r="Y225" s="179"/>
      <c r="Z225" s="179"/>
      <c r="AA225" s="222"/>
      <c r="AB225" s="222"/>
      <c r="AC225" s="222"/>
      <c r="AD225" s="179"/>
      <c r="AE225" s="179"/>
      <c r="AF225" s="179"/>
      <c r="AG225" s="179"/>
      <c r="AH225" s="179"/>
      <c r="AI225" s="179"/>
      <c r="AJ225" s="179"/>
    </row>
    <row r="226" spans="2:36" x14ac:dyDescent="0.3">
      <c r="B226" s="224">
        <v>30300</v>
      </c>
      <c r="C226" s="209">
        <v>4788</v>
      </c>
      <c r="D226" s="206">
        <f t="shared" si="28"/>
        <v>0.15801980198019802</v>
      </c>
      <c r="E226" s="208">
        <f t="shared" si="29"/>
        <v>0.3</v>
      </c>
      <c r="F226" s="207">
        <v>0</v>
      </c>
      <c r="G226" s="207">
        <v>383.04</v>
      </c>
      <c r="H226" s="207">
        <v>430.92</v>
      </c>
      <c r="I226" s="214">
        <v>1540</v>
      </c>
      <c r="J226" s="211">
        <f t="shared" si="25"/>
        <v>5.0825082508250824E-2</v>
      </c>
      <c r="K226" s="212">
        <f t="shared" si="26"/>
        <v>0.24</v>
      </c>
      <c r="L226" s="214">
        <v>0</v>
      </c>
      <c r="M226" s="213">
        <v>123.2</v>
      </c>
      <c r="N226" s="213">
        <v>138.6</v>
      </c>
      <c r="O226" s="242">
        <f t="shared" si="27"/>
        <v>0.32700000000000046</v>
      </c>
      <c r="P226" s="242"/>
      <c r="Q226" s="179"/>
      <c r="R226" s="179"/>
      <c r="S226" s="179"/>
      <c r="T226" s="179"/>
      <c r="U226" s="179"/>
      <c r="V226" s="179"/>
      <c r="W226" s="179"/>
      <c r="X226" s="179"/>
      <c r="Y226" s="179"/>
      <c r="Z226" s="179"/>
      <c r="AA226" s="222"/>
      <c r="AB226" s="222"/>
      <c r="AC226" s="222"/>
      <c r="AD226" s="179"/>
      <c r="AE226" s="179"/>
      <c r="AF226" s="179"/>
      <c r="AG226" s="179"/>
      <c r="AH226" s="179"/>
      <c r="AI226" s="179"/>
      <c r="AJ226" s="179"/>
    </row>
    <row r="227" spans="2:36" x14ac:dyDescent="0.3">
      <c r="B227" s="224">
        <v>30400</v>
      </c>
      <c r="C227" s="209">
        <v>4817</v>
      </c>
      <c r="D227" s="206">
        <f t="shared" si="28"/>
        <v>0.15845394736842106</v>
      </c>
      <c r="E227" s="208">
        <f t="shared" si="29"/>
        <v>0.28999999999999998</v>
      </c>
      <c r="F227" s="207">
        <v>0</v>
      </c>
      <c r="G227" s="207">
        <v>385.36</v>
      </c>
      <c r="H227" s="207">
        <v>433.53</v>
      </c>
      <c r="I227" s="214">
        <v>1562</v>
      </c>
      <c r="J227" s="211">
        <f t="shared" si="25"/>
        <v>5.1381578947368424E-2</v>
      </c>
      <c r="K227" s="212">
        <f t="shared" si="26"/>
        <v>0.22</v>
      </c>
      <c r="L227" s="214">
        <v>0</v>
      </c>
      <c r="M227" s="213">
        <v>124.96</v>
      </c>
      <c r="N227" s="213">
        <v>140.58000000000001</v>
      </c>
      <c r="O227" s="242">
        <f t="shared" si="27"/>
        <v>0.31609999999999727</v>
      </c>
      <c r="P227" s="242"/>
      <c r="Q227" s="179"/>
      <c r="R227" s="179"/>
      <c r="S227" s="179"/>
      <c r="T227" s="179"/>
      <c r="U227" s="179"/>
      <c r="V227" s="179"/>
      <c r="W227" s="179"/>
      <c r="X227" s="179"/>
      <c r="Y227" s="179"/>
      <c r="Z227" s="179"/>
      <c r="AA227" s="222"/>
      <c r="AB227" s="222"/>
      <c r="AC227" s="222"/>
      <c r="AD227" s="179"/>
      <c r="AE227" s="179"/>
      <c r="AF227" s="179"/>
      <c r="AG227" s="179"/>
      <c r="AH227" s="179"/>
      <c r="AI227" s="179"/>
      <c r="AJ227" s="179"/>
    </row>
    <row r="228" spans="2:36" x14ac:dyDescent="0.3">
      <c r="B228" s="224">
        <v>30500</v>
      </c>
      <c r="C228" s="209">
        <v>4847</v>
      </c>
      <c r="D228" s="206">
        <f t="shared" si="28"/>
        <v>0.15891803278688524</v>
      </c>
      <c r="E228" s="208">
        <f t="shared" si="29"/>
        <v>0.3</v>
      </c>
      <c r="F228" s="207">
        <v>0</v>
      </c>
      <c r="G228" s="207">
        <v>387.76</v>
      </c>
      <c r="H228" s="207">
        <v>436.23</v>
      </c>
      <c r="I228" s="214">
        <v>1584</v>
      </c>
      <c r="J228" s="211">
        <f t="shared" si="25"/>
        <v>5.1934426229508196E-2</v>
      </c>
      <c r="K228" s="212">
        <f t="shared" si="26"/>
        <v>0.22</v>
      </c>
      <c r="L228" s="214">
        <v>0</v>
      </c>
      <c r="M228" s="213">
        <v>126.72</v>
      </c>
      <c r="N228" s="213">
        <v>142.56</v>
      </c>
      <c r="O228" s="242">
        <f t="shared" si="27"/>
        <v>0.32699999999999591</v>
      </c>
      <c r="P228" s="242"/>
      <c r="Q228" s="179"/>
      <c r="R228" s="179"/>
      <c r="S228" s="179"/>
      <c r="T228" s="179"/>
      <c r="U228" s="179"/>
      <c r="V228" s="179"/>
      <c r="W228" s="179"/>
      <c r="X228" s="179"/>
      <c r="Y228" s="179"/>
      <c r="Z228" s="179"/>
      <c r="AA228" s="222"/>
      <c r="AB228" s="222"/>
      <c r="AC228" s="222"/>
      <c r="AD228" s="179"/>
      <c r="AE228" s="179"/>
      <c r="AF228" s="179"/>
      <c r="AG228" s="179"/>
      <c r="AH228" s="179"/>
      <c r="AI228" s="179"/>
      <c r="AJ228" s="179"/>
    </row>
    <row r="229" spans="2:36" x14ac:dyDescent="0.3">
      <c r="B229" s="224">
        <v>30600</v>
      </c>
      <c r="C229" s="209">
        <v>4876</v>
      </c>
      <c r="D229" s="206">
        <f t="shared" si="28"/>
        <v>0.15934640522875818</v>
      </c>
      <c r="E229" s="208">
        <f t="shared" si="29"/>
        <v>0.28999999999999998</v>
      </c>
      <c r="F229" s="207">
        <v>0</v>
      </c>
      <c r="G229" s="207">
        <v>390.08</v>
      </c>
      <c r="H229" s="207">
        <v>438.84</v>
      </c>
      <c r="I229" s="214">
        <v>1606</v>
      </c>
      <c r="J229" s="211">
        <f t="shared" si="25"/>
        <v>5.2483660130718951E-2</v>
      </c>
      <c r="K229" s="212">
        <f t="shared" si="26"/>
        <v>0.22</v>
      </c>
      <c r="L229" s="214">
        <v>0</v>
      </c>
      <c r="M229" s="213">
        <v>128.47999999999999</v>
      </c>
      <c r="N229" s="213">
        <v>144.54</v>
      </c>
      <c r="O229" s="242">
        <f t="shared" si="27"/>
        <v>0.31610000000000127</v>
      </c>
      <c r="P229" s="242"/>
      <c r="Q229" s="179"/>
      <c r="R229" s="179"/>
      <c r="S229" s="179"/>
      <c r="T229" s="179"/>
      <c r="U229" s="179"/>
      <c r="V229" s="179"/>
      <c r="W229" s="179"/>
      <c r="X229" s="179"/>
      <c r="Y229" s="179"/>
      <c r="Z229" s="179"/>
      <c r="AA229" s="222"/>
      <c r="AB229" s="222"/>
      <c r="AC229" s="222"/>
      <c r="AD229" s="179"/>
      <c r="AE229" s="179"/>
      <c r="AF229" s="179"/>
      <c r="AG229" s="179"/>
      <c r="AH229" s="179"/>
      <c r="AI229" s="179"/>
      <c r="AJ229" s="179"/>
    </row>
    <row r="230" spans="2:36" x14ac:dyDescent="0.3">
      <c r="B230" s="224">
        <v>30700</v>
      </c>
      <c r="C230" s="209">
        <v>4906</v>
      </c>
      <c r="D230" s="206">
        <f t="shared" si="28"/>
        <v>0.15980456026058631</v>
      </c>
      <c r="E230" s="208">
        <f t="shared" si="29"/>
        <v>0.3</v>
      </c>
      <c r="F230" s="207">
        <v>0</v>
      </c>
      <c r="G230" s="207">
        <v>392.48</v>
      </c>
      <c r="H230" s="207">
        <v>441.54</v>
      </c>
      <c r="I230" s="214">
        <v>1630</v>
      </c>
      <c r="J230" s="211">
        <f t="shared" si="25"/>
        <v>5.3094462540716612E-2</v>
      </c>
      <c r="K230" s="212">
        <f t="shared" si="26"/>
        <v>0.24</v>
      </c>
      <c r="L230" s="214">
        <v>0</v>
      </c>
      <c r="M230" s="213">
        <v>130.4</v>
      </c>
      <c r="N230" s="213">
        <v>146.69999999999999</v>
      </c>
      <c r="O230" s="242">
        <f t="shared" si="27"/>
        <v>0.3269999999999999</v>
      </c>
      <c r="P230" s="242"/>
      <c r="Q230" s="179"/>
      <c r="R230" s="179"/>
      <c r="S230" s="179"/>
      <c r="T230" s="179"/>
      <c r="U230" s="179"/>
      <c r="V230" s="179"/>
      <c r="W230" s="179"/>
      <c r="X230" s="179"/>
      <c r="Y230" s="179"/>
      <c r="Z230" s="179"/>
      <c r="AA230" s="222"/>
      <c r="AB230" s="222"/>
      <c r="AC230" s="222"/>
      <c r="AD230" s="179"/>
      <c r="AE230" s="179"/>
      <c r="AF230" s="179"/>
      <c r="AG230" s="179"/>
      <c r="AH230" s="179"/>
      <c r="AI230" s="179"/>
      <c r="AJ230" s="179"/>
    </row>
    <row r="231" spans="2:36" x14ac:dyDescent="0.3">
      <c r="B231" s="224">
        <v>30800</v>
      </c>
      <c r="C231" s="209">
        <v>4936</v>
      </c>
      <c r="D231" s="206">
        <f t="shared" si="28"/>
        <v>0.16025974025974027</v>
      </c>
      <c r="E231" s="208">
        <f t="shared" si="29"/>
        <v>0.3</v>
      </c>
      <c r="F231" s="207">
        <v>0</v>
      </c>
      <c r="G231" s="207">
        <v>394.88</v>
      </c>
      <c r="H231" s="207">
        <v>444.24</v>
      </c>
      <c r="I231" s="214">
        <v>1652</v>
      </c>
      <c r="J231" s="211">
        <f t="shared" si="25"/>
        <v>5.3636363636363635E-2</v>
      </c>
      <c r="K231" s="212">
        <f t="shared" si="26"/>
        <v>0.22</v>
      </c>
      <c r="L231" s="214">
        <v>0</v>
      </c>
      <c r="M231" s="213">
        <v>132.16</v>
      </c>
      <c r="N231" s="213">
        <v>148.68</v>
      </c>
      <c r="O231" s="242">
        <f t="shared" si="27"/>
        <v>0.32699999999999763</v>
      </c>
      <c r="P231" s="242"/>
      <c r="Q231" s="179"/>
      <c r="R231" s="179"/>
      <c r="S231" s="179"/>
      <c r="T231" s="179"/>
      <c r="U231" s="179"/>
      <c r="V231" s="179"/>
      <c r="W231" s="179"/>
      <c r="X231" s="179"/>
      <c r="Y231" s="179"/>
      <c r="Z231" s="179"/>
      <c r="AA231" s="222"/>
      <c r="AB231" s="222"/>
      <c r="AC231" s="222"/>
      <c r="AD231" s="179"/>
      <c r="AE231" s="179"/>
      <c r="AF231" s="179"/>
      <c r="AG231" s="179"/>
      <c r="AH231" s="179"/>
      <c r="AI231" s="179"/>
      <c r="AJ231" s="179"/>
    </row>
    <row r="232" spans="2:36" x14ac:dyDescent="0.3">
      <c r="B232" s="224">
        <v>30900</v>
      </c>
      <c r="C232" s="209">
        <v>4965</v>
      </c>
      <c r="D232" s="206">
        <f t="shared" si="28"/>
        <v>0.16067961165048544</v>
      </c>
      <c r="E232" s="208">
        <f t="shared" si="29"/>
        <v>0.28999999999999998</v>
      </c>
      <c r="F232" s="207">
        <v>0</v>
      </c>
      <c r="G232" s="207">
        <v>397.2</v>
      </c>
      <c r="H232" s="207">
        <v>446.85</v>
      </c>
      <c r="I232" s="214">
        <v>1674</v>
      </c>
      <c r="J232" s="211">
        <f t="shared" si="25"/>
        <v>5.4174757281553396E-2</v>
      </c>
      <c r="K232" s="212">
        <f t="shared" si="26"/>
        <v>0.22</v>
      </c>
      <c r="L232" s="214">
        <v>0</v>
      </c>
      <c r="M232" s="213">
        <v>133.91999999999999</v>
      </c>
      <c r="N232" s="213">
        <v>150.66</v>
      </c>
      <c r="O232" s="242">
        <f t="shared" si="27"/>
        <v>0.31610000000000354</v>
      </c>
      <c r="P232" s="242"/>
      <c r="Q232" s="179"/>
      <c r="R232" s="179"/>
      <c r="S232" s="179"/>
      <c r="T232" s="179"/>
      <c r="U232" s="179"/>
      <c r="V232" s="179"/>
      <c r="W232" s="179"/>
      <c r="X232" s="179"/>
      <c r="Y232" s="179"/>
      <c r="Z232" s="179"/>
      <c r="AA232" s="222"/>
      <c r="AB232" s="222"/>
      <c r="AC232" s="222"/>
      <c r="AD232" s="179"/>
      <c r="AE232" s="179"/>
      <c r="AF232" s="179"/>
      <c r="AG232" s="179"/>
      <c r="AH232" s="179"/>
      <c r="AI232" s="179"/>
      <c r="AJ232" s="179"/>
    </row>
    <row r="233" spans="2:36" x14ac:dyDescent="0.3">
      <c r="B233" s="224">
        <v>31000</v>
      </c>
      <c r="C233" s="209">
        <v>4995</v>
      </c>
      <c r="D233" s="206">
        <f t="shared" si="28"/>
        <v>0.16112903225806452</v>
      </c>
      <c r="E233" s="208">
        <f t="shared" si="29"/>
        <v>0.3</v>
      </c>
      <c r="F233" s="207">
        <v>0</v>
      </c>
      <c r="G233" s="207">
        <v>399.6</v>
      </c>
      <c r="H233" s="207">
        <v>449.55</v>
      </c>
      <c r="I233" s="214">
        <v>1698</v>
      </c>
      <c r="J233" s="211">
        <f t="shared" si="25"/>
        <v>5.4774193548387098E-2</v>
      </c>
      <c r="K233" s="212">
        <f t="shared" si="26"/>
        <v>0.24</v>
      </c>
      <c r="L233" s="214">
        <v>0</v>
      </c>
      <c r="M233" s="213">
        <v>135.84</v>
      </c>
      <c r="N233" s="213">
        <v>152.82</v>
      </c>
      <c r="O233" s="242">
        <f t="shared" si="27"/>
        <v>0.32700000000000157</v>
      </c>
      <c r="P233" s="242"/>
      <c r="Q233" s="179"/>
      <c r="R233" s="179"/>
      <c r="S233" s="179"/>
      <c r="T233" s="179"/>
      <c r="U233" s="179"/>
      <c r="V233" s="179"/>
      <c r="W233" s="179"/>
      <c r="X233" s="179"/>
      <c r="Y233" s="179"/>
      <c r="Z233" s="179"/>
      <c r="AA233" s="222"/>
      <c r="AB233" s="222"/>
      <c r="AC233" s="222"/>
      <c r="AD233" s="179"/>
      <c r="AE233" s="179"/>
      <c r="AF233" s="179"/>
      <c r="AG233" s="179"/>
      <c r="AH233" s="179"/>
      <c r="AI233" s="179"/>
      <c r="AJ233" s="179"/>
    </row>
    <row r="234" spans="2:36" x14ac:dyDescent="0.3">
      <c r="B234" s="224">
        <v>31100</v>
      </c>
      <c r="C234" s="209">
        <v>5025</v>
      </c>
      <c r="D234" s="206">
        <f t="shared" si="28"/>
        <v>0.16157556270096463</v>
      </c>
      <c r="E234" s="208">
        <f t="shared" si="29"/>
        <v>0.3</v>
      </c>
      <c r="F234" s="207">
        <v>0</v>
      </c>
      <c r="G234" s="207">
        <v>402</v>
      </c>
      <c r="H234" s="207">
        <v>452.25</v>
      </c>
      <c r="I234" s="214">
        <v>1720</v>
      </c>
      <c r="J234" s="211">
        <f t="shared" si="25"/>
        <v>5.5305466237942122E-2</v>
      </c>
      <c r="K234" s="212">
        <f t="shared" si="26"/>
        <v>0.22</v>
      </c>
      <c r="L234" s="214">
        <v>0</v>
      </c>
      <c r="M234" s="213">
        <v>137.6</v>
      </c>
      <c r="N234" s="213">
        <v>154.80000000000001</v>
      </c>
      <c r="O234" s="242">
        <f t="shared" si="27"/>
        <v>0.3269999999999999</v>
      </c>
      <c r="P234" s="242"/>
      <c r="Q234" s="179"/>
      <c r="R234" s="179"/>
      <c r="S234" s="179"/>
      <c r="T234" s="179"/>
      <c r="U234" s="179"/>
      <c r="V234" s="179"/>
      <c r="W234" s="179"/>
      <c r="X234" s="179"/>
      <c r="Y234" s="179"/>
      <c r="Z234" s="179"/>
      <c r="AA234" s="222"/>
      <c r="AB234" s="222"/>
      <c r="AC234" s="222"/>
      <c r="AD234" s="179"/>
      <c r="AE234" s="179"/>
      <c r="AF234" s="179"/>
      <c r="AG234" s="179"/>
      <c r="AH234" s="179"/>
      <c r="AI234" s="179"/>
      <c r="AJ234" s="179"/>
    </row>
    <row r="235" spans="2:36" x14ac:dyDescent="0.3">
      <c r="B235" s="224">
        <v>31200</v>
      </c>
      <c r="C235" s="209">
        <v>5055</v>
      </c>
      <c r="D235" s="206">
        <f t="shared" si="28"/>
        <v>0.16201923076923078</v>
      </c>
      <c r="E235" s="208">
        <f t="shared" si="29"/>
        <v>0.3</v>
      </c>
      <c r="F235" s="207">
        <v>0</v>
      </c>
      <c r="G235" s="207">
        <v>404.4</v>
      </c>
      <c r="H235" s="207">
        <v>454.95</v>
      </c>
      <c r="I235" s="214">
        <v>1744</v>
      </c>
      <c r="J235" s="211">
        <f t="shared" si="25"/>
        <v>5.5897435897435899E-2</v>
      </c>
      <c r="K235" s="212">
        <f t="shared" si="26"/>
        <v>0.24</v>
      </c>
      <c r="L235" s="214">
        <v>0</v>
      </c>
      <c r="M235" s="213">
        <v>139.52000000000001</v>
      </c>
      <c r="N235" s="213">
        <v>156.96</v>
      </c>
      <c r="O235" s="242">
        <f t="shared" si="27"/>
        <v>0.32699999999999818</v>
      </c>
      <c r="P235" s="242"/>
      <c r="Q235" s="179"/>
      <c r="R235" s="179"/>
      <c r="S235" s="179"/>
      <c r="T235" s="179"/>
      <c r="U235" s="179"/>
      <c r="V235" s="179"/>
      <c r="W235" s="179"/>
      <c r="X235" s="179"/>
      <c r="Y235" s="179"/>
      <c r="Z235" s="179"/>
      <c r="AA235" s="222"/>
      <c r="AB235" s="222"/>
      <c r="AC235" s="222"/>
      <c r="AD235" s="179"/>
      <c r="AE235" s="179"/>
      <c r="AF235" s="179"/>
      <c r="AG235" s="179"/>
      <c r="AH235" s="179"/>
      <c r="AI235" s="179"/>
      <c r="AJ235" s="179"/>
    </row>
    <row r="236" spans="2:36" x14ac:dyDescent="0.3">
      <c r="B236" s="224">
        <v>31300</v>
      </c>
      <c r="C236" s="209">
        <v>5085</v>
      </c>
      <c r="D236" s="206">
        <f t="shared" si="28"/>
        <v>0.16246006389776357</v>
      </c>
      <c r="E236" s="208">
        <f t="shared" si="29"/>
        <v>0.3</v>
      </c>
      <c r="F236" s="207">
        <v>0</v>
      </c>
      <c r="G236" s="207">
        <v>406.8</v>
      </c>
      <c r="H236" s="207">
        <v>457.65</v>
      </c>
      <c r="I236" s="214">
        <v>1768</v>
      </c>
      <c r="J236" s="211">
        <f t="shared" si="25"/>
        <v>5.6485623003194887E-2</v>
      </c>
      <c r="K236" s="212">
        <f t="shared" si="26"/>
        <v>0.24</v>
      </c>
      <c r="L236" s="214">
        <v>0</v>
      </c>
      <c r="M236" s="213">
        <v>141.44</v>
      </c>
      <c r="N236" s="213">
        <v>159.12</v>
      </c>
      <c r="O236" s="242">
        <f t="shared" si="27"/>
        <v>0.32699999999999646</v>
      </c>
      <c r="P236" s="242"/>
      <c r="Q236" s="179"/>
      <c r="R236" s="179"/>
      <c r="S236" s="179"/>
      <c r="T236" s="179"/>
      <c r="U236" s="179"/>
      <c r="V236" s="179"/>
      <c r="W236" s="179"/>
      <c r="X236" s="179"/>
      <c r="Y236" s="179"/>
      <c r="Z236" s="179"/>
      <c r="AA236" s="222"/>
      <c r="AB236" s="222"/>
      <c r="AC236" s="222"/>
      <c r="AD236" s="179"/>
      <c r="AE236" s="179"/>
      <c r="AF236" s="179"/>
      <c r="AG236" s="179"/>
      <c r="AH236" s="179"/>
      <c r="AI236" s="179"/>
      <c r="AJ236" s="179"/>
    </row>
    <row r="237" spans="2:36" x14ac:dyDescent="0.3">
      <c r="B237" s="224">
        <v>31400</v>
      </c>
      <c r="C237" s="209">
        <v>5114</v>
      </c>
      <c r="D237" s="206">
        <f t="shared" si="28"/>
        <v>0.16286624203821656</v>
      </c>
      <c r="E237" s="208">
        <f t="shared" si="29"/>
        <v>0.28999999999999998</v>
      </c>
      <c r="F237" s="207">
        <v>0</v>
      </c>
      <c r="G237" s="207">
        <v>409.12</v>
      </c>
      <c r="H237" s="207">
        <v>460.26</v>
      </c>
      <c r="I237" s="214">
        <v>1790</v>
      </c>
      <c r="J237" s="211">
        <f t="shared" si="25"/>
        <v>5.7006369426751594E-2</v>
      </c>
      <c r="K237" s="212">
        <f t="shared" si="26"/>
        <v>0.22</v>
      </c>
      <c r="L237" s="214">
        <v>0</v>
      </c>
      <c r="M237" s="213">
        <v>143.19999999999999</v>
      </c>
      <c r="N237" s="213">
        <v>161.1</v>
      </c>
      <c r="O237" s="242">
        <f t="shared" si="27"/>
        <v>0.31610000000000243</v>
      </c>
      <c r="P237" s="242"/>
      <c r="Q237" s="179"/>
      <c r="R237" s="179"/>
      <c r="S237" s="179"/>
      <c r="T237" s="179"/>
      <c r="U237" s="179"/>
      <c r="V237" s="179"/>
      <c r="W237" s="179"/>
      <c r="X237" s="179"/>
      <c r="Y237" s="179"/>
      <c r="Z237" s="179"/>
      <c r="AA237" s="222"/>
      <c r="AB237" s="222"/>
      <c r="AC237" s="222"/>
      <c r="AD237" s="179"/>
      <c r="AE237" s="179"/>
      <c r="AF237" s="179"/>
      <c r="AG237" s="179"/>
      <c r="AH237" s="179"/>
      <c r="AI237" s="179"/>
      <c r="AJ237" s="179"/>
    </row>
    <row r="238" spans="2:36" x14ac:dyDescent="0.3">
      <c r="B238" s="224">
        <v>31500</v>
      </c>
      <c r="C238" s="209">
        <v>5144</v>
      </c>
      <c r="D238" s="206">
        <f t="shared" si="28"/>
        <v>0.16330158730158731</v>
      </c>
      <c r="E238" s="208">
        <f t="shared" si="29"/>
        <v>0.3</v>
      </c>
      <c r="F238" s="207">
        <v>0</v>
      </c>
      <c r="G238" s="207">
        <v>411.52</v>
      </c>
      <c r="H238" s="207">
        <v>462.96</v>
      </c>
      <c r="I238" s="214">
        <v>1814</v>
      </c>
      <c r="J238" s="211">
        <f t="shared" si="25"/>
        <v>5.758730158730159E-2</v>
      </c>
      <c r="K238" s="212">
        <f t="shared" si="26"/>
        <v>0.24</v>
      </c>
      <c r="L238" s="214">
        <v>0</v>
      </c>
      <c r="M238" s="213">
        <v>145.12</v>
      </c>
      <c r="N238" s="213">
        <v>163.26</v>
      </c>
      <c r="O238" s="242">
        <f t="shared" si="27"/>
        <v>0.32700000000000046</v>
      </c>
      <c r="P238" s="242"/>
      <c r="Q238" s="179"/>
      <c r="R238" s="179"/>
      <c r="S238" s="179"/>
      <c r="T238" s="179"/>
      <c r="U238" s="179"/>
      <c r="V238" s="179"/>
      <c r="W238" s="179"/>
      <c r="X238" s="179"/>
      <c r="Y238" s="179"/>
      <c r="Z238" s="179"/>
      <c r="AA238" s="222"/>
      <c r="AB238" s="222"/>
      <c r="AC238" s="222"/>
      <c r="AD238" s="179"/>
      <c r="AE238" s="179"/>
      <c r="AF238" s="179"/>
      <c r="AG238" s="179"/>
      <c r="AH238" s="179"/>
      <c r="AI238" s="179"/>
      <c r="AJ238" s="179"/>
    </row>
    <row r="239" spans="2:36" x14ac:dyDescent="0.3">
      <c r="B239" s="224">
        <v>31600</v>
      </c>
      <c r="C239" s="209">
        <v>5174</v>
      </c>
      <c r="D239" s="206">
        <f t="shared" si="28"/>
        <v>0.16373417721518987</v>
      </c>
      <c r="E239" s="208">
        <f t="shared" si="29"/>
        <v>0.3</v>
      </c>
      <c r="F239" s="207">
        <v>0</v>
      </c>
      <c r="G239" s="207">
        <v>413.92</v>
      </c>
      <c r="H239" s="207">
        <v>465.66</v>
      </c>
      <c r="I239" s="214">
        <v>1838</v>
      </c>
      <c r="J239" s="211">
        <f t="shared" si="25"/>
        <v>5.816455696202532E-2</v>
      </c>
      <c r="K239" s="212">
        <f t="shared" si="26"/>
        <v>0.24</v>
      </c>
      <c r="L239" s="214">
        <v>0</v>
      </c>
      <c r="M239" s="213">
        <v>147.04</v>
      </c>
      <c r="N239" s="213">
        <v>165.42</v>
      </c>
      <c r="O239" s="242">
        <f t="shared" si="27"/>
        <v>0.32699999999999874</v>
      </c>
      <c r="P239" s="242"/>
      <c r="Q239" s="179"/>
      <c r="R239" s="179"/>
      <c r="S239" s="179"/>
      <c r="T239" s="179"/>
      <c r="U239" s="179"/>
      <c r="V239" s="179"/>
      <c r="W239" s="179"/>
      <c r="X239" s="179"/>
      <c r="Y239" s="179"/>
      <c r="Z239" s="179"/>
      <c r="AA239" s="222"/>
      <c r="AB239" s="222"/>
      <c r="AC239" s="222"/>
      <c r="AD239" s="179"/>
      <c r="AE239" s="179"/>
      <c r="AF239" s="179"/>
      <c r="AG239" s="179"/>
      <c r="AH239" s="179"/>
      <c r="AI239" s="179"/>
      <c r="AJ239" s="179"/>
    </row>
    <row r="240" spans="2:36" x14ac:dyDescent="0.3">
      <c r="B240" s="224">
        <v>31700</v>
      </c>
      <c r="C240" s="209">
        <v>5204</v>
      </c>
      <c r="D240" s="206">
        <f t="shared" si="28"/>
        <v>0.16416403785488959</v>
      </c>
      <c r="E240" s="208">
        <f t="shared" si="29"/>
        <v>0.3</v>
      </c>
      <c r="F240" s="207">
        <v>0</v>
      </c>
      <c r="G240" s="207">
        <v>416.32</v>
      </c>
      <c r="H240" s="207">
        <v>468.36</v>
      </c>
      <c r="I240" s="214">
        <v>1862</v>
      </c>
      <c r="J240" s="211">
        <f t="shared" si="25"/>
        <v>5.8738170347003155E-2</v>
      </c>
      <c r="K240" s="212">
        <f t="shared" si="26"/>
        <v>0.24</v>
      </c>
      <c r="L240" s="214">
        <v>0</v>
      </c>
      <c r="M240" s="213">
        <v>148.96</v>
      </c>
      <c r="N240" s="213">
        <v>167.58</v>
      </c>
      <c r="O240" s="242">
        <f t="shared" si="27"/>
        <v>0.32699999999999646</v>
      </c>
      <c r="P240" s="242"/>
      <c r="Q240" s="179"/>
      <c r="R240" s="179"/>
      <c r="S240" s="179"/>
      <c r="T240" s="179"/>
      <c r="U240" s="179"/>
      <c r="V240" s="179"/>
      <c r="W240" s="179"/>
      <c r="X240" s="179"/>
      <c r="Y240" s="179"/>
      <c r="Z240" s="179"/>
      <c r="AA240" s="222"/>
      <c r="AB240" s="222"/>
      <c r="AC240" s="222"/>
      <c r="AD240" s="179"/>
      <c r="AE240" s="179"/>
      <c r="AF240" s="179"/>
      <c r="AG240" s="179"/>
      <c r="AH240" s="179"/>
      <c r="AI240" s="179"/>
      <c r="AJ240" s="179"/>
    </row>
    <row r="241" spans="2:36" x14ac:dyDescent="0.3">
      <c r="B241" s="224">
        <v>31800</v>
      </c>
      <c r="C241" s="209">
        <v>5234</v>
      </c>
      <c r="D241" s="206">
        <f t="shared" si="28"/>
        <v>0.16459119496855346</v>
      </c>
      <c r="E241" s="208">
        <f t="shared" si="29"/>
        <v>0.3</v>
      </c>
      <c r="F241" s="207">
        <v>0</v>
      </c>
      <c r="G241" s="207">
        <v>418.72</v>
      </c>
      <c r="H241" s="207">
        <v>471.06</v>
      </c>
      <c r="I241" s="214">
        <v>1884</v>
      </c>
      <c r="J241" s="211">
        <f t="shared" si="25"/>
        <v>5.9245283018867924E-2</v>
      </c>
      <c r="K241" s="212">
        <f t="shared" si="26"/>
        <v>0.22</v>
      </c>
      <c r="L241" s="214">
        <v>0</v>
      </c>
      <c r="M241" s="213">
        <v>150.72</v>
      </c>
      <c r="N241" s="213">
        <v>169.56</v>
      </c>
      <c r="O241" s="242">
        <f t="shared" si="27"/>
        <v>0.32700000000000384</v>
      </c>
      <c r="P241" s="242"/>
      <c r="Q241" s="179"/>
      <c r="R241" s="179"/>
      <c r="S241" s="179"/>
      <c r="T241" s="179"/>
      <c r="U241" s="179"/>
      <c r="V241" s="179"/>
      <c r="W241" s="179"/>
      <c r="X241" s="179"/>
      <c r="Y241" s="179"/>
      <c r="Z241" s="179"/>
      <c r="AA241" s="222"/>
      <c r="AB241" s="222"/>
      <c r="AC241" s="222"/>
      <c r="AD241" s="179"/>
      <c r="AE241" s="179"/>
      <c r="AF241" s="179"/>
      <c r="AG241" s="179"/>
      <c r="AH241" s="179"/>
      <c r="AI241" s="179"/>
      <c r="AJ241" s="179"/>
    </row>
    <row r="242" spans="2:36" x14ac:dyDescent="0.3">
      <c r="B242" s="224">
        <v>31900</v>
      </c>
      <c r="C242" s="209">
        <v>5264</v>
      </c>
      <c r="D242" s="206">
        <f t="shared" si="28"/>
        <v>0.16501567398119121</v>
      </c>
      <c r="E242" s="208">
        <f t="shared" si="29"/>
        <v>0.3</v>
      </c>
      <c r="F242" s="207">
        <v>0</v>
      </c>
      <c r="G242" s="207">
        <v>421.12</v>
      </c>
      <c r="H242" s="207">
        <v>473.76</v>
      </c>
      <c r="I242" s="214">
        <v>1908</v>
      </c>
      <c r="J242" s="211">
        <f t="shared" si="25"/>
        <v>5.9811912225705331E-2</v>
      </c>
      <c r="K242" s="212">
        <f t="shared" si="26"/>
        <v>0.24</v>
      </c>
      <c r="L242" s="214">
        <v>0</v>
      </c>
      <c r="M242" s="213">
        <v>152.63999999999999</v>
      </c>
      <c r="N242" s="213">
        <v>171.72</v>
      </c>
      <c r="O242" s="242">
        <f t="shared" si="27"/>
        <v>0.32700000000000218</v>
      </c>
      <c r="P242" s="242"/>
      <c r="Q242" s="179"/>
      <c r="R242" s="179"/>
      <c r="S242" s="179"/>
      <c r="T242" s="179"/>
      <c r="U242" s="179"/>
      <c r="V242" s="179"/>
      <c r="W242" s="179"/>
      <c r="X242" s="179"/>
      <c r="Y242" s="179"/>
      <c r="Z242" s="179"/>
      <c r="AA242" s="222"/>
      <c r="AB242" s="222"/>
      <c r="AC242" s="222"/>
      <c r="AD242" s="179"/>
      <c r="AE242" s="179"/>
      <c r="AF242" s="179"/>
      <c r="AG242" s="179"/>
      <c r="AH242" s="179"/>
      <c r="AI242" s="179"/>
      <c r="AJ242" s="179"/>
    </row>
    <row r="243" spans="2:36" x14ac:dyDescent="0.3">
      <c r="B243" s="224">
        <v>32000</v>
      </c>
      <c r="C243" s="209">
        <v>5295</v>
      </c>
      <c r="D243" s="206">
        <f t="shared" si="28"/>
        <v>0.16546875</v>
      </c>
      <c r="E243" s="208">
        <f t="shared" si="29"/>
        <v>0.31</v>
      </c>
      <c r="F243" s="207">
        <v>0</v>
      </c>
      <c r="G243" s="207">
        <v>423.6</v>
      </c>
      <c r="H243" s="207">
        <v>476.55</v>
      </c>
      <c r="I243" s="214">
        <v>1932</v>
      </c>
      <c r="J243" s="211">
        <f t="shared" si="25"/>
        <v>6.0374999999999998E-2</v>
      </c>
      <c r="K243" s="212">
        <f t="shared" si="26"/>
        <v>0.24</v>
      </c>
      <c r="L243" s="214">
        <v>0</v>
      </c>
      <c r="M243" s="213">
        <v>154.56</v>
      </c>
      <c r="N243" s="213">
        <v>173.88</v>
      </c>
      <c r="O243" s="242">
        <f t="shared" si="27"/>
        <v>0.33790000000000192</v>
      </c>
      <c r="P243" s="242"/>
      <c r="Q243" s="179"/>
      <c r="R243" s="179"/>
      <c r="S243" s="179"/>
      <c r="T243" s="179"/>
      <c r="U243" s="179"/>
      <c r="V243" s="179"/>
      <c r="W243" s="179"/>
      <c r="X243" s="179"/>
      <c r="Y243" s="179"/>
      <c r="Z243" s="179"/>
      <c r="AA243" s="222"/>
      <c r="AB243" s="222"/>
      <c r="AC243" s="222"/>
      <c r="AD243" s="179"/>
      <c r="AE243" s="179"/>
      <c r="AF243" s="179"/>
      <c r="AG243" s="179"/>
      <c r="AH243" s="179"/>
      <c r="AI243" s="179"/>
      <c r="AJ243" s="179"/>
    </row>
    <row r="244" spans="2:36" x14ac:dyDescent="0.3">
      <c r="B244" s="224">
        <v>32100</v>
      </c>
      <c r="C244" s="209">
        <v>5325</v>
      </c>
      <c r="D244" s="206">
        <f t="shared" si="28"/>
        <v>0.16588785046728971</v>
      </c>
      <c r="E244" s="208">
        <f t="shared" si="29"/>
        <v>0.3</v>
      </c>
      <c r="F244" s="207">
        <v>0</v>
      </c>
      <c r="G244" s="207">
        <v>426</v>
      </c>
      <c r="H244" s="207">
        <v>479.25</v>
      </c>
      <c r="I244" s="214">
        <v>1956</v>
      </c>
      <c r="J244" s="211">
        <f t="shared" si="25"/>
        <v>6.0934579439252338E-2</v>
      </c>
      <c r="K244" s="212">
        <f t="shared" si="26"/>
        <v>0.24</v>
      </c>
      <c r="L244" s="214">
        <v>0</v>
      </c>
      <c r="M244" s="213">
        <v>156.47999999999999</v>
      </c>
      <c r="N244" s="213">
        <v>176.04</v>
      </c>
      <c r="O244" s="242">
        <f t="shared" si="27"/>
        <v>0.3269999999999999</v>
      </c>
      <c r="P244" s="242"/>
      <c r="Q244" s="179"/>
      <c r="R244" s="179"/>
      <c r="S244" s="179"/>
      <c r="T244" s="179"/>
      <c r="U244" s="179"/>
      <c r="V244" s="179"/>
      <c r="W244" s="179"/>
      <c r="X244" s="179"/>
      <c r="Y244" s="179"/>
      <c r="Z244" s="179"/>
      <c r="AA244" s="222"/>
      <c r="AB244" s="222"/>
      <c r="AC244" s="222"/>
      <c r="AD244" s="179"/>
      <c r="AE244" s="179"/>
      <c r="AF244" s="179"/>
      <c r="AG244" s="179"/>
      <c r="AH244" s="179"/>
      <c r="AI244" s="179"/>
      <c r="AJ244" s="179"/>
    </row>
    <row r="245" spans="2:36" x14ac:dyDescent="0.3">
      <c r="B245" s="224">
        <v>32200</v>
      </c>
      <c r="C245" s="209">
        <v>5355</v>
      </c>
      <c r="D245" s="206">
        <f t="shared" si="28"/>
        <v>0.16630434782608697</v>
      </c>
      <c r="E245" s="208">
        <f t="shared" si="29"/>
        <v>0.3</v>
      </c>
      <c r="F245" s="207">
        <v>0</v>
      </c>
      <c r="G245" s="207">
        <v>428.4</v>
      </c>
      <c r="H245" s="207">
        <v>481.95</v>
      </c>
      <c r="I245" s="214">
        <v>1980</v>
      </c>
      <c r="J245" s="211">
        <f t="shared" si="25"/>
        <v>6.1490683229813665E-2</v>
      </c>
      <c r="K245" s="212">
        <f t="shared" si="26"/>
        <v>0.24</v>
      </c>
      <c r="L245" s="214">
        <v>0</v>
      </c>
      <c r="M245" s="213">
        <v>158.4</v>
      </c>
      <c r="N245" s="213">
        <v>178.2</v>
      </c>
      <c r="O245" s="242">
        <f t="shared" si="27"/>
        <v>0.32699999999999818</v>
      </c>
      <c r="P245" s="242"/>
      <c r="Q245" s="179"/>
      <c r="R245" s="179"/>
      <c r="S245" s="179"/>
      <c r="T245" s="179"/>
      <c r="U245" s="179"/>
      <c r="V245" s="179"/>
      <c r="W245" s="179"/>
      <c r="X245" s="179"/>
      <c r="Y245" s="179"/>
      <c r="Z245" s="179"/>
      <c r="AA245" s="222"/>
      <c r="AB245" s="222"/>
      <c r="AC245" s="222"/>
      <c r="AD245" s="179"/>
      <c r="AE245" s="179"/>
      <c r="AF245" s="179"/>
      <c r="AG245" s="179"/>
      <c r="AH245" s="179"/>
      <c r="AI245" s="179"/>
      <c r="AJ245" s="179"/>
    </row>
    <row r="246" spans="2:36" x14ac:dyDescent="0.3">
      <c r="B246" s="224">
        <v>32300</v>
      </c>
      <c r="C246" s="209">
        <v>5385</v>
      </c>
      <c r="D246" s="206">
        <f t="shared" si="28"/>
        <v>0.16671826625386996</v>
      </c>
      <c r="E246" s="208">
        <f t="shared" si="29"/>
        <v>0.3</v>
      </c>
      <c r="F246" s="207">
        <v>0</v>
      </c>
      <c r="G246" s="207">
        <v>430.8</v>
      </c>
      <c r="H246" s="207">
        <v>484.65</v>
      </c>
      <c r="I246" s="214">
        <v>2004</v>
      </c>
      <c r="J246" s="211">
        <f t="shared" si="25"/>
        <v>6.2043343653250774E-2</v>
      </c>
      <c r="K246" s="212">
        <f t="shared" si="26"/>
        <v>0.24</v>
      </c>
      <c r="L246" s="214">
        <v>0</v>
      </c>
      <c r="M246" s="213">
        <v>160.32</v>
      </c>
      <c r="N246" s="213">
        <v>180.36</v>
      </c>
      <c r="O246" s="242">
        <f t="shared" si="27"/>
        <v>0.32699999999999646</v>
      </c>
      <c r="P246" s="242"/>
      <c r="Q246" s="179"/>
      <c r="R246" s="179"/>
      <c r="S246" s="179"/>
      <c r="T246" s="179"/>
      <c r="U246" s="179"/>
      <c r="V246" s="179"/>
      <c r="W246" s="179"/>
      <c r="X246" s="179"/>
      <c r="Y246" s="179"/>
      <c r="Z246" s="179"/>
      <c r="AA246" s="222"/>
      <c r="AB246" s="222"/>
      <c r="AC246" s="222"/>
      <c r="AD246" s="179"/>
      <c r="AE246" s="179"/>
      <c r="AF246" s="179"/>
      <c r="AG246" s="179"/>
      <c r="AH246" s="179"/>
      <c r="AI246" s="179"/>
      <c r="AJ246" s="179"/>
    </row>
    <row r="247" spans="2:36" x14ac:dyDescent="0.3">
      <c r="B247" s="224">
        <v>32400</v>
      </c>
      <c r="C247" s="209">
        <v>5415</v>
      </c>
      <c r="D247" s="206">
        <f t="shared" si="28"/>
        <v>0.16712962962962963</v>
      </c>
      <c r="E247" s="208">
        <f t="shared" si="29"/>
        <v>0.3</v>
      </c>
      <c r="F247" s="207">
        <v>0</v>
      </c>
      <c r="G247" s="207">
        <v>433.2</v>
      </c>
      <c r="H247" s="207">
        <v>487.35</v>
      </c>
      <c r="I247" s="214">
        <v>2028</v>
      </c>
      <c r="J247" s="211">
        <f t="shared" si="25"/>
        <v>6.2592592592592589E-2</v>
      </c>
      <c r="K247" s="212">
        <f t="shared" si="26"/>
        <v>0.24</v>
      </c>
      <c r="L247" s="214">
        <v>0</v>
      </c>
      <c r="M247" s="213">
        <v>162.24</v>
      </c>
      <c r="N247" s="213">
        <v>182.52</v>
      </c>
      <c r="O247" s="242">
        <f t="shared" si="27"/>
        <v>0.32700000000000384</v>
      </c>
      <c r="P247" s="242"/>
      <c r="Q247" s="179"/>
      <c r="R247" s="179"/>
      <c r="S247" s="179"/>
      <c r="T247" s="179"/>
      <c r="U247" s="179"/>
      <c r="V247" s="179"/>
      <c r="W247" s="179"/>
      <c r="X247" s="179"/>
      <c r="Y247" s="179"/>
      <c r="Z247" s="179"/>
      <c r="AA247" s="222"/>
      <c r="AB247" s="222"/>
      <c r="AC247" s="222"/>
      <c r="AD247" s="179"/>
      <c r="AE247" s="179"/>
      <c r="AF247" s="179"/>
      <c r="AG247" s="179"/>
      <c r="AH247" s="179"/>
      <c r="AI247" s="179"/>
      <c r="AJ247" s="179"/>
    </row>
    <row r="248" spans="2:36" x14ac:dyDescent="0.3">
      <c r="B248" s="224">
        <v>32500</v>
      </c>
      <c r="C248" s="209">
        <v>5446</v>
      </c>
      <c r="D248" s="206">
        <f t="shared" si="28"/>
        <v>0.16756923076923078</v>
      </c>
      <c r="E248" s="208">
        <f t="shared" si="29"/>
        <v>0.31</v>
      </c>
      <c r="F248" s="207">
        <v>0</v>
      </c>
      <c r="G248" s="207">
        <v>435.68</v>
      </c>
      <c r="H248" s="207">
        <v>490.14</v>
      </c>
      <c r="I248" s="214">
        <v>2052</v>
      </c>
      <c r="J248" s="211">
        <f t="shared" si="25"/>
        <v>6.3138461538461532E-2</v>
      </c>
      <c r="K248" s="212">
        <f t="shared" si="26"/>
        <v>0.24</v>
      </c>
      <c r="L248" s="214">
        <v>0</v>
      </c>
      <c r="M248" s="213">
        <v>164.16</v>
      </c>
      <c r="N248" s="213">
        <v>184.68</v>
      </c>
      <c r="O248" s="242">
        <f t="shared" si="27"/>
        <v>0.33790000000000303</v>
      </c>
      <c r="P248" s="242"/>
      <c r="Q248" s="179"/>
      <c r="R248" s="179"/>
      <c r="S248" s="179"/>
      <c r="T248" s="179"/>
      <c r="U248" s="179"/>
      <c r="V248" s="179"/>
      <c r="W248" s="179"/>
      <c r="X248" s="179"/>
      <c r="Y248" s="179"/>
      <c r="Z248" s="179"/>
      <c r="AA248" s="222"/>
      <c r="AB248" s="222"/>
      <c r="AC248" s="222"/>
      <c r="AD248" s="179"/>
      <c r="AE248" s="179"/>
      <c r="AF248" s="179"/>
      <c r="AG248" s="179"/>
      <c r="AH248" s="179"/>
      <c r="AI248" s="179"/>
      <c r="AJ248" s="179"/>
    </row>
    <row r="249" spans="2:36" x14ac:dyDescent="0.3">
      <c r="B249" s="224">
        <v>32600</v>
      </c>
      <c r="C249" s="209">
        <v>5476</v>
      </c>
      <c r="D249" s="206">
        <f t="shared" si="28"/>
        <v>0.1679754601226994</v>
      </c>
      <c r="E249" s="208">
        <f t="shared" si="29"/>
        <v>0.3</v>
      </c>
      <c r="F249" s="207">
        <v>0</v>
      </c>
      <c r="G249" s="207">
        <v>438.08</v>
      </c>
      <c r="H249" s="207">
        <v>492.84</v>
      </c>
      <c r="I249" s="214">
        <v>2076</v>
      </c>
      <c r="J249" s="211">
        <f t="shared" si="25"/>
        <v>6.3680981595092029E-2</v>
      </c>
      <c r="K249" s="212">
        <f t="shared" si="26"/>
        <v>0.24</v>
      </c>
      <c r="L249" s="214">
        <v>0</v>
      </c>
      <c r="M249" s="213">
        <v>166.08</v>
      </c>
      <c r="N249" s="213">
        <v>186.84</v>
      </c>
      <c r="O249" s="242">
        <f t="shared" si="27"/>
        <v>0.32700000000000157</v>
      </c>
      <c r="P249" s="242"/>
      <c r="Q249" s="179"/>
      <c r="R249" s="179"/>
      <c r="S249" s="179"/>
      <c r="T249" s="179"/>
      <c r="U249" s="179"/>
      <c r="V249" s="179"/>
      <c r="W249" s="179"/>
      <c r="X249" s="179"/>
      <c r="Y249" s="179"/>
      <c r="Z249" s="179"/>
      <c r="AA249" s="222"/>
      <c r="AB249" s="222"/>
      <c r="AC249" s="222"/>
      <c r="AD249" s="179"/>
      <c r="AE249" s="179"/>
      <c r="AF249" s="179"/>
      <c r="AG249" s="179"/>
      <c r="AH249" s="179"/>
      <c r="AI249" s="179"/>
      <c r="AJ249" s="179"/>
    </row>
    <row r="250" spans="2:36" x14ac:dyDescent="0.3">
      <c r="B250" s="224">
        <v>32700</v>
      </c>
      <c r="C250" s="209">
        <v>5506</v>
      </c>
      <c r="D250" s="206">
        <f t="shared" si="28"/>
        <v>0.16837920489296637</v>
      </c>
      <c r="E250" s="208">
        <f t="shared" si="29"/>
        <v>0.3</v>
      </c>
      <c r="F250" s="207">
        <v>0</v>
      </c>
      <c r="G250" s="207">
        <v>440.48</v>
      </c>
      <c r="H250" s="207">
        <v>495.54</v>
      </c>
      <c r="I250" s="214">
        <v>2100</v>
      </c>
      <c r="J250" s="211">
        <f t="shared" si="25"/>
        <v>6.4220183486238536E-2</v>
      </c>
      <c r="K250" s="212">
        <f t="shared" si="26"/>
        <v>0.24</v>
      </c>
      <c r="L250" s="214">
        <v>0</v>
      </c>
      <c r="M250" s="213">
        <v>168</v>
      </c>
      <c r="N250" s="213">
        <v>189</v>
      </c>
      <c r="O250" s="242">
        <f t="shared" si="27"/>
        <v>0.3269999999999999</v>
      </c>
      <c r="P250" s="242"/>
      <c r="Q250" s="179"/>
      <c r="R250" s="179"/>
      <c r="S250" s="179"/>
      <c r="T250" s="179"/>
      <c r="U250" s="179"/>
      <c r="V250" s="179"/>
      <c r="W250" s="179"/>
      <c r="X250" s="179"/>
      <c r="Y250" s="179"/>
      <c r="Z250" s="179"/>
      <c r="AA250" s="222"/>
      <c r="AB250" s="222"/>
      <c r="AC250" s="222"/>
      <c r="AD250" s="179"/>
      <c r="AE250" s="179"/>
      <c r="AF250" s="179"/>
      <c r="AG250" s="179"/>
      <c r="AH250" s="179"/>
      <c r="AI250" s="179"/>
      <c r="AJ250" s="179"/>
    </row>
    <row r="251" spans="2:36" x14ac:dyDescent="0.3">
      <c r="B251" s="224">
        <v>32800</v>
      </c>
      <c r="C251" s="209">
        <v>5537</v>
      </c>
      <c r="D251" s="206">
        <f t="shared" si="28"/>
        <v>0.16881097560975611</v>
      </c>
      <c r="E251" s="208">
        <f t="shared" si="29"/>
        <v>0.31</v>
      </c>
      <c r="F251" s="207">
        <v>0</v>
      </c>
      <c r="G251" s="207">
        <v>442.96</v>
      </c>
      <c r="H251" s="207">
        <v>498.33</v>
      </c>
      <c r="I251" s="214">
        <v>2124</v>
      </c>
      <c r="J251" s="211">
        <f t="shared" ref="J251:J314" si="30">I251/$B251</f>
        <v>6.4756097560975612E-2</v>
      </c>
      <c r="K251" s="212">
        <f t="shared" ref="K251:K314" si="31">(I251-I250)/($B251-$B250)</f>
        <v>0.24</v>
      </c>
      <c r="L251" s="214">
        <v>0</v>
      </c>
      <c r="M251" s="213">
        <v>169.92</v>
      </c>
      <c r="N251" s="213">
        <v>191.16</v>
      </c>
      <c r="O251" s="242">
        <f t="shared" si="27"/>
        <v>0.33789999999999909</v>
      </c>
      <c r="P251" s="242"/>
      <c r="Q251" s="179"/>
      <c r="R251" s="179"/>
      <c r="S251" s="179"/>
      <c r="T251" s="179"/>
      <c r="U251" s="179"/>
      <c r="V251" s="179"/>
      <c r="W251" s="179"/>
      <c r="X251" s="179"/>
      <c r="Y251" s="179"/>
      <c r="Z251" s="179"/>
      <c r="AA251" s="222"/>
      <c r="AB251" s="222"/>
      <c r="AC251" s="222"/>
      <c r="AD251" s="179"/>
      <c r="AE251" s="179"/>
      <c r="AF251" s="179"/>
      <c r="AG251" s="179"/>
      <c r="AH251" s="179"/>
      <c r="AI251" s="179"/>
      <c r="AJ251" s="179"/>
    </row>
    <row r="252" spans="2:36" x14ac:dyDescent="0.3">
      <c r="B252" s="224">
        <v>32900</v>
      </c>
      <c r="C252" s="209">
        <v>5567</v>
      </c>
      <c r="D252" s="206">
        <f t="shared" si="28"/>
        <v>0.169209726443769</v>
      </c>
      <c r="E252" s="208">
        <f t="shared" si="29"/>
        <v>0.3</v>
      </c>
      <c r="F252" s="207">
        <v>0</v>
      </c>
      <c r="G252" s="207">
        <v>445.36</v>
      </c>
      <c r="H252" s="207">
        <v>501.03</v>
      </c>
      <c r="I252" s="214">
        <v>2150</v>
      </c>
      <c r="J252" s="211">
        <f t="shared" si="30"/>
        <v>6.5349544072948323E-2</v>
      </c>
      <c r="K252" s="212">
        <f t="shared" si="31"/>
        <v>0.26</v>
      </c>
      <c r="L252" s="214">
        <v>0</v>
      </c>
      <c r="M252" s="213">
        <v>172</v>
      </c>
      <c r="N252" s="213">
        <v>193.5</v>
      </c>
      <c r="O252" s="242">
        <f t="shared" si="27"/>
        <v>0.32699999999999763</v>
      </c>
      <c r="P252" s="242"/>
      <c r="Q252" s="179"/>
      <c r="R252" s="179"/>
      <c r="S252" s="179"/>
      <c r="T252" s="179"/>
      <c r="U252" s="179"/>
      <c r="V252" s="179"/>
      <c r="W252" s="179"/>
      <c r="X252" s="179"/>
      <c r="Y252" s="179"/>
      <c r="Z252" s="179"/>
      <c r="AA252" s="222"/>
      <c r="AB252" s="222"/>
      <c r="AC252" s="222"/>
      <c r="AD252" s="179"/>
      <c r="AE252" s="179"/>
      <c r="AF252" s="179"/>
      <c r="AG252" s="179"/>
      <c r="AH252" s="179"/>
      <c r="AI252" s="179"/>
      <c r="AJ252" s="179"/>
    </row>
    <row r="253" spans="2:36" x14ac:dyDescent="0.3">
      <c r="B253" s="224">
        <v>33000</v>
      </c>
      <c r="C253" s="209">
        <v>5598</v>
      </c>
      <c r="D253" s="206">
        <f t="shared" si="28"/>
        <v>0.16963636363636364</v>
      </c>
      <c r="E253" s="208">
        <f t="shared" si="29"/>
        <v>0.31</v>
      </c>
      <c r="F253" s="207">
        <v>0</v>
      </c>
      <c r="G253" s="207">
        <v>447.84</v>
      </c>
      <c r="H253" s="207">
        <v>503.82</v>
      </c>
      <c r="I253" s="214">
        <v>2174</v>
      </c>
      <c r="J253" s="211">
        <f t="shared" si="30"/>
        <v>6.5878787878787884E-2</v>
      </c>
      <c r="K253" s="212">
        <f t="shared" si="31"/>
        <v>0.24</v>
      </c>
      <c r="L253" s="214">
        <v>0</v>
      </c>
      <c r="M253" s="213">
        <v>173.92</v>
      </c>
      <c r="N253" s="213">
        <v>195.66</v>
      </c>
      <c r="O253" s="242">
        <f t="shared" si="27"/>
        <v>0.33789999999999737</v>
      </c>
      <c r="P253" s="242"/>
      <c r="Q253" s="179"/>
      <c r="R253" s="179"/>
      <c r="S253" s="179"/>
      <c r="T253" s="179"/>
      <c r="U253" s="179"/>
      <c r="V253" s="179"/>
      <c r="W253" s="179"/>
      <c r="X253" s="179"/>
      <c r="Y253" s="179"/>
      <c r="Z253" s="179"/>
      <c r="AA253" s="222"/>
      <c r="AB253" s="222"/>
      <c r="AC253" s="222"/>
      <c r="AD253" s="179"/>
      <c r="AE253" s="179"/>
      <c r="AF253" s="179"/>
      <c r="AG253" s="179"/>
      <c r="AH253" s="179"/>
      <c r="AI253" s="179"/>
      <c r="AJ253" s="179"/>
    </row>
    <row r="254" spans="2:36" x14ac:dyDescent="0.3">
      <c r="B254" s="224">
        <v>33100</v>
      </c>
      <c r="C254" s="209">
        <v>5628</v>
      </c>
      <c r="D254" s="206">
        <f t="shared" si="28"/>
        <v>0.17003021148036254</v>
      </c>
      <c r="E254" s="208">
        <f t="shared" si="29"/>
        <v>0.3</v>
      </c>
      <c r="F254" s="207">
        <v>0</v>
      </c>
      <c r="G254" s="207">
        <v>450.24</v>
      </c>
      <c r="H254" s="207">
        <v>506.52</v>
      </c>
      <c r="I254" s="214">
        <v>2198</v>
      </c>
      <c r="J254" s="211">
        <f t="shared" si="30"/>
        <v>6.640483383685801E-2</v>
      </c>
      <c r="K254" s="212">
        <f t="shared" si="31"/>
        <v>0.24</v>
      </c>
      <c r="L254" s="214">
        <v>0</v>
      </c>
      <c r="M254" s="213">
        <v>175.84</v>
      </c>
      <c r="N254" s="213">
        <v>197.82</v>
      </c>
      <c r="O254" s="242">
        <f t="shared" si="27"/>
        <v>0.32700000000000445</v>
      </c>
      <c r="P254" s="242"/>
      <c r="Q254" s="179"/>
      <c r="R254" s="179"/>
      <c r="S254" s="179"/>
      <c r="T254" s="179"/>
      <c r="U254" s="179"/>
      <c r="V254" s="179"/>
      <c r="W254" s="179"/>
      <c r="X254" s="179"/>
      <c r="Y254" s="179"/>
      <c r="Z254" s="179"/>
      <c r="AA254" s="222"/>
      <c r="AB254" s="222"/>
      <c r="AC254" s="222"/>
      <c r="AD254" s="179"/>
      <c r="AE254" s="179"/>
      <c r="AF254" s="179"/>
      <c r="AG254" s="179"/>
      <c r="AH254" s="179"/>
      <c r="AI254" s="179"/>
      <c r="AJ254" s="179"/>
    </row>
    <row r="255" spans="2:36" x14ac:dyDescent="0.3">
      <c r="B255" s="224">
        <v>33200</v>
      </c>
      <c r="C255" s="209">
        <v>5659</v>
      </c>
      <c r="D255" s="206">
        <f t="shared" si="28"/>
        <v>0.17045180722891567</v>
      </c>
      <c r="E255" s="208">
        <f t="shared" si="29"/>
        <v>0.31</v>
      </c>
      <c r="F255" s="207">
        <v>0</v>
      </c>
      <c r="G255" s="207">
        <v>452.72</v>
      </c>
      <c r="H255" s="207">
        <v>509.31</v>
      </c>
      <c r="I255" s="214">
        <v>2222</v>
      </c>
      <c r="J255" s="211">
        <f t="shared" si="30"/>
        <v>6.6927710843373497E-2</v>
      </c>
      <c r="K255" s="212">
        <f t="shared" si="31"/>
        <v>0.24</v>
      </c>
      <c r="L255" s="214">
        <v>0</v>
      </c>
      <c r="M255" s="213">
        <v>177.76</v>
      </c>
      <c r="N255" s="213">
        <v>199.98</v>
      </c>
      <c r="O255" s="242">
        <f t="shared" si="27"/>
        <v>0.3379000000000042</v>
      </c>
      <c r="P255" s="242"/>
      <c r="Q255" s="179"/>
      <c r="R255" s="179"/>
      <c r="S255" s="179"/>
      <c r="T255" s="179"/>
      <c r="U255" s="179"/>
      <c r="V255" s="179"/>
      <c r="W255" s="179"/>
      <c r="X255" s="179"/>
      <c r="Y255" s="179"/>
      <c r="Z255" s="179"/>
      <c r="AA255" s="222"/>
      <c r="AB255" s="222"/>
      <c r="AC255" s="222"/>
      <c r="AD255" s="179"/>
      <c r="AE255" s="179"/>
      <c r="AF255" s="179"/>
      <c r="AG255" s="179"/>
      <c r="AH255" s="179"/>
      <c r="AI255" s="179"/>
      <c r="AJ255" s="179"/>
    </row>
    <row r="256" spans="2:36" x14ac:dyDescent="0.3">
      <c r="B256" s="224">
        <v>33300</v>
      </c>
      <c r="C256" s="209">
        <v>5690</v>
      </c>
      <c r="D256" s="206">
        <f t="shared" si="28"/>
        <v>0.17087087087087088</v>
      </c>
      <c r="E256" s="208">
        <f t="shared" si="29"/>
        <v>0.31</v>
      </c>
      <c r="F256" s="207">
        <v>0</v>
      </c>
      <c r="G256" s="207">
        <v>455.2</v>
      </c>
      <c r="H256" s="207">
        <v>512.1</v>
      </c>
      <c r="I256" s="214">
        <v>2246</v>
      </c>
      <c r="J256" s="211">
        <f t="shared" si="30"/>
        <v>6.7447447447447448E-2</v>
      </c>
      <c r="K256" s="212">
        <f t="shared" si="31"/>
        <v>0.24</v>
      </c>
      <c r="L256" s="214">
        <v>0</v>
      </c>
      <c r="M256" s="213">
        <v>179.68</v>
      </c>
      <c r="N256" s="213">
        <v>202.14</v>
      </c>
      <c r="O256" s="242">
        <f t="shared" si="27"/>
        <v>0.33790000000000364</v>
      </c>
      <c r="P256" s="242"/>
      <c r="Q256" s="179"/>
      <c r="R256" s="179"/>
      <c r="S256" s="179"/>
      <c r="T256" s="179"/>
      <c r="U256" s="179"/>
      <c r="V256" s="179"/>
      <c r="W256" s="179"/>
      <c r="X256" s="179"/>
      <c r="Y256" s="179"/>
      <c r="Z256" s="179"/>
      <c r="AA256" s="222"/>
      <c r="AB256" s="222"/>
      <c r="AC256" s="222"/>
      <c r="AD256" s="179"/>
      <c r="AE256" s="179"/>
      <c r="AF256" s="179"/>
      <c r="AG256" s="179"/>
      <c r="AH256" s="179"/>
      <c r="AI256" s="179"/>
      <c r="AJ256" s="179"/>
    </row>
    <row r="257" spans="2:36" x14ac:dyDescent="0.3">
      <c r="B257" s="224">
        <v>33400</v>
      </c>
      <c r="C257" s="209">
        <v>5720</v>
      </c>
      <c r="D257" s="206">
        <f t="shared" si="28"/>
        <v>0.17125748502994012</v>
      </c>
      <c r="E257" s="208">
        <f t="shared" si="29"/>
        <v>0.3</v>
      </c>
      <c r="F257" s="207">
        <v>0</v>
      </c>
      <c r="G257" s="207">
        <v>457.6</v>
      </c>
      <c r="H257" s="207">
        <v>514.79999999999995</v>
      </c>
      <c r="I257" s="214">
        <v>2270</v>
      </c>
      <c r="J257" s="211">
        <f t="shared" si="30"/>
        <v>6.7964071856287431E-2</v>
      </c>
      <c r="K257" s="212">
        <f t="shared" si="31"/>
        <v>0.24</v>
      </c>
      <c r="L257" s="214">
        <v>0</v>
      </c>
      <c r="M257" s="213">
        <v>181.6</v>
      </c>
      <c r="N257" s="213">
        <v>204.3</v>
      </c>
      <c r="O257" s="242">
        <f t="shared" si="27"/>
        <v>0.32700000000000157</v>
      </c>
      <c r="P257" s="242"/>
      <c r="Q257" s="179"/>
      <c r="R257" s="179"/>
      <c r="S257" s="179"/>
      <c r="T257" s="179"/>
      <c r="U257" s="179"/>
      <c r="V257" s="179"/>
      <c r="W257" s="179"/>
      <c r="X257" s="179"/>
      <c r="Y257" s="179"/>
      <c r="Z257" s="179"/>
      <c r="AA257" s="222"/>
      <c r="AB257" s="222"/>
      <c r="AC257" s="222"/>
      <c r="AD257" s="179"/>
      <c r="AE257" s="179"/>
      <c r="AF257" s="179"/>
      <c r="AG257" s="179"/>
      <c r="AH257" s="179"/>
      <c r="AI257" s="179"/>
      <c r="AJ257" s="179"/>
    </row>
    <row r="258" spans="2:36" x14ac:dyDescent="0.3">
      <c r="B258" s="224">
        <v>33500</v>
      </c>
      <c r="C258" s="209">
        <v>5751</v>
      </c>
      <c r="D258" s="206">
        <f t="shared" si="28"/>
        <v>0.17167164179104477</v>
      </c>
      <c r="E258" s="208">
        <f t="shared" si="29"/>
        <v>0.31</v>
      </c>
      <c r="F258" s="207">
        <v>0</v>
      </c>
      <c r="G258" s="207">
        <v>460.08</v>
      </c>
      <c r="H258" s="207">
        <v>517.59</v>
      </c>
      <c r="I258" s="214">
        <v>2294</v>
      </c>
      <c r="J258" s="211">
        <f t="shared" si="30"/>
        <v>6.8477611940298513E-2</v>
      </c>
      <c r="K258" s="212">
        <f t="shared" si="31"/>
        <v>0.24</v>
      </c>
      <c r="L258" s="214">
        <v>0</v>
      </c>
      <c r="M258" s="213">
        <v>183.52</v>
      </c>
      <c r="N258" s="213">
        <v>206.46</v>
      </c>
      <c r="O258" s="242">
        <f t="shared" si="27"/>
        <v>0.33790000000000192</v>
      </c>
      <c r="P258" s="242"/>
      <c r="Q258" s="179"/>
      <c r="R258" s="179"/>
      <c r="S258" s="179"/>
      <c r="T258" s="179"/>
      <c r="U258" s="179"/>
      <c r="V258" s="179"/>
      <c r="W258" s="179"/>
      <c r="X258" s="179"/>
      <c r="Y258" s="179"/>
      <c r="Z258" s="179"/>
      <c r="AA258" s="222"/>
      <c r="AB258" s="222"/>
      <c r="AC258" s="222"/>
      <c r="AD258" s="179"/>
      <c r="AE258" s="179"/>
      <c r="AF258" s="179"/>
      <c r="AG258" s="179"/>
      <c r="AH258" s="179"/>
      <c r="AI258" s="179"/>
      <c r="AJ258" s="179"/>
    </row>
    <row r="259" spans="2:36" x14ac:dyDescent="0.3">
      <c r="B259" s="224">
        <v>33600</v>
      </c>
      <c r="C259" s="209">
        <v>5782</v>
      </c>
      <c r="D259" s="206">
        <f t="shared" si="28"/>
        <v>0.17208333333333334</v>
      </c>
      <c r="E259" s="208">
        <f t="shared" si="29"/>
        <v>0.31</v>
      </c>
      <c r="F259" s="207">
        <v>0</v>
      </c>
      <c r="G259" s="207">
        <v>462.56</v>
      </c>
      <c r="H259" s="207">
        <v>520.38</v>
      </c>
      <c r="I259" s="214">
        <v>2318</v>
      </c>
      <c r="J259" s="211">
        <f t="shared" si="30"/>
        <v>6.8988095238095237E-2</v>
      </c>
      <c r="K259" s="212">
        <f t="shared" si="31"/>
        <v>0.24</v>
      </c>
      <c r="L259" s="214">
        <v>0</v>
      </c>
      <c r="M259" s="213">
        <v>185.44</v>
      </c>
      <c r="N259" s="213">
        <v>208.62</v>
      </c>
      <c r="O259" s="242">
        <f t="shared" si="27"/>
        <v>0.33790000000000076</v>
      </c>
      <c r="P259" s="242"/>
      <c r="Q259" s="179"/>
      <c r="R259" s="179"/>
      <c r="S259" s="179"/>
      <c r="T259" s="179"/>
      <c r="U259" s="179"/>
      <c r="V259" s="179"/>
      <c r="W259" s="179"/>
      <c r="X259" s="179"/>
      <c r="Y259" s="179"/>
      <c r="Z259" s="179"/>
      <c r="AA259" s="222"/>
      <c r="AB259" s="222"/>
      <c r="AC259" s="222"/>
      <c r="AD259" s="179"/>
      <c r="AE259" s="179"/>
      <c r="AF259" s="179"/>
      <c r="AG259" s="179"/>
      <c r="AH259" s="179"/>
      <c r="AI259" s="179"/>
      <c r="AJ259" s="179"/>
    </row>
    <row r="260" spans="2:36" x14ac:dyDescent="0.3">
      <c r="B260" s="224">
        <v>33700</v>
      </c>
      <c r="C260" s="209">
        <v>5812</v>
      </c>
      <c r="D260" s="206">
        <f t="shared" si="28"/>
        <v>0.17246290801186945</v>
      </c>
      <c r="E260" s="208">
        <f t="shared" si="29"/>
        <v>0.3</v>
      </c>
      <c r="F260" s="207">
        <v>0</v>
      </c>
      <c r="G260" s="207">
        <v>464.96</v>
      </c>
      <c r="H260" s="207">
        <v>523.08000000000004</v>
      </c>
      <c r="I260" s="214">
        <v>2342</v>
      </c>
      <c r="J260" s="211">
        <f t="shared" si="30"/>
        <v>6.9495548961424333E-2</v>
      </c>
      <c r="K260" s="212">
        <f t="shared" si="31"/>
        <v>0.24</v>
      </c>
      <c r="L260" s="214">
        <v>0</v>
      </c>
      <c r="M260" s="213">
        <v>187.36</v>
      </c>
      <c r="N260" s="213">
        <v>210.78</v>
      </c>
      <c r="O260" s="242">
        <f t="shared" si="27"/>
        <v>0.32699999999999929</v>
      </c>
      <c r="P260" s="242"/>
      <c r="Q260" s="179"/>
      <c r="R260" s="179"/>
      <c r="S260" s="179"/>
      <c r="T260" s="179"/>
      <c r="U260" s="179"/>
      <c r="V260" s="179"/>
      <c r="W260" s="179"/>
      <c r="X260" s="179"/>
      <c r="Y260" s="179"/>
      <c r="Z260" s="179"/>
      <c r="AA260" s="222"/>
      <c r="AB260" s="222"/>
      <c r="AC260" s="222"/>
      <c r="AD260" s="179"/>
      <c r="AE260" s="179"/>
      <c r="AF260" s="179"/>
      <c r="AG260" s="179"/>
      <c r="AH260" s="179"/>
      <c r="AI260" s="179"/>
      <c r="AJ260" s="179"/>
    </row>
    <row r="261" spans="2:36" x14ac:dyDescent="0.3">
      <c r="B261" s="224">
        <v>33800</v>
      </c>
      <c r="C261" s="209">
        <v>5843</v>
      </c>
      <c r="D261" s="206">
        <f t="shared" si="28"/>
        <v>0.1728698224852071</v>
      </c>
      <c r="E261" s="208">
        <f t="shared" si="29"/>
        <v>0.31</v>
      </c>
      <c r="F261" s="207">
        <v>0</v>
      </c>
      <c r="G261" s="207">
        <v>467.44</v>
      </c>
      <c r="H261" s="207">
        <v>525.87</v>
      </c>
      <c r="I261" s="214">
        <v>2368</v>
      </c>
      <c r="J261" s="211">
        <f t="shared" si="30"/>
        <v>7.0059171597633141E-2</v>
      </c>
      <c r="K261" s="212">
        <f t="shared" si="31"/>
        <v>0.26</v>
      </c>
      <c r="L261" s="214">
        <v>0</v>
      </c>
      <c r="M261" s="213">
        <v>189.44</v>
      </c>
      <c r="N261" s="213">
        <v>213.12</v>
      </c>
      <c r="O261" s="242">
        <f t="shared" ref="O261:O324" si="32">(C261+F261+H261-C260-F260-H260)/100</f>
        <v>0.33789999999999848</v>
      </c>
      <c r="P261" s="242"/>
      <c r="Q261" s="179"/>
      <c r="R261" s="179"/>
      <c r="S261" s="179"/>
      <c r="T261" s="179"/>
      <c r="U261" s="179"/>
      <c r="V261" s="179"/>
      <c r="W261" s="179"/>
      <c r="X261" s="179"/>
      <c r="Y261" s="179"/>
      <c r="Z261" s="179"/>
      <c r="AA261" s="222"/>
      <c r="AB261" s="222"/>
      <c r="AC261" s="222"/>
      <c r="AD261" s="179"/>
      <c r="AE261" s="179"/>
      <c r="AF261" s="179"/>
      <c r="AG261" s="179"/>
      <c r="AH261" s="179"/>
      <c r="AI261" s="179"/>
      <c r="AJ261" s="179"/>
    </row>
    <row r="262" spans="2:36" x14ac:dyDescent="0.3">
      <c r="B262" s="224">
        <v>33900</v>
      </c>
      <c r="C262" s="209">
        <v>5874</v>
      </c>
      <c r="D262" s="206">
        <f t="shared" si="28"/>
        <v>0.17327433628318584</v>
      </c>
      <c r="E262" s="208">
        <f t="shared" si="29"/>
        <v>0.31</v>
      </c>
      <c r="F262" s="207">
        <v>0</v>
      </c>
      <c r="G262" s="207">
        <v>469.92</v>
      </c>
      <c r="H262" s="207">
        <v>528.66</v>
      </c>
      <c r="I262" s="214">
        <v>2392</v>
      </c>
      <c r="J262" s="211">
        <f t="shared" si="30"/>
        <v>7.0560471976401182E-2</v>
      </c>
      <c r="K262" s="212">
        <f t="shared" si="31"/>
        <v>0.24</v>
      </c>
      <c r="L262" s="214">
        <v>0</v>
      </c>
      <c r="M262" s="213">
        <v>191.36</v>
      </c>
      <c r="N262" s="213">
        <v>215.28</v>
      </c>
      <c r="O262" s="242">
        <f t="shared" si="32"/>
        <v>0.33789999999999848</v>
      </c>
      <c r="P262" s="242"/>
      <c r="Q262" s="179"/>
      <c r="R262" s="179"/>
      <c r="S262" s="179"/>
      <c r="T262" s="179"/>
      <c r="U262" s="179"/>
      <c r="V262" s="179"/>
      <c r="W262" s="179"/>
      <c r="X262" s="179"/>
      <c r="Y262" s="179"/>
      <c r="Z262" s="179"/>
      <c r="AA262" s="222"/>
      <c r="AB262" s="222"/>
      <c r="AC262" s="222"/>
      <c r="AD262" s="179"/>
      <c r="AE262" s="179"/>
      <c r="AF262" s="179"/>
      <c r="AG262" s="179"/>
      <c r="AH262" s="179"/>
      <c r="AI262" s="179"/>
      <c r="AJ262" s="179"/>
    </row>
    <row r="263" spans="2:36" x14ac:dyDescent="0.3">
      <c r="B263" s="224">
        <v>34000</v>
      </c>
      <c r="C263" s="209">
        <v>5905</v>
      </c>
      <c r="D263" s="206">
        <f t="shared" si="28"/>
        <v>0.17367647058823529</v>
      </c>
      <c r="E263" s="208">
        <f t="shared" si="29"/>
        <v>0.31</v>
      </c>
      <c r="F263" s="207">
        <v>0</v>
      </c>
      <c r="G263" s="207">
        <v>472.4</v>
      </c>
      <c r="H263" s="207">
        <v>531.45000000000005</v>
      </c>
      <c r="I263" s="214">
        <v>2416</v>
      </c>
      <c r="J263" s="211">
        <f t="shared" si="30"/>
        <v>7.1058823529411771E-2</v>
      </c>
      <c r="K263" s="212">
        <f t="shared" si="31"/>
        <v>0.24</v>
      </c>
      <c r="L263" s="214">
        <v>0</v>
      </c>
      <c r="M263" s="213">
        <v>193.28</v>
      </c>
      <c r="N263" s="213">
        <v>217.44</v>
      </c>
      <c r="O263" s="242">
        <f t="shared" si="32"/>
        <v>0.33789999999999848</v>
      </c>
      <c r="P263" s="242"/>
      <c r="Q263" s="179"/>
      <c r="R263" s="179"/>
      <c r="S263" s="179"/>
      <c r="T263" s="179"/>
      <c r="U263" s="179"/>
      <c r="V263" s="179"/>
      <c r="W263" s="179"/>
      <c r="X263" s="179"/>
      <c r="Y263" s="179"/>
      <c r="Z263" s="179"/>
      <c r="AA263" s="222"/>
      <c r="AB263" s="222"/>
      <c r="AC263" s="222"/>
      <c r="AD263" s="179"/>
      <c r="AE263" s="179"/>
      <c r="AF263" s="179"/>
      <c r="AG263" s="179"/>
      <c r="AH263" s="179"/>
      <c r="AI263" s="179"/>
      <c r="AJ263" s="179"/>
    </row>
    <row r="264" spans="2:36" x14ac:dyDescent="0.3">
      <c r="B264" s="224">
        <v>34100</v>
      </c>
      <c r="C264" s="209">
        <v>5936</v>
      </c>
      <c r="D264" s="206">
        <f t="shared" si="28"/>
        <v>0.17407624633431085</v>
      </c>
      <c r="E264" s="208">
        <f t="shared" si="29"/>
        <v>0.31</v>
      </c>
      <c r="F264" s="207">
        <v>0</v>
      </c>
      <c r="G264" s="207">
        <v>474.88</v>
      </c>
      <c r="H264" s="207">
        <v>534.24</v>
      </c>
      <c r="I264" s="214">
        <v>2440</v>
      </c>
      <c r="J264" s="211">
        <f t="shared" si="30"/>
        <v>7.1554252199413484E-2</v>
      </c>
      <c r="K264" s="212">
        <f t="shared" si="31"/>
        <v>0.24</v>
      </c>
      <c r="L264" s="214">
        <v>0</v>
      </c>
      <c r="M264" s="213">
        <v>195.2</v>
      </c>
      <c r="N264" s="213">
        <v>219.6</v>
      </c>
      <c r="O264" s="242">
        <f t="shared" si="32"/>
        <v>0.33789999999999737</v>
      </c>
      <c r="P264" s="242"/>
      <c r="Q264" s="179"/>
      <c r="R264" s="179"/>
      <c r="S264" s="179"/>
      <c r="T264" s="179"/>
      <c r="U264" s="179"/>
      <c r="V264" s="179"/>
      <c r="W264" s="179"/>
      <c r="X264" s="179"/>
      <c r="Y264" s="179"/>
      <c r="Z264" s="179"/>
      <c r="AA264" s="222"/>
      <c r="AB264" s="222"/>
      <c r="AC264" s="222"/>
      <c r="AD264" s="179"/>
      <c r="AE264" s="179"/>
      <c r="AF264" s="179"/>
      <c r="AG264" s="179"/>
      <c r="AH264" s="179"/>
      <c r="AI264" s="179"/>
      <c r="AJ264" s="179"/>
    </row>
    <row r="265" spans="2:36" x14ac:dyDescent="0.3">
      <c r="B265" s="224">
        <v>34200</v>
      </c>
      <c r="C265" s="209">
        <v>5967</v>
      </c>
      <c r="D265" s="206">
        <f t="shared" si="28"/>
        <v>0.17447368421052631</v>
      </c>
      <c r="E265" s="208">
        <f t="shared" si="29"/>
        <v>0.31</v>
      </c>
      <c r="F265" s="207">
        <v>0</v>
      </c>
      <c r="G265" s="207">
        <v>477.36</v>
      </c>
      <c r="H265" s="207">
        <v>537.03</v>
      </c>
      <c r="I265" s="214">
        <v>2464</v>
      </c>
      <c r="J265" s="211">
        <f t="shared" si="30"/>
        <v>7.2046783625730998E-2</v>
      </c>
      <c r="K265" s="212">
        <f t="shared" si="31"/>
        <v>0.24</v>
      </c>
      <c r="L265" s="214">
        <v>0</v>
      </c>
      <c r="M265" s="213">
        <v>197.12</v>
      </c>
      <c r="N265" s="213">
        <v>221.76</v>
      </c>
      <c r="O265" s="242">
        <f t="shared" si="32"/>
        <v>0.33789999999999737</v>
      </c>
      <c r="P265" s="242"/>
      <c r="Q265" s="179"/>
      <c r="R265" s="179"/>
      <c r="S265" s="179"/>
      <c r="T265" s="179"/>
      <c r="U265" s="179"/>
      <c r="V265" s="179"/>
      <c r="W265" s="179"/>
      <c r="X265" s="179"/>
      <c r="Y265" s="179"/>
      <c r="Z265" s="179"/>
      <c r="AA265" s="222"/>
      <c r="AB265" s="222"/>
      <c r="AC265" s="222"/>
      <c r="AD265" s="179"/>
      <c r="AE265" s="179"/>
      <c r="AF265" s="179"/>
      <c r="AG265" s="179"/>
      <c r="AH265" s="179"/>
      <c r="AI265" s="179"/>
      <c r="AJ265" s="179"/>
    </row>
    <row r="266" spans="2:36" x14ac:dyDescent="0.3">
      <c r="B266" s="224">
        <v>34300</v>
      </c>
      <c r="C266" s="209">
        <v>5998</v>
      </c>
      <c r="D266" s="206">
        <f t="shared" si="28"/>
        <v>0.17486880466472304</v>
      </c>
      <c r="E266" s="208">
        <f t="shared" si="29"/>
        <v>0.31</v>
      </c>
      <c r="F266" s="207">
        <v>0</v>
      </c>
      <c r="G266" s="207">
        <v>479.84</v>
      </c>
      <c r="H266" s="207">
        <v>539.82000000000005</v>
      </c>
      <c r="I266" s="214">
        <v>2488</v>
      </c>
      <c r="J266" s="211">
        <f t="shared" si="30"/>
        <v>7.253644314868804E-2</v>
      </c>
      <c r="K266" s="212">
        <f t="shared" si="31"/>
        <v>0.24</v>
      </c>
      <c r="L266" s="214">
        <v>0</v>
      </c>
      <c r="M266" s="213">
        <v>199.04</v>
      </c>
      <c r="N266" s="213">
        <v>223.92</v>
      </c>
      <c r="O266" s="242">
        <f t="shared" si="32"/>
        <v>0.33789999999999737</v>
      </c>
      <c r="P266" s="242"/>
      <c r="Q266" s="179"/>
      <c r="R266" s="179"/>
      <c r="S266" s="179"/>
      <c r="T266" s="179"/>
      <c r="U266" s="179"/>
      <c r="V266" s="179"/>
      <c r="W266" s="179"/>
      <c r="X266" s="179"/>
      <c r="Y266" s="179"/>
      <c r="Z266" s="179"/>
      <c r="AA266" s="222"/>
      <c r="AB266" s="222"/>
      <c r="AC266" s="222"/>
      <c r="AD266" s="179"/>
      <c r="AE266" s="179"/>
      <c r="AF266" s="179"/>
      <c r="AG266" s="179"/>
      <c r="AH266" s="179"/>
      <c r="AI266" s="179"/>
      <c r="AJ266" s="179"/>
    </row>
    <row r="267" spans="2:36" x14ac:dyDescent="0.3">
      <c r="B267" s="224">
        <v>34400</v>
      </c>
      <c r="C267" s="209">
        <v>6029</v>
      </c>
      <c r="D267" s="206">
        <f t="shared" si="28"/>
        <v>0.17526162790697675</v>
      </c>
      <c r="E267" s="208">
        <f t="shared" si="29"/>
        <v>0.31</v>
      </c>
      <c r="F267" s="207">
        <v>0</v>
      </c>
      <c r="G267" s="207">
        <v>482.32</v>
      </c>
      <c r="H267" s="207">
        <v>542.61</v>
      </c>
      <c r="I267" s="214">
        <v>2514</v>
      </c>
      <c r="J267" s="211">
        <f t="shared" si="30"/>
        <v>7.3081395348837203E-2</v>
      </c>
      <c r="K267" s="212">
        <f t="shared" si="31"/>
        <v>0.26</v>
      </c>
      <c r="L267" s="214">
        <v>0</v>
      </c>
      <c r="M267" s="213">
        <v>201.12</v>
      </c>
      <c r="N267" s="213">
        <v>226.26</v>
      </c>
      <c r="O267" s="242">
        <f t="shared" si="32"/>
        <v>0.3378999999999962</v>
      </c>
      <c r="P267" s="242"/>
      <c r="Q267" s="179"/>
      <c r="R267" s="179"/>
      <c r="S267" s="179"/>
      <c r="T267" s="179"/>
      <c r="U267" s="179"/>
      <c r="V267" s="179"/>
      <c r="W267" s="179"/>
      <c r="X267" s="179"/>
      <c r="Y267" s="179"/>
      <c r="Z267" s="179"/>
      <c r="AA267" s="222"/>
      <c r="AB267" s="222"/>
      <c r="AC267" s="222"/>
      <c r="AD267" s="179"/>
      <c r="AE267" s="179"/>
      <c r="AF267" s="179"/>
      <c r="AG267" s="179"/>
      <c r="AH267" s="179"/>
      <c r="AI267" s="179"/>
      <c r="AJ267" s="179"/>
    </row>
    <row r="268" spans="2:36" x14ac:dyDescent="0.3">
      <c r="B268" s="224">
        <v>34500</v>
      </c>
      <c r="C268" s="209">
        <v>6060</v>
      </c>
      <c r="D268" s="206">
        <f t="shared" si="28"/>
        <v>0.17565217391304347</v>
      </c>
      <c r="E268" s="208">
        <f t="shared" si="29"/>
        <v>0.31</v>
      </c>
      <c r="F268" s="207">
        <v>0</v>
      </c>
      <c r="G268" s="207">
        <v>484.8</v>
      </c>
      <c r="H268" s="207">
        <v>545.4</v>
      </c>
      <c r="I268" s="214">
        <v>2538</v>
      </c>
      <c r="J268" s="211">
        <f t="shared" si="30"/>
        <v>7.3565217391304352E-2</v>
      </c>
      <c r="K268" s="212">
        <f t="shared" si="31"/>
        <v>0.24</v>
      </c>
      <c r="L268" s="214">
        <v>0</v>
      </c>
      <c r="M268" s="213">
        <v>203.04</v>
      </c>
      <c r="N268" s="213">
        <v>228.42</v>
      </c>
      <c r="O268" s="242">
        <f t="shared" si="32"/>
        <v>0.3378999999999962</v>
      </c>
      <c r="P268" s="242"/>
      <c r="Q268" s="179"/>
      <c r="R268" s="179"/>
      <c r="S268" s="179"/>
      <c r="T268" s="179"/>
      <c r="U268" s="179"/>
      <c r="V268" s="179"/>
      <c r="W268" s="179"/>
      <c r="X268" s="179"/>
      <c r="Y268" s="179"/>
      <c r="Z268" s="179"/>
      <c r="AA268" s="222"/>
      <c r="AB268" s="222"/>
      <c r="AC268" s="222"/>
      <c r="AD268" s="179"/>
      <c r="AE268" s="179"/>
      <c r="AF268" s="179"/>
      <c r="AG268" s="179"/>
      <c r="AH268" s="179"/>
      <c r="AI268" s="179"/>
      <c r="AJ268" s="179"/>
    </row>
    <row r="269" spans="2:36" x14ac:dyDescent="0.3">
      <c r="B269" s="224">
        <v>34600</v>
      </c>
      <c r="C269" s="209">
        <v>6091</v>
      </c>
      <c r="D269" s="206">
        <f t="shared" si="28"/>
        <v>0.17604046242774565</v>
      </c>
      <c r="E269" s="208">
        <f t="shared" si="29"/>
        <v>0.31</v>
      </c>
      <c r="F269" s="207">
        <v>0</v>
      </c>
      <c r="G269" s="207">
        <v>487.28</v>
      </c>
      <c r="H269" s="207">
        <v>548.19000000000005</v>
      </c>
      <c r="I269" s="214">
        <v>2562</v>
      </c>
      <c r="J269" s="211">
        <f t="shared" si="30"/>
        <v>7.4046242774566479E-2</v>
      </c>
      <c r="K269" s="212">
        <f t="shared" si="31"/>
        <v>0.24</v>
      </c>
      <c r="L269" s="214">
        <v>0</v>
      </c>
      <c r="M269" s="213">
        <v>204.96</v>
      </c>
      <c r="N269" s="213">
        <v>230.58</v>
      </c>
      <c r="O269" s="242">
        <f t="shared" si="32"/>
        <v>0.33790000000000531</v>
      </c>
      <c r="P269" s="242"/>
      <c r="Q269" s="179"/>
      <c r="R269" s="179"/>
      <c r="S269" s="179"/>
      <c r="T269" s="179"/>
      <c r="U269" s="179"/>
      <c r="V269" s="179"/>
      <c r="W269" s="179"/>
      <c r="X269" s="179"/>
      <c r="Y269" s="179"/>
      <c r="Z269" s="179"/>
      <c r="AA269" s="222"/>
      <c r="AB269" s="222"/>
      <c r="AC269" s="222"/>
      <c r="AD269" s="179"/>
      <c r="AE269" s="179"/>
      <c r="AF269" s="179"/>
      <c r="AG269" s="179"/>
      <c r="AH269" s="179"/>
      <c r="AI269" s="179"/>
      <c r="AJ269" s="179"/>
    </row>
    <row r="270" spans="2:36" x14ac:dyDescent="0.3">
      <c r="B270" s="224">
        <v>34700</v>
      </c>
      <c r="C270" s="209">
        <v>6122</v>
      </c>
      <c r="D270" s="206">
        <f t="shared" si="28"/>
        <v>0.1764265129682997</v>
      </c>
      <c r="E270" s="208">
        <f t="shared" si="29"/>
        <v>0.31</v>
      </c>
      <c r="F270" s="207">
        <v>0</v>
      </c>
      <c r="G270" s="207">
        <v>489.76</v>
      </c>
      <c r="H270" s="207">
        <v>550.98</v>
      </c>
      <c r="I270" s="214">
        <v>2586</v>
      </c>
      <c r="J270" s="211">
        <f t="shared" si="30"/>
        <v>7.4524495677233432E-2</v>
      </c>
      <c r="K270" s="212">
        <f t="shared" si="31"/>
        <v>0.24</v>
      </c>
      <c r="L270" s="214">
        <v>0</v>
      </c>
      <c r="M270" s="213">
        <v>206.88</v>
      </c>
      <c r="N270" s="213">
        <v>232.74</v>
      </c>
      <c r="O270" s="242">
        <f t="shared" si="32"/>
        <v>0.33789999999999509</v>
      </c>
      <c r="P270" s="242"/>
      <c r="Q270" s="179"/>
      <c r="R270" s="179"/>
      <c r="S270" s="179"/>
      <c r="T270" s="179"/>
      <c r="U270" s="179"/>
      <c r="V270" s="179"/>
      <c r="W270" s="179"/>
      <c r="X270" s="179"/>
      <c r="Y270" s="179"/>
      <c r="Z270" s="179"/>
      <c r="AA270" s="222"/>
      <c r="AB270" s="222"/>
      <c r="AC270" s="222"/>
      <c r="AD270" s="179"/>
      <c r="AE270" s="179"/>
      <c r="AF270" s="179"/>
      <c r="AG270" s="179"/>
      <c r="AH270" s="179"/>
      <c r="AI270" s="179"/>
      <c r="AJ270" s="179"/>
    </row>
    <row r="271" spans="2:36" x14ac:dyDescent="0.3">
      <c r="B271" s="224">
        <v>34800</v>
      </c>
      <c r="C271" s="209">
        <v>6153</v>
      </c>
      <c r="D271" s="206">
        <f t="shared" si="28"/>
        <v>0.1768103448275862</v>
      </c>
      <c r="E271" s="208">
        <f t="shared" si="29"/>
        <v>0.31</v>
      </c>
      <c r="F271" s="207">
        <v>0</v>
      </c>
      <c r="G271" s="207">
        <v>492.24</v>
      </c>
      <c r="H271" s="207">
        <v>553.77</v>
      </c>
      <c r="I271" s="214">
        <v>2612</v>
      </c>
      <c r="J271" s="211">
        <f t="shared" si="30"/>
        <v>7.505747126436782E-2</v>
      </c>
      <c r="K271" s="212">
        <f t="shared" si="31"/>
        <v>0.26</v>
      </c>
      <c r="L271" s="214">
        <v>0</v>
      </c>
      <c r="M271" s="213">
        <v>208.96</v>
      </c>
      <c r="N271" s="213">
        <v>235.08</v>
      </c>
      <c r="O271" s="242">
        <f t="shared" si="32"/>
        <v>0.3379000000000042</v>
      </c>
      <c r="P271" s="242"/>
      <c r="Q271" s="179"/>
      <c r="R271" s="179"/>
      <c r="S271" s="179"/>
      <c r="T271" s="179"/>
      <c r="U271" s="179"/>
      <c r="V271" s="179"/>
      <c r="W271" s="179"/>
      <c r="X271" s="179"/>
      <c r="Y271" s="179"/>
      <c r="Z271" s="179"/>
      <c r="AA271" s="222"/>
      <c r="AB271" s="222"/>
      <c r="AC271" s="222"/>
      <c r="AD271" s="179"/>
      <c r="AE271" s="179"/>
      <c r="AF271" s="179"/>
      <c r="AG271" s="179"/>
      <c r="AH271" s="179"/>
      <c r="AI271" s="179"/>
      <c r="AJ271" s="179"/>
    </row>
    <row r="272" spans="2:36" x14ac:dyDescent="0.3">
      <c r="B272" s="224">
        <v>34900</v>
      </c>
      <c r="C272" s="209">
        <v>6185</v>
      </c>
      <c r="D272" s="206">
        <f t="shared" si="28"/>
        <v>0.17722063037249283</v>
      </c>
      <c r="E272" s="208">
        <f t="shared" si="29"/>
        <v>0.32</v>
      </c>
      <c r="F272" s="207">
        <v>0</v>
      </c>
      <c r="G272" s="207">
        <v>494.8</v>
      </c>
      <c r="H272" s="207">
        <v>556.65</v>
      </c>
      <c r="I272" s="214">
        <v>2636</v>
      </c>
      <c r="J272" s="211">
        <f t="shared" si="30"/>
        <v>7.553008595988539E-2</v>
      </c>
      <c r="K272" s="212">
        <f t="shared" si="31"/>
        <v>0.24</v>
      </c>
      <c r="L272" s="214">
        <v>0</v>
      </c>
      <c r="M272" s="213">
        <v>210.88</v>
      </c>
      <c r="N272" s="213">
        <v>237.24</v>
      </c>
      <c r="O272" s="242">
        <f t="shared" si="32"/>
        <v>0.34879999999999656</v>
      </c>
      <c r="P272" s="242"/>
      <c r="Q272" s="179"/>
      <c r="R272" s="179"/>
      <c r="S272" s="179"/>
      <c r="T272" s="179"/>
      <c r="U272" s="179"/>
      <c r="V272" s="179"/>
      <c r="W272" s="179"/>
      <c r="X272" s="179"/>
      <c r="Y272" s="179"/>
      <c r="Z272" s="179"/>
      <c r="AA272" s="222"/>
      <c r="AB272" s="222"/>
      <c r="AC272" s="222"/>
      <c r="AD272" s="179"/>
      <c r="AE272" s="179"/>
      <c r="AF272" s="179"/>
      <c r="AG272" s="179"/>
      <c r="AH272" s="179"/>
      <c r="AI272" s="179"/>
      <c r="AJ272" s="179"/>
    </row>
    <row r="273" spans="2:36" x14ac:dyDescent="0.3">
      <c r="B273" s="224">
        <v>35000</v>
      </c>
      <c r="C273" s="209">
        <v>6216</v>
      </c>
      <c r="D273" s="206">
        <f t="shared" si="28"/>
        <v>0.17760000000000001</v>
      </c>
      <c r="E273" s="208">
        <f t="shared" si="29"/>
        <v>0.31</v>
      </c>
      <c r="F273" s="207">
        <v>0</v>
      </c>
      <c r="G273" s="207">
        <v>497.28</v>
      </c>
      <c r="H273" s="207">
        <v>559.44000000000005</v>
      </c>
      <c r="I273" s="214">
        <v>2660</v>
      </c>
      <c r="J273" s="211">
        <f t="shared" si="30"/>
        <v>7.5999999999999998E-2</v>
      </c>
      <c r="K273" s="212">
        <f t="shared" si="31"/>
        <v>0.24</v>
      </c>
      <c r="L273" s="214">
        <v>0</v>
      </c>
      <c r="M273" s="213">
        <v>212.8</v>
      </c>
      <c r="N273" s="213">
        <v>239.4</v>
      </c>
      <c r="O273" s="242">
        <f t="shared" si="32"/>
        <v>0.33790000000000531</v>
      </c>
      <c r="P273" s="242"/>
      <c r="Q273" s="179"/>
      <c r="R273" s="179"/>
      <c r="S273" s="179"/>
      <c r="T273" s="179"/>
      <c r="U273" s="179"/>
      <c r="V273" s="179"/>
      <c r="W273" s="179"/>
      <c r="X273" s="179"/>
      <c r="Y273" s="179"/>
      <c r="Z273" s="179"/>
      <c r="AA273" s="222"/>
      <c r="AB273" s="222"/>
      <c r="AC273" s="222"/>
      <c r="AD273" s="179"/>
      <c r="AE273" s="179"/>
      <c r="AF273" s="179"/>
      <c r="AG273" s="179"/>
      <c r="AH273" s="179"/>
      <c r="AI273" s="179"/>
      <c r="AJ273" s="179"/>
    </row>
    <row r="274" spans="2:36" x14ac:dyDescent="0.3">
      <c r="B274" s="224">
        <v>35100</v>
      </c>
      <c r="C274" s="209">
        <v>6247</v>
      </c>
      <c r="D274" s="206">
        <f t="shared" si="28"/>
        <v>0.17797720797720798</v>
      </c>
      <c r="E274" s="208">
        <f t="shared" si="29"/>
        <v>0.31</v>
      </c>
      <c r="F274" s="207">
        <v>0</v>
      </c>
      <c r="G274" s="207">
        <v>499.76</v>
      </c>
      <c r="H274" s="207">
        <v>562.23</v>
      </c>
      <c r="I274" s="214">
        <v>2684</v>
      </c>
      <c r="J274" s="211">
        <f t="shared" si="30"/>
        <v>7.6467236467236466E-2</v>
      </c>
      <c r="K274" s="212">
        <f t="shared" si="31"/>
        <v>0.24</v>
      </c>
      <c r="L274" s="214">
        <v>0</v>
      </c>
      <c r="M274" s="213">
        <v>214.72</v>
      </c>
      <c r="N274" s="213">
        <v>241.56</v>
      </c>
      <c r="O274" s="242">
        <f t="shared" si="32"/>
        <v>0.33789999999999509</v>
      </c>
      <c r="P274" s="242"/>
      <c r="Q274" s="179"/>
      <c r="R274" s="179"/>
      <c r="S274" s="179"/>
      <c r="T274" s="179"/>
      <c r="U274" s="179"/>
      <c r="V274" s="179"/>
      <c r="W274" s="179"/>
      <c r="X274" s="179"/>
      <c r="Y274" s="179"/>
      <c r="Z274" s="179"/>
      <c r="AA274" s="222"/>
      <c r="AB274" s="222"/>
      <c r="AC274" s="222"/>
      <c r="AD274" s="179"/>
      <c r="AE274" s="179"/>
      <c r="AF274" s="179"/>
      <c r="AG274" s="179"/>
      <c r="AH274" s="179"/>
      <c r="AI274" s="179"/>
      <c r="AJ274" s="179"/>
    </row>
    <row r="275" spans="2:36" x14ac:dyDescent="0.3">
      <c r="B275" s="224">
        <v>35200</v>
      </c>
      <c r="C275" s="209">
        <v>6279</v>
      </c>
      <c r="D275" s="206">
        <f t="shared" si="28"/>
        <v>0.17838068181818181</v>
      </c>
      <c r="E275" s="208">
        <f t="shared" si="29"/>
        <v>0.32</v>
      </c>
      <c r="F275" s="207">
        <v>0</v>
      </c>
      <c r="G275" s="207">
        <v>502.32</v>
      </c>
      <c r="H275" s="207">
        <v>565.11</v>
      </c>
      <c r="I275" s="214">
        <v>2710</v>
      </c>
      <c r="J275" s="211">
        <f t="shared" si="30"/>
        <v>7.698863636363637E-2</v>
      </c>
      <c r="K275" s="212">
        <f t="shared" si="31"/>
        <v>0.26</v>
      </c>
      <c r="L275" s="214">
        <v>0</v>
      </c>
      <c r="M275" s="213">
        <v>216.8</v>
      </c>
      <c r="N275" s="213">
        <v>243.9</v>
      </c>
      <c r="O275" s="242">
        <f t="shared" si="32"/>
        <v>0.34879999999999656</v>
      </c>
      <c r="P275" s="242"/>
      <c r="Q275" s="179"/>
      <c r="R275" s="179"/>
      <c r="S275" s="179"/>
      <c r="T275" s="179"/>
      <c r="U275" s="179"/>
      <c r="V275" s="179"/>
      <c r="W275" s="179"/>
      <c r="X275" s="179"/>
      <c r="Y275" s="179"/>
      <c r="Z275" s="179"/>
      <c r="AA275" s="222"/>
      <c r="AB275" s="222"/>
      <c r="AC275" s="222"/>
      <c r="AD275" s="179"/>
      <c r="AE275" s="179"/>
      <c r="AF275" s="179"/>
      <c r="AG275" s="179"/>
      <c r="AH275" s="179"/>
      <c r="AI275" s="179"/>
      <c r="AJ275" s="179"/>
    </row>
    <row r="276" spans="2:36" x14ac:dyDescent="0.3">
      <c r="B276" s="224">
        <v>35300</v>
      </c>
      <c r="C276" s="209">
        <v>6310</v>
      </c>
      <c r="D276" s="206">
        <f t="shared" si="28"/>
        <v>0.17875354107648725</v>
      </c>
      <c r="E276" s="208">
        <f t="shared" si="29"/>
        <v>0.31</v>
      </c>
      <c r="F276" s="207">
        <v>0</v>
      </c>
      <c r="G276" s="207">
        <v>504.8</v>
      </c>
      <c r="H276" s="207">
        <v>567.9</v>
      </c>
      <c r="I276" s="214">
        <v>2734</v>
      </c>
      <c r="J276" s="211">
        <f t="shared" si="30"/>
        <v>7.7450424929178474E-2</v>
      </c>
      <c r="K276" s="212">
        <f t="shared" si="31"/>
        <v>0.24</v>
      </c>
      <c r="L276" s="214">
        <v>0</v>
      </c>
      <c r="M276" s="213">
        <v>218.72</v>
      </c>
      <c r="N276" s="213">
        <v>246.06</v>
      </c>
      <c r="O276" s="242">
        <f t="shared" si="32"/>
        <v>0.3378999999999962</v>
      </c>
      <c r="P276" s="242"/>
      <c r="Q276" s="179"/>
      <c r="R276" s="179"/>
      <c r="S276" s="179"/>
      <c r="T276" s="179"/>
      <c r="U276" s="179"/>
      <c r="V276" s="179"/>
      <c r="W276" s="179"/>
      <c r="X276" s="179"/>
      <c r="Y276" s="179"/>
      <c r="Z276" s="179"/>
      <c r="AA276" s="222"/>
      <c r="AB276" s="222"/>
      <c r="AC276" s="222"/>
      <c r="AD276" s="179"/>
      <c r="AE276" s="179"/>
      <c r="AF276" s="179"/>
      <c r="AG276" s="179"/>
      <c r="AH276" s="179"/>
      <c r="AI276" s="179"/>
      <c r="AJ276" s="179"/>
    </row>
    <row r="277" spans="2:36" x14ac:dyDescent="0.3">
      <c r="B277" s="224">
        <v>35400</v>
      </c>
      <c r="C277" s="209">
        <v>6341</v>
      </c>
      <c r="D277" s="206">
        <f t="shared" si="28"/>
        <v>0.17912429378531072</v>
      </c>
      <c r="E277" s="208">
        <f t="shared" si="29"/>
        <v>0.31</v>
      </c>
      <c r="F277" s="207">
        <v>0</v>
      </c>
      <c r="G277" s="207">
        <v>507.28</v>
      </c>
      <c r="H277" s="207">
        <v>570.69000000000005</v>
      </c>
      <c r="I277" s="214">
        <v>2758</v>
      </c>
      <c r="J277" s="211">
        <f t="shared" si="30"/>
        <v>7.7909604519774009E-2</v>
      </c>
      <c r="K277" s="212">
        <f t="shared" si="31"/>
        <v>0.24</v>
      </c>
      <c r="L277" s="214">
        <v>0</v>
      </c>
      <c r="M277" s="213">
        <v>220.64</v>
      </c>
      <c r="N277" s="213">
        <v>248.22</v>
      </c>
      <c r="O277" s="242">
        <f t="shared" si="32"/>
        <v>0.33790000000000531</v>
      </c>
      <c r="P277" s="242"/>
      <c r="Q277" s="179"/>
      <c r="R277" s="179"/>
      <c r="S277" s="179"/>
      <c r="T277" s="179"/>
      <c r="U277" s="179"/>
      <c r="V277" s="179"/>
      <c r="W277" s="179"/>
      <c r="X277" s="179"/>
      <c r="Y277" s="179"/>
      <c r="Z277" s="179"/>
      <c r="AA277" s="222"/>
      <c r="AB277" s="222"/>
      <c r="AC277" s="222"/>
      <c r="AD277" s="179"/>
      <c r="AE277" s="179"/>
      <c r="AF277" s="179"/>
      <c r="AG277" s="179"/>
      <c r="AH277" s="179"/>
      <c r="AI277" s="179"/>
      <c r="AJ277" s="179"/>
    </row>
    <row r="278" spans="2:36" x14ac:dyDescent="0.3">
      <c r="B278" s="224">
        <v>35500</v>
      </c>
      <c r="C278" s="209">
        <v>6373</v>
      </c>
      <c r="D278" s="206">
        <f t="shared" si="28"/>
        <v>0.17952112676056339</v>
      </c>
      <c r="E278" s="208">
        <f t="shared" si="29"/>
        <v>0.32</v>
      </c>
      <c r="F278" s="207">
        <v>0</v>
      </c>
      <c r="G278" s="207">
        <v>509.84</v>
      </c>
      <c r="H278" s="207">
        <v>573.57000000000005</v>
      </c>
      <c r="I278" s="214">
        <v>2784</v>
      </c>
      <c r="J278" s="211">
        <f t="shared" si="30"/>
        <v>7.8422535211267602E-2</v>
      </c>
      <c r="K278" s="212">
        <f t="shared" si="31"/>
        <v>0.26</v>
      </c>
      <c r="L278" s="214">
        <v>0</v>
      </c>
      <c r="M278" s="213">
        <v>222.72</v>
      </c>
      <c r="N278" s="213">
        <v>250.56</v>
      </c>
      <c r="O278" s="242">
        <f t="shared" si="32"/>
        <v>0.34879999999999656</v>
      </c>
      <c r="P278" s="242"/>
      <c r="Q278" s="179"/>
      <c r="R278" s="179"/>
      <c r="S278" s="179"/>
      <c r="T278" s="179"/>
      <c r="U278" s="179"/>
      <c r="V278" s="179"/>
      <c r="W278" s="179"/>
      <c r="X278" s="179"/>
      <c r="Y278" s="179"/>
      <c r="Z278" s="179"/>
      <c r="AA278" s="222"/>
      <c r="AB278" s="222"/>
      <c r="AC278" s="222"/>
      <c r="AD278" s="179"/>
      <c r="AE278" s="179"/>
      <c r="AF278" s="179"/>
      <c r="AG278" s="179"/>
      <c r="AH278" s="179"/>
      <c r="AI278" s="179"/>
      <c r="AJ278" s="179"/>
    </row>
    <row r="279" spans="2:36" x14ac:dyDescent="0.3">
      <c r="B279" s="224">
        <v>35600</v>
      </c>
      <c r="C279" s="209">
        <v>6404</v>
      </c>
      <c r="D279" s="206">
        <f t="shared" si="28"/>
        <v>0.1798876404494382</v>
      </c>
      <c r="E279" s="208">
        <f t="shared" si="29"/>
        <v>0.31</v>
      </c>
      <c r="F279" s="207">
        <v>0</v>
      </c>
      <c r="G279" s="207">
        <v>512.32000000000005</v>
      </c>
      <c r="H279" s="207">
        <v>576.36</v>
      </c>
      <c r="I279" s="214">
        <v>2808</v>
      </c>
      <c r="J279" s="211">
        <f t="shared" si="30"/>
        <v>7.8876404494382019E-2</v>
      </c>
      <c r="K279" s="212">
        <f t="shared" si="31"/>
        <v>0.24</v>
      </c>
      <c r="L279" s="214">
        <v>0</v>
      </c>
      <c r="M279" s="213">
        <v>224.64</v>
      </c>
      <c r="N279" s="213">
        <v>252.72</v>
      </c>
      <c r="O279" s="242">
        <f t="shared" si="32"/>
        <v>0.3378999999999962</v>
      </c>
      <c r="P279" s="242"/>
      <c r="Q279" s="179"/>
      <c r="R279" s="179"/>
      <c r="S279" s="179"/>
      <c r="T279" s="179"/>
      <c r="U279" s="179"/>
      <c r="V279" s="179"/>
      <c r="W279" s="179"/>
      <c r="X279" s="179"/>
      <c r="Y279" s="179"/>
      <c r="Z279" s="179"/>
      <c r="AA279" s="222"/>
      <c r="AB279" s="222"/>
      <c r="AC279" s="222"/>
      <c r="AD279" s="179"/>
      <c r="AE279" s="179"/>
      <c r="AF279" s="179"/>
      <c r="AG279" s="179"/>
      <c r="AH279" s="179"/>
      <c r="AI279" s="179"/>
      <c r="AJ279" s="179"/>
    </row>
    <row r="280" spans="2:36" x14ac:dyDescent="0.3">
      <c r="B280" s="224">
        <v>35700</v>
      </c>
      <c r="C280" s="209">
        <v>6436</v>
      </c>
      <c r="D280" s="206">
        <f t="shared" ref="D280:D343" si="33">C280/B280</f>
        <v>0.18028011204481792</v>
      </c>
      <c r="E280" s="208">
        <f t="shared" ref="E280:E343" si="34">(C280-C279)/(B280-B279)</f>
        <v>0.32</v>
      </c>
      <c r="F280" s="207">
        <v>0</v>
      </c>
      <c r="G280" s="207">
        <v>514.88</v>
      </c>
      <c r="H280" s="207">
        <v>579.24</v>
      </c>
      <c r="I280" s="214">
        <v>2832</v>
      </c>
      <c r="J280" s="211">
        <f t="shared" si="30"/>
        <v>7.9327731092436973E-2</v>
      </c>
      <c r="K280" s="212">
        <f t="shared" si="31"/>
        <v>0.24</v>
      </c>
      <c r="L280" s="214">
        <v>0</v>
      </c>
      <c r="M280" s="213">
        <v>226.56</v>
      </c>
      <c r="N280" s="213">
        <v>254.88</v>
      </c>
      <c r="O280" s="242">
        <f t="shared" si="32"/>
        <v>0.34879999999999767</v>
      </c>
      <c r="P280" s="242"/>
      <c r="Q280" s="179"/>
      <c r="R280" s="179"/>
      <c r="S280" s="179"/>
      <c r="T280" s="179"/>
      <c r="U280" s="179"/>
      <c r="V280" s="179"/>
      <c r="W280" s="179"/>
      <c r="X280" s="179"/>
      <c r="Y280" s="179"/>
      <c r="Z280" s="179"/>
      <c r="AA280" s="222"/>
      <c r="AB280" s="222"/>
      <c r="AC280" s="222"/>
      <c r="AD280" s="179"/>
      <c r="AE280" s="179"/>
      <c r="AF280" s="179"/>
      <c r="AG280" s="179"/>
      <c r="AH280" s="179"/>
      <c r="AI280" s="179"/>
      <c r="AJ280" s="179"/>
    </row>
    <row r="281" spans="2:36" x14ac:dyDescent="0.3">
      <c r="B281" s="224">
        <v>35800</v>
      </c>
      <c r="C281" s="209">
        <v>6467</v>
      </c>
      <c r="D281" s="206">
        <f t="shared" si="33"/>
        <v>0.18064245810055865</v>
      </c>
      <c r="E281" s="208">
        <f t="shared" si="34"/>
        <v>0.31</v>
      </c>
      <c r="F281" s="207">
        <v>0</v>
      </c>
      <c r="G281" s="207">
        <v>517.36</v>
      </c>
      <c r="H281" s="207">
        <v>582.03</v>
      </c>
      <c r="I281" s="214">
        <v>2858</v>
      </c>
      <c r="J281" s="211">
        <f t="shared" si="30"/>
        <v>7.9832402234636876E-2</v>
      </c>
      <c r="K281" s="212">
        <f t="shared" si="31"/>
        <v>0.26</v>
      </c>
      <c r="L281" s="214">
        <v>0</v>
      </c>
      <c r="M281" s="213">
        <v>228.64</v>
      </c>
      <c r="N281" s="213">
        <v>257.22000000000003</v>
      </c>
      <c r="O281" s="242">
        <f t="shared" si="32"/>
        <v>0.33789999999999737</v>
      </c>
      <c r="P281" s="242"/>
      <c r="Q281" s="179"/>
      <c r="R281" s="179"/>
      <c r="S281" s="179"/>
      <c r="T281" s="179"/>
      <c r="U281" s="179"/>
      <c r="V281" s="179"/>
      <c r="W281" s="179"/>
      <c r="X281" s="179"/>
      <c r="Y281" s="179"/>
      <c r="Z281" s="179"/>
      <c r="AA281" s="222"/>
      <c r="AB281" s="222"/>
      <c r="AC281" s="222"/>
      <c r="AD281" s="179"/>
      <c r="AE281" s="179"/>
      <c r="AF281" s="179"/>
      <c r="AG281" s="179"/>
      <c r="AH281" s="179"/>
      <c r="AI281" s="179"/>
      <c r="AJ281" s="179"/>
    </row>
    <row r="282" spans="2:36" x14ac:dyDescent="0.3">
      <c r="B282" s="224">
        <v>35900</v>
      </c>
      <c r="C282" s="209">
        <v>6499</v>
      </c>
      <c r="D282" s="206">
        <f t="shared" si="33"/>
        <v>0.18103064066852367</v>
      </c>
      <c r="E282" s="208">
        <f t="shared" si="34"/>
        <v>0.32</v>
      </c>
      <c r="F282" s="207">
        <v>0</v>
      </c>
      <c r="G282" s="207">
        <v>519.91999999999996</v>
      </c>
      <c r="H282" s="207">
        <v>584.91</v>
      </c>
      <c r="I282" s="214">
        <v>2882</v>
      </c>
      <c r="J282" s="211">
        <f t="shared" si="30"/>
        <v>8.0278551532033421E-2</v>
      </c>
      <c r="K282" s="212">
        <f t="shared" si="31"/>
        <v>0.24</v>
      </c>
      <c r="L282" s="214">
        <v>0</v>
      </c>
      <c r="M282" s="213">
        <v>230.56</v>
      </c>
      <c r="N282" s="213">
        <v>259.38</v>
      </c>
      <c r="O282" s="242">
        <f t="shared" si="32"/>
        <v>0.34879999999999883</v>
      </c>
      <c r="P282" s="242"/>
      <c r="Q282" s="179"/>
      <c r="R282" s="179"/>
      <c r="S282" s="179"/>
      <c r="T282" s="179"/>
      <c r="U282" s="179"/>
      <c r="V282" s="179"/>
      <c r="W282" s="179"/>
      <c r="X282" s="179"/>
      <c r="Y282" s="179"/>
      <c r="Z282" s="179"/>
      <c r="AA282" s="222"/>
      <c r="AB282" s="222"/>
      <c r="AC282" s="222"/>
      <c r="AD282" s="179"/>
      <c r="AE282" s="179"/>
      <c r="AF282" s="179"/>
      <c r="AG282" s="179"/>
      <c r="AH282" s="179"/>
      <c r="AI282" s="179"/>
      <c r="AJ282" s="179"/>
    </row>
    <row r="283" spans="2:36" x14ac:dyDescent="0.3">
      <c r="B283" s="224">
        <v>36000</v>
      </c>
      <c r="C283" s="209">
        <v>6531</v>
      </c>
      <c r="D283" s="206">
        <f t="shared" si="33"/>
        <v>0.18141666666666667</v>
      </c>
      <c r="E283" s="208">
        <f t="shared" si="34"/>
        <v>0.32</v>
      </c>
      <c r="F283" s="207">
        <v>0</v>
      </c>
      <c r="G283" s="207">
        <v>522.48</v>
      </c>
      <c r="H283" s="207">
        <v>587.79</v>
      </c>
      <c r="I283" s="214">
        <v>2906</v>
      </c>
      <c r="J283" s="211">
        <f t="shared" si="30"/>
        <v>8.0722222222222223E-2</v>
      </c>
      <c r="K283" s="212">
        <f t="shared" si="31"/>
        <v>0.24</v>
      </c>
      <c r="L283" s="214">
        <v>0</v>
      </c>
      <c r="M283" s="213">
        <v>232.48</v>
      </c>
      <c r="N283" s="213">
        <v>261.54000000000002</v>
      </c>
      <c r="O283" s="242">
        <f t="shared" si="32"/>
        <v>0.34879999999999994</v>
      </c>
      <c r="P283" s="242"/>
      <c r="Q283" s="179"/>
      <c r="R283" s="179"/>
      <c r="S283" s="179"/>
      <c r="T283" s="179"/>
      <c r="U283" s="179"/>
      <c r="V283" s="179"/>
      <c r="W283" s="179"/>
      <c r="X283" s="179"/>
      <c r="Y283" s="179"/>
      <c r="Z283" s="179"/>
      <c r="AA283" s="222"/>
      <c r="AB283" s="222"/>
      <c r="AC283" s="222"/>
      <c r="AD283" s="179"/>
      <c r="AE283" s="179"/>
      <c r="AF283" s="179"/>
      <c r="AG283" s="179"/>
      <c r="AH283" s="179"/>
      <c r="AI283" s="179"/>
      <c r="AJ283" s="179"/>
    </row>
    <row r="284" spans="2:36" x14ac:dyDescent="0.3">
      <c r="B284" s="224">
        <v>36100</v>
      </c>
      <c r="C284" s="209">
        <v>6562</v>
      </c>
      <c r="D284" s="206">
        <f t="shared" si="33"/>
        <v>0.18177285318559558</v>
      </c>
      <c r="E284" s="208">
        <f t="shared" si="34"/>
        <v>0.31</v>
      </c>
      <c r="F284" s="207">
        <v>0</v>
      </c>
      <c r="G284" s="207">
        <v>524.96</v>
      </c>
      <c r="H284" s="207">
        <v>590.58000000000004</v>
      </c>
      <c r="I284" s="214">
        <v>2932</v>
      </c>
      <c r="J284" s="211">
        <f t="shared" si="30"/>
        <v>8.1218836565096958E-2</v>
      </c>
      <c r="K284" s="212">
        <f t="shared" si="31"/>
        <v>0.26</v>
      </c>
      <c r="L284" s="214">
        <v>0</v>
      </c>
      <c r="M284" s="213">
        <v>234.56</v>
      </c>
      <c r="N284" s="213">
        <v>263.88</v>
      </c>
      <c r="O284" s="242">
        <f t="shared" si="32"/>
        <v>0.33789999999999965</v>
      </c>
      <c r="P284" s="242"/>
      <c r="Q284" s="179"/>
      <c r="R284" s="179"/>
      <c r="S284" s="179"/>
      <c r="T284" s="179"/>
      <c r="U284" s="179"/>
      <c r="V284" s="179"/>
      <c r="W284" s="179"/>
      <c r="X284" s="179"/>
      <c r="Y284" s="179"/>
      <c r="Z284" s="179"/>
      <c r="AA284" s="222"/>
      <c r="AB284" s="222"/>
      <c r="AC284" s="222"/>
      <c r="AD284" s="179"/>
      <c r="AE284" s="179"/>
      <c r="AF284" s="179"/>
      <c r="AG284" s="179"/>
      <c r="AH284" s="179"/>
      <c r="AI284" s="179"/>
      <c r="AJ284" s="179"/>
    </row>
    <row r="285" spans="2:36" x14ac:dyDescent="0.3">
      <c r="B285" s="224">
        <v>36200</v>
      </c>
      <c r="C285" s="209">
        <v>6594</v>
      </c>
      <c r="D285" s="206">
        <f t="shared" si="33"/>
        <v>0.18215469613259669</v>
      </c>
      <c r="E285" s="208">
        <f t="shared" si="34"/>
        <v>0.32</v>
      </c>
      <c r="F285" s="207">
        <v>0</v>
      </c>
      <c r="G285" s="207">
        <v>527.52</v>
      </c>
      <c r="H285" s="207">
        <v>593.46</v>
      </c>
      <c r="I285" s="214">
        <v>2956</v>
      </c>
      <c r="J285" s="211">
        <f t="shared" si="30"/>
        <v>8.1657458563535915E-2</v>
      </c>
      <c r="K285" s="212">
        <f t="shared" si="31"/>
        <v>0.24</v>
      </c>
      <c r="L285" s="214">
        <v>0</v>
      </c>
      <c r="M285" s="213">
        <v>236.48</v>
      </c>
      <c r="N285" s="213">
        <v>266.04000000000002</v>
      </c>
      <c r="O285" s="242">
        <f t="shared" si="32"/>
        <v>0.34879999999999994</v>
      </c>
      <c r="P285" s="242"/>
      <c r="Q285" s="179"/>
      <c r="R285" s="179"/>
      <c r="S285" s="179"/>
      <c r="T285" s="179"/>
      <c r="U285" s="179"/>
      <c r="V285" s="179"/>
      <c r="W285" s="179"/>
      <c r="X285" s="179"/>
      <c r="Y285" s="179"/>
      <c r="Z285" s="179"/>
      <c r="AA285" s="222"/>
      <c r="AB285" s="222"/>
      <c r="AC285" s="222"/>
      <c r="AD285" s="179"/>
      <c r="AE285" s="179"/>
      <c r="AF285" s="179"/>
      <c r="AG285" s="179"/>
      <c r="AH285" s="179"/>
      <c r="AI285" s="179"/>
      <c r="AJ285" s="179"/>
    </row>
    <row r="286" spans="2:36" x14ac:dyDescent="0.3">
      <c r="B286" s="224">
        <v>36300</v>
      </c>
      <c r="C286" s="209">
        <v>6626</v>
      </c>
      <c r="D286" s="206">
        <f t="shared" si="33"/>
        <v>0.18253443526170798</v>
      </c>
      <c r="E286" s="208">
        <f t="shared" si="34"/>
        <v>0.32</v>
      </c>
      <c r="F286" s="207">
        <v>0</v>
      </c>
      <c r="G286" s="207">
        <v>530.08000000000004</v>
      </c>
      <c r="H286" s="207">
        <v>596.34</v>
      </c>
      <c r="I286" s="214">
        <v>2982</v>
      </c>
      <c r="J286" s="211">
        <f t="shared" si="30"/>
        <v>8.214876033057851E-2</v>
      </c>
      <c r="K286" s="212">
        <f t="shared" si="31"/>
        <v>0.26</v>
      </c>
      <c r="L286" s="214">
        <v>0</v>
      </c>
      <c r="M286" s="213">
        <v>238.56</v>
      </c>
      <c r="N286" s="213">
        <v>268.38</v>
      </c>
      <c r="O286" s="242">
        <f t="shared" si="32"/>
        <v>0.34880000000000111</v>
      </c>
      <c r="P286" s="242"/>
      <c r="Q286" s="179"/>
      <c r="R286" s="179"/>
      <c r="S286" s="179"/>
      <c r="T286" s="179"/>
      <c r="U286" s="179"/>
      <c r="V286" s="179"/>
      <c r="W286" s="179"/>
      <c r="X286" s="179"/>
      <c r="Y286" s="179"/>
      <c r="Z286" s="179"/>
      <c r="AA286" s="222"/>
      <c r="AB286" s="222"/>
      <c r="AC286" s="222"/>
      <c r="AD286" s="179"/>
      <c r="AE286" s="179"/>
      <c r="AF286" s="179"/>
      <c r="AG286" s="179"/>
      <c r="AH286" s="179"/>
      <c r="AI286" s="179"/>
      <c r="AJ286" s="179"/>
    </row>
    <row r="287" spans="2:36" x14ac:dyDescent="0.3">
      <c r="B287" s="224">
        <v>36400</v>
      </c>
      <c r="C287" s="209">
        <v>6658</v>
      </c>
      <c r="D287" s="206">
        <f t="shared" si="33"/>
        <v>0.18291208791208791</v>
      </c>
      <c r="E287" s="208">
        <f t="shared" si="34"/>
        <v>0.32</v>
      </c>
      <c r="F287" s="207">
        <v>0</v>
      </c>
      <c r="G287" s="207">
        <v>532.64</v>
      </c>
      <c r="H287" s="207">
        <v>599.22</v>
      </c>
      <c r="I287" s="214">
        <v>3006</v>
      </c>
      <c r="J287" s="211">
        <f t="shared" si="30"/>
        <v>8.2582417582417578E-2</v>
      </c>
      <c r="K287" s="212">
        <f t="shared" si="31"/>
        <v>0.24</v>
      </c>
      <c r="L287" s="214">
        <v>0</v>
      </c>
      <c r="M287" s="213">
        <v>240.48</v>
      </c>
      <c r="N287" s="213">
        <v>270.54000000000002</v>
      </c>
      <c r="O287" s="242">
        <f t="shared" si="32"/>
        <v>0.34880000000000222</v>
      </c>
      <c r="P287" s="242"/>
      <c r="Q287" s="179"/>
      <c r="R287" s="179"/>
      <c r="S287" s="179"/>
      <c r="T287" s="179"/>
      <c r="U287" s="179"/>
      <c r="V287" s="179"/>
      <c r="W287" s="179"/>
      <c r="X287" s="179"/>
      <c r="Y287" s="179"/>
      <c r="Z287" s="179"/>
      <c r="AA287" s="222"/>
      <c r="AB287" s="222"/>
      <c r="AC287" s="222"/>
      <c r="AD287" s="179"/>
      <c r="AE287" s="179"/>
      <c r="AF287" s="179"/>
      <c r="AG287" s="179"/>
      <c r="AH287" s="179"/>
      <c r="AI287" s="179"/>
      <c r="AJ287" s="179"/>
    </row>
    <row r="288" spans="2:36" x14ac:dyDescent="0.3">
      <c r="B288" s="224">
        <v>36500</v>
      </c>
      <c r="C288" s="209">
        <v>6690</v>
      </c>
      <c r="D288" s="206">
        <f t="shared" si="33"/>
        <v>0.1832876712328767</v>
      </c>
      <c r="E288" s="208">
        <f t="shared" si="34"/>
        <v>0.32</v>
      </c>
      <c r="F288" s="207">
        <v>0</v>
      </c>
      <c r="G288" s="207">
        <v>535.20000000000005</v>
      </c>
      <c r="H288" s="207">
        <v>602.1</v>
      </c>
      <c r="I288" s="214">
        <v>3030</v>
      </c>
      <c r="J288" s="211">
        <f t="shared" si="30"/>
        <v>8.3013698630136981E-2</v>
      </c>
      <c r="K288" s="212">
        <f t="shared" si="31"/>
        <v>0.24</v>
      </c>
      <c r="L288" s="214">
        <v>0</v>
      </c>
      <c r="M288" s="213">
        <v>242.4</v>
      </c>
      <c r="N288" s="213">
        <v>272.7</v>
      </c>
      <c r="O288" s="242">
        <f t="shared" si="32"/>
        <v>0.34880000000000339</v>
      </c>
      <c r="P288" s="242"/>
      <c r="Q288" s="179"/>
      <c r="R288" s="179"/>
      <c r="S288" s="179"/>
      <c r="T288" s="179"/>
      <c r="U288" s="179"/>
      <c r="V288" s="179"/>
      <c r="W288" s="179"/>
      <c r="X288" s="179"/>
      <c r="Y288" s="179"/>
      <c r="Z288" s="179"/>
      <c r="AA288" s="222"/>
      <c r="AB288" s="222"/>
      <c r="AC288" s="222"/>
      <c r="AD288" s="179"/>
      <c r="AE288" s="179"/>
      <c r="AF288" s="179"/>
      <c r="AG288" s="179"/>
      <c r="AH288" s="179"/>
      <c r="AI288" s="179"/>
      <c r="AJ288" s="179"/>
    </row>
    <row r="289" spans="2:36" x14ac:dyDescent="0.3">
      <c r="B289" s="224">
        <v>36600</v>
      </c>
      <c r="C289" s="209">
        <v>6721</v>
      </c>
      <c r="D289" s="206">
        <f t="shared" si="33"/>
        <v>0.18363387978142076</v>
      </c>
      <c r="E289" s="208">
        <f t="shared" si="34"/>
        <v>0.31</v>
      </c>
      <c r="F289" s="207">
        <v>0</v>
      </c>
      <c r="G289" s="207">
        <v>537.67999999999995</v>
      </c>
      <c r="H289" s="207">
        <v>604.89</v>
      </c>
      <c r="I289" s="214">
        <v>3056</v>
      </c>
      <c r="J289" s="211">
        <f t="shared" si="30"/>
        <v>8.3497267759562843E-2</v>
      </c>
      <c r="K289" s="212">
        <f t="shared" si="31"/>
        <v>0.26</v>
      </c>
      <c r="L289" s="214">
        <v>0</v>
      </c>
      <c r="M289" s="213">
        <v>244.48</v>
      </c>
      <c r="N289" s="213">
        <v>275.04000000000002</v>
      </c>
      <c r="O289" s="242">
        <f t="shared" si="32"/>
        <v>0.33790000000000303</v>
      </c>
      <c r="P289" s="242"/>
      <c r="Q289" s="179"/>
      <c r="R289" s="179"/>
      <c r="S289" s="179"/>
      <c r="T289" s="179"/>
      <c r="U289" s="179"/>
      <c r="V289" s="179"/>
      <c r="W289" s="179"/>
      <c r="X289" s="179"/>
      <c r="Y289" s="179"/>
      <c r="Z289" s="179"/>
      <c r="AA289" s="222"/>
      <c r="AB289" s="222"/>
      <c r="AC289" s="222"/>
      <c r="AD289" s="179"/>
      <c r="AE289" s="179"/>
      <c r="AF289" s="179"/>
      <c r="AG289" s="179"/>
      <c r="AH289" s="179"/>
      <c r="AI289" s="179"/>
      <c r="AJ289" s="179"/>
    </row>
    <row r="290" spans="2:36" x14ac:dyDescent="0.3">
      <c r="B290" s="224">
        <v>36700</v>
      </c>
      <c r="C290" s="209">
        <v>6753</v>
      </c>
      <c r="D290" s="206">
        <f t="shared" si="33"/>
        <v>0.18400544959128065</v>
      </c>
      <c r="E290" s="208">
        <f t="shared" si="34"/>
        <v>0.32</v>
      </c>
      <c r="F290" s="207">
        <v>0</v>
      </c>
      <c r="G290" s="207">
        <v>540.24</v>
      </c>
      <c r="H290" s="207">
        <v>607.77</v>
      </c>
      <c r="I290" s="214">
        <v>3080</v>
      </c>
      <c r="J290" s="211">
        <f t="shared" si="30"/>
        <v>8.3923705722070849E-2</v>
      </c>
      <c r="K290" s="212">
        <f t="shared" si="31"/>
        <v>0.24</v>
      </c>
      <c r="L290" s="214">
        <v>0</v>
      </c>
      <c r="M290" s="213">
        <v>246.4</v>
      </c>
      <c r="N290" s="213">
        <v>277.2</v>
      </c>
      <c r="O290" s="242">
        <f t="shared" si="32"/>
        <v>0.3488000000000045</v>
      </c>
      <c r="P290" s="242"/>
      <c r="Q290" s="179"/>
      <c r="R290" s="179"/>
      <c r="S290" s="179"/>
      <c r="T290" s="179"/>
      <c r="U290" s="179"/>
      <c r="V290" s="179"/>
      <c r="W290" s="179"/>
      <c r="X290" s="179"/>
      <c r="Y290" s="179"/>
      <c r="Z290" s="179"/>
      <c r="AA290" s="222"/>
      <c r="AB290" s="222"/>
      <c r="AC290" s="222"/>
      <c r="AD290" s="179"/>
      <c r="AE290" s="179"/>
      <c r="AF290" s="179"/>
      <c r="AG290" s="179"/>
      <c r="AH290" s="179"/>
      <c r="AI290" s="179"/>
      <c r="AJ290" s="179"/>
    </row>
    <row r="291" spans="2:36" x14ac:dyDescent="0.3">
      <c r="B291" s="224">
        <v>36800</v>
      </c>
      <c r="C291" s="209">
        <v>6785</v>
      </c>
      <c r="D291" s="206">
        <f t="shared" si="33"/>
        <v>0.18437500000000001</v>
      </c>
      <c r="E291" s="208">
        <f t="shared" si="34"/>
        <v>0.32</v>
      </c>
      <c r="F291" s="207">
        <v>0</v>
      </c>
      <c r="G291" s="207">
        <v>542.79999999999995</v>
      </c>
      <c r="H291" s="207">
        <v>610.65</v>
      </c>
      <c r="I291" s="214">
        <v>3106</v>
      </c>
      <c r="J291" s="211">
        <f t="shared" si="30"/>
        <v>8.4402173913043485E-2</v>
      </c>
      <c r="K291" s="212">
        <f t="shared" si="31"/>
        <v>0.26</v>
      </c>
      <c r="L291" s="214">
        <v>0</v>
      </c>
      <c r="M291" s="213">
        <v>248.48</v>
      </c>
      <c r="N291" s="213">
        <v>279.54000000000002</v>
      </c>
      <c r="O291" s="242">
        <f t="shared" si="32"/>
        <v>0.34879999999999656</v>
      </c>
      <c r="P291" s="242"/>
      <c r="Q291" s="179"/>
      <c r="R291" s="179"/>
      <c r="S291" s="179"/>
      <c r="T291" s="179"/>
      <c r="U291" s="179"/>
      <c r="V291" s="179"/>
      <c r="W291" s="179"/>
      <c r="X291" s="179"/>
      <c r="Y291" s="179"/>
      <c r="Z291" s="179"/>
      <c r="AA291" s="222"/>
      <c r="AB291" s="222"/>
      <c r="AC291" s="222"/>
      <c r="AD291" s="179"/>
      <c r="AE291" s="179"/>
      <c r="AF291" s="179"/>
      <c r="AG291" s="179"/>
      <c r="AH291" s="179"/>
      <c r="AI291" s="179"/>
      <c r="AJ291" s="179"/>
    </row>
    <row r="292" spans="2:36" x14ac:dyDescent="0.3">
      <c r="B292" s="224">
        <v>36900</v>
      </c>
      <c r="C292" s="209">
        <v>6817</v>
      </c>
      <c r="D292" s="206">
        <f t="shared" si="33"/>
        <v>0.18474254742547425</v>
      </c>
      <c r="E292" s="208">
        <f t="shared" si="34"/>
        <v>0.32</v>
      </c>
      <c r="F292" s="207">
        <v>0</v>
      </c>
      <c r="G292" s="207">
        <v>545.36</v>
      </c>
      <c r="H292" s="207">
        <v>613.53</v>
      </c>
      <c r="I292" s="214">
        <v>3130</v>
      </c>
      <c r="J292" s="211">
        <f t="shared" si="30"/>
        <v>8.482384823848238E-2</v>
      </c>
      <c r="K292" s="212">
        <f t="shared" si="31"/>
        <v>0.24</v>
      </c>
      <c r="L292" s="214">
        <v>0</v>
      </c>
      <c r="M292" s="213">
        <v>250.4</v>
      </c>
      <c r="N292" s="213">
        <v>281.7</v>
      </c>
      <c r="O292" s="242">
        <f t="shared" si="32"/>
        <v>0.34879999999999767</v>
      </c>
      <c r="P292" s="242"/>
      <c r="Q292" s="179"/>
      <c r="R292" s="179"/>
      <c r="S292" s="179"/>
      <c r="T292" s="179"/>
      <c r="U292" s="179"/>
      <c r="V292" s="179"/>
      <c r="W292" s="179"/>
      <c r="X292" s="179"/>
      <c r="Y292" s="179"/>
      <c r="Z292" s="179"/>
      <c r="AA292" s="222"/>
      <c r="AB292" s="222"/>
      <c r="AC292" s="222"/>
      <c r="AD292" s="179"/>
      <c r="AE292" s="179"/>
      <c r="AF292" s="179"/>
      <c r="AG292" s="179"/>
      <c r="AH292" s="179"/>
      <c r="AI292" s="179"/>
      <c r="AJ292" s="179"/>
    </row>
    <row r="293" spans="2:36" x14ac:dyDescent="0.3">
      <c r="B293" s="224">
        <v>37000</v>
      </c>
      <c r="C293" s="209">
        <v>6849</v>
      </c>
      <c r="D293" s="206">
        <f t="shared" si="33"/>
        <v>0.1851081081081081</v>
      </c>
      <c r="E293" s="208">
        <f t="shared" si="34"/>
        <v>0.32</v>
      </c>
      <c r="F293" s="207">
        <v>0</v>
      </c>
      <c r="G293" s="207">
        <v>547.91999999999996</v>
      </c>
      <c r="H293" s="207">
        <v>616.41</v>
      </c>
      <c r="I293" s="214">
        <v>3156</v>
      </c>
      <c r="J293" s="211">
        <f t="shared" si="30"/>
        <v>8.5297297297297292E-2</v>
      </c>
      <c r="K293" s="212">
        <f t="shared" si="31"/>
        <v>0.26</v>
      </c>
      <c r="L293" s="214">
        <v>0</v>
      </c>
      <c r="M293" s="213">
        <v>252.48</v>
      </c>
      <c r="N293" s="213">
        <v>284.04000000000002</v>
      </c>
      <c r="O293" s="242">
        <f t="shared" si="32"/>
        <v>0.34879999999999883</v>
      </c>
      <c r="P293" s="242"/>
      <c r="Q293" s="179"/>
      <c r="R293" s="179"/>
      <c r="S293" s="179"/>
      <c r="T293" s="179"/>
      <c r="U293" s="179"/>
      <c r="V293" s="179"/>
      <c r="W293" s="179"/>
      <c r="X293" s="179"/>
      <c r="Y293" s="179"/>
      <c r="Z293" s="179"/>
      <c r="AA293" s="222"/>
      <c r="AB293" s="222"/>
      <c r="AC293" s="222"/>
      <c r="AD293" s="179"/>
      <c r="AE293" s="179"/>
      <c r="AF293" s="179"/>
      <c r="AG293" s="179"/>
      <c r="AH293" s="179"/>
      <c r="AI293" s="179"/>
      <c r="AJ293" s="179"/>
    </row>
    <row r="294" spans="2:36" x14ac:dyDescent="0.3">
      <c r="B294" s="224">
        <v>37100</v>
      </c>
      <c r="C294" s="209">
        <v>6881</v>
      </c>
      <c r="D294" s="206">
        <f t="shared" si="33"/>
        <v>0.18547169811320754</v>
      </c>
      <c r="E294" s="208">
        <f t="shared" si="34"/>
        <v>0.32</v>
      </c>
      <c r="F294" s="207">
        <v>0</v>
      </c>
      <c r="G294" s="207">
        <v>550.48</v>
      </c>
      <c r="H294" s="207">
        <v>619.29</v>
      </c>
      <c r="I294" s="214">
        <v>3180</v>
      </c>
      <c r="J294" s="211">
        <f t="shared" si="30"/>
        <v>8.5714285714285715E-2</v>
      </c>
      <c r="K294" s="212">
        <f t="shared" si="31"/>
        <v>0.24</v>
      </c>
      <c r="L294" s="214">
        <v>0</v>
      </c>
      <c r="M294" s="213">
        <v>254.4</v>
      </c>
      <c r="N294" s="213">
        <v>286.2</v>
      </c>
      <c r="O294" s="242">
        <f t="shared" si="32"/>
        <v>0.34879999999999994</v>
      </c>
      <c r="P294" s="242"/>
      <c r="Q294" s="179"/>
      <c r="R294" s="179"/>
      <c r="S294" s="179"/>
      <c r="T294" s="179"/>
      <c r="U294" s="179"/>
      <c r="V294" s="179"/>
      <c r="W294" s="179"/>
      <c r="X294" s="179"/>
      <c r="Y294" s="179"/>
      <c r="Z294" s="179"/>
      <c r="AA294" s="222"/>
      <c r="AB294" s="222"/>
      <c r="AC294" s="222"/>
      <c r="AD294" s="179"/>
      <c r="AE294" s="179"/>
      <c r="AF294" s="179"/>
      <c r="AG294" s="179"/>
      <c r="AH294" s="179"/>
      <c r="AI294" s="179"/>
      <c r="AJ294" s="179"/>
    </row>
    <row r="295" spans="2:36" x14ac:dyDescent="0.3">
      <c r="B295" s="224">
        <v>37200</v>
      </c>
      <c r="C295" s="209">
        <v>6914</v>
      </c>
      <c r="D295" s="206">
        <f t="shared" si="33"/>
        <v>0.18586021505376343</v>
      </c>
      <c r="E295" s="208">
        <f t="shared" si="34"/>
        <v>0.33</v>
      </c>
      <c r="F295" s="207">
        <v>0</v>
      </c>
      <c r="G295" s="207">
        <v>553.12</v>
      </c>
      <c r="H295" s="207">
        <v>622.26</v>
      </c>
      <c r="I295" s="214">
        <v>3206</v>
      </c>
      <c r="J295" s="211">
        <f t="shared" si="30"/>
        <v>8.618279569892473E-2</v>
      </c>
      <c r="K295" s="212">
        <f t="shared" si="31"/>
        <v>0.26</v>
      </c>
      <c r="L295" s="214">
        <v>0</v>
      </c>
      <c r="M295" s="213">
        <v>256.48</v>
      </c>
      <c r="N295" s="213">
        <v>288.54000000000002</v>
      </c>
      <c r="O295" s="242">
        <f t="shared" si="32"/>
        <v>0.35970000000000257</v>
      </c>
      <c r="P295" s="242"/>
      <c r="Q295" s="179"/>
      <c r="R295" s="179"/>
      <c r="S295" s="179"/>
      <c r="T295" s="179"/>
      <c r="U295" s="179"/>
      <c r="V295" s="179"/>
      <c r="W295" s="179"/>
      <c r="X295" s="179"/>
      <c r="Y295" s="179"/>
      <c r="Z295" s="179"/>
      <c r="AA295" s="222"/>
      <c r="AB295" s="222"/>
      <c r="AC295" s="222"/>
      <c r="AD295" s="179"/>
      <c r="AE295" s="179"/>
      <c r="AF295" s="179"/>
      <c r="AG295" s="179"/>
      <c r="AH295" s="179"/>
      <c r="AI295" s="179"/>
      <c r="AJ295" s="179"/>
    </row>
    <row r="296" spans="2:36" x14ac:dyDescent="0.3">
      <c r="B296" s="224">
        <v>37300</v>
      </c>
      <c r="C296" s="209">
        <v>6946</v>
      </c>
      <c r="D296" s="206">
        <f t="shared" si="33"/>
        <v>0.18621983914209114</v>
      </c>
      <c r="E296" s="208">
        <f t="shared" si="34"/>
        <v>0.32</v>
      </c>
      <c r="F296" s="207">
        <v>0</v>
      </c>
      <c r="G296" s="207">
        <v>555.67999999999995</v>
      </c>
      <c r="H296" s="207">
        <v>625.14</v>
      </c>
      <c r="I296" s="214">
        <v>3230</v>
      </c>
      <c r="J296" s="211">
        <f t="shared" si="30"/>
        <v>8.6595174262734581E-2</v>
      </c>
      <c r="K296" s="212">
        <f t="shared" si="31"/>
        <v>0.24</v>
      </c>
      <c r="L296" s="214">
        <v>0</v>
      </c>
      <c r="M296" s="213">
        <v>258.39999999999998</v>
      </c>
      <c r="N296" s="213">
        <v>290.7</v>
      </c>
      <c r="O296" s="242">
        <f t="shared" si="32"/>
        <v>0.34880000000000339</v>
      </c>
      <c r="P296" s="242"/>
      <c r="Q296" s="179"/>
      <c r="R296" s="179"/>
      <c r="S296" s="179"/>
      <c r="T296" s="179"/>
      <c r="U296" s="179"/>
      <c r="V296" s="179"/>
      <c r="W296" s="179"/>
      <c r="X296" s="179"/>
      <c r="Y296" s="179"/>
      <c r="Z296" s="179"/>
      <c r="AA296" s="222"/>
      <c r="AB296" s="222"/>
      <c r="AC296" s="222"/>
      <c r="AD296" s="179"/>
      <c r="AE296" s="179"/>
      <c r="AF296" s="179"/>
      <c r="AG296" s="179"/>
      <c r="AH296" s="179"/>
      <c r="AI296" s="179"/>
      <c r="AJ296" s="179"/>
    </row>
    <row r="297" spans="2:36" x14ac:dyDescent="0.3">
      <c r="B297" s="224">
        <v>37400</v>
      </c>
      <c r="C297" s="209">
        <v>6978</v>
      </c>
      <c r="D297" s="206">
        <f t="shared" si="33"/>
        <v>0.18657754010695188</v>
      </c>
      <c r="E297" s="208">
        <f t="shared" si="34"/>
        <v>0.32</v>
      </c>
      <c r="F297" s="207">
        <v>0</v>
      </c>
      <c r="G297" s="207">
        <v>558.24</v>
      </c>
      <c r="H297" s="207">
        <v>628.02</v>
      </c>
      <c r="I297" s="214">
        <v>3256</v>
      </c>
      <c r="J297" s="211">
        <f t="shared" si="30"/>
        <v>8.7058823529411758E-2</v>
      </c>
      <c r="K297" s="212">
        <f t="shared" si="31"/>
        <v>0.26</v>
      </c>
      <c r="L297" s="214">
        <v>0</v>
      </c>
      <c r="M297" s="213">
        <v>260.48</v>
      </c>
      <c r="N297" s="213">
        <v>293.04000000000002</v>
      </c>
      <c r="O297" s="242">
        <f t="shared" si="32"/>
        <v>0.3488000000000045</v>
      </c>
      <c r="P297" s="242"/>
      <c r="Q297" s="179"/>
      <c r="R297" s="179"/>
      <c r="S297" s="179"/>
      <c r="T297" s="179"/>
      <c r="U297" s="179"/>
      <c r="V297" s="179"/>
      <c r="W297" s="179"/>
      <c r="X297" s="179"/>
      <c r="Y297" s="179"/>
      <c r="Z297" s="179"/>
      <c r="AA297" s="222"/>
      <c r="AB297" s="222"/>
      <c r="AC297" s="222"/>
      <c r="AD297" s="179"/>
      <c r="AE297" s="179"/>
      <c r="AF297" s="179"/>
      <c r="AG297" s="179"/>
      <c r="AH297" s="179"/>
      <c r="AI297" s="179"/>
      <c r="AJ297" s="179"/>
    </row>
    <row r="298" spans="2:36" x14ac:dyDescent="0.3">
      <c r="B298" s="224">
        <v>37500</v>
      </c>
      <c r="C298" s="209">
        <v>7010</v>
      </c>
      <c r="D298" s="206">
        <f t="shared" si="33"/>
        <v>0.18693333333333334</v>
      </c>
      <c r="E298" s="208">
        <f t="shared" si="34"/>
        <v>0.32</v>
      </c>
      <c r="F298" s="207">
        <v>0</v>
      </c>
      <c r="G298" s="207">
        <v>560.79999999999995</v>
      </c>
      <c r="H298" s="207">
        <v>630.9</v>
      </c>
      <c r="I298" s="214">
        <v>3280</v>
      </c>
      <c r="J298" s="211">
        <f t="shared" si="30"/>
        <v>8.7466666666666665E-2</v>
      </c>
      <c r="K298" s="212">
        <f t="shared" si="31"/>
        <v>0.24</v>
      </c>
      <c r="L298" s="214">
        <v>0</v>
      </c>
      <c r="M298" s="213">
        <v>262.39999999999998</v>
      </c>
      <c r="N298" s="213">
        <v>295.2</v>
      </c>
      <c r="O298" s="242">
        <f t="shared" si="32"/>
        <v>0.34879999999999656</v>
      </c>
      <c r="P298" s="242"/>
      <c r="Q298" s="179"/>
      <c r="R298" s="179"/>
      <c r="S298" s="179"/>
      <c r="T298" s="179"/>
      <c r="U298" s="179"/>
      <c r="V298" s="179"/>
      <c r="W298" s="179"/>
      <c r="X298" s="179"/>
      <c r="Y298" s="179"/>
      <c r="Z298" s="179"/>
      <c r="AA298" s="222"/>
      <c r="AB298" s="222"/>
      <c r="AC298" s="222"/>
      <c r="AD298" s="179"/>
      <c r="AE298" s="179"/>
      <c r="AF298" s="179"/>
      <c r="AG298" s="179"/>
      <c r="AH298" s="179"/>
      <c r="AI298" s="179"/>
      <c r="AJ298" s="179"/>
    </row>
    <row r="299" spans="2:36" x14ac:dyDescent="0.3">
      <c r="B299" s="224">
        <v>37600</v>
      </c>
      <c r="C299" s="209">
        <v>7042</v>
      </c>
      <c r="D299" s="206">
        <f t="shared" si="33"/>
        <v>0.18728723404255318</v>
      </c>
      <c r="E299" s="208">
        <f t="shared" si="34"/>
        <v>0.32</v>
      </c>
      <c r="F299" s="207">
        <v>0</v>
      </c>
      <c r="G299" s="207">
        <v>563.36</v>
      </c>
      <c r="H299" s="207">
        <v>633.78</v>
      </c>
      <c r="I299" s="214">
        <v>3306</v>
      </c>
      <c r="J299" s="211">
        <f t="shared" si="30"/>
        <v>8.792553191489362E-2</v>
      </c>
      <c r="K299" s="212">
        <f t="shared" si="31"/>
        <v>0.26</v>
      </c>
      <c r="L299" s="214">
        <v>0</v>
      </c>
      <c r="M299" s="213">
        <v>264.48</v>
      </c>
      <c r="N299" s="213">
        <v>297.54000000000002</v>
      </c>
      <c r="O299" s="242">
        <f t="shared" si="32"/>
        <v>0.34879999999999767</v>
      </c>
      <c r="P299" s="242"/>
      <c r="Q299" s="179"/>
      <c r="R299" s="179"/>
      <c r="S299" s="179"/>
      <c r="T299" s="179"/>
      <c r="U299" s="179"/>
      <c r="V299" s="179"/>
      <c r="W299" s="179"/>
      <c r="X299" s="179"/>
      <c r="Y299" s="179"/>
      <c r="Z299" s="179"/>
      <c r="AA299" s="222"/>
      <c r="AB299" s="222"/>
      <c r="AC299" s="222"/>
      <c r="AD299" s="179"/>
      <c r="AE299" s="179"/>
      <c r="AF299" s="179"/>
      <c r="AG299" s="179"/>
      <c r="AH299" s="179"/>
      <c r="AI299" s="179"/>
      <c r="AJ299" s="179"/>
    </row>
    <row r="300" spans="2:36" x14ac:dyDescent="0.3">
      <c r="B300" s="224">
        <v>37700</v>
      </c>
      <c r="C300" s="209">
        <v>7075</v>
      </c>
      <c r="D300" s="206">
        <f t="shared" si="33"/>
        <v>0.18766578249336871</v>
      </c>
      <c r="E300" s="208">
        <f t="shared" si="34"/>
        <v>0.33</v>
      </c>
      <c r="F300" s="207">
        <v>0</v>
      </c>
      <c r="G300" s="207">
        <v>566</v>
      </c>
      <c r="H300" s="207">
        <v>636.75</v>
      </c>
      <c r="I300" s="214">
        <v>3330</v>
      </c>
      <c r="J300" s="211">
        <f t="shared" si="30"/>
        <v>8.8328912466843504E-2</v>
      </c>
      <c r="K300" s="212">
        <f t="shared" si="31"/>
        <v>0.24</v>
      </c>
      <c r="L300" s="214">
        <v>0</v>
      </c>
      <c r="M300" s="213">
        <v>266.39999999999998</v>
      </c>
      <c r="N300" s="213">
        <v>299.7</v>
      </c>
      <c r="O300" s="242">
        <f t="shared" si="32"/>
        <v>0.3597000000000003</v>
      </c>
      <c r="P300" s="242"/>
      <c r="Q300" s="179"/>
      <c r="R300" s="179"/>
      <c r="S300" s="179"/>
      <c r="T300" s="179"/>
      <c r="U300" s="179"/>
      <c r="V300" s="179"/>
      <c r="W300" s="179"/>
      <c r="X300" s="179"/>
      <c r="Y300" s="179"/>
      <c r="Z300" s="179"/>
      <c r="AA300" s="222"/>
      <c r="AB300" s="222"/>
      <c r="AC300" s="222"/>
      <c r="AD300" s="179"/>
      <c r="AE300" s="179"/>
      <c r="AF300" s="179"/>
      <c r="AG300" s="179"/>
      <c r="AH300" s="179"/>
      <c r="AI300" s="179"/>
      <c r="AJ300" s="179"/>
    </row>
    <row r="301" spans="2:36" x14ac:dyDescent="0.3">
      <c r="B301" s="224">
        <v>37800</v>
      </c>
      <c r="C301" s="209">
        <v>7107</v>
      </c>
      <c r="D301" s="206">
        <f t="shared" si="33"/>
        <v>0.18801587301587303</v>
      </c>
      <c r="E301" s="208">
        <f t="shared" si="34"/>
        <v>0.32</v>
      </c>
      <c r="F301" s="207">
        <v>0</v>
      </c>
      <c r="G301" s="207">
        <v>568.55999999999995</v>
      </c>
      <c r="H301" s="207">
        <v>639.63</v>
      </c>
      <c r="I301" s="214">
        <v>3356</v>
      </c>
      <c r="J301" s="211">
        <f t="shared" si="30"/>
        <v>8.8783068783068783E-2</v>
      </c>
      <c r="K301" s="212">
        <f t="shared" si="31"/>
        <v>0.26</v>
      </c>
      <c r="L301" s="214">
        <v>0</v>
      </c>
      <c r="M301" s="213">
        <v>268.48</v>
      </c>
      <c r="N301" s="213">
        <v>302.04000000000002</v>
      </c>
      <c r="O301" s="242">
        <f t="shared" si="32"/>
        <v>0.34880000000000111</v>
      </c>
      <c r="P301" s="242"/>
      <c r="Q301" s="179"/>
      <c r="R301" s="179"/>
      <c r="S301" s="179"/>
      <c r="T301" s="179"/>
      <c r="U301" s="179"/>
      <c r="V301" s="179"/>
      <c r="W301" s="179"/>
      <c r="X301" s="179"/>
      <c r="Y301" s="179"/>
      <c r="Z301" s="179"/>
      <c r="AA301" s="222"/>
      <c r="AB301" s="222"/>
      <c r="AC301" s="222"/>
      <c r="AD301" s="179"/>
      <c r="AE301" s="179"/>
      <c r="AF301" s="179"/>
      <c r="AG301" s="179"/>
      <c r="AH301" s="179"/>
      <c r="AI301" s="179"/>
      <c r="AJ301" s="179"/>
    </row>
    <row r="302" spans="2:36" x14ac:dyDescent="0.3">
      <c r="B302" s="224">
        <v>37900</v>
      </c>
      <c r="C302" s="209">
        <v>7139</v>
      </c>
      <c r="D302" s="206">
        <f t="shared" si="33"/>
        <v>0.18836411609498679</v>
      </c>
      <c r="E302" s="208">
        <f t="shared" si="34"/>
        <v>0.32</v>
      </c>
      <c r="F302" s="207">
        <v>0</v>
      </c>
      <c r="G302" s="207">
        <v>571.12</v>
      </c>
      <c r="H302" s="207">
        <v>642.51</v>
      </c>
      <c r="I302" s="214">
        <v>3380</v>
      </c>
      <c r="J302" s="211">
        <f t="shared" si="30"/>
        <v>8.9182058047493407E-2</v>
      </c>
      <c r="K302" s="212">
        <f t="shared" si="31"/>
        <v>0.24</v>
      </c>
      <c r="L302" s="214">
        <v>0</v>
      </c>
      <c r="M302" s="213">
        <v>270.39999999999998</v>
      </c>
      <c r="N302" s="213">
        <v>304.2</v>
      </c>
      <c r="O302" s="242">
        <f t="shared" si="32"/>
        <v>0.34880000000000222</v>
      </c>
      <c r="P302" s="242"/>
      <c r="Q302" s="179"/>
      <c r="R302" s="179"/>
      <c r="S302" s="179"/>
      <c r="T302" s="179"/>
      <c r="U302" s="179"/>
      <c r="V302" s="179"/>
      <c r="W302" s="179"/>
      <c r="X302" s="179"/>
      <c r="Y302" s="179"/>
      <c r="Z302" s="179"/>
      <c r="AA302" s="222"/>
      <c r="AB302" s="222"/>
      <c r="AC302" s="222"/>
      <c r="AD302" s="179"/>
      <c r="AE302" s="179"/>
      <c r="AF302" s="179"/>
      <c r="AG302" s="179"/>
      <c r="AH302" s="179"/>
      <c r="AI302" s="179"/>
      <c r="AJ302" s="179"/>
    </row>
    <row r="303" spans="2:36" x14ac:dyDescent="0.3">
      <c r="B303" s="224">
        <v>38000</v>
      </c>
      <c r="C303" s="209">
        <v>7172</v>
      </c>
      <c r="D303" s="206">
        <f t="shared" si="33"/>
        <v>0.18873684210526315</v>
      </c>
      <c r="E303" s="208">
        <f t="shared" si="34"/>
        <v>0.33</v>
      </c>
      <c r="F303" s="207">
        <v>0</v>
      </c>
      <c r="G303" s="207">
        <v>573.76</v>
      </c>
      <c r="H303" s="207">
        <v>645.48</v>
      </c>
      <c r="I303" s="214">
        <v>3406</v>
      </c>
      <c r="J303" s="211">
        <f t="shared" si="30"/>
        <v>8.9631578947368423E-2</v>
      </c>
      <c r="K303" s="212">
        <f t="shared" si="31"/>
        <v>0.26</v>
      </c>
      <c r="L303" s="214">
        <v>0</v>
      </c>
      <c r="M303" s="213">
        <v>272.48</v>
      </c>
      <c r="N303" s="213">
        <v>306.54000000000002</v>
      </c>
      <c r="O303" s="242">
        <f t="shared" si="32"/>
        <v>0.35969999999999575</v>
      </c>
      <c r="P303" s="242"/>
      <c r="Q303" s="179"/>
      <c r="R303" s="179"/>
      <c r="S303" s="179"/>
      <c r="T303" s="179"/>
      <c r="U303" s="179"/>
      <c r="V303" s="179"/>
      <c r="W303" s="179"/>
      <c r="X303" s="179"/>
      <c r="Y303" s="179"/>
      <c r="Z303" s="179"/>
      <c r="AA303" s="222"/>
      <c r="AB303" s="222"/>
      <c r="AC303" s="222"/>
      <c r="AD303" s="179"/>
      <c r="AE303" s="179"/>
      <c r="AF303" s="179"/>
      <c r="AG303" s="179"/>
      <c r="AH303" s="179"/>
      <c r="AI303" s="179"/>
      <c r="AJ303" s="179"/>
    </row>
    <row r="304" spans="2:36" x14ac:dyDescent="0.3">
      <c r="B304" s="224">
        <v>38100</v>
      </c>
      <c r="C304" s="209">
        <v>7204</v>
      </c>
      <c r="D304" s="206">
        <f t="shared" si="33"/>
        <v>0.18908136482939633</v>
      </c>
      <c r="E304" s="208">
        <f t="shared" si="34"/>
        <v>0.32</v>
      </c>
      <c r="F304" s="207">
        <v>0</v>
      </c>
      <c r="G304" s="207">
        <v>576.32000000000005</v>
      </c>
      <c r="H304" s="207">
        <v>648.36</v>
      </c>
      <c r="I304" s="214">
        <v>3430</v>
      </c>
      <c r="J304" s="211">
        <f t="shared" si="30"/>
        <v>9.0026246719160111E-2</v>
      </c>
      <c r="K304" s="212">
        <f t="shared" si="31"/>
        <v>0.24</v>
      </c>
      <c r="L304" s="214">
        <v>0</v>
      </c>
      <c r="M304" s="213">
        <v>274.39999999999998</v>
      </c>
      <c r="N304" s="213">
        <v>308.7</v>
      </c>
      <c r="O304" s="242">
        <f t="shared" si="32"/>
        <v>0.34879999999999656</v>
      </c>
      <c r="P304" s="242"/>
      <c r="Q304" s="179"/>
      <c r="R304" s="179"/>
      <c r="S304" s="179"/>
      <c r="T304" s="179"/>
      <c r="U304" s="179"/>
      <c r="V304" s="179"/>
      <c r="W304" s="179"/>
      <c r="X304" s="179"/>
      <c r="Y304" s="179"/>
      <c r="Z304" s="179"/>
      <c r="AA304" s="222"/>
      <c r="AB304" s="222"/>
      <c r="AC304" s="222"/>
      <c r="AD304" s="179"/>
      <c r="AE304" s="179"/>
      <c r="AF304" s="179"/>
      <c r="AG304" s="179"/>
      <c r="AH304" s="179"/>
      <c r="AI304" s="179"/>
      <c r="AJ304" s="179"/>
    </row>
    <row r="305" spans="2:36" x14ac:dyDescent="0.3">
      <c r="B305" s="224">
        <v>38200</v>
      </c>
      <c r="C305" s="209">
        <v>7237</v>
      </c>
      <c r="D305" s="206">
        <f t="shared" si="33"/>
        <v>0.18945026178010471</v>
      </c>
      <c r="E305" s="208">
        <f t="shared" si="34"/>
        <v>0.33</v>
      </c>
      <c r="F305" s="207">
        <v>0</v>
      </c>
      <c r="G305" s="207">
        <v>578.96</v>
      </c>
      <c r="H305" s="207">
        <v>651.33000000000004</v>
      </c>
      <c r="I305" s="214">
        <v>3456</v>
      </c>
      <c r="J305" s="211">
        <f t="shared" si="30"/>
        <v>9.0471204188481674E-2</v>
      </c>
      <c r="K305" s="212">
        <f t="shared" si="31"/>
        <v>0.26</v>
      </c>
      <c r="L305" s="214">
        <v>0</v>
      </c>
      <c r="M305" s="213">
        <v>276.48</v>
      </c>
      <c r="N305" s="213">
        <v>311.04000000000002</v>
      </c>
      <c r="O305" s="242">
        <f t="shared" si="32"/>
        <v>0.35969999999999913</v>
      </c>
      <c r="P305" s="242"/>
      <c r="Q305" s="179"/>
      <c r="R305" s="179"/>
      <c r="S305" s="179"/>
      <c r="T305" s="179"/>
      <c r="U305" s="179"/>
      <c r="V305" s="179"/>
      <c r="W305" s="179"/>
      <c r="X305" s="179"/>
      <c r="Y305" s="179"/>
      <c r="Z305" s="179"/>
      <c r="AA305" s="222"/>
      <c r="AB305" s="222"/>
      <c r="AC305" s="222"/>
      <c r="AD305" s="179"/>
      <c r="AE305" s="179"/>
      <c r="AF305" s="179"/>
      <c r="AG305" s="179"/>
      <c r="AH305" s="179"/>
      <c r="AI305" s="179"/>
      <c r="AJ305" s="179"/>
    </row>
    <row r="306" spans="2:36" x14ac:dyDescent="0.3">
      <c r="B306" s="224">
        <v>38300</v>
      </c>
      <c r="C306" s="209">
        <v>7269</v>
      </c>
      <c r="D306" s="206">
        <f t="shared" si="33"/>
        <v>0.18979112271540469</v>
      </c>
      <c r="E306" s="208">
        <f t="shared" si="34"/>
        <v>0.32</v>
      </c>
      <c r="F306" s="207">
        <v>0</v>
      </c>
      <c r="G306" s="207">
        <v>581.52</v>
      </c>
      <c r="H306" s="207">
        <v>654.21</v>
      </c>
      <c r="I306" s="214">
        <v>3480</v>
      </c>
      <c r="J306" s="211">
        <f t="shared" si="30"/>
        <v>9.0861618798955615E-2</v>
      </c>
      <c r="K306" s="212">
        <f t="shared" si="31"/>
        <v>0.24</v>
      </c>
      <c r="L306" s="214">
        <v>0</v>
      </c>
      <c r="M306" s="213">
        <v>278.39999999999998</v>
      </c>
      <c r="N306" s="213">
        <v>313.2</v>
      </c>
      <c r="O306" s="242">
        <f t="shared" si="32"/>
        <v>0.34879999999999994</v>
      </c>
      <c r="P306" s="242"/>
      <c r="Q306" s="179"/>
      <c r="R306" s="179"/>
      <c r="S306" s="179"/>
      <c r="T306" s="179"/>
      <c r="U306" s="179"/>
      <c r="V306" s="179"/>
      <c r="W306" s="179"/>
      <c r="X306" s="179"/>
      <c r="Y306" s="179"/>
      <c r="Z306" s="179"/>
      <c r="AA306" s="222"/>
      <c r="AB306" s="222"/>
      <c r="AC306" s="222"/>
      <c r="AD306" s="179"/>
      <c r="AE306" s="179"/>
      <c r="AF306" s="179"/>
      <c r="AG306" s="179"/>
      <c r="AH306" s="179"/>
      <c r="AI306" s="179"/>
      <c r="AJ306" s="179"/>
    </row>
    <row r="307" spans="2:36" x14ac:dyDescent="0.3">
      <c r="B307" s="224">
        <v>38400</v>
      </c>
      <c r="C307" s="209">
        <v>7302</v>
      </c>
      <c r="D307" s="206">
        <f t="shared" si="33"/>
        <v>0.19015625</v>
      </c>
      <c r="E307" s="208">
        <f t="shared" si="34"/>
        <v>0.33</v>
      </c>
      <c r="F307" s="207">
        <v>0</v>
      </c>
      <c r="G307" s="207">
        <v>584.16</v>
      </c>
      <c r="H307" s="207">
        <v>657.18</v>
      </c>
      <c r="I307" s="214">
        <v>3506</v>
      </c>
      <c r="J307" s="211">
        <f t="shared" si="30"/>
        <v>9.1302083333333339E-2</v>
      </c>
      <c r="K307" s="212">
        <f t="shared" si="31"/>
        <v>0.26</v>
      </c>
      <c r="L307" s="214">
        <v>0</v>
      </c>
      <c r="M307" s="213">
        <v>280.48</v>
      </c>
      <c r="N307" s="213">
        <v>315.54000000000002</v>
      </c>
      <c r="O307" s="242">
        <f t="shared" si="32"/>
        <v>0.35970000000000257</v>
      </c>
      <c r="P307" s="242"/>
      <c r="Q307" s="179"/>
      <c r="R307" s="179"/>
      <c r="S307" s="179"/>
      <c r="T307" s="179"/>
      <c r="U307" s="179"/>
      <c r="V307" s="179"/>
      <c r="W307" s="179"/>
      <c r="X307" s="179"/>
      <c r="Y307" s="179"/>
      <c r="Z307" s="179"/>
      <c r="AA307" s="222"/>
      <c r="AB307" s="222"/>
      <c r="AC307" s="222"/>
      <c r="AD307" s="179"/>
      <c r="AE307" s="179"/>
      <c r="AF307" s="179"/>
      <c r="AG307" s="179"/>
      <c r="AH307" s="179"/>
      <c r="AI307" s="179"/>
      <c r="AJ307" s="179"/>
    </row>
    <row r="308" spans="2:36" x14ac:dyDescent="0.3">
      <c r="B308" s="224">
        <v>38500</v>
      </c>
      <c r="C308" s="209">
        <v>7335</v>
      </c>
      <c r="D308" s="206">
        <f t="shared" si="33"/>
        <v>0.19051948051948053</v>
      </c>
      <c r="E308" s="208">
        <f t="shared" si="34"/>
        <v>0.33</v>
      </c>
      <c r="F308" s="207">
        <v>0</v>
      </c>
      <c r="G308" s="207">
        <v>586.79999999999995</v>
      </c>
      <c r="H308" s="207">
        <v>660.15</v>
      </c>
      <c r="I308" s="214">
        <v>3532</v>
      </c>
      <c r="J308" s="211">
        <f t="shared" si="30"/>
        <v>9.1740259740259747E-2</v>
      </c>
      <c r="K308" s="212">
        <f t="shared" si="31"/>
        <v>0.26</v>
      </c>
      <c r="L308" s="214">
        <v>0</v>
      </c>
      <c r="M308" s="213">
        <v>282.56</v>
      </c>
      <c r="N308" s="213">
        <v>317.88</v>
      </c>
      <c r="O308" s="242">
        <f t="shared" si="32"/>
        <v>0.35969999999999686</v>
      </c>
      <c r="P308" s="242"/>
      <c r="Q308" s="179"/>
      <c r="R308" s="179"/>
      <c r="S308" s="179"/>
      <c r="T308" s="179"/>
      <c r="U308" s="179"/>
      <c r="V308" s="179"/>
      <c r="W308" s="179"/>
      <c r="X308" s="179"/>
      <c r="Y308" s="179"/>
      <c r="Z308" s="179"/>
      <c r="AA308" s="222"/>
      <c r="AB308" s="222"/>
      <c r="AC308" s="222"/>
      <c r="AD308" s="179"/>
      <c r="AE308" s="179"/>
      <c r="AF308" s="179"/>
      <c r="AG308" s="179"/>
      <c r="AH308" s="179"/>
      <c r="AI308" s="179"/>
      <c r="AJ308" s="179"/>
    </row>
    <row r="309" spans="2:36" x14ac:dyDescent="0.3">
      <c r="B309" s="224">
        <v>38600</v>
      </c>
      <c r="C309" s="209">
        <v>7367</v>
      </c>
      <c r="D309" s="206">
        <f t="shared" si="33"/>
        <v>0.19085492227979275</v>
      </c>
      <c r="E309" s="208">
        <f t="shared" si="34"/>
        <v>0.32</v>
      </c>
      <c r="F309" s="207">
        <v>0</v>
      </c>
      <c r="G309" s="207">
        <v>589.36</v>
      </c>
      <c r="H309" s="207">
        <v>663.03</v>
      </c>
      <c r="I309" s="214">
        <v>3556</v>
      </c>
      <c r="J309" s="211">
        <f t="shared" si="30"/>
        <v>9.2124352331606221E-2</v>
      </c>
      <c r="K309" s="212">
        <f t="shared" si="31"/>
        <v>0.24</v>
      </c>
      <c r="L309" s="214">
        <v>0</v>
      </c>
      <c r="M309" s="213">
        <v>284.48</v>
      </c>
      <c r="N309" s="213">
        <v>320.04000000000002</v>
      </c>
      <c r="O309" s="242">
        <f t="shared" si="32"/>
        <v>0.34879999999999767</v>
      </c>
      <c r="P309" s="242"/>
      <c r="Q309" s="179"/>
      <c r="R309" s="179"/>
      <c r="S309" s="179"/>
      <c r="T309" s="179"/>
      <c r="U309" s="179"/>
      <c r="V309" s="179"/>
      <c r="W309" s="179"/>
      <c r="X309" s="179"/>
      <c r="Y309" s="179"/>
      <c r="Z309" s="179"/>
      <c r="AA309" s="222"/>
      <c r="AB309" s="222"/>
      <c r="AC309" s="222"/>
      <c r="AD309" s="179"/>
      <c r="AE309" s="179"/>
      <c r="AF309" s="179"/>
      <c r="AG309" s="179"/>
      <c r="AH309" s="179"/>
      <c r="AI309" s="179"/>
      <c r="AJ309" s="179"/>
    </row>
    <row r="310" spans="2:36" x14ac:dyDescent="0.3">
      <c r="B310" s="224">
        <v>38700</v>
      </c>
      <c r="C310" s="209">
        <v>7400</v>
      </c>
      <c r="D310" s="206">
        <f t="shared" si="33"/>
        <v>0.19121447028423771</v>
      </c>
      <c r="E310" s="208">
        <f t="shared" si="34"/>
        <v>0.33</v>
      </c>
      <c r="F310" s="207">
        <v>0</v>
      </c>
      <c r="G310" s="207">
        <v>592</v>
      </c>
      <c r="H310" s="207">
        <v>666</v>
      </c>
      <c r="I310" s="214">
        <v>3582</v>
      </c>
      <c r="J310" s="211">
        <f t="shared" si="30"/>
        <v>9.2558139534883718E-2</v>
      </c>
      <c r="K310" s="212">
        <f t="shared" si="31"/>
        <v>0.26</v>
      </c>
      <c r="L310" s="214">
        <v>0</v>
      </c>
      <c r="M310" s="213">
        <v>286.56</v>
      </c>
      <c r="N310" s="213">
        <v>322.38</v>
      </c>
      <c r="O310" s="242">
        <f t="shared" si="32"/>
        <v>0.3597000000000003</v>
      </c>
      <c r="P310" s="242"/>
      <c r="Q310" s="179"/>
      <c r="R310" s="179"/>
      <c r="S310" s="179"/>
      <c r="T310" s="179"/>
      <c r="U310" s="179"/>
      <c r="V310" s="179"/>
      <c r="W310" s="179"/>
      <c r="X310" s="179"/>
      <c r="Y310" s="179"/>
      <c r="Z310" s="179"/>
      <c r="AA310" s="222"/>
      <c r="AB310" s="222"/>
      <c r="AC310" s="222"/>
      <c r="AD310" s="179"/>
      <c r="AE310" s="179"/>
      <c r="AF310" s="179"/>
      <c r="AG310" s="179"/>
      <c r="AH310" s="179"/>
      <c r="AI310" s="179"/>
      <c r="AJ310" s="179"/>
    </row>
    <row r="311" spans="2:36" x14ac:dyDescent="0.3">
      <c r="B311" s="224">
        <v>38800</v>
      </c>
      <c r="C311" s="209">
        <v>7433</v>
      </c>
      <c r="D311" s="206">
        <f t="shared" si="33"/>
        <v>0.19157216494845361</v>
      </c>
      <c r="E311" s="208">
        <f t="shared" si="34"/>
        <v>0.33</v>
      </c>
      <c r="F311" s="207">
        <v>0</v>
      </c>
      <c r="G311" s="207">
        <v>594.64</v>
      </c>
      <c r="H311" s="207">
        <v>668.97</v>
      </c>
      <c r="I311" s="214">
        <v>3608</v>
      </c>
      <c r="J311" s="211">
        <f t="shared" si="30"/>
        <v>9.298969072164949E-2</v>
      </c>
      <c r="K311" s="212">
        <f t="shared" si="31"/>
        <v>0.26</v>
      </c>
      <c r="L311" s="214">
        <v>0</v>
      </c>
      <c r="M311" s="213">
        <v>288.64</v>
      </c>
      <c r="N311" s="213">
        <v>324.72000000000003</v>
      </c>
      <c r="O311" s="242">
        <f t="shared" si="32"/>
        <v>0.35970000000000257</v>
      </c>
      <c r="P311" s="242"/>
      <c r="Q311" s="179"/>
      <c r="R311" s="179"/>
      <c r="S311" s="179"/>
      <c r="T311" s="179"/>
      <c r="U311" s="179"/>
      <c r="V311" s="179"/>
      <c r="W311" s="179"/>
      <c r="X311" s="179"/>
      <c r="Y311" s="179"/>
      <c r="Z311" s="179"/>
      <c r="AA311" s="222"/>
      <c r="AB311" s="222"/>
      <c r="AC311" s="222"/>
      <c r="AD311" s="179"/>
      <c r="AE311" s="179"/>
      <c r="AF311" s="179"/>
      <c r="AG311" s="179"/>
      <c r="AH311" s="179"/>
      <c r="AI311" s="179"/>
      <c r="AJ311" s="179"/>
    </row>
    <row r="312" spans="2:36" x14ac:dyDescent="0.3">
      <c r="B312" s="224">
        <v>38900</v>
      </c>
      <c r="C312" s="209">
        <v>7465</v>
      </c>
      <c r="D312" s="206">
        <f t="shared" si="33"/>
        <v>0.19190231362467866</v>
      </c>
      <c r="E312" s="208">
        <f t="shared" si="34"/>
        <v>0.32</v>
      </c>
      <c r="F312" s="207">
        <v>0</v>
      </c>
      <c r="G312" s="207">
        <v>597.20000000000005</v>
      </c>
      <c r="H312" s="207">
        <v>671.85</v>
      </c>
      <c r="I312" s="214">
        <v>3632</v>
      </c>
      <c r="J312" s="211">
        <f t="shared" si="30"/>
        <v>9.3367609254498718E-2</v>
      </c>
      <c r="K312" s="212">
        <f t="shared" si="31"/>
        <v>0.24</v>
      </c>
      <c r="L312" s="214">
        <v>0</v>
      </c>
      <c r="M312" s="213">
        <v>290.56</v>
      </c>
      <c r="N312" s="213">
        <v>326.88</v>
      </c>
      <c r="O312" s="242">
        <f t="shared" si="32"/>
        <v>0.34880000000000339</v>
      </c>
      <c r="P312" s="242"/>
      <c r="Q312" s="179"/>
      <c r="R312" s="179"/>
      <c r="S312" s="179"/>
      <c r="T312" s="179"/>
      <c r="U312" s="179"/>
      <c r="V312" s="179"/>
      <c r="W312" s="179"/>
      <c r="X312" s="179"/>
      <c r="Y312" s="179"/>
      <c r="Z312" s="179"/>
      <c r="AA312" s="222"/>
      <c r="AB312" s="222"/>
      <c r="AC312" s="222"/>
      <c r="AD312" s="179"/>
      <c r="AE312" s="179"/>
      <c r="AF312" s="179"/>
      <c r="AG312" s="179"/>
      <c r="AH312" s="179"/>
      <c r="AI312" s="179"/>
      <c r="AJ312" s="179"/>
    </row>
    <row r="313" spans="2:36" x14ac:dyDescent="0.3">
      <c r="B313" s="224">
        <v>39000</v>
      </c>
      <c r="C313" s="209">
        <v>7498</v>
      </c>
      <c r="D313" s="206">
        <f t="shared" si="33"/>
        <v>0.19225641025641024</v>
      </c>
      <c r="E313" s="208">
        <f t="shared" si="34"/>
        <v>0.33</v>
      </c>
      <c r="F313" s="207">
        <v>0</v>
      </c>
      <c r="G313" s="207">
        <v>599.84</v>
      </c>
      <c r="H313" s="207">
        <v>674.82</v>
      </c>
      <c r="I313" s="214">
        <v>3658</v>
      </c>
      <c r="J313" s="211">
        <f t="shared" si="30"/>
        <v>9.3794871794871795E-2</v>
      </c>
      <c r="K313" s="212">
        <f t="shared" si="31"/>
        <v>0.26</v>
      </c>
      <c r="L313" s="214">
        <v>0</v>
      </c>
      <c r="M313" s="213">
        <v>292.64</v>
      </c>
      <c r="N313" s="213">
        <v>329.22</v>
      </c>
      <c r="O313" s="242">
        <f t="shared" si="32"/>
        <v>0.35969999999999686</v>
      </c>
      <c r="P313" s="242"/>
      <c r="Q313" s="179"/>
      <c r="R313" s="179"/>
      <c r="S313" s="179"/>
      <c r="T313" s="179"/>
      <c r="U313" s="179"/>
      <c r="V313" s="179"/>
      <c r="W313" s="179"/>
      <c r="X313" s="179"/>
      <c r="Y313" s="179"/>
      <c r="Z313" s="179"/>
      <c r="AA313" s="222"/>
      <c r="AB313" s="222"/>
      <c r="AC313" s="222"/>
      <c r="AD313" s="179"/>
      <c r="AE313" s="179"/>
      <c r="AF313" s="179"/>
      <c r="AG313" s="179"/>
      <c r="AH313" s="179"/>
      <c r="AI313" s="179"/>
      <c r="AJ313" s="179"/>
    </row>
    <row r="314" spans="2:36" x14ac:dyDescent="0.3">
      <c r="B314" s="224">
        <v>39100</v>
      </c>
      <c r="C314" s="209">
        <v>7531</v>
      </c>
      <c r="D314" s="206">
        <f t="shared" si="33"/>
        <v>0.19260869565217392</v>
      </c>
      <c r="E314" s="208">
        <f t="shared" si="34"/>
        <v>0.33</v>
      </c>
      <c r="F314" s="207">
        <v>0</v>
      </c>
      <c r="G314" s="207">
        <v>602.48</v>
      </c>
      <c r="H314" s="207">
        <v>677.79</v>
      </c>
      <c r="I314" s="214">
        <v>3682</v>
      </c>
      <c r="J314" s="211">
        <f t="shared" si="30"/>
        <v>9.4168797953964198E-2</v>
      </c>
      <c r="K314" s="212">
        <f t="shared" si="31"/>
        <v>0.24</v>
      </c>
      <c r="L314" s="214">
        <v>0</v>
      </c>
      <c r="M314" s="213">
        <v>294.56</v>
      </c>
      <c r="N314" s="213">
        <v>331.38</v>
      </c>
      <c r="O314" s="242">
        <f t="shared" si="32"/>
        <v>0.35970000000000824</v>
      </c>
      <c r="P314" s="242"/>
      <c r="Q314" s="179"/>
      <c r="R314" s="179"/>
      <c r="S314" s="179"/>
      <c r="T314" s="179"/>
      <c r="U314" s="179"/>
      <c r="V314" s="179"/>
      <c r="W314" s="179"/>
      <c r="X314" s="179"/>
      <c r="Y314" s="179"/>
      <c r="Z314" s="179"/>
      <c r="AA314" s="222"/>
      <c r="AB314" s="222"/>
      <c r="AC314" s="222"/>
      <c r="AD314" s="179"/>
      <c r="AE314" s="179"/>
      <c r="AF314" s="179"/>
      <c r="AG314" s="179"/>
      <c r="AH314" s="179"/>
      <c r="AI314" s="179"/>
      <c r="AJ314" s="179"/>
    </row>
    <row r="315" spans="2:36" x14ac:dyDescent="0.3">
      <c r="B315" s="224">
        <v>39200</v>
      </c>
      <c r="C315" s="209">
        <v>7564</v>
      </c>
      <c r="D315" s="206">
        <f t="shared" si="33"/>
        <v>0.1929591836734694</v>
      </c>
      <c r="E315" s="208">
        <f t="shared" si="34"/>
        <v>0.33</v>
      </c>
      <c r="F315" s="207">
        <v>0</v>
      </c>
      <c r="G315" s="207">
        <v>605.12</v>
      </c>
      <c r="H315" s="207">
        <v>680.76</v>
      </c>
      <c r="I315" s="214">
        <v>3708</v>
      </c>
      <c r="J315" s="211">
        <f t="shared" ref="J315:J378" si="35">I315/$B315</f>
        <v>9.4591836734693874E-2</v>
      </c>
      <c r="K315" s="212">
        <f t="shared" ref="K315:K378" si="36">(I315-I314)/($B315-$B314)</f>
        <v>0.26</v>
      </c>
      <c r="L315" s="214">
        <v>0</v>
      </c>
      <c r="M315" s="213">
        <v>296.64</v>
      </c>
      <c r="N315" s="213">
        <v>333.72</v>
      </c>
      <c r="O315" s="242">
        <f t="shared" si="32"/>
        <v>0.35970000000000257</v>
      </c>
      <c r="P315" s="242"/>
      <c r="Q315" s="179"/>
      <c r="R315" s="179"/>
      <c r="S315" s="179"/>
      <c r="T315" s="179"/>
      <c r="U315" s="179"/>
      <c r="V315" s="179"/>
      <c r="W315" s="179"/>
      <c r="X315" s="179"/>
      <c r="Y315" s="179"/>
      <c r="Z315" s="179"/>
      <c r="AA315" s="222"/>
      <c r="AB315" s="222"/>
      <c r="AC315" s="222"/>
      <c r="AD315" s="179"/>
      <c r="AE315" s="179"/>
      <c r="AF315" s="179"/>
      <c r="AG315" s="179"/>
      <c r="AH315" s="179"/>
      <c r="AI315" s="179"/>
      <c r="AJ315" s="179"/>
    </row>
    <row r="316" spans="2:36" x14ac:dyDescent="0.3">
      <c r="B316" s="224">
        <v>39300</v>
      </c>
      <c r="C316" s="209">
        <v>7597</v>
      </c>
      <c r="D316" s="206">
        <f t="shared" si="33"/>
        <v>0.19330788804071247</v>
      </c>
      <c r="E316" s="208">
        <f t="shared" si="34"/>
        <v>0.33</v>
      </c>
      <c r="F316" s="207">
        <v>0</v>
      </c>
      <c r="G316" s="207">
        <v>607.76</v>
      </c>
      <c r="H316" s="207">
        <v>683.73</v>
      </c>
      <c r="I316" s="214">
        <v>3734</v>
      </c>
      <c r="J316" s="211">
        <f t="shared" si="35"/>
        <v>9.501272264631043E-2</v>
      </c>
      <c r="K316" s="212">
        <f t="shared" si="36"/>
        <v>0.26</v>
      </c>
      <c r="L316" s="214">
        <v>0</v>
      </c>
      <c r="M316" s="213">
        <v>298.72000000000003</v>
      </c>
      <c r="N316" s="213">
        <v>336.06</v>
      </c>
      <c r="O316" s="242">
        <f t="shared" si="32"/>
        <v>0.35969999999999575</v>
      </c>
      <c r="P316" s="242"/>
      <c r="Q316" s="179"/>
      <c r="R316" s="179"/>
      <c r="S316" s="179"/>
      <c r="T316" s="179"/>
      <c r="U316" s="179"/>
      <c r="V316" s="179"/>
      <c r="W316" s="179"/>
      <c r="X316" s="179"/>
      <c r="Y316" s="179"/>
      <c r="Z316" s="179"/>
      <c r="AA316" s="222"/>
      <c r="AB316" s="222"/>
      <c r="AC316" s="222"/>
      <c r="AD316" s="179"/>
      <c r="AE316" s="179"/>
      <c r="AF316" s="179"/>
      <c r="AG316" s="179"/>
      <c r="AH316" s="179"/>
      <c r="AI316" s="179"/>
      <c r="AJ316" s="179"/>
    </row>
    <row r="317" spans="2:36" x14ac:dyDescent="0.3">
      <c r="B317" s="224">
        <v>39400</v>
      </c>
      <c r="C317" s="209">
        <v>7630</v>
      </c>
      <c r="D317" s="206">
        <f t="shared" si="33"/>
        <v>0.19365482233502537</v>
      </c>
      <c r="E317" s="208">
        <f t="shared" si="34"/>
        <v>0.33</v>
      </c>
      <c r="F317" s="207">
        <v>0</v>
      </c>
      <c r="G317" s="207">
        <v>610.4</v>
      </c>
      <c r="H317" s="207">
        <v>686.7</v>
      </c>
      <c r="I317" s="214">
        <v>3760</v>
      </c>
      <c r="J317" s="211">
        <f t="shared" si="35"/>
        <v>9.5431472081218272E-2</v>
      </c>
      <c r="K317" s="212">
        <f t="shared" si="36"/>
        <v>0.26</v>
      </c>
      <c r="L317" s="214">
        <v>0</v>
      </c>
      <c r="M317" s="213">
        <v>300.8</v>
      </c>
      <c r="N317" s="213">
        <v>338.4</v>
      </c>
      <c r="O317" s="242">
        <f t="shared" si="32"/>
        <v>0.35970000000000707</v>
      </c>
      <c r="P317" s="242"/>
      <c r="Q317" s="179"/>
      <c r="R317" s="179"/>
      <c r="S317" s="179"/>
      <c r="T317" s="179"/>
      <c r="U317" s="179"/>
      <c r="V317" s="179"/>
      <c r="W317" s="179"/>
      <c r="X317" s="179"/>
      <c r="Y317" s="179"/>
      <c r="Z317" s="179"/>
      <c r="AA317" s="222"/>
      <c r="AB317" s="222"/>
      <c r="AC317" s="222"/>
      <c r="AD317" s="179"/>
      <c r="AE317" s="179"/>
      <c r="AF317" s="179"/>
      <c r="AG317" s="179"/>
      <c r="AH317" s="179"/>
      <c r="AI317" s="179"/>
      <c r="AJ317" s="179"/>
    </row>
    <row r="318" spans="2:36" x14ac:dyDescent="0.3">
      <c r="B318" s="224">
        <v>39500</v>
      </c>
      <c r="C318" s="209">
        <v>7663</v>
      </c>
      <c r="D318" s="206">
        <f t="shared" si="33"/>
        <v>0.19400000000000001</v>
      </c>
      <c r="E318" s="208">
        <f t="shared" si="34"/>
        <v>0.33</v>
      </c>
      <c r="F318" s="207">
        <v>0</v>
      </c>
      <c r="G318" s="207">
        <v>613.04</v>
      </c>
      <c r="H318" s="207">
        <v>689.67</v>
      </c>
      <c r="I318" s="214">
        <v>3784</v>
      </c>
      <c r="J318" s="211">
        <f t="shared" si="35"/>
        <v>9.5797468354430385E-2</v>
      </c>
      <c r="K318" s="212">
        <f t="shared" si="36"/>
        <v>0.24</v>
      </c>
      <c r="L318" s="214">
        <v>0</v>
      </c>
      <c r="M318" s="213">
        <v>302.72000000000003</v>
      </c>
      <c r="N318" s="213">
        <v>340.56</v>
      </c>
      <c r="O318" s="242">
        <f t="shared" si="32"/>
        <v>0.3597000000000003</v>
      </c>
      <c r="P318" s="242"/>
      <c r="Q318" s="179"/>
      <c r="R318" s="179"/>
      <c r="S318" s="179"/>
      <c r="T318" s="179"/>
      <c r="U318" s="179"/>
      <c r="V318" s="179"/>
      <c r="W318" s="179"/>
      <c r="X318" s="179"/>
      <c r="Y318" s="179"/>
      <c r="Z318" s="179"/>
      <c r="AA318" s="222"/>
      <c r="AB318" s="222"/>
      <c r="AC318" s="222"/>
      <c r="AD318" s="179"/>
      <c r="AE318" s="179"/>
      <c r="AF318" s="179"/>
      <c r="AG318" s="179"/>
      <c r="AH318" s="179"/>
      <c r="AI318" s="179"/>
      <c r="AJ318" s="179"/>
    </row>
    <row r="319" spans="2:36" x14ac:dyDescent="0.3">
      <c r="B319" s="224">
        <v>39600</v>
      </c>
      <c r="C319" s="209">
        <v>7696</v>
      </c>
      <c r="D319" s="206">
        <f t="shared" si="33"/>
        <v>0.19434343434343435</v>
      </c>
      <c r="E319" s="208">
        <f t="shared" si="34"/>
        <v>0.33</v>
      </c>
      <c r="F319" s="207">
        <v>0</v>
      </c>
      <c r="G319" s="207">
        <v>615.67999999999995</v>
      </c>
      <c r="H319" s="207">
        <v>692.64</v>
      </c>
      <c r="I319" s="214">
        <v>3810</v>
      </c>
      <c r="J319" s="211">
        <f t="shared" si="35"/>
        <v>9.6212121212121207E-2</v>
      </c>
      <c r="K319" s="212">
        <f t="shared" si="36"/>
        <v>0.26</v>
      </c>
      <c r="L319" s="214">
        <v>0</v>
      </c>
      <c r="M319" s="213">
        <v>304.8</v>
      </c>
      <c r="N319" s="213">
        <v>342.9</v>
      </c>
      <c r="O319" s="242">
        <f t="shared" si="32"/>
        <v>0.35969999999999458</v>
      </c>
      <c r="P319" s="242"/>
      <c r="Q319" s="179"/>
      <c r="R319" s="179"/>
      <c r="S319" s="179"/>
      <c r="T319" s="179"/>
      <c r="U319" s="179"/>
      <c r="V319" s="179"/>
      <c r="W319" s="179"/>
      <c r="X319" s="179"/>
      <c r="Y319" s="179"/>
      <c r="Z319" s="179"/>
      <c r="AA319" s="222"/>
      <c r="AB319" s="222"/>
      <c r="AC319" s="222"/>
      <c r="AD319" s="179"/>
      <c r="AE319" s="179"/>
      <c r="AF319" s="179"/>
      <c r="AG319" s="179"/>
      <c r="AH319" s="179"/>
      <c r="AI319" s="179"/>
      <c r="AJ319" s="179"/>
    </row>
    <row r="320" spans="2:36" x14ac:dyDescent="0.3">
      <c r="B320" s="224">
        <v>39700</v>
      </c>
      <c r="C320" s="209">
        <v>7729</v>
      </c>
      <c r="D320" s="206">
        <f t="shared" si="33"/>
        <v>0.19468513853904282</v>
      </c>
      <c r="E320" s="208">
        <f t="shared" si="34"/>
        <v>0.33</v>
      </c>
      <c r="F320" s="207">
        <v>0</v>
      </c>
      <c r="G320" s="207">
        <v>618.32000000000005</v>
      </c>
      <c r="H320" s="207">
        <v>695.61</v>
      </c>
      <c r="I320" s="214">
        <v>3836</v>
      </c>
      <c r="J320" s="211">
        <f t="shared" si="35"/>
        <v>9.6624685138539043E-2</v>
      </c>
      <c r="K320" s="212">
        <f t="shared" si="36"/>
        <v>0.26</v>
      </c>
      <c r="L320" s="214">
        <v>0</v>
      </c>
      <c r="M320" s="213">
        <v>306.88</v>
      </c>
      <c r="N320" s="213">
        <v>345.24</v>
      </c>
      <c r="O320" s="242">
        <f t="shared" si="32"/>
        <v>0.35970000000000596</v>
      </c>
      <c r="P320" s="242"/>
      <c r="Q320" s="179"/>
      <c r="R320" s="179"/>
      <c r="S320" s="179"/>
      <c r="T320" s="179"/>
      <c r="U320" s="179"/>
      <c r="V320" s="179"/>
      <c r="W320" s="179"/>
      <c r="X320" s="179"/>
      <c r="Y320" s="179"/>
      <c r="Z320" s="179"/>
      <c r="AA320" s="222"/>
      <c r="AB320" s="222"/>
      <c r="AC320" s="222"/>
      <c r="AD320" s="179"/>
      <c r="AE320" s="179"/>
      <c r="AF320" s="179"/>
      <c r="AG320" s="179"/>
      <c r="AH320" s="179"/>
      <c r="AI320" s="179"/>
      <c r="AJ320" s="179"/>
    </row>
    <row r="321" spans="2:36" x14ac:dyDescent="0.3">
      <c r="B321" s="224">
        <v>39800</v>
      </c>
      <c r="C321" s="209">
        <v>7762</v>
      </c>
      <c r="D321" s="206">
        <f t="shared" si="33"/>
        <v>0.1950251256281407</v>
      </c>
      <c r="E321" s="208">
        <f t="shared" si="34"/>
        <v>0.33</v>
      </c>
      <c r="F321" s="207">
        <v>0</v>
      </c>
      <c r="G321" s="207">
        <v>620.96</v>
      </c>
      <c r="H321" s="207">
        <v>698.58</v>
      </c>
      <c r="I321" s="214">
        <v>3860</v>
      </c>
      <c r="J321" s="211">
        <f t="shared" si="35"/>
        <v>9.6984924623115573E-2</v>
      </c>
      <c r="K321" s="212">
        <f t="shared" si="36"/>
        <v>0.24</v>
      </c>
      <c r="L321" s="214">
        <v>0</v>
      </c>
      <c r="M321" s="213">
        <v>308.8</v>
      </c>
      <c r="N321" s="213">
        <v>347.4</v>
      </c>
      <c r="O321" s="242">
        <f t="shared" si="32"/>
        <v>0.35969999999999913</v>
      </c>
      <c r="P321" s="242"/>
      <c r="Q321" s="179"/>
      <c r="R321" s="179"/>
      <c r="S321" s="179"/>
      <c r="T321" s="179"/>
      <c r="U321" s="179"/>
      <c r="V321" s="179"/>
      <c r="W321" s="179"/>
      <c r="X321" s="179"/>
      <c r="Y321" s="179"/>
      <c r="Z321" s="179"/>
      <c r="AA321" s="222"/>
      <c r="AB321" s="222"/>
      <c r="AC321" s="222"/>
      <c r="AD321" s="179"/>
      <c r="AE321" s="179"/>
      <c r="AF321" s="179"/>
      <c r="AG321" s="179"/>
      <c r="AH321" s="179"/>
      <c r="AI321" s="179"/>
      <c r="AJ321" s="179"/>
    </row>
    <row r="322" spans="2:36" x14ac:dyDescent="0.3">
      <c r="B322" s="224">
        <v>39900</v>
      </c>
      <c r="C322" s="209">
        <v>7795</v>
      </c>
      <c r="D322" s="206">
        <f t="shared" si="33"/>
        <v>0.19536340852130327</v>
      </c>
      <c r="E322" s="208">
        <f t="shared" si="34"/>
        <v>0.33</v>
      </c>
      <c r="F322" s="207">
        <v>0</v>
      </c>
      <c r="G322" s="207">
        <v>623.6</v>
      </c>
      <c r="H322" s="207">
        <v>701.55</v>
      </c>
      <c r="I322" s="214">
        <v>3886</v>
      </c>
      <c r="J322" s="211">
        <f t="shared" si="35"/>
        <v>9.7393483709273185E-2</v>
      </c>
      <c r="K322" s="212">
        <f t="shared" si="36"/>
        <v>0.26</v>
      </c>
      <c r="L322" s="214">
        <v>0</v>
      </c>
      <c r="M322" s="213">
        <v>310.88</v>
      </c>
      <c r="N322" s="213">
        <v>349.74</v>
      </c>
      <c r="O322" s="242">
        <f t="shared" si="32"/>
        <v>0.3596999999999923</v>
      </c>
      <c r="P322" s="242"/>
      <c r="Q322" s="179"/>
      <c r="R322" s="179"/>
      <c r="S322" s="179"/>
      <c r="T322" s="179"/>
      <c r="U322" s="179"/>
      <c r="V322" s="179"/>
      <c r="W322" s="179"/>
      <c r="X322" s="179"/>
      <c r="Y322" s="179"/>
      <c r="Z322" s="179"/>
      <c r="AA322" s="222"/>
      <c r="AB322" s="222"/>
      <c r="AC322" s="222"/>
      <c r="AD322" s="179"/>
      <c r="AE322" s="179"/>
      <c r="AF322" s="179"/>
      <c r="AG322" s="179"/>
      <c r="AH322" s="179"/>
      <c r="AI322" s="179"/>
      <c r="AJ322" s="179"/>
    </row>
    <row r="323" spans="2:36" x14ac:dyDescent="0.3">
      <c r="B323" s="224">
        <v>40000</v>
      </c>
      <c r="C323" s="209">
        <v>7828</v>
      </c>
      <c r="D323" s="206">
        <f t="shared" si="33"/>
        <v>0.19570000000000001</v>
      </c>
      <c r="E323" s="208">
        <f t="shared" si="34"/>
        <v>0.33</v>
      </c>
      <c r="F323" s="207">
        <v>0</v>
      </c>
      <c r="G323" s="207">
        <v>626.24</v>
      </c>
      <c r="H323" s="207">
        <v>704.52</v>
      </c>
      <c r="I323" s="214">
        <v>3912</v>
      </c>
      <c r="J323" s="211">
        <f t="shared" si="35"/>
        <v>9.7799999999999998E-2</v>
      </c>
      <c r="K323" s="212">
        <f t="shared" si="36"/>
        <v>0.26</v>
      </c>
      <c r="L323" s="214">
        <v>0</v>
      </c>
      <c r="M323" s="213">
        <v>312.95999999999998</v>
      </c>
      <c r="N323" s="213">
        <v>352.08</v>
      </c>
      <c r="O323" s="242">
        <f t="shared" si="32"/>
        <v>0.35970000000000479</v>
      </c>
      <c r="P323" s="242"/>
      <c r="Q323" s="179"/>
      <c r="R323" s="179"/>
      <c r="S323" s="179"/>
      <c r="T323" s="179"/>
      <c r="U323" s="179"/>
      <c r="V323" s="179"/>
      <c r="W323" s="179"/>
      <c r="X323" s="179"/>
      <c r="Y323" s="179"/>
      <c r="Z323" s="179"/>
      <c r="AA323" s="222"/>
      <c r="AB323" s="222"/>
      <c r="AC323" s="222"/>
      <c r="AD323" s="179"/>
      <c r="AE323" s="179"/>
      <c r="AF323" s="179"/>
      <c r="AG323" s="179"/>
      <c r="AH323" s="179"/>
      <c r="AI323" s="179"/>
      <c r="AJ323" s="179"/>
    </row>
    <row r="324" spans="2:36" x14ac:dyDescent="0.3">
      <c r="B324" s="224">
        <v>40100</v>
      </c>
      <c r="C324" s="209">
        <v>7862</v>
      </c>
      <c r="D324" s="206">
        <f t="shared" si="33"/>
        <v>0.19605985037406484</v>
      </c>
      <c r="E324" s="208">
        <f t="shared" si="34"/>
        <v>0.34</v>
      </c>
      <c r="F324" s="207">
        <v>0</v>
      </c>
      <c r="G324" s="207">
        <v>628.96</v>
      </c>
      <c r="H324" s="207">
        <v>707.58</v>
      </c>
      <c r="I324" s="214">
        <v>3938</v>
      </c>
      <c r="J324" s="211">
        <f t="shared" si="35"/>
        <v>9.8204488778054863E-2</v>
      </c>
      <c r="K324" s="212">
        <f t="shared" si="36"/>
        <v>0.26</v>
      </c>
      <c r="L324" s="214">
        <v>0</v>
      </c>
      <c r="M324" s="213">
        <v>315.04000000000002</v>
      </c>
      <c r="N324" s="213">
        <v>354.42</v>
      </c>
      <c r="O324" s="242">
        <f t="shared" si="32"/>
        <v>0.37059999999999943</v>
      </c>
      <c r="P324" s="242"/>
      <c r="Q324" s="179"/>
      <c r="R324" s="179"/>
      <c r="S324" s="179"/>
      <c r="T324" s="179"/>
      <c r="U324" s="179"/>
      <c r="V324" s="179"/>
      <c r="W324" s="179"/>
      <c r="X324" s="179"/>
      <c r="Y324" s="179"/>
      <c r="Z324" s="179"/>
      <c r="AA324" s="222"/>
      <c r="AB324" s="222"/>
      <c r="AC324" s="222"/>
      <c r="AD324" s="179"/>
      <c r="AE324" s="179"/>
      <c r="AF324" s="179"/>
      <c r="AG324" s="179"/>
      <c r="AH324" s="179"/>
      <c r="AI324" s="179"/>
      <c r="AJ324" s="179"/>
    </row>
    <row r="325" spans="2:36" x14ac:dyDescent="0.3">
      <c r="B325" s="224">
        <v>40200</v>
      </c>
      <c r="C325" s="209">
        <v>7895</v>
      </c>
      <c r="D325" s="206">
        <f t="shared" si="33"/>
        <v>0.19639303482587064</v>
      </c>
      <c r="E325" s="208">
        <f t="shared" si="34"/>
        <v>0.33</v>
      </c>
      <c r="F325" s="207">
        <v>0</v>
      </c>
      <c r="G325" s="207">
        <v>631.6</v>
      </c>
      <c r="H325" s="207">
        <v>710.55</v>
      </c>
      <c r="I325" s="214">
        <v>3962</v>
      </c>
      <c r="J325" s="211">
        <f t="shared" si="35"/>
        <v>9.8557213930348261E-2</v>
      </c>
      <c r="K325" s="212">
        <f t="shared" si="36"/>
        <v>0.24</v>
      </c>
      <c r="L325" s="214">
        <v>0</v>
      </c>
      <c r="M325" s="213">
        <v>316.95999999999998</v>
      </c>
      <c r="N325" s="213">
        <v>356.58</v>
      </c>
      <c r="O325" s="242">
        <f t="shared" ref="O325:O388" si="37">(C325+F325+H325-C324-F324-H324)/100</f>
        <v>0.3596999999999923</v>
      </c>
      <c r="P325" s="242"/>
      <c r="Q325" s="179"/>
      <c r="R325" s="179"/>
      <c r="S325" s="179"/>
      <c r="T325" s="179"/>
      <c r="U325" s="179"/>
      <c r="V325" s="179"/>
      <c r="W325" s="179"/>
      <c r="X325" s="179"/>
      <c r="Y325" s="179"/>
      <c r="Z325" s="179"/>
      <c r="AA325" s="222"/>
      <c r="AB325" s="222"/>
      <c r="AC325" s="222"/>
      <c r="AD325" s="179"/>
      <c r="AE325" s="179"/>
      <c r="AF325" s="179"/>
      <c r="AG325" s="179"/>
      <c r="AH325" s="179"/>
      <c r="AI325" s="179"/>
      <c r="AJ325" s="179"/>
    </row>
    <row r="326" spans="2:36" x14ac:dyDescent="0.3">
      <c r="B326" s="224">
        <v>40300</v>
      </c>
      <c r="C326" s="209">
        <v>7928</v>
      </c>
      <c r="D326" s="206">
        <f t="shared" si="33"/>
        <v>0.19672456575682382</v>
      </c>
      <c r="E326" s="208">
        <f t="shared" si="34"/>
        <v>0.33</v>
      </c>
      <c r="F326" s="207">
        <v>0</v>
      </c>
      <c r="G326" s="207">
        <v>634.24</v>
      </c>
      <c r="H326" s="207">
        <v>713.52</v>
      </c>
      <c r="I326" s="214">
        <v>3988</v>
      </c>
      <c r="J326" s="211">
        <f t="shared" si="35"/>
        <v>9.8957816377171215E-2</v>
      </c>
      <c r="K326" s="212">
        <f t="shared" si="36"/>
        <v>0.26</v>
      </c>
      <c r="L326" s="214">
        <v>0</v>
      </c>
      <c r="M326" s="213">
        <v>319.04000000000002</v>
      </c>
      <c r="N326" s="213">
        <v>358.92</v>
      </c>
      <c r="O326" s="242">
        <f t="shared" si="37"/>
        <v>0.35970000000000479</v>
      </c>
      <c r="P326" s="242"/>
      <c r="Q326" s="179"/>
      <c r="R326" s="179"/>
      <c r="S326" s="179"/>
      <c r="T326" s="179"/>
      <c r="U326" s="179"/>
      <c r="V326" s="179"/>
      <c r="W326" s="179"/>
      <c r="X326" s="179"/>
      <c r="Y326" s="179"/>
      <c r="Z326" s="179"/>
      <c r="AA326" s="222"/>
      <c r="AB326" s="222"/>
      <c r="AC326" s="222"/>
      <c r="AD326" s="179"/>
      <c r="AE326" s="179"/>
      <c r="AF326" s="179"/>
      <c r="AG326" s="179"/>
      <c r="AH326" s="179"/>
      <c r="AI326" s="179"/>
      <c r="AJ326" s="179"/>
    </row>
    <row r="327" spans="2:36" x14ac:dyDescent="0.3">
      <c r="B327" s="224">
        <v>40400</v>
      </c>
      <c r="C327" s="209">
        <v>7962</v>
      </c>
      <c r="D327" s="206">
        <f t="shared" si="33"/>
        <v>0.19707920792079209</v>
      </c>
      <c r="E327" s="208">
        <f t="shared" si="34"/>
        <v>0.34</v>
      </c>
      <c r="F327" s="207">
        <v>0</v>
      </c>
      <c r="G327" s="207">
        <v>636.96</v>
      </c>
      <c r="H327" s="207">
        <v>716.58</v>
      </c>
      <c r="I327" s="214">
        <v>4014</v>
      </c>
      <c r="J327" s="211">
        <f t="shared" si="35"/>
        <v>9.9356435643564361E-2</v>
      </c>
      <c r="K327" s="212">
        <f t="shared" si="36"/>
        <v>0.26</v>
      </c>
      <c r="L327" s="214">
        <v>0</v>
      </c>
      <c r="M327" s="213">
        <v>321.12</v>
      </c>
      <c r="N327" s="213">
        <v>361.26</v>
      </c>
      <c r="O327" s="242">
        <f t="shared" si="37"/>
        <v>0.37059999999999943</v>
      </c>
      <c r="P327" s="242"/>
      <c r="Q327" s="179"/>
      <c r="R327" s="179"/>
      <c r="S327" s="179"/>
      <c r="T327" s="179"/>
      <c r="U327" s="179"/>
      <c r="V327" s="179"/>
      <c r="W327" s="179"/>
      <c r="X327" s="179"/>
      <c r="Y327" s="179"/>
      <c r="Z327" s="179"/>
      <c r="AA327" s="222"/>
      <c r="AB327" s="222"/>
      <c r="AC327" s="222"/>
      <c r="AD327" s="179"/>
      <c r="AE327" s="179"/>
      <c r="AF327" s="179"/>
      <c r="AG327" s="179"/>
      <c r="AH327" s="179"/>
      <c r="AI327" s="179"/>
      <c r="AJ327" s="179"/>
    </row>
    <row r="328" spans="2:36" x14ac:dyDescent="0.3">
      <c r="B328" s="224">
        <v>40500</v>
      </c>
      <c r="C328" s="209">
        <v>7995</v>
      </c>
      <c r="D328" s="206">
        <f t="shared" si="33"/>
        <v>0.19740740740740742</v>
      </c>
      <c r="E328" s="208">
        <f t="shared" si="34"/>
        <v>0.33</v>
      </c>
      <c r="F328" s="207">
        <v>0</v>
      </c>
      <c r="G328" s="207">
        <v>639.6</v>
      </c>
      <c r="H328" s="207">
        <v>719.55</v>
      </c>
      <c r="I328" s="214">
        <v>4040</v>
      </c>
      <c r="J328" s="211">
        <f t="shared" si="35"/>
        <v>9.9753086419753084E-2</v>
      </c>
      <c r="K328" s="212">
        <f t="shared" si="36"/>
        <v>0.26</v>
      </c>
      <c r="L328" s="214">
        <v>0</v>
      </c>
      <c r="M328" s="213">
        <v>323.2</v>
      </c>
      <c r="N328" s="213">
        <v>363.6</v>
      </c>
      <c r="O328" s="242">
        <f t="shared" si="37"/>
        <v>0.3596999999999923</v>
      </c>
      <c r="P328" s="242"/>
      <c r="Q328" s="179"/>
      <c r="R328" s="179"/>
      <c r="S328" s="179"/>
      <c r="T328" s="179"/>
      <c r="U328" s="179"/>
      <c r="V328" s="179"/>
      <c r="W328" s="179"/>
      <c r="X328" s="179"/>
      <c r="Y328" s="179"/>
      <c r="Z328" s="179"/>
      <c r="AA328" s="222"/>
      <c r="AB328" s="222"/>
      <c r="AC328" s="222"/>
      <c r="AD328" s="179"/>
      <c r="AE328" s="179"/>
      <c r="AF328" s="179"/>
      <c r="AG328" s="179"/>
      <c r="AH328" s="179"/>
      <c r="AI328" s="179"/>
      <c r="AJ328" s="179"/>
    </row>
    <row r="329" spans="2:36" x14ac:dyDescent="0.3">
      <c r="B329" s="224">
        <v>40600</v>
      </c>
      <c r="C329" s="209">
        <v>8028</v>
      </c>
      <c r="D329" s="206">
        <f t="shared" si="33"/>
        <v>0.19773399014778326</v>
      </c>
      <c r="E329" s="208">
        <f t="shared" si="34"/>
        <v>0.33</v>
      </c>
      <c r="F329" s="207">
        <v>0</v>
      </c>
      <c r="G329" s="207">
        <v>642.24</v>
      </c>
      <c r="H329" s="207">
        <v>722.52</v>
      </c>
      <c r="I329" s="214">
        <v>4066</v>
      </c>
      <c r="J329" s="211">
        <f t="shared" si="35"/>
        <v>0.10014778325123153</v>
      </c>
      <c r="K329" s="212">
        <f t="shared" si="36"/>
        <v>0.26</v>
      </c>
      <c r="L329" s="214">
        <v>0</v>
      </c>
      <c r="M329" s="213">
        <v>325.27999999999997</v>
      </c>
      <c r="N329" s="213">
        <v>365.94</v>
      </c>
      <c r="O329" s="242">
        <f t="shared" si="37"/>
        <v>0.35970000000000479</v>
      </c>
      <c r="P329" s="242"/>
      <c r="Q329" s="179"/>
      <c r="R329" s="179"/>
      <c r="S329" s="179"/>
      <c r="T329" s="179"/>
      <c r="U329" s="179"/>
      <c r="V329" s="179"/>
      <c r="W329" s="179"/>
      <c r="X329" s="179"/>
      <c r="Y329" s="179"/>
      <c r="Z329" s="179"/>
      <c r="AA329" s="222"/>
      <c r="AB329" s="222"/>
      <c r="AC329" s="222"/>
      <c r="AD329" s="179"/>
      <c r="AE329" s="179"/>
      <c r="AF329" s="179"/>
      <c r="AG329" s="179"/>
      <c r="AH329" s="179"/>
      <c r="AI329" s="179"/>
      <c r="AJ329" s="179"/>
    </row>
    <row r="330" spans="2:36" x14ac:dyDescent="0.3">
      <c r="B330" s="224">
        <v>40700</v>
      </c>
      <c r="C330" s="209">
        <v>8062</v>
      </c>
      <c r="D330" s="206">
        <f t="shared" si="33"/>
        <v>0.1980835380835381</v>
      </c>
      <c r="E330" s="208">
        <f t="shared" si="34"/>
        <v>0.34</v>
      </c>
      <c r="F330" s="207">
        <v>0</v>
      </c>
      <c r="G330" s="207">
        <v>644.96</v>
      </c>
      <c r="H330" s="207">
        <v>725.58</v>
      </c>
      <c r="I330" s="214">
        <v>4090</v>
      </c>
      <c r="J330" s="211">
        <f t="shared" si="35"/>
        <v>0.1004914004914005</v>
      </c>
      <c r="K330" s="212">
        <f t="shared" si="36"/>
        <v>0.24</v>
      </c>
      <c r="L330" s="214">
        <v>0</v>
      </c>
      <c r="M330" s="213">
        <v>327.2</v>
      </c>
      <c r="N330" s="213">
        <v>368.1</v>
      </c>
      <c r="O330" s="242">
        <f t="shared" si="37"/>
        <v>0.37059999999999943</v>
      </c>
      <c r="P330" s="242"/>
      <c r="Q330" s="179"/>
      <c r="R330" s="179"/>
      <c r="S330" s="179"/>
      <c r="T330" s="179"/>
      <c r="U330" s="179"/>
      <c r="V330" s="179"/>
      <c r="W330" s="179"/>
      <c r="X330" s="179"/>
      <c r="Y330" s="179"/>
      <c r="Z330" s="179"/>
      <c r="AA330" s="222"/>
      <c r="AB330" s="222"/>
      <c r="AC330" s="222"/>
      <c r="AD330" s="179"/>
      <c r="AE330" s="179"/>
      <c r="AF330" s="179"/>
      <c r="AG330" s="179"/>
      <c r="AH330" s="179"/>
      <c r="AI330" s="179"/>
      <c r="AJ330" s="179"/>
    </row>
    <row r="331" spans="2:36" x14ac:dyDescent="0.3">
      <c r="B331" s="224">
        <v>40800</v>
      </c>
      <c r="C331" s="209">
        <v>8095</v>
      </c>
      <c r="D331" s="206">
        <f t="shared" si="33"/>
        <v>0.19840686274509803</v>
      </c>
      <c r="E331" s="208">
        <f t="shared" si="34"/>
        <v>0.33</v>
      </c>
      <c r="F331" s="207">
        <v>0</v>
      </c>
      <c r="G331" s="207">
        <v>647.6</v>
      </c>
      <c r="H331" s="207">
        <v>728.55</v>
      </c>
      <c r="I331" s="214">
        <v>4116</v>
      </c>
      <c r="J331" s="211">
        <f t="shared" si="35"/>
        <v>0.10088235294117646</v>
      </c>
      <c r="K331" s="212">
        <f t="shared" si="36"/>
        <v>0.26</v>
      </c>
      <c r="L331" s="214">
        <v>0</v>
      </c>
      <c r="M331" s="213">
        <v>329.28</v>
      </c>
      <c r="N331" s="213">
        <v>370.44</v>
      </c>
      <c r="O331" s="242">
        <f t="shared" si="37"/>
        <v>0.3596999999999923</v>
      </c>
      <c r="P331" s="242"/>
      <c r="Q331" s="179"/>
      <c r="R331" s="179"/>
      <c r="S331" s="179"/>
      <c r="T331" s="179"/>
      <c r="U331" s="179"/>
      <c r="V331" s="179"/>
      <c r="W331" s="179"/>
      <c r="X331" s="179"/>
      <c r="Y331" s="179"/>
      <c r="Z331" s="179"/>
      <c r="AA331" s="222"/>
      <c r="AB331" s="222"/>
      <c r="AC331" s="222"/>
      <c r="AD331" s="179"/>
      <c r="AE331" s="179"/>
      <c r="AF331" s="179"/>
      <c r="AG331" s="179"/>
      <c r="AH331" s="179"/>
      <c r="AI331" s="179"/>
      <c r="AJ331" s="179"/>
    </row>
    <row r="332" spans="2:36" x14ac:dyDescent="0.3">
      <c r="B332" s="224">
        <v>40900</v>
      </c>
      <c r="C332" s="209">
        <v>8129</v>
      </c>
      <c r="D332" s="206">
        <f t="shared" si="33"/>
        <v>0.19875305623471884</v>
      </c>
      <c r="E332" s="208">
        <f t="shared" si="34"/>
        <v>0.34</v>
      </c>
      <c r="F332" s="207">
        <v>0</v>
      </c>
      <c r="G332" s="207">
        <v>650.32000000000005</v>
      </c>
      <c r="H332" s="207">
        <v>731.61</v>
      </c>
      <c r="I332" s="214">
        <v>4142</v>
      </c>
      <c r="J332" s="211">
        <f t="shared" si="35"/>
        <v>0.10127139364303178</v>
      </c>
      <c r="K332" s="212">
        <f t="shared" si="36"/>
        <v>0.26</v>
      </c>
      <c r="L332" s="214">
        <v>0</v>
      </c>
      <c r="M332" s="213">
        <v>331.36</v>
      </c>
      <c r="N332" s="213">
        <v>372.78</v>
      </c>
      <c r="O332" s="242">
        <f t="shared" si="37"/>
        <v>0.37060000000000626</v>
      </c>
      <c r="P332" s="242"/>
      <c r="Q332" s="179"/>
      <c r="R332" s="179"/>
      <c r="S332" s="179"/>
      <c r="T332" s="179"/>
      <c r="U332" s="179"/>
      <c r="V332" s="179"/>
      <c r="W332" s="179"/>
      <c r="X332" s="179"/>
      <c r="Y332" s="179"/>
      <c r="Z332" s="179"/>
      <c r="AA332" s="222"/>
      <c r="AB332" s="222"/>
      <c r="AC332" s="222"/>
      <c r="AD332" s="179"/>
      <c r="AE332" s="179"/>
      <c r="AF332" s="179"/>
      <c r="AG332" s="179"/>
      <c r="AH332" s="179"/>
      <c r="AI332" s="179"/>
      <c r="AJ332" s="179"/>
    </row>
    <row r="333" spans="2:36" x14ac:dyDescent="0.3">
      <c r="B333" s="224">
        <v>41000</v>
      </c>
      <c r="C333" s="209">
        <v>8163</v>
      </c>
      <c r="D333" s="206">
        <f t="shared" si="33"/>
        <v>0.19909756097560977</v>
      </c>
      <c r="E333" s="208">
        <f t="shared" si="34"/>
        <v>0.34</v>
      </c>
      <c r="F333" s="207">
        <v>0</v>
      </c>
      <c r="G333" s="207">
        <v>653.04</v>
      </c>
      <c r="H333" s="207">
        <v>734.67</v>
      </c>
      <c r="I333" s="214">
        <v>4168</v>
      </c>
      <c r="J333" s="211">
        <f t="shared" si="35"/>
        <v>0.10165853658536585</v>
      </c>
      <c r="K333" s="212">
        <f t="shared" si="36"/>
        <v>0.26</v>
      </c>
      <c r="L333" s="214">
        <v>0</v>
      </c>
      <c r="M333" s="213">
        <v>333.44</v>
      </c>
      <c r="N333" s="213">
        <v>375.12</v>
      </c>
      <c r="O333" s="242">
        <f t="shared" si="37"/>
        <v>0.3706000000000006</v>
      </c>
      <c r="P333" s="242"/>
      <c r="Q333" s="179"/>
      <c r="R333" s="179"/>
      <c r="S333" s="179"/>
      <c r="T333" s="179"/>
      <c r="U333" s="179"/>
      <c r="V333" s="179"/>
      <c r="W333" s="179"/>
      <c r="X333" s="179"/>
      <c r="Y333" s="179"/>
      <c r="Z333" s="179"/>
      <c r="AA333" s="222"/>
      <c r="AB333" s="222"/>
      <c r="AC333" s="222"/>
      <c r="AD333" s="179"/>
      <c r="AE333" s="179"/>
      <c r="AF333" s="179"/>
      <c r="AG333" s="179"/>
      <c r="AH333" s="179"/>
      <c r="AI333" s="179"/>
      <c r="AJ333" s="179"/>
    </row>
    <row r="334" spans="2:36" x14ac:dyDescent="0.3">
      <c r="B334" s="224">
        <v>41100</v>
      </c>
      <c r="C334" s="209">
        <v>8196</v>
      </c>
      <c r="D334" s="206">
        <f t="shared" si="33"/>
        <v>0.19941605839416057</v>
      </c>
      <c r="E334" s="208">
        <f t="shared" si="34"/>
        <v>0.33</v>
      </c>
      <c r="F334" s="207">
        <v>0</v>
      </c>
      <c r="G334" s="207">
        <v>655.68</v>
      </c>
      <c r="H334" s="207">
        <v>737.64</v>
      </c>
      <c r="I334" s="214">
        <v>4194</v>
      </c>
      <c r="J334" s="211">
        <f t="shared" si="35"/>
        <v>0.10204379562043796</v>
      </c>
      <c r="K334" s="212">
        <f t="shared" si="36"/>
        <v>0.26</v>
      </c>
      <c r="L334" s="214">
        <v>0</v>
      </c>
      <c r="M334" s="213">
        <v>335.52</v>
      </c>
      <c r="N334" s="213">
        <v>377.46</v>
      </c>
      <c r="O334" s="242">
        <f t="shared" si="37"/>
        <v>0.35969999999999458</v>
      </c>
      <c r="P334" s="242"/>
      <c r="Q334" s="179"/>
      <c r="R334" s="179"/>
      <c r="S334" s="179"/>
      <c r="T334" s="179"/>
      <c r="U334" s="179"/>
      <c r="V334" s="179"/>
      <c r="W334" s="179"/>
      <c r="X334" s="179"/>
      <c r="Y334" s="179"/>
      <c r="Z334" s="179"/>
      <c r="AA334" s="222"/>
      <c r="AB334" s="222"/>
      <c r="AC334" s="222"/>
      <c r="AD334" s="179"/>
      <c r="AE334" s="179"/>
      <c r="AF334" s="179"/>
      <c r="AG334" s="179"/>
      <c r="AH334" s="179"/>
      <c r="AI334" s="179"/>
      <c r="AJ334" s="179"/>
    </row>
    <row r="335" spans="2:36" x14ac:dyDescent="0.3">
      <c r="B335" s="224">
        <v>41200</v>
      </c>
      <c r="C335" s="209">
        <v>8230</v>
      </c>
      <c r="D335" s="206">
        <f t="shared" si="33"/>
        <v>0.19975728155339806</v>
      </c>
      <c r="E335" s="208">
        <f t="shared" si="34"/>
        <v>0.34</v>
      </c>
      <c r="F335" s="207">
        <v>0</v>
      </c>
      <c r="G335" s="207">
        <v>658.4</v>
      </c>
      <c r="H335" s="207">
        <v>740.7</v>
      </c>
      <c r="I335" s="214">
        <v>4220</v>
      </c>
      <c r="J335" s="211">
        <f t="shared" si="35"/>
        <v>0.10242718446601942</v>
      </c>
      <c r="K335" s="212">
        <f t="shared" si="36"/>
        <v>0.26</v>
      </c>
      <c r="L335" s="214">
        <v>0</v>
      </c>
      <c r="M335" s="213">
        <v>337.6</v>
      </c>
      <c r="N335" s="213">
        <v>379.8</v>
      </c>
      <c r="O335" s="242">
        <f t="shared" si="37"/>
        <v>0.37060000000000742</v>
      </c>
      <c r="P335" s="242"/>
      <c r="Q335" s="179"/>
      <c r="R335" s="179"/>
      <c r="S335" s="179"/>
      <c r="T335" s="179"/>
      <c r="U335" s="179"/>
      <c r="V335" s="179"/>
      <c r="W335" s="179"/>
      <c r="X335" s="179"/>
      <c r="Y335" s="179"/>
      <c r="Z335" s="179"/>
      <c r="AA335" s="222"/>
      <c r="AB335" s="222"/>
      <c r="AC335" s="222"/>
      <c r="AD335" s="179"/>
      <c r="AE335" s="179"/>
      <c r="AF335" s="179"/>
      <c r="AG335" s="179"/>
      <c r="AH335" s="179"/>
      <c r="AI335" s="179"/>
      <c r="AJ335" s="179"/>
    </row>
    <row r="336" spans="2:36" x14ac:dyDescent="0.3">
      <c r="B336" s="224">
        <v>41300</v>
      </c>
      <c r="C336" s="209">
        <v>8264</v>
      </c>
      <c r="D336" s="206">
        <f t="shared" si="33"/>
        <v>0.20009685230024213</v>
      </c>
      <c r="E336" s="208">
        <f t="shared" si="34"/>
        <v>0.34</v>
      </c>
      <c r="F336" s="207">
        <v>0</v>
      </c>
      <c r="G336" s="207">
        <v>661.12</v>
      </c>
      <c r="H336" s="207">
        <v>743.76</v>
      </c>
      <c r="I336" s="214">
        <v>4246</v>
      </c>
      <c r="J336" s="211">
        <f t="shared" si="35"/>
        <v>0.1028087167070218</v>
      </c>
      <c r="K336" s="212">
        <f t="shared" si="36"/>
        <v>0.26</v>
      </c>
      <c r="L336" s="214">
        <v>0</v>
      </c>
      <c r="M336" s="213">
        <v>339.68</v>
      </c>
      <c r="N336" s="213">
        <v>382.14</v>
      </c>
      <c r="O336" s="242">
        <f t="shared" si="37"/>
        <v>0.37060000000000171</v>
      </c>
      <c r="P336" s="242"/>
      <c r="Q336" s="179"/>
      <c r="R336" s="179"/>
      <c r="S336" s="179"/>
      <c r="T336" s="179"/>
      <c r="U336" s="179"/>
      <c r="V336" s="179"/>
      <c r="W336" s="179"/>
      <c r="X336" s="179"/>
      <c r="Y336" s="179"/>
      <c r="Z336" s="179"/>
      <c r="AA336" s="222"/>
      <c r="AB336" s="222"/>
      <c r="AC336" s="222"/>
      <c r="AD336" s="179"/>
      <c r="AE336" s="179"/>
      <c r="AF336" s="179"/>
      <c r="AG336" s="179"/>
      <c r="AH336" s="179"/>
      <c r="AI336" s="179"/>
      <c r="AJ336" s="179"/>
    </row>
    <row r="337" spans="2:36" x14ac:dyDescent="0.3">
      <c r="B337" s="224">
        <v>41400</v>
      </c>
      <c r="C337" s="209">
        <v>8297</v>
      </c>
      <c r="D337" s="206">
        <f t="shared" si="33"/>
        <v>0.20041062801932366</v>
      </c>
      <c r="E337" s="208">
        <f t="shared" si="34"/>
        <v>0.33</v>
      </c>
      <c r="F337" s="207">
        <v>0</v>
      </c>
      <c r="G337" s="207">
        <v>663.76</v>
      </c>
      <c r="H337" s="207">
        <v>746.73</v>
      </c>
      <c r="I337" s="214">
        <v>4270</v>
      </c>
      <c r="J337" s="211">
        <f t="shared" si="35"/>
        <v>0.10314009661835749</v>
      </c>
      <c r="K337" s="212">
        <f t="shared" si="36"/>
        <v>0.24</v>
      </c>
      <c r="L337" s="214">
        <v>0</v>
      </c>
      <c r="M337" s="213">
        <v>341.6</v>
      </c>
      <c r="N337" s="213">
        <v>384.3</v>
      </c>
      <c r="O337" s="242">
        <f t="shared" si="37"/>
        <v>0.35969999999999575</v>
      </c>
      <c r="P337" s="242"/>
      <c r="Q337" s="179"/>
      <c r="R337" s="179"/>
      <c r="S337" s="179"/>
      <c r="T337" s="179"/>
      <c r="U337" s="179"/>
      <c r="V337" s="179"/>
      <c r="W337" s="179"/>
      <c r="X337" s="179"/>
      <c r="Y337" s="179"/>
      <c r="Z337" s="179"/>
      <c r="AA337" s="222"/>
      <c r="AB337" s="222"/>
      <c r="AC337" s="222"/>
      <c r="AD337" s="179"/>
      <c r="AE337" s="179"/>
      <c r="AF337" s="179"/>
      <c r="AG337" s="179"/>
      <c r="AH337" s="179"/>
      <c r="AI337" s="179"/>
      <c r="AJ337" s="179"/>
    </row>
    <row r="338" spans="2:36" x14ac:dyDescent="0.3">
      <c r="B338" s="224">
        <v>41500</v>
      </c>
      <c r="C338" s="209">
        <v>8331</v>
      </c>
      <c r="D338" s="206">
        <f t="shared" si="33"/>
        <v>0.20074698795180723</v>
      </c>
      <c r="E338" s="208">
        <f t="shared" si="34"/>
        <v>0.34</v>
      </c>
      <c r="F338" s="207">
        <v>0</v>
      </c>
      <c r="G338" s="207">
        <v>666.48</v>
      </c>
      <c r="H338" s="207">
        <v>749.79</v>
      </c>
      <c r="I338" s="214">
        <v>4296</v>
      </c>
      <c r="J338" s="211">
        <f t="shared" si="35"/>
        <v>0.10351807228915663</v>
      </c>
      <c r="K338" s="212">
        <f t="shared" si="36"/>
        <v>0.26</v>
      </c>
      <c r="L338" s="214">
        <v>0</v>
      </c>
      <c r="M338" s="213">
        <v>343.68</v>
      </c>
      <c r="N338" s="213">
        <v>386.64</v>
      </c>
      <c r="O338" s="242">
        <f t="shared" si="37"/>
        <v>0.37060000000000853</v>
      </c>
      <c r="P338" s="242"/>
      <c r="Q338" s="179"/>
      <c r="R338" s="179"/>
      <c r="S338" s="179"/>
      <c r="T338" s="179"/>
      <c r="U338" s="179"/>
      <c r="V338" s="179"/>
      <c r="W338" s="179"/>
      <c r="X338" s="179"/>
      <c r="Y338" s="179"/>
      <c r="Z338" s="179"/>
      <c r="AA338" s="222"/>
      <c r="AB338" s="222"/>
      <c r="AC338" s="222"/>
      <c r="AD338" s="179"/>
      <c r="AE338" s="179"/>
      <c r="AF338" s="179"/>
      <c r="AG338" s="179"/>
      <c r="AH338" s="179"/>
      <c r="AI338" s="179"/>
      <c r="AJ338" s="179"/>
    </row>
    <row r="339" spans="2:36" x14ac:dyDescent="0.3">
      <c r="B339" s="224">
        <v>41600</v>
      </c>
      <c r="C339" s="209">
        <v>8365</v>
      </c>
      <c r="D339" s="206">
        <f t="shared" si="33"/>
        <v>0.20108173076923078</v>
      </c>
      <c r="E339" s="208">
        <f t="shared" si="34"/>
        <v>0.34</v>
      </c>
      <c r="F339" s="207">
        <v>0</v>
      </c>
      <c r="G339" s="207">
        <v>669.2</v>
      </c>
      <c r="H339" s="207">
        <v>752.85</v>
      </c>
      <c r="I339" s="214">
        <v>4322</v>
      </c>
      <c r="J339" s="211">
        <f t="shared" si="35"/>
        <v>0.10389423076923077</v>
      </c>
      <c r="K339" s="212">
        <f t="shared" si="36"/>
        <v>0.26</v>
      </c>
      <c r="L339" s="214">
        <v>0</v>
      </c>
      <c r="M339" s="213">
        <v>345.76</v>
      </c>
      <c r="N339" s="213">
        <v>388.98</v>
      </c>
      <c r="O339" s="242">
        <f t="shared" si="37"/>
        <v>0.37060000000000398</v>
      </c>
      <c r="P339" s="242"/>
      <c r="Q339" s="179"/>
      <c r="R339" s="179"/>
      <c r="S339" s="179"/>
      <c r="T339" s="179"/>
      <c r="U339" s="179"/>
      <c r="V339" s="179"/>
      <c r="W339" s="179"/>
      <c r="X339" s="179"/>
      <c r="Y339" s="179"/>
      <c r="Z339" s="179"/>
      <c r="AA339" s="222"/>
      <c r="AB339" s="222"/>
      <c r="AC339" s="222"/>
      <c r="AD339" s="179"/>
      <c r="AE339" s="179"/>
      <c r="AF339" s="179"/>
      <c r="AG339" s="179"/>
      <c r="AH339" s="179"/>
      <c r="AI339" s="179"/>
      <c r="AJ339" s="179"/>
    </row>
    <row r="340" spans="2:36" x14ac:dyDescent="0.3">
      <c r="B340" s="224">
        <v>41700</v>
      </c>
      <c r="C340" s="209">
        <v>8399</v>
      </c>
      <c r="D340" s="206">
        <f t="shared" si="33"/>
        <v>0.20141486810551559</v>
      </c>
      <c r="E340" s="208">
        <f t="shared" si="34"/>
        <v>0.34</v>
      </c>
      <c r="F340" s="207">
        <v>0</v>
      </c>
      <c r="G340" s="207">
        <v>671.92</v>
      </c>
      <c r="H340" s="207">
        <v>755.91</v>
      </c>
      <c r="I340" s="214">
        <v>4348</v>
      </c>
      <c r="J340" s="211">
        <f t="shared" si="35"/>
        <v>0.10426858513189448</v>
      </c>
      <c r="K340" s="212">
        <f t="shared" si="36"/>
        <v>0.26</v>
      </c>
      <c r="L340" s="214">
        <v>0</v>
      </c>
      <c r="M340" s="213">
        <v>347.84</v>
      </c>
      <c r="N340" s="213">
        <v>391.32</v>
      </c>
      <c r="O340" s="242">
        <f t="shared" si="37"/>
        <v>0.37059999999999832</v>
      </c>
      <c r="P340" s="242"/>
      <c r="Q340" s="179"/>
      <c r="R340" s="179"/>
      <c r="S340" s="179"/>
      <c r="T340" s="179"/>
      <c r="U340" s="179"/>
      <c r="V340" s="179"/>
      <c r="W340" s="179"/>
      <c r="X340" s="179"/>
      <c r="Y340" s="179"/>
      <c r="Z340" s="179"/>
      <c r="AA340" s="222"/>
      <c r="AB340" s="222"/>
      <c r="AC340" s="222"/>
      <c r="AD340" s="179"/>
      <c r="AE340" s="179"/>
      <c r="AF340" s="179"/>
      <c r="AG340" s="179"/>
      <c r="AH340" s="179"/>
      <c r="AI340" s="179"/>
      <c r="AJ340" s="179"/>
    </row>
    <row r="341" spans="2:36" x14ac:dyDescent="0.3">
      <c r="B341" s="224">
        <v>41800</v>
      </c>
      <c r="C341" s="209">
        <v>8433</v>
      </c>
      <c r="D341" s="206">
        <f t="shared" si="33"/>
        <v>0.20174641148325359</v>
      </c>
      <c r="E341" s="208">
        <f t="shared" si="34"/>
        <v>0.34</v>
      </c>
      <c r="F341" s="207">
        <v>0</v>
      </c>
      <c r="G341" s="207">
        <v>674.64</v>
      </c>
      <c r="H341" s="207">
        <v>758.97</v>
      </c>
      <c r="I341" s="214">
        <v>4374</v>
      </c>
      <c r="J341" s="211">
        <f t="shared" si="35"/>
        <v>0.10464114832535885</v>
      </c>
      <c r="K341" s="212">
        <f t="shared" si="36"/>
        <v>0.26</v>
      </c>
      <c r="L341" s="214">
        <v>0</v>
      </c>
      <c r="M341" s="213">
        <v>349.92</v>
      </c>
      <c r="N341" s="213">
        <v>393.66</v>
      </c>
      <c r="O341" s="242">
        <f t="shared" si="37"/>
        <v>0.37059999999999377</v>
      </c>
      <c r="P341" s="242"/>
      <c r="Q341" s="179"/>
      <c r="R341" s="179"/>
      <c r="S341" s="179"/>
      <c r="T341" s="179"/>
      <c r="U341" s="179"/>
      <c r="V341" s="179"/>
      <c r="W341" s="179"/>
      <c r="X341" s="179"/>
      <c r="Y341" s="179"/>
      <c r="Z341" s="179"/>
      <c r="AA341" s="222"/>
      <c r="AB341" s="222"/>
      <c r="AC341" s="222"/>
      <c r="AD341" s="179"/>
      <c r="AE341" s="179"/>
      <c r="AF341" s="179"/>
      <c r="AG341" s="179"/>
      <c r="AH341" s="179"/>
      <c r="AI341" s="179"/>
      <c r="AJ341" s="179"/>
    </row>
    <row r="342" spans="2:36" x14ac:dyDescent="0.3">
      <c r="B342" s="224">
        <v>41900</v>
      </c>
      <c r="C342" s="209">
        <v>8467</v>
      </c>
      <c r="D342" s="206">
        <f t="shared" si="33"/>
        <v>0.20207637231503581</v>
      </c>
      <c r="E342" s="208">
        <f t="shared" si="34"/>
        <v>0.34</v>
      </c>
      <c r="F342" s="207">
        <v>0</v>
      </c>
      <c r="G342" s="207">
        <v>677.36</v>
      </c>
      <c r="H342" s="207">
        <v>762.03</v>
      </c>
      <c r="I342" s="214">
        <v>4400</v>
      </c>
      <c r="J342" s="211">
        <f t="shared" si="35"/>
        <v>0.10501193317422435</v>
      </c>
      <c r="K342" s="212">
        <f t="shared" si="36"/>
        <v>0.26</v>
      </c>
      <c r="L342" s="214">
        <v>0</v>
      </c>
      <c r="M342" s="213">
        <v>352</v>
      </c>
      <c r="N342" s="213">
        <v>396</v>
      </c>
      <c r="O342" s="242">
        <f t="shared" si="37"/>
        <v>0.37060000000000626</v>
      </c>
      <c r="P342" s="242"/>
      <c r="Q342" s="179"/>
      <c r="R342" s="179"/>
      <c r="S342" s="179"/>
      <c r="T342" s="179"/>
      <c r="U342" s="179"/>
      <c r="V342" s="179"/>
      <c r="W342" s="179"/>
      <c r="X342" s="179"/>
      <c r="Y342" s="179"/>
      <c r="Z342" s="179"/>
      <c r="AA342" s="222"/>
      <c r="AB342" s="222"/>
      <c r="AC342" s="222"/>
      <c r="AD342" s="179"/>
      <c r="AE342" s="179"/>
      <c r="AF342" s="179"/>
      <c r="AG342" s="179"/>
      <c r="AH342" s="179"/>
      <c r="AI342" s="179"/>
      <c r="AJ342" s="179"/>
    </row>
    <row r="343" spans="2:36" x14ac:dyDescent="0.3">
      <c r="B343" s="224">
        <v>42000</v>
      </c>
      <c r="C343" s="209">
        <v>8500</v>
      </c>
      <c r="D343" s="206">
        <f t="shared" si="33"/>
        <v>0.20238095238095238</v>
      </c>
      <c r="E343" s="208">
        <f t="shared" si="34"/>
        <v>0.33</v>
      </c>
      <c r="F343" s="207">
        <v>0</v>
      </c>
      <c r="G343" s="207">
        <v>680</v>
      </c>
      <c r="H343" s="207">
        <v>765</v>
      </c>
      <c r="I343" s="214">
        <v>4426</v>
      </c>
      <c r="J343" s="211">
        <f t="shared" si="35"/>
        <v>0.10538095238095238</v>
      </c>
      <c r="K343" s="212">
        <f t="shared" si="36"/>
        <v>0.26</v>
      </c>
      <c r="L343" s="214">
        <v>0</v>
      </c>
      <c r="M343" s="213">
        <v>354.08</v>
      </c>
      <c r="N343" s="213">
        <v>398.34</v>
      </c>
      <c r="O343" s="242">
        <f t="shared" si="37"/>
        <v>0.3597000000000003</v>
      </c>
      <c r="P343" s="242"/>
      <c r="Q343" s="179"/>
      <c r="R343" s="179"/>
      <c r="S343" s="179"/>
      <c r="T343" s="179"/>
      <c r="U343" s="179"/>
      <c r="V343" s="179"/>
      <c r="W343" s="179"/>
      <c r="X343" s="179"/>
      <c r="Y343" s="179"/>
      <c r="Z343" s="179"/>
      <c r="AA343" s="222"/>
      <c r="AB343" s="222"/>
      <c r="AC343" s="222"/>
      <c r="AD343" s="179"/>
      <c r="AE343" s="179"/>
      <c r="AF343" s="179"/>
      <c r="AG343" s="179"/>
      <c r="AH343" s="179"/>
      <c r="AI343" s="179"/>
      <c r="AJ343" s="179"/>
    </row>
    <row r="344" spans="2:36" x14ac:dyDescent="0.3">
      <c r="B344" s="224">
        <v>42100</v>
      </c>
      <c r="C344" s="209">
        <v>8534</v>
      </c>
      <c r="D344" s="206">
        <f t="shared" ref="D344:D407" si="38">C344/B344</f>
        <v>0.20270783847980997</v>
      </c>
      <c r="E344" s="208">
        <f t="shared" ref="E344:E407" si="39">(C344-C343)/(B344-B343)</f>
        <v>0.34</v>
      </c>
      <c r="F344" s="207">
        <v>0</v>
      </c>
      <c r="G344" s="207">
        <v>682.72</v>
      </c>
      <c r="H344" s="207">
        <v>768.06</v>
      </c>
      <c r="I344" s="214">
        <v>4452</v>
      </c>
      <c r="J344" s="211">
        <f t="shared" si="35"/>
        <v>0.10574821852731592</v>
      </c>
      <c r="K344" s="212">
        <f t="shared" si="36"/>
        <v>0.26</v>
      </c>
      <c r="L344" s="214">
        <v>0</v>
      </c>
      <c r="M344" s="213">
        <v>356.16</v>
      </c>
      <c r="N344" s="213">
        <v>400.68</v>
      </c>
      <c r="O344" s="242">
        <f t="shared" si="37"/>
        <v>0.37059999999999493</v>
      </c>
      <c r="P344" s="242"/>
      <c r="Q344" s="179"/>
      <c r="R344" s="179"/>
      <c r="S344" s="179"/>
      <c r="T344" s="179"/>
      <c r="U344" s="179"/>
      <c r="V344" s="179"/>
      <c r="W344" s="179"/>
      <c r="X344" s="179"/>
      <c r="Y344" s="179"/>
      <c r="Z344" s="179"/>
      <c r="AA344" s="222"/>
      <c r="AB344" s="222"/>
      <c r="AC344" s="222"/>
      <c r="AD344" s="179"/>
      <c r="AE344" s="179"/>
      <c r="AF344" s="179"/>
      <c r="AG344" s="179"/>
      <c r="AH344" s="179"/>
      <c r="AI344" s="179"/>
      <c r="AJ344" s="179"/>
    </row>
    <row r="345" spans="2:36" x14ac:dyDescent="0.3">
      <c r="B345" s="224">
        <v>42200</v>
      </c>
      <c r="C345" s="209">
        <v>8569</v>
      </c>
      <c r="D345" s="206">
        <f t="shared" si="38"/>
        <v>0.2030568720379147</v>
      </c>
      <c r="E345" s="208">
        <f t="shared" si="39"/>
        <v>0.35</v>
      </c>
      <c r="F345" s="207">
        <v>0</v>
      </c>
      <c r="G345" s="207">
        <v>685.52</v>
      </c>
      <c r="H345" s="207">
        <v>771.21</v>
      </c>
      <c r="I345" s="214">
        <v>4478</v>
      </c>
      <c r="J345" s="211">
        <f t="shared" si="35"/>
        <v>0.10611374407582938</v>
      </c>
      <c r="K345" s="212">
        <f t="shared" si="36"/>
        <v>0.26</v>
      </c>
      <c r="L345" s="214">
        <v>0</v>
      </c>
      <c r="M345" s="213">
        <v>358.24</v>
      </c>
      <c r="N345" s="213">
        <v>403.02</v>
      </c>
      <c r="O345" s="242">
        <f t="shared" si="37"/>
        <v>0.38149999999999179</v>
      </c>
      <c r="P345" s="242"/>
      <c r="Q345" s="179"/>
      <c r="R345" s="179"/>
      <c r="S345" s="179"/>
      <c r="T345" s="179"/>
      <c r="U345" s="179"/>
      <c r="V345" s="179"/>
      <c r="W345" s="179"/>
      <c r="X345" s="179"/>
      <c r="Y345" s="179"/>
      <c r="Z345" s="179"/>
      <c r="AA345" s="222"/>
      <c r="AB345" s="222"/>
      <c r="AC345" s="222"/>
      <c r="AD345" s="179"/>
      <c r="AE345" s="179"/>
      <c r="AF345" s="179"/>
      <c r="AG345" s="179"/>
      <c r="AH345" s="179"/>
      <c r="AI345" s="179"/>
      <c r="AJ345" s="179"/>
    </row>
    <row r="346" spans="2:36" x14ac:dyDescent="0.3">
      <c r="B346" s="224">
        <v>42300</v>
      </c>
      <c r="C346" s="209">
        <v>8603</v>
      </c>
      <c r="D346" s="206">
        <f t="shared" si="38"/>
        <v>0.20338061465721041</v>
      </c>
      <c r="E346" s="208">
        <f t="shared" si="39"/>
        <v>0.34</v>
      </c>
      <c r="F346" s="207">
        <v>0</v>
      </c>
      <c r="G346" s="207">
        <v>688.24</v>
      </c>
      <c r="H346" s="207">
        <v>774.27</v>
      </c>
      <c r="I346" s="214">
        <v>4504</v>
      </c>
      <c r="J346" s="211">
        <f t="shared" si="35"/>
        <v>0.10647754137115839</v>
      </c>
      <c r="K346" s="212">
        <f t="shared" si="36"/>
        <v>0.26</v>
      </c>
      <c r="L346" s="214">
        <v>0</v>
      </c>
      <c r="M346" s="213">
        <v>360.32</v>
      </c>
      <c r="N346" s="213">
        <v>405.36</v>
      </c>
      <c r="O346" s="242">
        <f t="shared" si="37"/>
        <v>0.37060000000000398</v>
      </c>
      <c r="P346" s="242"/>
      <c r="Q346" s="179"/>
      <c r="R346" s="179"/>
      <c r="S346" s="179"/>
      <c r="T346" s="179"/>
      <c r="U346" s="179"/>
      <c r="V346" s="179"/>
      <c r="W346" s="179"/>
      <c r="X346" s="179"/>
      <c r="Y346" s="179"/>
      <c r="Z346" s="179"/>
      <c r="AA346" s="222"/>
      <c r="AB346" s="222"/>
      <c r="AC346" s="222"/>
      <c r="AD346" s="179"/>
      <c r="AE346" s="179"/>
      <c r="AF346" s="179"/>
      <c r="AG346" s="179"/>
      <c r="AH346" s="179"/>
      <c r="AI346" s="179"/>
      <c r="AJ346" s="179"/>
    </row>
    <row r="347" spans="2:36" x14ac:dyDescent="0.3">
      <c r="B347" s="224">
        <v>42400</v>
      </c>
      <c r="C347" s="209">
        <v>8637</v>
      </c>
      <c r="D347" s="206">
        <f t="shared" si="38"/>
        <v>0.20370283018867924</v>
      </c>
      <c r="E347" s="208">
        <f t="shared" si="39"/>
        <v>0.34</v>
      </c>
      <c r="F347" s="207">
        <v>0</v>
      </c>
      <c r="G347" s="207">
        <v>690.96</v>
      </c>
      <c r="H347" s="207">
        <v>777.33</v>
      </c>
      <c r="I347" s="214">
        <v>4530</v>
      </c>
      <c r="J347" s="211">
        <f t="shared" si="35"/>
        <v>0.10683962264150944</v>
      </c>
      <c r="K347" s="212">
        <f t="shared" si="36"/>
        <v>0.26</v>
      </c>
      <c r="L347" s="214">
        <v>0</v>
      </c>
      <c r="M347" s="213">
        <v>362.4</v>
      </c>
      <c r="N347" s="213">
        <v>407.7</v>
      </c>
      <c r="O347" s="242">
        <f t="shared" si="37"/>
        <v>0.37059999999999943</v>
      </c>
      <c r="P347" s="242"/>
      <c r="Q347" s="179"/>
      <c r="R347" s="179"/>
      <c r="S347" s="179"/>
      <c r="T347" s="179"/>
      <c r="U347" s="179"/>
      <c r="V347" s="179"/>
      <c r="W347" s="179"/>
      <c r="X347" s="179"/>
      <c r="Y347" s="179"/>
      <c r="Z347" s="179"/>
      <c r="AA347" s="222"/>
      <c r="AB347" s="222"/>
      <c r="AC347" s="222"/>
      <c r="AD347" s="179"/>
      <c r="AE347" s="179"/>
      <c r="AF347" s="179"/>
      <c r="AG347" s="179"/>
      <c r="AH347" s="179"/>
      <c r="AI347" s="179"/>
      <c r="AJ347" s="179"/>
    </row>
    <row r="348" spans="2:36" x14ac:dyDescent="0.3">
      <c r="B348" s="224">
        <v>42500</v>
      </c>
      <c r="C348" s="209">
        <v>8671</v>
      </c>
      <c r="D348" s="206">
        <f t="shared" si="38"/>
        <v>0.20402352941176471</v>
      </c>
      <c r="E348" s="208">
        <f t="shared" si="39"/>
        <v>0.34</v>
      </c>
      <c r="F348" s="207">
        <v>0</v>
      </c>
      <c r="G348" s="207">
        <v>693.68</v>
      </c>
      <c r="H348" s="207">
        <v>780.39</v>
      </c>
      <c r="I348" s="214">
        <v>4556</v>
      </c>
      <c r="J348" s="211">
        <f t="shared" si="35"/>
        <v>0.1072</v>
      </c>
      <c r="K348" s="212">
        <f t="shared" si="36"/>
        <v>0.26</v>
      </c>
      <c r="L348" s="214">
        <v>0</v>
      </c>
      <c r="M348" s="213">
        <v>364.48</v>
      </c>
      <c r="N348" s="213">
        <v>410.04</v>
      </c>
      <c r="O348" s="242">
        <f t="shared" si="37"/>
        <v>0.37059999999999377</v>
      </c>
      <c r="P348" s="242"/>
      <c r="Q348" s="179"/>
      <c r="R348" s="179"/>
      <c r="S348" s="179"/>
      <c r="T348" s="179"/>
      <c r="U348" s="179"/>
      <c r="V348" s="179"/>
      <c r="W348" s="179"/>
      <c r="X348" s="179"/>
      <c r="Y348" s="179"/>
      <c r="Z348" s="179"/>
      <c r="AA348" s="222"/>
      <c r="AB348" s="222"/>
      <c r="AC348" s="222"/>
      <c r="AD348" s="179"/>
      <c r="AE348" s="179"/>
      <c r="AF348" s="179"/>
      <c r="AG348" s="179"/>
      <c r="AH348" s="179"/>
      <c r="AI348" s="179"/>
      <c r="AJ348" s="179"/>
    </row>
    <row r="349" spans="2:36" x14ac:dyDescent="0.3">
      <c r="B349" s="224">
        <v>42600</v>
      </c>
      <c r="C349" s="209">
        <v>8705</v>
      </c>
      <c r="D349" s="206">
        <f t="shared" si="38"/>
        <v>0.20434272300469483</v>
      </c>
      <c r="E349" s="208">
        <f t="shared" si="39"/>
        <v>0.34</v>
      </c>
      <c r="F349" s="207">
        <v>0</v>
      </c>
      <c r="G349" s="207">
        <v>696.4</v>
      </c>
      <c r="H349" s="207">
        <v>783.45</v>
      </c>
      <c r="I349" s="214">
        <v>4582</v>
      </c>
      <c r="J349" s="211">
        <f t="shared" si="35"/>
        <v>0.10755868544600938</v>
      </c>
      <c r="K349" s="212">
        <f t="shared" si="36"/>
        <v>0.26</v>
      </c>
      <c r="L349" s="214">
        <v>0</v>
      </c>
      <c r="M349" s="213">
        <v>366.56</v>
      </c>
      <c r="N349" s="213">
        <v>412.38</v>
      </c>
      <c r="O349" s="242">
        <f t="shared" si="37"/>
        <v>0.37060000000000742</v>
      </c>
      <c r="P349" s="242"/>
      <c r="Q349" s="179"/>
      <c r="R349" s="179"/>
      <c r="S349" s="179"/>
      <c r="T349" s="179"/>
      <c r="U349" s="179"/>
      <c r="V349" s="179"/>
      <c r="W349" s="179"/>
      <c r="X349" s="179"/>
      <c r="Y349" s="179"/>
      <c r="Z349" s="179"/>
      <c r="AA349" s="222"/>
      <c r="AB349" s="222"/>
      <c r="AC349" s="222"/>
      <c r="AD349" s="179"/>
      <c r="AE349" s="179"/>
      <c r="AF349" s="179"/>
      <c r="AG349" s="179"/>
      <c r="AH349" s="179"/>
      <c r="AI349" s="179"/>
      <c r="AJ349" s="179"/>
    </row>
    <row r="350" spans="2:36" x14ac:dyDescent="0.3">
      <c r="B350" s="224">
        <v>42700</v>
      </c>
      <c r="C350" s="209">
        <v>8739</v>
      </c>
      <c r="D350" s="206">
        <f t="shared" si="38"/>
        <v>0.20466042154566744</v>
      </c>
      <c r="E350" s="208">
        <f t="shared" si="39"/>
        <v>0.34</v>
      </c>
      <c r="F350" s="207">
        <v>0</v>
      </c>
      <c r="G350" s="207">
        <v>699.12</v>
      </c>
      <c r="H350" s="207">
        <v>786.51</v>
      </c>
      <c r="I350" s="214">
        <v>4608</v>
      </c>
      <c r="J350" s="211">
        <f t="shared" si="35"/>
        <v>0.10791569086651054</v>
      </c>
      <c r="K350" s="212">
        <f t="shared" si="36"/>
        <v>0.26</v>
      </c>
      <c r="L350" s="214">
        <v>0</v>
      </c>
      <c r="M350" s="213">
        <v>368.64</v>
      </c>
      <c r="N350" s="213">
        <v>414.72</v>
      </c>
      <c r="O350" s="242">
        <f t="shared" si="37"/>
        <v>0.37060000000000171</v>
      </c>
      <c r="P350" s="242"/>
      <c r="Q350" s="179"/>
      <c r="R350" s="179"/>
      <c r="S350" s="179"/>
      <c r="T350" s="179"/>
      <c r="U350" s="179"/>
      <c r="V350" s="179"/>
      <c r="W350" s="179"/>
      <c r="X350" s="179"/>
      <c r="Y350" s="179"/>
      <c r="Z350" s="179"/>
      <c r="AA350" s="222"/>
      <c r="AB350" s="222"/>
      <c r="AC350" s="222"/>
      <c r="AD350" s="179"/>
      <c r="AE350" s="179"/>
      <c r="AF350" s="179"/>
      <c r="AG350" s="179"/>
      <c r="AH350" s="179"/>
      <c r="AI350" s="179"/>
      <c r="AJ350" s="179"/>
    </row>
    <row r="351" spans="2:36" x14ac:dyDescent="0.3">
      <c r="B351" s="224">
        <v>42800</v>
      </c>
      <c r="C351" s="209">
        <v>8774</v>
      </c>
      <c r="D351" s="206">
        <f t="shared" si="38"/>
        <v>0.20499999999999999</v>
      </c>
      <c r="E351" s="208">
        <f t="shared" si="39"/>
        <v>0.35</v>
      </c>
      <c r="F351" s="207">
        <v>0</v>
      </c>
      <c r="G351" s="207">
        <v>701.92</v>
      </c>
      <c r="H351" s="207">
        <v>789.66</v>
      </c>
      <c r="I351" s="214">
        <v>4634</v>
      </c>
      <c r="J351" s="211">
        <f t="shared" si="35"/>
        <v>0.10827102803738317</v>
      </c>
      <c r="K351" s="212">
        <f t="shared" si="36"/>
        <v>0.26</v>
      </c>
      <c r="L351" s="214">
        <v>0</v>
      </c>
      <c r="M351" s="213">
        <v>370.72</v>
      </c>
      <c r="N351" s="213">
        <v>417.06</v>
      </c>
      <c r="O351" s="242">
        <f t="shared" si="37"/>
        <v>0.38149999999999862</v>
      </c>
      <c r="P351" s="242"/>
      <c r="Q351" s="179"/>
      <c r="R351" s="179"/>
      <c r="S351" s="179"/>
      <c r="T351" s="179"/>
      <c r="U351" s="179"/>
      <c r="V351" s="179"/>
      <c r="W351" s="179"/>
      <c r="X351" s="179"/>
      <c r="Y351" s="179"/>
      <c r="Z351" s="179"/>
      <c r="AA351" s="222"/>
      <c r="AB351" s="222"/>
      <c r="AC351" s="222"/>
      <c r="AD351" s="179"/>
      <c r="AE351" s="179"/>
      <c r="AF351" s="179"/>
      <c r="AG351" s="179"/>
      <c r="AH351" s="179"/>
      <c r="AI351" s="179"/>
      <c r="AJ351" s="179"/>
    </row>
    <row r="352" spans="2:36" x14ac:dyDescent="0.3">
      <c r="B352" s="224">
        <v>42900</v>
      </c>
      <c r="C352" s="209">
        <v>8808</v>
      </c>
      <c r="D352" s="206">
        <f t="shared" si="38"/>
        <v>0.2053146853146853</v>
      </c>
      <c r="E352" s="208">
        <f t="shared" si="39"/>
        <v>0.34</v>
      </c>
      <c r="F352" s="207">
        <v>0</v>
      </c>
      <c r="G352" s="207">
        <v>704.64</v>
      </c>
      <c r="H352" s="207">
        <v>792.72</v>
      </c>
      <c r="I352" s="214">
        <v>4660</v>
      </c>
      <c r="J352" s="211">
        <f t="shared" si="35"/>
        <v>0.10862470862470862</v>
      </c>
      <c r="K352" s="212">
        <f t="shared" si="36"/>
        <v>0.26</v>
      </c>
      <c r="L352" s="214">
        <v>0</v>
      </c>
      <c r="M352" s="213">
        <v>372.8</v>
      </c>
      <c r="N352" s="213">
        <v>419.4</v>
      </c>
      <c r="O352" s="242">
        <f t="shared" si="37"/>
        <v>0.37059999999999377</v>
      </c>
      <c r="P352" s="242"/>
      <c r="Q352" s="179"/>
      <c r="R352" s="179"/>
      <c r="S352" s="179"/>
      <c r="T352" s="179"/>
      <c r="U352" s="179"/>
      <c r="V352" s="179"/>
      <c r="W352" s="179"/>
      <c r="X352" s="179"/>
      <c r="Y352" s="179"/>
      <c r="Z352" s="179"/>
      <c r="AA352" s="222"/>
      <c r="AB352" s="222"/>
      <c r="AC352" s="222"/>
      <c r="AD352" s="179"/>
      <c r="AE352" s="179"/>
      <c r="AF352" s="179"/>
      <c r="AG352" s="179"/>
      <c r="AH352" s="179"/>
      <c r="AI352" s="179"/>
      <c r="AJ352" s="179"/>
    </row>
    <row r="353" spans="2:36" x14ac:dyDescent="0.3">
      <c r="B353" s="224">
        <v>43000</v>
      </c>
      <c r="C353" s="209">
        <v>8842</v>
      </c>
      <c r="D353" s="206">
        <f t="shared" si="38"/>
        <v>0.20562790697674418</v>
      </c>
      <c r="E353" s="208">
        <f t="shared" si="39"/>
        <v>0.34</v>
      </c>
      <c r="F353" s="207">
        <v>0</v>
      </c>
      <c r="G353" s="207">
        <v>707.36</v>
      </c>
      <c r="H353" s="207">
        <v>795.78</v>
      </c>
      <c r="I353" s="214">
        <v>4686</v>
      </c>
      <c r="J353" s="211">
        <f t="shared" si="35"/>
        <v>0.10897674418604651</v>
      </c>
      <c r="K353" s="212">
        <f t="shared" si="36"/>
        <v>0.26</v>
      </c>
      <c r="L353" s="214">
        <v>0</v>
      </c>
      <c r="M353" s="213">
        <v>374.88</v>
      </c>
      <c r="N353" s="213">
        <v>421.74</v>
      </c>
      <c r="O353" s="242">
        <f t="shared" si="37"/>
        <v>0.37060000000000626</v>
      </c>
      <c r="P353" s="242"/>
      <c r="Q353" s="179"/>
      <c r="R353" s="179"/>
      <c r="S353" s="179"/>
      <c r="T353" s="179"/>
      <c r="U353" s="179"/>
      <c r="V353" s="179"/>
      <c r="W353" s="179"/>
      <c r="X353" s="179"/>
      <c r="Y353" s="179"/>
      <c r="Z353" s="179"/>
      <c r="AA353" s="222"/>
      <c r="AB353" s="222"/>
      <c r="AC353" s="222"/>
      <c r="AD353" s="179"/>
      <c r="AE353" s="179"/>
      <c r="AF353" s="179"/>
      <c r="AG353" s="179"/>
      <c r="AH353" s="179"/>
      <c r="AI353" s="179"/>
      <c r="AJ353" s="179"/>
    </row>
    <row r="354" spans="2:36" x14ac:dyDescent="0.3">
      <c r="B354" s="224">
        <v>43100</v>
      </c>
      <c r="C354" s="209">
        <v>8877</v>
      </c>
      <c r="D354" s="206">
        <f t="shared" si="38"/>
        <v>0.20596287703016242</v>
      </c>
      <c r="E354" s="208">
        <f t="shared" si="39"/>
        <v>0.35</v>
      </c>
      <c r="F354" s="207">
        <v>0</v>
      </c>
      <c r="G354" s="207">
        <v>710.16</v>
      </c>
      <c r="H354" s="207">
        <v>798.93</v>
      </c>
      <c r="I354" s="214">
        <v>4712</v>
      </c>
      <c r="J354" s="211">
        <f t="shared" si="35"/>
        <v>0.10932714617169373</v>
      </c>
      <c r="K354" s="212">
        <f t="shared" si="36"/>
        <v>0.26</v>
      </c>
      <c r="L354" s="214">
        <v>0</v>
      </c>
      <c r="M354" s="213">
        <v>376.96</v>
      </c>
      <c r="N354" s="213">
        <v>424.08</v>
      </c>
      <c r="O354" s="242">
        <f t="shared" si="37"/>
        <v>0.38150000000000317</v>
      </c>
      <c r="P354" s="242"/>
      <c r="Q354" s="179"/>
      <c r="R354" s="179"/>
      <c r="S354" s="179"/>
      <c r="T354" s="179"/>
      <c r="U354" s="179"/>
      <c r="V354" s="179"/>
      <c r="W354" s="179"/>
      <c r="X354" s="179"/>
      <c r="Y354" s="179"/>
      <c r="Z354" s="179"/>
      <c r="AA354" s="222"/>
      <c r="AB354" s="222"/>
      <c r="AC354" s="222"/>
      <c r="AD354" s="179"/>
      <c r="AE354" s="179"/>
      <c r="AF354" s="179"/>
      <c r="AG354" s="179"/>
      <c r="AH354" s="179"/>
      <c r="AI354" s="179"/>
      <c r="AJ354" s="179"/>
    </row>
    <row r="355" spans="2:36" x14ac:dyDescent="0.3">
      <c r="B355" s="224">
        <v>43200</v>
      </c>
      <c r="C355" s="209">
        <v>8911</v>
      </c>
      <c r="D355" s="206">
        <f t="shared" si="38"/>
        <v>0.20627314814814815</v>
      </c>
      <c r="E355" s="208">
        <f t="shared" si="39"/>
        <v>0.34</v>
      </c>
      <c r="F355" s="207">
        <v>0</v>
      </c>
      <c r="G355" s="207">
        <v>712.88</v>
      </c>
      <c r="H355" s="207">
        <v>801.99</v>
      </c>
      <c r="I355" s="214">
        <v>4738</v>
      </c>
      <c r="J355" s="211">
        <f t="shared" si="35"/>
        <v>0.10967592592592593</v>
      </c>
      <c r="K355" s="212">
        <f t="shared" si="36"/>
        <v>0.26</v>
      </c>
      <c r="L355" s="214">
        <v>0</v>
      </c>
      <c r="M355" s="213">
        <v>379.04</v>
      </c>
      <c r="N355" s="213">
        <v>426.42</v>
      </c>
      <c r="O355" s="242">
        <f t="shared" si="37"/>
        <v>0.37059999999999832</v>
      </c>
      <c r="P355" s="242"/>
      <c r="Q355" s="179"/>
      <c r="R355" s="179"/>
      <c r="S355" s="179"/>
      <c r="T355" s="179"/>
      <c r="U355" s="179"/>
      <c r="V355" s="179"/>
      <c r="W355" s="179"/>
      <c r="X355" s="179"/>
      <c r="Y355" s="179"/>
      <c r="Z355" s="179"/>
      <c r="AA355" s="222"/>
      <c r="AB355" s="222"/>
      <c r="AC355" s="222"/>
      <c r="AD355" s="179"/>
      <c r="AE355" s="179"/>
      <c r="AF355" s="179"/>
      <c r="AG355" s="179"/>
      <c r="AH355" s="179"/>
      <c r="AI355" s="179"/>
      <c r="AJ355" s="179"/>
    </row>
    <row r="356" spans="2:36" x14ac:dyDescent="0.3">
      <c r="B356" s="224">
        <v>43300</v>
      </c>
      <c r="C356" s="209">
        <v>8946</v>
      </c>
      <c r="D356" s="206">
        <f t="shared" si="38"/>
        <v>0.20660508083140877</v>
      </c>
      <c r="E356" s="208">
        <f t="shared" si="39"/>
        <v>0.35</v>
      </c>
      <c r="F356" s="207">
        <v>0</v>
      </c>
      <c r="G356" s="207">
        <v>715.68</v>
      </c>
      <c r="H356" s="207">
        <v>805.14</v>
      </c>
      <c r="I356" s="214">
        <v>4764</v>
      </c>
      <c r="J356" s="211">
        <f t="shared" si="35"/>
        <v>0.1100230946882217</v>
      </c>
      <c r="K356" s="212">
        <f t="shared" si="36"/>
        <v>0.26</v>
      </c>
      <c r="L356" s="214">
        <v>0</v>
      </c>
      <c r="M356" s="213">
        <v>381.12</v>
      </c>
      <c r="N356" s="213">
        <v>428.76</v>
      </c>
      <c r="O356" s="242">
        <f t="shared" si="37"/>
        <v>0.38149999999999407</v>
      </c>
      <c r="P356" s="242"/>
      <c r="Q356" s="179"/>
      <c r="R356" s="179"/>
      <c r="S356" s="179"/>
      <c r="T356" s="179"/>
      <c r="U356" s="179"/>
      <c r="V356" s="179"/>
      <c r="W356" s="179"/>
      <c r="X356" s="179"/>
      <c r="Y356" s="179"/>
      <c r="Z356" s="179"/>
      <c r="AA356" s="222"/>
      <c r="AB356" s="222"/>
      <c r="AC356" s="222"/>
      <c r="AD356" s="179"/>
      <c r="AE356" s="179"/>
      <c r="AF356" s="179"/>
      <c r="AG356" s="179"/>
      <c r="AH356" s="179"/>
      <c r="AI356" s="179"/>
      <c r="AJ356" s="179"/>
    </row>
    <row r="357" spans="2:36" x14ac:dyDescent="0.3">
      <c r="B357" s="224">
        <v>43400</v>
      </c>
      <c r="C357" s="209">
        <v>8980</v>
      </c>
      <c r="D357" s="206">
        <f t="shared" si="38"/>
        <v>0.20691244239631337</v>
      </c>
      <c r="E357" s="208">
        <f t="shared" si="39"/>
        <v>0.34</v>
      </c>
      <c r="F357" s="207">
        <v>0</v>
      </c>
      <c r="G357" s="207">
        <v>718.4</v>
      </c>
      <c r="H357" s="207">
        <v>808.2</v>
      </c>
      <c r="I357" s="214">
        <v>4790</v>
      </c>
      <c r="J357" s="211">
        <f t="shared" si="35"/>
        <v>0.11036866359447005</v>
      </c>
      <c r="K357" s="212">
        <f t="shared" si="36"/>
        <v>0.26</v>
      </c>
      <c r="L357" s="214">
        <v>0</v>
      </c>
      <c r="M357" s="213">
        <v>383.2</v>
      </c>
      <c r="N357" s="213">
        <v>431.1</v>
      </c>
      <c r="O357" s="242">
        <f t="shared" si="37"/>
        <v>0.37060000000000742</v>
      </c>
      <c r="P357" s="242"/>
      <c r="Q357" s="179"/>
      <c r="R357" s="179"/>
      <c r="S357" s="179"/>
      <c r="T357" s="179"/>
      <c r="U357" s="179"/>
      <c r="V357" s="179"/>
      <c r="W357" s="179"/>
      <c r="X357" s="179"/>
      <c r="Y357" s="179"/>
      <c r="Z357" s="179"/>
      <c r="AA357" s="222"/>
      <c r="AB357" s="222"/>
      <c r="AC357" s="222"/>
      <c r="AD357" s="179"/>
      <c r="AE357" s="179"/>
      <c r="AF357" s="179"/>
      <c r="AG357" s="179"/>
      <c r="AH357" s="179"/>
      <c r="AI357" s="179"/>
      <c r="AJ357" s="179"/>
    </row>
    <row r="358" spans="2:36" x14ac:dyDescent="0.3">
      <c r="B358" s="224">
        <v>43500</v>
      </c>
      <c r="C358" s="209">
        <v>9015</v>
      </c>
      <c r="D358" s="206">
        <f t="shared" si="38"/>
        <v>0.20724137931034484</v>
      </c>
      <c r="E358" s="208">
        <f t="shared" si="39"/>
        <v>0.35</v>
      </c>
      <c r="F358" s="207">
        <v>0</v>
      </c>
      <c r="G358" s="207">
        <v>721.2</v>
      </c>
      <c r="H358" s="207">
        <v>811.35</v>
      </c>
      <c r="I358" s="214">
        <v>4816</v>
      </c>
      <c r="J358" s="211">
        <f t="shared" si="35"/>
        <v>0.11071264367816092</v>
      </c>
      <c r="K358" s="212">
        <f t="shared" si="36"/>
        <v>0.26</v>
      </c>
      <c r="L358" s="214">
        <v>0</v>
      </c>
      <c r="M358" s="213">
        <v>385.28</v>
      </c>
      <c r="N358" s="213">
        <v>433.44</v>
      </c>
      <c r="O358" s="242">
        <f t="shared" si="37"/>
        <v>0.38150000000000317</v>
      </c>
      <c r="P358" s="242"/>
      <c r="Q358" s="179"/>
      <c r="R358" s="179"/>
      <c r="S358" s="179"/>
      <c r="T358" s="179"/>
      <c r="U358" s="179"/>
      <c r="V358" s="179"/>
      <c r="W358" s="179"/>
      <c r="X358" s="179"/>
      <c r="Y358" s="179"/>
      <c r="Z358" s="179"/>
      <c r="AA358" s="222"/>
      <c r="AB358" s="222"/>
      <c r="AC358" s="222"/>
      <c r="AD358" s="179"/>
      <c r="AE358" s="179"/>
      <c r="AF358" s="179"/>
      <c r="AG358" s="179"/>
      <c r="AH358" s="179"/>
      <c r="AI358" s="179"/>
      <c r="AJ358" s="179"/>
    </row>
    <row r="359" spans="2:36" x14ac:dyDescent="0.3">
      <c r="B359" s="224">
        <v>43600</v>
      </c>
      <c r="C359" s="209">
        <v>9049</v>
      </c>
      <c r="D359" s="206">
        <f t="shared" si="38"/>
        <v>0.20754587155963303</v>
      </c>
      <c r="E359" s="208">
        <f t="shared" si="39"/>
        <v>0.34</v>
      </c>
      <c r="F359" s="207">
        <v>0</v>
      </c>
      <c r="G359" s="207">
        <v>723.92</v>
      </c>
      <c r="H359" s="207">
        <v>814.41</v>
      </c>
      <c r="I359" s="214">
        <v>4842</v>
      </c>
      <c r="J359" s="211">
        <f t="shared" si="35"/>
        <v>0.11105504587155964</v>
      </c>
      <c r="K359" s="212">
        <f t="shared" si="36"/>
        <v>0.26</v>
      </c>
      <c r="L359" s="214">
        <v>0</v>
      </c>
      <c r="M359" s="213">
        <v>387.36</v>
      </c>
      <c r="N359" s="213">
        <v>435.78</v>
      </c>
      <c r="O359" s="242">
        <f t="shared" si="37"/>
        <v>0.37059999999999832</v>
      </c>
      <c r="P359" s="242"/>
      <c r="Q359" s="179"/>
      <c r="R359" s="179"/>
      <c r="S359" s="179"/>
      <c r="T359" s="179"/>
      <c r="U359" s="179"/>
      <c r="V359" s="179"/>
      <c r="W359" s="179"/>
      <c r="X359" s="179"/>
      <c r="Y359" s="179"/>
      <c r="Z359" s="179"/>
      <c r="AA359" s="222"/>
      <c r="AB359" s="222"/>
      <c r="AC359" s="222"/>
      <c r="AD359" s="179"/>
      <c r="AE359" s="179"/>
      <c r="AF359" s="179"/>
      <c r="AG359" s="179"/>
      <c r="AH359" s="179"/>
      <c r="AI359" s="179"/>
      <c r="AJ359" s="179"/>
    </row>
    <row r="360" spans="2:36" x14ac:dyDescent="0.3">
      <c r="B360" s="224">
        <v>43700</v>
      </c>
      <c r="C360" s="209">
        <v>9084</v>
      </c>
      <c r="D360" s="206">
        <f t="shared" si="38"/>
        <v>0.20787185354691076</v>
      </c>
      <c r="E360" s="208">
        <f t="shared" si="39"/>
        <v>0.35</v>
      </c>
      <c r="F360" s="207">
        <v>0</v>
      </c>
      <c r="G360" s="207">
        <v>726.72</v>
      </c>
      <c r="H360" s="207">
        <v>817.56</v>
      </c>
      <c r="I360" s="214">
        <v>4868</v>
      </c>
      <c r="J360" s="211">
        <f t="shared" si="35"/>
        <v>0.11139588100686498</v>
      </c>
      <c r="K360" s="212">
        <f t="shared" si="36"/>
        <v>0.26</v>
      </c>
      <c r="L360" s="214">
        <v>0</v>
      </c>
      <c r="M360" s="213">
        <v>389.44</v>
      </c>
      <c r="N360" s="213">
        <v>438.12</v>
      </c>
      <c r="O360" s="242">
        <f t="shared" si="37"/>
        <v>0.38149999999999523</v>
      </c>
      <c r="P360" s="242"/>
      <c r="Q360" s="179"/>
      <c r="R360" s="179"/>
      <c r="S360" s="179"/>
      <c r="T360" s="179"/>
      <c r="U360" s="179"/>
      <c r="V360" s="179"/>
      <c r="W360" s="179"/>
      <c r="X360" s="179"/>
      <c r="Y360" s="179"/>
      <c r="Z360" s="179"/>
      <c r="AA360" s="222"/>
      <c r="AB360" s="222"/>
      <c r="AC360" s="222"/>
      <c r="AD360" s="179"/>
      <c r="AE360" s="179"/>
      <c r="AF360" s="179"/>
      <c r="AG360" s="179"/>
      <c r="AH360" s="179"/>
      <c r="AI360" s="179"/>
      <c r="AJ360" s="179"/>
    </row>
    <row r="361" spans="2:36" x14ac:dyDescent="0.3">
      <c r="B361" s="224">
        <v>43800</v>
      </c>
      <c r="C361" s="209">
        <v>9118</v>
      </c>
      <c r="D361" s="206">
        <f t="shared" si="38"/>
        <v>0.20817351598173517</v>
      </c>
      <c r="E361" s="208">
        <f t="shared" si="39"/>
        <v>0.34</v>
      </c>
      <c r="F361" s="207">
        <v>0</v>
      </c>
      <c r="G361" s="207">
        <v>729.44</v>
      </c>
      <c r="H361" s="207">
        <v>820.62</v>
      </c>
      <c r="I361" s="214">
        <v>4896</v>
      </c>
      <c r="J361" s="211">
        <f t="shared" si="35"/>
        <v>0.11178082191780822</v>
      </c>
      <c r="K361" s="212">
        <f t="shared" si="36"/>
        <v>0.28000000000000003</v>
      </c>
      <c r="L361" s="214">
        <v>0</v>
      </c>
      <c r="M361" s="213">
        <v>391.68</v>
      </c>
      <c r="N361" s="213">
        <v>440.64</v>
      </c>
      <c r="O361" s="242">
        <f t="shared" si="37"/>
        <v>0.37060000000000853</v>
      </c>
      <c r="P361" s="242"/>
      <c r="Q361" s="179"/>
      <c r="R361" s="179"/>
      <c r="S361" s="179"/>
      <c r="T361" s="179"/>
      <c r="U361" s="179"/>
      <c r="V361" s="179"/>
      <c r="W361" s="179"/>
      <c r="X361" s="179"/>
      <c r="Y361" s="179"/>
      <c r="Z361" s="179"/>
      <c r="AA361" s="222"/>
      <c r="AB361" s="222"/>
      <c r="AC361" s="222"/>
      <c r="AD361" s="179"/>
      <c r="AE361" s="179"/>
      <c r="AF361" s="179"/>
      <c r="AG361" s="179"/>
      <c r="AH361" s="179"/>
      <c r="AI361" s="179"/>
      <c r="AJ361" s="179"/>
    </row>
    <row r="362" spans="2:36" x14ac:dyDescent="0.3">
      <c r="B362" s="224">
        <v>43900</v>
      </c>
      <c r="C362" s="209">
        <v>9153</v>
      </c>
      <c r="D362" s="206">
        <f t="shared" si="38"/>
        <v>0.20849658314350797</v>
      </c>
      <c r="E362" s="208">
        <f t="shared" si="39"/>
        <v>0.35</v>
      </c>
      <c r="F362" s="207">
        <v>0</v>
      </c>
      <c r="G362" s="207">
        <v>732.24</v>
      </c>
      <c r="H362" s="207">
        <v>823.77</v>
      </c>
      <c r="I362" s="214">
        <v>4922</v>
      </c>
      <c r="J362" s="211">
        <f t="shared" si="35"/>
        <v>0.11211845102505695</v>
      </c>
      <c r="K362" s="212">
        <f t="shared" si="36"/>
        <v>0.26</v>
      </c>
      <c r="L362" s="214">
        <v>0</v>
      </c>
      <c r="M362" s="213">
        <v>393.76</v>
      </c>
      <c r="N362" s="213">
        <v>442.98</v>
      </c>
      <c r="O362" s="242">
        <f t="shared" si="37"/>
        <v>0.38150000000000434</v>
      </c>
      <c r="P362" s="242"/>
      <c r="Q362" s="179"/>
      <c r="R362" s="179"/>
      <c r="S362" s="179"/>
      <c r="T362" s="179"/>
      <c r="U362" s="179"/>
      <c r="V362" s="179"/>
      <c r="W362" s="179"/>
      <c r="X362" s="179"/>
      <c r="Y362" s="179"/>
      <c r="Z362" s="179"/>
      <c r="AA362" s="222"/>
      <c r="AB362" s="222"/>
      <c r="AC362" s="222"/>
      <c r="AD362" s="179"/>
      <c r="AE362" s="179"/>
      <c r="AF362" s="179"/>
      <c r="AG362" s="179"/>
      <c r="AH362" s="179"/>
      <c r="AI362" s="179"/>
      <c r="AJ362" s="179"/>
    </row>
    <row r="363" spans="2:36" x14ac:dyDescent="0.3">
      <c r="B363" s="224">
        <v>44000</v>
      </c>
      <c r="C363" s="209">
        <v>9188</v>
      </c>
      <c r="D363" s="206">
        <f t="shared" si="38"/>
        <v>0.20881818181818182</v>
      </c>
      <c r="E363" s="208">
        <f t="shared" si="39"/>
        <v>0.35</v>
      </c>
      <c r="F363" s="207">
        <v>0</v>
      </c>
      <c r="G363" s="207">
        <v>735.04</v>
      </c>
      <c r="H363" s="207">
        <v>826.92</v>
      </c>
      <c r="I363" s="214">
        <v>4948</v>
      </c>
      <c r="J363" s="211">
        <f t="shared" si="35"/>
        <v>0.11245454545454546</v>
      </c>
      <c r="K363" s="212">
        <f t="shared" si="36"/>
        <v>0.26</v>
      </c>
      <c r="L363" s="214">
        <v>0</v>
      </c>
      <c r="M363" s="213">
        <v>395.84</v>
      </c>
      <c r="N363" s="213">
        <v>445.32</v>
      </c>
      <c r="O363" s="242">
        <f t="shared" si="37"/>
        <v>0.38150000000000089</v>
      </c>
      <c r="P363" s="242"/>
      <c r="Q363" s="179"/>
      <c r="R363" s="179"/>
      <c r="S363" s="179"/>
      <c r="T363" s="179"/>
      <c r="U363" s="179"/>
      <c r="V363" s="179"/>
      <c r="W363" s="179"/>
      <c r="X363" s="179"/>
      <c r="Y363" s="179"/>
      <c r="Z363" s="179"/>
      <c r="AA363" s="222"/>
      <c r="AB363" s="222"/>
      <c r="AC363" s="222"/>
      <c r="AD363" s="179"/>
      <c r="AE363" s="179"/>
      <c r="AF363" s="179"/>
      <c r="AG363" s="179"/>
      <c r="AH363" s="179"/>
      <c r="AI363" s="179"/>
      <c r="AJ363" s="179"/>
    </row>
    <row r="364" spans="2:36" x14ac:dyDescent="0.3">
      <c r="B364" s="224">
        <v>44100</v>
      </c>
      <c r="C364" s="209">
        <v>9223</v>
      </c>
      <c r="D364" s="206">
        <f t="shared" si="38"/>
        <v>0.20913832199546487</v>
      </c>
      <c r="E364" s="208">
        <f t="shared" si="39"/>
        <v>0.35</v>
      </c>
      <c r="F364" s="207">
        <v>0</v>
      </c>
      <c r="G364" s="207">
        <v>737.84</v>
      </c>
      <c r="H364" s="207">
        <v>830.07</v>
      </c>
      <c r="I364" s="214">
        <v>4974</v>
      </c>
      <c r="J364" s="211">
        <f t="shared" si="35"/>
        <v>0.1127891156462585</v>
      </c>
      <c r="K364" s="212">
        <f t="shared" si="36"/>
        <v>0.26</v>
      </c>
      <c r="L364" s="214">
        <v>0</v>
      </c>
      <c r="M364" s="213">
        <v>397.92</v>
      </c>
      <c r="N364" s="213">
        <v>447.66</v>
      </c>
      <c r="O364" s="242">
        <f t="shared" si="37"/>
        <v>0.38149999999999751</v>
      </c>
      <c r="P364" s="242"/>
      <c r="Q364" s="179"/>
      <c r="R364" s="179"/>
      <c r="S364" s="179"/>
      <c r="T364" s="179"/>
      <c r="U364" s="179"/>
      <c r="V364" s="179"/>
      <c r="W364" s="179"/>
      <c r="X364" s="179"/>
      <c r="Y364" s="179"/>
      <c r="Z364" s="179"/>
      <c r="AA364" s="222"/>
      <c r="AB364" s="222"/>
      <c r="AC364" s="222"/>
      <c r="AD364" s="179"/>
      <c r="AE364" s="179"/>
      <c r="AF364" s="179"/>
      <c r="AG364" s="179"/>
      <c r="AH364" s="179"/>
      <c r="AI364" s="179"/>
      <c r="AJ364" s="179"/>
    </row>
    <row r="365" spans="2:36" x14ac:dyDescent="0.3">
      <c r="B365" s="224">
        <v>44200</v>
      </c>
      <c r="C365" s="209">
        <v>9257</v>
      </c>
      <c r="D365" s="206">
        <f t="shared" si="38"/>
        <v>0.20943438914027149</v>
      </c>
      <c r="E365" s="208">
        <f t="shared" si="39"/>
        <v>0.34</v>
      </c>
      <c r="F365" s="207">
        <v>0</v>
      </c>
      <c r="G365" s="207">
        <v>740.56</v>
      </c>
      <c r="H365" s="207">
        <v>833.13</v>
      </c>
      <c r="I365" s="214">
        <v>5000</v>
      </c>
      <c r="J365" s="211">
        <f t="shared" si="35"/>
        <v>0.11312217194570136</v>
      </c>
      <c r="K365" s="212">
        <f t="shared" si="36"/>
        <v>0.26</v>
      </c>
      <c r="L365" s="214">
        <v>0</v>
      </c>
      <c r="M365" s="213">
        <v>400</v>
      </c>
      <c r="N365" s="213">
        <v>450</v>
      </c>
      <c r="O365" s="242">
        <f t="shared" si="37"/>
        <v>0.37059999999999149</v>
      </c>
      <c r="P365" s="242"/>
      <c r="Q365" s="179"/>
      <c r="R365" s="179"/>
      <c r="S365" s="179"/>
      <c r="T365" s="179"/>
      <c r="U365" s="179"/>
      <c r="V365" s="179"/>
      <c r="W365" s="179"/>
      <c r="X365" s="179"/>
      <c r="Y365" s="179"/>
      <c r="Z365" s="179"/>
      <c r="AA365" s="222"/>
      <c r="AB365" s="222"/>
      <c r="AC365" s="222"/>
      <c r="AD365" s="179"/>
      <c r="AE365" s="179"/>
      <c r="AF365" s="179"/>
      <c r="AG365" s="179"/>
      <c r="AH365" s="179"/>
      <c r="AI365" s="179"/>
      <c r="AJ365" s="179"/>
    </row>
    <row r="366" spans="2:36" x14ac:dyDescent="0.3">
      <c r="B366" s="224">
        <v>44300</v>
      </c>
      <c r="C366" s="209">
        <v>9292</v>
      </c>
      <c r="D366" s="206">
        <f t="shared" si="38"/>
        <v>0.20975169300225735</v>
      </c>
      <c r="E366" s="208">
        <f t="shared" si="39"/>
        <v>0.35</v>
      </c>
      <c r="F366" s="207">
        <v>0</v>
      </c>
      <c r="G366" s="207">
        <v>743.36</v>
      </c>
      <c r="H366" s="207">
        <v>836.28</v>
      </c>
      <c r="I366" s="214">
        <v>5026</v>
      </c>
      <c r="J366" s="211">
        <f t="shared" si="35"/>
        <v>0.11345372460496614</v>
      </c>
      <c r="K366" s="212">
        <f t="shared" si="36"/>
        <v>0.26</v>
      </c>
      <c r="L366" s="214">
        <v>0</v>
      </c>
      <c r="M366" s="213">
        <v>402.08</v>
      </c>
      <c r="N366" s="213">
        <v>452.34</v>
      </c>
      <c r="O366" s="242">
        <f t="shared" si="37"/>
        <v>0.38150000000000661</v>
      </c>
      <c r="P366" s="242"/>
      <c r="Q366" s="179"/>
      <c r="R366" s="179"/>
      <c r="S366" s="179"/>
      <c r="T366" s="179"/>
      <c r="U366" s="179"/>
      <c r="V366" s="179"/>
      <c r="W366" s="179"/>
      <c r="X366" s="179"/>
      <c r="Y366" s="179"/>
      <c r="Z366" s="179"/>
      <c r="AA366" s="222"/>
      <c r="AB366" s="222"/>
      <c r="AC366" s="222"/>
      <c r="AD366" s="179"/>
      <c r="AE366" s="179"/>
      <c r="AF366" s="179"/>
      <c r="AG366" s="179"/>
      <c r="AH366" s="179"/>
      <c r="AI366" s="179"/>
      <c r="AJ366" s="179"/>
    </row>
    <row r="367" spans="2:36" x14ac:dyDescent="0.3">
      <c r="B367" s="224">
        <v>44400</v>
      </c>
      <c r="C367" s="209">
        <v>9327</v>
      </c>
      <c r="D367" s="206">
        <f t="shared" si="38"/>
        <v>0.21006756756756756</v>
      </c>
      <c r="E367" s="208">
        <f t="shared" si="39"/>
        <v>0.35</v>
      </c>
      <c r="F367" s="207">
        <v>0</v>
      </c>
      <c r="G367" s="207">
        <v>746.16</v>
      </c>
      <c r="H367" s="207">
        <v>839.43</v>
      </c>
      <c r="I367" s="214">
        <v>5052</v>
      </c>
      <c r="J367" s="211">
        <f t="shared" si="35"/>
        <v>0.11378378378378379</v>
      </c>
      <c r="K367" s="212">
        <f t="shared" si="36"/>
        <v>0.26</v>
      </c>
      <c r="L367" s="214">
        <v>0</v>
      </c>
      <c r="M367" s="213">
        <v>404.16</v>
      </c>
      <c r="N367" s="213">
        <v>454.68</v>
      </c>
      <c r="O367" s="242">
        <f t="shared" si="37"/>
        <v>0.38150000000000317</v>
      </c>
      <c r="P367" s="242"/>
      <c r="Q367" s="179"/>
      <c r="R367" s="179"/>
      <c r="S367" s="179"/>
      <c r="T367" s="179"/>
      <c r="U367" s="179"/>
      <c r="V367" s="179"/>
      <c r="W367" s="179"/>
      <c r="X367" s="179"/>
      <c r="Y367" s="179"/>
      <c r="Z367" s="179"/>
      <c r="AA367" s="222"/>
      <c r="AB367" s="222"/>
      <c r="AC367" s="222"/>
      <c r="AD367" s="179"/>
      <c r="AE367" s="179"/>
      <c r="AF367" s="179"/>
      <c r="AG367" s="179"/>
      <c r="AH367" s="179"/>
      <c r="AI367" s="179"/>
      <c r="AJ367" s="179"/>
    </row>
    <row r="368" spans="2:36" x14ac:dyDescent="0.3">
      <c r="B368" s="224">
        <v>44500</v>
      </c>
      <c r="C368" s="209">
        <v>9362</v>
      </c>
      <c r="D368" s="206">
        <f t="shared" si="38"/>
        <v>0.21038202247191012</v>
      </c>
      <c r="E368" s="208">
        <f t="shared" si="39"/>
        <v>0.35</v>
      </c>
      <c r="F368" s="207">
        <v>0</v>
      </c>
      <c r="G368" s="207">
        <v>748.96</v>
      </c>
      <c r="H368" s="207">
        <v>842.58</v>
      </c>
      <c r="I368" s="214">
        <v>5080</v>
      </c>
      <c r="J368" s="211">
        <f t="shared" si="35"/>
        <v>0.11415730337078651</v>
      </c>
      <c r="K368" s="212">
        <f t="shared" si="36"/>
        <v>0.28000000000000003</v>
      </c>
      <c r="L368" s="214">
        <v>0</v>
      </c>
      <c r="M368" s="213">
        <v>406.4</v>
      </c>
      <c r="N368" s="213">
        <v>457.2</v>
      </c>
      <c r="O368" s="242">
        <f t="shared" si="37"/>
        <v>0.38149999999999978</v>
      </c>
      <c r="P368" s="242"/>
      <c r="Q368" s="179"/>
      <c r="R368" s="179"/>
      <c r="S368" s="179"/>
      <c r="T368" s="179"/>
      <c r="U368" s="179"/>
      <c r="V368" s="179"/>
      <c r="W368" s="179"/>
      <c r="X368" s="179"/>
      <c r="Y368" s="179"/>
      <c r="Z368" s="179"/>
      <c r="AA368" s="222"/>
      <c r="AB368" s="222"/>
      <c r="AC368" s="222"/>
      <c r="AD368" s="179"/>
      <c r="AE368" s="179"/>
      <c r="AF368" s="179"/>
      <c r="AG368" s="179"/>
      <c r="AH368" s="179"/>
      <c r="AI368" s="179"/>
      <c r="AJ368" s="179"/>
    </row>
    <row r="369" spans="2:36" x14ac:dyDescent="0.3">
      <c r="B369" s="224">
        <v>44600</v>
      </c>
      <c r="C369" s="209">
        <v>9397</v>
      </c>
      <c r="D369" s="206">
        <f t="shared" si="38"/>
        <v>0.21069506726457399</v>
      </c>
      <c r="E369" s="208">
        <f t="shared" si="39"/>
        <v>0.35</v>
      </c>
      <c r="F369" s="207">
        <v>0</v>
      </c>
      <c r="G369" s="207">
        <v>751.76</v>
      </c>
      <c r="H369" s="207">
        <v>845.73</v>
      </c>
      <c r="I369" s="214">
        <v>5106</v>
      </c>
      <c r="J369" s="211">
        <f t="shared" si="35"/>
        <v>0.11448430493273543</v>
      </c>
      <c r="K369" s="212">
        <f t="shared" si="36"/>
        <v>0.26</v>
      </c>
      <c r="L369" s="214">
        <v>0</v>
      </c>
      <c r="M369" s="213">
        <v>408.48</v>
      </c>
      <c r="N369" s="213">
        <v>459.54</v>
      </c>
      <c r="O369" s="242">
        <f t="shared" si="37"/>
        <v>0.38149999999999523</v>
      </c>
      <c r="P369" s="242"/>
      <c r="Q369" s="179"/>
      <c r="R369" s="179"/>
      <c r="S369" s="179"/>
      <c r="T369" s="179"/>
      <c r="U369" s="179"/>
      <c r="V369" s="179"/>
      <c r="W369" s="179"/>
      <c r="X369" s="179"/>
      <c r="Y369" s="179"/>
      <c r="Z369" s="179"/>
      <c r="AA369" s="222"/>
      <c r="AB369" s="222"/>
      <c r="AC369" s="222"/>
      <c r="AD369" s="179"/>
      <c r="AE369" s="179"/>
      <c r="AF369" s="179"/>
      <c r="AG369" s="179"/>
      <c r="AH369" s="179"/>
      <c r="AI369" s="179"/>
      <c r="AJ369" s="179"/>
    </row>
    <row r="370" spans="2:36" x14ac:dyDescent="0.3">
      <c r="B370" s="224">
        <v>44700</v>
      </c>
      <c r="C370" s="209">
        <v>9432</v>
      </c>
      <c r="D370" s="206">
        <f t="shared" si="38"/>
        <v>0.21100671140939598</v>
      </c>
      <c r="E370" s="208">
        <f t="shared" si="39"/>
        <v>0.35</v>
      </c>
      <c r="F370" s="207">
        <v>0</v>
      </c>
      <c r="G370" s="207">
        <v>754.56</v>
      </c>
      <c r="H370" s="207">
        <v>848.88</v>
      </c>
      <c r="I370" s="214">
        <v>5132</v>
      </c>
      <c r="J370" s="211">
        <f t="shared" si="35"/>
        <v>0.11480984340044743</v>
      </c>
      <c r="K370" s="212">
        <f t="shared" si="36"/>
        <v>0.26</v>
      </c>
      <c r="L370" s="214">
        <v>0</v>
      </c>
      <c r="M370" s="213">
        <v>410.56</v>
      </c>
      <c r="N370" s="213">
        <v>461.88</v>
      </c>
      <c r="O370" s="242">
        <f t="shared" si="37"/>
        <v>0.38149999999999179</v>
      </c>
      <c r="P370" s="242"/>
      <c r="Q370" s="179"/>
      <c r="R370" s="179"/>
      <c r="S370" s="179"/>
      <c r="T370" s="179"/>
      <c r="U370" s="179"/>
      <c r="V370" s="179"/>
      <c r="W370" s="179"/>
      <c r="X370" s="179"/>
      <c r="Y370" s="179"/>
      <c r="Z370" s="179"/>
      <c r="AA370" s="222"/>
      <c r="AB370" s="222"/>
      <c r="AC370" s="222"/>
      <c r="AD370" s="179"/>
      <c r="AE370" s="179"/>
      <c r="AF370" s="179"/>
      <c r="AG370" s="179"/>
      <c r="AH370" s="179"/>
      <c r="AI370" s="179"/>
      <c r="AJ370" s="179"/>
    </row>
    <row r="371" spans="2:36" x14ac:dyDescent="0.3">
      <c r="B371" s="224">
        <v>44800</v>
      </c>
      <c r="C371" s="209">
        <v>9467</v>
      </c>
      <c r="D371" s="206">
        <f t="shared" si="38"/>
        <v>0.21131696428571428</v>
      </c>
      <c r="E371" s="208">
        <f t="shared" si="39"/>
        <v>0.35</v>
      </c>
      <c r="F371" s="207">
        <v>0</v>
      </c>
      <c r="G371" s="207">
        <v>757.36</v>
      </c>
      <c r="H371" s="207">
        <v>852.03</v>
      </c>
      <c r="I371" s="214">
        <v>5158</v>
      </c>
      <c r="J371" s="211">
        <f t="shared" si="35"/>
        <v>0.11513392857142857</v>
      </c>
      <c r="K371" s="212">
        <f t="shared" si="36"/>
        <v>0.26</v>
      </c>
      <c r="L371" s="214">
        <v>0</v>
      </c>
      <c r="M371" s="213">
        <v>412.64</v>
      </c>
      <c r="N371" s="213">
        <v>464.22</v>
      </c>
      <c r="O371" s="242">
        <f t="shared" si="37"/>
        <v>0.38150000000000661</v>
      </c>
      <c r="P371" s="242"/>
      <c r="Q371" s="179"/>
      <c r="R371" s="179"/>
      <c r="S371" s="179"/>
      <c r="T371" s="179"/>
      <c r="U371" s="179"/>
      <c r="V371" s="179"/>
      <c r="W371" s="179"/>
      <c r="X371" s="179"/>
      <c r="Y371" s="179"/>
      <c r="Z371" s="179"/>
      <c r="AA371" s="222"/>
      <c r="AB371" s="222"/>
      <c r="AC371" s="222"/>
      <c r="AD371" s="179"/>
      <c r="AE371" s="179"/>
      <c r="AF371" s="179"/>
      <c r="AG371" s="179"/>
      <c r="AH371" s="179"/>
      <c r="AI371" s="179"/>
      <c r="AJ371" s="179"/>
    </row>
    <row r="372" spans="2:36" x14ac:dyDescent="0.3">
      <c r="B372" s="224">
        <v>44900</v>
      </c>
      <c r="C372" s="209">
        <v>9502</v>
      </c>
      <c r="D372" s="206">
        <f t="shared" si="38"/>
        <v>0.21162583518930958</v>
      </c>
      <c r="E372" s="208">
        <f t="shared" si="39"/>
        <v>0.35</v>
      </c>
      <c r="F372" s="207">
        <v>0</v>
      </c>
      <c r="G372" s="207">
        <v>760.16</v>
      </c>
      <c r="H372" s="207">
        <v>855.18</v>
      </c>
      <c r="I372" s="214">
        <v>5184</v>
      </c>
      <c r="J372" s="211">
        <f t="shared" si="35"/>
        <v>0.11545657015590201</v>
      </c>
      <c r="K372" s="212">
        <f t="shared" si="36"/>
        <v>0.26</v>
      </c>
      <c r="L372" s="214">
        <v>0</v>
      </c>
      <c r="M372" s="213">
        <v>414.72</v>
      </c>
      <c r="N372" s="213">
        <v>466.56</v>
      </c>
      <c r="O372" s="242">
        <f t="shared" si="37"/>
        <v>0.38150000000000317</v>
      </c>
      <c r="P372" s="242"/>
      <c r="Q372" s="179"/>
      <c r="R372" s="179"/>
      <c r="S372" s="179"/>
      <c r="T372" s="179"/>
      <c r="U372" s="179"/>
      <c r="V372" s="179"/>
      <c r="W372" s="179"/>
      <c r="X372" s="179"/>
      <c r="Y372" s="179"/>
      <c r="Z372" s="179"/>
      <c r="AA372" s="222"/>
      <c r="AB372" s="222"/>
      <c r="AC372" s="222"/>
      <c r="AD372" s="179"/>
      <c r="AE372" s="179"/>
      <c r="AF372" s="179"/>
      <c r="AG372" s="179"/>
      <c r="AH372" s="179"/>
      <c r="AI372" s="179"/>
      <c r="AJ372" s="179"/>
    </row>
    <row r="373" spans="2:36" x14ac:dyDescent="0.3">
      <c r="B373" s="224">
        <v>45000</v>
      </c>
      <c r="C373" s="209">
        <v>9537</v>
      </c>
      <c r="D373" s="206">
        <f t="shared" si="38"/>
        <v>0.21193333333333333</v>
      </c>
      <c r="E373" s="208">
        <f t="shared" si="39"/>
        <v>0.35</v>
      </c>
      <c r="F373" s="207">
        <v>0</v>
      </c>
      <c r="G373" s="207">
        <v>762.96</v>
      </c>
      <c r="H373" s="207">
        <v>858.33</v>
      </c>
      <c r="I373" s="214">
        <v>5212</v>
      </c>
      <c r="J373" s="211">
        <f t="shared" si="35"/>
        <v>0.11582222222222222</v>
      </c>
      <c r="K373" s="212">
        <f t="shared" si="36"/>
        <v>0.28000000000000003</v>
      </c>
      <c r="L373" s="214">
        <v>0</v>
      </c>
      <c r="M373" s="213">
        <v>416.96</v>
      </c>
      <c r="N373" s="213">
        <v>469.08</v>
      </c>
      <c r="O373" s="242">
        <f t="shared" si="37"/>
        <v>0.38149999999999978</v>
      </c>
      <c r="P373" s="242"/>
      <c r="Q373" s="179"/>
      <c r="R373" s="179"/>
      <c r="S373" s="179"/>
      <c r="T373" s="179"/>
      <c r="U373" s="179"/>
      <c r="V373" s="179"/>
      <c r="W373" s="179"/>
      <c r="X373" s="179"/>
      <c r="Y373" s="179"/>
      <c r="Z373" s="179"/>
      <c r="AA373" s="222"/>
      <c r="AB373" s="222"/>
      <c r="AC373" s="222"/>
      <c r="AD373" s="179"/>
      <c r="AE373" s="179"/>
      <c r="AF373" s="179"/>
      <c r="AG373" s="179"/>
      <c r="AH373" s="179"/>
      <c r="AI373" s="179"/>
      <c r="AJ373" s="179"/>
    </row>
    <row r="374" spans="2:36" x14ac:dyDescent="0.3">
      <c r="B374" s="224">
        <v>45100</v>
      </c>
      <c r="C374" s="209">
        <v>9573</v>
      </c>
      <c r="D374" s="206">
        <f t="shared" si="38"/>
        <v>0.21226164079822615</v>
      </c>
      <c r="E374" s="208">
        <f t="shared" si="39"/>
        <v>0.36</v>
      </c>
      <c r="F374" s="207">
        <v>0</v>
      </c>
      <c r="G374" s="207">
        <v>765.84</v>
      </c>
      <c r="H374" s="207">
        <v>861.57</v>
      </c>
      <c r="I374" s="214">
        <v>5238</v>
      </c>
      <c r="J374" s="211">
        <f t="shared" si="35"/>
        <v>0.11614190687361418</v>
      </c>
      <c r="K374" s="212">
        <f t="shared" si="36"/>
        <v>0.26</v>
      </c>
      <c r="L374" s="214">
        <v>0</v>
      </c>
      <c r="M374" s="213">
        <v>419.04</v>
      </c>
      <c r="N374" s="213">
        <v>471.42</v>
      </c>
      <c r="O374" s="242">
        <f t="shared" si="37"/>
        <v>0.3923999999999967</v>
      </c>
      <c r="P374" s="242"/>
      <c r="Q374" s="179"/>
      <c r="R374" s="179"/>
      <c r="S374" s="179"/>
      <c r="T374" s="179"/>
      <c r="U374" s="179"/>
      <c r="V374" s="179"/>
      <c r="W374" s="179"/>
      <c r="X374" s="179"/>
      <c r="Y374" s="179"/>
      <c r="Z374" s="179"/>
      <c r="AA374" s="222"/>
      <c r="AB374" s="222"/>
      <c r="AC374" s="222"/>
      <c r="AD374" s="179"/>
      <c r="AE374" s="179"/>
      <c r="AF374" s="179"/>
      <c r="AG374" s="179"/>
      <c r="AH374" s="179"/>
      <c r="AI374" s="179"/>
      <c r="AJ374" s="179"/>
    </row>
    <row r="375" spans="2:36" x14ac:dyDescent="0.3">
      <c r="B375" s="224">
        <v>45200</v>
      </c>
      <c r="C375" s="209">
        <v>9608</v>
      </c>
      <c r="D375" s="206">
        <f t="shared" si="38"/>
        <v>0.21256637168141593</v>
      </c>
      <c r="E375" s="208">
        <f t="shared" si="39"/>
        <v>0.35</v>
      </c>
      <c r="F375" s="207">
        <v>0</v>
      </c>
      <c r="G375" s="207">
        <v>768.64</v>
      </c>
      <c r="H375" s="207">
        <v>864.72</v>
      </c>
      <c r="I375" s="214">
        <v>5264</v>
      </c>
      <c r="J375" s="211">
        <f t="shared" si="35"/>
        <v>0.11646017699115044</v>
      </c>
      <c r="K375" s="212">
        <f t="shared" si="36"/>
        <v>0.26</v>
      </c>
      <c r="L375" s="214">
        <v>0</v>
      </c>
      <c r="M375" s="213">
        <v>421.12</v>
      </c>
      <c r="N375" s="213">
        <v>473.76</v>
      </c>
      <c r="O375" s="242">
        <f t="shared" si="37"/>
        <v>0.38149999999999296</v>
      </c>
      <c r="P375" s="242"/>
      <c r="Q375" s="179"/>
      <c r="R375" s="179"/>
      <c r="S375" s="179"/>
      <c r="T375" s="179"/>
      <c r="U375" s="179"/>
      <c r="V375" s="179"/>
      <c r="W375" s="179"/>
      <c r="X375" s="179"/>
      <c r="Y375" s="179"/>
      <c r="Z375" s="179"/>
      <c r="AA375" s="222"/>
      <c r="AB375" s="222"/>
      <c r="AC375" s="222"/>
      <c r="AD375" s="179"/>
      <c r="AE375" s="179"/>
      <c r="AF375" s="179"/>
      <c r="AG375" s="179"/>
      <c r="AH375" s="179"/>
      <c r="AI375" s="179"/>
      <c r="AJ375" s="179"/>
    </row>
    <row r="376" spans="2:36" x14ac:dyDescent="0.3">
      <c r="B376" s="224">
        <v>45300</v>
      </c>
      <c r="C376" s="209">
        <v>9643</v>
      </c>
      <c r="D376" s="206">
        <f t="shared" si="38"/>
        <v>0.21286975717439294</v>
      </c>
      <c r="E376" s="208">
        <f t="shared" si="39"/>
        <v>0.35</v>
      </c>
      <c r="F376" s="207">
        <v>0</v>
      </c>
      <c r="G376" s="207">
        <v>771.44</v>
      </c>
      <c r="H376" s="207">
        <v>867.87</v>
      </c>
      <c r="I376" s="214">
        <v>5290</v>
      </c>
      <c r="J376" s="211">
        <f t="shared" si="35"/>
        <v>0.11677704194260485</v>
      </c>
      <c r="K376" s="212">
        <f t="shared" si="36"/>
        <v>0.26</v>
      </c>
      <c r="L376" s="214">
        <v>0</v>
      </c>
      <c r="M376" s="213">
        <v>423.2</v>
      </c>
      <c r="N376" s="213">
        <v>476.1</v>
      </c>
      <c r="O376" s="242">
        <f t="shared" si="37"/>
        <v>0.38150000000000772</v>
      </c>
      <c r="P376" s="242"/>
      <c r="Q376" s="179"/>
      <c r="R376" s="179"/>
      <c r="S376" s="179"/>
      <c r="T376" s="179"/>
      <c r="U376" s="179"/>
      <c r="V376" s="179"/>
      <c r="W376" s="179"/>
      <c r="X376" s="179"/>
      <c r="Y376" s="179"/>
      <c r="Z376" s="179"/>
      <c r="AA376" s="222"/>
      <c r="AB376" s="222"/>
      <c r="AC376" s="222"/>
      <c r="AD376" s="179"/>
      <c r="AE376" s="179"/>
      <c r="AF376" s="179"/>
      <c r="AG376" s="179"/>
      <c r="AH376" s="179"/>
      <c r="AI376" s="179"/>
      <c r="AJ376" s="179"/>
    </row>
    <row r="377" spans="2:36" x14ac:dyDescent="0.3">
      <c r="B377" s="224">
        <v>45400</v>
      </c>
      <c r="C377" s="209">
        <v>9678</v>
      </c>
      <c r="D377" s="206">
        <f t="shared" si="38"/>
        <v>0.21317180616740089</v>
      </c>
      <c r="E377" s="208">
        <f t="shared" si="39"/>
        <v>0.35</v>
      </c>
      <c r="F377" s="207">
        <v>0</v>
      </c>
      <c r="G377" s="207">
        <v>774.24</v>
      </c>
      <c r="H377" s="207">
        <v>871.02</v>
      </c>
      <c r="I377" s="214">
        <v>5318</v>
      </c>
      <c r="J377" s="211">
        <f t="shared" si="35"/>
        <v>0.11713656387665199</v>
      </c>
      <c r="K377" s="212">
        <f t="shared" si="36"/>
        <v>0.28000000000000003</v>
      </c>
      <c r="L377" s="214">
        <v>0</v>
      </c>
      <c r="M377" s="213">
        <v>425.44</v>
      </c>
      <c r="N377" s="213">
        <v>478.62</v>
      </c>
      <c r="O377" s="242">
        <f t="shared" si="37"/>
        <v>0.38150000000000434</v>
      </c>
      <c r="P377" s="242"/>
      <c r="Q377" s="179"/>
      <c r="R377" s="179"/>
      <c r="S377" s="179"/>
      <c r="T377" s="179"/>
      <c r="U377" s="179"/>
      <c r="V377" s="179"/>
      <c r="W377" s="179"/>
      <c r="X377" s="179"/>
      <c r="Y377" s="179"/>
      <c r="Z377" s="179"/>
      <c r="AA377" s="222"/>
      <c r="AB377" s="222"/>
      <c r="AC377" s="222"/>
      <c r="AD377" s="179"/>
      <c r="AE377" s="179"/>
      <c r="AF377" s="179"/>
      <c r="AG377" s="179"/>
      <c r="AH377" s="179"/>
      <c r="AI377" s="179"/>
      <c r="AJ377" s="179"/>
    </row>
    <row r="378" spans="2:36" x14ac:dyDescent="0.3">
      <c r="B378" s="224">
        <v>45500</v>
      </c>
      <c r="C378" s="209">
        <v>9714</v>
      </c>
      <c r="D378" s="206">
        <f t="shared" si="38"/>
        <v>0.21349450549450549</v>
      </c>
      <c r="E378" s="208">
        <f t="shared" si="39"/>
        <v>0.36</v>
      </c>
      <c r="F378" s="207">
        <v>0</v>
      </c>
      <c r="G378" s="207">
        <v>777.12</v>
      </c>
      <c r="H378" s="207">
        <v>874.26</v>
      </c>
      <c r="I378" s="214">
        <v>5344</v>
      </c>
      <c r="J378" s="211">
        <f t="shared" si="35"/>
        <v>0.11745054945054945</v>
      </c>
      <c r="K378" s="212">
        <f t="shared" si="36"/>
        <v>0.26</v>
      </c>
      <c r="L378" s="214">
        <v>0</v>
      </c>
      <c r="M378" s="213">
        <v>427.52</v>
      </c>
      <c r="N378" s="213">
        <v>480.96</v>
      </c>
      <c r="O378" s="242">
        <f t="shared" si="37"/>
        <v>0.39240000000000236</v>
      </c>
      <c r="P378" s="242"/>
      <c r="Q378" s="179"/>
      <c r="R378" s="179"/>
      <c r="S378" s="179"/>
      <c r="T378" s="179"/>
      <c r="U378" s="179"/>
      <c r="V378" s="179"/>
      <c r="W378" s="179"/>
      <c r="X378" s="179"/>
      <c r="Y378" s="179"/>
      <c r="Z378" s="179"/>
      <c r="AA378" s="222"/>
      <c r="AB378" s="222"/>
      <c r="AC378" s="222"/>
      <c r="AD378" s="179"/>
      <c r="AE378" s="179"/>
      <c r="AF378" s="179"/>
      <c r="AG378" s="179"/>
      <c r="AH378" s="179"/>
      <c r="AI378" s="179"/>
      <c r="AJ378" s="179"/>
    </row>
    <row r="379" spans="2:36" x14ac:dyDescent="0.3">
      <c r="B379" s="224">
        <v>45600</v>
      </c>
      <c r="C379" s="209">
        <v>9749</v>
      </c>
      <c r="D379" s="206">
        <f t="shared" si="38"/>
        <v>0.21379385964912281</v>
      </c>
      <c r="E379" s="208">
        <f t="shared" si="39"/>
        <v>0.35</v>
      </c>
      <c r="F379" s="207">
        <v>0</v>
      </c>
      <c r="G379" s="207">
        <v>779.92</v>
      </c>
      <c r="H379" s="207">
        <v>877.41</v>
      </c>
      <c r="I379" s="214">
        <v>5370</v>
      </c>
      <c r="J379" s="211">
        <f t="shared" ref="J379:J442" si="40">I379/$B379</f>
        <v>0.11776315789473685</v>
      </c>
      <c r="K379" s="212">
        <f t="shared" ref="K379:K442" si="41">(I379-I378)/($B379-$B378)</f>
        <v>0.26</v>
      </c>
      <c r="L379" s="214">
        <v>0</v>
      </c>
      <c r="M379" s="213">
        <v>429.6</v>
      </c>
      <c r="N379" s="213">
        <v>483.3</v>
      </c>
      <c r="O379" s="242">
        <f t="shared" si="37"/>
        <v>0.38149999999999862</v>
      </c>
      <c r="P379" s="242"/>
      <c r="Q379" s="179"/>
      <c r="R379" s="179"/>
      <c r="S379" s="179"/>
      <c r="T379" s="179"/>
      <c r="U379" s="179"/>
      <c r="V379" s="179"/>
      <c r="W379" s="179"/>
      <c r="X379" s="179"/>
      <c r="Y379" s="179"/>
      <c r="Z379" s="179"/>
      <c r="AA379" s="222"/>
      <c r="AB379" s="222"/>
      <c r="AC379" s="222"/>
      <c r="AD379" s="179"/>
      <c r="AE379" s="179"/>
      <c r="AF379" s="179"/>
      <c r="AG379" s="179"/>
      <c r="AH379" s="179"/>
      <c r="AI379" s="179"/>
      <c r="AJ379" s="179"/>
    </row>
    <row r="380" spans="2:36" x14ac:dyDescent="0.3">
      <c r="B380" s="224">
        <v>45700</v>
      </c>
      <c r="C380" s="209">
        <v>9784</v>
      </c>
      <c r="D380" s="206">
        <f t="shared" si="38"/>
        <v>0.21409190371991246</v>
      </c>
      <c r="E380" s="208">
        <f t="shared" si="39"/>
        <v>0.35</v>
      </c>
      <c r="F380" s="207">
        <v>0</v>
      </c>
      <c r="G380" s="207">
        <v>782.72</v>
      </c>
      <c r="H380" s="207">
        <v>880.56</v>
      </c>
      <c r="I380" s="214">
        <v>5398</v>
      </c>
      <c r="J380" s="211">
        <f t="shared" si="40"/>
        <v>0.11811816192560175</v>
      </c>
      <c r="K380" s="212">
        <f t="shared" si="41"/>
        <v>0.28000000000000003</v>
      </c>
      <c r="L380" s="214">
        <v>0</v>
      </c>
      <c r="M380" s="213">
        <v>431.84</v>
      </c>
      <c r="N380" s="213">
        <v>485.82</v>
      </c>
      <c r="O380" s="242">
        <f t="shared" si="37"/>
        <v>0.38149999999999523</v>
      </c>
      <c r="P380" s="242"/>
      <c r="Q380" s="179"/>
      <c r="R380" s="179"/>
      <c r="S380" s="179"/>
      <c r="T380" s="179"/>
      <c r="U380" s="179"/>
      <c r="V380" s="179"/>
      <c r="W380" s="179"/>
      <c r="X380" s="179"/>
      <c r="Y380" s="179"/>
      <c r="Z380" s="179"/>
      <c r="AA380" s="222"/>
      <c r="AB380" s="222"/>
      <c r="AC380" s="222"/>
      <c r="AD380" s="179"/>
      <c r="AE380" s="179"/>
      <c r="AF380" s="179"/>
      <c r="AG380" s="179"/>
      <c r="AH380" s="179"/>
      <c r="AI380" s="179"/>
      <c r="AJ380" s="179"/>
    </row>
    <row r="381" spans="2:36" x14ac:dyDescent="0.3">
      <c r="B381" s="224">
        <v>45800</v>
      </c>
      <c r="C381" s="209">
        <v>9820</v>
      </c>
      <c r="D381" s="206">
        <f t="shared" si="38"/>
        <v>0.21441048034934498</v>
      </c>
      <c r="E381" s="208">
        <f t="shared" si="39"/>
        <v>0.36</v>
      </c>
      <c r="F381" s="207">
        <v>0</v>
      </c>
      <c r="G381" s="207">
        <v>785.6</v>
      </c>
      <c r="H381" s="207">
        <v>883.8</v>
      </c>
      <c r="I381" s="214">
        <v>5424</v>
      </c>
      <c r="J381" s="211">
        <f t="shared" si="40"/>
        <v>0.11842794759825327</v>
      </c>
      <c r="K381" s="212">
        <f t="shared" si="41"/>
        <v>0.26</v>
      </c>
      <c r="L381" s="214">
        <v>0</v>
      </c>
      <c r="M381" s="213">
        <v>433.92</v>
      </c>
      <c r="N381" s="213">
        <v>488.16</v>
      </c>
      <c r="O381" s="242">
        <f t="shared" si="37"/>
        <v>0.39239999999999325</v>
      </c>
      <c r="P381" s="242"/>
      <c r="Q381" s="179"/>
      <c r="R381" s="179"/>
      <c r="S381" s="179"/>
      <c r="T381" s="179"/>
      <c r="U381" s="179"/>
      <c r="V381" s="179"/>
      <c r="W381" s="179"/>
      <c r="X381" s="179"/>
      <c r="Y381" s="179"/>
      <c r="Z381" s="179"/>
      <c r="AA381" s="222"/>
      <c r="AB381" s="222"/>
      <c r="AC381" s="222"/>
      <c r="AD381" s="179"/>
      <c r="AE381" s="179"/>
      <c r="AF381" s="179"/>
      <c r="AG381" s="179"/>
      <c r="AH381" s="179"/>
      <c r="AI381" s="179"/>
      <c r="AJ381" s="179"/>
    </row>
    <row r="382" spans="2:36" x14ac:dyDescent="0.3">
      <c r="B382" s="224">
        <v>45900</v>
      </c>
      <c r="C382" s="209">
        <v>9855</v>
      </c>
      <c r="D382" s="206">
        <f t="shared" si="38"/>
        <v>0.21470588235294116</v>
      </c>
      <c r="E382" s="208">
        <f t="shared" si="39"/>
        <v>0.35</v>
      </c>
      <c r="F382" s="207">
        <v>0</v>
      </c>
      <c r="G382" s="207">
        <v>788.4</v>
      </c>
      <c r="H382" s="207">
        <v>886.95</v>
      </c>
      <c r="I382" s="214">
        <v>5450</v>
      </c>
      <c r="J382" s="211">
        <f t="shared" si="40"/>
        <v>0.11873638344226579</v>
      </c>
      <c r="K382" s="212">
        <f t="shared" si="41"/>
        <v>0.26</v>
      </c>
      <c r="L382" s="214">
        <v>0</v>
      </c>
      <c r="M382" s="213">
        <v>436</v>
      </c>
      <c r="N382" s="213">
        <v>490.5</v>
      </c>
      <c r="O382" s="242">
        <f t="shared" si="37"/>
        <v>0.38150000000000772</v>
      </c>
      <c r="P382" s="242"/>
      <c r="Q382" s="179"/>
      <c r="R382" s="179"/>
      <c r="S382" s="179"/>
      <c r="T382" s="179"/>
      <c r="U382" s="179"/>
      <c r="V382" s="179"/>
      <c r="W382" s="179"/>
      <c r="X382" s="179"/>
      <c r="Y382" s="179"/>
      <c r="Z382" s="179"/>
      <c r="AA382" s="222"/>
      <c r="AB382" s="222"/>
      <c r="AC382" s="222"/>
      <c r="AD382" s="179"/>
      <c r="AE382" s="179"/>
      <c r="AF382" s="179"/>
      <c r="AG382" s="179"/>
      <c r="AH382" s="179"/>
      <c r="AI382" s="179"/>
      <c r="AJ382" s="179"/>
    </row>
    <row r="383" spans="2:36" x14ac:dyDescent="0.3">
      <c r="B383" s="224">
        <v>46000</v>
      </c>
      <c r="C383" s="209">
        <v>9891</v>
      </c>
      <c r="D383" s="206">
        <f t="shared" si="38"/>
        <v>0.21502173913043479</v>
      </c>
      <c r="E383" s="208">
        <f t="shared" si="39"/>
        <v>0.36</v>
      </c>
      <c r="F383" s="207">
        <v>0</v>
      </c>
      <c r="G383" s="207">
        <v>791.28</v>
      </c>
      <c r="H383" s="207">
        <v>890.19</v>
      </c>
      <c r="I383" s="214">
        <v>5478</v>
      </c>
      <c r="J383" s="211">
        <f t="shared" si="40"/>
        <v>0.11908695652173913</v>
      </c>
      <c r="K383" s="212">
        <f t="shared" si="41"/>
        <v>0.28000000000000003</v>
      </c>
      <c r="L383" s="214">
        <v>0</v>
      </c>
      <c r="M383" s="213">
        <v>438.24</v>
      </c>
      <c r="N383" s="213">
        <v>493.02</v>
      </c>
      <c r="O383" s="242">
        <f t="shared" si="37"/>
        <v>0.39240000000000463</v>
      </c>
      <c r="P383" s="242"/>
      <c r="Q383" s="179"/>
      <c r="R383" s="179"/>
      <c r="S383" s="179"/>
      <c r="T383" s="179"/>
      <c r="U383" s="179"/>
      <c r="V383" s="179"/>
      <c r="W383" s="179"/>
      <c r="X383" s="179"/>
      <c r="Y383" s="179"/>
      <c r="Z383" s="179"/>
      <c r="AA383" s="222"/>
      <c r="AB383" s="222"/>
      <c r="AC383" s="222"/>
      <c r="AD383" s="179"/>
      <c r="AE383" s="179"/>
      <c r="AF383" s="179"/>
      <c r="AG383" s="179"/>
      <c r="AH383" s="179"/>
      <c r="AI383" s="179"/>
      <c r="AJ383" s="179"/>
    </row>
    <row r="384" spans="2:36" x14ac:dyDescent="0.3">
      <c r="B384" s="224">
        <v>46100</v>
      </c>
      <c r="C384" s="209">
        <v>9926</v>
      </c>
      <c r="D384" s="206">
        <f t="shared" si="38"/>
        <v>0.21531453362255965</v>
      </c>
      <c r="E384" s="208">
        <f t="shared" si="39"/>
        <v>0.35</v>
      </c>
      <c r="F384" s="207">
        <v>0</v>
      </c>
      <c r="G384" s="207">
        <v>794.08</v>
      </c>
      <c r="H384" s="207">
        <v>893.34</v>
      </c>
      <c r="I384" s="214">
        <v>5504</v>
      </c>
      <c r="J384" s="211">
        <f t="shared" si="40"/>
        <v>0.11939262472885033</v>
      </c>
      <c r="K384" s="212">
        <f t="shared" si="41"/>
        <v>0.26</v>
      </c>
      <c r="L384" s="214">
        <v>0</v>
      </c>
      <c r="M384" s="213">
        <v>440.32</v>
      </c>
      <c r="N384" s="213">
        <v>495.36</v>
      </c>
      <c r="O384" s="242">
        <f t="shared" si="37"/>
        <v>0.38150000000000089</v>
      </c>
      <c r="P384" s="242"/>
      <c r="Q384" s="179"/>
      <c r="R384" s="179"/>
      <c r="S384" s="179"/>
      <c r="T384" s="179"/>
      <c r="U384" s="179"/>
      <c r="V384" s="179"/>
      <c r="W384" s="179"/>
      <c r="X384" s="179"/>
      <c r="Y384" s="179"/>
      <c r="Z384" s="179"/>
      <c r="AA384" s="222"/>
      <c r="AB384" s="222"/>
      <c r="AC384" s="222"/>
      <c r="AD384" s="179"/>
      <c r="AE384" s="179"/>
      <c r="AF384" s="179"/>
      <c r="AG384" s="179"/>
      <c r="AH384" s="179"/>
      <c r="AI384" s="179"/>
      <c r="AJ384" s="179"/>
    </row>
    <row r="385" spans="2:36" x14ac:dyDescent="0.3">
      <c r="B385" s="224">
        <v>46200</v>
      </c>
      <c r="C385" s="209">
        <v>9962</v>
      </c>
      <c r="D385" s="206">
        <f t="shared" si="38"/>
        <v>0.21562770562770564</v>
      </c>
      <c r="E385" s="208">
        <f t="shared" si="39"/>
        <v>0.36</v>
      </c>
      <c r="F385" s="207">
        <v>0</v>
      </c>
      <c r="G385" s="207">
        <v>796.96</v>
      </c>
      <c r="H385" s="207">
        <v>896.58</v>
      </c>
      <c r="I385" s="214">
        <v>5530</v>
      </c>
      <c r="J385" s="211">
        <f t="shared" si="40"/>
        <v>0.11969696969696969</v>
      </c>
      <c r="K385" s="212">
        <f t="shared" si="41"/>
        <v>0.26</v>
      </c>
      <c r="L385" s="214">
        <v>0</v>
      </c>
      <c r="M385" s="213">
        <v>442.4</v>
      </c>
      <c r="N385" s="213">
        <v>497.7</v>
      </c>
      <c r="O385" s="242">
        <f t="shared" si="37"/>
        <v>0.39239999999999897</v>
      </c>
      <c r="P385" s="242"/>
      <c r="Q385" s="179"/>
      <c r="R385" s="179"/>
      <c r="S385" s="179"/>
      <c r="T385" s="179"/>
      <c r="U385" s="179"/>
      <c r="V385" s="179"/>
      <c r="W385" s="179"/>
      <c r="X385" s="179"/>
      <c r="Y385" s="179"/>
      <c r="Z385" s="179"/>
      <c r="AA385" s="222"/>
      <c r="AB385" s="222"/>
      <c r="AC385" s="222"/>
      <c r="AD385" s="179"/>
      <c r="AE385" s="179"/>
      <c r="AF385" s="179"/>
      <c r="AG385" s="179"/>
      <c r="AH385" s="179"/>
      <c r="AI385" s="179"/>
      <c r="AJ385" s="179"/>
    </row>
    <row r="386" spans="2:36" x14ac:dyDescent="0.3">
      <c r="B386" s="224">
        <v>46300</v>
      </c>
      <c r="C386" s="209">
        <v>9997</v>
      </c>
      <c r="D386" s="206">
        <f t="shared" si="38"/>
        <v>0.21591792656587472</v>
      </c>
      <c r="E386" s="208">
        <f t="shared" si="39"/>
        <v>0.35</v>
      </c>
      <c r="F386" s="207">
        <v>0</v>
      </c>
      <c r="G386" s="207">
        <v>799.76</v>
      </c>
      <c r="H386" s="207">
        <v>899.73</v>
      </c>
      <c r="I386" s="214">
        <v>5558</v>
      </c>
      <c r="J386" s="211">
        <f t="shared" si="40"/>
        <v>0.12004319654427646</v>
      </c>
      <c r="K386" s="212">
        <f t="shared" si="41"/>
        <v>0.28000000000000003</v>
      </c>
      <c r="L386" s="214">
        <v>0</v>
      </c>
      <c r="M386" s="213">
        <v>444.64</v>
      </c>
      <c r="N386" s="213">
        <v>500.22</v>
      </c>
      <c r="O386" s="242">
        <f t="shared" si="37"/>
        <v>0.38149999999999523</v>
      </c>
      <c r="P386" s="242"/>
      <c r="Q386" s="179"/>
      <c r="R386" s="179"/>
      <c r="S386" s="179"/>
      <c r="T386" s="179"/>
      <c r="U386" s="179"/>
      <c r="V386" s="179"/>
      <c r="W386" s="179"/>
      <c r="X386" s="179"/>
      <c r="Y386" s="179"/>
      <c r="Z386" s="179"/>
      <c r="AA386" s="222"/>
      <c r="AB386" s="222"/>
      <c r="AC386" s="222"/>
      <c r="AD386" s="179"/>
      <c r="AE386" s="179"/>
      <c r="AF386" s="179"/>
      <c r="AG386" s="179"/>
      <c r="AH386" s="179"/>
      <c r="AI386" s="179"/>
      <c r="AJ386" s="179"/>
    </row>
    <row r="387" spans="2:36" x14ac:dyDescent="0.3">
      <c r="B387" s="224">
        <v>46400</v>
      </c>
      <c r="C387" s="209">
        <v>10033</v>
      </c>
      <c r="D387" s="206">
        <f t="shared" si="38"/>
        <v>0.21622844827586207</v>
      </c>
      <c r="E387" s="208">
        <f t="shared" si="39"/>
        <v>0.36</v>
      </c>
      <c r="F387" s="207">
        <v>0</v>
      </c>
      <c r="G387" s="207">
        <v>802.64</v>
      </c>
      <c r="H387" s="207">
        <v>902.97</v>
      </c>
      <c r="I387" s="214">
        <v>5584</v>
      </c>
      <c r="J387" s="211">
        <f t="shared" si="40"/>
        <v>0.12034482758620689</v>
      </c>
      <c r="K387" s="212">
        <f t="shared" si="41"/>
        <v>0.26</v>
      </c>
      <c r="L387" s="214">
        <v>0</v>
      </c>
      <c r="M387" s="213">
        <v>446.72</v>
      </c>
      <c r="N387" s="213">
        <v>502.56</v>
      </c>
      <c r="O387" s="242">
        <f t="shared" si="37"/>
        <v>0.39239999999999325</v>
      </c>
      <c r="P387" s="242"/>
      <c r="Q387" s="179"/>
      <c r="R387" s="179"/>
      <c r="S387" s="179"/>
      <c r="T387" s="179"/>
      <c r="U387" s="179"/>
      <c r="V387" s="179"/>
      <c r="W387" s="179"/>
      <c r="X387" s="179"/>
      <c r="Y387" s="179"/>
      <c r="Z387" s="179"/>
      <c r="AA387" s="222"/>
      <c r="AB387" s="222"/>
      <c r="AC387" s="222"/>
      <c r="AD387" s="179"/>
      <c r="AE387" s="179"/>
      <c r="AF387" s="179"/>
      <c r="AG387" s="179"/>
      <c r="AH387" s="179"/>
      <c r="AI387" s="179"/>
      <c r="AJ387" s="179"/>
    </row>
    <row r="388" spans="2:36" x14ac:dyDescent="0.3">
      <c r="B388" s="224">
        <v>46500</v>
      </c>
      <c r="C388" s="209">
        <v>10069</v>
      </c>
      <c r="D388" s="206">
        <f t="shared" si="38"/>
        <v>0.21653763440860216</v>
      </c>
      <c r="E388" s="208">
        <f t="shared" si="39"/>
        <v>0.36</v>
      </c>
      <c r="F388" s="207">
        <v>0</v>
      </c>
      <c r="G388" s="207">
        <v>805.52</v>
      </c>
      <c r="H388" s="207">
        <v>906.21</v>
      </c>
      <c r="I388" s="214">
        <v>5610</v>
      </c>
      <c r="J388" s="211">
        <f t="shared" si="40"/>
        <v>0.12064516129032259</v>
      </c>
      <c r="K388" s="212">
        <f t="shared" si="41"/>
        <v>0.26</v>
      </c>
      <c r="L388" s="214">
        <v>0</v>
      </c>
      <c r="M388" s="213">
        <v>448.8</v>
      </c>
      <c r="N388" s="213">
        <v>504.9</v>
      </c>
      <c r="O388" s="242">
        <f t="shared" si="37"/>
        <v>0.39239999999999098</v>
      </c>
      <c r="P388" s="242"/>
      <c r="Q388" s="179"/>
      <c r="R388" s="179"/>
      <c r="S388" s="179"/>
      <c r="T388" s="179"/>
      <c r="U388" s="179"/>
      <c r="V388" s="179"/>
      <c r="W388" s="179"/>
      <c r="X388" s="179"/>
      <c r="Y388" s="179"/>
      <c r="Z388" s="179"/>
      <c r="AA388" s="222"/>
      <c r="AB388" s="222"/>
      <c r="AC388" s="222"/>
      <c r="AD388" s="179"/>
      <c r="AE388" s="179"/>
      <c r="AF388" s="179"/>
      <c r="AG388" s="179"/>
      <c r="AH388" s="179"/>
      <c r="AI388" s="179"/>
      <c r="AJ388" s="179"/>
    </row>
    <row r="389" spans="2:36" x14ac:dyDescent="0.3">
      <c r="B389" s="224">
        <v>46600</v>
      </c>
      <c r="C389" s="209">
        <v>10105</v>
      </c>
      <c r="D389" s="206">
        <f t="shared" si="38"/>
        <v>0.21684549356223176</v>
      </c>
      <c r="E389" s="208">
        <f t="shared" si="39"/>
        <v>0.36</v>
      </c>
      <c r="F389" s="207">
        <v>0</v>
      </c>
      <c r="G389" s="207">
        <v>808.4</v>
      </c>
      <c r="H389" s="207">
        <v>909.45</v>
      </c>
      <c r="I389" s="214">
        <v>5638</v>
      </c>
      <c r="J389" s="211">
        <f t="shared" si="40"/>
        <v>0.12098712446351931</v>
      </c>
      <c r="K389" s="212">
        <f t="shared" si="41"/>
        <v>0.28000000000000003</v>
      </c>
      <c r="L389" s="214">
        <v>0</v>
      </c>
      <c r="M389" s="213">
        <v>451.04</v>
      </c>
      <c r="N389" s="213">
        <v>507.42</v>
      </c>
      <c r="O389" s="242">
        <f t="shared" ref="O389:O452" si="42">(C389+F389+H389-C388-F388-H388)/100</f>
        <v>0.39240000000000691</v>
      </c>
      <c r="P389" s="242"/>
      <c r="Q389" s="179"/>
      <c r="R389" s="179"/>
      <c r="S389" s="179"/>
      <c r="T389" s="179"/>
      <c r="U389" s="179"/>
      <c r="V389" s="179"/>
      <c r="W389" s="179"/>
      <c r="X389" s="179"/>
      <c r="Y389" s="179"/>
      <c r="Z389" s="179"/>
      <c r="AA389" s="222"/>
      <c r="AB389" s="222"/>
      <c r="AC389" s="222"/>
      <c r="AD389" s="179"/>
      <c r="AE389" s="179"/>
      <c r="AF389" s="179"/>
      <c r="AG389" s="179"/>
      <c r="AH389" s="179"/>
      <c r="AI389" s="179"/>
      <c r="AJ389" s="179"/>
    </row>
    <row r="390" spans="2:36" x14ac:dyDescent="0.3">
      <c r="B390" s="224">
        <v>46700</v>
      </c>
      <c r="C390" s="209">
        <v>10140</v>
      </c>
      <c r="D390" s="206">
        <f t="shared" si="38"/>
        <v>0.21713062098501071</v>
      </c>
      <c r="E390" s="208">
        <f t="shared" si="39"/>
        <v>0.35</v>
      </c>
      <c r="F390" s="207">
        <v>0</v>
      </c>
      <c r="G390" s="207">
        <v>811.2</v>
      </c>
      <c r="H390" s="207">
        <v>912.6</v>
      </c>
      <c r="I390" s="214">
        <v>5664</v>
      </c>
      <c r="J390" s="211">
        <f t="shared" si="40"/>
        <v>0.12128479657387581</v>
      </c>
      <c r="K390" s="212">
        <f t="shared" si="41"/>
        <v>0.26</v>
      </c>
      <c r="L390" s="214">
        <v>0</v>
      </c>
      <c r="M390" s="213">
        <v>453.12</v>
      </c>
      <c r="N390" s="213">
        <v>509.76</v>
      </c>
      <c r="O390" s="242">
        <f t="shared" si="42"/>
        <v>0.38150000000000317</v>
      </c>
      <c r="P390" s="242"/>
      <c r="Q390" s="179"/>
      <c r="R390" s="179"/>
      <c r="S390" s="179"/>
      <c r="T390" s="179"/>
      <c r="U390" s="179"/>
      <c r="V390" s="179"/>
      <c r="W390" s="179"/>
      <c r="X390" s="179"/>
      <c r="Y390" s="179"/>
      <c r="Z390" s="179"/>
      <c r="AA390" s="222"/>
      <c r="AB390" s="222"/>
      <c r="AC390" s="222"/>
      <c r="AD390" s="179"/>
      <c r="AE390" s="179"/>
      <c r="AF390" s="179"/>
      <c r="AG390" s="179"/>
      <c r="AH390" s="179"/>
      <c r="AI390" s="179"/>
      <c r="AJ390" s="179"/>
    </row>
    <row r="391" spans="2:36" x14ac:dyDescent="0.3">
      <c r="B391" s="224">
        <v>46800</v>
      </c>
      <c r="C391" s="209">
        <v>10176</v>
      </c>
      <c r="D391" s="206">
        <f t="shared" si="38"/>
        <v>0.21743589743589745</v>
      </c>
      <c r="E391" s="208">
        <f t="shared" si="39"/>
        <v>0.36</v>
      </c>
      <c r="F391" s="207">
        <v>0</v>
      </c>
      <c r="G391" s="207">
        <v>814.08</v>
      </c>
      <c r="H391" s="207">
        <v>915.84</v>
      </c>
      <c r="I391" s="214">
        <v>5692</v>
      </c>
      <c r="J391" s="211">
        <f t="shared" si="40"/>
        <v>0.12162393162393162</v>
      </c>
      <c r="K391" s="212">
        <f t="shared" si="41"/>
        <v>0.28000000000000003</v>
      </c>
      <c r="L391" s="214">
        <v>0</v>
      </c>
      <c r="M391" s="213">
        <v>455.36</v>
      </c>
      <c r="N391" s="213">
        <v>512.28</v>
      </c>
      <c r="O391" s="242">
        <f t="shared" si="42"/>
        <v>0.39240000000000125</v>
      </c>
      <c r="P391" s="242"/>
      <c r="Q391" s="179"/>
      <c r="R391" s="179"/>
      <c r="S391" s="179"/>
      <c r="T391" s="179"/>
      <c r="U391" s="179"/>
      <c r="V391" s="179"/>
      <c r="W391" s="179"/>
      <c r="X391" s="179"/>
      <c r="Y391" s="179"/>
      <c r="Z391" s="179"/>
      <c r="AA391" s="222"/>
      <c r="AB391" s="222"/>
      <c r="AC391" s="222"/>
      <c r="AD391" s="179"/>
      <c r="AE391" s="179"/>
      <c r="AF391" s="179"/>
      <c r="AG391" s="179"/>
      <c r="AH391" s="179"/>
      <c r="AI391" s="179"/>
      <c r="AJ391" s="179"/>
    </row>
    <row r="392" spans="2:36" x14ac:dyDescent="0.3">
      <c r="B392" s="224">
        <v>46900</v>
      </c>
      <c r="C392" s="209">
        <v>10212</v>
      </c>
      <c r="D392" s="206">
        <f t="shared" si="38"/>
        <v>0.21773987206823028</v>
      </c>
      <c r="E392" s="208">
        <f t="shared" si="39"/>
        <v>0.36</v>
      </c>
      <c r="F392" s="207">
        <v>0</v>
      </c>
      <c r="G392" s="207">
        <v>816.96</v>
      </c>
      <c r="H392" s="207">
        <v>919.08</v>
      </c>
      <c r="I392" s="214">
        <v>5718</v>
      </c>
      <c r="J392" s="211">
        <f t="shared" si="40"/>
        <v>0.12191897654584222</v>
      </c>
      <c r="K392" s="212">
        <f t="shared" si="41"/>
        <v>0.26</v>
      </c>
      <c r="L392" s="214">
        <v>0</v>
      </c>
      <c r="M392" s="213">
        <v>457.44</v>
      </c>
      <c r="N392" s="213">
        <v>514.62</v>
      </c>
      <c r="O392" s="242">
        <f t="shared" si="42"/>
        <v>0.39239999999999897</v>
      </c>
      <c r="P392" s="242"/>
      <c r="Q392" s="179"/>
      <c r="R392" s="179"/>
      <c r="S392" s="179"/>
      <c r="T392" s="179"/>
      <c r="U392" s="179"/>
      <c r="V392" s="179"/>
      <c r="W392" s="179"/>
      <c r="X392" s="179"/>
      <c r="Y392" s="179"/>
      <c r="Z392" s="179"/>
      <c r="AA392" s="222"/>
      <c r="AB392" s="222"/>
      <c r="AC392" s="222"/>
      <c r="AD392" s="179"/>
      <c r="AE392" s="179"/>
      <c r="AF392" s="179"/>
      <c r="AG392" s="179"/>
      <c r="AH392" s="179"/>
      <c r="AI392" s="179"/>
      <c r="AJ392" s="179"/>
    </row>
    <row r="393" spans="2:36" x14ac:dyDescent="0.3">
      <c r="B393" s="224">
        <v>47000</v>
      </c>
      <c r="C393" s="209">
        <v>10248</v>
      </c>
      <c r="D393" s="206">
        <f t="shared" si="38"/>
        <v>0.21804255319148935</v>
      </c>
      <c r="E393" s="208">
        <f t="shared" si="39"/>
        <v>0.36</v>
      </c>
      <c r="F393" s="207">
        <v>0</v>
      </c>
      <c r="G393" s="207">
        <v>819.84</v>
      </c>
      <c r="H393" s="207">
        <v>922.32</v>
      </c>
      <c r="I393" s="214">
        <v>5744</v>
      </c>
      <c r="J393" s="211">
        <f t="shared" si="40"/>
        <v>0.1222127659574468</v>
      </c>
      <c r="K393" s="212">
        <f t="shared" si="41"/>
        <v>0.26</v>
      </c>
      <c r="L393" s="214">
        <v>0</v>
      </c>
      <c r="M393" s="213">
        <v>459.52</v>
      </c>
      <c r="N393" s="213">
        <v>516.96</v>
      </c>
      <c r="O393" s="242">
        <f t="shared" si="42"/>
        <v>0.3923999999999967</v>
      </c>
      <c r="P393" s="242"/>
      <c r="Q393" s="179"/>
      <c r="R393" s="179"/>
      <c r="S393" s="179"/>
      <c r="T393" s="179"/>
      <c r="U393" s="179"/>
      <c r="V393" s="179"/>
      <c r="W393" s="179"/>
      <c r="X393" s="179"/>
      <c r="Y393" s="179"/>
      <c r="Z393" s="179"/>
      <c r="AA393" s="222"/>
      <c r="AB393" s="222"/>
      <c r="AC393" s="222"/>
      <c r="AD393" s="179"/>
      <c r="AE393" s="179"/>
      <c r="AF393" s="179"/>
      <c r="AG393" s="179"/>
      <c r="AH393" s="179"/>
      <c r="AI393" s="179"/>
      <c r="AJ393" s="179"/>
    </row>
    <row r="394" spans="2:36" x14ac:dyDescent="0.3">
      <c r="B394" s="224">
        <v>47100</v>
      </c>
      <c r="C394" s="209">
        <v>10284</v>
      </c>
      <c r="D394" s="206">
        <f t="shared" si="38"/>
        <v>0.21834394904458598</v>
      </c>
      <c r="E394" s="208">
        <f t="shared" si="39"/>
        <v>0.36</v>
      </c>
      <c r="F394" s="207">
        <v>0</v>
      </c>
      <c r="G394" s="207">
        <v>822.72</v>
      </c>
      <c r="H394" s="207">
        <v>925.56</v>
      </c>
      <c r="I394" s="214">
        <v>5772</v>
      </c>
      <c r="J394" s="211">
        <f t="shared" si="40"/>
        <v>0.12254777070063694</v>
      </c>
      <c r="K394" s="212">
        <f t="shared" si="41"/>
        <v>0.28000000000000003</v>
      </c>
      <c r="L394" s="214">
        <v>0</v>
      </c>
      <c r="M394" s="213">
        <v>461.76</v>
      </c>
      <c r="N394" s="213">
        <v>519.48</v>
      </c>
      <c r="O394" s="242">
        <f t="shared" si="42"/>
        <v>0.39239999999999442</v>
      </c>
      <c r="P394" s="242"/>
      <c r="Q394" s="179"/>
      <c r="R394" s="179"/>
      <c r="S394" s="179"/>
      <c r="T394" s="179"/>
      <c r="U394" s="179"/>
      <c r="V394" s="179"/>
      <c r="W394" s="179"/>
      <c r="X394" s="179"/>
      <c r="Y394" s="179"/>
      <c r="Z394" s="179"/>
      <c r="AA394" s="222"/>
      <c r="AB394" s="222"/>
      <c r="AC394" s="222"/>
      <c r="AD394" s="179"/>
      <c r="AE394" s="179"/>
      <c r="AF394" s="179"/>
      <c r="AG394" s="179"/>
      <c r="AH394" s="179"/>
      <c r="AI394" s="179"/>
      <c r="AJ394" s="179"/>
    </row>
    <row r="395" spans="2:36" x14ac:dyDescent="0.3">
      <c r="B395" s="224">
        <v>47200</v>
      </c>
      <c r="C395" s="209">
        <v>10320</v>
      </c>
      <c r="D395" s="206">
        <f t="shared" si="38"/>
        <v>0.21864406779661016</v>
      </c>
      <c r="E395" s="208">
        <f t="shared" si="39"/>
        <v>0.36</v>
      </c>
      <c r="F395" s="207">
        <v>0</v>
      </c>
      <c r="G395" s="207">
        <v>825.6</v>
      </c>
      <c r="H395" s="207">
        <v>928.8</v>
      </c>
      <c r="I395" s="214">
        <v>5798</v>
      </c>
      <c r="J395" s="211">
        <f t="shared" si="40"/>
        <v>0.12283898305084746</v>
      </c>
      <c r="K395" s="212">
        <f t="shared" si="41"/>
        <v>0.26</v>
      </c>
      <c r="L395" s="214">
        <v>0</v>
      </c>
      <c r="M395" s="213">
        <v>463.84</v>
      </c>
      <c r="N395" s="213">
        <v>521.82000000000005</v>
      </c>
      <c r="O395" s="242">
        <f t="shared" si="42"/>
        <v>0.39239999999999325</v>
      </c>
      <c r="P395" s="242"/>
      <c r="Q395" s="179"/>
      <c r="R395" s="179"/>
      <c r="S395" s="179"/>
      <c r="T395" s="179"/>
      <c r="U395" s="179"/>
      <c r="V395" s="179"/>
      <c r="W395" s="179"/>
      <c r="X395" s="179"/>
      <c r="Y395" s="179"/>
      <c r="Z395" s="179"/>
      <c r="AA395" s="222"/>
      <c r="AB395" s="222"/>
      <c r="AC395" s="222"/>
      <c r="AD395" s="179"/>
      <c r="AE395" s="179"/>
      <c r="AF395" s="179"/>
      <c r="AG395" s="179"/>
      <c r="AH395" s="179"/>
      <c r="AI395" s="179"/>
      <c r="AJ395" s="179"/>
    </row>
    <row r="396" spans="2:36" x14ac:dyDescent="0.3">
      <c r="B396" s="224">
        <v>47300</v>
      </c>
      <c r="C396" s="209">
        <v>10356</v>
      </c>
      <c r="D396" s="206">
        <f t="shared" si="38"/>
        <v>0.2189429175475687</v>
      </c>
      <c r="E396" s="208">
        <f t="shared" si="39"/>
        <v>0.36</v>
      </c>
      <c r="F396" s="207">
        <v>0</v>
      </c>
      <c r="G396" s="207">
        <v>828.48</v>
      </c>
      <c r="H396" s="207">
        <v>932.04</v>
      </c>
      <c r="I396" s="214">
        <v>5826</v>
      </c>
      <c r="J396" s="211">
        <f t="shared" si="40"/>
        <v>0.12317124735729387</v>
      </c>
      <c r="K396" s="212">
        <f t="shared" si="41"/>
        <v>0.28000000000000003</v>
      </c>
      <c r="L396" s="214">
        <v>0</v>
      </c>
      <c r="M396" s="213">
        <v>466.08</v>
      </c>
      <c r="N396" s="213">
        <v>524.34</v>
      </c>
      <c r="O396" s="242">
        <f t="shared" si="42"/>
        <v>0.39240000000000919</v>
      </c>
      <c r="P396" s="242"/>
      <c r="Q396" s="179"/>
      <c r="R396" s="179"/>
      <c r="S396" s="179"/>
      <c r="T396" s="179"/>
      <c r="U396" s="179"/>
      <c r="V396" s="179"/>
      <c r="W396" s="179"/>
      <c r="X396" s="179"/>
      <c r="Y396" s="179"/>
      <c r="Z396" s="179"/>
      <c r="AA396" s="222"/>
      <c r="AB396" s="222"/>
      <c r="AC396" s="222"/>
      <c r="AD396" s="179"/>
      <c r="AE396" s="179"/>
      <c r="AF396" s="179"/>
      <c r="AG396" s="179"/>
      <c r="AH396" s="179"/>
      <c r="AI396" s="179"/>
      <c r="AJ396" s="179"/>
    </row>
    <row r="397" spans="2:36" x14ac:dyDescent="0.3">
      <c r="B397" s="224">
        <v>47400</v>
      </c>
      <c r="C397" s="209">
        <v>10392</v>
      </c>
      <c r="D397" s="206">
        <f t="shared" si="38"/>
        <v>0.21924050632911393</v>
      </c>
      <c r="E397" s="208">
        <f t="shared" si="39"/>
        <v>0.36</v>
      </c>
      <c r="F397" s="207">
        <v>0</v>
      </c>
      <c r="G397" s="207">
        <v>831.36</v>
      </c>
      <c r="H397" s="207">
        <v>935.28</v>
      </c>
      <c r="I397" s="214">
        <v>5852</v>
      </c>
      <c r="J397" s="211">
        <f t="shared" si="40"/>
        <v>0.12345991561181435</v>
      </c>
      <c r="K397" s="212">
        <f t="shared" si="41"/>
        <v>0.26</v>
      </c>
      <c r="L397" s="214">
        <v>0</v>
      </c>
      <c r="M397" s="213">
        <v>468.16</v>
      </c>
      <c r="N397" s="213">
        <v>526.67999999999995</v>
      </c>
      <c r="O397" s="242">
        <f t="shared" si="42"/>
        <v>0.39240000000000691</v>
      </c>
      <c r="P397" s="242"/>
      <c r="Q397" s="179"/>
      <c r="R397" s="179"/>
      <c r="S397" s="179"/>
      <c r="T397" s="179"/>
      <c r="U397" s="179"/>
      <c r="V397" s="179"/>
      <c r="W397" s="179"/>
      <c r="X397" s="179"/>
      <c r="Y397" s="179"/>
      <c r="Z397" s="179"/>
      <c r="AA397" s="222"/>
      <c r="AB397" s="222"/>
      <c r="AC397" s="222"/>
      <c r="AD397" s="179"/>
      <c r="AE397" s="179"/>
      <c r="AF397" s="179"/>
      <c r="AG397" s="179"/>
      <c r="AH397" s="179"/>
      <c r="AI397" s="179"/>
      <c r="AJ397" s="179"/>
    </row>
    <row r="398" spans="2:36" x14ac:dyDescent="0.3">
      <c r="B398" s="224">
        <v>47500</v>
      </c>
      <c r="C398" s="209">
        <v>10428</v>
      </c>
      <c r="D398" s="206">
        <f t="shared" si="38"/>
        <v>0.21953684210526317</v>
      </c>
      <c r="E398" s="208">
        <f t="shared" si="39"/>
        <v>0.36</v>
      </c>
      <c r="F398" s="207">
        <v>0</v>
      </c>
      <c r="G398" s="207">
        <v>834.24</v>
      </c>
      <c r="H398" s="207">
        <v>938.52</v>
      </c>
      <c r="I398" s="214">
        <v>5880</v>
      </c>
      <c r="J398" s="211">
        <f t="shared" si="40"/>
        <v>0.12378947368421053</v>
      </c>
      <c r="K398" s="212">
        <f t="shared" si="41"/>
        <v>0.28000000000000003</v>
      </c>
      <c r="L398" s="214">
        <v>0</v>
      </c>
      <c r="M398" s="213">
        <v>470.4</v>
      </c>
      <c r="N398" s="213">
        <v>529.20000000000005</v>
      </c>
      <c r="O398" s="242">
        <f t="shared" si="42"/>
        <v>0.39240000000000463</v>
      </c>
      <c r="P398" s="242"/>
      <c r="Q398" s="179"/>
      <c r="R398" s="179"/>
      <c r="S398" s="179"/>
      <c r="T398" s="179"/>
      <c r="U398" s="179"/>
      <c r="V398" s="179"/>
      <c r="W398" s="179"/>
      <c r="X398" s="179"/>
      <c r="Y398" s="179"/>
      <c r="Z398" s="179"/>
      <c r="AA398" s="222"/>
      <c r="AB398" s="222"/>
      <c r="AC398" s="222"/>
      <c r="AD398" s="179"/>
      <c r="AE398" s="179"/>
      <c r="AF398" s="179"/>
      <c r="AG398" s="179"/>
      <c r="AH398" s="179"/>
      <c r="AI398" s="179"/>
      <c r="AJ398" s="179"/>
    </row>
    <row r="399" spans="2:36" x14ac:dyDescent="0.3">
      <c r="B399" s="224">
        <v>47600</v>
      </c>
      <c r="C399" s="209">
        <v>10464</v>
      </c>
      <c r="D399" s="206">
        <f t="shared" si="38"/>
        <v>0.21983193277310925</v>
      </c>
      <c r="E399" s="208">
        <f t="shared" si="39"/>
        <v>0.36</v>
      </c>
      <c r="F399" s="207">
        <v>0</v>
      </c>
      <c r="G399" s="207">
        <v>837.12</v>
      </c>
      <c r="H399" s="207">
        <v>941.76</v>
      </c>
      <c r="I399" s="214">
        <v>5906</v>
      </c>
      <c r="J399" s="211">
        <f t="shared" si="40"/>
        <v>0.12407563025210085</v>
      </c>
      <c r="K399" s="212">
        <f t="shared" si="41"/>
        <v>0.26</v>
      </c>
      <c r="L399" s="214">
        <v>0</v>
      </c>
      <c r="M399" s="213">
        <v>472.48</v>
      </c>
      <c r="N399" s="213">
        <v>531.54</v>
      </c>
      <c r="O399" s="242">
        <f t="shared" si="42"/>
        <v>0.39240000000000236</v>
      </c>
      <c r="P399" s="242"/>
      <c r="Q399" s="179"/>
      <c r="R399" s="179"/>
      <c r="S399" s="179"/>
      <c r="T399" s="179"/>
      <c r="U399" s="179"/>
      <c r="V399" s="179"/>
      <c r="W399" s="179"/>
      <c r="X399" s="179"/>
      <c r="Y399" s="179"/>
      <c r="Z399" s="179"/>
      <c r="AA399" s="222"/>
      <c r="AB399" s="222"/>
      <c r="AC399" s="222"/>
      <c r="AD399" s="179"/>
      <c r="AE399" s="179"/>
      <c r="AF399" s="179"/>
      <c r="AG399" s="179"/>
      <c r="AH399" s="179"/>
      <c r="AI399" s="179"/>
      <c r="AJ399" s="179"/>
    </row>
    <row r="400" spans="2:36" x14ac:dyDescent="0.3">
      <c r="B400" s="224">
        <v>47700</v>
      </c>
      <c r="C400" s="209">
        <v>10500</v>
      </c>
      <c r="D400" s="206">
        <f t="shared" si="38"/>
        <v>0.22012578616352202</v>
      </c>
      <c r="E400" s="208">
        <f t="shared" si="39"/>
        <v>0.36</v>
      </c>
      <c r="F400" s="207">
        <v>0</v>
      </c>
      <c r="G400" s="207">
        <v>840</v>
      </c>
      <c r="H400" s="207">
        <v>945</v>
      </c>
      <c r="I400" s="214">
        <v>5934</v>
      </c>
      <c r="J400" s="211">
        <f t="shared" si="40"/>
        <v>0.12440251572327043</v>
      </c>
      <c r="K400" s="212">
        <f t="shared" si="41"/>
        <v>0.28000000000000003</v>
      </c>
      <c r="L400" s="214">
        <v>0</v>
      </c>
      <c r="M400" s="213">
        <v>474.72</v>
      </c>
      <c r="N400" s="213">
        <v>534.05999999999995</v>
      </c>
      <c r="O400" s="242">
        <f t="shared" si="42"/>
        <v>0.39240000000000008</v>
      </c>
      <c r="P400" s="242"/>
      <c r="Q400" s="179"/>
      <c r="R400" s="179"/>
      <c r="S400" s="179"/>
      <c r="T400" s="179"/>
      <c r="U400" s="179"/>
      <c r="V400" s="179"/>
      <c r="W400" s="179"/>
      <c r="X400" s="179"/>
      <c r="Y400" s="179"/>
      <c r="Z400" s="179"/>
      <c r="AA400" s="222"/>
      <c r="AB400" s="222"/>
      <c r="AC400" s="222"/>
      <c r="AD400" s="179"/>
      <c r="AE400" s="179"/>
      <c r="AF400" s="179"/>
      <c r="AG400" s="179"/>
      <c r="AH400" s="179"/>
      <c r="AI400" s="179"/>
      <c r="AJ400" s="179"/>
    </row>
    <row r="401" spans="2:36" x14ac:dyDescent="0.3">
      <c r="B401" s="224">
        <v>47800</v>
      </c>
      <c r="C401" s="209">
        <v>10536</v>
      </c>
      <c r="D401" s="206">
        <f t="shared" si="38"/>
        <v>0.22041841004184101</v>
      </c>
      <c r="E401" s="208">
        <f t="shared" si="39"/>
        <v>0.36</v>
      </c>
      <c r="F401" s="207">
        <v>0</v>
      </c>
      <c r="G401" s="207">
        <v>842.88</v>
      </c>
      <c r="H401" s="207">
        <v>948.24</v>
      </c>
      <c r="I401" s="214">
        <v>5960</v>
      </c>
      <c r="J401" s="211">
        <f t="shared" si="40"/>
        <v>0.12468619246861924</v>
      </c>
      <c r="K401" s="212">
        <f t="shared" si="41"/>
        <v>0.26</v>
      </c>
      <c r="L401" s="214">
        <v>0</v>
      </c>
      <c r="M401" s="213">
        <v>476.8</v>
      </c>
      <c r="N401" s="213">
        <v>536.4</v>
      </c>
      <c r="O401" s="242">
        <f t="shared" si="42"/>
        <v>0.39239999999999781</v>
      </c>
      <c r="P401" s="242"/>
      <c r="Q401" s="179"/>
      <c r="R401" s="179"/>
      <c r="S401" s="179"/>
      <c r="T401" s="179"/>
      <c r="U401" s="179"/>
      <c r="V401" s="179"/>
      <c r="W401" s="179"/>
      <c r="X401" s="179"/>
      <c r="Y401" s="179"/>
      <c r="Z401" s="179"/>
      <c r="AA401" s="222"/>
      <c r="AB401" s="222"/>
      <c r="AC401" s="222"/>
      <c r="AD401" s="179"/>
      <c r="AE401" s="179"/>
      <c r="AF401" s="179"/>
      <c r="AG401" s="179"/>
      <c r="AH401" s="179"/>
      <c r="AI401" s="179"/>
      <c r="AJ401" s="179"/>
    </row>
    <row r="402" spans="2:36" x14ac:dyDescent="0.3">
      <c r="B402" s="224">
        <v>47900</v>
      </c>
      <c r="C402" s="209">
        <v>10573</v>
      </c>
      <c r="D402" s="206">
        <f t="shared" si="38"/>
        <v>0.22073068893528183</v>
      </c>
      <c r="E402" s="208">
        <f t="shared" si="39"/>
        <v>0.37</v>
      </c>
      <c r="F402" s="207">
        <v>0</v>
      </c>
      <c r="G402" s="207">
        <v>845.84</v>
      </c>
      <c r="H402" s="207">
        <v>951.57</v>
      </c>
      <c r="I402" s="214">
        <v>5988</v>
      </c>
      <c r="J402" s="211">
        <f t="shared" si="40"/>
        <v>0.12501043841336118</v>
      </c>
      <c r="K402" s="212">
        <f t="shared" si="41"/>
        <v>0.28000000000000003</v>
      </c>
      <c r="L402" s="214">
        <v>0</v>
      </c>
      <c r="M402" s="213">
        <v>479.04</v>
      </c>
      <c r="N402" s="213">
        <v>538.91999999999996</v>
      </c>
      <c r="O402" s="242">
        <f t="shared" si="42"/>
        <v>0.40329999999999699</v>
      </c>
      <c r="P402" s="242"/>
      <c r="Q402" s="179"/>
      <c r="R402" s="179"/>
      <c r="S402" s="179"/>
      <c r="T402" s="179"/>
      <c r="U402" s="179"/>
      <c r="V402" s="179"/>
      <c r="W402" s="179"/>
      <c r="X402" s="179"/>
      <c r="Y402" s="179"/>
      <c r="Z402" s="179"/>
      <c r="AA402" s="222"/>
      <c r="AB402" s="222"/>
      <c r="AC402" s="222"/>
      <c r="AD402" s="179"/>
      <c r="AE402" s="179"/>
      <c r="AF402" s="179"/>
      <c r="AG402" s="179"/>
      <c r="AH402" s="179"/>
      <c r="AI402" s="179"/>
      <c r="AJ402" s="179"/>
    </row>
    <row r="403" spans="2:36" x14ac:dyDescent="0.3">
      <c r="B403" s="224">
        <v>48000</v>
      </c>
      <c r="C403" s="209">
        <v>10609</v>
      </c>
      <c r="D403" s="206">
        <f t="shared" si="38"/>
        <v>0.22102083333333333</v>
      </c>
      <c r="E403" s="208">
        <f t="shared" si="39"/>
        <v>0.36</v>
      </c>
      <c r="F403" s="207">
        <v>0</v>
      </c>
      <c r="G403" s="207">
        <v>848.72</v>
      </c>
      <c r="H403" s="207">
        <v>954.81</v>
      </c>
      <c r="I403" s="214">
        <v>6014</v>
      </c>
      <c r="J403" s="211">
        <f t="shared" si="40"/>
        <v>0.12529166666666666</v>
      </c>
      <c r="K403" s="212">
        <f t="shared" si="41"/>
        <v>0.26</v>
      </c>
      <c r="L403" s="214">
        <v>0</v>
      </c>
      <c r="M403" s="213">
        <v>481.12</v>
      </c>
      <c r="N403" s="213">
        <v>541.26</v>
      </c>
      <c r="O403" s="242">
        <f t="shared" si="42"/>
        <v>0.39239999999999442</v>
      </c>
      <c r="P403" s="242"/>
      <c r="Q403" s="179"/>
      <c r="R403" s="179"/>
      <c r="S403" s="179"/>
      <c r="T403" s="179"/>
      <c r="U403" s="179"/>
      <c r="V403" s="179"/>
      <c r="W403" s="179"/>
      <c r="X403" s="179"/>
      <c r="Y403" s="179"/>
      <c r="Z403" s="179"/>
      <c r="AA403" s="222"/>
      <c r="AB403" s="222"/>
      <c r="AC403" s="222"/>
      <c r="AD403" s="179"/>
      <c r="AE403" s="179"/>
      <c r="AF403" s="179"/>
      <c r="AG403" s="179"/>
      <c r="AH403" s="179"/>
      <c r="AI403" s="179"/>
      <c r="AJ403" s="179"/>
    </row>
    <row r="404" spans="2:36" x14ac:dyDescent="0.3">
      <c r="B404" s="224">
        <v>48100</v>
      </c>
      <c r="C404" s="209">
        <v>10645</v>
      </c>
      <c r="D404" s="206">
        <f t="shared" si="38"/>
        <v>0.22130977130977131</v>
      </c>
      <c r="E404" s="208">
        <f t="shared" si="39"/>
        <v>0.36</v>
      </c>
      <c r="F404" s="207">
        <v>0</v>
      </c>
      <c r="G404" s="207">
        <v>851.6</v>
      </c>
      <c r="H404" s="207">
        <v>958.05</v>
      </c>
      <c r="I404" s="214">
        <v>6042</v>
      </c>
      <c r="J404" s="211">
        <f t="shared" si="40"/>
        <v>0.12561330561330561</v>
      </c>
      <c r="K404" s="212">
        <f t="shared" si="41"/>
        <v>0.28000000000000003</v>
      </c>
      <c r="L404" s="214">
        <v>0</v>
      </c>
      <c r="M404" s="213">
        <v>483.36</v>
      </c>
      <c r="N404" s="213">
        <v>543.78</v>
      </c>
      <c r="O404" s="242">
        <f t="shared" si="42"/>
        <v>0.39239999999999325</v>
      </c>
      <c r="P404" s="242"/>
      <c r="Q404" s="179"/>
      <c r="R404" s="179"/>
      <c r="S404" s="179"/>
      <c r="T404" s="179"/>
      <c r="U404" s="179"/>
      <c r="V404" s="179"/>
      <c r="W404" s="179"/>
      <c r="X404" s="179"/>
      <c r="Y404" s="179"/>
      <c r="Z404" s="179"/>
      <c r="AA404" s="222"/>
      <c r="AB404" s="222"/>
      <c r="AC404" s="222"/>
      <c r="AD404" s="179"/>
      <c r="AE404" s="179"/>
      <c r="AF404" s="179"/>
      <c r="AG404" s="179"/>
      <c r="AH404" s="179"/>
      <c r="AI404" s="179"/>
      <c r="AJ404" s="179"/>
    </row>
    <row r="405" spans="2:36" x14ac:dyDescent="0.3">
      <c r="B405" s="224">
        <v>48200</v>
      </c>
      <c r="C405" s="209">
        <v>10682</v>
      </c>
      <c r="D405" s="206">
        <f t="shared" si="38"/>
        <v>0.22161825726141079</v>
      </c>
      <c r="E405" s="208">
        <f t="shared" si="39"/>
        <v>0.37</v>
      </c>
      <c r="F405" s="207">
        <v>0</v>
      </c>
      <c r="G405" s="207">
        <v>854.56</v>
      </c>
      <c r="H405" s="207">
        <v>961.38</v>
      </c>
      <c r="I405" s="214">
        <v>6068</v>
      </c>
      <c r="J405" s="211">
        <f t="shared" si="40"/>
        <v>0.12589211618257262</v>
      </c>
      <c r="K405" s="212">
        <f t="shared" si="41"/>
        <v>0.26</v>
      </c>
      <c r="L405" s="214">
        <v>0</v>
      </c>
      <c r="M405" s="213">
        <v>485.44</v>
      </c>
      <c r="N405" s="213">
        <v>546.12</v>
      </c>
      <c r="O405" s="242">
        <f t="shared" si="42"/>
        <v>0.40329999999999244</v>
      </c>
      <c r="P405" s="242"/>
      <c r="Q405" s="179"/>
      <c r="R405" s="179"/>
      <c r="S405" s="179"/>
      <c r="T405" s="179"/>
      <c r="U405" s="179"/>
      <c r="V405" s="179"/>
      <c r="W405" s="179"/>
      <c r="X405" s="179"/>
      <c r="Y405" s="179"/>
      <c r="Z405" s="179"/>
      <c r="AA405" s="222"/>
      <c r="AB405" s="222"/>
      <c r="AC405" s="222"/>
      <c r="AD405" s="179"/>
      <c r="AE405" s="179"/>
      <c r="AF405" s="179"/>
      <c r="AG405" s="179"/>
      <c r="AH405" s="179"/>
      <c r="AI405" s="179"/>
      <c r="AJ405" s="179"/>
    </row>
    <row r="406" spans="2:36" x14ac:dyDescent="0.3">
      <c r="B406" s="224">
        <v>48300</v>
      </c>
      <c r="C406" s="209">
        <v>10718</v>
      </c>
      <c r="D406" s="206">
        <f t="shared" si="38"/>
        <v>0.22190476190476191</v>
      </c>
      <c r="E406" s="208">
        <f t="shared" si="39"/>
        <v>0.36</v>
      </c>
      <c r="F406" s="207">
        <v>0</v>
      </c>
      <c r="G406" s="207">
        <v>857.44</v>
      </c>
      <c r="H406" s="207">
        <v>964.62</v>
      </c>
      <c r="I406" s="214">
        <v>6096</v>
      </c>
      <c r="J406" s="211">
        <f t="shared" si="40"/>
        <v>0.12621118012422361</v>
      </c>
      <c r="K406" s="212">
        <f t="shared" si="41"/>
        <v>0.28000000000000003</v>
      </c>
      <c r="L406" s="214">
        <v>0</v>
      </c>
      <c r="M406" s="213">
        <v>487.68</v>
      </c>
      <c r="N406" s="213">
        <v>548.64</v>
      </c>
      <c r="O406" s="242">
        <f t="shared" si="42"/>
        <v>0.39240000000000808</v>
      </c>
      <c r="P406" s="242"/>
      <c r="Q406" s="179"/>
      <c r="R406" s="179"/>
      <c r="S406" s="179"/>
      <c r="T406" s="179"/>
      <c r="U406" s="179"/>
      <c r="V406" s="179"/>
      <c r="W406" s="179"/>
      <c r="X406" s="179"/>
      <c r="Y406" s="179"/>
      <c r="Z406" s="179"/>
      <c r="AA406" s="222"/>
      <c r="AB406" s="222"/>
      <c r="AC406" s="222"/>
      <c r="AD406" s="179"/>
      <c r="AE406" s="179"/>
      <c r="AF406" s="179"/>
      <c r="AG406" s="179"/>
      <c r="AH406" s="179"/>
      <c r="AI406" s="179"/>
      <c r="AJ406" s="179"/>
    </row>
    <row r="407" spans="2:36" x14ac:dyDescent="0.3">
      <c r="B407" s="224">
        <v>48400</v>
      </c>
      <c r="C407" s="209">
        <v>10754</v>
      </c>
      <c r="D407" s="206">
        <f t="shared" si="38"/>
        <v>0.22219008264462811</v>
      </c>
      <c r="E407" s="208">
        <f t="shared" si="39"/>
        <v>0.36</v>
      </c>
      <c r="F407" s="207">
        <v>0</v>
      </c>
      <c r="G407" s="207">
        <v>860.32</v>
      </c>
      <c r="H407" s="207">
        <v>967.86</v>
      </c>
      <c r="I407" s="214">
        <v>6122</v>
      </c>
      <c r="J407" s="211">
        <f t="shared" si="40"/>
        <v>0.12648760330578512</v>
      </c>
      <c r="K407" s="212">
        <f t="shared" si="41"/>
        <v>0.26</v>
      </c>
      <c r="L407" s="214">
        <v>0</v>
      </c>
      <c r="M407" s="213">
        <v>489.76</v>
      </c>
      <c r="N407" s="213">
        <v>550.98</v>
      </c>
      <c r="O407" s="242">
        <f t="shared" si="42"/>
        <v>0.3924000000000058</v>
      </c>
      <c r="P407" s="242"/>
      <c r="Q407" s="179"/>
      <c r="R407" s="179"/>
      <c r="S407" s="179"/>
      <c r="T407" s="179"/>
      <c r="U407" s="179"/>
      <c r="V407" s="179"/>
      <c r="W407" s="179"/>
      <c r="X407" s="179"/>
      <c r="Y407" s="179"/>
      <c r="Z407" s="179"/>
      <c r="AA407" s="222"/>
      <c r="AB407" s="222"/>
      <c r="AC407" s="222"/>
      <c r="AD407" s="179"/>
      <c r="AE407" s="179"/>
      <c r="AF407" s="179"/>
      <c r="AG407" s="179"/>
      <c r="AH407" s="179"/>
      <c r="AI407" s="179"/>
      <c r="AJ407" s="179"/>
    </row>
    <row r="408" spans="2:36" x14ac:dyDescent="0.3">
      <c r="B408" s="224">
        <v>48500</v>
      </c>
      <c r="C408" s="209">
        <v>10791</v>
      </c>
      <c r="D408" s="206">
        <f t="shared" ref="D408:D471" si="43">C408/B408</f>
        <v>0.22249484536082476</v>
      </c>
      <c r="E408" s="208">
        <f t="shared" ref="E408:E471" si="44">(C408-C407)/(B408-B407)</f>
        <v>0.37</v>
      </c>
      <c r="F408" s="207">
        <v>0</v>
      </c>
      <c r="G408" s="207">
        <v>863.28</v>
      </c>
      <c r="H408" s="207">
        <v>971.19</v>
      </c>
      <c r="I408" s="214">
        <v>6150</v>
      </c>
      <c r="J408" s="211">
        <f t="shared" si="40"/>
        <v>0.1268041237113402</v>
      </c>
      <c r="K408" s="212">
        <f t="shared" si="41"/>
        <v>0.28000000000000003</v>
      </c>
      <c r="L408" s="214">
        <v>0</v>
      </c>
      <c r="M408" s="213">
        <v>492</v>
      </c>
      <c r="N408" s="213">
        <v>553.5</v>
      </c>
      <c r="O408" s="242">
        <f t="shared" si="42"/>
        <v>0.40330000000000493</v>
      </c>
      <c r="P408" s="242"/>
      <c r="Q408" s="179"/>
      <c r="R408" s="179"/>
      <c r="S408" s="179"/>
      <c r="T408" s="179"/>
      <c r="U408" s="179"/>
      <c r="V408" s="179"/>
      <c r="W408" s="179"/>
      <c r="X408" s="179"/>
      <c r="Y408" s="179"/>
      <c r="Z408" s="179"/>
      <c r="AA408" s="222"/>
      <c r="AB408" s="222"/>
      <c r="AC408" s="222"/>
      <c r="AD408" s="179"/>
      <c r="AE408" s="179"/>
      <c r="AF408" s="179"/>
      <c r="AG408" s="179"/>
      <c r="AH408" s="179"/>
      <c r="AI408" s="179"/>
      <c r="AJ408" s="179"/>
    </row>
    <row r="409" spans="2:36" x14ac:dyDescent="0.3">
      <c r="B409" s="224">
        <v>48600</v>
      </c>
      <c r="C409" s="209">
        <v>10827</v>
      </c>
      <c r="D409" s="206">
        <f t="shared" si="43"/>
        <v>0.22277777777777777</v>
      </c>
      <c r="E409" s="208">
        <f t="shared" si="44"/>
        <v>0.36</v>
      </c>
      <c r="F409" s="207">
        <v>0</v>
      </c>
      <c r="G409" s="207">
        <v>866.16</v>
      </c>
      <c r="H409" s="207">
        <v>974.43</v>
      </c>
      <c r="I409" s="214">
        <v>6176</v>
      </c>
      <c r="J409" s="211">
        <f t="shared" si="40"/>
        <v>0.12707818930041151</v>
      </c>
      <c r="K409" s="212">
        <f t="shared" si="41"/>
        <v>0.26</v>
      </c>
      <c r="L409" s="214">
        <v>0</v>
      </c>
      <c r="M409" s="213">
        <v>494.08</v>
      </c>
      <c r="N409" s="213">
        <v>555.84</v>
      </c>
      <c r="O409" s="242">
        <f t="shared" si="42"/>
        <v>0.39240000000000236</v>
      </c>
      <c r="P409" s="242"/>
      <c r="Q409" s="179"/>
      <c r="R409" s="179"/>
      <c r="S409" s="179"/>
      <c r="T409" s="179"/>
      <c r="U409" s="179"/>
      <c r="V409" s="179"/>
      <c r="W409" s="179"/>
      <c r="X409" s="179"/>
      <c r="Y409" s="179"/>
      <c r="Z409" s="179"/>
      <c r="AA409" s="222"/>
      <c r="AB409" s="222"/>
      <c r="AC409" s="222"/>
      <c r="AD409" s="179"/>
      <c r="AE409" s="179"/>
      <c r="AF409" s="179"/>
      <c r="AG409" s="179"/>
      <c r="AH409" s="179"/>
      <c r="AI409" s="179"/>
      <c r="AJ409" s="179"/>
    </row>
    <row r="410" spans="2:36" x14ac:dyDescent="0.3">
      <c r="B410" s="224">
        <v>48700</v>
      </c>
      <c r="C410" s="209">
        <v>10864</v>
      </c>
      <c r="D410" s="206">
        <f t="shared" si="43"/>
        <v>0.22308008213552361</v>
      </c>
      <c r="E410" s="208">
        <f t="shared" si="44"/>
        <v>0.37</v>
      </c>
      <c r="F410" s="207">
        <v>0</v>
      </c>
      <c r="G410" s="207">
        <v>869.12</v>
      </c>
      <c r="H410" s="207">
        <v>977.76</v>
      </c>
      <c r="I410" s="214">
        <v>6204</v>
      </c>
      <c r="J410" s="211">
        <f t="shared" si="40"/>
        <v>0.12739219712525668</v>
      </c>
      <c r="K410" s="212">
        <f t="shared" si="41"/>
        <v>0.28000000000000003</v>
      </c>
      <c r="L410" s="214">
        <v>0</v>
      </c>
      <c r="M410" s="213">
        <v>496.32</v>
      </c>
      <c r="N410" s="213">
        <v>558.36</v>
      </c>
      <c r="O410" s="242">
        <f t="shared" si="42"/>
        <v>0.40330000000000266</v>
      </c>
      <c r="P410" s="242"/>
      <c r="Q410" s="179"/>
      <c r="R410" s="179"/>
      <c r="S410" s="179"/>
      <c r="T410" s="179"/>
      <c r="U410" s="179"/>
      <c r="V410" s="179"/>
      <c r="W410" s="179"/>
      <c r="X410" s="179"/>
      <c r="Y410" s="179"/>
      <c r="Z410" s="179"/>
      <c r="AA410" s="222"/>
      <c r="AB410" s="222"/>
      <c r="AC410" s="222"/>
      <c r="AD410" s="179"/>
      <c r="AE410" s="179"/>
      <c r="AF410" s="179"/>
      <c r="AG410" s="179"/>
      <c r="AH410" s="179"/>
      <c r="AI410" s="179"/>
      <c r="AJ410" s="179"/>
    </row>
    <row r="411" spans="2:36" x14ac:dyDescent="0.3">
      <c r="B411" s="224">
        <v>48800</v>
      </c>
      <c r="C411" s="209">
        <v>10901</v>
      </c>
      <c r="D411" s="206">
        <f t="shared" si="43"/>
        <v>0.22338114754098359</v>
      </c>
      <c r="E411" s="208">
        <f t="shared" si="44"/>
        <v>0.37</v>
      </c>
      <c r="F411" s="207">
        <v>0</v>
      </c>
      <c r="G411" s="207">
        <v>872.08</v>
      </c>
      <c r="H411" s="207">
        <v>981.09</v>
      </c>
      <c r="I411" s="214">
        <v>6232</v>
      </c>
      <c r="J411" s="211">
        <f t="shared" si="40"/>
        <v>0.12770491803278688</v>
      </c>
      <c r="K411" s="212">
        <f t="shared" si="41"/>
        <v>0.28000000000000003</v>
      </c>
      <c r="L411" s="214">
        <v>0</v>
      </c>
      <c r="M411" s="213">
        <v>498.56</v>
      </c>
      <c r="N411" s="213">
        <v>560.88</v>
      </c>
      <c r="O411" s="242">
        <f t="shared" si="42"/>
        <v>0.40330000000000155</v>
      </c>
      <c r="P411" s="242"/>
      <c r="Q411" s="179"/>
      <c r="R411" s="179"/>
      <c r="S411" s="179"/>
      <c r="T411" s="179"/>
      <c r="U411" s="179"/>
      <c r="V411" s="179"/>
      <c r="W411" s="179"/>
      <c r="X411" s="179"/>
      <c r="Y411" s="179"/>
      <c r="Z411" s="179"/>
      <c r="AA411" s="222"/>
      <c r="AB411" s="222"/>
      <c r="AC411" s="222"/>
      <c r="AD411" s="179"/>
      <c r="AE411" s="179"/>
      <c r="AF411" s="179"/>
      <c r="AG411" s="179"/>
      <c r="AH411" s="179"/>
      <c r="AI411" s="179"/>
      <c r="AJ411" s="179"/>
    </row>
    <row r="412" spans="2:36" x14ac:dyDescent="0.3">
      <c r="B412" s="224">
        <v>48900</v>
      </c>
      <c r="C412" s="209">
        <v>10937</v>
      </c>
      <c r="D412" s="206">
        <f t="shared" si="43"/>
        <v>0.22366053169734151</v>
      </c>
      <c r="E412" s="208">
        <f t="shared" si="44"/>
        <v>0.36</v>
      </c>
      <c r="F412" s="207">
        <v>0</v>
      </c>
      <c r="G412" s="207">
        <v>874.96</v>
      </c>
      <c r="H412" s="207">
        <v>984.33</v>
      </c>
      <c r="I412" s="214">
        <v>6258</v>
      </c>
      <c r="J412" s="211">
        <f t="shared" si="40"/>
        <v>0.12797546012269939</v>
      </c>
      <c r="K412" s="212">
        <f t="shared" si="41"/>
        <v>0.26</v>
      </c>
      <c r="L412" s="214">
        <v>0</v>
      </c>
      <c r="M412" s="213">
        <v>500.64</v>
      </c>
      <c r="N412" s="213">
        <v>563.22</v>
      </c>
      <c r="O412" s="242">
        <f t="shared" si="42"/>
        <v>0.39239999999999897</v>
      </c>
      <c r="P412" s="242"/>
      <c r="Q412" s="179"/>
      <c r="R412" s="179"/>
      <c r="S412" s="179"/>
      <c r="T412" s="179"/>
      <c r="U412" s="179"/>
      <c r="V412" s="179"/>
      <c r="W412" s="179"/>
      <c r="X412" s="179"/>
      <c r="Y412" s="179"/>
      <c r="Z412" s="179"/>
      <c r="AA412" s="222"/>
      <c r="AB412" s="222"/>
      <c r="AC412" s="222"/>
      <c r="AD412" s="179"/>
      <c r="AE412" s="179"/>
      <c r="AF412" s="179"/>
      <c r="AG412" s="179"/>
      <c r="AH412" s="179"/>
      <c r="AI412" s="179"/>
      <c r="AJ412" s="179"/>
    </row>
    <row r="413" spans="2:36" x14ac:dyDescent="0.3">
      <c r="B413" s="224">
        <v>49000</v>
      </c>
      <c r="C413" s="209">
        <v>10974</v>
      </c>
      <c r="D413" s="206">
        <f t="shared" si="43"/>
        <v>0.2239591836734694</v>
      </c>
      <c r="E413" s="208">
        <f t="shared" si="44"/>
        <v>0.37</v>
      </c>
      <c r="F413" s="207">
        <v>0</v>
      </c>
      <c r="G413" s="207">
        <v>877.92</v>
      </c>
      <c r="H413" s="207">
        <v>987.66</v>
      </c>
      <c r="I413" s="214">
        <v>6286</v>
      </c>
      <c r="J413" s="211">
        <f t="shared" si="40"/>
        <v>0.12828571428571428</v>
      </c>
      <c r="K413" s="212">
        <f t="shared" si="41"/>
        <v>0.28000000000000003</v>
      </c>
      <c r="L413" s="214">
        <v>0</v>
      </c>
      <c r="M413" s="213">
        <v>502.88</v>
      </c>
      <c r="N413" s="213">
        <v>565.74</v>
      </c>
      <c r="O413" s="242">
        <f t="shared" si="42"/>
        <v>0.40329999999999816</v>
      </c>
      <c r="P413" s="242"/>
      <c r="Q413" s="179"/>
      <c r="R413" s="179"/>
      <c r="S413" s="179"/>
      <c r="T413" s="179"/>
      <c r="U413" s="179"/>
      <c r="V413" s="179"/>
      <c r="W413" s="179"/>
      <c r="X413" s="179"/>
      <c r="Y413" s="179"/>
      <c r="Z413" s="179"/>
      <c r="AA413" s="222"/>
      <c r="AB413" s="222"/>
      <c r="AC413" s="222"/>
      <c r="AD413" s="179"/>
      <c r="AE413" s="179"/>
      <c r="AF413" s="179"/>
      <c r="AG413" s="179"/>
      <c r="AH413" s="179"/>
      <c r="AI413" s="179"/>
      <c r="AJ413" s="179"/>
    </row>
    <row r="414" spans="2:36" x14ac:dyDescent="0.3">
      <c r="B414" s="224">
        <v>49100</v>
      </c>
      <c r="C414" s="209">
        <v>11011</v>
      </c>
      <c r="D414" s="206">
        <f t="shared" si="43"/>
        <v>0.22425661914460285</v>
      </c>
      <c r="E414" s="208">
        <f t="shared" si="44"/>
        <v>0.37</v>
      </c>
      <c r="F414" s="207">
        <v>0</v>
      </c>
      <c r="G414" s="207">
        <v>880.88</v>
      </c>
      <c r="H414" s="207">
        <v>990.99</v>
      </c>
      <c r="I414" s="214">
        <v>6314</v>
      </c>
      <c r="J414" s="211">
        <f t="shared" si="40"/>
        <v>0.12859470468431772</v>
      </c>
      <c r="K414" s="212">
        <f t="shared" si="41"/>
        <v>0.28000000000000003</v>
      </c>
      <c r="L414" s="214">
        <v>0</v>
      </c>
      <c r="M414" s="213">
        <v>505.12</v>
      </c>
      <c r="N414" s="213">
        <v>568.26</v>
      </c>
      <c r="O414" s="242">
        <f t="shared" si="42"/>
        <v>0.40329999999999816</v>
      </c>
      <c r="P414" s="242"/>
      <c r="Q414" s="179"/>
      <c r="R414" s="179"/>
      <c r="S414" s="179"/>
      <c r="T414" s="179"/>
      <c r="U414" s="179"/>
      <c r="V414" s="179"/>
      <c r="W414" s="179"/>
      <c r="X414" s="179"/>
      <c r="Y414" s="179"/>
      <c r="Z414" s="179"/>
      <c r="AA414" s="222"/>
      <c r="AB414" s="222"/>
      <c r="AC414" s="222"/>
      <c r="AD414" s="179"/>
      <c r="AE414" s="179"/>
      <c r="AF414" s="179"/>
      <c r="AG414" s="179"/>
      <c r="AH414" s="179"/>
      <c r="AI414" s="179"/>
      <c r="AJ414" s="179"/>
    </row>
    <row r="415" spans="2:36" x14ac:dyDescent="0.3">
      <c r="B415" s="224">
        <v>49200</v>
      </c>
      <c r="C415" s="209">
        <v>11047</v>
      </c>
      <c r="D415" s="206">
        <f t="shared" si="43"/>
        <v>0.22453252032520324</v>
      </c>
      <c r="E415" s="208">
        <f t="shared" si="44"/>
        <v>0.36</v>
      </c>
      <c r="F415" s="207">
        <v>0</v>
      </c>
      <c r="G415" s="207">
        <v>883.76</v>
      </c>
      <c r="H415" s="207">
        <v>994.23</v>
      </c>
      <c r="I415" s="214">
        <v>6340</v>
      </c>
      <c r="J415" s="211">
        <f t="shared" si="40"/>
        <v>0.12886178861788619</v>
      </c>
      <c r="K415" s="212">
        <f t="shared" si="41"/>
        <v>0.26</v>
      </c>
      <c r="L415" s="214">
        <v>0</v>
      </c>
      <c r="M415" s="213">
        <v>507.2</v>
      </c>
      <c r="N415" s="213">
        <v>570.6</v>
      </c>
      <c r="O415" s="242">
        <f t="shared" si="42"/>
        <v>0.39239999999999553</v>
      </c>
      <c r="P415" s="242"/>
      <c r="Q415" s="179"/>
      <c r="R415" s="179"/>
      <c r="S415" s="179"/>
      <c r="T415" s="179"/>
      <c r="U415" s="179"/>
      <c r="V415" s="179"/>
      <c r="W415" s="179"/>
      <c r="X415" s="179"/>
      <c r="Y415" s="179"/>
      <c r="Z415" s="179"/>
      <c r="AA415" s="222"/>
      <c r="AB415" s="222"/>
      <c r="AC415" s="222"/>
      <c r="AD415" s="179"/>
      <c r="AE415" s="179"/>
      <c r="AF415" s="179"/>
      <c r="AG415" s="179"/>
      <c r="AH415" s="179"/>
      <c r="AI415" s="179"/>
      <c r="AJ415" s="179"/>
    </row>
    <row r="416" spans="2:36" x14ac:dyDescent="0.3">
      <c r="B416" s="224">
        <v>49300</v>
      </c>
      <c r="C416" s="209">
        <v>11084</v>
      </c>
      <c r="D416" s="206">
        <f t="shared" si="43"/>
        <v>0.22482758620689655</v>
      </c>
      <c r="E416" s="208">
        <f t="shared" si="44"/>
        <v>0.37</v>
      </c>
      <c r="F416" s="207">
        <v>0</v>
      </c>
      <c r="G416" s="207">
        <v>886.72</v>
      </c>
      <c r="H416" s="207">
        <v>997.56</v>
      </c>
      <c r="I416" s="214">
        <v>6368</v>
      </c>
      <c r="J416" s="211">
        <f t="shared" si="40"/>
        <v>0.12916835699797161</v>
      </c>
      <c r="K416" s="212">
        <f t="shared" si="41"/>
        <v>0.28000000000000003</v>
      </c>
      <c r="L416" s="214">
        <v>0</v>
      </c>
      <c r="M416" s="213">
        <v>509.44</v>
      </c>
      <c r="N416" s="213">
        <v>573.12</v>
      </c>
      <c r="O416" s="242">
        <f t="shared" si="42"/>
        <v>0.40329999999999472</v>
      </c>
      <c r="P416" s="242"/>
      <c r="Q416" s="179"/>
      <c r="R416" s="179"/>
      <c r="S416" s="179"/>
      <c r="T416" s="179"/>
      <c r="U416" s="179"/>
      <c r="V416" s="179"/>
      <c r="W416" s="179"/>
      <c r="X416" s="179"/>
      <c r="Y416" s="179"/>
      <c r="Z416" s="179"/>
      <c r="AA416" s="222"/>
      <c r="AB416" s="222"/>
      <c r="AC416" s="222"/>
      <c r="AD416" s="179"/>
      <c r="AE416" s="179"/>
      <c r="AF416" s="179"/>
      <c r="AG416" s="179"/>
      <c r="AH416" s="179"/>
      <c r="AI416" s="179"/>
      <c r="AJ416" s="179"/>
    </row>
    <row r="417" spans="2:36" x14ac:dyDescent="0.3">
      <c r="B417" s="224">
        <v>49400</v>
      </c>
      <c r="C417" s="209">
        <v>11121</v>
      </c>
      <c r="D417" s="206">
        <f t="shared" si="43"/>
        <v>0.22512145748987855</v>
      </c>
      <c r="E417" s="208">
        <f t="shared" si="44"/>
        <v>0.37</v>
      </c>
      <c r="F417" s="207">
        <v>0</v>
      </c>
      <c r="G417" s="207">
        <v>889.68</v>
      </c>
      <c r="H417" s="207">
        <v>1000.89</v>
      </c>
      <c r="I417" s="214">
        <v>6394</v>
      </c>
      <c r="J417" s="211">
        <f t="shared" si="40"/>
        <v>0.1294331983805668</v>
      </c>
      <c r="K417" s="212">
        <f t="shared" si="41"/>
        <v>0.26</v>
      </c>
      <c r="L417" s="214">
        <v>0</v>
      </c>
      <c r="M417" s="213">
        <v>511.52</v>
      </c>
      <c r="N417" s="213">
        <v>575.46</v>
      </c>
      <c r="O417" s="242">
        <f t="shared" si="42"/>
        <v>0.40329999999999472</v>
      </c>
      <c r="P417" s="242"/>
      <c r="Q417" s="179"/>
      <c r="R417" s="179"/>
      <c r="S417" s="179"/>
      <c r="T417" s="179"/>
      <c r="U417" s="179"/>
      <c r="V417" s="179"/>
      <c r="W417" s="179"/>
      <c r="X417" s="179"/>
      <c r="Y417" s="179"/>
      <c r="Z417" s="179"/>
      <c r="AA417" s="222"/>
      <c r="AB417" s="222"/>
      <c r="AC417" s="222"/>
      <c r="AD417" s="179"/>
      <c r="AE417" s="179"/>
      <c r="AF417" s="179"/>
      <c r="AG417" s="179"/>
      <c r="AH417" s="179"/>
      <c r="AI417" s="179"/>
      <c r="AJ417" s="179"/>
    </row>
    <row r="418" spans="2:36" x14ac:dyDescent="0.3">
      <c r="B418" s="224">
        <v>49500</v>
      </c>
      <c r="C418" s="209">
        <v>11158</v>
      </c>
      <c r="D418" s="206">
        <f t="shared" si="43"/>
        <v>0.22541414141414143</v>
      </c>
      <c r="E418" s="208">
        <f t="shared" si="44"/>
        <v>0.37</v>
      </c>
      <c r="F418" s="207">
        <v>0</v>
      </c>
      <c r="G418" s="207">
        <v>892.64</v>
      </c>
      <c r="H418" s="207">
        <v>1004.22</v>
      </c>
      <c r="I418" s="214">
        <v>6422</v>
      </c>
      <c r="J418" s="211">
        <f t="shared" si="40"/>
        <v>0.12973737373737373</v>
      </c>
      <c r="K418" s="212">
        <f t="shared" si="41"/>
        <v>0.28000000000000003</v>
      </c>
      <c r="L418" s="214">
        <v>0</v>
      </c>
      <c r="M418" s="213">
        <v>513.76</v>
      </c>
      <c r="N418" s="213">
        <v>577.98</v>
      </c>
      <c r="O418" s="242">
        <f t="shared" si="42"/>
        <v>0.40329999999999361</v>
      </c>
      <c r="P418" s="242"/>
      <c r="Q418" s="179"/>
      <c r="R418" s="179"/>
      <c r="S418" s="179"/>
      <c r="T418" s="179"/>
      <c r="U418" s="179"/>
      <c r="V418" s="179"/>
      <c r="W418" s="179"/>
      <c r="X418" s="179"/>
      <c r="Y418" s="179"/>
      <c r="Z418" s="179"/>
      <c r="AA418" s="222"/>
      <c r="AB418" s="222"/>
      <c r="AC418" s="222"/>
      <c r="AD418" s="179"/>
      <c r="AE418" s="179"/>
      <c r="AF418" s="179"/>
      <c r="AG418" s="179"/>
      <c r="AH418" s="179"/>
      <c r="AI418" s="179"/>
      <c r="AJ418" s="179"/>
    </row>
    <row r="419" spans="2:36" x14ac:dyDescent="0.3">
      <c r="B419" s="224">
        <v>49600</v>
      </c>
      <c r="C419" s="209">
        <v>11195</v>
      </c>
      <c r="D419" s="206">
        <f t="shared" si="43"/>
        <v>0.22570564516129032</v>
      </c>
      <c r="E419" s="208">
        <f t="shared" si="44"/>
        <v>0.37</v>
      </c>
      <c r="F419" s="207">
        <v>0</v>
      </c>
      <c r="G419" s="207">
        <v>895.6</v>
      </c>
      <c r="H419" s="207">
        <v>1007.55</v>
      </c>
      <c r="I419" s="214">
        <v>6450</v>
      </c>
      <c r="J419" s="211">
        <f t="shared" si="40"/>
        <v>0.13004032258064516</v>
      </c>
      <c r="K419" s="212">
        <f t="shared" si="41"/>
        <v>0.28000000000000003</v>
      </c>
      <c r="L419" s="214">
        <v>0</v>
      </c>
      <c r="M419" s="213">
        <v>516</v>
      </c>
      <c r="N419" s="213">
        <v>580.5</v>
      </c>
      <c r="O419" s="242">
        <f t="shared" si="42"/>
        <v>0.40329999999999244</v>
      </c>
      <c r="P419" s="242"/>
      <c r="Q419" s="179"/>
      <c r="R419" s="179"/>
      <c r="S419" s="179"/>
      <c r="T419" s="179"/>
      <c r="U419" s="179"/>
      <c r="V419" s="179"/>
      <c r="W419" s="179"/>
      <c r="X419" s="179"/>
      <c r="Y419" s="179"/>
      <c r="Z419" s="179"/>
      <c r="AA419" s="222"/>
      <c r="AB419" s="222"/>
      <c r="AC419" s="222"/>
      <c r="AD419" s="179"/>
      <c r="AE419" s="179"/>
      <c r="AF419" s="179"/>
      <c r="AG419" s="179"/>
      <c r="AH419" s="179"/>
      <c r="AI419" s="179"/>
      <c r="AJ419" s="179"/>
    </row>
    <row r="420" spans="2:36" x14ac:dyDescent="0.3">
      <c r="B420" s="224">
        <v>49700</v>
      </c>
      <c r="C420" s="209">
        <v>11232</v>
      </c>
      <c r="D420" s="206">
        <f t="shared" si="43"/>
        <v>0.22599597585513079</v>
      </c>
      <c r="E420" s="208">
        <f t="shared" si="44"/>
        <v>0.37</v>
      </c>
      <c r="F420" s="207">
        <v>0</v>
      </c>
      <c r="G420" s="207">
        <v>898.56</v>
      </c>
      <c r="H420" s="207">
        <v>1010.88</v>
      </c>
      <c r="I420" s="214">
        <v>6476</v>
      </c>
      <c r="J420" s="211">
        <f t="shared" si="40"/>
        <v>0.13030181086519116</v>
      </c>
      <c r="K420" s="212">
        <f t="shared" si="41"/>
        <v>0.26</v>
      </c>
      <c r="L420" s="214">
        <v>0</v>
      </c>
      <c r="M420" s="213">
        <v>518.08000000000004</v>
      </c>
      <c r="N420" s="213">
        <v>582.84</v>
      </c>
      <c r="O420" s="242">
        <f t="shared" si="42"/>
        <v>0.40329999999999244</v>
      </c>
      <c r="P420" s="242"/>
      <c r="Q420" s="179"/>
      <c r="R420" s="179"/>
      <c r="S420" s="179"/>
      <c r="T420" s="179"/>
      <c r="U420" s="179"/>
      <c r="V420" s="179"/>
      <c r="W420" s="179"/>
      <c r="X420" s="179"/>
      <c r="Y420" s="179"/>
      <c r="Z420" s="179"/>
      <c r="AA420" s="222"/>
      <c r="AB420" s="222"/>
      <c r="AC420" s="222"/>
      <c r="AD420" s="179"/>
      <c r="AE420" s="179"/>
      <c r="AF420" s="179"/>
      <c r="AG420" s="179"/>
      <c r="AH420" s="179"/>
      <c r="AI420" s="179"/>
      <c r="AJ420" s="179"/>
    </row>
    <row r="421" spans="2:36" x14ac:dyDescent="0.3">
      <c r="B421" s="224">
        <v>49800</v>
      </c>
      <c r="C421" s="209">
        <v>11268</v>
      </c>
      <c r="D421" s="206">
        <f t="shared" si="43"/>
        <v>0.22626506024096385</v>
      </c>
      <c r="E421" s="208">
        <f t="shared" si="44"/>
        <v>0.36</v>
      </c>
      <c r="F421" s="207">
        <v>0</v>
      </c>
      <c r="G421" s="207">
        <v>901.44</v>
      </c>
      <c r="H421" s="207">
        <v>1014.12</v>
      </c>
      <c r="I421" s="214">
        <v>6504</v>
      </c>
      <c r="J421" s="211">
        <f t="shared" si="40"/>
        <v>0.13060240963855421</v>
      </c>
      <c r="K421" s="212">
        <f t="shared" si="41"/>
        <v>0.28000000000000003</v>
      </c>
      <c r="L421" s="214">
        <v>0</v>
      </c>
      <c r="M421" s="213">
        <v>520.32000000000005</v>
      </c>
      <c r="N421" s="213">
        <v>585.36</v>
      </c>
      <c r="O421" s="242">
        <f t="shared" si="42"/>
        <v>0.39240000000000808</v>
      </c>
      <c r="P421" s="242"/>
      <c r="Q421" s="179"/>
      <c r="R421" s="179"/>
      <c r="S421" s="179"/>
      <c r="T421" s="179"/>
      <c r="U421" s="179"/>
      <c r="V421" s="179"/>
      <c r="W421" s="179"/>
      <c r="X421" s="179"/>
      <c r="Y421" s="179"/>
      <c r="Z421" s="179"/>
      <c r="AA421" s="222"/>
      <c r="AB421" s="222"/>
      <c r="AC421" s="222"/>
      <c r="AD421" s="179"/>
      <c r="AE421" s="179"/>
      <c r="AF421" s="179"/>
      <c r="AG421" s="179"/>
      <c r="AH421" s="179"/>
      <c r="AI421" s="179"/>
      <c r="AJ421" s="179"/>
    </row>
    <row r="422" spans="2:36" x14ac:dyDescent="0.3">
      <c r="B422" s="224">
        <v>49900</v>
      </c>
      <c r="C422" s="209">
        <v>11305</v>
      </c>
      <c r="D422" s="206">
        <f t="shared" si="43"/>
        <v>0.22655310621242486</v>
      </c>
      <c r="E422" s="208">
        <f t="shared" si="44"/>
        <v>0.37</v>
      </c>
      <c r="F422" s="207">
        <v>0</v>
      </c>
      <c r="G422" s="207">
        <v>904.4</v>
      </c>
      <c r="H422" s="207">
        <v>1017.45</v>
      </c>
      <c r="I422" s="214">
        <v>6532</v>
      </c>
      <c r="J422" s="211">
        <f t="shared" si="40"/>
        <v>0.13090180360721443</v>
      </c>
      <c r="K422" s="212">
        <f t="shared" si="41"/>
        <v>0.28000000000000003</v>
      </c>
      <c r="L422" s="214">
        <v>0</v>
      </c>
      <c r="M422" s="213">
        <v>522.55999999999995</v>
      </c>
      <c r="N422" s="213">
        <v>587.88</v>
      </c>
      <c r="O422" s="242">
        <f t="shared" si="42"/>
        <v>0.40330000000000721</v>
      </c>
      <c r="P422" s="242"/>
      <c r="Q422" s="179"/>
      <c r="R422" s="179"/>
      <c r="S422" s="179"/>
      <c r="T422" s="179"/>
      <c r="U422" s="179"/>
      <c r="V422" s="179"/>
      <c r="W422" s="179"/>
      <c r="X422" s="179"/>
      <c r="Y422" s="179"/>
      <c r="Z422" s="179"/>
      <c r="AA422" s="222"/>
      <c r="AB422" s="222"/>
      <c r="AC422" s="222"/>
      <c r="AD422" s="179"/>
      <c r="AE422" s="179"/>
      <c r="AF422" s="179"/>
      <c r="AG422" s="179"/>
      <c r="AH422" s="179"/>
      <c r="AI422" s="179"/>
      <c r="AJ422" s="179"/>
    </row>
    <row r="423" spans="2:36" x14ac:dyDescent="0.3">
      <c r="B423" s="224">
        <v>50000</v>
      </c>
      <c r="C423" s="209">
        <v>11343</v>
      </c>
      <c r="D423" s="206">
        <f t="shared" si="43"/>
        <v>0.22686000000000001</v>
      </c>
      <c r="E423" s="208">
        <f t="shared" si="44"/>
        <v>0.38</v>
      </c>
      <c r="F423" s="207">
        <v>0</v>
      </c>
      <c r="G423" s="207">
        <v>907.44</v>
      </c>
      <c r="H423" s="207">
        <v>1020.87</v>
      </c>
      <c r="I423" s="214">
        <v>6560</v>
      </c>
      <c r="J423" s="211">
        <f t="shared" si="40"/>
        <v>0.13120000000000001</v>
      </c>
      <c r="K423" s="212">
        <f t="shared" si="41"/>
        <v>0.28000000000000003</v>
      </c>
      <c r="L423" s="214">
        <v>0</v>
      </c>
      <c r="M423" s="213">
        <v>524.79999999999995</v>
      </c>
      <c r="N423" s="213">
        <v>590.4</v>
      </c>
      <c r="O423" s="242">
        <f t="shared" si="42"/>
        <v>0.41420000000000756</v>
      </c>
      <c r="P423" s="242"/>
      <c r="Q423" s="179"/>
      <c r="R423" s="179"/>
      <c r="S423" s="179"/>
      <c r="T423" s="179"/>
      <c r="U423" s="179"/>
      <c r="V423" s="179"/>
      <c r="W423" s="179"/>
      <c r="X423" s="179"/>
      <c r="Y423" s="179"/>
      <c r="Z423" s="179"/>
      <c r="AA423" s="222"/>
      <c r="AB423" s="222"/>
      <c r="AC423" s="222"/>
      <c r="AD423" s="179"/>
      <c r="AE423" s="179"/>
      <c r="AF423" s="179"/>
      <c r="AG423" s="179"/>
      <c r="AH423" s="179"/>
      <c r="AI423" s="179"/>
      <c r="AJ423" s="179"/>
    </row>
    <row r="424" spans="2:36" x14ac:dyDescent="0.3">
      <c r="B424" s="224">
        <v>50100</v>
      </c>
      <c r="C424" s="209">
        <v>11380</v>
      </c>
      <c r="D424" s="206">
        <f t="shared" si="43"/>
        <v>0.22714570858283434</v>
      </c>
      <c r="E424" s="208">
        <f t="shared" si="44"/>
        <v>0.37</v>
      </c>
      <c r="F424" s="207">
        <v>0</v>
      </c>
      <c r="G424" s="207">
        <v>910.4</v>
      </c>
      <c r="H424" s="207">
        <v>1024.2</v>
      </c>
      <c r="I424" s="214">
        <v>6586</v>
      </c>
      <c r="J424" s="211">
        <f t="shared" si="40"/>
        <v>0.13145708582834331</v>
      </c>
      <c r="K424" s="212">
        <f t="shared" si="41"/>
        <v>0.26</v>
      </c>
      <c r="L424" s="214">
        <v>0</v>
      </c>
      <c r="M424" s="213">
        <v>526.88</v>
      </c>
      <c r="N424" s="213">
        <v>592.74</v>
      </c>
      <c r="O424" s="242">
        <f t="shared" si="42"/>
        <v>0.40330000000000721</v>
      </c>
      <c r="P424" s="242"/>
      <c r="Q424" s="179"/>
      <c r="R424" s="179"/>
      <c r="S424" s="179"/>
      <c r="T424" s="179"/>
      <c r="U424" s="179"/>
      <c r="V424" s="179"/>
      <c r="W424" s="179"/>
      <c r="X424" s="179"/>
      <c r="Y424" s="179"/>
      <c r="Z424" s="179"/>
      <c r="AA424" s="222"/>
      <c r="AB424" s="222"/>
      <c r="AC424" s="222"/>
      <c r="AD424" s="179"/>
      <c r="AE424" s="179"/>
      <c r="AF424" s="179"/>
      <c r="AG424" s="179"/>
      <c r="AH424" s="179"/>
      <c r="AI424" s="179"/>
      <c r="AJ424" s="179"/>
    </row>
    <row r="425" spans="2:36" x14ac:dyDescent="0.3">
      <c r="B425" s="224">
        <v>50200</v>
      </c>
      <c r="C425" s="209">
        <v>11417</v>
      </c>
      <c r="D425" s="206">
        <f t="shared" si="43"/>
        <v>0.22743027888446216</v>
      </c>
      <c r="E425" s="208">
        <f t="shared" si="44"/>
        <v>0.37</v>
      </c>
      <c r="F425" s="207">
        <v>0</v>
      </c>
      <c r="G425" s="207">
        <v>913.36</v>
      </c>
      <c r="H425" s="207">
        <v>1027.53</v>
      </c>
      <c r="I425" s="214">
        <v>6614</v>
      </c>
      <c r="J425" s="211">
        <f t="shared" si="40"/>
        <v>0.13175298804780877</v>
      </c>
      <c r="K425" s="212">
        <f t="shared" si="41"/>
        <v>0.28000000000000003</v>
      </c>
      <c r="L425" s="214">
        <v>0</v>
      </c>
      <c r="M425" s="213">
        <v>529.12</v>
      </c>
      <c r="N425" s="213">
        <v>595.26</v>
      </c>
      <c r="O425" s="242">
        <f t="shared" si="42"/>
        <v>0.4033000000000061</v>
      </c>
      <c r="P425" s="242"/>
      <c r="Q425" s="179"/>
      <c r="R425" s="179"/>
      <c r="S425" s="179"/>
      <c r="T425" s="179"/>
      <c r="U425" s="179"/>
      <c r="V425" s="179"/>
      <c r="W425" s="179"/>
      <c r="X425" s="179"/>
      <c r="Y425" s="179"/>
      <c r="Z425" s="179"/>
      <c r="AA425" s="222"/>
      <c r="AB425" s="222"/>
      <c r="AC425" s="222"/>
      <c r="AD425" s="179"/>
      <c r="AE425" s="179"/>
      <c r="AF425" s="179"/>
      <c r="AG425" s="179"/>
      <c r="AH425" s="179"/>
      <c r="AI425" s="179"/>
      <c r="AJ425" s="179"/>
    </row>
    <row r="426" spans="2:36" x14ac:dyDescent="0.3">
      <c r="B426" s="224">
        <v>50300</v>
      </c>
      <c r="C426" s="209">
        <v>11454</v>
      </c>
      <c r="D426" s="206">
        <f t="shared" si="43"/>
        <v>0.22771371769383697</v>
      </c>
      <c r="E426" s="208">
        <f t="shared" si="44"/>
        <v>0.37</v>
      </c>
      <c r="F426" s="207">
        <v>0</v>
      </c>
      <c r="G426" s="207">
        <v>916.32</v>
      </c>
      <c r="H426" s="207">
        <v>1030.8599999999999</v>
      </c>
      <c r="I426" s="214">
        <v>6642</v>
      </c>
      <c r="J426" s="211">
        <f t="shared" si="40"/>
        <v>0.13204771371769383</v>
      </c>
      <c r="K426" s="212">
        <f t="shared" si="41"/>
        <v>0.28000000000000003</v>
      </c>
      <c r="L426" s="214">
        <v>0</v>
      </c>
      <c r="M426" s="213">
        <v>531.36</v>
      </c>
      <c r="N426" s="213">
        <v>597.78</v>
      </c>
      <c r="O426" s="242">
        <f t="shared" si="42"/>
        <v>0.4033000000000061</v>
      </c>
      <c r="P426" s="242"/>
      <c r="Q426" s="179"/>
      <c r="R426" s="179"/>
      <c r="S426" s="179"/>
      <c r="T426" s="179"/>
      <c r="U426" s="179"/>
      <c r="V426" s="179"/>
      <c r="W426" s="179"/>
      <c r="X426" s="179"/>
      <c r="Y426" s="179"/>
      <c r="Z426" s="179"/>
      <c r="AA426" s="222"/>
      <c r="AB426" s="222"/>
      <c r="AC426" s="222"/>
      <c r="AD426" s="179"/>
      <c r="AE426" s="179"/>
      <c r="AF426" s="179"/>
      <c r="AG426" s="179"/>
      <c r="AH426" s="179"/>
      <c r="AI426" s="179"/>
      <c r="AJ426" s="179"/>
    </row>
    <row r="427" spans="2:36" x14ac:dyDescent="0.3">
      <c r="B427" s="224">
        <v>50400</v>
      </c>
      <c r="C427" s="209">
        <v>11491</v>
      </c>
      <c r="D427" s="206">
        <f t="shared" si="43"/>
        <v>0.22799603174603175</v>
      </c>
      <c r="E427" s="208">
        <f t="shared" si="44"/>
        <v>0.37</v>
      </c>
      <c r="F427" s="207">
        <v>0</v>
      </c>
      <c r="G427" s="207">
        <v>919.28</v>
      </c>
      <c r="H427" s="207">
        <v>1034.19</v>
      </c>
      <c r="I427" s="214">
        <v>6670</v>
      </c>
      <c r="J427" s="211">
        <f t="shared" si="40"/>
        <v>0.13234126984126984</v>
      </c>
      <c r="K427" s="212">
        <f t="shared" si="41"/>
        <v>0.28000000000000003</v>
      </c>
      <c r="L427" s="214">
        <v>0</v>
      </c>
      <c r="M427" s="213">
        <v>533.6</v>
      </c>
      <c r="N427" s="213">
        <v>600.29999999999995</v>
      </c>
      <c r="O427" s="242">
        <f t="shared" si="42"/>
        <v>0.4033000000000061</v>
      </c>
      <c r="P427" s="242"/>
      <c r="Q427" s="179"/>
      <c r="R427" s="179"/>
      <c r="S427" s="179"/>
      <c r="T427" s="179"/>
      <c r="U427" s="179"/>
      <c r="V427" s="179"/>
      <c r="W427" s="179"/>
      <c r="X427" s="179"/>
      <c r="Y427" s="179"/>
      <c r="Z427" s="179"/>
      <c r="AA427" s="222"/>
      <c r="AB427" s="222"/>
      <c r="AC427" s="222"/>
      <c r="AD427" s="179"/>
      <c r="AE427" s="179"/>
      <c r="AF427" s="179"/>
      <c r="AG427" s="179"/>
      <c r="AH427" s="179"/>
      <c r="AI427" s="179"/>
      <c r="AJ427" s="179"/>
    </row>
    <row r="428" spans="2:36" x14ac:dyDescent="0.3">
      <c r="B428" s="224">
        <v>50500</v>
      </c>
      <c r="C428" s="209">
        <v>11528</v>
      </c>
      <c r="D428" s="206">
        <f t="shared" si="43"/>
        <v>0.22827722772277229</v>
      </c>
      <c r="E428" s="208">
        <f t="shared" si="44"/>
        <v>0.37</v>
      </c>
      <c r="F428" s="207">
        <v>0</v>
      </c>
      <c r="G428" s="207">
        <v>922.24</v>
      </c>
      <c r="H428" s="207">
        <v>1037.52</v>
      </c>
      <c r="I428" s="214">
        <v>6696</v>
      </c>
      <c r="J428" s="211">
        <f t="shared" si="40"/>
        <v>0.1325940594059406</v>
      </c>
      <c r="K428" s="212">
        <f t="shared" si="41"/>
        <v>0.26</v>
      </c>
      <c r="L428" s="214">
        <v>0</v>
      </c>
      <c r="M428" s="213">
        <v>535.67999999999995</v>
      </c>
      <c r="N428" s="213">
        <v>602.64</v>
      </c>
      <c r="O428" s="242">
        <f t="shared" si="42"/>
        <v>0.40330000000000382</v>
      </c>
      <c r="P428" s="242"/>
      <c r="Q428" s="179"/>
      <c r="R428" s="179"/>
      <c r="S428" s="179"/>
      <c r="T428" s="179"/>
      <c r="U428" s="179"/>
      <c r="V428" s="179"/>
      <c r="W428" s="179"/>
      <c r="X428" s="179"/>
      <c r="Y428" s="179"/>
      <c r="Z428" s="179"/>
      <c r="AA428" s="222"/>
      <c r="AB428" s="222"/>
      <c r="AC428" s="222"/>
      <c r="AD428" s="179"/>
      <c r="AE428" s="179"/>
      <c r="AF428" s="179"/>
      <c r="AG428" s="179"/>
      <c r="AH428" s="179"/>
      <c r="AI428" s="179"/>
      <c r="AJ428" s="179"/>
    </row>
    <row r="429" spans="2:36" x14ac:dyDescent="0.3">
      <c r="B429" s="224">
        <v>50600</v>
      </c>
      <c r="C429" s="209">
        <v>11566</v>
      </c>
      <c r="D429" s="206">
        <f t="shared" si="43"/>
        <v>0.22857707509881423</v>
      </c>
      <c r="E429" s="208">
        <f t="shared" si="44"/>
        <v>0.38</v>
      </c>
      <c r="F429" s="207">
        <v>0</v>
      </c>
      <c r="G429" s="207">
        <v>925.28</v>
      </c>
      <c r="H429" s="207">
        <v>1040.94</v>
      </c>
      <c r="I429" s="214">
        <v>6724</v>
      </c>
      <c r="J429" s="211">
        <f t="shared" si="40"/>
        <v>0.13288537549407115</v>
      </c>
      <c r="K429" s="212">
        <f t="shared" si="41"/>
        <v>0.28000000000000003</v>
      </c>
      <c r="L429" s="214">
        <v>0</v>
      </c>
      <c r="M429" s="213">
        <v>537.91999999999996</v>
      </c>
      <c r="N429" s="213">
        <v>605.16</v>
      </c>
      <c r="O429" s="242">
        <f t="shared" si="42"/>
        <v>0.41420000000000529</v>
      </c>
      <c r="P429" s="242"/>
      <c r="Q429" s="179"/>
      <c r="R429" s="179"/>
      <c r="S429" s="179"/>
      <c r="T429" s="179"/>
      <c r="U429" s="179"/>
      <c r="V429" s="179"/>
      <c r="W429" s="179"/>
      <c r="X429" s="179"/>
      <c r="Y429" s="179"/>
      <c r="Z429" s="179"/>
      <c r="AA429" s="222"/>
      <c r="AB429" s="222"/>
      <c r="AC429" s="222"/>
      <c r="AD429" s="179"/>
      <c r="AE429" s="179"/>
      <c r="AF429" s="179"/>
      <c r="AG429" s="179"/>
      <c r="AH429" s="179"/>
      <c r="AI429" s="179"/>
      <c r="AJ429" s="179"/>
    </row>
    <row r="430" spans="2:36" x14ac:dyDescent="0.3">
      <c r="B430" s="224">
        <v>50700</v>
      </c>
      <c r="C430" s="209">
        <v>11603</v>
      </c>
      <c r="D430" s="206">
        <f t="shared" si="43"/>
        <v>0.2288560157790927</v>
      </c>
      <c r="E430" s="208">
        <f t="shared" si="44"/>
        <v>0.37</v>
      </c>
      <c r="F430" s="207">
        <v>0</v>
      </c>
      <c r="G430" s="207">
        <v>928.24</v>
      </c>
      <c r="H430" s="207">
        <v>1044.27</v>
      </c>
      <c r="I430" s="214">
        <v>6752</v>
      </c>
      <c r="J430" s="211">
        <f t="shared" si="40"/>
        <v>0.13317554240631163</v>
      </c>
      <c r="K430" s="212">
        <f t="shared" si="41"/>
        <v>0.28000000000000003</v>
      </c>
      <c r="L430" s="214">
        <v>0</v>
      </c>
      <c r="M430" s="213">
        <v>540.16</v>
      </c>
      <c r="N430" s="213">
        <v>607.67999999999995</v>
      </c>
      <c r="O430" s="242">
        <f t="shared" si="42"/>
        <v>0.40330000000000382</v>
      </c>
      <c r="P430" s="242"/>
      <c r="Q430" s="179"/>
      <c r="R430" s="179"/>
      <c r="S430" s="179"/>
      <c r="T430" s="179"/>
      <c r="U430" s="179"/>
      <c r="V430" s="179"/>
      <c r="W430" s="179"/>
      <c r="X430" s="179"/>
      <c r="Y430" s="179"/>
      <c r="Z430" s="179"/>
      <c r="AA430" s="222"/>
      <c r="AB430" s="222"/>
      <c r="AC430" s="222"/>
      <c r="AD430" s="179"/>
      <c r="AE430" s="179"/>
      <c r="AF430" s="179"/>
      <c r="AG430" s="179"/>
      <c r="AH430" s="179"/>
      <c r="AI430" s="179"/>
      <c r="AJ430" s="179"/>
    </row>
    <row r="431" spans="2:36" x14ac:dyDescent="0.3">
      <c r="B431" s="224">
        <v>50800</v>
      </c>
      <c r="C431" s="209">
        <v>11640</v>
      </c>
      <c r="D431" s="206">
        <f t="shared" si="43"/>
        <v>0.22913385826771654</v>
      </c>
      <c r="E431" s="208">
        <f t="shared" si="44"/>
        <v>0.37</v>
      </c>
      <c r="F431" s="207">
        <v>0</v>
      </c>
      <c r="G431" s="207">
        <v>931.2</v>
      </c>
      <c r="H431" s="207">
        <v>1047.5999999999999</v>
      </c>
      <c r="I431" s="214">
        <v>6780</v>
      </c>
      <c r="J431" s="211">
        <f t="shared" si="40"/>
        <v>0.13346456692913386</v>
      </c>
      <c r="K431" s="212">
        <f t="shared" si="41"/>
        <v>0.28000000000000003</v>
      </c>
      <c r="L431" s="214">
        <v>0</v>
      </c>
      <c r="M431" s="213">
        <v>542.4</v>
      </c>
      <c r="N431" s="213">
        <v>610.20000000000005</v>
      </c>
      <c r="O431" s="242">
        <f t="shared" si="42"/>
        <v>0.40330000000000382</v>
      </c>
      <c r="P431" s="242"/>
      <c r="Q431" s="179"/>
      <c r="R431" s="179"/>
      <c r="S431" s="179"/>
      <c r="T431" s="179"/>
      <c r="U431" s="179"/>
      <c r="V431" s="179"/>
      <c r="W431" s="179"/>
      <c r="X431" s="179"/>
      <c r="Y431" s="179"/>
      <c r="Z431" s="179"/>
      <c r="AA431" s="222"/>
      <c r="AB431" s="222"/>
      <c r="AC431" s="222"/>
      <c r="AD431" s="179"/>
      <c r="AE431" s="179"/>
      <c r="AF431" s="179"/>
      <c r="AG431" s="179"/>
      <c r="AH431" s="179"/>
      <c r="AI431" s="179"/>
      <c r="AJ431" s="179"/>
    </row>
    <row r="432" spans="2:36" x14ac:dyDescent="0.3">
      <c r="B432" s="224">
        <v>50900</v>
      </c>
      <c r="C432" s="209">
        <v>11678</v>
      </c>
      <c r="D432" s="206">
        <f t="shared" si="43"/>
        <v>0.2294302554027505</v>
      </c>
      <c r="E432" s="208">
        <f t="shared" si="44"/>
        <v>0.38</v>
      </c>
      <c r="F432" s="207">
        <v>0</v>
      </c>
      <c r="G432" s="207">
        <v>934.24</v>
      </c>
      <c r="H432" s="207">
        <v>1051.02</v>
      </c>
      <c r="I432" s="214">
        <v>6806</v>
      </c>
      <c r="J432" s="211">
        <f t="shared" si="40"/>
        <v>0.133713163064833</v>
      </c>
      <c r="K432" s="212">
        <f t="shared" si="41"/>
        <v>0.26</v>
      </c>
      <c r="L432" s="214">
        <v>0</v>
      </c>
      <c r="M432" s="213">
        <v>544.48</v>
      </c>
      <c r="N432" s="213">
        <v>612.54</v>
      </c>
      <c r="O432" s="242">
        <f t="shared" si="42"/>
        <v>0.41420000000000529</v>
      </c>
      <c r="P432" s="242"/>
      <c r="Q432" s="179"/>
      <c r="R432" s="179"/>
      <c r="S432" s="179"/>
      <c r="T432" s="179"/>
      <c r="U432" s="179"/>
      <c r="V432" s="179"/>
      <c r="W432" s="179"/>
      <c r="X432" s="179"/>
      <c r="Y432" s="179"/>
      <c r="Z432" s="179"/>
      <c r="AA432" s="222"/>
      <c r="AB432" s="222"/>
      <c r="AC432" s="222"/>
      <c r="AD432" s="179"/>
      <c r="AE432" s="179"/>
      <c r="AF432" s="179"/>
      <c r="AG432" s="179"/>
      <c r="AH432" s="179"/>
      <c r="AI432" s="179"/>
      <c r="AJ432" s="179"/>
    </row>
    <row r="433" spans="2:36" x14ac:dyDescent="0.3">
      <c r="B433" s="224">
        <v>51000</v>
      </c>
      <c r="C433" s="209">
        <v>11715</v>
      </c>
      <c r="D433" s="206">
        <f t="shared" si="43"/>
        <v>0.22970588235294118</v>
      </c>
      <c r="E433" s="208">
        <f t="shared" si="44"/>
        <v>0.37</v>
      </c>
      <c r="F433" s="207">
        <v>0</v>
      </c>
      <c r="G433" s="207">
        <v>937.2</v>
      </c>
      <c r="H433" s="207">
        <v>1054.3499999999999</v>
      </c>
      <c r="I433" s="214">
        <v>6834</v>
      </c>
      <c r="J433" s="211">
        <f t="shared" si="40"/>
        <v>0.13400000000000001</v>
      </c>
      <c r="K433" s="212">
        <f t="shared" si="41"/>
        <v>0.28000000000000003</v>
      </c>
      <c r="L433" s="214">
        <v>0</v>
      </c>
      <c r="M433" s="213">
        <v>546.72</v>
      </c>
      <c r="N433" s="213">
        <v>615.05999999999995</v>
      </c>
      <c r="O433" s="242">
        <f t="shared" si="42"/>
        <v>0.40330000000000382</v>
      </c>
      <c r="P433" s="242"/>
      <c r="Q433" s="179"/>
      <c r="R433" s="179"/>
      <c r="S433" s="179"/>
      <c r="T433" s="179"/>
      <c r="U433" s="179"/>
      <c r="V433" s="179"/>
      <c r="W433" s="179"/>
      <c r="X433" s="179"/>
      <c r="Y433" s="179"/>
      <c r="Z433" s="179"/>
      <c r="AA433" s="222"/>
      <c r="AB433" s="222"/>
      <c r="AC433" s="222"/>
      <c r="AD433" s="179"/>
      <c r="AE433" s="179"/>
      <c r="AF433" s="179"/>
      <c r="AG433" s="179"/>
      <c r="AH433" s="179"/>
      <c r="AI433" s="179"/>
      <c r="AJ433" s="179"/>
    </row>
    <row r="434" spans="2:36" x14ac:dyDescent="0.3">
      <c r="B434" s="224">
        <v>51100</v>
      </c>
      <c r="C434" s="209">
        <v>11753</v>
      </c>
      <c r="D434" s="206">
        <f t="shared" si="43"/>
        <v>0.23</v>
      </c>
      <c r="E434" s="208">
        <f t="shared" si="44"/>
        <v>0.38</v>
      </c>
      <c r="F434" s="207">
        <v>0</v>
      </c>
      <c r="G434" s="207">
        <v>940.24</v>
      </c>
      <c r="H434" s="207">
        <v>1057.77</v>
      </c>
      <c r="I434" s="214">
        <v>6862</v>
      </c>
      <c r="J434" s="211">
        <f t="shared" si="40"/>
        <v>0.13428571428571429</v>
      </c>
      <c r="K434" s="212">
        <f t="shared" si="41"/>
        <v>0.28000000000000003</v>
      </c>
      <c r="L434" s="214">
        <v>0</v>
      </c>
      <c r="M434" s="213">
        <v>548.96</v>
      </c>
      <c r="N434" s="213">
        <v>617.58000000000004</v>
      </c>
      <c r="O434" s="242">
        <f t="shared" si="42"/>
        <v>0.41420000000000529</v>
      </c>
      <c r="P434" s="242"/>
      <c r="Q434" s="179"/>
      <c r="R434" s="179"/>
      <c r="S434" s="179"/>
      <c r="T434" s="179"/>
      <c r="U434" s="179"/>
      <c r="V434" s="179"/>
      <c r="W434" s="179"/>
      <c r="X434" s="179"/>
      <c r="Y434" s="179"/>
      <c r="Z434" s="179"/>
      <c r="AA434" s="222"/>
      <c r="AB434" s="222"/>
      <c r="AC434" s="222"/>
      <c r="AD434" s="179"/>
      <c r="AE434" s="179"/>
      <c r="AF434" s="179"/>
      <c r="AG434" s="179"/>
      <c r="AH434" s="179"/>
      <c r="AI434" s="179"/>
      <c r="AJ434" s="179"/>
    </row>
    <row r="435" spans="2:36" x14ac:dyDescent="0.3">
      <c r="B435" s="224">
        <v>51200</v>
      </c>
      <c r="C435" s="209">
        <v>11790</v>
      </c>
      <c r="D435" s="206">
        <f t="shared" si="43"/>
        <v>0.23027343750000001</v>
      </c>
      <c r="E435" s="208">
        <f t="shared" si="44"/>
        <v>0.37</v>
      </c>
      <c r="F435" s="207">
        <v>0</v>
      </c>
      <c r="G435" s="207">
        <v>943.2</v>
      </c>
      <c r="H435" s="207">
        <v>1061.0999999999999</v>
      </c>
      <c r="I435" s="214">
        <v>6890</v>
      </c>
      <c r="J435" s="211">
        <f t="shared" si="40"/>
        <v>0.13457031250000001</v>
      </c>
      <c r="K435" s="212">
        <f t="shared" si="41"/>
        <v>0.28000000000000003</v>
      </c>
      <c r="L435" s="214">
        <v>0</v>
      </c>
      <c r="M435" s="213">
        <v>551.20000000000005</v>
      </c>
      <c r="N435" s="213">
        <v>620.1</v>
      </c>
      <c r="O435" s="242">
        <f t="shared" si="42"/>
        <v>0.40330000000000382</v>
      </c>
      <c r="P435" s="242"/>
      <c r="Q435" s="179"/>
      <c r="R435" s="179"/>
      <c r="S435" s="179"/>
      <c r="T435" s="179"/>
      <c r="U435" s="179"/>
      <c r="V435" s="179"/>
      <c r="W435" s="179"/>
      <c r="X435" s="179"/>
      <c r="Y435" s="179"/>
      <c r="Z435" s="179"/>
      <c r="AA435" s="222"/>
      <c r="AB435" s="222"/>
      <c r="AC435" s="222"/>
      <c r="AD435" s="179"/>
      <c r="AE435" s="179"/>
      <c r="AF435" s="179"/>
      <c r="AG435" s="179"/>
      <c r="AH435" s="179"/>
      <c r="AI435" s="179"/>
      <c r="AJ435" s="179"/>
    </row>
    <row r="436" spans="2:36" x14ac:dyDescent="0.3">
      <c r="B436" s="224">
        <v>51300</v>
      </c>
      <c r="C436" s="209">
        <v>11828</v>
      </c>
      <c r="D436" s="206">
        <f t="shared" si="43"/>
        <v>0.2305653021442495</v>
      </c>
      <c r="E436" s="208">
        <f t="shared" si="44"/>
        <v>0.38</v>
      </c>
      <c r="F436" s="207">
        <v>0</v>
      </c>
      <c r="G436" s="207">
        <v>946.24</v>
      </c>
      <c r="H436" s="207">
        <v>1064.52</v>
      </c>
      <c r="I436" s="214">
        <v>6918</v>
      </c>
      <c r="J436" s="211">
        <f t="shared" si="40"/>
        <v>0.13485380116959064</v>
      </c>
      <c r="K436" s="212">
        <f t="shared" si="41"/>
        <v>0.28000000000000003</v>
      </c>
      <c r="L436" s="214">
        <v>0</v>
      </c>
      <c r="M436" s="213">
        <v>553.44000000000005</v>
      </c>
      <c r="N436" s="213">
        <v>622.62</v>
      </c>
      <c r="O436" s="242">
        <f t="shared" si="42"/>
        <v>0.41420000000000529</v>
      </c>
      <c r="P436" s="242"/>
      <c r="Q436" s="179"/>
      <c r="R436" s="179"/>
      <c r="S436" s="179"/>
      <c r="T436" s="179"/>
      <c r="U436" s="179"/>
      <c r="V436" s="179"/>
      <c r="W436" s="179"/>
      <c r="X436" s="179"/>
      <c r="Y436" s="179"/>
      <c r="Z436" s="179"/>
      <c r="AA436" s="222"/>
      <c r="AB436" s="222"/>
      <c r="AC436" s="222"/>
      <c r="AD436" s="179"/>
      <c r="AE436" s="179"/>
      <c r="AF436" s="179"/>
      <c r="AG436" s="179"/>
      <c r="AH436" s="179"/>
      <c r="AI436" s="179"/>
      <c r="AJ436" s="179"/>
    </row>
    <row r="437" spans="2:36" x14ac:dyDescent="0.3">
      <c r="B437" s="224">
        <v>51400</v>
      </c>
      <c r="C437" s="209">
        <v>11865</v>
      </c>
      <c r="D437" s="206">
        <f t="shared" si="43"/>
        <v>0.23083657587548639</v>
      </c>
      <c r="E437" s="208">
        <f t="shared" si="44"/>
        <v>0.37</v>
      </c>
      <c r="F437" s="207">
        <v>0</v>
      </c>
      <c r="G437" s="207">
        <v>949.2</v>
      </c>
      <c r="H437" s="207">
        <v>1067.8499999999999</v>
      </c>
      <c r="I437" s="214">
        <v>6946</v>
      </c>
      <c r="J437" s="211">
        <f t="shared" si="40"/>
        <v>0.13513618677042802</v>
      </c>
      <c r="K437" s="212">
        <f t="shared" si="41"/>
        <v>0.28000000000000003</v>
      </c>
      <c r="L437" s="214">
        <v>0</v>
      </c>
      <c r="M437" s="213">
        <v>555.67999999999995</v>
      </c>
      <c r="N437" s="213">
        <v>625.14</v>
      </c>
      <c r="O437" s="242">
        <f t="shared" si="42"/>
        <v>0.40330000000000382</v>
      </c>
      <c r="P437" s="242"/>
      <c r="Q437" s="179"/>
      <c r="R437" s="179"/>
      <c r="S437" s="179"/>
      <c r="T437" s="179"/>
      <c r="U437" s="179"/>
      <c r="V437" s="179"/>
      <c r="W437" s="179"/>
      <c r="X437" s="179"/>
      <c r="Y437" s="179"/>
      <c r="Z437" s="179"/>
      <c r="AA437" s="222"/>
      <c r="AB437" s="222"/>
      <c r="AC437" s="222"/>
      <c r="AD437" s="179"/>
      <c r="AE437" s="179"/>
      <c r="AF437" s="179"/>
      <c r="AG437" s="179"/>
      <c r="AH437" s="179"/>
      <c r="AI437" s="179"/>
      <c r="AJ437" s="179"/>
    </row>
    <row r="438" spans="2:36" x14ac:dyDescent="0.3">
      <c r="B438" s="224">
        <v>51500</v>
      </c>
      <c r="C438" s="209">
        <v>11903</v>
      </c>
      <c r="D438" s="206">
        <f t="shared" si="43"/>
        <v>0.23112621359223301</v>
      </c>
      <c r="E438" s="208">
        <f t="shared" si="44"/>
        <v>0.38</v>
      </c>
      <c r="F438" s="207">
        <v>0</v>
      </c>
      <c r="G438" s="207">
        <v>952.24</v>
      </c>
      <c r="H438" s="207">
        <v>1071.27</v>
      </c>
      <c r="I438" s="214">
        <v>6972</v>
      </c>
      <c r="J438" s="211">
        <f t="shared" si="40"/>
        <v>0.13537864077669903</v>
      </c>
      <c r="K438" s="212">
        <f t="shared" si="41"/>
        <v>0.26</v>
      </c>
      <c r="L438" s="214">
        <v>0</v>
      </c>
      <c r="M438" s="213">
        <v>557.76</v>
      </c>
      <c r="N438" s="213">
        <v>627.48</v>
      </c>
      <c r="O438" s="242">
        <f t="shared" si="42"/>
        <v>0.41420000000000529</v>
      </c>
      <c r="P438" s="242"/>
      <c r="Q438" s="179"/>
      <c r="R438" s="179"/>
      <c r="S438" s="179"/>
      <c r="T438" s="179"/>
      <c r="U438" s="179"/>
      <c r="V438" s="179"/>
      <c r="W438" s="179"/>
      <c r="X438" s="179"/>
      <c r="Y438" s="179"/>
      <c r="Z438" s="179"/>
      <c r="AA438" s="222"/>
      <c r="AB438" s="222"/>
      <c r="AC438" s="222"/>
      <c r="AD438" s="179"/>
      <c r="AE438" s="179"/>
      <c r="AF438" s="179"/>
      <c r="AG438" s="179"/>
      <c r="AH438" s="179"/>
      <c r="AI438" s="179"/>
      <c r="AJ438" s="179"/>
    </row>
    <row r="439" spans="2:36" x14ac:dyDescent="0.3">
      <c r="B439" s="224">
        <v>51600</v>
      </c>
      <c r="C439" s="209">
        <v>11941</v>
      </c>
      <c r="D439" s="206">
        <f t="shared" si="43"/>
        <v>0.23141472868217056</v>
      </c>
      <c r="E439" s="208">
        <f t="shared" si="44"/>
        <v>0.38</v>
      </c>
      <c r="F439" s="207">
        <v>0</v>
      </c>
      <c r="G439" s="207">
        <v>955.28</v>
      </c>
      <c r="H439" s="207">
        <v>1074.69</v>
      </c>
      <c r="I439" s="214">
        <v>7000</v>
      </c>
      <c r="J439" s="211">
        <f t="shared" si="40"/>
        <v>0.13565891472868216</v>
      </c>
      <c r="K439" s="212">
        <f t="shared" si="41"/>
        <v>0.28000000000000003</v>
      </c>
      <c r="L439" s="214">
        <v>0</v>
      </c>
      <c r="M439" s="213">
        <v>560</v>
      </c>
      <c r="N439" s="213">
        <v>630</v>
      </c>
      <c r="O439" s="242">
        <f t="shared" si="42"/>
        <v>0.41420000000000529</v>
      </c>
      <c r="P439" s="242"/>
      <c r="Q439" s="179"/>
      <c r="R439" s="179"/>
      <c r="S439" s="179"/>
      <c r="T439" s="179"/>
      <c r="U439" s="179"/>
      <c r="V439" s="179"/>
      <c r="W439" s="179"/>
      <c r="X439" s="179"/>
      <c r="Y439" s="179"/>
      <c r="Z439" s="179"/>
      <c r="AA439" s="222"/>
      <c r="AB439" s="222"/>
      <c r="AC439" s="222"/>
      <c r="AD439" s="179"/>
      <c r="AE439" s="179"/>
      <c r="AF439" s="179"/>
      <c r="AG439" s="179"/>
      <c r="AH439" s="179"/>
      <c r="AI439" s="179"/>
      <c r="AJ439" s="179"/>
    </row>
    <row r="440" spans="2:36" x14ac:dyDescent="0.3">
      <c r="B440" s="224">
        <v>51700</v>
      </c>
      <c r="C440" s="209">
        <v>11978</v>
      </c>
      <c r="D440" s="206">
        <f t="shared" si="43"/>
        <v>0.23168278529980657</v>
      </c>
      <c r="E440" s="208">
        <f t="shared" si="44"/>
        <v>0.37</v>
      </c>
      <c r="F440" s="207">
        <v>0</v>
      </c>
      <c r="G440" s="207">
        <v>958.24</v>
      </c>
      <c r="H440" s="207">
        <v>1078.02</v>
      </c>
      <c r="I440" s="214">
        <v>7028</v>
      </c>
      <c r="J440" s="211">
        <f t="shared" si="40"/>
        <v>0.13593810444874274</v>
      </c>
      <c r="K440" s="212">
        <f t="shared" si="41"/>
        <v>0.28000000000000003</v>
      </c>
      <c r="L440" s="214">
        <v>0</v>
      </c>
      <c r="M440" s="213">
        <v>562.24</v>
      </c>
      <c r="N440" s="213">
        <v>632.52</v>
      </c>
      <c r="O440" s="242">
        <f t="shared" si="42"/>
        <v>0.40330000000000382</v>
      </c>
      <c r="P440" s="242"/>
      <c r="Q440" s="179"/>
      <c r="R440" s="179"/>
      <c r="S440" s="179"/>
      <c r="T440" s="179"/>
      <c r="U440" s="179"/>
      <c r="V440" s="179"/>
      <c r="W440" s="179"/>
      <c r="X440" s="179"/>
      <c r="Y440" s="179"/>
      <c r="Z440" s="179"/>
      <c r="AA440" s="222"/>
      <c r="AB440" s="222"/>
      <c r="AC440" s="222"/>
      <c r="AD440" s="179"/>
      <c r="AE440" s="179"/>
      <c r="AF440" s="179"/>
      <c r="AG440" s="179"/>
      <c r="AH440" s="179"/>
      <c r="AI440" s="179"/>
      <c r="AJ440" s="179"/>
    </row>
    <row r="441" spans="2:36" x14ac:dyDescent="0.3">
      <c r="B441" s="224">
        <v>51800</v>
      </c>
      <c r="C441" s="209">
        <v>12016</v>
      </c>
      <c r="D441" s="206">
        <f t="shared" si="43"/>
        <v>0.23196911196911196</v>
      </c>
      <c r="E441" s="208">
        <f t="shared" si="44"/>
        <v>0.38</v>
      </c>
      <c r="F441" s="207">
        <v>0</v>
      </c>
      <c r="G441" s="207">
        <v>961.28</v>
      </c>
      <c r="H441" s="207">
        <v>1081.44</v>
      </c>
      <c r="I441" s="214">
        <v>7056</v>
      </c>
      <c r="J441" s="211">
        <f t="shared" si="40"/>
        <v>0.13621621621621621</v>
      </c>
      <c r="K441" s="212">
        <f t="shared" si="41"/>
        <v>0.28000000000000003</v>
      </c>
      <c r="L441" s="214">
        <v>0</v>
      </c>
      <c r="M441" s="213">
        <v>564.48</v>
      </c>
      <c r="N441" s="213">
        <v>635.04</v>
      </c>
      <c r="O441" s="242">
        <f t="shared" si="42"/>
        <v>0.41420000000000529</v>
      </c>
      <c r="P441" s="242"/>
      <c r="Q441" s="179"/>
      <c r="R441" s="179"/>
      <c r="S441" s="179"/>
      <c r="T441" s="179"/>
      <c r="U441" s="179"/>
      <c r="V441" s="179"/>
      <c r="W441" s="179"/>
      <c r="X441" s="179"/>
      <c r="Y441" s="179"/>
      <c r="Z441" s="179"/>
      <c r="AA441" s="222"/>
      <c r="AB441" s="222"/>
      <c r="AC441" s="222"/>
      <c r="AD441" s="179"/>
      <c r="AE441" s="179"/>
      <c r="AF441" s="179"/>
      <c r="AG441" s="179"/>
      <c r="AH441" s="179"/>
      <c r="AI441" s="179"/>
      <c r="AJ441" s="179"/>
    </row>
    <row r="442" spans="2:36" x14ac:dyDescent="0.3">
      <c r="B442" s="224">
        <v>51900</v>
      </c>
      <c r="C442" s="209">
        <v>12054</v>
      </c>
      <c r="D442" s="206">
        <f t="shared" si="43"/>
        <v>0.2322543352601156</v>
      </c>
      <c r="E442" s="208">
        <f t="shared" si="44"/>
        <v>0.38</v>
      </c>
      <c r="F442" s="207">
        <v>0</v>
      </c>
      <c r="G442" s="207">
        <v>964.32</v>
      </c>
      <c r="H442" s="207">
        <v>1084.8599999999999</v>
      </c>
      <c r="I442" s="214">
        <v>7084</v>
      </c>
      <c r="J442" s="211">
        <f t="shared" si="40"/>
        <v>0.1364932562620424</v>
      </c>
      <c r="K442" s="212">
        <f t="shared" si="41"/>
        <v>0.28000000000000003</v>
      </c>
      <c r="L442" s="214">
        <v>0</v>
      </c>
      <c r="M442" s="213">
        <v>566.72</v>
      </c>
      <c r="N442" s="213">
        <v>637.55999999999995</v>
      </c>
      <c r="O442" s="242">
        <f t="shared" si="42"/>
        <v>0.41420000000000529</v>
      </c>
      <c r="P442" s="242"/>
      <c r="Q442" s="179"/>
      <c r="R442" s="179"/>
      <c r="S442" s="179"/>
      <c r="T442" s="179"/>
      <c r="U442" s="179"/>
      <c r="V442" s="179"/>
      <c r="W442" s="179"/>
      <c r="X442" s="179"/>
      <c r="Y442" s="179"/>
      <c r="Z442" s="179"/>
      <c r="AA442" s="222"/>
      <c r="AB442" s="222"/>
      <c r="AC442" s="222"/>
      <c r="AD442" s="179"/>
      <c r="AE442" s="179"/>
      <c r="AF442" s="179"/>
      <c r="AG442" s="179"/>
      <c r="AH442" s="179"/>
      <c r="AI442" s="179"/>
      <c r="AJ442" s="179"/>
    </row>
    <row r="443" spans="2:36" x14ac:dyDescent="0.3">
      <c r="B443" s="224">
        <v>52000</v>
      </c>
      <c r="C443" s="209">
        <v>12092</v>
      </c>
      <c r="D443" s="206">
        <f t="shared" si="43"/>
        <v>0.23253846153846153</v>
      </c>
      <c r="E443" s="208">
        <f t="shared" si="44"/>
        <v>0.38</v>
      </c>
      <c r="F443" s="207">
        <v>0</v>
      </c>
      <c r="G443" s="207">
        <v>967.36</v>
      </c>
      <c r="H443" s="207">
        <v>1088.28</v>
      </c>
      <c r="I443" s="214">
        <v>7112</v>
      </c>
      <c r="J443" s="211">
        <f t="shared" ref="J443:J506" si="45">I443/$B443</f>
        <v>0.13676923076923078</v>
      </c>
      <c r="K443" s="212">
        <f t="shared" ref="K443:K506" si="46">(I443-I442)/($B443-$B442)</f>
        <v>0.28000000000000003</v>
      </c>
      <c r="L443" s="214">
        <v>0</v>
      </c>
      <c r="M443" s="213">
        <v>568.96</v>
      </c>
      <c r="N443" s="213">
        <v>640.08000000000004</v>
      </c>
      <c r="O443" s="242">
        <f t="shared" si="42"/>
        <v>0.41420000000000756</v>
      </c>
      <c r="P443" s="242"/>
      <c r="Q443" s="179"/>
      <c r="R443" s="179"/>
      <c r="S443" s="179"/>
      <c r="T443" s="179"/>
      <c r="U443" s="179"/>
      <c r="V443" s="179"/>
      <c r="W443" s="179"/>
      <c r="X443" s="179"/>
      <c r="Y443" s="179"/>
      <c r="Z443" s="179"/>
      <c r="AA443" s="222"/>
      <c r="AB443" s="222"/>
      <c r="AC443" s="222"/>
      <c r="AD443" s="179"/>
      <c r="AE443" s="179"/>
      <c r="AF443" s="179"/>
      <c r="AG443" s="179"/>
      <c r="AH443" s="179"/>
      <c r="AI443" s="179"/>
      <c r="AJ443" s="179"/>
    </row>
    <row r="444" spans="2:36" x14ac:dyDescent="0.3">
      <c r="B444" s="224">
        <v>52100</v>
      </c>
      <c r="C444" s="209">
        <v>12129</v>
      </c>
      <c r="D444" s="206">
        <f t="shared" si="43"/>
        <v>0.23280230326295587</v>
      </c>
      <c r="E444" s="208">
        <f t="shared" si="44"/>
        <v>0.37</v>
      </c>
      <c r="F444" s="207">
        <v>0</v>
      </c>
      <c r="G444" s="207">
        <v>970.32</v>
      </c>
      <c r="H444" s="207">
        <v>1091.6099999999999</v>
      </c>
      <c r="I444" s="214">
        <v>7140</v>
      </c>
      <c r="J444" s="211">
        <f t="shared" si="45"/>
        <v>0.13704414587332053</v>
      </c>
      <c r="K444" s="212">
        <f t="shared" si="46"/>
        <v>0.28000000000000003</v>
      </c>
      <c r="L444" s="214">
        <v>0</v>
      </c>
      <c r="M444" s="213">
        <v>571.20000000000005</v>
      </c>
      <c r="N444" s="213">
        <v>642.6</v>
      </c>
      <c r="O444" s="242">
        <f t="shared" si="42"/>
        <v>0.4033000000000061</v>
      </c>
      <c r="P444" s="242"/>
      <c r="Q444" s="179"/>
      <c r="R444" s="179"/>
      <c r="S444" s="179"/>
      <c r="T444" s="179"/>
      <c r="U444" s="179"/>
      <c r="V444" s="179"/>
      <c r="W444" s="179"/>
      <c r="X444" s="179"/>
      <c r="Y444" s="179"/>
      <c r="Z444" s="179"/>
      <c r="AA444" s="222"/>
      <c r="AB444" s="222"/>
      <c r="AC444" s="222"/>
      <c r="AD444" s="179"/>
      <c r="AE444" s="179"/>
      <c r="AF444" s="179"/>
      <c r="AG444" s="179"/>
      <c r="AH444" s="179"/>
      <c r="AI444" s="179"/>
      <c r="AJ444" s="179"/>
    </row>
    <row r="445" spans="2:36" x14ac:dyDescent="0.3">
      <c r="B445" s="224">
        <v>52200</v>
      </c>
      <c r="C445" s="209">
        <v>12167</v>
      </c>
      <c r="D445" s="206">
        <f t="shared" si="43"/>
        <v>0.23308429118773946</v>
      </c>
      <c r="E445" s="208">
        <f t="shared" si="44"/>
        <v>0.38</v>
      </c>
      <c r="F445" s="207">
        <v>0</v>
      </c>
      <c r="G445" s="207">
        <v>973.36</v>
      </c>
      <c r="H445" s="207">
        <v>1095.03</v>
      </c>
      <c r="I445" s="214">
        <v>7168</v>
      </c>
      <c r="J445" s="211">
        <f t="shared" si="45"/>
        <v>0.13731800766283525</v>
      </c>
      <c r="K445" s="212">
        <f t="shared" si="46"/>
        <v>0.28000000000000003</v>
      </c>
      <c r="L445" s="214">
        <v>0</v>
      </c>
      <c r="M445" s="213">
        <v>573.44000000000005</v>
      </c>
      <c r="N445" s="213">
        <v>645.12</v>
      </c>
      <c r="O445" s="242">
        <f t="shared" si="42"/>
        <v>0.41420000000000756</v>
      </c>
      <c r="P445" s="242"/>
      <c r="Q445" s="179"/>
      <c r="R445" s="179"/>
      <c r="S445" s="179"/>
      <c r="T445" s="179"/>
      <c r="U445" s="179"/>
      <c r="V445" s="179"/>
      <c r="W445" s="179"/>
      <c r="X445" s="179"/>
      <c r="Y445" s="179"/>
      <c r="Z445" s="179"/>
      <c r="AA445" s="222"/>
      <c r="AB445" s="222"/>
      <c r="AC445" s="222"/>
      <c r="AD445" s="179"/>
      <c r="AE445" s="179"/>
      <c r="AF445" s="179"/>
      <c r="AG445" s="179"/>
      <c r="AH445" s="179"/>
      <c r="AI445" s="179"/>
      <c r="AJ445" s="179"/>
    </row>
    <row r="446" spans="2:36" x14ac:dyDescent="0.3">
      <c r="B446" s="224">
        <v>52300</v>
      </c>
      <c r="C446" s="209">
        <v>12205</v>
      </c>
      <c r="D446" s="206">
        <f t="shared" si="43"/>
        <v>0.23336520076481834</v>
      </c>
      <c r="E446" s="208">
        <f t="shared" si="44"/>
        <v>0.38</v>
      </c>
      <c r="F446" s="207">
        <v>0</v>
      </c>
      <c r="G446" s="207">
        <v>976.4</v>
      </c>
      <c r="H446" s="207">
        <v>1098.45</v>
      </c>
      <c r="I446" s="214">
        <v>7196</v>
      </c>
      <c r="J446" s="211">
        <f t="shared" si="45"/>
        <v>0.13759082217973231</v>
      </c>
      <c r="K446" s="212">
        <f t="shared" si="46"/>
        <v>0.28000000000000003</v>
      </c>
      <c r="L446" s="214">
        <v>0</v>
      </c>
      <c r="M446" s="213">
        <v>575.67999999999995</v>
      </c>
      <c r="N446" s="213">
        <v>647.64</v>
      </c>
      <c r="O446" s="242">
        <f t="shared" si="42"/>
        <v>0.41420000000000756</v>
      </c>
      <c r="P446" s="242"/>
      <c r="Q446" s="179"/>
      <c r="R446" s="179"/>
      <c r="S446" s="179"/>
      <c r="T446" s="179"/>
      <c r="U446" s="179"/>
      <c r="V446" s="179"/>
      <c r="W446" s="179"/>
      <c r="X446" s="179"/>
      <c r="Y446" s="179"/>
      <c r="Z446" s="179"/>
      <c r="AA446" s="222"/>
      <c r="AB446" s="222"/>
      <c r="AC446" s="222"/>
      <c r="AD446" s="179"/>
      <c r="AE446" s="179"/>
      <c r="AF446" s="179"/>
      <c r="AG446" s="179"/>
      <c r="AH446" s="179"/>
      <c r="AI446" s="179"/>
      <c r="AJ446" s="179"/>
    </row>
    <row r="447" spans="2:36" x14ac:dyDescent="0.3">
      <c r="B447" s="224">
        <v>52400</v>
      </c>
      <c r="C447" s="209">
        <v>12243</v>
      </c>
      <c r="D447" s="206">
        <f t="shared" si="43"/>
        <v>0.23364503816793894</v>
      </c>
      <c r="E447" s="208">
        <f t="shared" si="44"/>
        <v>0.38</v>
      </c>
      <c r="F447" s="207">
        <v>0</v>
      </c>
      <c r="G447" s="207">
        <v>979.44</v>
      </c>
      <c r="H447" s="207">
        <v>1101.8699999999999</v>
      </c>
      <c r="I447" s="214">
        <v>7224</v>
      </c>
      <c r="J447" s="211">
        <f t="shared" si="45"/>
        <v>0.13786259541984733</v>
      </c>
      <c r="K447" s="212">
        <f t="shared" si="46"/>
        <v>0.28000000000000003</v>
      </c>
      <c r="L447" s="214">
        <v>0</v>
      </c>
      <c r="M447" s="213">
        <v>577.91999999999996</v>
      </c>
      <c r="N447" s="213">
        <v>650.16</v>
      </c>
      <c r="O447" s="242">
        <f t="shared" si="42"/>
        <v>0.41419999999998935</v>
      </c>
      <c r="P447" s="242"/>
      <c r="Q447" s="179"/>
      <c r="R447" s="179"/>
      <c r="S447" s="179"/>
      <c r="T447" s="179"/>
      <c r="U447" s="179"/>
      <c r="V447" s="179"/>
      <c r="W447" s="179"/>
      <c r="X447" s="179"/>
      <c r="Y447" s="179"/>
      <c r="Z447" s="179"/>
      <c r="AA447" s="222"/>
      <c r="AB447" s="222"/>
      <c r="AC447" s="222"/>
      <c r="AD447" s="179"/>
      <c r="AE447" s="179"/>
      <c r="AF447" s="179"/>
      <c r="AG447" s="179"/>
      <c r="AH447" s="179"/>
      <c r="AI447" s="179"/>
      <c r="AJ447" s="179"/>
    </row>
    <row r="448" spans="2:36" x14ac:dyDescent="0.3">
      <c r="B448" s="224">
        <v>52500</v>
      </c>
      <c r="C448" s="209">
        <v>12281</v>
      </c>
      <c r="D448" s="206">
        <f t="shared" si="43"/>
        <v>0.23392380952380953</v>
      </c>
      <c r="E448" s="208">
        <f t="shared" si="44"/>
        <v>0.38</v>
      </c>
      <c r="F448" s="207">
        <v>0</v>
      </c>
      <c r="G448" s="207">
        <v>982.48</v>
      </c>
      <c r="H448" s="207">
        <v>1105.29</v>
      </c>
      <c r="I448" s="214">
        <v>7252</v>
      </c>
      <c r="J448" s="211">
        <f t="shared" si="45"/>
        <v>0.13813333333333333</v>
      </c>
      <c r="K448" s="212">
        <f t="shared" si="46"/>
        <v>0.28000000000000003</v>
      </c>
      <c r="L448" s="214">
        <v>0</v>
      </c>
      <c r="M448" s="213">
        <v>580.16</v>
      </c>
      <c r="N448" s="213">
        <v>652.67999999999995</v>
      </c>
      <c r="O448" s="242">
        <f t="shared" si="42"/>
        <v>0.41420000000000984</v>
      </c>
      <c r="P448" s="242"/>
      <c r="Q448" s="179"/>
      <c r="R448" s="179"/>
      <c r="S448" s="179"/>
      <c r="T448" s="179"/>
      <c r="U448" s="179"/>
      <c r="V448" s="179"/>
      <c r="W448" s="179"/>
      <c r="X448" s="179"/>
      <c r="Y448" s="179"/>
      <c r="Z448" s="179"/>
      <c r="AA448" s="222"/>
      <c r="AB448" s="222"/>
      <c r="AC448" s="222"/>
      <c r="AD448" s="179"/>
      <c r="AE448" s="179"/>
      <c r="AF448" s="179"/>
      <c r="AG448" s="179"/>
      <c r="AH448" s="179"/>
      <c r="AI448" s="179"/>
      <c r="AJ448" s="179"/>
    </row>
    <row r="449" spans="2:36" x14ac:dyDescent="0.3">
      <c r="B449" s="224">
        <v>52600</v>
      </c>
      <c r="C449" s="209">
        <v>12319</v>
      </c>
      <c r="D449" s="206">
        <f t="shared" si="43"/>
        <v>0.23420152091254753</v>
      </c>
      <c r="E449" s="208">
        <f t="shared" si="44"/>
        <v>0.38</v>
      </c>
      <c r="F449" s="207">
        <v>0</v>
      </c>
      <c r="G449" s="207">
        <v>985.52</v>
      </c>
      <c r="H449" s="207">
        <v>1108.71</v>
      </c>
      <c r="I449" s="214">
        <v>7280</v>
      </c>
      <c r="J449" s="211">
        <f t="shared" si="45"/>
        <v>0.13840304182509505</v>
      </c>
      <c r="K449" s="212">
        <f t="shared" si="46"/>
        <v>0.28000000000000003</v>
      </c>
      <c r="L449" s="214">
        <v>0</v>
      </c>
      <c r="M449" s="213">
        <v>582.4</v>
      </c>
      <c r="N449" s="213">
        <v>655.20000000000005</v>
      </c>
      <c r="O449" s="242">
        <f t="shared" si="42"/>
        <v>0.41419999999999163</v>
      </c>
      <c r="P449" s="242"/>
      <c r="Q449" s="179"/>
      <c r="R449" s="179"/>
      <c r="S449" s="179"/>
      <c r="T449" s="179"/>
      <c r="U449" s="179"/>
      <c r="V449" s="179"/>
      <c r="W449" s="179"/>
      <c r="X449" s="179"/>
      <c r="Y449" s="179"/>
      <c r="Z449" s="179"/>
      <c r="AA449" s="222"/>
      <c r="AB449" s="222"/>
      <c r="AC449" s="222"/>
      <c r="AD449" s="179"/>
      <c r="AE449" s="179"/>
      <c r="AF449" s="179"/>
      <c r="AG449" s="179"/>
      <c r="AH449" s="179"/>
      <c r="AI449" s="179"/>
      <c r="AJ449" s="179"/>
    </row>
    <row r="450" spans="2:36" x14ac:dyDescent="0.3">
      <c r="B450" s="224">
        <v>52700</v>
      </c>
      <c r="C450" s="209">
        <v>12357</v>
      </c>
      <c r="D450" s="206">
        <f t="shared" si="43"/>
        <v>0.23447817836812143</v>
      </c>
      <c r="E450" s="208">
        <f t="shared" si="44"/>
        <v>0.38</v>
      </c>
      <c r="F450" s="207">
        <v>0</v>
      </c>
      <c r="G450" s="207">
        <v>988.56</v>
      </c>
      <c r="H450" s="207">
        <v>1112.1300000000001</v>
      </c>
      <c r="I450" s="214">
        <v>7308</v>
      </c>
      <c r="J450" s="211">
        <f t="shared" si="45"/>
        <v>0.13867172675521822</v>
      </c>
      <c r="K450" s="212">
        <f t="shared" si="46"/>
        <v>0.28000000000000003</v>
      </c>
      <c r="L450" s="214">
        <v>0</v>
      </c>
      <c r="M450" s="213">
        <v>584.64</v>
      </c>
      <c r="N450" s="213">
        <v>657.72</v>
      </c>
      <c r="O450" s="242">
        <f t="shared" si="42"/>
        <v>0.41420000000000984</v>
      </c>
      <c r="P450" s="242"/>
      <c r="Q450" s="179"/>
      <c r="R450" s="179"/>
      <c r="S450" s="179"/>
      <c r="T450" s="179"/>
      <c r="U450" s="179"/>
      <c r="V450" s="179"/>
      <c r="W450" s="179"/>
      <c r="X450" s="179"/>
      <c r="Y450" s="179"/>
      <c r="Z450" s="179"/>
      <c r="AA450" s="222"/>
      <c r="AB450" s="222"/>
      <c r="AC450" s="222"/>
      <c r="AD450" s="179"/>
      <c r="AE450" s="179"/>
      <c r="AF450" s="179"/>
      <c r="AG450" s="179"/>
      <c r="AH450" s="179"/>
      <c r="AI450" s="179"/>
      <c r="AJ450" s="179"/>
    </row>
    <row r="451" spans="2:36" x14ac:dyDescent="0.3">
      <c r="B451" s="224">
        <v>52800</v>
      </c>
      <c r="C451" s="209">
        <v>12396</v>
      </c>
      <c r="D451" s="206">
        <f t="shared" si="43"/>
        <v>0.23477272727272727</v>
      </c>
      <c r="E451" s="208">
        <f t="shared" si="44"/>
        <v>0.39</v>
      </c>
      <c r="F451" s="207">
        <v>0</v>
      </c>
      <c r="G451" s="207">
        <v>991.68</v>
      </c>
      <c r="H451" s="207">
        <v>1115.6400000000001</v>
      </c>
      <c r="I451" s="214">
        <v>7334</v>
      </c>
      <c r="J451" s="211">
        <f t="shared" si="45"/>
        <v>0.13890151515151516</v>
      </c>
      <c r="K451" s="212">
        <f t="shared" si="46"/>
        <v>0.26</v>
      </c>
      <c r="L451" s="214">
        <v>0</v>
      </c>
      <c r="M451" s="213">
        <v>586.72</v>
      </c>
      <c r="N451" s="213">
        <v>660.06</v>
      </c>
      <c r="O451" s="242">
        <f t="shared" si="42"/>
        <v>0.42509999999999309</v>
      </c>
      <c r="P451" s="242"/>
      <c r="Q451" s="179"/>
      <c r="R451" s="179"/>
      <c r="S451" s="179"/>
      <c r="T451" s="179"/>
      <c r="U451" s="179"/>
      <c r="V451" s="179"/>
      <c r="W451" s="179"/>
      <c r="X451" s="179"/>
      <c r="Y451" s="179"/>
      <c r="Z451" s="179"/>
      <c r="AA451" s="222"/>
      <c r="AB451" s="222"/>
      <c r="AC451" s="222"/>
      <c r="AD451" s="179"/>
      <c r="AE451" s="179"/>
      <c r="AF451" s="179"/>
      <c r="AG451" s="179"/>
      <c r="AH451" s="179"/>
      <c r="AI451" s="179"/>
      <c r="AJ451" s="179"/>
    </row>
    <row r="452" spans="2:36" x14ac:dyDescent="0.3">
      <c r="B452" s="224">
        <v>52900</v>
      </c>
      <c r="C452" s="209">
        <v>12434</v>
      </c>
      <c r="D452" s="206">
        <f t="shared" si="43"/>
        <v>0.23504725897920606</v>
      </c>
      <c r="E452" s="208">
        <f t="shared" si="44"/>
        <v>0.38</v>
      </c>
      <c r="F452" s="207">
        <v>0</v>
      </c>
      <c r="G452" s="207">
        <v>994.72</v>
      </c>
      <c r="H452" s="207">
        <v>1119.06</v>
      </c>
      <c r="I452" s="214">
        <v>7362</v>
      </c>
      <c r="J452" s="211">
        <f t="shared" si="45"/>
        <v>0.13916824196597352</v>
      </c>
      <c r="K452" s="212">
        <f t="shared" si="46"/>
        <v>0.28000000000000003</v>
      </c>
      <c r="L452" s="214">
        <v>0</v>
      </c>
      <c r="M452" s="213">
        <v>588.96</v>
      </c>
      <c r="N452" s="213">
        <v>662.58</v>
      </c>
      <c r="O452" s="242">
        <f t="shared" si="42"/>
        <v>0.41419999999999391</v>
      </c>
      <c r="P452" s="242"/>
      <c r="Q452" s="179"/>
      <c r="R452" s="179"/>
      <c r="S452" s="179"/>
      <c r="T452" s="179"/>
      <c r="U452" s="179"/>
      <c r="V452" s="179"/>
      <c r="W452" s="179"/>
      <c r="X452" s="179"/>
      <c r="Y452" s="179"/>
      <c r="Z452" s="179"/>
      <c r="AA452" s="222"/>
      <c r="AB452" s="222"/>
      <c r="AC452" s="222"/>
      <c r="AD452" s="179"/>
      <c r="AE452" s="179"/>
      <c r="AF452" s="179"/>
      <c r="AG452" s="179"/>
      <c r="AH452" s="179"/>
      <c r="AI452" s="179"/>
      <c r="AJ452" s="179"/>
    </row>
    <row r="453" spans="2:36" x14ac:dyDescent="0.3">
      <c r="B453" s="224">
        <v>53000</v>
      </c>
      <c r="C453" s="209">
        <v>12472</v>
      </c>
      <c r="D453" s="206">
        <f t="shared" si="43"/>
        <v>0.23532075471698113</v>
      </c>
      <c r="E453" s="208">
        <f t="shared" si="44"/>
        <v>0.38</v>
      </c>
      <c r="F453" s="207">
        <v>0</v>
      </c>
      <c r="G453" s="207">
        <v>997.76</v>
      </c>
      <c r="H453" s="207">
        <v>1122.48</v>
      </c>
      <c r="I453" s="214">
        <v>7390</v>
      </c>
      <c r="J453" s="211">
        <f t="shared" si="45"/>
        <v>0.13943396226415095</v>
      </c>
      <c r="K453" s="212">
        <f t="shared" si="46"/>
        <v>0.28000000000000003</v>
      </c>
      <c r="L453" s="214">
        <v>0</v>
      </c>
      <c r="M453" s="213">
        <v>591.20000000000005</v>
      </c>
      <c r="N453" s="213">
        <v>665.1</v>
      </c>
      <c r="O453" s="242">
        <f t="shared" ref="O453:O516" si="47">(C453+F453+H453-C452-F452-H452)/100</f>
        <v>0.41419999999999618</v>
      </c>
      <c r="P453" s="242"/>
      <c r="Q453" s="179"/>
      <c r="R453" s="179"/>
      <c r="S453" s="179"/>
      <c r="T453" s="179"/>
      <c r="U453" s="179"/>
      <c r="V453" s="179"/>
      <c r="W453" s="179"/>
      <c r="X453" s="179"/>
      <c r="Y453" s="179"/>
      <c r="Z453" s="179"/>
      <c r="AA453" s="222"/>
      <c r="AB453" s="222"/>
      <c r="AC453" s="222"/>
      <c r="AD453" s="179"/>
      <c r="AE453" s="179"/>
      <c r="AF453" s="179"/>
      <c r="AG453" s="179"/>
      <c r="AH453" s="179"/>
      <c r="AI453" s="179"/>
      <c r="AJ453" s="179"/>
    </row>
    <row r="454" spans="2:36" x14ac:dyDescent="0.3">
      <c r="B454" s="224">
        <v>53100</v>
      </c>
      <c r="C454" s="209">
        <v>12510</v>
      </c>
      <c r="D454" s="206">
        <f t="shared" si="43"/>
        <v>0.23559322033898306</v>
      </c>
      <c r="E454" s="208">
        <f t="shared" si="44"/>
        <v>0.38</v>
      </c>
      <c r="F454" s="207">
        <v>0</v>
      </c>
      <c r="G454" s="207">
        <v>1000.8</v>
      </c>
      <c r="H454" s="207">
        <v>1125.9000000000001</v>
      </c>
      <c r="I454" s="214">
        <v>7420</v>
      </c>
      <c r="J454" s="211">
        <f t="shared" si="45"/>
        <v>0.13973634651600753</v>
      </c>
      <c r="K454" s="212">
        <f t="shared" si="46"/>
        <v>0.3</v>
      </c>
      <c r="L454" s="214">
        <v>0</v>
      </c>
      <c r="M454" s="213">
        <v>593.6</v>
      </c>
      <c r="N454" s="213">
        <v>667.8</v>
      </c>
      <c r="O454" s="242">
        <f t="shared" si="47"/>
        <v>0.41419999999999618</v>
      </c>
      <c r="P454" s="242"/>
      <c r="Q454" s="179"/>
      <c r="R454" s="179"/>
      <c r="S454" s="179"/>
      <c r="T454" s="179"/>
      <c r="U454" s="179"/>
      <c r="V454" s="179"/>
      <c r="W454" s="179"/>
      <c r="X454" s="179"/>
      <c r="Y454" s="179"/>
      <c r="Z454" s="179"/>
      <c r="AA454" s="222"/>
      <c r="AB454" s="222"/>
      <c r="AC454" s="222"/>
      <c r="AD454" s="179"/>
      <c r="AE454" s="179"/>
      <c r="AF454" s="179"/>
      <c r="AG454" s="179"/>
      <c r="AH454" s="179"/>
      <c r="AI454" s="179"/>
      <c r="AJ454" s="179"/>
    </row>
    <row r="455" spans="2:36" x14ac:dyDescent="0.3">
      <c r="B455" s="224">
        <v>53200</v>
      </c>
      <c r="C455" s="209">
        <v>12548</v>
      </c>
      <c r="D455" s="206">
        <f t="shared" si="43"/>
        <v>0.23586466165413533</v>
      </c>
      <c r="E455" s="208">
        <f t="shared" si="44"/>
        <v>0.38</v>
      </c>
      <c r="F455" s="207">
        <v>0</v>
      </c>
      <c r="G455" s="207">
        <v>1003.84</v>
      </c>
      <c r="H455" s="207">
        <v>1129.32</v>
      </c>
      <c r="I455" s="214">
        <v>7448</v>
      </c>
      <c r="J455" s="211">
        <f t="shared" si="45"/>
        <v>0.14000000000000001</v>
      </c>
      <c r="K455" s="212">
        <f t="shared" si="46"/>
        <v>0.28000000000000003</v>
      </c>
      <c r="L455" s="214">
        <v>0</v>
      </c>
      <c r="M455" s="213">
        <v>595.84</v>
      </c>
      <c r="N455" s="213">
        <v>670.32</v>
      </c>
      <c r="O455" s="242">
        <f t="shared" si="47"/>
        <v>0.41419999999999618</v>
      </c>
      <c r="P455" s="242"/>
      <c r="Q455" s="179"/>
      <c r="R455" s="179"/>
      <c r="S455" s="179"/>
      <c r="T455" s="179"/>
      <c r="U455" s="179"/>
      <c r="V455" s="179"/>
      <c r="W455" s="179"/>
      <c r="X455" s="179"/>
      <c r="Y455" s="179"/>
      <c r="Z455" s="179"/>
      <c r="AA455" s="222"/>
      <c r="AB455" s="222"/>
      <c r="AC455" s="222"/>
      <c r="AD455" s="179"/>
      <c r="AE455" s="179"/>
      <c r="AF455" s="179"/>
      <c r="AG455" s="179"/>
      <c r="AH455" s="179"/>
      <c r="AI455" s="179"/>
      <c r="AJ455" s="179"/>
    </row>
    <row r="456" spans="2:36" x14ac:dyDescent="0.3">
      <c r="B456" s="224">
        <v>53300</v>
      </c>
      <c r="C456" s="209">
        <v>12587</v>
      </c>
      <c r="D456" s="206">
        <f t="shared" si="43"/>
        <v>0.23615384615384616</v>
      </c>
      <c r="E456" s="208">
        <f t="shared" si="44"/>
        <v>0.39</v>
      </c>
      <c r="F456" s="207">
        <v>0</v>
      </c>
      <c r="G456" s="207">
        <v>1006.96</v>
      </c>
      <c r="H456" s="207">
        <v>1132.83</v>
      </c>
      <c r="I456" s="214">
        <v>7476</v>
      </c>
      <c r="J456" s="211">
        <f t="shared" si="45"/>
        <v>0.14026266416510319</v>
      </c>
      <c r="K456" s="212">
        <f t="shared" si="46"/>
        <v>0.28000000000000003</v>
      </c>
      <c r="L456" s="214">
        <v>0</v>
      </c>
      <c r="M456" s="213">
        <v>598.08000000000004</v>
      </c>
      <c r="N456" s="213">
        <v>672.84</v>
      </c>
      <c r="O456" s="242">
        <f t="shared" si="47"/>
        <v>0.42509999999999992</v>
      </c>
      <c r="P456" s="242"/>
      <c r="Q456" s="179"/>
      <c r="R456" s="179"/>
      <c r="S456" s="179"/>
      <c r="T456" s="179"/>
      <c r="U456" s="179"/>
      <c r="V456" s="179"/>
      <c r="W456" s="179"/>
      <c r="X456" s="179"/>
      <c r="Y456" s="179"/>
      <c r="Z456" s="179"/>
      <c r="AA456" s="222"/>
      <c r="AB456" s="222"/>
      <c r="AC456" s="222"/>
      <c r="AD456" s="179"/>
      <c r="AE456" s="179"/>
      <c r="AF456" s="179"/>
      <c r="AG456" s="179"/>
      <c r="AH456" s="179"/>
      <c r="AI456" s="179"/>
      <c r="AJ456" s="179"/>
    </row>
    <row r="457" spans="2:36" x14ac:dyDescent="0.3">
      <c r="B457" s="224">
        <v>53400</v>
      </c>
      <c r="C457" s="209">
        <v>12625</v>
      </c>
      <c r="D457" s="206">
        <f t="shared" si="43"/>
        <v>0.23642322097378277</v>
      </c>
      <c r="E457" s="208">
        <f t="shared" si="44"/>
        <v>0.38</v>
      </c>
      <c r="F457" s="207">
        <v>0</v>
      </c>
      <c r="G457" s="207">
        <v>1010</v>
      </c>
      <c r="H457" s="207">
        <v>1136.25</v>
      </c>
      <c r="I457" s="214">
        <v>7504</v>
      </c>
      <c r="J457" s="211">
        <f t="shared" si="45"/>
        <v>0.14052434456928839</v>
      </c>
      <c r="K457" s="212">
        <f t="shared" si="46"/>
        <v>0.28000000000000003</v>
      </c>
      <c r="L457" s="214">
        <v>0</v>
      </c>
      <c r="M457" s="213">
        <v>600.32000000000005</v>
      </c>
      <c r="N457" s="213">
        <v>675.36</v>
      </c>
      <c r="O457" s="242">
        <f t="shared" si="47"/>
        <v>0.41420000000000073</v>
      </c>
      <c r="P457" s="242"/>
      <c r="Q457" s="179"/>
      <c r="R457" s="179"/>
      <c r="S457" s="179"/>
      <c r="T457" s="179"/>
      <c r="U457" s="179"/>
      <c r="V457" s="179"/>
      <c r="W457" s="179"/>
      <c r="X457" s="179"/>
      <c r="Y457" s="179"/>
      <c r="Z457" s="179"/>
      <c r="AA457" s="222"/>
      <c r="AB457" s="222"/>
      <c r="AC457" s="222"/>
      <c r="AD457" s="179"/>
      <c r="AE457" s="179"/>
      <c r="AF457" s="179"/>
      <c r="AG457" s="179"/>
      <c r="AH457" s="179"/>
      <c r="AI457" s="179"/>
      <c r="AJ457" s="179"/>
    </row>
    <row r="458" spans="2:36" x14ac:dyDescent="0.3">
      <c r="B458" s="224">
        <v>53500</v>
      </c>
      <c r="C458" s="209">
        <v>12663</v>
      </c>
      <c r="D458" s="206">
        <f t="shared" si="43"/>
        <v>0.23669158878504673</v>
      </c>
      <c r="E458" s="208">
        <f t="shared" si="44"/>
        <v>0.38</v>
      </c>
      <c r="F458" s="207">
        <v>0</v>
      </c>
      <c r="G458" s="207">
        <v>1013.04</v>
      </c>
      <c r="H458" s="207">
        <v>1139.67</v>
      </c>
      <c r="I458" s="214">
        <v>7532</v>
      </c>
      <c r="J458" s="211">
        <f t="shared" si="45"/>
        <v>0.14078504672897196</v>
      </c>
      <c r="K458" s="212">
        <f t="shared" si="46"/>
        <v>0.28000000000000003</v>
      </c>
      <c r="L458" s="214">
        <v>0</v>
      </c>
      <c r="M458" s="213">
        <v>602.55999999999995</v>
      </c>
      <c r="N458" s="213">
        <v>677.88</v>
      </c>
      <c r="O458" s="242">
        <f t="shared" si="47"/>
        <v>0.41420000000000073</v>
      </c>
      <c r="P458" s="242"/>
      <c r="Q458" s="179"/>
      <c r="R458" s="179"/>
      <c r="S458" s="179"/>
      <c r="T458" s="179"/>
      <c r="U458" s="179"/>
      <c r="V458" s="179"/>
      <c r="W458" s="179"/>
      <c r="X458" s="179"/>
      <c r="Y458" s="179"/>
      <c r="Z458" s="179"/>
      <c r="AA458" s="222"/>
      <c r="AB458" s="222"/>
      <c r="AC458" s="222"/>
      <c r="AD458" s="179"/>
      <c r="AE458" s="179"/>
      <c r="AF458" s="179"/>
      <c r="AG458" s="179"/>
      <c r="AH458" s="179"/>
      <c r="AI458" s="179"/>
      <c r="AJ458" s="179"/>
    </row>
    <row r="459" spans="2:36" x14ac:dyDescent="0.3">
      <c r="B459" s="224">
        <v>53600</v>
      </c>
      <c r="C459" s="209">
        <v>12702</v>
      </c>
      <c r="D459" s="206">
        <f t="shared" si="43"/>
        <v>0.23697761194029851</v>
      </c>
      <c r="E459" s="208">
        <f t="shared" si="44"/>
        <v>0.39</v>
      </c>
      <c r="F459" s="207">
        <v>0</v>
      </c>
      <c r="G459" s="207">
        <v>1016.16</v>
      </c>
      <c r="H459" s="207">
        <v>1143.18</v>
      </c>
      <c r="I459" s="214">
        <v>7560</v>
      </c>
      <c r="J459" s="211">
        <f t="shared" si="45"/>
        <v>0.141044776119403</v>
      </c>
      <c r="K459" s="212">
        <f t="shared" si="46"/>
        <v>0.28000000000000003</v>
      </c>
      <c r="L459" s="214">
        <v>0</v>
      </c>
      <c r="M459" s="213">
        <v>604.79999999999995</v>
      </c>
      <c r="N459" s="213">
        <v>680.4</v>
      </c>
      <c r="O459" s="242">
        <f t="shared" si="47"/>
        <v>0.4251000000000022</v>
      </c>
      <c r="P459" s="242"/>
      <c r="Q459" s="179"/>
      <c r="R459" s="179"/>
      <c r="S459" s="179"/>
      <c r="T459" s="179"/>
      <c r="U459" s="179"/>
      <c r="V459" s="179"/>
      <c r="W459" s="179"/>
      <c r="X459" s="179"/>
      <c r="Y459" s="179"/>
      <c r="Z459" s="179"/>
      <c r="AA459" s="222"/>
      <c r="AB459" s="222"/>
      <c r="AC459" s="222"/>
      <c r="AD459" s="179"/>
      <c r="AE459" s="179"/>
      <c r="AF459" s="179"/>
      <c r="AG459" s="179"/>
      <c r="AH459" s="179"/>
      <c r="AI459" s="179"/>
      <c r="AJ459" s="179"/>
    </row>
    <row r="460" spans="2:36" x14ac:dyDescent="0.3">
      <c r="B460" s="224">
        <v>53700</v>
      </c>
      <c r="C460" s="209">
        <v>12740</v>
      </c>
      <c r="D460" s="206">
        <f t="shared" si="43"/>
        <v>0.237243947858473</v>
      </c>
      <c r="E460" s="208">
        <f t="shared" si="44"/>
        <v>0.38</v>
      </c>
      <c r="F460" s="207">
        <v>0</v>
      </c>
      <c r="G460" s="207">
        <v>1019.2</v>
      </c>
      <c r="H460" s="207">
        <v>1146.5999999999999</v>
      </c>
      <c r="I460" s="214">
        <v>7588</v>
      </c>
      <c r="J460" s="211">
        <f t="shared" si="45"/>
        <v>0.14130353817504657</v>
      </c>
      <c r="K460" s="212">
        <f t="shared" si="46"/>
        <v>0.28000000000000003</v>
      </c>
      <c r="L460" s="214">
        <v>0</v>
      </c>
      <c r="M460" s="213">
        <v>607.04</v>
      </c>
      <c r="N460" s="213">
        <v>682.92</v>
      </c>
      <c r="O460" s="242">
        <f t="shared" si="47"/>
        <v>0.41420000000000301</v>
      </c>
      <c r="P460" s="242"/>
      <c r="Q460" s="179"/>
      <c r="R460" s="179"/>
      <c r="S460" s="179"/>
      <c r="T460" s="179"/>
      <c r="U460" s="179"/>
      <c r="V460" s="179"/>
      <c r="W460" s="179"/>
      <c r="X460" s="179"/>
      <c r="Y460" s="179"/>
      <c r="Z460" s="179"/>
      <c r="AA460" s="222"/>
      <c r="AB460" s="222"/>
      <c r="AC460" s="222"/>
      <c r="AD460" s="179"/>
      <c r="AE460" s="179"/>
      <c r="AF460" s="179"/>
      <c r="AG460" s="179"/>
      <c r="AH460" s="179"/>
      <c r="AI460" s="179"/>
      <c r="AJ460" s="179"/>
    </row>
    <row r="461" spans="2:36" x14ac:dyDescent="0.3">
      <c r="B461" s="224">
        <v>53800</v>
      </c>
      <c r="C461" s="209">
        <v>12779</v>
      </c>
      <c r="D461" s="206">
        <f t="shared" si="43"/>
        <v>0.2375278810408922</v>
      </c>
      <c r="E461" s="208">
        <f t="shared" si="44"/>
        <v>0.39</v>
      </c>
      <c r="F461" s="207">
        <v>0</v>
      </c>
      <c r="G461" s="207">
        <v>1022.32</v>
      </c>
      <c r="H461" s="207">
        <v>1150.1099999999999</v>
      </c>
      <c r="I461" s="214">
        <v>7616</v>
      </c>
      <c r="J461" s="211">
        <f t="shared" si="45"/>
        <v>0.14156133828996281</v>
      </c>
      <c r="K461" s="212">
        <f t="shared" si="46"/>
        <v>0.28000000000000003</v>
      </c>
      <c r="L461" s="214">
        <v>0</v>
      </c>
      <c r="M461" s="213">
        <v>609.28</v>
      </c>
      <c r="N461" s="213">
        <v>685.44</v>
      </c>
      <c r="O461" s="242">
        <f t="shared" si="47"/>
        <v>0.42510000000000675</v>
      </c>
      <c r="P461" s="242"/>
      <c r="Q461" s="179"/>
      <c r="R461" s="179"/>
      <c r="S461" s="179"/>
      <c r="T461" s="179"/>
      <c r="U461" s="179"/>
      <c r="V461" s="179"/>
      <c r="W461" s="179"/>
      <c r="X461" s="179"/>
      <c r="Y461" s="179"/>
      <c r="Z461" s="179"/>
      <c r="AA461" s="222"/>
      <c r="AB461" s="222"/>
      <c r="AC461" s="222"/>
      <c r="AD461" s="179"/>
      <c r="AE461" s="179"/>
      <c r="AF461" s="179"/>
      <c r="AG461" s="179"/>
      <c r="AH461" s="179"/>
      <c r="AI461" s="179"/>
      <c r="AJ461" s="179"/>
    </row>
    <row r="462" spans="2:36" x14ac:dyDescent="0.3">
      <c r="B462" s="224">
        <v>53900</v>
      </c>
      <c r="C462" s="209">
        <v>12817</v>
      </c>
      <c r="D462" s="206">
        <f t="shared" si="43"/>
        <v>0.2377922077922078</v>
      </c>
      <c r="E462" s="208">
        <f t="shared" si="44"/>
        <v>0.38</v>
      </c>
      <c r="F462" s="207">
        <v>0</v>
      </c>
      <c r="G462" s="207">
        <v>1025.3599999999999</v>
      </c>
      <c r="H462" s="207">
        <v>1153.53</v>
      </c>
      <c r="I462" s="214">
        <v>7644</v>
      </c>
      <c r="J462" s="211">
        <f t="shared" si="45"/>
        <v>0.14181818181818182</v>
      </c>
      <c r="K462" s="212">
        <f t="shared" si="46"/>
        <v>0.28000000000000003</v>
      </c>
      <c r="L462" s="214">
        <v>0</v>
      </c>
      <c r="M462" s="213">
        <v>611.52</v>
      </c>
      <c r="N462" s="213">
        <v>687.96</v>
      </c>
      <c r="O462" s="242">
        <f t="shared" si="47"/>
        <v>0.41420000000000756</v>
      </c>
      <c r="P462" s="242"/>
      <c r="Q462" s="179"/>
      <c r="R462" s="179"/>
      <c r="S462" s="179"/>
      <c r="T462" s="179"/>
      <c r="U462" s="179"/>
      <c r="V462" s="179"/>
      <c r="W462" s="179"/>
      <c r="X462" s="179"/>
      <c r="Y462" s="179"/>
      <c r="Z462" s="179"/>
      <c r="AA462" s="222"/>
      <c r="AB462" s="222"/>
      <c r="AC462" s="222"/>
      <c r="AD462" s="179"/>
      <c r="AE462" s="179"/>
      <c r="AF462" s="179"/>
      <c r="AG462" s="179"/>
      <c r="AH462" s="179"/>
      <c r="AI462" s="179"/>
      <c r="AJ462" s="179"/>
    </row>
    <row r="463" spans="2:36" x14ac:dyDescent="0.3">
      <c r="B463" s="224">
        <v>54000</v>
      </c>
      <c r="C463" s="209">
        <v>12856</v>
      </c>
      <c r="D463" s="206">
        <f t="shared" si="43"/>
        <v>0.23807407407407408</v>
      </c>
      <c r="E463" s="208">
        <f t="shared" si="44"/>
        <v>0.39</v>
      </c>
      <c r="F463" s="207">
        <v>0</v>
      </c>
      <c r="G463" s="207">
        <v>1028.48</v>
      </c>
      <c r="H463" s="207">
        <v>1157.04</v>
      </c>
      <c r="I463" s="214">
        <v>7672</v>
      </c>
      <c r="J463" s="211">
        <f t="shared" si="45"/>
        <v>0.14207407407407407</v>
      </c>
      <c r="K463" s="212">
        <f t="shared" si="46"/>
        <v>0.28000000000000003</v>
      </c>
      <c r="L463" s="214">
        <v>0</v>
      </c>
      <c r="M463" s="213">
        <v>613.76</v>
      </c>
      <c r="N463" s="213">
        <v>690.48</v>
      </c>
      <c r="O463" s="242">
        <f t="shared" si="47"/>
        <v>0.42510000000000903</v>
      </c>
      <c r="P463" s="242"/>
      <c r="Q463" s="179"/>
      <c r="R463" s="179"/>
      <c r="S463" s="179"/>
      <c r="T463" s="179"/>
      <c r="U463" s="179"/>
      <c r="V463" s="179"/>
      <c r="W463" s="179"/>
      <c r="X463" s="179"/>
      <c r="Y463" s="179"/>
      <c r="Z463" s="179"/>
      <c r="AA463" s="222"/>
      <c r="AB463" s="222"/>
      <c r="AC463" s="222"/>
      <c r="AD463" s="179"/>
      <c r="AE463" s="179"/>
      <c r="AF463" s="179"/>
      <c r="AG463" s="179"/>
      <c r="AH463" s="179"/>
      <c r="AI463" s="179"/>
      <c r="AJ463" s="179"/>
    </row>
    <row r="464" spans="2:36" x14ac:dyDescent="0.3">
      <c r="B464" s="224">
        <v>54100</v>
      </c>
      <c r="C464" s="209">
        <v>12895</v>
      </c>
      <c r="D464" s="206">
        <f t="shared" si="43"/>
        <v>0.23835489833641405</v>
      </c>
      <c r="E464" s="208">
        <f t="shared" si="44"/>
        <v>0.39</v>
      </c>
      <c r="F464" s="207">
        <v>0</v>
      </c>
      <c r="G464" s="207">
        <v>1031.5999999999999</v>
      </c>
      <c r="H464" s="207">
        <v>1160.55</v>
      </c>
      <c r="I464" s="214">
        <v>7700</v>
      </c>
      <c r="J464" s="211">
        <f t="shared" si="45"/>
        <v>0.14232902033271719</v>
      </c>
      <c r="K464" s="212">
        <f t="shared" si="46"/>
        <v>0.28000000000000003</v>
      </c>
      <c r="L464" s="214">
        <v>0</v>
      </c>
      <c r="M464" s="213">
        <v>616</v>
      </c>
      <c r="N464" s="213">
        <v>693</v>
      </c>
      <c r="O464" s="242">
        <f t="shared" si="47"/>
        <v>0.42509999999999309</v>
      </c>
      <c r="P464" s="242"/>
      <c r="Q464" s="179"/>
      <c r="R464" s="179"/>
      <c r="S464" s="179"/>
      <c r="T464" s="179"/>
      <c r="U464" s="179"/>
      <c r="V464" s="179"/>
      <c r="W464" s="179"/>
      <c r="X464" s="179"/>
      <c r="Y464" s="179"/>
      <c r="Z464" s="179"/>
      <c r="AA464" s="222"/>
      <c r="AB464" s="222"/>
      <c r="AC464" s="222"/>
      <c r="AD464" s="179"/>
      <c r="AE464" s="179"/>
      <c r="AF464" s="179"/>
      <c r="AG464" s="179"/>
      <c r="AH464" s="179"/>
      <c r="AI464" s="179"/>
      <c r="AJ464" s="179"/>
    </row>
    <row r="465" spans="2:36" x14ac:dyDescent="0.3">
      <c r="B465" s="224">
        <v>54200</v>
      </c>
      <c r="C465" s="209">
        <v>12933</v>
      </c>
      <c r="D465" s="206">
        <f t="shared" si="43"/>
        <v>0.23861623616236163</v>
      </c>
      <c r="E465" s="208">
        <f t="shared" si="44"/>
        <v>0.38</v>
      </c>
      <c r="F465" s="207">
        <v>0</v>
      </c>
      <c r="G465" s="207">
        <v>1034.6400000000001</v>
      </c>
      <c r="H465" s="207">
        <v>1163.97</v>
      </c>
      <c r="I465" s="214">
        <v>7728</v>
      </c>
      <c r="J465" s="211">
        <f t="shared" si="45"/>
        <v>0.14258302583025831</v>
      </c>
      <c r="K465" s="212">
        <f t="shared" si="46"/>
        <v>0.28000000000000003</v>
      </c>
      <c r="L465" s="214">
        <v>0</v>
      </c>
      <c r="M465" s="213">
        <v>618.24</v>
      </c>
      <c r="N465" s="213">
        <v>695.52</v>
      </c>
      <c r="O465" s="242">
        <f t="shared" si="47"/>
        <v>0.41419999999999391</v>
      </c>
      <c r="P465" s="242"/>
      <c r="Q465" s="179"/>
      <c r="R465" s="179"/>
      <c r="S465" s="179"/>
      <c r="T465" s="179"/>
      <c r="U465" s="179"/>
      <c r="V465" s="179"/>
      <c r="W465" s="179"/>
      <c r="X465" s="179"/>
      <c r="Y465" s="179"/>
      <c r="Z465" s="179"/>
      <c r="AA465" s="222"/>
      <c r="AB465" s="222"/>
      <c r="AC465" s="222"/>
      <c r="AD465" s="179"/>
      <c r="AE465" s="179"/>
      <c r="AF465" s="179"/>
      <c r="AG465" s="179"/>
      <c r="AH465" s="179"/>
      <c r="AI465" s="179"/>
      <c r="AJ465" s="179"/>
    </row>
    <row r="466" spans="2:36" x14ac:dyDescent="0.3">
      <c r="B466" s="224">
        <v>54300</v>
      </c>
      <c r="C466" s="209">
        <v>12972</v>
      </c>
      <c r="D466" s="206">
        <f t="shared" si="43"/>
        <v>0.23889502762430939</v>
      </c>
      <c r="E466" s="208">
        <f t="shared" si="44"/>
        <v>0.39</v>
      </c>
      <c r="F466" s="207">
        <v>0</v>
      </c>
      <c r="G466" s="207">
        <v>1037.76</v>
      </c>
      <c r="H466" s="207">
        <v>1167.48</v>
      </c>
      <c r="I466" s="214">
        <v>7756</v>
      </c>
      <c r="J466" s="211">
        <f t="shared" si="45"/>
        <v>0.14283609576427256</v>
      </c>
      <c r="K466" s="212">
        <f t="shared" si="46"/>
        <v>0.28000000000000003</v>
      </c>
      <c r="L466" s="214">
        <v>0</v>
      </c>
      <c r="M466" s="213">
        <v>620.48</v>
      </c>
      <c r="N466" s="213">
        <v>698.04</v>
      </c>
      <c r="O466" s="242">
        <f t="shared" si="47"/>
        <v>0.42509999999999537</v>
      </c>
      <c r="P466" s="242"/>
      <c r="Q466" s="179"/>
      <c r="R466" s="179"/>
      <c r="S466" s="179"/>
      <c r="T466" s="179"/>
      <c r="U466" s="179"/>
      <c r="V466" s="179"/>
      <c r="W466" s="179"/>
      <c r="X466" s="179"/>
      <c r="Y466" s="179"/>
      <c r="Z466" s="179"/>
      <c r="AA466" s="222"/>
      <c r="AB466" s="222"/>
      <c r="AC466" s="222"/>
      <c r="AD466" s="179"/>
      <c r="AE466" s="179"/>
      <c r="AF466" s="179"/>
      <c r="AG466" s="179"/>
      <c r="AH466" s="179"/>
      <c r="AI466" s="179"/>
      <c r="AJ466" s="179"/>
    </row>
    <row r="467" spans="2:36" x14ac:dyDescent="0.3">
      <c r="B467" s="224">
        <v>54400</v>
      </c>
      <c r="C467" s="209">
        <v>13011</v>
      </c>
      <c r="D467" s="206">
        <f t="shared" si="43"/>
        <v>0.23917279411764705</v>
      </c>
      <c r="E467" s="208">
        <f t="shared" si="44"/>
        <v>0.39</v>
      </c>
      <c r="F467" s="207">
        <v>0</v>
      </c>
      <c r="G467" s="207">
        <v>1040.8800000000001</v>
      </c>
      <c r="H467" s="207">
        <v>1170.99</v>
      </c>
      <c r="I467" s="214">
        <v>7786</v>
      </c>
      <c r="J467" s="211">
        <f t="shared" si="45"/>
        <v>0.143125</v>
      </c>
      <c r="K467" s="212">
        <f t="shared" si="46"/>
        <v>0.3</v>
      </c>
      <c r="L467" s="214">
        <v>0</v>
      </c>
      <c r="M467" s="213">
        <v>622.88</v>
      </c>
      <c r="N467" s="213">
        <v>700.74</v>
      </c>
      <c r="O467" s="242">
        <f t="shared" si="47"/>
        <v>0.42509999999999765</v>
      </c>
      <c r="P467" s="242"/>
      <c r="Q467" s="179"/>
      <c r="R467" s="179"/>
      <c r="S467" s="179"/>
      <c r="T467" s="179"/>
      <c r="U467" s="179"/>
      <c r="V467" s="179"/>
      <c r="W467" s="179"/>
      <c r="X467" s="179"/>
      <c r="Y467" s="179"/>
      <c r="Z467" s="179"/>
      <c r="AA467" s="222"/>
      <c r="AB467" s="222"/>
      <c r="AC467" s="222"/>
      <c r="AD467" s="179"/>
      <c r="AE467" s="179"/>
      <c r="AF467" s="179"/>
      <c r="AG467" s="179"/>
      <c r="AH467" s="179"/>
      <c r="AI467" s="179"/>
      <c r="AJ467" s="179"/>
    </row>
    <row r="468" spans="2:36" x14ac:dyDescent="0.3">
      <c r="B468" s="224">
        <v>54500</v>
      </c>
      <c r="C468" s="209">
        <v>13050</v>
      </c>
      <c r="D468" s="206">
        <f t="shared" si="43"/>
        <v>0.23944954128440368</v>
      </c>
      <c r="E468" s="208">
        <f t="shared" si="44"/>
        <v>0.39</v>
      </c>
      <c r="F468" s="207">
        <v>0</v>
      </c>
      <c r="G468" s="207">
        <v>1044</v>
      </c>
      <c r="H468" s="207">
        <v>1174.5</v>
      </c>
      <c r="I468" s="214">
        <v>7814</v>
      </c>
      <c r="J468" s="211">
        <f t="shared" si="45"/>
        <v>0.14337614678899083</v>
      </c>
      <c r="K468" s="212">
        <f t="shared" si="46"/>
        <v>0.28000000000000003</v>
      </c>
      <c r="L468" s="214">
        <v>0</v>
      </c>
      <c r="M468" s="213">
        <v>625.12</v>
      </c>
      <c r="N468" s="213">
        <v>703.26</v>
      </c>
      <c r="O468" s="242">
        <f t="shared" si="47"/>
        <v>0.42509999999999992</v>
      </c>
      <c r="P468" s="242"/>
      <c r="Q468" s="179"/>
      <c r="R468" s="179"/>
      <c r="S468" s="179"/>
      <c r="T468" s="179"/>
      <c r="U468" s="179"/>
      <c r="V468" s="179"/>
      <c r="W468" s="179"/>
      <c r="X468" s="179"/>
      <c r="Y468" s="179"/>
      <c r="Z468" s="179"/>
      <c r="AA468" s="222"/>
      <c r="AB468" s="222"/>
      <c r="AC468" s="222"/>
      <c r="AD468" s="179"/>
      <c r="AE468" s="179"/>
      <c r="AF468" s="179"/>
      <c r="AG468" s="179"/>
      <c r="AH468" s="179"/>
      <c r="AI468" s="179"/>
      <c r="AJ468" s="179"/>
    </row>
    <row r="469" spans="2:36" x14ac:dyDescent="0.3">
      <c r="B469" s="224">
        <v>54600</v>
      </c>
      <c r="C469" s="209">
        <v>13088</v>
      </c>
      <c r="D469" s="206">
        <f t="shared" si="43"/>
        <v>0.23970695970695971</v>
      </c>
      <c r="E469" s="208">
        <f t="shared" si="44"/>
        <v>0.38</v>
      </c>
      <c r="F469" s="207">
        <v>0</v>
      </c>
      <c r="G469" s="207">
        <v>1047.04</v>
      </c>
      <c r="H469" s="207">
        <v>1177.92</v>
      </c>
      <c r="I469" s="214">
        <v>7842</v>
      </c>
      <c r="J469" s="211">
        <f t="shared" si="45"/>
        <v>0.14362637362637362</v>
      </c>
      <c r="K469" s="212">
        <f t="shared" si="46"/>
        <v>0.28000000000000003</v>
      </c>
      <c r="L469" s="214">
        <v>0</v>
      </c>
      <c r="M469" s="213">
        <v>627.36</v>
      </c>
      <c r="N469" s="213">
        <v>705.78</v>
      </c>
      <c r="O469" s="242">
        <f t="shared" si="47"/>
        <v>0.41420000000000073</v>
      </c>
      <c r="P469" s="242"/>
      <c r="Q469" s="179"/>
      <c r="R469" s="179"/>
      <c r="S469" s="179"/>
      <c r="T469" s="179"/>
      <c r="U469" s="179"/>
      <c r="V469" s="179"/>
      <c r="W469" s="179"/>
      <c r="X469" s="179"/>
      <c r="Y469" s="179"/>
      <c r="Z469" s="179"/>
      <c r="AA469" s="222"/>
      <c r="AB469" s="222"/>
      <c r="AC469" s="222"/>
      <c r="AD469" s="179"/>
      <c r="AE469" s="179"/>
      <c r="AF469" s="179"/>
      <c r="AG469" s="179"/>
      <c r="AH469" s="179"/>
      <c r="AI469" s="179"/>
      <c r="AJ469" s="179"/>
    </row>
    <row r="470" spans="2:36" x14ac:dyDescent="0.3">
      <c r="B470" s="224">
        <v>54700</v>
      </c>
      <c r="C470" s="209">
        <v>13127</v>
      </c>
      <c r="D470" s="206">
        <f t="shared" si="43"/>
        <v>0.23998171846435101</v>
      </c>
      <c r="E470" s="208">
        <f t="shared" si="44"/>
        <v>0.39</v>
      </c>
      <c r="F470" s="207">
        <v>0</v>
      </c>
      <c r="G470" s="207">
        <v>1050.1600000000001</v>
      </c>
      <c r="H470" s="207">
        <v>1181.43</v>
      </c>
      <c r="I470" s="214">
        <v>7870</v>
      </c>
      <c r="J470" s="211">
        <f t="shared" si="45"/>
        <v>0.14387568555758684</v>
      </c>
      <c r="K470" s="212">
        <f t="shared" si="46"/>
        <v>0.28000000000000003</v>
      </c>
      <c r="L470" s="214">
        <v>0</v>
      </c>
      <c r="M470" s="213">
        <v>629.6</v>
      </c>
      <c r="N470" s="213">
        <v>708.3</v>
      </c>
      <c r="O470" s="242">
        <f t="shared" si="47"/>
        <v>0.4251000000000022</v>
      </c>
      <c r="P470" s="242"/>
      <c r="Q470" s="179"/>
      <c r="R470" s="179"/>
      <c r="S470" s="179"/>
      <c r="T470" s="179"/>
      <c r="U470" s="179"/>
      <c r="V470" s="179"/>
      <c r="W470" s="179"/>
      <c r="X470" s="179"/>
      <c r="Y470" s="179"/>
      <c r="Z470" s="179"/>
      <c r="AA470" s="222"/>
      <c r="AB470" s="222"/>
      <c r="AC470" s="222"/>
      <c r="AD470" s="179"/>
      <c r="AE470" s="179"/>
      <c r="AF470" s="179"/>
      <c r="AG470" s="179"/>
      <c r="AH470" s="179"/>
      <c r="AI470" s="179"/>
      <c r="AJ470" s="179"/>
    </row>
    <row r="471" spans="2:36" x14ac:dyDescent="0.3">
      <c r="B471" s="224">
        <v>54800</v>
      </c>
      <c r="C471" s="209">
        <v>13166</v>
      </c>
      <c r="D471" s="206">
        <f t="shared" si="43"/>
        <v>0.24025547445255474</v>
      </c>
      <c r="E471" s="208">
        <f t="shared" si="44"/>
        <v>0.39</v>
      </c>
      <c r="F471" s="207">
        <v>0</v>
      </c>
      <c r="G471" s="207">
        <v>1053.28</v>
      </c>
      <c r="H471" s="207">
        <v>1184.94</v>
      </c>
      <c r="I471" s="214">
        <v>7898</v>
      </c>
      <c r="J471" s="211">
        <f t="shared" si="45"/>
        <v>0.14412408759124087</v>
      </c>
      <c r="K471" s="212">
        <f t="shared" si="46"/>
        <v>0.28000000000000003</v>
      </c>
      <c r="L471" s="214">
        <v>0</v>
      </c>
      <c r="M471" s="213">
        <v>631.84</v>
      </c>
      <c r="N471" s="213">
        <v>710.82</v>
      </c>
      <c r="O471" s="242">
        <f t="shared" si="47"/>
        <v>0.42510000000000447</v>
      </c>
      <c r="P471" s="242"/>
      <c r="Q471" s="179"/>
      <c r="R471" s="179"/>
      <c r="S471" s="179"/>
      <c r="T471" s="179"/>
      <c r="U471" s="179"/>
      <c r="V471" s="179"/>
      <c r="W471" s="179"/>
      <c r="X471" s="179"/>
      <c r="Y471" s="179"/>
      <c r="Z471" s="179"/>
      <c r="AA471" s="222"/>
      <c r="AB471" s="222"/>
      <c r="AC471" s="222"/>
      <c r="AD471" s="179"/>
      <c r="AE471" s="179"/>
      <c r="AF471" s="179"/>
      <c r="AG471" s="179"/>
      <c r="AH471" s="179"/>
      <c r="AI471" s="179"/>
      <c r="AJ471" s="179"/>
    </row>
    <row r="472" spans="2:36" x14ac:dyDescent="0.3">
      <c r="B472" s="224">
        <v>54900</v>
      </c>
      <c r="C472" s="209">
        <v>13205</v>
      </c>
      <c r="D472" s="206">
        <f t="shared" ref="D472:D535" si="48">C472/B472</f>
        <v>0.24052823315118396</v>
      </c>
      <c r="E472" s="208">
        <f t="shared" ref="E472:E535" si="49">(C472-C471)/(B472-B471)</f>
        <v>0.39</v>
      </c>
      <c r="F472" s="207">
        <v>0</v>
      </c>
      <c r="G472" s="207">
        <v>1056.4000000000001</v>
      </c>
      <c r="H472" s="207">
        <v>1188.45</v>
      </c>
      <c r="I472" s="214">
        <v>7926</v>
      </c>
      <c r="J472" s="211">
        <f t="shared" si="45"/>
        <v>0.14437158469945355</v>
      </c>
      <c r="K472" s="212">
        <f t="shared" si="46"/>
        <v>0.28000000000000003</v>
      </c>
      <c r="L472" s="214">
        <v>0</v>
      </c>
      <c r="M472" s="213">
        <v>634.08000000000004</v>
      </c>
      <c r="N472" s="213">
        <v>713.34</v>
      </c>
      <c r="O472" s="242">
        <f t="shared" si="47"/>
        <v>0.42510000000000675</v>
      </c>
      <c r="P472" s="242"/>
      <c r="Q472" s="179"/>
      <c r="R472" s="179"/>
      <c r="S472" s="179"/>
      <c r="T472" s="179"/>
      <c r="U472" s="179"/>
      <c r="V472" s="179"/>
      <c r="W472" s="179"/>
      <c r="X472" s="179"/>
      <c r="Y472" s="179"/>
      <c r="Z472" s="179"/>
      <c r="AA472" s="222"/>
      <c r="AB472" s="222"/>
      <c r="AC472" s="222"/>
      <c r="AD472" s="179"/>
      <c r="AE472" s="179"/>
      <c r="AF472" s="179"/>
      <c r="AG472" s="179"/>
      <c r="AH472" s="179"/>
      <c r="AI472" s="179"/>
      <c r="AJ472" s="179"/>
    </row>
    <row r="473" spans="2:36" x14ac:dyDescent="0.3">
      <c r="B473" s="224">
        <v>55000</v>
      </c>
      <c r="C473" s="209">
        <v>13244</v>
      </c>
      <c r="D473" s="206">
        <f t="shared" si="48"/>
        <v>0.24079999999999999</v>
      </c>
      <c r="E473" s="208">
        <f t="shared" si="49"/>
        <v>0.39</v>
      </c>
      <c r="F473" s="207">
        <v>0</v>
      </c>
      <c r="G473" s="207">
        <v>1059.52</v>
      </c>
      <c r="H473" s="207">
        <v>1191.96</v>
      </c>
      <c r="I473" s="214">
        <v>7956</v>
      </c>
      <c r="J473" s="211">
        <f t="shared" si="45"/>
        <v>0.14465454545454545</v>
      </c>
      <c r="K473" s="212">
        <f t="shared" si="46"/>
        <v>0.3</v>
      </c>
      <c r="L473" s="214">
        <v>0</v>
      </c>
      <c r="M473" s="213">
        <v>636.48</v>
      </c>
      <c r="N473" s="213">
        <v>716.04</v>
      </c>
      <c r="O473" s="242">
        <f t="shared" si="47"/>
        <v>0.42509999999999082</v>
      </c>
      <c r="P473" s="242"/>
      <c r="Q473" s="179"/>
      <c r="R473" s="179"/>
      <c r="S473" s="179"/>
      <c r="T473" s="179"/>
      <c r="U473" s="179"/>
      <c r="V473" s="179"/>
      <c r="W473" s="179"/>
      <c r="X473" s="179"/>
      <c r="Y473" s="179"/>
      <c r="Z473" s="179"/>
      <c r="AA473" s="222"/>
      <c r="AB473" s="222"/>
      <c r="AC473" s="222"/>
      <c r="AD473" s="179"/>
      <c r="AE473" s="179"/>
      <c r="AF473" s="179"/>
      <c r="AG473" s="179"/>
      <c r="AH473" s="179"/>
      <c r="AI473" s="179"/>
      <c r="AJ473" s="179"/>
    </row>
    <row r="474" spans="2:36" x14ac:dyDescent="0.3">
      <c r="B474" s="224">
        <v>55100</v>
      </c>
      <c r="C474" s="209">
        <v>13283</v>
      </c>
      <c r="D474" s="206">
        <f t="shared" si="48"/>
        <v>0.24107078039927404</v>
      </c>
      <c r="E474" s="208">
        <f t="shared" si="49"/>
        <v>0.39</v>
      </c>
      <c r="F474" s="207">
        <v>0</v>
      </c>
      <c r="G474" s="207">
        <v>1062.6400000000001</v>
      </c>
      <c r="H474" s="207">
        <v>1195.47</v>
      </c>
      <c r="I474" s="214">
        <v>7984</v>
      </c>
      <c r="J474" s="211">
        <f t="shared" si="45"/>
        <v>0.14490018148820327</v>
      </c>
      <c r="K474" s="212">
        <f t="shared" si="46"/>
        <v>0.28000000000000003</v>
      </c>
      <c r="L474" s="214">
        <v>0</v>
      </c>
      <c r="M474" s="213">
        <v>638.72</v>
      </c>
      <c r="N474" s="213">
        <v>718.56</v>
      </c>
      <c r="O474" s="242">
        <f t="shared" si="47"/>
        <v>0.42509999999999309</v>
      </c>
      <c r="P474" s="242"/>
      <c r="Q474" s="179"/>
      <c r="R474" s="179"/>
      <c r="S474" s="179"/>
      <c r="T474" s="179"/>
      <c r="U474" s="179"/>
      <c r="V474" s="179"/>
      <c r="W474" s="179"/>
      <c r="X474" s="179"/>
      <c r="Y474" s="179"/>
      <c r="Z474" s="179"/>
      <c r="AA474" s="222"/>
      <c r="AB474" s="222"/>
      <c r="AC474" s="222"/>
      <c r="AD474" s="179"/>
      <c r="AE474" s="179"/>
      <c r="AF474" s="179"/>
      <c r="AG474" s="179"/>
      <c r="AH474" s="179"/>
      <c r="AI474" s="179"/>
      <c r="AJ474" s="179"/>
    </row>
    <row r="475" spans="2:36" x14ac:dyDescent="0.3">
      <c r="B475" s="224">
        <v>55200</v>
      </c>
      <c r="C475" s="209">
        <v>13322</v>
      </c>
      <c r="D475" s="206">
        <f t="shared" si="48"/>
        <v>0.24134057971014491</v>
      </c>
      <c r="E475" s="208">
        <f t="shared" si="49"/>
        <v>0.39</v>
      </c>
      <c r="F475" s="207">
        <v>0</v>
      </c>
      <c r="G475" s="207">
        <v>1065.76</v>
      </c>
      <c r="H475" s="207">
        <v>1198.98</v>
      </c>
      <c r="I475" s="214">
        <v>8012</v>
      </c>
      <c r="J475" s="211">
        <f t="shared" si="45"/>
        <v>0.14514492753623187</v>
      </c>
      <c r="K475" s="212">
        <f t="shared" si="46"/>
        <v>0.28000000000000003</v>
      </c>
      <c r="L475" s="214">
        <v>0</v>
      </c>
      <c r="M475" s="213">
        <v>640.96</v>
      </c>
      <c r="N475" s="213">
        <v>721.08</v>
      </c>
      <c r="O475" s="242">
        <f t="shared" si="47"/>
        <v>0.42509999999999537</v>
      </c>
      <c r="P475" s="242"/>
      <c r="Q475" s="179"/>
      <c r="R475" s="179"/>
      <c r="S475" s="179"/>
      <c r="T475" s="179"/>
      <c r="U475" s="179"/>
      <c r="V475" s="179"/>
      <c r="W475" s="179"/>
      <c r="X475" s="179"/>
      <c r="Y475" s="179"/>
      <c r="Z475" s="179"/>
      <c r="AA475" s="222"/>
      <c r="AB475" s="222"/>
      <c r="AC475" s="222"/>
      <c r="AD475" s="179"/>
      <c r="AE475" s="179"/>
      <c r="AF475" s="179"/>
      <c r="AG475" s="179"/>
      <c r="AH475" s="179"/>
      <c r="AI475" s="179"/>
      <c r="AJ475" s="179"/>
    </row>
    <row r="476" spans="2:36" x14ac:dyDescent="0.3">
      <c r="B476" s="224">
        <v>55300</v>
      </c>
      <c r="C476" s="209">
        <v>13361</v>
      </c>
      <c r="D476" s="206">
        <f t="shared" si="48"/>
        <v>0.24160940325497288</v>
      </c>
      <c r="E476" s="208">
        <f t="shared" si="49"/>
        <v>0.39</v>
      </c>
      <c r="F476" s="207">
        <v>0</v>
      </c>
      <c r="G476" s="207">
        <v>1068.8800000000001</v>
      </c>
      <c r="H476" s="207">
        <v>1202.49</v>
      </c>
      <c r="I476" s="214">
        <v>8040</v>
      </c>
      <c r="J476" s="211">
        <f t="shared" si="45"/>
        <v>0.14538878842676312</v>
      </c>
      <c r="K476" s="212">
        <f t="shared" si="46"/>
        <v>0.28000000000000003</v>
      </c>
      <c r="L476" s="214">
        <v>0</v>
      </c>
      <c r="M476" s="213">
        <v>643.20000000000005</v>
      </c>
      <c r="N476" s="213">
        <v>723.6</v>
      </c>
      <c r="O476" s="242">
        <f t="shared" si="47"/>
        <v>0.42509999999999765</v>
      </c>
      <c r="P476" s="242"/>
      <c r="Q476" s="179"/>
      <c r="R476" s="179"/>
      <c r="S476" s="179"/>
      <c r="T476" s="179"/>
      <c r="U476" s="179"/>
      <c r="V476" s="179"/>
      <c r="W476" s="179"/>
      <c r="X476" s="179"/>
      <c r="Y476" s="179"/>
      <c r="Z476" s="179"/>
      <c r="AA476" s="222"/>
      <c r="AB476" s="222"/>
      <c r="AC476" s="222"/>
      <c r="AD476" s="179"/>
      <c r="AE476" s="179"/>
      <c r="AF476" s="179"/>
      <c r="AG476" s="179"/>
      <c r="AH476" s="179"/>
      <c r="AI476" s="179"/>
      <c r="AJ476" s="179"/>
    </row>
    <row r="477" spans="2:36" x14ac:dyDescent="0.3">
      <c r="B477" s="224">
        <v>55400</v>
      </c>
      <c r="C477" s="209">
        <v>13400</v>
      </c>
      <c r="D477" s="206">
        <f t="shared" si="48"/>
        <v>0.24187725631768953</v>
      </c>
      <c r="E477" s="208">
        <f t="shared" si="49"/>
        <v>0.39</v>
      </c>
      <c r="F477" s="207">
        <v>0</v>
      </c>
      <c r="G477" s="207">
        <v>1072</v>
      </c>
      <c r="H477" s="207">
        <v>1206</v>
      </c>
      <c r="I477" s="214">
        <v>8068</v>
      </c>
      <c r="J477" s="211">
        <f t="shared" si="45"/>
        <v>0.14563176895306859</v>
      </c>
      <c r="K477" s="212">
        <f t="shared" si="46"/>
        <v>0.28000000000000003</v>
      </c>
      <c r="L477" s="214">
        <v>0</v>
      </c>
      <c r="M477" s="213">
        <v>645.44000000000005</v>
      </c>
      <c r="N477" s="213">
        <v>726.12</v>
      </c>
      <c r="O477" s="242">
        <f t="shared" si="47"/>
        <v>0.42509999999999992</v>
      </c>
      <c r="P477" s="242"/>
      <c r="Q477" s="179"/>
      <c r="R477" s="179"/>
      <c r="S477" s="179"/>
      <c r="T477" s="179"/>
      <c r="U477" s="179"/>
      <c r="V477" s="179"/>
      <c r="W477" s="179"/>
      <c r="X477" s="179"/>
      <c r="Y477" s="179"/>
      <c r="Z477" s="179"/>
      <c r="AA477" s="222"/>
      <c r="AB477" s="222"/>
      <c r="AC477" s="222"/>
      <c r="AD477" s="179"/>
      <c r="AE477" s="179"/>
      <c r="AF477" s="179"/>
      <c r="AG477" s="179"/>
      <c r="AH477" s="179"/>
      <c r="AI477" s="179"/>
      <c r="AJ477" s="179"/>
    </row>
    <row r="478" spans="2:36" x14ac:dyDescent="0.3">
      <c r="B478" s="224">
        <v>55500</v>
      </c>
      <c r="C478" s="209">
        <v>13439</v>
      </c>
      <c r="D478" s="206">
        <f t="shared" si="48"/>
        <v>0.24214414414414415</v>
      </c>
      <c r="E478" s="208">
        <f t="shared" si="49"/>
        <v>0.39</v>
      </c>
      <c r="F478" s="207">
        <v>0</v>
      </c>
      <c r="G478" s="207">
        <v>1075.1199999999999</v>
      </c>
      <c r="H478" s="207">
        <v>1209.51</v>
      </c>
      <c r="I478" s="214">
        <v>8098</v>
      </c>
      <c r="J478" s="211">
        <f t="shared" si="45"/>
        <v>0.1459099099099099</v>
      </c>
      <c r="K478" s="212">
        <f t="shared" si="46"/>
        <v>0.3</v>
      </c>
      <c r="L478" s="214">
        <v>0</v>
      </c>
      <c r="M478" s="213">
        <v>647.84</v>
      </c>
      <c r="N478" s="213">
        <v>728.82</v>
      </c>
      <c r="O478" s="242">
        <f t="shared" si="47"/>
        <v>0.4251000000000022</v>
      </c>
      <c r="P478" s="242"/>
      <c r="Q478" s="179"/>
      <c r="R478" s="179"/>
      <c r="S478" s="179"/>
      <c r="T478" s="179"/>
      <c r="U478" s="179"/>
      <c r="V478" s="179"/>
      <c r="W478" s="179"/>
      <c r="X478" s="179"/>
      <c r="Y478" s="179"/>
      <c r="Z478" s="179"/>
      <c r="AA478" s="222"/>
      <c r="AB478" s="222"/>
      <c r="AC478" s="222"/>
      <c r="AD478" s="179"/>
      <c r="AE478" s="179"/>
      <c r="AF478" s="179"/>
      <c r="AG478" s="179"/>
      <c r="AH478" s="179"/>
      <c r="AI478" s="179"/>
      <c r="AJ478" s="179"/>
    </row>
    <row r="479" spans="2:36" x14ac:dyDescent="0.3">
      <c r="B479" s="224">
        <v>55600</v>
      </c>
      <c r="C479" s="209">
        <v>13479</v>
      </c>
      <c r="D479" s="206">
        <f t="shared" si="48"/>
        <v>0.24242805755395683</v>
      </c>
      <c r="E479" s="208">
        <f t="shared" si="49"/>
        <v>0.4</v>
      </c>
      <c r="F479" s="207">
        <v>0</v>
      </c>
      <c r="G479" s="207">
        <v>1078.32</v>
      </c>
      <c r="H479" s="207">
        <v>1213.1099999999999</v>
      </c>
      <c r="I479" s="214">
        <v>8126</v>
      </c>
      <c r="J479" s="211">
        <f t="shared" si="45"/>
        <v>0.14615107913669065</v>
      </c>
      <c r="K479" s="212">
        <f t="shared" si="46"/>
        <v>0.28000000000000003</v>
      </c>
      <c r="L479" s="214">
        <v>0</v>
      </c>
      <c r="M479" s="213">
        <v>650.08000000000004</v>
      </c>
      <c r="N479" s="213">
        <v>731.34</v>
      </c>
      <c r="O479" s="242">
        <f t="shared" si="47"/>
        <v>0.43600000000000594</v>
      </c>
      <c r="P479" s="242"/>
      <c r="Q479" s="179"/>
      <c r="R479" s="179"/>
      <c r="S479" s="179"/>
      <c r="T479" s="179"/>
      <c r="U479" s="179"/>
      <c r="V479" s="179"/>
      <c r="W479" s="179"/>
      <c r="X479" s="179"/>
      <c r="Y479" s="179"/>
      <c r="Z479" s="179"/>
      <c r="AA479" s="222"/>
      <c r="AB479" s="222"/>
      <c r="AC479" s="222"/>
      <c r="AD479" s="179"/>
      <c r="AE479" s="179"/>
      <c r="AF479" s="179"/>
      <c r="AG479" s="179"/>
      <c r="AH479" s="179"/>
      <c r="AI479" s="179"/>
      <c r="AJ479" s="179"/>
    </row>
    <row r="480" spans="2:36" x14ac:dyDescent="0.3">
      <c r="B480" s="224">
        <v>55700</v>
      </c>
      <c r="C480" s="209">
        <v>13518</v>
      </c>
      <c r="D480" s="206">
        <f t="shared" si="48"/>
        <v>0.24269299820466786</v>
      </c>
      <c r="E480" s="208">
        <f t="shared" si="49"/>
        <v>0.39</v>
      </c>
      <c r="F480" s="207">
        <v>0</v>
      </c>
      <c r="G480" s="207">
        <v>1081.44</v>
      </c>
      <c r="H480" s="207">
        <v>1216.6199999999999</v>
      </c>
      <c r="I480" s="214">
        <v>8154</v>
      </c>
      <c r="J480" s="211">
        <f t="shared" si="45"/>
        <v>0.14639138240574506</v>
      </c>
      <c r="K480" s="212">
        <f t="shared" si="46"/>
        <v>0.28000000000000003</v>
      </c>
      <c r="L480" s="214">
        <v>0</v>
      </c>
      <c r="M480" s="213">
        <v>652.32000000000005</v>
      </c>
      <c r="N480" s="213">
        <v>733.86</v>
      </c>
      <c r="O480" s="242">
        <f t="shared" si="47"/>
        <v>0.42509999999999082</v>
      </c>
      <c r="P480" s="242"/>
      <c r="Q480" s="179"/>
      <c r="R480" s="179"/>
      <c r="S480" s="179"/>
      <c r="T480" s="179"/>
      <c r="U480" s="179"/>
      <c r="V480" s="179"/>
      <c r="W480" s="179"/>
      <c r="X480" s="179"/>
      <c r="Y480" s="179"/>
      <c r="Z480" s="179"/>
      <c r="AA480" s="222"/>
      <c r="AB480" s="222"/>
      <c r="AC480" s="222"/>
      <c r="AD480" s="179"/>
      <c r="AE480" s="179"/>
      <c r="AF480" s="179"/>
      <c r="AG480" s="179"/>
      <c r="AH480" s="179"/>
      <c r="AI480" s="179"/>
      <c r="AJ480" s="179"/>
    </row>
    <row r="481" spans="2:36" x14ac:dyDescent="0.3">
      <c r="B481" s="224">
        <v>55800</v>
      </c>
      <c r="C481" s="209">
        <v>13557</v>
      </c>
      <c r="D481" s="206">
        <f t="shared" si="48"/>
        <v>0.24295698924731182</v>
      </c>
      <c r="E481" s="208">
        <f t="shared" si="49"/>
        <v>0.39</v>
      </c>
      <c r="F481" s="207">
        <v>0</v>
      </c>
      <c r="G481" s="207">
        <v>1084.56</v>
      </c>
      <c r="H481" s="207">
        <v>1220.1300000000001</v>
      </c>
      <c r="I481" s="214">
        <v>8182</v>
      </c>
      <c r="J481" s="211">
        <f t="shared" si="45"/>
        <v>0.14663082437275984</v>
      </c>
      <c r="K481" s="212">
        <f t="shared" si="46"/>
        <v>0.28000000000000003</v>
      </c>
      <c r="L481" s="214">
        <v>0</v>
      </c>
      <c r="M481" s="213">
        <v>654.55999999999995</v>
      </c>
      <c r="N481" s="213">
        <v>736.38</v>
      </c>
      <c r="O481" s="242">
        <f t="shared" si="47"/>
        <v>0.4251000000000113</v>
      </c>
      <c r="P481" s="242"/>
      <c r="Q481" s="179"/>
      <c r="R481" s="179"/>
      <c r="S481" s="179"/>
      <c r="T481" s="179"/>
      <c r="U481" s="179"/>
      <c r="V481" s="179"/>
      <c r="W481" s="179"/>
      <c r="X481" s="179"/>
      <c r="Y481" s="179"/>
      <c r="Z481" s="179"/>
      <c r="AA481" s="222"/>
      <c r="AB481" s="222"/>
      <c r="AC481" s="222"/>
      <c r="AD481" s="179"/>
      <c r="AE481" s="179"/>
      <c r="AF481" s="179"/>
      <c r="AG481" s="179"/>
      <c r="AH481" s="179"/>
      <c r="AI481" s="179"/>
      <c r="AJ481" s="179"/>
    </row>
    <row r="482" spans="2:36" x14ac:dyDescent="0.3">
      <c r="B482" s="224">
        <v>55900</v>
      </c>
      <c r="C482" s="209">
        <v>13597</v>
      </c>
      <c r="D482" s="206">
        <f t="shared" si="48"/>
        <v>0.24323792486583184</v>
      </c>
      <c r="E482" s="208">
        <f t="shared" si="49"/>
        <v>0.4</v>
      </c>
      <c r="F482" s="207">
        <v>0</v>
      </c>
      <c r="G482" s="207">
        <v>1087.76</v>
      </c>
      <c r="H482" s="207">
        <v>1223.73</v>
      </c>
      <c r="I482" s="214">
        <v>8212</v>
      </c>
      <c r="J482" s="211">
        <f t="shared" si="45"/>
        <v>0.14690518783542039</v>
      </c>
      <c r="K482" s="212">
        <f t="shared" si="46"/>
        <v>0.3</v>
      </c>
      <c r="L482" s="214">
        <v>0</v>
      </c>
      <c r="M482" s="213">
        <v>656.96</v>
      </c>
      <c r="N482" s="213">
        <v>739.08</v>
      </c>
      <c r="O482" s="242">
        <f t="shared" si="47"/>
        <v>0.43599999999999456</v>
      </c>
      <c r="P482" s="242"/>
      <c r="Q482" s="179"/>
      <c r="R482" s="179"/>
      <c r="S482" s="179"/>
      <c r="T482" s="179"/>
      <c r="U482" s="179"/>
      <c r="V482" s="179"/>
      <c r="W482" s="179"/>
      <c r="X482" s="179"/>
      <c r="Y482" s="179"/>
      <c r="Z482" s="179"/>
      <c r="AA482" s="222"/>
      <c r="AB482" s="222"/>
      <c r="AC482" s="222"/>
      <c r="AD482" s="179"/>
      <c r="AE482" s="179"/>
      <c r="AF482" s="179"/>
      <c r="AG482" s="179"/>
      <c r="AH482" s="179"/>
      <c r="AI482" s="179"/>
      <c r="AJ482" s="179"/>
    </row>
    <row r="483" spans="2:36" x14ac:dyDescent="0.3">
      <c r="B483" s="224">
        <v>56000</v>
      </c>
      <c r="C483" s="209">
        <v>13636</v>
      </c>
      <c r="D483" s="206">
        <f t="shared" si="48"/>
        <v>0.24349999999999999</v>
      </c>
      <c r="E483" s="208">
        <f t="shared" si="49"/>
        <v>0.39</v>
      </c>
      <c r="F483" s="207">
        <v>0</v>
      </c>
      <c r="G483" s="207">
        <v>1090.8800000000001</v>
      </c>
      <c r="H483" s="207">
        <v>1227.24</v>
      </c>
      <c r="I483" s="214">
        <v>8240</v>
      </c>
      <c r="J483" s="211">
        <f t="shared" si="45"/>
        <v>0.14714285714285713</v>
      </c>
      <c r="K483" s="212">
        <f t="shared" si="46"/>
        <v>0.28000000000000003</v>
      </c>
      <c r="L483" s="214">
        <v>0</v>
      </c>
      <c r="M483" s="213">
        <v>659.2</v>
      </c>
      <c r="N483" s="213">
        <v>741.6</v>
      </c>
      <c r="O483" s="242">
        <f t="shared" si="47"/>
        <v>0.42509999999999765</v>
      </c>
      <c r="P483" s="242"/>
      <c r="Q483" s="179"/>
      <c r="R483" s="179"/>
      <c r="S483" s="179"/>
      <c r="T483" s="179"/>
      <c r="U483" s="179"/>
      <c r="V483" s="179"/>
      <c r="W483" s="179"/>
      <c r="X483" s="179"/>
      <c r="Y483" s="179"/>
      <c r="Z483" s="179"/>
      <c r="AA483" s="222"/>
      <c r="AB483" s="222"/>
      <c r="AC483" s="222"/>
      <c r="AD483" s="179"/>
      <c r="AE483" s="179"/>
      <c r="AF483" s="179"/>
      <c r="AG483" s="179"/>
      <c r="AH483" s="179"/>
      <c r="AI483" s="179"/>
      <c r="AJ483" s="179"/>
    </row>
    <row r="484" spans="2:36" x14ac:dyDescent="0.3">
      <c r="B484" s="224">
        <v>56100</v>
      </c>
      <c r="C484" s="209">
        <v>13675</v>
      </c>
      <c r="D484" s="206">
        <f t="shared" si="48"/>
        <v>0.24376114081996436</v>
      </c>
      <c r="E484" s="208">
        <f t="shared" si="49"/>
        <v>0.39</v>
      </c>
      <c r="F484" s="207">
        <v>0</v>
      </c>
      <c r="G484" s="207">
        <v>1094</v>
      </c>
      <c r="H484" s="207">
        <v>1230.75</v>
      </c>
      <c r="I484" s="214">
        <v>8268</v>
      </c>
      <c r="J484" s="211">
        <f t="shared" si="45"/>
        <v>0.14737967914438502</v>
      </c>
      <c r="K484" s="212">
        <f t="shared" si="46"/>
        <v>0.28000000000000003</v>
      </c>
      <c r="L484" s="214">
        <v>0</v>
      </c>
      <c r="M484" s="213">
        <v>661.44</v>
      </c>
      <c r="N484" s="213">
        <v>744.12</v>
      </c>
      <c r="O484" s="242">
        <f t="shared" si="47"/>
        <v>0.42509999999999992</v>
      </c>
      <c r="P484" s="242"/>
      <c r="Q484" s="179"/>
      <c r="R484" s="179"/>
      <c r="S484" s="179"/>
      <c r="T484" s="179"/>
      <c r="U484" s="179"/>
      <c r="V484" s="179"/>
      <c r="W484" s="179"/>
      <c r="X484" s="179"/>
      <c r="Y484" s="179"/>
      <c r="Z484" s="179"/>
      <c r="AA484" s="222"/>
      <c r="AB484" s="222"/>
      <c r="AC484" s="222"/>
      <c r="AD484" s="179"/>
      <c r="AE484" s="179"/>
      <c r="AF484" s="179"/>
      <c r="AG484" s="179"/>
      <c r="AH484" s="179"/>
      <c r="AI484" s="179"/>
      <c r="AJ484" s="179"/>
    </row>
    <row r="485" spans="2:36" x14ac:dyDescent="0.3">
      <c r="B485" s="224">
        <v>56200</v>
      </c>
      <c r="C485" s="209">
        <v>13715</v>
      </c>
      <c r="D485" s="206">
        <f t="shared" si="48"/>
        <v>0.2440391459074733</v>
      </c>
      <c r="E485" s="208">
        <f t="shared" si="49"/>
        <v>0.4</v>
      </c>
      <c r="F485" s="207">
        <v>0</v>
      </c>
      <c r="G485" s="207">
        <v>1097.2</v>
      </c>
      <c r="H485" s="207">
        <v>1234.3499999999999</v>
      </c>
      <c r="I485" s="214">
        <v>8298</v>
      </c>
      <c r="J485" s="211">
        <f t="shared" si="45"/>
        <v>0.14765124555160142</v>
      </c>
      <c r="K485" s="212">
        <f t="shared" si="46"/>
        <v>0.3</v>
      </c>
      <c r="L485" s="214">
        <v>0</v>
      </c>
      <c r="M485" s="213">
        <v>663.84</v>
      </c>
      <c r="N485" s="213">
        <v>746.82</v>
      </c>
      <c r="O485" s="242">
        <f t="shared" si="47"/>
        <v>0.43600000000000366</v>
      </c>
      <c r="P485" s="242"/>
      <c r="Q485" s="179"/>
      <c r="R485" s="179"/>
      <c r="S485" s="179"/>
      <c r="T485" s="179"/>
      <c r="U485" s="179"/>
      <c r="V485" s="179"/>
      <c r="W485" s="179"/>
      <c r="X485" s="179"/>
      <c r="Y485" s="179"/>
      <c r="Z485" s="179"/>
      <c r="AA485" s="222"/>
      <c r="AB485" s="222"/>
      <c r="AC485" s="222"/>
      <c r="AD485" s="179"/>
      <c r="AE485" s="179"/>
      <c r="AF485" s="179"/>
      <c r="AG485" s="179"/>
      <c r="AH485" s="179"/>
      <c r="AI485" s="179"/>
      <c r="AJ485" s="179"/>
    </row>
    <row r="486" spans="2:36" x14ac:dyDescent="0.3">
      <c r="B486" s="224">
        <v>56300</v>
      </c>
      <c r="C486" s="209">
        <v>13754</v>
      </c>
      <c r="D486" s="206">
        <f t="shared" si="48"/>
        <v>0.24429840142095915</v>
      </c>
      <c r="E486" s="208">
        <f t="shared" si="49"/>
        <v>0.39</v>
      </c>
      <c r="F486" s="207">
        <v>0</v>
      </c>
      <c r="G486" s="207">
        <v>1100.32</v>
      </c>
      <c r="H486" s="207">
        <v>1237.8599999999999</v>
      </c>
      <c r="I486" s="214">
        <v>8326</v>
      </c>
      <c r="J486" s="211">
        <f t="shared" si="45"/>
        <v>0.14788632326820603</v>
      </c>
      <c r="K486" s="212">
        <f t="shared" si="46"/>
        <v>0.28000000000000003</v>
      </c>
      <c r="L486" s="214">
        <v>0</v>
      </c>
      <c r="M486" s="213">
        <v>666.08</v>
      </c>
      <c r="N486" s="213">
        <v>749.34</v>
      </c>
      <c r="O486" s="242">
        <f t="shared" si="47"/>
        <v>0.42510000000000675</v>
      </c>
      <c r="P486" s="242"/>
      <c r="Q486" s="179"/>
      <c r="R486" s="179"/>
      <c r="S486" s="179"/>
      <c r="T486" s="179"/>
      <c r="U486" s="179"/>
      <c r="V486" s="179"/>
      <c r="W486" s="179"/>
      <c r="X486" s="179"/>
      <c r="Y486" s="179"/>
      <c r="Z486" s="179"/>
      <c r="AA486" s="222"/>
      <c r="AB486" s="222"/>
      <c r="AC486" s="222"/>
      <c r="AD486" s="179"/>
      <c r="AE486" s="179"/>
      <c r="AF486" s="179"/>
      <c r="AG486" s="179"/>
      <c r="AH486" s="179"/>
      <c r="AI486" s="179"/>
      <c r="AJ486" s="179"/>
    </row>
    <row r="487" spans="2:36" x14ac:dyDescent="0.3">
      <c r="B487" s="224">
        <v>56400</v>
      </c>
      <c r="C487" s="209">
        <v>13794</v>
      </c>
      <c r="D487" s="206">
        <f t="shared" si="48"/>
        <v>0.24457446808510638</v>
      </c>
      <c r="E487" s="208">
        <f t="shared" si="49"/>
        <v>0.4</v>
      </c>
      <c r="F487" s="207">
        <v>0</v>
      </c>
      <c r="G487" s="207">
        <v>1103.52</v>
      </c>
      <c r="H487" s="207">
        <v>1241.46</v>
      </c>
      <c r="I487" s="214">
        <v>8354</v>
      </c>
      <c r="J487" s="211">
        <f t="shared" si="45"/>
        <v>0.14812056737588652</v>
      </c>
      <c r="K487" s="212">
        <f t="shared" si="46"/>
        <v>0.28000000000000003</v>
      </c>
      <c r="L487" s="214">
        <v>0</v>
      </c>
      <c r="M487" s="213">
        <v>668.32</v>
      </c>
      <c r="N487" s="213">
        <v>751.86</v>
      </c>
      <c r="O487" s="242">
        <f t="shared" si="47"/>
        <v>0.43599999999999228</v>
      </c>
      <c r="P487" s="242"/>
      <c r="Q487" s="179"/>
      <c r="R487" s="179"/>
      <c r="S487" s="179"/>
      <c r="T487" s="179"/>
      <c r="U487" s="179"/>
      <c r="V487" s="179"/>
      <c r="W487" s="179"/>
      <c r="X487" s="179"/>
      <c r="Y487" s="179"/>
      <c r="Z487" s="179"/>
      <c r="AA487" s="222"/>
      <c r="AB487" s="222"/>
      <c r="AC487" s="222"/>
      <c r="AD487" s="179"/>
      <c r="AE487" s="179"/>
      <c r="AF487" s="179"/>
      <c r="AG487" s="179"/>
      <c r="AH487" s="179"/>
      <c r="AI487" s="179"/>
      <c r="AJ487" s="179"/>
    </row>
    <row r="488" spans="2:36" x14ac:dyDescent="0.3">
      <c r="B488" s="224">
        <v>56500</v>
      </c>
      <c r="C488" s="209">
        <v>13833</v>
      </c>
      <c r="D488" s="206">
        <f t="shared" si="48"/>
        <v>0.24483185840707963</v>
      </c>
      <c r="E488" s="208">
        <f t="shared" si="49"/>
        <v>0.39</v>
      </c>
      <c r="F488" s="207">
        <v>0</v>
      </c>
      <c r="G488" s="207">
        <v>1106.6400000000001</v>
      </c>
      <c r="H488" s="207">
        <v>1244.97</v>
      </c>
      <c r="I488" s="214">
        <v>8384</v>
      </c>
      <c r="J488" s="211">
        <f t="shared" si="45"/>
        <v>0.14838938053097345</v>
      </c>
      <c r="K488" s="212">
        <f t="shared" si="46"/>
        <v>0.3</v>
      </c>
      <c r="L488" s="214">
        <v>0</v>
      </c>
      <c r="M488" s="213">
        <v>670.72</v>
      </c>
      <c r="N488" s="213">
        <v>754.56</v>
      </c>
      <c r="O488" s="242">
        <f t="shared" si="47"/>
        <v>0.42509999999999309</v>
      </c>
      <c r="P488" s="242"/>
      <c r="Q488" s="179"/>
      <c r="R488" s="179"/>
      <c r="S488" s="179"/>
      <c r="T488" s="179"/>
      <c r="U488" s="179"/>
      <c r="V488" s="179"/>
      <c r="W488" s="179"/>
      <c r="X488" s="179"/>
      <c r="Y488" s="179"/>
      <c r="Z488" s="179"/>
      <c r="AA488" s="222"/>
      <c r="AB488" s="222"/>
      <c r="AC488" s="222"/>
      <c r="AD488" s="179"/>
      <c r="AE488" s="179"/>
      <c r="AF488" s="179"/>
      <c r="AG488" s="179"/>
      <c r="AH488" s="179"/>
      <c r="AI488" s="179"/>
      <c r="AJ488" s="179"/>
    </row>
    <row r="489" spans="2:36" x14ac:dyDescent="0.3">
      <c r="B489" s="224">
        <v>56600</v>
      </c>
      <c r="C489" s="209">
        <v>13873</v>
      </c>
      <c r="D489" s="206">
        <f t="shared" si="48"/>
        <v>0.24510600706713781</v>
      </c>
      <c r="E489" s="208">
        <f t="shared" si="49"/>
        <v>0.4</v>
      </c>
      <c r="F489" s="207">
        <v>0</v>
      </c>
      <c r="G489" s="207">
        <v>1109.8399999999999</v>
      </c>
      <c r="H489" s="207">
        <v>1248.57</v>
      </c>
      <c r="I489" s="214">
        <v>8412</v>
      </c>
      <c r="J489" s="211">
        <f t="shared" si="45"/>
        <v>0.14862190812720849</v>
      </c>
      <c r="K489" s="212">
        <f t="shared" si="46"/>
        <v>0.28000000000000003</v>
      </c>
      <c r="L489" s="214">
        <v>0</v>
      </c>
      <c r="M489" s="213">
        <v>672.96</v>
      </c>
      <c r="N489" s="213">
        <v>757.08</v>
      </c>
      <c r="O489" s="242">
        <f t="shared" si="47"/>
        <v>0.43599999999999683</v>
      </c>
      <c r="P489" s="242"/>
      <c r="Q489" s="179"/>
      <c r="R489" s="179"/>
      <c r="S489" s="179"/>
      <c r="T489" s="179"/>
      <c r="U489" s="179"/>
      <c r="V489" s="179"/>
      <c r="W489" s="179"/>
      <c r="X489" s="179"/>
      <c r="Y489" s="179"/>
      <c r="Z489" s="179"/>
      <c r="AA489" s="222"/>
      <c r="AB489" s="222"/>
      <c r="AC489" s="222"/>
      <c r="AD489" s="179"/>
      <c r="AE489" s="179"/>
      <c r="AF489" s="179"/>
      <c r="AG489" s="179"/>
      <c r="AH489" s="179"/>
      <c r="AI489" s="179"/>
      <c r="AJ489" s="179"/>
    </row>
    <row r="490" spans="2:36" x14ac:dyDescent="0.3">
      <c r="B490" s="224">
        <v>56700</v>
      </c>
      <c r="C490" s="209">
        <v>13912</v>
      </c>
      <c r="D490" s="206">
        <f t="shared" si="48"/>
        <v>0.24536155202821869</v>
      </c>
      <c r="E490" s="208">
        <f t="shared" si="49"/>
        <v>0.39</v>
      </c>
      <c r="F490" s="207">
        <v>0</v>
      </c>
      <c r="G490" s="207">
        <v>1112.96</v>
      </c>
      <c r="H490" s="207">
        <v>1252.08</v>
      </c>
      <c r="I490" s="214">
        <v>8440</v>
      </c>
      <c r="J490" s="211">
        <f t="shared" si="45"/>
        <v>0.14885361552028217</v>
      </c>
      <c r="K490" s="212">
        <f t="shared" si="46"/>
        <v>0.28000000000000003</v>
      </c>
      <c r="L490" s="214">
        <v>0</v>
      </c>
      <c r="M490" s="213">
        <v>675.2</v>
      </c>
      <c r="N490" s="213">
        <v>759.6</v>
      </c>
      <c r="O490" s="242">
        <f t="shared" si="47"/>
        <v>0.42509999999999992</v>
      </c>
      <c r="P490" s="242"/>
      <c r="Q490" s="179"/>
      <c r="R490" s="179"/>
      <c r="S490" s="179"/>
      <c r="T490" s="179"/>
      <c r="U490" s="179"/>
      <c r="V490" s="179"/>
      <c r="W490" s="179"/>
      <c r="X490" s="179"/>
      <c r="Y490" s="179"/>
      <c r="Z490" s="179"/>
      <c r="AA490" s="222"/>
      <c r="AB490" s="222"/>
      <c r="AC490" s="222"/>
      <c r="AD490" s="179"/>
      <c r="AE490" s="179"/>
      <c r="AF490" s="179"/>
      <c r="AG490" s="179"/>
      <c r="AH490" s="179"/>
      <c r="AI490" s="179"/>
      <c r="AJ490" s="179"/>
    </row>
    <row r="491" spans="2:36" x14ac:dyDescent="0.3">
      <c r="B491" s="224">
        <v>56800</v>
      </c>
      <c r="C491" s="209">
        <v>13952</v>
      </c>
      <c r="D491" s="206">
        <f t="shared" si="48"/>
        <v>0.24563380281690142</v>
      </c>
      <c r="E491" s="208">
        <f t="shared" si="49"/>
        <v>0.4</v>
      </c>
      <c r="F491" s="207">
        <v>0</v>
      </c>
      <c r="G491" s="207">
        <v>1116.1600000000001</v>
      </c>
      <c r="H491" s="207">
        <v>1255.68</v>
      </c>
      <c r="I491" s="214">
        <v>8470</v>
      </c>
      <c r="J491" s="211">
        <f t="shared" si="45"/>
        <v>0.14911971830985915</v>
      </c>
      <c r="K491" s="212">
        <f t="shared" si="46"/>
        <v>0.3</v>
      </c>
      <c r="L491" s="214">
        <v>0</v>
      </c>
      <c r="M491" s="213">
        <v>677.6</v>
      </c>
      <c r="N491" s="213">
        <v>762.3</v>
      </c>
      <c r="O491" s="242">
        <f t="shared" si="47"/>
        <v>0.43600000000000366</v>
      </c>
      <c r="P491" s="242"/>
      <c r="Q491" s="179"/>
      <c r="R491" s="179"/>
      <c r="S491" s="179"/>
      <c r="T491" s="179"/>
      <c r="U491" s="179"/>
      <c r="V491" s="179"/>
      <c r="W491" s="179"/>
      <c r="X491" s="179"/>
      <c r="Y491" s="179"/>
      <c r="Z491" s="179"/>
      <c r="AA491" s="222"/>
      <c r="AB491" s="222"/>
      <c r="AC491" s="222"/>
      <c r="AD491" s="179"/>
      <c r="AE491" s="179"/>
      <c r="AF491" s="179"/>
      <c r="AG491" s="179"/>
      <c r="AH491" s="179"/>
      <c r="AI491" s="179"/>
      <c r="AJ491" s="179"/>
    </row>
    <row r="492" spans="2:36" x14ac:dyDescent="0.3">
      <c r="B492" s="224">
        <v>56900</v>
      </c>
      <c r="C492" s="209">
        <v>13992</v>
      </c>
      <c r="D492" s="206">
        <f t="shared" si="48"/>
        <v>0.24590509666080843</v>
      </c>
      <c r="E492" s="208">
        <f t="shared" si="49"/>
        <v>0.4</v>
      </c>
      <c r="F492" s="207">
        <v>0</v>
      </c>
      <c r="G492" s="207">
        <v>1119.3599999999999</v>
      </c>
      <c r="H492" s="207">
        <v>1259.28</v>
      </c>
      <c r="I492" s="214">
        <v>8498</v>
      </c>
      <c r="J492" s="211">
        <f t="shared" si="45"/>
        <v>0.14934973637961335</v>
      </c>
      <c r="K492" s="212">
        <f t="shared" si="46"/>
        <v>0.28000000000000003</v>
      </c>
      <c r="L492" s="214">
        <v>0</v>
      </c>
      <c r="M492" s="213">
        <v>679.84</v>
      </c>
      <c r="N492" s="213">
        <v>764.82</v>
      </c>
      <c r="O492" s="242">
        <f t="shared" si="47"/>
        <v>0.43600000000000594</v>
      </c>
      <c r="P492" s="242"/>
      <c r="Q492" s="179"/>
      <c r="R492" s="179"/>
      <c r="S492" s="179"/>
      <c r="T492" s="179"/>
      <c r="U492" s="179"/>
      <c r="V492" s="179"/>
      <c r="W492" s="179"/>
      <c r="X492" s="179"/>
      <c r="Y492" s="179"/>
      <c r="Z492" s="179"/>
      <c r="AA492" s="222"/>
      <c r="AB492" s="222"/>
      <c r="AC492" s="222"/>
      <c r="AD492" s="179"/>
      <c r="AE492" s="179"/>
      <c r="AF492" s="179"/>
      <c r="AG492" s="179"/>
      <c r="AH492" s="179"/>
      <c r="AI492" s="179"/>
      <c r="AJ492" s="179"/>
    </row>
    <row r="493" spans="2:36" x14ac:dyDescent="0.3">
      <c r="B493" s="224">
        <v>57000</v>
      </c>
      <c r="C493" s="209">
        <v>14032</v>
      </c>
      <c r="D493" s="206">
        <f t="shared" si="48"/>
        <v>0.24617543859649124</v>
      </c>
      <c r="E493" s="208">
        <f t="shared" si="49"/>
        <v>0.4</v>
      </c>
      <c r="F493" s="207">
        <v>0</v>
      </c>
      <c r="G493" s="207">
        <v>1122.56</v>
      </c>
      <c r="H493" s="207">
        <v>1262.8800000000001</v>
      </c>
      <c r="I493" s="214">
        <v>8526</v>
      </c>
      <c r="J493" s="211">
        <f t="shared" si="45"/>
        <v>0.14957894736842106</v>
      </c>
      <c r="K493" s="212">
        <f t="shared" si="46"/>
        <v>0.28000000000000003</v>
      </c>
      <c r="L493" s="214">
        <v>0</v>
      </c>
      <c r="M493" s="213">
        <v>682.08</v>
      </c>
      <c r="N493" s="213">
        <v>767.34</v>
      </c>
      <c r="O493" s="242">
        <f t="shared" si="47"/>
        <v>0.43600000000001043</v>
      </c>
      <c r="P493" s="242"/>
      <c r="Q493" s="179"/>
      <c r="R493" s="179"/>
      <c r="S493" s="179"/>
      <c r="T493" s="179"/>
      <c r="U493" s="179"/>
      <c r="V493" s="179"/>
      <c r="W493" s="179"/>
      <c r="X493" s="179"/>
      <c r="Y493" s="179"/>
      <c r="Z493" s="179"/>
      <c r="AA493" s="222"/>
      <c r="AB493" s="222"/>
      <c r="AC493" s="222"/>
      <c r="AD493" s="179"/>
      <c r="AE493" s="179"/>
      <c r="AF493" s="179"/>
      <c r="AG493" s="179"/>
      <c r="AH493" s="179"/>
      <c r="AI493" s="179"/>
      <c r="AJ493" s="179"/>
    </row>
    <row r="494" spans="2:36" x14ac:dyDescent="0.3">
      <c r="B494" s="224">
        <v>57100</v>
      </c>
      <c r="C494" s="209">
        <v>14071</v>
      </c>
      <c r="D494" s="206">
        <f t="shared" si="48"/>
        <v>0.24642732049036778</v>
      </c>
      <c r="E494" s="208">
        <f t="shared" si="49"/>
        <v>0.39</v>
      </c>
      <c r="F494" s="207">
        <v>0</v>
      </c>
      <c r="G494" s="207">
        <v>1125.68</v>
      </c>
      <c r="H494" s="207">
        <v>1266.3900000000001</v>
      </c>
      <c r="I494" s="214">
        <v>8556</v>
      </c>
      <c r="J494" s="211">
        <f t="shared" si="45"/>
        <v>0.14984238178633977</v>
      </c>
      <c r="K494" s="212">
        <f t="shared" si="46"/>
        <v>0.3</v>
      </c>
      <c r="L494" s="214">
        <v>0</v>
      </c>
      <c r="M494" s="213">
        <v>684.48</v>
      </c>
      <c r="N494" s="213">
        <v>770.04</v>
      </c>
      <c r="O494" s="242">
        <f t="shared" si="47"/>
        <v>0.42509999999999309</v>
      </c>
      <c r="P494" s="242"/>
      <c r="Q494" s="179"/>
      <c r="R494" s="179"/>
      <c r="S494" s="179"/>
      <c r="T494" s="179"/>
      <c r="U494" s="179"/>
      <c r="V494" s="179"/>
      <c r="W494" s="179"/>
      <c r="X494" s="179"/>
      <c r="Y494" s="179"/>
      <c r="Z494" s="179"/>
      <c r="AA494" s="222"/>
      <c r="AB494" s="222"/>
      <c r="AC494" s="222"/>
      <c r="AD494" s="179"/>
      <c r="AE494" s="179"/>
      <c r="AF494" s="179"/>
      <c r="AG494" s="179"/>
      <c r="AH494" s="179"/>
      <c r="AI494" s="179"/>
      <c r="AJ494" s="179"/>
    </row>
    <row r="495" spans="2:36" x14ac:dyDescent="0.3">
      <c r="B495" s="224">
        <v>57200</v>
      </c>
      <c r="C495" s="209">
        <v>14111</v>
      </c>
      <c r="D495" s="206">
        <f t="shared" si="48"/>
        <v>0.2466958041958042</v>
      </c>
      <c r="E495" s="208">
        <f t="shared" si="49"/>
        <v>0.4</v>
      </c>
      <c r="F495" s="207">
        <v>0</v>
      </c>
      <c r="G495" s="207">
        <v>1128.8800000000001</v>
      </c>
      <c r="H495" s="207">
        <v>1269.99</v>
      </c>
      <c r="I495" s="214">
        <v>8584</v>
      </c>
      <c r="J495" s="211">
        <f t="shared" si="45"/>
        <v>0.15006993006993008</v>
      </c>
      <c r="K495" s="212">
        <f t="shared" si="46"/>
        <v>0.28000000000000003</v>
      </c>
      <c r="L495" s="214">
        <v>0</v>
      </c>
      <c r="M495" s="213">
        <v>686.72</v>
      </c>
      <c r="N495" s="213">
        <v>772.56</v>
      </c>
      <c r="O495" s="242">
        <f t="shared" si="47"/>
        <v>0.43599999999999683</v>
      </c>
      <c r="P495" s="242"/>
      <c r="Q495" s="179"/>
      <c r="R495" s="179"/>
      <c r="S495" s="179"/>
      <c r="T495" s="179"/>
      <c r="U495" s="179"/>
      <c r="V495" s="179"/>
      <c r="W495" s="179"/>
      <c r="X495" s="179"/>
      <c r="Y495" s="179"/>
      <c r="Z495" s="179"/>
      <c r="AA495" s="222"/>
      <c r="AB495" s="222"/>
      <c r="AC495" s="222"/>
      <c r="AD495" s="179"/>
      <c r="AE495" s="179"/>
      <c r="AF495" s="179"/>
      <c r="AG495" s="179"/>
      <c r="AH495" s="179"/>
      <c r="AI495" s="179"/>
      <c r="AJ495" s="179"/>
    </row>
    <row r="496" spans="2:36" x14ac:dyDescent="0.3">
      <c r="B496" s="224">
        <v>57300</v>
      </c>
      <c r="C496" s="209">
        <v>14151</v>
      </c>
      <c r="D496" s="206">
        <f t="shared" si="48"/>
        <v>0.24696335078534032</v>
      </c>
      <c r="E496" s="208">
        <f t="shared" si="49"/>
        <v>0.4</v>
      </c>
      <c r="F496" s="207">
        <v>0</v>
      </c>
      <c r="G496" s="207">
        <v>1132.08</v>
      </c>
      <c r="H496" s="207">
        <v>1273.5899999999999</v>
      </c>
      <c r="I496" s="214">
        <v>8614</v>
      </c>
      <c r="J496" s="211">
        <f t="shared" si="45"/>
        <v>0.15033158813263525</v>
      </c>
      <c r="K496" s="212">
        <f t="shared" si="46"/>
        <v>0.3</v>
      </c>
      <c r="L496" s="214">
        <v>0</v>
      </c>
      <c r="M496" s="213">
        <v>689.12</v>
      </c>
      <c r="N496" s="213">
        <v>775.26</v>
      </c>
      <c r="O496" s="242">
        <f t="shared" si="47"/>
        <v>0.43600000000000139</v>
      </c>
      <c r="P496" s="242"/>
      <c r="Q496" s="179"/>
      <c r="R496" s="179"/>
      <c r="S496" s="179"/>
      <c r="T496" s="179"/>
      <c r="U496" s="179"/>
      <c r="V496" s="179"/>
      <c r="W496" s="179"/>
      <c r="X496" s="179"/>
      <c r="Y496" s="179"/>
      <c r="Z496" s="179"/>
      <c r="AA496" s="222"/>
      <c r="AB496" s="222"/>
      <c r="AC496" s="222"/>
      <c r="AD496" s="179"/>
      <c r="AE496" s="179"/>
      <c r="AF496" s="179"/>
      <c r="AG496" s="179"/>
      <c r="AH496" s="179"/>
      <c r="AI496" s="179"/>
      <c r="AJ496" s="179"/>
    </row>
    <row r="497" spans="2:36" x14ac:dyDescent="0.3">
      <c r="B497" s="224">
        <v>57400</v>
      </c>
      <c r="C497" s="209">
        <v>14191</v>
      </c>
      <c r="D497" s="206">
        <f t="shared" si="48"/>
        <v>0.24722996515679443</v>
      </c>
      <c r="E497" s="208">
        <f t="shared" si="49"/>
        <v>0.4</v>
      </c>
      <c r="F497" s="207">
        <v>0</v>
      </c>
      <c r="G497" s="207">
        <v>1135.28</v>
      </c>
      <c r="H497" s="207">
        <v>1277.19</v>
      </c>
      <c r="I497" s="214">
        <v>8642</v>
      </c>
      <c r="J497" s="211">
        <f t="shared" si="45"/>
        <v>0.1505574912891986</v>
      </c>
      <c r="K497" s="212">
        <f t="shared" si="46"/>
        <v>0.28000000000000003</v>
      </c>
      <c r="L497" s="214">
        <v>0</v>
      </c>
      <c r="M497" s="213">
        <v>691.36</v>
      </c>
      <c r="N497" s="213">
        <v>777.78</v>
      </c>
      <c r="O497" s="242">
        <f t="shared" si="47"/>
        <v>0.43600000000000594</v>
      </c>
      <c r="P497" s="242"/>
      <c r="Q497" s="179"/>
      <c r="R497" s="179"/>
      <c r="S497" s="179"/>
      <c r="T497" s="179"/>
      <c r="U497" s="179"/>
      <c r="V497" s="179"/>
      <c r="W497" s="179"/>
      <c r="X497" s="179"/>
      <c r="Y497" s="179"/>
      <c r="Z497" s="179"/>
      <c r="AA497" s="222"/>
      <c r="AB497" s="222"/>
      <c r="AC497" s="222"/>
      <c r="AD497" s="179"/>
      <c r="AE497" s="179"/>
      <c r="AF497" s="179"/>
      <c r="AG497" s="179"/>
      <c r="AH497" s="179"/>
      <c r="AI497" s="179"/>
      <c r="AJ497" s="179"/>
    </row>
    <row r="498" spans="2:36" x14ac:dyDescent="0.3">
      <c r="B498" s="224">
        <v>57500</v>
      </c>
      <c r="C498" s="209">
        <v>14231</v>
      </c>
      <c r="D498" s="206">
        <f t="shared" si="48"/>
        <v>0.24749565217391303</v>
      </c>
      <c r="E498" s="208">
        <f t="shared" si="49"/>
        <v>0.4</v>
      </c>
      <c r="F498" s="207">
        <v>0</v>
      </c>
      <c r="G498" s="207">
        <v>1138.48</v>
      </c>
      <c r="H498" s="207">
        <v>1280.79</v>
      </c>
      <c r="I498" s="214">
        <v>8672</v>
      </c>
      <c r="J498" s="211">
        <f t="shared" si="45"/>
        <v>0.15081739130434782</v>
      </c>
      <c r="K498" s="212">
        <f t="shared" si="46"/>
        <v>0.3</v>
      </c>
      <c r="L498" s="214">
        <v>0</v>
      </c>
      <c r="M498" s="213">
        <v>693.76</v>
      </c>
      <c r="N498" s="213">
        <v>780.48</v>
      </c>
      <c r="O498" s="242">
        <f t="shared" si="47"/>
        <v>0.43600000000000816</v>
      </c>
      <c r="P498" s="242"/>
      <c r="Q498" s="179"/>
      <c r="R498" s="179"/>
      <c r="S498" s="179"/>
      <c r="T498" s="179"/>
      <c r="U498" s="179"/>
      <c r="V498" s="179"/>
      <c r="W498" s="179"/>
      <c r="X498" s="179"/>
      <c r="Y498" s="179"/>
      <c r="Z498" s="179"/>
      <c r="AA498" s="222"/>
      <c r="AB498" s="222"/>
      <c r="AC498" s="222"/>
      <c r="AD498" s="179"/>
      <c r="AE498" s="179"/>
      <c r="AF498" s="179"/>
      <c r="AG498" s="179"/>
      <c r="AH498" s="179"/>
      <c r="AI498" s="179"/>
      <c r="AJ498" s="179"/>
    </row>
    <row r="499" spans="2:36" x14ac:dyDescent="0.3">
      <c r="B499" s="224">
        <v>57600</v>
      </c>
      <c r="C499" s="209">
        <v>14271</v>
      </c>
      <c r="D499" s="206">
        <f t="shared" si="48"/>
        <v>0.24776041666666668</v>
      </c>
      <c r="E499" s="208">
        <f t="shared" si="49"/>
        <v>0.4</v>
      </c>
      <c r="F499" s="207">
        <v>0</v>
      </c>
      <c r="G499" s="207">
        <v>1141.68</v>
      </c>
      <c r="H499" s="207">
        <v>1284.3900000000001</v>
      </c>
      <c r="I499" s="214">
        <v>8700</v>
      </c>
      <c r="J499" s="211">
        <f t="shared" si="45"/>
        <v>0.15104166666666666</v>
      </c>
      <c r="K499" s="212">
        <f t="shared" si="46"/>
        <v>0.28000000000000003</v>
      </c>
      <c r="L499" s="214">
        <v>0</v>
      </c>
      <c r="M499" s="213">
        <v>696</v>
      </c>
      <c r="N499" s="213">
        <v>783</v>
      </c>
      <c r="O499" s="242">
        <f t="shared" si="47"/>
        <v>0.43599999999999456</v>
      </c>
      <c r="P499" s="242"/>
      <c r="Q499" s="179"/>
      <c r="R499" s="179"/>
      <c r="S499" s="179"/>
      <c r="T499" s="179"/>
      <c r="U499" s="179"/>
      <c r="V499" s="179"/>
      <c r="W499" s="179"/>
      <c r="X499" s="179"/>
      <c r="Y499" s="179"/>
      <c r="Z499" s="179"/>
      <c r="AA499" s="222"/>
      <c r="AB499" s="222"/>
      <c r="AC499" s="222"/>
      <c r="AD499" s="179"/>
      <c r="AE499" s="179"/>
      <c r="AF499" s="179"/>
      <c r="AG499" s="179"/>
      <c r="AH499" s="179"/>
      <c r="AI499" s="179"/>
      <c r="AJ499" s="179"/>
    </row>
    <row r="500" spans="2:36" x14ac:dyDescent="0.3">
      <c r="B500" s="224">
        <v>57700</v>
      </c>
      <c r="C500" s="209">
        <v>14311</v>
      </c>
      <c r="D500" s="206">
        <f t="shared" si="48"/>
        <v>0.24802426343154246</v>
      </c>
      <c r="E500" s="208">
        <f t="shared" si="49"/>
        <v>0.4</v>
      </c>
      <c r="F500" s="207">
        <v>0</v>
      </c>
      <c r="G500" s="207">
        <v>1144.8800000000001</v>
      </c>
      <c r="H500" s="207">
        <v>1287.99</v>
      </c>
      <c r="I500" s="214">
        <v>8728</v>
      </c>
      <c r="J500" s="211">
        <f t="shared" si="45"/>
        <v>0.15126516464471404</v>
      </c>
      <c r="K500" s="212">
        <f t="shared" si="46"/>
        <v>0.28000000000000003</v>
      </c>
      <c r="L500" s="214">
        <v>0</v>
      </c>
      <c r="M500" s="213">
        <v>698.24</v>
      </c>
      <c r="N500" s="213">
        <v>785.52</v>
      </c>
      <c r="O500" s="242">
        <f t="shared" si="47"/>
        <v>0.43599999999999683</v>
      </c>
      <c r="P500" s="242"/>
      <c r="Q500" s="179"/>
      <c r="R500" s="179"/>
      <c r="S500" s="179"/>
      <c r="T500" s="179"/>
      <c r="U500" s="179"/>
      <c r="V500" s="179"/>
      <c r="W500" s="179"/>
      <c r="X500" s="179"/>
      <c r="Y500" s="179"/>
      <c r="Z500" s="179"/>
      <c r="AA500" s="222"/>
      <c r="AB500" s="222"/>
      <c r="AC500" s="222"/>
      <c r="AD500" s="179"/>
      <c r="AE500" s="179"/>
      <c r="AF500" s="179"/>
      <c r="AG500" s="179"/>
      <c r="AH500" s="179"/>
      <c r="AI500" s="179"/>
      <c r="AJ500" s="179"/>
    </row>
    <row r="501" spans="2:36" x14ac:dyDescent="0.3">
      <c r="B501" s="224">
        <v>57800</v>
      </c>
      <c r="C501" s="209">
        <v>14351</v>
      </c>
      <c r="D501" s="206">
        <f t="shared" si="48"/>
        <v>0.2482871972318339</v>
      </c>
      <c r="E501" s="208">
        <f t="shared" si="49"/>
        <v>0.4</v>
      </c>
      <c r="F501" s="207">
        <v>0</v>
      </c>
      <c r="G501" s="207">
        <v>1148.08</v>
      </c>
      <c r="H501" s="207">
        <v>1291.5899999999999</v>
      </c>
      <c r="I501" s="214">
        <v>8758</v>
      </c>
      <c r="J501" s="211">
        <f t="shared" si="45"/>
        <v>0.15152249134948098</v>
      </c>
      <c r="K501" s="212">
        <f t="shared" si="46"/>
        <v>0.3</v>
      </c>
      <c r="L501" s="214">
        <v>0</v>
      </c>
      <c r="M501" s="213">
        <v>700.64</v>
      </c>
      <c r="N501" s="213">
        <v>788.22</v>
      </c>
      <c r="O501" s="242">
        <f t="shared" si="47"/>
        <v>0.43600000000000139</v>
      </c>
      <c r="P501" s="242"/>
      <c r="Q501" s="179"/>
      <c r="R501" s="179"/>
      <c r="S501" s="179"/>
      <c r="T501" s="179"/>
      <c r="U501" s="179"/>
      <c r="V501" s="179"/>
      <c r="W501" s="179"/>
      <c r="X501" s="179"/>
      <c r="Y501" s="179"/>
      <c r="Z501" s="179"/>
      <c r="AA501" s="222"/>
      <c r="AB501" s="222"/>
      <c r="AC501" s="222"/>
      <c r="AD501" s="179"/>
      <c r="AE501" s="179"/>
      <c r="AF501" s="179"/>
      <c r="AG501" s="179"/>
      <c r="AH501" s="179"/>
      <c r="AI501" s="179"/>
      <c r="AJ501" s="179"/>
    </row>
    <row r="502" spans="2:36" x14ac:dyDescent="0.3">
      <c r="B502" s="224">
        <v>57900</v>
      </c>
      <c r="C502" s="209">
        <v>14391</v>
      </c>
      <c r="D502" s="206">
        <f t="shared" si="48"/>
        <v>0.24854922279792746</v>
      </c>
      <c r="E502" s="208">
        <f t="shared" si="49"/>
        <v>0.4</v>
      </c>
      <c r="F502" s="207">
        <v>0</v>
      </c>
      <c r="G502" s="207">
        <v>1151.28</v>
      </c>
      <c r="H502" s="207">
        <v>1295.19</v>
      </c>
      <c r="I502" s="214">
        <v>8786</v>
      </c>
      <c r="J502" s="211">
        <f t="shared" si="45"/>
        <v>0.15174438687392056</v>
      </c>
      <c r="K502" s="212">
        <f t="shared" si="46"/>
        <v>0.28000000000000003</v>
      </c>
      <c r="L502" s="214">
        <v>0</v>
      </c>
      <c r="M502" s="213">
        <v>702.88</v>
      </c>
      <c r="N502" s="213">
        <v>790.74</v>
      </c>
      <c r="O502" s="242">
        <f t="shared" si="47"/>
        <v>0.43600000000000594</v>
      </c>
      <c r="P502" s="242"/>
      <c r="Q502" s="179"/>
      <c r="R502" s="179"/>
      <c r="S502" s="179"/>
      <c r="T502" s="179"/>
      <c r="U502" s="179"/>
      <c r="V502" s="179"/>
      <c r="W502" s="179"/>
      <c r="X502" s="179"/>
      <c r="Y502" s="179"/>
      <c r="Z502" s="179"/>
      <c r="AA502" s="222"/>
      <c r="AB502" s="222"/>
      <c r="AC502" s="222"/>
      <c r="AD502" s="179"/>
      <c r="AE502" s="179"/>
      <c r="AF502" s="179"/>
      <c r="AG502" s="179"/>
      <c r="AH502" s="179"/>
      <c r="AI502" s="179"/>
      <c r="AJ502" s="179"/>
    </row>
    <row r="503" spans="2:36" x14ac:dyDescent="0.3">
      <c r="B503" s="224">
        <v>58000</v>
      </c>
      <c r="C503" s="209">
        <v>14431</v>
      </c>
      <c r="D503" s="206">
        <f t="shared" si="48"/>
        <v>0.24881034482758621</v>
      </c>
      <c r="E503" s="208">
        <f t="shared" si="49"/>
        <v>0.4</v>
      </c>
      <c r="F503" s="207">
        <v>0</v>
      </c>
      <c r="G503" s="207">
        <v>1154.48</v>
      </c>
      <c r="H503" s="207">
        <v>1298.79</v>
      </c>
      <c r="I503" s="214">
        <v>8816</v>
      </c>
      <c r="J503" s="211">
        <f t="shared" si="45"/>
        <v>0.152</v>
      </c>
      <c r="K503" s="212">
        <f t="shared" si="46"/>
        <v>0.3</v>
      </c>
      <c r="L503" s="214">
        <v>0</v>
      </c>
      <c r="M503" s="213">
        <v>705.28</v>
      </c>
      <c r="N503" s="213">
        <v>793.44</v>
      </c>
      <c r="O503" s="242">
        <f t="shared" si="47"/>
        <v>0.43600000000000816</v>
      </c>
      <c r="P503" s="242"/>
      <c r="Q503" s="179"/>
      <c r="R503" s="179"/>
      <c r="S503" s="179"/>
      <c r="T503" s="179"/>
      <c r="U503" s="179"/>
      <c r="V503" s="179"/>
      <c r="W503" s="179"/>
      <c r="X503" s="179"/>
      <c r="Y503" s="179"/>
      <c r="Z503" s="179"/>
      <c r="AA503" s="222"/>
      <c r="AB503" s="222"/>
      <c r="AC503" s="222"/>
      <c r="AD503" s="179"/>
      <c r="AE503" s="179"/>
      <c r="AF503" s="179"/>
      <c r="AG503" s="179"/>
      <c r="AH503" s="179"/>
      <c r="AI503" s="179"/>
      <c r="AJ503" s="179"/>
    </row>
    <row r="504" spans="2:36" x14ac:dyDescent="0.3">
      <c r="B504" s="224">
        <v>58100</v>
      </c>
      <c r="C504" s="209">
        <v>14471</v>
      </c>
      <c r="D504" s="206">
        <f t="shared" si="48"/>
        <v>0.24907056798623065</v>
      </c>
      <c r="E504" s="208">
        <f t="shared" si="49"/>
        <v>0.4</v>
      </c>
      <c r="F504" s="207">
        <v>0</v>
      </c>
      <c r="G504" s="207">
        <v>1157.68</v>
      </c>
      <c r="H504" s="207">
        <v>1302.3900000000001</v>
      </c>
      <c r="I504" s="214">
        <v>8844</v>
      </c>
      <c r="J504" s="211">
        <f t="shared" si="45"/>
        <v>0.15222030981067125</v>
      </c>
      <c r="K504" s="212">
        <f t="shared" si="46"/>
        <v>0.28000000000000003</v>
      </c>
      <c r="L504" s="214">
        <v>0</v>
      </c>
      <c r="M504" s="213">
        <v>707.52</v>
      </c>
      <c r="N504" s="213">
        <v>795.96</v>
      </c>
      <c r="O504" s="242">
        <f t="shared" si="47"/>
        <v>0.43599999999999456</v>
      </c>
      <c r="P504" s="242"/>
      <c r="Q504" s="179"/>
      <c r="R504" s="179"/>
      <c r="S504" s="179"/>
      <c r="T504" s="179"/>
      <c r="U504" s="179"/>
      <c r="V504" s="179"/>
      <c r="W504" s="179"/>
      <c r="X504" s="179"/>
      <c r="Y504" s="179"/>
      <c r="Z504" s="179"/>
      <c r="AA504" s="222"/>
      <c r="AB504" s="222"/>
      <c r="AC504" s="222"/>
      <c r="AD504" s="179"/>
      <c r="AE504" s="179"/>
      <c r="AF504" s="179"/>
      <c r="AG504" s="179"/>
      <c r="AH504" s="179"/>
      <c r="AI504" s="179"/>
      <c r="AJ504" s="179"/>
    </row>
    <row r="505" spans="2:36" x14ac:dyDescent="0.3">
      <c r="B505" s="224">
        <v>58200</v>
      </c>
      <c r="C505" s="209">
        <v>14511</v>
      </c>
      <c r="D505" s="206">
        <f t="shared" si="48"/>
        <v>0.24932989690721649</v>
      </c>
      <c r="E505" s="208">
        <f t="shared" si="49"/>
        <v>0.4</v>
      </c>
      <c r="F505" s="207">
        <v>0</v>
      </c>
      <c r="G505" s="207">
        <v>1160.8800000000001</v>
      </c>
      <c r="H505" s="207">
        <v>1305.99</v>
      </c>
      <c r="I505" s="214">
        <v>8874</v>
      </c>
      <c r="J505" s="211">
        <f t="shared" si="45"/>
        <v>0.1524742268041237</v>
      </c>
      <c r="K505" s="212">
        <f t="shared" si="46"/>
        <v>0.3</v>
      </c>
      <c r="L505" s="214">
        <v>0</v>
      </c>
      <c r="M505" s="213">
        <v>709.92</v>
      </c>
      <c r="N505" s="213">
        <v>798.66</v>
      </c>
      <c r="O505" s="242">
        <f t="shared" si="47"/>
        <v>0.43599999999999683</v>
      </c>
      <c r="P505" s="242"/>
      <c r="Q505" s="179"/>
      <c r="R505" s="179"/>
      <c r="S505" s="179"/>
      <c r="T505" s="179"/>
      <c r="U505" s="179"/>
      <c r="V505" s="179"/>
      <c r="W505" s="179"/>
      <c r="X505" s="179"/>
      <c r="Y505" s="179"/>
      <c r="Z505" s="179"/>
      <c r="AA505" s="222"/>
      <c r="AB505" s="222"/>
      <c r="AC505" s="222"/>
      <c r="AD505" s="179"/>
      <c r="AE505" s="179"/>
      <c r="AF505" s="179"/>
      <c r="AG505" s="179"/>
      <c r="AH505" s="179"/>
      <c r="AI505" s="179"/>
      <c r="AJ505" s="179"/>
    </row>
    <row r="506" spans="2:36" x14ac:dyDescent="0.3">
      <c r="B506" s="224">
        <v>58300</v>
      </c>
      <c r="C506" s="209">
        <v>14552</v>
      </c>
      <c r="D506" s="206">
        <f t="shared" si="48"/>
        <v>0.24960548885077186</v>
      </c>
      <c r="E506" s="208">
        <f t="shared" si="49"/>
        <v>0.41</v>
      </c>
      <c r="F506" s="207">
        <v>0</v>
      </c>
      <c r="G506" s="207">
        <v>1164.1600000000001</v>
      </c>
      <c r="H506" s="207">
        <v>1309.68</v>
      </c>
      <c r="I506" s="214">
        <v>8902</v>
      </c>
      <c r="J506" s="211">
        <f t="shared" si="45"/>
        <v>0.15269296740994853</v>
      </c>
      <c r="K506" s="212">
        <f t="shared" si="46"/>
        <v>0.28000000000000003</v>
      </c>
      <c r="L506" s="214">
        <v>0</v>
      </c>
      <c r="M506" s="213">
        <v>712.16</v>
      </c>
      <c r="N506" s="213">
        <v>801.18</v>
      </c>
      <c r="O506" s="242">
        <f t="shared" si="47"/>
        <v>0.4469000000000028</v>
      </c>
      <c r="P506" s="242"/>
      <c r="Q506" s="179"/>
      <c r="R506" s="179"/>
      <c r="S506" s="179"/>
      <c r="T506" s="179"/>
      <c r="U506" s="179"/>
      <c r="V506" s="179"/>
      <c r="W506" s="179"/>
      <c r="X506" s="179"/>
      <c r="Y506" s="179"/>
      <c r="Z506" s="179"/>
      <c r="AA506" s="222"/>
      <c r="AB506" s="222"/>
      <c r="AC506" s="222"/>
      <c r="AD506" s="179"/>
      <c r="AE506" s="179"/>
      <c r="AF506" s="179"/>
      <c r="AG506" s="179"/>
      <c r="AH506" s="179"/>
      <c r="AI506" s="179"/>
      <c r="AJ506" s="179"/>
    </row>
    <row r="507" spans="2:36" x14ac:dyDescent="0.3">
      <c r="B507" s="224">
        <v>58400</v>
      </c>
      <c r="C507" s="209">
        <v>14592</v>
      </c>
      <c r="D507" s="206">
        <f t="shared" si="48"/>
        <v>0.24986301369863015</v>
      </c>
      <c r="E507" s="208">
        <f t="shared" si="49"/>
        <v>0.4</v>
      </c>
      <c r="F507" s="207">
        <v>0</v>
      </c>
      <c r="G507" s="207">
        <v>1167.3599999999999</v>
      </c>
      <c r="H507" s="207">
        <v>1313.28</v>
      </c>
      <c r="I507" s="214">
        <v>8932</v>
      </c>
      <c r="J507" s="211">
        <f t="shared" ref="J507:J570" si="50">I507/$B507</f>
        <v>0.15294520547945206</v>
      </c>
      <c r="K507" s="212">
        <f t="shared" ref="K507:K570" si="51">(I507-I506)/($B507-$B506)</f>
        <v>0.3</v>
      </c>
      <c r="L507" s="214">
        <v>0</v>
      </c>
      <c r="M507" s="213">
        <v>714.56</v>
      </c>
      <c r="N507" s="213">
        <v>803.88</v>
      </c>
      <c r="O507" s="242">
        <f t="shared" si="47"/>
        <v>0.43600000000000594</v>
      </c>
      <c r="P507" s="242"/>
      <c r="Q507" s="179"/>
      <c r="R507" s="179"/>
      <c r="S507" s="179"/>
      <c r="T507" s="179"/>
      <c r="U507" s="179"/>
      <c r="V507" s="179"/>
      <c r="W507" s="179"/>
      <c r="X507" s="179"/>
      <c r="Y507" s="179"/>
      <c r="Z507" s="179"/>
      <c r="AA507" s="222"/>
      <c r="AB507" s="222"/>
      <c r="AC507" s="222"/>
      <c r="AD507" s="179"/>
      <c r="AE507" s="179"/>
      <c r="AF507" s="179"/>
      <c r="AG507" s="179"/>
      <c r="AH507" s="179"/>
      <c r="AI507" s="179"/>
      <c r="AJ507" s="179"/>
    </row>
    <row r="508" spans="2:36" x14ac:dyDescent="0.3">
      <c r="B508" s="224">
        <v>58500</v>
      </c>
      <c r="C508" s="209">
        <v>14632</v>
      </c>
      <c r="D508" s="206">
        <f t="shared" si="48"/>
        <v>0.25011965811965814</v>
      </c>
      <c r="E508" s="208">
        <f t="shared" si="49"/>
        <v>0.4</v>
      </c>
      <c r="F508" s="207">
        <v>0</v>
      </c>
      <c r="G508" s="207">
        <v>1170.56</v>
      </c>
      <c r="H508" s="207">
        <v>1316.88</v>
      </c>
      <c r="I508" s="214">
        <v>8960</v>
      </c>
      <c r="J508" s="211">
        <f t="shared" si="50"/>
        <v>0.15316239316239316</v>
      </c>
      <c r="K508" s="212">
        <f t="shared" si="51"/>
        <v>0.28000000000000003</v>
      </c>
      <c r="L508" s="214">
        <v>0</v>
      </c>
      <c r="M508" s="213">
        <v>716.8</v>
      </c>
      <c r="N508" s="213">
        <v>806.4</v>
      </c>
      <c r="O508" s="242">
        <f t="shared" si="47"/>
        <v>0.43600000000001043</v>
      </c>
      <c r="P508" s="242"/>
      <c r="Q508" s="179"/>
      <c r="R508" s="179"/>
      <c r="S508" s="179"/>
      <c r="T508" s="179"/>
      <c r="U508" s="179"/>
      <c r="V508" s="179"/>
      <c r="W508" s="179"/>
      <c r="X508" s="179"/>
      <c r="Y508" s="179"/>
      <c r="Z508" s="179"/>
      <c r="AA508" s="222"/>
      <c r="AB508" s="222"/>
      <c r="AC508" s="222"/>
      <c r="AD508" s="179"/>
      <c r="AE508" s="179"/>
      <c r="AF508" s="179"/>
      <c r="AG508" s="179"/>
      <c r="AH508" s="179"/>
      <c r="AI508" s="179"/>
      <c r="AJ508" s="179"/>
    </row>
    <row r="509" spans="2:36" x14ac:dyDescent="0.3">
      <c r="B509" s="224">
        <v>58600</v>
      </c>
      <c r="C509" s="209">
        <v>14673</v>
      </c>
      <c r="D509" s="206">
        <f t="shared" si="48"/>
        <v>0.25039249146757681</v>
      </c>
      <c r="E509" s="208">
        <f t="shared" si="49"/>
        <v>0.41</v>
      </c>
      <c r="F509" s="207">
        <v>0</v>
      </c>
      <c r="G509" s="207">
        <v>1173.8399999999999</v>
      </c>
      <c r="H509" s="207">
        <v>1320.57</v>
      </c>
      <c r="I509" s="214">
        <v>8990</v>
      </c>
      <c r="J509" s="211">
        <f t="shared" si="50"/>
        <v>0.15341296928327644</v>
      </c>
      <c r="K509" s="212">
        <f t="shared" si="51"/>
        <v>0.3</v>
      </c>
      <c r="L509" s="214">
        <v>0</v>
      </c>
      <c r="M509" s="213">
        <v>719.2</v>
      </c>
      <c r="N509" s="213">
        <v>809.1</v>
      </c>
      <c r="O509" s="242">
        <f t="shared" si="47"/>
        <v>0.44689999999999602</v>
      </c>
      <c r="P509" s="242"/>
      <c r="Q509" s="179"/>
      <c r="R509" s="179"/>
      <c r="S509" s="179"/>
      <c r="T509" s="179"/>
      <c r="U509" s="179"/>
      <c r="V509" s="179"/>
      <c r="W509" s="179"/>
      <c r="X509" s="179"/>
      <c r="Y509" s="179"/>
      <c r="Z509" s="179"/>
      <c r="AA509" s="222"/>
      <c r="AB509" s="222"/>
      <c r="AC509" s="222"/>
      <c r="AD509" s="179"/>
      <c r="AE509" s="179"/>
      <c r="AF509" s="179"/>
      <c r="AG509" s="179"/>
      <c r="AH509" s="179"/>
      <c r="AI509" s="179"/>
      <c r="AJ509" s="179"/>
    </row>
    <row r="510" spans="2:36" x14ac:dyDescent="0.3">
      <c r="B510" s="224">
        <v>58700</v>
      </c>
      <c r="C510" s="209">
        <v>14713</v>
      </c>
      <c r="D510" s="206">
        <f t="shared" si="48"/>
        <v>0.25064735945485522</v>
      </c>
      <c r="E510" s="208">
        <f t="shared" si="49"/>
        <v>0.4</v>
      </c>
      <c r="F510" s="207">
        <v>0</v>
      </c>
      <c r="G510" s="207">
        <v>1177.04</v>
      </c>
      <c r="H510" s="207">
        <v>1324.17</v>
      </c>
      <c r="I510" s="214">
        <v>9020</v>
      </c>
      <c r="J510" s="211">
        <f t="shared" si="50"/>
        <v>0.15366269165247018</v>
      </c>
      <c r="K510" s="212">
        <f t="shared" si="51"/>
        <v>0.3</v>
      </c>
      <c r="L510" s="214">
        <v>0</v>
      </c>
      <c r="M510" s="213">
        <v>721.6</v>
      </c>
      <c r="N510" s="213">
        <v>811.8</v>
      </c>
      <c r="O510" s="242">
        <f t="shared" si="47"/>
        <v>0.43600000000000139</v>
      </c>
      <c r="P510" s="242"/>
      <c r="Q510" s="179"/>
      <c r="R510" s="179"/>
      <c r="S510" s="179"/>
      <c r="T510" s="179"/>
      <c r="U510" s="179"/>
      <c r="V510" s="179"/>
      <c r="W510" s="179"/>
      <c r="X510" s="179"/>
      <c r="Y510" s="179"/>
      <c r="Z510" s="179"/>
      <c r="AA510" s="222"/>
      <c r="AB510" s="222"/>
      <c r="AC510" s="222"/>
      <c r="AD510" s="179"/>
      <c r="AE510" s="179"/>
      <c r="AF510" s="179"/>
      <c r="AG510" s="179"/>
      <c r="AH510" s="179"/>
      <c r="AI510" s="179"/>
      <c r="AJ510" s="179"/>
    </row>
    <row r="511" spans="2:36" x14ac:dyDescent="0.3">
      <c r="B511" s="224">
        <v>58800</v>
      </c>
      <c r="C511" s="209">
        <v>14754</v>
      </c>
      <c r="D511" s="206">
        <f t="shared" si="48"/>
        <v>0.25091836734693879</v>
      </c>
      <c r="E511" s="208">
        <f t="shared" si="49"/>
        <v>0.41</v>
      </c>
      <c r="F511" s="207">
        <v>0</v>
      </c>
      <c r="G511" s="207">
        <v>1180.32</v>
      </c>
      <c r="H511" s="207">
        <v>1327.86</v>
      </c>
      <c r="I511" s="214">
        <v>9048</v>
      </c>
      <c r="J511" s="211">
        <f t="shared" si="50"/>
        <v>0.15387755102040818</v>
      </c>
      <c r="K511" s="212">
        <f t="shared" si="51"/>
        <v>0.28000000000000003</v>
      </c>
      <c r="L511" s="214">
        <v>0</v>
      </c>
      <c r="M511" s="213">
        <v>723.84</v>
      </c>
      <c r="N511" s="213">
        <v>814.32</v>
      </c>
      <c r="O511" s="242">
        <f t="shared" si="47"/>
        <v>0.44690000000000507</v>
      </c>
      <c r="P511" s="242"/>
      <c r="Q511" s="179"/>
      <c r="R511" s="179"/>
      <c r="S511" s="179"/>
      <c r="T511" s="179"/>
      <c r="U511" s="179"/>
      <c r="V511" s="179"/>
      <c r="W511" s="179"/>
      <c r="X511" s="179"/>
      <c r="Y511" s="179"/>
      <c r="Z511" s="179"/>
      <c r="AA511" s="222"/>
      <c r="AB511" s="222"/>
      <c r="AC511" s="222"/>
      <c r="AD511" s="179"/>
      <c r="AE511" s="179"/>
      <c r="AF511" s="179"/>
      <c r="AG511" s="179"/>
      <c r="AH511" s="179"/>
      <c r="AI511" s="179"/>
      <c r="AJ511" s="179"/>
    </row>
    <row r="512" spans="2:36" x14ac:dyDescent="0.3">
      <c r="B512" s="224">
        <v>58900</v>
      </c>
      <c r="C512" s="209">
        <v>14794</v>
      </c>
      <c r="D512" s="206">
        <f t="shared" si="48"/>
        <v>0.25117147707979626</v>
      </c>
      <c r="E512" s="208">
        <f t="shared" si="49"/>
        <v>0.4</v>
      </c>
      <c r="F512" s="207">
        <v>0</v>
      </c>
      <c r="G512" s="207">
        <v>1183.52</v>
      </c>
      <c r="H512" s="207">
        <v>1331.46</v>
      </c>
      <c r="I512" s="214">
        <v>9078</v>
      </c>
      <c r="J512" s="211">
        <f t="shared" si="50"/>
        <v>0.15412563667232598</v>
      </c>
      <c r="K512" s="212">
        <f t="shared" si="51"/>
        <v>0.3</v>
      </c>
      <c r="L512" s="214">
        <v>0</v>
      </c>
      <c r="M512" s="213">
        <v>726.24</v>
      </c>
      <c r="N512" s="213">
        <v>817.02</v>
      </c>
      <c r="O512" s="242">
        <f t="shared" si="47"/>
        <v>0.43599999999999228</v>
      </c>
      <c r="P512" s="242"/>
      <c r="Q512" s="179"/>
      <c r="R512" s="179"/>
      <c r="S512" s="179"/>
      <c r="T512" s="179"/>
      <c r="U512" s="179"/>
      <c r="V512" s="179"/>
      <c r="W512" s="179"/>
      <c r="X512" s="179"/>
      <c r="Y512" s="179"/>
      <c r="Z512" s="179"/>
      <c r="AA512" s="222"/>
      <c r="AB512" s="222"/>
      <c r="AC512" s="222"/>
      <c r="AD512" s="179"/>
      <c r="AE512" s="179"/>
      <c r="AF512" s="179"/>
      <c r="AG512" s="179"/>
      <c r="AH512" s="179"/>
      <c r="AI512" s="179"/>
      <c r="AJ512" s="179"/>
    </row>
    <row r="513" spans="2:36" x14ac:dyDescent="0.3">
      <c r="B513" s="224">
        <v>59000</v>
      </c>
      <c r="C513" s="209">
        <v>14835</v>
      </c>
      <c r="D513" s="206">
        <f t="shared" si="48"/>
        <v>0.2514406779661017</v>
      </c>
      <c r="E513" s="208">
        <f t="shared" si="49"/>
        <v>0.41</v>
      </c>
      <c r="F513" s="207">
        <v>0</v>
      </c>
      <c r="G513" s="207">
        <v>1186.8</v>
      </c>
      <c r="H513" s="207">
        <v>1335.15</v>
      </c>
      <c r="I513" s="214">
        <v>9106</v>
      </c>
      <c r="J513" s="211">
        <f t="shared" si="50"/>
        <v>0.15433898305084745</v>
      </c>
      <c r="K513" s="212">
        <f t="shared" si="51"/>
        <v>0.28000000000000003</v>
      </c>
      <c r="L513" s="214">
        <v>0</v>
      </c>
      <c r="M513" s="213">
        <v>728.48</v>
      </c>
      <c r="N513" s="213">
        <v>819.54</v>
      </c>
      <c r="O513" s="242">
        <f t="shared" si="47"/>
        <v>0.44689999999999602</v>
      </c>
      <c r="P513" s="242"/>
      <c r="Q513" s="179"/>
      <c r="R513" s="179"/>
      <c r="S513" s="179"/>
      <c r="T513" s="179"/>
      <c r="U513" s="179"/>
      <c r="V513" s="179"/>
      <c r="W513" s="179"/>
      <c r="X513" s="179"/>
      <c r="Y513" s="179"/>
      <c r="Z513" s="179"/>
      <c r="AA513" s="222"/>
      <c r="AB513" s="222"/>
      <c r="AC513" s="222"/>
      <c r="AD513" s="179"/>
      <c r="AE513" s="179"/>
      <c r="AF513" s="179"/>
      <c r="AG513" s="179"/>
      <c r="AH513" s="179"/>
      <c r="AI513" s="179"/>
      <c r="AJ513" s="179"/>
    </row>
    <row r="514" spans="2:36" x14ac:dyDescent="0.3">
      <c r="B514" s="224">
        <v>59100</v>
      </c>
      <c r="C514" s="209">
        <v>14875</v>
      </c>
      <c r="D514" s="206">
        <f t="shared" si="48"/>
        <v>0.25169204737732659</v>
      </c>
      <c r="E514" s="208">
        <f t="shared" si="49"/>
        <v>0.4</v>
      </c>
      <c r="F514" s="207">
        <v>0</v>
      </c>
      <c r="G514" s="207">
        <v>1190</v>
      </c>
      <c r="H514" s="207">
        <v>1338.75</v>
      </c>
      <c r="I514" s="214">
        <v>9136</v>
      </c>
      <c r="J514" s="211">
        <f t="shared" si="50"/>
        <v>0.154585448392555</v>
      </c>
      <c r="K514" s="212">
        <f t="shared" si="51"/>
        <v>0.3</v>
      </c>
      <c r="L514" s="214">
        <v>0</v>
      </c>
      <c r="M514" s="213">
        <v>730.88</v>
      </c>
      <c r="N514" s="213">
        <v>822.24</v>
      </c>
      <c r="O514" s="242">
        <f t="shared" si="47"/>
        <v>0.43599999999999911</v>
      </c>
      <c r="P514" s="242"/>
      <c r="Q514" s="179"/>
      <c r="R514" s="179"/>
      <c r="S514" s="179"/>
      <c r="T514" s="179"/>
      <c r="U514" s="179"/>
      <c r="V514" s="179"/>
      <c r="W514" s="179"/>
      <c r="X514" s="179"/>
      <c r="Y514" s="179"/>
      <c r="Z514" s="179"/>
      <c r="AA514" s="222"/>
      <c r="AB514" s="222"/>
      <c r="AC514" s="222"/>
      <c r="AD514" s="179"/>
      <c r="AE514" s="179"/>
      <c r="AF514" s="179"/>
      <c r="AG514" s="179"/>
      <c r="AH514" s="179"/>
      <c r="AI514" s="179"/>
      <c r="AJ514" s="179"/>
    </row>
    <row r="515" spans="2:36" x14ac:dyDescent="0.3">
      <c r="B515" s="224">
        <v>59200</v>
      </c>
      <c r="C515" s="209">
        <v>14916</v>
      </c>
      <c r="D515" s="206">
        <f t="shared" si="48"/>
        <v>0.25195945945945947</v>
      </c>
      <c r="E515" s="208">
        <f t="shared" si="49"/>
        <v>0.41</v>
      </c>
      <c r="F515" s="207">
        <v>0</v>
      </c>
      <c r="G515" s="207">
        <v>1193.28</v>
      </c>
      <c r="H515" s="207">
        <v>1342.44</v>
      </c>
      <c r="I515" s="214">
        <v>9164</v>
      </c>
      <c r="J515" s="211">
        <f t="shared" si="50"/>
        <v>0.1547972972972973</v>
      </c>
      <c r="K515" s="212">
        <f t="shared" si="51"/>
        <v>0.28000000000000003</v>
      </c>
      <c r="L515" s="214">
        <v>0</v>
      </c>
      <c r="M515" s="213">
        <v>733.12</v>
      </c>
      <c r="N515" s="213">
        <v>824.76</v>
      </c>
      <c r="O515" s="242">
        <f t="shared" si="47"/>
        <v>0.44690000000000507</v>
      </c>
      <c r="P515" s="242"/>
      <c r="Q515" s="179"/>
      <c r="R515" s="179"/>
      <c r="S515" s="179"/>
      <c r="T515" s="179"/>
      <c r="U515" s="179"/>
      <c r="V515" s="179"/>
      <c r="W515" s="179"/>
      <c r="X515" s="179"/>
      <c r="Y515" s="179"/>
      <c r="Z515" s="179"/>
      <c r="AA515" s="222"/>
      <c r="AB515" s="222"/>
      <c r="AC515" s="222"/>
      <c r="AD515" s="179"/>
      <c r="AE515" s="179"/>
      <c r="AF515" s="179"/>
      <c r="AG515" s="179"/>
      <c r="AH515" s="179"/>
      <c r="AI515" s="179"/>
      <c r="AJ515" s="179"/>
    </row>
    <row r="516" spans="2:36" x14ac:dyDescent="0.3">
      <c r="B516" s="224">
        <v>59300</v>
      </c>
      <c r="C516" s="209">
        <v>14956</v>
      </c>
      <c r="D516" s="206">
        <f t="shared" si="48"/>
        <v>0.25220910623946036</v>
      </c>
      <c r="E516" s="208">
        <f t="shared" si="49"/>
        <v>0.4</v>
      </c>
      <c r="F516" s="207">
        <v>0</v>
      </c>
      <c r="G516" s="207">
        <v>1196.48</v>
      </c>
      <c r="H516" s="207">
        <v>1346.04</v>
      </c>
      <c r="I516" s="214">
        <v>9194</v>
      </c>
      <c r="J516" s="211">
        <f t="shared" si="50"/>
        <v>0.15504215851602024</v>
      </c>
      <c r="K516" s="212">
        <f t="shared" si="51"/>
        <v>0.3</v>
      </c>
      <c r="L516" s="214">
        <v>0</v>
      </c>
      <c r="M516" s="213">
        <v>735.52</v>
      </c>
      <c r="N516" s="213">
        <v>827.46</v>
      </c>
      <c r="O516" s="242">
        <f t="shared" si="47"/>
        <v>0.43600000000000816</v>
      </c>
      <c r="P516" s="242"/>
      <c r="Q516" s="179"/>
      <c r="R516" s="179"/>
      <c r="S516" s="179"/>
      <c r="T516" s="179"/>
      <c r="U516" s="179"/>
      <c r="V516" s="179"/>
      <c r="W516" s="179"/>
      <c r="X516" s="179"/>
      <c r="Y516" s="179"/>
      <c r="Z516" s="179"/>
      <c r="AA516" s="222"/>
      <c r="AB516" s="222"/>
      <c r="AC516" s="222"/>
      <c r="AD516" s="179"/>
      <c r="AE516" s="179"/>
      <c r="AF516" s="179"/>
      <c r="AG516" s="179"/>
      <c r="AH516" s="179"/>
      <c r="AI516" s="179"/>
      <c r="AJ516" s="179"/>
    </row>
    <row r="517" spans="2:36" x14ac:dyDescent="0.3">
      <c r="B517" s="224">
        <v>59400</v>
      </c>
      <c r="C517" s="209">
        <v>14997</v>
      </c>
      <c r="D517" s="206">
        <f t="shared" si="48"/>
        <v>0.25247474747474746</v>
      </c>
      <c r="E517" s="208">
        <f t="shared" si="49"/>
        <v>0.41</v>
      </c>
      <c r="F517" s="207">
        <v>0</v>
      </c>
      <c r="G517" s="207">
        <v>1199.76</v>
      </c>
      <c r="H517" s="207">
        <v>1349.73</v>
      </c>
      <c r="I517" s="214">
        <v>9224</v>
      </c>
      <c r="J517" s="211">
        <f t="shared" si="50"/>
        <v>0.15528619528619528</v>
      </c>
      <c r="K517" s="212">
        <f t="shared" si="51"/>
        <v>0.3</v>
      </c>
      <c r="L517" s="214">
        <v>0</v>
      </c>
      <c r="M517" s="213">
        <v>737.92</v>
      </c>
      <c r="N517" s="213">
        <v>830.16</v>
      </c>
      <c r="O517" s="242">
        <f t="shared" ref="O517:O580" si="52">(C517+F517+H517-C516-F516-H516)/100</f>
        <v>0.44689999999999602</v>
      </c>
      <c r="P517" s="242"/>
      <c r="Q517" s="179"/>
      <c r="R517" s="179"/>
      <c r="S517" s="179"/>
      <c r="T517" s="179"/>
      <c r="U517" s="179"/>
      <c r="V517" s="179"/>
      <c r="W517" s="179"/>
      <c r="X517" s="179"/>
      <c r="Y517" s="179"/>
      <c r="Z517" s="179"/>
      <c r="AA517" s="222"/>
      <c r="AB517" s="222"/>
      <c r="AC517" s="222"/>
      <c r="AD517" s="179"/>
      <c r="AE517" s="179"/>
      <c r="AF517" s="179"/>
      <c r="AG517" s="179"/>
      <c r="AH517" s="179"/>
      <c r="AI517" s="179"/>
      <c r="AJ517" s="179"/>
    </row>
    <row r="518" spans="2:36" x14ac:dyDescent="0.3">
      <c r="B518" s="224">
        <v>59500</v>
      </c>
      <c r="C518" s="209">
        <v>15038</v>
      </c>
      <c r="D518" s="206">
        <f t="shared" si="48"/>
        <v>0.25273949579831934</v>
      </c>
      <c r="E518" s="208">
        <f t="shared" si="49"/>
        <v>0.41</v>
      </c>
      <c r="F518" s="207">
        <v>0</v>
      </c>
      <c r="G518" s="207">
        <v>1203.04</v>
      </c>
      <c r="H518" s="207">
        <v>1353.42</v>
      </c>
      <c r="I518" s="214">
        <v>9252</v>
      </c>
      <c r="J518" s="211">
        <f t="shared" si="50"/>
        <v>0.15549579831932772</v>
      </c>
      <c r="K518" s="212">
        <f t="shared" si="51"/>
        <v>0.28000000000000003</v>
      </c>
      <c r="L518" s="214">
        <v>0</v>
      </c>
      <c r="M518" s="213">
        <v>740.16</v>
      </c>
      <c r="N518" s="213">
        <v>832.68</v>
      </c>
      <c r="O518" s="242">
        <f t="shared" si="52"/>
        <v>0.44689999999998237</v>
      </c>
      <c r="P518" s="242"/>
      <c r="Q518" s="179"/>
      <c r="R518" s="179"/>
      <c r="S518" s="179"/>
      <c r="T518" s="179"/>
      <c r="U518" s="179"/>
      <c r="V518" s="179"/>
      <c r="W518" s="179"/>
      <c r="X518" s="179"/>
      <c r="Y518" s="179"/>
      <c r="Z518" s="179"/>
      <c r="AA518" s="222"/>
      <c r="AB518" s="222"/>
      <c r="AC518" s="222"/>
      <c r="AD518" s="179"/>
      <c r="AE518" s="179"/>
      <c r="AF518" s="179"/>
      <c r="AG518" s="179"/>
      <c r="AH518" s="179"/>
      <c r="AI518" s="179"/>
      <c r="AJ518" s="179"/>
    </row>
    <row r="519" spans="2:36" x14ac:dyDescent="0.3">
      <c r="B519" s="224">
        <v>59600</v>
      </c>
      <c r="C519" s="209">
        <v>15078</v>
      </c>
      <c r="D519" s="206">
        <f t="shared" si="48"/>
        <v>0.25298657718120804</v>
      </c>
      <c r="E519" s="208">
        <f t="shared" si="49"/>
        <v>0.4</v>
      </c>
      <c r="F519" s="207">
        <v>0</v>
      </c>
      <c r="G519" s="207">
        <v>1206.24</v>
      </c>
      <c r="H519" s="207">
        <v>1357.02</v>
      </c>
      <c r="I519" s="214">
        <v>9282</v>
      </c>
      <c r="J519" s="211">
        <f t="shared" si="50"/>
        <v>0.15573825503355704</v>
      </c>
      <c r="K519" s="212">
        <f t="shared" si="51"/>
        <v>0.3</v>
      </c>
      <c r="L519" s="214">
        <v>0</v>
      </c>
      <c r="M519" s="213">
        <v>742.56</v>
      </c>
      <c r="N519" s="213">
        <v>835.38</v>
      </c>
      <c r="O519" s="242">
        <f t="shared" si="52"/>
        <v>0.43600000000000366</v>
      </c>
      <c r="P519" s="242"/>
      <c r="Q519" s="179"/>
      <c r="R519" s="179"/>
      <c r="S519" s="179"/>
      <c r="T519" s="179"/>
      <c r="U519" s="179"/>
      <c r="V519" s="179"/>
      <c r="W519" s="179"/>
      <c r="X519" s="179"/>
      <c r="Y519" s="179"/>
      <c r="Z519" s="179"/>
      <c r="AA519" s="222"/>
      <c r="AB519" s="222"/>
      <c r="AC519" s="222"/>
      <c r="AD519" s="179"/>
      <c r="AE519" s="179"/>
      <c r="AF519" s="179"/>
      <c r="AG519" s="179"/>
      <c r="AH519" s="179"/>
      <c r="AI519" s="179"/>
      <c r="AJ519" s="179"/>
    </row>
    <row r="520" spans="2:36" x14ac:dyDescent="0.3">
      <c r="B520" s="224">
        <v>59700</v>
      </c>
      <c r="C520" s="209">
        <v>15119</v>
      </c>
      <c r="D520" s="206">
        <f t="shared" si="48"/>
        <v>0.25324958123953101</v>
      </c>
      <c r="E520" s="208">
        <f t="shared" si="49"/>
        <v>0.41</v>
      </c>
      <c r="F520" s="207">
        <v>0</v>
      </c>
      <c r="G520" s="207">
        <v>1209.52</v>
      </c>
      <c r="H520" s="207">
        <v>1360.71</v>
      </c>
      <c r="I520" s="214">
        <v>9312</v>
      </c>
      <c r="J520" s="211">
        <f t="shared" si="50"/>
        <v>0.15597989949748745</v>
      </c>
      <c r="K520" s="212">
        <f t="shared" si="51"/>
        <v>0.3</v>
      </c>
      <c r="L520" s="214">
        <v>0</v>
      </c>
      <c r="M520" s="213">
        <v>744.96</v>
      </c>
      <c r="N520" s="213">
        <v>838.08</v>
      </c>
      <c r="O520" s="242">
        <f t="shared" si="52"/>
        <v>0.44689999999999147</v>
      </c>
      <c r="P520" s="242"/>
      <c r="Q520" s="179"/>
      <c r="R520" s="179"/>
      <c r="S520" s="179"/>
      <c r="T520" s="179"/>
      <c r="U520" s="179"/>
      <c r="V520" s="179"/>
      <c r="W520" s="179"/>
      <c r="X520" s="179"/>
      <c r="Y520" s="179"/>
      <c r="Z520" s="179"/>
      <c r="AA520" s="222"/>
      <c r="AB520" s="222"/>
      <c r="AC520" s="222"/>
      <c r="AD520" s="179"/>
      <c r="AE520" s="179"/>
      <c r="AF520" s="179"/>
      <c r="AG520" s="179"/>
      <c r="AH520" s="179"/>
      <c r="AI520" s="179"/>
      <c r="AJ520" s="179"/>
    </row>
    <row r="521" spans="2:36" x14ac:dyDescent="0.3">
      <c r="B521" s="224">
        <v>59800</v>
      </c>
      <c r="C521" s="209">
        <v>15160</v>
      </c>
      <c r="D521" s="206">
        <f t="shared" si="48"/>
        <v>0.2535117056856187</v>
      </c>
      <c r="E521" s="208">
        <f t="shared" si="49"/>
        <v>0.41</v>
      </c>
      <c r="F521" s="207">
        <v>0</v>
      </c>
      <c r="G521" s="207">
        <v>1212.8</v>
      </c>
      <c r="H521" s="207">
        <v>1364.4</v>
      </c>
      <c r="I521" s="214">
        <v>9340</v>
      </c>
      <c r="J521" s="211">
        <f t="shared" si="50"/>
        <v>0.15618729096989967</v>
      </c>
      <c r="K521" s="212">
        <f t="shared" si="51"/>
        <v>0.28000000000000003</v>
      </c>
      <c r="L521" s="214">
        <v>0</v>
      </c>
      <c r="M521" s="213">
        <v>747.2</v>
      </c>
      <c r="N521" s="213">
        <v>840.6</v>
      </c>
      <c r="O521" s="242">
        <f t="shared" si="52"/>
        <v>0.44690000000001417</v>
      </c>
      <c r="P521" s="242"/>
      <c r="Q521" s="179"/>
      <c r="R521" s="179"/>
      <c r="S521" s="179"/>
      <c r="T521" s="179"/>
      <c r="U521" s="179"/>
      <c r="V521" s="179"/>
      <c r="W521" s="179"/>
      <c r="X521" s="179"/>
      <c r="Y521" s="179"/>
      <c r="Z521" s="179"/>
      <c r="AA521" s="222"/>
      <c r="AB521" s="222"/>
      <c r="AC521" s="222"/>
      <c r="AD521" s="179"/>
      <c r="AE521" s="179"/>
      <c r="AF521" s="179"/>
      <c r="AG521" s="179"/>
      <c r="AH521" s="179"/>
      <c r="AI521" s="179"/>
      <c r="AJ521" s="179"/>
    </row>
    <row r="522" spans="2:36" x14ac:dyDescent="0.3">
      <c r="B522" s="224">
        <v>59900</v>
      </c>
      <c r="C522" s="209">
        <v>15201</v>
      </c>
      <c r="D522" s="206">
        <f t="shared" si="48"/>
        <v>0.25377295492487478</v>
      </c>
      <c r="E522" s="208">
        <f t="shared" si="49"/>
        <v>0.41</v>
      </c>
      <c r="F522" s="207">
        <v>0</v>
      </c>
      <c r="G522" s="207">
        <v>1216.08</v>
      </c>
      <c r="H522" s="207">
        <v>1368.09</v>
      </c>
      <c r="I522" s="214">
        <v>9370</v>
      </c>
      <c r="J522" s="211">
        <f t="shared" si="50"/>
        <v>0.15642737896494158</v>
      </c>
      <c r="K522" s="212">
        <f t="shared" si="51"/>
        <v>0.3</v>
      </c>
      <c r="L522" s="214">
        <v>0</v>
      </c>
      <c r="M522" s="213">
        <v>749.6</v>
      </c>
      <c r="N522" s="213">
        <v>843.3</v>
      </c>
      <c r="O522" s="242">
        <f t="shared" si="52"/>
        <v>0.44690000000000052</v>
      </c>
      <c r="P522" s="242"/>
      <c r="Q522" s="179"/>
      <c r="R522" s="179"/>
      <c r="S522" s="179"/>
      <c r="T522" s="179"/>
      <c r="U522" s="179"/>
      <c r="V522" s="179"/>
      <c r="W522" s="179"/>
      <c r="X522" s="179"/>
      <c r="Y522" s="179"/>
      <c r="Z522" s="179"/>
      <c r="AA522" s="222"/>
      <c r="AB522" s="222"/>
      <c r="AC522" s="222"/>
      <c r="AD522" s="179"/>
      <c r="AE522" s="179"/>
      <c r="AF522" s="179"/>
      <c r="AG522" s="179"/>
      <c r="AH522" s="179"/>
      <c r="AI522" s="179"/>
      <c r="AJ522" s="179"/>
    </row>
    <row r="523" spans="2:36" x14ac:dyDescent="0.3">
      <c r="B523" s="224">
        <v>60000</v>
      </c>
      <c r="C523" s="209">
        <v>15242</v>
      </c>
      <c r="D523" s="206">
        <f t="shared" si="48"/>
        <v>0.25403333333333333</v>
      </c>
      <c r="E523" s="208">
        <f t="shared" si="49"/>
        <v>0.41</v>
      </c>
      <c r="F523" s="207">
        <v>0</v>
      </c>
      <c r="G523" s="207">
        <v>1219.3599999999999</v>
      </c>
      <c r="H523" s="207">
        <v>1371.78</v>
      </c>
      <c r="I523" s="214">
        <v>9400</v>
      </c>
      <c r="J523" s="211">
        <f t="shared" si="50"/>
        <v>0.15666666666666668</v>
      </c>
      <c r="K523" s="212">
        <f t="shared" si="51"/>
        <v>0.3</v>
      </c>
      <c r="L523" s="214">
        <v>0</v>
      </c>
      <c r="M523" s="213">
        <v>752</v>
      </c>
      <c r="N523" s="213">
        <v>846</v>
      </c>
      <c r="O523" s="242">
        <f t="shared" si="52"/>
        <v>0.44689999999998919</v>
      </c>
      <c r="P523" s="242"/>
      <c r="Q523" s="179"/>
      <c r="R523" s="179"/>
      <c r="S523" s="179"/>
      <c r="T523" s="179"/>
      <c r="U523" s="179"/>
      <c r="V523" s="179"/>
      <c r="W523" s="179"/>
      <c r="X523" s="179"/>
      <c r="Y523" s="179"/>
      <c r="Z523" s="179"/>
      <c r="AA523" s="222"/>
      <c r="AB523" s="222"/>
      <c r="AC523" s="222"/>
      <c r="AD523" s="179"/>
      <c r="AE523" s="179"/>
      <c r="AF523" s="179"/>
      <c r="AG523" s="179"/>
      <c r="AH523" s="179"/>
      <c r="AI523" s="179"/>
      <c r="AJ523" s="179"/>
    </row>
    <row r="524" spans="2:36" x14ac:dyDescent="0.3">
      <c r="B524" s="224">
        <v>60100</v>
      </c>
      <c r="C524" s="209">
        <v>15283</v>
      </c>
      <c r="D524" s="206">
        <f t="shared" si="48"/>
        <v>0.25429284525790352</v>
      </c>
      <c r="E524" s="208">
        <f t="shared" si="49"/>
        <v>0.41</v>
      </c>
      <c r="F524" s="207">
        <v>0</v>
      </c>
      <c r="G524" s="207">
        <v>1222.6400000000001</v>
      </c>
      <c r="H524" s="207">
        <v>1375.47</v>
      </c>
      <c r="I524" s="214">
        <v>9428</v>
      </c>
      <c r="J524" s="211">
        <f t="shared" si="50"/>
        <v>0.15687188019966722</v>
      </c>
      <c r="K524" s="212">
        <f t="shared" si="51"/>
        <v>0.28000000000000003</v>
      </c>
      <c r="L524" s="214">
        <v>0</v>
      </c>
      <c r="M524" s="213">
        <v>754.24</v>
      </c>
      <c r="N524" s="213">
        <v>848.52</v>
      </c>
      <c r="O524" s="242">
        <f t="shared" si="52"/>
        <v>0.4469000000000119</v>
      </c>
      <c r="P524" s="242"/>
      <c r="Q524" s="179"/>
      <c r="R524" s="179"/>
      <c r="S524" s="179"/>
      <c r="T524" s="179"/>
      <c r="U524" s="179"/>
      <c r="V524" s="179"/>
      <c r="W524" s="179"/>
      <c r="X524" s="179"/>
      <c r="Y524" s="179"/>
      <c r="Z524" s="179"/>
      <c r="AA524" s="222"/>
      <c r="AB524" s="222"/>
      <c r="AC524" s="222"/>
      <c r="AD524" s="179"/>
      <c r="AE524" s="179"/>
      <c r="AF524" s="179"/>
      <c r="AG524" s="179"/>
      <c r="AH524" s="179"/>
      <c r="AI524" s="179"/>
      <c r="AJ524" s="179"/>
    </row>
    <row r="525" spans="2:36" x14ac:dyDescent="0.3">
      <c r="B525" s="224">
        <v>60200</v>
      </c>
      <c r="C525" s="209">
        <v>15324</v>
      </c>
      <c r="D525" s="206">
        <f t="shared" si="48"/>
        <v>0.25455149501661128</v>
      </c>
      <c r="E525" s="208">
        <f t="shared" si="49"/>
        <v>0.41</v>
      </c>
      <c r="F525" s="207">
        <v>0</v>
      </c>
      <c r="G525" s="207">
        <v>1225.92</v>
      </c>
      <c r="H525" s="207">
        <v>1379.16</v>
      </c>
      <c r="I525" s="214">
        <v>9458</v>
      </c>
      <c r="J525" s="211">
        <f t="shared" si="50"/>
        <v>0.15710963455149501</v>
      </c>
      <c r="K525" s="212">
        <f t="shared" si="51"/>
        <v>0.3</v>
      </c>
      <c r="L525" s="214">
        <v>0</v>
      </c>
      <c r="M525" s="213">
        <v>756.64</v>
      </c>
      <c r="N525" s="213">
        <v>851.22</v>
      </c>
      <c r="O525" s="242">
        <f t="shared" si="52"/>
        <v>0.4468999999999983</v>
      </c>
      <c r="P525" s="242"/>
      <c r="Q525" s="179"/>
      <c r="R525" s="179"/>
      <c r="S525" s="179"/>
      <c r="T525" s="179"/>
      <c r="U525" s="179"/>
      <c r="V525" s="179"/>
      <c r="W525" s="179"/>
      <c r="X525" s="179"/>
      <c r="Y525" s="179"/>
      <c r="Z525" s="179"/>
      <c r="AA525" s="222"/>
      <c r="AB525" s="222"/>
      <c r="AC525" s="222"/>
      <c r="AD525" s="179"/>
      <c r="AE525" s="179"/>
      <c r="AF525" s="179"/>
      <c r="AG525" s="179"/>
      <c r="AH525" s="179"/>
      <c r="AI525" s="179"/>
      <c r="AJ525" s="179"/>
    </row>
    <row r="526" spans="2:36" x14ac:dyDescent="0.3">
      <c r="B526" s="224">
        <v>60300</v>
      </c>
      <c r="C526" s="209">
        <v>15365</v>
      </c>
      <c r="D526" s="206">
        <f t="shared" si="48"/>
        <v>0.25480928689883914</v>
      </c>
      <c r="E526" s="208">
        <f t="shared" si="49"/>
        <v>0.41</v>
      </c>
      <c r="F526" s="207">
        <v>0</v>
      </c>
      <c r="G526" s="207">
        <v>1229.2</v>
      </c>
      <c r="H526" s="207">
        <v>1382.85</v>
      </c>
      <c r="I526" s="214">
        <v>9488</v>
      </c>
      <c r="J526" s="211">
        <f t="shared" si="50"/>
        <v>0.15734660033167497</v>
      </c>
      <c r="K526" s="212">
        <f t="shared" si="51"/>
        <v>0.3</v>
      </c>
      <c r="L526" s="214">
        <v>0</v>
      </c>
      <c r="M526" s="213">
        <v>759.04</v>
      </c>
      <c r="N526" s="213">
        <v>853.92</v>
      </c>
      <c r="O526" s="242">
        <f t="shared" si="52"/>
        <v>0.44689999999998464</v>
      </c>
      <c r="P526" s="242"/>
      <c r="Q526" s="179"/>
      <c r="R526" s="179"/>
      <c r="S526" s="179"/>
      <c r="T526" s="179"/>
      <c r="U526" s="179"/>
      <c r="V526" s="179"/>
      <c r="W526" s="179"/>
      <c r="X526" s="179"/>
      <c r="Y526" s="179"/>
      <c r="Z526" s="179"/>
      <c r="AA526" s="222"/>
      <c r="AB526" s="222"/>
      <c r="AC526" s="222"/>
      <c r="AD526" s="179"/>
      <c r="AE526" s="179"/>
      <c r="AF526" s="179"/>
      <c r="AG526" s="179"/>
      <c r="AH526" s="179"/>
      <c r="AI526" s="179"/>
      <c r="AJ526" s="179"/>
    </row>
    <row r="527" spans="2:36" x14ac:dyDescent="0.3">
      <c r="B527" s="224">
        <v>60400</v>
      </c>
      <c r="C527" s="209">
        <v>15406</v>
      </c>
      <c r="D527" s="206">
        <f t="shared" si="48"/>
        <v>0.25506622516556293</v>
      </c>
      <c r="E527" s="208">
        <f t="shared" si="49"/>
        <v>0.41</v>
      </c>
      <c r="F527" s="207">
        <v>0</v>
      </c>
      <c r="G527" s="207">
        <v>1232.48</v>
      </c>
      <c r="H527" s="207">
        <v>1386.54</v>
      </c>
      <c r="I527" s="214">
        <v>9516</v>
      </c>
      <c r="J527" s="211">
        <f t="shared" si="50"/>
        <v>0.15754966887417218</v>
      </c>
      <c r="K527" s="212">
        <f t="shared" si="51"/>
        <v>0.28000000000000003</v>
      </c>
      <c r="L527" s="214">
        <v>0</v>
      </c>
      <c r="M527" s="213">
        <v>761.28</v>
      </c>
      <c r="N527" s="213">
        <v>856.44</v>
      </c>
      <c r="O527" s="242">
        <f t="shared" si="52"/>
        <v>0.44690000000000962</v>
      </c>
      <c r="P527" s="242"/>
      <c r="Q527" s="179"/>
      <c r="R527" s="179"/>
      <c r="S527" s="179"/>
      <c r="T527" s="179"/>
      <c r="U527" s="179"/>
      <c r="V527" s="179"/>
      <c r="W527" s="179"/>
      <c r="X527" s="179"/>
      <c r="Y527" s="179"/>
      <c r="Z527" s="179"/>
      <c r="AA527" s="222"/>
      <c r="AB527" s="222"/>
      <c r="AC527" s="222"/>
      <c r="AD527" s="179"/>
      <c r="AE527" s="179"/>
      <c r="AF527" s="179"/>
      <c r="AG527" s="179"/>
      <c r="AH527" s="179"/>
      <c r="AI527" s="179"/>
      <c r="AJ527" s="179"/>
    </row>
    <row r="528" spans="2:36" x14ac:dyDescent="0.3">
      <c r="B528" s="224">
        <v>60500</v>
      </c>
      <c r="C528" s="209">
        <v>15447</v>
      </c>
      <c r="D528" s="206">
        <f t="shared" si="48"/>
        <v>0.25532231404958677</v>
      </c>
      <c r="E528" s="208">
        <f t="shared" si="49"/>
        <v>0.41</v>
      </c>
      <c r="F528" s="207">
        <v>0</v>
      </c>
      <c r="G528" s="207">
        <v>1235.76</v>
      </c>
      <c r="H528" s="207">
        <v>1390.23</v>
      </c>
      <c r="I528" s="214">
        <v>9546</v>
      </c>
      <c r="J528" s="211">
        <f t="shared" si="50"/>
        <v>0.15778512396694214</v>
      </c>
      <c r="K528" s="212">
        <f t="shared" si="51"/>
        <v>0.3</v>
      </c>
      <c r="L528" s="214">
        <v>0</v>
      </c>
      <c r="M528" s="213">
        <v>763.68</v>
      </c>
      <c r="N528" s="213">
        <v>859.14</v>
      </c>
      <c r="O528" s="242">
        <f t="shared" si="52"/>
        <v>0.44689999999999602</v>
      </c>
      <c r="P528" s="242"/>
      <c r="Q528" s="179"/>
      <c r="R528" s="179"/>
      <c r="S528" s="179"/>
      <c r="T528" s="179"/>
      <c r="U528" s="179"/>
      <c r="V528" s="179"/>
      <c r="W528" s="179"/>
      <c r="X528" s="179"/>
      <c r="Y528" s="179"/>
      <c r="Z528" s="179"/>
      <c r="AA528" s="222"/>
      <c r="AB528" s="222"/>
      <c r="AC528" s="222"/>
      <c r="AD528" s="179"/>
      <c r="AE528" s="179"/>
      <c r="AF528" s="179"/>
      <c r="AG528" s="179"/>
      <c r="AH528" s="179"/>
      <c r="AI528" s="179"/>
      <c r="AJ528" s="179"/>
    </row>
    <row r="529" spans="2:36" x14ac:dyDescent="0.3">
      <c r="B529" s="224">
        <v>60600</v>
      </c>
      <c r="C529" s="209">
        <v>15488</v>
      </c>
      <c r="D529" s="206">
        <f t="shared" si="48"/>
        <v>0.25557755775577556</v>
      </c>
      <c r="E529" s="208">
        <f t="shared" si="49"/>
        <v>0.41</v>
      </c>
      <c r="F529" s="207">
        <v>0</v>
      </c>
      <c r="G529" s="207">
        <v>1239.04</v>
      </c>
      <c r="H529" s="207">
        <v>1393.92</v>
      </c>
      <c r="I529" s="214">
        <v>9576</v>
      </c>
      <c r="J529" s="211">
        <f t="shared" si="50"/>
        <v>0.15801980198019802</v>
      </c>
      <c r="K529" s="212">
        <f t="shared" si="51"/>
        <v>0.3</v>
      </c>
      <c r="L529" s="214">
        <v>0</v>
      </c>
      <c r="M529" s="213">
        <v>766.08</v>
      </c>
      <c r="N529" s="213">
        <v>861.84</v>
      </c>
      <c r="O529" s="242">
        <f t="shared" si="52"/>
        <v>0.44689999999998237</v>
      </c>
      <c r="P529" s="242"/>
      <c r="Q529" s="179"/>
      <c r="R529" s="179"/>
      <c r="S529" s="179"/>
      <c r="T529" s="179"/>
      <c r="U529" s="179"/>
      <c r="V529" s="179"/>
      <c r="W529" s="179"/>
      <c r="X529" s="179"/>
      <c r="Y529" s="179"/>
      <c r="Z529" s="179"/>
      <c r="AA529" s="222"/>
      <c r="AB529" s="222"/>
      <c r="AC529" s="222"/>
      <c r="AD529" s="179"/>
      <c r="AE529" s="179"/>
      <c r="AF529" s="179"/>
      <c r="AG529" s="179"/>
      <c r="AH529" s="179"/>
      <c r="AI529" s="179"/>
      <c r="AJ529" s="179"/>
    </row>
    <row r="530" spans="2:36" x14ac:dyDescent="0.3">
      <c r="B530" s="224">
        <v>60700</v>
      </c>
      <c r="C530" s="209">
        <v>15529</v>
      </c>
      <c r="D530" s="206">
        <f t="shared" si="48"/>
        <v>0.25583196046128504</v>
      </c>
      <c r="E530" s="208">
        <f t="shared" si="49"/>
        <v>0.41</v>
      </c>
      <c r="F530" s="207">
        <v>0</v>
      </c>
      <c r="G530" s="207">
        <v>1242.32</v>
      </c>
      <c r="H530" s="207">
        <v>1397.61</v>
      </c>
      <c r="I530" s="214">
        <v>9606</v>
      </c>
      <c r="J530" s="211">
        <f t="shared" si="50"/>
        <v>0.15825370675453049</v>
      </c>
      <c r="K530" s="212">
        <f t="shared" si="51"/>
        <v>0.3</v>
      </c>
      <c r="L530" s="214">
        <v>0</v>
      </c>
      <c r="M530" s="213">
        <v>768.48</v>
      </c>
      <c r="N530" s="213">
        <v>864.54</v>
      </c>
      <c r="O530" s="242">
        <f t="shared" si="52"/>
        <v>0.44690000000000507</v>
      </c>
      <c r="P530" s="242"/>
      <c r="Q530" s="179"/>
      <c r="R530" s="179"/>
      <c r="S530" s="179"/>
      <c r="T530" s="179"/>
      <c r="U530" s="179"/>
      <c r="V530" s="179"/>
      <c r="W530" s="179"/>
      <c r="X530" s="179"/>
      <c r="Y530" s="179"/>
      <c r="Z530" s="179"/>
      <c r="AA530" s="222"/>
      <c r="AB530" s="222"/>
      <c r="AC530" s="222"/>
      <c r="AD530" s="179"/>
      <c r="AE530" s="179"/>
      <c r="AF530" s="179"/>
      <c r="AG530" s="179"/>
      <c r="AH530" s="179"/>
      <c r="AI530" s="179"/>
      <c r="AJ530" s="179"/>
    </row>
    <row r="531" spans="2:36" x14ac:dyDescent="0.3">
      <c r="B531" s="224">
        <v>60800</v>
      </c>
      <c r="C531" s="209">
        <v>15570</v>
      </c>
      <c r="D531" s="206">
        <f t="shared" si="48"/>
        <v>0.25608552631578946</v>
      </c>
      <c r="E531" s="208">
        <f t="shared" si="49"/>
        <v>0.41</v>
      </c>
      <c r="F531" s="207">
        <v>0</v>
      </c>
      <c r="G531" s="207">
        <v>1245.5999999999999</v>
      </c>
      <c r="H531" s="207">
        <v>1401.3</v>
      </c>
      <c r="I531" s="214">
        <v>9634</v>
      </c>
      <c r="J531" s="211">
        <f t="shared" si="50"/>
        <v>0.15845394736842106</v>
      </c>
      <c r="K531" s="212">
        <f t="shared" si="51"/>
        <v>0.28000000000000003</v>
      </c>
      <c r="L531" s="214">
        <v>0</v>
      </c>
      <c r="M531" s="213">
        <v>770.72</v>
      </c>
      <c r="N531" s="213">
        <v>867.06</v>
      </c>
      <c r="O531" s="242">
        <f t="shared" si="52"/>
        <v>0.44689999999999375</v>
      </c>
      <c r="P531" s="242"/>
      <c r="Q531" s="179"/>
      <c r="R531" s="179"/>
      <c r="S531" s="179"/>
      <c r="T531" s="179"/>
      <c r="U531" s="179"/>
      <c r="V531" s="179"/>
      <c r="W531" s="179"/>
      <c r="X531" s="179"/>
      <c r="Y531" s="179"/>
      <c r="Z531" s="179"/>
      <c r="AA531" s="222"/>
      <c r="AB531" s="222"/>
      <c r="AC531" s="222"/>
      <c r="AD531" s="179"/>
      <c r="AE531" s="179"/>
      <c r="AF531" s="179"/>
      <c r="AG531" s="179"/>
      <c r="AH531" s="179"/>
      <c r="AI531" s="179"/>
      <c r="AJ531" s="179"/>
    </row>
    <row r="532" spans="2:36" x14ac:dyDescent="0.3">
      <c r="B532" s="224">
        <v>60900</v>
      </c>
      <c r="C532" s="209">
        <v>15612</v>
      </c>
      <c r="D532" s="206">
        <f t="shared" si="48"/>
        <v>0.25635467980295568</v>
      </c>
      <c r="E532" s="208">
        <f t="shared" si="49"/>
        <v>0.42</v>
      </c>
      <c r="F532" s="207">
        <v>0</v>
      </c>
      <c r="G532" s="207">
        <v>1248.96</v>
      </c>
      <c r="H532" s="207">
        <v>1405.08</v>
      </c>
      <c r="I532" s="214">
        <v>9664</v>
      </c>
      <c r="J532" s="211">
        <f t="shared" si="50"/>
        <v>0.1586863711001642</v>
      </c>
      <c r="K532" s="212">
        <f t="shared" si="51"/>
        <v>0.3</v>
      </c>
      <c r="L532" s="214">
        <v>0</v>
      </c>
      <c r="M532" s="213">
        <v>773.12</v>
      </c>
      <c r="N532" s="213">
        <v>869.76</v>
      </c>
      <c r="O532" s="242">
        <f t="shared" si="52"/>
        <v>0.45780000000001791</v>
      </c>
      <c r="P532" s="242"/>
      <c r="Q532" s="179"/>
      <c r="R532" s="179"/>
      <c r="S532" s="179"/>
      <c r="T532" s="179"/>
      <c r="U532" s="179"/>
      <c r="V532" s="179"/>
      <c r="W532" s="179"/>
      <c r="X532" s="179"/>
      <c r="Y532" s="179"/>
      <c r="Z532" s="179"/>
      <c r="AA532" s="222"/>
      <c r="AB532" s="222"/>
      <c r="AC532" s="222"/>
      <c r="AD532" s="179"/>
      <c r="AE532" s="179"/>
      <c r="AF532" s="179"/>
      <c r="AG532" s="179"/>
      <c r="AH532" s="179"/>
      <c r="AI532" s="179"/>
      <c r="AJ532" s="179"/>
    </row>
    <row r="533" spans="2:36" x14ac:dyDescent="0.3">
      <c r="B533" s="224">
        <v>61000</v>
      </c>
      <c r="C533" s="209">
        <v>15653</v>
      </c>
      <c r="D533" s="206">
        <f t="shared" si="48"/>
        <v>0.25660655737704918</v>
      </c>
      <c r="E533" s="208">
        <f t="shared" si="49"/>
        <v>0.41</v>
      </c>
      <c r="F533" s="207">
        <v>0</v>
      </c>
      <c r="G533" s="207">
        <v>1252.24</v>
      </c>
      <c r="H533" s="207">
        <v>1408.77</v>
      </c>
      <c r="I533" s="214">
        <v>9694</v>
      </c>
      <c r="J533" s="211">
        <f t="shared" si="50"/>
        <v>0.15891803278688524</v>
      </c>
      <c r="K533" s="212">
        <f t="shared" si="51"/>
        <v>0.3</v>
      </c>
      <c r="L533" s="214">
        <v>0</v>
      </c>
      <c r="M533" s="213">
        <v>775.52</v>
      </c>
      <c r="N533" s="213">
        <v>872.46</v>
      </c>
      <c r="O533" s="242">
        <f t="shared" si="52"/>
        <v>0.44690000000000507</v>
      </c>
      <c r="P533" s="242"/>
      <c r="Q533" s="179"/>
      <c r="R533" s="179"/>
      <c r="S533" s="179"/>
      <c r="T533" s="179"/>
      <c r="U533" s="179"/>
      <c r="V533" s="179"/>
      <c r="W533" s="179"/>
      <c r="X533" s="179"/>
      <c r="Y533" s="179"/>
      <c r="Z533" s="179"/>
      <c r="AA533" s="222"/>
      <c r="AB533" s="222"/>
      <c r="AC533" s="222"/>
      <c r="AD533" s="179"/>
      <c r="AE533" s="179"/>
      <c r="AF533" s="179"/>
      <c r="AG533" s="179"/>
      <c r="AH533" s="179"/>
      <c r="AI533" s="179"/>
      <c r="AJ533" s="179"/>
    </row>
    <row r="534" spans="2:36" x14ac:dyDescent="0.3">
      <c r="B534" s="224">
        <v>61100</v>
      </c>
      <c r="C534" s="209">
        <v>15694</v>
      </c>
      <c r="D534" s="206">
        <f t="shared" si="48"/>
        <v>0.25685761047463174</v>
      </c>
      <c r="E534" s="208">
        <f t="shared" si="49"/>
        <v>0.41</v>
      </c>
      <c r="F534" s="207">
        <v>0</v>
      </c>
      <c r="G534" s="207">
        <v>1255.52</v>
      </c>
      <c r="H534" s="207">
        <v>1412.46</v>
      </c>
      <c r="I534" s="214">
        <v>9724</v>
      </c>
      <c r="J534" s="211">
        <f t="shared" si="50"/>
        <v>0.15914893617021278</v>
      </c>
      <c r="K534" s="212">
        <f t="shared" si="51"/>
        <v>0.3</v>
      </c>
      <c r="L534" s="214">
        <v>0</v>
      </c>
      <c r="M534" s="213">
        <v>777.92</v>
      </c>
      <c r="N534" s="213">
        <v>875.16</v>
      </c>
      <c r="O534" s="242">
        <f t="shared" si="52"/>
        <v>0.44689999999999147</v>
      </c>
      <c r="P534" s="242"/>
      <c r="Q534" s="179"/>
      <c r="R534" s="179"/>
      <c r="S534" s="179"/>
      <c r="T534" s="179"/>
      <c r="U534" s="179"/>
      <c r="V534" s="179"/>
      <c r="W534" s="179"/>
      <c r="X534" s="179"/>
      <c r="Y534" s="179"/>
      <c r="Z534" s="179"/>
      <c r="AA534" s="222"/>
      <c r="AB534" s="222"/>
      <c r="AC534" s="222"/>
      <c r="AD534" s="179"/>
      <c r="AE534" s="179"/>
      <c r="AF534" s="179"/>
      <c r="AG534" s="179"/>
      <c r="AH534" s="179"/>
      <c r="AI534" s="179"/>
      <c r="AJ534" s="179"/>
    </row>
    <row r="535" spans="2:36" x14ac:dyDescent="0.3">
      <c r="B535" s="224">
        <v>61200</v>
      </c>
      <c r="C535" s="209">
        <v>15736</v>
      </c>
      <c r="D535" s="206">
        <f t="shared" si="48"/>
        <v>0.25712418300653594</v>
      </c>
      <c r="E535" s="208">
        <f t="shared" si="49"/>
        <v>0.42</v>
      </c>
      <c r="F535" s="207">
        <v>0</v>
      </c>
      <c r="G535" s="207">
        <v>1258.8800000000001</v>
      </c>
      <c r="H535" s="207">
        <v>1416.24</v>
      </c>
      <c r="I535" s="214">
        <v>9752</v>
      </c>
      <c r="J535" s="211">
        <f t="shared" si="50"/>
        <v>0.15934640522875818</v>
      </c>
      <c r="K535" s="212">
        <f t="shared" si="51"/>
        <v>0.28000000000000003</v>
      </c>
      <c r="L535" s="214">
        <v>0</v>
      </c>
      <c r="M535" s="213">
        <v>780.16</v>
      </c>
      <c r="N535" s="213">
        <v>877.68</v>
      </c>
      <c r="O535" s="242">
        <f t="shared" si="52"/>
        <v>0.45780000000001564</v>
      </c>
      <c r="P535" s="242"/>
      <c r="Q535" s="179"/>
      <c r="R535" s="179"/>
      <c r="S535" s="179"/>
      <c r="T535" s="179"/>
      <c r="U535" s="179"/>
      <c r="V535" s="179"/>
      <c r="W535" s="179"/>
      <c r="X535" s="179"/>
      <c r="Y535" s="179"/>
      <c r="Z535" s="179"/>
      <c r="AA535" s="222"/>
      <c r="AB535" s="222"/>
      <c r="AC535" s="222"/>
      <c r="AD535" s="179"/>
      <c r="AE535" s="179"/>
      <c r="AF535" s="179"/>
      <c r="AG535" s="179"/>
      <c r="AH535" s="179"/>
      <c r="AI535" s="179"/>
      <c r="AJ535" s="179"/>
    </row>
    <row r="536" spans="2:36" x14ac:dyDescent="0.3">
      <c r="B536" s="224">
        <v>61300</v>
      </c>
      <c r="C536" s="209">
        <v>15777</v>
      </c>
      <c r="D536" s="206">
        <f t="shared" ref="D536:D599" si="53">C536/B536</f>
        <v>0.257373572593801</v>
      </c>
      <c r="E536" s="208">
        <f t="shared" ref="E536:E599" si="54">(C536-C535)/(B536-B535)</f>
        <v>0.41</v>
      </c>
      <c r="F536" s="207">
        <v>0</v>
      </c>
      <c r="G536" s="207">
        <v>1262.1600000000001</v>
      </c>
      <c r="H536" s="207">
        <v>1419.93</v>
      </c>
      <c r="I536" s="214">
        <v>9782</v>
      </c>
      <c r="J536" s="211">
        <f t="shared" si="50"/>
        <v>0.15957585644371941</v>
      </c>
      <c r="K536" s="212">
        <f t="shared" si="51"/>
        <v>0.3</v>
      </c>
      <c r="L536" s="214">
        <v>0</v>
      </c>
      <c r="M536" s="213">
        <v>782.56</v>
      </c>
      <c r="N536" s="213">
        <v>880.38</v>
      </c>
      <c r="O536" s="242">
        <f t="shared" si="52"/>
        <v>0.4469000000000028</v>
      </c>
      <c r="P536" s="242"/>
      <c r="Q536" s="179"/>
      <c r="R536" s="179"/>
      <c r="S536" s="179"/>
      <c r="T536" s="179"/>
      <c r="U536" s="179"/>
      <c r="V536" s="179"/>
      <c r="W536" s="179"/>
      <c r="X536" s="179"/>
      <c r="Y536" s="179"/>
      <c r="Z536" s="179"/>
      <c r="AA536" s="222"/>
      <c r="AB536" s="222"/>
      <c r="AC536" s="222"/>
      <c r="AD536" s="179"/>
      <c r="AE536" s="179"/>
      <c r="AF536" s="179"/>
      <c r="AG536" s="179"/>
      <c r="AH536" s="179"/>
      <c r="AI536" s="179"/>
      <c r="AJ536" s="179"/>
    </row>
    <row r="537" spans="2:36" x14ac:dyDescent="0.3">
      <c r="B537" s="224">
        <v>61400</v>
      </c>
      <c r="C537" s="209">
        <v>15818</v>
      </c>
      <c r="D537" s="206">
        <f t="shared" si="53"/>
        <v>0.25762214983713355</v>
      </c>
      <c r="E537" s="208">
        <f t="shared" si="54"/>
        <v>0.41</v>
      </c>
      <c r="F537" s="207">
        <v>0</v>
      </c>
      <c r="G537" s="207">
        <v>1265.44</v>
      </c>
      <c r="H537" s="207">
        <v>1423.62</v>
      </c>
      <c r="I537" s="214">
        <v>9812</v>
      </c>
      <c r="J537" s="211">
        <f t="shared" si="50"/>
        <v>0.15980456026058631</v>
      </c>
      <c r="K537" s="212">
        <f t="shared" si="51"/>
        <v>0.3</v>
      </c>
      <c r="L537" s="214">
        <v>0</v>
      </c>
      <c r="M537" s="213">
        <v>784.96</v>
      </c>
      <c r="N537" s="213">
        <v>883.08</v>
      </c>
      <c r="O537" s="242">
        <f t="shared" si="52"/>
        <v>0.44689999999998919</v>
      </c>
      <c r="P537" s="242"/>
      <c r="Q537" s="179"/>
      <c r="R537" s="179"/>
      <c r="S537" s="179"/>
      <c r="T537" s="179"/>
      <c r="U537" s="179"/>
      <c r="V537" s="179"/>
      <c r="W537" s="179"/>
      <c r="X537" s="179"/>
      <c r="Y537" s="179"/>
      <c r="Z537" s="179"/>
      <c r="AA537" s="222"/>
      <c r="AB537" s="222"/>
      <c r="AC537" s="222"/>
      <c r="AD537" s="179"/>
      <c r="AE537" s="179"/>
      <c r="AF537" s="179"/>
      <c r="AG537" s="179"/>
      <c r="AH537" s="179"/>
      <c r="AI537" s="179"/>
      <c r="AJ537" s="179"/>
    </row>
    <row r="538" spans="2:36" x14ac:dyDescent="0.3">
      <c r="B538" s="224">
        <v>61500</v>
      </c>
      <c r="C538" s="209">
        <v>15860</v>
      </c>
      <c r="D538" s="206">
        <f t="shared" si="53"/>
        <v>0.25788617886178861</v>
      </c>
      <c r="E538" s="208">
        <f t="shared" si="54"/>
        <v>0.42</v>
      </c>
      <c r="F538" s="207">
        <v>0</v>
      </c>
      <c r="G538" s="207">
        <v>1268.8</v>
      </c>
      <c r="H538" s="207">
        <v>1427.4</v>
      </c>
      <c r="I538" s="214">
        <v>9842</v>
      </c>
      <c r="J538" s="211">
        <f t="shared" si="50"/>
        <v>0.16003252032520326</v>
      </c>
      <c r="K538" s="212">
        <f t="shared" si="51"/>
        <v>0.3</v>
      </c>
      <c r="L538" s="214">
        <v>0</v>
      </c>
      <c r="M538" s="213">
        <v>787.36</v>
      </c>
      <c r="N538" s="213">
        <v>885.78</v>
      </c>
      <c r="O538" s="242">
        <f t="shared" si="52"/>
        <v>0.45780000000001564</v>
      </c>
      <c r="P538" s="242"/>
      <c r="Q538" s="179"/>
      <c r="R538" s="179"/>
      <c r="S538" s="179"/>
      <c r="T538" s="179"/>
      <c r="U538" s="179"/>
      <c r="V538" s="179"/>
      <c r="W538" s="179"/>
      <c r="X538" s="179"/>
      <c r="Y538" s="179"/>
      <c r="Z538" s="179"/>
      <c r="AA538" s="222"/>
      <c r="AB538" s="222"/>
      <c r="AC538" s="222"/>
      <c r="AD538" s="179"/>
      <c r="AE538" s="179"/>
      <c r="AF538" s="179"/>
      <c r="AG538" s="179"/>
      <c r="AH538" s="179"/>
      <c r="AI538" s="179"/>
      <c r="AJ538" s="179"/>
    </row>
    <row r="539" spans="2:36" x14ac:dyDescent="0.3">
      <c r="B539" s="224">
        <v>61600</v>
      </c>
      <c r="C539" s="209">
        <v>15901</v>
      </c>
      <c r="D539" s="206">
        <f t="shared" si="53"/>
        <v>0.25813311688311691</v>
      </c>
      <c r="E539" s="208">
        <f t="shared" si="54"/>
        <v>0.41</v>
      </c>
      <c r="F539" s="207">
        <v>0</v>
      </c>
      <c r="G539" s="207">
        <v>1272.08</v>
      </c>
      <c r="H539" s="207">
        <v>1431.09</v>
      </c>
      <c r="I539" s="214">
        <v>9872</v>
      </c>
      <c r="J539" s="211">
        <f t="shared" si="50"/>
        <v>0.16025974025974027</v>
      </c>
      <c r="K539" s="212">
        <f t="shared" si="51"/>
        <v>0.3</v>
      </c>
      <c r="L539" s="214">
        <v>0</v>
      </c>
      <c r="M539" s="213">
        <v>789.76</v>
      </c>
      <c r="N539" s="213">
        <v>888.48</v>
      </c>
      <c r="O539" s="242">
        <f t="shared" si="52"/>
        <v>0.44690000000000052</v>
      </c>
      <c r="P539" s="242"/>
      <c r="Q539" s="179"/>
      <c r="R539" s="179"/>
      <c r="S539" s="179"/>
      <c r="T539" s="179"/>
      <c r="U539" s="179"/>
      <c r="V539" s="179"/>
      <c r="W539" s="179"/>
      <c r="X539" s="179"/>
      <c r="Y539" s="179"/>
      <c r="Z539" s="179"/>
      <c r="AA539" s="222"/>
      <c r="AB539" s="222"/>
      <c r="AC539" s="222"/>
      <c r="AD539" s="179"/>
      <c r="AE539" s="179"/>
      <c r="AF539" s="179"/>
      <c r="AG539" s="179"/>
      <c r="AH539" s="179"/>
      <c r="AI539" s="179"/>
      <c r="AJ539" s="179"/>
    </row>
    <row r="540" spans="2:36" x14ac:dyDescent="0.3">
      <c r="B540" s="224">
        <v>61700</v>
      </c>
      <c r="C540" s="209">
        <v>15943</v>
      </c>
      <c r="D540" s="206">
        <f t="shared" si="53"/>
        <v>0.25839546191247975</v>
      </c>
      <c r="E540" s="208">
        <f t="shared" si="54"/>
        <v>0.42</v>
      </c>
      <c r="F540" s="207">
        <v>0</v>
      </c>
      <c r="G540" s="207">
        <v>1275.44</v>
      </c>
      <c r="H540" s="207">
        <v>1434.87</v>
      </c>
      <c r="I540" s="214">
        <v>9902</v>
      </c>
      <c r="J540" s="211">
        <f t="shared" si="50"/>
        <v>0.16048622366288492</v>
      </c>
      <c r="K540" s="212">
        <f t="shared" si="51"/>
        <v>0.3</v>
      </c>
      <c r="L540" s="214">
        <v>0</v>
      </c>
      <c r="M540" s="213">
        <v>792.16</v>
      </c>
      <c r="N540" s="213">
        <v>891.18</v>
      </c>
      <c r="O540" s="242">
        <f t="shared" si="52"/>
        <v>0.45779999999999066</v>
      </c>
      <c r="P540" s="242"/>
      <c r="Q540" s="179"/>
      <c r="R540" s="179"/>
      <c r="S540" s="179"/>
      <c r="T540" s="179"/>
      <c r="U540" s="179"/>
      <c r="V540" s="179"/>
      <c r="W540" s="179"/>
      <c r="X540" s="179"/>
      <c r="Y540" s="179"/>
      <c r="Z540" s="179"/>
      <c r="AA540" s="222"/>
      <c r="AB540" s="222"/>
      <c r="AC540" s="222"/>
      <c r="AD540" s="179"/>
      <c r="AE540" s="179"/>
      <c r="AF540" s="179"/>
      <c r="AG540" s="179"/>
      <c r="AH540" s="179"/>
      <c r="AI540" s="179"/>
      <c r="AJ540" s="179"/>
    </row>
    <row r="541" spans="2:36" x14ac:dyDescent="0.3">
      <c r="B541" s="224">
        <v>61800</v>
      </c>
      <c r="C541" s="209">
        <v>15985</v>
      </c>
      <c r="D541" s="206">
        <f t="shared" si="53"/>
        <v>0.25865695792880261</v>
      </c>
      <c r="E541" s="208">
        <f t="shared" si="54"/>
        <v>0.42</v>
      </c>
      <c r="F541" s="207">
        <v>0</v>
      </c>
      <c r="G541" s="207">
        <v>1278.8</v>
      </c>
      <c r="H541" s="207">
        <v>1438.65</v>
      </c>
      <c r="I541" s="214">
        <v>9930</v>
      </c>
      <c r="J541" s="211">
        <f t="shared" si="50"/>
        <v>0.16067961165048544</v>
      </c>
      <c r="K541" s="212">
        <f t="shared" si="51"/>
        <v>0.28000000000000003</v>
      </c>
      <c r="L541" s="214">
        <v>0</v>
      </c>
      <c r="M541" s="213">
        <v>794.4</v>
      </c>
      <c r="N541" s="213">
        <v>893.7</v>
      </c>
      <c r="O541" s="242">
        <f t="shared" si="52"/>
        <v>0.45780000000001564</v>
      </c>
      <c r="P541" s="242"/>
      <c r="Q541" s="179"/>
      <c r="R541" s="179"/>
      <c r="S541" s="179"/>
      <c r="T541" s="179"/>
      <c r="U541" s="179"/>
      <c r="V541" s="179"/>
      <c r="W541" s="179"/>
      <c r="X541" s="179"/>
      <c r="Y541" s="179"/>
      <c r="Z541" s="179"/>
      <c r="AA541" s="222"/>
      <c r="AB541" s="222"/>
      <c r="AC541" s="222"/>
      <c r="AD541" s="179"/>
      <c r="AE541" s="179"/>
      <c r="AF541" s="179"/>
      <c r="AG541" s="179"/>
      <c r="AH541" s="179"/>
      <c r="AI541" s="179"/>
      <c r="AJ541" s="179"/>
    </row>
    <row r="542" spans="2:36" x14ac:dyDescent="0.3">
      <c r="B542" s="224">
        <v>61900</v>
      </c>
      <c r="C542" s="209">
        <v>16026</v>
      </c>
      <c r="D542" s="206">
        <f t="shared" si="53"/>
        <v>0.2589014539579968</v>
      </c>
      <c r="E542" s="208">
        <f t="shared" si="54"/>
        <v>0.41</v>
      </c>
      <c r="F542" s="207">
        <v>0</v>
      </c>
      <c r="G542" s="207">
        <v>1282.08</v>
      </c>
      <c r="H542" s="207">
        <v>1442.34</v>
      </c>
      <c r="I542" s="214">
        <v>9960</v>
      </c>
      <c r="J542" s="211">
        <f t="shared" si="50"/>
        <v>0.16090468497576738</v>
      </c>
      <c r="K542" s="212">
        <f t="shared" si="51"/>
        <v>0.3</v>
      </c>
      <c r="L542" s="214">
        <v>0</v>
      </c>
      <c r="M542" s="213">
        <v>796.8</v>
      </c>
      <c r="N542" s="213">
        <v>896.4</v>
      </c>
      <c r="O542" s="242">
        <f t="shared" si="52"/>
        <v>0.44690000000000052</v>
      </c>
      <c r="P542" s="242"/>
      <c r="Q542" s="179"/>
      <c r="R542" s="179"/>
      <c r="S542" s="179"/>
      <c r="T542" s="179"/>
      <c r="U542" s="179"/>
      <c r="V542" s="179"/>
      <c r="W542" s="179"/>
      <c r="X542" s="179"/>
      <c r="Y542" s="179"/>
      <c r="Z542" s="179"/>
      <c r="AA542" s="222"/>
      <c r="AB542" s="222"/>
      <c r="AC542" s="222"/>
      <c r="AD542" s="179"/>
      <c r="AE542" s="179"/>
      <c r="AF542" s="179"/>
      <c r="AG542" s="179"/>
      <c r="AH542" s="179"/>
      <c r="AI542" s="179"/>
      <c r="AJ542" s="179"/>
    </row>
    <row r="543" spans="2:36" x14ac:dyDescent="0.3">
      <c r="B543" s="224">
        <v>62000</v>
      </c>
      <c r="C543" s="209">
        <v>16068</v>
      </c>
      <c r="D543" s="206">
        <f t="shared" si="53"/>
        <v>0.25916129032258062</v>
      </c>
      <c r="E543" s="208">
        <f t="shared" si="54"/>
        <v>0.42</v>
      </c>
      <c r="F543" s="207">
        <v>0</v>
      </c>
      <c r="G543" s="207">
        <v>1285.44</v>
      </c>
      <c r="H543" s="207">
        <v>1446.12</v>
      </c>
      <c r="I543" s="214">
        <v>9990</v>
      </c>
      <c r="J543" s="211">
        <f t="shared" si="50"/>
        <v>0.16112903225806452</v>
      </c>
      <c r="K543" s="212">
        <f t="shared" si="51"/>
        <v>0.3</v>
      </c>
      <c r="L543" s="214">
        <v>0</v>
      </c>
      <c r="M543" s="213">
        <v>799.2</v>
      </c>
      <c r="N543" s="213">
        <v>899.1</v>
      </c>
      <c r="O543" s="242">
        <f t="shared" si="52"/>
        <v>0.45779999999999066</v>
      </c>
      <c r="P543" s="242"/>
      <c r="Q543" s="179"/>
      <c r="R543" s="179"/>
      <c r="S543" s="179"/>
      <c r="T543" s="179"/>
      <c r="U543" s="179"/>
      <c r="V543" s="179"/>
      <c r="W543" s="179"/>
      <c r="X543" s="179"/>
      <c r="Y543" s="179"/>
      <c r="Z543" s="179"/>
      <c r="AA543" s="222"/>
      <c r="AB543" s="222"/>
      <c r="AC543" s="222"/>
      <c r="AD543" s="179"/>
      <c r="AE543" s="179"/>
      <c r="AF543" s="179"/>
      <c r="AG543" s="179"/>
      <c r="AH543" s="179"/>
      <c r="AI543" s="179"/>
      <c r="AJ543" s="179"/>
    </row>
    <row r="544" spans="2:36" x14ac:dyDescent="0.3">
      <c r="B544" s="224">
        <v>62100</v>
      </c>
      <c r="C544" s="209">
        <v>16110</v>
      </c>
      <c r="D544" s="206">
        <f t="shared" si="53"/>
        <v>0.25942028985507248</v>
      </c>
      <c r="E544" s="208">
        <f t="shared" si="54"/>
        <v>0.42</v>
      </c>
      <c r="F544" s="207">
        <v>0</v>
      </c>
      <c r="G544" s="207">
        <v>1288.8</v>
      </c>
      <c r="H544" s="207">
        <v>1449.9</v>
      </c>
      <c r="I544" s="214">
        <v>10020</v>
      </c>
      <c r="J544" s="211">
        <f t="shared" si="50"/>
        <v>0.16135265700483092</v>
      </c>
      <c r="K544" s="212">
        <f t="shared" si="51"/>
        <v>0.3</v>
      </c>
      <c r="L544" s="214">
        <v>0</v>
      </c>
      <c r="M544" s="213">
        <v>801.6</v>
      </c>
      <c r="N544" s="213">
        <v>901.8</v>
      </c>
      <c r="O544" s="242">
        <f t="shared" si="52"/>
        <v>0.45780000000001564</v>
      </c>
      <c r="P544" s="242"/>
      <c r="Q544" s="179"/>
      <c r="R544" s="179"/>
      <c r="S544" s="179"/>
      <c r="T544" s="179"/>
      <c r="U544" s="179"/>
      <c r="V544" s="179"/>
      <c r="W544" s="179"/>
      <c r="X544" s="179"/>
      <c r="Y544" s="179"/>
      <c r="Z544" s="179"/>
      <c r="AA544" s="222"/>
      <c r="AB544" s="222"/>
      <c r="AC544" s="222"/>
      <c r="AD544" s="179"/>
      <c r="AE544" s="179"/>
      <c r="AF544" s="179"/>
      <c r="AG544" s="179"/>
      <c r="AH544" s="179"/>
      <c r="AI544" s="179"/>
      <c r="AJ544" s="179"/>
    </row>
    <row r="545" spans="2:36" x14ac:dyDescent="0.3">
      <c r="B545" s="224">
        <v>62200</v>
      </c>
      <c r="C545" s="209">
        <v>16151</v>
      </c>
      <c r="D545" s="206">
        <f t="shared" si="53"/>
        <v>0.25966237942122189</v>
      </c>
      <c r="E545" s="208">
        <f t="shared" si="54"/>
        <v>0.41</v>
      </c>
      <c r="F545" s="207">
        <v>0</v>
      </c>
      <c r="G545" s="207">
        <v>1292.08</v>
      </c>
      <c r="H545" s="207">
        <v>1453.59</v>
      </c>
      <c r="I545" s="214">
        <v>10050</v>
      </c>
      <c r="J545" s="211">
        <f t="shared" si="50"/>
        <v>0.16157556270096463</v>
      </c>
      <c r="K545" s="212">
        <f t="shared" si="51"/>
        <v>0.3</v>
      </c>
      <c r="L545" s="214">
        <v>0</v>
      </c>
      <c r="M545" s="213">
        <v>804</v>
      </c>
      <c r="N545" s="213">
        <v>904.5</v>
      </c>
      <c r="O545" s="242">
        <f t="shared" si="52"/>
        <v>0.44690000000000052</v>
      </c>
      <c r="P545" s="242"/>
      <c r="Q545" s="179"/>
      <c r="R545" s="179"/>
      <c r="S545" s="179"/>
      <c r="T545" s="179"/>
      <c r="U545" s="179"/>
      <c r="V545" s="179"/>
      <c r="W545" s="179"/>
      <c r="X545" s="179"/>
      <c r="Y545" s="179"/>
      <c r="Z545" s="179"/>
      <c r="AA545" s="222"/>
      <c r="AB545" s="222"/>
      <c r="AC545" s="222"/>
      <c r="AD545" s="179"/>
      <c r="AE545" s="179"/>
      <c r="AF545" s="179"/>
      <c r="AG545" s="179"/>
      <c r="AH545" s="179"/>
      <c r="AI545" s="179"/>
      <c r="AJ545" s="179"/>
    </row>
    <row r="546" spans="2:36" x14ac:dyDescent="0.3">
      <c r="B546" s="224">
        <v>62300</v>
      </c>
      <c r="C546" s="209">
        <v>16193</v>
      </c>
      <c r="D546" s="206">
        <f t="shared" si="53"/>
        <v>0.25991974317817013</v>
      </c>
      <c r="E546" s="208">
        <f t="shared" si="54"/>
        <v>0.42</v>
      </c>
      <c r="F546" s="207">
        <v>0</v>
      </c>
      <c r="G546" s="207">
        <v>1295.44</v>
      </c>
      <c r="H546" s="207">
        <v>1457.37</v>
      </c>
      <c r="I546" s="214">
        <v>10080</v>
      </c>
      <c r="J546" s="211">
        <f t="shared" si="50"/>
        <v>0.16179775280898875</v>
      </c>
      <c r="K546" s="212">
        <f t="shared" si="51"/>
        <v>0.3</v>
      </c>
      <c r="L546" s="214">
        <v>0</v>
      </c>
      <c r="M546" s="213">
        <v>806.4</v>
      </c>
      <c r="N546" s="213">
        <v>907.2</v>
      </c>
      <c r="O546" s="242">
        <f t="shared" si="52"/>
        <v>0.45779999999999066</v>
      </c>
      <c r="P546" s="242"/>
      <c r="Q546" s="179"/>
      <c r="R546" s="179"/>
      <c r="S546" s="179"/>
      <c r="T546" s="179"/>
      <c r="U546" s="179"/>
      <c r="V546" s="179"/>
      <c r="W546" s="179"/>
      <c r="X546" s="179"/>
      <c r="Y546" s="179"/>
      <c r="Z546" s="179"/>
      <c r="AA546" s="222"/>
      <c r="AB546" s="222"/>
      <c r="AC546" s="222"/>
      <c r="AD546" s="179"/>
      <c r="AE546" s="179"/>
      <c r="AF546" s="179"/>
      <c r="AG546" s="179"/>
      <c r="AH546" s="179"/>
      <c r="AI546" s="179"/>
      <c r="AJ546" s="179"/>
    </row>
    <row r="547" spans="2:36" x14ac:dyDescent="0.3">
      <c r="B547" s="224">
        <v>62400</v>
      </c>
      <c r="C547" s="209">
        <v>16235</v>
      </c>
      <c r="D547" s="206">
        <f t="shared" si="53"/>
        <v>0.26017628205128207</v>
      </c>
      <c r="E547" s="208">
        <f t="shared" si="54"/>
        <v>0.42</v>
      </c>
      <c r="F547" s="207">
        <v>0</v>
      </c>
      <c r="G547" s="207">
        <v>1298.8</v>
      </c>
      <c r="H547" s="207">
        <v>1461.15</v>
      </c>
      <c r="I547" s="214">
        <v>10110</v>
      </c>
      <c r="J547" s="211">
        <f t="shared" si="50"/>
        <v>0.16201923076923078</v>
      </c>
      <c r="K547" s="212">
        <f t="shared" si="51"/>
        <v>0.3</v>
      </c>
      <c r="L547" s="214">
        <v>0</v>
      </c>
      <c r="M547" s="213">
        <v>808.8</v>
      </c>
      <c r="N547" s="213">
        <v>909.9</v>
      </c>
      <c r="O547" s="242">
        <f t="shared" si="52"/>
        <v>0.45780000000001564</v>
      </c>
      <c r="P547" s="242"/>
      <c r="Q547" s="179"/>
      <c r="R547" s="179"/>
      <c r="S547" s="179"/>
      <c r="T547" s="179"/>
      <c r="U547" s="179"/>
      <c r="V547" s="179"/>
      <c r="W547" s="179"/>
      <c r="X547" s="179"/>
      <c r="Y547" s="179"/>
      <c r="Z547" s="179"/>
      <c r="AA547" s="222"/>
      <c r="AB547" s="222"/>
      <c r="AC547" s="222"/>
      <c r="AD547" s="179"/>
      <c r="AE547" s="179"/>
      <c r="AF547" s="179"/>
      <c r="AG547" s="179"/>
      <c r="AH547" s="179"/>
      <c r="AI547" s="179"/>
      <c r="AJ547" s="179"/>
    </row>
    <row r="548" spans="2:36" x14ac:dyDescent="0.3">
      <c r="B548" s="224">
        <v>62500</v>
      </c>
      <c r="C548" s="209">
        <v>16277</v>
      </c>
      <c r="D548" s="206">
        <f t="shared" si="53"/>
        <v>0.260432</v>
      </c>
      <c r="E548" s="208">
        <f t="shared" si="54"/>
        <v>0.42</v>
      </c>
      <c r="F548" s="207">
        <v>0</v>
      </c>
      <c r="G548" s="207">
        <v>1302.1600000000001</v>
      </c>
      <c r="H548" s="207">
        <v>1464.93</v>
      </c>
      <c r="I548" s="214">
        <v>10140</v>
      </c>
      <c r="J548" s="211">
        <f t="shared" si="50"/>
        <v>0.16224</v>
      </c>
      <c r="K548" s="212">
        <f t="shared" si="51"/>
        <v>0.3</v>
      </c>
      <c r="L548" s="214">
        <v>0</v>
      </c>
      <c r="M548" s="213">
        <v>811.2</v>
      </c>
      <c r="N548" s="213">
        <v>912.6</v>
      </c>
      <c r="O548" s="242">
        <f t="shared" si="52"/>
        <v>0.45780000000000198</v>
      </c>
      <c r="P548" s="242"/>
      <c r="Q548" s="179"/>
      <c r="R548" s="179"/>
      <c r="S548" s="179"/>
      <c r="T548" s="179"/>
      <c r="U548" s="179"/>
      <c r="V548" s="179"/>
      <c r="W548" s="179"/>
      <c r="X548" s="179"/>
      <c r="Y548" s="179"/>
      <c r="Z548" s="179"/>
      <c r="AA548" s="222"/>
      <c r="AB548" s="222"/>
      <c r="AC548" s="222"/>
      <c r="AD548" s="179"/>
      <c r="AE548" s="179"/>
      <c r="AF548" s="179"/>
      <c r="AG548" s="179"/>
      <c r="AH548" s="179"/>
      <c r="AI548" s="179"/>
      <c r="AJ548" s="179"/>
    </row>
    <row r="549" spans="2:36" x14ac:dyDescent="0.3">
      <c r="B549" s="224">
        <v>62600</v>
      </c>
      <c r="C549" s="209">
        <v>16319</v>
      </c>
      <c r="D549" s="206">
        <f t="shared" si="53"/>
        <v>0.26068690095846647</v>
      </c>
      <c r="E549" s="208">
        <f t="shared" si="54"/>
        <v>0.42</v>
      </c>
      <c r="F549" s="207">
        <v>0</v>
      </c>
      <c r="G549" s="207">
        <v>1305.52</v>
      </c>
      <c r="H549" s="207">
        <v>1468.71</v>
      </c>
      <c r="I549" s="214">
        <v>10170</v>
      </c>
      <c r="J549" s="211">
        <f t="shared" si="50"/>
        <v>0.16246006389776357</v>
      </c>
      <c r="K549" s="212">
        <f t="shared" si="51"/>
        <v>0.3</v>
      </c>
      <c r="L549" s="214">
        <v>0</v>
      </c>
      <c r="M549" s="213">
        <v>813.6</v>
      </c>
      <c r="N549" s="213">
        <v>915.3</v>
      </c>
      <c r="O549" s="242">
        <f t="shared" si="52"/>
        <v>0.45779999999999066</v>
      </c>
      <c r="P549" s="242"/>
      <c r="Q549" s="179"/>
      <c r="R549" s="179"/>
      <c r="S549" s="179"/>
      <c r="T549" s="179"/>
      <c r="U549" s="179"/>
      <c r="V549" s="179"/>
      <c r="W549" s="179"/>
      <c r="X549" s="179"/>
      <c r="Y549" s="179"/>
      <c r="Z549" s="179"/>
      <c r="AA549" s="222"/>
      <c r="AB549" s="222"/>
      <c r="AC549" s="222"/>
      <c r="AD549" s="179"/>
      <c r="AE549" s="179"/>
      <c r="AF549" s="179"/>
      <c r="AG549" s="179"/>
      <c r="AH549" s="179"/>
      <c r="AI549" s="179"/>
      <c r="AJ549" s="179"/>
    </row>
    <row r="550" spans="2:36" x14ac:dyDescent="0.3">
      <c r="B550" s="224">
        <v>62700</v>
      </c>
      <c r="C550" s="209">
        <v>16361</v>
      </c>
      <c r="D550" s="206">
        <f t="shared" si="53"/>
        <v>0.2609409888357257</v>
      </c>
      <c r="E550" s="208">
        <f t="shared" si="54"/>
        <v>0.42</v>
      </c>
      <c r="F550" s="207">
        <v>0</v>
      </c>
      <c r="G550" s="207">
        <v>1308.8800000000001</v>
      </c>
      <c r="H550" s="207">
        <v>1472.49</v>
      </c>
      <c r="I550" s="214">
        <v>10200</v>
      </c>
      <c r="J550" s="211">
        <f t="shared" si="50"/>
        <v>0.16267942583732056</v>
      </c>
      <c r="K550" s="212">
        <f t="shared" si="51"/>
        <v>0.3</v>
      </c>
      <c r="L550" s="214">
        <v>0</v>
      </c>
      <c r="M550" s="213">
        <v>816</v>
      </c>
      <c r="N550" s="213">
        <v>918</v>
      </c>
      <c r="O550" s="242">
        <f t="shared" si="52"/>
        <v>0.45780000000001564</v>
      </c>
      <c r="P550" s="242"/>
      <c r="Q550" s="179"/>
      <c r="R550" s="179"/>
      <c r="S550" s="179"/>
      <c r="T550" s="179"/>
      <c r="U550" s="179"/>
      <c r="V550" s="179"/>
      <c r="W550" s="179"/>
      <c r="X550" s="179"/>
      <c r="Y550" s="179"/>
      <c r="Z550" s="179"/>
      <c r="AA550" s="222"/>
      <c r="AB550" s="222"/>
      <c r="AC550" s="222"/>
      <c r="AD550" s="179"/>
      <c r="AE550" s="179"/>
      <c r="AF550" s="179"/>
      <c r="AG550" s="179"/>
      <c r="AH550" s="179"/>
      <c r="AI550" s="179"/>
      <c r="AJ550" s="179"/>
    </row>
    <row r="551" spans="2:36" x14ac:dyDescent="0.3">
      <c r="B551" s="224">
        <v>62800</v>
      </c>
      <c r="C551" s="209">
        <v>16403</v>
      </c>
      <c r="D551" s="206">
        <f t="shared" si="53"/>
        <v>0.26119426751592356</v>
      </c>
      <c r="E551" s="208">
        <f t="shared" si="54"/>
        <v>0.42</v>
      </c>
      <c r="F551" s="207">
        <v>0</v>
      </c>
      <c r="G551" s="207">
        <v>1312.24</v>
      </c>
      <c r="H551" s="207">
        <v>1476.27</v>
      </c>
      <c r="I551" s="214">
        <v>10228</v>
      </c>
      <c r="J551" s="211">
        <f t="shared" si="50"/>
        <v>0.16286624203821656</v>
      </c>
      <c r="K551" s="212">
        <f t="shared" si="51"/>
        <v>0.28000000000000003</v>
      </c>
      <c r="L551" s="214">
        <v>0</v>
      </c>
      <c r="M551" s="213">
        <v>818.24</v>
      </c>
      <c r="N551" s="213">
        <v>920.52</v>
      </c>
      <c r="O551" s="242">
        <f t="shared" si="52"/>
        <v>0.45780000000000426</v>
      </c>
      <c r="P551" s="242"/>
      <c r="Q551" s="179"/>
      <c r="R551" s="179"/>
      <c r="S551" s="179"/>
      <c r="T551" s="179"/>
      <c r="U551" s="179"/>
      <c r="V551" s="179"/>
      <c r="W551" s="179"/>
      <c r="X551" s="179"/>
      <c r="Y551" s="179"/>
      <c r="Z551" s="179"/>
      <c r="AA551" s="222"/>
      <c r="AB551" s="222"/>
      <c r="AC551" s="222"/>
      <c r="AD551" s="179"/>
      <c r="AE551" s="179"/>
      <c r="AF551" s="179"/>
      <c r="AG551" s="179"/>
      <c r="AH551" s="179"/>
      <c r="AI551" s="179"/>
      <c r="AJ551" s="179"/>
    </row>
    <row r="552" spans="2:36" x14ac:dyDescent="0.3">
      <c r="B552" s="224">
        <v>62900</v>
      </c>
      <c r="C552" s="209">
        <v>16445</v>
      </c>
      <c r="D552" s="206">
        <f t="shared" si="53"/>
        <v>0.26144674085850556</v>
      </c>
      <c r="E552" s="208">
        <f t="shared" si="54"/>
        <v>0.42</v>
      </c>
      <c r="F552" s="207">
        <v>0</v>
      </c>
      <c r="G552" s="207">
        <v>1315.6</v>
      </c>
      <c r="H552" s="207">
        <v>1480.05</v>
      </c>
      <c r="I552" s="214">
        <v>10258</v>
      </c>
      <c r="J552" s="211">
        <f t="shared" si="50"/>
        <v>0.16308426073131954</v>
      </c>
      <c r="K552" s="212">
        <f t="shared" si="51"/>
        <v>0.3</v>
      </c>
      <c r="L552" s="214">
        <v>0</v>
      </c>
      <c r="M552" s="213">
        <v>820.64</v>
      </c>
      <c r="N552" s="213">
        <v>923.22</v>
      </c>
      <c r="O552" s="242">
        <f t="shared" si="52"/>
        <v>0.45779999999999288</v>
      </c>
      <c r="P552" s="242"/>
      <c r="Q552" s="179"/>
      <c r="R552" s="179"/>
      <c r="S552" s="179"/>
      <c r="T552" s="179"/>
      <c r="U552" s="179"/>
      <c r="V552" s="179"/>
      <c r="W552" s="179"/>
      <c r="X552" s="179"/>
      <c r="Y552" s="179"/>
      <c r="Z552" s="179"/>
      <c r="AA552" s="222"/>
      <c r="AB552" s="222"/>
      <c r="AC552" s="222"/>
      <c r="AD552" s="179"/>
      <c r="AE552" s="179"/>
      <c r="AF552" s="179"/>
      <c r="AG552" s="179"/>
      <c r="AH552" s="179"/>
      <c r="AI552" s="179"/>
      <c r="AJ552" s="179"/>
    </row>
    <row r="553" spans="2:36" x14ac:dyDescent="0.3">
      <c r="B553" s="224">
        <v>63000</v>
      </c>
      <c r="C553" s="209">
        <v>16487</v>
      </c>
      <c r="D553" s="206">
        <f t="shared" si="53"/>
        <v>0.26169841269841271</v>
      </c>
      <c r="E553" s="208">
        <f t="shared" si="54"/>
        <v>0.42</v>
      </c>
      <c r="F553" s="207">
        <v>0</v>
      </c>
      <c r="G553" s="207">
        <v>1318.96</v>
      </c>
      <c r="H553" s="207">
        <v>1483.83</v>
      </c>
      <c r="I553" s="214">
        <v>10288</v>
      </c>
      <c r="J553" s="211">
        <f t="shared" si="50"/>
        <v>0.16330158730158731</v>
      </c>
      <c r="K553" s="212">
        <f t="shared" si="51"/>
        <v>0.3</v>
      </c>
      <c r="L553" s="214">
        <v>0</v>
      </c>
      <c r="M553" s="213">
        <v>823.04</v>
      </c>
      <c r="N553" s="213">
        <v>925.92</v>
      </c>
      <c r="O553" s="242">
        <f t="shared" si="52"/>
        <v>0.45780000000001791</v>
      </c>
      <c r="P553" s="242"/>
      <c r="Q553" s="179"/>
      <c r="R553" s="179"/>
      <c r="S553" s="179"/>
      <c r="T553" s="179"/>
      <c r="U553" s="179"/>
      <c r="V553" s="179"/>
      <c r="W553" s="179"/>
      <c r="X553" s="179"/>
      <c r="Y553" s="179"/>
      <c r="Z553" s="179"/>
      <c r="AA553" s="222"/>
      <c r="AB553" s="222"/>
      <c r="AC553" s="222"/>
      <c r="AD553" s="179"/>
      <c r="AE553" s="179"/>
      <c r="AF553" s="179"/>
      <c r="AG553" s="179"/>
      <c r="AH553" s="179"/>
      <c r="AI553" s="179"/>
      <c r="AJ553" s="179"/>
    </row>
    <row r="554" spans="2:36" x14ac:dyDescent="0.3">
      <c r="B554" s="224">
        <v>63100</v>
      </c>
      <c r="C554" s="209">
        <v>16529</v>
      </c>
      <c r="D554" s="206">
        <f t="shared" si="53"/>
        <v>0.26194928684627578</v>
      </c>
      <c r="E554" s="208">
        <f t="shared" si="54"/>
        <v>0.42</v>
      </c>
      <c r="F554" s="207">
        <v>0</v>
      </c>
      <c r="G554" s="207">
        <v>1322.32</v>
      </c>
      <c r="H554" s="207">
        <v>1487.61</v>
      </c>
      <c r="I554" s="214">
        <v>10318</v>
      </c>
      <c r="J554" s="211">
        <f t="shared" si="50"/>
        <v>0.16351822503961966</v>
      </c>
      <c r="K554" s="212">
        <f t="shared" si="51"/>
        <v>0.3</v>
      </c>
      <c r="L554" s="214">
        <v>0</v>
      </c>
      <c r="M554" s="213">
        <v>825.44</v>
      </c>
      <c r="N554" s="213">
        <v>928.62</v>
      </c>
      <c r="O554" s="242">
        <f t="shared" si="52"/>
        <v>0.45780000000000654</v>
      </c>
      <c r="P554" s="242"/>
      <c r="Q554" s="179"/>
      <c r="R554" s="179"/>
      <c r="S554" s="179"/>
      <c r="T554" s="179"/>
      <c r="U554" s="179"/>
      <c r="V554" s="179"/>
      <c r="W554" s="179"/>
      <c r="X554" s="179"/>
      <c r="Y554" s="179"/>
      <c r="Z554" s="179"/>
      <c r="AA554" s="222"/>
      <c r="AB554" s="222"/>
      <c r="AC554" s="222"/>
      <c r="AD554" s="179"/>
      <c r="AE554" s="179"/>
      <c r="AF554" s="179"/>
      <c r="AG554" s="179"/>
      <c r="AH554" s="179"/>
      <c r="AI554" s="179"/>
      <c r="AJ554" s="179"/>
    </row>
    <row r="555" spans="2:36" x14ac:dyDescent="0.3">
      <c r="B555" s="224">
        <v>63200</v>
      </c>
      <c r="C555" s="209">
        <v>16571</v>
      </c>
      <c r="D555" s="206">
        <f t="shared" si="53"/>
        <v>0.26219936708860758</v>
      </c>
      <c r="E555" s="208">
        <f t="shared" si="54"/>
        <v>0.42</v>
      </c>
      <c r="F555" s="207">
        <v>0</v>
      </c>
      <c r="G555" s="207">
        <v>1325.68</v>
      </c>
      <c r="H555" s="207">
        <v>1491.39</v>
      </c>
      <c r="I555" s="214">
        <v>10348</v>
      </c>
      <c r="J555" s="211">
        <f t="shared" si="50"/>
        <v>0.16373417721518987</v>
      </c>
      <c r="K555" s="212">
        <f t="shared" si="51"/>
        <v>0.3</v>
      </c>
      <c r="L555" s="214">
        <v>0</v>
      </c>
      <c r="M555" s="213">
        <v>827.84</v>
      </c>
      <c r="N555" s="213">
        <v>931.32</v>
      </c>
      <c r="O555" s="242">
        <f t="shared" si="52"/>
        <v>0.45779999999999516</v>
      </c>
      <c r="P555" s="242"/>
      <c r="Q555" s="179"/>
      <c r="R555" s="179"/>
      <c r="S555" s="179"/>
      <c r="T555" s="179"/>
      <c r="U555" s="179"/>
      <c r="V555" s="179"/>
      <c r="W555" s="179"/>
      <c r="X555" s="179"/>
      <c r="Y555" s="179"/>
      <c r="Z555" s="179"/>
      <c r="AA555" s="222"/>
      <c r="AB555" s="222"/>
      <c r="AC555" s="222"/>
      <c r="AD555" s="179"/>
      <c r="AE555" s="179"/>
      <c r="AF555" s="179"/>
      <c r="AG555" s="179"/>
      <c r="AH555" s="179"/>
      <c r="AI555" s="179"/>
      <c r="AJ555" s="179"/>
    </row>
    <row r="556" spans="2:36" x14ac:dyDescent="0.3">
      <c r="B556" s="224">
        <v>63300</v>
      </c>
      <c r="C556" s="209">
        <v>16613</v>
      </c>
      <c r="D556" s="206">
        <f t="shared" si="53"/>
        <v>0.26244865718799371</v>
      </c>
      <c r="E556" s="208">
        <f t="shared" si="54"/>
        <v>0.42</v>
      </c>
      <c r="F556" s="207">
        <v>0</v>
      </c>
      <c r="G556" s="207">
        <v>1329.04</v>
      </c>
      <c r="H556" s="207">
        <v>1495.17</v>
      </c>
      <c r="I556" s="214">
        <v>10378</v>
      </c>
      <c r="J556" s="211">
        <f t="shared" si="50"/>
        <v>0.16394944707740916</v>
      </c>
      <c r="K556" s="212">
        <f t="shared" si="51"/>
        <v>0.3</v>
      </c>
      <c r="L556" s="214">
        <v>0</v>
      </c>
      <c r="M556" s="213">
        <v>830.24</v>
      </c>
      <c r="N556" s="213">
        <v>934.02</v>
      </c>
      <c r="O556" s="242">
        <f t="shared" si="52"/>
        <v>0.45779999999998156</v>
      </c>
      <c r="P556" s="242"/>
      <c r="Q556" s="179"/>
      <c r="R556" s="179"/>
      <c r="S556" s="179"/>
      <c r="T556" s="179"/>
      <c r="U556" s="179"/>
      <c r="V556" s="179"/>
      <c r="W556" s="179"/>
      <c r="X556" s="179"/>
      <c r="Y556" s="179"/>
      <c r="Z556" s="179"/>
      <c r="AA556" s="222"/>
      <c r="AB556" s="222"/>
      <c r="AC556" s="222"/>
      <c r="AD556" s="179"/>
      <c r="AE556" s="179"/>
      <c r="AF556" s="179"/>
      <c r="AG556" s="179"/>
      <c r="AH556" s="179"/>
      <c r="AI556" s="179"/>
      <c r="AJ556" s="179"/>
    </row>
    <row r="557" spans="2:36" x14ac:dyDescent="0.3">
      <c r="B557" s="224">
        <v>63400</v>
      </c>
      <c r="C557" s="209">
        <v>16655</v>
      </c>
      <c r="D557" s="206">
        <f t="shared" si="53"/>
        <v>0.26269716088328077</v>
      </c>
      <c r="E557" s="208">
        <f t="shared" si="54"/>
        <v>0.42</v>
      </c>
      <c r="F557" s="207">
        <v>0</v>
      </c>
      <c r="G557" s="207">
        <v>1332.4</v>
      </c>
      <c r="H557" s="207">
        <v>1498.95</v>
      </c>
      <c r="I557" s="214">
        <v>10408</v>
      </c>
      <c r="J557" s="211">
        <f t="shared" si="50"/>
        <v>0.16416403785488959</v>
      </c>
      <c r="K557" s="212">
        <f t="shared" si="51"/>
        <v>0.3</v>
      </c>
      <c r="L557" s="214">
        <v>0</v>
      </c>
      <c r="M557" s="213">
        <v>832.64</v>
      </c>
      <c r="N557" s="213">
        <v>936.72</v>
      </c>
      <c r="O557" s="242">
        <f t="shared" si="52"/>
        <v>0.45780000000000654</v>
      </c>
      <c r="P557" s="242"/>
      <c r="Q557" s="179"/>
      <c r="R557" s="179"/>
      <c r="S557" s="179"/>
      <c r="T557" s="179"/>
      <c r="U557" s="179"/>
      <c r="V557" s="179"/>
      <c r="W557" s="179"/>
      <c r="X557" s="179"/>
      <c r="Y557" s="179"/>
      <c r="Z557" s="179"/>
      <c r="AA557" s="222"/>
      <c r="AB557" s="222"/>
      <c r="AC557" s="222"/>
      <c r="AD557" s="179"/>
      <c r="AE557" s="179"/>
      <c r="AF557" s="179"/>
      <c r="AG557" s="179"/>
      <c r="AH557" s="179"/>
      <c r="AI557" s="179"/>
      <c r="AJ557" s="179"/>
    </row>
    <row r="558" spans="2:36" x14ac:dyDescent="0.3">
      <c r="B558" s="224">
        <v>63500</v>
      </c>
      <c r="C558" s="209">
        <v>16697</v>
      </c>
      <c r="D558" s="206">
        <f t="shared" si="53"/>
        <v>0.26294488188976378</v>
      </c>
      <c r="E558" s="208">
        <f t="shared" si="54"/>
        <v>0.42</v>
      </c>
      <c r="F558" s="207">
        <v>0</v>
      </c>
      <c r="G558" s="207">
        <v>1335.76</v>
      </c>
      <c r="H558" s="207">
        <v>1502.73</v>
      </c>
      <c r="I558" s="214">
        <v>10438</v>
      </c>
      <c r="J558" s="211">
        <f t="shared" si="50"/>
        <v>0.1643779527559055</v>
      </c>
      <c r="K558" s="212">
        <f t="shared" si="51"/>
        <v>0.3</v>
      </c>
      <c r="L558" s="214">
        <v>0</v>
      </c>
      <c r="M558" s="213">
        <v>835.04</v>
      </c>
      <c r="N558" s="213">
        <v>939.42</v>
      </c>
      <c r="O558" s="242">
        <f t="shared" si="52"/>
        <v>0.45779999999999516</v>
      </c>
      <c r="P558" s="242"/>
      <c r="Q558" s="179"/>
      <c r="R558" s="179"/>
      <c r="S558" s="179"/>
      <c r="T558" s="179"/>
      <c r="U558" s="179"/>
      <c r="V558" s="179"/>
      <c r="W558" s="179"/>
      <c r="X558" s="179"/>
      <c r="Y558" s="179"/>
      <c r="Z558" s="179"/>
      <c r="AA558" s="222"/>
      <c r="AB558" s="222"/>
      <c r="AC558" s="222"/>
      <c r="AD558" s="179"/>
      <c r="AE558" s="179"/>
      <c r="AF558" s="179"/>
      <c r="AG558" s="179"/>
      <c r="AH558" s="179"/>
      <c r="AI558" s="179"/>
      <c r="AJ558" s="179"/>
    </row>
    <row r="559" spans="2:36" x14ac:dyDescent="0.3">
      <c r="B559" s="224">
        <v>63600</v>
      </c>
      <c r="C559" s="209">
        <v>16739</v>
      </c>
      <c r="D559" s="206">
        <f t="shared" si="53"/>
        <v>0.26319182389937107</v>
      </c>
      <c r="E559" s="208">
        <f t="shared" si="54"/>
        <v>0.42</v>
      </c>
      <c r="F559" s="207">
        <v>0</v>
      </c>
      <c r="G559" s="207">
        <v>1339.12</v>
      </c>
      <c r="H559" s="207">
        <v>1506.51</v>
      </c>
      <c r="I559" s="214">
        <v>10468</v>
      </c>
      <c r="J559" s="211">
        <f t="shared" si="50"/>
        <v>0.16459119496855346</v>
      </c>
      <c r="K559" s="212">
        <f t="shared" si="51"/>
        <v>0.3</v>
      </c>
      <c r="L559" s="214">
        <v>0</v>
      </c>
      <c r="M559" s="213">
        <v>837.44</v>
      </c>
      <c r="N559" s="213">
        <v>942.12</v>
      </c>
      <c r="O559" s="242">
        <f t="shared" si="52"/>
        <v>0.45779999999998383</v>
      </c>
      <c r="P559" s="242"/>
      <c r="Q559" s="179"/>
      <c r="R559" s="179"/>
      <c r="S559" s="179"/>
      <c r="T559" s="179"/>
      <c r="U559" s="179"/>
      <c r="V559" s="179"/>
      <c r="W559" s="179"/>
      <c r="X559" s="179"/>
      <c r="Y559" s="179"/>
      <c r="Z559" s="179"/>
      <c r="AA559" s="222"/>
      <c r="AB559" s="222"/>
      <c r="AC559" s="222"/>
      <c r="AD559" s="179"/>
      <c r="AE559" s="179"/>
      <c r="AF559" s="179"/>
      <c r="AG559" s="179"/>
      <c r="AH559" s="179"/>
      <c r="AI559" s="179"/>
      <c r="AJ559" s="179"/>
    </row>
    <row r="560" spans="2:36" x14ac:dyDescent="0.3">
      <c r="B560" s="224">
        <v>63700</v>
      </c>
      <c r="C560" s="209">
        <v>16781</v>
      </c>
      <c r="D560" s="206">
        <f t="shared" si="53"/>
        <v>0.26343799058084771</v>
      </c>
      <c r="E560" s="208">
        <f t="shared" si="54"/>
        <v>0.42</v>
      </c>
      <c r="F560" s="207">
        <v>0</v>
      </c>
      <c r="G560" s="207">
        <v>1342.48</v>
      </c>
      <c r="H560" s="207">
        <v>1510.29</v>
      </c>
      <c r="I560" s="214">
        <v>10498</v>
      </c>
      <c r="J560" s="211">
        <f t="shared" si="50"/>
        <v>0.16480376766091051</v>
      </c>
      <c r="K560" s="212">
        <f t="shared" si="51"/>
        <v>0.3</v>
      </c>
      <c r="L560" s="214">
        <v>0</v>
      </c>
      <c r="M560" s="213">
        <v>839.84</v>
      </c>
      <c r="N560" s="213">
        <v>944.82</v>
      </c>
      <c r="O560" s="242">
        <f t="shared" si="52"/>
        <v>0.45780000000000881</v>
      </c>
      <c r="P560" s="242"/>
      <c r="Q560" s="179"/>
      <c r="R560" s="179"/>
      <c r="S560" s="179"/>
      <c r="T560" s="179"/>
      <c r="U560" s="179"/>
      <c r="V560" s="179"/>
      <c r="W560" s="179"/>
      <c r="X560" s="179"/>
      <c r="Y560" s="179"/>
      <c r="Z560" s="179"/>
      <c r="AA560" s="222"/>
      <c r="AB560" s="222"/>
      <c r="AC560" s="222"/>
      <c r="AD560" s="179"/>
      <c r="AE560" s="179"/>
      <c r="AF560" s="179"/>
      <c r="AG560" s="179"/>
      <c r="AH560" s="179"/>
      <c r="AI560" s="179"/>
      <c r="AJ560" s="179"/>
    </row>
    <row r="561" spans="2:36" x14ac:dyDescent="0.3">
      <c r="B561" s="224">
        <v>63800</v>
      </c>
      <c r="C561" s="209">
        <v>16823</v>
      </c>
      <c r="D561" s="206">
        <f t="shared" si="53"/>
        <v>0.26368338557993731</v>
      </c>
      <c r="E561" s="208">
        <f t="shared" si="54"/>
        <v>0.42</v>
      </c>
      <c r="F561" s="207">
        <v>0</v>
      </c>
      <c r="G561" s="207">
        <v>1345.84</v>
      </c>
      <c r="H561" s="207">
        <v>1514.07</v>
      </c>
      <c r="I561" s="214">
        <v>10528</v>
      </c>
      <c r="J561" s="211">
        <f t="shared" si="50"/>
        <v>0.16501567398119121</v>
      </c>
      <c r="K561" s="212">
        <f t="shared" si="51"/>
        <v>0.3</v>
      </c>
      <c r="L561" s="214">
        <v>0</v>
      </c>
      <c r="M561" s="213">
        <v>842.24</v>
      </c>
      <c r="N561" s="213">
        <v>947.52</v>
      </c>
      <c r="O561" s="242">
        <f t="shared" si="52"/>
        <v>0.45779999999999743</v>
      </c>
      <c r="P561" s="242"/>
      <c r="Q561" s="179"/>
      <c r="R561" s="179"/>
      <c r="S561" s="179"/>
      <c r="T561" s="179"/>
      <c r="U561" s="179"/>
      <c r="V561" s="179"/>
      <c r="W561" s="179"/>
      <c r="X561" s="179"/>
      <c r="Y561" s="179"/>
      <c r="Z561" s="179"/>
      <c r="AA561" s="222"/>
      <c r="AB561" s="222"/>
      <c r="AC561" s="222"/>
      <c r="AD561" s="179"/>
      <c r="AE561" s="179"/>
      <c r="AF561" s="179"/>
      <c r="AG561" s="179"/>
      <c r="AH561" s="179"/>
      <c r="AI561" s="179"/>
      <c r="AJ561" s="179"/>
    </row>
    <row r="562" spans="2:36" x14ac:dyDescent="0.3">
      <c r="B562" s="224">
        <v>63900</v>
      </c>
      <c r="C562" s="209">
        <v>16865</v>
      </c>
      <c r="D562" s="206">
        <f t="shared" si="53"/>
        <v>0.26392801251956183</v>
      </c>
      <c r="E562" s="208">
        <f t="shared" si="54"/>
        <v>0.42</v>
      </c>
      <c r="F562" s="207">
        <v>0</v>
      </c>
      <c r="G562" s="207">
        <v>1349.2</v>
      </c>
      <c r="H562" s="207">
        <v>1517.85</v>
      </c>
      <c r="I562" s="214">
        <v>10558</v>
      </c>
      <c r="J562" s="211">
        <f t="shared" si="50"/>
        <v>0.16522691705790296</v>
      </c>
      <c r="K562" s="212">
        <f t="shared" si="51"/>
        <v>0.3</v>
      </c>
      <c r="L562" s="214">
        <v>0</v>
      </c>
      <c r="M562" s="213">
        <v>844.64</v>
      </c>
      <c r="N562" s="213">
        <v>950.22</v>
      </c>
      <c r="O562" s="242">
        <f t="shared" si="52"/>
        <v>0.45779999999998611</v>
      </c>
      <c r="P562" s="242"/>
      <c r="Q562" s="179"/>
      <c r="R562" s="179"/>
      <c r="S562" s="179"/>
      <c r="T562" s="179"/>
      <c r="U562" s="179"/>
      <c r="V562" s="179"/>
      <c r="W562" s="179"/>
      <c r="X562" s="179"/>
      <c r="Y562" s="179"/>
      <c r="Z562" s="179"/>
      <c r="AA562" s="222"/>
      <c r="AB562" s="222"/>
      <c r="AC562" s="222"/>
      <c r="AD562" s="179"/>
      <c r="AE562" s="179"/>
      <c r="AF562" s="179"/>
      <c r="AG562" s="179"/>
      <c r="AH562" s="179"/>
      <c r="AI562" s="179"/>
      <c r="AJ562" s="179"/>
    </row>
    <row r="563" spans="2:36" x14ac:dyDescent="0.3">
      <c r="B563" s="224">
        <v>64000</v>
      </c>
      <c r="C563" s="209">
        <v>16907</v>
      </c>
      <c r="D563" s="206">
        <f t="shared" si="53"/>
        <v>0.264171875</v>
      </c>
      <c r="E563" s="208">
        <f t="shared" si="54"/>
        <v>0.42</v>
      </c>
      <c r="F563" s="207">
        <v>0</v>
      </c>
      <c r="G563" s="207">
        <v>1352.56</v>
      </c>
      <c r="H563" s="207">
        <v>1521.63</v>
      </c>
      <c r="I563" s="214">
        <v>10590</v>
      </c>
      <c r="J563" s="211">
        <f t="shared" si="50"/>
        <v>0.16546875</v>
      </c>
      <c r="K563" s="212">
        <f t="shared" si="51"/>
        <v>0.32</v>
      </c>
      <c r="L563" s="214">
        <v>0</v>
      </c>
      <c r="M563" s="213">
        <v>847.2</v>
      </c>
      <c r="N563" s="213">
        <v>953.1</v>
      </c>
      <c r="O563" s="242">
        <f t="shared" si="52"/>
        <v>0.45780000000001109</v>
      </c>
      <c r="P563" s="242"/>
      <c r="Q563" s="179"/>
      <c r="R563" s="179"/>
      <c r="S563" s="179"/>
      <c r="T563" s="179"/>
      <c r="U563" s="179"/>
      <c r="V563" s="179"/>
      <c r="W563" s="179"/>
      <c r="X563" s="179"/>
      <c r="Y563" s="179"/>
      <c r="Z563" s="179"/>
      <c r="AA563" s="222"/>
      <c r="AB563" s="222"/>
      <c r="AC563" s="222"/>
      <c r="AD563" s="179"/>
      <c r="AE563" s="179"/>
      <c r="AF563" s="179"/>
      <c r="AG563" s="179"/>
      <c r="AH563" s="179"/>
      <c r="AI563" s="179"/>
      <c r="AJ563" s="179"/>
    </row>
    <row r="564" spans="2:36" x14ac:dyDescent="0.3">
      <c r="B564" s="224">
        <v>64100</v>
      </c>
      <c r="C564" s="209">
        <v>16949</v>
      </c>
      <c r="D564" s="206">
        <f t="shared" si="53"/>
        <v>0.26441497659906399</v>
      </c>
      <c r="E564" s="208">
        <f t="shared" si="54"/>
        <v>0.42</v>
      </c>
      <c r="F564" s="207">
        <v>0</v>
      </c>
      <c r="G564" s="207">
        <v>1355.92</v>
      </c>
      <c r="H564" s="207">
        <v>1525.41</v>
      </c>
      <c r="I564" s="214">
        <v>10620</v>
      </c>
      <c r="J564" s="211">
        <f t="shared" si="50"/>
        <v>0.1656786271450858</v>
      </c>
      <c r="K564" s="212">
        <f t="shared" si="51"/>
        <v>0.3</v>
      </c>
      <c r="L564" s="214">
        <v>0</v>
      </c>
      <c r="M564" s="213">
        <v>849.6</v>
      </c>
      <c r="N564" s="213">
        <v>955.8</v>
      </c>
      <c r="O564" s="242">
        <f t="shared" si="52"/>
        <v>0.45779999999999743</v>
      </c>
      <c r="P564" s="242"/>
      <c r="Q564" s="179"/>
      <c r="R564" s="179"/>
      <c r="S564" s="179"/>
      <c r="T564" s="179"/>
      <c r="U564" s="179"/>
      <c r="V564" s="179"/>
      <c r="W564" s="179"/>
      <c r="X564" s="179"/>
      <c r="Y564" s="179"/>
      <c r="Z564" s="179"/>
      <c r="AA564" s="222"/>
      <c r="AB564" s="222"/>
      <c r="AC564" s="222"/>
      <c r="AD564" s="179"/>
      <c r="AE564" s="179"/>
      <c r="AF564" s="179"/>
      <c r="AG564" s="179"/>
      <c r="AH564" s="179"/>
      <c r="AI564" s="179"/>
      <c r="AJ564" s="179"/>
    </row>
    <row r="565" spans="2:36" x14ac:dyDescent="0.3">
      <c r="B565" s="224">
        <v>64200</v>
      </c>
      <c r="C565" s="209">
        <v>16991</v>
      </c>
      <c r="D565" s="206">
        <f t="shared" si="53"/>
        <v>0.26465732087227417</v>
      </c>
      <c r="E565" s="208">
        <f t="shared" si="54"/>
        <v>0.42</v>
      </c>
      <c r="F565" s="207">
        <v>0</v>
      </c>
      <c r="G565" s="207">
        <v>1359.28</v>
      </c>
      <c r="H565" s="207">
        <v>1529.19</v>
      </c>
      <c r="I565" s="214">
        <v>10650</v>
      </c>
      <c r="J565" s="211">
        <f t="shared" si="50"/>
        <v>0.16588785046728971</v>
      </c>
      <c r="K565" s="212">
        <f t="shared" si="51"/>
        <v>0.3</v>
      </c>
      <c r="L565" s="214">
        <v>0</v>
      </c>
      <c r="M565" s="213">
        <v>852</v>
      </c>
      <c r="N565" s="213">
        <v>958.5</v>
      </c>
      <c r="O565" s="242">
        <f t="shared" si="52"/>
        <v>0.45779999999998611</v>
      </c>
      <c r="P565" s="242"/>
      <c r="Q565" s="179"/>
      <c r="R565" s="179"/>
      <c r="S565" s="179"/>
      <c r="T565" s="179"/>
      <c r="U565" s="179"/>
      <c r="V565" s="179"/>
      <c r="W565" s="179"/>
      <c r="X565" s="179"/>
      <c r="Y565" s="179"/>
      <c r="Z565" s="179"/>
      <c r="AA565" s="222"/>
      <c r="AB565" s="222"/>
      <c r="AC565" s="222"/>
      <c r="AD565" s="179"/>
      <c r="AE565" s="179"/>
      <c r="AF565" s="179"/>
      <c r="AG565" s="179"/>
      <c r="AH565" s="179"/>
      <c r="AI565" s="179"/>
      <c r="AJ565" s="179"/>
    </row>
    <row r="566" spans="2:36" x14ac:dyDescent="0.3">
      <c r="B566" s="224">
        <v>64300</v>
      </c>
      <c r="C566" s="209">
        <v>17033</v>
      </c>
      <c r="D566" s="206">
        <f t="shared" si="53"/>
        <v>0.26489891135303267</v>
      </c>
      <c r="E566" s="208">
        <f t="shared" si="54"/>
        <v>0.42</v>
      </c>
      <c r="F566" s="207">
        <v>0</v>
      </c>
      <c r="G566" s="207">
        <v>1362.64</v>
      </c>
      <c r="H566" s="207">
        <v>1532.97</v>
      </c>
      <c r="I566" s="214">
        <v>10680</v>
      </c>
      <c r="J566" s="211">
        <f t="shared" si="50"/>
        <v>0.16609642301710731</v>
      </c>
      <c r="K566" s="212">
        <f t="shared" si="51"/>
        <v>0.3</v>
      </c>
      <c r="L566" s="214">
        <v>0</v>
      </c>
      <c r="M566" s="213">
        <v>854.4</v>
      </c>
      <c r="N566" s="213">
        <v>961.2</v>
      </c>
      <c r="O566" s="242">
        <f t="shared" si="52"/>
        <v>0.45780000000001109</v>
      </c>
      <c r="P566" s="242"/>
      <c r="Q566" s="179"/>
      <c r="R566" s="179"/>
      <c r="S566" s="179"/>
      <c r="T566" s="179"/>
      <c r="U566" s="179"/>
      <c r="V566" s="179"/>
      <c r="W566" s="179"/>
      <c r="X566" s="179"/>
      <c r="Y566" s="179"/>
      <c r="Z566" s="179"/>
      <c r="AA566" s="222"/>
      <c r="AB566" s="222"/>
      <c r="AC566" s="222"/>
      <c r="AD566" s="179"/>
      <c r="AE566" s="179"/>
      <c r="AF566" s="179"/>
      <c r="AG566" s="179"/>
      <c r="AH566" s="179"/>
      <c r="AI566" s="179"/>
      <c r="AJ566" s="179"/>
    </row>
    <row r="567" spans="2:36" x14ac:dyDescent="0.3">
      <c r="B567" s="224">
        <v>64400</v>
      </c>
      <c r="C567" s="209">
        <v>17075</v>
      </c>
      <c r="D567" s="206">
        <f t="shared" si="53"/>
        <v>0.26513975155279501</v>
      </c>
      <c r="E567" s="208">
        <f t="shared" si="54"/>
        <v>0.42</v>
      </c>
      <c r="F567" s="207">
        <v>0</v>
      </c>
      <c r="G567" s="207">
        <v>1366</v>
      </c>
      <c r="H567" s="207">
        <v>1536.75</v>
      </c>
      <c r="I567" s="214">
        <v>10710</v>
      </c>
      <c r="J567" s="211">
        <f t="shared" si="50"/>
        <v>0.16630434782608697</v>
      </c>
      <c r="K567" s="212">
        <f t="shared" si="51"/>
        <v>0.3</v>
      </c>
      <c r="L567" s="214">
        <v>0</v>
      </c>
      <c r="M567" s="213">
        <v>856.8</v>
      </c>
      <c r="N567" s="213">
        <v>963.9</v>
      </c>
      <c r="O567" s="242">
        <f t="shared" si="52"/>
        <v>0.45779999999999971</v>
      </c>
      <c r="P567" s="242"/>
      <c r="Q567" s="179"/>
      <c r="R567" s="179"/>
      <c r="S567" s="179"/>
      <c r="T567" s="179"/>
      <c r="U567" s="179"/>
      <c r="V567" s="179"/>
      <c r="W567" s="179"/>
      <c r="X567" s="179"/>
      <c r="Y567" s="179"/>
      <c r="Z567" s="179"/>
      <c r="AA567" s="222"/>
      <c r="AB567" s="222"/>
      <c r="AC567" s="222"/>
      <c r="AD567" s="179"/>
      <c r="AE567" s="179"/>
      <c r="AF567" s="179"/>
      <c r="AG567" s="179"/>
      <c r="AH567" s="179"/>
      <c r="AI567" s="179"/>
      <c r="AJ567" s="179"/>
    </row>
    <row r="568" spans="2:36" x14ac:dyDescent="0.3">
      <c r="B568" s="224">
        <v>64500</v>
      </c>
      <c r="C568" s="209">
        <v>17117</v>
      </c>
      <c r="D568" s="206">
        <f t="shared" si="53"/>
        <v>0.26537984496124029</v>
      </c>
      <c r="E568" s="208">
        <f t="shared" si="54"/>
        <v>0.42</v>
      </c>
      <c r="F568" s="207">
        <v>0</v>
      </c>
      <c r="G568" s="207">
        <v>1369.36</v>
      </c>
      <c r="H568" s="207">
        <v>1540.53</v>
      </c>
      <c r="I568" s="214">
        <v>10740</v>
      </c>
      <c r="J568" s="211">
        <f t="shared" si="50"/>
        <v>0.16651162790697674</v>
      </c>
      <c r="K568" s="212">
        <f t="shared" si="51"/>
        <v>0.3</v>
      </c>
      <c r="L568" s="214">
        <v>0</v>
      </c>
      <c r="M568" s="213">
        <v>859.2</v>
      </c>
      <c r="N568" s="213">
        <v>966.6</v>
      </c>
      <c r="O568" s="242">
        <f t="shared" si="52"/>
        <v>0.45779999999998838</v>
      </c>
      <c r="P568" s="242"/>
      <c r="Q568" s="179"/>
      <c r="R568" s="179"/>
      <c r="S568" s="179"/>
      <c r="T568" s="179"/>
      <c r="U568" s="179"/>
      <c r="V568" s="179"/>
      <c r="W568" s="179"/>
      <c r="X568" s="179"/>
      <c r="Y568" s="179"/>
      <c r="Z568" s="179"/>
      <c r="AA568" s="222"/>
      <c r="AB568" s="222"/>
      <c r="AC568" s="222"/>
      <c r="AD568" s="179"/>
      <c r="AE568" s="179"/>
      <c r="AF568" s="179"/>
      <c r="AG568" s="179"/>
      <c r="AH568" s="179"/>
      <c r="AI568" s="179"/>
      <c r="AJ568" s="179"/>
    </row>
    <row r="569" spans="2:36" x14ac:dyDescent="0.3">
      <c r="B569" s="224">
        <v>64600</v>
      </c>
      <c r="C569" s="209">
        <v>17159</v>
      </c>
      <c r="D569" s="206">
        <f t="shared" si="53"/>
        <v>0.2656191950464396</v>
      </c>
      <c r="E569" s="208">
        <f t="shared" si="54"/>
        <v>0.42</v>
      </c>
      <c r="F569" s="207">
        <v>0</v>
      </c>
      <c r="G569" s="207">
        <v>1372.72</v>
      </c>
      <c r="H569" s="207">
        <v>1544.31</v>
      </c>
      <c r="I569" s="214">
        <v>10770</v>
      </c>
      <c r="J569" s="211">
        <f t="shared" si="50"/>
        <v>0.16671826625386996</v>
      </c>
      <c r="K569" s="212">
        <f t="shared" si="51"/>
        <v>0.3</v>
      </c>
      <c r="L569" s="214">
        <v>0</v>
      </c>
      <c r="M569" s="213">
        <v>861.6</v>
      </c>
      <c r="N569" s="213">
        <v>969.3</v>
      </c>
      <c r="O569" s="242">
        <f t="shared" si="52"/>
        <v>0.45780000000001336</v>
      </c>
      <c r="P569" s="242"/>
      <c r="Q569" s="179"/>
      <c r="R569" s="179"/>
      <c r="S569" s="179"/>
      <c r="T569" s="179"/>
      <c r="U569" s="179"/>
      <c r="V569" s="179"/>
      <c r="W569" s="179"/>
      <c r="X569" s="179"/>
      <c r="Y569" s="179"/>
      <c r="Z569" s="179"/>
      <c r="AA569" s="222"/>
      <c r="AB569" s="222"/>
      <c r="AC569" s="222"/>
      <c r="AD569" s="179"/>
      <c r="AE569" s="179"/>
      <c r="AF569" s="179"/>
      <c r="AG569" s="179"/>
      <c r="AH569" s="179"/>
      <c r="AI569" s="179"/>
      <c r="AJ569" s="179"/>
    </row>
    <row r="570" spans="2:36" x14ac:dyDescent="0.3">
      <c r="B570" s="224">
        <v>64700</v>
      </c>
      <c r="C570" s="209">
        <v>17201</v>
      </c>
      <c r="D570" s="206">
        <f t="shared" si="53"/>
        <v>0.26585780525502317</v>
      </c>
      <c r="E570" s="208">
        <f t="shared" si="54"/>
        <v>0.42</v>
      </c>
      <c r="F570" s="207">
        <v>0</v>
      </c>
      <c r="G570" s="207">
        <v>1376.08</v>
      </c>
      <c r="H570" s="207">
        <v>1548.09</v>
      </c>
      <c r="I570" s="214">
        <v>10800</v>
      </c>
      <c r="J570" s="211">
        <f t="shared" si="50"/>
        <v>0.16692426584234932</v>
      </c>
      <c r="K570" s="212">
        <f t="shared" si="51"/>
        <v>0.3</v>
      </c>
      <c r="L570" s="214">
        <v>0</v>
      </c>
      <c r="M570" s="213">
        <v>864</v>
      </c>
      <c r="N570" s="213">
        <v>972</v>
      </c>
      <c r="O570" s="242">
        <f t="shared" si="52"/>
        <v>0.45780000000000198</v>
      </c>
      <c r="P570" s="242"/>
      <c r="Q570" s="179"/>
      <c r="R570" s="179"/>
      <c r="S570" s="179"/>
      <c r="T570" s="179"/>
      <c r="U570" s="179"/>
      <c r="V570" s="179"/>
      <c r="W570" s="179"/>
      <c r="X570" s="179"/>
      <c r="Y570" s="179"/>
      <c r="Z570" s="179"/>
      <c r="AA570" s="222"/>
      <c r="AB570" s="222"/>
      <c r="AC570" s="222"/>
      <c r="AD570" s="179"/>
      <c r="AE570" s="179"/>
      <c r="AF570" s="179"/>
      <c r="AG570" s="179"/>
      <c r="AH570" s="179"/>
      <c r="AI570" s="179"/>
      <c r="AJ570" s="179"/>
    </row>
    <row r="571" spans="2:36" x14ac:dyDescent="0.3">
      <c r="B571" s="224">
        <v>64800</v>
      </c>
      <c r="C571" s="209">
        <v>17243</v>
      </c>
      <c r="D571" s="206">
        <f t="shared" si="53"/>
        <v>0.26609567901234565</v>
      </c>
      <c r="E571" s="208">
        <f t="shared" si="54"/>
        <v>0.42</v>
      </c>
      <c r="F571" s="207">
        <v>0</v>
      </c>
      <c r="G571" s="207">
        <v>1379.44</v>
      </c>
      <c r="H571" s="207">
        <v>1551.87</v>
      </c>
      <c r="I571" s="214">
        <v>10830</v>
      </c>
      <c r="J571" s="211">
        <f t="shared" ref="J571:J634" si="55">I571/$B571</f>
        <v>0.16712962962962963</v>
      </c>
      <c r="K571" s="212">
        <f t="shared" ref="K571:K634" si="56">(I571-I570)/($B571-$B570)</f>
        <v>0.3</v>
      </c>
      <c r="L571" s="214">
        <v>0</v>
      </c>
      <c r="M571" s="213">
        <v>866.4</v>
      </c>
      <c r="N571" s="213">
        <v>974.7</v>
      </c>
      <c r="O571" s="242">
        <f t="shared" si="52"/>
        <v>0.45779999999999066</v>
      </c>
      <c r="P571" s="242"/>
      <c r="Q571" s="179"/>
      <c r="R571" s="179"/>
      <c r="S571" s="179"/>
      <c r="T571" s="179"/>
      <c r="U571" s="179"/>
      <c r="V571" s="179"/>
      <c r="W571" s="179"/>
      <c r="X571" s="179"/>
      <c r="Y571" s="179"/>
      <c r="Z571" s="179"/>
      <c r="AA571" s="222"/>
      <c r="AB571" s="222"/>
      <c r="AC571" s="222"/>
      <c r="AD571" s="179"/>
      <c r="AE571" s="179"/>
      <c r="AF571" s="179"/>
      <c r="AG571" s="179"/>
      <c r="AH571" s="179"/>
      <c r="AI571" s="179"/>
      <c r="AJ571" s="179"/>
    </row>
    <row r="572" spans="2:36" x14ac:dyDescent="0.3">
      <c r="B572" s="224">
        <v>64900</v>
      </c>
      <c r="C572" s="209">
        <v>17285</v>
      </c>
      <c r="D572" s="206">
        <f t="shared" si="53"/>
        <v>0.26633281972265022</v>
      </c>
      <c r="E572" s="208">
        <f t="shared" si="54"/>
        <v>0.42</v>
      </c>
      <c r="F572" s="207">
        <v>0</v>
      </c>
      <c r="G572" s="207">
        <v>1382.8</v>
      </c>
      <c r="H572" s="207">
        <v>1555.65</v>
      </c>
      <c r="I572" s="214">
        <v>10862</v>
      </c>
      <c r="J572" s="211">
        <f t="shared" si="55"/>
        <v>0.16736517719568567</v>
      </c>
      <c r="K572" s="212">
        <f t="shared" si="56"/>
        <v>0.32</v>
      </c>
      <c r="L572" s="214">
        <v>0</v>
      </c>
      <c r="M572" s="213">
        <v>868.96</v>
      </c>
      <c r="N572" s="213">
        <v>977.58</v>
      </c>
      <c r="O572" s="242">
        <f t="shared" si="52"/>
        <v>0.45780000000001564</v>
      </c>
      <c r="P572" s="242"/>
      <c r="Q572" s="179"/>
      <c r="R572" s="179"/>
      <c r="S572" s="179"/>
      <c r="T572" s="179"/>
      <c r="U572" s="179"/>
      <c r="V572" s="179"/>
      <c r="W572" s="179"/>
      <c r="X572" s="179"/>
      <c r="Y572" s="179"/>
      <c r="Z572" s="179"/>
      <c r="AA572" s="222"/>
      <c r="AB572" s="222"/>
      <c r="AC572" s="222"/>
      <c r="AD572" s="179"/>
      <c r="AE572" s="179"/>
      <c r="AF572" s="179"/>
      <c r="AG572" s="179"/>
      <c r="AH572" s="179"/>
      <c r="AI572" s="179"/>
      <c r="AJ572" s="179"/>
    </row>
    <row r="573" spans="2:36" x14ac:dyDescent="0.3">
      <c r="B573" s="224">
        <v>65000</v>
      </c>
      <c r="C573" s="209">
        <v>17327</v>
      </c>
      <c r="D573" s="206">
        <f t="shared" si="53"/>
        <v>0.26656923076923078</v>
      </c>
      <c r="E573" s="208">
        <f t="shared" si="54"/>
        <v>0.42</v>
      </c>
      <c r="F573" s="207">
        <v>0</v>
      </c>
      <c r="G573" s="207">
        <v>1386.16</v>
      </c>
      <c r="H573" s="207">
        <v>1559.43</v>
      </c>
      <c r="I573" s="214">
        <v>10892</v>
      </c>
      <c r="J573" s="211">
        <f t="shared" si="55"/>
        <v>0.16756923076923078</v>
      </c>
      <c r="K573" s="212">
        <f t="shared" si="56"/>
        <v>0.3</v>
      </c>
      <c r="L573" s="214">
        <v>0</v>
      </c>
      <c r="M573" s="213">
        <v>871.36</v>
      </c>
      <c r="N573" s="213">
        <v>980.28</v>
      </c>
      <c r="O573" s="242">
        <f t="shared" si="52"/>
        <v>0.45780000000000198</v>
      </c>
      <c r="P573" s="242"/>
      <c r="Q573" s="179"/>
      <c r="R573" s="179"/>
      <c r="S573" s="179"/>
      <c r="T573" s="179"/>
      <c r="U573" s="179"/>
      <c r="V573" s="179"/>
      <c r="W573" s="179"/>
      <c r="X573" s="179"/>
      <c r="Y573" s="179"/>
      <c r="Z573" s="179"/>
      <c r="AA573" s="222"/>
      <c r="AB573" s="222"/>
      <c r="AC573" s="222"/>
      <c r="AD573" s="179"/>
      <c r="AE573" s="179"/>
      <c r="AF573" s="179"/>
      <c r="AG573" s="179"/>
      <c r="AH573" s="179"/>
      <c r="AI573" s="179"/>
      <c r="AJ573" s="179"/>
    </row>
    <row r="574" spans="2:36" x14ac:dyDescent="0.3">
      <c r="B574" s="224">
        <v>65100</v>
      </c>
      <c r="C574" s="209">
        <v>17369</v>
      </c>
      <c r="D574" s="206">
        <f t="shared" si="53"/>
        <v>0.26680491551459296</v>
      </c>
      <c r="E574" s="208">
        <f t="shared" si="54"/>
        <v>0.42</v>
      </c>
      <c r="F574" s="207">
        <v>0</v>
      </c>
      <c r="G574" s="207">
        <v>1389.52</v>
      </c>
      <c r="H574" s="207">
        <v>1563.21</v>
      </c>
      <c r="I574" s="214">
        <v>10922</v>
      </c>
      <c r="J574" s="211">
        <f t="shared" si="55"/>
        <v>0.1677726574500768</v>
      </c>
      <c r="K574" s="212">
        <f t="shared" si="56"/>
        <v>0.3</v>
      </c>
      <c r="L574" s="214">
        <v>0</v>
      </c>
      <c r="M574" s="213">
        <v>873.76</v>
      </c>
      <c r="N574" s="213">
        <v>982.98</v>
      </c>
      <c r="O574" s="242">
        <f t="shared" si="52"/>
        <v>0.45779999999999066</v>
      </c>
      <c r="P574" s="242"/>
      <c r="Q574" s="179"/>
      <c r="R574" s="179"/>
      <c r="S574" s="179"/>
      <c r="T574" s="179"/>
      <c r="U574" s="179"/>
      <c r="V574" s="179"/>
      <c r="W574" s="179"/>
      <c r="X574" s="179"/>
      <c r="Y574" s="179"/>
      <c r="Z574" s="179"/>
      <c r="AA574" s="222"/>
      <c r="AB574" s="222"/>
      <c r="AC574" s="222"/>
      <c r="AD574" s="179"/>
      <c r="AE574" s="179"/>
      <c r="AF574" s="179"/>
      <c r="AG574" s="179"/>
      <c r="AH574" s="179"/>
      <c r="AI574" s="179"/>
      <c r="AJ574" s="179"/>
    </row>
    <row r="575" spans="2:36" x14ac:dyDescent="0.3">
      <c r="B575" s="224">
        <v>65200</v>
      </c>
      <c r="C575" s="209">
        <v>17411</v>
      </c>
      <c r="D575" s="206">
        <f t="shared" si="53"/>
        <v>0.26703987730061352</v>
      </c>
      <c r="E575" s="208">
        <f t="shared" si="54"/>
        <v>0.42</v>
      </c>
      <c r="F575" s="207">
        <v>0</v>
      </c>
      <c r="G575" s="207">
        <v>1392.88</v>
      </c>
      <c r="H575" s="207">
        <v>1566.99</v>
      </c>
      <c r="I575" s="214">
        <v>10952</v>
      </c>
      <c r="J575" s="211">
        <f t="shared" si="55"/>
        <v>0.1679754601226994</v>
      </c>
      <c r="K575" s="212">
        <f t="shared" si="56"/>
        <v>0.3</v>
      </c>
      <c r="L575" s="214">
        <v>0</v>
      </c>
      <c r="M575" s="213">
        <v>876.16</v>
      </c>
      <c r="N575" s="213">
        <v>985.68</v>
      </c>
      <c r="O575" s="242">
        <f t="shared" si="52"/>
        <v>0.45780000000001564</v>
      </c>
      <c r="P575" s="242"/>
      <c r="Q575" s="179"/>
      <c r="R575" s="179"/>
      <c r="S575" s="179"/>
      <c r="T575" s="179"/>
      <c r="U575" s="179"/>
      <c r="V575" s="179"/>
      <c r="W575" s="179"/>
      <c r="X575" s="179"/>
      <c r="Y575" s="179"/>
      <c r="Z575" s="179"/>
      <c r="AA575" s="222"/>
      <c r="AB575" s="222"/>
      <c r="AC575" s="222"/>
      <c r="AD575" s="179"/>
      <c r="AE575" s="179"/>
      <c r="AF575" s="179"/>
      <c r="AG575" s="179"/>
      <c r="AH575" s="179"/>
      <c r="AI575" s="179"/>
      <c r="AJ575" s="179"/>
    </row>
    <row r="576" spans="2:36" x14ac:dyDescent="0.3">
      <c r="B576" s="224">
        <v>65300</v>
      </c>
      <c r="C576" s="209">
        <v>17453</v>
      </c>
      <c r="D576" s="206">
        <f t="shared" si="53"/>
        <v>0.26727411944869833</v>
      </c>
      <c r="E576" s="208">
        <f t="shared" si="54"/>
        <v>0.42</v>
      </c>
      <c r="F576" s="207">
        <v>0</v>
      </c>
      <c r="G576" s="207">
        <v>1396.24</v>
      </c>
      <c r="H576" s="207">
        <v>1570.77</v>
      </c>
      <c r="I576" s="214">
        <v>10982</v>
      </c>
      <c r="J576" s="211">
        <f t="shared" si="55"/>
        <v>0.16817764165390506</v>
      </c>
      <c r="K576" s="212">
        <f t="shared" si="56"/>
        <v>0.3</v>
      </c>
      <c r="L576" s="214">
        <v>0</v>
      </c>
      <c r="M576" s="213">
        <v>878.56</v>
      </c>
      <c r="N576" s="213">
        <v>988.38</v>
      </c>
      <c r="O576" s="242">
        <f t="shared" si="52"/>
        <v>0.45780000000000426</v>
      </c>
      <c r="P576" s="242"/>
      <c r="Q576" s="179"/>
      <c r="R576" s="179"/>
      <c r="S576" s="179"/>
      <c r="T576" s="179"/>
      <c r="U576" s="179"/>
      <c r="V576" s="179"/>
      <c r="W576" s="179"/>
      <c r="X576" s="179"/>
      <c r="Y576" s="179"/>
      <c r="Z576" s="179"/>
      <c r="AA576" s="222"/>
      <c r="AB576" s="222"/>
      <c r="AC576" s="222"/>
      <c r="AD576" s="179"/>
      <c r="AE576" s="179"/>
      <c r="AF576" s="179"/>
      <c r="AG576" s="179"/>
      <c r="AH576" s="179"/>
      <c r="AI576" s="179"/>
      <c r="AJ576" s="179"/>
    </row>
    <row r="577" spans="2:36" x14ac:dyDescent="0.3">
      <c r="B577" s="224">
        <v>65400</v>
      </c>
      <c r="C577" s="209">
        <v>17495</v>
      </c>
      <c r="D577" s="206">
        <f t="shared" si="53"/>
        <v>0.26750764525993886</v>
      </c>
      <c r="E577" s="208">
        <f t="shared" si="54"/>
        <v>0.42</v>
      </c>
      <c r="F577" s="207">
        <v>0</v>
      </c>
      <c r="G577" s="207">
        <v>1399.6</v>
      </c>
      <c r="H577" s="207">
        <v>1574.55</v>
      </c>
      <c r="I577" s="214">
        <v>11012</v>
      </c>
      <c r="J577" s="211">
        <f t="shared" si="55"/>
        <v>0.16837920489296637</v>
      </c>
      <c r="K577" s="212">
        <f t="shared" si="56"/>
        <v>0.3</v>
      </c>
      <c r="L577" s="214">
        <v>0</v>
      </c>
      <c r="M577" s="213">
        <v>880.96</v>
      </c>
      <c r="N577" s="213">
        <v>991.08</v>
      </c>
      <c r="O577" s="242">
        <f t="shared" si="52"/>
        <v>0.45779999999999288</v>
      </c>
      <c r="P577" s="242"/>
      <c r="Q577" s="179"/>
      <c r="R577" s="179"/>
      <c r="S577" s="179"/>
      <c r="T577" s="179"/>
      <c r="U577" s="179"/>
      <c r="V577" s="179"/>
      <c r="W577" s="179"/>
      <c r="X577" s="179"/>
      <c r="Y577" s="179"/>
      <c r="Z577" s="179"/>
      <c r="AA577" s="222"/>
      <c r="AB577" s="222"/>
      <c r="AC577" s="222"/>
      <c r="AD577" s="179"/>
      <c r="AE577" s="179"/>
      <c r="AF577" s="179"/>
      <c r="AG577" s="179"/>
      <c r="AH577" s="179"/>
      <c r="AI577" s="179"/>
      <c r="AJ577" s="179"/>
    </row>
    <row r="578" spans="2:36" x14ac:dyDescent="0.3">
      <c r="B578" s="224">
        <v>65500</v>
      </c>
      <c r="C578" s="209">
        <v>17537</v>
      </c>
      <c r="D578" s="206">
        <f t="shared" si="53"/>
        <v>0.26774045801526719</v>
      </c>
      <c r="E578" s="208">
        <f t="shared" si="54"/>
        <v>0.42</v>
      </c>
      <c r="F578" s="207">
        <v>0</v>
      </c>
      <c r="G578" s="207">
        <v>1402.96</v>
      </c>
      <c r="H578" s="207">
        <v>1578.33</v>
      </c>
      <c r="I578" s="214">
        <v>11044</v>
      </c>
      <c r="J578" s="211">
        <f t="shared" si="55"/>
        <v>0.16861068702290077</v>
      </c>
      <c r="K578" s="212">
        <f t="shared" si="56"/>
        <v>0.32</v>
      </c>
      <c r="L578" s="214">
        <v>0</v>
      </c>
      <c r="M578" s="213">
        <v>883.52</v>
      </c>
      <c r="N578" s="213">
        <v>993.96</v>
      </c>
      <c r="O578" s="242">
        <f t="shared" si="52"/>
        <v>0.45780000000001791</v>
      </c>
      <c r="P578" s="242"/>
      <c r="Q578" s="179"/>
      <c r="R578" s="179"/>
      <c r="S578" s="179"/>
      <c r="T578" s="179"/>
      <c r="U578" s="179"/>
      <c r="V578" s="179"/>
      <c r="W578" s="179"/>
      <c r="X578" s="179"/>
      <c r="Y578" s="179"/>
      <c r="Z578" s="179"/>
      <c r="AA578" s="222"/>
      <c r="AB578" s="222"/>
      <c r="AC578" s="222"/>
      <c r="AD578" s="179"/>
      <c r="AE578" s="179"/>
      <c r="AF578" s="179"/>
      <c r="AG578" s="179"/>
      <c r="AH578" s="179"/>
      <c r="AI578" s="179"/>
      <c r="AJ578" s="179"/>
    </row>
    <row r="579" spans="2:36" x14ac:dyDescent="0.3">
      <c r="B579" s="224">
        <v>65600</v>
      </c>
      <c r="C579" s="209">
        <v>17579</v>
      </c>
      <c r="D579" s="206">
        <f t="shared" si="53"/>
        <v>0.26797256097560973</v>
      </c>
      <c r="E579" s="208">
        <f t="shared" si="54"/>
        <v>0.42</v>
      </c>
      <c r="F579" s="207">
        <v>4.28</v>
      </c>
      <c r="G579" s="207">
        <v>1406.32</v>
      </c>
      <c r="H579" s="207">
        <v>1582.11</v>
      </c>
      <c r="I579" s="214">
        <v>11074</v>
      </c>
      <c r="J579" s="211">
        <f t="shared" si="55"/>
        <v>0.16881097560975611</v>
      </c>
      <c r="K579" s="212">
        <f t="shared" si="56"/>
        <v>0.3</v>
      </c>
      <c r="L579" s="214">
        <v>0</v>
      </c>
      <c r="M579" s="213">
        <v>885.92</v>
      </c>
      <c r="N579" s="213">
        <v>996.66</v>
      </c>
      <c r="O579" s="242">
        <f t="shared" si="52"/>
        <v>0.50059999999999494</v>
      </c>
      <c r="P579" s="242"/>
      <c r="Q579" s="179"/>
      <c r="R579" s="179"/>
      <c r="S579" s="179"/>
      <c r="T579" s="179"/>
      <c r="U579" s="179"/>
      <c r="V579" s="179"/>
      <c r="W579" s="179"/>
      <c r="X579" s="179"/>
      <c r="Y579" s="179"/>
      <c r="Z579" s="179"/>
      <c r="AA579" s="222"/>
      <c r="AB579" s="222"/>
      <c r="AC579" s="222"/>
      <c r="AD579" s="179"/>
      <c r="AE579" s="179"/>
      <c r="AF579" s="179"/>
      <c r="AG579" s="179"/>
      <c r="AH579" s="179"/>
      <c r="AI579" s="179"/>
      <c r="AJ579" s="179"/>
    </row>
    <row r="580" spans="2:36" x14ac:dyDescent="0.3">
      <c r="B580" s="224">
        <v>65700</v>
      </c>
      <c r="C580" s="209">
        <v>17621</v>
      </c>
      <c r="D580" s="206">
        <f t="shared" si="53"/>
        <v>0.26820395738203956</v>
      </c>
      <c r="E580" s="208">
        <f t="shared" si="54"/>
        <v>0.42</v>
      </c>
      <c r="F580" s="207">
        <v>9.2799999999999994</v>
      </c>
      <c r="G580" s="207">
        <v>1409.68</v>
      </c>
      <c r="H580" s="207">
        <v>1585.89</v>
      </c>
      <c r="I580" s="214">
        <v>11104</v>
      </c>
      <c r="J580" s="211">
        <f t="shared" si="55"/>
        <v>0.16901065449010655</v>
      </c>
      <c r="K580" s="212">
        <f t="shared" si="56"/>
        <v>0.3</v>
      </c>
      <c r="L580" s="214">
        <v>0</v>
      </c>
      <c r="M580" s="213">
        <v>888.32</v>
      </c>
      <c r="N580" s="213">
        <v>999.36</v>
      </c>
      <c r="O580" s="242">
        <f t="shared" si="52"/>
        <v>0.50779999999998382</v>
      </c>
      <c r="P580" s="242"/>
      <c r="Q580" s="179"/>
      <c r="R580" s="179"/>
      <c r="S580" s="179"/>
      <c r="T580" s="179"/>
      <c r="U580" s="179"/>
      <c r="V580" s="179"/>
      <c r="W580" s="179"/>
      <c r="X580" s="179"/>
      <c r="Y580" s="179"/>
      <c r="Z580" s="179"/>
      <c r="AA580" s="222"/>
      <c r="AB580" s="222"/>
      <c r="AC580" s="222"/>
      <c r="AD580" s="179"/>
      <c r="AE580" s="179"/>
      <c r="AF580" s="179"/>
      <c r="AG580" s="179"/>
      <c r="AH580" s="179"/>
      <c r="AI580" s="179"/>
      <c r="AJ580" s="179"/>
    </row>
    <row r="581" spans="2:36" x14ac:dyDescent="0.3">
      <c r="B581" s="224">
        <v>65800</v>
      </c>
      <c r="C581" s="209">
        <v>17663</v>
      </c>
      <c r="D581" s="206">
        <f t="shared" si="53"/>
        <v>0.26843465045592707</v>
      </c>
      <c r="E581" s="208">
        <f t="shared" si="54"/>
        <v>0.42</v>
      </c>
      <c r="F581" s="207">
        <v>14.28</v>
      </c>
      <c r="G581" s="207">
        <v>1413.04</v>
      </c>
      <c r="H581" s="207">
        <v>1589.67</v>
      </c>
      <c r="I581" s="214">
        <v>11134</v>
      </c>
      <c r="J581" s="211">
        <f t="shared" si="55"/>
        <v>0.169209726443769</v>
      </c>
      <c r="K581" s="212">
        <f t="shared" si="56"/>
        <v>0.3</v>
      </c>
      <c r="L581" s="214">
        <v>0</v>
      </c>
      <c r="M581" s="213">
        <v>890.72</v>
      </c>
      <c r="N581" s="213">
        <v>1002.06</v>
      </c>
      <c r="O581" s="242">
        <f t="shared" ref="O581:O644" si="57">(C581+F581+H581-C580-F580-H580)/100</f>
        <v>0.50779999999997016</v>
      </c>
      <c r="P581" s="242"/>
      <c r="Q581" s="179"/>
      <c r="R581" s="179"/>
      <c r="S581" s="179"/>
      <c r="T581" s="179"/>
      <c r="U581" s="179"/>
      <c r="V581" s="179"/>
      <c r="W581" s="179"/>
      <c r="X581" s="179"/>
      <c r="Y581" s="179"/>
      <c r="Z581" s="179"/>
      <c r="AA581" s="222"/>
      <c r="AB581" s="222"/>
      <c r="AC581" s="222"/>
      <c r="AD581" s="179"/>
      <c r="AE581" s="179"/>
      <c r="AF581" s="179"/>
      <c r="AG581" s="179"/>
      <c r="AH581" s="179"/>
      <c r="AI581" s="179"/>
      <c r="AJ581" s="179"/>
    </row>
    <row r="582" spans="2:36" x14ac:dyDescent="0.3">
      <c r="B582" s="224">
        <v>65900</v>
      </c>
      <c r="C582" s="209">
        <v>17705</v>
      </c>
      <c r="D582" s="206">
        <f t="shared" si="53"/>
        <v>0.26866464339908952</v>
      </c>
      <c r="E582" s="208">
        <f t="shared" si="54"/>
        <v>0.42</v>
      </c>
      <c r="F582" s="207">
        <v>19.28</v>
      </c>
      <c r="G582" s="207">
        <v>1416.4</v>
      </c>
      <c r="H582" s="207">
        <v>1593.45</v>
      </c>
      <c r="I582" s="214">
        <v>11166</v>
      </c>
      <c r="J582" s="211">
        <f t="shared" si="55"/>
        <v>0.16943854324734445</v>
      </c>
      <c r="K582" s="212">
        <f t="shared" si="56"/>
        <v>0.32</v>
      </c>
      <c r="L582" s="214">
        <v>0</v>
      </c>
      <c r="M582" s="213">
        <v>893.28</v>
      </c>
      <c r="N582" s="213">
        <v>1004.94</v>
      </c>
      <c r="O582" s="242">
        <f t="shared" si="57"/>
        <v>0.50779999999999514</v>
      </c>
      <c r="P582" s="242"/>
      <c r="Q582" s="179"/>
      <c r="R582" s="179"/>
      <c r="S582" s="179"/>
      <c r="T582" s="179"/>
      <c r="U582" s="179"/>
      <c r="V582" s="179"/>
      <c r="W582" s="179"/>
      <c r="X582" s="179"/>
      <c r="Y582" s="179"/>
      <c r="Z582" s="179"/>
      <c r="AA582" s="222"/>
      <c r="AB582" s="222"/>
      <c r="AC582" s="222"/>
      <c r="AD582" s="179"/>
      <c r="AE582" s="179"/>
      <c r="AF582" s="179"/>
      <c r="AG582" s="179"/>
      <c r="AH582" s="179"/>
      <c r="AI582" s="179"/>
      <c r="AJ582" s="179"/>
    </row>
    <row r="583" spans="2:36" x14ac:dyDescent="0.3">
      <c r="B583" s="224">
        <v>66000</v>
      </c>
      <c r="C583" s="209">
        <v>17747</v>
      </c>
      <c r="D583" s="206">
        <f t="shared" si="53"/>
        <v>0.26889393939393941</v>
      </c>
      <c r="E583" s="208">
        <f t="shared" si="54"/>
        <v>0.42</v>
      </c>
      <c r="F583" s="207">
        <v>24.28</v>
      </c>
      <c r="G583" s="207">
        <v>1419.76</v>
      </c>
      <c r="H583" s="207">
        <v>1597.23</v>
      </c>
      <c r="I583" s="214">
        <v>11196</v>
      </c>
      <c r="J583" s="211">
        <f t="shared" si="55"/>
        <v>0.16963636363636364</v>
      </c>
      <c r="K583" s="212">
        <f t="shared" si="56"/>
        <v>0.3</v>
      </c>
      <c r="L583" s="214">
        <v>0</v>
      </c>
      <c r="M583" s="213">
        <v>895.68</v>
      </c>
      <c r="N583" s="213">
        <v>1007.64</v>
      </c>
      <c r="O583" s="242">
        <f t="shared" si="57"/>
        <v>0.50779999999998382</v>
      </c>
      <c r="P583" s="242"/>
      <c r="Q583" s="179"/>
      <c r="R583" s="179"/>
      <c r="S583" s="179"/>
      <c r="T583" s="179"/>
      <c r="U583" s="179"/>
      <c r="V583" s="179"/>
      <c r="W583" s="179"/>
      <c r="X583" s="179"/>
      <c r="Y583" s="179"/>
      <c r="Z583" s="179"/>
      <c r="AA583" s="222"/>
      <c r="AB583" s="222"/>
      <c r="AC583" s="222"/>
      <c r="AD583" s="179"/>
      <c r="AE583" s="179"/>
      <c r="AF583" s="179"/>
      <c r="AG583" s="179"/>
      <c r="AH583" s="179"/>
      <c r="AI583" s="179"/>
      <c r="AJ583" s="179"/>
    </row>
    <row r="584" spans="2:36" x14ac:dyDescent="0.3">
      <c r="B584" s="224">
        <v>66100</v>
      </c>
      <c r="C584" s="209">
        <v>17789</v>
      </c>
      <c r="D584" s="206">
        <f t="shared" si="53"/>
        <v>0.26912254160363086</v>
      </c>
      <c r="E584" s="208">
        <f t="shared" si="54"/>
        <v>0.42</v>
      </c>
      <c r="F584" s="207">
        <v>29.27</v>
      </c>
      <c r="G584" s="207">
        <v>1423.12</v>
      </c>
      <c r="H584" s="207">
        <v>1601.01</v>
      </c>
      <c r="I584" s="214">
        <v>11226</v>
      </c>
      <c r="J584" s="211">
        <f t="shared" si="55"/>
        <v>0.16983358547655067</v>
      </c>
      <c r="K584" s="212">
        <f t="shared" si="56"/>
        <v>0.3</v>
      </c>
      <c r="L584" s="214">
        <v>0</v>
      </c>
      <c r="M584" s="213">
        <v>898.08</v>
      </c>
      <c r="N584" s="213">
        <v>1010.34</v>
      </c>
      <c r="O584" s="242">
        <f t="shared" si="57"/>
        <v>0.50769999999998849</v>
      </c>
      <c r="P584" s="242"/>
      <c r="Q584" s="179"/>
      <c r="R584" s="179"/>
      <c r="S584" s="179"/>
      <c r="T584" s="179"/>
      <c r="U584" s="179"/>
      <c r="V584" s="179"/>
      <c r="W584" s="179"/>
      <c r="X584" s="179"/>
      <c r="Y584" s="179"/>
      <c r="Z584" s="179"/>
      <c r="AA584" s="222"/>
      <c r="AB584" s="222"/>
      <c r="AC584" s="222"/>
      <c r="AD584" s="179"/>
      <c r="AE584" s="179"/>
      <c r="AF584" s="179"/>
      <c r="AG584" s="179"/>
      <c r="AH584" s="179"/>
      <c r="AI584" s="179"/>
      <c r="AJ584" s="179"/>
    </row>
    <row r="585" spans="2:36" x14ac:dyDescent="0.3">
      <c r="B585" s="224">
        <v>66200</v>
      </c>
      <c r="C585" s="209">
        <v>17831</v>
      </c>
      <c r="D585" s="206">
        <f t="shared" si="53"/>
        <v>0.26935045317220546</v>
      </c>
      <c r="E585" s="208">
        <f t="shared" si="54"/>
        <v>0.42</v>
      </c>
      <c r="F585" s="207">
        <v>34.270000000000003</v>
      </c>
      <c r="G585" s="207">
        <v>1426.48</v>
      </c>
      <c r="H585" s="207">
        <v>1604.79</v>
      </c>
      <c r="I585" s="214">
        <v>11256</v>
      </c>
      <c r="J585" s="211">
        <f t="shared" si="55"/>
        <v>0.17003021148036254</v>
      </c>
      <c r="K585" s="212">
        <f t="shared" si="56"/>
        <v>0.3</v>
      </c>
      <c r="L585" s="214">
        <v>0</v>
      </c>
      <c r="M585" s="213">
        <v>900.48</v>
      </c>
      <c r="N585" s="213">
        <v>1013.04</v>
      </c>
      <c r="O585" s="242">
        <f t="shared" si="57"/>
        <v>0.50780000000001335</v>
      </c>
      <c r="P585" s="242"/>
      <c r="Q585" s="179"/>
      <c r="R585" s="179"/>
      <c r="S585" s="179"/>
      <c r="T585" s="179"/>
      <c r="U585" s="179"/>
      <c r="V585" s="179"/>
      <c r="W585" s="179"/>
      <c r="X585" s="179"/>
      <c r="Y585" s="179"/>
      <c r="Z585" s="179"/>
      <c r="AA585" s="222"/>
      <c r="AB585" s="222"/>
      <c r="AC585" s="222"/>
      <c r="AD585" s="179"/>
      <c r="AE585" s="179"/>
      <c r="AF585" s="179"/>
      <c r="AG585" s="179"/>
      <c r="AH585" s="179"/>
      <c r="AI585" s="179"/>
      <c r="AJ585" s="179"/>
    </row>
    <row r="586" spans="2:36" x14ac:dyDescent="0.3">
      <c r="B586" s="224">
        <v>66300</v>
      </c>
      <c r="C586" s="209">
        <v>17873</v>
      </c>
      <c r="D586" s="206">
        <f t="shared" si="53"/>
        <v>0.26957767722473602</v>
      </c>
      <c r="E586" s="208">
        <f t="shared" si="54"/>
        <v>0.42</v>
      </c>
      <c r="F586" s="207">
        <v>39.270000000000003</v>
      </c>
      <c r="G586" s="207">
        <v>1429.84</v>
      </c>
      <c r="H586" s="207">
        <v>1608.57</v>
      </c>
      <c r="I586" s="214">
        <v>11288</v>
      </c>
      <c r="J586" s="211">
        <f t="shared" si="55"/>
        <v>0.17025641025641025</v>
      </c>
      <c r="K586" s="212">
        <f t="shared" si="56"/>
        <v>0.32</v>
      </c>
      <c r="L586" s="214">
        <v>0</v>
      </c>
      <c r="M586" s="213">
        <v>903.04</v>
      </c>
      <c r="N586" s="213">
        <v>1015.92</v>
      </c>
      <c r="O586" s="242">
        <f t="shared" si="57"/>
        <v>0.50780000000000203</v>
      </c>
      <c r="P586" s="242"/>
      <c r="Q586" s="179"/>
      <c r="R586" s="179"/>
      <c r="S586" s="179"/>
      <c r="T586" s="179"/>
      <c r="U586" s="179"/>
      <c r="V586" s="179"/>
      <c r="W586" s="179"/>
      <c r="X586" s="179"/>
      <c r="Y586" s="179"/>
      <c r="Z586" s="179"/>
      <c r="AA586" s="222"/>
      <c r="AB586" s="222"/>
      <c r="AC586" s="222"/>
      <c r="AD586" s="179"/>
      <c r="AE586" s="179"/>
      <c r="AF586" s="179"/>
      <c r="AG586" s="179"/>
      <c r="AH586" s="179"/>
      <c r="AI586" s="179"/>
      <c r="AJ586" s="179"/>
    </row>
    <row r="587" spans="2:36" x14ac:dyDescent="0.3">
      <c r="B587" s="224">
        <v>66400</v>
      </c>
      <c r="C587" s="209">
        <v>17915</v>
      </c>
      <c r="D587" s="206">
        <f t="shared" si="53"/>
        <v>0.26980421686746986</v>
      </c>
      <c r="E587" s="208">
        <f t="shared" si="54"/>
        <v>0.42</v>
      </c>
      <c r="F587" s="207">
        <v>44.27</v>
      </c>
      <c r="G587" s="207">
        <v>1433.2</v>
      </c>
      <c r="H587" s="207">
        <v>1612.35</v>
      </c>
      <c r="I587" s="214">
        <v>11318</v>
      </c>
      <c r="J587" s="211">
        <f t="shared" si="55"/>
        <v>0.17045180722891567</v>
      </c>
      <c r="K587" s="212">
        <f t="shared" si="56"/>
        <v>0.3</v>
      </c>
      <c r="L587" s="214">
        <v>0</v>
      </c>
      <c r="M587" s="213">
        <v>905.44</v>
      </c>
      <c r="N587" s="213">
        <v>1018.62</v>
      </c>
      <c r="O587" s="242">
        <f t="shared" si="57"/>
        <v>0.50779999999999059</v>
      </c>
      <c r="P587" s="242"/>
      <c r="Q587" s="179"/>
      <c r="R587" s="179"/>
      <c r="S587" s="179"/>
      <c r="T587" s="179"/>
      <c r="U587" s="179"/>
      <c r="V587" s="179"/>
      <c r="W587" s="179"/>
      <c r="X587" s="179"/>
      <c r="Y587" s="179"/>
      <c r="Z587" s="179"/>
      <c r="AA587" s="222"/>
      <c r="AB587" s="222"/>
      <c r="AC587" s="222"/>
      <c r="AD587" s="179"/>
      <c r="AE587" s="179"/>
      <c r="AF587" s="179"/>
      <c r="AG587" s="179"/>
      <c r="AH587" s="179"/>
      <c r="AI587" s="179"/>
      <c r="AJ587" s="179"/>
    </row>
    <row r="588" spans="2:36" x14ac:dyDescent="0.3">
      <c r="B588" s="224">
        <v>66500</v>
      </c>
      <c r="C588" s="209">
        <v>17957</v>
      </c>
      <c r="D588" s="206">
        <f t="shared" si="53"/>
        <v>0.2700300751879699</v>
      </c>
      <c r="E588" s="208">
        <f t="shared" si="54"/>
        <v>0.42</v>
      </c>
      <c r="F588" s="207">
        <v>49.27</v>
      </c>
      <c r="G588" s="207">
        <v>1436.56</v>
      </c>
      <c r="H588" s="207">
        <v>1616.13</v>
      </c>
      <c r="I588" s="214">
        <v>11348</v>
      </c>
      <c r="J588" s="211">
        <f t="shared" si="55"/>
        <v>0.17064661654135338</v>
      </c>
      <c r="K588" s="212">
        <f t="shared" si="56"/>
        <v>0.3</v>
      </c>
      <c r="L588" s="214">
        <v>0</v>
      </c>
      <c r="M588" s="213">
        <v>907.84</v>
      </c>
      <c r="N588" s="213">
        <v>1021.32</v>
      </c>
      <c r="O588" s="242">
        <f t="shared" si="57"/>
        <v>0.50780000000001568</v>
      </c>
      <c r="P588" s="242"/>
      <c r="Q588" s="179"/>
      <c r="R588" s="179"/>
      <c r="S588" s="179"/>
      <c r="T588" s="179"/>
      <c r="U588" s="179"/>
      <c r="V588" s="179"/>
      <c r="W588" s="179"/>
      <c r="X588" s="179"/>
      <c r="Y588" s="179"/>
      <c r="Z588" s="179"/>
      <c r="AA588" s="222"/>
      <c r="AB588" s="222"/>
      <c r="AC588" s="222"/>
      <c r="AD588" s="179"/>
      <c r="AE588" s="179"/>
      <c r="AF588" s="179"/>
      <c r="AG588" s="179"/>
      <c r="AH588" s="179"/>
      <c r="AI588" s="179"/>
      <c r="AJ588" s="179"/>
    </row>
    <row r="589" spans="2:36" x14ac:dyDescent="0.3">
      <c r="B589" s="224">
        <v>66600</v>
      </c>
      <c r="C589" s="209">
        <v>17999</v>
      </c>
      <c r="D589" s="206">
        <f t="shared" si="53"/>
        <v>0.27025525525525523</v>
      </c>
      <c r="E589" s="208">
        <f t="shared" si="54"/>
        <v>0.42</v>
      </c>
      <c r="F589" s="207">
        <v>54.26</v>
      </c>
      <c r="G589" s="207">
        <v>1439.92</v>
      </c>
      <c r="H589" s="207">
        <v>1619.91</v>
      </c>
      <c r="I589" s="214">
        <v>11380</v>
      </c>
      <c r="J589" s="211">
        <f t="shared" si="55"/>
        <v>0.17087087087087088</v>
      </c>
      <c r="K589" s="212">
        <f t="shared" si="56"/>
        <v>0.32</v>
      </c>
      <c r="L589" s="214">
        <v>0</v>
      </c>
      <c r="M589" s="213">
        <v>910.4</v>
      </c>
      <c r="N589" s="213">
        <v>1024.2</v>
      </c>
      <c r="O589" s="242">
        <f t="shared" si="57"/>
        <v>0.50769999999998161</v>
      </c>
      <c r="P589" s="242"/>
      <c r="Q589" s="179"/>
      <c r="R589" s="179"/>
      <c r="S589" s="179"/>
      <c r="T589" s="179"/>
      <c r="U589" s="179"/>
      <c r="V589" s="179"/>
      <c r="W589" s="179"/>
      <c r="X589" s="179"/>
      <c r="Y589" s="179"/>
      <c r="Z589" s="179"/>
      <c r="AA589" s="222"/>
      <c r="AB589" s="222"/>
      <c r="AC589" s="222"/>
      <c r="AD589" s="179"/>
      <c r="AE589" s="179"/>
      <c r="AF589" s="179"/>
      <c r="AG589" s="179"/>
      <c r="AH589" s="179"/>
      <c r="AI589" s="179"/>
      <c r="AJ589" s="179"/>
    </row>
    <row r="590" spans="2:36" x14ac:dyDescent="0.3">
      <c r="B590" s="224">
        <v>66700</v>
      </c>
      <c r="C590" s="209">
        <v>18041</v>
      </c>
      <c r="D590" s="206">
        <f t="shared" si="53"/>
        <v>0.27047976011994002</v>
      </c>
      <c r="E590" s="208">
        <f t="shared" si="54"/>
        <v>0.42</v>
      </c>
      <c r="F590" s="207">
        <v>59.26</v>
      </c>
      <c r="G590" s="207">
        <v>1443.28</v>
      </c>
      <c r="H590" s="207">
        <v>1623.69</v>
      </c>
      <c r="I590" s="214">
        <v>11410</v>
      </c>
      <c r="J590" s="211">
        <f t="shared" si="55"/>
        <v>0.17106446776611695</v>
      </c>
      <c r="K590" s="212">
        <f t="shared" si="56"/>
        <v>0.3</v>
      </c>
      <c r="L590" s="214">
        <v>0</v>
      </c>
      <c r="M590" s="213">
        <v>912.8</v>
      </c>
      <c r="N590" s="213">
        <v>1026.9000000000001</v>
      </c>
      <c r="O590" s="242">
        <f t="shared" si="57"/>
        <v>0.50779999999997016</v>
      </c>
      <c r="P590" s="242"/>
      <c r="Q590" s="179"/>
      <c r="R590" s="179"/>
      <c r="S590" s="179"/>
      <c r="T590" s="179"/>
      <c r="U590" s="179"/>
      <c r="V590" s="179"/>
      <c r="W590" s="179"/>
      <c r="X590" s="179"/>
      <c r="Y590" s="179"/>
      <c r="Z590" s="179"/>
      <c r="AA590" s="222"/>
      <c r="AB590" s="222"/>
      <c r="AC590" s="222"/>
      <c r="AD590" s="179"/>
      <c r="AE590" s="179"/>
      <c r="AF590" s="179"/>
      <c r="AG590" s="179"/>
      <c r="AH590" s="179"/>
      <c r="AI590" s="179"/>
      <c r="AJ590" s="179"/>
    </row>
    <row r="591" spans="2:36" x14ac:dyDescent="0.3">
      <c r="B591" s="224">
        <v>66800</v>
      </c>
      <c r="C591" s="209">
        <v>18083</v>
      </c>
      <c r="D591" s="206">
        <f t="shared" si="53"/>
        <v>0.27070359281437123</v>
      </c>
      <c r="E591" s="208">
        <f t="shared" si="54"/>
        <v>0.42</v>
      </c>
      <c r="F591" s="207">
        <v>64.260000000000005</v>
      </c>
      <c r="G591" s="207">
        <v>1446.64</v>
      </c>
      <c r="H591" s="207">
        <v>1627.47</v>
      </c>
      <c r="I591" s="214">
        <v>11440</v>
      </c>
      <c r="J591" s="211">
        <f t="shared" si="55"/>
        <v>0.17125748502994012</v>
      </c>
      <c r="K591" s="212">
        <f t="shared" si="56"/>
        <v>0.3</v>
      </c>
      <c r="L591" s="214">
        <v>0</v>
      </c>
      <c r="M591" s="213">
        <v>915.2</v>
      </c>
      <c r="N591" s="213">
        <v>1029.5999999999999</v>
      </c>
      <c r="O591" s="242">
        <f t="shared" si="57"/>
        <v>0.50779999999999514</v>
      </c>
      <c r="P591" s="242"/>
      <c r="Q591" s="179"/>
      <c r="R591" s="179"/>
      <c r="S591" s="179"/>
      <c r="T591" s="179"/>
      <c r="U591" s="179"/>
      <c r="V591" s="179"/>
      <c r="W591" s="179"/>
      <c r="X591" s="179"/>
      <c r="Y591" s="179"/>
      <c r="Z591" s="179"/>
      <c r="AA591" s="222"/>
      <c r="AB591" s="222"/>
      <c r="AC591" s="222"/>
      <c r="AD591" s="179"/>
      <c r="AE591" s="179"/>
      <c r="AF591" s="179"/>
      <c r="AG591" s="179"/>
      <c r="AH591" s="179"/>
      <c r="AI591" s="179"/>
      <c r="AJ591" s="179"/>
    </row>
    <row r="592" spans="2:36" x14ac:dyDescent="0.3">
      <c r="B592" s="224">
        <v>66900</v>
      </c>
      <c r="C592" s="209">
        <v>18125</v>
      </c>
      <c r="D592" s="206">
        <f t="shared" si="53"/>
        <v>0.27092675635276531</v>
      </c>
      <c r="E592" s="208">
        <f t="shared" si="54"/>
        <v>0.42</v>
      </c>
      <c r="F592" s="207">
        <v>69.260000000000005</v>
      </c>
      <c r="G592" s="207">
        <v>1450</v>
      </c>
      <c r="H592" s="207">
        <v>1631.25</v>
      </c>
      <c r="I592" s="214">
        <v>11472</v>
      </c>
      <c r="J592" s="211">
        <f t="shared" si="55"/>
        <v>0.1714798206278027</v>
      </c>
      <c r="K592" s="212">
        <f t="shared" si="56"/>
        <v>0.32</v>
      </c>
      <c r="L592" s="214">
        <v>0</v>
      </c>
      <c r="M592" s="213">
        <v>917.76</v>
      </c>
      <c r="N592" s="213">
        <v>1032.48</v>
      </c>
      <c r="O592" s="242">
        <f t="shared" si="57"/>
        <v>0.50779999999998382</v>
      </c>
      <c r="P592" s="242"/>
      <c r="Q592" s="179"/>
      <c r="R592" s="179"/>
      <c r="S592" s="179"/>
      <c r="T592" s="179"/>
      <c r="U592" s="179"/>
      <c r="V592" s="179"/>
      <c r="W592" s="179"/>
      <c r="X592" s="179"/>
      <c r="Y592" s="179"/>
      <c r="Z592" s="179"/>
      <c r="AA592" s="222"/>
      <c r="AB592" s="222"/>
      <c r="AC592" s="222"/>
      <c r="AD592" s="179"/>
      <c r="AE592" s="179"/>
      <c r="AF592" s="179"/>
      <c r="AG592" s="179"/>
      <c r="AH592" s="179"/>
      <c r="AI592" s="179"/>
      <c r="AJ592" s="179"/>
    </row>
    <row r="593" spans="2:36" x14ac:dyDescent="0.3">
      <c r="B593" s="224">
        <v>67000</v>
      </c>
      <c r="C593" s="209">
        <v>18167</v>
      </c>
      <c r="D593" s="206">
        <f t="shared" si="53"/>
        <v>0.2711492537313433</v>
      </c>
      <c r="E593" s="208">
        <f t="shared" si="54"/>
        <v>0.42</v>
      </c>
      <c r="F593" s="207">
        <v>74.260000000000005</v>
      </c>
      <c r="G593" s="207">
        <v>1453.36</v>
      </c>
      <c r="H593" s="207">
        <v>1635.03</v>
      </c>
      <c r="I593" s="214">
        <v>11502</v>
      </c>
      <c r="J593" s="211">
        <f t="shared" si="55"/>
        <v>0.17167164179104477</v>
      </c>
      <c r="K593" s="212">
        <f t="shared" si="56"/>
        <v>0.3</v>
      </c>
      <c r="L593" s="214">
        <v>0</v>
      </c>
      <c r="M593" s="213">
        <v>920.16</v>
      </c>
      <c r="N593" s="213">
        <v>1035.18</v>
      </c>
      <c r="O593" s="242">
        <f t="shared" si="57"/>
        <v>0.5077999999999725</v>
      </c>
      <c r="P593" s="242"/>
      <c r="Q593" s="179"/>
      <c r="R593" s="179"/>
      <c r="S593" s="179"/>
      <c r="T593" s="179"/>
      <c r="U593" s="179"/>
      <c r="V593" s="179"/>
      <c r="W593" s="179"/>
      <c r="X593" s="179"/>
      <c r="Y593" s="179"/>
      <c r="Z593" s="179"/>
      <c r="AA593" s="222"/>
      <c r="AB593" s="222"/>
      <c r="AC593" s="222"/>
      <c r="AD593" s="179"/>
      <c r="AE593" s="179"/>
      <c r="AF593" s="179"/>
      <c r="AG593" s="179"/>
      <c r="AH593" s="179"/>
      <c r="AI593" s="179"/>
      <c r="AJ593" s="179"/>
    </row>
    <row r="594" spans="2:36" x14ac:dyDescent="0.3">
      <c r="B594" s="224">
        <v>67100</v>
      </c>
      <c r="C594" s="209">
        <v>18209</v>
      </c>
      <c r="D594" s="206">
        <f t="shared" si="53"/>
        <v>0.27137108792846498</v>
      </c>
      <c r="E594" s="208">
        <f t="shared" si="54"/>
        <v>0.42</v>
      </c>
      <c r="F594" s="207">
        <v>79.25</v>
      </c>
      <c r="G594" s="207">
        <v>1456.72</v>
      </c>
      <c r="H594" s="207">
        <v>1638.81</v>
      </c>
      <c r="I594" s="214">
        <v>11532</v>
      </c>
      <c r="J594" s="211">
        <f t="shared" si="55"/>
        <v>0.17186289120715351</v>
      </c>
      <c r="K594" s="212">
        <f t="shared" si="56"/>
        <v>0.3</v>
      </c>
      <c r="L594" s="214">
        <v>0</v>
      </c>
      <c r="M594" s="213">
        <v>922.56</v>
      </c>
      <c r="N594" s="213">
        <v>1037.8800000000001</v>
      </c>
      <c r="O594" s="242">
        <f t="shared" si="57"/>
        <v>0.50770000000001347</v>
      </c>
      <c r="P594" s="242"/>
      <c r="Q594" s="179"/>
      <c r="R594" s="179"/>
      <c r="S594" s="179"/>
      <c r="T594" s="179"/>
      <c r="U594" s="179"/>
      <c r="V594" s="179"/>
      <c r="W594" s="179"/>
      <c r="X594" s="179"/>
      <c r="Y594" s="179"/>
      <c r="Z594" s="179"/>
      <c r="AA594" s="222"/>
      <c r="AB594" s="222"/>
      <c r="AC594" s="222"/>
      <c r="AD594" s="179"/>
      <c r="AE594" s="179"/>
      <c r="AF594" s="179"/>
      <c r="AG594" s="179"/>
      <c r="AH594" s="179"/>
      <c r="AI594" s="179"/>
      <c r="AJ594" s="179"/>
    </row>
    <row r="595" spans="2:36" x14ac:dyDescent="0.3">
      <c r="B595" s="224">
        <v>67200</v>
      </c>
      <c r="C595" s="209">
        <v>18251</v>
      </c>
      <c r="D595" s="206">
        <f t="shared" si="53"/>
        <v>0.27159226190476188</v>
      </c>
      <c r="E595" s="208">
        <f t="shared" si="54"/>
        <v>0.42</v>
      </c>
      <c r="F595" s="207">
        <v>84.25</v>
      </c>
      <c r="G595" s="207">
        <v>1460.08</v>
      </c>
      <c r="H595" s="207">
        <v>1642.59</v>
      </c>
      <c r="I595" s="214">
        <v>11564</v>
      </c>
      <c r="J595" s="211">
        <f t="shared" si="55"/>
        <v>0.17208333333333334</v>
      </c>
      <c r="K595" s="212">
        <f t="shared" si="56"/>
        <v>0.32</v>
      </c>
      <c r="L595" s="214">
        <v>0</v>
      </c>
      <c r="M595" s="213">
        <v>925.12</v>
      </c>
      <c r="N595" s="213">
        <v>1040.76</v>
      </c>
      <c r="O595" s="242">
        <f t="shared" si="57"/>
        <v>0.50780000000000203</v>
      </c>
      <c r="P595" s="242"/>
      <c r="Q595" s="179"/>
      <c r="R595" s="179"/>
      <c r="S595" s="179"/>
      <c r="T595" s="179"/>
      <c r="U595" s="179"/>
      <c r="V595" s="179"/>
      <c r="W595" s="179"/>
      <c r="X595" s="179"/>
      <c r="Y595" s="179"/>
      <c r="Z595" s="179"/>
      <c r="AA595" s="222"/>
      <c r="AB595" s="222"/>
      <c r="AC595" s="222"/>
      <c r="AD595" s="179"/>
      <c r="AE595" s="179"/>
      <c r="AF595" s="179"/>
      <c r="AG595" s="179"/>
      <c r="AH595" s="179"/>
      <c r="AI595" s="179"/>
      <c r="AJ595" s="179"/>
    </row>
    <row r="596" spans="2:36" x14ac:dyDescent="0.3">
      <c r="B596" s="224">
        <v>67300</v>
      </c>
      <c r="C596" s="209">
        <v>18293</v>
      </c>
      <c r="D596" s="206">
        <f t="shared" si="53"/>
        <v>0.27181277860326897</v>
      </c>
      <c r="E596" s="208">
        <f t="shared" si="54"/>
        <v>0.42</v>
      </c>
      <c r="F596" s="207">
        <v>89.25</v>
      </c>
      <c r="G596" s="207">
        <v>1463.44</v>
      </c>
      <c r="H596" s="207">
        <v>1646.37</v>
      </c>
      <c r="I596" s="214">
        <v>11594</v>
      </c>
      <c r="J596" s="211">
        <f t="shared" si="55"/>
        <v>0.17227340267459137</v>
      </c>
      <c r="K596" s="212">
        <f t="shared" si="56"/>
        <v>0.3</v>
      </c>
      <c r="L596" s="214">
        <v>0</v>
      </c>
      <c r="M596" s="213">
        <v>927.52</v>
      </c>
      <c r="N596" s="213">
        <v>1043.46</v>
      </c>
      <c r="O596" s="242">
        <f t="shared" si="57"/>
        <v>0.50779999999999059</v>
      </c>
      <c r="P596" s="242"/>
      <c r="Q596" s="179"/>
      <c r="R596" s="179"/>
      <c r="S596" s="179"/>
      <c r="T596" s="179"/>
      <c r="U596" s="179"/>
      <c r="V596" s="179"/>
      <c r="W596" s="179"/>
      <c r="X596" s="179"/>
      <c r="Y596" s="179"/>
      <c r="Z596" s="179"/>
      <c r="AA596" s="222"/>
      <c r="AB596" s="222"/>
      <c r="AC596" s="222"/>
      <c r="AD596" s="179"/>
      <c r="AE596" s="179"/>
      <c r="AF596" s="179"/>
      <c r="AG596" s="179"/>
      <c r="AH596" s="179"/>
      <c r="AI596" s="179"/>
      <c r="AJ596" s="179"/>
    </row>
    <row r="597" spans="2:36" x14ac:dyDescent="0.3">
      <c r="B597" s="224">
        <v>67400</v>
      </c>
      <c r="C597" s="209">
        <v>18335</v>
      </c>
      <c r="D597" s="206">
        <f t="shared" si="53"/>
        <v>0.27203264094955487</v>
      </c>
      <c r="E597" s="208">
        <f t="shared" si="54"/>
        <v>0.42</v>
      </c>
      <c r="F597" s="207">
        <v>94.25</v>
      </c>
      <c r="G597" s="207">
        <v>1466.8</v>
      </c>
      <c r="H597" s="207">
        <v>1650.15</v>
      </c>
      <c r="I597" s="214">
        <v>11624</v>
      </c>
      <c r="J597" s="211">
        <f t="shared" si="55"/>
        <v>0.17246290801186945</v>
      </c>
      <c r="K597" s="212">
        <f t="shared" si="56"/>
        <v>0.3</v>
      </c>
      <c r="L597" s="214">
        <v>0</v>
      </c>
      <c r="M597" s="213">
        <v>929.92</v>
      </c>
      <c r="N597" s="213">
        <v>1046.1600000000001</v>
      </c>
      <c r="O597" s="242">
        <f t="shared" si="57"/>
        <v>0.50780000000001568</v>
      </c>
      <c r="P597" s="242"/>
      <c r="Q597" s="179"/>
      <c r="R597" s="179"/>
      <c r="S597" s="179"/>
      <c r="T597" s="179"/>
      <c r="U597" s="179"/>
      <c r="V597" s="179"/>
      <c r="W597" s="179"/>
      <c r="X597" s="179"/>
      <c r="Y597" s="179"/>
      <c r="Z597" s="179"/>
      <c r="AA597" s="222"/>
      <c r="AB597" s="222"/>
      <c r="AC597" s="222"/>
      <c r="AD597" s="179"/>
      <c r="AE597" s="179"/>
      <c r="AF597" s="179"/>
      <c r="AG597" s="179"/>
      <c r="AH597" s="179"/>
      <c r="AI597" s="179"/>
      <c r="AJ597" s="179"/>
    </row>
    <row r="598" spans="2:36" x14ac:dyDescent="0.3">
      <c r="B598" s="224">
        <v>67500</v>
      </c>
      <c r="C598" s="209">
        <v>18377</v>
      </c>
      <c r="D598" s="206">
        <f t="shared" si="53"/>
        <v>0.27225185185185186</v>
      </c>
      <c r="E598" s="208">
        <f t="shared" si="54"/>
        <v>0.42</v>
      </c>
      <c r="F598" s="207">
        <v>99.25</v>
      </c>
      <c r="G598" s="207">
        <v>1470.16</v>
      </c>
      <c r="H598" s="207">
        <v>1653.93</v>
      </c>
      <c r="I598" s="214">
        <v>11656</v>
      </c>
      <c r="J598" s="211">
        <f t="shared" si="55"/>
        <v>0.17268148148148149</v>
      </c>
      <c r="K598" s="212">
        <f t="shared" si="56"/>
        <v>0.32</v>
      </c>
      <c r="L598" s="214">
        <v>0</v>
      </c>
      <c r="M598" s="213">
        <v>932.48</v>
      </c>
      <c r="N598" s="213">
        <v>1049.04</v>
      </c>
      <c r="O598" s="242">
        <f t="shared" si="57"/>
        <v>0.50780000000000203</v>
      </c>
      <c r="P598" s="242"/>
      <c r="Q598" s="179"/>
      <c r="R598" s="179"/>
      <c r="S598" s="179"/>
      <c r="T598" s="179"/>
      <c r="U598" s="179"/>
      <c r="V598" s="179"/>
      <c r="W598" s="179"/>
      <c r="X598" s="179"/>
      <c r="Y598" s="179"/>
      <c r="Z598" s="179"/>
      <c r="AA598" s="222"/>
      <c r="AB598" s="222"/>
      <c r="AC598" s="222"/>
      <c r="AD598" s="179"/>
      <c r="AE598" s="179"/>
      <c r="AF598" s="179"/>
      <c r="AG598" s="179"/>
      <c r="AH598" s="179"/>
      <c r="AI598" s="179"/>
      <c r="AJ598" s="179"/>
    </row>
    <row r="599" spans="2:36" x14ac:dyDescent="0.3">
      <c r="B599" s="224">
        <v>67600</v>
      </c>
      <c r="C599" s="209">
        <v>18419</v>
      </c>
      <c r="D599" s="206">
        <f t="shared" si="53"/>
        <v>0.27247041420118345</v>
      </c>
      <c r="E599" s="208">
        <f t="shared" si="54"/>
        <v>0.42</v>
      </c>
      <c r="F599" s="207">
        <v>104.24</v>
      </c>
      <c r="G599" s="207">
        <v>1473.52</v>
      </c>
      <c r="H599" s="207">
        <v>1657.71</v>
      </c>
      <c r="I599" s="214">
        <v>11686</v>
      </c>
      <c r="J599" s="211">
        <f t="shared" si="55"/>
        <v>0.1728698224852071</v>
      </c>
      <c r="K599" s="212">
        <f t="shared" si="56"/>
        <v>0.3</v>
      </c>
      <c r="L599" s="214">
        <v>0</v>
      </c>
      <c r="M599" s="213">
        <v>934.88</v>
      </c>
      <c r="N599" s="213">
        <v>1051.74</v>
      </c>
      <c r="O599" s="242">
        <f t="shared" si="57"/>
        <v>0.50770000000000659</v>
      </c>
      <c r="P599" s="242"/>
      <c r="Q599" s="179"/>
      <c r="R599" s="179"/>
      <c r="S599" s="179"/>
      <c r="T599" s="179"/>
      <c r="U599" s="179"/>
      <c r="V599" s="179"/>
      <c r="W599" s="179"/>
      <c r="X599" s="179"/>
      <c r="Y599" s="179"/>
      <c r="Z599" s="179"/>
      <c r="AA599" s="222"/>
      <c r="AB599" s="222"/>
      <c r="AC599" s="222"/>
      <c r="AD599" s="179"/>
      <c r="AE599" s="179"/>
      <c r="AF599" s="179"/>
      <c r="AG599" s="179"/>
      <c r="AH599" s="179"/>
      <c r="AI599" s="179"/>
      <c r="AJ599" s="179"/>
    </row>
    <row r="600" spans="2:36" x14ac:dyDescent="0.3">
      <c r="B600" s="224">
        <v>67700</v>
      </c>
      <c r="C600" s="209">
        <v>18461</v>
      </c>
      <c r="D600" s="206">
        <f t="shared" ref="D600:D663" si="58">C600/B600</f>
        <v>0.27268833087149186</v>
      </c>
      <c r="E600" s="208">
        <f t="shared" ref="E600:E663" si="59">(C600-C599)/(B600-B599)</f>
        <v>0.42</v>
      </c>
      <c r="F600" s="207">
        <v>109.24</v>
      </c>
      <c r="G600" s="207">
        <v>1476.88</v>
      </c>
      <c r="H600" s="207">
        <v>1661.49</v>
      </c>
      <c r="I600" s="214">
        <v>11718</v>
      </c>
      <c r="J600" s="211">
        <f t="shared" si="55"/>
        <v>0.17308714918759233</v>
      </c>
      <c r="K600" s="212">
        <f t="shared" si="56"/>
        <v>0.32</v>
      </c>
      <c r="L600" s="214">
        <v>0</v>
      </c>
      <c r="M600" s="213">
        <v>937.44</v>
      </c>
      <c r="N600" s="213">
        <v>1054.6199999999999</v>
      </c>
      <c r="O600" s="242">
        <f t="shared" si="57"/>
        <v>0.50780000000003156</v>
      </c>
      <c r="P600" s="242"/>
      <c r="Q600" s="179"/>
      <c r="R600" s="179"/>
      <c r="S600" s="179"/>
      <c r="T600" s="179"/>
      <c r="U600" s="179"/>
      <c r="V600" s="179"/>
      <c r="W600" s="179"/>
      <c r="X600" s="179"/>
      <c r="Y600" s="179"/>
      <c r="Z600" s="179"/>
      <c r="AA600" s="222"/>
      <c r="AB600" s="222"/>
      <c r="AC600" s="222"/>
      <c r="AD600" s="179"/>
      <c r="AE600" s="179"/>
      <c r="AF600" s="179"/>
      <c r="AG600" s="179"/>
      <c r="AH600" s="179"/>
      <c r="AI600" s="179"/>
      <c r="AJ600" s="179"/>
    </row>
    <row r="601" spans="2:36" x14ac:dyDescent="0.3">
      <c r="B601" s="224">
        <v>67800</v>
      </c>
      <c r="C601" s="209">
        <v>18503</v>
      </c>
      <c r="D601" s="206">
        <f t="shared" si="58"/>
        <v>0.27290560471976399</v>
      </c>
      <c r="E601" s="208">
        <f t="shared" si="59"/>
        <v>0.42</v>
      </c>
      <c r="F601" s="207">
        <v>114.24</v>
      </c>
      <c r="G601" s="207">
        <v>1480.24</v>
      </c>
      <c r="H601" s="207">
        <v>1665.27</v>
      </c>
      <c r="I601" s="214">
        <v>11748</v>
      </c>
      <c r="J601" s="211">
        <f t="shared" si="55"/>
        <v>0.17327433628318584</v>
      </c>
      <c r="K601" s="212">
        <f t="shared" si="56"/>
        <v>0.3</v>
      </c>
      <c r="L601" s="214">
        <v>0</v>
      </c>
      <c r="M601" s="213">
        <v>939.84</v>
      </c>
      <c r="N601" s="213">
        <v>1057.32</v>
      </c>
      <c r="O601" s="242">
        <f t="shared" si="57"/>
        <v>0.50780000000002024</v>
      </c>
      <c r="P601" s="242"/>
      <c r="Q601" s="179"/>
      <c r="R601" s="179"/>
      <c r="S601" s="179"/>
      <c r="T601" s="179"/>
      <c r="U601" s="179"/>
      <c r="V601" s="179"/>
      <c r="W601" s="179"/>
      <c r="X601" s="179"/>
      <c r="Y601" s="179"/>
      <c r="Z601" s="179"/>
      <c r="AA601" s="222"/>
      <c r="AB601" s="222"/>
      <c r="AC601" s="222"/>
      <c r="AD601" s="179"/>
      <c r="AE601" s="179"/>
      <c r="AF601" s="179"/>
      <c r="AG601" s="179"/>
      <c r="AH601" s="179"/>
      <c r="AI601" s="179"/>
      <c r="AJ601" s="179"/>
    </row>
    <row r="602" spans="2:36" x14ac:dyDescent="0.3">
      <c r="B602" s="224">
        <v>67900</v>
      </c>
      <c r="C602" s="209">
        <v>18545</v>
      </c>
      <c r="D602" s="206">
        <f t="shared" si="58"/>
        <v>0.27312223858615609</v>
      </c>
      <c r="E602" s="208">
        <f t="shared" si="59"/>
        <v>0.42</v>
      </c>
      <c r="F602" s="207">
        <v>119.24</v>
      </c>
      <c r="G602" s="207">
        <v>1483.6</v>
      </c>
      <c r="H602" s="207">
        <v>1669.05</v>
      </c>
      <c r="I602" s="214">
        <v>11778</v>
      </c>
      <c r="J602" s="211">
        <f t="shared" si="55"/>
        <v>0.17346097201767305</v>
      </c>
      <c r="K602" s="212">
        <f t="shared" si="56"/>
        <v>0.3</v>
      </c>
      <c r="L602" s="214">
        <v>0</v>
      </c>
      <c r="M602" s="213">
        <v>942.24</v>
      </c>
      <c r="N602" s="213">
        <v>1060.02</v>
      </c>
      <c r="O602" s="242">
        <f t="shared" si="57"/>
        <v>0.5078000000000088</v>
      </c>
      <c r="P602" s="242"/>
      <c r="Q602" s="179"/>
      <c r="R602" s="179"/>
      <c r="S602" s="179"/>
      <c r="T602" s="179"/>
      <c r="U602" s="179"/>
      <c r="V602" s="179"/>
      <c r="W602" s="179"/>
      <c r="X602" s="179"/>
      <c r="Y602" s="179"/>
      <c r="Z602" s="179"/>
      <c r="AA602" s="222"/>
      <c r="AB602" s="222"/>
      <c r="AC602" s="222"/>
      <c r="AD602" s="179"/>
      <c r="AE602" s="179"/>
      <c r="AF602" s="179"/>
      <c r="AG602" s="179"/>
      <c r="AH602" s="179"/>
      <c r="AI602" s="179"/>
      <c r="AJ602" s="179"/>
    </row>
    <row r="603" spans="2:36" x14ac:dyDescent="0.3">
      <c r="B603" s="224">
        <v>68000</v>
      </c>
      <c r="C603" s="209">
        <v>18587</v>
      </c>
      <c r="D603" s="206">
        <f t="shared" si="58"/>
        <v>0.27333823529411766</v>
      </c>
      <c r="E603" s="208">
        <f t="shared" si="59"/>
        <v>0.42</v>
      </c>
      <c r="F603" s="207">
        <v>124.24</v>
      </c>
      <c r="G603" s="207">
        <v>1486.96</v>
      </c>
      <c r="H603" s="207">
        <v>1672.83</v>
      </c>
      <c r="I603" s="214">
        <v>11810</v>
      </c>
      <c r="J603" s="211">
        <f t="shared" si="55"/>
        <v>0.17367647058823529</v>
      </c>
      <c r="K603" s="212">
        <f t="shared" si="56"/>
        <v>0.32</v>
      </c>
      <c r="L603" s="214">
        <v>0</v>
      </c>
      <c r="M603" s="213">
        <v>944.8</v>
      </c>
      <c r="N603" s="213">
        <v>1062.9000000000001</v>
      </c>
      <c r="O603" s="242">
        <f t="shared" si="57"/>
        <v>0.50779999999999748</v>
      </c>
      <c r="P603" s="242"/>
      <c r="Q603" s="179"/>
      <c r="R603" s="179"/>
      <c r="S603" s="179"/>
      <c r="T603" s="179"/>
      <c r="U603" s="179"/>
      <c r="V603" s="179"/>
      <c r="W603" s="179"/>
      <c r="X603" s="179"/>
      <c r="Y603" s="179"/>
      <c r="Z603" s="179"/>
      <c r="AA603" s="222"/>
      <c r="AB603" s="222"/>
      <c r="AC603" s="222"/>
      <c r="AD603" s="179"/>
      <c r="AE603" s="179"/>
      <c r="AF603" s="179"/>
      <c r="AG603" s="179"/>
      <c r="AH603" s="179"/>
      <c r="AI603" s="179"/>
      <c r="AJ603" s="179"/>
    </row>
    <row r="604" spans="2:36" x14ac:dyDescent="0.3">
      <c r="B604" s="224">
        <v>68100</v>
      </c>
      <c r="C604" s="209">
        <v>18629</v>
      </c>
      <c r="D604" s="206">
        <f t="shared" si="58"/>
        <v>0.27355359765051396</v>
      </c>
      <c r="E604" s="208">
        <f t="shared" si="59"/>
        <v>0.42</v>
      </c>
      <c r="F604" s="207">
        <v>129.22999999999999</v>
      </c>
      <c r="G604" s="207">
        <v>1490.32</v>
      </c>
      <c r="H604" s="207">
        <v>1676.61</v>
      </c>
      <c r="I604" s="214">
        <v>11840</v>
      </c>
      <c r="J604" s="211">
        <f t="shared" si="55"/>
        <v>0.17386196769456683</v>
      </c>
      <c r="K604" s="212">
        <f t="shared" si="56"/>
        <v>0.3</v>
      </c>
      <c r="L604" s="214">
        <v>0</v>
      </c>
      <c r="M604" s="213">
        <v>947.2</v>
      </c>
      <c r="N604" s="213">
        <v>1065.5999999999999</v>
      </c>
      <c r="O604" s="242">
        <f t="shared" si="57"/>
        <v>0.50770000000000204</v>
      </c>
      <c r="P604" s="242"/>
      <c r="Q604" s="179"/>
      <c r="R604" s="179"/>
      <c r="S604" s="179"/>
      <c r="T604" s="179"/>
      <c r="U604" s="179"/>
      <c r="V604" s="179"/>
      <c r="W604" s="179"/>
      <c r="X604" s="179"/>
      <c r="Y604" s="179"/>
      <c r="Z604" s="179"/>
      <c r="AA604" s="222"/>
      <c r="AB604" s="222"/>
      <c r="AC604" s="222"/>
      <c r="AD604" s="179"/>
      <c r="AE604" s="179"/>
      <c r="AF604" s="179"/>
      <c r="AG604" s="179"/>
      <c r="AH604" s="179"/>
      <c r="AI604" s="179"/>
      <c r="AJ604" s="179"/>
    </row>
    <row r="605" spans="2:36" x14ac:dyDescent="0.3">
      <c r="B605" s="224">
        <v>68200</v>
      </c>
      <c r="C605" s="209">
        <v>18671</v>
      </c>
      <c r="D605" s="206">
        <f t="shared" si="58"/>
        <v>0.27376832844574778</v>
      </c>
      <c r="E605" s="208">
        <f t="shared" si="59"/>
        <v>0.42</v>
      </c>
      <c r="F605" s="207">
        <v>134.22999999999999</v>
      </c>
      <c r="G605" s="207">
        <v>1493.68</v>
      </c>
      <c r="H605" s="207">
        <v>1680.39</v>
      </c>
      <c r="I605" s="214">
        <v>11872</v>
      </c>
      <c r="J605" s="211">
        <f t="shared" si="55"/>
        <v>0.17407624633431085</v>
      </c>
      <c r="K605" s="212">
        <f t="shared" si="56"/>
        <v>0.32</v>
      </c>
      <c r="L605" s="214">
        <v>0</v>
      </c>
      <c r="M605" s="213">
        <v>949.76</v>
      </c>
      <c r="N605" s="213">
        <v>1068.48</v>
      </c>
      <c r="O605" s="242">
        <f t="shared" si="57"/>
        <v>0.50779999999999059</v>
      </c>
      <c r="P605" s="242"/>
      <c r="Q605" s="179"/>
      <c r="R605" s="179"/>
      <c r="S605" s="179"/>
      <c r="T605" s="179"/>
      <c r="U605" s="179"/>
      <c r="V605" s="179"/>
      <c r="W605" s="179"/>
      <c r="X605" s="179"/>
      <c r="Y605" s="179"/>
      <c r="Z605" s="179"/>
      <c r="AA605" s="222"/>
      <c r="AB605" s="222"/>
      <c r="AC605" s="222"/>
      <c r="AD605" s="179"/>
      <c r="AE605" s="179"/>
      <c r="AF605" s="179"/>
      <c r="AG605" s="179"/>
      <c r="AH605" s="179"/>
      <c r="AI605" s="179"/>
      <c r="AJ605" s="179"/>
    </row>
    <row r="606" spans="2:36" x14ac:dyDescent="0.3">
      <c r="B606" s="224">
        <v>68300</v>
      </c>
      <c r="C606" s="209">
        <v>18713</v>
      </c>
      <c r="D606" s="206">
        <f t="shared" si="58"/>
        <v>0.27398243045387993</v>
      </c>
      <c r="E606" s="208">
        <f t="shared" si="59"/>
        <v>0.42</v>
      </c>
      <c r="F606" s="207">
        <v>139.22999999999999</v>
      </c>
      <c r="G606" s="207">
        <v>1497.04</v>
      </c>
      <c r="H606" s="207">
        <v>1684.17</v>
      </c>
      <c r="I606" s="214">
        <v>11902</v>
      </c>
      <c r="J606" s="211">
        <f t="shared" si="55"/>
        <v>0.17426061493411421</v>
      </c>
      <c r="K606" s="212">
        <f t="shared" si="56"/>
        <v>0.3</v>
      </c>
      <c r="L606" s="214">
        <v>0</v>
      </c>
      <c r="M606" s="213">
        <v>952.16</v>
      </c>
      <c r="N606" s="213">
        <v>1071.18</v>
      </c>
      <c r="O606" s="242">
        <f t="shared" si="57"/>
        <v>0.50780000000001335</v>
      </c>
      <c r="P606" s="242"/>
      <c r="Q606" s="179"/>
      <c r="R606" s="179"/>
      <c r="S606" s="179"/>
      <c r="T606" s="179"/>
      <c r="U606" s="179"/>
      <c r="V606" s="179"/>
      <c r="W606" s="179"/>
      <c r="X606" s="179"/>
      <c r="Y606" s="179"/>
      <c r="Z606" s="179"/>
      <c r="AA606" s="222"/>
      <c r="AB606" s="222"/>
      <c r="AC606" s="222"/>
      <c r="AD606" s="179"/>
      <c r="AE606" s="179"/>
      <c r="AF606" s="179"/>
      <c r="AG606" s="179"/>
      <c r="AH606" s="179"/>
      <c r="AI606" s="179"/>
      <c r="AJ606" s="179"/>
    </row>
    <row r="607" spans="2:36" x14ac:dyDescent="0.3">
      <c r="B607" s="224">
        <v>68400</v>
      </c>
      <c r="C607" s="209">
        <v>18755</v>
      </c>
      <c r="D607" s="206">
        <f t="shared" si="58"/>
        <v>0.27419590643274855</v>
      </c>
      <c r="E607" s="208">
        <f t="shared" si="59"/>
        <v>0.42</v>
      </c>
      <c r="F607" s="207">
        <v>144.22999999999999</v>
      </c>
      <c r="G607" s="207">
        <v>1500.4</v>
      </c>
      <c r="H607" s="207">
        <v>1687.95</v>
      </c>
      <c r="I607" s="214">
        <v>11934</v>
      </c>
      <c r="J607" s="211">
        <f t="shared" si="55"/>
        <v>0.17447368421052631</v>
      </c>
      <c r="K607" s="212">
        <f t="shared" si="56"/>
        <v>0.32</v>
      </c>
      <c r="L607" s="214">
        <v>0</v>
      </c>
      <c r="M607" s="213">
        <v>954.72</v>
      </c>
      <c r="N607" s="213">
        <v>1074.06</v>
      </c>
      <c r="O607" s="242">
        <f t="shared" si="57"/>
        <v>0.50780000000000203</v>
      </c>
      <c r="P607" s="242"/>
      <c r="Q607" s="179"/>
      <c r="R607" s="179"/>
      <c r="S607" s="179"/>
      <c r="T607" s="179"/>
      <c r="U607" s="179"/>
      <c r="V607" s="179"/>
      <c r="W607" s="179"/>
      <c r="X607" s="179"/>
      <c r="Y607" s="179"/>
      <c r="Z607" s="179"/>
      <c r="AA607" s="222"/>
      <c r="AB607" s="222"/>
      <c r="AC607" s="222"/>
      <c r="AD607" s="179"/>
      <c r="AE607" s="179"/>
      <c r="AF607" s="179"/>
      <c r="AG607" s="179"/>
      <c r="AH607" s="179"/>
      <c r="AI607" s="179"/>
      <c r="AJ607" s="179"/>
    </row>
    <row r="608" spans="2:36" x14ac:dyDescent="0.3">
      <c r="B608" s="224">
        <v>68500</v>
      </c>
      <c r="C608" s="209">
        <v>18797</v>
      </c>
      <c r="D608" s="206">
        <f t="shared" si="58"/>
        <v>0.27440875912408758</v>
      </c>
      <c r="E608" s="208">
        <f t="shared" si="59"/>
        <v>0.42</v>
      </c>
      <c r="F608" s="207">
        <v>149.22999999999999</v>
      </c>
      <c r="G608" s="207">
        <v>1503.76</v>
      </c>
      <c r="H608" s="207">
        <v>1691.73</v>
      </c>
      <c r="I608" s="214">
        <v>11964</v>
      </c>
      <c r="J608" s="211">
        <f t="shared" si="55"/>
        <v>0.17465693430656934</v>
      </c>
      <c r="K608" s="212">
        <f t="shared" si="56"/>
        <v>0.3</v>
      </c>
      <c r="L608" s="214">
        <v>0</v>
      </c>
      <c r="M608" s="213">
        <v>957.12</v>
      </c>
      <c r="N608" s="213">
        <v>1076.76</v>
      </c>
      <c r="O608" s="242">
        <f t="shared" si="57"/>
        <v>0.50779999999999059</v>
      </c>
      <c r="P608" s="242"/>
      <c r="Q608" s="179"/>
      <c r="R608" s="179"/>
      <c r="S608" s="179"/>
      <c r="T608" s="179"/>
      <c r="U608" s="179"/>
      <c r="V608" s="179"/>
      <c r="W608" s="179"/>
      <c r="X608" s="179"/>
      <c r="Y608" s="179"/>
      <c r="Z608" s="179"/>
      <c r="AA608" s="222"/>
      <c r="AB608" s="222"/>
      <c r="AC608" s="222"/>
      <c r="AD608" s="179"/>
      <c r="AE608" s="179"/>
      <c r="AF608" s="179"/>
      <c r="AG608" s="179"/>
      <c r="AH608" s="179"/>
      <c r="AI608" s="179"/>
      <c r="AJ608" s="179"/>
    </row>
    <row r="609" spans="2:36" x14ac:dyDescent="0.3">
      <c r="B609" s="224">
        <v>68600</v>
      </c>
      <c r="C609" s="209">
        <v>18839</v>
      </c>
      <c r="D609" s="206">
        <f t="shared" si="58"/>
        <v>0.27462099125364431</v>
      </c>
      <c r="E609" s="208">
        <f t="shared" si="59"/>
        <v>0.42</v>
      </c>
      <c r="F609" s="207">
        <v>154.22</v>
      </c>
      <c r="G609" s="207">
        <v>1507.12</v>
      </c>
      <c r="H609" s="207">
        <v>1695.51</v>
      </c>
      <c r="I609" s="214">
        <v>11996</v>
      </c>
      <c r="J609" s="211">
        <f t="shared" si="55"/>
        <v>0.17486880466472304</v>
      </c>
      <c r="K609" s="212">
        <f t="shared" si="56"/>
        <v>0.32</v>
      </c>
      <c r="L609" s="214">
        <v>0</v>
      </c>
      <c r="M609" s="213">
        <v>959.68</v>
      </c>
      <c r="N609" s="213">
        <v>1079.6400000000001</v>
      </c>
      <c r="O609" s="242">
        <f t="shared" si="57"/>
        <v>0.50769999999999527</v>
      </c>
      <c r="P609" s="242"/>
      <c r="Q609" s="179"/>
      <c r="R609" s="179"/>
      <c r="S609" s="179"/>
      <c r="T609" s="179"/>
      <c r="U609" s="179"/>
      <c r="V609" s="179"/>
      <c r="W609" s="179"/>
      <c r="X609" s="179"/>
      <c r="Y609" s="179"/>
      <c r="Z609" s="179"/>
      <c r="AA609" s="222"/>
      <c r="AB609" s="222"/>
      <c r="AC609" s="222"/>
      <c r="AD609" s="179"/>
      <c r="AE609" s="179"/>
      <c r="AF609" s="179"/>
      <c r="AG609" s="179"/>
      <c r="AH609" s="179"/>
      <c r="AI609" s="179"/>
      <c r="AJ609" s="179"/>
    </row>
    <row r="610" spans="2:36" x14ac:dyDescent="0.3">
      <c r="B610" s="224">
        <v>68700</v>
      </c>
      <c r="C610" s="209">
        <v>18881</v>
      </c>
      <c r="D610" s="206">
        <f t="shared" si="58"/>
        <v>0.27483260553129552</v>
      </c>
      <c r="E610" s="208">
        <f t="shared" si="59"/>
        <v>0.42</v>
      </c>
      <c r="F610" s="207">
        <v>159.22</v>
      </c>
      <c r="G610" s="207">
        <v>1510.48</v>
      </c>
      <c r="H610" s="207">
        <v>1699.29</v>
      </c>
      <c r="I610" s="214">
        <v>12026</v>
      </c>
      <c r="J610" s="211">
        <f t="shared" si="55"/>
        <v>0.17505094614264921</v>
      </c>
      <c r="K610" s="212">
        <f t="shared" si="56"/>
        <v>0.3</v>
      </c>
      <c r="L610" s="214">
        <v>0</v>
      </c>
      <c r="M610" s="213">
        <v>962.08</v>
      </c>
      <c r="N610" s="213">
        <v>1082.3399999999999</v>
      </c>
      <c r="O610" s="242">
        <f t="shared" si="57"/>
        <v>0.50780000000002024</v>
      </c>
      <c r="P610" s="242"/>
      <c r="Q610" s="179"/>
      <c r="R610" s="179"/>
      <c r="S610" s="179"/>
      <c r="T610" s="179"/>
      <c r="U610" s="179"/>
      <c r="V610" s="179"/>
      <c r="W610" s="179"/>
      <c r="X610" s="179"/>
      <c r="Y610" s="179"/>
      <c r="Z610" s="179"/>
      <c r="AA610" s="222"/>
      <c r="AB610" s="222"/>
      <c r="AC610" s="222"/>
      <c r="AD610" s="179"/>
      <c r="AE610" s="179"/>
      <c r="AF610" s="179"/>
      <c r="AG610" s="179"/>
      <c r="AH610" s="179"/>
      <c r="AI610" s="179"/>
      <c r="AJ610" s="179"/>
    </row>
    <row r="611" spans="2:36" x14ac:dyDescent="0.3">
      <c r="B611" s="224">
        <v>68800</v>
      </c>
      <c r="C611" s="209">
        <v>18923</v>
      </c>
      <c r="D611" s="206">
        <f t="shared" si="58"/>
        <v>0.27504360465116279</v>
      </c>
      <c r="E611" s="208">
        <f t="shared" si="59"/>
        <v>0.42</v>
      </c>
      <c r="F611" s="207">
        <v>164.22</v>
      </c>
      <c r="G611" s="207">
        <v>1513.84</v>
      </c>
      <c r="H611" s="207">
        <v>1703.07</v>
      </c>
      <c r="I611" s="214">
        <v>12058</v>
      </c>
      <c r="J611" s="211">
        <f t="shared" si="55"/>
        <v>0.17526162790697675</v>
      </c>
      <c r="K611" s="212">
        <f t="shared" si="56"/>
        <v>0.32</v>
      </c>
      <c r="L611" s="214">
        <v>0</v>
      </c>
      <c r="M611" s="213">
        <v>964.64</v>
      </c>
      <c r="N611" s="213">
        <v>1085.22</v>
      </c>
      <c r="O611" s="242">
        <f t="shared" si="57"/>
        <v>0.5078000000000088</v>
      </c>
      <c r="P611" s="242"/>
      <c r="Q611" s="179"/>
      <c r="R611" s="179"/>
      <c r="S611" s="179"/>
      <c r="T611" s="179"/>
      <c r="U611" s="179"/>
      <c r="V611" s="179"/>
      <c r="W611" s="179"/>
      <c r="X611" s="179"/>
      <c r="Y611" s="179"/>
      <c r="Z611" s="179"/>
      <c r="AA611" s="222"/>
      <c r="AB611" s="222"/>
      <c r="AC611" s="222"/>
      <c r="AD611" s="179"/>
      <c r="AE611" s="179"/>
      <c r="AF611" s="179"/>
      <c r="AG611" s="179"/>
      <c r="AH611" s="179"/>
      <c r="AI611" s="179"/>
      <c r="AJ611" s="179"/>
    </row>
    <row r="612" spans="2:36" x14ac:dyDescent="0.3">
      <c r="B612" s="224">
        <v>68900</v>
      </c>
      <c r="C612" s="209">
        <v>18965</v>
      </c>
      <c r="D612" s="206">
        <f t="shared" si="58"/>
        <v>0.27525399129172712</v>
      </c>
      <c r="E612" s="208">
        <f t="shared" si="59"/>
        <v>0.42</v>
      </c>
      <c r="F612" s="207">
        <v>169.22</v>
      </c>
      <c r="G612" s="207">
        <v>1517.2</v>
      </c>
      <c r="H612" s="207">
        <v>1706.85</v>
      </c>
      <c r="I612" s="214">
        <v>12088</v>
      </c>
      <c r="J612" s="211">
        <f t="shared" si="55"/>
        <v>0.17544267053701015</v>
      </c>
      <c r="K612" s="212">
        <f t="shared" si="56"/>
        <v>0.3</v>
      </c>
      <c r="L612" s="214">
        <v>0</v>
      </c>
      <c r="M612" s="213">
        <v>967.04</v>
      </c>
      <c r="N612" s="213">
        <v>1087.92</v>
      </c>
      <c r="O612" s="242">
        <f t="shared" si="57"/>
        <v>0.50779999999999748</v>
      </c>
      <c r="P612" s="242"/>
      <c r="Q612" s="179"/>
      <c r="R612" s="179"/>
      <c r="S612" s="179"/>
      <c r="T612" s="179"/>
      <c r="U612" s="179"/>
      <c r="V612" s="179"/>
      <c r="W612" s="179"/>
      <c r="X612" s="179"/>
      <c r="Y612" s="179"/>
      <c r="Z612" s="179"/>
      <c r="AA612" s="222"/>
      <c r="AB612" s="222"/>
      <c r="AC612" s="222"/>
      <c r="AD612" s="179"/>
      <c r="AE612" s="179"/>
      <c r="AF612" s="179"/>
      <c r="AG612" s="179"/>
      <c r="AH612" s="179"/>
      <c r="AI612" s="179"/>
      <c r="AJ612" s="179"/>
    </row>
    <row r="613" spans="2:36" x14ac:dyDescent="0.3">
      <c r="B613" s="224">
        <v>69000</v>
      </c>
      <c r="C613" s="209">
        <v>19007</v>
      </c>
      <c r="D613" s="206">
        <f t="shared" si="58"/>
        <v>0.27546376811594203</v>
      </c>
      <c r="E613" s="208">
        <f t="shared" si="59"/>
        <v>0.42</v>
      </c>
      <c r="F613" s="207">
        <v>174.22</v>
      </c>
      <c r="G613" s="207">
        <v>1520.56</v>
      </c>
      <c r="H613" s="207">
        <v>1710.63</v>
      </c>
      <c r="I613" s="214">
        <v>12120</v>
      </c>
      <c r="J613" s="211">
        <f t="shared" si="55"/>
        <v>0.17565217391304347</v>
      </c>
      <c r="K613" s="212">
        <f t="shared" si="56"/>
        <v>0.32</v>
      </c>
      <c r="L613" s="214">
        <v>0</v>
      </c>
      <c r="M613" s="213">
        <v>969.6</v>
      </c>
      <c r="N613" s="213">
        <v>1090.8</v>
      </c>
      <c r="O613" s="242">
        <f t="shared" si="57"/>
        <v>0.50780000000002246</v>
      </c>
      <c r="P613" s="242"/>
      <c r="Q613" s="179"/>
      <c r="R613" s="179"/>
      <c r="S613" s="179"/>
      <c r="T613" s="179"/>
      <c r="U613" s="179"/>
      <c r="V613" s="179"/>
      <c r="W613" s="179"/>
      <c r="X613" s="179"/>
      <c r="Y613" s="179"/>
      <c r="Z613" s="179"/>
      <c r="AA613" s="222"/>
      <c r="AB613" s="222"/>
      <c r="AC613" s="222"/>
      <c r="AD613" s="179"/>
      <c r="AE613" s="179"/>
      <c r="AF613" s="179"/>
      <c r="AG613" s="179"/>
      <c r="AH613" s="179"/>
      <c r="AI613" s="179"/>
      <c r="AJ613" s="179"/>
    </row>
    <row r="614" spans="2:36" x14ac:dyDescent="0.3">
      <c r="B614" s="224">
        <v>69100</v>
      </c>
      <c r="C614" s="209">
        <v>19049</v>
      </c>
      <c r="D614" s="206">
        <f t="shared" si="58"/>
        <v>0.27567293777134588</v>
      </c>
      <c r="E614" s="208">
        <f t="shared" si="59"/>
        <v>0.42</v>
      </c>
      <c r="F614" s="207">
        <v>179.21</v>
      </c>
      <c r="G614" s="207">
        <v>1523.92</v>
      </c>
      <c r="H614" s="207">
        <v>1714.41</v>
      </c>
      <c r="I614" s="214">
        <v>12150</v>
      </c>
      <c r="J614" s="211">
        <f t="shared" si="55"/>
        <v>0.17583212735166426</v>
      </c>
      <c r="K614" s="212">
        <f t="shared" si="56"/>
        <v>0.3</v>
      </c>
      <c r="L614" s="214">
        <v>0</v>
      </c>
      <c r="M614" s="213">
        <v>972</v>
      </c>
      <c r="N614" s="213">
        <v>1093.5</v>
      </c>
      <c r="O614" s="242">
        <f t="shared" si="57"/>
        <v>0.50769999999998849</v>
      </c>
      <c r="P614" s="242"/>
      <c r="Q614" s="179"/>
      <c r="R614" s="179"/>
      <c r="S614" s="179"/>
      <c r="T614" s="179"/>
      <c r="U614" s="179"/>
      <c r="V614" s="179"/>
      <c r="W614" s="179"/>
      <c r="X614" s="179"/>
      <c r="Y614" s="179"/>
      <c r="Z614" s="179"/>
      <c r="AA614" s="222"/>
      <c r="AB614" s="222"/>
      <c r="AC614" s="222"/>
      <c r="AD614" s="179"/>
      <c r="AE614" s="179"/>
      <c r="AF614" s="179"/>
      <c r="AG614" s="179"/>
      <c r="AH614" s="179"/>
      <c r="AI614" s="179"/>
      <c r="AJ614" s="179"/>
    </row>
    <row r="615" spans="2:36" x14ac:dyDescent="0.3">
      <c r="B615" s="224">
        <v>69200</v>
      </c>
      <c r="C615" s="209">
        <v>19091</v>
      </c>
      <c r="D615" s="206">
        <f t="shared" si="58"/>
        <v>0.27588150289017344</v>
      </c>
      <c r="E615" s="208">
        <f t="shared" si="59"/>
        <v>0.42</v>
      </c>
      <c r="F615" s="207">
        <v>184.21</v>
      </c>
      <c r="G615" s="207">
        <v>1527.28</v>
      </c>
      <c r="H615" s="207">
        <v>1718.19</v>
      </c>
      <c r="I615" s="214">
        <v>12182</v>
      </c>
      <c r="J615" s="211">
        <f t="shared" si="55"/>
        <v>0.17604046242774565</v>
      </c>
      <c r="K615" s="212">
        <f t="shared" si="56"/>
        <v>0.32</v>
      </c>
      <c r="L615" s="214">
        <v>0</v>
      </c>
      <c r="M615" s="213">
        <v>974.56</v>
      </c>
      <c r="N615" s="213">
        <v>1096.3800000000001</v>
      </c>
      <c r="O615" s="242">
        <f t="shared" si="57"/>
        <v>0.50779999999997694</v>
      </c>
      <c r="P615" s="242"/>
      <c r="Q615" s="179"/>
      <c r="R615" s="179"/>
      <c r="S615" s="179"/>
      <c r="T615" s="179"/>
      <c r="U615" s="179"/>
      <c r="V615" s="179"/>
      <c r="W615" s="179"/>
      <c r="X615" s="179"/>
      <c r="Y615" s="179"/>
      <c r="Z615" s="179"/>
      <c r="AA615" s="222"/>
      <c r="AB615" s="222"/>
      <c r="AC615" s="222"/>
      <c r="AD615" s="179"/>
      <c r="AE615" s="179"/>
      <c r="AF615" s="179"/>
      <c r="AG615" s="179"/>
      <c r="AH615" s="179"/>
      <c r="AI615" s="179"/>
      <c r="AJ615" s="179"/>
    </row>
    <row r="616" spans="2:36" x14ac:dyDescent="0.3">
      <c r="B616" s="224">
        <v>69300</v>
      </c>
      <c r="C616" s="209">
        <v>19133</v>
      </c>
      <c r="D616" s="206">
        <f t="shared" si="58"/>
        <v>0.27608946608946611</v>
      </c>
      <c r="E616" s="208">
        <f t="shared" si="59"/>
        <v>0.42</v>
      </c>
      <c r="F616" s="207">
        <v>189.21</v>
      </c>
      <c r="G616" s="207">
        <v>1530.64</v>
      </c>
      <c r="H616" s="207">
        <v>1721.97</v>
      </c>
      <c r="I616" s="214">
        <v>12214</v>
      </c>
      <c r="J616" s="211">
        <f t="shared" si="55"/>
        <v>0.17624819624819624</v>
      </c>
      <c r="K616" s="212">
        <f t="shared" si="56"/>
        <v>0.32</v>
      </c>
      <c r="L616" s="214">
        <v>0</v>
      </c>
      <c r="M616" s="213">
        <v>977.12</v>
      </c>
      <c r="N616" s="213">
        <v>1099.26</v>
      </c>
      <c r="O616" s="242">
        <f t="shared" si="57"/>
        <v>0.50780000000000203</v>
      </c>
      <c r="P616" s="242"/>
      <c r="Q616" s="179"/>
      <c r="R616" s="179"/>
      <c r="S616" s="179"/>
      <c r="T616" s="179"/>
      <c r="U616" s="179"/>
      <c r="V616" s="179"/>
      <c r="W616" s="179"/>
      <c r="X616" s="179"/>
      <c r="Y616" s="179"/>
      <c r="Z616" s="179"/>
      <c r="AA616" s="222"/>
      <c r="AB616" s="222"/>
      <c r="AC616" s="222"/>
      <c r="AD616" s="179"/>
      <c r="AE616" s="179"/>
      <c r="AF616" s="179"/>
      <c r="AG616" s="179"/>
      <c r="AH616" s="179"/>
      <c r="AI616" s="179"/>
      <c r="AJ616" s="179"/>
    </row>
    <row r="617" spans="2:36" x14ac:dyDescent="0.3">
      <c r="B617" s="224">
        <v>69400</v>
      </c>
      <c r="C617" s="209">
        <v>19175</v>
      </c>
      <c r="D617" s="206">
        <f t="shared" si="58"/>
        <v>0.27629682997118155</v>
      </c>
      <c r="E617" s="208">
        <f t="shared" si="59"/>
        <v>0.42</v>
      </c>
      <c r="F617" s="207">
        <v>194.21</v>
      </c>
      <c r="G617" s="207">
        <v>1534</v>
      </c>
      <c r="H617" s="207">
        <v>1725.75</v>
      </c>
      <c r="I617" s="214">
        <v>12244</v>
      </c>
      <c r="J617" s="211">
        <f t="shared" si="55"/>
        <v>0.1764265129682997</v>
      </c>
      <c r="K617" s="212">
        <f t="shared" si="56"/>
        <v>0.3</v>
      </c>
      <c r="L617" s="214">
        <v>0</v>
      </c>
      <c r="M617" s="213">
        <v>979.52</v>
      </c>
      <c r="N617" s="213">
        <v>1101.96</v>
      </c>
      <c r="O617" s="242">
        <f t="shared" si="57"/>
        <v>0.50779999999999059</v>
      </c>
      <c r="P617" s="242"/>
      <c r="Q617" s="179"/>
      <c r="R617" s="179"/>
      <c r="S617" s="179"/>
      <c r="T617" s="179"/>
      <c r="U617" s="179"/>
      <c r="V617" s="179"/>
      <c r="W617" s="179"/>
      <c r="X617" s="179"/>
      <c r="Y617" s="179"/>
      <c r="Z617" s="179"/>
      <c r="AA617" s="222"/>
      <c r="AB617" s="222"/>
      <c r="AC617" s="222"/>
      <c r="AD617" s="179"/>
      <c r="AE617" s="179"/>
      <c r="AF617" s="179"/>
      <c r="AG617" s="179"/>
      <c r="AH617" s="179"/>
      <c r="AI617" s="179"/>
      <c r="AJ617" s="179"/>
    </row>
    <row r="618" spans="2:36" x14ac:dyDescent="0.3">
      <c r="B618" s="224">
        <v>69500</v>
      </c>
      <c r="C618" s="209">
        <v>19217</v>
      </c>
      <c r="D618" s="206">
        <f t="shared" si="58"/>
        <v>0.27650359712230216</v>
      </c>
      <c r="E618" s="208">
        <f t="shared" si="59"/>
        <v>0.42</v>
      </c>
      <c r="F618" s="207">
        <v>199.21</v>
      </c>
      <c r="G618" s="207">
        <v>1537.36</v>
      </c>
      <c r="H618" s="207">
        <v>1729.53</v>
      </c>
      <c r="I618" s="214">
        <v>12276</v>
      </c>
      <c r="J618" s="211">
        <f t="shared" si="55"/>
        <v>0.17663309352517986</v>
      </c>
      <c r="K618" s="212">
        <f t="shared" si="56"/>
        <v>0.32</v>
      </c>
      <c r="L618" s="214">
        <v>0</v>
      </c>
      <c r="M618" s="213">
        <v>982.08</v>
      </c>
      <c r="N618" s="213">
        <v>1104.8399999999999</v>
      </c>
      <c r="O618" s="242">
        <f t="shared" si="57"/>
        <v>0.50779999999997927</v>
      </c>
      <c r="P618" s="242"/>
      <c r="Q618" s="179"/>
      <c r="R618" s="179"/>
      <c r="S618" s="179"/>
      <c r="T618" s="179"/>
      <c r="U618" s="179"/>
      <c r="V618" s="179"/>
      <c r="W618" s="179"/>
      <c r="X618" s="179"/>
      <c r="Y618" s="179"/>
      <c r="Z618" s="179"/>
      <c r="AA618" s="222"/>
      <c r="AB618" s="222"/>
      <c r="AC618" s="222"/>
      <c r="AD618" s="179"/>
      <c r="AE618" s="179"/>
      <c r="AF618" s="179"/>
      <c r="AG618" s="179"/>
      <c r="AH618" s="179"/>
      <c r="AI618" s="179"/>
      <c r="AJ618" s="179"/>
    </row>
    <row r="619" spans="2:36" x14ac:dyDescent="0.3">
      <c r="B619" s="224">
        <v>69600</v>
      </c>
      <c r="C619" s="209">
        <v>19259</v>
      </c>
      <c r="D619" s="206">
        <f t="shared" si="58"/>
        <v>0.27670977011494252</v>
      </c>
      <c r="E619" s="208">
        <f t="shared" si="59"/>
        <v>0.42</v>
      </c>
      <c r="F619" s="207">
        <v>204.2</v>
      </c>
      <c r="G619" s="207">
        <v>1540.72</v>
      </c>
      <c r="H619" s="207">
        <v>1733.31</v>
      </c>
      <c r="I619" s="214">
        <v>12306</v>
      </c>
      <c r="J619" s="211">
        <f t="shared" si="55"/>
        <v>0.1768103448275862</v>
      </c>
      <c r="K619" s="212">
        <f t="shared" si="56"/>
        <v>0.3</v>
      </c>
      <c r="L619" s="214">
        <v>0</v>
      </c>
      <c r="M619" s="213">
        <v>984.48</v>
      </c>
      <c r="N619" s="213">
        <v>1107.54</v>
      </c>
      <c r="O619" s="242">
        <f t="shared" si="57"/>
        <v>0.50770000000002025</v>
      </c>
      <c r="P619" s="242"/>
      <c r="Q619" s="179"/>
      <c r="R619" s="179"/>
      <c r="S619" s="179"/>
      <c r="T619" s="179"/>
      <c r="U619" s="179"/>
      <c r="V619" s="179"/>
      <c r="W619" s="179"/>
      <c r="X619" s="179"/>
      <c r="Y619" s="179"/>
      <c r="Z619" s="179"/>
      <c r="AA619" s="222"/>
      <c r="AB619" s="222"/>
      <c r="AC619" s="222"/>
      <c r="AD619" s="179"/>
      <c r="AE619" s="179"/>
      <c r="AF619" s="179"/>
      <c r="AG619" s="179"/>
      <c r="AH619" s="179"/>
      <c r="AI619" s="179"/>
      <c r="AJ619" s="179"/>
    </row>
    <row r="620" spans="2:36" x14ac:dyDescent="0.3">
      <c r="B620" s="224">
        <v>69700</v>
      </c>
      <c r="C620" s="209">
        <v>19301</v>
      </c>
      <c r="D620" s="206">
        <f t="shared" si="58"/>
        <v>0.27691535150645624</v>
      </c>
      <c r="E620" s="208">
        <f t="shared" si="59"/>
        <v>0.42</v>
      </c>
      <c r="F620" s="207">
        <v>209.2</v>
      </c>
      <c r="G620" s="207">
        <v>1544.08</v>
      </c>
      <c r="H620" s="207">
        <v>1737.09</v>
      </c>
      <c r="I620" s="214">
        <v>12338</v>
      </c>
      <c r="J620" s="211">
        <f t="shared" si="55"/>
        <v>0.1770157819225251</v>
      </c>
      <c r="K620" s="212">
        <f t="shared" si="56"/>
        <v>0.32</v>
      </c>
      <c r="L620" s="214">
        <v>0</v>
      </c>
      <c r="M620" s="213">
        <v>987.04</v>
      </c>
      <c r="N620" s="213">
        <v>1110.42</v>
      </c>
      <c r="O620" s="242">
        <f t="shared" si="57"/>
        <v>0.5078000000000088</v>
      </c>
      <c r="P620" s="242"/>
      <c r="Q620" s="179"/>
      <c r="R620" s="179"/>
      <c r="S620" s="179"/>
      <c r="T620" s="179"/>
      <c r="U620" s="179"/>
      <c r="V620" s="179"/>
      <c r="W620" s="179"/>
      <c r="X620" s="179"/>
      <c r="Y620" s="179"/>
      <c r="Z620" s="179"/>
      <c r="AA620" s="222"/>
      <c r="AB620" s="222"/>
      <c r="AC620" s="222"/>
      <c r="AD620" s="179"/>
      <c r="AE620" s="179"/>
      <c r="AF620" s="179"/>
      <c r="AG620" s="179"/>
      <c r="AH620" s="179"/>
      <c r="AI620" s="179"/>
      <c r="AJ620" s="179"/>
    </row>
    <row r="621" spans="2:36" x14ac:dyDescent="0.3">
      <c r="B621" s="224">
        <v>69800</v>
      </c>
      <c r="C621" s="209">
        <v>19343</v>
      </c>
      <c r="D621" s="206">
        <f t="shared" si="58"/>
        <v>0.27712034383954154</v>
      </c>
      <c r="E621" s="208">
        <f t="shared" si="59"/>
        <v>0.42</v>
      </c>
      <c r="F621" s="207">
        <v>214.2</v>
      </c>
      <c r="G621" s="207">
        <v>1547.44</v>
      </c>
      <c r="H621" s="207">
        <v>1740.87</v>
      </c>
      <c r="I621" s="214">
        <v>12370</v>
      </c>
      <c r="J621" s="211">
        <f t="shared" si="55"/>
        <v>0.17722063037249283</v>
      </c>
      <c r="K621" s="212">
        <f t="shared" si="56"/>
        <v>0.32</v>
      </c>
      <c r="L621" s="214">
        <v>0</v>
      </c>
      <c r="M621" s="213">
        <v>989.6</v>
      </c>
      <c r="N621" s="213">
        <v>1113.3</v>
      </c>
      <c r="O621" s="242">
        <f t="shared" si="57"/>
        <v>0.50779999999999748</v>
      </c>
      <c r="P621" s="242"/>
      <c r="Q621" s="179"/>
      <c r="R621" s="179"/>
      <c r="S621" s="179"/>
      <c r="T621" s="179"/>
      <c r="U621" s="179"/>
      <c r="V621" s="179"/>
      <c r="W621" s="179"/>
      <c r="X621" s="179"/>
      <c r="Y621" s="179"/>
      <c r="Z621" s="179"/>
      <c r="AA621" s="222"/>
      <c r="AB621" s="222"/>
      <c r="AC621" s="222"/>
      <c r="AD621" s="179"/>
      <c r="AE621" s="179"/>
      <c r="AF621" s="179"/>
      <c r="AG621" s="179"/>
      <c r="AH621" s="179"/>
      <c r="AI621" s="179"/>
      <c r="AJ621" s="179"/>
    </row>
    <row r="622" spans="2:36" x14ac:dyDescent="0.3">
      <c r="B622" s="224">
        <v>69900</v>
      </c>
      <c r="C622" s="209">
        <v>19385</v>
      </c>
      <c r="D622" s="206">
        <f t="shared" si="58"/>
        <v>0.27732474964234621</v>
      </c>
      <c r="E622" s="208">
        <f t="shared" si="59"/>
        <v>0.42</v>
      </c>
      <c r="F622" s="207">
        <v>219.2</v>
      </c>
      <c r="G622" s="207">
        <v>1550.8</v>
      </c>
      <c r="H622" s="207">
        <v>1744.65</v>
      </c>
      <c r="I622" s="214">
        <v>12400</v>
      </c>
      <c r="J622" s="211">
        <f t="shared" si="55"/>
        <v>0.17739628040057226</v>
      </c>
      <c r="K622" s="212">
        <f t="shared" si="56"/>
        <v>0.3</v>
      </c>
      <c r="L622" s="214">
        <v>0</v>
      </c>
      <c r="M622" s="213">
        <v>992</v>
      </c>
      <c r="N622" s="213">
        <v>1116</v>
      </c>
      <c r="O622" s="242">
        <f t="shared" si="57"/>
        <v>0.50780000000002246</v>
      </c>
      <c r="P622" s="242"/>
      <c r="Q622" s="179"/>
      <c r="R622" s="179"/>
      <c r="S622" s="179"/>
      <c r="T622" s="179"/>
      <c r="U622" s="179"/>
      <c r="V622" s="179"/>
      <c r="W622" s="179"/>
      <c r="X622" s="179"/>
      <c r="Y622" s="179"/>
      <c r="Z622" s="179"/>
      <c r="AA622" s="222"/>
      <c r="AB622" s="222"/>
      <c r="AC622" s="222"/>
      <c r="AD622" s="179"/>
      <c r="AE622" s="179"/>
      <c r="AF622" s="179"/>
      <c r="AG622" s="179"/>
      <c r="AH622" s="179"/>
      <c r="AI622" s="179"/>
      <c r="AJ622" s="179"/>
    </row>
    <row r="623" spans="2:36" x14ac:dyDescent="0.3">
      <c r="B623" s="224">
        <v>70000</v>
      </c>
      <c r="C623" s="209">
        <v>19427</v>
      </c>
      <c r="D623" s="206">
        <f t="shared" si="58"/>
        <v>0.2775285714285714</v>
      </c>
      <c r="E623" s="208">
        <f t="shared" si="59"/>
        <v>0.42</v>
      </c>
      <c r="F623" s="207">
        <v>224.2</v>
      </c>
      <c r="G623" s="207">
        <v>1554.16</v>
      </c>
      <c r="H623" s="207">
        <v>1748.43</v>
      </c>
      <c r="I623" s="214">
        <v>12432</v>
      </c>
      <c r="J623" s="211">
        <f t="shared" si="55"/>
        <v>0.17760000000000001</v>
      </c>
      <c r="K623" s="212">
        <f t="shared" si="56"/>
        <v>0.32</v>
      </c>
      <c r="L623" s="214">
        <v>0</v>
      </c>
      <c r="M623" s="213">
        <v>994.56</v>
      </c>
      <c r="N623" s="213">
        <v>1118.8800000000001</v>
      </c>
      <c r="O623" s="242">
        <f t="shared" si="57"/>
        <v>0.5078000000000088</v>
      </c>
      <c r="P623" s="242"/>
      <c r="Q623" s="179"/>
      <c r="R623" s="179"/>
      <c r="S623" s="179"/>
      <c r="T623" s="179"/>
      <c r="U623" s="179"/>
      <c r="V623" s="179"/>
      <c r="W623" s="179"/>
      <c r="X623" s="179"/>
      <c r="Y623" s="179"/>
      <c r="Z623" s="179"/>
      <c r="AA623" s="222"/>
      <c r="AB623" s="222"/>
      <c r="AC623" s="222"/>
      <c r="AD623" s="179"/>
      <c r="AE623" s="179"/>
      <c r="AF623" s="179"/>
      <c r="AG623" s="179"/>
      <c r="AH623" s="179"/>
      <c r="AI623" s="179"/>
      <c r="AJ623" s="179"/>
    </row>
    <row r="624" spans="2:36" x14ac:dyDescent="0.3">
      <c r="B624" s="224">
        <v>70100</v>
      </c>
      <c r="C624" s="209">
        <v>19469</v>
      </c>
      <c r="D624" s="206">
        <f t="shared" si="58"/>
        <v>0.27773181169757488</v>
      </c>
      <c r="E624" s="208">
        <f t="shared" si="59"/>
        <v>0.42</v>
      </c>
      <c r="F624" s="207">
        <v>229.19</v>
      </c>
      <c r="G624" s="207">
        <v>1557.52</v>
      </c>
      <c r="H624" s="207">
        <v>1752.21</v>
      </c>
      <c r="I624" s="214">
        <v>12464</v>
      </c>
      <c r="J624" s="211">
        <f t="shared" si="55"/>
        <v>0.17780313837375178</v>
      </c>
      <c r="K624" s="212">
        <f t="shared" si="56"/>
        <v>0.32</v>
      </c>
      <c r="L624" s="214">
        <v>0</v>
      </c>
      <c r="M624" s="213">
        <v>997.12</v>
      </c>
      <c r="N624" s="213">
        <v>1121.76</v>
      </c>
      <c r="O624" s="242">
        <f t="shared" si="57"/>
        <v>0.50769999999997706</v>
      </c>
      <c r="P624" s="242"/>
      <c r="Q624" s="179"/>
      <c r="R624" s="179"/>
      <c r="S624" s="179"/>
      <c r="T624" s="179"/>
      <c r="U624" s="179"/>
      <c r="V624" s="179"/>
      <c r="W624" s="179"/>
      <c r="X624" s="179"/>
      <c r="Y624" s="179"/>
      <c r="Z624" s="179"/>
      <c r="AA624" s="222"/>
      <c r="AB624" s="222"/>
      <c r="AC624" s="222"/>
      <c r="AD624" s="179"/>
      <c r="AE624" s="179"/>
      <c r="AF624" s="179"/>
      <c r="AG624" s="179"/>
      <c r="AH624" s="179"/>
      <c r="AI624" s="179"/>
      <c r="AJ624" s="179"/>
    </row>
    <row r="625" spans="2:36" x14ac:dyDescent="0.3">
      <c r="B625" s="224">
        <v>70200</v>
      </c>
      <c r="C625" s="209">
        <v>19511</v>
      </c>
      <c r="D625" s="206">
        <f t="shared" si="58"/>
        <v>0.27793447293447293</v>
      </c>
      <c r="E625" s="208">
        <f t="shared" si="59"/>
        <v>0.42</v>
      </c>
      <c r="F625" s="207">
        <v>234.19</v>
      </c>
      <c r="G625" s="207">
        <v>1560.88</v>
      </c>
      <c r="H625" s="207">
        <v>1755.99</v>
      </c>
      <c r="I625" s="214">
        <v>12494</v>
      </c>
      <c r="J625" s="211">
        <f t="shared" si="55"/>
        <v>0.17797720797720798</v>
      </c>
      <c r="K625" s="212">
        <f t="shared" si="56"/>
        <v>0.3</v>
      </c>
      <c r="L625" s="214">
        <v>0</v>
      </c>
      <c r="M625" s="213">
        <v>999.52</v>
      </c>
      <c r="N625" s="213">
        <v>1124.46</v>
      </c>
      <c r="O625" s="242">
        <f t="shared" si="57"/>
        <v>0.50780000000000203</v>
      </c>
      <c r="P625" s="242"/>
      <c r="Q625" s="179"/>
      <c r="R625" s="179"/>
      <c r="S625" s="179"/>
      <c r="T625" s="179"/>
      <c r="U625" s="179"/>
      <c r="V625" s="179"/>
      <c r="W625" s="179"/>
      <c r="X625" s="179"/>
      <c r="Y625" s="179"/>
      <c r="Z625" s="179"/>
      <c r="AA625" s="222"/>
      <c r="AB625" s="222"/>
      <c r="AC625" s="222"/>
      <c r="AD625" s="179"/>
      <c r="AE625" s="179"/>
      <c r="AF625" s="179"/>
      <c r="AG625" s="179"/>
      <c r="AH625" s="179"/>
      <c r="AI625" s="179"/>
      <c r="AJ625" s="179"/>
    </row>
    <row r="626" spans="2:36" x14ac:dyDescent="0.3">
      <c r="B626" s="224">
        <v>70300</v>
      </c>
      <c r="C626" s="209">
        <v>19553</v>
      </c>
      <c r="D626" s="206">
        <f t="shared" si="58"/>
        <v>0.27813655761024181</v>
      </c>
      <c r="E626" s="208">
        <f t="shared" si="59"/>
        <v>0.42</v>
      </c>
      <c r="F626" s="207">
        <v>239.19</v>
      </c>
      <c r="G626" s="207">
        <v>1564.24</v>
      </c>
      <c r="H626" s="207">
        <v>1759.77</v>
      </c>
      <c r="I626" s="214">
        <v>12526</v>
      </c>
      <c r="J626" s="211">
        <f t="shared" si="55"/>
        <v>0.17817923186344239</v>
      </c>
      <c r="K626" s="212">
        <f t="shared" si="56"/>
        <v>0.32</v>
      </c>
      <c r="L626" s="214">
        <v>0</v>
      </c>
      <c r="M626" s="213">
        <v>1002.08</v>
      </c>
      <c r="N626" s="213">
        <v>1127.3399999999999</v>
      </c>
      <c r="O626" s="242">
        <f t="shared" si="57"/>
        <v>0.50779999999999059</v>
      </c>
      <c r="P626" s="242"/>
      <c r="Q626" s="179"/>
      <c r="R626" s="179"/>
      <c r="S626" s="179"/>
      <c r="T626" s="179"/>
      <c r="U626" s="179"/>
      <c r="V626" s="179"/>
      <c r="W626" s="179"/>
      <c r="X626" s="179"/>
      <c r="Y626" s="179"/>
      <c r="Z626" s="179"/>
      <c r="AA626" s="222"/>
      <c r="AB626" s="222"/>
      <c r="AC626" s="222"/>
      <c r="AD626" s="179"/>
      <c r="AE626" s="179"/>
      <c r="AF626" s="179"/>
      <c r="AG626" s="179"/>
      <c r="AH626" s="179"/>
      <c r="AI626" s="179"/>
      <c r="AJ626" s="179"/>
    </row>
    <row r="627" spans="2:36" x14ac:dyDescent="0.3">
      <c r="B627" s="224">
        <v>70400</v>
      </c>
      <c r="C627" s="209">
        <v>19595</v>
      </c>
      <c r="D627" s="206">
        <f t="shared" si="58"/>
        <v>0.27833806818181817</v>
      </c>
      <c r="E627" s="208">
        <f t="shared" si="59"/>
        <v>0.42</v>
      </c>
      <c r="F627" s="207">
        <v>244.19</v>
      </c>
      <c r="G627" s="207">
        <v>1567.6</v>
      </c>
      <c r="H627" s="207">
        <v>1763.55</v>
      </c>
      <c r="I627" s="214">
        <v>12558</v>
      </c>
      <c r="J627" s="211">
        <f t="shared" si="55"/>
        <v>0.17838068181818181</v>
      </c>
      <c r="K627" s="212">
        <f t="shared" si="56"/>
        <v>0.32</v>
      </c>
      <c r="L627" s="214">
        <v>0</v>
      </c>
      <c r="M627" s="213">
        <v>1004.64</v>
      </c>
      <c r="N627" s="213">
        <v>1130.22</v>
      </c>
      <c r="O627" s="242">
        <f t="shared" si="57"/>
        <v>0.50779999999997927</v>
      </c>
      <c r="P627" s="242"/>
      <c r="Q627" s="179"/>
      <c r="R627" s="179"/>
      <c r="S627" s="179"/>
      <c r="T627" s="179"/>
      <c r="U627" s="179"/>
      <c r="V627" s="179"/>
      <c r="W627" s="179"/>
      <c r="X627" s="179"/>
      <c r="Y627" s="179"/>
      <c r="Z627" s="179"/>
      <c r="AA627" s="222"/>
      <c r="AB627" s="222"/>
      <c r="AC627" s="222"/>
      <c r="AD627" s="179"/>
      <c r="AE627" s="179"/>
      <c r="AF627" s="179"/>
      <c r="AG627" s="179"/>
      <c r="AH627" s="179"/>
      <c r="AI627" s="179"/>
      <c r="AJ627" s="179"/>
    </row>
    <row r="628" spans="2:36" x14ac:dyDescent="0.3">
      <c r="B628" s="224">
        <v>70500</v>
      </c>
      <c r="C628" s="209">
        <v>19637</v>
      </c>
      <c r="D628" s="206">
        <f t="shared" si="58"/>
        <v>0.27853900709219859</v>
      </c>
      <c r="E628" s="208">
        <f t="shared" si="59"/>
        <v>0.42</v>
      </c>
      <c r="F628" s="207">
        <v>249.19</v>
      </c>
      <c r="G628" s="207">
        <v>1570.96</v>
      </c>
      <c r="H628" s="207">
        <v>1767.33</v>
      </c>
      <c r="I628" s="214">
        <v>12588</v>
      </c>
      <c r="J628" s="211">
        <f t="shared" si="55"/>
        <v>0.17855319148936169</v>
      </c>
      <c r="K628" s="212">
        <f t="shared" si="56"/>
        <v>0.3</v>
      </c>
      <c r="L628" s="214">
        <v>0</v>
      </c>
      <c r="M628" s="213">
        <v>1007.04</v>
      </c>
      <c r="N628" s="213">
        <v>1132.92</v>
      </c>
      <c r="O628" s="242">
        <f t="shared" si="57"/>
        <v>0.50779999999996794</v>
      </c>
      <c r="P628" s="242"/>
      <c r="Q628" s="179"/>
      <c r="R628" s="179"/>
      <c r="S628" s="179"/>
      <c r="T628" s="179"/>
      <c r="U628" s="179"/>
      <c r="V628" s="179"/>
      <c r="W628" s="179"/>
      <c r="X628" s="179"/>
      <c r="Y628" s="179"/>
      <c r="Z628" s="179"/>
      <c r="AA628" s="222"/>
      <c r="AB628" s="222"/>
      <c r="AC628" s="222"/>
      <c r="AD628" s="179"/>
      <c r="AE628" s="179"/>
      <c r="AF628" s="179"/>
      <c r="AG628" s="179"/>
      <c r="AH628" s="179"/>
      <c r="AI628" s="179"/>
      <c r="AJ628" s="179"/>
    </row>
    <row r="629" spans="2:36" x14ac:dyDescent="0.3">
      <c r="B629" s="224">
        <v>70600</v>
      </c>
      <c r="C629" s="209">
        <v>19679</v>
      </c>
      <c r="D629" s="206">
        <f t="shared" si="58"/>
        <v>0.27873937677053823</v>
      </c>
      <c r="E629" s="208">
        <f t="shared" si="59"/>
        <v>0.42</v>
      </c>
      <c r="F629" s="207">
        <v>254.18</v>
      </c>
      <c r="G629" s="207">
        <v>1574.32</v>
      </c>
      <c r="H629" s="207">
        <v>1771.11</v>
      </c>
      <c r="I629" s="214">
        <v>12620</v>
      </c>
      <c r="J629" s="211">
        <f t="shared" si="55"/>
        <v>0.17875354107648725</v>
      </c>
      <c r="K629" s="212">
        <f t="shared" si="56"/>
        <v>0.32</v>
      </c>
      <c r="L629" s="214">
        <v>0</v>
      </c>
      <c r="M629" s="213">
        <v>1009.6</v>
      </c>
      <c r="N629" s="213">
        <v>1135.8</v>
      </c>
      <c r="O629" s="242">
        <f t="shared" si="57"/>
        <v>0.50770000000000892</v>
      </c>
      <c r="P629" s="242"/>
      <c r="Q629" s="179"/>
      <c r="R629" s="179"/>
      <c r="S629" s="179"/>
      <c r="T629" s="179"/>
      <c r="U629" s="179"/>
      <c r="V629" s="179"/>
      <c r="W629" s="179"/>
      <c r="X629" s="179"/>
      <c r="Y629" s="179"/>
      <c r="Z629" s="179"/>
      <c r="AA629" s="222"/>
      <c r="AB629" s="222"/>
      <c r="AC629" s="222"/>
      <c r="AD629" s="179"/>
      <c r="AE629" s="179"/>
      <c r="AF629" s="179"/>
      <c r="AG629" s="179"/>
      <c r="AH629" s="179"/>
      <c r="AI629" s="179"/>
      <c r="AJ629" s="179"/>
    </row>
    <row r="630" spans="2:36" x14ac:dyDescent="0.3">
      <c r="B630" s="224">
        <v>70700</v>
      </c>
      <c r="C630" s="209">
        <v>19721</v>
      </c>
      <c r="D630" s="206">
        <f t="shared" si="58"/>
        <v>0.27893917963224896</v>
      </c>
      <c r="E630" s="208">
        <f t="shared" si="59"/>
        <v>0.42</v>
      </c>
      <c r="F630" s="207">
        <v>259.18</v>
      </c>
      <c r="G630" s="207">
        <v>1577.68</v>
      </c>
      <c r="H630" s="207">
        <v>1774.89</v>
      </c>
      <c r="I630" s="214">
        <v>12652</v>
      </c>
      <c r="J630" s="211">
        <f t="shared" si="55"/>
        <v>0.17895332390381896</v>
      </c>
      <c r="K630" s="212">
        <f t="shared" si="56"/>
        <v>0.32</v>
      </c>
      <c r="L630" s="214">
        <v>0</v>
      </c>
      <c r="M630" s="213">
        <v>1012.16</v>
      </c>
      <c r="N630" s="213">
        <v>1138.68</v>
      </c>
      <c r="O630" s="242">
        <f t="shared" si="57"/>
        <v>0.50779999999999748</v>
      </c>
      <c r="P630" s="242"/>
      <c r="Q630" s="179"/>
      <c r="R630" s="179"/>
      <c r="S630" s="179"/>
      <c r="T630" s="179"/>
      <c r="U630" s="179"/>
      <c r="V630" s="179"/>
      <c r="W630" s="179"/>
      <c r="X630" s="179"/>
      <c r="Y630" s="179"/>
      <c r="Z630" s="179"/>
      <c r="AA630" s="222"/>
      <c r="AB630" s="222"/>
      <c r="AC630" s="222"/>
      <c r="AD630" s="179"/>
      <c r="AE630" s="179"/>
      <c r="AF630" s="179"/>
      <c r="AG630" s="179"/>
      <c r="AH630" s="179"/>
      <c r="AI630" s="179"/>
      <c r="AJ630" s="179"/>
    </row>
    <row r="631" spans="2:36" x14ac:dyDescent="0.3">
      <c r="B631" s="224">
        <v>70800</v>
      </c>
      <c r="C631" s="209">
        <v>19763</v>
      </c>
      <c r="D631" s="206">
        <f t="shared" si="58"/>
        <v>0.27913841807909606</v>
      </c>
      <c r="E631" s="208">
        <f t="shared" si="59"/>
        <v>0.42</v>
      </c>
      <c r="F631" s="207">
        <v>264.18</v>
      </c>
      <c r="G631" s="207">
        <v>1581.04</v>
      </c>
      <c r="H631" s="207">
        <v>1778.67</v>
      </c>
      <c r="I631" s="214">
        <v>12682</v>
      </c>
      <c r="J631" s="211">
        <f t="shared" si="55"/>
        <v>0.17912429378531072</v>
      </c>
      <c r="K631" s="212">
        <f t="shared" si="56"/>
        <v>0.3</v>
      </c>
      <c r="L631" s="214">
        <v>0</v>
      </c>
      <c r="M631" s="213">
        <v>1014.56</v>
      </c>
      <c r="N631" s="213">
        <v>1141.3800000000001</v>
      </c>
      <c r="O631" s="242">
        <f t="shared" si="57"/>
        <v>0.50779999999998382</v>
      </c>
      <c r="P631" s="242"/>
      <c r="Q631" s="179"/>
      <c r="R631" s="179"/>
      <c r="S631" s="179"/>
      <c r="T631" s="179"/>
      <c r="U631" s="179"/>
      <c r="V631" s="179"/>
      <c r="W631" s="179"/>
      <c r="X631" s="179"/>
      <c r="Y631" s="179"/>
      <c r="Z631" s="179"/>
      <c r="AA631" s="222"/>
      <c r="AB631" s="222"/>
      <c r="AC631" s="222"/>
      <c r="AD631" s="179"/>
      <c r="AE631" s="179"/>
      <c r="AF631" s="179"/>
      <c r="AG631" s="179"/>
      <c r="AH631" s="179"/>
      <c r="AI631" s="179"/>
      <c r="AJ631" s="179"/>
    </row>
    <row r="632" spans="2:36" x14ac:dyDescent="0.3">
      <c r="B632" s="224">
        <v>70900</v>
      </c>
      <c r="C632" s="209">
        <v>19805</v>
      </c>
      <c r="D632" s="206">
        <f t="shared" si="58"/>
        <v>0.27933709449929478</v>
      </c>
      <c r="E632" s="208">
        <f t="shared" si="59"/>
        <v>0.42</v>
      </c>
      <c r="F632" s="207">
        <v>269.18</v>
      </c>
      <c r="G632" s="207">
        <v>1584.4</v>
      </c>
      <c r="H632" s="207">
        <v>1782.45</v>
      </c>
      <c r="I632" s="214">
        <v>12714</v>
      </c>
      <c r="J632" s="211">
        <f t="shared" si="55"/>
        <v>0.17932299012693936</v>
      </c>
      <c r="K632" s="212">
        <f t="shared" si="56"/>
        <v>0.32</v>
      </c>
      <c r="L632" s="214">
        <v>0</v>
      </c>
      <c r="M632" s="213">
        <v>1017.12</v>
      </c>
      <c r="N632" s="213">
        <v>1144.26</v>
      </c>
      <c r="O632" s="242">
        <f t="shared" si="57"/>
        <v>0.5078000000000088</v>
      </c>
      <c r="P632" s="242"/>
      <c r="Q632" s="179"/>
      <c r="R632" s="179"/>
      <c r="S632" s="179"/>
      <c r="T632" s="179"/>
      <c r="U632" s="179"/>
      <c r="V632" s="179"/>
      <c r="W632" s="179"/>
      <c r="X632" s="179"/>
      <c r="Y632" s="179"/>
      <c r="Z632" s="179"/>
      <c r="AA632" s="222"/>
      <c r="AB632" s="222"/>
      <c r="AC632" s="222"/>
      <c r="AD632" s="179"/>
      <c r="AE632" s="179"/>
      <c r="AF632" s="179"/>
      <c r="AG632" s="179"/>
      <c r="AH632" s="179"/>
      <c r="AI632" s="179"/>
      <c r="AJ632" s="179"/>
    </row>
    <row r="633" spans="2:36" x14ac:dyDescent="0.3">
      <c r="B633" s="224">
        <v>71000</v>
      </c>
      <c r="C633" s="209">
        <v>19847</v>
      </c>
      <c r="D633" s="206">
        <f t="shared" si="58"/>
        <v>0.27953521126760561</v>
      </c>
      <c r="E633" s="208">
        <f t="shared" si="59"/>
        <v>0.42</v>
      </c>
      <c r="F633" s="207">
        <v>274.18</v>
      </c>
      <c r="G633" s="207">
        <v>1587.76</v>
      </c>
      <c r="H633" s="207">
        <v>1786.23</v>
      </c>
      <c r="I633" s="214">
        <v>12746</v>
      </c>
      <c r="J633" s="211">
        <f t="shared" si="55"/>
        <v>0.17952112676056339</v>
      </c>
      <c r="K633" s="212">
        <f t="shared" si="56"/>
        <v>0.32</v>
      </c>
      <c r="L633" s="214">
        <v>0</v>
      </c>
      <c r="M633" s="213">
        <v>1019.68</v>
      </c>
      <c r="N633" s="213">
        <v>1147.1400000000001</v>
      </c>
      <c r="O633" s="242">
        <f t="shared" si="57"/>
        <v>0.50779999999999748</v>
      </c>
      <c r="P633" s="242"/>
      <c r="Q633" s="179"/>
      <c r="R633" s="179"/>
      <c r="S633" s="179"/>
      <c r="T633" s="179"/>
      <c r="U633" s="179"/>
      <c r="V633" s="179"/>
      <c r="W633" s="179"/>
      <c r="X633" s="179"/>
      <c r="Y633" s="179"/>
      <c r="Z633" s="179"/>
      <c r="AA633" s="222"/>
      <c r="AB633" s="222"/>
      <c r="AC633" s="222"/>
      <c r="AD633" s="179"/>
      <c r="AE633" s="179"/>
      <c r="AF633" s="179"/>
      <c r="AG633" s="179"/>
      <c r="AH633" s="179"/>
      <c r="AI633" s="179"/>
      <c r="AJ633" s="179"/>
    </row>
    <row r="634" spans="2:36" x14ac:dyDescent="0.3">
      <c r="B634" s="224">
        <v>71100</v>
      </c>
      <c r="C634" s="209">
        <v>19889</v>
      </c>
      <c r="D634" s="206">
        <f t="shared" si="58"/>
        <v>0.27973277074542896</v>
      </c>
      <c r="E634" s="208">
        <f t="shared" si="59"/>
        <v>0.42</v>
      </c>
      <c r="F634" s="207">
        <v>279.17</v>
      </c>
      <c r="G634" s="207">
        <v>1591.12</v>
      </c>
      <c r="H634" s="207">
        <v>1790.01</v>
      </c>
      <c r="I634" s="214">
        <v>12778</v>
      </c>
      <c r="J634" s="211">
        <f t="shared" si="55"/>
        <v>0.17971870604781998</v>
      </c>
      <c r="K634" s="212">
        <f t="shared" si="56"/>
        <v>0.32</v>
      </c>
      <c r="L634" s="214">
        <v>0</v>
      </c>
      <c r="M634" s="213">
        <v>1022.24</v>
      </c>
      <c r="N634" s="213">
        <v>1150.02</v>
      </c>
      <c r="O634" s="242">
        <f t="shared" si="57"/>
        <v>0.50769999999996573</v>
      </c>
      <c r="P634" s="242"/>
      <c r="Q634" s="179"/>
      <c r="R634" s="179"/>
      <c r="S634" s="179"/>
      <c r="T634" s="179"/>
      <c r="U634" s="179"/>
      <c r="V634" s="179"/>
      <c r="W634" s="179"/>
      <c r="X634" s="179"/>
      <c r="Y634" s="179"/>
      <c r="Z634" s="179"/>
      <c r="AA634" s="222"/>
      <c r="AB634" s="222"/>
      <c r="AC634" s="222"/>
      <c r="AD634" s="179"/>
      <c r="AE634" s="179"/>
      <c r="AF634" s="179"/>
      <c r="AG634" s="179"/>
      <c r="AH634" s="179"/>
      <c r="AI634" s="179"/>
      <c r="AJ634" s="179"/>
    </row>
    <row r="635" spans="2:36" x14ac:dyDescent="0.3">
      <c r="B635" s="224">
        <v>71200</v>
      </c>
      <c r="C635" s="209">
        <v>19931</v>
      </c>
      <c r="D635" s="206">
        <f t="shared" si="58"/>
        <v>0.27992977528089885</v>
      </c>
      <c r="E635" s="208">
        <f t="shared" si="59"/>
        <v>0.42</v>
      </c>
      <c r="F635" s="207">
        <v>284.17</v>
      </c>
      <c r="G635" s="207">
        <v>1594.48</v>
      </c>
      <c r="H635" s="207">
        <v>1793.79</v>
      </c>
      <c r="I635" s="214">
        <v>12808</v>
      </c>
      <c r="J635" s="211">
        <f t="shared" ref="J635:J698" si="60">I635/$B635</f>
        <v>0.1798876404494382</v>
      </c>
      <c r="K635" s="212">
        <f t="shared" ref="K635:K698" si="61">(I635-I634)/($B635-$B634)</f>
        <v>0.3</v>
      </c>
      <c r="L635" s="214">
        <v>0</v>
      </c>
      <c r="M635" s="213">
        <v>1024.6400000000001</v>
      </c>
      <c r="N635" s="213">
        <v>1152.72</v>
      </c>
      <c r="O635" s="242">
        <f t="shared" si="57"/>
        <v>0.50779999999999059</v>
      </c>
      <c r="P635" s="242"/>
      <c r="Q635" s="179"/>
      <c r="R635" s="179"/>
      <c r="S635" s="179"/>
      <c r="T635" s="179"/>
      <c r="U635" s="179"/>
      <c r="V635" s="179"/>
      <c r="W635" s="179"/>
      <c r="X635" s="179"/>
      <c r="Y635" s="179"/>
      <c r="Z635" s="179"/>
      <c r="AA635" s="222"/>
      <c r="AB635" s="222"/>
      <c r="AC635" s="222"/>
      <c r="AD635" s="179"/>
      <c r="AE635" s="179"/>
      <c r="AF635" s="179"/>
      <c r="AG635" s="179"/>
      <c r="AH635" s="179"/>
      <c r="AI635" s="179"/>
      <c r="AJ635" s="179"/>
    </row>
    <row r="636" spans="2:36" x14ac:dyDescent="0.3">
      <c r="B636" s="224">
        <v>71300</v>
      </c>
      <c r="C636" s="209">
        <v>19973</v>
      </c>
      <c r="D636" s="206">
        <f t="shared" si="58"/>
        <v>0.28012622720897618</v>
      </c>
      <c r="E636" s="208">
        <f t="shared" si="59"/>
        <v>0.42</v>
      </c>
      <c r="F636" s="207">
        <v>289.17</v>
      </c>
      <c r="G636" s="207">
        <v>1597.84</v>
      </c>
      <c r="H636" s="207">
        <v>1797.57</v>
      </c>
      <c r="I636" s="214">
        <v>12840</v>
      </c>
      <c r="J636" s="211">
        <f t="shared" si="60"/>
        <v>0.18008415147265078</v>
      </c>
      <c r="K636" s="212">
        <f t="shared" si="61"/>
        <v>0.32</v>
      </c>
      <c r="L636" s="214">
        <v>0</v>
      </c>
      <c r="M636" s="213">
        <v>1027.2</v>
      </c>
      <c r="N636" s="213">
        <v>1155.5999999999999</v>
      </c>
      <c r="O636" s="242">
        <f t="shared" si="57"/>
        <v>0.50779999999997927</v>
      </c>
      <c r="P636" s="242"/>
      <c r="Q636" s="179"/>
      <c r="R636" s="179"/>
      <c r="S636" s="179"/>
      <c r="T636" s="179"/>
      <c r="U636" s="179"/>
      <c r="V636" s="179"/>
      <c r="W636" s="179"/>
      <c r="X636" s="179"/>
      <c r="Y636" s="179"/>
      <c r="Z636" s="179"/>
      <c r="AA636" s="222"/>
      <c r="AB636" s="222"/>
      <c r="AC636" s="222"/>
      <c r="AD636" s="179"/>
      <c r="AE636" s="179"/>
      <c r="AF636" s="179"/>
      <c r="AG636" s="179"/>
      <c r="AH636" s="179"/>
      <c r="AI636" s="179"/>
      <c r="AJ636" s="179"/>
    </row>
    <row r="637" spans="2:36" x14ac:dyDescent="0.3">
      <c r="B637" s="224">
        <v>71400</v>
      </c>
      <c r="C637" s="209">
        <v>20015</v>
      </c>
      <c r="D637" s="206">
        <f t="shared" si="58"/>
        <v>0.28032212885154062</v>
      </c>
      <c r="E637" s="208">
        <f t="shared" si="59"/>
        <v>0.42</v>
      </c>
      <c r="F637" s="207">
        <v>294.17</v>
      </c>
      <c r="G637" s="207">
        <v>1601.2</v>
      </c>
      <c r="H637" s="207">
        <v>1801.35</v>
      </c>
      <c r="I637" s="214">
        <v>12872</v>
      </c>
      <c r="J637" s="211">
        <f t="shared" si="60"/>
        <v>0.18028011204481792</v>
      </c>
      <c r="K637" s="212">
        <f t="shared" si="61"/>
        <v>0.32</v>
      </c>
      <c r="L637" s="214">
        <v>0</v>
      </c>
      <c r="M637" s="213">
        <v>1029.76</v>
      </c>
      <c r="N637" s="213">
        <v>1158.48</v>
      </c>
      <c r="O637" s="242">
        <f t="shared" si="57"/>
        <v>0.50779999999996794</v>
      </c>
      <c r="P637" s="242"/>
      <c r="Q637" s="179"/>
      <c r="R637" s="179"/>
      <c r="S637" s="179"/>
      <c r="T637" s="179"/>
      <c r="U637" s="179"/>
      <c r="V637" s="179"/>
      <c r="W637" s="179"/>
      <c r="X637" s="179"/>
      <c r="Y637" s="179"/>
      <c r="Z637" s="179"/>
      <c r="AA637" s="222"/>
      <c r="AB637" s="222"/>
      <c r="AC637" s="222"/>
      <c r="AD637" s="179"/>
      <c r="AE637" s="179"/>
      <c r="AF637" s="179"/>
      <c r="AG637" s="179"/>
      <c r="AH637" s="179"/>
      <c r="AI637" s="179"/>
      <c r="AJ637" s="179"/>
    </row>
    <row r="638" spans="2:36" x14ac:dyDescent="0.3">
      <c r="B638" s="224">
        <v>71500</v>
      </c>
      <c r="C638" s="209">
        <v>20057</v>
      </c>
      <c r="D638" s="206">
        <f t="shared" si="58"/>
        <v>0.28051748251748254</v>
      </c>
      <c r="E638" s="208">
        <f t="shared" si="59"/>
        <v>0.42</v>
      </c>
      <c r="F638" s="207">
        <v>299.17</v>
      </c>
      <c r="G638" s="207">
        <v>1604.56</v>
      </c>
      <c r="H638" s="207">
        <v>1805.13</v>
      </c>
      <c r="I638" s="214">
        <v>12904</v>
      </c>
      <c r="J638" s="211">
        <f t="shared" si="60"/>
        <v>0.18047552447552448</v>
      </c>
      <c r="K638" s="212">
        <f t="shared" si="61"/>
        <v>0.32</v>
      </c>
      <c r="L638" s="214">
        <v>0</v>
      </c>
      <c r="M638" s="213">
        <v>1032.32</v>
      </c>
      <c r="N638" s="213">
        <v>1161.3599999999999</v>
      </c>
      <c r="O638" s="242">
        <f t="shared" si="57"/>
        <v>0.50779999999999292</v>
      </c>
      <c r="P638" s="242"/>
      <c r="Q638" s="179"/>
      <c r="R638" s="179"/>
      <c r="S638" s="179"/>
      <c r="T638" s="179"/>
      <c r="U638" s="179"/>
      <c r="V638" s="179"/>
      <c r="W638" s="179"/>
      <c r="X638" s="179"/>
      <c r="Y638" s="179"/>
      <c r="Z638" s="179"/>
      <c r="AA638" s="222"/>
      <c r="AB638" s="222"/>
      <c r="AC638" s="222"/>
      <c r="AD638" s="179"/>
      <c r="AE638" s="179"/>
      <c r="AF638" s="179"/>
      <c r="AG638" s="179"/>
      <c r="AH638" s="179"/>
      <c r="AI638" s="179"/>
      <c r="AJ638" s="179"/>
    </row>
    <row r="639" spans="2:36" x14ac:dyDescent="0.3">
      <c r="B639" s="224">
        <v>71600</v>
      </c>
      <c r="C639" s="209">
        <v>20099</v>
      </c>
      <c r="D639" s="206">
        <f t="shared" si="58"/>
        <v>0.28071229050279328</v>
      </c>
      <c r="E639" s="208">
        <f t="shared" si="59"/>
        <v>0.42</v>
      </c>
      <c r="F639" s="207">
        <v>304.16000000000003</v>
      </c>
      <c r="G639" s="207">
        <v>1607.92</v>
      </c>
      <c r="H639" s="207">
        <v>1808.91</v>
      </c>
      <c r="I639" s="214">
        <v>12934</v>
      </c>
      <c r="J639" s="211">
        <f t="shared" si="60"/>
        <v>0.18064245810055865</v>
      </c>
      <c r="K639" s="212">
        <f t="shared" si="61"/>
        <v>0.3</v>
      </c>
      <c r="L639" s="214">
        <v>0</v>
      </c>
      <c r="M639" s="213">
        <v>1034.72</v>
      </c>
      <c r="N639" s="213">
        <v>1164.06</v>
      </c>
      <c r="O639" s="242">
        <f t="shared" si="57"/>
        <v>0.50769999999999527</v>
      </c>
      <c r="P639" s="242"/>
      <c r="Q639" s="179"/>
      <c r="R639" s="179"/>
      <c r="S639" s="179"/>
      <c r="T639" s="179"/>
      <c r="U639" s="179"/>
      <c r="V639" s="179"/>
      <c r="W639" s="179"/>
      <c r="X639" s="179"/>
      <c r="Y639" s="179"/>
      <c r="Z639" s="179"/>
      <c r="AA639" s="222"/>
      <c r="AB639" s="222"/>
      <c r="AC639" s="222"/>
      <c r="AD639" s="179"/>
      <c r="AE639" s="179"/>
      <c r="AF639" s="179"/>
      <c r="AG639" s="179"/>
      <c r="AH639" s="179"/>
      <c r="AI639" s="179"/>
      <c r="AJ639" s="179"/>
    </row>
    <row r="640" spans="2:36" x14ac:dyDescent="0.3">
      <c r="B640" s="224">
        <v>71700</v>
      </c>
      <c r="C640" s="209">
        <v>20141</v>
      </c>
      <c r="D640" s="206">
        <f t="shared" si="58"/>
        <v>0.28090655509065549</v>
      </c>
      <c r="E640" s="208">
        <f t="shared" si="59"/>
        <v>0.42</v>
      </c>
      <c r="F640" s="207">
        <v>309.16000000000003</v>
      </c>
      <c r="G640" s="207">
        <v>1611.28</v>
      </c>
      <c r="H640" s="207">
        <v>1812.69</v>
      </c>
      <c r="I640" s="214">
        <v>12966</v>
      </c>
      <c r="J640" s="211">
        <f t="shared" si="60"/>
        <v>0.18083682008368201</v>
      </c>
      <c r="K640" s="212">
        <f t="shared" si="61"/>
        <v>0.32</v>
      </c>
      <c r="L640" s="214">
        <v>0</v>
      </c>
      <c r="M640" s="213">
        <v>1037.28</v>
      </c>
      <c r="N640" s="213">
        <v>1166.94</v>
      </c>
      <c r="O640" s="242">
        <f t="shared" si="57"/>
        <v>0.50779999999998382</v>
      </c>
      <c r="P640" s="242"/>
      <c r="Q640" s="179"/>
      <c r="R640" s="179"/>
      <c r="S640" s="179"/>
      <c r="T640" s="179"/>
      <c r="U640" s="179"/>
      <c r="V640" s="179"/>
      <c r="W640" s="179"/>
      <c r="X640" s="179"/>
      <c r="Y640" s="179"/>
      <c r="Z640" s="179"/>
      <c r="AA640" s="222"/>
      <c r="AB640" s="222"/>
      <c r="AC640" s="222"/>
      <c r="AD640" s="179"/>
      <c r="AE640" s="179"/>
      <c r="AF640" s="179"/>
      <c r="AG640" s="179"/>
      <c r="AH640" s="179"/>
      <c r="AI640" s="179"/>
      <c r="AJ640" s="179"/>
    </row>
    <row r="641" spans="2:36" x14ac:dyDescent="0.3">
      <c r="B641" s="224">
        <v>71800</v>
      </c>
      <c r="C641" s="209">
        <v>20183</v>
      </c>
      <c r="D641" s="206">
        <f t="shared" si="58"/>
        <v>0.28110027855153202</v>
      </c>
      <c r="E641" s="208">
        <f t="shared" si="59"/>
        <v>0.42</v>
      </c>
      <c r="F641" s="207">
        <v>314.16000000000003</v>
      </c>
      <c r="G641" s="207">
        <v>1614.64</v>
      </c>
      <c r="H641" s="207">
        <v>1816.47</v>
      </c>
      <c r="I641" s="214">
        <v>12998</v>
      </c>
      <c r="J641" s="211">
        <f t="shared" si="60"/>
        <v>0.18103064066852367</v>
      </c>
      <c r="K641" s="212">
        <f t="shared" si="61"/>
        <v>0.32</v>
      </c>
      <c r="L641" s="214">
        <v>0</v>
      </c>
      <c r="M641" s="213">
        <v>1039.8399999999999</v>
      </c>
      <c r="N641" s="213">
        <v>1169.82</v>
      </c>
      <c r="O641" s="242">
        <f t="shared" si="57"/>
        <v>0.5078000000000088</v>
      </c>
      <c r="P641" s="242"/>
      <c r="Q641" s="179"/>
      <c r="R641" s="179"/>
      <c r="S641" s="179"/>
      <c r="T641" s="179"/>
      <c r="U641" s="179"/>
      <c r="V641" s="179"/>
      <c r="W641" s="179"/>
      <c r="X641" s="179"/>
      <c r="Y641" s="179"/>
      <c r="Z641" s="179"/>
      <c r="AA641" s="222"/>
      <c r="AB641" s="222"/>
      <c r="AC641" s="222"/>
      <c r="AD641" s="179"/>
      <c r="AE641" s="179"/>
      <c r="AF641" s="179"/>
      <c r="AG641" s="179"/>
      <c r="AH641" s="179"/>
      <c r="AI641" s="179"/>
      <c r="AJ641" s="179"/>
    </row>
    <row r="642" spans="2:36" x14ac:dyDescent="0.3">
      <c r="B642" s="224">
        <v>71900</v>
      </c>
      <c r="C642" s="209">
        <v>20225</v>
      </c>
      <c r="D642" s="206">
        <f t="shared" si="58"/>
        <v>0.28129346314325454</v>
      </c>
      <c r="E642" s="208">
        <f t="shared" si="59"/>
        <v>0.42</v>
      </c>
      <c r="F642" s="207">
        <v>319.16000000000003</v>
      </c>
      <c r="G642" s="207">
        <v>1618</v>
      </c>
      <c r="H642" s="207">
        <v>1820.25</v>
      </c>
      <c r="I642" s="214">
        <v>13030</v>
      </c>
      <c r="J642" s="211">
        <f t="shared" si="60"/>
        <v>0.18122392211404728</v>
      </c>
      <c r="K642" s="212">
        <f t="shared" si="61"/>
        <v>0.32</v>
      </c>
      <c r="L642" s="214">
        <v>0</v>
      </c>
      <c r="M642" s="213">
        <v>1042.4000000000001</v>
      </c>
      <c r="N642" s="213">
        <v>1172.7</v>
      </c>
      <c r="O642" s="242">
        <f t="shared" si="57"/>
        <v>0.50779999999999748</v>
      </c>
      <c r="P642" s="242"/>
      <c r="Q642" s="179"/>
      <c r="R642" s="179"/>
      <c r="S642" s="179"/>
      <c r="T642" s="179"/>
      <c r="U642" s="179"/>
      <c r="V642" s="179"/>
      <c r="W642" s="179"/>
      <c r="X642" s="179"/>
      <c r="Y642" s="179"/>
      <c r="Z642" s="179"/>
      <c r="AA642" s="222"/>
      <c r="AB642" s="222"/>
      <c r="AC642" s="222"/>
      <c r="AD642" s="179"/>
      <c r="AE642" s="179"/>
      <c r="AF642" s="179"/>
      <c r="AG642" s="179"/>
      <c r="AH642" s="179"/>
      <c r="AI642" s="179"/>
      <c r="AJ642" s="179"/>
    </row>
    <row r="643" spans="2:36" x14ac:dyDescent="0.3">
      <c r="B643" s="224">
        <v>72000</v>
      </c>
      <c r="C643" s="209">
        <v>20267</v>
      </c>
      <c r="D643" s="206">
        <f t="shared" si="58"/>
        <v>0.2814861111111111</v>
      </c>
      <c r="E643" s="208">
        <f t="shared" si="59"/>
        <v>0.42</v>
      </c>
      <c r="F643" s="207">
        <v>324.16000000000003</v>
      </c>
      <c r="G643" s="207">
        <v>1621.36</v>
      </c>
      <c r="H643" s="207">
        <v>1824.03</v>
      </c>
      <c r="I643" s="214">
        <v>13062</v>
      </c>
      <c r="J643" s="211">
        <f t="shared" si="60"/>
        <v>0.18141666666666667</v>
      </c>
      <c r="K643" s="212">
        <f t="shared" si="61"/>
        <v>0.32</v>
      </c>
      <c r="L643" s="214">
        <v>0</v>
      </c>
      <c r="M643" s="213">
        <v>1044.96</v>
      </c>
      <c r="N643" s="213">
        <v>1175.58</v>
      </c>
      <c r="O643" s="242">
        <f t="shared" si="57"/>
        <v>0.50779999999998604</v>
      </c>
      <c r="P643" s="242"/>
      <c r="Q643" s="179"/>
      <c r="R643" s="179"/>
      <c r="S643" s="179"/>
      <c r="T643" s="179"/>
      <c r="U643" s="179"/>
      <c r="V643" s="179"/>
      <c r="W643" s="179"/>
      <c r="X643" s="179"/>
      <c r="Y643" s="179"/>
      <c r="Z643" s="179"/>
      <c r="AA643" s="222"/>
      <c r="AB643" s="222"/>
      <c r="AC643" s="222"/>
      <c r="AD643" s="179"/>
      <c r="AE643" s="179"/>
      <c r="AF643" s="179"/>
      <c r="AG643" s="179"/>
      <c r="AH643" s="179"/>
      <c r="AI643" s="179"/>
      <c r="AJ643" s="179"/>
    </row>
    <row r="644" spans="2:36" x14ac:dyDescent="0.3">
      <c r="B644" s="224">
        <v>72100</v>
      </c>
      <c r="C644" s="209">
        <v>20309</v>
      </c>
      <c r="D644" s="206">
        <f t="shared" si="58"/>
        <v>0.28167822468793341</v>
      </c>
      <c r="E644" s="208">
        <f t="shared" si="59"/>
        <v>0.42</v>
      </c>
      <c r="F644" s="207">
        <v>329.15</v>
      </c>
      <c r="G644" s="207">
        <v>1624.72</v>
      </c>
      <c r="H644" s="207">
        <v>1827.81</v>
      </c>
      <c r="I644" s="214">
        <v>13094</v>
      </c>
      <c r="J644" s="211">
        <f t="shared" si="60"/>
        <v>0.18160887656033287</v>
      </c>
      <c r="K644" s="212">
        <f t="shared" si="61"/>
        <v>0.32</v>
      </c>
      <c r="L644" s="214">
        <v>0</v>
      </c>
      <c r="M644" s="213">
        <v>1047.52</v>
      </c>
      <c r="N644" s="213">
        <v>1178.46</v>
      </c>
      <c r="O644" s="242">
        <f t="shared" si="57"/>
        <v>0.50770000000002713</v>
      </c>
      <c r="P644" s="242"/>
      <c r="Q644" s="179"/>
      <c r="R644" s="179"/>
      <c r="S644" s="179"/>
      <c r="T644" s="179"/>
      <c r="U644" s="179"/>
      <c r="V644" s="179"/>
      <c r="W644" s="179"/>
      <c r="X644" s="179"/>
      <c r="Y644" s="179"/>
      <c r="Z644" s="179"/>
      <c r="AA644" s="222"/>
      <c r="AB644" s="222"/>
      <c r="AC644" s="222"/>
      <c r="AD644" s="179"/>
      <c r="AE644" s="179"/>
      <c r="AF644" s="179"/>
      <c r="AG644" s="179"/>
      <c r="AH644" s="179"/>
      <c r="AI644" s="179"/>
      <c r="AJ644" s="179"/>
    </row>
    <row r="645" spans="2:36" x14ac:dyDescent="0.3">
      <c r="B645" s="224">
        <v>72200</v>
      </c>
      <c r="C645" s="209">
        <v>20351</v>
      </c>
      <c r="D645" s="206">
        <f t="shared" si="58"/>
        <v>0.28186980609418283</v>
      </c>
      <c r="E645" s="208">
        <f t="shared" si="59"/>
        <v>0.42</v>
      </c>
      <c r="F645" s="207">
        <v>334.15</v>
      </c>
      <c r="G645" s="207">
        <v>1628.08</v>
      </c>
      <c r="H645" s="207">
        <v>1831.59</v>
      </c>
      <c r="I645" s="214">
        <v>13124</v>
      </c>
      <c r="J645" s="211">
        <f t="shared" si="60"/>
        <v>0.18177285318559558</v>
      </c>
      <c r="K645" s="212">
        <f t="shared" si="61"/>
        <v>0.3</v>
      </c>
      <c r="L645" s="214">
        <v>0</v>
      </c>
      <c r="M645" s="213">
        <v>1049.92</v>
      </c>
      <c r="N645" s="213">
        <v>1181.1600000000001</v>
      </c>
      <c r="O645" s="242">
        <f t="shared" ref="O645:O708" si="62">(C645+F645+H645-C644-F644-H644)/100</f>
        <v>0.50780000000001568</v>
      </c>
      <c r="P645" s="242"/>
      <c r="Q645" s="179"/>
      <c r="R645" s="179"/>
      <c r="S645" s="179"/>
      <c r="T645" s="179"/>
      <c r="U645" s="179"/>
      <c r="V645" s="179"/>
      <c r="W645" s="179"/>
      <c r="X645" s="179"/>
      <c r="Y645" s="179"/>
      <c r="Z645" s="179"/>
      <c r="AA645" s="222"/>
      <c r="AB645" s="222"/>
      <c r="AC645" s="222"/>
      <c r="AD645" s="179"/>
      <c r="AE645" s="179"/>
      <c r="AF645" s="179"/>
      <c r="AG645" s="179"/>
      <c r="AH645" s="179"/>
      <c r="AI645" s="179"/>
      <c r="AJ645" s="179"/>
    </row>
    <row r="646" spans="2:36" x14ac:dyDescent="0.3">
      <c r="B646" s="224">
        <v>72300</v>
      </c>
      <c r="C646" s="209">
        <v>20393</v>
      </c>
      <c r="D646" s="206">
        <f t="shared" si="58"/>
        <v>0.28206085753803595</v>
      </c>
      <c r="E646" s="208">
        <f t="shared" si="59"/>
        <v>0.42</v>
      </c>
      <c r="F646" s="207">
        <v>339.15</v>
      </c>
      <c r="G646" s="207">
        <v>1631.44</v>
      </c>
      <c r="H646" s="207">
        <v>1835.37</v>
      </c>
      <c r="I646" s="214">
        <v>13156</v>
      </c>
      <c r="J646" s="211">
        <f t="shared" si="60"/>
        <v>0.1819640387275242</v>
      </c>
      <c r="K646" s="212">
        <f t="shared" si="61"/>
        <v>0.32</v>
      </c>
      <c r="L646" s="214">
        <v>0</v>
      </c>
      <c r="M646" s="213">
        <v>1052.48</v>
      </c>
      <c r="N646" s="213">
        <v>1184.04</v>
      </c>
      <c r="O646" s="242">
        <f t="shared" si="62"/>
        <v>0.50780000000000425</v>
      </c>
      <c r="P646" s="242"/>
      <c r="Q646" s="179"/>
      <c r="R646" s="179"/>
      <c r="S646" s="179"/>
      <c r="T646" s="179"/>
      <c r="U646" s="179"/>
      <c r="V646" s="179"/>
      <c r="W646" s="179"/>
      <c r="X646" s="179"/>
      <c r="Y646" s="179"/>
      <c r="Z646" s="179"/>
      <c r="AA646" s="222"/>
      <c r="AB646" s="222"/>
      <c r="AC646" s="222"/>
      <c r="AD646" s="179"/>
      <c r="AE646" s="179"/>
      <c r="AF646" s="179"/>
      <c r="AG646" s="179"/>
      <c r="AH646" s="179"/>
      <c r="AI646" s="179"/>
      <c r="AJ646" s="179"/>
    </row>
    <row r="647" spans="2:36" x14ac:dyDescent="0.3">
      <c r="B647" s="224">
        <v>72400</v>
      </c>
      <c r="C647" s="209">
        <v>20435</v>
      </c>
      <c r="D647" s="206">
        <f t="shared" si="58"/>
        <v>0.28225138121546961</v>
      </c>
      <c r="E647" s="208">
        <f t="shared" si="59"/>
        <v>0.42</v>
      </c>
      <c r="F647" s="207">
        <v>344.15</v>
      </c>
      <c r="G647" s="207">
        <v>1634.8</v>
      </c>
      <c r="H647" s="207">
        <v>1839.15</v>
      </c>
      <c r="I647" s="214">
        <v>13188</v>
      </c>
      <c r="J647" s="211">
        <f t="shared" si="60"/>
        <v>0.18215469613259669</v>
      </c>
      <c r="K647" s="212">
        <f t="shared" si="61"/>
        <v>0.32</v>
      </c>
      <c r="L647" s="214">
        <v>0</v>
      </c>
      <c r="M647" s="213">
        <v>1055.04</v>
      </c>
      <c r="N647" s="213">
        <v>1186.92</v>
      </c>
      <c r="O647" s="242">
        <f t="shared" si="62"/>
        <v>0.50780000000002934</v>
      </c>
      <c r="P647" s="242"/>
      <c r="Q647" s="179"/>
      <c r="R647" s="179"/>
      <c r="S647" s="179"/>
      <c r="T647" s="179"/>
      <c r="U647" s="179"/>
      <c r="V647" s="179"/>
      <c r="W647" s="179"/>
      <c r="X647" s="179"/>
      <c r="Y647" s="179"/>
      <c r="Z647" s="179"/>
      <c r="AA647" s="222"/>
      <c r="AB647" s="222"/>
      <c r="AC647" s="222"/>
      <c r="AD647" s="179"/>
      <c r="AE647" s="179"/>
      <c r="AF647" s="179"/>
      <c r="AG647" s="179"/>
      <c r="AH647" s="179"/>
      <c r="AI647" s="179"/>
      <c r="AJ647" s="179"/>
    </row>
    <row r="648" spans="2:36" x14ac:dyDescent="0.3">
      <c r="B648" s="224">
        <v>72500</v>
      </c>
      <c r="C648" s="209">
        <v>20477</v>
      </c>
      <c r="D648" s="206">
        <f t="shared" si="58"/>
        <v>0.28244137931034485</v>
      </c>
      <c r="E648" s="208">
        <f t="shared" si="59"/>
        <v>0.42</v>
      </c>
      <c r="F648" s="207">
        <v>349.15</v>
      </c>
      <c r="G648" s="207">
        <v>1638.16</v>
      </c>
      <c r="H648" s="207">
        <v>1842.93</v>
      </c>
      <c r="I648" s="214">
        <v>13220</v>
      </c>
      <c r="J648" s="211">
        <f t="shared" si="60"/>
        <v>0.1823448275862069</v>
      </c>
      <c r="K648" s="212">
        <f t="shared" si="61"/>
        <v>0.32</v>
      </c>
      <c r="L648" s="214">
        <v>0</v>
      </c>
      <c r="M648" s="213">
        <v>1057.5999999999999</v>
      </c>
      <c r="N648" s="213">
        <v>1189.8</v>
      </c>
      <c r="O648" s="242">
        <f t="shared" si="62"/>
        <v>0.50780000000001568</v>
      </c>
      <c r="P648" s="242"/>
      <c r="Q648" s="179"/>
      <c r="R648" s="179"/>
      <c r="S648" s="179"/>
      <c r="T648" s="179"/>
      <c r="U648" s="179"/>
      <c r="V648" s="179"/>
      <c r="W648" s="179"/>
      <c r="X648" s="179"/>
      <c r="Y648" s="179"/>
      <c r="Z648" s="179"/>
      <c r="AA648" s="222"/>
      <c r="AB648" s="222"/>
      <c r="AC648" s="222"/>
      <c r="AD648" s="179"/>
      <c r="AE648" s="179"/>
      <c r="AF648" s="179"/>
      <c r="AG648" s="179"/>
      <c r="AH648" s="179"/>
      <c r="AI648" s="179"/>
      <c r="AJ648" s="179"/>
    </row>
    <row r="649" spans="2:36" x14ac:dyDescent="0.3">
      <c r="B649" s="224">
        <v>72600</v>
      </c>
      <c r="C649" s="209">
        <v>20519</v>
      </c>
      <c r="D649" s="206">
        <f t="shared" si="58"/>
        <v>0.28263085399449034</v>
      </c>
      <c r="E649" s="208">
        <f t="shared" si="59"/>
        <v>0.42</v>
      </c>
      <c r="F649" s="207">
        <v>354.14</v>
      </c>
      <c r="G649" s="207">
        <v>1641.52</v>
      </c>
      <c r="H649" s="207">
        <v>1846.71</v>
      </c>
      <c r="I649" s="214">
        <v>13252</v>
      </c>
      <c r="J649" s="211">
        <f t="shared" si="60"/>
        <v>0.18253443526170798</v>
      </c>
      <c r="K649" s="212">
        <f t="shared" si="61"/>
        <v>0.32</v>
      </c>
      <c r="L649" s="214">
        <v>0</v>
      </c>
      <c r="M649" s="213">
        <v>1060.1600000000001</v>
      </c>
      <c r="N649" s="213">
        <v>1192.68</v>
      </c>
      <c r="O649" s="242">
        <f t="shared" si="62"/>
        <v>0.50769999999998394</v>
      </c>
      <c r="P649" s="242"/>
      <c r="Q649" s="179"/>
      <c r="R649" s="179"/>
      <c r="S649" s="179"/>
      <c r="T649" s="179"/>
      <c r="U649" s="179"/>
      <c r="V649" s="179"/>
      <c r="W649" s="179"/>
      <c r="X649" s="179"/>
      <c r="Y649" s="179"/>
      <c r="Z649" s="179"/>
      <c r="AA649" s="222"/>
      <c r="AB649" s="222"/>
      <c r="AC649" s="222"/>
      <c r="AD649" s="179"/>
      <c r="AE649" s="179"/>
      <c r="AF649" s="179"/>
      <c r="AG649" s="179"/>
      <c r="AH649" s="179"/>
      <c r="AI649" s="179"/>
      <c r="AJ649" s="179"/>
    </row>
    <row r="650" spans="2:36" x14ac:dyDescent="0.3">
      <c r="B650" s="224">
        <v>72700</v>
      </c>
      <c r="C650" s="209">
        <v>20561</v>
      </c>
      <c r="D650" s="206">
        <f t="shared" si="58"/>
        <v>0.2828198074277854</v>
      </c>
      <c r="E650" s="208">
        <f t="shared" si="59"/>
        <v>0.42</v>
      </c>
      <c r="F650" s="207">
        <v>359.14</v>
      </c>
      <c r="G650" s="207">
        <v>1644.88</v>
      </c>
      <c r="H650" s="207">
        <v>1850.49</v>
      </c>
      <c r="I650" s="214">
        <v>13284</v>
      </c>
      <c r="J650" s="211">
        <f t="shared" si="60"/>
        <v>0.18272352132049519</v>
      </c>
      <c r="K650" s="212">
        <f t="shared" si="61"/>
        <v>0.32</v>
      </c>
      <c r="L650" s="214">
        <v>0</v>
      </c>
      <c r="M650" s="213">
        <v>1062.72</v>
      </c>
      <c r="N650" s="213">
        <v>1195.56</v>
      </c>
      <c r="O650" s="242">
        <f t="shared" si="62"/>
        <v>0.50780000000001113</v>
      </c>
      <c r="P650" s="242"/>
      <c r="Q650" s="179"/>
      <c r="R650" s="179"/>
      <c r="S650" s="179"/>
      <c r="T650" s="179"/>
      <c r="U650" s="179"/>
      <c r="V650" s="179"/>
      <c r="W650" s="179"/>
      <c r="X650" s="179"/>
      <c r="Y650" s="179"/>
      <c r="Z650" s="179"/>
      <c r="AA650" s="222"/>
      <c r="AB650" s="222"/>
      <c r="AC650" s="222"/>
      <c r="AD650" s="179"/>
      <c r="AE650" s="179"/>
      <c r="AF650" s="179"/>
      <c r="AG650" s="179"/>
      <c r="AH650" s="179"/>
      <c r="AI650" s="179"/>
      <c r="AJ650" s="179"/>
    </row>
    <row r="651" spans="2:36" x14ac:dyDescent="0.3">
      <c r="B651" s="224">
        <v>72800</v>
      </c>
      <c r="C651" s="209">
        <v>20603</v>
      </c>
      <c r="D651" s="206">
        <f t="shared" si="58"/>
        <v>0.28300824175824174</v>
      </c>
      <c r="E651" s="208">
        <f t="shared" si="59"/>
        <v>0.42</v>
      </c>
      <c r="F651" s="207">
        <v>364.14</v>
      </c>
      <c r="G651" s="207">
        <v>1648.24</v>
      </c>
      <c r="H651" s="207">
        <v>1854.27</v>
      </c>
      <c r="I651" s="214">
        <v>13316</v>
      </c>
      <c r="J651" s="211">
        <f t="shared" si="60"/>
        <v>0.18291208791208791</v>
      </c>
      <c r="K651" s="212">
        <f t="shared" si="61"/>
        <v>0.32</v>
      </c>
      <c r="L651" s="214">
        <v>0</v>
      </c>
      <c r="M651" s="213">
        <v>1065.28</v>
      </c>
      <c r="N651" s="213">
        <v>1198.44</v>
      </c>
      <c r="O651" s="242">
        <f t="shared" si="62"/>
        <v>0.5077999999999997</v>
      </c>
      <c r="P651" s="242"/>
      <c r="Q651" s="179"/>
      <c r="R651" s="179"/>
      <c r="S651" s="179"/>
      <c r="T651" s="179"/>
      <c r="U651" s="179"/>
      <c r="V651" s="179"/>
      <c r="W651" s="179"/>
      <c r="X651" s="179"/>
      <c r="Y651" s="179"/>
      <c r="Z651" s="179"/>
      <c r="AA651" s="222"/>
      <c r="AB651" s="222"/>
      <c r="AC651" s="222"/>
      <c r="AD651" s="179"/>
      <c r="AE651" s="179"/>
      <c r="AF651" s="179"/>
      <c r="AG651" s="179"/>
      <c r="AH651" s="179"/>
      <c r="AI651" s="179"/>
      <c r="AJ651" s="179"/>
    </row>
    <row r="652" spans="2:36" x14ac:dyDescent="0.3">
      <c r="B652" s="224">
        <v>72900</v>
      </c>
      <c r="C652" s="209">
        <v>20645</v>
      </c>
      <c r="D652" s="206">
        <f t="shared" si="58"/>
        <v>0.28319615912208507</v>
      </c>
      <c r="E652" s="208">
        <f t="shared" si="59"/>
        <v>0.42</v>
      </c>
      <c r="F652" s="207">
        <v>369.14</v>
      </c>
      <c r="G652" s="207">
        <v>1651.6</v>
      </c>
      <c r="H652" s="207">
        <v>1858.05</v>
      </c>
      <c r="I652" s="214">
        <v>13348</v>
      </c>
      <c r="J652" s="211">
        <f t="shared" si="60"/>
        <v>0.18310013717421125</v>
      </c>
      <c r="K652" s="212">
        <f t="shared" si="61"/>
        <v>0.32</v>
      </c>
      <c r="L652" s="214">
        <v>0</v>
      </c>
      <c r="M652" s="213">
        <v>1067.8399999999999</v>
      </c>
      <c r="N652" s="213">
        <v>1201.32</v>
      </c>
      <c r="O652" s="242">
        <f t="shared" si="62"/>
        <v>0.50779999999998837</v>
      </c>
      <c r="P652" s="242"/>
      <c r="Q652" s="179"/>
      <c r="R652" s="179"/>
      <c r="S652" s="179"/>
      <c r="T652" s="179"/>
      <c r="U652" s="179"/>
      <c r="V652" s="179"/>
      <c r="W652" s="179"/>
      <c r="X652" s="179"/>
      <c r="Y652" s="179"/>
      <c r="Z652" s="179"/>
      <c r="AA652" s="222"/>
      <c r="AB652" s="222"/>
      <c r="AC652" s="222"/>
      <c r="AD652" s="179"/>
      <c r="AE652" s="179"/>
      <c r="AF652" s="179"/>
      <c r="AG652" s="179"/>
      <c r="AH652" s="179"/>
      <c r="AI652" s="179"/>
      <c r="AJ652" s="179"/>
    </row>
    <row r="653" spans="2:36" x14ac:dyDescent="0.3">
      <c r="B653" s="224">
        <v>73000</v>
      </c>
      <c r="C653" s="209">
        <v>20687</v>
      </c>
      <c r="D653" s="206">
        <f t="shared" si="58"/>
        <v>0.2833835616438356</v>
      </c>
      <c r="E653" s="208">
        <f t="shared" si="59"/>
        <v>0.42</v>
      </c>
      <c r="F653" s="207">
        <v>374.14</v>
      </c>
      <c r="G653" s="207">
        <v>1654.96</v>
      </c>
      <c r="H653" s="207">
        <v>1861.83</v>
      </c>
      <c r="I653" s="214">
        <v>13380</v>
      </c>
      <c r="J653" s="211">
        <f t="shared" si="60"/>
        <v>0.1832876712328767</v>
      </c>
      <c r="K653" s="212">
        <f t="shared" si="61"/>
        <v>0.32</v>
      </c>
      <c r="L653" s="214">
        <v>0</v>
      </c>
      <c r="M653" s="213">
        <v>1070.4000000000001</v>
      </c>
      <c r="N653" s="213">
        <v>1204.2</v>
      </c>
      <c r="O653" s="242">
        <f t="shared" si="62"/>
        <v>0.50780000000001335</v>
      </c>
      <c r="P653" s="242"/>
      <c r="Q653" s="179"/>
      <c r="R653" s="179"/>
      <c r="S653" s="179"/>
      <c r="T653" s="179"/>
      <c r="U653" s="179"/>
      <c r="V653" s="179"/>
      <c r="W653" s="179"/>
      <c r="X653" s="179"/>
      <c r="Y653" s="179"/>
      <c r="Z653" s="179"/>
      <c r="AA653" s="222"/>
      <c r="AB653" s="222"/>
      <c r="AC653" s="222"/>
      <c r="AD653" s="179"/>
      <c r="AE653" s="179"/>
      <c r="AF653" s="179"/>
      <c r="AG653" s="179"/>
      <c r="AH653" s="179"/>
      <c r="AI653" s="179"/>
      <c r="AJ653" s="179"/>
    </row>
    <row r="654" spans="2:36" x14ac:dyDescent="0.3">
      <c r="B654" s="224">
        <v>73100</v>
      </c>
      <c r="C654" s="209">
        <v>20729</v>
      </c>
      <c r="D654" s="206">
        <f t="shared" si="58"/>
        <v>0.28357045143638848</v>
      </c>
      <c r="E654" s="208">
        <f t="shared" si="59"/>
        <v>0.42</v>
      </c>
      <c r="F654" s="207">
        <v>379.13</v>
      </c>
      <c r="G654" s="207">
        <v>1658.32</v>
      </c>
      <c r="H654" s="207">
        <v>1865.61</v>
      </c>
      <c r="I654" s="214">
        <v>13410</v>
      </c>
      <c r="J654" s="211">
        <f t="shared" si="60"/>
        <v>0.18344733242134062</v>
      </c>
      <c r="K654" s="212">
        <f t="shared" si="61"/>
        <v>0.3</v>
      </c>
      <c r="L654" s="214">
        <v>0</v>
      </c>
      <c r="M654" s="213">
        <v>1072.8</v>
      </c>
      <c r="N654" s="213">
        <v>1206.9000000000001</v>
      </c>
      <c r="O654" s="242">
        <f t="shared" si="62"/>
        <v>0.50770000000001803</v>
      </c>
      <c r="P654" s="242"/>
      <c r="Q654" s="179"/>
      <c r="R654" s="179"/>
      <c r="S654" s="179"/>
      <c r="T654" s="179"/>
      <c r="U654" s="179"/>
      <c r="V654" s="179"/>
      <c r="W654" s="179"/>
      <c r="X654" s="179"/>
      <c r="Y654" s="179"/>
      <c r="Z654" s="179"/>
      <c r="AA654" s="222"/>
      <c r="AB654" s="222"/>
      <c r="AC654" s="222"/>
      <c r="AD654" s="179"/>
      <c r="AE654" s="179"/>
      <c r="AF654" s="179"/>
      <c r="AG654" s="179"/>
      <c r="AH654" s="179"/>
      <c r="AI654" s="179"/>
      <c r="AJ654" s="179"/>
    </row>
    <row r="655" spans="2:36" x14ac:dyDescent="0.3">
      <c r="B655" s="224">
        <v>73200</v>
      </c>
      <c r="C655" s="209">
        <v>20771</v>
      </c>
      <c r="D655" s="206">
        <f t="shared" si="58"/>
        <v>0.28375683060109291</v>
      </c>
      <c r="E655" s="208">
        <f t="shared" si="59"/>
        <v>0.42</v>
      </c>
      <c r="F655" s="207">
        <v>384.13</v>
      </c>
      <c r="G655" s="207">
        <v>1661.68</v>
      </c>
      <c r="H655" s="207">
        <v>1869.39</v>
      </c>
      <c r="I655" s="214">
        <v>13442</v>
      </c>
      <c r="J655" s="211">
        <f t="shared" si="60"/>
        <v>0.18363387978142076</v>
      </c>
      <c r="K655" s="212">
        <f t="shared" si="61"/>
        <v>0.32</v>
      </c>
      <c r="L655" s="214">
        <v>0</v>
      </c>
      <c r="M655" s="213">
        <v>1075.3599999999999</v>
      </c>
      <c r="N655" s="213">
        <v>1209.78</v>
      </c>
      <c r="O655" s="242">
        <f t="shared" si="62"/>
        <v>0.50780000000000425</v>
      </c>
      <c r="P655" s="242"/>
      <c r="Q655" s="179"/>
      <c r="R655" s="179"/>
      <c r="S655" s="179"/>
      <c r="T655" s="179"/>
      <c r="U655" s="179"/>
      <c r="V655" s="179"/>
      <c r="W655" s="179"/>
      <c r="X655" s="179"/>
      <c r="Y655" s="179"/>
      <c r="Z655" s="179"/>
      <c r="AA655" s="222"/>
      <c r="AB655" s="222"/>
      <c r="AC655" s="222"/>
      <c r="AD655" s="179"/>
      <c r="AE655" s="179"/>
      <c r="AF655" s="179"/>
      <c r="AG655" s="179"/>
      <c r="AH655" s="179"/>
      <c r="AI655" s="179"/>
      <c r="AJ655" s="179"/>
    </row>
    <row r="656" spans="2:36" x14ac:dyDescent="0.3">
      <c r="B656" s="224">
        <v>73300</v>
      </c>
      <c r="C656" s="209">
        <v>20813</v>
      </c>
      <c r="D656" s="206">
        <f t="shared" si="58"/>
        <v>0.28394270122783083</v>
      </c>
      <c r="E656" s="208">
        <f t="shared" si="59"/>
        <v>0.42</v>
      </c>
      <c r="F656" s="207">
        <v>389.13</v>
      </c>
      <c r="G656" s="207">
        <v>1665.04</v>
      </c>
      <c r="H656" s="207">
        <v>1873.17</v>
      </c>
      <c r="I656" s="214">
        <v>13474</v>
      </c>
      <c r="J656" s="211">
        <f t="shared" si="60"/>
        <v>0.18381991814461118</v>
      </c>
      <c r="K656" s="212">
        <f t="shared" si="61"/>
        <v>0.32</v>
      </c>
      <c r="L656" s="214">
        <v>0</v>
      </c>
      <c r="M656" s="213">
        <v>1077.92</v>
      </c>
      <c r="N656" s="213">
        <v>1212.6600000000001</v>
      </c>
      <c r="O656" s="242">
        <f t="shared" si="62"/>
        <v>0.50780000000002701</v>
      </c>
      <c r="P656" s="242"/>
      <c r="Q656" s="179"/>
      <c r="R656" s="179"/>
      <c r="S656" s="179"/>
      <c r="T656" s="179"/>
      <c r="U656" s="179"/>
      <c r="V656" s="179"/>
      <c r="W656" s="179"/>
      <c r="X656" s="179"/>
      <c r="Y656" s="179"/>
      <c r="Z656" s="179"/>
      <c r="AA656" s="222"/>
      <c r="AB656" s="222"/>
      <c r="AC656" s="222"/>
      <c r="AD656" s="179"/>
      <c r="AE656" s="179"/>
      <c r="AF656" s="179"/>
      <c r="AG656" s="179"/>
      <c r="AH656" s="179"/>
      <c r="AI656" s="179"/>
      <c r="AJ656" s="179"/>
    </row>
    <row r="657" spans="2:36" x14ac:dyDescent="0.3">
      <c r="B657" s="224">
        <v>73400</v>
      </c>
      <c r="C657" s="209">
        <v>20855</v>
      </c>
      <c r="D657" s="206">
        <f t="shared" si="58"/>
        <v>0.28412806539509539</v>
      </c>
      <c r="E657" s="208">
        <f t="shared" si="59"/>
        <v>0.42</v>
      </c>
      <c r="F657" s="207">
        <v>394.13</v>
      </c>
      <c r="G657" s="207">
        <v>1668.4</v>
      </c>
      <c r="H657" s="207">
        <v>1876.95</v>
      </c>
      <c r="I657" s="214">
        <v>13506</v>
      </c>
      <c r="J657" s="211">
        <f t="shared" si="60"/>
        <v>0.18400544959128065</v>
      </c>
      <c r="K657" s="212">
        <f t="shared" si="61"/>
        <v>0.32</v>
      </c>
      <c r="L657" s="214">
        <v>0</v>
      </c>
      <c r="M657" s="213">
        <v>1080.48</v>
      </c>
      <c r="N657" s="213">
        <v>1215.54</v>
      </c>
      <c r="O657" s="242">
        <f t="shared" si="62"/>
        <v>0.50780000000001568</v>
      </c>
      <c r="P657" s="242"/>
      <c r="Q657" s="179"/>
      <c r="R657" s="179"/>
      <c r="S657" s="179"/>
      <c r="T657" s="179"/>
      <c r="U657" s="179"/>
      <c r="V657" s="179"/>
      <c r="W657" s="179"/>
      <c r="X657" s="179"/>
      <c r="Y657" s="179"/>
      <c r="Z657" s="179"/>
      <c r="AA657" s="222"/>
      <c r="AB657" s="222"/>
      <c r="AC657" s="222"/>
      <c r="AD657" s="179"/>
      <c r="AE657" s="179"/>
      <c r="AF657" s="179"/>
      <c r="AG657" s="179"/>
      <c r="AH657" s="179"/>
      <c r="AI657" s="179"/>
      <c r="AJ657" s="179"/>
    </row>
    <row r="658" spans="2:36" x14ac:dyDescent="0.3">
      <c r="B658" s="224">
        <v>73500</v>
      </c>
      <c r="C658" s="209">
        <v>20897</v>
      </c>
      <c r="D658" s="206">
        <f t="shared" si="58"/>
        <v>0.28431292517006801</v>
      </c>
      <c r="E658" s="208">
        <f t="shared" si="59"/>
        <v>0.42</v>
      </c>
      <c r="F658" s="207">
        <v>399.13</v>
      </c>
      <c r="G658" s="207">
        <v>1671.76</v>
      </c>
      <c r="H658" s="207">
        <v>1880.73</v>
      </c>
      <c r="I658" s="214">
        <v>13538</v>
      </c>
      <c r="J658" s="211">
        <f t="shared" si="60"/>
        <v>0.18419047619047618</v>
      </c>
      <c r="K658" s="212">
        <f t="shared" si="61"/>
        <v>0.32</v>
      </c>
      <c r="L658" s="214">
        <v>0</v>
      </c>
      <c r="M658" s="213">
        <v>1083.04</v>
      </c>
      <c r="N658" s="213">
        <v>1218.42</v>
      </c>
      <c r="O658" s="242">
        <f t="shared" si="62"/>
        <v>0.50780000000000425</v>
      </c>
      <c r="P658" s="242"/>
      <c r="Q658" s="179"/>
      <c r="R658" s="179"/>
      <c r="S658" s="179"/>
      <c r="T658" s="179"/>
      <c r="U658" s="179"/>
      <c r="V658" s="179"/>
      <c r="W658" s="179"/>
      <c r="X658" s="179"/>
      <c r="Y658" s="179"/>
      <c r="Z658" s="179"/>
      <c r="AA658" s="222"/>
      <c r="AB658" s="222"/>
      <c r="AC658" s="222"/>
      <c r="AD658" s="179"/>
      <c r="AE658" s="179"/>
      <c r="AF658" s="179"/>
      <c r="AG658" s="179"/>
      <c r="AH658" s="179"/>
      <c r="AI658" s="179"/>
      <c r="AJ658" s="179"/>
    </row>
    <row r="659" spans="2:36" x14ac:dyDescent="0.3">
      <c r="B659" s="224">
        <v>73600</v>
      </c>
      <c r="C659" s="209">
        <v>20939</v>
      </c>
      <c r="D659" s="206">
        <f t="shared" si="58"/>
        <v>0.28449728260869567</v>
      </c>
      <c r="E659" s="208">
        <f t="shared" si="59"/>
        <v>0.42</v>
      </c>
      <c r="F659" s="207">
        <v>404.12</v>
      </c>
      <c r="G659" s="207">
        <v>1675.12</v>
      </c>
      <c r="H659" s="207">
        <v>1884.51</v>
      </c>
      <c r="I659" s="214">
        <v>13570</v>
      </c>
      <c r="J659" s="211">
        <f t="shared" si="60"/>
        <v>0.18437500000000001</v>
      </c>
      <c r="K659" s="212">
        <f t="shared" si="61"/>
        <v>0.32</v>
      </c>
      <c r="L659" s="214">
        <v>0</v>
      </c>
      <c r="M659" s="213">
        <v>1085.5999999999999</v>
      </c>
      <c r="N659" s="213">
        <v>1221.3</v>
      </c>
      <c r="O659" s="242">
        <f t="shared" si="62"/>
        <v>0.50769999999997251</v>
      </c>
      <c r="P659" s="242"/>
      <c r="Q659" s="179"/>
      <c r="R659" s="179"/>
      <c r="S659" s="179"/>
      <c r="T659" s="179"/>
      <c r="U659" s="179"/>
      <c r="V659" s="179"/>
      <c r="W659" s="179"/>
      <c r="X659" s="179"/>
      <c r="Y659" s="179"/>
      <c r="Z659" s="179"/>
      <c r="AA659" s="222"/>
      <c r="AB659" s="222"/>
      <c r="AC659" s="222"/>
      <c r="AD659" s="179"/>
      <c r="AE659" s="179"/>
      <c r="AF659" s="179"/>
      <c r="AG659" s="179"/>
      <c r="AH659" s="179"/>
      <c r="AI659" s="179"/>
      <c r="AJ659" s="179"/>
    </row>
    <row r="660" spans="2:36" x14ac:dyDescent="0.3">
      <c r="B660" s="224">
        <v>73700</v>
      </c>
      <c r="C660" s="209">
        <v>20981</v>
      </c>
      <c r="D660" s="206">
        <f t="shared" si="58"/>
        <v>0.28468113975576664</v>
      </c>
      <c r="E660" s="208">
        <f t="shared" si="59"/>
        <v>0.42</v>
      </c>
      <c r="F660" s="207">
        <v>409.12</v>
      </c>
      <c r="G660" s="207">
        <v>1678.48</v>
      </c>
      <c r="H660" s="207">
        <v>1888.29</v>
      </c>
      <c r="I660" s="214">
        <v>13602</v>
      </c>
      <c r="J660" s="211">
        <f t="shared" si="60"/>
        <v>0.18455902306648575</v>
      </c>
      <c r="K660" s="212">
        <f t="shared" si="61"/>
        <v>0.32</v>
      </c>
      <c r="L660" s="214">
        <v>0</v>
      </c>
      <c r="M660" s="213">
        <v>1088.1600000000001</v>
      </c>
      <c r="N660" s="213">
        <v>1224.18</v>
      </c>
      <c r="O660" s="242">
        <f t="shared" si="62"/>
        <v>0.5077999999999997</v>
      </c>
      <c r="P660" s="242"/>
      <c r="Q660" s="179"/>
      <c r="R660" s="179"/>
      <c r="S660" s="179"/>
      <c r="T660" s="179"/>
      <c r="U660" s="179"/>
      <c r="V660" s="179"/>
      <c r="W660" s="179"/>
      <c r="X660" s="179"/>
      <c r="Y660" s="179"/>
      <c r="Z660" s="179"/>
      <c r="AA660" s="222"/>
      <c r="AB660" s="222"/>
      <c r="AC660" s="222"/>
      <c r="AD660" s="179"/>
      <c r="AE660" s="179"/>
      <c r="AF660" s="179"/>
      <c r="AG660" s="179"/>
      <c r="AH660" s="179"/>
      <c r="AI660" s="179"/>
      <c r="AJ660" s="179"/>
    </row>
    <row r="661" spans="2:36" x14ac:dyDescent="0.3">
      <c r="B661" s="224">
        <v>73800</v>
      </c>
      <c r="C661" s="209">
        <v>21023</v>
      </c>
      <c r="D661" s="206">
        <f t="shared" si="58"/>
        <v>0.28486449864498647</v>
      </c>
      <c r="E661" s="208">
        <f t="shared" si="59"/>
        <v>0.42</v>
      </c>
      <c r="F661" s="207">
        <v>414.12</v>
      </c>
      <c r="G661" s="207">
        <v>1681.84</v>
      </c>
      <c r="H661" s="207">
        <v>1892.07</v>
      </c>
      <c r="I661" s="214">
        <v>13634</v>
      </c>
      <c r="J661" s="211">
        <f t="shared" si="60"/>
        <v>0.18474254742547425</v>
      </c>
      <c r="K661" s="212">
        <f t="shared" si="61"/>
        <v>0.32</v>
      </c>
      <c r="L661" s="214">
        <v>0</v>
      </c>
      <c r="M661" s="213">
        <v>1090.72</v>
      </c>
      <c r="N661" s="213">
        <v>1227.06</v>
      </c>
      <c r="O661" s="242">
        <f t="shared" si="62"/>
        <v>0.50779999999998837</v>
      </c>
      <c r="P661" s="242"/>
      <c r="Q661" s="179"/>
      <c r="R661" s="179"/>
      <c r="S661" s="179"/>
      <c r="T661" s="179"/>
      <c r="U661" s="179"/>
      <c r="V661" s="179"/>
      <c r="W661" s="179"/>
      <c r="X661" s="179"/>
      <c r="Y661" s="179"/>
      <c r="Z661" s="179"/>
      <c r="AA661" s="222"/>
      <c r="AB661" s="222"/>
      <c r="AC661" s="222"/>
      <c r="AD661" s="179"/>
      <c r="AE661" s="179"/>
      <c r="AF661" s="179"/>
      <c r="AG661" s="179"/>
      <c r="AH661" s="179"/>
      <c r="AI661" s="179"/>
      <c r="AJ661" s="179"/>
    </row>
    <row r="662" spans="2:36" x14ac:dyDescent="0.3">
      <c r="B662" s="224">
        <v>73900</v>
      </c>
      <c r="C662" s="209">
        <v>21065</v>
      </c>
      <c r="D662" s="206">
        <f t="shared" si="58"/>
        <v>0.28504736129905278</v>
      </c>
      <c r="E662" s="208">
        <f t="shared" si="59"/>
        <v>0.42</v>
      </c>
      <c r="F662" s="207">
        <v>419.12</v>
      </c>
      <c r="G662" s="207">
        <v>1685.2</v>
      </c>
      <c r="H662" s="207">
        <v>1895.85</v>
      </c>
      <c r="I662" s="214">
        <v>13666</v>
      </c>
      <c r="J662" s="211">
        <f t="shared" si="60"/>
        <v>0.18492557510148849</v>
      </c>
      <c r="K662" s="212">
        <f t="shared" si="61"/>
        <v>0.32</v>
      </c>
      <c r="L662" s="214">
        <v>0</v>
      </c>
      <c r="M662" s="213">
        <v>1093.28</v>
      </c>
      <c r="N662" s="213">
        <v>1229.94</v>
      </c>
      <c r="O662" s="242">
        <f t="shared" si="62"/>
        <v>0.50779999999997694</v>
      </c>
      <c r="P662" s="242"/>
      <c r="Q662" s="179"/>
      <c r="R662" s="179"/>
      <c r="S662" s="179"/>
      <c r="T662" s="179"/>
      <c r="U662" s="179"/>
      <c r="V662" s="179"/>
      <c r="W662" s="179"/>
      <c r="X662" s="179"/>
      <c r="Y662" s="179"/>
      <c r="Z662" s="179"/>
      <c r="AA662" s="222"/>
      <c r="AB662" s="222"/>
      <c r="AC662" s="222"/>
      <c r="AD662" s="179"/>
      <c r="AE662" s="179"/>
      <c r="AF662" s="179"/>
      <c r="AG662" s="179"/>
      <c r="AH662" s="179"/>
      <c r="AI662" s="179"/>
      <c r="AJ662" s="179"/>
    </row>
    <row r="663" spans="2:36" x14ac:dyDescent="0.3">
      <c r="B663" s="224">
        <v>74000</v>
      </c>
      <c r="C663" s="209">
        <v>21107</v>
      </c>
      <c r="D663" s="206">
        <f t="shared" si="58"/>
        <v>0.28522972972972971</v>
      </c>
      <c r="E663" s="208">
        <f t="shared" si="59"/>
        <v>0.42</v>
      </c>
      <c r="F663" s="207">
        <v>424.12</v>
      </c>
      <c r="G663" s="207">
        <v>1688.56</v>
      </c>
      <c r="H663" s="207">
        <v>1899.63</v>
      </c>
      <c r="I663" s="214">
        <v>13698</v>
      </c>
      <c r="J663" s="211">
        <f t="shared" si="60"/>
        <v>0.1851081081081081</v>
      </c>
      <c r="K663" s="212">
        <f t="shared" si="61"/>
        <v>0.32</v>
      </c>
      <c r="L663" s="214">
        <v>0</v>
      </c>
      <c r="M663" s="213">
        <v>1095.8399999999999</v>
      </c>
      <c r="N663" s="213">
        <v>1232.82</v>
      </c>
      <c r="O663" s="242">
        <f t="shared" si="62"/>
        <v>0.50780000000000203</v>
      </c>
      <c r="P663" s="242"/>
      <c r="Q663" s="179"/>
      <c r="R663" s="179"/>
      <c r="S663" s="179"/>
      <c r="T663" s="179"/>
      <c r="U663" s="179"/>
      <c r="V663" s="179"/>
      <c r="W663" s="179"/>
      <c r="X663" s="179"/>
      <c r="Y663" s="179"/>
      <c r="Z663" s="179"/>
      <c r="AA663" s="222"/>
      <c r="AB663" s="222"/>
      <c r="AC663" s="222"/>
      <c r="AD663" s="179"/>
      <c r="AE663" s="179"/>
      <c r="AF663" s="179"/>
      <c r="AG663" s="179"/>
      <c r="AH663" s="179"/>
      <c r="AI663" s="179"/>
      <c r="AJ663" s="179"/>
    </row>
    <row r="664" spans="2:36" x14ac:dyDescent="0.3">
      <c r="B664" s="224">
        <v>74100</v>
      </c>
      <c r="C664" s="209">
        <v>21149</v>
      </c>
      <c r="D664" s="206">
        <f t="shared" ref="D664:D727" si="63">C664/B664</f>
        <v>0.28541160593792175</v>
      </c>
      <c r="E664" s="208">
        <f t="shared" ref="E664:E727" si="64">(C664-C663)/(B664-B663)</f>
        <v>0.42</v>
      </c>
      <c r="F664" s="207">
        <v>429.11</v>
      </c>
      <c r="G664" s="207">
        <v>1691.92</v>
      </c>
      <c r="H664" s="207">
        <v>1903.41</v>
      </c>
      <c r="I664" s="214">
        <v>13730</v>
      </c>
      <c r="J664" s="211">
        <f t="shared" si="60"/>
        <v>0.18529014844804317</v>
      </c>
      <c r="K664" s="212">
        <f t="shared" si="61"/>
        <v>0.32</v>
      </c>
      <c r="L664" s="214">
        <v>0</v>
      </c>
      <c r="M664" s="213">
        <v>1098.4000000000001</v>
      </c>
      <c r="N664" s="213">
        <v>1235.7</v>
      </c>
      <c r="O664" s="242">
        <f t="shared" si="62"/>
        <v>0.50770000000000437</v>
      </c>
      <c r="P664" s="242"/>
      <c r="Q664" s="179"/>
      <c r="R664" s="179"/>
      <c r="S664" s="179"/>
      <c r="T664" s="179"/>
      <c r="U664" s="179"/>
      <c r="V664" s="179"/>
      <c r="W664" s="179"/>
      <c r="X664" s="179"/>
      <c r="Y664" s="179"/>
      <c r="Z664" s="179"/>
      <c r="AA664" s="222"/>
      <c r="AB664" s="222"/>
      <c r="AC664" s="222"/>
      <c r="AD664" s="179"/>
      <c r="AE664" s="179"/>
      <c r="AF664" s="179"/>
      <c r="AG664" s="179"/>
      <c r="AH664" s="179"/>
      <c r="AI664" s="179"/>
      <c r="AJ664" s="179"/>
    </row>
    <row r="665" spans="2:36" x14ac:dyDescent="0.3">
      <c r="B665" s="224">
        <v>74200</v>
      </c>
      <c r="C665" s="209">
        <v>21191</v>
      </c>
      <c r="D665" s="206">
        <f t="shared" si="63"/>
        <v>0.28559299191374665</v>
      </c>
      <c r="E665" s="208">
        <f t="shared" si="64"/>
        <v>0.42</v>
      </c>
      <c r="F665" s="207">
        <v>434.11</v>
      </c>
      <c r="G665" s="207">
        <v>1695.28</v>
      </c>
      <c r="H665" s="207">
        <v>1907.19</v>
      </c>
      <c r="I665" s="214">
        <v>13762</v>
      </c>
      <c r="J665" s="211">
        <f t="shared" si="60"/>
        <v>0.18547169811320754</v>
      </c>
      <c r="K665" s="212">
        <f t="shared" si="61"/>
        <v>0.32</v>
      </c>
      <c r="L665" s="214">
        <v>0</v>
      </c>
      <c r="M665" s="213">
        <v>1100.96</v>
      </c>
      <c r="N665" s="213">
        <v>1238.58</v>
      </c>
      <c r="O665" s="242">
        <f t="shared" si="62"/>
        <v>0.50779999999999059</v>
      </c>
      <c r="P665" s="242"/>
      <c r="Q665" s="179"/>
      <c r="R665" s="179"/>
      <c r="S665" s="179"/>
      <c r="T665" s="179"/>
      <c r="U665" s="179"/>
      <c r="V665" s="179"/>
      <c r="W665" s="179"/>
      <c r="X665" s="179"/>
      <c r="Y665" s="179"/>
      <c r="Z665" s="179"/>
      <c r="AA665" s="222"/>
      <c r="AB665" s="222"/>
      <c r="AC665" s="222"/>
      <c r="AD665" s="179"/>
      <c r="AE665" s="179"/>
      <c r="AF665" s="179"/>
      <c r="AG665" s="179"/>
      <c r="AH665" s="179"/>
      <c r="AI665" s="179"/>
      <c r="AJ665" s="179"/>
    </row>
    <row r="666" spans="2:36" x14ac:dyDescent="0.3">
      <c r="B666" s="224">
        <v>74300</v>
      </c>
      <c r="C666" s="209">
        <v>21233</v>
      </c>
      <c r="D666" s="206">
        <f t="shared" si="63"/>
        <v>0.28577388963660832</v>
      </c>
      <c r="E666" s="208">
        <f t="shared" si="64"/>
        <v>0.42</v>
      </c>
      <c r="F666" s="207">
        <v>439.11</v>
      </c>
      <c r="G666" s="207">
        <v>1698.64</v>
      </c>
      <c r="H666" s="207">
        <v>1910.97</v>
      </c>
      <c r="I666" s="214">
        <v>13796</v>
      </c>
      <c r="J666" s="211">
        <f t="shared" si="60"/>
        <v>0.18567967698519516</v>
      </c>
      <c r="K666" s="212">
        <f t="shared" si="61"/>
        <v>0.34</v>
      </c>
      <c r="L666" s="214">
        <v>0</v>
      </c>
      <c r="M666" s="213">
        <v>1103.68</v>
      </c>
      <c r="N666" s="213">
        <v>1241.6400000000001</v>
      </c>
      <c r="O666" s="242">
        <f t="shared" si="62"/>
        <v>0.50780000000001568</v>
      </c>
      <c r="P666" s="242"/>
      <c r="Q666" s="179"/>
      <c r="R666" s="179"/>
      <c r="S666" s="179"/>
      <c r="T666" s="179"/>
      <c r="U666" s="179"/>
      <c r="V666" s="179"/>
      <c r="W666" s="179"/>
      <c r="X666" s="179"/>
      <c r="Y666" s="179"/>
      <c r="Z666" s="179"/>
      <c r="AA666" s="222"/>
      <c r="AB666" s="222"/>
      <c r="AC666" s="222"/>
      <c r="AD666" s="179"/>
      <c r="AE666" s="179"/>
      <c r="AF666" s="179"/>
      <c r="AG666" s="179"/>
      <c r="AH666" s="179"/>
      <c r="AI666" s="179"/>
      <c r="AJ666" s="179"/>
    </row>
    <row r="667" spans="2:36" x14ac:dyDescent="0.3">
      <c r="B667" s="224">
        <v>74400</v>
      </c>
      <c r="C667" s="209">
        <v>21275</v>
      </c>
      <c r="D667" s="206">
        <f t="shared" si="63"/>
        <v>0.28595430107526881</v>
      </c>
      <c r="E667" s="208">
        <f t="shared" si="64"/>
        <v>0.42</v>
      </c>
      <c r="F667" s="207">
        <v>444.11</v>
      </c>
      <c r="G667" s="207">
        <v>1702</v>
      </c>
      <c r="H667" s="207">
        <v>1914.75</v>
      </c>
      <c r="I667" s="214">
        <v>13828</v>
      </c>
      <c r="J667" s="211">
        <f t="shared" si="60"/>
        <v>0.18586021505376343</v>
      </c>
      <c r="K667" s="212">
        <f t="shared" si="61"/>
        <v>0.32</v>
      </c>
      <c r="L667" s="214">
        <v>0</v>
      </c>
      <c r="M667" s="213">
        <v>1106.24</v>
      </c>
      <c r="N667" s="213">
        <v>1244.52</v>
      </c>
      <c r="O667" s="242">
        <f t="shared" si="62"/>
        <v>0.50780000000000425</v>
      </c>
      <c r="P667" s="242"/>
      <c r="Q667" s="179"/>
      <c r="R667" s="179"/>
      <c r="S667" s="179"/>
      <c r="T667" s="179"/>
      <c r="U667" s="179"/>
      <c r="V667" s="179"/>
      <c r="W667" s="179"/>
      <c r="X667" s="179"/>
      <c r="Y667" s="179"/>
      <c r="Z667" s="179"/>
      <c r="AA667" s="222"/>
      <c r="AB667" s="222"/>
      <c r="AC667" s="222"/>
      <c r="AD667" s="179"/>
      <c r="AE667" s="179"/>
      <c r="AF667" s="179"/>
      <c r="AG667" s="179"/>
      <c r="AH667" s="179"/>
      <c r="AI667" s="179"/>
      <c r="AJ667" s="179"/>
    </row>
    <row r="668" spans="2:36" x14ac:dyDescent="0.3">
      <c r="B668" s="224">
        <v>74500</v>
      </c>
      <c r="C668" s="209">
        <v>21317</v>
      </c>
      <c r="D668" s="206">
        <f t="shared" si="63"/>
        <v>0.28613422818791945</v>
      </c>
      <c r="E668" s="208">
        <f t="shared" si="64"/>
        <v>0.42</v>
      </c>
      <c r="F668" s="207">
        <v>449.11</v>
      </c>
      <c r="G668" s="207">
        <v>1705.36</v>
      </c>
      <c r="H668" s="207">
        <v>1918.53</v>
      </c>
      <c r="I668" s="214">
        <v>13860</v>
      </c>
      <c r="J668" s="211">
        <f t="shared" si="60"/>
        <v>0.18604026845637583</v>
      </c>
      <c r="K668" s="212">
        <f t="shared" si="61"/>
        <v>0.32</v>
      </c>
      <c r="L668" s="214">
        <v>0</v>
      </c>
      <c r="M668" s="213">
        <v>1108.8</v>
      </c>
      <c r="N668" s="213">
        <v>1247.4000000000001</v>
      </c>
      <c r="O668" s="242">
        <f t="shared" si="62"/>
        <v>0.50779999999999292</v>
      </c>
      <c r="P668" s="242"/>
      <c r="Q668" s="179"/>
      <c r="R668" s="179"/>
      <c r="S668" s="179"/>
      <c r="T668" s="179"/>
      <c r="U668" s="179"/>
      <c r="V668" s="179"/>
      <c r="W668" s="179"/>
      <c r="X668" s="179"/>
      <c r="Y668" s="179"/>
      <c r="Z668" s="179"/>
      <c r="AA668" s="222"/>
      <c r="AB668" s="222"/>
      <c r="AC668" s="222"/>
      <c r="AD668" s="179"/>
      <c r="AE668" s="179"/>
      <c r="AF668" s="179"/>
      <c r="AG668" s="179"/>
      <c r="AH668" s="179"/>
      <c r="AI668" s="179"/>
      <c r="AJ668" s="179"/>
    </row>
    <row r="669" spans="2:36" x14ac:dyDescent="0.3">
      <c r="B669" s="224">
        <v>74600</v>
      </c>
      <c r="C669" s="209">
        <v>21359</v>
      </c>
      <c r="D669" s="206">
        <f t="shared" si="63"/>
        <v>0.28631367292225202</v>
      </c>
      <c r="E669" s="208">
        <f t="shared" si="64"/>
        <v>0.42</v>
      </c>
      <c r="F669" s="207">
        <v>454.1</v>
      </c>
      <c r="G669" s="207">
        <v>1708.72</v>
      </c>
      <c r="H669" s="207">
        <v>1922.31</v>
      </c>
      <c r="I669" s="214">
        <v>13892</v>
      </c>
      <c r="J669" s="211">
        <f t="shared" si="60"/>
        <v>0.18621983914209114</v>
      </c>
      <c r="K669" s="212">
        <f t="shared" si="61"/>
        <v>0.32</v>
      </c>
      <c r="L669" s="214">
        <v>0</v>
      </c>
      <c r="M669" s="213">
        <v>1111.3599999999999</v>
      </c>
      <c r="N669" s="213">
        <v>1250.28</v>
      </c>
      <c r="O669" s="242">
        <f t="shared" si="62"/>
        <v>0.5076999999999976</v>
      </c>
      <c r="P669" s="242"/>
      <c r="Q669" s="179"/>
      <c r="R669" s="179"/>
      <c r="S669" s="179"/>
      <c r="T669" s="179"/>
      <c r="U669" s="179"/>
      <c r="V669" s="179"/>
      <c r="W669" s="179"/>
      <c r="X669" s="179"/>
      <c r="Y669" s="179"/>
      <c r="Z669" s="179"/>
      <c r="AA669" s="222"/>
      <c r="AB669" s="222"/>
      <c r="AC669" s="222"/>
      <c r="AD669" s="179"/>
      <c r="AE669" s="179"/>
      <c r="AF669" s="179"/>
      <c r="AG669" s="179"/>
      <c r="AH669" s="179"/>
      <c r="AI669" s="179"/>
      <c r="AJ669" s="179"/>
    </row>
    <row r="670" spans="2:36" x14ac:dyDescent="0.3">
      <c r="B670" s="224">
        <v>74700</v>
      </c>
      <c r="C670" s="209">
        <v>21401</v>
      </c>
      <c r="D670" s="206">
        <f t="shared" si="63"/>
        <v>0.28649263721552876</v>
      </c>
      <c r="E670" s="208">
        <f t="shared" si="64"/>
        <v>0.42</v>
      </c>
      <c r="F670" s="207">
        <v>459.1</v>
      </c>
      <c r="G670" s="207">
        <v>1712.08</v>
      </c>
      <c r="H670" s="207">
        <v>1926.09</v>
      </c>
      <c r="I670" s="214">
        <v>13924</v>
      </c>
      <c r="J670" s="211">
        <f t="shared" si="60"/>
        <v>0.18639892904953145</v>
      </c>
      <c r="K670" s="212">
        <f t="shared" si="61"/>
        <v>0.32</v>
      </c>
      <c r="L670" s="214">
        <v>0</v>
      </c>
      <c r="M670" s="213">
        <v>1113.92</v>
      </c>
      <c r="N670" s="213">
        <v>1253.1600000000001</v>
      </c>
      <c r="O670" s="242">
        <f t="shared" si="62"/>
        <v>0.50779999999998837</v>
      </c>
      <c r="P670" s="242"/>
      <c r="Q670" s="179"/>
      <c r="R670" s="179"/>
      <c r="S670" s="179"/>
      <c r="T670" s="179"/>
      <c r="U670" s="179"/>
      <c r="V670" s="179"/>
      <c r="W670" s="179"/>
      <c r="X670" s="179"/>
      <c r="Y670" s="179"/>
      <c r="Z670" s="179"/>
      <c r="AA670" s="222"/>
      <c r="AB670" s="222"/>
      <c r="AC670" s="222"/>
      <c r="AD670" s="179"/>
      <c r="AE670" s="179"/>
      <c r="AF670" s="179"/>
      <c r="AG670" s="179"/>
      <c r="AH670" s="179"/>
      <c r="AI670" s="179"/>
      <c r="AJ670" s="179"/>
    </row>
    <row r="671" spans="2:36" x14ac:dyDescent="0.3">
      <c r="B671" s="224">
        <v>74800</v>
      </c>
      <c r="C671" s="209">
        <v>21443</v>
      </c>
      <c r="D671" s="206">
        <f t="shared" si="63"/>
        <v>0.28667112299465242</v>
      </c>
      <c r="E671" s="208">
        <f t="shared" si="64"/>
        <v>0.42</v>
      </c>
      <c r="F671" s="207">
        <v>464.1</v>
      </c>
      <c r="G671" s="207">
        <v>1715.44</v>
      </c>
      <c r="H671" s="207">
        <v>1929.87</v>
      </c>
      <c r="I671" s="214">
        <v>13956</v>
      </c>
      <c r="J671" s="211">
        <f t="shared" si="60"/>
        <v>0.18657754010695188</v>
      </c>
      <c r="K671" s="212">
        <f t="shared" si="61"/>
        <v>0.32</v>
      </c>
      <c r="L671" s="214">
        <v>0</v>
      </c>
      <c r="M671" s="213">
        <v>1116.48</v>
      </c>
      <c r="N671" s="213">
        <v>1256.04</v>
      </c>
      <c r="O671" s="242">
        <f t="shared" si="62"/>
        <v>0.50779999999997694</v>
      </c>
      <c r="P671" s="242"/>
      <c r="Q671" s="179"/>
      <c r="R671" s="179"/>
      <c r="S671" s="179"/>
      <c r="T671" s="179"/>
      <c r="U671" s="179"/>
      <c r="V671" s="179"/>
      <c r="W671" s="179"/>
      <c r="X671" s="179"/>
      <c r="Y671" s="179"/>
      <c r="Z671" s="179"/>
      <c r="AA671" s="222"/>
      <c r="AB671" s="222"/>
      <c r="AC671" s="222"/>
      <c r="AD671" s="179"/>
      <c r="AE671" s="179"/>
      <c r="AF671" s="179"/>
      <c r="AG671" s="179"/>
      <c r="AH671" s="179"/>
      <c r="AI671" s="179"/>
      <c r="AJ671" s="179"/>
    </row>
    <row r="672" spans="2:36" x14ac:dyDescent="0.3">
      <c r="B672" s="224">
        <v>74900</v>
      </c>
      <c r="C672" s="209">
        <v>21485</v>
      </c>
      <c r="D672" s="206">
        <f t="shared" si="63"/>
        <v>0.28684913217623498</v>
      </c>
      <c r="E672" s="208">
        <f t="shared" si="64"/>
        <v>0.42</v>
      </c>
      <c r="F672" s="207">
        <v>469.1</v>
      </c>
      <c r="G672" s="207">
        <v>1718.8</v>
      </c>
      <c r="H672" s="207">
        <v>1933.65</v>
      </c>
      <c r="I672" s="214">
        <v>13988</v>
      </c>
      <c r="J672" s="211">
        <f t="shared" si="60"/>
        <v>0.18675567423230974</v>
      </c>
      <c r="K672" s="212">
        <f t="shared" si="61"/>
        <v>0.32</v>
      </c>
      <c r="L672" s="214">
        <v>0</v>
      </c>
      <c r="M672" s="213">
        <v>1119.04</v>
      </c>
      <c r="N672" s="213">
        <v>1258.92</v>
      </c>
      <c r="O672" s="242">
        <f t="shared" si="62"/>
        <v>0.50780000000000203</v>
      </c>
      <c r="P672" s="242"/>
      <c r="Q672" s="179"/>
      <c r="R672" s="179"/>
      <c r="S672" s="179"/>
      <c r="T672" s="179"/>
      <c r="U672" s="179"/>
      <c r="V672" s="179"/>
      <c r="W672" s="179"/>
      <c r="X672" s="179"/>
      <c r="Y672" s="179"/>
      <c r="Z672" s="179"/>
      <c r="AA672" s="222"/>
      <c r="AB672" s="222"/>
      <c r="AC672" s="222"/>
      <c r="AD672" s="179"/>
      <c r="AE672" s="179"/>
      <c r="AF672" s="179"/>
      <c r="AG672" s="179"/>
      <c r="AH672" s="179"/>
      <c r="AI672" s="179"/>
      <c r="AJ672" s="179"/>
    </row>
    <row r="673" spans="2:36" x14ac:dyDescent="0.3">
      <c r="B673" s="224">
        <v>75000</v>
      </c>
      <c r="C673" s="209">
        <v>21527</v>
      </c>
      <c r="D673" s="206">
        <f t="shared" si="63"/>
        <v>0.28702666666666665</v>
      </c>
      <c r="E673" s="208">
        <f t="shared" si="64"/>
        <v>0.42</v>
      </c>
      <c r="F673" s="207">
        <v>474.1</v>
      </c>
      <c r="G673" s="207">
        <v>1722.16</v>
      </c>
      <c r="H673" s="207">
        <v>1937.43</v>
      </c>
      <c r="I673" s="214">
        <v>14020</v>
      </c>
      <c r="J673" s="211">
        <f t="shared" si="60"/>
        <v>0.18693333333333334</v>
      </c>
      <c r="K673" s="212">
        <f t="shared" si="61"/>
        <v>0.32</v>
      </c>
      <c r="L673" s="214">
        <v>0</v>
      </c>
      <c r="M673" s="213">
        <v>1121.5999999999999</v>
      </c>
      <c r="N673" s="213">
        <v>1261.8</v>
      </c>
      <c r="O673" s="242">
        <f t="shared" si="62"/>
        <v>0.50779999999998837</v>
      </c>
      <c r="P673" s="242"/>
      <c r="Q673" s="179"/>
      <c r="R673" s="179"/>
      <c r="S673" s="179"/>
      <c r="T673" s="179"/>
      <c r="U673" s="179"/>
      <c r="V673" s="179"/>
      <c r="W673" s="179"/>
      <c r="X673" s="179"/>
      <c r="Y673" s="179"/>
      <c r="Z673" s="179"/>
      <c r="AA673" s="222"/>
      <c r="AB673" s="222"/>
      <c r="AC673" s="222"/>
      <c r="AD673" s="179"/>
      <c r="AE673" s="179"/>
      <c r="AF673" s="179"/>
      <c r="AG673" s="179"/>
      <c r="AH673" s="179"/>
      <c r="AI673" s="179"/>
      <c r="AJ673" s="179"/>
    </row>
    <row r="674" spans="2:36" x14ac:dyDescent="0.3">
      <c r="B674" s="224">
        <v>75100</v>
      </c>
      <c r="C674" s="209">
        <v>21569</v>
      </c>
      <c r="D674" s="206">
        <f t="shared" si="63"/>
        <v>0.28720372836218377</v>
      </c>
      <c r="E674" s="208">
        <f t="shared" si="64"/>
        <v>0.42</v>
      </c>
      <c r="F674" s="207">
        <v>479.09</v>
      </c>
      <c r="G674" s="207">
        <v>1725.52</v>
      </c>
      <c r="H674" s="207">
        <v>1941.21</v>
      </c>
      <c r="I674" s="214">
        <v>14052</v>
      </c>
      <c r="J674" s="211">
        <f t="shared" si="60"/>
        <v>0.18711051930758987</v>
      </c>
      <c r="K674" s="212">
        <f t="shared" si="61"/>
        <v>0.32</v>
      </c>
      <c r="L674" s="214">
        <v>0</v>
      </c>
      <c r="M674" s="213">
        <v>1124.1600000000001</v>
      </c>
      <c r="N674" s="213">
        <v>1264.68</v>
      </c>
      <c r="O674" s="242">
        <f t="shared" si="62"/>
        <v>0.50769999999999305</v>
      </c>
      <c r="P674" s="242"/>
      <c r="Q674" s="179"/>
      <c r="R674" s="179"/>
      <c r="S674" s="179"/>
      <c r="T674" s="179"/>
      <c r="U674" s="179"/>
      <c r="V674" s="179"/>
      <c r="W674" s="179"/>
      <c r="X674" s="179"/>
      <c r="Y674" s="179"/>
      <c r="Z674" s="179"/>
      <c r="AA674" s="222"/>
      <c r="AB674" s="222"/>
      <c r="AC674" s="222"/>
      <c r="AD674" s="179"/>
      <c r="AE674" s="179"/>
      <c r="AF674" s="179"/>
      <c r="AG674" s="179"/>
      <c r="AH674" s="179"/>
      <c r="AI674" s="179"/>
      <c r="AJ674" s="179"/>
    </row>
    <row r="675" spans="2:36" x14ac:dyDescent="0.3">
      <c r="B675" s="224">
        <v>75200</v>
      </c>
      <c r="C675" s="209">
        <v>21611</v>
      </c>
      <c r="D675" s="206">
        <f t="shared" si="63"/>
        <v>0.28738031914893619</v>
      </c>
      <c r="E675" s="208">
        <f t="shared" si="64"/>
        <v>0.42</v>
      </c>
      <c r="F675" s="207">
        <v>484.09</v>
      </c>
      <c r="G675" s="207">
        <v>1728.88</v>
      </c>
      <c r="H675" s="207">
        <v>1944.99</v>
      </c>
      <c r="I675" s="214">
        <v>14084</v>
      </c>
      <c r="J675" s="211">
        <f t="shared" si="60"/>
        <v>0.18728723404255318</v>
      </c>
      <c r="K675" s="212">
        <f t="shared" si="61"/>
        <v>0.32</v>
      </c>
      <c r="L675" s="214">
        <v>0</v>
      </c>
      <c r="M675" s="213">
        <v>1126.72</v>
      </c>
      <c r="N675" s="213">
        <v>1267.56</v>
      </c>
      <c r="O675" s="242">
        <f t="shared" si="62"/>
        <v>0.5078000000000179</v>
      </c>
      <c r="P675" s="242"/>
      <c r="Q675" s="179"/>
      <c r="R675" s="179"/>
      <c r="S675" s="179"/>
      <c r="T675" s="179"/>
      <c r="U675" s="179"/>
      <c r="V675" s="179"/>
      <c r="W675" s="179"/>
      <c r="X675" s="179"/>
      <c r="Y675" s="179"/>
      <c r="Z675" s="179"/>
      <c r="AA675" s="222"/>
      <c r="AB675" s="222"/>
      <c r="AC675" s="222"/>
      <c r="AD675" s="179"/>
      <c r="AE675" s="179"/>
      <c r="AF675" s="179"/>
      <c r="AG675" s="179"/>
      <c r="AH675" s="179"/>
      <c r="AI675" s="179"/>
      <c r="AJ675" s="179"/>
    </row>
    <row r="676" spans="2:36" x14ac:dyDescent="0.3">
      <c r="B676" s="224">
        <v>75300</v>
      </c>
      <c r="C676" s="209">
        <v>21653</v>
      </c>
      <c r="D676" s="206">
        <f t="shared" si="63"/>
        <v>0.28755644090305443</v>
      </c>
      <c r="E676" s="208">
        <f t="shared" si="64"/>
        <v>0.42</v>
      </c>
      <c r="F676" s="207">
        <v>489.09</v>
      </c>
      <c r="G676" s="207">
        <v>1732.24</v>
      </c>
      <c r="H676" s="207">
        <v>1948.77</v>
      </c>
      <c r="I676" s="214">
        <v>14118</v>
      </c>
      <c r="J676" s="211">
        <f t="shared" si="60"/>
        <v>0.18749003984063745</v>
      </c>
      <c r="K676" s="212">
        <f t="shared" si="61"/>
        <v>0.34</v>
      </c>
      <c r="L676" s="214">
        <v>0</v>
      </c>
      <c r="M676" s="213">
        <v>1129.44</v>
      </c>
      <c r="N676" s="213">
        <v>1270.6199999999999</v>
      </c>
      <c r="O676" s="242">
        <f t="shared" si="62"/>
        <v>0.50780000000000658</v>
      </c>
      <c r="P676" s="242"/>
      <c r="Q676" s="179"/>
      <c r="R676" s="179"/>
      <c r="S676" s="179"/>
      <c r="T676" s="179"/>
      <c r="U676" s="179"/>
      <c r="V676" s="179"/>
      <c r="W676" s="179"/>
      <c r="X676" s="179"/>
      <c r="Y676" s="179"/>
      <c r="Z676" s="179"/>
      <c r="AA676" s="222"/>
      <c r="AB676" s="222"/>
      <c r="AC676" s="222"/>
      <c r="AD676" s="179"/>
      <c r="AE676" s="179"/>
      <c r="AF676" s="179"/>
      <c r="AG676" s="179"/>
      <c r="AH676" s="179"/>
      <c r="AI676" s="179"/>
      <c r="AJ676" s="179"/>
    </row>
    <row r="677" spans="2:36" x14ac:dyDescent="0.3">
      <c r="B677" s="224">
        <v>75400</v>
      </c>
      <c r="C677" s="209">
        <v>21695</v>
      </c>
      <c r="D677" s="206">
        <f t="shared" si="63"/>
        <v>0.28773209549071616</v>
      </c>
      <c r="E677" s="208">
        <f t="shared" si="64"/>
        <v>0.42</v>
      </c>
      <c r="F677" s="207">
        <v>494.09</v>
      </c>
      <c r="G677" s="207">
        <v>1735.6</v>
      </c>
      <c r="H677" s="207">
        <v>1952.55</v>
      </c>
      <c r="I677" s="214">
        <v>14150</v>
      </c>
      <c r="J677" s="211">
        <f t="shared" si="60"/>
        <v>0.18766578249336871</v>
      </c>
      <c r="K677" s="212">
        <f t="shared" si="61"/>
        <v>0.32</v>
      </c>
      <c r="L677" s="214">
        <v>0</v>
      </c>
      <c r="M677" s="213">
        <v>1132</v>
      </c>
      <c r="N677" s="213">
        <v>1273.5</v>
      </c>
      <c r="O677" s="242">
        <f t="shared" si="62"/>
        <v>0.50779999999999514</v>
      </c>
      <c r="P677" s="242"/>
      <c r="Q677" s="179"/>
      <c r="R677" s="179"/>
      <c r="S677" s="179"/>
      <c r="T677" s="179"/>
      <c r="U677" s="179"/>
      <c r="V677" s="179"/>
      <c r="W677" s="179"/>
      <c r="X677" s="179"/>
      <c r="Y677" s="179"/>
      <c r="Z677" s="179"/>
      <c r="AA677" s="222"/>
      <c r="AB677" s="222"/>
      <c r="AC677" s="222"/>
      <c r="AD677" s="179"/>
      <c r="AE677" s="179"/>
      <c r="AF677" s="179"/>
      <c r="AG677" s="179"/>
      <c r="AH677" s="179"/>
      <c r="AI677" s="179"/>
      <c r="AJ677" s="179"/>
    </row>
    <row r="678" spans="2:36" x14ac:dyDescent="0.3">
      <c r="B678" s="224">
        <v>75500</v>
      </c>
      <c r="C678" s="209">
        <v>21737</v>
      </c>
      <c r="D678" s="206">
        <f t="shared" si="63"/>
        <v>0.28790728476821192</v>
      </c>
      <c r="E678" s="208">
        <f t="shared" si="64"/>
        <v>0.42</v>
      </c>
      <c r="F678" s="207">
        <v>499.09</v>
      </c>
      <c r="G678" s="207">
        <v>1738.96</v>
      </c>
      <c r="H678" s="207">
        <v>1956.33</v>
      </c>
      <c r="I678" s="214">
        <v>14182</v>
      </c>
      <c r="J678" s="211">
        <f t="shared" si="60"/>
        <v>0.18784105960264902</v>
      </c>
      <c r="K678" s="212">
        <f t="shared" si="61"/>
        <v>0.32</v>
      </c>
      <c r="L678" s="214">
        <v>0</v>
      </c>
      <c r="M678" s="213">
        <v>1134.56</v>
      </c>
      <c r="N678" s="213">
        <v>1276.3800000000001</v>
      </c>
      <c r="O678" s="242">
        <f t="shared" si="62"/>
        <v>0.50779999999998382</v>
      </c>
      <c r="P678" s="242"/>
      <c r="Q678" s="179"/>
      <c r="R678" s="179"/>
      <c r="S678" s="179"/>
      <c r="T678" s="179"/>
      <c r="U678" s="179"/>
      <c r="V678" s="179"/>
      <c r="W678" s="179"/>
      <c r="X678" s="179"/>
      <c r="Y678" s="179"/>
      <c r="Z678" s="179"/>
      <c r="AA678" s="222"/>
      <c r="AB678" s="222"/>
      <c r="AC678" s="222"/>
      <c r="AD678" s="179"/>
      <c r="AE678" s="179"/>
      <c r="AF678" s="179"/>
      <c r="AG678" s="179"/>
      <c r="AH678" s="179"/>
      <c r="AI678" s="179"/>
      <c r="AJ678" s="179"/>
    </row>
    <row r="679" spans="2:36" x14ac:dyDescent="0.3">
      <c r="B679" s="224">
        <v>75600</v>
      </c>
      <c r="C679" s="209">
        <v>21779</v>
      </c>
      <c r="D679" s="206">
        <f t="shared" si="63"/>
        <v>0.28808201058201061</v>
      </c>
      <c r="E679" s="208">
        <f t="shared" si="64"/>
        <v>0.42</v>
      </c>
      <c r="F679" s="207">
        <v>504.08</v>
      </c>
      <c r="G679" s="207">
        <v>1742.32</v>
      </c>
      <c r="H679" s="207">
        <v>1960.11</v>
      </c>
      <c r="I679" s="214">
        <v>14214</v>
      </c>
      <c r="J679" s="211">
        <f t="shared" si="60"/>
        <v>0.18801587301587303</v>
      </c>
      <c r="K679" s="212">
        <f t="shared" si="61"/>
        <v>0.32</v>
      </c>
      <c r="L679" s="214">
        <v>0</v>
      </c>
      <c r="M679" s="213">
        <v>1137.1199999999999</v>
      </c>
      <c r="N679" s="213">
        <v>1279.26</v>
      </c>
      <c r="O679" s="242">
        <f t="shared" si="62"/>
        <v>0.5077000000000248</v>
      </c>
      <c r="P679" s="242"/>
      <c r="Q679" s="179"/>
      <c r="R679" s="179"/>
      <c r="S679" s="179"/>
      <c r="T679" s="179"/>
      <c r="U679" s="179"/>
      <c r="V679" s="179"/>
      <c r="W679" s="179"/>
      <c r="X679" s="179"/>
      <c r="Y679" s="179"/>
      <c r="Z679" s="179"/>
      <c r="AA679" s="222"/>
      <c r="AB679" s="222"/>
      <c r="AC679" s="222"/>
      <c r="AD679" s="179"/>
      <c r="AE679" s="179"/>
      <c r="AF679" s="179"/>
      <c r="AG679" s="179"/>
      <c r="AH679" s="179"/>
      <c r="AI679" s="179"/>
      <c r="AJ679" s="179"/>
    </row>
    <row r="680" spans="2:36" x14ac:dyDescent="0.3">
      <c r="B680" s="224">
        <v>75700</v>
      </c>
      <c r="C680" s="209">
        <v>21821</v>
      </c>
      <c r="D680" s="206">
        <f t="shared" si="63"/>
        <v>0.28825627476882432</v>
      </c>
      <c r="E680" s="208">
        <f t="shared" si="64"/>
        <v>0.42</v>
      </c>
      <c r="F680" s="207">
        <v>509.08</v>
      </c>
      <c r="G680" s="207">
        <v>1745.68</v>
      </c>
      <c r="H680" s="207">
        <v>1963.89</v>
      </c>
      <c r="I680" s="214">
        <v>14246</v>
      </c>
      <c r="J680" s="211">
        <f t="shared" si="60"/>
        <v>0.18819022457067372</v>
      </c>
      <c r="K680" s="212">
        <f t="shared" si="61"/>
        <v>0.32</v>
      </c>
      <c r="L680" s="214">
        <v>0</v>
      </c>
      <c r="M680" s="213">
        <v>1139.68</v>
      </c>
      <c r="N680" s="213">
        <v>1282.1400000000001</v>
      </c>
      <c r="O680" s="242">
        <f t="shared" si="62"/>
        <v>0.50780000000001335</v>
      </c>
      <c r="P680" s="242"/>
      <c r="Q680" s="179"/>
      <c r="R680" s="179"/>
      <c r="S680" s="179"/>
      <c r="T680" s="179"/>
      <c r="U680" s="179"/>
      <c r="V680" s="179"/>
      <c r="W680" s="179"/>
      <c r="X680" s="179"/>
      <c r="Y680" s="179"/>
      <c r="Z680" s="179"/>
      <c r="AA680" s="222"/>
      <c r="AB680" s="222"/>
      <c r="AC680" s="222"/>
      <c r="AD680" s="179"/>
      <c r="AE680" s="179"/>
      <c r="AF680" s="179"/>
      <c r="AG680" s="179"/>
      <c r="AH680" s="179"/>
      <c r="AI680" s="179"/>
      <c r="AJ680" s="179"/>
    </row>
    <row r="681" spans="2:36" x14ac:dyDescent="0.3">
      <c r="B681" s="224">
        <v>75800</v>
      </c>
      <c r="C681" s="209">
        <v>21863</v>
      </c>
      <c r="D681" s="206">
        <f t="shared" si="63"/>
        <v>0.28843007915567281</v>
      </c>
      <c r="E681" s="208">
        <f t="shared" si="64"/>
        <v>0.42</v>
      </c>
      <c r="F681" s="207">
        <v>514.08000000000004</v>
      </c>
      <c r="G681" s="207">
        <v>1749.04</v>
      </c>
      <c r="H681" s="207">
        <v>1967.67</v>
      </c>
      <c r="I681" s="214">
        <v>14278</v>
      </c>
      <c r="J681" s="211">
        <f t="shared" si="60"/>
        <v>0.18836411609498679</v>
      </c>
      <c r="K681" s="212">
        <f t="shared" si="61"/>
        <v>0.32</v>
      </c>
      <c r="L681" s="214">
        <v>0</v>
      </c>
      <c r="M681" s="213">
        <v>1142.24</v>
      </c>
      <c r="N681" s="213">
        <v>1285.02</v>
      </c>
      <c r="O681" s="242">
        <f t="shared" si="62"/>
        <v>0.5077999999999997</v>
      </c>
      <c r="P681" s="242"/>
      <c r="Q681" s="179"/>
      <c r="R681" s="179"/>
      <c r="S681" s="179"/>
      <c r="T681" s="179"/>
      <c r="U681" s="179"/>
      <c r="V681" s="179"/>
      <c r="W681" s="179"/>
      <c r="X681" s="179"/>
      <c r="Y681" s="179"/>
      <c r="Z681" s="179"/>
      <c r="AA681" s="222"/>
      <c r="AB681" s="222"/>
      <c r="AC681" s="222"/>
      <c r="AD681" s="179"/>
      <c r="AE681" s="179"/>
      <c r="AF681" s="179"/>
      <c r="AG681" s="179"/>
      <c r="AH681" s="179"/>
      <c r="AI681" s="179"/>
      <c r="AJ681" s="179"/>
    </row>
    <row r="682" spans="2:36" x14ac:dyDescent="0.3">
      <c r="B682" s="224">
        <v>75900</v>
      </c>
      <c r="C682" s="209">
        <v>21905</v>
      </c>
      <c r="D682" s="206">
        <f t="shared" si="63"/>
        <v>0.28860342555994728</v>
      </c>
      <c r="E682" s="208">
        <f t="shared" si="64"/>
        <v>0.42</v>
      </c>
      <c r="F682" s="207">
        <v>519.08000000000004</v>
      </c>
      <c r="G682" s="207">
        <v>1752.4</v>
      </c>
      <c r="H682" s="207">
        <v>1971.45</v>
      </c>
      <c r="I682" s="214">
        <v>14312</v>
      </c>
      <c r="J682" s="211">
        <f t="shared" si="60"/>
        <v>0.1885638998682477</v>
      </c>
      <c r="K682" s="212">
        <f t="shared" si="61"/>
        <v>0.34</v>
      </c>
      <c r="L682" s="214">
        <v>0</v>
      </c>
      <c r="M682" s="213">
        <v>1144.96</v>
      </c>
      <c r="N682" s="213">
        <v>1288.08</v>
      </c>
      <c r="O682" s="242">
        <f t="shared" si="62"/>
        <v>0.50780000000002479</v>
      </c>
      <c r="P682" s="242"/>
      <c r="Q682" s="179"/>
      <c r="R682" s="179"/>
      <c r="S682" s="179"/>
      <c r="T682" s="179"/>
      <c r="U682" s="179"/>
      <c r="V682" s="179"/>
      <c r="W682" s="179"/>
      <c r="X682" s="179"/>
      <c r="Y682" s="179"/>
      <c r="Z682" s="179"/>
      <c r="AA682" s="222"/>
      <c r="AB682" s="222"/>
      <c r="AC682" s="222"/>
      <c r="AD682" s="179"/>
      <c r="AE682" s="179"/>
      <c r="AF682" s="179"/>
      <c r="AG682" s="179"/>
      <c r="AH682" s="179"/>
      <c r="AI682" s="179"/>
      <c r="AJ682" s="179"/>
    </row>
    <row r="683" spans="2:36" x14ac:dyDescent="0.3">
      <c r="B683" s="224">
        <v>76000</v>
      </c>
      <c r="C683" s="209">
        <v>21947</v>
      </c>
      <c r="D683" s="206">
        <f t="shared" si="63"/>
        <v>0.28877631578947366</v>
      </c>
      <c r="E683" s="208">
        <f t="shared" si="64"/>
        <v>0.42</v>
      </c>
      <c r="F683" s="207">
        <v>524.08000000000004</v>
      </c>
      <c r="G683" s="207">
        <v>1755.76</v>
      </c>
      <c r="H683" s="207">
        <v>1975.23</v>
      </c>
      <c r="I683" s="214">
        <v>14344</v>
      </c>
      <c r="J683" s="211">
        <f t="shared" si="60"/>
        <v>0.18873684210526315</v>
      </c>
      <c r="K683" s="212">
        <f t="shared" si="61"/>
        <v>0.32</v>
      </c>
      <c r="L683" s="214">
        <v>0</v>
      </c>
      <c r="M683" s="213">
        <v>1147.52</v>
      </c>
      <c r="N683" s="213">
        <v>1290.96</v>
      </c>
      <c r="O683" s="242">
        <f t="shared" si="62"/>
        <v>0.50780000000001335</v>
      </c>
      <c r="P683" s="242"/>
      <c r="Q683" s="179"/>
      <c r="R683" s="179"/>
      <c r="S683" s="179"/>
      <c r="T683" s="179"/>
      <c r="U683" s="179"/>
      <c r="V683" s="179"/>
      <c r="W683" s="179"/>
      <c r="X683" s="179"/>
      <c r="Y683" s="179"/>
      <c r="Z683" s="179"/>
      <c r="AA683" s="222"/>
      <c r="AB683" s="222"/>
      <c r="AC683" s="222"/>
      <c r="AD683" s="179"/>
      <c r="AE683" s="179"/>
      <c r="AF683" s="179"/>
      <c r="AG683" s="179"/>
      <c r="AH683" s="179"/>
      <c r="AI683" s="179"/>
      <c r="AJ683" s="179"/>
    </row>
    <row r="684" spans="2:36" x14ac:dyDescent="0.3">
      <c r="B684" s="224">
        <v>76100</v>
      </c>
      <c r="C684" s="209">
        <v>21989</v>
      </c>
      <c r="D684" s="206">
        <f t="shared" si="63"/>
        <v>0.28894875164257555</v>
      </c>
      <c r="E684" s="208">
        <f t="shared" si="64"/>
        <v>0.42</v>
      </c>
      <c r="F684" s="207">
        <v>529.07000000000005</v>
      </c>
      <c r="G684" s="207">
        <v>1759.12</v>
      </c>
      <c r="H684" s="207">
        <v>1979.01</v>
      </c>
      <c r="I684" s="214">
        <v>14376</v>
      </c>
      <c r="J684" s="211">
        <f t="shared" si="60"/>
        <v>0.18890932982917213</v>
      </c>
      <c r="K684" s="212">
        <f t="shared" si="61"/>
        <v>0.32</v>
      </c>
      <c r="L684" s="214">
        <v>0</v>
      </c>
      <c r="M684" s="213">
        <v>1150.08</v>
      </c>
      <c r="N684" s="213">
        <v>1293.8399999999999</v>
      </c>
      <c r="O684" s="242">
        <f t="shared" si="62"/>
        <v>0.50769999999998161</v>
      </c>
      <c r="P684" s="242"/>
      <c r="Q684" s="179"/>
      <c r="R684" s="179"/>
      <c r="S684" s="179"/>
      <c r="T684" s="179"/>
      <c r="U684" s="179"/>
      <c r="V684" s="179"/>
      <c r="W684" s="179"/>
      <c r="X684" s="179"/>
      <c r="Y684" s="179"/>
      <c r="Z684" s="179"/>
      <c r="AA684" s="222"/>
      <c r="AB684" s="222"/>
      <c r="AC684" s="222"/>
      <c r="AD684" s="179"/>
      <c r="AE684" s="179"/>
      <c r="AF684" s="179"/>
      <c r="AG684" s="179"/>
      <c r="AH684" s="179"/>
      <c r="AI684" s="179"/>
      <c r="AJ684" s="179"/>
    </row>
    <row r="685" spans="2:36" x14ac:dyDescent="0.3">
      <c r="B685" s="224">
        <v>76200</v>
      </c>
      <c r="C685" s="209">
        <v>22031</v>
      </c>
      <c r="D685" s="206">
        <f t="shared" si="63"/>
        <v>0.2891207349081365</v>
      </c>
      <c r="E685" s="208">
        <f t="shared" si="64"/>
        <v>0.42</v>
      </c>
      <c r="F685" s="207">
        <v>534.07000000000005</v>
      </c>
      <c r="G685" s="207">
        <v>1762.48</v>
      </c>
      <c r="H685" s="207">
        <v>1982.79</v>
      </c>
      <c r="I685" s="214">
        <v>14408</v>
      </c>
      <c r="J685" s="211">
        <f t="shared" si="60"/>
        <v>0.18908136482939633</v>
      </c>
      <c r="K685" s="212">
        <f t="shared" si="61"/>
        <v>0.32</v>
      </c>
      <c r="L685" s="214">
        <v>0</v>
      </c>
      <c r="M685" s="213">
        <v>1152.6400000000001</v>
      </c>
      <c r="N685" s="213">
        <v>1296.72</v>
      </c>
      <c r="O685" s="242">
        <f t="shared" si="62"/>
        <v>0.50780000000000425</v>
      </c>
      <c r="P685" s="242"/>
      <c r="Q685" s="179"/>
      <c r="R685" s="179"/>
      <c r="S685" s="179"/>
      <c r="T685" s="179"/>
      <c r="U685" s="179"/>
      <c r="V685" s="179"/>
      <c r="W685" s="179"/>
      <c r="X685" s="179"/>
      <c r="Y685" s="179"/>
      <c r="Z685" s="179"/>
      <c r="AA685" s="222"/>
      <c r="AB685" s="222"/>
      <c r="AC685" s="222"/>
      <c r="AD685" s="179"/>
      <c r="AE685" s="179"/>
      <c r="AF685" s="179"/>
      <c r="AG685" s="179"/>
      <c r="AH685" s="179"/>
      <c r="AI685" s="179"/>
      <c r="AJ685" s="179"/>
    </row>
    <row r="686" spans="2:36" x14ac:dyDescent="0.3">
      <c r="B686" s="224">
        <v>76300</v>
      </c>
      <c r="C686" s="209">
        <v>22073</v>
      </c>
      <c r="D686" s="206">
        <f t="shared" si="63"/>
        <v>0.28929226736566188</v>
      </c>
      <c r="E686" s="208">
        <f t="shared" si="64"/>
        <v>0.42</v>
      </c>
      <c r="F686" s="207">
        <v>539.07000000000005</v>
      </c>
      <c r="G686" s="207">
        <v>1765.84</v>
      </c>
      <c r="H686" s="207">
        <v>1986.57</v>
      </c>
      <c r="I686" s="214">
        <v>14442</v>
      </c>
      <c r="J686" s="211">
        <f t="shared" si="60"/>
        <v>0.18927916120576671</v>
      </c>
      <c r="K686" s="212">
        <f t="shared" si="61"/>
        <v>0.34</v>
      </c>
      <c r="L686" s="214">
        <v>0</v>
      </c>
      <c r="M686" s="213">
        <v>1155.3599999999999</v>
      </c>
      <c r="N686" s="213">
        <v>1299.78</v>
      </c>
      <c r="O686" s="242">
        <f t="shared" si="62"/>
        <v>0.50779999999999292</v>
      </c>
      <c r="P686" s="242"/>
      <c r="Q686" s="179"/>
      <c r="R686" s="179"/>
      <c r="S686" s="179"/>
      <c r="T686" s="179"/>
      <c r="U686" s="179"/>
      <c r="V686" s="179"/>
      <c r="W686" s="179"/>
      <c r="X686" s="179"/>
      <c r="Y686" s="179"/>
      <c r="Z686" s="179"/>
      <c r="AA686" s="222"/>
      <c r="AB686" s="222"/>
      <c r="AC686" s="222"/>
      <c r="AD686" s="179"/>
      <c r="AE686" s="179"/>
      <c r="AF686" s="179"/>
      <c r="AG686" s="179"/>
      <c r="AH686" s="179"/>
      <c r="AI686" s="179"/>
      <c r="AJ686" s="179"/>
    </row>
    <row r="687" spans="2:36" x14ac:dyDescent="0.3">
      <c r="B687" s="224">
        <v>76400</v>
      </c>
      <c r="C687" s="209">
        <v>22115</v>
      </c>
      <c r="D687" s="206">
        <f t="shared" si="63"/>
        <v>0.2894633507853403</v>
      </c>
      <c r="E687" s="208">
        <f t="shared" si="64"/>
        <v>0.42</v>
      </c>
      <c r="F687" s="207">
        <v>544.07000000000005</v>
      </c>
      <c r="G687" s="207">
        <v>1769.2</v>
      </c>
      <c r="H687" s="207">
        <v>1990.35</v>
      </c>
      <c r="I687" s="214">
        <v>14474</v>
      </c>
      <c r="J687" s="211">
        <f t="shared" si="60"/>
        <v>0.18945026178010471</v>
      </c>
      <c r="K687" s="212">
        <f t="shared" si="61"/>
        <v>0.32</v>
      </c>
      <c r="L687" s="214">
        <v>0</v>
      </c>
      <c r="M687" s="213">
        <v>1157.92</v>
      </c>
      <c r="N687" s="213">
        <v>1302.6600000000001</v>
      </c>
      <c r="O687" s="242">
        <f t="shared" si="62"/>
        <v>0.50779999999998149</v>
      </c>
      <c r="P687" s="242"/>
      <c r="Q687" s="179"/>
      <c r="R687" s="179"/>
      <c r="S687" s="179"/>
      <c r="T687" s="179"/>
      <c r="U687" s="179"/>
      <c r="V687" s="179"/>
      <c r="W687" s="179"/>
      <c r="X687" s="179"/>
      <c r="Y687" s="179"/>
      <c r="Z687" s="179"/>
      <c r="AA687" s="222"/>
      <c r="AB687" s="222"/>
      <c r="AC687" s="222"/>
      <c r="AD687" s="179"/>
      <c r="AE687" s="179"/>
      <c r="AF687" s="179"/>
      <c r="AG687" s="179"/>
      <c r="AH687" s="179"/>
      <c r="AI687" s="179"/>
      <c r="AJ687" s="179"/>
    </row>
    <row r="688" spans="2:36" x14ac:dyDescent="0.3">
      <c r="B688" s="224">
        <v>76500</v>
      </c>
      <c r="C688" s="209">
        <v>22157</v>
      </c>
      <c r="D688" s="206">
        <f t="shared" si="63"/>
        <v>0.28963398692810455</v>
      </c>
      <c r="E688" s="208">
        <f t="shared" si="64"/>
        <v>0.42</v>
      </c>
      <c r="F688" s="207">
        <v>549.07000000000005</v>
      </c>
      <c r="G688" s="207">
        <v>1772.56</v>
      </c>
      <c r="H688" s="207">
        <v>1994.13</v>
      </c>
      <c r="I688" s="214">
        <v>14506</v>
      </c>
      <c r="J688" s="211">
        <f t="shared" si="60"/>
        <v>0.18962091503267975</v>
      </c>
      <c r="K688" s="212">
        <f t="shared" si="61"/>
        <v>0.32</v>
      </c>
      <c r="L688" s="214">
        <v>0</v>
      </c>
      <c r="M688" s="213">
        <v>1160.48</v>
      </c>
      <c r="N688" s="213">
        <v>1305.54</v>
      </c>
      <c r="O688" s="242">
        <f t="shared" si="62"/>
        <v>0.50780000000000658</v>
      </c>
      <c r="P688" s="242"/>
      <c r="Q688" s="179"/>
      <c r="R688" s="179"/>
      <c r="S688" s="179"/>
      <c r="T688" s="179"/>
      <c r="U688" s="179"/>
      <c r="V688" s="179"/>
      <c r="W688" s="179"/>
      <c r="X688" s="179"/>
      <c r="Y688" s="179"/>
      <c r="Z688" s="179"/>
      <c r="AA688" s="222"/>
      <c r="AB688" s="222"/>
      <c r="AC688" s="222"/>
      <c r="AD688" s="179"/>
      <c r="AE688" s="179"/>
      <c r="AF688" s="179"/>
      <c r="AG688" s="179"/>
      <c r="AH688" s="179"/>
      <c r="AI688" s="179"/>
      <c r="AJ688" s="179"/>
    </row>
    <row r="689" spans="2:36" x14ac:dyDescent="0.3">
      <c r="B689" s="224">
        <v>76600</v>
      </c>
      <c r="C689" s="209">
        <v>22199</v>
      </c>
      <c r="D689" s="206">
        <f t="shared" si="63"/>
        <v>0.28980417754569193</v>
      </c>
      <c r="E689" s="208">
        <f t="shared" si="64"/>
        <v>0.42</v>
      </c>
      <c r="F689" s="207">
        <v>554.05999999999995</v>
      </c>
      <c r="G689" s="207">
        <v>1775.92</v>
      </c>
      <c r="H689" s="207">
        <v>1997.91</v>
      </c>
      <c r="I689" s="214">
        <v>14538</v>
      </c>
      <c r="J689" s="211">
        <f t="shared" si="60"/>
        <v>0.18979112271540469</v>
      </c>
      <c r="K689" s="212">
        <f t="shared" si="61"/>
        <v>0.32</v>
      </c>
      <c r="L689" s="214">
        <v>0</v>
      </c>
      <c r="M689" s="213">
        <v>1163.04</v>
      </c>
      <c r="N689" s="213">
        <v>1308.42</v>
      </c>
      <c r="O689" s="242">
        <f t="shared" si="62"/>
        <v>0.50770000000000892</v>
      </c>
      <c r="P689" s="242"/>
      <c r="Q689" s="179"/>
      <c r="R689" s="179"/>
      <c r="S689" s="179"/>
      <c r="T689" s="179"/>
      <c r="U689" s="179"/>
      <c r="V689" s="179"/>
      <c r="W689" s="179"/>
      <c r="X689" s="179"/>
      <c r="Y689" s="179"/>
      <c r="Z689" s="179"/>
      <c r="AA689" s="222"/>
      <c r="AB689" s="222"/>
      <c r="AC689" s="222"/>
      <c r="AD689" s="179"/>
      <c r="AE689" s="179"/>
      <c r="AF689" s="179"/>
      <c r="AG689" s="179"/>
      <c r="AH689" s="179"/>
      <c r="AI689" s="179"/>
      <c r="AJ689" s="179"/>
    </row>
    <row r="690" spans="2:36" x14ac:dyDescent="0.3">
      <c r="B690" s="224">
        <v>76700</v>
      </c>
      <c r="C690" s="209">
        <v>22241</v>
      </c>
      <c r="D690" s="206">
        <f t="shared" si="63"/>
        <v>0.28997392438070402</v>
      </c>
      <c r="E690" s="208">
        <f t="shared" si="64"/>
        <v>0.42</v>
      </c>
      <c r="F690" s="207">
        <v>559.05999999999995</v>
      </c>
      <c r="G690" s="207">
        <v>1779.28</v>
      </c>
      <c r="H690" s="207">
        <v>2001.69</v>
      </c>
      <c r="I690" s="214">
        <v>14572</v>
      </c>
      <c r="J690" s="211">
        <f t="shared" si="60"/>
        <v>0.18998696219035202</v>
      </c>
      <c r="K690" s="212">
        <f t="shared" si="61"/>
        <v>0.34</v>
      </c>
      <c r="L690" s="214">
        <v>0</v>
      </c>
      <c r="M690" s="213">
        <v>1165.76</v>
      </c>
      <c r="N690" s="213">
        <v>1311.48</v>
      </c>
      <c r="O690" s="242">
        <f t="shared" si="62"/>
        <v>0.5077999999999997</v>
      </c>
      <c r="P690" s="242"/>
      <c r="Q690" s="179"/>
      <c r="R690" s="179"/>
      <c r="S690" s="179"/>
      <c r="T690" s="179"/>
      <c r="U690" s="179"/>
      <c r="V690" s="179"/>
      <c r="W690" s="179"/>
      <c r="X690" s="179"/>
      <c r="Y690" s="179"/>
      <c r="Z690" s="179"/>
      <c r="AA690" s="222"/>
      <c r="AB690" s="222"/>
      <c r="AC690" s="222"/>
      <c r="AD690" s="179"/>
      <c r="AE690" s="179"/>
      <c r="AF690" s="179"/>
      <c r="AG690" s="179"/>
      <c r="AH690" s="179"/>
      <c r="AI690" s="179"/>
      <c r="AJ690" s="179"/>
    </row>
    <row r="691" spans="2:36" x14ac:dyDescent="0.3">
      <c r="B691" s="224">
        <v>76800</v>
      </c>
      <c r="C691" s="209">
        <v>22283</v>
      </c>
      <c r="D691" s="206">
        <f t="shared" si="63"/>
        <v>0.29014322916666668</v>
      </c>
      <c r="E691" s="208">
        <f t="shared" si="64"/>
        <v>0.42</v>
      </c>
      <c r="F691" s="207">
        <v>564.05999999999995</v>
      </c>
      <c r="G691" s="207">
        <v>1782.64</v>
      </c>
      <c r="H691" s="207">
        <v>2005.47</v>
      </c>
      <c r="I691" s="214">
        <v>14604</v>
      </c>
      <c r="J691" s="211">
        <f t="shared" si="60"/>
        <v>0.19015625</v>
      </c>
      <c r="K691" s="212">
        <f t="shared" si="61"/>
        <v>0.32</v>
      </c>
      <c r="L691" s="214">
        <v>0</v>
      </c>
      <c r="M691" s="213">
        <v>1168.32</v>
      </c>
      <c r="N691" s="213">
        <v>1314.36</v>
      </c>
      <c r="O691" s="242">
        <f t="shared" si="62"/>
        <v>0.50780000000002479</v>
      </c>
      <c r="P691" s="242"/>
      <c r="Q691" s="179"/>
      <c r="R691" s="179"/>
      <c r="S691" s="179"/>
      <c r="T691" s="179"/>
      <c r="U691" s="179"/>
      <c r="V691" s="179"/>
      <c r="W691" s="179"/>
      <c r="X691" s="179"/>
      <c r="Y691" s="179"/>
      <c r="Z691" s="179"/>
      <c r="AA691" s="222"/>
      <c r="AB691" s="222"/>
      <c r="AC691" s="222"/>
      <c r="AD691" s="179"/>
      <c r="AE691" s="179"/>
      <c r="AF691" s="179"/>
      <c r="AG691" s="179"/>
      <c r="AH691" s="179"/>
      <c r="AI691" s="179"/>
      <c r="AJ691" s="179"/>
    </row>
    <row r="692" spans="2:36" x14ac:dyDescent="0.3">
      <c r="B692" s="224">
        <v>76900</v>
      </c>
      <c r="C692" s="209">
        <v>22325</v>
      </c>
      <c r="D692" s="206">
        <f t="shared" si="63"/>
        <v>0.29031209362808841</v>
      </c>
      <c r="E692" s="208">
        <f t="shared" si="64"/>
        <v>0.42</v>
      </c>
      <c r="F692" s="207">
        <v>569.05999999999995</v>
      </c>
      <c r="G692" s="207">
        <v>1786</v>
      </c>
      <c r="H692" s="207">
        <v>2009.25</v>
      </c>
      <c r="I692" s="214">
        <v>14636</v>
      </c>
      <c r="J692" s="211">
        <f t="shared" si="60"/>
        <v>0.19032509752925877</v>
      </c>
      <c r="K692" s="212">
        <f t="shared" si="61"/>
        <v>0.32</v>
      </c>
      <c r="L692" s="214">
        <v>0</v>
      </c>
      <c r="M692" s="213">
        <v>1170.8800000000001</v>
      </c>
      <c r="N692" s="213">
        <v>1317.24</v>
      </c>
      <c r="O692" s="242">
        <f t="shared" si="62"/>
        <v>0.50780000000001335</v>
      </c>
      <c r="P692" s="242"/>
      <c r="Q692" s="179"/>
      <c r="R692" s="179"/>
      <c r="S692" s="179"/>
      <c r="T692" s="179"/>
      <c r="U692" s="179"/>
      <c r="V692" s="179"/>
      <c r="W692" s="179"/>
      <c r="X692" s="179"/>
      <c r="Y692" s="179"/>
      <c r="Z692" s="179"/>
      <c r="AA692" s="222"/>
      <c r="AB692" s="222"/>
      <c r="AC692" s="222"/>
      <c r="AD692" s="179"/>
      <c r="AE692" s="179"/>
      <c r="AF692" s="179"/>
      <c r="AG692" s="179"/>
      <c r="AH692" s="179"/>
      <c r="AI692" s="179"/>
      <c r="AJ692" s="179"/>
    </row>
    <row r="693" spans="2:36" x14ac:dyDescent="0.3">
      <c r="B693" s="224">
        <v>77000</v>
      </c>
      <c r="C693" s="209">
        <v>22367</v>
      </c>
      <c r="D693" s="206">
        <f t="shared" si="63"/>
        <v>0.29048051948051951</v>
      </c>
      <c r="E693" s="208">
        <f t="shared" si="64"/>
        <v>0.42</v>
      </c>
      <c r="F693" s="207">
        <v>574.05999999999995</v>
      </c>
      <c r="G693" s="207">
        <v>1789.36</v>
      </c>
      <c r="H693" s="207">
        <v>2013.03</v>
      </c>
      <c r="I693" s="214">
        <v>14670</v>
      </c>
      <c r="J693" s="211">
        <f t="shared" si="60"/>
        <v>0.19051948051948053</v>
      </c>
      <c r="K693" s="212">
        <f t="shared" si="61"/>
        <v>0.34</v>
      </c>
      <c r="L693" s="214">
        <v>0</v>
      </c>
      <c r="M693" s="213">
        <v>1173.5999999999999</v>
      </c>
      <c r="N693" s="213">
        <v>1320.3</v>
      </c>
      <c r="O693" s="242">
        <f t="shared" si="62"/>
        <v>0.50780000000000203</v>
      </c>
      <c r="P693" s="242"/>
      <c r="Q693" s="179"/>
      <c r="R693" s="179"/>
      <c r="S693" s="179"/>
      <c r="T693" s="179"/>
      <c r="U693" s="179"/>
      <c r="V693" s="179"/>
      <c r="W693" s="179"/>
      <c r="X693" s="179"/>
      <c r="Y693" s="179"/>
      <c r="Z693" s="179"/>
      <c r="AA693" s="222"/>
      <c r="AB693" s="222"/>
      <c r="AC693" s="222"/>
      <c r="AD693" s="179"/>
      <c r="AE693" s="179"/>
      <c r="AF693" s="179"/>
      <c r="AG693" s="179"/>
      <c r="AH693" s="179"/>
      <c r="AI693" s="179"/>
      <c r="AJ693" s="179"/>
    </row>
    <row r="694" spans="2:36" x14ac:dyDescent="0.3">
      <c r="B694" s="224">
        <v>77100</v>
      </c>
      <c r="C694" s="209">
        <v>22409</v>
      </c>
      <c r="D694" s="206">
        <f t="shared" si="63"/>
        <v>0.29064850843060958</v>
      </c>
      <c r="E694" s="208">
        <f t="shared" si="64"/>
        <v>0.42</v>
      </c>
      <c r="F694" s="207">
        <v>579.04999999999995</v>
      </c>
      <c r="G694" s="207">
        <v>1792.72</v>
      </c>
      <c r="H694" s="207">
        <v>2016.81</v>
      </c>
      <c r="I694" s="214">
        <v>14702</v>
      </c>
      <c r="J694" s="211">
        <f t="shared" si="60"/>
        <v>0.19068741893644617</v>
      </c>
      <c r="K694" s="212">
        <f t="shared" si="61"/>
        <v>0.32</v>
      </c>
      <c r="L694" s="214">
        <v>0</v>
      </c>
      <c r="M694" s="213">
        <v>1176.1600000000001</v>
      </c>
      <c r="N694" s="213">
        <v>1323.18</v>
      </c>
      <c r="O694" s="242">
        <f t="shared" si="62"/>
        <v>0.50770000000000659</v>
      </c>
      <c r="P694" s="242"/>
      <c r="Q694" s="179"/>
      <c r="R694" s="179"/>
      <c r="S694" s="179"/>
      <c r="T694" s="179"/>
      <c r="U694" s="179"/>
      <c r="V694" s="179"/>
      <c r="W694" s="179"/>
      <c r="X694" s="179"/>
      <c r="Y694" s="179"/>
      <c r="Z694" s="179"/>
      <c r="AA694" s="222"/>
      <c r="AB694" s="222"/>
      <c r="AC694" s="222"/>
      <c r="AD694" s="179"/>
      <c r="AE694" s="179"/>
      <c r="AF694" s="179"/>
      <c r="AG694" s="179"/>
      <c r="AH694" s="179"/>
      <c r="AI694" s="179"/>
      <c r="AJ694" s="179"/>
    </row>
    <row r="695" spans="2:36" x14ac:dyDescent="0.3">
      <c r="B695" s="224">
        <v>77200</v>
      </c>
      <c r="C695" s="209">
        <v>22451</v>
      </c>
      <c r="D695" s="206">
        <f t="shared" si="63"/>
        <v>0.29081606217616579</v>
      </c>
      <c r="E695" s="208">
        <f t="shared" si="64"/>
        <v>0.42</v>
      </c>
      <c r="F695" s="207">
        <v>584.04999999999995</v>
      </c>
      <c r="G695" s="207">
        <v>1796.08</v>
      </c>
      <c r="H695" s="207">
        <v>2020.59</v>
      </c>
      <c r="I695" s="214">
        <v>14734</v>
      </c>
      <c r="J695" s="211">
        <f t="shared" si="60"/>
        <v>0.19085492227979275</v>
      </c>
      <c r="K695" s="212">
        <f t="shared" si="61"/>
        <v>0.32</v>
      </c>
      <c r="L695" s="214">
        <v>0</v>
      </c>
      <c r="M695" s="213">
        <v>1178.72</v>
      </c>
      <c r="N695" s="213">
        <v>1326.06</v>
      </c>
      <c r="O695" s="242">
        <f t="shared" si="62"/>
        <v>0.50779999999999292</v>
      </c>
      <c r="P695" s="242"/>
      <c r="Q695" s="179"/>
      <c r="R695" s="179"/>
      <c r="S695" s="179"/>
      <c r="T695" s="179"/>
      <c r="U695" s="179"/>
      <c r="V695" s="179"/>
      <c r="W695" s="179"/>
      <c r="X695" s="179"/>
      <c r="Y695" s="179"/>
      <c r="Z695" s="179"/>
      <c r="AA695" s="222"/>
      <c r="AB695" s="222"/>
      <c r="AC695" s="222"/>
      <c r="AD695" s="179"/>
      <c r="AE695" s="179"/>
      <c r="AF695" s="179"/>
      <c r="AG695" s="179"/>
      <c r="AH695" s="179"/>
      <c r="AI695" s="179"/>
      <c r="AJ695" s="179"/>
    </row>
    <row r="696" spans="2:36" x14ac:dyDescent="0.3">
      <c r="B696" s="224">
        <v>77300</v>
      </c>
      <c r="C696" s="209">
        <v>22493</v>
      </c>
      <c r="D696" s="206">
        <f t="shared" si="63"/>
        <v>0.29098318240620957</v>
      </c>
      <c r="E696" s="208">
        <f t="shared" si="64"/>
        <v>0.42</v>
      </c>
      <c r="F696" s="207">
        <v>589.04999999999995</v>
      </c>
      <c r="G696" s="207">
        <v>1799.44</v>
      </c>
      <c r="H696" s="207">
        <v>2024.37</v>
      </c>
      <c r="I696" s="214">
        <v>14768</v>
      </c>
      <c r="J696" s="211">
        <f t="shared" si="60"/>
        <v>0.19104786545924968</v>
      </c>
      <c r="K696" s="212">
        <f t="shared" si="61"/>
        <v>0.34</v>
      </c>
      <c r="L696" s="214">
        <v>0</v>
      </c>
      <c r="M696" s="213">
        <v>1181.44</v>
      </c>
      <c r="N696" s="213">
        <v>1329.12</v>
      </c>
      <c r="O696" s="242">
        <f t="shared" si="62"/>
        <v>0.50779999999998149</v>
      </c>
      <c r="P696" s="242"/>
      <c r="Q696" s="179"/>
      <c r="R696" s="179"/>
      <c r="S696" s="179"/>
      <c r="T696" s="179"/>
      <c r="U696" s="179"/>
      <c r="V696" s="179"/>
      <c r="W696" s="179"/>
      <c r="X696" s="179"/>
      <c r="Y696" s="179"/>
      <c r="Z696" s="179"/>
      <c r="AA696" s="222"/>
      <c r="AB696" s="222"/>
      <c r="AC696" s="222"/>
      <c r="AD696" s="179"/>
      <c r="AE696" s="179"/>
      <c r="AF696" s="179"/>
      <c r="AG696" s="179"/>
      <c r="AH696" s="179"/>
      <c r="AI696" s="179"/>
      <c r="AJ696" s="179"/>
    </row>
    <row r="697" spans="2:36" x14ac:dyDescent="0.3">
      <c r="B697" s="224">
        <v>77400</v>
      </c>
      <c r="C697" s="209">
        <v>22535</v>
      </c>
      <c r="D697" s="206">
        <f t="shared" si="63"/>
        <v>0.29114987080103361</v>
      </c>
      <c r="E697" s="208">
        <f t="shared" si="64"/>
        <v>0.42</v>
      </c>
      <c r="F697" s="207">
        <v>594.04999999999995</v>
      </c>
      <c r="G697" s="207">
        <v>1802.8</v>
      </c>
      <c r="H697" s="207">
        <v>2028.15</v>
      </c>
      <c r="I697" s="214">
        <v>14800</v>
      </c>
      <c r="J697" s="211">
        <f t="shared" si="60"/>
        <v>0.19121447028423771</v>
      </c>
      <c r="K697" s="212">
        <f t="shared" si="61"/>
        <v>0.32</v>
      </c>
      <c r="L697" s="214">
        <v>0</v>
      </c>
      <c r="M697" s="213">
        <v>1184</v>
      </c>
      <c r="N697" s="213">
        <v>1332</v>
      </c>
      <c r="O697" s="242">
        <f t="shared" si="62"/>
        <v>0.50780000000000658</v>
      </c>
      <c r="P697" s="242"/>
      <c r="Q697" s="179"/>
      <c r="R697" s="179"/>
      <c r="S697" s="179"/>
      <c r="T697" s="179"/>
      <c r="U697" s="179"/>
      <c r="V697" s="179"/>
      <c r="W697" s="179"/>
      <c r="X697" s="179"/>
      <c r="Y697" s="179"/>
      <c r="Z697" s="179"/>
      <c r="AA697" s="222"/>
      <c r="AB697" s="222"/>
      <c r="AC697" s="222"/>
      <c r="AD697" s="179"/>
      <c r="AE697" s="179"/>
      <c r="AF697" s="179"/>
      <c r="AG697" s="179"/>
      <c r="AH697" s="179"/>
      <c r="AI697" s="179"/>
      <c r="AJ697" s="179"/>
    </row>
    <row r="698" spans="2:36" x14ac:dyDescent="0.3">
      <c r="B698" s="224">
        <v>77500</v>
      </c>
      <c r="C698" s="209">
        <v>22577</v>
      </c>
      <c r="D698" s="206">
        <f t="shared" si="63"/>
        <v>0.29131612903225806</v>
      </c>
      <c r="E698" s="208">
        <f t="shared" si="64"/>
        <v>0.42</v>
      </c>
      <c r="F698" s="207">
        <v>599.04999999999995</v>
      </c>
      <c r="G698" s="207">
        <v>1806.16</v>
      </c>
      <c r="H698" s="207">
        <v>2031.93</v>
      </c>
      <c r="I698" s="214">
        <v>14832</v>
      </c>
      <c r="J698" s="211">
        <f t="shared" si="60"/>
        <v>0.19138064516129033</v>
      </c>
      <c r="K698" s="212">
        <f t="shared" si="61"/>
        <v>0.32</v>
      </c>
      <c r="L698" s="214">
        <v>0</v>
      </c>
      <c r="M698" s="213">
        <v>1186.56</v>
      </c>
      <c r="N698" s="213">
        <v>1334.88</v>
      </c>
      <c r="O698" s="242">
        <f t="shared" si="62"/>
        <v>0.50779999999999292</v>
      </c>
      <c r="P698" s="242"/>
      <c r="Q698" s="179"/>
      <c r="R698" s="179"/>
      <c r="S698" s="179"/>
      <c r="T698" s="179"/>
      <c r="U698" s="179"/>
      <c r="V698" s="179"/>
      <c r="W698" s="179"/>
      <c r="X698" s="179"/>
      <c r="Y698" s="179"/>
      <c r="Z698" s="179"/>
      <c r="AA698" s="222"/>
      <c r="AB698" s="222"/>
      <c r="AC698" s="222"/>
      <c r="AD698" s="179"/>
      <c r="AE698" s="179"/>
      <c r="AF698" s="179"/>
      <c r="AG698" s="179"/>
      <c r="AH698" s="179"/>
      <c r="AI698" s="179"/>
      <c r="AJ698" s="179"/>
    </row>
    <row r="699" spans="2:36" x14ac:dyDescent="0.3">
      <c r="B699" s="224">
        <v>77600</v>
      </c>
      <c r="C699" s="209">
        <v>22619</v>
      </c>
      <c r="D699" s="206">
        <f t="shared" si="63"/>
        <v>0.29148195876288657</v>
      </c>
      <c r="E699" s="208">
        <f t="shared" si="64"/>
        <v>0.42</v>
      </c>
      <c r="F699" s="207">
        <v>604.04</v>
      </c>
      <c r="G699" s="207">
        <v>1809.52</v>
      </c>
      <c r="H699" s="207">
        <v>2035.71</v>
      </c>
      <c r="I699" s="214">
        <v>14866</v>
      </c>
      <c r="J699" s="211">
        <f t="shared" ref="J699:J762" si="65">I699/$B699</f>
        <v>0.19157216494845361</v>
      </c>
      <c r="K699" s="212">
        <f t="shared" ref="K699:K762" si="66">(I699-I698)/($B699-$B698)</f>
        <v>0.34</v>
      </c>
      <c r="L699" s="214">
        <v>0</v>
      </c>
      <c r="M699" s="213">
        <v>1189.28</v>
      </c>
      <c r="N699" s="213">
        <v>1337.94</v>
      </c>
      <c r="O699" s="242">
        <f t="shared" si="62"/>
        <v>0.5076999999999976</v>
      </c>
      <c r="P699" s="242"/>
      <c r="Q699" s="179"/>
      <c r="R699" s="179"/>
      <c r="S699" s="179"/>
      <c r="T699" s="179"/>
      <c r="U699" s="179"/>
      <c r="V699" s="179"/>
      <c r="W699" s="179"/>
      <c r="X699" s="179"/>
      <c r="Y699" s="179"/>
      <c r="Z699" s="179"/>
      <c r="AA699" s="222"/>
      <c r="AB699" s="222"/>
      <c r="AC699" s="222"/>
      <c r="AD699" s="179"/>
      <c r="AE699" s="179"/>
      <c r="AF699" s="179"/>
      <c r="AG699" s="179"/>
      <c r="AH699" s="179"/>
      <c r="AI699" s="179"/>
      <c r="AJ699" s="179"/>
    </row>
    <row r="700" spans="2:36" x14ac:dyDescent="0.3">
      <c r="B700" s="224">
        <v>77700</v>
      </c>
      <c r="C700" s="209">
        <v>22661</v>
      </c>
      <c r="D700" s="206">
        <f t="shared" si="63"/>
        <v>0.29164736164736166</v>
      </c>
      <c r="E700" s="208">
        <f t="shared" si="64"/>
        <v>0.42</v>
      </c>
      <c r="F700" s="207">
        <v>609.04</v>
      </c>
      <c r="G700" s="207">
        <v>1812.88</v>
      </c>
      <c r="H700" s="207">
        <v>2039.49</v>
      </c>
      <c r="I700" s="214">
        <v>14898</v>
      </c>
      <c r="J700" s="211">
        <f t="shared" si="65"/>
        <v>0.19173745173745174</v>
      </c>
      <c r="K700" s="212">
        <f t="shared" si="66"/>
        <v>0.32</v>
      </c>
      <c r="L700" s="214">
        <v>0</v>
      </c>
      <c r="M700" s="213">
        <v>1191.8399999999999</v>
      </c>
      <c r="N700" s="213">
        <v>1340.82</v>
      </c>
      <c r="O700" s="242">
        <f t="shared" si="62"/>
        <v>0.50780000000002479</v>
      </c>
      <c r="P700" s="242"/>
      <c r="Q700" s="179"/>
      <c r="R700" s="179"/>
      <c r="S700" s="179"/>
      <c r="T700" s="179"/>
      <c r="U700" s="179"/>
      <c r="V700" s="179"/>
      <c r="W700" s="179"/>
      <c r="X700" s="179"/>
      <c r="Y700" s="179"/>
      <c r="Z700" s="179"/>
      <c r="AA700" s="222"/>
      <c r="AB700" s="222"/>
      <c r="AC700" s="222"/>
      <c r="AD700" s="179"/>
      <c r="AE700" s="179"/>
      <c r="AF700" s="179"/>
      <c r="AG700" s="179"/>
      <c r="AH700" s="179"/>
      <c r="AI700" s="179"/>
      <c r="AJ700" s="179"/>
    </row>
    <row r="701" spans="2:36" x14ac:dyDescent="0.3">
      <c r="B701" s="224">
        <v>77800</v>
      </c>
      <c r="C701" s="209">
        <v>22703</v>
      </c>
      <c r="D701" s="206">
        <f t="shared" si="63"/>
        <v>0.29181233933161954</v>
      </c>
      <c r="E701" s="208">
        <f t="shared" si="64"/>
        <v>0.42</v>
      </c>
      <c r="F701" s="207">
        <v>614.04</v>
      </c>
      <c r="G701" s="207">
        <v>1816.24</v>
      </c>
      <c r="H701" s="207">
        <v>2043.27</v>
      </c>
      <c r="I701" s="214">
        <v>14930</v>
      </c>
      <c r="J701" s="211">
        <f t="shared" si="65"/>
        <v>0.19190231362467866</v>
      </c>
      <c r="K701" s="212">
        <f t="shared" si="66"/>
        <v>0.32</v>
      </c>
      <c r="L701" s="214">
        <v>0</v>
      </c>
      <c r="M701" s="213">
        <v>1194.4000000000001</v>
      </c>
      <c r="N701" s="213">
        <v>1343.7</v>
      </c>
      <c r="O701" s="242">
        <f t="shared" si="62"/>
        <v>0.50780000000001335</v>
      </c>
      <c r="P701" s="242"/>
      <c r="Q701" s="179"/>
      <c r="R701" s="179"/>
      <c r="S701" s="179"/>
      <c r="T701" s="179"/>
      <c r="U701" s="179"/>
      <c r="V701" s="179"/>
      <c r="W701" s="179"/>
      <c r="X701" s="179"/>
      <c r="Y701" s="179"/>
      <c r="Z701" s="179"/>
      <c r="AA701" s="222"/>
      <c r="AB701" s="222"/>
      <c r="AC701" s="222"/>
      <c r="AD701" s="179"/>
      <c r="AE701" s="179"/>
      <c r="AF701" s="179"/>
      <c r="AG701" s="179"/>
      <c r="AH701" s="179"/>
      <c r="AI701" s="179"/>
      <c r="AJ701" s="179"/>
    </row>
    <row r="702" spans="2:36" x14ac:dyDescent="0.3">
      <c r="B702" s="224">
        <v>77900</v>
      </c>
      <c r="C702" s="209">
        <v>22745</v>
      </c>
      <c r="D702" s="206">
        <f t="shared" si="63"/>
        <v>0.29197689345314504</v>
      </c>
      <c r="E702" s="208">
        <f t="shared" si="64"/>
        <v>0.42</v>
      </c>
      <c r="F702" s="207">
        <v>619.04</v>
      </c>
      <c r="G702" s="207">
        <v>1819.6</v>
      </c>
      <c r="H702" s="207">
        <v>2047.05</v>
      </c>
      <c r="I702" s="214">
        <v>14964</v>
      </c>
      <c r="J702" s="211">
        <f t="shared" si="65"/>
        <v>0.19209242618741976</v>
      </c>
      <c r="K702" s="212">
        <f t="shared" si="66"/>
        <v>0.34</v>
      </c>
      <c r="L702" s="214">
        <v>0</v>
      </c>
      <c r="M702" s="213">
        <v>1197.1199999999999</v>
      </c>
      <c r="N702" s="213">
        <v>1346.76</v>
      </c>
      <c r="O702" s="242">
        <f t="shared" si="62"/>
        <v>0.50780000000000203</v>
      </c>
      <c r="P702" s="242"/>
      <c r="Q702" s="179"/>
      <c r="R702" s="179"/>
      <c r="S702" s="179"/>
      <c r="T702" s="179"/>
      <c r="U702" s="179"/>
      <c r="V702" s="179"/>
      <c r="W702" s="179"/>
      <c r="X702" s="179"/>
      <c r="Y702" s="179"/>
      <c r="Z702" s="179"/>
      <c r="AA702" s="222"/>
      <c r="AB702" s="222"/>
      <c r="AC702" s="222"/>
      <c r="AD702" s="179"/>
      <c r="AE702" s="179"/>
      <c r="AF702" s="179"/>
      <c r="AG702" s="179"/>
      <c r="AH702" s="179"/>
      <c r="AI702" s="179"/>
      <c r="AJ702" s="179"/>
    </row>
    <row r="703" spans="2:36" x14ac:dyDescent="0.3">
      <c r="B703" s="224">
        <v>78000</v>
      </c>
      <c r="C703" s="209">
        <v>22787</v>
      </c>
      <c r="D703" s="206">
        <f t="shared" si="63"/>
        <v>0.29214102564102562</v>
      </c>
      <c r="E703" s="208">
        <f t="shared" si="64"/>
        <v>0.42</v>
      </c>
      <c r="F703" s="207">
        <v>624.04</v>
      </c>
      <c r="G703" s="207">
        <v>1822.96</v>
      </c>
      <c r="H703" s="207">
        <v>2050.83</v>
      </c>
      <c r="I703" s="214">
        <v>14996</v>
      </c>
      <c r="J703" s="211">
        <f t="shared" si="65"/>
        <v>0.19225641025641024</v>
      </c>
      <c r="K703" s="212">
        <f t="shared" si="66"/>
        <v>0.32</v>
      </c>
      <c r="L703" s="214">
        <v>0</v>
      </c>
      <c r="M703" s="213">
        <v>1199.68</v>
      </c>
      <c r="N703" s="213">
        <v>1349.64</v>
      </c>
      <c r="O703" s="242">
        <f t="shared" si="62"/>
        <v>0.50780000000002701</v>
      </c>
      <c r="P703" s="242"/>
      <c r="Q703" s="179"/>
      <c r="R703" s="179"/>
      <c r="S703" s="179"/>
      <c r="T703" s="179"/>
      <c r="U703" s="179"/>
      <c r="V703" s="179"/>
      <c r="W703" s="179"/>
      <c r="X703" s="179"/>
      <c r="Y703" s="179"/>
      <c r="Z703" s="179"/>
      <c r="AA703" s="222"/>
      <c r="AB703" s="222"/>
      <c r="AC703" s="222"/>
      <c r="AD703" s="179"/>
      <c r="AE703" s="179"/>
      <c r="AF703" s="179"/>
      <c r="AG703" s="179"/>
      <c r="AH703" s="179"/>
      <c r="AI703" s="179"/>
      <c r="AJ703" s="179"/>
    </row>
    <row r="704" spans="2:36" x14ac:dyDescent="0.3">
      <c r="B704" s="224">
        <v>78100</v>
      </c>
      <c r="C704" s="209">
        <v>22829</v>
      </c>
      <c r="D704" s="206">
        <f t="shared" si="63"/>
        <v>0.29230473751600511</v>
      </c>
      <c r="E704" s="208">
        <f t="shared" si="64"/>
        <v>0.42</v>
      </c>
      <c r="F704" s="207">
        <v>629.03</v>
      </c>
      <c r="G704" s="207">
        <v>1826.32</v>
      </c>
      <c r="H704" s="207">
        <v>2054.61</v>
      </c>
      <c r="I704" s="214">
        <v>15030</v>
      </c>
      <c r="J704" s="211">
        <f t="shared" si="65"/>
        <v>0.19244558258642766</v>
      </c>
      <c r="K704" s="212">
        <f t="shared" si="66"/>
        <v>0.34</v>
      </c>
      <c r="L704" s="214">
        <v>0</v>
      </c>
      <c r="M704" s="213">
        <v>1202.4000000000001</v>
      </c>
      <c r="N704" s="213">
        <v>1352.7</v>
      </c>
      <c r="O704" s="242">
        <f t="shared" si="62"/>
        <v>0.50769999999999527</v>
      </c>
      <c r="P704" s="242"/>
      <c r="Q704" s="179"/>
      <c r="R704" s="179"/>
      <c r="S704" s="179"/>
      <c r="T704" s="179"/>
      <c r="U704" s="179"/>
      <c r="V704" s="179"/>
      <c r="W704" s="179"/>
      <c r="X704" s="179"/>
      <c r="Y704" s="179"/>
      <c r="Z704" s="179"/>
      <c r="AA704" s="222"/>
      <c r="AB704" s="222"/>
      <c r="AC704" s="222"/>
      <c r="AD704" s="179"/>
      <c r="AE704" s="179"/>
      <c r="AF704" s="179"/>
      <c r="AG704" s="179"/>
      <c r="AH704" s="179"/>
      <c r="AI704" s="179"/>
      <c r="AJ704" s="179"/>
    </row>
    <row r="705" spans="2:36" x14ac:dyDescent="0.3">
      <c r="B705" s="224">
        <v>78200</v>
      </c>
      <c r="C705" s="209">
        <v>22871</v>
      </c>
      <c r="D705" s="206">
        <f t="shared" si="63"/>
        <v>0.29246803069053706</v>
      </c>
      <c r="E705" s="208">
        <f t="shared" si="64"/>
        <v>0.42</v>
      </c>
      <c r="F705" s="207">
        <v>634.03</v>
      </c>
      <c r="G705" s="207">
        <v>1829.68</v>
      </c>
      <c r="H705" s="207">
        <v>2058.39</v>
      </c>
      <c r="I705" s="214">
        <v>15062</v>
      </c>
      <c r="J705" s="211">
        <f t="shared" si="65"/>
        <v>0.19260869565217392</v>
      </c>
      <c r="K705" s="212">
        <f t="shared" si="66"/>
        <v>0.32</v>
      </c>
      <c r="L705" s="214">
        <v>0</v>
      </c>
      <c r="M705" s="213">
        <v>1204.96</v>
      </c>
      <c r="N705" s="213">
        <v>1355.58</v>
      </c>
      <c r="O705" s="242">
        <f t="shared" si="62"/>
        <v>0.50779999999998382</v>
      </c>
      <c r="P705" s="242"/>
      <c r="Q705" s="179"/>
      <c r="R705" s="179"/>
      <c r="S705" s="179"/>
      <c r="T705" s="179"/>
      <c r="U705" s="179"/>
      <c r="V705" s="179"/>
      <c r="W705" s="179"/>
      <c r="X705" s="179"/>
      <c r="Y705" s="179"/>
      <c r="Z705" s="179"/>
      <c r="AA705" s="222"/>
      <c r="AB705" s="222"/>
      <c r="AC705" s="222"/>
      <c r="AD705" s="179"/>
      <c r="AE705" s="179"/>
      <c r="AF705" s="179"/>
      <c r="AG705" s="179"/>
      <c r="AH705" s="179"/>
      <c r="AI705" s="179"/>
      <c r="AJ705" s="179"/>
    </row>
    <row r="706" spans="2:36" x14ac:dyDescent="0.3">
      <c r="B706" s="224">
        <v>78300</v>
      </c>
      <c r="C706" s="209">
        <v>22913</v>
      </c>
      <c r="D706" s="206">
        <f t="shared" si="63"/>
        <v>0.2926309067688378</v>
      </c>
      <c r="E706" s="208">
        <f t="shared" si="64"/>
        <v>0.42</v>
      </c>
      <c r="F706" s="207">
        <v>639.03</v>
      </c>
      <c r="G706" s="207">
        <v>1833.04</v>
      </c>
      <c r="H706" s="207">
        <v>2062.17</v>
      </c>
      <c r="I706" s="214">
        <v>15096</v>
      </c>
      <c r="J706" s="211">
        <f t="shared" si="65"/>
        <v>0.19279693486590038</v>
      </c>
      <c r="K706" s="212">
        <f t="shared" si="66"/>
        <v>0.34</v>
      </c>
      <c r="L706" s="214">
        <v>0</v>
      </c>
      <c r="M706" s="213">
        <v>1207.68</v>
      </c>
      <c r="N706" s="213">
        <v>1358.64</v>
      </c>
      <c r="O706" s="242">
        <f t="shared" si="62"/>
        <v>0.50779999999997472</v>
      </c>
      <c r="P706" s="242"/>
      <c r="Q706" s="179"/>
      <c r="R706" s="179"/>
      <c r="S706" s="179"/>
      <c r="T706" s="179"/>
      <c r="U706" s="179"/>
      <c r="V706" s="179"/>
      <c r="W706" s="179"/>
      <c r="X706" s="179"/>
      <c r="Y706" s="179"/>
      <c r="Z706" s="179"/>
      <c r="AA706" s="222"/>
      <c r="AB706" s="222"/>
      <c r="AC706" s="222"/>
      <c r="AD706" s="179"/>
      <c r="AE706" s="179"/>
      <c r="AF706" s="179"/>
      <c r="AG706" s="179"/>
      <c r="AH706" s="179"/>
      <c r="AI706" s="179"/>
      <c r="AJ706" s="179"/>
    </row>
    <row r="707" spans="2:36" x14ac:dyDescent="0.3">
      <c r="B707" s="224">
        <v>78400</v>
      </c>
      <c r="C707" s="209">
        <v>22955</v>
      </c>
      <c r="D707" s="206">
        <f t="shared" si="63"/>
        <v>0.29279336734693878</v>
      </c>
      <c r="E707" s="208">
        <f t="shared" si="64"/>
        <v>0.42</v>
      </c>
      <c r="F707" s="207">
        <v>644.03</v>
      </c>
      <c r="G707" s="207">
        <v>1836.4</v>
      </c>
      <c r="H707" s="207">
        <v>2065.9499999999998</v>
      </c>
      <c r="I707" s="214">
        <v>15128</v>
      </c>
      <c r="J707" s="211">
        <f t="shared" si="65"/>
        <v>0.1929591836734694</v>
      </c>
      <c r="K707" s="212">
        <f t="shared" si="66"/>
        <v>0.32</v>
      </c>
      <c r="L707" s="214">
        <v>0</v>
      </c>
      <c r="M707" s="213">
        <v>1210.24</v>
      </c>
      <c r="N707" s="213">
        <v>1361.52</v>
      </c>
      <c r="O707" s="242">
        <f t="shared" si="62"/>
        <v>0.50779999999999748</v>
      </c>
      <c r="P707" s="242"/>
      <c r="Q707" s="179"/>
      <c r="R707" s="179"/>
      <c r="S707" s="179"/>
      <c r="T707" s="179"/>
      <c r="U707" s="179"/>
      <c r="V707" s="179"/>
      <c r="W707" s="179"/>
      <c r="X707" s="179"/>
      <c r="Y707" s="179"/>
      <c r="Z707" s="179"/>
      <c r="AA707" s="222"/>
      <c r="AB707" s="222"/>
      <c r="AC707" s="222"/>
      <c r="AD707" s="179"/>
      <c r="AE707" s="179"/>
      <c r="AF707" s="179"/>
      <c r="AG707" s="179"/>
      <c r="AH707" s="179"/>
      <c r="AI707" s="179"/>
      <c r="AJ707" s="179"/>
    </row>
    <row r="708" spans="2:36" x14ac:dyDescent="0.3">
      <c r="B708" s="224">
        <v>78500</v>
      </c>
      <c r="C708" s="209">
        <v>22997</v>
      </c>
      <c r="D708" s="206">
        <f t="shared" si="63"/>
        <v>0.29295541401273884</v>
      </c>
      <c r="E708" s="208">
        <f t="shared" si="64"/>
        <v>0.42</v>
      </c>
      <c r="F708" s="207">
        <v>649.03</v>
      </c>
      <c r="G708" s="207">
        <v>1839.76</v>
      </c>
      <c r="H708" s="207">
        <v>2069.73</v>
      </c>
      <c r="I708" s="214">
        <v>15160</v>
      </c>
      <c r="J708" s="211">
        <f t="shared" si="65"/>
        <v>0.19312101910828025</v>
      </c>
      <c r="K708" s="212">
        <f t="shared" si="66"/>
        <v>0.32</v>
      </c>
      <c r="L708" s="214">
        <v>0</v>
      </c>
      <c r="M708" s="213">
        <v>1212.8</v>
      </c>
      <c r="N708" s="213">
        <v>1364.4</v>
      </c>
      <c r="O708" s="242">
        <f t="shared" si="62"/>
        <v>0.50779999999998837</v>
      </c>
      <c r="P708" s="242"/>
      <c r="Q708" s="179"/>
      <c r="R708" s="179"/>
      <c r="S708" s="179"/>
      <c r="T708" s="179"/>
      <c r="U708" s="179"/>
      <c r="V708" s="179"/>
      <c r="W708" s="179"/>
      <c r="X708" s="179"/>
      <c r="Y708" s="179"/>
      <c r="Z708" s="179"/>
      <c r="AA708" s="222"/>
      <c r="AB708" s="222"/>
      <c r="AC708" s="222"/>
      <c r="AD708" s="179"/>
      <c r="AE708" s="179"/>
      <c r="AF708" s="179"/>
      <c r="AG708" s="179"/>
      <c r="AH708" s="179"/>
      <c r="AI708" s="179"/>
      <c r="AJ708" s="179"/>
    </row>
    <row r="709" spans="2:36" x14ac:dyDescent="0.3">
      <c r="B709" s="224">
        <v>78600</v>
      </c>
      <c r="C709" s="209">
        <v>23039</v>
      </c>
      <c r="D709" s="206">
        <f t="shared" si="63"/>
        <v>0.29311704834605595</v>
      </c>
      <c r="E709" s="208">
        <f t="shared" si="64"/>
        <v>0.42</v>
      </c>
      <c r="F709" s="207">
        <v>654.02</v>
      </c>
      <c r="G709" s="207">
        <v>1843.12</v>
      </c>
      <c r="H709" s="207">
        <v>2073.5100000000002</v>
      </c>
      <c r="I709" s="214">
        <v>15194</v>
      </c>
      <c r="J709" s="211">
        <f t="shared" si="65"/>
        <v>0.19330788804071247</v>
      </c>
      <c r="K709" s="212">
        <f t="shared" si="66"/>
        <v>0.34</v>
      </c>
      <c r="L709" s="214">
        <v>0</v>
      </c>
      <c r="M709" s="213">
        <v>1215.52</v>
      </c>
      <c r="N709" s="213">
        <v>1367.46</v>
      </c>
      <c r="O709" s="242">
        <f t="shared" ref="O709:O772" si="67">(C709+F709+H709-C708-F708-H708)/100</f>
        <v>0.50769999999999071</v>
      </c>
      <c r="P709" s="242"/>
      <c r="Q709" s="179"/>
      <c r="R709" s="179"/>
      <c r="S709" s="179"/>
      <c r="T709" s="179"/>
      <c r="U709" s="179"/>
      <c r="V709" s="179"/>
      <c r="W709" s="179"/>
      <c r="X709" s="179"/>
      <c r="Y709" s="179"/>
      <c r="Z709" s="179"/>
      <c r="AA709" s="222"/>
      <c r="AB709" s="222"/>
      <c r="AC709" s="222"/>
      <c r="AD709" s="179"/>
      <c r="AE709" s="179"/>
      <c r="AF709" s="179"/>
      <c r="AG709" s="179"/>
      <c r="AH709" s="179"/>
      <c r="AI709" s="179"/>
      <c r="AJ709" s="179"/>
    </row>
    <row r="710" spans="2:36" x14ac:dyDescent="0.3">
      <c r="B710" s="224">
        <v>78700</v>
      </c>
      <c r="C710" s="209">
        <v>23081</v>
      </c>
      <c r="D710" s="206">
        <f t="shared" si="63"/>
        <v>0.2932782719186785</v>
      </c>
      <c r="E710" s="208">
        <f t="shared" si="64"/>
        <v>0.42</v>
      </c>
      <c r="F710" s="207">
        <v>659.02</v>
      </c>
      <c r="G710" s="207">
        <v>1846.48</v>
      </c>
      <c r="H710" s="207">
        <v>2077.29</v>
      </c>
      <c r="I710" s="214">
        <v>15226</v>
      </c>
      <c r="J710" s="211">
        <f t="shared" si="65"/>
        <v>0.19346886912325287</v>
      </c>
      <c r="K710" s="212">
        <f t="shared" si="66"/>
        <v>0.32</v>
      </c>
      <c r="L710" s="214">
        <v>0</v>
      </c>
      <c r="M710" s="213">
        <v>1218.08</v>
      </c>
      <c r="N710" s="213">
        <v>1370.34</v>
      </c>
      <c r="O710" s="242">
        <f t="shared" si="67"/>
        <v>0.50780000000001113</v>
      </c>
      <c r="P710" s="242"/>
      <c r="Q710" s="179"/>
      <c r="R710" s="179"/>
      <c r="S710" s="179"/>
      <c r="T710" s="179"/>
      <c r="U710" s="179"/>
      <c r="V710" s="179"/>
      <c r="W710" s="179"/>
      <c r="X710" s="179"/>
      <c r="Y710" s="179"/>
      <c r="Z710" s="179"/>
      <c r="AA710" s="222"/>
      <c r="AB710" s="222"/>
      <c r="AC710" s="222"/>
      <c r="AD710" s="179"/>
      <c r="AE710" s="179"/>
      <c r="AF710" s="179"/>
      <c r="AG710" s="179"/>
      <c r="AH710" s="179"/>
      <c r="AI710" s="179"/>
      <c r="AJ710" s="179"/>
    </row>
    <row r="711" spans="2:36" x14ac:dyDescent="0.3">
      <c r="B711" s="224">
        <v>78800</v>
      </c>
      <c r="C711" s="209">
        <v>23123</v>
      </c>
      <c r="D711" s="206">
        <f t="shared" si="63"/>
        <v>0.29343908629441623</v>
      </c>
      <c r="E711" s="208">
        <f t="shared" si="64"/>
        <v>0.42</v>
      </c>
      <c r="F711" s="207">
        <v>664.02</v>
      </c>
      <c r="G711" s="207">
        <v>1849.84</v>
      </c>
      <c r="H711" s="207">
        <v>2081.0700000000002</v>
      </c>
      <c r="I711" s="214">
        <v>15260</v>
      </c>
      <c r="J711" s="211">
        <f t="shared" si="65"/>
        <v>0.19365482233502537</v>
      </c>
      <c r="K711" s="212">
        <f t="shared" si="66"/>
        <v>0.34</v>
      </c>
      <c r="L711" s="214">
        <v>0</v>
      </c>
      <c r="M711" s="213">
        <v>1220.8</v>
      </c>
      <c r="N711" s="213">
        <v>1373.4</v>
      </c>
      <c r="O711" s="242">
        <f t="shared" si="67"/>
        <v>0.50780000000000203</v>
      </c>
      <c r="P711" s="242"/>
      <c r="Q711" s="179"/>
      <c r="R711" s="179"/>
      <c r="S711" s="179"/>
      <c r="T711" s="179"/>
      <c r="U711" s="179"/>
      <c r="V711" s="179"/>
      <c r="W711" s="179"/>
      <c r="X711" s="179"/>
      <c r="Y711" s="179"/>
      <c r="Z711" s="179"/>
      <c r="AA711" s="222"/>
      <c r="AB711" s="222"/>
      <c r="AC711" s="222"/>
      <c r="AD711" s="179"/>
      <c r="AE711" s="179"/>
      <c r="AF711" s="179"/>
      <c r="AG711" s="179"/>
      <c r="AH711" s="179"/>
      <c r="AI711" s="179"/>
      <c r="AJ711" s="179"/>
    </row>
    <row r="712" spans="2:36" x14ac:dyDescent="0.3">
      <c r="B712" s="224">
        <v>78900</v>
      </c>
      <c r="C712" s="209">
        <v>23165</v>
      </c>
      <c r="D712" s="206">
        <f t="shared" si="63"/>
        <v>0.29359949302915084</v>
      </c>
      <c r="E712" s="208">
        <f t="shared" si="64"/>
        <v>0.42</v>
      </c>
      <c r="F712" s="207">
        <v>669.02</v>
      </c>
      <c r="G712" s="207">
        <v>1853.2</v>
      </c>
      <c r="H712" s="207">
        <v>2084.85</v>
      </c>
      <c r="I712" s="214">
        <v>15292</v>
      </c>
      <c r="J712" s="211">
        <f t="shared" si="65"/>
        <v>0.19381495564005069</v>
      </c>
      <c r="K712" s="212">
        <f t="shared" si="66"/>
        <v>0.32</v>
      </c>
      <c r="L712" s="214">
        <v>0</v>
      </c>
      <c r="M712" s="213">
        <v>1223.3599999999999</v>
      </c>
      <c r="N712" s="213">
        <v>1376.28</v>
      </c>
      <c r="O712" s="242">
        <f t="shared" si="67"/>
        <v>0.50779999999998837</v>
      </c>
      <c r="P712" s="242"/>
      <c r="Q712" s="179"/>
      <c r="R712" s="179"/>
      <c r="S712" s="179"/>
      <c r="T712" s="179"/>
      <c r="U712" s="179"/>
      <c r="V712" s="179"/>
      <c r="W712" s="179"/>
      <c r="X712" s="179"/>
      <c r="Y712" s="179"/>
      <c r="Z712" s="179"/>
      <c r="AA712" s="222"/>
      <c r="AB712" s="222"/>
      <c r="AC712" s="222"/>
      <c r="AD712" s="179"/>
      <c r="AE712" s="179"/>
      <c r="AF712" s="179"/>
      <c r="AG712" s="179"/>
      <c r="AH712" s="179"/>
      <c r="AI712" s="179"/>
      <c r="AJ712" s="179"/>
    </row>
    <row r="713" spans="2:36" x14ac:dyDescent="0.3">
      <c r="B713" s="224">
        <v>79000</v>
      </c>
      <c r="C713" s="209">
        <v>23207</v>
      </c>
      <c r="D713" s="206">
        <f t="shared" si="63"/>
        <v>0.29375949367088605</v>
      </c>
      <c r="E713" s="208">
        <f t="shared" si="64"/>
        <v>0.42</v>
      </c>
      <c r="F713" s="207">
        <v>674.02</v>
      </c>
      <c r="G713" s="207">
        <v>1856.56</v>
      </c>
      <c r="H713" s="207">
        <v>2088.63</v>
      </c>
      <c r="I713" s="214">
        <v>15326</v>
      </c>
      <c r="J713" s="211">
        <f t="shared" si="65"/>
        <v>0.19400000000000001</v>
      </c>
      <c r="K713" s="212">
        <f t="shared" si="66"/>
        <v>0.34</v>
      </c>
      <c r="L713" s="214">
        <v>0</v>
      </c>
      <c r="M713" s="213">
        <v>1226.08</v>
      </c>
      <c r="N713" s="213">
        <v>1379.34</v>
      </c>
      <c r="O713" s="242">
        <f t="shared" si="67"/>
        <v>0.50780000000001568</v>
      </c>
      <c r="P713" s="242"/>
      <c r="Q713" s="179"/>
      <c r="R713" s="179"/>
      <c r="S713" s="179"/>
      <c r="T713" s="179"/>
      <c r="U713" s="179"/>
      <c r="V713" s="179"/>
      <c r="W713" s="179"/>
      <c r="X713" s="179"/>
      <c r="Y713" s="179"/>
      <c r="Z713" s="179"/>
      <c r="AA713" s="222"/>
      <c r="AB713" s="222"/>
      <c r="AC713" s="222"/>
      <c r="AD713" s="179"/>
      <c r="AE713" s="179"/>
      <c r="AF713" s="179"/>
      <c r="AG713" s="179"/>
      <c r="AH713" s="179"/>
      <c r="AI713" s="179"/>
      <c r="AJ713" s="179"/>
    </row>
    <row r="714" spans="2:36" x14ac:dyDescent="0.3">
      <c r="B714" s="224">
        <v>79100</v>
      </c>
      <c r="C714" s="209">
        <v>23249</v>
      </c>
      <c r="D714" s="206">
        <f t="shared" si="63"/>
        <v>0.29391908975979775</v>
      </c>
      <c r="E714" s="208">
        <f t="shared" si="64"/>
        <v>0.42</v>
      </c>
      <c r="F714" s="207">
        <v>679.01</v>
      </c>
      <c r="G714" s="207">
        <v>1859.92</v>
      </c>
      <c r="H714" s="207">
        <v>2092.41</v>
      </c>
      <c r="I714" s="214">
        <v>15358</v>
      </c>
      <c r="J714" s="211">
        <f t="shared" si="65"/>
        <v>0.19415929203539822</v>
      </c>
      <c r="K714" s="212">
        <f t="shared" si="66"/>
        <v>0.32</v>
      </c>
      <c r="L714" s="214">
        <v>0</v>
      </c>
      <c r="M714" s="213">
        <v>1228.6400000000001</v>
      </c>
      <c r="N714" s="213">
        <v>1382.22</v>
      </c>
      <c r="O714" s="242">
        <f t="shared" si="67"/>
        <v>0.50769999999998161</v>
      </c>
      <c r="P714" s="242"/>
      <c r="Q714" s="179"/>
      <c r="R714" s="179"/>
      <c r="S714" s="179"/>
      <c r="T714" s="179"/>
      <c r="U714" s="179"/>
      <c r="V714" s="179"/>
      <c r="W714" s="179"/>
      <c r="X714" s="179"/>
      <c r="Y714" s="179"/>
      <c r="Z714" s="179"/>
      <c r="AA714" s="222"/>
      <c r="AB714" s="222"/>
      <c r="AC714" s="222"/>
      <c r="AD714" s="179"/>
      <c r="AE714" s="179"/>
      <c r="AF714" s="179"/>
      <c r="AG714" s="179"/>
      <c r="AH714" s="179"/>
      <c r="AI714" s="179"/>
      <c r="AJ714" s="179"/>
    </row>
    <row r="715" spans="2:36" x14ac:dyDescent="0.3">
      <c r="B715" s="224">
        <v>79200</v>
      </c>
      <c r="C715" s="209">
        <v>23291</v>
      </c>
      <c r="D715" s="206">
        <f t="shared" si="63"/>
        <v>0.29407828282828286</v>
      </c>
      <c r="E715" s="208">
        <f t="shared" si="64"/>
        <v>0.42</v>
      </c>
      <c r="F715" s="207">
        <v>684.01</v>
      </c>
      <c r="G715" s="207">
        <v>1863.28</v>
      </c>
      <c r="H715" s="207">
        <v>2096.19</v>
      </c>
      <c r="I715" s="214">
        <v>15392</v>
      </c>
      <c r="J715" s="211">
        <f t="shared" si="65"/>
        <v>0.19434343434343435</v>
      </c>
      <c r="K715" s="212">
        <f t="shared" si="66"/>
        <v>0.34</v>
      </c>
      <c r="L715" s="214">
        <v>0</v>
      </c>
      <c r="M715" s="213">
        <v>1231.3599999999999</v>
      </c>
      <c r="N715" s="213">
        <v>1385.28</v>
      </c>
      <c r="O715" s="242">
        <f t="shared" si="67"/>
        <v>0.50779999999997016</v>
      </c>
      <c r="P715" s="242"/>
      <c r="Q715" s="179"/>
      <c r="R715" s="179"/>
      <c r="S715" s="179"/>
      <c r="T715" s="179"/>
      <c r="U715" s="179"/>
      <c r="V715" s="179"/>
      <c r="W715" s="179"/>
      <c r="X715" s="179"/>
      <c r="Y715" s="179"/>
      <c r="Z715" s="179"/>
      <c r="AA715" s="222"/>
      <c r="AB715" s="222"/>
      <c r="AC715" s="222"/>
      <c r="AD715" s="179"/>
      <c r="AE715" s="179"/>
      <c r="AF715" s="179"/>
      <c r="AG715" s="179"/>
      <c r="AH715" s="179"/>
      <c r="AI715" s="179"/>
      <c r="AJ715" s="179"/>
    </row>
    <row r="716" spans="2:36" x14ac:dyDescent="0.3">
      <c r="B716" s="224">
        <v>79300</v>
      </c>
      <c r="C716" s="209">
        <v>23333</v>
      </c>
      <c r="D716" s="206">
        <f t="shared" si="63"/>
        <v>0.29423707440100882</v>
      </c>
      <c r="E716" s="208">
        <f t="shared" si="64"/>
        <v>0.42</v>
      </c>
      <c r="F716" s="207">
        <v>689.01</v>
      </c>
      <c r="G716" s="207">
        <v>1866.64</v>
      </c>
      <c r="H716" s="207">
        <v>2099.9699999999998</v>
      </c>
      <c r="I716" s="214">
        <v>15424</v>
      </c>
      <c r="J716" s="211">
        <f t="shared" si="65"/>
        <v>0.19450189155107189</v>
      </c>
      <c r="K716" s="212">
        <f t="shared" si="66"/>
        <v>0.32</v>
      </c>
      <c r="L716" s="214">
        <v>0</v>
      </c>
      <c r="M716" s="213">
        <v>1233.92</v>
      </c>
      <c r="N716" s="213">
        <v>1388.16</v>
      </c>
      <c r="O716" s="242">
        <f t="shared" si="67"/>
        <v>0.50779999999999292</v>
      </c>
      <c r="P716" s="242"/>
      <c r="Q716" s="179"/>
      <c r="R716" s="179"/>
      <c r="S716" s="179"/>
      <c r="T716" s="179"/>
      <c r="U716" s="179"/>
      <c r="V716" s="179"/>
      <c r="W716" s="179"/>
      <c r="X716" s="179"/>
      <c r="Y716" s="179"/>
      <c r="Z716" s="179"/>
      <c r="AA716" s="222"/>
      <c r="AB716" s="222"/>
      <c r="AC716" s="222"/>
      <c r="AD716" s="179"/>
      <c r="AE716" s="179"/>
      <c r="AF716" s="179"/>
      <c r="AG716" s="179"/>
      <c r="AH716" s="179"/>
      <c r="AI716" s="179"/>
      <c r="AJ716" s="179"/>
    </row>
    <row r="717" spans="2:36" x14ac:dyDescent="0.3">
      <c r="B717" s="224">
        <v>79400</v>
      </c>
      <c r="C717" s="209">
        <v>23375</v>
      </c>
      <c r="D717" s="206">
        <f t="shared" si="63"/>
        <v>0.29439546599496219</v>
      </c>
      <c r="E717" s="208">
        <f t="shared" si="64"/>
        <v>0.42</v>
      </c>
      <c r="F717" s="207">
        <v>694.01</v>
      </c>
      <c r="G717" s="207">
        <v>1870</v>
      </c>
      <c r="H717" s="207">
        <v>2103.75</v>
      </c>
      <c r="I717" s="214">
        <v>15458</v>
      </c>
      <c r="J717" s="211">
        <f t="shared" si="65"/>
        <v>0.19468513853904282</v>
      </c>
      <c r="K717" s="212">
        <f t="shared" si="66"/>
        <v>0.34</v>
      </c>
      <c r="L717" s="214">
        <v>0</v>
      </c>
      <c r="M717" s="213">
        <v>1236.6400000000001</v>
      </c>
      <c r="N717" s="213">
        <v>1391.22</v>
      </c>
      <c r="O717" s="242">
        <f t="shared" si="67"/>
        <v>0.50779999999998382</v>
      </c>
      <c r="P717" s="242"/>
      <c r="Q717" s="179"/>
      <c r="R717" s="179"/>
      <c r="S717" s="179"/>
      <c r="T717" s="179"/>
      <c r="U717" s="179"/>
      <c r="V717" s="179"/>
      <c r="W717" s="179"/>
      <c r="X717" s="179"/>
      <c r="Y717" s="179"/>
      <c r="Z717" s="179"/>
      <c r="AA717" s="222"/>
      <c r="AB717" s="222"/>
      <c r="AC717" s="222"/>
      <c r="AD717" s="179"/>
      <c r="AE717" s="179"/>
      <c r="AF717" s="179"/>
      <c r="AG717" s="179"/>
      <c r="AH717" s="179"/>
      <c r="AI717" s="179"/>
      <c r="AJ717" s="179"/>
    </row>
    <row r="718" spans="2:36" x14ac:dyDescent="0.3">
      <c r="B718" s="224">
        <v>79500</v>
      </c>
      <c r="C718" s="209">
        <v>23417</v>
      </c>
      <c r="D718" s="206">
        <f t="shared" si="63"/>
        <v>0.29455345911949687</v>
      </c>
      <c r="E718" s="208">
        <f t="shared" si="64"/>
        <v>0.42</v>
      </c>
      <c r="F718" s="207">
        <v>699.01</v>
      </c>
      <c r="G718" s="207">
        <v>1873.36</v>
      </c>
      <c r="H718" s="207">
        <v>2107.5300000000002</v>
      </c>
      <c r="I718" s="214">
        <v>15492</v>
      </c>
      <c r="J718" s="211">
        <f t="shared" si="65"/>
        <v>0.1948679245283019</v>
      </c>
      <c r="K718" s="212">
        <f t="shared" si="66"/>
        <v>0.34</v>
      </c>
      <c r="L718" s="214">
        <v>0</v>
      </c>
      <c r="M718" s="213">
        <v>1239.3599999999999</v>
      </c>
      <c r="N718" s="213">
        <v>1394.28</v>
      </c>
      <c r="O718" s="242">
        <f t="shared" si="67"/>
        <v>0.50779999999997016</v>
      </c>
      <c r="P718" s="242"/>
      <c r="Q718" s="179"/>
      <c r="R718" s="179"/>
      <c r="S718" s="179"/>
      <c r="T718" s="179"/>
      <c r="U718" s="179"/>
      <c r="V718" s="179"/>
      <c r="W718" s="179"/>
      <c r="X718" s="179"/>
      <c r="Y718" s="179"/>
      <c r="Z718" s="179"/>
      <c r="AA718" s="222"/>
      <c r="AB718" s="222"/>
      <c r="AC718" s="222"/>
      <c r="AD718" s="179"/>
      <c r="AE718" s="179"/>
      <c r="AF718" s="179"/>
      <c r="AG718" s="179"/>
      <c r="AH718" s="179"/>
      <c r="AI718" s="179"/>
      <c r="AJ718" s="179"/>
    </row>
    <row r="719" spans="2:36" x14ac:dyDescent="0.3">
      <c r="B719" s="224">
        <v>79600</v>
      </c>
      <c r="C719" s="209">
        <v>23459</v>
      </c>
      <c r="D719" s="206">
        <f t="shared" si="63"/>
        <v>0.29471105527638192</v>
      </c>
      <c r="E719" s="208">
        <f t="shared" si="64"/>
        <v>0.42</v>
      </c>
      <c r="F719" s="207">
        <v>704</v>
      </c>
      <c r="G719" s="207">
        <v>1876.72</v>
      </c>
      <c r="H719" s="207">
        <v>2111.31</v>
      </c>
      <c r="I719" s="214">
        <v>15524</v>
      </c>
      <c r="J719" s="211">
        <f t="shared" si="65"/>
        <v>0.1950251256281407</v>
      </c>
      <c r="K719" s="212">
        <f t="shared" si="66"/>
        <v>0.32</v>
      </c>
      <c r="L719" s="214">
        <v>0</v>
      </c>
      <c r="M719" s="213">
        <v>1241.92</v>
      </c>
      <c r="N719" s="213">
        <v>1397.16</v>
      </c>
      <c r="O719" s="242">
        <f t="shared" si="67"/>
        <v>0.50770000000000892</v>
      </c>
      <c r="P719" s="242"/>
      <c r="Q719" s="179"/>
      <c r="R719" s="179"/>
      <c r="S719" s="179"/>
      <c r="T719" s="179"/>
      <c r="U719" s="179"/>
      <c r="V719" s="179"/>
      <c r="W719" s="179"/>
      <c r="X719" s="179"/>
      <c r="Y719" s="179"/>
      <c r="Z719" s="179"/>
      <c r="AA719" s="222"/>
      <c r="AB719" s="222"/>
      <c r="AC719" s="222"/>
      <c r="AD719" s="179"/>
      <c r="AE719" s="179"/>
      <c r="AF719" s="179"/>
      <c r="AG719" s="179"/>
      <c r="AH719" s="179"/>
      <c r="AI719" s="179"/>
      <c r="AJ719" s="179"/>
    </row>
    <row r="720" spans="2:36" x14ac:dyDescent="0.3">
      <c r="B720" s="224">
        <v>79700</v>
      </c>
      <c r="C720" s="209">
        <v>23501</v>
      </c>
      <c r="D720" s="206">
        <f t="shared" si="63"/>
        <v>0.29486825595984945</v>
      </c>
      <c r="E720" s="208">
        <f t="shared" si="64"/>
        <v>0.42</v>
      </c>
      <c r="F720" s="207">
        <v>709</v>
      </c>
      <c r="G720" s="207">
        <v>1880.08</v>
      </c>
      <c r="H720" s="207">
        <v>2115.09</v>
      </c>
      <c r="I720" s="214">
        <v>15558</v>
      </c>
      <c r="J720" s="211">
        <f t="shared" si="65"/>
        <v>0.19520702634880804</v>
      </c>
      <c r="K720" s="212">
        <f t="shared" si="66"/>
        <v>0.34</v>
      </c>
      <c r="L720" s="214">
        <v>0</v>
      </c>
      <c r="M720" s="213">
        <v>1244.6400000000001</v>
      </c>
      <c r="N720" s="213">
        <v>1400.22</v>
      </c>
      <c r="O720" s="242">
        <f t="shared" si="67"/>
        <v>0.50780000000000203</v>
      </c>
      <c r="P720" s="242"/>
      <c r="Q720" s="179"/>
      <c r="R720" s="179"/>
      <c r="S720" s="179"/>
      <c r="T720" s="179"/>
      <c r="U720" s="179"/>
      <c r="V720" s="179"/>
      <c r="W720" s="179"/>
      <c r="X720" s="179"/>
      <c r="Y720" s="179"/>
      <c r="Z720" s="179"/>
      <c r="AA720" s="222"/>
      <c r="AB720" s="222"/>
      <c r="AC720" s="222"/>
      <c r="AD720" s="179"/>
      <c r="AE720" s="179"/>
      <c r="AF720" s="179"/>
      <c r="AG720" s="179"/>
      <c r="AH720" s="179"/>
      <c r="AI720" s="179"/>
      <c r="AJ720" s="179"/>
    </row>
    <row r="721" spans="2:36" x14ac:dyDescent="0.3">
      <c r="B721" s="224">
        <v>79800</v>
      </c>
      <c r="C721" s="209">
        <v>23543</v>
      </c>
      <c r="D721" s="206">
        <f t="shared" si="63"/>
        <v>0.29502506265664158</v>
      </c>
      <c r="E721" s="208">
        <f t="shared" si="64"/>
        <v>0.42</v>
      </c>
      <c r="F721" s="207">
        <v>714</v>
      </c>
      <c r="G721" s="207">
        <v>1883.44</v>
      </c>
      <c r="H721" s="207">
        <v>2118.87</v>
      </c>
      <c r="I721" s="214">
        <v>15590</v>
      </c>
      <c r="J721" s="211">
        <f t="shared" si="65"/>
        <v>0.19536340852130327</v>
      </c>
      <c r="K721" s="212">
        <f t="shared" si="66"/>
        <v>0.32</v>
      </c>
      <c r="L721" s="214">
        <v>0</v>
      </c>
      <c r="M721" s="213">
        <v>1247.2</v>
      </c>
      <c r="N721" s="213">
        <v>1403.1</v>
      </c>
      <c r="O721" s="242">
        <f t="shared" si="67"/>
        <v>0.50779999999998837</v>
      </c>
      <c r="P721" s="242"/>
      <c r="Q721" s="179"/>
      <c r="R721" s="179"/>
      <c r="S721" s="179"/>
      <c r="T721" s="179"/>
      <c r="U721" s="179"/>
      <c r="V721" s="179"/>
      <c r="W721" s="179"/>
      <c r="X721" s="179"/>
      <c r="Y721" s="179"/>
      <c r="Z721" s="179"/>
      <c r="AA721" s="222"/>
      <c r="AB721" s="222"/>
      <c r="AC721" s="222"/>
      <c r="AD721" s="179"/>
      <c r="AE721" s="179"/>
      <c r="AF721" s="179"/>
      <c r="AG721" s="179"/>
      <c r="AH721" s="179"/>
      <c r="AI721" s="179"/>
      <c r="AJ721" s="179"/>
    </row>
    <row r="722" spans="2:36" x14ac:dyDescent="0.3">
      <c r="B722" s="224">
        <v>79900</v>
      </c>
      <c r="C722" s="209">
        <v>23585</v>
      </c>
      <c r="D722" s="206">
        <f t="shared" si="63"/>
        <v>0.29518147684605756</v>
      </c>
      <c r="E722" s="208">
        <f t="shared" si="64"/>
        <v>0.42</v>
      </c>
      <c r="F722" s="207">
        <v>719</v>
      </c>
      <c r="G722" s="207">
        <v>1886.8</v>
      </c>
      <c r="H722" s="207">
        <v>2122.65</v>
      </c>
      <c r="I722" s="214">
        <v>15624</v>
      </c>
      <c r="J722" s="211">
        <f t="shared" si="65"/>
        <v>0.19554443053817272</v>
      </c>
      <c r="K722" s="212">
        <f t="shared" si="66"/>
        <v>0.34</v>
      </c>
      <c r="L722" s="214">
        <v>0</v>
      </c>
      <c r="M722" s="213">
        <v>1249.92</v>
      </c>
      <c r="N722" s="213">
        <v>1406.16</v>
      </c>
      <c r="O722" s="242">
        <f t="shared" si="67"/>
        <v>0.50780000000001568</v>
      </c>
      <c r="P722" s="242"/>
      <c r="Q722" s="179"/>
      <c r="R722" s="179"/>
      <c r="S722" s="179"/>
      <c r="T722" s="179"/>
      <c r="U722" s="179"/>
      <c r="V722" s="179"/>
      <c r="W722" s="179"/>
      <c r="X722" s="179"/>
      <c r="Y722" s="179"/>
      <c r="Z722" s="179"/>
      <c r="AA722" s="222"/>
      <c r="AB722" s="222"/>
      <c r="AC722" s="222"/>
      <c r="AD722" s="179"/>
      <c r="AE722" s="179"/>
      <c r="AF722" s="179"/>
      <c r="AG722" s="179"/>
      <c r="AH722" s="179"/>
      <c r="AI722" s="179"/>
      <c r="AJ722" s="179"/>
    </row>
    <row r="723" spans="2:36" x14ac:dyDescent="0.3">
      <c r="B723" s="224">
        <v>80000</v>
      </c>
      <c r="C723" s="209">
        <v>23627</v>
      </c>
      <c r="D723" s="206">
        <f t="shared" si="63"/>
        <v>0.29533749999999998</v>
      </c>
      <c r="E723" s="208">
        <f t="shared" si="64"/>
        <v>0.42</v>
      </c>
      <c r="F723" s="207">
        <v>724</v>
      </c>
      <c r="G723" s="207">
        <v>1890.16</v>
      </c>
      <c r="H723" s="207">
        <v>2126.4299999999998</v>
      </c>
      <c r="I723" s="214">
        <v>15656</v>
      </c>
      <c r="J723" s="211">
        <f t="shared" si="65"/>
        <v>0.19570000000000001</v>
      </c>
      <c r="K723" s="212">
        <f t="shared" si="66"/>
        <v>0.32</v>
      </c>
      <c r="L723" s="214">
        <v>0</v>
      </c>
      <c r="M723" s="213">
        <v>1252.48</v>
      </c>
      <c r="N723" s="213">
        <v>1409.04</v>
      </c>
      <c r="O723" s="242">
        <f t="shared" si="67"/>
        <v>0.50780000000000203</v>
      </c>
      <c r="P723" s="242"/>
      <c r="Q723" s="179"/>
      <c r="R723" s="179"/>
      <c r="S723" s="179"/>
      <c r="T723" s="179"/>
      <c r="U723" s="179"/>
      <c r="V723" s="179"/>
      <c r="W723" s="179"/>
      <c r="X723" s="179"/>
      <c r="Y723" s="179"/>
      <c r="Z723" s="179"/>
      <c r="AA723" s="222"/>
      <c r="AB723" s="222"/>
      <c r="AC723" s="222"/>
      <c r="AD723" s="179"/>
      <c r="AE723" s="179"/>
      <c r="AF723" s="179"/>
      <c r="AG723" s="179"/>
      <c r="AH723" s="179"/>
      <c r="AI723" s="179"/>
      <c r="AJ723" s="179"/>
    </row>
    <row r="724" spans="2:36" x14ac:dyDescent="0.3">
      <c r="B724" s="224">
        <v>80100</v>
      </c>
      <c r="C724" s="209">
        <v>23669</v>
      </c>
      <c r="D724" s="206">
        <f t="shared" si="63"/>
        <v>0.29549313358302121</v>
      </c>
      <c r="E724" s="208">
        <f t="shared" si="64"/>
        <v>0.42</v>
      </c>
      <c r="F724" s="207">
        <v>728.99</v>
      </c>
      <c r="G724" s="207">
        <v>1893.52</v>
      </c>
      <c r="H724" s="207">
        <v>2130.21</v>
      </c>
      <c r="I724" s="214">
        <v>15690</v>
      </c>
      <c r="J724" s="211">
        <f t="shared" si="65"/>
        <v>0.19588014981273408</v>
      </c>
      <c r="K724" s="212">
        <f t="shared" si="66"/>
        <v>0.34</v>
      </c>
      <c r="L724" s="214">
        <v>0</v>
      </c>
      <c r="M724" s="213">
        <v>1255.2</v>
      </c>
      <c r="N724" s="213">
        <v>1412.1</v>
      </c>
      <c r="O724" s="242">
        <f t="shared" si="67"/>
        <v>0.50770000000000892</v>
      </c>
      <c r="P724" s="242"/>
      <c r="Q724" s="179"/>
      <c r="R724" s="179"/>
      <c r="S724" s="179"/>
      <c r="T724" s="179"/>
      <c r="U724" s="179"/>
      <c r="V724" s="179"/>
      <c r="W724" s="179"/>
      <c r="X724" s="179"/>
      <c r="Y724" s="179"/>
      <c r="Z724" s="179"/>
      <c r="AA724" s="222"/>
      <c r="AB724" s="222"/>
      <c r="AC724" s="222"/>
      <c r="AD724" s="179"/>
      <c r="AE724" s="179"/>
      <c r="AF724" s="179"/>
      <c r="AG724" s="179"/>
      <c r="AH724" s="179"/>
      <c r="AI724" s="179"/>
      <c r="AJ724" s="179"/>
    </row>
    <row r="725" spans="2:36" x14ac:dyDescent="0.3">
      <c r="B725" s="224">
        <v>80200</v>
      </c>
      <c r="C725" s="209">
        <v>23711</v>
      </c>
      <c r="D725" s="206">
        <f t="shared" si="63"/>
        <v>0.29564837905236907</v>
      </c>
      <c r="E725" s="208">
        <f t="shared" si="64"/>
        <v>0.42</v>
      </c>
      <c r="F725" s="207">
        <v>733.99</v>
      </c>
      <c r="G725" s="207">
        <v>1896.88</v>
      </c>
      <c r="H725" s="207">
        <v>2133.9899999999998</v>
      </c>
      <c r="I725" s="214">
        <v>15724</v>
      </c>
      <c r="J725" s="211">
        <f t="shared" si="65"/>
        <v>0.19605985037406484</v>
      </c>
      <c r="K725" s="212">
        <f t="shared" si="66"/>
        <v>0.34</v>
      </c>
      <c r="L725" s="214">
        <v>0</v>
      </c>
      <c r="M725" s="213">
        <v>1257.92</v>
      </c>
      <c r="N725" s="213">
        <v>1415.16</v>
      </c>
      <c r="O725" s="242">
        <f t="shared" si="67"/>
        <v>0.50780000000003378</v>
      </c>
      <c r="P725" s="242"/>
      <c r="Q725" s="179"/>
      <c r="R725" s="179"/>
      <c r="S725" s="179"/>
      <c r="T725" s="179"/>
      <c r="U725" s="179"/>
      <c r="V725" s="179"/>
      <c r="W725" s="179"/>
      <c r="X725" s="179"/>
      <c r="Y725" s="179"/>
      <c r="Z725" s="179"/>
      <c r="AA725" s="222"/>
      <c r="AB725" s="222"/>
      <c r="AC725" s="222"/>
      <c r="AD725" s="179"/>
      <c r="AE725" s="179"/>
      <c r="AF725" s="179"/>
      <c r="AG725" s="179"/>
      <c r="AH725" s="179"/>
      <c r="AI725" s="179"/>
      <c r="AJ725" s="179"/>
    </row>
    <row r="726" spans="2:36" x14ac:dyDescent="0.3">
      <c r="B726" s="224">
        <v>80300</v>
      </c>
      <c r="C726" s="209">
        <v>23753</v>
      </c>
      <c r="D726" s="206">
        <f t="shared" si="63"/>
        <v>0.29580323785803236</v>
      </c>
      <c r="E726" s="208">
        <f t="shared" si="64"/>
        <v>0.42</v>
      </c>
      <c r="F726" s="207">
        <v>738.99</v>
      </c>
      <c r="G726" s="207">
        <v>1900.24</v>
      </c>
      <c r="H726" s="207">
        <v>2137.77</v>
      </c>
      <c r="I726" s="214">
        <v>15756</v>
      </c>
      <c r="J726" s="211">
        <f t="shared" si="65"/>
        <v>0.19621419676214197</v>
      </c>
      <c r="K726" s="212">
        <f t="shared" si="66"/>
        <v>0.32</v>
      </c>
      <c r="L726" s="214">
        <v>0</v>
      </c>
      <c r="M726" s="213">
        <v>1260.48</v>
      </c>
      <c r="N726" s="213">
        <v>1418.04</v>
      </c>
      <c r="O726" s="242">
        <f t="shared" si="67"/>
        <v>0.50780000000002479</v>
      </c>
      <c r="P726" s="242"/>
      <c r="Q726" s="179"/>
      <c r="R726" s="179"/>
      <c r="S726" s="179"/>
      <c r="T726" s="179"/>
      <c r="U726" s="179"/>
      <c r="V726" s="179"/>
      <c r="W726" s="179"/>
      <c r="X726" s="179"/>
      <c r="Y726" s="179"/>
      <c r="Z726" s="179"/>
      <c r="AA726" s="222"/>
      <c r="AB726" s="222"/>
      <c r="AC726" s="222"/>
      <c r="AD726" s="179"/>
      <c r="AE726" s="179"/>
      <c r="AF726" s="179"/>
      <c r="AG726" s="179"/>
      <c r="AH726" s="179"/>
      <c r="AI726" s="179"/>
      <c r="AJ726" s="179"/>
    </row>
    <row r="727" spans="2:36" x14ac:dyDescent="0.3">
      <c r="B727" s="224">
        <v>80400</v>
      </c>
      <c r="C727" s="209">
        <v>23795</v>
      </c>
      <c r="D727" s="206">
        <f t="shared" si="63"/>
        <v>0.29595771144278604</v>
      </c>
      <c r="E727" s="208">
        <f t="shared" si="64"/>
        <v>0.42</v>
      </c>
      <c r="F727" s="207">
        <v>743.99</v>
      </c>
      <c r="G727" s="207">
        <v>1903.6</v>
      </c>
      <c r="H727" s="207">
        <v>2141.5500000000002</v>
      </c>
      <c r="I727" s="214">
        <v>15790</v>
      </c>
      <c r="J727" s="211">
        <f t="shared" si="65"/>
        <v>0.19639303482587064</v>
      </c>
      <c r="K727" s="212">
        <f t="shared" si="66"/>
        <v>0.34</v>
      </c>
      <c r="L727" s="214">
        <v>0</v>
      </c>
      <c r="M727" s="213">
        <v>1263.2</v>
      </c>
      <c r="N727" s="213">
        <v>1421.1</v>
      </c>
      <c r="O727" s="242">
        <f t="shared" si="67"/>
        <v>0.50780000000001113</v>
      </c>
      <c r="P727" s="242"/>
      <c r="Q727" s="179"/>
      <c r="R727" s="179"/>
      <c r="S727" s="179"/>
      <c r="T727" s="179"/>
      <c r="U727" s="179"/>
      <c r="V727" s="179"/>
      <c r="W727" s="179"/>
      <c r="X727" s="179"/>
      <c r="Y727" s="179"/>
      <c r="Z727" s="179"/>
      <c r="AA727" s="222"/>
      <c r="AB727" s="222"/>
      <c r="AC727" s="222"/>
      <c r="AD727" s="179"/>
      <c r="AE727" s="179"/>
      <c r="AF727" s="179"/>
      <c r="AG727" s="179"/>
      <c r="AH727" s="179"/>
      <c r="AI727" s="179"/>
      <c r="AJ727" s="179"/>
    </row>
    <row r="728" spans="2:36" x14ac:dyDescent="0.3">
      <c r="B728" s="224">
        <v>80500</v>
      </c>
      <c r="C728" s="209">
        <v>23837</v>
      </c>
      <c r="D728" s="206">
        <f t="shared" ref="D728:D791" si="68">C728/B728</f>
        <v>0.29611180124223602</v>
      </c>
      <c r="E728" s="208">
        <f t="shared" ref="E728:E791" si="69">(C728-C727)/(B728-B727)</f>
        <v>0.42</v>
      </c>
      <c r="F728" s="207">
        <v>748.99</v>
      </c>
      <c r="G728" s="207">
        <v>1906.96</v>
      </c>
      <c r="H728" s="207">
        <v>2145.33</v>
      </c>
      <c r="I728" s="214">
        <v>15824</v>
      </c>
      <c r="J728" s="211">
        <f t="shared" si="65"/>
        <v>0.19657142857142856</v>
      </c>
      <c r="K728" s="212">
        <f t="shared" si="66"/>
        <v>0.34</v>
      </c>
      <c r="L728" s="214">
        <v>0</v>
      </c>
      <c r="M728" s="213">
        <v>1265.92</v>
      </c>
      <c r="N728" s="213">
        <v>1424.16</v>
      </c>
      <c r="O728" s="242">
        <f t="shared" si="67"/>
        <v>0.50779999999999748</v>
      </c>
      <c r="P728" s="242"/>
      <c r="Q728" s="179"/>
      <c r="R728" s="179"/>
      <c r="S728" s="179"/>
      <c r="T728" s="179"/>
      <c r="U728" s="179"/>
      <c r="V728" s="179"/>
      <c r="W728" s="179"/>
      <c r="X728" s="179"/>
      <c r="Y728" s="179"/>
      <c r="Z728" s="179"/>
      <c r="AA728" s="222"/>
      <c r="AB728" s="222"/>
      <c r="AC728" s="222"/>
      <c r="AD728" s="179"/>
      <c r="AE728" s="179"/>
      <c r="AF728" s="179"/>
      <c r="AG728" s="179"/>
      <c r="AH728" s="179"/>
      <c r="AI728" s="179"/>
      <c r="AJ728" s="179"/>
    </row>
    <row r="729" spans="2:36" x14ac:dyDescent="0.3">
      <c r="B729" s="224">
        <v>80600</v>
      </c>
      <c r="C729" s="209">
        <v>23879</v>
      </c>
      <c r="D729" s="206">
        <f t="shared" si="68"/>
        <v>0.29626550868486351</v>
      </c>
      <c r="E729" s="208">
        <f t="shared" si="69"/>
        <v>0.42</v>
      </c>
      <c r="F729" s="207">
        <v>753.98</v>
      </c>
      <c r="G729" s="207">
        <v>1910.32</v>
      </c>
      <c r="H729" s="207">
        <v>2149.11</v>
      </c>
      <c r="I729" s="214">
        <v>15856</v>
      </c>
      <c r="J729" s="211">
        <f t="shared" si="65"/>
        <v>0.19672456575682382</v>
      </c>
      <c r="K729" s="212">
        <f t="shared" si="66"/>
        <v>0.32</v>
      </c>
      <c r="L729" s="214">
        <v>0</v>
      </c>
      <c r="M729" s="213">
        <v>1268.48</v>
      </c>
      <c r="N729" s="213">
        <v>1427.04</v>
      </c>
      <c r="O729" s="242">
        <f t="shared" si="67"/>
        <v>0.50770000000000437</v>
      </c>
      <c r="P729" s="242"/>
      <c r="Q729" s="179"/>
      <c r="R729" s="179"/>
      <c r="S729" s="179"/>
      <c r="T729" s="179"/>
      <c r="U729" s="179"/>
      <c r="V729" s="179"/>
      <c r="W729" s="179"/>
      <c r="X729" s="179"/>
      <c r="Y729" s="179"/>
      <c r="Z729" s="179"/>
      <c r="AA729" s="222"/>
      <c r="AB729" s="222"/>
      <c r="AC729" s="222"/>
      <c r="AD729" s="179"/>
      <c r="AE729" s="179"/>
      <c r="AF729" s="179"/>
      <c r="AG729" s="179"/>
      <c r="AH729" s="179"/>
      <c r="AI729" s="179"/>
      <c r="AJ729" s="179"/>
    </row>
    <row r="730" spans="2:36" x14ac:dyDescent="0.3">
      <c r="B730" s="224">
        <v>80700</v>
      </c>
      <c r="C730" s="209">
        <v>23921</v>
      </c>
      <c r="D730" s="206">
        <f t="shared" si="68"/>
        <v>0.29641883519206941</v>
      </c>
      <c r="E730" s="208">
        <f t="shared" si="69"/>
        <v>0.42</v>
      </c>
      <c r="F730" s="207">
        <v>758.98</v>
      </c>
      <c r="G730" s="207">
        <v>1913.68</v>
      </c>
      <c r="H730" s="207">
        <v>2152.89</v>
      </c>
      <c r="I730" s="214">
        <v>15890</v>
      </c>
      <c r="J730" s="211">
        <f t="shared" si="65"/>
        <v>0.19690210656753407</v>
      </c>
      <c r="K730" s="212">
        <f t="shared" si="66"/>
        <v>0.34</v>
      </c>
      <c r="L730" s="214">
        <v>0</v>
      </c>
      <c r="M730" s="213">
        <v>1271.2</v>
      </c>
      <c r="N730" s="213">
        <v>1430.1</v>
      </c>
      <c r="O730" s="242">
        <f t="shared" si="67"/>
        <v>0.50779999999998837</v>
      </c>
      <c r="P730" s="242"/>
      <c r="Q730" s="179"/>
      <c r="R730" s="179"/>
      <c r="S730" s="179"/>
      <c r="T730" s="179"/>
      <c r="U730" s="179"/>
      <c r="V730" s="179"/>
      <c r="W730" s="179"/>
      <c r="X730" s="179"/>
      <c r="Y730" s="179"/>
      <c r="Z730" s="179"/>
      <c r="AA730" s="222"/>
      <c r="AB730" s="222"/>
      <c r="AC730" s="222"/>
      <c r="AD730" s="179"/>
      <c r="AE730" s="179"/>
      <c r="AF730" s="179"/>
      <c r="AG730" s="179"/>
      <c r="AH730" s="179"/>
      <c r="AI730" s="179"/>
      <c r="AJ730" s="179"/>
    </row>
    <row r="731" spans="2:36" x14ac:dyDescent="0.3">
      <c r="B731" s="224">
        <v>80800</v>
      </c>
      <c r="C731" s="209">
        <v>23963</v>
      </c>
      <c r="D731" s="206">
        <f t="shared" si="68"/>
        <v>0.29657178217821784</v>
      </c>
      <c r="E731" s="208">
        <f t="shared" si="69"/>
        <v>0.42</v>
      </c>
      <c r="F731" s="207">
        <v>763.98</v>
      </c>
      <c r="G731" s="207">
        <v>1917.04</v>
      </c>
      <c r="H731" s="207">
        <v>2156.67</v>
      </c>
      <c r="I731" s="214">
        <v>15924</v>
      </c>
      <c r="J731" s="211">
        <f t="shared" si="65"/>
        <v>0.19707920792079209</v>
      </c>
      <c r="K731" s="212">
        <f t="shared" si="66"/>
        <v>0.34</v>
      </c>
      <c r="L731" s="214">
        <v>0</v>
      </c>
      <c r="M731" s="213">
        <v>1273.92</v>
      </c>
      <c r="N731" s="213">
        <v>1433.16</v>
      </c>
      <c r="O731" s="242">
        <f t="shared" si="67"/>
        <v>0.50780000000001568</v>
      </c>
      <c r="P731" s="242"/>
      <c r="Q731" s="179"/>
      <c r="R731" s="179"/>
      <c r="S731" s="179"/>
      <c r="T731" s="179"/>
      <c r="U731" s="179"/>
      <c r="V731" s="179"/>
      <c r="W731" s="179"/>
      <c r="X731" s="179"/>
      <c r="Y731" s="179"/>
      <c r="Z731" s="179"/>
      <c r="AA731" s="222"/>
      <c r="AB731" s="222"/>
      <c r="AC731" s="222"/>
      <c r="AD731" s="179"/>
      <c r="AE731" s="179"/>
      <c r="AF731" s="179"/>
      <c r="AG731" s="179"/>
      <c r="AH731" s="179"/>
      <c r="AI731" s="179"/>
      <c r="AJ731" s="179"/>
    </row>
    <row r="732" spans="2:36" x14ac:dyDescent="0.3">
      <c r="B732" s="224">
        <v>80900</v>
      </c>
      <c r="C732" s="209">
        <v>24005</v>
      </c>
      <c r="D732" s="206">
        <f t="shared" si="68"/>
        <v>0.29672435105067985</v>
      </c>
      <c r="E732" s="208">
        <f t="shared" si="69"/>
        <v>0.42</v>
      </c>
      <c r="F732" s="207">
        <v>768.98</v>
      </c>
      <c r="G732" s="207">
        <v>1920.4</v>
      </c>
      <c r="H732" s="207">
        <v>2160.4499999999998</v>
      </c>
      <c r="I732" s="214">
        <v>15956</v>
      </c>
      <c r="J732" s="211">
        <f t="shared" si="65"/>
        <v>0.19723114956736712</v>
      </c>
      <c r="K732" s="212">
        <f t="shared" si="66"/>
        <v>0.32</v>
      </c>
      <c r="L732" s="214">
        <v>0</v>
      </c>
      <c r="M732" s="213">
        <v>1276.48</v>
      </c>
      <c r="N732" s="213">
        <v>1436.04</v>
      </c>
      <c r="O732" s="242">
        <f t="shared" si="67"/>
        <v>0.50780000000000203</v>
      </c>
      <c r="P732" s="242"/>
      <c r="Q732" s="179"/>
      <c r="R732" s="179"/>
      <c r="S732" s="179"/>
      <c r="T732" s="179"/>
      <c r="U732" s="179"/>
      <c r="V732" s="179"/>
      <c r="W732" s="179"/>
      <c r="X732" s="179"/>
      <c r="Y732" s="179"/>
      <c r="Z732" s="179"/>
      <c r="AA732" s="222"/>
      <c r="AB732" s="222"/>
      <c r="AC732" s="222"/>
      <c r="AD732" s="179"/>
      <c r="AE732" s="179"/>
      <c r="AF732" s="179"/>
      <c r="AG732" s="179"/>
      <c r="AH732" s="179"/>
      <c r="AI732" s="179"/>
      <c r="AJ732" s="179"/>
    </row>
    <row r="733" spans="2:36" x14ac:dyDescent="0.3">
      <c r="B733" s="224">
        <v>81000</v>
      </c>
      <c r="C733" s="209">
        <v>24047</v>
      </c>
      <c r="D733" s="206">
        <f t="shared" si="68"/>
        <v>0.29687654320987655</v>
      </c>
      <c r="E733" s="208">
        <f t="shared" si="69"/>
        <v>0.42</v>
      </c>
      <c r="F733" s="207">
        <v>773.98</v>
      </c>
      <c r="G733" s="207">
        <v>1923.76</v>
      </c>
      <c r="H733" s="207">
        <v>2164.23</v>
      </c>
      <c r="I733" s="214">
        <v>15990</v>
      </c>
      <c r="J733" s="211">
        <f t="shared" si="65"/>
        <v>0.19740740740740742</v>
      </c>
      <c r="K733" s="212">
        <f t="shared" si="66"/>
        <v>0.34</v>
      </c>
      <c r="L733" s="214">
        <v>0</v>
      </c>
      <c r="M733" s="213">
        <v>1279.2</v>
      </c>
      <c r="N733" s="213">
        <v>1439.1</v>
      </c>
      <c r="O733" s="242">
        <f t="shared" si="67"/>
        <v>0.50779999999999292</v>
      </c>
      <c r="P733" s="242"/>
      <c r="Q733" s="179"/>
      <c r="R733" s="179"/>
      <c r="S733" s="179"/>
      <c r="T733" s="179"/>
      <c r="U733" s="179"/>
      <c r="V733" s="179"/>
      <c r="W733" s="179"/>
      <c r="X733" s="179"/>
      <c r="Y733" s="179"/>
      <c r="Z733" s="179"/>
      <c r="AA733" s="222"/>
      <c r="AB733" s="222"/>
      <c r="AC733" s="222"/>
      <c r="AD733" s="179"/>
      <c r="AE733" s="179"/>
      <c r="AF733" s="179"/>
      <c r="AG733" s="179"/>
      <c r="AH733" s="179"/>
      <c r="AI733" s="179"/>
      <c r="AJ733" s="179"/>
    </row>
    <row r="734" spans="2:36" x14ac:dyDescent="0.3">
      <c r="B734" s="224">
        <v>81100</v>
      </c>
      <c r="C734" s="209">
        <v>24089</v>
      </c>
      <c r="D734" s="206">
        <f t="shared" si="68"/>
        <v>0.29702836004932182</v>
      </c>
      <c r="E734" s="208">
        <f t="shared" si="69"/>
        <v>0.42</v>
      </c>
      <c r="F734" s="207">
        <v>778.97</v>
      </c>
      <c r="G734" s="207">
        <v>1927.12</v>
      </c>
      <c r="H734" s="207">
        <v>2168.0100000000002</v>
      </c>
      <c r="I734" s="214">
        <v>16024</v>
      </c>
      <c r="J734" s="211">
        <f t="shared" si="65"/>
        <v>0.19758323057953145</v>
      </c>
      <c r="K734" s="212">
        <f t="shared" si="66"/>
        <v>0.34</v>
      </c>
      <c r="L734" s="214">
        <v>0</v>
      </c>
      <c r="M734" s="213">
        <v>1281.92</v>
      </c>
      <c r="N734" s="213">
        <v>1442.16</v>
      </c>
      <c r="O734" s="242">
        <f t="shared" si="67"/>
        <v>0.50770000000003168</v>
      </c>
      <c r="P734" s="242"/>
      <c r="Q734" s="179"/>
      <c r="R734" s="179"/>
      <c r="S734" s="179"/>
      <c r="T734" s="179"/>
      <c r="U734" s="179"/>
      <c r="V734" s="179"/>
      <c r="W734" s="179"/>
      <c r="X734" s="179"/>
      <c r="Y734" s="179"/>
      <c r="Z734" s="179"/>
      <c r="AA734" s="222"/>
      <c r="AB734" s="222"/>
      <c r="AC734" s="222"/>
      <c r="AD734" s="179"/>
      <c r="AE734" s="179"/>
      <c r="AF734" s="179"/>
      <c r="AG734" s="179"/>
      <c r="AH734" s="179"/>
      <c r="AI734" s="179"/>
      <c r="AJ734" s="179"/>
    </row>
    <row r="735" spans="2:36" x14ac:dyDescent="0.3">
      <c r="B735" s="224">
        <v>81200</v>
      </c>
      <c r="C735" s="209">
        <v>24131</v>
      </c>
      <c r="D735" s="206">
        <f t="shared" si="68"/>
        <v>0.29717980295566504</v>
      </c>
      <c r="E735" s="208">
        <f t="shared" si="69"/>
        <v>0.42</v>
      </c>
      <c r="F735" s="207">
        <v>783.97</v>
      </c>
      <c r="G735" s="207">
        <v>1930.48</v>
      </c>
      <c r="H735" s="207">
        <v>2171.79</v>
      </c>
      <c r="I735" s="214">
        <v>16056</v>
      </c>
      <c r="J735" s="211">
        <f t="shared" si="65"/>
        <v>0.19773399014778326</v>
      </c>
      <c r="K735" s="212">
        <f t="shared" si="66"/>
        <v>0.32</v>
      </c>
      <c r="L735" s="214">
        <v>0</v>
      </c>
      <c r="M735" s="213">
        <v>1284.48</v>
      </c>
      <c r="N735" s="213">
        <v>1445.04</v>
      </c>
      <c r="O735" s="242">
        <f t="shared" si="67"/>
        <v>0.50780000000001568</v>
      </c>
      <c r="P735" s="242"/>
      <c r="Q735" s="179"/>
      <c r="R735" s="179"/>
      <c r="S735" s="179"/>
      <c r="T735" s="179"/>
      <c r="U735" s="179"/>
      <c r="V735" s="179"/>
      <c r="W735" s="179"/>
      <c r="X735" s="179"/>
      <c r="Y735" s="179"/>
      <c r="Z735" s="179"/>
      <c r="AA735" s="222"/>
      <c r="AB735" s="222"/>
      <c r="AC735" s="222"/>
      <c r="AD735" s="179"/>
      <c r="AE735" s="179"/>
      <c r="AF735" s="179"/>
      <c r="AG735" s="179"/>
      <c r="AH735" s="179"/>
      <c r="AI735" s="179"/>
      <c r="AJ735" s="179"/>
    </row>
    <row r="736" spans="2:36" x14ac:dyDescent="0.3">
      <c r="B736" s="224">
        <v>81300</v>
      </c>
      <c r="C736" s="209">
        <v>24173</v>
      </c>
      <c r="D736" s="206">
        <f t="shared" si="68"/>
        <v>0.29733087330873309</v>
      </c>
      <c r="E736" s="208">
        <f t="shared" si="69"/>
        <v>0.42</v>
      </c>
      <c r="F736" s="207">
        <v>788.97</v>
      </c>
      <c r="G736" s="207">
        <v>1933.84</v>
      </c>
      <c r="H736" s="207">
        <v>2175.5700000000002</v>
      </c>
      <c r="I736" s="214">
        <v>16090</v>
      </c>
      <c r="J736" s="211">
        <f t="shared" si="65"/>
        <v>0.19790897908979091</v>
      </c>
      <c r="K736" s="212">
        <f t="shared" si="66"/>
        <v>0.34</v>
      </c>
      <c r="L736" s="214">
        <v>0</v>
      </c>
      <c r="M736" s="213">
        <v>1287.2</v>
      </c>
      <c r="N736" s="213">
        <v>1448.1</v>
      </c>
      <c r="O736" s="242">
        <f t="shared" si="67"/>
        <v>0.50780000000000658</v>
      </c>
      <c r="P736" s="242"/>
      <c r="Q736" s="179"/>
      <c r="R736" s="179"/>
      <c r="S736" s="179"/>
      <c r="T736" s="179"/>
      <c r="U736" s="179"/>
      <c r="V736" s="179"/>
      <c r="W736" s="179"/>
      <c r="X736" s="179"/>
      <c r="Y736" s="179"/>
      <c r="Z736" s="179"/>
      <c r="AA736" s="222"/>
      <c r="AB736" s="222"/>
      <c r="AC736" s="222"/>
      <c r="AD736" s="179"/>
      <c r="AE736" s="179"/>
      <c r="AF736" s="179"/>
      <c r="AG736" s="179"/>
      <c r="AH736" s="179"/>
      <c r="AI736" s="179"/>
      <c r="AJ736" s="179"/>
    </row>
    <row r="737" spans="2:36" x14ac:dyDescent="0.3">
      <c r="B737" s="224">
        <v>81400</v>
      </c>
      <c r="C737" s="209">
        <v>24215</v>
      </c>
      <c r="D737" s="206">
        <f t="shared" si="68"/>
        <v>0.29748157248157248</v>
      </c>
      <c r="E737" s="208">
        <f t="shared" si="69"/>
        <v>0.42</v>
      </c>
      <c r="F737" s="207">
        <v>793.97</v>
      </c>
      <c r="G737" s="207">
        <v>1937.2</v>
      </c>
      <c r="H737" s="207">
        <v>2179.35</v>
      </c>
      <c r="I737" s="214">
        <v>16124</v>
      </c>
      <c r="J737" s="211">
        <f t="shared" si="65"/>
        <v>0.1980835380835381</v>
      </c>
      <c r="K737" s="212">
        <f t="shared" si="66"/>
        <v>0.34</v>
      </c>
      <c r="L737" s="214">
        <v>0</v>
      </c>
      <c r="M737" s="213">
        <v>1289.92</v>
      </c>
      <c r="N737" s="213">
        <v>1451.16</v>
      </c>
      <c r="O737" s="242">
        <f t="shared" si="67"/>
        <v>0.50779999999999292</v>
      </c>
      <c r="P737" s="242"/>
      <c r="Q737" s="179"/>
      <c r="R737" s="179"/>
      <c r="S737" s="179"/>
      <c r="T737" s="179"/>
      <c r="U737" s="179"/>
      <c r="V737" s="179"/>
      <c r="W737" s="179"/>
      <c r="X737" s="179"/>
      <c r="Y737" s="179"/>
      <c r="Z737" s="179"/>
      <c r="AA737" s="222"/>
      <c r="AB737" s="222"/>
      <c r="AC737" s="222"/>
      <c r="AD737" s="179"/>
      <c r="AE737" s="179"/>
      <c r="AF737" s="179"/>
      <c r="AG737" s="179"/>
      <c r="AH737" s="179"/>
      <c r="AI737" s="179"/>
      <c r="AJ737" s="179"/>
    </row>
    <row r="738" spans="2:36" x14ac:dyDescent="0.3">
      <c r="B738" s="224">
        <v>81500</v>
      </c>
      <c r="C738" s="209">
        <v>24257</v>
      </c>
      <c r="D738" s="206">
        <f t="shared" si="68"/>
        <v>0.29763190184049082</v>
      </c>
      <c r="E738" s="208">
        <f t="shared" si="69"/>
        <v>0.42</v>
      </c>
      <c r="F738" s="207">
        <v>798.97</v>
      </c>
      <c r="G738" s="207">
        <v>1940.56</v>
      </c>
      <c r="H738" s="207">
        <v>2183.13</v>
      </c>
      <c r="I738" s="214">
        <v>16158</v>
      </c>
      <c r="J738" s="211">
        <f t="shared" si="65"/>
        <v>0.19825766871165645</v>
      </c>
      <c r="K738" s="212">
        <f t="shared" si="66"/>
        <v>0.34</v>
      </c>
      <c r="L738" s="214">
        <v>0</v>
      </c>
      <c r="M738" s="213">
        <v>1292.6400000000001</v>
      </c>
      <c r="N738" s="213">
        <v>1454.22</v>
      </c>
      <c r="O738" s="242">
        <f t="shared" si="67"/>
        <v>0.50780000000002024</v>
      </c>
      <c r="P738" s="242"/>
      <c r="Q738" s="179"/>
      <c r="R738" s="179"/>
      <c r="S738" s="179"/>
      <c r="T738" s="179"/>
      <c r="U738" s="179"/>
      <c r="V738" s="179"/>
      <c r="W738" s="179"/>
      <c r="X738" s="179"/>
      <c r="Y738" s="179"/>
      <c r="Z738" s="179"/>
      <c r="AA738" s="222"/>
      <c r="AB738" s="222"/>
      <c r="AC738" s="222"/>
      <c r="AD738" s="179"/>
      <c r="AE738" s="179"/>
      <c r="AF738" s="179"/>
      <c r="AG738" s="179"/>
      <c r="AH738" s="179"/>
      <c r="AI738" s="179"/>
      <c r="AJ738" s="179"/>
    </row>
    <row r="739" spans="2:36" x14ac:dyDescent="0.3">
      <c r="B739" s="224">
        <v>81600</v>
      </c>
      <c r="C739" s="209">
        <v>24299</v>
      </c>
      <c r="D739" s="206">
        <f t="shared" si="68"/>
        <v>0.29778186274509805</v>
      </c>
      <c r="E739" s="208">
        <f t="shared" si="69"/>
        <v>0.42</v>
      </c>
      <c r="F739" s="207">
        <v>803.96</v>
      </c>
      <c r="G739" s="207">
        <v>1943.92</v>
      </c>
      <c r="H739" s="207">
        <v>2186.91</v>
      </c>
      <c r="I739" s="214">
        <v>16190</v>
      </c>
      <c r="J739" s="211">
        <f t="shared" si="65"/>
        <v>0.19840686274509803</v>
      </c>
      <c r="K739" s="212">
        <f t="shared" si="66"/>
        <v>0.32</v>
      </c>
      <c r="L739" s="214">
        <v>0</v>
      </c>
      <c r="M739" s="213">
        <v>1295.2</v>
      </c>
      <c r="N739" s="213">
        <v>1457.1</v>
      </c>
      <c r="O739" s="242">
        <f t="shared" si="67"/>
        <v>0.50769999999998616</v>
      </c>
      <c r="P739" s="242"/>
      <c r="Q739" s="179"/>
      <c r="R739" s="179"/>
      <c r="S739" s="179"/>
      <c r="T739" s="179"/>
      <c r="U739" s="179"/>
      <c r="V739" s="179"/>
      <c r="W739" s="179"/>
      <c r="X739" s="179"/>
      <c r="Y739" s="179"/>
      <c r="Z739" s="179"/>
      <c r="AA739" s="222"/>
      <c r="AB739" s="222"/>
      <c r="AC739" s="222"/>
      <c r="AD739" s="179"/>
      <c r="AE739" s="179"/>
      <c r="AF739" s="179"/>
      <c r="AG739" s="179"/>
      <c r="AH739" s="179"/>
      <c r="AI739" s="179"/>
      <c r="AJ739" s="179"/>
    </row>
    <row r="740" spans="2:36" x14ac:dyDescent="0.3">
      <c r="B740" s="224">
        <v>81700</v>
      </c>
      <c r="C740" s="209">
        <v>24341</v>
      </c>
      <c r="D740" s="206">
        <f t="shared" si="68"/>
        <v>0.29793145654834763</v>
      </c>
      <c r="E740" s="208">
        <f t="shared" si="69"/>
        <v>0.42</v>
      </c>
      <c r="F740" s="207">
        <v>808.96</v>
      </c>
      <c r="G740" s="207">
        <v>1947.28</v>
      </c>
      <c r="H740" s="207">
        <v>2190.69</v>
      </c>
      <c r="I740" s="214">
        <v>16224</v>
      </c>
      <c r="J740" s="211">
        <f t="shared" si="65"/>
        <v>0.19858017135862913</v>
      </c>
      <c r="K740" s="212">
        <f t="shared" si="66"/>
        <v>0.34</v>
      </c>
      <c r="L740" s="214">
        <v>0</v>
      </c>
      <c r="M740" s="213">
        <v>1297.92</v>
      </c>
      <c r="N740" s="213">
        <v>1460.16</v>
      </c>
      <c r="O740" s="242">
        <f t="shared" si="67"/>
        <v>0.50779999999997927</v>
      </c>
      <c r="P740" s="242"/>
      <c r="Q740" s="179"/>
      <c r="R740" s="179"/>
      <c r="S740" s="179"/>
      <c r="T740" s="179"/>
      <c r="U740" s="179"/>
      <c r="V740" s="179"/>
      <c r="W740" s="179"/>
      <c r="X740" s="179"/>
      <c r="Y740" s="179"/>
      <c r="Z740" s="179"/>
      <c r="AA740" s="222"/>
      <c r="AB740" s="222"/>
      <c r="AC740" s="222"/>
      <c r="AD740" s="179"/>
      <c r="AE740" s="179"/>
      <c r="AF740" s="179"/>
      <c r="AG740" s="179"/>
      <c r="AH740" s="179"/>
      <c r="AI740" s="179"/>
      <c r="AJ740" s="179"/>
    </row>
    <row r="741" spans="2:36" x14ac:dyDescent="0.3">
      <c r="B741" s="224">
        <v>81800</v>
      </c>
      <c r="C741" s="209">
        <v>24383</v>
      </c>
      <c r="D741" s="206">
        <f t="shared" si="68"/>
        <v>0.29808068459657699</v>
      </c>
      <c r="E741" s="208">
        <f t="shared" si="69"/>
        <v>0.42</v>
      </c>
      <c r="F741" s="207">
        <v>813.96</v>
      </c>
      <c r="G741" s="207">
        <v>1950.64</v>
      </c>
      <c r="H741" s="207">
        <v>2194.4699999999998</v>
      </c>
      <c r="I741" s="214">
        <v>16258</v>
      </c>
      <c r="J741" s="211">
        <f t="shared" si="65"/>
        <v>0.19875305623471884</v>
      </c>
      <c r="K741" s="212">
        <f t="shared" si="66"/>
        <v>0.34</v>
      </c>
      <c r="L741" s="214">
        <v>0</v>
      </c>
      <c r="M741" s="213">
        <v>1300.6400000000001</v>
      </c>
      <c r="N741" s="213">
        <v>1463.22</v>
      </c>
      <c r="O741" s="242">
        <f t="shared" si="67"/>
        <v>0.50780000000000203</v>
      </c>
      <c r="P741" s="242"/>
      <c r="Q741" s="179"/>
      <c r="R741" s="179"/>
      <c r="S741" s="179"/>
      <c r="T741" s="179"/>
      <c r="U741" s="179"/>
      <c r="V741" s="179"/>
      <c r="W741" s="179"/>
      <c r="X741" s="179"/>
      <c r="Y741" s="179"/>
      <c r="Z741" s="179"/>
      <c r="AA741" s="222"/>
      <c r="AB741" s="222"/>
      <c r="AC741" s="222"/>
      <c r="AD741" s="179"/>
      <c r="AE741" s="179"/>
      <c r="AF741" s="179"/>
      <c r="AG741" s="179"/>
      <c r="AH741" s="179"/>
      <c r="AI741" s="179"/>
      <c r="AJ741" s="179"/>
    </row>
    <row r="742" spans="2:36" x14ac:dyDescent="0.3">
      <c r="B742" s="224">
        <v>81900</v>
      </c>
      <c r="C742" s="209">
        <v>24425</v>
      </c>
      <c r="D742" s="206">
        <f t="shared" si="68"/>
        <v>0.29822954822954822</v>
      </c>
      <c r="E742" s="208">
        <f t="shared" si="69"/>
        <v>0.42</v>
      </c>
      <c r="F742" s="207">
        <v>818.96</v>
      </c>
      <c r="G742" s="207">
        <v>1954</v>
      </c>
      <c r="H742" s="207">
        <v>2198.25</v>
      </c>
      <c r="I742" s="214">
        <v>16292</v>
      </c>
      <c r="J742" s="211">
        <f t="shared" si="65"/>
        <v>0.19892551892551893</v>
      </c>
      <c r="K742" s="212">
        <f t="shared" si="66"/>
        <v>0.34</v>
      </c>
      <c r="L742" s="214">
        <v>0</v>
      </c>
      <c r="M742" s="213">
        <v>1303.3599999999999</v>
      </c>
      <c r="N742" s="213">
        <v>1466.28</v>
      </c>
      <c r="O742" s="242">
        <f t="shared" si="67"/>
        <v>0.50779999999999292</v>
      </c>
      <c r="P742" s="242"/>
      <c r="Q742" s="179"/>
      <c r="R742" s="179"/>
      <c r="S742" s="179"/>
      <c r="T742" s="179"/>
      <c r="U742" s="179"/>
      <c r="V742" s="179"/>
      <c r="W742" s="179"/>
      <c r="X742" s="179"/>
      <c r="Y742" s="179"/>
      <c r="Z742" s="179"/>
      <c r="AA742" s="222"/>
      <c r="AB742" s="222"/>
      <c r="AC742" s="222"/>
      <c r="AD742" s="179"/>
      <c r="AE742" s="179"/>
      <c r="AF742" s="179"/>
      <c r="AG742" s="179"/>
      <c r="AH742" s="179"/>
      <c r="AI742" s="179"/>
      <c r="AJ742" s="179"/>
    </row>
    <row r="743" spans="2:36" x14ac:dyDescent="0.3">
      <c r="B743" s="224">
        <v>82000</v>
      </c>
      <c r="C743" s="209">
        <v>24467</v>
      </c>
      <c r="D743" s="206">
        <f t="shared" si="68"/>
        <v>0.29837804878048779</v>
      </c>
      <c r="E743" s="208">
        <f t="shared" si="69"/>
        <v>0.42</v>
      </c>
      <c r="F743" s="207">
        <v>823.96</v>
      </c>
      <c r="G743" s="207">
        <v>1957.36</v>
      </c>
      <c r="H743" s="207">
        <v>2202.0300000000002</v>
      </c>
      <c r="I743" s="214">
        <v>16326</v>
      </c>
      <c r="J743" s="211">
        <f t="shared" si="65"/>
        <v>0.19909756097560977</v>
      </c>
      <c r="K743" s="212">
        <f t="shared" si="66"/>
        <v>0.34</v>
      </c>
      <c r="L743" s="214">
        <v>0</v>
      </c>
      <c r="M743" s="213">
        <v>1306.08</v>
      </c>
      <c r="N743" s="213">
        <v>1469.34</v>
      </c>
      <c r="O743" s="242">
        <f t="shared" si="67"/>
        <v>0.50779999999997927</v>
      </c>
      <c r="P743" s="242"/>
      <c r="Q743" s="179"/>
      <c r="R743" s="179"/>
      <c r="S743" s="179"/>
      <c r="T743" s="179"/>
      <c r="U743" s="179"/>
      <c r="V743" s="179"/>
      <c r="W743" s="179"/>
      <c r="X743" s="179"/>
      <c r="Y743" s="179"/>
      <c r="Z743" s="179"/>
      <c r="AA743" s="222"/>
      <c r="AB743" s="222"/>
      <c r="AC743" s="222"/>
      <c r="AD743" s="179"/>
      <c r="AE743" s="179"/>
      <c r="AF743" s="179"/>
      <c r="AG743" s="179"/>
      <c r="AH743" s="179"/>
      <c r="AI743" s="179"/>
      <c r="AJ743" s="179"/>
    </row>
    <row r="744" spans="2:36" x14ac:dyDescent="0.3">
      <c r="B744" s="224">
        <v>82100</v>
      </c>
      <c r="C744" s="209">
        <v>24509</v>
      </c>
      <c r="D744" s="206">
        <f t="shared" si="68"/>
        <v>0.2985261875761267</v>
      </c>
      <c r="E744" s="208">
        <f t="shared" si="69"/>
        <v>0.42</v>
      </c>
      <c r="F744" s="207">
        <v>828.95</v>
      </c>
      <c r="G744" s="207">
        <v>1960.72</v>
      </c>
      <c r="H744" s="207">
        <v>2205.81</v>
      </c>
      <c r="I744" s="214">
        <v>16358</v>
      </c>
      <c r="J744" s="211">
        <f t="shared" si="65"/>
        <v>0.19924482338611449</v>
      </c>
      <c r="K744" s="212">
        <f t="shared" si="66"/>
        <v>0.32</v>
      </c>
      <c r="L744" s="214">
        <v>0</v>
      </c>
      <c r="M744" s="213">
        <v>1308.6400000000001</v>
      </c>
      <c r="N744" s="213">
        <v>1472.22</v>
      </c>
      <c r="O744" s="242">
        <f t="shared" si="67"/>
        <v>0.50770000000001803</v>
      </c>
      <c r="P744" s="242"/>
      <c r="Q744" s="179"/>
      <c r="R744" s="179"/>
      <c r="S744" s="179"/>
      <c r="T744" s="179"/>
      <c r="U744" s="179"/>
      <c r="V744" s="179"/>
      <c r="W744" s="179"/>
      <c r="X744" s="179"/>
      <c r="Y744" s="179"/>
      <c r="Z744" s="179"/>
      <c r="AA744" s="222"/>
      <c r="AB744" s="222"/>
      <c r="AC744" s="222"/>
      <c r="AD744" s="179"/>
      <c r="AE744" s="179"/>
      <c r="AF744" s="179"/>
      <c r="AG744" s="179"/>
      <c r="AH744" s="179"/>
      <c r="AI744" s="179"/>
      <c r="AJ744" s="179"/>
    </row>
    <row r="745" spans="2:36" x14ac:dyDescent="0.3">
      <c r="B745" s="224">
        <v>82200</v>
      </c>
      <c r="C745" s="209">
        <v>24551</v>
      </c>
      <c r="D745" s="206">
        <f t="shared" si="68"/>
        <v>0.29867396593673967</v>
      </c>
      <c r="E745" s="208">
        <f t="shared" si="69"/>
        <v>0.42</v>
      </c>
      <c r="F745" s="207">
        <v>833.95</v>
      </c>
      <c r="G745" s="207">
        <v>1964.08</v>
      </c>
      <c r="H745" s="207">
        <v>2209.59</v>
      </c>
      <c r="I745" s="214">
        <v>16392</v>
      </c>
      <c r="J745" s="211">
        <f t="shared" si="65"/>
        <v>0.19941605839416057</v>
      </c>
      <c r="K745" s="212">
        <f t="shared" si="66"/>
        <v>0.34</v>
      </c>
      <c r="L745" s="214">
        <v>0</v>
      </c>
      <c r="M745" s="213">
        <v>1311.36</v>
      </c>
      <c r="N745" s="213">
        <v>1475.28</v>
      </c>
      <c r="O745" s="242">
        <f t="shared" si="67"/>
        <v>0.50780000000001113</v>
      </c>
      <c r="P745" s="242"/>
      <c r="Q745" s="179"/>
      <c r="R745" s="179"/>
      <c r="S745" s="179"/>
      <c r="T745" s="179"/>
      <c r="U745" s="179"/>
      <c r="V745" s="179"/>
      <c r="W745" s="179"/>
      <c r="X745" s="179"/>
      <c r="Y745" s="179"/>
      <c r="Z745" s="179"/>
      <c r="AA745" s="222"/>
      <c r="AB745" s="222"/>
      <c r="AC745" s="222"/>
      <c r="AD745" s="179"/>
      <c r="AE745" s="179"/>
      <c r="AF745" s="179"/>
      <c r="AG745" s="179"/>
      <c r="AH745" s="179"/>
      <c r="AI745" s="179"/>
      <c r="AJ745" s="179"/>
    </row>
    <row r="746" spans="2:36" x14ac:dyDescent="0.3">
      <c r="B746" s="224">
        <v>82300</v>
      </c>
      <c r="C746" s="209">
        <v>24593</v>
      </c>
      <c r="D746" s="206">
        <f t="shared" si="68"/>
        <v>0.29882138517618467</v>
      </c>
      <c r="E746" s="208">
        <f t="shared" si="69"/>
        <v>0.42</v>
      </c>
      <c r="F746" s="207">
        <v>838.95</v>
      </c>
      <c r="G746" s="207">
        <v>1967.44</v>
      </c>
      <c r="H746" s="207">
        <v>2213.37</v>
      </c>
      <c r="I746" s="214">
        <v>16426</v>
      </c>
      <c r="J746" s="211">
        <f t="shared" si="65"/>
        <v>0.19958687727825031</v>
      </c>
      <c r="K746" s="212">
        <f t="shared" si="66"/>
        <v>0.34</v>
      </c>
      <c r="L746" s="214">
        <v>0</v>
      </c>
      <c r="M746" s="213">
        <v>1314.08</v>
      </c>
      <c r="N746" s="213">
        <v>1478.34</v>
      </c>
      <c r="O746" s="242">
        <f t="shared" si="67"/>
        <v>0.50779999999999748</v>
      </c>
      <c r="P746" s="242"/>
      <c r="Q746" s="179"/>
      <c r="R746" s="179"/>
      <c r="S746" s="179"/>
      <c r="T746" s="179"/>
      <c r="U746" s="179"/>
      <c r="V746" s="179"/>
      <c r="W746" s="179"/>
      <c r="X746" s="179"/>
      <c r="Y746" s="179"/>
      <c r="Z746" s="179"/>
      <c r="AA746" s="222"/>
      <c r="AB746" s="222"/>
      <c r="AC746" s="222"/>
      <c r="AD746" s="179"/>
      <c r="AE746" s="179"/>
      <c r="AF746" s="179"/>
      <c r="AG746" s="179"/>
      <c r="AH746" s="179"/>
      <c r="AI746" s="179"/>
      <c r="AJ746" s="179"/>
    </row>
    <row r="747" spans="2:36" x14ac:dyDescent="0.3">
      <c r="B747" s="224">
        <v>82400</v>
      </c>
      <c r="C747" s="209">
        <v>24635</v>
      </c>
      <c r="D747" s="206">
        <f t="shared" si="68"/>
        <v>0.29896844660194177</v>
      </c>
      <c r="E747" s="208">
        <f t="shared" si="69"/>
        <v>0.42</v>
      </c>
      <c r="F747" s="207">
        <v>843.95</v>
      </c>
      <c r="G747" s="207">
        <v>1970.8</v>
      </c>
      <c r="H747" s="207">
        <v>2217.15</v>
      </c>
      <c r="I747" s="214">
        <v>16460</v>
      </c>
      <c r="J747" s="211">
        <f t="shared" si="65"/>
        <v>0.19975728155339806</v>
      </c>
      <c r="K747" s="212">
        <f t="shared" si="66"/>
        <v>0.34</v>
      </c>
      <c r="L747" s="214">
        <v>0</v>
      </c>
      <c r="M747" s="213">
        <v>1316.8</v>
      </c>
      <c r="N747" s="213">
        <v>1481.4</v>
      </c>
      <c r="O747" s="242">
        <f t="shared" si="67"/>
        <v>0.50780000000002479</v>
      </c>
      <c r="P747" s="242"/>
      <c r="Q747" s="179"/>
      <c r="R747" s="179"/>
      <c r="S747" s="179"/>
      <c r="T747" s="179"/>
      <c r="U747" s="179"/>
      <c r="V747" s="179"/>
      <c r="W747" s="179"/>
      <c r="X747" s="179"/>
      <c r="Y747" s="179"/>
      <c r="Z747" s="179"/>
      <c r="AA747" s="222"/>
      <c r="AB747" s="222"/>
      <c r="AC747" s="222"/>
      <c r="AD747" s="179"/>
      <c r="AE747" s="179"/>
      <c r="AF747" s="179"/>
      <c r="AG747" s="179"/>
      <c r="AH747" s="179"/>
      <c r="AI747" s="179"/>
      <c r="AJ747" s="179"/>
    </row>
    <row r="748" spans="2:36" x14ac:dyDescent="0.3">
      <c r="B748" s="224">
        <v>82500</v>
      </c>
      <c r="C748" s="209">
        <v>24677</v>
      </c>
      <c r="D748" s="206">
        <f t="shared" si="68"/>
        <v>0.2991151515151515</v>
      </c>
      <c r="E748" s="208">
        <f t="shared" si="69"/>
        <v>0.42</v>
      </c>
      <c r="F748" s="207">
        <v>848.95</v>
      </c>
      <c r="G748" s="207">
        <v>1974.16</v>
      </c>
      <c r="H748" s="207">
        <v>2220.9299999999998</v>
      </c>
      <c r="I748" s="214">
        <v>16494</v>
      </c>
      <c r="J748" s="211">
        <f t="shared" si="65"/>
        <v>0.19992727272727273</v>
      </c>
      <c r="K748" s="212">
        <f t="shared" si="66"/>
        <v>0.34</v>
      </c>
      <c r="L748" s="214">
        <v>0</v>
      </c>
      <c r="M748" s="213">
        <v>1319.52</v>
      </c>
      <c r="N748" s="213">
        <v>1484.46</v>
      </c>
      <c r="O748" s="242">
        <f t="shared" si="67"/>
        <v>0.50780000000001113</v>
      </c>
      <c r="P748" s="242"/>
      <c r="Q748" s="179"/>
      <c r="R748" s="179"/>
      <c r="S748" s="179"/>
      <c r="T748" s="179"/>
      <c r="U748" s="179"/>
      <c r="V748" s="179"/>
      <c r="W748" s="179"/>
      <c r="X748" s="179"/>
      <c r="Y748" s="179"/>
      <c r="Z748" s="179"/>
      <c r="AA748" s="222"/>
      <c r="AB748" s="222"/>
      <c r="AC748" s="222"/>
      <c r="AD748" s="179"/>
      <c r="AE748" s="179"/>
      <c r="AF748" s="179"/>
      <c r="AG748" s="179"/>
      <c r="AH748" s="179"/>
      <c r="AI748" s="179"/>
      <c r="AJ748" s="179"/>
    </row>
    <row r="749" spans="2:36" x14ac:dyDescent="0.3">
      <c r="B749" s="224">
        <v>82600</v>
      </c>
      <c r="C749" s="209">
        <v>24719</v>
      </c>
      <c r="D749" s="206">
        <f t="shared" si="68"/>
        <v>0.29926150121065376</v>
      </c>
      <c r="E749" s="208">
        <f t="shared" si="69"/>
        <v>0.42</v>
      </c>
      <c r="F749" s="207">
        <v>853.94</v>
      </c>
      <c r="G749" s="207">
        <v>1977.52</v>
      </c>
      <c r="H749" s="207">
        <v>2224.71</v>
      </c>
      <c r="I749" s="214">
        <v>16528</v>
      </c>
      <c r="J749" s="211">
        <f t="shared" si="65"/>
        <v>0.20009685230024213</v>
      </c>
      <c r="K749" s="212">
        <f t="shared" si="66"/>
        <v>0.34</v>
      </c>
      <c r="L749" s="214">
        <v>0</v>
      </c>
      <c r="M749" s="213">
        <v>1322.24</v>
      </c>
      <c r="N749" s="213">
        <v>1487.52</v>
      </c>
      <c r="O749" s="242">
        <f t="shared" si="67"/>
        <v>0.50769999999998161</v>
      </c>
      <c r="P749" s="242"/>
      <c r="Q749" s="179"/>
      <c r="R749" s="179"/>
      <c r="S749" s="179"/>
      <c r="T749" s="179"/>
      <c r="U749" s="179"/>
      <c r="V749" s="179"/>
      <c r="W749" s="179"/>
      <c r="X749" s="179"/>
      <c r="Y749" s="179"/>
      <c r="Z749" s="179"/>
      <c r="AA749" s="222"/>
      <c r="AB749" s="222"/>
      <c r="AC749" s="222"/>
      <c r="AD749" s="179"/>
      <c r="AE749" s="179"/>
      <c r="AF749" s="179"/>
      <c r="AG749" s="179"/>
      <c r="AH749" s="179"/>
      <c r="AI749" s="179"/>
      <c r="AJ749" s="179"/>
    </row>
    <row r="750" spans="2:36" x14ac:dyDescent="0.3">
      <c r="B750" s="224">
        <v>82700</v>
      </c>
      <c r="C750" s="209">
        <v>24761</v>
      </c>
      <c r="D750" s="206">
        <f t="shared" si="68"/>
        <v>0.2994074969770254</v>
      </c>
      <c r="E750" s="208">
        <f t="shared" si="69"/>
        <v>0.42</v>
      </c>
      <c r="F750" s="207">
        <v>858.94</v>
      </c>
      <c r="G750" s="207">
        <v>1980.88</v>
      </c>
      <c r="H750" s="207">
        <v>2228.4899999999998</v>
      </c>
      <c r="I750" s="214">
        <v>16560</v>
      </c>
      <c r="J750" s="211">
        <f t="shared" si="65"/>
        <v>0.20024183796856107</v>
      </c>
      <c r="K750" s="212">
        <f t="shared" si="66"/>
        <v>0.32</v>
      </c>
      <c r="L750" s="214">
        <v>0</v>
      </c>
      <c r="M750" s="213">
        <v>1324.8</v>
      </c>
      <c r="N750" s="213">
        <v>1490.4</v>
      </c>
      <c r="O750" s="242">
        <f t="shared" si="67"/>
        <v>0.50780000000000203</v>
      </c>
      <c r="P750" s="242"/>
      <c r="Q750" s="179"/>
      <c r="R750" s="179"/>
      <c r="S750" s="179"/>
      <c r="T750" s="179"/>
      <c r="U750" s="179"/>
      <c r="V750" s="179"/>
      <c r="W750" s="179"/>
      <c r="X750" s="179"/>
      <c r="Y750" s="179"/>
      <c r="Z750" s="179"/>
      <c r="AA750" s="222"/>
      <c r="AB750" s="222"/>
      <c r="AC750" s="222"/>
      <c r="AD750" s="179"/>
      <c r="AE750" s="179"/>
      <c r="AF750" s="179"/>
      <c r="AG750" s="179"/>
      <c r="AH750" s="179"/>
      <c r="AI750" s="179"/>
      <c r="AJ750" s="179"/>
    </row>
    <row r="751" spans="2:36" x14ac:dyDescent="0.3">
      <c r="B751" s="224">
        <v>82800</v>
      </c>
      <c r="C751" s="209">
        <v>24803</v>
      </c>
      <c r="D751" s="206">
        <f t="shared" si="68"/>
        <v>0.29955314009661838</v>
      </c>
      <c r="E751" s="208">
        <f t="shared" si="69"/>
        <v>0.42</v>
      </c>
      <c r="F751" s="207">
        <v>863.94</v>
      </c>
      <c r="G751" s="207">
        <v>1984.24</v>
      </c>
      <c r="H751" s="207">
        <v>2232.27</v>
      </c>
      <c r="I751" s="214">
        <v>16594</v>
      </c>
      <c r="J751" s="211">
        <f t="shared" si="65"/>
        <v>0.20041062801932366</v>
      </c>
      <c r="K751" s="212">
        <f t="shared" si="66"/>
        <v>0.34</v>
      </c>
      <c r="L751" s="214">
        <v>0</v>
      </c>
      <c r="M751" s="213">
        <v>1327.52</v>
      </c>
      <c r="N751" s="213">
        <v>1493.46</v>
      </c>
      <c r="O751" s="242">
        <f t="shared" si="67"/>
        <v>0.50779999999999292</v>
      </c>
      <c r="P751" s="242"/>
      <c r="Q751" s="179"/>
      <c r="R751" s="179"/>
      <c r="S751" s="179"/>
      <c r="T751" s="179"/>
      <c r="U751" s="179"/>
      <c r="V751" s="179"/>
      <c r="W751" s="179"/>
      <c r="X751" s="179"/>
      <c r="Y751" s="179"/>
      <c r="Z751" s="179"/>
      <c r="AA751" s="222"/>
      <c r="AB751" s="222"/>
      <c r="AC751" s="222"/>
      <c r="AD751" s="179"/>
      <c r="AE751" s="179"/>
      <c r="AF751" s="179"/>
      <c r="AG751" s="179"/>
      <c r="AH751" s="179"/>
      <c r="AI751" s="179"/>
      <c r="AJ751" s="179"/>
    </row>
    <row r="752" spans="2:36" x14ac:dyDescent="0.3">
      <c r="B752" s="224">
        <v>82900</v>
      </c>
      <c r="C752" s="209">
        <v>24845</v>
      </c>
      <c r="D752" s="206">
        <f t="shared" si="68"/>
        <v>0.29969843184559708</v>
      </c>
      <c r="E752" s="208">
        <f t="shared" si="69"/>
        <v>0.42</v>
      </c>
      <c r="F752" s="207">
        <v>868.94</v>
      </c>
      <c r="G752" s="207">
        <v>1987.6</v>
      </c>
      <c r="H752" s="207">
        <v>2236.0500000000002</v>
      </c>
      <c r="I752" s="214">
        <v>16628</v>
      </c>
      <c r="J752" s="211">
        <f t="shared" si="65"/>
        <v>0.20057901085645355</v>
      </c>
      <c r="K752" s="212">
        <f t="shared" si="66"/>
        <v>0.34</v>
      </c>
      <c r="L752" s="214">
        <v>0</v>
      </c>
      <c r="M752" s="213">
        <v>1330.24</v>
      </c>
      <c r="N752" s="213">
        <v>1496.52</v>
      </c>
      <c r="O752" s="242">
        <f t="shared" si="67"/>
        <v>0.50779999999997927</v>
      </c>
      <c r="P752" s="242"/>
      <c r="Q752" s="179"/>
      <c r="R752" s="179"/>
      <c r="S752" s="179"/>
      <c r="T752" s="179"/>
      <c r="U752" s="179"/>
      <c r="V752" s="179"/>
      <c r="W752" s="179"/>
      <c r="X752" s="179"/>
      <c r="Y752" s="179"/>
      <c r="Z752" s="179"/>
      <c r="AA752" s="222"/>
      <c r="AB752" s="222"/>
      <c r="AC752" s="222"/>
      <c r="AD752" s="179"/>
      <c r="AE752" s="179"/>
      <c r="AF752" s="179"/>
      <c r="AG752" s="179"/>
      <c r="AH752" s="179"/>
      <c r="AI752" s="179"/>
      <c r="AJ752" s="179"/>
    </row>
    <row r="753" spans="2:36" x14ac:dyDescent="0.3">
      <c r="B753" s="224">
        <v>83000</v>
      </c>
      <c r="C753" s="209">
        <v>24887</v>
      </c>
      <c r="D753" s="206">
        <f t="shared" si="68"/>
        <v>0.29984337349397588</v>
      </c>
      <c r="E753" s="208">
        <f t="shared" si="69"/>
        <v>0.42</v>
      </c>
      <c r="F753" s="207">
        <v>873.94</v>
      </c>
      <c r="G753" s="207">
        <v>1990.96</v>
      </c>
      <c r="H753" s="207">
        <v>2239.83</v>
      </c>
      <c r="I753" s="214">
        <v>16662</v>
      </c>
      <c r="J753" s="211">
        <f t="shared" si="65"/>
        <v>0.20074698795180723</v>
      </c>
      <c r="K753" s="212">
        <f t="shared" si="66"/>
        <v>0.34</v>
      </c>
      <c r="L753" s="214">
        <v>0</v>
      </c>
      <c r="M753" s="213">
        <v>1332.96</v>
      </c>
      <c r="N753" s="213">
        <v>1499.58</v>
      </c>
      <c r="O753" s="242">
        <f t="shared" si="67"/>
        <v>0.50779999999996561</v>
      </c>
      <c r="P753" s="242"/>
      <c r="Q753" s="179"/>
      <c r="R753" s="179"/>
      <c r="S753" s="179"/>
      <c r="T753" s="179"/>
      <c r="U753" s="179"/>
      <c r="V753" s="179"/>
      <c r="W753" s="179"/>
      <c r="X753" s="179"/>
      <c r="Y753" s="179"/>
      <c r="Z753" s="179"/>
      <c r="AA753" s="222"/>
      <c r="AB753" s="222"/>
      <c r="AC753" s="222"/>
      <c r="AD753" s="179"/>
      <c r="AE753" s="179"/>
      <c r="AF753" s="179"/>
      <c r="AG753" s="179"/>
      <c r="AH753" s="179"/>
      <c r="AI753" s="179"/>
      <c r="AJ753" s="179"/>
    </row>
    <row r="754" spans="2:36" x14ac:dyDescent="0.3">
      <c r="B754" s="224">
        <v>83100</v>
      </c>
      <c r="C754" s="209">
        <v>24929</v>
      </c>
      <c r="D754" s="206">
        <f t="shared" si="68"/>
        <v>0.29998796630565583</v>
      </c>
      <c r="E754" s="208">
        <f t="shared" si="69"/>
        <v>0.42</v>
      </c>
      <c r="F754" s="207">
        <v>878.93</v>
      </c>
      <c r="G754" s="207">
        <v>1994.32</v>
      </c>
      <c r="H754" s="207">
        <v>2243.61</v>
      </c>
      <c r="I754" s="214">
        <v>16696</v>
      </c>
      <c r="J754" s="211">
        <f t="shared" si="65"/>
        <v>0.20091456077015643</v>
      </c>
      <c r="K754" s="212">
        <f t="shared" si="66"/>
        <v>0.34</v>
      </c>
      <c r="L754" s="214">
        <v>0</v>
      </c>
      <c r="M754" s="213">
        <v>1335.68</v>
      </c>
      <c r="N754" s="213">
        <v>1502.64</v>
      </c>
      <c r="O754" s="242">
        <f t="shared" si="67"/>
        <v>0.50770000000000892</v>
      </c>
      <c r="P754" s="242"/>
      <c r="Q754" s="179"/>
      <c r="R754" s="179"/>
      <c r="S754" s="179"/>
      <c r="T754" s="179"/>
      <c r="U754" s="179"/>
      <c r="V754" s="179"/>
      <c r="W754" s="179"/>
      <c r="X754" s="179"/>
      <c r="Y754" s="179"/>
      <c r="Z754" s="179"/>
      <c r="AA754" s="222"/>
      <c r="AB754" s="222"/>
      <c r="AC754" s="222"/>
      <c r="AD754" s="179"/>
      <c r="AE754" s="179"/>
      <c r="AF754" s="179"/>
      <c r="AG754" s="179"/>
      <c r="AH754" s="179"/>
      <c r="AI754" s="179"/>
      <c r="AJ754" s="179"/>
    </row>
    <row r="755" spans="2:36" x14ac:dyDescent="0.3">
      <c r="B755" s="224">
        <v>83200</v>
      </c>
      <c r="C755" s="209">
        <v>24971</v>
      </c>
      <c r="D755" s="206">
        <f t="shared" si="68"/>
        <v>0.30013221153846154</v>
      </c>
      <c r="E755" s="208">
        <f t="shared" si="69"/>
        <v>0.42</v>
      </c>
      <c r="F755" s="207">
        <v>883.93</v>
      </c>
      <c r="G755" s="207">
        <v>1997.68</v>
      </c>
      <c r="H755" s="207">
        <v>2247.39</v>
      </c>
      <c r="I755" s="214">
        <v>16730</v>
      </c>
      <c r="J755" s="211">
        <f t="shared" si="65"/>
        <v>0.20108173076923078</v>
      </c>
      <c r="K755" s="212">
        <f t="shared" si="66"/>
        <v>0.34</v>
      </c>
      <c r="L755" s="214">
        <v>0</v>
      </c>
      <c r="M755" s="213">
        <v>1338.4</v>
      </c>
      <c r="N755" s="213">
        <v>1505.7</v>
      </c>
      <c r="O755" s="242">
        <f t="shared" si="67"/>
        <v>0.50779999999999748</v>
      </c>
      <c r="P755" s="242"/>
      <c r="Q755" s="179"/>
      <c r="R755" s="179"/>
      <c r="S755" s="179"/>
      <c r="T755" s="179"/>
      <c r="U755" s="179"/>
      <c r="V755" s="179"/>
      <c r="W755" s="179"/>
      <c r="X755" s="179"/>
      <c r="Y755" s="179"/>
      <c r="Z755" s="179"/>
      <c r="AA755" s="222"/>
      <c r="AB755" s="222"/>
      <c r="AC755" s="222"/>
      <c r="AD755" s="179"/>
      <c r="AE755" s="179"/>
      <c r="AF755" s="179"/>
      <c r="AG755" s="179"/>
      <c r="AH755" s="179"/>
      <c r="AI755" s="179"/>
      <c r="AJ755" s="179"/>
    </row>
    <row r="756" spans="2:36" x14ac:dyDescent="0.3">
      <c r="B756" s="224">
        <v>83300</v>
      </c>
      <c r="C756" s="209">
        <v>25013</v>
      </c>
      <c r="D756" s="206">
        <f t="shared" si="68"/>
        <v>0.30027611044417768</v>
      </c>
      <c r="E756" s="208">
        <f t="shared" si="69"/>
        <v>0.42</v>
      </c>
      <c r="F756" s="207">
        <v>888.93</v>
      </c>
      <c r="G756" s="207">
        <v>2001.04</v>
      </c>
      <c r="H756" s="207">
        <v>2251.17</v>
      </c>
      <c r="I756" s="214">
        <v>16764</v>
      </c>
      <c r="J756" s="211">
        <f t="shared" si="65"/>
        <v>0.20124849939975992</v>
      </c>
      <c r="K756" s="212">
        <f t="shared" si="66"/>
        <v>0.34</v>
      </c>
      <c r="L756" s="214">
        <v>0</v>
      </c>
      <c r="M756" s="213">
        <v>1341.12</v>
      </c>
      <c r="N756" s="213">
        <v>1508.76</v>
      </c>
      <c r="O756" s="242">
        <f t="shared" si="67"/>
        <v>0.50779999999998837</v>
      </c>
      <c r="P756" s="242"/>
      <c r="Q756" s="179"/>
      <c r="R756" s="179"/>
      <c r="S756" s="179"/>
      <c r="T756" s="179"/>
      <c r="U756" s="179"/>
      <c r="V756" s="179"/>
      <c r="W756" s="179"/>
      <c r="X756" s="179"/>
      <c r="Y756" s="179"/>
      <c r="Z756" s="179"/>
      <c r="AA756" s="222"/>
      <c r="AB756" s="222"/>
      <c r="AC756" s="222"/>
      <c r="AD756" s="179"/>
      <c r="AE756" s="179"/>
      <c r="AF756" s="179"/>
      <c r="AG756" s="179"/>
      <c r="AH756" s="179"/>
      <c r="AI756" s="179"/>
      <c r="AJ756" s="179"/>
    </row>
    <row r="757" spans="2:36" x14ac:dyDescent="0.3">
      <c r="B757" s="224">
        <v>83400</v>
      </c>
      <c r="C757" s="209">
        <v>25055</v>
      </c>
      <c r="D757" s="206">
        <f t="shared" si="68"/>
        <v>0.30041966426858513</v>
      </c>
      <c r="E757" s="208">
        <f t="shared" si="69"/>
        <v>0.42</v>
      </c>
      <c r="F757" s="207">
        <v>893.93</v>
      </c>
      <c r="G757" s="207">
        <v>2004.4</v>
      </c>
      <c r="H757" s="207">
        <v>2254.9499999999998</v>
      </c>
      <c r="I757" s="214">
        <v>16798</v>
      </c>
      <c r="J757" s="211">
        <f t="shared" si="65"/>
        <v>0.20141486810551559</v>
      </c>
      <c r="K757" s="212">
        <f t="shared" si="66"/>
        <v>0.34</v>
      </c>
      <c r="L757" s="214">
        <v>0</v>
      </c>
      <c r="M757" s="213">
        <v>1343.84</v>
      </c>
      <c r="N757" s="213">
        <v>1511.82</v>
      </c>
      <c r="O757" s="242">
        <f t="shared" si="67"/>
        <v>0.50780000000001113</v>
      </c>
      <c r="P757" s="242"/>
      <c r="Q757" s="179"/>
      <c r="R757" s="179"/>
      <c r="S757" s="179"/>
      <c r="T757" s="179"/>
      <c r="U757" s="179"/>
      <c r="V757" s="179"/>
      <c r="W757" s="179"/>
      <c r="X757" s="179"/>
      <c r="Y757" s="179"/>
      <c r="Z757" s="179"/>
      <c r="AA757" s="222"/>
      <c r="AB757" s="222"/>
      <c r="AC757" s="222"/>
      <c r="AD757" s="179"/>
      <c r="AE757" s="179"/>
      <c r="AF757" s="179"/>
      <c r="AG757" s="179"/>
      <c r="AH757" s="179"/>
      <c r="AI757" s="179"/>
      <c r="AJ757" s="179"/>
    </row>
    <row r="758" spans="2:36" x14ac:dyDescent="0.3">
      <c r="B758" s="224">
        <v>83500</v>
      </c>
      <c r="C758" s="209">
        <v>25097</v>
      </c>
      <c r="D758" s="206">
        <f t="shared" si="68"/>
        <v>0.30056287425149703</v>
      </c>
      <c r="E758" s="208">
        <f t="shared" si="69"/>
        <v>0.42</v>
      </c>
      <c r="F758" s="207">
        <v>898.93</v>
      </c>
      <c r="G758" s="207">
        <v>2007.76</v>
      </c>
      <c r="H758" s="207">
        <v>2258.73</v>
      </c>
      <c r="I758" s="214">
        <v>16832</v>
      </c>
      <c r="J758" s="211">
        <f t="shared" si="65"/>
        <v>0.2015808383233533</v>
      </c>
      <c r="K758" s="212">
        <f t="shared" si="66"/>
        <v>0.34</v>
      </c>
      <c r="L758" s="214">
        <v>0</v>
      </c>
      <c r="M758" s="213">
        <v>1346.56</v>
      </c>
      <c r="N758" s="213">
        <v>1514.88</v>
      </c>
      <c r="O758" s="242">
        <f t="shared" si="67"/>
        <v>0.50780000000000203</v>
      </c>
      <c r="P758" s="242"/>
      <c r="Q758" s="179"/>
      <c r="R758" s="179"/>
      <c r="S758" s="179"/>
      <c r="T758" s="179"/>
      <c r="U758" s="179"/>
      <c r="V758" s="179"/>
      <c r="W758" s="179"/>
      <c r="X758" s="179"/>
      <c r="Y758" s="179"/>
      <c r="Z758" s="179"/>
      <c r="AA758" s="222"/>
      <c r="AB758" s="222"/>
      <c r="AC758" s="222"/>
      <c r="AD758" s="179"/>
      <c r="AE758" s="179"/>
      <c r="AF758" s="179"/>
      <c r="AG758" s="179"/>
      <c r="AH758" s="179"/>
      <c r="AI758" s="179"/>
      <c r="AJ758" s="179"/>
    </row>
    <row r="759" spans="2:36" x14ac:dyDescent="0.3">
      <c r="B759" s="224">
        <v>83600</v>
      </c>
      <c r="C759" s="209">
        <v>25139</v>
      </c>
      <c r="D759" s="206">
        <f t="shared" si="68"/>
        <v>0.30070574162679425</v>
      </c>
      <c r="E759" s="208">
        <f t="shared" si="69"/>
        <v>0.42</v>
      </c>
      <c r="F759" s="207">
        <v>903.92</v>
      </c>
      <c r="G759" s="207">
        <v>2011.12</v>
      </c>
      <c r="H759" s="207">
        <v>2262.5100000000002</v>
      </c>
      <c r="I759" s="214">
        <v>16866</v>
      </c>
      <c r="J759" s="211">
        <f t="shared" si="65"/>
        <v>0.20174641148325359</v>
      </c>
      <c r="K759" s="212">
        <f t="shared" si="66"/>
        <v>0.34</v>
      </c>
      <c r="L759" s="214">
        <v>0</v>
      </c>
      <c r="M759" s="213">
        <v>1349.28</v>
      </c>
      <c r="N759" s="213">
        <v>1517.94</v>
      </c>
      <c r="O759" s="242">
        <f t="shared" si="67"/>
        <v>0.50770000000000437</v>
      </c>
      <c r="P759" s="242"/>
      <c r="Q759" s="179"/>
      <c r="R759" s="179"/>
      <c r="S759" s="179"/>
      <c r="T759" s="179"/>
      <c r="U759" s="179"/>
      <c r="V759" s="179"/>
      <c r="W759" s="179"/>
      <c r="X759" s="179"/>
      <c r="Y759" s="179"/>
      <c r="Z759" s="179"/>
      <c r="AA759" s="222"/>
      <c r="AB759" s="222"/>
      <c r="AC759" s="222"/>
      <c r="AD759" s="179"/>
      <c r="AE759" s="179"/>
      <c r="AF759" s="179"/>
      <c r="AG759" s="179"/>
      <c r="AH759" s="179"/>
      <c r="AI759" s="179"/>
      <c r="AJ759" s="179"/>
    </row>
    <row r="760" spans="2:36" x14ac:dyDescent="0.3">
      <c r="B760" s="224">
        <v>83700</v>
      </c>
      <c r="C760" s="209">
        <v>25181</v>
      </c>
      <c r="D760" s="206">
        <f t="shared" si="68"/>
        <v>0.3008482676224612</v>
      </c>
      <c r="E760" s="208">
        <f t="shared" si="69"/>
        <v>0.42</v>
      </c>
      <c r="F760" s="207">
        <v>908.92</v>
      </c>
      <c r="G760" s="207">
        <v>2014.48</v>
      </c>
      <c r="H760" s="207">
        <v>2266.29</v>
      </c>
      <c r="I760" s="214">
        <v>16900</v>
      </c>
      <c r="J760" s="211">
        <f t="shared" si="65"/>
        <v>0.2019115890083632</v>
      </c>
      <c r="K760" s="212">
        <f t="shared" si="66"/>
        <v>0.34</v>
      </c>
      <c r="L760" s="214">
        <v>0</v>
      </c>
      <c r="M760" s="213">
        <v>1352</v>
      </c>
      <c r="N760" s="213">
        <v>1521</v>
      </c>
      <c r="O760" s="242">
        <f t="shared" si="67"/>
        <v>0.50779999999998837</v>
      </c>
      <c r="P760" s="242"/>
      <c r="Q760" s="179"/>
      <c r="R760" s="179"/>
      <c r="S760" s="179"/>
      <c r="T760" s="179"/>
      <c r="U760" s="179"/>
      <c r="V760" s="179"/>
      <c r="W760" s="179"/>
      <c r="X760" s="179"/>
      <c r="Y760" s="179"/>
      <c r="Z760" s="179"/>
      <c r="AA760" s="222"/>
      <c r="AB760" s="222"/>
      <c r="AC760" s="222"/>
      <c r="AD760" s="179"/>
      <c r="AE760" s="179"/>
      <c r="AF760" s="179"/>
      <c r="AG760" s="179"/>
      <c r="AH760" s="179"/>
      <c r="AI760" s="179"/>
      <c r="AJ760" s="179"/>
    </row>
    <row r="761" spans="2:36" x14ac:dyDescent="0.3">
      <c r="B761" s="224">
        <v>83800</v>
      </c>
      <c r="C761" s="209">
        <v>25223</v>
      </c>
      <c r="D761" s="206">
        <f t="shared" si="68"/>
        <v>0.30099045346062053</v>
      </c>
      <c r="E761" s="208">
        <f t="shared" si="69"/>
        <v>0.42</v>
      </c>
      <c r="F761" s="207">
        <v>913.92</v>
      </c>
      <c r="G761" s="207">
        <v>2017.84</v>
      </c>
      <c r="H761" s="207">
        <v>2270.0700000000002</v>
      </c>
      <c r="I761" s="214">
        <v>16934</v>
      </c>
      <c r="J761" s="211">
        <f t="shared" si="65"/>
        <v>0.20207637231503581</v>
      </c>
      <c r="K761" s="212">
        <f t="shared" si="66"/>
        <v>0.34</v>
      </c>
      <c r="L761" s="214">
        <v>0</v>
      </c>
      <c r="M761" s="213">
        <v>1354.72</v>
      </c>
      <c r="N761" s="213">
        <v>1524.06</v>
      </c>
      <c r="O761" s="242">
        <f t="shared" si="67"/>
        <v>0.50779999999997927</v>
      </c>
      <c r="P761" s="242"/>
      <c r="Q761" s="179"/>
      <c r="R761" s="179"/>
      <c r="S761" s="179"/>
      <c r="T761" s="179"/>
      <c r="U761" s="179"/>
      <c r="V761" s="179"/>
      <c r="W761" s="179"/>
      <c r="X761" s="179"/>
      <c r="Y761" s="179"/>
      <c r="Z761" s="179"/>
      <c r="AA761" s="222"/>
      <c r="AB761" s="222"/>
      <c r="AC761" s="222"/>
      <c r="AD761" s="179"/>
      <c r="AE761" s="179"/>
      <c r="AF761" s="179"/>
      <c r="AG761" s="179"/>
      <c r="AH761" s="179"/>
      <c r="AI761" s="179"/>
      <c r="AJ761" s="179"/>
    </row>
    <row r="762" spans="2:36" x14ac:dyDescent="0.3">
      <c r="B762" s="224">
        <v>83900</v>
      </c>
      <c r="C762" s="209">
        <v>25265</v>
      </c>
      <c r="D762" s="206">
        <f t="shared" si="68"/>
        <v>0.30113230035756855</v>
      </c>
      <c r="E762" s="208">
        <f t="shared" si="69"/>
        <v>0.42</v>
      </c>
      <c r="F762" s="207">
        <v>918.92</v>
      </c>
      <c r="G762" s="207">
        <v>2021.2</v>
      </c>
      <c r="H762" s="207">
        <v>2273.85</v>
      </c>
      <c r="I762" s="214">
        <v>16966</v>
      </c>
      <c r="J762" s="211">
        <f t="shared" si="65"/>
        <v>0.20221692491060786</v>
      </c>
      <c r="K762" s="212">
        <f t="shared" si="66"/>
        <v>0.32</v>
      </c>
      <c r="L762" s="214">
        <v>0</v>
      </c>
      <c r="M762" s="213">
        <v>1357.28</v>
      </c>
      <c r="N762" s="213">
        <v>1526.94</v>
      </c>
      <c r="O762" s="242">
        <f t="shared" si="67"/>
        <v>0.50779999999996561</v>
      </c>
      <c r="P762" s="242"/>
      <c r="Q762" s="179"/>
      <c r="R762" s="179"/>
      <c r="S762" s="179"/>
      <c r="T762" s="179"/>
      <c r="U762" s="179"/>
      <c r="V762" s="179"/>
      <c r="W762" s="179"/>
      <c r="X762" s="179"/>
      <c r="Y762" s="179"/>
      <c r="Z762" s="179"/>
      <c r="AA762" s="222"/>
      <c r="AB762" s="222"/>
      <c r="AC762" s="222"/>
      <c r="AD762" s="179"/>
      <c r="AE762" s="179"/>
      <c r="AF762" s="179"/>
      <c r="AG762" s="179"/>
      <c r="AH762" s="179"/>
      <c r="AI762" s="179"/>
      <c r="AJ762" s="179"/>
    </row>
    <row r="763" spans="2:36" x14ac:dyDescent="0.3">
      <c r="B763" s="224">
        <v>84000</v>
      </c>
      <c r="C763" s="209">
        <v>25307</v>
      </c>
      <c r="D763" s="206">
        <f t="shared" si="68"/>
        <v>0.3012738095238095</v>
      </c>
      <c r="E763" s="208">
        <f t="shared" si="69"/>
        <v>0.42</v>
      </c>
      <c r="F763" s="207">
        <v>923.92</v>
      </c>
      <c r="G763" s="207">
        <v>2024.56</v>
      </c>
      <c r="H763" s="207">
        <v>2277.63</v>
      </c>
      <c r="I763" s="214">
        <v>17000</v>
      </c>
      <c r="J763" s="211">
        <f t="shared" ref="J763:J826" si="70">I763/$B763</f>
        <v>0.20238095238095238</v>
      </c>
      <c r="K763" s="212">
        <f t="shared" ref="K763:K826" si="71">(I763-I762)/($B763-$B762)</f>
        <v>0.34</v>
      </c>
      <c r="L763" s="214">
        <v>0</v>
      </c>
      <c r="M763" s="213">
        <v>1360</v>
      </c>
      <c r="N763" s="213">
        <v>1530</v>
      </c>
      <c r="O763" s="242">
        <f t="shared" si="67"/>
        <v>0.50779999999999292</v>
      </c>
      <c r="P763" s="242"/>
      <c r="Q763" s="179"/>
      <c r="R763" s="179"/>
      <c r="S763" s="179"/>
      <c r="T763" s="179"/>
      <c r="U763" s="179"/>
      <c r="V763" s="179"/>
      <c r="W763" s="179"/>
      <c r="X763" s="179"/>
      <c r="Y763" s="179"/>
      <c r="Z763" s="179"/>
      <c r="AA763" s="222"/>
      <c r="AB763" s="222"/>
      <c r="AC763" s="222"/>
      <c r="AD763" s="179"/>
      <c r="AE763" s="179"/>
      <c r="AF763" s="179"/>
      <c r="AG763" s="179"/>
      <c r="AH763" s="179"/>
      <c r="AI763" s="179"/>
      <c r="AJ763" s="179"/>
    </row>
    <row r="764" spans="2:36" x14ac:dyDescent="0.3">
      <c r="B764" s="224">
        <v>84100</v>
      </c>
      <c r="C764" s="209">
        <v>25349</v>
      </c>
      <c r="D764" s="206">
        <f t="shared" si="68"/>
        <v>0.30141498216409035</v>
      </c>
      <c r="E764" s="208">
        <f t="shared" si="69"/>
        <v>0.42</v>
      </c>
      <c r="F764" s="207">
        <v>928.91</v>
      </c>
      <c r="G764" s="207">
        <v>2027.92</v>
      </c>
      <c r="H764" s="207">
        <v>2281.41</v>
      </c>
      <c r="I764" s="214">
        <v>17034</v>
      </c>
      <c r="J764" s="211">
        <f t="shared" si="70"/>
        <v>0.20254458977407847</v>
      </c>
      <c r="K764" s="212">
        <f t="shared" si="71"/>
        <v>0.34</v>
      </c>
      <c r="L764" s="214">
        <v>0</v>
      </c>
      <c r="M764" s="213">
        <v>1362.72</v>
      </c>
      <c r="N764" s="213">
        <v>1533.06</v>
      </c>
      <c r="O764" s="242">
        <f t="shared" si="67"/>
        <v>0.50769999999999527</v>
      </c>
      <c r="P764" s="242"/>
      <c r="Q764" s="179"/>
      <c r="R764" s="179"/>
      <c r="S764" s="179"/>
      <c r="T764" s="179"/>
      <c r="U764" s="179"/>
      <c r="V764" s="179"/>
      <c r="W764" s="179"/>
      <c r="X764" s="179"/>
      <c r="Y764" s="179"/>
      <c r="Z764" s="179"/>
      <c r="AA764" s="222"/>
      <c r="AB764" s="222"/>
      <c r="AC764" s="222"/>
      <c r="AD764" s="179"/>
      <c r="AE764" s="179"/>
      <c r="AF764" s="179"/>
      <c r="AG764" s="179"/>
      <c r="AH764" s="179"/>
      <c r="AI764" s="179"/>
      <c r="AJ764" s="179"/>
    </row>
    <row r="765" spans="2:36" x14ac:dyDescent="0.3">
      <c r="B765" s="224">
        <v>84200</v>
      </c>
      <c r="C765" s="209">
        <v>25391</v>
      </c>
      <c r="D765" s="206">
        <f t="shared" si="68"/>
        <v>0.30155581947743471</v>
      </c>
      <c r="E765" s="208">
        <f t="shared" si="69"/>
        <v>0.42</v>
      </c>
      <c r="F765" s="207">
        <v>933.91</v>
      </c>
      <c r="G765" s="207">
        <v>2031.28</v>
      </c>
      <c r="H765" s="207">
        <v>2285.19</v>
      </c>
      <c r="I765" s="214">
        <v>17068</v>
      </c>
      <c r="J765" s="211">
        <f t="shared" si="70"/>
        <v>0.20270783847980997</v>
      </c>
      <c r="K765" s="212">
        <f t="shared" si="71"/>
        <v>0.34</v>
      </c>
      <c r="L765" s="214">
        <v>0</v>
      </c>
      <c r="M765" s="213">
        <v>1365.44</v>
      </c>
      <c r="N765" s="213">
        <v>1536.12</v>
      </c>
      <c r="O765" s="242">
        <f t="shared" si="67"/>
        <v>0.50779999999998837</v>
      </c>
      <c r="P765" s="242"/>
      <c r="Q765" s="179"/>
      <c r="R765" s="179"/>
      <c r="S765" s="179"/>
      <c r="T765" s="179"/>
      <c r="U765" s="179"/>
      <c r="V765" s="179"/>
      <c r="W765" s="179"/>
      <c r="X765" s="179"/>
      <c r="Y765" s="179"/>
      <c r="Z765" s="179"/>
      <c r="AA765" s="222"/>
      <c r="AB765" s="222"/>
      <c r="AC765" s="222"/>
      <c r="AD765" s="179"/>
      <c r="AE765" s="179"/>
      <c r="AF765" s="179"/>
      <c r="AG765" s="179"/>
      <c r="AH765" s="179"/>
      <c r="AI765" s="179"/>
      <c r="AJ765" s="179"/>
    </row>
    <row r="766" spans="2:36" x14ac:dyDescent="0.3">
      <c r="B766" s="224">
        <v>84300</v>
      </c>
      <c r="C766" s="209">
        <v>25433</v>
      </c>
      <c r="D766" s="206">
        <f t="shared" si="68"/>
        <v>0.30169632265717677</v>
      </c>
      <c r="E766" s="208">
        <f t="shared" si="69"/>
        <v>0.42</v>
      </c>
      <c r="F766" s="207">
        <v>938.91</v>
      </c>
      <c r="G766" s="207">
        <v>2034.64</v>
      </c>
      <c r="H766" s="207">
        <v>2288.9699999999998</v>
      </c>
      <c r="I766" s="214">
        <v>17102</v>
      </c>
      <c r="J766" s="211">
        <f t="shared" si="70"/>
        <v>0.20287069988137604</v>
      </c>
      <c r="K766" s="212">
        <f t="shared" si="71"/>
        <v>0.34</v>
      </c>
      <c r="L766" s="214">
        <v>0</v>
      </c>
      <c r="M766" s="213">
        <v>1368.16</v>
      </c>
      <c r="N766" s="213">
        <v>1539.18</v>
      </c>
      <c r="O766" s="242">
        <f t="shared" si="67"/>
        <v>0.50780000000001113</v>
      </c>
      <c r="P766" s="242"/>
      <c r="Q766" s="179"/>
      <c r="R766" s="179"/>
      <c r="S766" s="179"/>
      <c r="T766" s="179"/>
      <c r="U766" s="179"/>
      <c r="V766" s="179"/>
      <c r="W766" s="179"/>
      <c r="X766" s="179"/>
      <c r="Y766" s="179"/>
      <c r="Z766" s="179"/>
      <c r="AA766" s="222"/>
      <c r="AB766" s="222"/>
      <c r="AC766" s="222"/>
      <c r="AD766" s="179"/>
      <c r="AE766" s="179"/>
      <c r="AF766" s="179"/>
      <c r="AG766" s="179"/>
      <c r="AH766" s="179"/>
      <c r="AI766" s="179"/>
      <c r="AJ766" s="179"/>
    </row>
    <row r="767" spans="2:36" x14ac:dyDescent="0.3">
      <c r="B767" s="224">
        <v>84400</v>
      </c>
      <c r="C767" s="209">
        <v>25475</v>
      </c>
      <c r="D767" s="206">
        <f t="shared" si="68"/>
        <v>0.30183649289099523</v>
      </c>
      <c r="E767" s="208">
        <f t="shared" si="69"/>
        <v>0.42</v>
      </c>
      <c r="F767" s="207">
        <v>943.91</v>
      </c>
      <c r="G767" s="207">
        <v>2038</v>
      </c>
      <c r="H767" s="207">
        <v>2292.75</v>
      </c>
      <c r="I767" s="214">
        <v>17138</v>
      </c>
      <c r="J767" s="211">
        <f t="shared" si="70"/>
        <v>0.2030568720379147</v>
      </c>
      <c r="K767" s="212">
        <f t="shared" si="71"/>
        <v>0.36</v>
      </c>
      <c r="L767" s="214">
        <v>0</v>
      </c>
      <c r="M767" s="213">
        <v>1371.04</v>
      </c>
      <c r="N767" s="213">
        <v>1542.42</v>
      </c>
      <c r="O767" s="242">
        <f t="shared" si="67"/>
        <v>0.50780000000000203</v>
      </c>
      <c r="P767" s="242"/>
      <c r="Q767" s="179"/>
      <c r="R767" s="179"/>
      <c r="S767" s="179"/>
      <c r="T767" s="179"/>
      <c r="U767" s="179"/>
      <c r="V767" s="179"/>
      <c r="W767" s="179"/>
      <c r="X767" s="179"/>
      <c r="Y767" s="179"/>
      <c r="Z767" s="179"/>
      <c r="AA767" s="222"/>
      <c r="AB767" s="222"/>
      <c r="AC767" s="222"/>
      <c r="AD767" s="179"/>
      <c r="AE767" s="179"/>
      <c r="AF767" s="179"/>
      <c r="AG767" s="179"/>
      <c r="AH767" s="179"/>
      <c r="AI767" s="179"/>
      <c r="AJ767" s="179"/>
    </row>
    <row r="768" spans="2:36" x14ac:dyDescent="0.3">
      <c r="B768" s="224">
        <v>84500</v>
      </c>
      <c r="C768" s="209">
        <v>25517</v>
      </c>
      <c r="D768" s="206">
        <f t="shared" si="68"/>
        <v>0.30197633136094676</v>
      </c>
      <c r="E768" s="208">
        <f t="shared" si="69"/>
        <v>0.42</v>
      </c>
      <c r="F768" s="207">
        <v>948.91</v>
      </c>
      <c r="G768" s="207">
        <v>2041.36</v>
      </c>
      <c r="H768" s="207">
        <v>2296.5300000000002</v>
      </c>
      <c r="I768" s="214">
        <v>17172</v>
      </c>
      <c r="J768" s="211">
        <f t="shared" si="70"/>
        <v>0.2032189349112426</v>
      </c>
      <c r="K768" s="212">
        <f t="shared" si="71"/>
        <v>0.34</v>
      </c>
      <c r="L768" s="214">
        <v>0</v>
      </c>
      <c r="M768" s="213">
        <v>1373.76</v>
      </c>
      <c r="N768" s="213">
        <v>1545.48</v>
      </c>
      <c r="O768" s="242">
        <f t="shared" si="67"/>
        <v>0.50779999999998837</v>
      </c>
      <c r="P768" s="242"/>
      <c r="Q768" s="179"/>
      <c r="R768" s="179"/>
      <c r="S768" s="179"/>
      <c r="T768" s="179"/>
      <c r="U768" s="179"/>
      <c r="V768" s="179"/>
      <c r="W768" s="179"/>
      <c r="X768" s="179"/>
      <c r="Y768" s="179"/>
      <c r="Z768" s="179"/>
      <c r="AA768" s="222"/>
      <c r="AB768" s="222"/>
      <c r="AC768" s="222"/>
      <c r="AD768" s="179"/>
      <c r="AE768" s="179"/>
      <c r="AF768" s="179"/>
      <c r="AG768" s="179"/>
      <c r="AH768" s="179"/>
      <c r="AI768" s="179"/>
      <c r="AJ768" s="179"/>
    </row>
    <row r="769" spans="2:36" x14ac:dyDescent="0.3">
      <c r="B769" s="224">
        <v>84600</v>
      </c>
      <c r="C769" s="209">
        <v>25559</v>
      </c>
      <c r="D769" s="206">
        <f t="shared" si="68"/>
        <v>0.30211583924349883</v>
      </c>
      <c r="E769" s="208">
        <f t="shared" si="69"/>
        <v>0.42</v>
      </c>
      <c r="F769" s="207">
        <v>953.9</v>
      </c>
      <c r="G769" s="207">
        <v>2044.72</v>
      </c>
      <c r="H769" s="207">
        <v>2300.31</v>
      </c>
      <c r="I769" s="214">
        <v>17206</v>
      </c>
      <c r="J769" s="211">
        <f t="shared" si="70"/>
        <v>0.20338061465721041</v>
      </c>
      <c r="K769" s="212">
        <f t="shared" si="71"/>
        <v>0.34</v>
      </c>
      <c r="L769" s="214">
        <v>0</v>
      </c>
      <c r="M769" s="213">
        <v>1376.48</v>
      </c>
      <c r="N769" s="213">
        <v>1548.54</v>
      </c>
      <c r="O769" s="242">
        <f t="shared" si="67"/>
        <v>0.50770000000002713</v>
      </c>
      <c r="P769" s="242"/>
      <c r="Q769" s="179"/>
      <c r="R769" s="179"/>
      <c r="S769" s="179"/>
      <c r="T769" s="179"/>
      <c r="U769" s="179"/>
      <c r="V769" s="179"/>
      <c r="W769" s="179"/>
      <c r="X769" s="179"/>
      <c r="Y769" s="179"/>
      <c r="Z769" s="179"/>
      <c r="AA769" s="222"/>
      <c r="AB769" s="222"/>
      <c r="AC769" s="222"/>
      <c r="AD769" s="179"/>
      <c r="AE769" s="179"/>
      <c r="AF769" s="179"/>
      <c r="AG769" s="179"/>
      <c r="AH769" s="179"/>
      <c r="AI769" s="179"/>
      <c r="AJ769" s="179"/>
    </row>
    <row r="770" spans="2:36" x14ac:dyDescent="0.3">
      <c r="B770" s="224">
        <v>84700</v>
      </c>
      <c r="C770" s="209">
        <v>25601</v>
      </c>
      <c r="D770" s="206">
        <f t="shared" si="68"/>
        <v>0.30225501770956315</v>
      </c>
      <c r="E770" s="208">
        <f t="shared" si="69"/>
        <v>0.42</v>
      </c>
      <c r="F770" s="207">
        <v>958.9</v>
      </c>
      <c r="G770" s="207">
        <v>2048.08</v>
      </c>
      <c r="H770" s="207">
        <v>2304.09</v>
      </c>
      <c r="I770" s="214">
        <v>17240</v>
      </c>
      <c r="J770" s="211">
        <f t="shared" si="70"/>
        <v>0.20354191263282173</v>
      </c>
      <c r="K770" s="212">
        <f t="shared" si="71"/>
        <v>0.34</v>
      </c>
      <c r="L770" s="214">
        <v>0</v>
      </c>
      <c r="M770" s="213">
        <v>1379.2</v>
      </c>
      <c r="N770" s="213">
        <v>1551.6</v>
      </c>
      <c r="O770" s="242">
        <f t="shared" si="67"/>
        <v>0.50780000000001568</v>
      </c>
      <c r="P770" s="242"/>
      <c r="Q770" s="179"/>
      <c r="R770" s="179"/>
      <c r="S770" s="179"/>
      <c r="T770" s="179"/>
      <c r="U770" s="179"/>
      <c r="V770" s="179"/>
      <c r="W770" s="179"/>
      <c r="X770" s="179"/>
      <c r="Y770" s="179"/>
      <c r="Z770" s="179"/>
      <c r="AA770" s="222"/>
      <c r="AB770" s="222"/>
      <c r="AC770" s="222"/>
      <c r="AD770" s="179"/>
      <c r="AE770" s="179"/>
      <c r="AF770" s="179"/>
      <c r="AG770" s="179"/>
      <c r="AH770" s="179"/>
      <c r="AI770" s="179"/>
      <c r="AJ770" s="179"/>
    </row>
    <row r="771" spans="2:36" x14ac:dyDescent="0.3">
      <c r="B771" s="224">
        <v>84800</v>
      </c>
      <c r="C771" s="209">
        <v>25643</v>
      </c>
      <c r="D771" s="206">
        <f t="shared" si="68"/>
        <v>0.30239386792452833</v>
      </c>
      <c r="E771" s="208">
        <f t="shared" si="69"/>
        <v>0.42</v>
      </c>
      <c r="F771" s="207">
        <v>963.9</v>
      </c>
      <c r="G771" s="207">
        <v>2051.44</v>
      </c>
      <c r="H771" s="207">
        <v>2307.87</v>
      </c>
      <c r="I771" s="214">
        <v>17274</v>
      </c>
      <c r="J771" s="211">
        <f t="shared" si="70"/>
        <v>0.20370283018867924</v>
      </c>
      <c r="K771" s="212">
        <f t="shared" si="71"/>
        <v>0.34</v>
      </c>
      <c r="L771" s="214">
        <v>0</v>
      </c>
      <c r="M771" s="213">
        <v>1381.92</v>
      </c>
      <c r="N771" s="213">
        <v>1554.66</v>
      </c>
      <c r="O771" s="242">
        <f t="shared" si="67"/>
        <v>0.50780000000000203</v>
      </c>
      <c r="P771" s="242"/>
      <c r="Q771" s="179"/>
      <c r="R771" s="179"/>
      <c r="S771" s="179"/>
      <c r="T771" s="179"/>
      <c r="U771" s="179"/>
      <c r="V771" s="179"/>
      <c r="W771" s="179"/>
      <c r="X771" s="179"/>
      <c r="Y771" s="179"/>
      <c r="Z771" s="179"/>
      <c r="AA771" s="222"/>
      <c r="AB771" s="222"/>
      <c r="AC771" s="222"/>
      <c r="AD771" s="179"/>
      <c r="AE771" s="179"/>
      <c r="AF771" s="179"/>
      <c r="AG771" s="179"/>
      <c r="AH771" s="179"/>
      <c r="AI771" s="179"/>
      <c r="AJ771" s="179"/>
    </row>
    <row r="772" spans="2:36" x14ac:dyDescent="0.3">
      <c r="B772" s="224">
        <v>84900</v>
      </c>
      <c r="C772" s="209">
        <v>25685</v>
      </c>
      <c r="D772" s="206">
        <f t="shared" si="68"/>
        <v>0.3025323910482921</v>
      </c>
      <c r="E772" s="208">
        <f t="shared" si="69"/>
        <v>0.42</v>
      </c>
      <c r="F772" s="207">
        <v>968.9</v>
      </c>
      <c r="G772" s="207">
        <v>2054.8000000000002</v>
      </c>
      <c r="H772" s="207">
        <v>2311.65</v>
      </c>
      <c r="I772" s="214">
        <v>17308</v>
      </c>
      <c r="J772" s="211">
        <f t="shared" si="70"/>
        <v>0.20386336866902238</v>
      </c>
      <c r="K772" s="212">
        <f t="shared" si="71"/>
        <v>0.34</v>
      </c>
      <c r="L772" s="214">
        <v>0</v>
      </c>
      <c r="M772" s="213">
        <v>1384.64</v>
      </c>
      <c r="N772" s="213">
        <v>1557.72</v>
      </c>
      <c r="O772" s="242">
        <f t="shared" si="67"/>
        <v>0.50780000000002934</v>
      </c>
      <c r="P772" s="242"/>
      <c r="Q772" s="179"/>
      <c r="R772" s="179"/>
      <c r="S772" s="179"/>
      <c r="T772" s="179"/>
      <c r="U772" s="179"/>
      <c r="V772" s="179"/>
      <c r="W772" s="179"/>
      <c r="X772" s="179"/>
      <c r="Y772" s="179"/>
      <c r="Z772" s="179"/>
      <c r="AA772" s="222"/>
      <c r="AB772" s="222"/>
      <c r="AC772" s="222"/>
      <c r="AD772" s="179"/>
      <c r="AE772" s="179"/>
      <c r="AF772" s="179"/>
      <c r="AG772" s="179"/>
      <c r="AH772" s="179"/>
      <c r="AI772" s="179"/>
      <c r="AJ772" s="179"/>
    </row>
    <row r="773" spans="2:36" x14ac:dyDescent="0.3">
      <c r="B773" s="224">
        <v>85000</v>
      </c>
      <c r="C773" s="209">
        <v>25727</v>
      </c>
      <c r="D773" s="206">
        <f t="shared" si="68"/>
        <v>0.30267058823529414</v>
      </c>
      <c r="E773" s="208">
        <f t="shared" si="69"/>
        <v>0.42</v>
      </c>
      <c r="F773" s="207">
        <v>973.9</v>
      </c>
      <c r="G773" s="207">
        <v>2058.16</v>
      </c>
      <c r="H773" s="207">
        <v>2315.4299999999998</v>
      </c>
      <c r="I773" s="214">
        <v>17342</v>
      </c>
      <c r="J773" s="211">
        <f t="shared" si="70"/>
        <v>0.20402352941176471</v>
      </c>
      <c r="K773" s="212">
        <f t="shared" si="71"/>
        <v>0.34</v>
      </c>
      <c r="L773" s="214">
        <v>0</v>
      </c>
      <c r="M773" s="213">
        <v>1387.36</v>
      </c>
      <c r="N773" s="213">
        <v>1560.78</v>
      </c>
      <c r="O773" s="242">
        <f t="shared" ref="O773:O836" si="72">(C773+F773+H773-C772-F772-H772)/100</f>
        <v>0.50780000000001568</v>
      </c>
      <c r="P773" s="242"/>
      <c r="Q773" s="179"/>
      <c r="R773" s="179"/>
      <c r="S773" s="179"/>
      <c r="T773" s="179"/>
      <c r="U773" s="179"/>
      <c r="V773" s="179"/>
      <c r="W773" s="179"/>
      <c r="X773" s="179"/>
      <c r="Y773" s="179"/>
      <c r="Z773" s="179"/>
      <c r="AA773" s="222"/>
      <c r="AB773" s="222"/>
      <c r="AC773" s="222"/>
      <c r="AD773" s="179"/>
      <c r="AE773" s="179"/>
      <c r="AF773" s="179"/>
      <c r="AG773" s="179"/>
      <c r="AH773" s="179"/>
      <c r="AI773" s="179"/>
      <c r="AJ773" s="179"/>
    </row>
    <row r="774" spans="2:36" x14ac:dyDescent="0.3">
      <c r="B774" s="224">
        <v>85100</v>
      </c>
      <c r="C774" s="209">
        <v>25769</v>
      </c>
      <c r="D774" s="206">
        <f t="shared" si="68"/>
        <v>0.30280846063454758</v>
      </c>
      <c r="E774" s="208">
        <f t="shared" si="69"/>
        <v>0.42</v>
      </c>
      <c r="F774" s="207">
        <v>978.89</v>
      </c>
      <c r="G774" s="207">
        <v>2061.52</v>
      </c>
      <c r="H774" s="207">
        <v>2319.21</v>
      </c>
      <c r="I774" s="214">
        <v>17376</v>
      </c>
      <c r="J774" s="211">
        <f t="shared" si="70"/>
        <v>0.20418331374853113</v>
      </c>
      <c r="K774" s="212">
        <f t="shared" si="71"/>
        <v>0.34</v>
      </c>
      <c r="L774" s="214">
        <v>0</v>
      </c>
      <c r="M774" s="213">
        <v>1390.08</v>
      </c>
      <c r="N774" s="213">
        <v>1563.84</v>
      </c>
      <c r="O774" s="242">
        <f t="shared" si="72"/>
        <v>0.50769999999998616</v>
      </c>
      <c r="P774" s="242"/>
      <c r="Q774" s="179"/>
      <c r="R774" s="179"/>
      <c r="S774" s="179"/>
      <c r="T774" s="179"/>
      <c r="U774" s="179"/>
      <c r="V774" s="179"/>
      <c r="W774" s="179"/>
      <c r="X774" s="179"/>
      <c r="Y774" s="179"/>
      <c r="Z774" s="179"/>
      <c r="AA774" s="222"/>
      <c r="AB774" s="222"/>
      <c r="AC774" s="222"/>
      <c r="AD774" s="179"/>
      <c r="AE774" s="179"/>
      <c r="AF774" s="179"/>
      <c r="AG774" s="179"/>
      <c r="AH774" s="179"/>
      <c r="AI774" s="179"/>
      <c r="AJ774" s="179"/>
    </row>
    <row r="775" spans="2:36" x14ac:dyDescent="0.3">
      <c r="B775" s="224">
        <v>85200</v>
      </c>
      <c r="C775" s="209">
        <v>25811</v>
      </c>
      <c r="D775" s="206">
        <f t="shared" si="68"/>
        <v>0.30294600938967137</v>
      </c>
      <c r="E775" s="208">
        <f t="shared" si="69"/>
        <v>0.42</v>
      </c>
      <c r="F775" s="207">
        <v>983.89</v>
      </c>
      <c r="G775" s="207">
        <v>2064.88</v>
      </c>
      <c r="H775" s="207">
        <v>2322.9899999999998</v>
      </c>
      <c r="I775" s="214">
        <v>17410</v>
      </c>
      <c r="J775" s="211">
        <f t="shared" si="70"/>
        <v>0.20434272300469483</v>
      </c>
      <c r="K775" s="212">
        <f t="shared" si="71"/>
        <v>0.34</v>
      </c>
      <c r="L775" s="214">
        <v>0</v>
      </c>
      <c r="M775" s="213">
        <v>1392.8</v>
      </c>
      <c r="N775" s="213">
        <v>1566.9</v>
      </c>
      <c r="O775" s="242">
        <f t="shared" si="72"/>
        <v>0.50779999999997472</v>
      </c>
      <c r="P775" s="242"/>
      <c r="Q775" s="179"/>
      <c r="R775" s="179"/>
      <c r="S775" s="179"/>
      <c r="T775" s="179"/>
      <c r="U775" s="179"/>
      <c r="V775" s="179"/>
      <c r="W775" s="179"/>
      <c r="X775" s="179"/>
      <c r="Y775" s="179"/>
      <c r="Z775" s="179"/>
      <c r="AA775" s="222"/>
      <c r="AB775" s="222"/>
      <c r="AC775" s="222"/>
      <c r="AD775" s="179"/>
      <c r="AE775" s="179"/>
      <c r="AF775" s="179"/>
      <c r="AG775" s="179"/>
      <c r="AH775" s="179"/>
      <c r="AI775" s="179"/>
      <c r="AJ775" s="179"/>
    </row>
    <row r="776" spans="2:36" x14ac:dyDescent="0.3">
      <c r="B776" s="224">
        <v>85300</v>
      </c>
      <c r="C776" s="209">
        <v>25853</v>
      </c>
      <c r="D776" s="206">
        <f t="shared" si="68"/>
        <v>0.30308323563892148</v>
      </c>
      <c r="E776" s="208">
        <f t="shared" si="69"/>
        <v>0.42</v>
      </c>
      <c r="F776" s="207">
        <v>988.89</v>
      </c>
      <c r="G776" s="207">
        <v>2068.2399999999998</v>
      </c>
      <c r="H776" s="207">
        <v>2326.77</v>
      </c>
      <c r="I776" s="214">
        <v>17444</v>
      </c>
      <c r="J776" s="211">
        <f t="shared" si="70"/>
        <v>0.20450175849941382</v>
      </c>
      <c r="K776" s="212">
        <f t="shared" si="71"/>
        <v>0.34</v>
      </c>
      <c r="L776" s="214">
        <v>0</v>
      </c>
      <c r="M776" s="213">
        <v>1395.52</v>
      </c>
      <c r="N776" s="213">
        <v>1569.96</v>
      </c>
      <c r="O776" s="242">
        <f t="shared" si="72"/>
        <v>0.50780000000000203</v>
      </c>
      <c r="P776" s="242"/>
      <c r="Q776" s="179"/>
      <c r="R776" s="179"/>
      <c r="S776" s="179"/>
      <c r="T776" s="179"/>
      <c r="U776" s="179"/>
      <c r="V776" s="179"/>
      <c r="W776" s="179"/>
      <c r="X776" s="179"/>
      <c r="Y776" s="179"/>
      <c r="Z776" s="179"/>
      <c r="AA776" s="222"/>
      <c r="AB776" s="222"/>
      <c r="AC776" s="222"/>
      <c r="AD776" s="179"/>
      <c r="AE776" s="179"/>
      <c r="AF776" s="179"/>
      <c r="AG776" s="179"/>
      <c r="AH776" s="179"/>
      <c r="AI776" s="179"/>
      <c r="AJ776" s="179"/>
    </row>
    <row r="777" spans="2:36" x14ac:dyDescent="0.3">
      <c r="B777" s="224">
        <v>85400</v>
      </c>
      <c r="C777" s="209">
        <v>25895</v>
      </c>
      <c r="D777" s="206">
        <f t="shared" si="68"/>
        <v>0.3032201405152225</v>
      </c>
      <c r="E777" s="208">
        <f t="shared" si="69"/>
        <v>0.42</v>
      </c>
      <c r="F777" s="207">
        <v>993.89</v>
      </c>
      <c r="G777" s="207">
        <v>2071.6</v>
      </c>
      <c r="H777" s="207">
        <v>2330.5500000000002</v>
      </c>
      <c r="I777" s="214">
        <v>17478</v>
      </c>
      <c r="J777" s="211">
        <f t="shared" si="70"/>
        <v>0.20466042154566744</v>
      </c>
      <c r="K777" s="212">
        <f t="shared" si="71"/>
        <v>0.34</v>
      </c>
      <c r="L777" s="214">
        <v>0</v>
      </c>
      <c r="M777" s="213">
        <v>1398.24</v>
      </c>
      <c r="N777" s="213">
        <v>1573.02</v>
      </c>
      <c r="O777" s="242">
        <f t="shared" si="72"/>
        <v>0.50779999999998837</v>
      </c>
      <c r="P777" s="242"/>
      <c r="Q777" s="179"/>
      <c r="R777" s="179"/>
      <c r="S777" s="179"/>
      <c r="T777" s="179"/>
      <c r="U777" s="179"/>
      <c r="V777" s="179"/>
      <c r="W777" s="179"/>
      <c r="X777" s="179"/>
      <c r="Y777" s="179"/>
      <c r="Z777" s="179"/>
      <c r="AA777" s="222"/>
      <c r="AB777" s="222"/>
      <c r="AC777" s="222"/>
      <c r="AD777" s="179"/>
      <c r="AE777" s="179"/>
      <c r="AF777" s="179"/>
      <c r="AG777" s="179"/>
      <c r="AH777" s="179"/>
      <c r="AI777" s="179"/>
      <c r="AJ777" s="179"/>
    </row>
    <row r="778" spans="2:36" x14ac:dyDescent="0.3">
      <c r="B778" s="224">
        <v>85500</v>
      </c>
      <c r="C778" s="209">
        <v>25937</v>
      </c>
      <c r="D778" s="206">
        <f t="shared" si="68"/>
        <v>0.30335672514619882</v>
      </c>
      <c r="E778" s="208">
        <f t="shared" si="69"/>
        <v>0.42</v>
      </c>
      <c r="F778" s="207">
        <v>998.89</v>
      </c>
      <c r="G778" s="207">
        <v>2074.96</v>
      </c>
      <c r="H778" s="207">
        <v>2334.33</v>
      </c>
      <c r="I778" s="214">
        <v>17512</v>
      </c>
      <c r="J778" s="211">
        <f t="shared" si="70"/>
        <v>0.2048187134502924</v>
      </c>
      <c r="K778" s="212">
        <f t="shared" si="71"/>
        <v>0.34</v>
      </c>
      <c r="L778" s="214">
        <v>0</v>
      </c>
      <c r="M778" s="213">
        <v>1400.96</v>
      </c>
      <c r="N778" s="213">
        <v>1576.08</v>
      </c>
      <c r="O778" s="242">
        <f t="shared" si="72"/>
        <v>0.50780000000001113</v>
      </c>
      <c r="P778" s="242"/>
      <c r="Q778" s="179"/>
      <c r="R778" s="179"/>
      <c r="S778" s="179"/>
      <c r="T778" s="179"/>
      <c r="U778" s="179"/>
      <c r="V778" s="179"/>
      <c r="W778" s="179"/>
      <c r="X778" s="179"/>
      <c r="Y778" s="179"/>
      <c r="Z778" s="179"/>
      <c r="AA778" s="222"/>
      <c r="AB778" s="222"/>
      <c r="AC778" s="222"/>
      <c r="AD778" s="179"/>
      <c r="AE778" s="179"/>
      <c r="AF778" s="179"/>
      <c r="AG778" s="179"/>
      <c r="AH778" s="179"/>
      <c r="AI778" s="179"/>
      <c r="AJ778" s="179"/>
    </row>
    <row r="779" spans="2:36" x14ac:dyDescent="0.3">
      <c r="B779" s="224">
        <v>85600</v>
      </c>
      <c r="C779" s="209">
        <v>25979</v>
      </c>
      <c r="D779" s="206">
        <f t="shared" si="68"/>
        <v>0.3034929906542056</v>
      </c>
      <c r="E779" s="208">
        <f t="shared" si="69"/>
        <v>0.42</v>
      </c>
      <c r="F779" s="207">
        <v>1003.88</v>
      </c>
      <c r="G779" s="207">
        <v>2078.3200000000002</v>
      </c>
      <c r="H779" s="207">
        <v>2338.11</v>
      </c>
      <c r="I779" s="214">
        <v>17548</v>
      </c>
      <c r="J779" s="211">
        <f t="shared" si="70"/>
        <v>0.20499999999999999</v>
      </c>
      <c r="K779" s="212">
        <f t="shared" si="71"/>
        <v>0.36</v>
      </c>
      <c r="L779" s="214">
        <v>0</v>
      </c>
      <c r="M779" s="213">
        <v>1403.84</v>
      </c>
      <c r="N779" s="213">
        <v>1579.32</v>
      </c>
      <c r="O779" s="242">
        <f t="shared" si="72"/>
        <v>0.50770000000001803</v>
      </c>
      <c r="P779" s="242"/>
      <c r="Q779" s="179"/>
      <c r="R779" s="179"/>
      <c r="S779" s="179"/>
      <c r="T779" s="179"/>
      <c r="U779" s="179"/>
      <c r="V779" s="179"/>
      <c r="W779" s="179"/>
      <c r="X779" s="179"/>
      <c r="Y779" s="179"/>
      <c r="Z779" s="179"/>
      <c r="AA779" s="222"/>
      <c r="AB779" s="222"/>
      <c r="AC779" s="222"/>
      <c r="AD779" s="179"/>
      <c r="AE779" s="179"/>
      <c r="AF779" s="179"/>
      <c r="AG779" s="179"/>
      <c r="AH779" s="179"/>
      <c r="AI779" s="179"/>
      <c r="AJ779" s="179"/>
    </row>
    <row r="780" spans="2:36" x14ac:dyDescent="0.3">
      <c r="B780" s="224">
        <v>85700</v>
      </c>
      <c r="C780" s="209">
        <v>26021</v>
      </c>
      <c r="D780" s="206">
        <f t="shared" si="68"/>
        <v>0.30362893815635938</v>
      </c>
      <c r="E780" s="208">
        <f t="shared" si="69"/>
        <v>0.42</v>
      </c>
      <c r="F780" s="207">
        <v>1008.88</v>
      </c>
      <c r="G780" s="207">
        <v>2081.6799999999998</v>
      </c>
      <c r="H780" s="207">
        <v>2341.89</v>
      </c>
      <c r="I780" s="214">
        <v>17582</v>
      </c>
      <c r="J780" s="211">
        <f t="shared" si="70"/>
        <v>0.20515752625437572</v>
      </c>
      <c r="K780" s="212">
        <f t="shared" si="71"/>
        <v>0.34</v>
      </c>
      <c r="L780" s="214">
        <v>0</v>
      </c>
      <c r="M780" s="213">
        <v>1406.56</v>
      </c>
      <c r="N780" s="213">
        <v>1582.38</v>
      </c>
      <c r="O780" s="242">
        <f t="shared" si="72"/>
        <v>0.50780000000000203</v>
      </c>
      <c r="P780" s="242"/>
      <c r="Q780" s="179"/>
      <c r="R780" s="179"/>
      <c r="S780" s="179"/>
      <c r="T780" s="179"/>
      <c r="U780" s="179"/>
      <c r="V780" s="179"/>
      <c r="W780" s="179"/>
      <c r="X780" s="179"/>
      <c r="Y780" s="179"/>
      <c r="Z780" s="179"/>
      <c r="AA780" s="222"/>
      <c r="AB780" s="222"/>
      <c r="AC780" s="222"/>
      <c r="AD780" s="179"/>
      <c r="AE780" s="179"/>
      <c r="AF780" s="179"/>
      <c r="AG780" s="179"/>
      <c r="AH780" s="179"/>
      <c r="AI780" s="179"/>
      <c r="AJ780" s="179"/>
    </row>
    <row r="781" spans="2:36" x14ac:dyDescent="0.3">
      <c r="B781" s="224">
        <v>85800</v>
      </c>
      <c r="C781" s="209">
        <v>26063</v>
      </c>
      <c r="D781" s="206">
        <f t="shared" si="68"/>
        <v>0.30376456876456875</v>
      </c>
      <c r="E781" s="208">
        <f t="shared" si="69"/>
        <v>0.42</v>
      </c>
      <c r="F781" s="207">
        <v>1013.88</v>
      </c>
      <c r="G781" s="207">
        <v>2085.04</v>
      </c>
      <c r="H781" s="207">
        <v>2345.67</v>
      </c>
      <c r="I781" s="214">
        <v>17616</v>
      </c>
      <c r="J781" s="211">
        <f t="shared" si="70"/>
        <v>0.2053146853146853</v>
      </c>
      <c r="K781" s="212">
        <f t="shared" si="71"/>
        <v>0.34</v>
      </c>
      <c r="L781" s="214">
        <v>0</v>
      </c>
      <c r="M781" s="213">
        <v>1409.28</v>
      </c>
      <c r="N781" s="213">
        <v>1585.44</v>
      </c>
      <c r="O781" s="242">
        <f t="shared" si="72"/>
        <v>0.50780000000002934</v>
      </c>
      <c r="P781" s="242"/>
      <c r="Q781" s="179"/>
      <c r="R781" s="179"/>
      <c r="S781" s="179"/>
      <c r="T781" s="179"/>
      <c r="U781" s="179"/>
      <c r="V781" s="179"/>
      <c r="W781" s="179"/>
      <c r="X781" s="179"/>
      <c r="Y781" s="179"/>
      <c r="Z781" s="179"/>
      <c r="AA781" s="222"/>
      <c r="AB781" s="222"/>
      <c r="AC781" s="222"/>
      <c r="AD781" s="179"/>
      <c r="AE781" s="179"/>
      <c r="AF781" s="179"/>
      <c r="AG781" s="179"/>
      <c r="AH781" s="179"/>
      <c r="AI781" s="179"/>
      <c r="AJ781" s="179"/>
    </row>
    <row r="782" spans="2:36" x14ac:dyDescent="0.3">
      <c r="B782" s="224">
        <v>85900</v>
      </c>
      <c r="C782" s="209">
        <v>26105</v>
      </c>
      <c r="D782" s="206">
        <f t="shared" si="68"/>
        <v>0.30389988358556463</v>
      </c>
      <c r="E782" s="208">
        <f t="shared" si="69"/>
        <v>0.42</v>
      </c>
      <c r="F782" s="207">
        <v>1018.88</v>
      </c>
      <c r="G782" s="207">
        <v>2088.4</v>
      </c>
      <c r="H782" s="207">
        <v>2349.4499999999998</v>
      </c>
      <c r="I782" s="214">
        <v>17650</v>
      </c>
      <c r="J782" s="211">
        <f t="shared" si="70"/>
        <v>0.20547147846332944</v>
      </c>
      <c r="K782" s="212">
        <f t="shared" si="71"/>
        <v>0.34</v>
      </c>
      <c r="L782" s="214">
        <v>0</v>
      </c>
      <c r="M782" s="213">
        <v>1412</v>
      </c>
      <c r="N782" s="213">
        <v>1588.5</v>
      </c>
      <c r="O782" s="242">
        <f t="shared" si="72"/>
        <v>0.50780000000001568</v>
      </c>
      <c r="P782" s="242"/>
      <c r="Q782" s="179"/>
      <c r="R782" s="179"/>
      <c r="S782" s="179"/>
      <c r="T782" s="179"/>
      <c r="U782" s="179"/>
      <c r="V782" s="179"/>
      <c r="W782" s="179"/>
      <c r="X782" s="179"/>
      <c r="Y782" s="179"/>
      <c r="Z782" s="179"/>
      <c r="AA782" s="222"/>
      <c r="AB782" s="222"/>
      <c r="AC782" s="222"/>
      <c r="AD782" s="179"/>
      <c r="AE782" s="179"/>
      <c r="AF782" s="179"/>
      <c r="AG782" s="179"/>
      <c r="AH782" s="179"/>
      <c r="AI782" s="179"/>
      <c r="AJ782" s="179"/>
    </row>
    <row r="783" spans="2:36" x14ac:dyDescent="0.3">
      <c r="B783" s="224">
        <v>86000</v>
      </c>
      <c r="C783" s="209">
        <v>26147</v>
      </c>
      <c r="D783" s="206">
        <f t="shared" si="68"/>
        <v>0.30403488372093024</v>
      </c>
      <c r="E783" s="208">
        <f t="shared" si="69"/>
        <v>0.42</v>
      </c>
      <c r="F783" s="207">
        <v>1023.88</v>
      </c>
      <c r="G783" s="207">
        <v>2091.7600000000002</v>
      </c>
      <c r="H783" s="207">
        <v>2353.23</v>
      </c>
      <c r="I783" s="214">
        <v>17684</v>
      </c>
      <c r="J783" s="211">
        <f t="shared" si="70"/>
        <v>0.20562790697674418</v>
      </c>
      <c r="K783" s="212">
        <f t="shared" si="71"/>
        <v>0.34</v>
      </c>
      <c r="L783" s="214">
        <v>0</v>
      </c>
      <c r="M783" s="213">
        <v>1414.72</v>
      </c>
      <c r="N783" s="213">
        <v>1591.56</v>
      </c>
      <c r="O783" s="242">
        <f t="shared" si="72"/>
        <v>0.50780000000000658</v>
      </c>
      <c r="P783" s="242"/>
      <c r="Q783" s="179"/>
      <c r="R783" s="179"/>
      <c r="S783" s="179"/>
      <c r="T783" s="179"/>
      <c r="U783" s="179"/>
      <c r="V783" s="179"/>
      <c r="W783" s="179"/>
      <c r="X783" s="179"/>
      <c r="Y783" s="179"/>
      <c r="Z783" s="179"/>
      <c r="AA783" s="222"/>
      <c r="AB783" s="222"/>
      <c r="AC783" s="222"/>
      <c r="AD783" s="179"/>
      <c r="AE783" s="179"/>
      <c r="AF783" s="179"/>
      <c r="AG783" s="179"/>
      <c r="AH783" s="179"/>
      <c r="AI783" s="179"/>
      <c r="AJ783" s="179"/>
    </row>
    <row r="784" spans="2:36" x14ac:dyDescent="0.3">
      <c r="B784" s="224">
        <v>86100</v>
      </c>
      <c r="C784" s="209">
        <v>26189</v>
      </c>
      <c r="D784" s="206">
        <f t="shared" si="68"/>
        <v>0.30416957026713126</v>
      </c>
      <c r="E784" s="208">
        <f t="shared" si="69"/>
        <v>0.42</v>
      </c>
      <c r="F784" s="207">
        <v>1028.8699999999999</v>
      </c>
      <c r="G784" s="207">
        <v>2095.12</v>
      </c>
      <c r="H784" s="207">
        <v>2357.0100000000002</v>
      </c>
      <c r="I784" s="214">
        <v>17718</v>
      </c>
      <c r="J784" s="211">
        <f t="shared" si="70"/>
        <v>0.20578397212543553</v>
      </c>
      <c r="K784" s="212">
        <f t="shared" si="71"/>
        <v>0.34</v>
      </c>
      <c r="L784" s="214">
        <v>0</v>
      </c>
      <c r="M784" s="213">
        <v>1417.44</v>
      </c>
      <c r="N784" s="213">
        <v>1594.62</v>
      </c>
      <c r="O784" s="242">
        <f t="shared" si="72"/>
        <v>0.50769999999997251</v>
      </c>
      <c r="P784" s="242"/>
      <c r="Q784" s="179"/>
      <c r="R784" s="179"/>
      <c r="S784" s="179"/>
      <c r="T784" s="179"/>
      <c r="U784" s="179"/>
      <c r="V784" s="179"/>
      <c r="W784" s="179"/>
      <c r="X784" s="179"/>
      <c r="Y784" s="179"/>
      <c r="Z784" s="179"/>
      <c r="AA784" s="222"/>
      <c r="AB784" s="222"/>
      <c r="AC784" s="222"/>
      <c r="AD784" s="179"/>
      <c r="AE784" s="179"/>
      <c r="AF784" s="179"/>
      <c r="AG784" s="179"/>
      <c r="AH784" s="179"/>
      <c r="AI784" s="179"/>
      <c r="AJ784" s="179"/>
    </row>
    <row r="785" spans="2:36" x14ac:dyDescent="0.3">
      <c r="B785" s="224">
        <v>86200</v>
      </c>
      <c r="C785" s="209">
        <v>26231</v>
      </c>
      <c r="D785" s="206">
        <f t="shared" si="68"/>
        <v>0.30430394431554525</v>
      </c>
      <c r="E785" s="208">
        <f t="shared" si="69"/>
        <v>0.42</v>
      </c>
      <c r="F785" s="207">
        <v>1033.8699999999999</v>
      </c>
      <c r="G785" s="207">
        <v>2098.48</v>
      </c>
      <c r="H785" s="207">
        <v>2360.79</v>
      </c>
      <c r="I785" s="214">
        <v>17754</v>
      </c>
      <c r="J785" s="211">
        <f t="shared" si="70"/>
        <v>0.20596287703016242</v>
      </c>
      <c r="K785" s="212">
        <f t="shared" si="71"/>
        <v>0.36</v>
      </c>
      <c r="L785" s="214">
        <v>0</v>
      </c>
      <c r="M785" s="213">
        <v>1420.32</v>
      </c>
      <c r="N785" s="213">
        <v>1597.86</v>
      </c>
      <c r="O785" s="242">
        <f t="shared" si="72"/>
        <v>0.50779999999999748</v>
      </c>
      <c r="P785" s="242"/>
      <c r="Q785" s="179"/>
      <c r="R785" s="179"/>
      <c r="S785" s="179"/>
      <c r="T785" s="179"/>
      <c r="U785" s="179"/>
      <c r="V785" s="179"/>
      <c r="W785" s="179"/>
      <c r="X785" s="179"/>
      <c r="Y785" s="179"/>
      <c r="Z785" s="179"/>
      <c r="AA785" s="222"/>
      <c r="AB785" s="222"/>
      <c r="AC785" s="222"/>
      <c r="AD785" s="179"/>
      <c r="AE785" s="179"/>
      <c r="AF785" s="179"/>
      <c r="AG785" s="179"/>
      <c r="AH785" s="179"/>
      <c r="AI785" s="179"/>
      <c r="AJ785" s="179"/>
    </row>
    <row r="786" spans="2:36" x14ac:dyDescent="0.3">
      <c r="B786" s="224">
        <v>86300</v>
      </c>
      <c r="C786" s="209">
        <v>26273</v>
      </c>
      <c r="D786" s="206">
        <f t="shared" si="68"/>
        <v>0.30443800695249129</v>
      </c>
      <c r="E786" s="208">
        <f t="shared" si="69"/>
        <v>0.42</v>
      </c>
      <c r="F786" s="207">
        <v>1038.8699999999999</v>
      </c>
      <c r="G786" s="207">
        <v>2101.84</v>
      </c>
      <c r="H786" s="207">
        <v>2364.5700000000002</v>
      </c>
      <c r="I786" s="214">
        <v>17788</v>
      </c>
      <c r="J786" s="211">
        <f t="shared" si="70"/>
        <v>0.20611819235225956</v>
      </c>
      <c r="K786" s="212">
        <f t="shared" si="71"/>
        <v>0.34</v>
      </c>
      <c r="L786" s="214">
        <v>0</v>
      </c>
      <c r="M786" s="213">
        <v>1423.04</v>
      </c>
      <c r="N786" s="213">
        <v>1600.92</v>
      </c>
      <c r="O786" s="242">
        <f t="shared" si="72"/>
        <v>0.50779999999998837</v>
      </c>
      <c r="P786" s="242"/>
      <c r="Q786" s="179"/>
      <c r="R786" s="179"/>
      <c r="S786" s="179"/>
      <c r="T786" s="179"/>
      <c r="U786" s="179"/>
      <c r="V786" s="179"/>
      <c r="W786" s="179"/>
      <c r="X786" s="179"/>
      <c r="Y786" s="179"/>
      <c r="Z786" s="179"/>
      <c r="AA786" s="222"/>
      <c r="AB786" s="222"/>
      <c r="AC786" s="222"/>
      <c r="AD786" s="179"/>
      <c r="AE786" s="179"/>
      <c r="AF786" s="179"/>
      <c r="AG786" s="179"/>
      <c r="AH786" s="179"/>
      <c r="AI786" s="179"/>
      <c r="AJ786" s="179"/>
    </row>
    <row r="787" spans="2:36" x14ac:dyDescent="0.3">
      <c r="B787" s="224">
        <v>86400</v>
      </c>
      <c r="C787" s="209">
        <v>26315</v>
      </c>
      <c r="D787" s="206">
        <f t="shared" si="68"/>
        <v>0.30457175925925928</v>
      </c>
      <c r="E787" s="208">
        <f t="shared" si="69"/>
        <v>0.42</v>
      </c>
      <c r="F787" s="207">
        <v>1043.8699999999999</v>
      </c>
      <c r="G787" s="207">
        <v>2105.1999999999998</v>
      </c>
      <c r="H787" s="207">
        <v>2368.35</v>
      </c>
      <c r="I787" s="214">
        <v>17822</v>
      </c>
      <c r="J787" s="211">
        <f t="shared" si="70"/>
        <v>0.20627314814814815</v>
      </c>
      <c r="K787" s="212">
        <f t="shared" si="71"/>
        <v>0.34</v>
      </c>
      <c r="L787" s="214">
        <v>0</v>
      </c>
      <c r="M787" s="213">
        <v>1425.76</v>
      </c>
      <c r="N787" s="213">
        <v>1603.98</v>
      </c>
      <c r="O787" s="242">
        <f t="shared" si="72"/>
        <v>0.50779999999997472</v>
      </c>
      <c r="P787" s="242"/>
      <c r="Q787" s="179"/>
      <c r="R787" s="179"/>
      <c r="S787" s="179"/>
      <c r="T787" s="179"/>
      <c r="U787" s="179"/>
      <c r="V787" s="179"/>
      <c r="W787" s="179"/>
      <c r="X787" s="179"/>
      <c r="Y787" s="179"/>
      <c r="Z787" s="179"/>
      <c r="AA787" s="222"/>
      <c r="AB787" s="222"/>
      <c r="AC787" s="222"/>
      <c r="AD787" s="179"/>
      <c r="AE787" s="179"/>
      <c r="AF787" s="179"/>
      <c r="AG787" s="179"/>
      <c r="AH787" s="179"/>
      <c r="AI787" s="179"/>
      <c r="AJ787" s="179"/>
    </row>
    <row r="788" spans="2:36" x14ac:dyDescent="0.3">
      <c r="B788" s="224">
        <v>86500</v>
      </c>
      <c r="C788" s="209">
        <v>26357</v>
      </c>
      <c r="D788" s="206">
        <f t="shared" si="68"/>
        <v>0.30470520231213871</v>
      </c>
      <c r="E788" s="208">
        <f t="shared" si="69"/>
        <v>0.42</v>
      </c>
      <c r="F788" s="207">
        <v>1048.8699999999999</v>
      </c>
      <c r="G788" s="207">
        <v>2108.56</v>
      </c>
      <c r="H788" s="207">
        <v>2372.13</v>
      </c>
      <c r="I788" s="214">
        <v>17856</v>
      </c>
      <c r="J788" s="211">
        <f t="shared" si="70"/>
        <v>0.2064277456647399</v>
      </c>
      <c r="K788" s="212">
        <f t="shared" si="71"/>
        <v>0.34</v>
      </c>
      <c r="L788" s="214">
        <v>0</v>
      </c>
      <c r="M788" s="213">
        <v>1428.48</v>
      </c>
      <c r="N788" s="213">
        <v>1607.04</v>
      </c>
      <c r="O788" s="242">
        <f t="shared" si="72"/>
        <v>0.50780000000000203</v>
      </c>
      <c r="P788" s="242"/>
      <c r="Q788" s="179"/>
      <c r="R788" s="179"/>
      <c r="S788" s="179"/>
      <c r="T788" s="179"/>
      <c r="U788" s="179"/>
      <c r="V788" s="179"/>
      <c r="W788" s="179"/>
      <c r="X788" s="179"/>
      <c r="Y788" s="179"/>
      <c r="Z788" s="179"/>
      <c r="AA788" s="222"/>
      <c r="AB788" s="222"/>
      <c r="AC788" s="222"/>
      <c r="AD788" s="179"/>
      <c r="AE788" s="179"/>
      <c r="AF788" s="179"/>
      <c r="AG788" s="179"/>
      <c r="AH788" s="179"/>
      <c r="AI788" s="179"/>
      <c r="AJ788" s="179"/>
    </row>
    <row r="789" spans="2:36" x14ac:dyDescent="0.3">
      <c r="B789" s="224">
        <v>86600</v>
      </c>
      <c r="C789" s="209">
        <v>26399</v>
      </c>
      <c r="D789" s="206">
        <f t="shared" si="68"/>
        <v>0.30483833718244802</v>
      </c>
      <c r="E789" s="208">
        <f t="shared" si="69"/>
        <v>0.42</v>
      </c>
      <c r="F789" s="207">
        <v>1053.8599999999999</v>
      </c>
      <c r="G789" s="207">
        <v>2111.92</v>
      </c>
      <c r="H789" s="207">
        <v>2375.91</v>
      </c>
      <c r="I789" s="214">
        <v>17892</v>
      </c>
      <c r="J789" s="211">
        <f t="shared" si="70"/>
        <v>0.20660508083140877</v>
      </c>
      <c r="K789" s="212">
        <f t="shared" si="71"/>
        <v>0.36</v>
      </c>
      <c r="L789" s="214">
        <v>0</v>
      </c>
      <c r="M789" s="213">
        <v>1431.36</v>
      </c>
      <c r="N789" s="213">
        <v>1610.28</v>
      </c>
      <c r="O789" s="242">
        <f t="shared" si="72"/>
        <v>0.50770000000000437</v>
      </c>
      <c r="P789" s="242"/>
      <c r="Q789" s="179"/>
      <c r="R789" s="179"/>
      <c r="S789" s="179"/>
      <c r="T789" s="179"/>
      <c r="U789" s="179"/>
      <c r="V789" s="179"/>
      <c r="W789" s="179"/>
      <c r="X789" s="179"/>
      <c r="Y789" s="179"/>
      <c r="Z789" s="179"/>
      <c r="AA789" s="222"/>
      <c r="AB789" s="222"/>
      <c r="AC789" s="222"/>
      <c r="AD789" s="179"/>
      <c r="AE789" s="179"/>
      <c r="AF789" s="179"/>
      <c r="AG789" s="179"/>
      <c r="AH789" s="179"/>
      <c r="AI789" s="179"/>
      <c r="AJ789" s="179"/>
    </row>
    <row r="790" spans="2:36" x14ac:dyDescent="0.3">
      <c r="B790" s="224">
        <v>86700</v>
      </c>
      <c r="C790" s="209">
        <v>26441</v>
      </c>
      <c r="D790" s="206">
        <f t="shared" si="68"/>
        <v>0.30497116493656284</v>
      </c>
      <c r="E790" s="208">
        <f t="shared" si="69"/>
        <v>0.42</v>
      </c>
      <c r="F790" s="207">
        <v>1058.8599999999999</v>
      </c>
      <c r="G790" s="207">
        <v>2115.2800000000002</v>
      </c>
      <c r="H790" s="207">
        <v>2379.69</v>
      </c>
      <c r="I790" s="214">
        <v>17926</v>
      </c>
      <c r="J790" s="211">
        <f t="shared" si="70"/>
        <v>0.20675893886966551</v>
      </c>
      <c r="K790" s="212">
        <f t="shared" si="71"/>
        <v>0.34</v>
      </c>
      <c r="L790" s="214">
        <v>0</v>
      </c>
      <c r="M790" s="213">
        <v>1434.08</v>
      </c>
      <c r="N790" s="213">
        <v>1613.34</v>
      </c>
      <c r="O790" s="242">
        <f t="shared" si="72"/>
        <v>0.50779999999999748</v>
      </c>
      <c r="P790" s="242"/>
      <c r="Q790" s="179"/>
      <c r="R790" s="179"/>
      <c r="S790" s="179"/>
      <c r="T790" s="179"/>
      <c r="U790" s="179"/>
      <c r="V790" s="179"/>
      <c r="W790" s="179"/>
      <c r="X790" s="179"/>
      <c r="Y790" s="179"/>
      <c r="Z790" s="179"/>
      <c r="AA790" s="222"/>
      <c r="AB790" s="222"/>
      <c r="AC790" s="222"/>
      <c r="AD790" s="179"/>
      <c r="AE790" s="179"/>
      <c r="AF790" s="179"/>
      <c r="AG790" s="179"/>
      <c r="AH790" s="179"/>
      <c r="AI790" s="179"/>
      <c r="AJ790" s="179"/>
    </row>
    <row r="791" spans="2:36" x14ac:dyDescent="0.3">
      <c r="B791" s="224">
        <v>86800</v>
      </c>
      <c r="C791" s="209">
        <v>26483</v>
      </c>
      <c r="D791" s="206">
        <f t="shared" si="68"/>
        <v>0.30510368663594473</v>
      </c>
      <c r="E791" s="208">
        <f t="shared" si="69"/>
        <v>0.42</v>
      </c>
      <c r="F791" s="207">
        <v>1063.8599999999999</v>
      </c>
      <c r="G791" s="207">
        <v>2118.64</v>
      </c>
      <c r="H791" s="207">
        <v>2383.4699999999998</v>
      </c>
      <c r="I791" s="214">
        <v>17960</v>
      </c>
      <c r="J791" s="211">
        <f t="shared" si="70"/>
        <v>0.20691244239631337</v>
      </c>
      <c r="K791" s="212">
        <f t="shared" si="71"/>
        <v>0.34</v>
      </c>
      <c r="L791" s="214">
        <v>0</v>
      </c>
      <c r="M791" s="213">
        <v>1436.8</v>
      </c>
      <c r="N791" s="213">
        <v>1616.4</v>
      </c>
      <c r="O791" s="242">
        <f t="shared" si="72"/>
        <v>0.50780000000002024</v>
      </c>
      <c r="P791" s="242"/>
      <c r="Q791" s="179"/>
      <c r="R791" s="179"/>
      <c r="S791" s="179"/>
      <c r="T791" s="179"/>
      <c r="U791" s="179"/>
      <c r="V791" s="179"/>
      <c r="W791" s="179"/>
      <c r="X791" s="179"/>
      <c r="Y791" s="179"/>
      <c r="Z791" s="179"/>
      <c r="AA791" s="222"/>
      <c r="AB791" s="222"/>
      <c r="AC791" s="222"/>
      <c r="AD791" s="179"/>
      <c r="AE791" s="179"/>
      <c r="AF791" s="179"/>
      <c r="AG791" s="179"/>
      <c r="AH791" s="179"/>
      <c r="AI791" s="179"/>
      <c r="AJ791" s="179"/>
    </row>
    <row r="792" spans="2:36" x14ac:dyDescent="0.3">
      <c r="B792" s="224">
        <v>86900</v>
      </c>
      <c r="C792" s="209">
        <v>26525</v>
      </c>
      <c r="D792" s="206">
        <f t="shared" ref="D792:D855" si="73">C792/B792</f>
        <v>0.30523590333716916</v>
      </c>
      <c r="E792" s="208">
        <f t="shared" ref="E792:E855" si="74">(C792-C791)/(B792-B791)</f>
        <v>0.42</v>
      </c>
      <c r="F792" s="207">
        <v>1068.8599999999999</v>
      </c>
      <c r="G792" s="207">
        <v>2122</v>
      </c>
      <c r="H792" s="207">
        <v>2387.25</v>
      </c>
      <c r="I792" s="214">
        <v>17994</v>
      </c>
      <c r="J792" s="211">
        <f t="shared" si="70"/>
        <v>0.20706559263521288</v>
      </c>
      <c r="K792" s="212">
        <f t="shared" si="71"/>
        <v>0.34</v>
      </c>
      <c r="L792" s="214">
        <v>0</v>
      </c>
      <c r="M792" s="213">
        <v>1439.52</v>
      </c>
      <c r="N792" s="213">
        <v>1619.46</v>
      </c>
      <c r="O792" s="242">
        <f t="shared" si="72"/>
        <v>0.50780000000001113</v>
      </c>
      <c r="P792" s="242"/>
      <c r="Q792" s="179"/>
      <c r="R792" s="179"/>
      <c r="S792" s="179"/>
      <c r="T792" s="179"/>
      <c r="U792" s="179"/>
      <c r="V792" s="179"/>
      <c r="W792" s="179"/>
      <c r="X792" s="179"/>
      <c r="Y792" s="179"/>
      <c r="Z792" s="179"/>
      <c r="AA792" s="222"/>
      <c r="AB792" s="222"/>
      <c r="AC792" s="222"/>
      <c r="AD792" s="179"/>
      <c r="AE792" s="179"/>
      <c r="AF792" s="179"/>
      <c r="AG792" s="179"/>
      <c r="AH792" s="179"/>
      <c r="AI792" s="179"/>
      <c r="AJ792" s="179"/>
    </row>
    <row r="793" spans="2:36" x14ac:dyDescent="0.3">
      <c r="B793" s="224">
        <v>87000</v>
      </c>
      <c r="C793" s="209">
        <v>26567</v>
      </c>
      <c r="D793" s="206">
        <f t="shared" si="73"/>
        <v>0.30536781609195401</v>
      </c>
      <c r="E793" s="208">
        <f t="shared" si="74"/>
        <v>0.42</v>
      </c>
      <c r="F793" s="207">
        <v>1073.8599999999999</v>
      </c>
      <c r="G793" s="207">
        <v>2125.36</v>
      </c>
      <c r="H793" s="207">
        <v>2391.0300000000002</v>
      </c>
      <c r="I793" s="214">
        <v>18030</v>
      </c>
      <c r="J793" s="211">
        <f t="shared" si="70"/>
        <v>0.20724137931034484</v>
      </c>
      <c r="K793" s="212">
        <f t="shared" si="71"/>
        <v>0.36</v>
      </c>
      <c r="L793" s="214">
        <v>0</v>
      </c>
      <c r="M793" s="213">
        <v>1442.4</v>
      </c>
      <c r="N793" s="213">
        <v>1622.7</v>
      </c>
      <c r="O793" s="242">
        <f t="shared" si="72"/>
        <v>0.50779999999999748</v>
      </c>
      <c r="P793" s="242"/>
      <c r="Q793" s="179"/>
      <c r="R793" s="179"/>
      <c r="S793" s="179"/>
      <c r="T793" s="179"/>
      <c r="U793" s="179"/>
      <c r="V793" s="179"/>
      <c r="W793" s="179"/>
      <c r="X793" s="179"/>
      <c r="Y793" s="179"/>
      <c r="Z793" s="179"/>
      <c r="AA793" s="222"/>
      <c r="AB793" s="222"/>
      <c r="AC793" s="222"/>
      <c r="AD793" s="179"/>
      <c r="AE793" s="179"/>
      <c r="AF793" s="179"/>
      <c r="AG793" s="179"/>
      <c r="AH793" s="179"/>
      <c r="AI793" s="179"/>
      <c r="AJ793" s="179"/>
    </row>
    <row r="794" spans="2:36" x14ac:dyDescent="0.3">
      <c r="B794" s="224">
        <v>87100</v>
      </c>
      <c r="C794" s="209">
        <v>26609</v>
      </c>
      <c r="D794" s="206">
        <f t="shared" si="73"/>
        <v>0.30549942594718715</v>
      </c>
      <c r="E794" s="208">
        <f t="shared" si="74"/>
        <v>0.42</v>
      </c>
      <c r="F794" s="207">
        <v>1078.8499999999999</v>
      </c>
      <c r="G794" s="207">
        <v>2128.7199999999998</v>
      </c>
      <c r="H794" s="207">
        <v>2394.81</v>
      </c>
      <c r="I794" s="214">
        <v>18064</v>
      </c>
      <c r="J794" s="211">
        <f t="shared" si="70"/>
        <v>0.20739380022962112</v>
      </c>
      <c r="K794" s="212">
        <f t="shared" si="71"/>
        <v>0.34</v>
      </c>
      <c r="L794" s="214">
        <v>0</v>
      </c>
      <c r="M794" s="213">
        <v>1445.12</v>
      </c>
      <c r="N794" s="213">
        <v>1625.76</v>
      </c>
      <c r="O794" s="242">
        <f t="shared" si="72"/>
        <v>0.50769999999999982</v>
      </c>
      <c r="P794" s="242"/>
      <c r="Q794" s="179"/>
      <c r="R794" s="179"/>
      <c r="S794" s="179"/>
      <c r="T794" s="179"/>
      <c r="U794" s="179"/>
      <c r="V794" s="179"/>
      <c r="W794" s="179"/>
      <c r="X794" s="179"/>
      <c r="Y794" s="179"/>
      <c r="Z794" s="179"/>
      <c r="AA794" s="222"/>
      <c r="AB794" s="222"/>
      <c r="AC794" s="222"/>
      <c r="AD794" s="179"/>
      <c r="AE794" s="179"/>
      <c r="AF794" s="179"/>
      <c r="AG794" s="179"/>
      <c r="AH794" s="179"/>
      <c r="AI794" s="179"/>
      <c r="AJ794" s="179"/>
    </row>
    <row r="795" spans="2:36" x14ac:dyDescent="0.3">
      <c r="B795" s="224">
        <v>87200</v>
      </c>
      <c r="C795" s="209">
        <v>26651</v>
      </c>
      <c r="D795" s="206">
        <f t="shared" si="73"/>
        <v>0.3056307339449541</v>
      </c>
      <c r="E795" s="208">
        <f t="shared" si="74"/>
        <v>0.42</v>
      </c>
      <c r="F795" s="207">
        <v>1083.8499999999999</v>
      </c>
      <c r="G795" s="207">
        <v>2132.08</v>
      </c>
      <c r="H795" s="207">
        <v>2398.59</v>
      </c>
      <c r="I795" s="214">
        <v>18098</v>
      </c>
      <c r="J795" s="211">
        <f t="shared" si="70"/>
        <v>0.20754587155963303</v>
      </c>
      <c r="K795" s="212">
        <f t="shared" si="71"/>
        <v>0.34</v>
      </c>
      <c r="L795" s="214">
        <v>0</v>
      </c>
      <c r="M795" s="213">
        <v>1447.84</v>
      </c>
      <c r="N795" s="213">
        <v>1628.82</v>
      </c>
      <c r="O795" s="242">
        <f t="shared" si="72"/>
        <v>0.50779999999998837</v>
      </c>
      <c r="P795" s="242"/>
      <c r="Q795" s="179"/>
      <c r="R795" s="179"/>
      <c r="S795" s="179"/>
      <c r="T795" s="179"/>
      <c r="U795" s="179"/>
      <c r="V795" s="179"/>
      <c r="W795" s="179"/>
      <c r="X795" s="179"/>
      <c r="Y795" s="179"/>
      <c r="Z795" s="179"/>
      <c r="AA795" s="222"/>
      <c r="AB795" s="222"/>
      <c r="AC795" s="222"/>
      <c r="AD795" s="179"/>
      <c r="AE795" s="179"/>
      <c r="AF795" s="179"/>
      <c r="AG795" s="179"/>
      <c r="AH795" s="179"/>
      <c r="AI795" s="179"/>
      <c r="AJ795" s="179"/>
    </row>
    <row r="796" spans="2:36" x14ac:dyDescent="0.3">
      <c r="B796" s="224">
        <v>87300</v>
      </c>
      <c r="C796" s="209">
        <v>26693</v>
      </c>
      <c r="D796" s="206">
        <f t="shared" si="73"/>
        <v>0.30576174112256588</v>
      </c>
      <c r="E796" s="208">
        <f t="shared" si="74"/>
        <v>0.42</v>
      </c>
      <c r="F796" s="207">
        <v>1088.8499999999999</v>
      </c>
      <c r="G796" s="207">
        <v>2135.44</v>
      </c>
      <c r="H796" s="207">
        <v>2402.37</v>
      </c>
      <c r="I796" s="214">
        <v>18132</v>
      </c>
      <c r="J796" s="211">
        <f t="shared" si="70"/>
        <v>0.20769759450171821</v>
      </c>
      <c r="K796" s="212">
        <f t="shared" si="71"/>
        <v>0.34</v>
      </c>
      <c r="L796" s="214">
        <v>0</v>
      </c>
      <c r="M796" s="213">
        <v>1450.56</v>
      </c>
      <c r="N796" s="213">
        <v>1631.88</v>
      </c>
      <c r="O796" s="242">
        <f t="shared" si="72"/>
        <v>0.50779999999997472</v>
      </c>
      <c r="P796" s="242"/>
      <c r="Q796" s="179"/>
      <c r="R796" s="179"/>
      <c r="S796" s="179"/>
      <c r="T796" s="179"/>
      <c r="U796" s="179"/>
      <c r="V796" s="179"/>
      <c r="W796" s="179"/>
      <c r="X796" s="179"/>
      <c r="Y796" s="179"/>
      <c r="Z796" s="179"/>
      <c r="AA796" s="222"/>
      <c r="AB796" s="222"/>
      <c r="AC796" s="222"/>
      <c r="AD796" s="179"/>
      <c r="AE796" s="179"/>
      <c r="AF796" s="179"/>
      <c r="AG796" s="179"/>
      <c r="AH796" s="179"/>
      <c r="AI796" s="179"/>
      <c r="AJ796" s="179"/>
    </row>
    <row r="797" spans="2:36" x14ac:dyDescent="0.3">
      <c r="B797" s="224">
        <v>87400</v>
      </c>
      <c r="C797" s="209">
        <v>26735</v>
      </c>
      <c r="D797" s="206">
        <f t="shared" si="73"/>
        <v>0.30589244851258579</v>
      </c>
      <c r="E797" s="208">
        <f t="shared" si="74"/>
        <v>0.42</v>
      </c>
      <c r="F797" s="207">
        <v>1093.8499999999999</v>
      </c>
      <c r="G797" s="207">
        <v>2138.8000000000002</v>
      </c>
      <c r="H797" s="207">
        <v>2406.15</v>
      </c>
      <c r="I797" s="214">
        <v>18168</v>
      </c>
      <c r="J797" s="211">
        <f t="shared" si="70"/>
        <v>0.20787185354691076</v>
      </c>
      <c r="K797" s="212">
        <f t="shared" si="71"/>
        <v>0.36</v>
      </c>
      <c r="L797" s="214">
        <v>0</v>
      </c>
      <c r="M797" s="213">
        <v>1453.44</v>
      </c>
      <c r="N797" s="213">
        <v>1635.12</v>
      </c>
      <c r="O797" s="242">
        <f t="shared" si="72"/>
        <v>0.50780000000000203</v>
      </c>
      <c r="P797" s="242"/>
      <c r="Q797" s="179"/>
      <c r="R797" s="179"/>
      <c r="S797" s="179"/>
      <c r="T797" s="179"/>
      <c r="U797" s="179"/>
      <c r="V797" s="179"/>
      <c r="W797" s="179"/>
      <c r="X797" s="179"/>
      <c r="Y797" s="179"/>
      <c r="Z797" s="179"/>
      <c r="AA797" s="222"/>
      <c r="AB797" s="222"/>
      <c r="AC797" s="222"/>
      <c r="AD797" s="179"/>
      <c r="AE797" s="179"/>
      <c r="AF797" s="179"/>
      <c r="AG797" s="179"/>
      <c r="AH797" s="179"/>
      <c r="AI797" s="179"/>
      <c r="AJ797" s="179"/>
    </row>
    <row r="798" spans="2:36" x14ac:dyDescent="0.3">
      <c r="B798" s="224">
        <v>87500</v>
      </c>
      <c r="C798" s="209">
        <v>26777</v>
      </c>
      <c r="D798" s="206">
        <f t="shared" si="73"/>
        <v>0.30602285714285715</v>
      </c>
      <c r="E798" s="208">
        <f t="shared" si="74"/>
        <v>0.42</v>
      </c>
      <c r="F798" s="207">
        <v>1098.8499999999999</v>
      </c>
      <c r="G798" s="207">
        <v>2142.16</v>
      </c>
      <c r="H798" s="207">
        <v>2409.9299999999998</v>
      </c>
      <c r="I798" s="214">
        <v>18202</v>
      </c>
      <c r="J798" s="211">
        <f t="shared" si="70"/>
        <v>0.20802285714285715</v>
      </c>
      <c r="K798" s="212">
        <f t="shared" si="71"/>
        <v>0.34</v>
      </c>
      <c r="L798" s="214">
        <v>0</v>
      </c>
      <c r="M798" s="213">
        <v>1456.16</v>
      </c>
      <c r="N798" s="213">
        <v>1638.18</v>
      </c>
      <c r="O798" s="242">
        <f t="shared" si="72"/>
        <v>0.50779999999998837</v>
      </c>
      <c r="P798" s="242"/>
      <c r="Q798" s="179"/>
      <c r="R798" s="179"/>
      <c r="S798" s="179"/>
      <c r="T798" s="179"/>
      <c r="U798" s="179"/>
      <c r="V798" s="179"/>
      <c r="W798" s="179"/>
      <c r="X798" s="179"/>
      <c r="Y798" s="179"/>
      <c r="Z798" s="179"/>
      <c r="AA798" s="222"/>
      <c r="AB798" s="222"/>
      <c r="AC798" s="222"/>
      <c r="AD798" s="179"/>
      <c r="AE798" s="179"/>
      <c r="AF798" s="179"/>
      <c r="AG798" s="179"/>
      <c r="AH798" s="179"/>
      <c r="AI798" s="179"/>
      <c r="AJ798" s="179"/>
    </row>
    <row r="799" spans="2:36" x14ac:dyDescent="0.3">
      <c r="B799" s="224">
        <v>87600</v>
      </c>
      <c r="C799" s="209">
        <v>26819</v>
      </c>
      <c r="D799" s="206">
        <f t="shared" si="73"/>
        <v>0.30615296803652969</v>
      </c>
      <c r="E799" s="208">
        <f t="shared" si="74"/>
        <v>0.42</v>
      </c>
      <c r="F799" s="207">
        <v>1103.8399999999999</v>
      </c>
      <c r="G799" s="207">
        <v>2145.52</v>
      </c>
      <c r="H799" s="207">
        <v>2413.71</v>
      </c>
      <c r="I799" s="214">
        <v>18236</v>
      </c>
      <c r="J799" s="211">
        <f t="shared" si="70"/>
        <v>0.20817351598173517</v>
      </c>
      <c r="K799" s="212">
        <f t="shared" si="71"/>
        <v>0.34</v>
      </c>
      <c r="L799" s="214">
        <v>0</v>
      </c>
      <c r="M799" s="213">
        <v>1458.88</v>
      </c>
      <c r="N799" s="213">
        <v>1641.24</v>
      </c>
      <c r="O799" s="242">
        <f t="shared" si="72"/>
        <v>0.50769999999999527</v>
      </c>
      <c r="P799" s="242"/>
      <c r="Q799" s="179"/>
      <c r="R799" s="179"/>
      <c r="S799" s="179"/>
      <c r="T799" s="179"/>
      <c r="U799" s="179"/>
      <c r="V799" s="179"/>
      <c r="W799" s="179"/>
      <c r="X799" s="179"/>
      <c r="Y799" s="179"/>
      <c r="Z799" s="179"/>
      <c r="AA799" s="222"/>
      <c r="AB799" s="222"/>
      <c r="AC799" s="222"/>
      <c r="AD799" s="179"/>
      <c r="AE799" s="179"/>
      <c r="AF799" s="179"/>
      <c r="AG799" s="179"/>
      <c r="AH799" s="179"/>
      <c r="AI799" s="179"/>
      <c r="AJ799" s="179"/>
    </row>
    <row r="800" spans="2:36" x14ac:dyDescent="0.3">
      <c r="B800" s="224">
        <v>87700</v>
      </c>
      <c r="C800" s="209">
        <v>26861</v>
      </c>
      <c r="D800" s="206">
        <f t="shared" si="73"/>
        <v>0.30628278221208666</v>
      </c>
      <c r="E800" s="208">
        <f t="shared" si="74"/>
        <v>0.42</v>
      </c>
      <c r="F800" s="207">
        <v>1108.8399999999999</v>
      </c>
      <c r="G800" s="207">
        <v>2148.88</v>
      </c>
      <c r="H800" s="207">
        <v>2417.4899999999998</v>
      </c>
      <c r="I800" s="214">
        <v>18272</v>
      </c>
      <c r="J800" s="211">
        <f t="shared" si="70"/>
        <v>0.20834663625997721</v>
      </c>
      <c r="K800" s="212">
        <f t="shared" si="71"/>
        <v>0.36</v>
      </c>
      <c r="L800" s="214">
        <v>0</v>
      </c>
      <c r="M800" s="213">
        <v>1461.76</v>
      </c>
      <c r="N800" s="213">
        <v>1644.48</v>
      </c>
      <c r="O800" s="242">
        <f t="shared" si="72"/>
        <v>0.50780000000001568</v>
      </c>
      <c r="P800" s="242"/>
      <c r="Q800" s="179"/>
      <c r="R800" s="179"/>
      <c r="S800" s="179"/>
      <c r="T800" s="179"/>
      <c r="U800" s="179"/>
      <c r="V800" s="179"/>
      <c r="W800" s="179"/>
      <c r="X800" s="179"/>
      <c r="Y800" s="179"/>
      <c r="Z800" s="179"/>
      <c r="AA800" s="222"/>
      <c r="AB800" s="222"/>
      <c r="AC800" s="222"/>
      <c r="AD800" s="179"/>
      <c r="AE800" s="179"/>
      <c r="AF800" s="179"/>
      <c r="AG800" s="179"/>
      <c r="AH800" s="179"/>
      <c r="AI800" s="179"/>
      <c r="AJ800" s="179"/>
    </row>
    <row r="801" spans="2:36" x14ac:dyDescent="0.3">
      <c r="B801" s="224">
        <v>87800</v>
      </c>
      <c r="C801" s="209">
        <v>26903</v>
      </c>
      <c r="D801" s="206">
        <f t="shared" si="73"/>
        <v>0.30641230068337127</v>
      </c>
      <c r="E801" s="208">
        <f t="shared" si="74"/>
        <v>0.42</v>
      </c>
      <c r="F801" s="207">
        <v>1113.8399999999999</v>
      </c>
      <c r="G801" s="207">
        <v>2152.2399999999998</v>
      </c>
      <c r="H801" s="207">
        <v>2421.27</v>
      </c>
      <c r="I801" s="214">
        <v>18306</v>
      </c>
      <c r="J801" s="211">
        <f t="shared" si="70"/>
        <v>0.20849658314350797</v>
      </c>
      <c r="K801" s="212">
        <f t="shared" si="71"/>
        <v>0.34</v>
      </c>
      <c r="L801" s="214">
        <v>0</v>
      </c>
      <c r="M801" s="213">
        <v>1464.48</v>
      </c>
      <c r="N801" s="213">
        <v>1647.54</v>
      </c>
      <c r="O801" s="242">
        <f t="shared" si="72"/>
        <v>0.50780000000000658</v>
      </c>
      <c r="P801" s="242"/>
      <c r="Q801" s="179"/>
      <c r="R801" s="179"/>
      <c r="S801" s="179"/>
      <c r="T801" s="179"/>
      <c r="U801" s="179"/>
      <c r="V801" s="179"/>
      <c r="W801" s="179"/>
      <c r="X801" s="179"/>
      <c r="Y801" s="179"/>
      <c r="Z801" s="179"/>
      <c r="AA801" s="222"/>
      <c r="AB801" s="222"/>
      <c r="AC801" s="222"/>
      <c r="AD801" s="179"/>
      <c r="AE801" s="179"/>
      <c r="AF801" s="179"/>
      <c r="AG801" s="179"/>
      <c r="AH801" s="179"/>
      <c r="AI801" s="179"/>
      <c r="AJ801" s="179"/>
    </row>
    <row r="802" spans="2:36" x14ac:dyDescent="0.3">
      <c r="B802" s="224">
        <v>87900</v>
      </c>
      <c r="C802" s="209">
        <v>26945</v>
      </c>
      <c r="D802" s="206">
        <f t="shared" si="73"/>
        <v>0.30654152445961319</v>
      </c>
      <c r="E802" s="208">
        <f t="shared" si="74"/>
        <v>0.42</v>
      </c>
      <c r="F802" s="207">
        <v>1118.8399999999999</v>
      </c>
      <c r="G802" s="207">
        <v>2155.6</v>
      </c>
      <c r="H802" s="207">
        <v>2425.0500000000002</v>
      </c>
      <c r="I802" s="214">
        <v>18342</v>
      </c>
      <c r="J802" s="211">
        <f t="shared" si="70"/>
        <v>0.20866894197952218</v>
      </c>
      <c r="K802" s="212">
        <f t="shared" si="71"/>
        <v>0.36</v>
      </c>
      <c r="L802" s="214">
        <v>0</v>
      </c>
      <c r="M802" s="213">
        <v>1467.36</v>
      </c>
      <c r="N802" s="213">
        <v>1650.78</v>
      </c>
      <c r="O802" s="242">
        <f t="shared" si="72"/>
        <v>0.50779999999999292</v>
      </c>
      <c r="P802" s="242"/>
      <c r="Q802" s="179"/>
      <c r="R802" s="179"/>
      <c r="S802" s="179"/>
      <c r="T802" s="179"/>
      <c r="U802" s="179"/>
      <c r="V802" s="179"/>
      <c r="W802" s="179"/>
      <c r="X802" s="179"/>
      <c r="Y802" s="179"/>
      <c r="Z802" s="179"/>
      <c r="AA802" s="222"/>
      <c r="AB802" s="222"/>
      <c r="AC802" s="222"/>
      <c r="AD802" s="179"/>
      <c r="AE802" s="179"/>
      <c r="AF802" s="179"/>
      <c r="AG802" s="179"/>
      <c r="AH802" s="179"/>
      <c r="AI802" s="179"/>
      <c r="AJ802" s="179"/>
    </row>
    <row r="803" spans="2:36" x14ac:dyDescent="0.3">
      <c r="B803" s="224">
        <v>88000</v>
      </c>
      <c r="C803" s="209">
        <v>26987</v>
      </c>
      <c r="D803" s="206">
        <f t="shared" si="73"/>
        <v>0.30667045454545455</v>
      </c>
      <c r="E803" s="208">
        <f t="shared" si="74"/>
        <v>0.42</v>
      </c>
      <c r="F803" s="207">
        <v>1123.8399999999999</v>
      </c>
      <c r="G803" s="207">
        <v>2158.96</v>
      </c>
      <c r="H803" s="207">
        <v>2428.83</v>
      </c>
      <c r="I803" s="214">
        <v>18376</v>
      </c>
      <c r="J803" s="211">
        <f t="shared" si="70"/>
        <v>0.20881818181818182</v>
      </c>
      <c r="K803" s="212">
        <f t="shared" si="71"/>
        <v>0.34</v>
      </c>
      <c r="L803" s="214">
        <v>0</v>
      </c>
      <c r="M803" s="213">
        <v>1470.08</v>
      </c>
      <c r="N803" s="213">
        <v>1653.84</v>
      </c>
      <c r="O803" s="242">
        <f t="shared" si="72"/>
        <v>0.50779999999997927</v>
      </c>
      <c r="P803" s="242"/>
      <c r="Q803" s="179"/>
      <c r="R803" s="179"/>
      <c r="S803" s="179"/>
      <c r="T803" s="179"/>
      <c r="U803" s="179"/>
      <c r="V803" s="179"/>
      <c r="W803" s="179"/>
      <c r="X803" s="179"/>
      <c r="Y803" s="179"/>
      <c r="Z803" s="179"/>
      <c r="AA803" s="222"/>
      <c r="AB803" s="222"/>
      <c r="AC803" s="222"/>
      <c r="AD803" s="179"/>
      <c r="AE803" s="179"/>
      <c r="AF803" s="179"/>
      <c r="AG803" s="179"/>
      <c r="AH803" s="179"/>
      <c r="AI803" s="179"/>
      <c r="AJ803" s="179"/>
    </row>
    <row r="804" spans="2:36" x14ac:dyDescent="0.3">
      <c r="B804" s="224">
        <v>88100</v>
      </c>
      <c r="C804" s="209">
        <v>27029</v>
      </c>
      <c r="D804" s="206">
        <f t="shared" si="73"/>
        <v>0.30679909194097615</v>
      </c>
      <c r="E804" s="208">
        <f t="shared" si="74"/>
        <v>0.42</v>
      </c>
      <c r="F804" s="207">
        <v>1128.83</v>
      </c>
      <c r="G804" s="207">
        <v>2162.3200000000002</v>
      </c>
      <c r="H804" s="207">
        <v>2432.61</v>
      </c>
      <c r="I804" s="214">
        <v>18410</v>
      </c>
      <c r="J804" s="211">
        <f t="shared" si="70"/>
        <v>0.20896708286038593</v>
      </c>
      <c r="K804" s="212">
        <f t="shared" si="71"/>
        <v>0.34</v>
      </c>
      <c r="L804" s="214">
        <v>0</v>
      </c>
      <c r="M804" s="213">
        <v>1472.8</v>
      </c>
      <c r="N804" s="213">
        <v>1656.9</v>
      </c>
      <c r="O804" s="242">
        <f t="shared" si="72"/>
        <v>0.50770000000002258</v>
      </c>
      <c r="P804" s="242"/>
      <c r="Q804" s="179"/>
      <c r="R804" s="179"/>
      <c r="S804" s="179"/>
      <c r="T804" s="179"/>
      <c r="U804" s="179"/>
      <c r="V804" s="179"/>
      <c r="W804" s="179"/>
      <c r="X804" s="179"/>
      <c r="Y804" s="179"/>
      <c r="Z804" s="179"/>
      <c r="AA804" s="222"/>
      <c r="AB804" s="222"/>
      <c r="AC804" s="222"/>
      <c r="AD804" s="179"/>
      <c r="AE804" s="179"/>
      <c r="AF804" s="179"/>
      <c r="AG804" s="179"/>
      <c r="AH804" s="179"/>
      <c r="AI804" s="179"/>
      <c r="AJ804" s="179"/>
    </row>
    <row r="805" spans="2:36" x14ac:dyDescent="0.3">
      <c r="B805" s="224">
        <v>88200</v>
      </c>
      <c r="C805" s="209">
        <v>27071</v>
      </c>
      <c r="D805" s="206">
        <f t="shared" si="73"/>
        <v>0.30692743764172337</v>
      </c>
      <c r="E805" s="208">
        <f t="shared" si="74"/>
        <v>0.42</v>
      </c>
      <c r="F805" s="207">
        <v>1133.83</v>
      </c>
      <c r="G805" s="207">
        <v>2165.6799999999998</v>
      </c>
      <c r="H805" s="207">
        <v>2436.39</v>
      </c>
      <c r="I805" s="214">
        <v>18446</v>
      </c>
      <c r="J805" s="211">
        <f t="shared" si="70"/>
        <v>0.20913832199546487</v>
      </c>
      <c r="K805" s="212">
        <f t="shared" si="71"/>
        <v>0.36</v>
      </c>
      <c r="L805" s="214">
        <v>0</v>
      </c>
      <c r="M805" s="213">
        <v>1475.68</v>
      </c>
      <c r="N805" s="213">
        <v>1660.14</v>
      </c>
      <c r="O805" s="242">
        <f t="shared" si="72"/>
        <v>0.50780000000001113</v>
      </c>
      <c r="P805" s="242"/>
      <c r="Q805" s="179"/>
      <c r="R805" s="179"/>
      <c r="S805" s="179"/>
      <c r="T805" s="179"/>
      <c r="U805" s="179"/>
      <c r="V805" s="179"/>
      <c r="W805" s="179"/>
      <c r="X805" s="179"/>
      <c r="Y805" s="179"/>
      <c r="Z805" s="179"/>
      <c r="AA805" s="222"/>
      <c r="AB805" s="222"/>
      <c r="AC805" s="222"/>
      <c r="AD805" s="179"/>
      <c r="AE805" s="179"/>
      <c r="AF805" s="179"/>
      <c r="AG805" s="179"/>
      <c r="AH805" s="179"/>
      <c r="AI805" s="179"/>
      <c r="AJ805" s="179"/>
    </row>
    <row r="806" spans="2:36" x14ac:dyDescent="0.3">
      <c r="B806" s="224">
        <v>88300</v>
      </c>
      <c r="C806" s="209">
        <v>27113</v>
      </c>
      <c r="D806" s="206">
        <f t="shared" si="73"/>
        <v>0.30705549263873161</v>
      </c>
      <c r="E806" s="208">
        <f t="shared" si="74"/>
        <v>0.42</v>
      </c>
      <c r="F806" s="207">
        <v>1138.83</v>
      </c>
      <c r="G806" s="207">
        <v>2169.04</v>
      </c>
      <c r="H806" s="207">
        <v>2440.17</v>
      </c>
      <c r="I806" s="214">
        <v>18480</v>
      </c>
      <c r="J806" s="211">
        <f t="shared" si="70"/>
        <v>0.20928652321630803</v>
      </c>
      <c r="K806" s="212">
        <f t="shared" si="71"/>
        <v>0.34</v>
      </c>
      <c r="L806" s="214">
        <v>0</v>
      </c>
      <c r="M806" s="213">
        <v>1478.4</v>
      </c>
      <c r="N806" s="213">
        <v>1663.2</v>
      </c>
      <c r="O806" s="242">
        <f t="shared" si="72"/>
        <v>0.50780000000000203</v>
      </c>
      <c r="P806" s="242"/>
      <c r="Q806" s="179"/>
      <c r="R806" s="179"/>
      <c r="S806" s="179"/>
      <c r="T806" s="179"/>
      <c r="U806" s="179"/>
      <c r="V806" s="179"/>
      <c r="W806" s="179"/>
      <c r="X806" s="179"/>
      <c r="Y806" s="179"/>
      <c r="Z806" s="179"/>
      <c r="AA806" s="222"/>
      <c r="AB806" s="222"/>
      <c r="AC806" s="222"/>
      <c r="AD806" s="179"/>
      <c r="AE806" s="179"/>
      <c r="AF806" s="179"/>
      <c r="AG806" s="179"/>
      <c r="AH806" s="179"/>
      <c r="AI806" s="179"/>
      <c r="AJ806" s="179"/>
    </row>
    <row r="807" spans="2:36" x14ac:dyDescent="0.3">
      <c r="B807" s="224">
        <v>88400</v>
      </c>
      <c r="C807" s="209">
        <v>27155</v>
      </c>
      <c r="D807" s="206">
        <f t="shared" si="73"/>
        <v>0.30718325791855206</v>
      </c>
      <c r="E807" s="208">
        <f t="shared" si="74"/>
        <v>0.42</v>
      </c>
      <c r="F807" s="207">
        <v>1143.83</v>
      </c>
      <c r="G807" s="207">
        <v>2172.4</v>
      </c>
      <c r="H807" s="207">
        <v>2443.9499999999998</v>
      </c>
      <c r="I807" s="214">
        <v>18514</v>
      </c>
      <c r="J807" s="211">
        <f t="shared" si="70"/>
        <v>0.20943438914027149</v>
      </c>
      <c r="K807" s="212">
        <f t="shared" si="71"/>
        <v>0.34</v>
      </c>
      <c r="L807" s="214">
        <v>0</v>
      </c>
      <c r="M807" s="213">
        <v>1481.12</v>
      </c>
      <c r="N807" s="213">
        <v>1666.26</v>
      </c>
      <c r="O807" s="242">
        <f t="shared" si="72"/>
        <v>0.50780000000002479</v>
      </c>
      <c r="P807" s="242"/>
      <c r="Q807" s="179"/>
      <c r="R807" s="179"/>
      <c r="S807" s="179"/>
      <c r="T807" s="179"/>
      <c r="U807" s="179"/>
      <c r="V807" s="179"/>
      <c r="W807" s="179"/>
      <c r="X807" s="179"/>
      <c r="Y807" s="179"/>
      <c r="Z807" s="179"/>
      <c r="AA807" s="222"/>
      <c r="AB807" s="222"/>
      <c r="AC807" s="222"/>
      <c r="AD807" s="179"/>
      <c r="AE807" s="179"/>
      <c r="AF807" s="179"/>
      <c r="AG807" s="179"/>
      <c r="AH807" s="179"/>
      <c r="AI807" s="179"/>
      <c r="AJ807" s="179"/>
    </row>
    <row r="808" spans="2:36" x14ac:dyDescent="0.3">
      <c r="B808" s="224">
        <v>88500</v>
      </c>
      <c r="C808" s="209">
        <v>27197</v>
      </c>
      <c r="D808" s="206">
        <f t="shared" si="73"/>
        <v>0.30731073446327684</v>
      </c>
      <c r="E808" s="208">
        <f t="shared" si="74"/>
        <v>0.42</v>
      </c>
      <c r="F808" s="207">
        <v>1148.83</v>
      </c>
      <c r="G808" s="207">
        <v>2175.7600000000002</v>
      </c>
      <c r="H808" s="207">
        <v>2447.73</v>
      </c>
      <c r="I808" s="214">
        <v>18550</v>
      </c>
      <c r="J808" s="211">
        <f t="shared" si="70"/>
        <v>0.20960451977401129</v>
      </c>
      <c r="K808" s="212">
        <f t="shared" si="71"/>
        <v>0.36</v>
      </c>
      <c r="L808" s="214">
        <v>0</v>
      </c>
      <c r="M808" s="213">
        <v>1484</v>
      </c>
      <c r="N808" s="213">
        <v>1669.5</v>
      </c>
      <c r="O808" s="242">
        <f t="shared" si="72"/>
        <v>0.50780000000001568</v>
      </c>
      <c r="P808" s="242"/>
      <c r="Q808" s="179"/>
      <c r="R808" s="179"/>
      <c r="S808" s="179"/>
      <c r="T808" s="179"/>
      <c r="U808" s="179"/>
      <c r="V808" s="179"/>
      <c r="W808" s="179"/>
      <c r="X808" s="179"/>
      <c r="Y808" s="179"/>
      <c r="Z808" s="179"/>
      <c r="AA808" s="222"/>
      <c r="AB808" s="222"/>
      <c r="AC808" s="222"/>
      <c r="AD808" s="179"/>
      <c r="AE808" s="179"/>
      <c r="AF808" s="179"/>
      <c r="AG808" s="179"/>
      <c r="AH808" s="179"/>
      <c r="AI808" s="179"/>
      <c r="AJ808" s="179"/>
    </row>
    <row r="809" spans="2:36" x14ac:dyDescent="0.3">
      <c r="B809" s="224">
        <v>88600</v>
      </c>
      <c r="C809" s="209">
        <v>27239</v>
      </c>
      <c r="D809" s="206">
        <f t="shared" si="73"/>
        <v>0.30743792325056435</v>
      </c>
      <c r="E809" s="208">
        <f t="shared" si="74"/>
        <v>0.42</v>
      </c>
      <c r="F809" s="207">
        <v>1153.82</v>
      </c>
      <c r="G809" s="207">
        <v>2179.12</v>
      </c>
      <c r="H809" s="207">
        <v>2451.5100000000002</v>
      </c>
      <c r="I809" s="214">
        <v>18584</v>
      </c>
      <c r="J809" s="211">
        <f t="shared" si="70"/>
        <v>0.20975169300225735</v>
      </c>
      <c r="K809" s="212">
        <f t="shared" si="71"/>
        <v>0.34</v>
      </c>
      <c r="L809" s="214">
        <v>0</v>
      </c>
      <c r="M809" s="213">
        <v>1486.72</v>
      </c>
      <c r="N809" s="213">
        <v>1672.56</v>
      </c>
      <c r="O809" s="242">
        <f t="shared" si="72"/>
        <v>0.50770000000001803</v>
      </c>
      <c r="P809" s="242"/>
      <c r="Q809" s="179"/>
      <c r="R809" s="179"/>
      <c r="S809" s="179"/>
      <c r="T809" s="179"/>
      <c r="U809" s="179"/>
      <c r="V809" s="179"/>
      <c r="W809" s="179"/>
      <c r="X809" s="179"/>
      <c r="Y809" s="179"/>
      <c r="Z809" s="179"/>
      <c r="AA809" s="222"/>
      <c r="AB809" s="222"/>
      <c r="AC809" s="222"/>
      <c r="AD809" s="179"/>
      <c r="AE809" s="179"/>
      <c r="AF809" s="179"/>
      <c r="AG809" s="179"/>
      <c r="AH809" s="179"/>
      <c r="AI809" s="179"/>
      <c r="AJ809" s="179"/>
    </row>
    <row r="810" spans="2:36" x14ac:dyDescent="0.3">
      <c r="B810" s="224">
        <v>88700</v>
      </c>
      <c r="C810" s="209">
        <v>27281</v>
      </c>
      <c r="D810" s="206">
        <f t="shared" si="73"/>
        <v>0.30756482525366402</v>
      </c>
      <c r="E810" s="208">
        <f t="shared" si="74"/>
        <v>0.42</v>
      </c>
      <c r="F810" s="207">
        <v>1158.82</v>
      </c>
      <c r="G810" s="207">
        <v>2182.48</v>
      </c>
      <c r="H810" s="207">
        <v>2455.29</v>
      </c>
      <c r="I810" s="214">
        <v>18620</v>
      </c>
      <c r="J810" s="211">
        <f t="shared" si="70"/>
        <v>0.20992108229988726</v>
      </c>
      <c r="K810" s="212">
        <f t="shared" si="71"/>
        <v>0.36</v>
      </c>
      <c r="L810" s="214">
        <v>0</v>
      </c>
      <c r="M810" s="213">
        <v>1489.6</v>
      </c>
      <c r="N810" s="213">
        <v>1675.8</v>
      </c>
      <c r="O810" s="242">
        <f t="shared" si="72"/>
        <v>0.50780000000000658</v>
      </c>
      <c r="P810" s="242"/>
      <c r="Q810" s="179"/>
      <c r="R810" s="179"/>
      <c r="S810" s="179"/>
      <c r="T810" s="179"/>
      <c r="U810" s="179"/>
      <c r="V810" s="179"/>
      <c r="W810" s="179"/>
      <c r="X810" s="179"/>
      <c r="Y810" s="179"/>
      <c r="Z810" s="179"/>
      <c r="AA810" s="222"/>
      <c r="AB810" s="222"/>
      <c r="AC810" s="222"/>
      <c r="AD810" s="179"/>
      <c r="AE810" s="179"/>
      <c r="AF810" s="179"/>
      <c r="AG810" s="179"/>
      <c r="AH810" s="179"/>
      <c r="AI810" s="179"/>
      <c r="AJ810" s="179"/>
    </row>
    <row r="811" spans="2:36" x14ac:dyDescent="0.3">
      <c r="B811" s="224">
        <v>88800</v>
      </c>
      <c r="C811" s="209">
        <v>27323</v>
      </c>
      <c r="D811" s="206">
        <f t="shared" si="73"/>
        <v>0.30769144144144145</v>
      </c>
      <c r="E811" s="208">
        <f t="shared" si="74"/>
        <v>0.42</v>
      </c>
      <c r="F811" s="207">
        <v>1163.82</v>
      </c>
      <c r="G811" s="207">
        <v>2185.84</v>
      </c>
      <c r="H811" s="207">
        <v>2459.0700000000002</v>
      </c>
      <c r="I811" s="214">
        <v>18654</v>
      </c>
      <c r="J811" s="211">
        <f t="shared" si="70"/>
        <v>0.21006756756756756</v>
      </c>
      <c r="K811" s="212">
        <f t="shared" si="71"/>
        <v>0.34</v>
      </c>
      <c r="L811" s="214">
        <v>0</v>
      </c>
      <c r="M811" s="213">
        <v>1492.32</v>
      </c>
      <c r="N811" s="213">
        <v>1678.86</v>
      </c>
      <c r="O811" s="242">
        <f t="shared" si="72"/>
        <v>0.50779999999999748</v>
      </c>
      <c r="P811" s="242"/>
      <c r="Q811" s="179"/>
      <c r="R811" s="179"/>
      <c r="S811" s="179"/>
      <c r="T811" s="179"/>
      <c r="U811" s="179"/>
      <c r="V811" s="179"/>
      <c r="W811" s="179"/>
      <c r="X811" s="179"/>
      <c r="Y811" s="179"/>
      <c r="Z811" s="179"/>
      <c r="AA811" s="222"/>
      <c r="AB811" s="222"/>
      <c r="AC811" s="222"/>
      <c r="AD811" s="179"/>
      <c r="AE811" s="179"/>
      <c r="AF811" s="179"/>
      <c r="AG811" s="179"/>
      <c r="AH811" s="179"/>
      <c r="AI811" s="179"/>
      <c r="AJ811" s="179"/>
    </row>
    <row r="812" spans="2:36" x14ac:dyDescent="0.3">
      <c r="B812" s="224">
        <v>88900</v>
      </c>
      <c r="C812" s="209">
        <v>27365</v>
      </c>
      <c r="D812" s="206">
        <f t="shared" si="73"/>
        <v>0.30781777277840272</v>
      </c>
      <c r="E812" s="208">
        <f t="shared" si="74"/>
        <v>0.42</v>
      </c>
      <c r="F812" s="207">
        <v>1168.82</v>
      </c>
      <c r="G812" s="207">
        <v>2189.1999999999998</v>
      </c>
      <c r="H812" s="207">
        <v>2462.85</v>
      </c>
      <c r="I812" s="214">
        <v>18690</v>
      </c>
      <c r="J812" s="211">
        <f t="shared" si="70"/>
        <v>0.21023622047244095</v>
      </c>
      <c r="K812" s="212">
        <f t="shared" si="71"/>
        <v>0.36</v>
      </c>
      <c r="L812" s="214">
        <v>0</v>
      </c>
      <c r="M812" s="213">
        <v>1495.2</v>
      </c>
      <c r="N812" s="213">
        <v>1682.1</v>
      </c>
      <c r="O812" s="242">
        <f t="shared" si="72"/>
        <v>0.50779999999998382</v>
      </c>
      <c r="P812" s="242"/>
      <c r="Q812" s="179"/>
      <c r="R812" s="179"/>
      <c r="S812" s="179"/>
      <c r="T812" s="179"/>
      <c r="U812" s="179"/>
      <c r="V812" s="179"/>
      <c r="W812" s="179"/>
      <c r="X812" s="179"/>
      <c r="Y812" s="179"/>
      <c r="Z812" s="179"/>
      <c r="AA812" s="222"/>
      <c r="AB812" s="222"/>
      <c r="AC812" s="222"/>
      <c r="AD812" s="179"/>
      <c r="AE812" s="179"/>
      <c r="AF812" s="179"/>
      <c r="AG812" s="179"/>
      <c r="AH812" s="179"/>
      <c r="AI812" s="179"/>
      <c r="AJ812" s="179"/>
    </row>
    <row r="813" spans="2:36" x14ac:dyDescent="0.3">
      <c r="B813" s="224">
        <v>89000</v>
      </c>
      <c r="C813" s="209">
        <v>27407</v>
      </c>
      <c r="D813" s="206">
        <f t="shared" si="73"/>
        <v>0.30794382022471911</v>
      </c>
      <c r="E813" s="208">
        <f t="shared" si="74"/>
        <v>0.42</v>
      </c>
      <c r="F813" s="207">
        <v>1173.82</v>
      </c>
      <c r="G813" s="207">
        <v>2192.56</v>
      </c>
      <c r="H813" s="207">
        <v>2466.63</v>
      </c>
      <c r="I813" s="214">
        <v>18724</v>
      </c>
      <c r="J813" s="211">
        <f t="shared" si="70"/>
        <v>0.21038202247191012</v>
      </c>
      <c r="K813" s="212">
        <f t="shared" si="71"/>
        <v>0.34</v>
      </c>
      <c r="L813" s="214">
        <v>0</v>
      </c>
      <c r="M813" s="213">
        <v>1497.92</v>
      </c>
      <c r="N813" s="213">
        <v>1685.16</v>
      </c>
      <c r="O813" s="242">
        <f t="shared" si="72"/>
        <v>0.50780000000001113</v>
      </c>
      <c r="P813" s="242"/>
      <c r="Q813" s="179"/>
      <c r="R813" s="179"/>
      <c r="S813" s="179"/>
      <c r="T813" s="179"/>
      <c r="U813" s="179"/>
      <c r="V813" s="179"/>
      <c r="W813" s="179"/>
      <c r="X813" s="179"/>
      <c r="Y813" s="179"/>
      <c r="Z813" s="179"/>
      <c r="AA813" s="222"/>
      <c r="AB813" s="222"/>
      <c r="AC813" s="222"/>
      <c r="AD813" s="179"/>
      <c r="AE813" s="179"/>
      <c r="AF813" s="179"/>
      <c r="AG813" s="179"/>
      <c r="AH813" s="179"/>
      <c r="AI813" s="179"/>
      <c r="AJ813" s="179"/>
    </row>
    <row r="814" spans="2:36" x14ac:dyDescent="0.3">
      <c r="B814" s="224">
        <v>89100</v>
      </c>
      <c r="C814" s="209">
        <v>27449</v>
      </c>
      <c r="D814" s="206">
        <f t="shared" si="73"/>
        <v>0.3080695847362514</v>
      </c>
      <c r="E814" s="208">
        <f t="shared" si="74"/>
        <v>0.42</v>
      </c>
      <c r="F814" s="207">
        <v>1178.81</v>
      </c>
      <c r="G814" s="207">
        <v>2195.92</v>
      </c>
      <c r="H814" s="207">
        <v>2470.41</v>
      </c>
      <c r="I814" s="214">
        <v>18760</v>
      </c>
      <c r="J814" s="211">
        <f t="shared" si="70"/>
        <v>0.21054994388327722</v>
      </c>
      <c r="K814" s="212">
        <f t="shared" si="71"/>
        <v>0.36</v>
      </c>
      <c r="L814" s="214">
        <v>0</v>
      </c>
      <c r="M814" s="213">
        <v>1500.8</v>
      </c>
      <c r="N814" s="213">
        <v>1688.4</v>
      </c>
      <c r="O814" s="242">
        <f t="shared" si="72"/>
        <v>0.50770000000001347</v>
      </c>
      <c r="P814" s="242"/>
      <c r="Q814" s="179"/>
      <c r="R814" s="179"/>
      <c r="S814" s="179"/>
      <c r="T814" s="179"/>
      <c r="U814" s="179"/>
      <c r="V814" s="179"/>
      <c r="W814" s="179"/>
      <c r="X814" s="179"/>
      <c r="Y814" s="179"/>
      <c r="Z814" s="179"/>
      <c r="AA814" s="222"/>
      <c r="AB814" s="222"/>
      <c r="AC814" s="222"/>
      <c r="AD814" s="179"/>
      <c r="AE814" s="179"/>
      <c r="AF814" s="179"/>
      <c r="AG814" s="179"/>
      <c r="AH814" s="179"/>
      <c r="AI814" s="179"/>
      <c r="AJ814" s="179"/>
    </row>
    <row r="815" spans="2:36" x14ac:dyDescent="0.3">
      <c r="B815" s="224">
        <v>89200</v>
      </c>
      <c r="C815" s="209">
        <v>27491</v>
      </c>
      <c r="D815" s="206">
        <f t="shared" si="73"/>
        <v>0.30819506726457402</v>
      </c>
      <c r="E815" s="208">
        <f t="shared" si="74"/>
        <v>0.42</v>
      </c>
      <c r="F815" s="207">
        <v>1183.81</v>
      </c>
      <c r="G815" s="207">
        <v>2199.2800000000002</v>
      </c>
      <c r="H815" s="207">
        <v>2474.19</v>
      </c>
      <c r="I815" s="214">
        <v>18794</v>
      </c>
      <c r="J815" s="211">
        <f t="shared" si="70"/>
        <v>0.21069506726457399</v>
      </c>
      <c r="K815" s="212">
        <f t="shared" si="71"/>
        <v>0.34</v>
      </c>
      <c r="L815" s="214">
        <v>0</v>
      </c>
      <c r="M815" s="213">
        <v>1503.52</v>
      </c>
      <c r="N815" s="213">
        <v>1691.46</v>
      </c>
      <c r="O815" s="242">
        <f t="shared" si="72"/>
        <v>0.50780000000000203</v>
      </c>
      <c r="P815" s="242"/>
      <c r="Q815" s="179"/>
      <c r="R815" s="179"/>
      <c r="S815" s="179"/>
      <c r="T815" s="179"/>
      <c r="U815" s="179"/>
      <c r="V815" s="179"/>
      <c r="W815" s="179"/>
      <c r="X815" s="179"/>
      <c r="Y815" s="179"/>
      <c r="Z815" s="179"/>
      <c r="AA815" s="222"/>
      <c r="AB815" s="222"/>
      <c r="AC815" s="222"/>
      <c r="AD815" s="179"/>
      <c r="AE815" s="179"/>
      <c r="AF815" s="179"/>
      <c r="AG815" s="179"/>
      <c r="AH815" s="179"/>
      <c r="AI815" s="179"/>
      <c r="AJ815" s="179"/>
    </row>
    <row r="816" spans="2:36" x14ac:dyDescent="0.3">
      <c r="B816" s="224">
        <v>89300</v>
      </c>
      <c r="C816" s="209">
        <v>27533</v>
      </c>
      <c r="D816" s="206">
        <f t="shared" si="73"/>
        <v>0.30832026875699886</v>
      </c>
      <c r="E816" s="208">
        <f t="shared" si="74"/>
        <v>0.42</v>
      </c>
      <c r="F816" s="207">
        <v>1188.81</v>
      </c>
      <c r="G816" s="207">
        <v>2202.64</v>
      </c>
      <c r="H816" s="207">
        <v>2477.9699999999998</v>
      </c>
      <c r="I816" s="214">
        <v>18830</v>
      </c>
      <c r="J816" s="211">
        <f t="shared" si="70"/>
        <v>0.2108622620380739</v>
      </c>
      <c r="K816" s="212">
        <f t="shared" si="71"/>
        <v>0.36</v>
      </c>
      <c r="L816" s="214">
        <v>0</v>
      </c>
      <c r="M816" s="213">
        <v>1506.4</v>
      </c>
      <c r="N816" s="213">
        <v>1694.7</v>
      </c>
      <c r="O816" s="242">
        <f t="shared" si="72"/>
        <v>0.50780000000002479</v>
      </c>
      <c r="P816" s="242"/>
      <c r="Q816" s="179"/>
      <c r="R816" s="179"/>
      <c r="S816" s="179"/>
      <c r="T816" s="179"/>
      <c r="U816" s="179"/>
      <c r="V816" s="179"/>
      <c r="W816" s="179"/>
      <c r="X816" s="179"/>
      <c r="Y816" s="179"/>
      <c r="Z816" s="179"/>
      <c r="AA816" s="222"/>
      <c r="AB816" s="222"/>
      <c r="AC816" s="222"/>
      <c r="AD816" s="179"/>
      <c r="AE816" s="179"/>
      <c r="AF816" s="179"/>
      <c r="AG816" s="179"/>
      <c r="AH816" s="179"/>
      <c r="AI816" s="179"/>
      <c r="AJ816" s="179"/>
    </row>
    <row r="817" spans="2:36" x14ac:dyDescent="0.3">
      <c r="B817" s="224">
        <v>89400</v>
      </c>
      <c r="C817" s="209">
        <v>27575</v>
      </c>
      <c r="D817" s="206">
        <f t="shared" si="73"/>
        <v>0.30844519015659955</v>
      </c>
      <c r="E817" s="208">
        <f t="shared" si="74"/>
        <v>0.42</v>
      </c>
      <c r="F817" s="207">
        <v>1193.81</v>
      </c>
      <c r="G817" s="207">
        <v>2206</v>
      </c>
      <c r="H817" s="207">
        <v>2481.75</v>
      </c>
      <c r="I817" s="214">
        <v>18864</v>
      </c>
      <c r="J817" s="211">
        <f t="shared" si="70"/>
        <v>0.21100671140939598</v>
      </c>
      <c r="K817" s="212">
        <f t="shared" si="71"/>
        <v>0.34</v>
      </c>
      <c r="L817" s="214">
        <v>0</v>
      </c>
      <c r="M817" s="213">
        <v>1509.12</v>
      </c>
      <c r="N817" s="213">
        <v>1697.76</v>
      </c>
      <c r="O817" s="242">
        <f t="shared" si="72"/>
        <v>0.50780000000001568</v>
      </c>
      <c r="P817" s="242"/>
      <c r="Q817" s="179"/>
      <c r="R817" s="179"/>
      <c r="S817" s="179"/>
      <c r="T817" s="179"/>
      <c r="U817" s="179"/>
      <c r="V817" s="179"/>
      <c r="W817" s="179"/>
      <c r="X817" s="179"/>
      <c r="Y817" s="179"/>
      <c r="Z817" s="179"/>
      <c r="AA817" s="222"/>
      <c r="AB817" s="222"/>
      <c r="AC817" s="222"/>
      <c r="AD817" s="179"/>
      <c r="AE817" s="179"/>
      <c r="AF817" s="179"/>
      <c r="AG817" s="179"/>
      <c r="AH817" s="179"/>
      <c r="AI817" s="179"/>
      <c r="AJ817" s="179"/>
    </row>
    <row r="818" spans="2:36" x14ac:dyDescent="0.3">
      <c r="B818" s="224">
        <v>89500</v>
      </c>
      <c r="C818" s="209">
        <v>27617</v>
      </c>
      <c r="D818" s="206">
        <f t="shared" si="73"/>
        <v>0.30856983240223462</v>
      </c>
      <c r="E818" s="208">
        <f t="shared" si="74"/>
        <v>0.42</v>
      </c>
      <c r="F818" s="207">
        <v>1198.81</v>
      </c>
      <c r="G818" s="207">
        <v>2209.36</v>
      </c>
      <c r="H818" s="207">
        <v>2485.5300000000002</v>
      </c>
      <c r="I818" s="214">
        <v>18900</v>
      </c>
      <c r="J818" s="211">
        <f t="shared" si="70"/>
        <v>0.2111731843575419</v>
      </c>
      <c r="K818" s="212">
        <f t="shared" si="71"/>
        <v>0.36</v>
      </c>
      <c r="L818" s="214">
        <v>0</v>
      </c>
      <c r="M818" s="213">
        <v>1512</v>
      </c>
      <c r="N818" s="213">
        <v>1701</v>
      </c>
      <c r="O818" s="242">
        <f t="shared" si="72"/>
        <v>0.50780000000000203</v>
      </c>
      <c r="P818" s="242"/>
      <c r="Q818" s="179"/>
      <c r="R818" s="179"/>
      <c r="S818" s="179"/>
      <c r="T818" s="179"/>
      <c r="U818" s="179"/>
      <c r="V818" s="179"/>
      <c r="W818" s="179"/>
      <c r="X818" s="179"/>
      <c r="Y818" s="179"/>
      <c r="Z818" s="179"/>
      <c r="AA818" s="222"/>
      <c r="AB818" s="222"/>
      <c r="AC818" s="222"/>
      <c r="AD818" s="179"/>
      <c r="AE818" s="179"/>
      <c r="AF818" s="179"/>
      <c r="AG818" s="179"/>
      <c r="AH818" s="179"/>
      <c r="AI818" s="179"/>
      <c r="AJ818" s="179"/>
    </row>
    <row r="819" spans="2:36" x14ac:dyDescent="0.3">
      <c r="B819" s="224">
        <v>89600</v>
      </c>
      <c r="C819" s="209">
        <v>27659</v>
      </c>
      <c r="D819" s="206">
        <f t="shared" si="73"/>
        <v>0.30869419642857143</v>
      </c>
      <c r="E819" s="208">
        <f t="shared" si="74"/>
        <v>0.42</v>
      </c>
      <c r="F819" s="207">
        <v>1203.8</v>
      </c>
      <c r="G819" s="207">
        <v>2212.7199999999998</v>
      </c>
      <c r="H819" s="207">
        <v>2489.31</v>
      </c>
      <c r="I819" s="214">
        <v>18934</v>
      </c>
      <c r="J819" s="211">
        <f t="shared" si="70"/>
        <v>0.21131696428571428</v>
      </c>
      <c r="K819" s="212">
        <f t="shared" si="71"/>
        <v>0.34</v>
      </c>
      <c r="L819" s="214">
        <v>0</v>
      </c>
      <c r="M819" s="213">
        <v>1514.72</v>
      </c>
      <c r="N819" s="213">
        <v>1704.06</v>
      </c>
      <c r="O819" s="242">
        <f t="shared" si="72"/>
        <v>0.50770000000000437</v>
      </c>
      <c r="P819" s="242"/>
      <c r="Q819" s="179"/>
      <c r="R819" s="179"/>
      <c r="S819" s="179"/>
      <c r="T819" s="179"/>
      <c r="U819" s="179"/>
      <c r="V819" s="179"/>
      <c r="W819" s="179"/>
      <c r="X819" s="179"/>
      <c r="Y819" s="179"/>
      <c r="Z819" s="179"/>
      <c r="AA819" s="222"/>
      <c r="AB819" s="222"/>
      <c r="AC819" s="222"/>
      <c r="AD819" s="179"/>
      <c r="AE819" s="179"/>
      <c r="AF819" s="179"/>
      <c r="AG819" s="179"/>
      <c r="AH819" s="179"/>
      <c r="AI819" s="179"/>
      <c r="AJ819" s="179"/>
    </row>
    <row r="820" spans="2:36" x14ac:dyDescent="0.3">
      <c r="B820" s="224">
        <v>89700</v>
      </c>
      <c r="C820" s="209">
        <v>27701</v>
      </c>
      <c r="D820" s="206">
        <f t="shared" si="73"/>
        <v>0.30881828316610926</v>
      </c>
      <c r="E820" s="208">
        <f t="shared" si="74"/>
        <v>0.42</v>
      </c>
      <c r="F820" s="207">
        <v>1208.8</v>
      </c>
      <c r="G820" s="207">
        <v>2216.08</v>
      </c>
      <c r="H820" s="207">
        <v>2493.09</v>
      </c>
      <c r="I820" s="214">
        <v>18970</v>
      </c>
      <c r="J820" s="211">
        <f t="shared" si="70"/>
        <v>0.21148272017837236</v>
      </c>
      <c r="K820" s="212">
        <f t="shared" si="71"/>
        <v>0.36</v>
      </c>
      <c r="L820" s="214">
        <v>0</v>
      </c>
      <c r="M820" s="213">
        <v>1517.6</v>
      </c>
      <c r="N820" s="213">
        <v>1707.3</v>
      </c>
      <c r="O820" s="242">
        <f t="shared" si="72"/>
        <v>0.50779999999999292</v>
      </c>
      <c r="P820" s="242"/>
      <c r="Q820" s="179"/>
      <c r="R820" s="179"/>
      <c r="S820" s="179"/>
      <c r="T820" s="179"/>
      <c r="U820" s="179"/>
      <c r="V820" s="179"/>
      <c r="W820" s="179"/>
      <c r="X820" s="179"/>
      <c r="Y820" s="179"/>
      <c r="Z820" s="179"/>
      <c r="AA820" s="222"/>
      <c r="AB820" s="222"/>
      <c r="AC820" s="222"/>
      <c r="AD820" s="179"/>
      <c r="AE820" s="179"/>
      <c r="AF820" s="179"/>
      <c r="AG820" s="179"/>
      <c r="AH820" s="179"/>
      <c r="AI820" s="179"/>
      <c r="AJ820" s="179"/>
    </row>
    <row r="821" spans="2:36" x14ac:dyDescent="0.3">
      <c r="B821" s="224">
        <v>89800</v>
      </c>
      <c r="C821" s="209">
        <v>27743</v>
      </c>
      <c r="D821" s="206">
        <f t="shared" si="73"/>
        <v>0.30894209354120267</v>
      </c>
      <c r="E821" s="208">
        <f t="shared" si="74"/>
        <v>0.42</v>
      </c>
      <c r="F821" s="207">
        <v>1213.8</v>
      </c>
      <c r="G821" s="207">
        <v>2219.44</v>
      </c>
      <c r="H821" s="207">
        <v>2496.87</v>
      </c>
      <c r="I821" s="214">
        <v>19004</v>
      </c>
      <c r="J821" s="211">
        <f t="shared" si="70"/>
        <v>0.21162583518930958</v>
      </c>
      <c r="K821" s="212">
        <f t="shared" si="71"/>
        <v>0.34</v>
      </c>
      <c r="L821" s="214">
        <v>0</v>
      </c>
      <c r="M821" s="213">
        <v>1520.32</v>
      </c>
      <c r="N821" s="213">
        <v>1710.36</v>
      </c>
      <c r="O821" s="242">
        <f t="shared" si="72"/>
        <v>0.50779999999997927</v>
      </c>
      <c r="P821" s="242"/>
      <c r="Q821" s="179"/>
      <c r="R821" s="179"/>
      <c r="S821" s="179"/>
      <c r="T821" s="179"/>
      <c r="U821" s="179"/>
      <c r="V821" s="179"/>
      <c r="W821" s="179"/>
      <c r="X821" s="179"/>
      <c r="Y821" s="179"/>
      <c r="Z821" s="179"/>
      <c r="AA821" s="222"/>
      <c r="AB821" s="222"/>
      <c r="AC821" s="222"/>
      <c r="AD821" s="179"/>
      <c r="AE821" s="179"/>
      <c r="AF821" s="179"/>
      <c r="AG821" s="179"/>
      <c r="AH821" s="179"/>
      <c r="AI821" s="179"/>
      <c r="AJ821" s="179"/>
    </row>
    <row r="822" spans="2:36" x14ac:dyDescent="0.3">
      <c r="B822" s="224">
        <v>89900</v>
      </c>
      <c r="C822" s="209">
        <v>27785</v>
      </c>
      <c r="D822" s="206">
        <f t="shared" si="73"/>
        <v>0.30906562847608454</v>
      </c>
      <c r="E822" s="208">
        <f t="shared" si="74"/>
        <v>0.42</v>
      </c>
      <c r="F822" s="207">
        <v>1218.8</v>
      </c>
      <c r="G822" s="207">
        <v>2222.8000000000002</v>
      </c>
      <c r="H822" s="207">
        <v>2500.65</v>
      </c>
      <c r="I822" s="214">
        <v>19040</v>
      </c>
      <c r="J822" s="211">
        <f t="shared" si="70"/>
        <v>0.2117908787541713</v>
      </c>
      <c r="K822" s="212">
        <f t="shared" si="71"/>
        <v>0.36</v>
      </c>
      <c r="L822" s="214">
        <v>0</v>
      </c>
      <c r="M822" s="213">
        <v>1523.2</v>
      </c>
      <c r="N822" s="213">
        <v>1713.6</v>
      </c>
      <c r="O822" s="242">
        <f t="shared" si="72"/>
        <v>0.50780000000000658</v>
      </c>
      <c r="P822" s="242"/>
      <c r="Q822" s="179"/>
      <c r="R822" s="179"/>
      <c r="S822" s="179"/>
      <c r="T822" s="179"/>
      <c r="U822" s="179"/>
      <c r="V822" s="179"/>
      <c r="W822" s="179"/>
      <c r="X822" s="179"/>
      <c r="Y822" s="179"/>
      <c r="Z822" s="179"/>
      <c r="AA822" s="222"/>
      <c r="AB822" s="222"/>
      <c r="AC822" s="222"/>
      <c r="AD822" s="179"/>
      <c r="AE822" s="179"/>
      <c r="AF822" s="179"/>
      <c r="AG822" s="179"/>
      <c r="AH822" s="179"/>
      <c r="AI822" s="179"/>
      <c r="AJ822" s="179"/>
    </row>
    <row r="823" spans="2:36" x14ac:dyDescent="0.3">
      <c r="B823" s="224">
        <v>90000</v>
      </c>
      <c r="C823" s="209">
        <v>27827</v>
      </c>
      <c r="D823" s="206">
        <f t="shared" si="73"/>
        <v>0.3091888888888889</v>
      </c>
      <c r="E823" s="208">
        <f t="shared" si="74"/>
        <v>0.42</v>
      </c>
      <c r="F823" s="207">
        <v>1223.8</v>
      </c>
      <c r="G823" s="207">
        <v>2226.16</v>
      </c>
      <c r="H823" s="207">
        <v>2504.4299999999998</v>
      </c>
      <c r="I823" s="214">
        <v>19074</v>
      </c>
      <c r="J823" s="211">
        <f t="shared" si="70"/>
        <v>0.21193333333333333</v>
      </c>
      <c r="K823" s="212">
        <f t="shared" si="71"/>
        <v>0.34</v>
      </c>
      <c r="L823" s="214">
        <v>0</v>
      </c>
      <c r="M823" s="213">
        <v>1525.92</v>
      </c>
      <c r="N823" s="213">
        <v>1716.66</v>
      </c>
      <c r="O823" s="242">
        <f t="shared" si="72"/>
        <v>0.50779999999999292</v>
      </c>
      <c r="P823" s="242"/>
      <c r="Q823" s="179"/>
      <c r="R823" s="179"/>
      <c r="S823" s="179"/>
      <c r="T823" s="179"/>
      <c r="U823" s="179"/>
      <c r="V823" s="179"/>
      <c r="W823" s="179"/>
      <c r="X823" s="179"/>
      <c r="Y823" s="179"/>
      <c r="Z823" s="179"/>
      <c r="AA823" s="222"/>
      <c r="AB823" s="222"/>
      <c r="AC823" s="222"/>
      <c r="AD823" s="179"/>
      <c r="AE823" s="179"/>
      <c r="AF823" s="179"/>
      <c r="AG823" s="179"/>
      <c r="AH823" s="179"/>
      <c r="AI823" s="179"/>
      <c r="AJ823" s="179"/>
    </row>
    <row r="824" spans="2:36" x14ac:dyDescent="0.3">
      <c r="B824" s="224">
        <v>90100</v>
      </c>
      <c r="C824" s="209">
        <v>27869</v>
      </c>
      <c r="D824" s="206">
        <f t="shared" si="73"/>
        <v>0.30931187569367369</v>
      </c>
      <c r="E824" s="208">
        <f t="shared" si="74"/>
        <v>0.42</v>
      </c>
      <c r="F824" s="207">
        <v>1228.79</v>
      </c>
      <c r="G824" s="207">
        <v>2229.52</v>
      </c>
      <c r="H824" s="207">
        <v>2508.21</v>
      </c>
      <c r="I824" s="214">
        <v>19110</v>
      </c>
      <c r="J824" s="211">
        <f t="shared" si="70"/>
        <v>0.21209766925638179</v>
      </c>
      <c r="K824" s="212">
        <f t="shared" si="71"/>
        <v>0.36</v>
      </c>
      <c r="L824" s="214">
        <v>0</v>
      </c>
      <c r="M824" s="213">
        <v>1528.8</v>
      </c>
      <c r="N824" s="213">
        <v>1719.9</v>
      </c>
      <c r="O824" s="242">
        <f t="shared" si="72"/>
        <v>0.50769999999999982</v>
      </c>
      <c r="P824" s="242"/>
      <c r="Q824" s="179"/>
      <c r="R824" s="179"/>
      <c r="S824" s="179"/>
      <c r="T824" s="179"/>
      <c r="U824" s="179"/>
      <c r="V824" s="179"/>
      <c r="W824" s="179"/>
      <c r="X824" s="179"/>
      <c r="Y824" s="179"/>
      <c r="Z824" s="179"/>
      <c r="AA824" s="222"/>
      <c r="AB824" s="222"/>
      <c r="AC824" s="222"/>
      <c r="AD824" s="179"/>
      <c r="AE824" s="179"/>
      <c r="AF824" s="179"/>
      <c r="AG824" s="179"/>
      <c r="AH824" s="179"/>
      <c r="AI824" s="179"/>
      <c r="AJ824" s="179"/>
    </row>
    <row r="825" spans="2:36" x14ac:dyDescent="0.3">
      <c r="B825" s="224">
        <v>90200</v>
      </c>
      <c r="C825" s="209">
        <v>27911</v>
      </c>
      <c r="D825" s="206">
        <f t="shared" si="73"/>
        <v>0.30943458980044347</v>
      </c>
      <c r="E825" s="208">
        <f t="shared" si="74"/>
        <v>0.42</v>
      </c>
      <c r="F825" s="207">
        <v>1233.79</v>
      </c>
      <c r="G825" s="207">
        <v>2232.88</v>
      </c>
      <c r="H825" s="207">
        <v>2511.9899999999998</v>
      </c>
      <c r="I825" s="214">
        <v>19146</v>
      </c>
      <c r="J825" s="211">
        <f t="shared" si="70"/>
        <v>0.21226164079822615</v>
      </c>
      <c r="K825" s="212">
        <f t="shared" si="71"/>
        <v>0.36</v>
      </c>
      <c r="L825" s="214">
        <v>0</v>
      </c>
      <c r="M825" s="213">
        <v>1531.68</v>
      </c>
      <c r="N825" s="213">
        <v>1723.14</v>
      </c>
      <c r="O825" s="242">
        <f t="shared" si="72"/>
        <v>0.50779999999998837</v>
      </c>
      <c r="P825" s="242"/>
      <c r="Q825" s="179"/>
      <c r="R825" s="179"/>
      <c r="S825" s="179"/>
      <c r="T825" s="179"/>
      <c r="U825" s="179"/>
      <c r="V825" s="179"/>
      <c r="W825" s="179"/>
      <c r="X825" s="179"/>
      <c r="Y825" s="179"/>
      <c r="Z825" s="179"/>
      <c r="AA825" s="222"/>
      <c r="AB825" s="222"/>
      <c r="AC825" s="222"/>
      <c r="AD825" s="179"/>
      <c r="AE825" s="179"/>
      <c r="AF825" s="179"/>
      <c r="AG825" s="179"/>
      <c r="AH825" s="179"/>
      <c r="AI825" s="179"/>
      <c r="AJ825" s="179"/>
    </row>
    <row r="826" spans="2:36" x14ac:dyDescent="0.3">
      <c r="B826" s="224">
        <v>90300</v>
      </c>
      <c r="C826" s="209">
        <v>27953</v>
      </c>
      <c r="D826" s="206">
        <f t="shared" si="73"/>
        <v>0.30955703211517166</v>
      </c>
      <c r="E826" s="208">
        <f t="shared" si="74"/>
        <v>0.42</v>
      </c>
      <c r="F826" s="207">
        <v>1238.79</v>
      </c>
      <c r="G826" s="207">
        <v>2236.2399999999998</v>
      </c>
      <c r="H826" s="207">
        <v>2515.77</v>
      </c>
      <c r="I826" s="214">
        <v>19180</v>
      </c>
      <c r="J826" s="211">
        <f t="shared" si="70"/>
        <v>0.21240310077519381</v>
      </c>
      <c r="K826" s="212">
        <f t="shared" si="71"/>
        <v>0.34</v>
      </c>
      <c r="L826" s="214">
        <v>0</v>
      </c>
      <c r="M826" s="213">
        <v>1534.4</v>
      </c>
      <c r="N826" s="213">
        <v>1726.2</v>
      </c>
      <c r="O826" s="242">
        <f t="shared" si="72"/>
        <v>0.50780000000001568</v>
      </c>
      <c r="P826" s="242"/>
      <c r="Q826" s="179"/>
      <c r="R826" s="179"/>
      <c r="S826" s="179"/>
      <c r="T826" s="179"/>
      <c r="U826" s="179"/>
      <c r="V826" s="179"/>
      <c r="W826" s="179"/>
      <c r="X826" s="179"/>
      <c r="Y826" s="179"/>
      <c r="Z826" s="179"/>
      <c r="AA826" s="222"/>
      <c r="AB826" s="222"/>
      <c r="AC826" s="222"/>
      <c r="AD826" s="179"/>
      <c r="AE826" s="179"/>
      <c r="AF826" s="179"/>
      <c r="AG826" s="179"/>
      <c r="AH826" s="179"/>
      <c r="AI826" s="179"/>
      <c r="AJ826" s="179"/>
    </row>
    <row r="827" spans="2:36" x14ac:dyDescent="0.3">
      <c r="B827" s="224">
        <v>90400</v>
      </c>
      <c r="C827" s="209">
        <v>27995</v>
      </c>
      <c r="D827" s="206">
        <f t="shared" si="73"/>
        <v>0.30967920353982303</v>
      </c>
      <c r="E827" s="208">
        <f t="shared" si="74"/>
        <v>0.42</v>
      </c>
      <c r="F827" s="207">
        <v>1243.79</v>
      </c>
      <c r="G827" s="207">
        <v>2239.6</v>
      </c>
      <c r="H827" s="207">
        <v>2519.5500000000002</v>
      </c>
      <c r="I827" s="214">
        <v>19216</v>
      </c>
      <c r="J827" s="211">
        <f t="shared" ref="J827:J890" si="75">I827/$B827</f>
        <v>0.21256637168141593</v>
      </c>
      <c r="K827" s="212">
        <f t="shared" ref="K827:K890" si="76">(I827-I826)/($B827-$B826)</f>
        <v>0.36</v>
      </c>
      <c r="L827" s="214">
        <v>0</v>
      </c>
      <c r="M827" s="213">
        <v>1537.28</v>
      </c>
      <c r="N827" s="213">
        <v>1729.44</v>
      </c>
      <c r="O827" s="242">
        <f t="shared" si="72"/>
        <v>0.50780000000000203</v>
      </c>
      <c r="P827" s="242"/>
      <c r="Q827" s="179"/>
      <c r="R827" s="179"/>
      <c r="S827" s="179"/>
      <c r="T827" s="179"/>
      <c r="U827" s="179"/>
      <c r="V827" s="179"/>
      <c r="W827" s="179"/>
      <c r="X827" s="179"/>
      <c r="Y827" s="179"/>
      <c r="Z827" s="179"/>
      <c r="AA827" s="222"/>
      <c r="AB827" s="222"/>
      <c r="AC827" s="222"/>
      <c r="AD827" s="179"/>
      <c r="AE827" s="179"/>
      <c r="AF827" s="179"/>
      <c r="AG827" s="179"/>
      <c r="AH827" s="179"/>
      <c r="AI827" s="179"/>
      <c r="AJ827" s="179"/>
    </row>
    <row r="828" spans="2:36" x14ac:dyDescent="0.3">
      <c r="B828" s="224">
        <v>90500</v>
      </c>
      <c r="C828" s="209">
        <v>28037</v>
      </c>
      <c r="D828" s="206">
        <f t="shared" si="73"/>
        <v>0.30980110497237567</v>
      </c>
      <c r="E828" s="208">
        <f t="shared" si="74"/>
        <v>0.42</v>
      </c>
      <c r="F828" s="207">
        <v>1248.79</v>
      </c>
      <c r="G828" s="207">
        <v>2242.96</v>
      </c>
      <c r="H828" s="207">
        <v>2523.33</v>
      </c>
      <c r="I828" s="214">
        <v>19250</v>
      </c>
      <c r="J828" s="211">
        <f t="shared" si="75"/>
        <v>0.212707182320442</v>
      </c>
      <c r="K828" s="212">
        <f t="shared" si="76"/>
        <v>0.34</v>
      </c>
      <c r="L828" s="214">
        <v>0</v>
      </c>
      <c r="M828" s="213">
        <v>1540</v>
      </c>
      <c r="N828" s="213">
        <v>1732.5</v>
      </c>
      <c r="O828" s="242">
        <f t="shared" si="72"/>
        <v>0.50780000000002479</v>
      </c>
      <c r="P828" s="242"/>
      <c r="Q828" s="179"/>
      <c r="R828" s="179"/>
      <c r="S828" s="179"/>
      <c r="T828" s="179"/>
      <c r="U828" s="179"/>
      <c r="V828" s="179"/>
      <c r="W828" s="179"/>
      <c r="X828" s="179"/>
      <c r="Y828" s="179"/>
      <c r="Z828" s="179"/>
      <c r="AA828" s="222"/>
      <c r="AB828" s="222"/>
      <c r="AC828" s="222"/>
      <c r="AD828" s="179"/>
      <c r="AE828" s="179"/>
      <c r="AF828" s="179"/>
      <c r="AG828" s="179"/>
      <c r="AH828" s="179"/>
      <c r="AI828" s="179"/>
      <c r="AJ828" s="179"/>
    </row>
    <row r="829" spans="2:36" x14ac:dyDescent="0.3">
      <c r="B829" s="224">
        <v>90600</v>
      </c>
      <c r="C829" s="209">
        <v>28079</v>
      </c>
      <c r="D829" s="206">
        <f t="shared" si="73"/>
        <v>0.30992273730684328</v>
      </c>
      <c r="E829" s="208">
        <f t="shared" si="74"/>
        <v>0.42</v>
      </c>
      <c r="F829" s="207">
        <v>1253.78</v>
      </c>
      <c r="G829" s="207">
        <v>2246.3200000000002</v>
      </c>
      <c r="H829" s="207">
        <v>2527.11</v>
      </c>
      <c r="I829" s="214">
        <v>19286</v>
      </c>
      <c r="J829" s="211">
        <f t="shared" si="75"/>
        <v>0.21286975717439294</v>
      </c>
      <c r="K829" s="212">
        <f t="shared" si="76"/>
        <v>0.36</v>
      </c>
      <c r="L829" s="214">
        <v>0</v>
      </c>
      <c r="M829" s="213">
        <v>1542.88</v>
      </c>
      <c r="N829" s="213">
        <v>1735.74</v>
      </c>
      <c r="O829" s="242">
        <f t="shared" si="72"/>
        <v>0.50769999999999527</v>
      </c>
      <c r="P829" s="242"/>
      <c r="Q829" s="179"/>
      <c r="R829" s="179"/>
      <c r="S829" s="179"/>
      <c r="T829" s="179"/>
      <c r="U829" s="179"/>
      <c r="V829" s="179"/>
      <c r="W829" s="179"/>
      <c r="X829" s="179"/>
      <c r="Y829" s="179"/>
      <c r="Z829" s="179"/>
      <c r="AA829" s="222"/>
      <c r="AB829" s="222"/>
      <c r="AC829" s="222"/>
      <c r="AD829" s="179"/>
      <c r="AE829" s="179"/>
      <c r="AF829" s="179"/>
      <c r="AG829" s="179"/>
      <c r="AH829" s="179"/>
      <c r="AI829" s="179"/>
      <c r="AJ829" s="179"/>
    </row>
    <row r="830" spans="2:36" x14ac:dyDescent="0.3">
      <c r="B830" s="224">
        <v>90700</v>
      </c>
      <c r="C830" s="209">
        <v>28121</v>
      </c>
      <c r="D830" s="206">
        <f t="shared" si="73"/>
        <v>0.31004410143329658</v>
      </c>
      <c r="E830" s="208">
        <f t="shared" si="74"/>
        <v>0.42</v>
      </c>
      <c r="F830" s="207">
        <v>1258.78</v>
      </c>
      <c r="G830" s="207">
        <v>2249.6799999999998</v>
      </c>
      <c r="H830" s="207">
        <v>2530.89</v>
      </c>
      <c r="I830" s="214">
        <v>19322</v>
      </c>
      <c r="J830" s="211">
        <f t="shared" si="75"/>
        <v>0.21303197353914002</v>
      </c>
      <c r="K830" s="212">
        <f t="shared" si="76"/>
        <v>0.36</v>
      </c>
      <c r="L830" s="214">
        <v>0</v>
      </c>
      <c r="M830" s="213">
        <v>1545.76</v>
      </c>
      <c r="N830" s="213">
        <v>1738.98</v>
      </c>
      <c r="O830" s="242">
        <f t="shared" si="72"/>
        <v>0.50779999999998382</v>
      </c>
      <c r="P830" s="242"/>
      <c r="Q830" s="179"/>
      <c r="R830" s="179"/>
      <c r="S830" s="179"/>
      <c r="T830" s="179"/>
      <c r="U830" s="179"/>
      <c r="V830" s="179"/>
      <c r="W830" s="179"/>
      <c r="X830" s="179"/>
      <c r="Y830" s="179"/>
      <c r="Z830" s="179"/>
      <c r="AA830" s="222"/>
      <c r="AB830" s="222"/>
      <c r="AC830" s="222"/>
      <c r="AD830" s="179"/>
      <c r="AE830" s="179"/>
      <c r="AF830" s="179"/>
      <c r="AG830" s="179"/>
      <c r="AH830" s="179"/>
      <c r="AI830" s="179"/>
      <c r="AJ830" s="179"/>
    </row>
    <row r="831" spans="2:36" x14ac:dyDescent="0.3">
      <c r="B831" s="224">
        <v>90800</v>
      </c>
      <c r="C831" s="209">
        <v>28163</v>
      </c>
      <c r="D831" s="206">
        <f t="shared" si="73"/>
        <v>0.31016519823788546</v>
      </c>
      <c r="E831" s="208">
        <f t="shared" si="74"/>
        <v>0.42</v>
      </c>
      <c r="F831" s="207">
        <v>1263.78</v>
      </c>
      <c r="G831" s="207">
        <v>2253.04</v>
      </c>
      <c r="H831" s="207">
        <v>2534.67</v>
      </c>
      <c r="I831" s="214">
        <v>19356</v>
      </c>
      <c r="J831" s="211">
        <f t="shared" si="75"/>
        <v>0.21317180616740089</v>
      </c>
      <c r="K831" s="212">
        <f t="shared" si="76"/>
        <v>0.34</v>
      </c>
      <c r="L831" s="214">
        <v>0</v>
      </c>
      <c r="M831" s="213">
        <v>1548.48</v>
      </c>
      <c r="N831" s="213">
        <v>1742.04</v>
      </c>
      <c r="O831" s="242">
        <f t="shared" si="72"/>
        <v>0.50779999999997472</v>
      </c>
      <c r="P831" s="242"/>
      <c r="Q831" s="179"/>
      <c r="R831" s="179"/>
      <c r="S831" s="179"/>
      <c r="T831" s="179"/>
      <c r="U831" s="179"/>
      <c r="V831" s="179"/>
      <c r="W831" s="179"/>
      <c r="X831" s="179"/>
      <c r="Y831" s="179"/>
      <c r="Z831" s="179"/>
      <c r="AA831" s="222"/>
      <c r="AB831" s="222"/>
      <c r="AC831" s="222"/>
      <c r="AD831" s="179"/>
      <c r="AE831" s="179"/>
      <c r="AF831" s="179"/>
      <c r="AG831" s="179"/>
      <c r="AH831" s="179"/>
      <c r="AI831" s="179"/>
      <c r="AJ831" s="179"/>
    </row>
    <row r="832" spans="2:36" x14ac:dyDescent="0.3">
      <c r="B832" s="224">
        <v>90900</v>
      </c>
      <c r="C832" s="209">
        <v>28205</v>
      </c>
      <c r="D832" s="206">
        <f t="shared" si="73"/>
        <v>0.31028602860286031</v>
      </c>
      <c r="E832" s="208">
        <f t="shared" si="74"/>
        <v>0.42</v>
      </c>
      <c r="F832" s="207">
        <v>1268.78</v>
      </c>
      <c r="G832" s="207">
        <v>2256.4</v>
      </c>
      <c r="H832" s="207">
        <v>2538.4499999999998</v>
      </c>
      <c r="I832" s="214">
        <v>19392</v>
      </c>
      <c r="J832" s="211">
        <f t="shared" si="75"/>
        <v>0.21333333333333335</v>
      </c>
      <c r="K832" s="212">
        <f t="shared" si="76"/>
        <v>0.36</v>
      </c>
      <c r="L832" s="214">
        <v>0</v>
      </c>
      <c r="M832" s="213">
        <v>1551.36</v>
      </c>
      <c r="N832" s="213">
        <v>1745.28</v>
      </c>
      <c r="O832" s="242">
        <f t="shared" si="72"/>
        <v>0.50779999999999748</v>
      </c>
      <c r="P832" s="242"/>
      <c r="Q832" s="179"/>
      <c r="R832" s="179"/>
      <c r="S832" s="179"/>
      <c r="T832" s="179"/>
      <c r="U832" s="179"/>
      <c r="V832" s="179"/>
      <c r="W832" s="179"/>
      <c r="X832" s="179"/>
      <c r="Y832" s="179"/>
      <c r="Z832" s="179"/>
      <c r="AA832" s="222"/>
      <c r="AB832" s="222"/>
      <c r="AC832" s="222"/>
      <c r="AD832" s="179"/>
      <c r="AE832" s="179"/>
      <c r="AF832" s="179"/>
      <c r="AG832" s="179"/>
      <c r="AH832" s="179"/>
      <c r="AI832" s="179"/>
      <c r="AJ832" s="179"/>
    </row>
    <row r="833" spans="2:36" x14ac:dyDescent="0.3">
      <c r="B833" s="224">
        <v>91000</v>
      </c>
      <c r="C833" s="209">
        <v>28247</v>
      </c>
      <c r="D833" s="206">
        <f t="shared" si="73"/>
        <v>0.31040659340659343</v>
      </c>
      <c r="E833" s="208">
        <f t="shared" si="74"/>
        <v>0.42</v>
      </c>
      <c r="F833" s="207">
        <v>1273.78</v>
      </c>
      <c r="G833" s="207">
        <v>2259.7600000000002</v>
      </c>
      <c r="H833" s="207">
        <v>2542.23</v>
      </c>
      <c r="I833" s="214">
        <v>19428</v>
      </c>
      <c r="J833" s="211">
        <f t="shared" si="75"/>
        <v>0.21349450549450549</v>
      </c>
      <c r="K833" s="212">
        <f t="shared" si="76"/>
        <v>0.36</v>
      </c>
      <c r="L833" s="214">
        <v>0</v>
      </c>
      <c r="M833" s="213">
        <v>1554.24</v>
      </c>
      <c r="N833" s="213">
        <v>1748.52</v>
      </c>
      <c r="O833" s="242">
        <f t="shared" si="72"/>
        <v>0.50779999999998837</v>
      </c>
      <c r="P833" s="242"/>
      <c r="Q833" s="179"/>
      <c r="R833" s="179"/>
      <c r="S833" s="179"/>
      <c r="T833" s="179"/>
      <c r="U833" s="179"/>
      <c r="V833" s="179"/>
      <c r="W833" s="179"/>
      <c r="X833" s="179"/>
      <c r="Y833" s="179"/>
      <c r="Z833" s="179"/>
      <c r="AA833" s="222"/>
      <c r="AB833" s="222"/>
      <c r="AC833" s="222"/>
      <c r="AD833" s="179"/>
      <c r="AE833" s="179"/>
      <c r="AF833" s="179"/>
      <c r="AG833" s="179"/>
      <c r="AH833" s="179"/>
      <c r="AI833" s="179"/>
      <c r="AJ833" s="179"/>
    </row>
    <row r="834" spans="2:36" x14ac:dyDescent="0.3">
      <c r="B834" s="224">
        <v>91100</v>
      </c>
      <c r="C834" s="209">
        <v>28289</v>
      </c>
      <c r="D834" s="206">
        <f t="shared" si="73"/>
        <v>0.31052689352360047</v>
      </c>
      <c r="E834" s="208">
        <f t="shared" si="74"/>
        <v>0.42</v>
      </c>
      <c r="F834" s="207">
        <v>1278.77</v>
      </c>
      <c r="G834" s="207">
        <v>2263.12</v>
      </c>
      <c r="H834" s="207">
        <v>2546.0100000000002</v>
      </c>
      <c r="I834" s="214">
        <v>19462</v>
      </c>
      <c r="J834" s="211">
        <f t="shared" si="75"/>
        <v>0.21363336992316137</v>
      </c>
      <c r="K834" s="212">
        <f t="shared" si="76"/>
        <v>0.34</v>
      </c>
      <c r="L834" s="214">
        <v>0</v>
      </c>
      <c r="M834" s="213">
        <v>1556.96</v>
      </c>
      <c r="N834" s="213">
        <v>1751.58</v>
      </c>
      <c r="O834" s="242">
        <f t="shared" si="72"/>
        <v>0.50769999999999071</v>
      </c>
      <c r="P834" s="242"/>
      <c r="Q834" s="179"/>
      <c r="R834" s="179"/>
      <c r="S834" s="179"/>
      <c r="T834" s="179"/>
      <c r="U834" s="179"/>
      <c r="V834" s="179"/>
      <c r="W834" s="179"/>
      <c r="X834" s="179"/>
      <c r="Y834" s="179"/>
      <c r="Z834" s="179"/>
      <c r="AA834" s="222"/>
      <c r="AB834" s="222"/>
      <c r="AC834" s="222"/>
      <c r="AD834" s="179"/>
      <c r="AE834" s="179"/>
      <c r="AF834" s="179"/>
      <c r="AG834" s="179"/>
      <c r="AH834" s="179"/>
      <c r="AI834" s="179"/>
      <c r="AJ834" s="179"/>
    </row>
    <row r="835" spans="2:36" x14ac:dyDescent="0.3">
      <c r="B835" s="224">
        <v>91200</v>
      </c>
      <c r="C835" s="209">
        <v>28331</v>
      </c>
      <c r="D835" s="206">
        <f t="shared" si="73"/>
        <v>0.31064692982456138</v>
      </c>
      <c r="E835" s="208">
        <f t="shared" si="74"/>
        <v>0.42</v>
      </c>
      <c r="F835" s="207">
        <v>1283.77</v>
      </c>
      <c r="G835" s="207">
        <v>2266.48</v>
      </c>
      <c r="H835" s="207">
        <v>2549.79</v>
      </c>
      <c r="I835" s="214">
        <v>19498</v>
      </c>
      <c r="J835" s="211">
        <f t="shared" si="75"/>
        <v>0.21379385964912281</v>
      </c>
      <c r="K835" s="212">
        <f t="shared" si="76"/>
        <v>0.36</v>
      </c>
      <c r="L835" s="214">
        <v>0</v>
      </c>
      <c r="M835" s="213">
        <v>1559.84</v>
      </c>
      <c r="N835" s="213">
        <v>1754.82</v>
      </c>
      <c r="O835" s="242">
        <f t="shared" si="72"/>
        <v>0.50780000000001113</v>
      </c>
      <c r="P835" s="242"/>
      <c r="Q835" s="179"/>
      <c r="R835" s="179"/>
      <c r="S835" s="179"/>
      <c r="T835" s="179"/>
      <c r="U835" s="179"/>
      <c r="V835" s="179"/>
      <c r="W835" s="179"/>
      <c r="X835" s="179"/>
      <c r="Y835" s="179"/>
      <c r="Z835" s="179"/>
      <c r="AA835" s="222"/>
      <c r="AB835" s="222"/>
      <c r="AC835" s="222"/>
      <c r="AD835" s="179"/>
      <c r="AE835" s="179"/>
      <c r="AF835" s="179"/>
      <c r="AG835" s="179"/>
      <c r="AH835" s="179"/>
      <c r="AI835" s="179"/>
      <c r="AJ835" s="179"/>
    </row>
    <row r="836" spans="2:36" x14ac:dyDescent="0.3">
      <c r="B836" s="224">
        <v>91300</v>
      </c>
      <c r="C836" s="209">
        <v>28373</v>
      </c>
      <c r="D836" s="206">
        <f t="shared" si="73"/>
        <v>0.31076670317634175</v>
      </c>
      <c r="E836" s="208">
        <f t="shared" si="74"/>
        <v>0.42</v>
      </c>
      <c r="F836" s="207">
        <v>1288.77</v>
      </c>
      <c r="G836" s="207">
        <v>2269.84</v>
      </c>
      <c r="H836" s="207">
        <v>2553.5700000000002</v>
      </c>
      <c r="I836" s="214">
        <v>19534</v>
      </c>
      <c r="J836" s="211">
        <f t="shared" si="75"/>
        <v>0.21395399780941948</v>
      </c>
      <c r="K836" s="212">
        <f t="shared" si="76"/>
        <v>0.36</v>
      </c>
      <c r="L836" s="214">
        <v>0</v>
      </c>
      <c r="M836" s="213">
        <v>1562.72</v>
      </c>
      <c r="N836" s="213">
        <v>1758.06</v>
      </c>
      <c r="O836" s="242">
        <f t="shared" si="72"/>
        <v>0.50780000000000203</v>
      </c>
      <c r="P836" s="242"/>
      <c r="Q836" s="179"/>
      <c r="R836" s="179"/>
      <c r="S836" s="179"/>
      <c r="T836" s="179"/>
      <c r="U836" s="179"/>
      <c r="V836" s="179"/>
      <c r="W836" s="179"/>
      <c r="X836" s="179"/>
      <c r="Y836" s="179"/>
      <c r="Z836" s="179"/>
      <c r="AA836" s="222"/>
      <c r="AB836" s="222"/>
      <c r="AC836" s="222"/>
      <c r="AD836" s="179"/>
      <c r="AE836" s="179"/>
      <c r="AF836" s="179"/>
      <c r="AG836" s="179"/>
      <c r="AH836" s="179"/>
      <c r="AI836" s="179"/>
      <c r="AJ836" s="179"/>
    </row>
    <row r="837" spans="2:36" x14ac:dyDescent="0.3">
      <c r="B837" s="224">
        <v>91400</v>
      </c>
      <c r="C837" s="209">
        <v>28415</v>
      </c>
      <c r="D837" s="206">
        <f t="shared" si="73"/>
        <v>0.31088621444201314</v>
      </c>
      <c r="E837" s="208">
        <f t="shared" si="74"/>
        <v>0.42</v>
      </c>
      <c r="F837" s="207">
        <v>1293.77</v>
      </c>
      <c r="G837" s="207">
        <v>2273.1999999999998</v>
      </c>
      <c r="H837" s="207">
        <v>2557.35</v>
      </c>
      <c r="I837" s="214">
        <v>19568</v>
      </c>
      <c r="J837" s="211">
        <f t="shared" si="75"/>
        <v>0.21409190371991246</v>
      </c>
      <c r="K837" s="212">
        <f t="shared" si="76"/>
        <v>0.34</v>
      </c>
      <c r="L837" s="214">
        <v>0</v>
      </c>
      <c r="M837" s="213">
        <v>1565.44</v>
      </c>
      <c r="N837" s="213">
        <v>1761.12</v>
      </c>
      <c r="O837" s="242">
        <f t="shared" ref="O837:O900" si="77">(C837+F837+H837-C836-F836-H836)/100</f>
        <v>0.50779999999998837</v>
      </c>
      <c r="P837" s="242"/>
      <c r="Q837" s="179"/>
      <c r="R837" s="179"/>
      <c r="S837" s="179"/>
      <c r="T837" s="179"/>
      <c r="U837" s="179"/>
      <c r="V837" s="179"/>
      <c r="W837" s="179"/>
      <c r="X837" s="179"/>
      <c r="Y837" s="179"/>
      <c r="Z837" s="179"/>
      <c r="AA837" s="222"/>
      <c r="AB837" s="222"/>
      <c r="AC837" s="222"/>
      <c r="AD837" s="179"/>
      <c r="AE837" s="179"/>
      <c r="AF837" s="179"/>
      <c r="AG837" s="179"/>
      <c r="AH837" s="179"/>
      <c r="AI837" s="179"/>
      <c r="AJ837" s="179"/>
    </row>
    <row r="838" spans="2:36" x14ac:dyDescent="0.3">
      <c r="B838" s="224">
        <v>91500</v>
      </c>
      <c r="C838" s="209">
        <v>28457</v>
      </c>
      <c r="D838" s="206">
        <f t="shared" si="73"/>
        <v>0.31100546448087429</v>
      </c>
      <c r="E838" s="208">
        <f t="shared" si="74"/>
        <v>0.42</v>
      </c>
      <c r="F838" s="207">
        <v>1298.77</v>
      </c>
      <c r="G838" s="207">
        <v>2276.56</v>
      </c>
      <c r="H838" s="207">
        <v>2561.13</v>
      </c>
      <c r="I838" s="214">
        <v>19604</v>
      </c>
      <c r="J838" s="211">
        <f t="shared" si="75"/>
        <v>0.21425136612021858</v>
      </c>
      <c r="K838" s="212">
        <f t="shared" si="76"/>
        <v>0.36</v>
      </c>
      <c r="L838" s="214">
        <v>0</v>
      </c>
      <c r="M838" s="213">
        <v>1568.32</v>
      </c>
      <c r="N838" s="213">
        <v>1764.36</v>
      </c>
      <c r="O838" s="242">
        <f t="shared" si="77"/>
        <v>0.50780000000001568</v>
      </c>
      <c r="P838" s="242"/>
      <c r="Q838" s="179"/>
      <c r="R838" s="179"/>
      <c r="S838" s="179"/>
      <c r="T838" s="179"/>
      <c r="U838" s="179"/>
      <c r="V838" s="179"/>
      <c r="W838" s="179"/>
      <c r="X838" s="179"/>
      <c r="Y838" s="179"/>
      <c r="Z838" s="179"/>
      <c r="AA838" s="222"/>
      <c r="AB838" s="222"/>
      <c r="AC838" s="222"/>
      <c r="AD838" s="179"/>
      <c r="AE838" s="179"/>
      <c r="AF838" s="179"/>
      <c r="AG838" s="179"/>
      <c r="AH838" s="179"/>
      <c r="AI838" s="179"/>
      <c r="AJ838" s="179"/>
    </row>
    <row r="839" spans="2:36" x14ac:dyDescent="0.3">
      <c r="B839" s="224">
        <v>91600</v>
      </c>
      <c r="C839" s="209">
        <v>28499</v>
      </c>
      <c r="D839" s="206">
        <f t="shared" si="73"/>
        <v>0.31112445414847162</v>
      </c>
      <c r="E839" s="208">
        <f t="shared" si="74"/>
        <v>0.42</v>
      </c>
      <c r="F839" s="207">
        <v>1303.76</v>
      </c>
      <c r="G839" s="207">
        <v>2279.92</v>
      </c>
      <c r="H839" s="207">
        <v>2564.91</v>
      </c>
      <c r="I839" s="214">
        <v>19640</v>
      </c>
      <c r="J839" s="211">
        <f t="shared" si="75"/>
        <v>0.21441048034934498</v>
      </c>
      <c r="K839" s="212">
        <f t="shared" si="76"/>
        <v>0.36</v>
      </c>
      <c r="L839" s="214">
        <v>0</v>
      </c>
      <c r="M839" s="213">
        <v>1571.2</v>
      </c>
      <c r="N839" s="213">
        <v>1767.6</v>
      </c>
      <c r="O839" s="242">
        <f t="shared" si="77"/>
        <v>0.50769999999998161</v>
      </c>
      <c r="P839" s="242"/>
      <c r="Q839" s="179"/>
      <c r="R839" s="179"/>
      <c r="S839" s="179"/>
      <c r="T839" s="179"/>
      <c r="U839" s="179"/>
      <c r="V839" s="179"/>
      <c r="W839" s="179"/>
      <c r="X839" s="179"/>
      <c r="Y839" s="179"/>
      <c r="Z839" s="179"/>
      <c r="AA839" s="222"/>
      <c r="AB839" s="222"/>
      <c r="AC839" s="222"/>
      <c r="AD839" s="179"/>
      <c r="AE839" s="179"/>
      <c r="AF839" s="179"/>
      <c r="AG839" s="179"/>
      <c r="AH839" s="179"/>
      <c r="AI839" s="179"/>
      <c r="AJ839" s="179"/>
    </row>
    <row r="840" spans="2:36" x14ac:dyDescent="0.3">
      <c r="B840" s="224">
        <v>91700</v>
      </c>
      <c r="C840" s="209">
        <v>28541</v>
      </c>
      <c r="D840" s="206">
        <f t="shared" si="73"/>
        <v>0.3112431842966194</v>
      </c>
      <c r="E840" s="208">
        <f t="shared" si="74"/>
        <v>0.42</v>
      </c>
      <c r="F840" s="207">
        <v>1308.76</v>
      </c>
      <c r="G840" s="207">
        <v>2283.2800000000002</v>
      </c>
      <c r="H840" s="207">
        <v>2568.69</v>
      </c>
      <c r="I840" s="214">
        <v>19674</v>
      </c>
      <c r="J840" s="211">
        <f t="shared" si="75"/>
        <v>0.21454743729552889</v>
      </c>
      <c r="K840" s="212">
        <f t="shared" si="76"/>
        <v>0.34</v>
      </c>
      <c r="L840" s="214">
        <v>0</v>
      </c>
      <c r="M840" s="213">
        <v>1573.92</v>
      </c>
      <c r="N840" s="213">
        <v>1770.66</v>
      </c>
      <c r="O840" s="242">
        <f t="shared" si="77"/>
        <v>0.50779999999997016</v>
      </c>
      <c r="P840" s="242"/>
      <c r="Q840" s="179"/>
      <c r="R840" s="179"/>
      <c r="S840" s="179"/>
      <c r="T840" s="179"/>
      <c r="U840" s="179"/>
      <c r="V840" s="179"/>
      <c r="W840" s="179"/>
      <c r="X840" s="179"/>
      <c r="Y840" s="179"/>
      <c r="Z840" s="179"/>
      <c r="AA840" s="222"/>
      <c r="AB840" s="222"/>
      <c r="AC840" s="222"/>
      <c r="AD840" s="179"/>
      <c r="AE840" s="179"/>
      <c r="AF840" s="179"/>
      <c r="AG840" s="179"/>
      <c r="AH840" s="179"/>
      <c r="AI840" s="179"/>
      <c r="AJ840" s="179"/>
    </row>
    <row r="841" spans="2:36" x14ac:dyDescent="0.3">
      <c r="B841" s="224">
        <v>91800</v>
      </c>
      <c r="C841" s="209">
        <v>28583</v>
      </c>
      <c r="D841" s="206">
        <f t="shared" si="73"/>
        <v>0.31136165577342045</v>
      </c>
      <c r="E841" s="208">
        <f t="shared" si="74"/>
        <v>0.42</v>
      </c>
      <c r="F841" s="207">
        <v>1313.76</v>
      </c>
      <c r="G841" s="207">
        <v>2286.64</v>
      </c>
      <c r="H841" s="207">
        <v>2572.4699999999998</v>
      </c>
      <c r="I841" s="214">
        <v>19710</v>
      </c>
      <c r="J841" s="211">
        <f t="shared" si="75"/>
        <v>0.21470588235294116</v>
      </c>
      <c r="K841" s="212">
        <f t="shared" si="76"/>
        <v>0.36</v>
      </c>
      <c r="L841" s="214">
        <v>0</v>
      </c>
      <c r="M841" s="213">
        <v>1576.8</v>
      </c>
      <c r="N841" s="213">
        <v>1773.9</v>
      </c>
      <c r="O841" s="242">
        <f t="shared" si="77"/>
        <v>0.50779999999999292</v>
      </c>
      <c r="P841" s="242"/>
      <c r="Q841" s="179"/>
      <c r="R841" s="179"/>
      <c r="S841" s="179"/>
      <c r="T841" s="179"/>
      <c r="U841" s="179"/>
      <c r="V841" s="179"/>
      <c r="W841" s="179"/>
      <c r="X841" s="179"/>
      <c r="Y841" s="179"/>
      <c r="Z841" s="179"/>
      <c r="AA841" s="222"/>
      <c r="AB841" s="222"/>
      <c r="AC841" s="222"/>
      <c r="AD841" s="179"/>
      <c r="AE841" s="179"/>
      <c r="AF841" s="179"/>
      <c r="AG841" s="179"/>
      <c r="AH841" s="179"/>
      <c r="AI841" s="179"/>
      <c r="AJ841" s="179"/>
    </row>
    <row r="842" spans="2:36" x14ac:dyDescent="0.3">
      <c r="B842" s="224">
        <v>91900</v>
      </c>
      <c r="C842" s="209">
        <v>28625</v>
      </c>
      <c r="D842" s="206">
        <f t="shared" si="73"/>
        <v>0.3114798694232862</v>
      </c>
      <c r="E842" s="208">
        <f t="shared" si="74"/>
        <v>0.42</v>
      </c>
      <c r="F842" s="207">
        <v>1318.76</v>
      </c>
      <c r="G842" s="207">
        <v>2290</v>
      </c>
      <c r="H842" s="207">
        <v>2576.25</v>
      </c>
      <c r="I842" s="214">
        <v>19746</v>
      </c>
      <c r="J842" s="211">
        <f t="shared" si="75"/>
        <v>0.21486398258977149</v>
      </c>
      <c r="K842" s="212">
        <f t="shared" si="76"/>
        <v>0.36</v>
      </c>
      <c r="L842" s="214">
        <v>0</v>
      </c>
      <c r="M842" s="213">
        <v>1579.68</v>
      </c>
      <c r="N842" s="213">
        <v>1777.14</v>
      </c>
      <c r="O842" s="242">
        <f t="shared" si="77"/>
        <v>0.50779999999998382</v>
      </c>
      <c r="P842" s="242"/>
      <c r="Q842" s="179"/>
      <c r="R842" s="179"/>
      <c r="S842" s="179"/>
      <c r="T842" s="179"/>
      <c r="U842" s="179"/>
      <c r="V842" s="179"/>
      <c r="W842" s="179"/>
      <c r="X842" s="179"/>
      <c r="Y842" s="179"/>
      <c r="Z842" s="179"/>
      <c r="AA842" s="222"/>
      <c r="AB842" s="222"/>
      <c r="AC842" s="222"/>
      <c r="AD842" s="179"/>
      <c r="AE842" s="179"/>
      <c r="AF842" s="179"/>
      <c r="AG842" s="179"/>
      <c r="AH842" s="179"/>
      <c r="AI842" s="179"/>
      <c r="AJ842" s="179"/>
    </row>
    <row r="843" spans="2:36" x14ac:dyDescent="0.3">
      <c r="B843" s="224">
        <v>92000</v>
      </c>
      <c r="C843" s="209">
        <v>28667</v>
      </c>
      <c r="D843" s="206">
        <f t="shared" si="73"/>
        <v>0.31159782608695652</v>
      </c>
      <c r="E843" s="208">
        <f t="shared" si="74"/>
        <v>0.42</v>
      </c>
      <c r="F843" s="207">
        <v>1323.76</v>
      </c>
      <c r="G843" s="207">
        <v>2293.36</v>
      </c>
      <c r="H843" s="207">
        <v>2580.0300000000002</v>
      </c>
      <c r="I843" s="214">
        <v>19782</v>
      </c>
      <c r="J843" s="211">
        <f t="shared" si="75"/>
        <v>0.21502173913043479</v>
      </c>
      <c r="K843" s="212">
        <f t="shared" si="76"/>
        <v>0.36</v>
      </c>
      <c r="L843" s="214">
        <v>0</v>
      </c>
      <c r="M843" s="213">
        <v>1582.56</v>
      </c>
      <c r="N843" s="213">
        <v>1780.38</v>
      </c>
      <c r="O843" s="242">
        <f t="shared" si="77"/>
        <v>0.50779999999997016</v>
      </c>
      <c r="P843" s="242"/>
      <c r="Q843" s="179"/>
      <c r="R843" s="179"/>
      <c r="S843" s="179"/>
      <c r="T843" s="179"/>
      <c r="U843" s="179"/>
      <c r="V843" s="179"/>
      <c r="W843" s="179"/>
      <c r="X843" s="179"/>
      <c r="Y843" s="179"/>
      <c r="Z843" s="179"/>
      <c r="AA843" s="222"/>
      <c r="AB843" s="222"/>
      <c r="AC843" s="222"/>
      <c r="AD843" s="179"/>
      <c r="AE843" s="179"/>
      <c r="AF843" s="179"/>
      <c r="AG843" s="179"/>
      <c r="AH843" s="179"/>
      <c r="AI843" s="179"/>
      <c r="AJ843" s="179"/>
    </row>
    <row r="844" spans="2:36" x14ac:dyDescent="0.3">
      <c r="B844" s="224">
        <v>92100</v>
      </c>
      <c r="C844" s="209">
        <v>28709</v>
      </c>
      <c r="D844" s="206">
        <f t="shared" si="73"/>
        <v>0.31171552660152008</v>
      </c>
      <c r="E844" s="208">
        <f t="shared" si="74"/>
        <v>0.42</v>
      </c>
      <c r="F844" s="207">
        <v>1328.75</v>
      </c>
      <c r="G844" s="207">
        <v>2296.7199999999998</v>
      </c>
      <c r="H844" s="207">
        <v>2583.81</v>
      </c>
      <c r="I844" s="214">
        <v>19816</v>
      </c>
      <c r="J844" s="211">
        <f t="shared" si="75"/>
        <v>0.21515743756786102</v>
      </c>
      <c r="K844" s="212">
        <f t="shared" si="76"/>
        <v>0.34</v>
      </c>
      <c r="L844" s="214">
        <v>0</v>
      </c>
      <c r="M844" s="213">
        <v>1585.28</v>
      </c>
      <c r="N844" s="213">
        <v>1783.44</v>
      </c>
      <c r="O844" s="242">
        <f t="shared" si="77"/>
        <v>0.50770000000000892</v>
      </c>
      <c r="P844" s="242"/>
      <c r="Q844" s="179"/>
      <c r="R844" s="179"/>
      <c r="S844" s="179"/>
      <c r="T844" s="179"/>
      <c r="U844" s="179"/>
      <c r="V844" s="179"/>
      <c r="W844" s="179"/>
      <c r="X844" s="179"/>
      <c r="Y844" s="179"/>
      <c r="Z844" s="179"/>
      <c r="AA844" s="222"/>
      <c r="AB844" s="222"/>
      <c r="AC844" s="222"/>
      <c r="AD844" s="179"/>
      <c r="AE844" s="179"/>
      <c r="AF844" s="179"/>
      <c r="AG844" s="179"/>
      <c r="AH844" s="179"/>
      <c r="AI844" s="179"/>
      <c r="AJ844" s="179"/>
    </row>
    <row r="845" spans="2:36" x14ac:dyDescent="0.3">
      <c r="B845" s="224">
        <v>92200</v>
      </c>
      <c r="C845" s="209">
        <v>28751</v>
      </c>
      <c r="D845" s="206">
        <f t="shared" si="73"/>
        <v>0.31183297180043384</v>
      </c>
      <c r="E845" s="208">
        <f t="shared" si="74"/>
        <v>0.42</v>
      </c>
      <c r="F845" s="207">
        <v>1333.75</v>
      </c>
      <c r="G845" s="207">
        <v>2300.08</v>
      </c>
      <c r="H845" s="207">
        <v>2587.59</v>
      </c>
      <c r="I845" s="214">
        <v>19852</v>
      </c>
      <c r="J845" s="211">
        <f t="shared" si="75"/>
        <v>0.21531453362255965</v>
      </c>
      <c r="K845" s="212">
        <f t="shared" si="76"/>
        <v>0.36</v>
      </c>
      <c r="L845" s="214">
        <v>0</v>
      </c>
      <c r="M845" s="213">
        <v>1588.16</v>
      </c>
      <c r="N845" s="213">
        <v>1786.68</v>
      </c>
      <c r="O845" s="242">
        <f t="shared" si="77"/>
        <v>0.50780000000000203</v>
      </c>
      <c r="P845" s="242"/>
      <c r="Q845" s="179"/>
      <c r="R845" s="179"/>
      <c r="S845" s="179"/>
      <c r="T845" s="179"/>
      <c r="U845" s="179"/>
      <c r="V845" s="179"/>
      <c r="W845" s="179"/>
      <c r="X845" s="179"/>
      <c r="Y845" s="179"/>
      <c r="Z845" s="179"/>
      <c r="AA845" s="222"/>
      <c r="AB845" s="222"/>
      <c r="AC845" s="222"/>
      <c r="AD845" s="179"/>
      <c r="AE845" s="179"/>
      <c r="AF845" s="179"/>
      <c r="AG845" s="179"/>
      <c r="AH845" s="179"/>
      <c r="AI845" s="179"/>
      <c r="AJ845" s="179"/>
    </row>
    <row r="846" spans="2:36" x14ac:dyDescent="0.3">
      <c r="B846" s="224">
        <v>92300</v>
      </c>
      <c r="C846" s="209">
        <v>28793</v>
      </c>
      <c r="D846" s="206">
        <f t="shared" si="73"/>
        <v>0.31195016251354279</v>
      </c>
      <c r="E846" s="208">
        <f t="shared" si="74"/>
        <v>0.42</v>
      </c>
      <c r="F846" s="207">
        <v>1338.75</v>
      </c>
      <c r="G846" s="207">
        <v>2303.44</v>
      </c>
      <c r="H846" s="207">
        <v>2591.37</v>
      </c>
      <c r="I846" s="214">
        <v>19888</v>
      </c>
      <c r="J846" s="211">
        <f t="shared" si="75"/>
        <v>0.21547128927410616</v>
      </c>
      <c r="K846" s="212">
        <f t="shared" si="76"/>
        <v>0.36</v>
      </c>
      <c r="L846" s="214">
        <v>0</v>
      </c>
      <c r="M846" s="213">
        <v>1591.04</v>
      </c>
      <c r="N846" s="213">
        <v>1789.92</v>
      </c>
      <c r="O846" s="242">
        <f t="shared" si="77"/>
        <v>0.50779999999998837</v>
      </c>
      <c r="P846" s="242"/>
      <c r="Q846" s="179"/>
      <c r="R846" s="179"/>
      <c r="S846" s="179"/>
      <c r="T846" s="179"/>
      <c r="U846" s="179"/>
      <c r="V846" s="179"/>
      <c r="W846" s="179"/>
      <c r="X846" s="179"/>
      <c r="Y846" s="179"/>
      <c r="Z846" s="179"/>
      <c r="AA846" s="222"/>
      <c r="AB846" s="222"/>
      <c r="AC846" s="222"/>
      <c r="AD846" s="179"/>
      <c r="AE846" s="179"/>
      <c r="AF846" s="179"/>
      <c r="AG846" s="179"/>
      <c r="AH846" s="179"/>
      <c r="AI846" s="179"/>
      <c r="AJ846" s="179"/>
    </row>
    <row r="847" spans="2:36" x14ac:dyDescent="0.3">
      <c r="B847" s="224">
        <v>92400</v>
      </c>
      <c r="C847" s="209">
        <v>28835</v>
      </c>
      <c r="D847" s="206">
        <f t="shared" si="73"/>
        <v>0.31206709956709955</v>
      </c>
      <c r="E847" s="208">
        <f t="shared" si="74"/>
        <v>0.42</v>
      </c>
      <c r="F847" s="207">
        <v>1343.75</v>
      </c>
      <c r="G847" s="207">
        <v>2306.8000000000002</v>
      </c>
      <c r="H847" s="207">
        <v>2595.15</v>
      </c>
      <c r="I847" s="214">
        <v>19924</v>
      </c>
      <c r="J847" s="211">
        <f t="shared" si="75"/>
        <v>0.21562770562770564</v>
      </c>
      <c r="K847" s="212">
        <f t="shared" si="76"/>
        <v>0.36</v>
      </c>
      <c r="L847" s="214">
        <v>0</v>
      </c>
      <c r="M847" s="213">
        <v>1593.92</v>
      </c>
      <c r="N847" s="213">
        <v>1793.16</v>
      </c>
      <c r="O847" s="242">
        <f t="shared" si="77"/>
        <v>0.50780000000001568</v>
      </c>
      <c r="P847" s="242"/>
      <c r="Q847" s="179"/>
      <c r="R847" s="179"/>
      <c r="S847" s="179"/>
      <c r="T847" s="179"/>
      <c r="U847" s="179"/>
      <c r="V847" s="179"/>
      <c r="W847" s="179"/>
      <c r="X847" s="179"/>
      <c r="Y847" s="179"/>
      <c r="Z847" s="179"/>
      <c r="AA847" s="222"/>
      <c r="AB847" s="222"/>
      <c r="AC847" s="222"/>
      <c r="AD847" s="179"/>
      <c r="AE847" s="179"/>
      <c r="AF847" s="179"/>
      <c r="AG847" s="179"/>
      <c r="AH847" s="179"/>
      <c r="AI847" s="179"/>
      <c r="AJ847" s="179"/>
    </row>
    <row r="848" spans="2:36" x14ac:dyDescent="0.3">
      <c r="B848" s="224">
        <v>92500</v>
      </c>
      <c r="C848" s="209">
        <v>28877</v>
      </c>
      <c r="D848" s="206">
        <f t="shared" si="73"/>
        <v>0.31218378378378381</v>
      </c>
      <c r="E848" s="208">
        <f t="shared" si="74"/>
        <v>0.42</v>
      </c>
      <c r="F848" s="207">
        <v>1348.75</v>
      </c>
      <c r="G848" s="207">
        <v>2310.16</v>
      </c>
      <c r="H848" s="207">
        <v>2598.9299999999998</v>
      </c>
      <c r="I848" s="214">
        <v>19960</v>
      </c>
      <c r="J848" s="211">
        <f t="shared" si="75"/>
        <v>0.21578378378378379</v>
      </c>
      <c r="K848" s="212">
        <f t="shared" si="76"/>
        <v>0.36</v>
      </c>
      <c r="L848" s="214">
        <v>0</v>
      </c>
      <c r="M848" s="213">
        <v>1596.8</v>
      </c>
      <c r="N848" s="213">
        <v>1796.4</v>
      </c>
      <c r="O848" s="242">
        <f t="shared" si="77"/>
        <v>0.50780000000000203</v>
      </c>
      <c r="P848" s="242"/>
      <c r="Q848" s="179"/>
      <c r="R848" s="179"/>
      <c r="S848" s="179"/>
      <c r="T848" s="179"/>
      <c r="U848" s="179"/>
      <c r="V848" s="179"/>
      <c r="W848" s="179"/>
      <c r="X848" s="179"/>
      <c r="Y848" s="179"/>
      <c r="Z848" s="179"/>
      <c r="AA848" s="222"/>
      <c r="AB848" s="222"/>
      <c r="AC848" s="222"/>
      <c r="AD848" s="179"/>
      <c r="AE848" s="179"/>
      <c r="AF848" s="179"/>
      <c r="AG848" s="179"/>
      <c r="AH848" s="179"/>
      <c r="AI848" s="179"/>
      <c r="AJ848" s="179"/>
    </row>
    <row r="849" spans="2:36" x14ac:dyDescent="0.3">
      <c r="B849" s="224">
        <v>92600</v>
      </c>
      <c r="C849" s="209">
        <v>28919</v>
      </c>
      <c r="D849" s="206">
        <f t="shared" si="73"/>
        <v>0.3123002159827214</v>
      </c>
      <c r="E849" s="208">
        <f t="shared" si="74"/>
        <v>0.42</v>
      </c>
      <c r="F849" s="207">
        <v>1353.74</v>
      </c>
      <c r="G849" s="207">
        <v>2313.52</v>
      </c>
      <c r="H849" s="207">
        <v>2602.71</v>
      </c>
      <c r="I849" s="214">
        <v>19994</v>
      </c>
      <c r="J849" s="211">
        <f t="shared" si="75"/>
        <v>0.21591792656587472</v>
      </c>
      <c r="K849" s="212">
        <f t="shared" si="76"/>
        <v>0.34</v>
      </c>
      <c r="L849" s="214">
        <v>0</v>
      </c>
      <c r="M849" s="213">
        <v>1599.52</v>
      </c>
      <c r="N849" s="213">
        <v>1799.46</v>
      </c>
      <c r="O849" s="242">
        <f t="shared" si="77"/>
        <v>0.50770000000004534</v>
      </c>
      <c r="P849" s="242"/>
      <c r="Q849" s="179"/>
      <c r="R849" s="179"/>
      <c r="S849" s="179"/>
      <c r="T849" s="179"/>
      <c r="U849" s="179"/>
      <c r="V849" s="179"/>
      <c r="W849" s="179"/>
      <c r="X849" s="179"/>
      <c r="Y849" s="179"/>
      <c r="Z849" s="179"/>
      <c r="AA849" s="222"/>
      <c r="AB849" s="222"/>
      <c r="AC849" s="222"/>
      <c r="AD849" s="179"/>
      <c r="AE849" s="179"/>
      <c r="AF849" s="179"/>
      <c r="AG849" s="179"/>
      <c r="AH849" s="179"/>
      <c r="AI849" s="179"/>
      <c r="AJ849" s="179"/>
    </row>
    <row r="850" spans="2:36" x14ac:dyDescent="0.3">
      <c r="B850" s="224">
        <v>92700</v>
      </c>
      <c r="C850" s="209">
        <v>28961</v>
      </c>
      <c r="D850" s="206">
        <f t="shared" si="73"/>
        <v>0.3124163969795038</v>
      </c>
      <c r="E850" s="208">
        <f t="shared" si="74"/>
        <v>0.42</v>
      </c>
      <c r="F850" s="207">
        <v>1358.74</v>
      </c>
      <c r="G850" s="207">
        <v>2316.88</v>
      </c>
      <c r="H850" s="207">
        <v>2606.4899999999998</v>
      </c>
      <c r="I850" s="214">
        <v>20030</v>
      </c>
      <c r="J850" s="211">
        <f t="shared" si="75"/>
        <v>0.21607335490830637</v>
      </c>
      <c r="K850" s="212">
        <f t="shared" si="76"/>
        <v>0.36</v>
      </c>
      <c r="L850" s="214">
        <v>0</v>
      </c>
      <c r="M850" s="213">
        <v>1602.4</v>
      </c>
      <c r="N850" s="213">
        <v>1802.7</v>
      </c>
      <c r="O850" s="242">
        <f t="shared" si="77"/>
        <v>0.50780000000003378</v>
      </c>
      <c r="P850" s="242"/>
      <c r="Q850" s="179"/>
      <c r="R850" s="179"/>
      <c r="S850" s="179"/>
      <c r="T850" s="179"/>
      <c r="U850" s="179"/>
      <c r="V850" s="179"/>
      <c r="W850" s="179"/>
      <c r="X850" s="179"/>
      <c r="Y850" s="179"/>
      <c r="Z850" s="179"/>
      <c r="AA850" s="222"/>
      <c r="AB850" s="222"/>
      <c r="AC850" s="222"/>
      <c r="AD850" s="179"/>
      <c r="AE850" s="179"/>
      <c r="AF850" s="179"/>
      <c r="AG850" s="179"/>
      <c r="AH850" s="179"/>
      <c r="AI850" s="179"/>
      <c r="AJ850" s="179"/>
    </row>
    <row r="851" spans="2:36" x14ac:dyDescent="0.3">
      <c r="B851" s="224">
        <v>92800</v>
      </c>
      <c r="C851" s="209">
        <v>29003</v>
      </c>
      <c r="D851" s="206">
        <f t="shared" si="73"/>
        <v>0.31253232758620692</v>
      </c>
      <c r="E851" s="208">
        <f t="shared" si="74"/>
        <v>0.42</v>
      </c>
      <c r="F851" s="207">
        <v>1363.74</v>
      </c>
      <c r="G851" s="207">
        <v>2320.2399999999998</v>
      </c>
      <c r="H851" s="207">
        <v>2610.27</v>
      </c>
      <c r="I851" s="214">
        <v>20066</v>
      </c>
      <c r="J851" s="211">
        <f t="shared" si="75"/>
        <v>0.21622844827586207</v>
      </c>
      <c r="K851" s="212">
        <f t="shared" si="76"/>
        <v>0.36</v>
      </c>
      <c r="L851" s="214">
        <v>0</v>
      </c>
      <c r="M851" s="213">
        <v>1605.28</v>
      </c>
      <c r="N851" s="213">
        <v>1805.94</v>
      </c>
      <c r="O851" s="242">
        <f t="shared" si="77"/>
        <v>0.50780000000002479</v>
      </c>
      <c r="P851" s="242"/>
      <c r="Q851" s="179"/>
      <c r="R851" s="179"/>
      <c r="S851" s="179"/>
      <c r="T851" s="179"/>
      <c r="U851" s="179"/>
      <c r="V851" s="179"/>
      <c r="W851" s="179"/>
      <c r="X851" s="179"/>
      <c r="Y851" s="179"/>
      <c r="Z851" s="179"/>
      <c r="AA851" s="222"/>
      <c r="AB851" s="222"/>
      <c r="AC851" s="222"/>
      <c r="AD851" s="179"/>
      <c r="AE851" s="179"/>
      <c r="AF851" s="179"/>
      <c r="AG851" s="179"/>
      <c r="AH851" s="179"/>
      <c r="AI851" s="179"/>
      <c r="AJ851" s="179"/>
    </row>
    <row r="852" spans="2:36" x14ac:dyDescent="0.3">
      <c r="B852" s="224">
        <v>92900</v>
      </c>
      <c r="C852" s="209">
        <v>29045</v>
      </c>
      <c r="D852" s="206">
        <f t="shared" si="73"/>
        <v>0.31264800861141012</v>
      </c>
      <c r="E852" s="208">
        <f t="shared" si="74"/>
        <v>0.42</v>
      </c>
      <c r="F852" s="207">
        <v>1368.74</v>
      </c>
      <c r="G852" s="207">
        <v>2323.6</v>
      </c>
      <c r="H852" s="207">
        <v>2614.0500000000002</v>
      </c>
      <c r="I852" s="214">
        <v>20102</v>
      </c>
      <c r="J852" s="211">
        <f t="shared" si="75"/>
        <v>0.21638320775026912</v>
      </c>
      <c r="K852" s="212">
        <f t="shared" si="76"/>
        <v>0.36</v>
      </c>
      <c r="L852" s="214">
        <v>0</v>
      </c>
      <c r="M852" s="213">
        <v>1608.16</v>
      </c>
      <c r="N852" s="213">
        <v>1809.18</v>
      </c>
      <c r="O852" s="242">
        <f t="shared" si="77"/>
        <v>0.50780000000001113</v>
      </c>
      <c r="P852" s="242"/>
      <c r="Q852" s="179"/>
      <c r="R852" s="179"/>
      <c r="S852" s="179"/>
      <c r="T852" s="179"/>
      <c r="U852" s="179"/>
      <c r="V852" s="179"/>
      <c r="W852" s="179"/>
      <c r="X852" s="179"/>
      <c r="Y852" s="179"/>
      <c r="Z852" s="179"/>
      <c r="AA852" s="222"/>
      <c r="AB852" s="222"/>
      <c r="AC852" s="222"/>
      <c r="AD852" s="179"/>
      <c r="AE852" s="179"/>
      <c r="AF852" s="179"/>
      <c r="AG852" s="179"/>
      <c r="AH852" s="179"/>
      <c r="AI852" s="179"/>
      <c r="AJ852" s="179"/>
    </row>
    <row r="853" spans="2:36" x14ac:dyDescent="0.3">
      <c r="B853" s="224">
        <v>93000</v>
      </c>
      <c r="C853" s="209">
        <v>29087</v>
      </c>
      <c r="D853" s="206">
        <f t="shared" si="73"/>
        <v>0.31276344086021507</v>
      </c>
      <c r="E853" s="208">
        <f t="shared" si="74"/>
        <v>0.42</v>
      </c>
      <c r="F853" s="207">
        <v>1373.74</v>
      </c>
      <c r="G853" s="207">
        <v>2326.96</v>
      </c>
      <c r="H853" s="207">
        <v>2617.83</v>
      </c>
      <c r="I853" s="214">
        <v>20138</v>
      </c>
      <c r="J853" s="211">
        <f t="shared" si="75"/>
        <v>0.21653763440860216</v>
      </c>
      <c r="K853" s="212">
        <f t="shared" si="76"/>
        <v>0.36</v>
      </c>
      <c r="L853" s="214">
        <v>0</v>
      </c>
      <c r="M853" s="213">
        <v>1611.04</v>
      </c>
      <c r="N853" s="213">
        <v>1812.42</v>
      </c>
      <c r="O853" s="242">
        <f t="shared" si="77"/>
        <v>0.50779999999999748</v>
      </c>
      <c r="P853" s="242"/>
      <c r="Q853" s="179"/>
      <c r="R853" s="179"/>
      <c r="S853" s="179"/>
      <c r="T853" s="179"/>
      <c r="U853" s="179"/>
      <c r="V853" s="179"/>
      <c r="W853" s="179"/>
      <c r="X853" s="179"/>
      <c r="Y853" s="179"/>
      <c r="Z853" s="179"/>
      <c r="AA853" s="222"/>
      <c r="AB853" s="222"/>
      <c r="AC853" s="222"/>
      <c r="AD853" s="179"/>
      <c r="AE853" s="179"/>
      <c r="AF853" s="179"/>
      <c r="AG853" s="179"/>
      <c r="AH853" s="179"/>
      <c r="AI853" s="179"/>
      <c r="AJ853" s="179"/>
    </row>
    <row r="854" spans="2:36" x14ac:dyDescent="0.3">
      <c r="B854" s="224">
        <v>93100</v>
      </c>
      <c r="C854" s="209">
        <v>29129</v>
      </c>
      <c r="D854" s="206">
        <f t="shared" si="73"/>
        <v>0.31287862513426423</v>
      </c>
      <c r="E854" s="208">
        <f t="shared" si="74"/>
        <v>0.42</v>
      </c>
      <c r="F854" s="207">
        <v>1378.73</v>
      </c>
      <c r="G854" s="207">
        <v>2330.3200000000002</v>
      </c>
      <c r="H854" s="207">
        <v>2621.61</v>
      </c>
      <c r="I854" s="214">
        <v>20174</v>
      </c>
      <c r="J854" s="211">
        <f t="shared" si="75"/>
        <v>0.21669172932330827</v>
      </c>
      <c r="K854" s="212">
        <f t="shared" si="76"/>
        <v>0.36</v>
      </c>
      <c r="L854" s="214">
        <v>0</v>
      </c>
      <c r="M854" s="213">
        <v>1613.92</v>
      </c>
      <c r="N854" s="213">
        <v>1815.66</v>
      </c>
      <c r="O854" s="242">
        <f t="shared" si="77"/>
        <v>0.50769999999996795</v>
      </c>
      <c r="P854" s="242"/>
      <c r="Q854" s="179"/>
      <c r="R854" s="179"/>
      <c r="S854" s="179"/>
      <c r="T854" s="179"/>
      <c r="U854" s="179"/>
      <c r="V854" s="179"/>
      <c r="W854" s="179"/>
      <c r="X854" s="179"/>
      <c r="Y854" s="179"/>
      <c r="Z854" s="179"/>
      <c r="AA854" s="222"/>
      <c r="AB854" s="222"/>
      <c r="AC854" s="222"/>
      <c r="AD854" s="179"/>
      <c r="AE854" s="179"/>
      <c r="AF854" s="179"/>
      <c r="AG854" s="179"/>
      <c r="AH854" s="179"/>
      <c r="AI854" s="179"/>
      <c r="AJ854" s="179"/>
    </row>
    <row r="855" spans="2:36" x14ac:dyDescent="0.3">
      <c r="B855" s="224">
        <v>93200</v>
      </c>
      <c r="C855" s="209">
        <v>29171</v>
      </c>
      <c r="D855" s="206">
        <f t="shared" si="73"/>
        <v>0.31299356223175967</v>
      </c>
      <c r="E855" s="208">
        <f t="shared" si="74"/>
        <v>0.42</v>
      </c>
      <c r="F855" s="207">
        <v>1383.73</v>
      </c>
      <c r="G855" s="207">
        <v>2333.6799999999998</v>
      </c>
      <c r="H855" s="207">
        <v>2625.39</v>
      </c>
      <c r="I855" s="214">
        <v>20210</v>
      </c>
      <c r="J855" s="211">
        <f t="shared" si="75"/>
        <v>0.21684549356223176</v>
      </c>
      <c r="K855" s="212">
        <f t="shared" si="76"/>
        <v>0.36</v>
      </c>
      <c r="L855" s="214">
        <v>0</v>
      </c>
      <c r="M855" s="213">
        <v>1616.8</v>
      </c>
      <c r="N855" s="213">
        <v>1818.9</v>
      </c>
      <c r="O855" s="242">
        <f t="shared" si="77"/>
        <v>0.50780000000002479</v>
      </c>
      <c r="P855" s="242"/>
      <c r="Q855" s="179"/>
      <c r="R855" s="179"/>
      <c r="S855" s="179"/>
      <c r="T855" s="179"/>
      <c r="U855" s="179"/>
      <c r="V855" s="179"/>
      <c r="W855" s="179"/>
      <c r="X855" s="179"/>
      <c r="Y855" s="179"/>
      <c r="Z855" s="179"/>
      <c r="AA855" s="222"/>
      <c r="AB855" s="222"/>
      <c r="AC855" s="222"/>
      <c r="AD855" s="179"/>
      <c r="AE855" s="179"/>
      <c r="AF855" s="179"/>
      <c r="AG855" s="179"/>
      <c r="AH855" s="179"/>
      <c r="AI855" s="179"/>
      <c r="AJ855" s="179"/>
    </row>
    <row r="856" spans="2:36" x14ac:dyDescent="0.3">
      <c r="B856" s="224">
        <v>93300</v>
      </c>
      <c r="C856" s="209">
        <v>29213</v>
      </c>
      <c r="D856" s="206">
        <f t="shared" ref="D856:D919" si="78">C856/B856</f>
        <v>0.31310825294748124</v>
      </c>
      <c r="E856" s="208">
        <f t="shared" ref="E856:E919" si="79">(C856-C855)/(B856-B855)</f>
        <v>0.42</v>
      </c>
      <c r="F856" s="207">
        <v>1388.73</v>
      </c>
      <c r="G856" s="207">
        <v>2337.04</v>
      </c>
      <c r="H856" s="207">
        <v>2629.17</v>
      </c>
      <c r="I856" s="214">
        <v>20244</v>
      </c>
      <c r="J856" s="211">
        <f t="shared" si="75"/>
        <v>0.2169774919614148</v>
      </c>
      <c r="K856" s="212">
        <f t="shared" si="76"/>
        <v>0.34</v>
      </c>
      <c r="L856" s="214">
        <v>0</v>
      </c>
      <c r="M856" s="213">
        <v>1619.52</v>
      </c>
      <c r="N856" s="213">
        <v>1821.96</v>
      </c>
      <c r="O856" s="242">
        <f t="shared" si="77"/>
        <v>0.50780000000001568</v>
      </c>
      <c r="P856" s="242"/>
      <c r="Q856" s="179"/>
      <c r="R856" s="179"/>
      <c r="S856" s="179"/>
      <c r="T856" s="179"/>
      <c r="U856" s="179"/>
      <c r="V856" s="179"/>
      <c r="W856" s="179"/>
      <c r="X856" s="179"/>
      <c r="Y856" s="179"/>
      <c r="Z856" s="179"/>
      <c r="AA856" s="222"/>
      <c r="AB856" s="222"/>
      <c r="AC856" s="222"/>
      <c r="AD856" s="179"/>
      <c r="AE856" s="179"/>
      <c r="AF856" s="179"/>
      <c r="AG856" s="179"/>
      <c r="AH856" s="179"/>
      <c r="AI856" s="179"/>
      <c r="AJ856" s="179"/>
    </row>
    <row r="857" spans="2:36" x14ac:dyDescent="0.3">
      <c r="B857" s="224">
        <v>93400</v>
      </c>
      <c r="C857" s="209">
        <v>29255</v>
      </c>
      <c r="D857" s="206">
        <f t="shared" si="78"/>
        <v>0.31322269807280512</v>
      </c>
      <c r="E857" s="208">
        <f t="shared" si="79"/>
        <v>0.42</v>
      </c>
      <c r="F857" s="207">
        <v>1393.73</v>
      </c>
      <c r="G857" s="207">
        <v>2340.4</v>
      </c>
      <c r="H857" s="207">
        <v>2632.95</v>
      </c>
      <c r="I857" s="214">
        <v>20280</v>
      </c>
      <c r="J857" s="211">
        <f t="shared" si="75"/>
        <v>0.21713062098501071</v>
      </c>
      <c r="K857" s="212">
        <f t="shared" si="76"/>
        <v>0.36</v>
      </c>
      <c r="L857" s="214">
        <v>0</v>
      </c>
      <c r="M857" s="213">
        <v>1622.4</v>
      </c>
      <c r="N857" s="213">
        <v>1825.2</v>
      </c>
      <c r="O857" s="242">
        <f t="shared" si="77"/>
        <v>0.50780000000000203</v>
      </c>
      <c r="P857" s="242"/>
      <c r="Q857" s="179"/>
      <c r="R857" s="179"/>
      <c r="S857" s="179"/>
      <c r="T857" s="179"/>
      <c r="U857" s="179"/>
      <c r="V857" s="179"/>
      <c r="W857" s="179"/>
      <c r="X857" s="179"/>
      <c r="Y857" s="179"/>
      <c r="Z857" s="179"/>
      <c r="AA857" s="222"/>
      <c r="AB857" s="222"/>
      <c r="AC857" s="222"/>
      <c r="AD857" s="179"/>
      <c r="AE857" s="179"/>
      <c r="AF857" s="179"/>
      <c r="AG857" s="179"/>
      <c r="AH857" s="179"/>
      <c r="AI857" s="179"/>
      <c r="AJ857" s="179"/>
    </row>
    <row r="858" spans="2:36" x14ac:dyDescent="0.3">
      <c r="B858" s="224">
        <v>93500</v>
      </c>
      <c r="C858" s="209">
        <v>29297</v>
      </c>
      <c r="D858" s="206">
        <f t="shared" si="78"/>
        <v>0.31333689839572193</v>
      </c>
      <c r="E858" s="208">
        <f t="shared" si="79"/>
        <v>0.42</v>
      </c>
      <c r="F858" s="207">
        <v>1398.73</v>
      </c>
      <c r="G858" s="207">
        <v>2343.7600000000002</v>
      </c>
      <c r="H858" s="207">
        <v>2636.73</v>
      </c>
      <c r="I858" s="214">
        <v>20316</v>
      </c>
      <c r="J858" s="211">
        <f t="shared" si="75"/>
        <v>0.21728342245989304</v>
      </c>
      <c r="K858" s="212">
        <f t="shared" si="76"/>
        <v>0.36</v>
      </c>
      <c r="L858" s="214">
        <v>0</v>
      </c>
      <c r="M858" s="213">
        <v>1625.28</v>
      </c>
      <c r="N858" s="213">
        <v>1828.44</v>
      </c>
      <c r="O858" s="242">
        <f t="shared" si="77"/>
        <v>0.50779999999999292</v>
      </c>
      <c r="P858" s="242"/>
      <c r="Q858" s="179"/>
      <c r="R858" s="179"/>
      <c r="S858" s="179"/>
      <c r="T858" s="179"/>
      <c r="U858" s="179"/>
      <c r="V858" s="179"/>
      <c r="W858" s="179"/>
      <c r="X858" s="179"/>
      <c r="Y858" s="179"/>
      <c r="Z858" s="179"/>
      <c r="AA858" s="222"/>
      <c r="AB858" s="222"/>
      <c r="AC858" s="222"/>
      <c r="AD858" s="179"/>
      <c r="AE858" s="179"/>
      <c r="AF858" s="179"/>
      <c r="AG858" s="179"/>
      <c r="AH858" s="179"/>
      <c r="AI858" s="179"/>
      <c r="AJ858" s="179"/>
    </row>
    <row r="859" spans="2:36" x14ac:dyDescent="0.3">
      <c r="B859" s="224">
        <v>93600</v>
      </c>
      <c r="C859" s="209">
        <v>29339</v>
      </c>
      <c r="D859" s="206">
        <f t="shared" si="78"/>
        <v>0.31345085470085471</v>
      </c>
      <c r="E859" s="208">
        <f t="shared" si="79"/>
        <v>0.42</v>
      </c>
      <c r="F859" s="207">
        <v>1403.72</v>
      </c>
      <c r="G859" s="207">
        <v>2347.12</v>
      </c>
      <c r="H859" s="207">
        <v>2640.51</v>
      </c>
      <c r="I859" s="214">
        <v>20352</v>
      </c>
      <c r="J859" s="211">
        <f t="shared" si="75"/>
        <v>0.21743589743589745</v>
      </c>
      <c r="K859" s="212">
        <f t="shared" si="76"/>
        <v>0.36</v>
      </c>
      <c r="L859" s="214">
        <v>0</v>
      </c>
      <c r="M859" s="213">
        <v>1628.16</v>
      </c>
      <c r="N859" s="213">
        <v>1831.68</v>
      </c>
      <c r="O859" s="242">
        <f t="shared" si="77"/>
        <v>0.50770000000003168</v>
      </c>
      <c r="P859" s="242"/>
      <c r="Q859" s="179"/>
      <c r="R859" s="179"/>
      <c r="S859" s="179"/>
      <c r="T859" s="179"/>
      <c r="U859" s="179"/>
      <c r="V859" s="179"/>
      <c r="W859" s="179"/>
      <c r="X859" s="179"/>
      <c r="Y859" s="179"/>
      <c r="Z859" s="179"/>
      <c r="AA859" s="222"/>
      <c r="AB859" s="222"/>
      <c r="AC859" s="222"/>
      <c r="AD859" s="179"/>
      <c r="AE859" s="179"/>
      <c r="AF859" s="179"/>
      <c r="AG859" s="179"/>
      <c r="AH859" s="179"/>
      <c r="AI859" s="179"/>
      <c r="AJ859" s="179"/>
    </row>
    <row r="860" spans="2:36" x14ac:dyDescent="0.3">
      <c r="B860" s="224">
        <v>93700</v>
      </c>
      <c r="C860" s="209">
        <v>29381</v>
      </c>
      <c r="D860" s="206">
        <f t="shared" si="78"/>
        <v>0.31356456776947705</v>
      </c>
      <c r="E860" s="208">
        <f t="shared" si="79"/>
        <v>0.42</v>
      </c>
      <c r="F860" s="207">
        <v>1408.72</v>
      </c>
      <c r="G860" s="207">
        <v>2350.48</v>
      </c>
      <c r="H860" s="207">
        <v>2644.29</v>
      </c>
      <c r="I860" s="214">
        <v>20388</v>
      </c>
      <c r="J860" s="211">
        <f t="shared" si="75"/>
        <v>0.2175880469583778</v>
      </c>
      <c r="K860" s="212">
        <f t="shared" si="76"/>
        <v>0.36</v>
      </c>
      <c r="L860" s="214">
        <v>0</v>
      </c>
      <c r="M860" s="213">
        <v>1631.04</v>
      </c>
      <c r="N860" s="213">
        <v>1834.92</v>
      </c>
      <c r="O860" s="242">
        <f t="shared" si="77"/>
        <v>0.50780000000001568</v>
      </c>
      <c r="P860" s="242"/>
      <c r="Q860" s="179"/>
      <c r="R860" s="179"/>
      <c r="S860" s="179"/>
      <c r="T860" s="179"/>
      <c r="U860" s="179"/>
      <c r="V860" s="179"/>
      <c r="W860" s="179"/>
      <c r="X860" s="179"/>
      <c r="Y860" s="179"/>
      <c r="Z860" s="179"/>
      <c r="AA860" s="222"/>
      <c r="AB860" s="222"/>
      <c r="AC860" s="222"/>
      <c r="AD860" s="179"/>
      <c r="AE860" s="179"/>
      <c r="AF860" s="179"/>
      <c r="AG860" s="179"/>
      <c r="AH860" s="179"/>
      <c r="AI860" s="179"/>
      <c r="AJ860" s="179"/>
    </row>
    <row r="861" spans="2:36" x14ac:dyDescent="0.3">
      <c r="B861" s="224">
        <v>93800</v>
      </c>
      <c r="C861" s="209">
        <v>29423</v>
      </c>
      <c r="D861" s="206">
        <f t="shared" si="78"/>
        <v>0.3136780383795309</v>
      </c>
      <c r="E861" s="208">
        <f t="shared" si="79"/>
        <v>0.42</v>
      </c>
      <c r="F861" s="207">
        <v>1413.72</v>
      </c>
      <c r="G861" s="207">
        <v>2353.84</v>
      </c>
      <c r="H861" s="207">
        <v>2648.07</v>
      </c>
      <c r="I861" s="214">
        <v>20424</v>
      </c>
      <c r="J861" s="211">
        <f t="shared" si="75"/>
        <v>0.21773987206823028</v>
      </c>
      <c r="K861" s="212">
        <f t="shared" si="76"/>
        <v>0.36</v>
      </c>
      <c r="L861" s="214">
        <v>0</v>
      </c>
      <c r="M861" s="213">
        <v>1633.92</v>
      </c>
      <c r="N861" s="213">
        <v>1838.16</v>
      </c>
      <c r="O861" s="242">
        <f t="shared" si="77"/>
        <v>0.50780000000000658</v>
      </c>
      <c r="P861" s="242"/>
      <c r="Q861" s="179"/>
      <c r="R861" s="179"/>
      <c r="S861" s="179"/>
      <c r="T861" s="179"/>
      <c r="U861" s="179"/>
      <c r="V861" s="179"/>
      <c r="W861" s="179"/>
      <c r="X861" s="179"/>
      <c r="Y861" s="179"/>
      <c r="Z861" s="179"/>
      <c r="AA861" s="222"/>
      <c r="AB861" s="222"/>
      <c r="AC861" s="222"/>
      <c r="AD861" s="179"/>
      <c r="AE861" s="179"/>
      <c r="AF861" s="179"/>
      <c r="AG861" s="179"/>
      <c r="AH861" s="179"/>
      <c r="AI861" s="179"/>
      <c r="AJ861" s="179"/>
    </row>
    <row r="862" spans="2:36" x14ac:dyDescent="0.3">
      <c r="B862" s="224">
        <v>93900</v>
      </c>
      <c r="C862" s="209">
        <v>29465</v>
      </c>
      <c r="D862" s="206">
        <f t="shared" si="78"/>
        <v>0.31379126730564433</v>
      </c>
      <c r="E862" s="208">
        <f t="shared" si="79"/>
        <v>0.42</v>
      </c>
      <c r="F862" s="207">
        <v>1418.72</v>
      </c>
      <c r="G862" s="207">
        <v>2357.1999999999998</v>
      </c>
      <c r="H862" s="207">
        <v>2651.85</v>
      </c>
      <c r="I862" s="214">
        <v>20460</v>
      </c>
      <c r="J862" s="211">
        <f t="shared" si="75"/>
        <v>0.21789137380191692</v>
      </c>
      <c r="K862" s="212">
        <f t="shared" si="76"/>
        <v>0.36</v>
      </c>
      <c r="L862" s="214">
        <v>0</v>
      </c>
      <c r="M862" s="213">
        <v>1636.8</v>
      </c>
      <c r="N862" s="213">
        <v>1841.4</v>
      </c>
      <c r="O862" s="242">
        <f t="shared" si="77"/>
        <v>0.50779999999999292</v>
      </c>
      <c r="P862" s="242"/>
      <c r="Q862" s="179"/>
      <c r="R862" s="179"/>
      <c r="S862" s="179"/>
      <c r="T862" s="179"/>
      <c r="U862" s="179"/>
      <c r="V862" s="179"/>
      <c r="W862" s="179"/>
      <c r="X862" s="179"/>
      <c r="Y862" s="179"/>
      <c r="Z862" s="179"/>
      <c r="AA862" s="222"/>
      <c r="AB862" s="222"/>
      <c r="AC862" s="222"/>
      <c r="AD862" s="179"/>
      <c r="AE862" s="179"/>
      <c r="AF862" s="179"/>
      <c r="AG862" s="179"/>
      <c r="AH862" s="179"/>
      <c r="AI862" s="179"/>
      <c r="AJ862" s="179"/>
    </row>
    <row r="863" spans="2:36" x14ac:dyDescent="0.3">
      <c r="B863" s="224">
        <v>94000</v>
      </c>
      <c r="C863" s="209">
        <v>29507</v>
      </c>
      <c r="D863" s="206">
        <f t="shared" si="78"/>
        <v>0.31390425531914895</v>
      </c>
      <c r="E863" s="208">
        <f t="shared" si="79"/>
        <v>0.42</v>
      </c>
      <c r="F863" s="207">
        <v>1423.72</v>
      </c>
      <c r="G863" s="207">
        <v>2360.56</v>
      </c>
      <c r="H863" s="207">
        <v>2655.63</v>
      </c>
      <c r="I863" s="214">
        <v>20496</v>
      </c>
      <c r="J863" s="211">
        <f t="shared" si="75"/>
        <v>0.21804255319148935</v>
      </c>
      <c r="K863" s="212">
        <f t="shared" si="76"/>
        <v>0.36</v>
      </c>
      <c r="L863" s="214">
        <v>0</v>
      </c>
      <c r="M863" s="213">
        <v>1639.68</v>
      </c>
      <c r="N863" s="213">
        <v>1844.64</v>
      </c>
      <c r="O863" s="242">
        <f t="shared" si="77"/>
        <v>0.50779999999998382</v>
      </c>
      <c r="P863" s="242"/>
      <c r="Q863" s="179"/>
      <c r="R863" s="179"/>
      <c r="S863" s="179"/>
      <c r="T863" s="179"/>
      <c r="U863" s="179"/>
      <c r="V863" s="179"/>
      <c r="W863" s="179"/>
      <c r="X863" s="179"/>
      <c r="Y863" s="179"/>
      <c r="Z863" s="179"/>
      <c r="AA863" s="222"/>
      <c r="AB863" s="222"/>
      <c r="AC863" s="222"/>
      <c r="AD863" s="179"/>
      <c r="AE863" s="179"/>
      <c r="AF863" s="179"/>
      <c r="AG863" s="179"/>
      <c r="AH863" s="179"/>
      <c r="AI863" s="179"/>
      <c r="AJ863" s="179"/>
    </row>
    <row r="864" spans="2:36" x14ac:dyDescent="0.3">
      <c r="B864" s="224">
        <v>94100</v>
      </c>
      <c r="C864" s="209">
        <v>29549</v>
      </c>
      <c r="D864" s="206">
        <f t="shared" si="78"/>
        <v>0.31401700318809778</v>
      </c>
      <c r="E864" s="208">
        <f t="shared" si="79"/>
        <v>0.42</v>
      </c>
      <c r="F864" s="207">
        <v>1428.71</v>
      </c>
      <c r="G864" s="207">
        <v>2363.92</v>
      </c>
      <c r="H864" s="207">
        <v>2659.41</v>
      </c>
      <c r="I864" s="214">
        <v>20532</v>
      </c>
      <c r="J864" s="211">
        <f t="shared" si="75"/>
        <v>0.21819341126461211</v>
      </c>
      <c r="K864" s="212">
        <f t="shared" si="76"/>
        <v>0.36</v>
      </c>
      <c r="L864" s="214">
        <v>0</v>
      </c>
      <c r="M864" s="213">
        <v>1642.56</v>
      </c>
      <c r="N864" s="213">
        <v>1847.88</v>
      </c>
      <c r="O864" s="242">
        <f t="shared" si="77"/>
        <v>0.50769999999994975</v>
      </c>
      <c r="P864" s="242"/>
      <c r="Q864" s="179"/>
      <c r="R864" s="179"/>
      <c r="S864" s="179"/>
      <c r="T864" s="179"/>
      <c r="U864" s="179"/>
      <c r="V864" s="179"/>
      <c r="W864" s="179"/>
      <c r="X864" s="179"/>
      <c r="Y864" s="179"/>
      <c r="Z864" s="179"/>
      <c r="AA864" s="222"/>
      <c r="AB864" s="222"/>
      <c r="AC864" s="222"/>
      <c r="AD864" s="179"/>
      <c r="AE864" s="179"/>
      <c r="AF864" s="179"/>
      <c r="AG864" s="179"/>
      <c r="AH864" s="179"/>
      <c r="AI864" s="179"/>
      <c r="AJ864" s="179"/>
    </row>
    <row r="865" spans="2:36" x14ac:dyDescent="0.3">
      <c r="B865" s="224">
        <v>94200</v>
      </c>
      <c r="C865" s="209">
        <v>29591</v>
      </c>
      <c r="D865" s="206">
        <f t="shared" si="78"/>
        <v>0.31412951167728237</v>
      </c>
      <c r="E865" s="208">
        <f t="shared" si="79"/>
        <v>0.42</v>
      </c>
      <c r="F865" s="207">
        <v>1433.71</v>
      </c>
      <c r="G865" s="207">
        <v>2367.2800000000002</v>
      </c>
      <c r="H865" s="207">
        <v>2663.19</v>
      </c>
      <c r="I865" s="214">
        <v>20568</v>
      </c>
      <c r="J865" s="211">
        <f t="shared" si="75"/>
        <v>0.21834394904458598</v>
      </c>
      <c r="K865" s="212">
        <f t="shared" si="76"/>
        <v>0.36</v>
      </c>
      <c r="L865" s="214">
        <v>0</v>
      </c>
      <c r="M865" s="213">
        <v>1645.44</v>
      </c>
      <c r="N865" s="213">
        <v>1851.12</v>
      </c>
      <c r="O865" s="242">
        <f t="shared" si="77"/>
        <v>0.50780000000001568</v>
      </c>
      <c r="P865" s="242"/>
      <c r="Q865" s="179"/>
      <c r="R865" s="179"/>
      <c r="S865" s="179"/>
      <c r="T865" s="179"/>
      <c r="U865" s="179"/>
      <c r="V865" s="179"/>
      <c r="W865" s="179"/>
      <c r="X865" s="179"/>
      <c r="Y865" s="179"/>
      <c r="Z865" s="179"/>
      <c r="AA865" s="222"/>
      <c r="AB865" s="222"/>
      <c r="AC865" s="222"/>
      <c r="AD865" s="179"/>
      <c r="AE865" s="179"/>
      <c r="AF865" s="179"/>
      <c r="AG865" s="179"/>
      <c r="AH865" s="179"/>
      <c r="AI865" s="179"/>
      <c r="AJ865" s="179"/>
    </row>
    <row r="866" spans="2:36" x14ac:dyDescent="0.3">
      <c r="B866" s="224">
        <v>94300</v>
      </c>
      <c r="C866" s="209">
        <v>29633</v>
      </c>
      <c r="D866" s="206">
        <f t="shared" si="78"/>
        <v>0.31424178154825028</v>
      </c>
      <c r="E866" s="208">
        <f t="shared" si="79"/>
        <v>0.42</v>
      </c>
      <c r="F866" s="207">
        <v>1438.71</v>
      </c>
      <c r="G866" s="207">
        <v>2370.64</v>
      </c>
      <c r="H866" s="207">
        <v>2666.97</v>
      </c>
      <c r="I866" s="214">
        <v>20604</v>
      </c>
      <c r="J866" s="211">
        <f t="shared" si="75"/>
        <v>0.21849416755037115</v>
      </c>
      <c r="K866" s="212">
        <f t="shared" si="76"/>
        <v>0.36</v>
      </c>
      <c r="L866" s="214">
        <v>0</v>
      </c>
      <c r="M866" s="213">
        <v>1648.32</v>
      </c>
      <c r="N866" s="213">
        <v>1854.36</v>
      </c>
      <c r="O866" s="242">
        <f t="shared" si="77"/>
        <v>0.50780000000000203</v>
      </c>
      <c r="P866" s="242"/>
      <c r="Q866" s="179"/>
      <c r="R866" s="179"/>
      <c r="S866" s="179"/>
      <c r="T866" s="179"/>
      <c r="U866" s="179"/>
      <c r="V866" s="179"/>
      <c r="W866" s="179"/>
      <c r="X866" s="179"/>
      <c r="Y866" s="179"/>
      <c r="Z866" s="179"/>
      <c r="AA866" s="222"/>
      <c r="AB866" s="222"/>
      <c r="AC866" s="222"/>
      <c r="AD866" s="179"/>
      <c r="AE866" s="179"/>
      <c r="AF866" s="179"/>
      <c r="AG866" s="179"/>
      <c r="AH866" s="179"/>
      <c r="AI866" s="179"/>
      <c r="AJ866" s="179"/>
    </row>
    <row r="867" spans="2:36" x14ac:dyDescent="0.3">
      <c r="B867" s="224">
        <v>94400</v>
      </c>
      <c r="C867" s="209">
        <v>29675</v>
      </c>
      <c r="D867" s="206">
        <f t="shared" si="78"/>
        <v>0.31435381355932202</v>
      </c>
      <c r="E867" s="208">
        <f t="shared" si="79"/>
        <v>0.42</v>
      </c>
      <c r="F867" s="207">
        <v>1443.71</v>
      </c>
      <c r="G867" s="207">
        <v>2374</v>
      </c>
      <c r="H867" s="207">
        <v>2670.75</v>
      </c>
      <c r="I867" s="214">
        <v>20640</v>
      </c>
      <c r="J867" s="211">
        <f t="shared" si="75"/>
        <v>0.21864406779661016</v>
      </c>
      <c r="K867" s="212">
        <f t="shared" si="76"/>
        <v>0.36</v>
      </c>
      <c r="L867" s="214">
        <v>0</v>
      </c>
      <c r="M867" s="213">
        <v>1651.2</v>
      </c>
      <c r="N867" s="213">
        <v>1857.6</v>
      </c>
      <c r="O867" s="242">
        <f t="shared" si="77"/>
        <v>0.50779999999999292</v>
      </c>
      <c r="P867" s="242"/>
      <c r="Q867" s="179"/>
      <c r="R867" s="179"/>
      <c r="S867" s="179"/>
      <c r="T867" s="179"/>
      <c r="U867" s="179"/>
      <c r="V867" s="179"/>
      <c r="W867" s="179"/>
      <c r="X867" s="179"/>
      <c r="Y867" s="179"/>
      <c r="Z867" s="179"/>
      <c r="AA867" s="222"/>
      <c r="AB867" s="222"/>
      <c r="AC867" s="222"/>
      <c r="AD867" s="179"/>
      <c r="AE867" s="179"/>
      <c r="AF867" s="179"/>
      <c r="AG867" s="179"/>
      <c r="AH867" s="179"/>
      <c r="AI867" s="179"/>
      <c r="AJ867" s="179"/>
    </row>
    <row r="868" spans="2:36" x14ac:dyDescent="0.3">
      <c r="B868" s="224">
        <v>94500</v>
      </c>
      <c r="C868" s="209">
        <v>29717</v>
      </c>
      <c r="D868" s="206">
        <f t="shared" si="78"/>
        <v>0.31446560846560845</v>
      </c>
      <c r="E868" s="208">
        <f t="shared" si="79"/>
        <v>0.42</v>
      </c>
      <c r="F868" s="207">
        <v>1448.71</v>
      </c>
      <c r="G868" s="207">
        <v>2377.36</v>
      </c>
      <c r="H868" s="207">
        <v>2674.53</v>
      </c>
      <c r="I868" s="214">
        <v>20676</v>
      </c>
      <c r="J868" s="211">
        <f t="shared" si="75"/>
        <v>0.21879365079365079</v>
      </c>
      <c r="K868" s="212">
        <f t="shared" si="76"/>
        <v>0.36</v>
      </c>
      <c r="L868" s="214">
        <v>0</v>
      </c>
      <c r="M868" s="213">
        <v>1654.08</v>
      </c>
      <c r="N868" s="213">
        <v>1860.84</v>
      </c>
      <c r="O868" s="242">
        <f t="shared" si="77"/>
        <v>0.50779999999997927</v>
      </c>
      <c r="P868" s="242"/>
      <c r="Q868" s="179"/>
      <c r="R868" s="179"/>
      <c r="S868" s="179"/>
      <c r="T868" s="179"/>
      <c r="U868" s="179"/>
      <c r="V868" s="179"/>
      <c r="W868" s="179"/>
      <c r="X868" s="179"/>
      <c r="Y868" s="179"/>
      <c r="Z868" s="179"/>
      <c r="AA868" s="222"/>
      <c r="AB868" s="222"/>
      <c r="AC868" s="222"/>
      <c r="AD868" s="179"/>
      <c r="AE868" s="179"/>
      <c r="AF868" s="179"/>
      <c r="AG868" s="179"/>
      <c r="AH868" s="179"/>
      <c r="AI868" s="179"/>
      <c r="AJ868" s="179"/>
    </row>
    <row r="869" spans="2:36" x14ac:dyDescent="0.3">
      <c r="B869" s="224">
        <v>94600</v>
      </c>
      <c r="C869" s="209">
        <v>29759</v>
      </c>
      <c r="D869" s="206">
        <f t="shared" si="78"/>
        <v>0.31457716701902749</v>
      </c>
      <c r="E869" s="208">
        <f t="shared" si="79"/>
        <v>0.42</v>
      </c>
      <c r="F869" s="207">
        <v>1453.7</v>
      </c>
      <c r="G869" s="207">
        <v>2380.7199999999998</v>
      </c>
      <c r="H869" s="207">
        <v>2678.31</v>
      </c>
      <c r="I869" s="214">
        <v>20712</v>
      </c>
      <c r="J869" s="211">
        <f t="shared" si="75"/>
        <v>0.2189429175475687</v>
      </c>
      <c r="K869" s="212">
        <f t="shared" si="76"/>
        <v>0.36</v>
      </c>
      <c r="L869" s="214">
        <v>0</v>
      </c>
      <c r="M869" s="213">
        <v>1656.96</v>
      </c>
      <c r="N869" s="213">
        <v>1864.08</v>
      </c>
      <c r="O869" s="242">
        <f t="shared" si="77"/>
        <v>0.50770000000001803</v>
      </c>
      <c r="P869" s="242"/>
      <c r="Q869" s="179"/>
      <c r="R869" s="179"/>
      <c r="S869" s="179"/>
      <c r="T869" s="179"/>
      <c r="U869" s="179"/>
      <c r="V869" s="179"/>
      <c r="W869" s="179"/>
      <c r="X869" s="179"/>
      <c r="Y869" s="179"/>
      <c r="Z869" s="179"/>
      <c r="AA869" s="222"/>
      <c r="AB869" s="222"/>
      <c r="AC869" s="222"/>
      <c r="AD869" s="179"/>
      <c r="AE869" s="179"/>
      <c r="AF869" s="179"/>
      <c r="AG869" s="179"/>
      <c r="AH869" s="179"/>
      <c r="AI869" s="179"/>
      <c r="AJ869" s="179"/>
    </row>
    <row r="870" spans="2:36" x14ac:dyDescent="0.3">
      <c r="B870" s="224">
        <v>94700</v>
      </c>
      <c r="C870" s="209">
        <v>29801</v>
      </c>
      <c r="D870" s="206">
        <f t="shared" si="78"/>
        <v>0.31468848996832099</v>
      </c>
      <c r="E870" s="208">
        <f t="shared" si="79"/>
        <v>0.42</v>
      </c>
      <c r="F870" s="207">
        <v>1458.7</v>
      </c>
      <c r="G870" s="207">
        <v>2384.08</v>
      </c>
      <c r="H870" s="207">
        <v>2682.09</v>
      </c>
      <c r="I870" s="214">
        <v>20748</v>
      </c>
      <c r="J870" s="211">
        <f t="shared" si="75"/>
        <v>0.21909186906019007</v>
      </c>
      <c r="K870" s="212">
        <f t="shared" si="76"/>
        <v>0.36</v>
      </c>
      <c r="L870" s="214">
        <v>0</v>
      </c>
      <c r="M870" s="213">
        <v>1659.84</v>
      </c>
      <c r="N870" s="213">
        <v>1867.32</v>
      </c>
      <c r="O870" s="242">
        <f t="shared" si="77"/>
        <v>0.50780000000001113</v>
      </c>
      <c r="P870" s="242"/>
      <c r="Q870" s="179"/>
      <c r="R870" s="179"/>
      <c r="S870" s="179"/>
      <c r="T870" s="179"/>
      <c r="U870" s="179"/>
      <c r="V870" s="179"/>
      <c r="W870" s="179"/>
      <c r="X870" s="179"/>
      <c r="Y870" s="179"/>
      <c r="Z870" s="179"/>
      <c r="AA870" s="222"/>
      <c r="AB870" s="222"/>
      <c r="AC870" s="222"/>
      <c r="AD870" s="179"/>
      <c r="AE870" s="179"/>
      <c r="AF870" s="179"/>
      <c r="AG870" s="179"/>
      <c r="AH870" s="179"/>
      <c r="AI870" s="179"/>
      <c r="AJ870" s="179"/>
    </row>
    <row r="871" spans="2:36" x14ac:dyDescent="0.3">
      <c r="B871" s="224">
        <v>94800</v>
      </c>
      <c r="C871" s="209">
        <v>29843</v>
      </c>
      <c r="D871" s="206">
        <f t="shared" si="78"/>
        <v>0.31479957805907172</v>
      </c>
      <c r="E871" s="208">
        <f t="shared" si="79"/>
        <v>0.42</v>
      </c>
      <c r="F871" s="207">
        <v>1463.7</v>
      </c>
      <c r="G871" s="207">
        <v>2387.44</v>
      </c>
      <c r="H871" s="207">
        <v>2685.87</v>
      </c>
      <c r="I871" s="214">
        <v>20784</v>
      </c>
      <c r="J871" s="211">
        <f t="shared" si="75"/>
        <v>0.21924050632911393</v>
      </c>
      <c r="K871" s="212">
        <f t="shared" si="76"/>
        <v>0.36</v>
      </c>
      <c r="L871" s="214">
        <v>0</v>
      </c>
      <c r="M871" s="213">
        <v>1662.72</v>
      </c>
      <c r="N871" s="213">
        <v>1870.56</v>
      </c>
      <c r="O871" s="242">
        <f t="shared" si="77"/>
        <v>0.50779999999999748</v>
      </c>
      <c r="P871" s="242"/>
      <c r="Q871" s="179"/>
      <c r="R871" s="179"/>
      <c r="S871" s="179"/>
      <c r="T871" s="179"/>
      <c r="U871" s="179"/>
      <c r="V871" s="179"/>
      <c r="W871" s="179"/>
      <c r="X871" s="179"/>
      <c r="Y871" s="179"/>
      <c r="Z871" s="179"/>
      <c r="AA871" s="222"/>
      <c r="AB871" s="222"/>
      <c r="AC871" s="222"/>
      <c r="AD871" s="179"/>
      <c r="AE871" s="179"/>
      <c r="AF871" s="179"/>
      <c r="AG871" s="179"/>
      <c r="AH871" s="179"/>
      <c r="AI871" s="179"/>
      <c r="AJ871" s="179"/>
    </row>
    <row r="872" spans="2:36" x14ac:dyDescent="0.3">
      <c r="B872" s="224">
        <v>94900</v>
      </c>
      <c r="C872" s="209">
        <v>29885</v>
      </c>
      <c r="D872" s="206">
        <f t="shared" si="78"/>
        <v>0.31491043203371971</v>
      </c>
      <c r="E872" s="208">
        <f t="shared" si="79"/>
        <v>0.42</v>
      </c>
      <c r="F872" s="207">
        <v>1468.7</v>
      </c>
      <c r="G872" s="207">
        <v>2390.8000000000002</v>
      </c>
      <c r="H872" s="207">
        <v>2689.65</v>
      </c>
      <c r="I872" s="214">
        <v>20820</v>
      </c>
      <c r="J872" s="211">
        <f t="shared" si="75"/>
        <v>0.21938883034773446</v>
      </c>
      <c r="K872" s="212">
        <f t="shared" si="76"/>
        <v>0.36</v>
      </c>
      <c r="L872" s="214">
        <v>0</v>
      </c>
      <c r="M872" s="213">
        <v>1665.6</v>
      </c>
      <c r="N872" s="213">
        <v>1873.8</v>
      </c>
      <c r="O872" s="242">
        <f t="shared" si="77"/>
        <v>0.50779999999998837</v>
      </c>
      <c r="P872" s="242"/>
      <c r="Q872" s="179"/>
      <c r="R872" s="179"/>
      <c r="S872" s="179"/>
      <c r="T872" s="179"/>
      <c r="U872" s="179"/>
      <c r="V872" s="179"/>
      <c r="W872" s="179"/>
      <c r="X872" s="179"/>
      <c r="Y872" s="179"/>
      <c r="Z872" s="179"/>
      <c r="AA872" s="222"/>
      <c r="AB872" s="222"/>
      <c r="AC872" s="222"/>
      <c r="AD872" s="179"/>
      <c r="AE872" s="179"/>
      <c r="AF872" s="179"/>
      <c r="AG872" s="179"/>
      <c r="AH872" s="179"/>
      <c r="AI872" s="179"/>
      <c r="AJ872" s="179"/>
    </row>
    <row r="873" spans="2:36" x14ac:dyDescent="0.3">
      <c r="B873" s="224">
        <v>95000</v>
      </c>
      <c r="C873" s="209">
        <v>29927</v>
      </c>
      <c r="D873" s="206">
        <f t="shared" si="78"/>
        <v>0.31502105263157892</v>
      </c>
      <c r="E873" s="208">
        <f t="shared" si="79"/>
        <v>0.42</v>
      </c>
      <c r="F873" s="207">
        <v>1473.7</v>
      </c>
      <c r="G873" s="207">
        <v>2394.16</v>
      </c>
      <c r="H873" s="207">
        <v>2693.43</v>
      </c>
      <c r="I873" s="214">
        <v>20856</v>
      </c>
      <c r="J873" s="211">
        <f t="shared" si="75"/>
        <v>0.21953684210526317</v>
      </c>
      <c r="K873" s="212">
        <f t="shared" si="76"/>
        <v>0.36</v>
      </c>
      <c r="L873" s="214">
        <v>0</v>
      </c>
      <c r="M873" s="213">
        <v>1668.48</v>
      </c>
      <c r="N873" s="213">
        <v>1877.04</v>
      </c>
      <c r="O873" s="242">
        <f t="shared" si="77"/>
        <v>0.50779999999997472</v>
      </c>
      <c r="P873" s="242"/>
      <c r="Q873" s="179"/>
      <c r="R873" s="179"/>
      <c r="S873" s="179"/>
      <c r="T873" s="179"/>
      <c r="U873" s="179"/>
      <c r="V873" s="179"/>
      <c r="W873" s="179"/>
      <c r="X873" s="179"/>
      <c r="Y873" s="179"/>
      <c r="Z873" s="179"/>
      <c r="AA873" s="222"/>
      <c r="AB873" s="222"/>
      <c r="AC873" s="222"/>
      <c r="AD873" s="179"/>
      <c r="AE873" s="179"/>
      <c r="AF873" s="179"/>
      <c r="AG873" s="179"/>
      <c r="AH873" s="179"/>
      <c r="AI873" s="179"/>
      <c r="AJ873" s="179"/>
    </row>
    <row r="874" spans="2:36" x14ac:dyDescent="0.3">
      <c r="B874" s="224">
        <v>95100</v>
      </c>
      <c r="C874" s="209">
        <v>29969</v>
      </c>
      <c r="D874" s="206">
        <f t="shared" si="78"/>
        <v>0.31513144058885384</v>
      </c>
      <c r="E874" s="208">
        <f t="shared" si="79"/>
        <v>0.42</v>
      </c>
      <c r="F874" s="207">
        <v>1478.69</v>
      </c>
      <c r="G874" s="207">
        <v>2397.52</v>
      </c>
      <c r="H874" s="207">
        <v>2697.21</v>
      </c>
      <c r="I874" s="214">
        <v>20892</v>
      </c>
      <c r="J874" s="211">
        <f t="shared" si="75"/>
        <v>0.2196845425867508</v>
      </c>
      <c r="K874" s="212">
        <f t="shared" si="76"/>
        <v>0.36</v>
      </c>
      <c r="L874" s="214">
        <v>0</v>
      </c>
      <c r="M874" s="213">
        <v>1671.36</v>
      </c>
      <c r="N874" s="213">
        <v>1880.28</v>
      </c>
      <c r="O874" s="242">
        <f t="shared" si="77"/>
        <v>0.50770000000001803</v>
      </c>
      <c r="P874" s="242"/>
      <c r="Q874" s="179"/>
      <c r="R874" s="179"/>
      <c r="S874" s="179"/>
      <c r="T874" s="179"/>
      <c r="U874" s="179"/>
      <c r="V874" s="179"/>
      <c r="W874" s="179"/>
      <c r="X874" s="179"/>
      <c r="Y874" s="179"/>
      <c r="Z874" s="179"/>
      <c r="AA874" s="222"/>
      <c r="AB874" s="222"/>
      <c r="AC874" s="222"/>
      <c r="AD874" s="179"/>
      <c r="AE874" s="179"/>
      <c r="AF874" s="179"/>
      <c r="AG874" s="179"/>
      <c r="AH874" s="179"/>
      <c r="AI874" s="179"/>
      <c r="AJ874" s="179"/>
    </row>
    <row r="875" spans="2:36" x14ac:dyDescent="0.3">
      <c r="B875" s="224">
        <v>95200</v>
      </c>
      <c r="C875" s="209">
        <v>30011</v>
      </c>
      <c r="D875" s="206">
        <f t="shared" si="78"/>
        <v>0.31524159663865547</v>
      </c>
      <c r="E875" s="208">
        <f t="shared" si="79"/>
        <v>0.42</v>
      </c>
      <c r="F875" s="207">
        <v>1483.69</v>
      </c>
      <c r="G875" s="207">
        <v>2400.88</v>
      </c>
      <c r="H875" s="207">
        <v>2700.99</v>
      </c>
      <c r="I875" s="214">
        <v>20928</v>
      </c>
      <c r="J875" s="211">
        <f t="shared" si="75"/>
        <v>0.21983193277310925</v>
      </c>
      <c r="K875" s="212">
        <f t="shared" si="76"/>
        <v>0.36</v>
      </c>
      <c r="L875" s="214">
        <v>0</v>
      </c>
      <c r="M875" s="213">
        <v>1674.24</v>
      </c>
      <c r="N875" s="213">
        <v>1883.52</v>
      </c>
      <c r="O875" s="242">
        <f t="shared" si="77"/>
        <v>0.50780000000000203</v>
      </c>
      <c r="P875" s="242"/>
      <c r="Q875" s="179"/>
      <c r="R875" s="179"/>
      <c r="S875" s="179"/>
      <c r="T875" s="179"/>
      <c r="U875" s="179"/>
      <c r="V875" s="179"/>
      <c r="W875" s="179"/>
      <c r="X875" s="179"/>
      <c r="Y875" s="179"/>
      <c r="Z875" s="179"/>
      <c r="AA875" s="222"/>
      <c r="AB875" s="222"/>
      <c r="AC875" s="222"/>
      <c r="AD875" s="179"/>
      <c r="AE875" s="179"/>
      <c r="AF875" s="179"/>
      <c r="AG875" s="179"/>
      <c r="AH875" s="179"/>
      <c r="AI875" s="179"/>
      <c r="AJ875" s="179"/>
    </row>
    <row r="876" spans="2:36" x14ac:dyDescent="0.3">
      <c r="B876" s="224">
        <v>95300</v>
      </c>
      <c r="C876" s="209">
        <v>30053</v>
      </c>
      <c r="D876" s="206">
        <f t="shared" si="78"/>
        <v>0.31535152151101786</v>
      </c>
      <c r="E876" s="208">
        <f t="shared" si="79"/>
        <v>0.42</v>
      </c>
      <c r="F876" s="207">
        <v>1488.69</v>
      </c>
      <c r="G876" s="207">
        <v>2404.2399999999998</v>
      </c>
      <c r="H876" s="207">
        <v>2704.77</v>
      </c>
      <c r="I876" s="214">
        <v>20964</v>
      </c>
      <c r="J876" s="211">
        <f t="shared" si="75"/>
        <v>0.21997901364113326</v>
      </c>
      <c r="K876" s="212">
        <f t="shared" si="76"/>
        <v>0.36</v>
      </c>
      <c r="L876" s="214">
        <v>0</v>
      </c>
      <c r="M876" s="213">
        <v>1677.12</v>
      </c>
      <c r="N876" s="213">
        <v>1886.76</v>
      </c>
      <c r="O876" s="242">
        <f t="shared" si="77"/>
        <v>0.50779999999999292</v>
      </c>
      <c r="P876" s="242"/>
      <c r="Q876" s="179"/>
      <c r="R876" s="179"/>
      <c r="S876" s="179"/>
      <c r="T876" s="179"/>
      <c r="U876" s="179"/>
      <c r="V876" s="179"/>
      <c r="W876" s="179"/>
      <c r="X876" s="179"/>
      <c r="Y876" s="179"/>
      <c r="Z876" s="179"/>
      <c r="AA876" s="222"/>
      <c r="AB876" s="222"/>
      <c r="AC876" s="222"/>
      <c r="AD876" s="179"/>
      <c r="AE876" s="179"/>
      <c r="AF876" s="179"/>
      <c r="AG876" s="179"/>
      <c r="AH876" s="179"/>
      <c r="AI876" s="179"/>
      <c r="AJ876" s="179"/>
    </row>
    <row r="877" spans="2:36" x14ac:dyDescent="0.3">
      <c r="B877" s="224">
        <v>95400</v>
      </c>
      <c r="C877" s="209">
        <v>30095</v>
      </c>
      <c r="D877" s="206">
        <f t="shared" si="78"/>
        <v>0.31546121593291404</v>
      </c>
      <c r="E877" s="208">
        <f t="shared" si="79"/>
        <v>0.42</v>
      </c>
      <c r="F877" s="207">
        <v>1493.69</v>
      </c>
      <c r="G877" s="207">
        <v>2407.6</v>
      </c>
      <c r="H877" s="207">
        <v>2708.55</v>
      </c>
      <c r="I877" s="214">
        <v>21000</v>
      </c>
      <c r="J877" s="211">
        <f t="shared" si="75"/>
        <v>0.22012578616352202</v>
      </c>
      <c r="K877" s="212">
        <f t="shared" si="76"/>
        <v>0.36</v>
      </c>
      <c r="L877" s="214">
        <v>0</v>
      </c>
      <c r="M877" s="213">
        <v>1680</v>
      </c>
      <c r="N877" s="213">
        <v>1890</v>
      </c>
      <c r="O877" s="242">
        <f t="shared" si="77"/>
        <v>0.50779999999997927</v>
      </c>
      <c r="P877" s="242"/>
      <c r="Q877" s="179"/>
      <c r="R877" s="179"/>
      <c r="S877" s="179"/>
      <c r="T877" s="179"/>
      <c r="U877" s="179"/>
      <c r="V877" s="179"/>
      <c r="W877" s="179"/>
      <c r="X877" s="179"/>
      <c r="Y877" s="179"/>
      <c r="Z877" s="179"/>
      <c r="AA877" s="222"/>
      <c r="AB877" s="222"/>
      <c r="AC877" s="222"/>
      <c r="AD877" s="179"/>
      <c r="AE877" s="179"/>
      <c r="AF877" s="179"/>
      <c r="AG877" s="179"/>
      <c r="AH877" s="179"/>
      <c r="AI877" s="179"/>
      <c r="AJ877" s="179"/>
    </row>
    <row r="878" spans="2:36" x14ac:dyDescent="0.3">
      <c r="B878" s="224">
        <v>95500</v>
      </c>
      <c r="C878" s="209">
        <v>30137</v>
      </c>
      <c r="D878" s="206">
        <f t="shared" si="78"/>
        <v>0.31557068062827226</v>
      </c>
      <c r="E878" s="208">
        <f t="shared" si="79"/>
        <v>0.42</v>
      </c>
      <c r="F878" s="207">
        <v>1498.69</v>
      </c>
      <c r="G878" s="207">
        <v>2410.96</v>
      </c>
      <c r="H878" s="207">
        <v>2712.33</v>
      </c>
      <c r="I878" s="214">
        <v>21036</v>
      </c>
      <c r="J878" s="211">
        <f t="shared" si="75"/>
        <v>0.22027225130890052</v>
      </c>
      <c r="K878" s="212">
        <f t="shared" si="76"/>
        <v>0.36</v>
      </c>
      <c r="L878" s="214">
        <v>0</v>
      </c>
      <c r="M878" s="213">
        <v>1682.88</v>
      </c>
      <c r="N878" s="213">
        <v>1893.24</v>
      </c>
      <c r="O878" s="242">
        <f t="shared" si="77"/>
        <v>0.50779999999996561</v>
      </c>
      <c r="P878" s="242"/>
      <c r="Q878" s="179"/>
      <c r="R878" s="179"/>
      <c r="S878" s="179"/>
      <c r="T878" s="179"/>
      <c r="U878" s="179"/>
      <c r="V878" s="179"/>
      <c r="W878" s="179"/>
      <c r="X878" s="179"/>
      <c r="Y878" s="179"/>
      <c r="Z878" s="179"/>
      <c r="AA878" s="222"/>
      <c r="AB878" s="222"/>
      <c r="AC878" s="222"/>
      <c r="AD878" s="179"/>
      <c r="AE878" s="179"/>
      <c r="AF878" s="179"/>
      <c r="AG878" s="179"/>
      <c r="AH878" s="179"/>
      <c r="AI878" s="179"/>
      <c r="AJ878" s="179"/>
    </row>
    <row r="879" spans="2:36" x14ac:dyDescent="0.3">
      <c r="B879" s="224">
        <v>95600</v>
      </c>
      <c r="C879" s="209">
        <v>30179</v>
      </c>
      <c r="D879" s="206">
        <f t="shared" si="78"/>
        <v>0.31567991631799164</v>
      </c>
      <c r="E879" s="208">
        <f t="shared" si="79"/>
        <v>0.42</v>
      </c>
      <c r="F879" s="207">
        <v>1503.68</v>
      </c>
      <c r="G879" s="207">
        <v>2414.3200000000002</v>
      </c>
      <c r="H879" s="207">
        <v>2716.11</v>
      </c>
      <c r="I879" s="214">
        <v>21072</v>
      </c>
      <c r="J879" s="211">
        <f t="shared" si="75"/>
        <v>0.22041841004184101</v>
      </c>
      <c r="K879" s="212">
        <f t="shared" si="76"/>
        <v>0.36</v>
      </c>
      <c r="L879" s="214">
        <v>0</v>
      </c>
      <c r="M879" s="213">
        <v>1685.76</v>
      </c>
      <c r="N879" s="213">
        <v>1896.48</v>
      </c>
      <c r="O879" s="242">
        <f t="shared" si="77"/>
        <v>0.50770000000000892</v>
      </c>
      <c r="P879" s="242"/>
      <c r="Q879" s="179"/>
      <c r="R879" s="179"/>
      <c r="S879" s="179"/>
      <c r="T879" s="179"/>
      <c r="U879" s="179"/>
      <c r="V879" s="179"/>
      <c r="W879" s="179"/>
      <c r="X879" s="179"/>
      <c r="Y879" s="179"/>
      <c r="Z879" s="179"/>
      <c r="AA879" s="222"/>
      <c r="AB879" s="222"/>
      <c r="AC879" s="222"/>
      <c r="AD879" s="179"/>
      <c r="AE879" s="179"/>
      <c r="AF879" s="179"/>
      <c r="AG879" s="179"/>
      <c r="AH879" s="179"/>
      <c r="AI879" s="179"/>
      <c r="AJ879" s="179"/>
    </row>
    <row r="880" spans="2:36" x14ac:dyDescent="0.3">
      <c r="B880" s="224">
        <v>95700</v>
      </c>
      <c r="C880" s="209">
        <v>30221</v>
      </c>
      <c r="D880" s="206">
        <f t="shared" si="78"/>
        <v>0.3157889237199582</v>
      </c>
      <c r="E880" s="208">
        <f t="shared" si="79"/>
        <v>0.42</v>
      </c>
      <c r="F880" s="207">
        <v>1508.68</v>
      </c>
      <c r="G880" s="207">
        <v>2417.6799999999998</v>
      </c>
      <c r="H880" s="207">
        <v>2719.89</v>
      </c>
      <c r="I880" s="214">
        <v>21110</v>
      </c>
      <c r="J880" s="211">
        <f t="shared" si="75"/>
        <v>0.22058516196447231</v>
      </c>
      <c r="K880" s="212">
        <f t="shared" si="76"/>
        <v>0.38</v>
      </c>
      <c r="L880" s="214">
        <v>0</v>
      </c>
      <c r="M880" s="213">
        <v>1688.8</v>
      </c>
      <c r="N880" s="213">
        <v>1899.9</v>
      </c>
      <c r="O880" s="242">
        <f t="shared" si="77"/>
        <v>0.50779999999999292</v>
      </c>
      <c r="P880" s="242"/>
      <c r="Q880" s="179"/>
      <c r="R880" s="179"/>
      <c r="S880" s="179"/>
      <c r="T880" s="179"/>
      <c r="U880" s="179"/>
      <c r="V880" s="179"/>
      <c r="W880" s="179"/>
      <c r="X880" s="179"/>
      <c r="Y880" s="179"/>
      <c r="Z880" s="179"/>
      <c r="AA880" s="222"/>
      <c r="AB880" s="222"/>
      <c r="AC880" s="222"/>
      <c r="AD880" s="179"/>
      <c r="AE880" s="179"/>
      <c r="AF880" s="179"/>
      <c r="AG880" s="179"/>
      <c r="AH880" s="179"/>
      <c r="AI880" s="179"/>
      <c r="AJ880" s="179"/>
    </row>
    <row r="881" spans="2:36" x14ac:dyDescent="0.3">
      <c r="B881" s="224">
        <v>95800</v>
      </c>
      <c r="C881" s="209">
        <v>30263</v>
      </c>
      <c r="D881" s="206">
        <f t="shared" si="78"/>
        <v>0.31589770354906055</v>
      </c>
      <c r="E881" s="208">
        <f t="shared" si="79"/>
        <v>0.42</v>
      </c>
      <c r="F881" s="207">
        <v>1513.68</v>
      </c>
      <c r="G881" s="207">
        <v>2421.04</v>
      </c>
      <c r="H881" s="207">
        <v>2723.67</v>
      </c>
      <c r="I881" s="214">
        <v>21146</v>
      </c>
      <c r="J881" s="211">
        <f t="shared" si="75"/>
        <v>0.22073068893528183</v>
      </c>
      <c r="K881" s="212">
        <f t="shared" si="76"/>
        <v>0.36</v>
      </c>
      <c r="L881" s="214">
        <v>0</v>
      </c>
      <c r="M881" s="213">
        <v>1691.68</v>
      </c>
      <c r="N881" s="213">
        <v>1903.14</v>
      </c>
      <c r="O881" s="242">
        <f t="shared" si="77"/>
        <v>0.50779999999998382</v>
      </c>
      <c r="P881" s="242"/>
      <c r="Q881" s="179"/>
      <c r="R881" s="179"/>
      <c r="S881" s="179"/>
      <c r="T881" s="179"/>
      <c r="U881" s="179"/>
      <c r="V881" s="179"/>
      <c r="W881" s="179"/>
      <c r="X881" s="179"/>
      <c r="Y881" s="179"/>
      <c r="Z881" s="179"/>
      <c r="AA881" s="222"/>
      <c r="AB881" s="222"/>
      <c r="AC881" s="222"/>
      <c r="AD881" s="179"/>
      <c r="AE881" s="179"/>
      <c r="AF881" s="179"/>
      <c r="AG881" s="179"/>
      <c r="AH881" s="179"/>
      <c r="AI881" s="179"/>
      <c r="AJ881" s="179"/>
    </row>
    <row r="882" spans="2:36" x14ac:dyDescent="0.3">
      <c r="B882" s="224">
        <v>95900</v>
      </c>
      <c r="C882" s="209">
        <v>30305</v>
      </c>
      <c r="D882" s="206">
        <f t="shared" si="78"/>
        <v>0.31600625651720543</v>
      </c>
      <c r="E882" s="208">
        <f t="shared" si="79"/>
        <v>0.42</v>
      </c>
      <c r="F882" s="207">
        <v>1518.68</v>
      </c>
      <c r="G882" s="207">
        <v>2424.4</v>
      </c>
      <c r="H882" s="207">
        <v>2727.45</v>
      </c>
      <c r="I882" s="214">
        <v>21182</v>
      </c>
      <c r="J882" s="211">
        <f t="shared" si="75"/>
        <v>0.22087591240875912</v>
      </c>
      <c r="K882" s="212">
        <f t="shared" si="76"/>
        <v>0.36</v>
      </c>
      <c r="L882" s="214">
        <v>0</v>
      </c>
      <c r="M882" s="213">
        <v>1694.56</v>
      </c>
      <c r="N882" s="213">
        <v>1906.38</v>
      </c>
      <c r="O882" s="242">
        <f t="shared" si="77"/>
        <v>0.50779999999997016</v>
      </c>
      <c r="P882" s="242"/>
      <c r="Q882" s="179"/>
      <c r="R882" s="179"/>
      <c r="S882" s="179"/>
      <c r="T882" s="179"/>
      <c r="U882" s="179"/>
      <c r="V882" s="179"/>
      <c r="W882" s="179"/>
      <c r="X882" s="179"/>
      <c r="Y882" s="179"/>
      <c r="Z882" s="179"/>
      <c r="AA882" s="222"/>
      <c r="AB882" s="222"/>
      <c r="AC882" s="222"/>
      <c r="AD882" s="179"/>
      <c r="AE882" s="179"/>
      <c r="AF882" s="179"/>
      <c r="AG882" s="179"/>
      <c r="AH882" s="179"/>
      <c r="AI882" s="179"/>
      <c r="AJ882" s="179"/>
    </row>
    <row r="883" spans="2:36" x14ac:dyDescent="0.3">
      <c r="B883" s="224">
        <v>96000</v>
      </c>
      <c r="C883" s="209">
        <v>30347</v>
      </c>
      <c r="D883" s="206">
        <f t="shared" si="78"/>
        <v>0.31611458333333331</v>
      </c>
      <c r="E883" s="208">
        <f t="shared" si="79"/>
        <v>0.42</v>
      </c>
      <c r="F883" s="207">
        <v>1523.68</v>
      </c>
      <c r="G883" s="207">
        <v>2427.7600000000002</v>
      </c>
      <c r="H883" s="207">
        <v>2731.23</v>
      </c>
      <c r="I883" s="214">
        <v>21218</v>
      </c>
      <c r="J883" s="211">
        <f t="shared" si="75"/>
        <v>0.22102083333333333</v>
      </c>
      <c r="K883" s="212">
        <f t="shared" si="76"/>
        <v>0.36</v>
      </c>
      <c r="L883" s="214">
        <v>0</v>
      </c>
      <c r="M883" s="213">
        <v>1697.44</v>
      </c>
      <c r="N883" s="213">
        <v>1909.62</v>
      </c>
      <c r="O883" s="242">
        <f t="shared" si="77"/>
        <v>0.50780000000003378</v>
      </c>
      <c r="P883" s="242"/>
      <c r="Q883" s="179"/>
      <c r="R883" s="179"/>
      <c r="S883" s="179"/>
      <c r="T883" s="179"/>
      <c r="U883" s="179"/>
      <c r="V883" s="179"/>
      <c r="W883" s="179"/>
      <c r="X883" s="179"/>
      <c r="Y883" s="179"/>
      <c r="Z883" s="179"/>
      <c r="AA883" s="222"/>
      <c r="AB883" s="222"/>
      <c r="AC883" s="222"/>
      <c r="AD883" s="179"/>
      <c r="AE883" s="179"/>
      <c r="AF883" s="179"/>
      <c r="AG883" s="179"/>
      <c r="AH883" s="179"/>
      <c r="AI883" s="179"/>
      <c r="AJ883" s="179"/>
    </row>
    <row r="884" spans="2:36" x14ac:dyDescent="0.3">
      <c r="B884" s="224">
        <v>96100</v>
      </c>
      <c r="C884" s="209">
        <v>30389</v>
      </c>
      <c r="D884" s="206">
        <f t="shared" si="78"/>
        <v>0.3162226847034339</v>
      </c>
      <c r="E884" s="208">
        <f t="shared" si="79"/>
        <v>0.42</v>
      </c>
      <c r="F884" s="207">
        <v>1528.67</v>
      </c>
      <c r="G884" s="207">
        <v>2431.12</v>
      </c>
      <c r="H884" s="207">
        <v>2735.01</v>
      </c>
      <c r="I884" s="214">
        <v>21254</v>
      </c>
      <c r="J884" s="211">
        <f t="shared" si="75"/>
        <v>0.22116545265348594</v>
      </c>
      <c r="K884" s="212">
        <f t="shared" si="76"/>
        <v>0.36</v>
      </c>
      <c r="L884" s="214">
        <v>0</v>
      </c>
      <c r="M884" s="213">
        <v>1700.32</v>
      </c>
      <c r="N884" s="213">
        <v>1912.86</v>
      </c>
      <c r="O884" s="242">
        <f t="shared" si="77"/>
        <v>0.50769999999999982</v>
      </c>
      <c r="P884" s="242"/>
      <c r="Q884" s="179"/>
      <c r="R884" s="179"/>
      <c r="S884" s="179"/>
      <c r="T884" s="179"/>
      <c r="U884" s="179"/>
      <c r="V884" s="179"/>
      <c r="W884" s="179"/>
      <c r="X884" s="179"/>
      <c r="Y884" s="179"/>
      <c r="Z884" s="179"/>
      <c r="AA884" s="222"/>
      <c r="AB884" s="222"/>
      <c r="AC884" s="222"/>
      <c r="AD884" s="179"/>
      <c r="AE884" s="179"/>
      <c r="AF884" s="179"/>
      <c r="AG884" s="179"/>
      <c r="AH884" s="179"/>
      <c r="AI884" s="179"/>
      <c r="AJ884" s="179"/>
    </row>
    <row r="885" spans="2:36" x14ac:dyDescent="0.3">
      <c r="B885" s="224">
        <v>96200</v>
      </c>
      <c r="C885" s="209">
        <v>30431</v>
      </c>
      <c r="D885" s="206">
        <f t="shared" si="78"/>
        <v>0.31633056133056131</v>
      </c>
      <c r="E885" s="208">
        <f t="shared" si="79"/>
        <v>0.42</v>
      </c>
      <c r="F885" s="207">
        <v>1533.67</v>
      </c>
      <c r="G885" s="207">
        <v>2434.48</v>
      </c>
      <c r="H885" s="207">
        <v>2738.79</v>
      </c>
      <c r="I885" s="214">
        <v>21290</v>
      </c>
      <c r="J885" s="211">
        <f t="shared" si="75"/>
        <v>0.22130977130977131</v>
      </c>
      <c r="K885" s="212">
        <f t="shared" si="76"/>
        <v>0.36</v>
      </c>
      <c r="L885" s="214">
        <v>0</v>
      </c>
      <c r="M885" s="213">
        <v>1703.2</v>
      </c>
      <c r="N885" s="213">
        <v>1916.1</v>
      </c>
      <c r="O885" s="242">
        <f t="shared" si="77"/>
        <v>0.50779999999998837</v>
      </c>
      <c r="P885" s="242"/>
      <c r="Q885" s="179"/>
      <c r="R885" s="179"/>
      <c r="S885" s="179"/>
      <c r="T885" s="179"/>
      <c r="U885" s="179"/>
      <c r="V885" s="179"/>
      <c r="W885" s="179"/>
      <c r="X885" s="179"/>
      <c r="Y885" s="179"/>
      <c r="Z885" s="179"/>
      <c r="AA885" s="222"/>
      <c r="AB885" s="222"/>
      <c r="AC885" s="222"/>
      <c r="AD885" s="179"/>
      <c r="AE885" s="179"/>
      <c r="AF885" s="179"/>
      <c r="AG885" s="179"/>
      <c r="AH885" s="179"/>
      <c r="AI885" s="179"/>
      <c r="AJ885" s="179"/>
    </row>
    <row r="886" spans="2:36" x14ac:dyDescent="0.3">
      <c r="B886" s="224">
        <v>96300</v>
      </c>
      <c r="C886" s="209">
        <v>30473</v>
      </c>
      <c r="D886" s="206">
        <f t="shared" si="78"/>
        <v>0.31643821391484944</v>
      </c>
      <c r="E886" s="208">
        <f t="shared" si="79"/>
        <v>0.42</v>
      </c>
      <c r="F886" s="207">
        <v>1538.67</v>
      </c>
      <c r="G886" s="207">
        <v>2437.84</v>
      </c>
      <c r="H886" s="207">
        <v>2742.57</v>
      </c>
      <c r="I886" s="214">
        <v>21326</v>
      </c>
      <c r="J886" s="211">
        <f t="shared" si="75"/>
        <v>0.22145379023883696</v>
      </c>
      <c r="K886" s="212">
        <f t="shared" si="76"/>
        <v>0.36</v>
      </c>
      <c r="L886" s="214">
        <v>0</v>
      </c>
      <c r="M886" s="213">
        <v>1706.08</v>
      </c>
      <c r="N886" s="213">
        <v>1919.34</v>
      </c>
      <c r="O886" s="242">
        <f t="shared" si="77"/>
        <v>0.50779999999997927</v>
      </c>
      <c r="P886" s="242"/>
      <c r="Q886" s="179"/>
      <c r="R886" s="179"/>
      <c r="S886" s="179"/>
      <c r="T886" s="179"/>
      <c r="U886" s="179"/>
      <c r="V886" s="179"/>
      <c r="W886" s="179"/>
      <c r="X886" s="179"/>
      <c r="Y886" s="179"/>
      <c r="Z886" s="179"/>
      <c r="AA886" s="222"/>
      <c r="AB886" s="222"/>
      <c r="AC886" s="222"/>
      <c r="AD886" s="179"/>
      <c r="AE886" s="179"/>
      <c r="AF886" s="179"/>
      <c r="AG886" s="179"/>
      <c r="AH886" s="179"/>
      <c r="AI886" s="179"/>
      <c r="AJ886" s="179"/>
    </row>
    <row r="887" spans="2:36" x14ac:dyDescent="0.3">
      <c r="B887" s="224">
        <v>96400</v>
      </c>
      <c r="C887" s="209">
        <v>30515</v>
      </c>
      <c r="D887" s="206">
        <f t="shared" si="78"/>
        <v>0.31654564315352696</v>
      </c>
      <c r="E887" s="208">
        <f t="shared" si="79"/>
        <v>0.42</v>
      </c>
      <c r="F887" s="207">
        <v>1543.67</v>
      </c>
      <c r="G887" s="207">
        <v>2441.1999999999998</v>
      </c>
      <c r="H887" s="207">
        <v>2746.35</v>
      </c>
      <c r="I887" s="214">
        <v>21364</v>
      </c>
      <c r="J887" s="211">
        <f t="shared" si="75"/>
        <v>0.22161825726141079</v>
      </c>
      <c r="K887" s="212">
        <f t="shared" si="76"/>
        <v>0.38</v>
      </c>
      <c r="L887" s="214">
        <v>0</v>
      </c>
      <c r="M887" s="213">
        <v>1709.12</v>
      </c>
      <c r="N887" s="213">
        <v>1922.76</v>
      </c>
      <c r="O887" s="242">
        <f t="shared" si="77"/>
        <v>0.50779999999996561</v>
      </c>
      <c r="P887" s="242"/>
      <c r="Q887" s="179"/>
      <c r="R887" s="179"/>
      <c r="S887" s="179"/>
      <c r="T887" s="179"/>
      <c r="U887" s="179"/>
      <c r="V887" s="179"/>
      <c r="W887" s="179"/>
      <c r="X887" s="179"/>
      <c r="Y887" s="179"/>
      <c r="Z887" s="179"/>
      <c r="AA887" s="222"/>
      <c r="AB887" s="222"/>
      <c r="AC887" s="222"/>
      <c r="AD887" s="179"/>
      <c r="AE887" s="179"/>
      <c r="AF887" s="179"/>
      <c r="AG887" s="179"/>
      <c r="AH887" s="179"/>
      <c r="AI887" s="179"/>
      <c r="AJ887" s="179"/>
    </row>
    <row r="888" spans="2:36" x14ac:dyDescent="0.3">
      <c r="B888" s="224">
        <v>96500</v>
      </c>
      <c r="C888" s="209">
        <v>30557</v>
      </c>
      <c r="D888" s="206">
        <f t="shared" si="78"/>
        <v>0.31665284974093266</v>
      </c>
      <c r="E888" s="208">
        <f t="shared" si="79"/>
        <v>0.42</v>
      </c>
      <c r="F888" s="207">
        <v>1548.67</v>
      </c>
      <c r="G888" s="207">
        <v>2444.56</v>
      </c>
      <c r="H888" s="207">
        <v>2750.13</v>
      </c>
      <c r="I888" s="214">
        <v>21400</v>
      </c>
      <c r="J888" s="211">
        <f t="shared" si="75"/>
        <v>0.22176165803108808</v>
      </c>
      <c r="K888" s="212">
        <f t="shared" si="76"/>
        <v>0.36</v>
      </c>
      <c r="L888" s="214">
        <v>0</v>
      </c>
      <c r="M888" s="213">
        <v>1712</v>
      </c>
      <c r="N888" s="213">
        <v>1926</v>
      </c>
      <c r="O888" s="242">
        <f t="shared" si="77"/>
        <v>0.50779999999995651</v>
      </c>
      <c r="P888" s="242"/>
      <c r="Q888" s="179"/>
      <c r="R888" s="179"/>
      <c r="S888" s="179"/>
      <c r="T888" s="179"/>
      <c r="U888" s="179"/>
      <c r="V888" s="179"/>
      <c r="W888" s="179"/>
      <c r="X888" s="179"/>
      <c r="Y888" s="179"/>
      <c r="Z888" s="179"/>
      <c r="AA888" s="222"/>
      <c r="AB888" s="222"/>
      <c r="AC888" s="222"/>
      <c r="AD888" s="179"/>
      <c r="AE888" s="179"/>
      <c r="AF888" s="179"/>
      <c r="AG888" s="179"/>
      <c r="AH888" s="179"/>
      <c r="AI888" s="179"/>
      <c r="AJ888" s="179"/>
    </row>
    <row r="889" spans="2:36" x14ac:dyDescent="0.3">
      <c r="B889" s="224">
        <v>96600</v>
      </c>
      <c r="C889" s="209">
        <v>30599</v>
      </c>
      <c r="D889" s="206">
        <f t="shared" si="78"/>
        <v>0.31675983436853</v>
      </c>
      <c r="E889" s="208">
        <f t="shared" si="79"/>
        <v>0.42</v>
      </c>
      <c r="F889" s="207">
        <v>1553.66</v>
      </c>
      <c r="G889" s="207">
        <v>2447.92</v>
      </c>
      <c r="H889" s="207">
        <v>2753.91</v>
      </c>
      <c r="I889" s="214">
        <v>21436</v>
      </c>
      <c r="J889" s="211">
        <f t="shared" si="75"/>
        <v>0.22190476190476191</v>
      </c>
      <c r="K889" s="212">
        <f t="shared" si="76"/>
        <v>0.36</v>
      </c>
      <c r="L889" s="214">
        <v>0</v>
      </c>
      <c r="M889" s="213">
        <v>1714.88</v>
      </c>
      <c r="N889" s="213">
        <v>1929.24</v>
      </c>
      <c r="O889" s="242">
        <f t="shared" si="77"/>
        <v>0.50769999999999527</v>
      </c>
      <c r="P889" s="242"/>
      <c r="Q889" s="179"/>
      <c r="R889" s="179"/>
      <c r="S889" s="179"/>
      <c r="T889" s="179"/>
      <c r="U889" s="179"/>
      <c r="V889" s="179"/>
      <c r="W889" s="179"/>
      <c r="X889" s="179"/>
      <c r="Y889" s="179"/>
      <c r="Z889" s="179"/>
      <c r="AA889" s="222"/>
      <c r="AB889" s="222"/>
      <c r="AC889" s="222"/>
      <c r="AD889" s="179"/>
      <c r="AE889" s="179"/>
      <c r="AF889" s="179"/>
      <c r="AG889" s="179"/>
      <c r="AH889" s="179"/>
      <c r="AI889" s="179"/>
      <c r="AJ889" s="179"/>
    </row>
    <row r="890" spans="2:36" x14ac:dyDescent="0.3">
      <c r="B890" s="224">
        <v>96700</v>
      </c>
      <c r="C890" s="209">
        <v>30641</v>
      </c>
      <c r="D890" s="206">
        <f t="shared" si="78"/>
        <v>0.31686659772492243</v>
      </c>
      <c r="E890" s="208">
        <f t="shared" si="79"/>
        <v>0.42</v>
      </c>
      <c r="F890" s="207">
        <v>1558.66</v>
      </c>
      <c r="G890" s="207">
        <v>2451.2800000000002</v>
      </c>
      <c r="H890" s="207">
        <v>2757.69</v>
      </c>
      <c r="I890" s="214">
        <v>21472</v>
      </c>
      <c r="J890" s="211">
        <f t="shared" si="75"/>
        <v>0.22204756980351603</v>
      </c>
      <c r="K890" s="212">
        <f t="shared" si="76"/>
        <v>0.36</v>
      </c>
      <c r="L890" s="214">
        <v>0</v>
      </c>
      <c r="M890" s="213">
        <v>1717.76</v>
      </c>
      <c r="N890" s="213">
        <v>1932.48</v>
      </c>
      <c r="O890" s="242">
        <f t="shared" si="77"/>
        <v>0.50779999999998837</v>
      </c>
      <c r="P890" s="242"/>
      <c r="Q890" s="179"/>
      <c r="R890" s="179"/>
      <c r="S890" s="179"/>
      <c r="T890" s="179"/>
      <c r="U890" s="179"/>
      <c r="V890" s="179"/>
      <c r="W890" s="179"/>
      <c r="X890" s="179"/>
      <c r="Y890" s="179"/>
      <c r="Z890" s="179"/>
      <c r="AA890" s="222"/>
      <c r="AB890" s="222"/>
      <c r="AC890" s="222"/>
      <c r="AD890" s="179"/>
      <c r="AE890" s="179"/>
      <c r="AF890" s="179"/>
      <c r="AG890" s="179"/>
      <c r="AH890" s="179"/>
      <c r="AI890" s="179"/>
      <c r="AJ890" s="179"/>
    </row>
    <row r="891" spans="2:36" x14ac:dyDescent="0.3">
      <c r="B891" s="224">
        <v>96800</v>
      </c>
      <c r="C891" s="209">
        <v>30683</v>
      </c>
      <c r="D891" s="206">
        <f t="shared" si="78"/>
        <v>0.31697314049586778</v>
      </c>
      <c r="E891" s="208">
        <f t="shared" si="79"/>
        <v>0.42</v>
      </c>
      <c r="F891" s="207">
        <v>1563.66</v>
      </c>
      <c r="G891" s="207">
        <v>2454.64</v>
      </c>
      <c r="H891" s="207">
        <v>2761.47</v>
      </c>
      <c r="I891" s="214">
        <v>21508</v>
      </c>
      <c r="J891" s="211">
        <f t="shared" ref="J891:J954" si="80">I891/$B891</f>
        <v>0.22219008264462811</v>
      </c>
      <c r="K891" s="212">
        <f t="shared" ref="K891:K954" si="81">(I891-I890)/($B891-$B890)</f>
        <v>0.36</v>
      </c>
      <c r="L891" s="214">
        <v>0</v>
      </c>
      <c r="M891" s="213">
        <v>1720.64</v>
      </c>
      <c r="N891" s="213">
        <v>1935.72</v>
      </c>
      <c r="O891" s="242">
        <f t="shared" si="77"/>
        <v>0.50779999999997472</v>
      </c>
      <c r="P891" s="242"/>
      <c r="Q891" s="179"/>
      <c r="R891" s="179"/>
      <c r="S891" s="179"/>
      <c r="T891" s="179"/>
      <c r="U891" s="179"/>
      <c r="V891" s="179"/>
      <c r="W891" s="179"/>
      <c r="X891" s="179"/>
      <c r="Y891" s="179"/>
      <c r="Z891" s="179"/>
      <c r="AA891" s="222"/>
      <c r="AB891" s="222"/>
      <c r="AC891" s="222"/>
      <c r="AD891" s="179"/>
      <c r="AE891" s="179"/>
      <c r="AF891" s="179"/>
      <c r="AG891" s="179"/>
      <c r="AH891" s="179"/>
      <c r="AI891" s="179"/>
      <c r="AJ891" s="179"/>
    </row>
    <row r="892" spans="2:36" x14ac:dyDescent="0.3">
      <c r="B892" s="224">
        <v>96900</v>
      </c>
      <c r="C892" s="209">
        <v>30725</v>
      </c>
      <c r="D892" s="206">
        <f t="shared" si="78"/>
        <v>0.3170794633642931</v>
      </c>
      <c r="E892" s="208">
        <f t="shared" si="79"/>
        <v>0.42</v>
      </c>
      <c r="F892" s="207">
        <v>1568.66</v>
      </c>
      <c r="G892" s="207">
        <v>2458</v>
      </c>
      <c r="H892" s="207">
        <v>2765.25</v>
      </c>
      <c r="I892" s="214">
        <v>21546</v>
      </c>
      <c r="J892" s="211">
        <f t="shared" si="80"/>
        <v>0.22235294117647059</v>
      </c>
      <c r="K892" s="212">
        <f t="shared" si="81"/>
        <v>0.38</v>
      </c>
      <c r="L892" s="214">
        <v>0</v>
      </c>
      <c r="M892" s="213">
        <v>1723.68</v>
      </c>
      <c r="N892" s="213">
        <v>1939.14</v>
      </c>
      <c r="O892" s="242">
        <f t="shared" si="77"/>
        <v>0.50780000000003833</v>
      </c>
      <c r="P892" s="242"/>
      <c r="Q892" s="179"/>
      <c r="R892" s="179"/>
      <c r="S892" s="179"/>
      <c r="T892" s="179"/>
      <c r="U892" s="179"/>
      <c r="V892" s="179"/>
      <c r="W892" s="179"/>
      <c r="X892" s="179"/>
      <c r="Y892" s="179"/>
      <c r="Z892" s="179"/>
      <c r="AA892" s="222"/>
      <c r="AB892" s="222"/>
      <c r="AC892" s="222"/>
      <c r="AD892" s="179"/>
      <c r="AE892" s="179"/>
      <c r="AF892" s="179"/>
      <c r="AG892" s="179"/>
      <c r="AH892" s="179"/>
      <c r="AI892" s="179"/>
      <c r="AJ892" s="179"/>
    </row>
    <row r="893" spans="2:36" x14ac:dyDescent="0.3">
      <c r="B893" s="224">
        <v>97000</v>
      </c>
      <c r="C893" s="209">
        <v>30767</v>
      </c>
      <c r="D893" s="206">
        <f t="shared" si="78"/>
        <v>0.31718556701030926</v>
      </c>
      <c r="E893" s="208">
        <f t="shared" si="79"/>
        <v>0.42</v>
      </c>
      <c r="F893" s="207">
        <v>1573.66</v>
      </c>
      <c r="G893" s="207">
        <v>2461.36</v>
      </c>
      <c r="H893" s="207">
        <v>2769.03</v>
      </c>
      <c r="I893" s="214">
        <v>21582</v>
      </c>
      <c r="J893" s="211">
        <f t="shared" si="80"/>
        <v>0.22249484536082476</v>
      </c>
      <c r="K893" s="212">
        <f t="shared" si="81"/>
        <v>0.36</v>
      </c>
      <c r="L893" s="214">
        <v>0</v>
      </c>
      <c r="M893" s="213">
        <v>1726.56</v>
      </c>
      <c r="N893" s="213">
        <v>1942.38</v>
      </c>
      <c r="O893" s="242">
        <f t="shared" si="77"/>
        <v>0.50780000000002479</v>
      </c>
      <c r="P893" s="242"/>
      <c r="Q893" s="179"/>
      <c r="R893" s="179"/>
      <c r="S893" s="179"/>
      <c r="T893" s="179"/>
      <c r="U893" s="179"/>
      <c r="V893" s="179"/>
      <c r="W893" s="179"/>
      <c r="X893" s="179"/>
      <c r="Y893" s="179"/>
      <c r="Z893" s="179"/>
      <c r="AA893" s="222"/>
      <c r="AB893" s="222"/>
      <c r="AC893" s="222"/>
      <c r="AD893" s="179"/>
      <c r="AE893" s="179"/>
      <c r="AF893" s="179"/>
      <c r="AG893" s="179"/>
      <c r="AH893" s="179"/>
      <c r="AI893" s="179"/>
      <c r="AJ893" s="179"/>
    </row>
    <row r="894" spans="2:36" x14ac:dyDescent="0.3">
      <c r="B894" s="224">
        <v>97100</v>
      </c>
      <c r="C894" s="209">
        <v>30809</v>
      </c>
      <c r="D894" s="206">
        <f t="shared" si="78"/>
        <v>0.31729145211122556</v>
      </c>
      <c r="E894" s="208">
        <f t="shared" si="79"/>
        <v>0.42</v>
      </c>
      <c r="F894" s="207">
        <v>1578.65</v>
      </c>
      <c r="G894" s="207">
        <v>2464.7199999999998</v>
      </c>
      <c r="H894" s="207">
        <v>2772.81</v>
      </c>
      <c r="I894" s="214">
        <v>21618</v>
      </c>
      <c r="J894" s="211">
        <f t="shared" si="80"/>
        <v>0.22263645726055611</v>
      </c>
      <c r="K894" s="212">
        <f t="shared" si="81"/>
        <v>0.36</v>
      </c>
      <c r="L894" s="214">
        <v>0</v>
      </c>
      <c r="M894" s="213">
        <v>1729.44</v>
      </c>
      <c r="N894" s="213">
        <v>1945.62</v>
      </c>
      <c r="O894" s="242">
        <f t="shared" si="77"/>
        <v>0.50769999999999071</v>
      </c>
      <c r="P894" s="242"/>
      <c r="Q894" s="179"/>
      <c r="R894" s="179"/>
      <c r="S894" s="179"/>
      <c r="T894" s="179"/>
      <c r="U894" s="179"/>
      <c r="V894" s="179"/>
      <c r="W894" s="179"/>
      <c r="X894" s="179"/>
      <c r="Y894" s="179"/>
      <c r="Z894" s="179"/>
      <c r="AA894" s="222"/>
      <c r="AB894" s="222"/>
      <c r="AC894" s="222"/>
      <c r="AD894" s="179"/>
      <c r="AE894" s="179"/>
      <c r="AF894" s="179"/>
      <c r="AG894" s="179"/>
      <c r="AH894" s="179"/>
      <c r="AI894" s="179"/>
      <c r="AJ894" s="179"/>
    </row>
    <row r="895" spans="2:36" x14ac:dyDescent="0.3">
      <c r="B895" s="224">
        <v>97200</v>
      </c>
      <c r="C895" s="209">
        <v>30851</v>
      </c>
      <c r="D895" s="206">
        <f t="shared" si="78"/>
        <v>0.31739711934156378</v>
      </c>
      <c r="E895" s="208">
        <f t="shared" si="79"/>
        <v>0.42</v>
      </c>
      <c r="F895" s="207">
        <v>1583.65</v>
      </c>
      <c r="G895" s="207">
        <v>2468.08</v>
      </c>
      <c r="H895" s="207">
        <v>2776.59</v>
      </c>
      <c r="I895" s="214">
        <v>21654</v>
      </c>
      <c r="J895" s="211">
        <f t="shared" si="80"/>
        <v>0.22277777777777777</v>
      </c>
      <c r="K895" s="212">
        <f t="shared" si="81"/>
        <v>0.36</v>
      </c>
      <c r="L895" s="214">
        <v>0</v>
      </c>
      <c r="M895" s="213">
        <v>1732.32</v>
      </c>
      <c r="N895" s="213">
        <v>1948.86</v>
      </c>
      <c r="O895" s="242">
        <f t="shared" si="77"/>
        <v>0.50780000000005199</v>
      </c>
      <c r="P895" s="242"/>
      <c r="Q895" s="179"/>
      <c r="R895" s="179"/>
      <c r="S895" s="179"/>
      <c r="T895" s="179"/>
      <c r="U895" s="179"/>
      <c r="V895" s="179"/>
      <c r="W895" s="179"/>
      <c r="X895" s="179"/>
      <c r="Y895" s="179"/>
      <c r="Z895" s="179"/>
      <c r="AA895" s="222"/>
      <c r="AB895" s="222"/>
      <c r="AC895" s="222"/>
      <c r="AD895" s="179"/>
      <c r="AE895" s="179"/>
      <c r="AF895" s="179"/>
      <c r="AG895" s="179"/>
      <c r="AH895" s="179"/>
      <c r="AI895" s="179"/>
      <c r="AJ895" s="179"/>
    </row>
    <row r="896" spans="2:36" x14ac:dyDescent="0.3">
      <c r="B896" s="224">
        <v>97300</v>
      </c>
      <c r="C896" s="209">
        <v>30893</v>
      </c>
      <c r="D896" s="206">
        <f t="shared" si="78"/>
        <v>0.31750256937307297</v>
      </c>
      <c r="E896" s="208">
        <f t="shared" si="79"/>
        <v>0.42</v>
      </c>
      <c r="F896" s="207">
        <v>1588.65</v>
      </c>
      <c r="G896" s="207">
        <v>2471.44</v>
      </c>
      <c r="H896" s="207">
        <v>2780.37</v>
      </c>
      <c r="I896" s="214">
        <v>21692</v>
      </c>
      <c r="J896" s="211">
        <f t="shared" si="80"/>
        <v>0.22293936279547791</v>
      </c>
      <c r="K896" s="212">
        <f t="shared" si="81"/>
        <v>0.38</v>
      </c>
      <c r="L896" s="214">
        <v>0</v>
      </c>
      <c r="M896" s="213">
        <v>1735.36</v>
      </c>
      <c r="N896" s="213">
        <v>1952.28</v>
      </c>
      <c r="O896" s="242">
        <f t="shared" si="77"/>
        <v>0.50780000000003833</v>
      </c>
      <c r="P896" s="242"/>
      <c r="Q896" s="179"/>
      <c r="R896" s="179"/>
      <c r="S896" s="179"/>
      <c r="T896" s="179"/>
      <c r="U896" s="179"/>
      <c r="V896" s="179"/>
      <c r="W896" s="179"/>
      <c r="X896" s="179"/>
      <c r="Y896" s="179"/>
      <c r="Z896" s="179"/>
      <c r="AA896" s="222"/>
      <c r="AB896" s="222"/>
      <c r="AC896" s="222"/>
      <c r="AD896" s="179"/>
      <c r="AE896" s="179"/>
      <c r="AF896" s="179"/>
      <c r="AG896" s="179"/>
      <c r="AH896" s="179"/>
      <c r="AI896" s="179"/>
      <c r="AJ896" s="179"/>
    </row>
    <row r="897" spans="2:36" x14ac:dyDescent="0.3">
      <c r="B897" s="224">
        <v>97400</v>
      </c>
      <c r="C897" s="209">
        <v>30935</v>
      </c>
      <c r="D897" s="206">
        <f t="shared" si="78"/>
        <v>0.31760780287474333</v>
      </c>
      <c r="E897" s="208">
        <f t="shared" si="79"/>
        <v>0.42</v>
      </c>
      <c r="F897" s="207">
        <v>1593.65</v>
      </c>
      <c r="G897" s="207">
        <v>2474.8000000000002</v>
      </c>
      <c r="H897" s="207">
        <v>2784.15</v>
      </c>
      <c r="I897" s="214">
        <v>21728</v>
      </c>
      <c r="J897" s="211">
        <f t="shared" si="80"/>
        <v>0.22308008213552361</v>
      </c>
      <c r="K897" s="212">
        <f t="shared" si="81"/>
        <v>0.36</v>
      </c>
      <c r="L897" s="214">
        <v>0</v>
      </c>
      <c r="M897" s="213">
        <v>1738.24</v>
      </c>
      <c r="N897" s="213">
        <v>1955.52</v>
      </c>
      <c r="O897" s="242">
        <f t="shared" si="77"/>
        <v>0.50780000000002934</v>
      </c>
      <c r="P897" s="242"/>
      <c r="Q897" s="179"/>
      <c r="R897" s="179"/>
      <c r="S897" s="179"/>
      <c r="T897" s="179"/>
      <c r="U897" s="179"/>
      <c r="V897" s="179"/>
      <c r="W897" s="179"/>
      <c r="X897" s="179"/>
      <c r="Y897" s="179"/>
      <c r="Z897" s="179"/>
      <c r="AA897" s="222"/>
      <c r="AB897" s="222"/>
      <c r="AC897" s="222"/>
      <c r="AD897" s="179"/>
      <c r="AE897" s="179"/>
      <c r="AF897" s="179"/>
      <c r="AG897" s="179"/>
      <c r="AH897" s="179"/>
      <c r="AI897" s="179"/>
      <c r="AJ897" s="179"/>
    </row>
    <row r="898" spans="2:36" x14ac:dyDescent="0.3">
      <c r="B898" s="224">
        <v>97500</v>
      </c>
      <c r="C898" s="209">
        <v>30977</v>
      </c>
      <c r="D898" s="206">
        <f t="shared" si="78"/>
        <v>0.31771282051282052</v>
      </c>
      <c r="E898" s="208">
        <f t="shared" si="79"/>
        <v>0.42</v>
      </c>
      <c r="F898" s="207">
        <v>1598.65</v>
      </c>
      <c r="G898" s="207">
        <v>2478.16</v>
      </c>
      <c r="H898" s="207">
        <v>2787.93</v>
      </c>
      <c r="I898" s="214">
        <v>21764</v>
      </c>
      <c r="J898" s="211">
        <f t="shared" si="80"/>
        <v>0.22322051282051283</v>
      </c>
      <c r="K898" s="212">
        <f t="shared" si="81"/>
        <v>0.36</v>
      </c>
      <c r="L898" s="214">
        <v>0</v>
      </c>
      <c r="M898" s="213">
        <v>1741.12</v>
      </c>
      <c r="N898" s="213">
        <v>1958.76</v>
      </c>
      <c r="O898" s="242">
        <f t="shared" si="77"/>
        <v>0.50780000000001568</v>
      </c>
      <c r="P898" s="242"/>
      <c r="Q898" s="179"/>
      <c r="R898" s="179"/>
      <c r="S898" s="179"/>
      <c r="T898" s="179"/>
      <c r="U898" s="179"/>
      <c r="V898" s="179"/>
      <c r="W898" s="179"/>
      <c r="X898" s="179"/>
      <c r="Y898" s="179"/>
      <c r="Z898" s="179"/>
      <c r="AA898" s="222"/>
      <c r="AB898" s="222"/>
      <c r="AC898" s="222"/>
      <c r="AD898" s="179"/>
      <c r="AE898" s="179"/>
      <c r="AF898" s="179"/>
      <c r="AG898" s="179"/>
      <c r="AH898" s="179"/>
      <c r="AI898" s="179"/>
      <c r="AJ898" s="179"/>
    </row>
    <row r="899" spans="2:36" x14ac:dyDescent="0.3">
      <c r="B899" s="224">
        <v>97600</v>
      </c>
      <c r="C899" s="209">
        <v>31019</v>
      </c>
      <c r="D899" s="206">
        <f t="shared" si="78"/>
        <v>0.31781762295081967</v>
      </c>
      <c r="E899" s="208">
        <f t="shared" si="79"/>
        <v>0.42</v>
      </c>
      <c r="F899" s="207">
        <v>1603.64</v>
      </c>
      <c r="G899" s="207">
        <v>2481.52</v>
      </c>
      <c r="H899" s="207">
        <v>2791.71</v>
      </c>
      <c r="I899" s="214">
        <v>21802</v>
      </c>
      <c r="J899" s="211">
        <f t="shared" si="80"/>
        <v>0.22338114754098359</v>
      </c>
      <c r="K899" s="212">
        <f t="shared" si="81"/>
        <v>0.38</v>
      </c>
      <c r="L899" s="214">
        <v>0</v>
      </c>
      <c r="M899" s="213">
        <v>1744.16</v>
      </c>
      <c r="N899" s="213">
        <v>1962.18</v>
      </c>
      <c r="O899" s="242">
        <f t="shared" si="77"/>
        <v>0.50769999999998616</v>
      </c>
      <c r="P899" s="242"/>
      <c r="Q899" s="179"/>
      <c r="R899" s="179"/>
      <c r="S899" s="179"/>
      <c r="T899" s="179"/>
      <c r="U899" s="179"/>
      <c r="V899" s="179"/>
      <c r="W899" s="179"/>
      <c r="X899" s="179"/>
      <c r="Y899" s="179"/>
      <c r="Z899" s="179"/>
      <c r="AA899" s="222"/>
      <c r="AB899" s="222"/>
      <c r="AC899" s="222"/>
      <c r="AD899" s="179"/>
      <c r="AE899" s="179"/>
      <c r="AF899" s="179"/>
      <c r="AG899" s="179"/>
      <c r="AH899" s="179"/>
      <c r="AI899" s="179"/>
      <c r="AJ899" s="179"/>
    </row>
    <row r="900" spans="2:36" x14ac:dyDescent="0.3">
      <c r="B900" s="224">
        <v>97700</v>
      </c>
      <c r="C900" s="209">
        <v>31061</v>
      </c>
      <c r="D900" s="206">
        <f t="shared" si="78"/>
        <v>0.31792221084953942</v>
      </c>
      <c r="E900" s="208">
        <f t="shared" si="79"/>
        <v>0.42</v>
      </c>
      <c r="F900" s="207">
        <v>1608.64</v>
      </c>
      <c r="G900" s="207">
        <v>2484.88</v>
      </c>
      <c r="H900" s="207">
        <v>2795.49</v>
      </c>
      <c r="I900" s="214">
        <v>21838</v>
      </c>
      <c r="J900" s="211">
        <f t="shared" si="80"/>
        <v>0.2235209825997953</v>
      </c>
      <c r="K900" s="212">
        <f t="shared" si="81"/>
        <v>0.36</v>
      </c>
      <c r="L900" s="214">
        <v>0</v>
      </c>
      <c r="M900" s="213">
        <v>1747.04</v>
      </c>
      <c r="N900" s="213">
        <v>1965.42</v>
      </c>
      <c r="O900" s="242">
        <f t="shared" si="77"/>
        <v>0.50779999999997016</v>
      </c>
      <c r="P900" s="242"/>
      <c r="Q900" s="179"/>
      <c r="R900" s="179"/>
      <c r="S900" s="179"/>
      <c r="T900" s="179"/>
      <c r="U900" s="179"/>
      <c r="V900" s="179"/>
      <c r="W900" s="179"/>
      <c r="X900" s="179"/>
      <c r="Y900" s="179"/>
      <c r="Z900" s="179"/>
      <c r="AA900" s="222"/>
      <c r="AB900" s="222"/>
      <c r="AC900" s="222"/>
      <c r="AD900" s="179"/>
      <c r="AE900" s="179"/>
      <c r="AF900" s="179"/>
      <c r="AG900" s="179"/>
      <c r="AH900" s="179"/>
      <c r="AI900" s="179"/>
      <c r="AJ900" s="179"/>
    </row>
    <row r="901" spans="2:36" x14ac:dyDescent="0.3">
      <c r="B901" s="224">
        <v>97800</v>
      </c>
      <c r="C901" s="209">
        <v>31103</v>
      </c>
      <c r="D901" s="206">
        <f t="shared" si="78"/>
        <v>0.31802658486707569</v>
      </c>
      <c r="E901" s="208">
        <f t="shared" si="79"/>
        <v>0.42</v>
      </c>
      <c r="F901" s="207">
        <v>1613.64</v>
      </c>
      <c r="G901" s="207">
        <v>2488.2399999999998</v>
      </c>
      <c r="H901" s="207">
        <v>2799.27</v>
      </c>
      <c r="I901" s="214">
        <v>21874</v>
      </c>
      <c r="J901" s="211">
        <f t="shared" si="80"/>
        <v>0.22366053169734151</v>
      </c>
      <c r="K901" s="212">
        <f t="shared" si="81"/>
        <v>0.36</v>
      </c>
      <c r="L901" s="214">
        <v>0</v>
      </c>
      <c r="M901" s="213">
        <v>1749.92</v>
      </c>
      <c r="N901" s="213">
        <v>1968.66</v>
      </c>
      <c r="O901" s="242">
        <f t="shared" ref="O901:O964" si="82">(C901+F901+H901-C900-F900-H900)/100</f>
        <v>0.50779999999996106</v>
      </c>
      <c r="P901" s="242"/>
      <c r="Q901" s="179"/>
      <c r="R901" s="179"/>
      <c r="S901" s="179"/>
      <c r="T901" s="179"/>
      <c r="U901" s="179"/>
      <c r="V901" s="179"/>
      <c r="W901" s="179"/>
      <c r="X901" s="179"/>
      <c r="Y901" s="179"/>
      <c r="Z901" s="179"/>
      <c r="AA901" s="222"/>
      <c r="AB901" s="222"/>
      <c r="AC901" s="222"/>
      <c r="AD901" s="179"/>
      <c r="AE901" s="179"/>
      <c r="AF901" s="179"/>
      <c r="AG901" s="179"/>
      <c r="AH901" s="179"/>
      <c r="AI901" s="179"/>
      <c r="AJ901" s="179"/>
    </row>
    <row r="902" spans="2:36" x14ac:dyDescent="0.3">
      <c r="B902" s="224">
        <v>97900</v>
      </c>
      <c r="C902" s="209">
        <v>31145</v>
      </c>
      <c r="D902" s="206">
        <f t="shared" si="78"/>
        <v>0.31813074565883553</v>
      </c>
      <c r="E902" s="208">
        <f t="shared" si="79"/>
        <v>0.42</v>
      </c>
      <c r="F902" s="207">
        <v>1618.64</v>
      </c>
      <c r="G902" s="207">
        <v>2491.6</v>
      </c>
      <c r="H902" s="207">
        <v>2803.05</v>
      </c>
      <c r="I902" s="214">
        <v>21910</v>
      </c>
      <c r="J902" s="211">
        <f t="shared" si="80"/>
        <v>0.22379979570990807</v>
      </c>
      <c r="K902" s="212">
        <f t="shared" si="81"/>
        <v>0.36</v>
      </c>
      <c r="L902" s="214">
        <v>0</v>
      </c>
      <c r="M902" s="213">
        <v>1752.8</v>
      </c>
      <c r="N902" s="213">
        <v>1971.9</v>
      </c>
      <c r="O902" s="242">
        <f t="shared" si="82"/>
        <v>0.50780000000002024</v>
      </c>
      <c r="P902" s="242"/>
      <c r="Q902" s="179"/>
      <c r="R902" s="179"/>
      <c r="S902" s="179"/>
      <c r="T902" s="179"/>
      <c r="U902" s="179"/>
      <c r="V902" s="179"/>
      <c r="W902" s="179"/>
      <c r="X902" s="179"/>
      <c r="Y902" s="179"/>
      <c r="Z902" s="179"/>
      <c r="AA902" s="222"/>
      <c r="AB902" s="222"/>
      <c r="AC902" s="222"/>
      <c r="AD902" s="179"/>
      <c r="AE902" s="179"/>
      <c r="AF902" s="179"/>
      <c r="AG902" s="179"/>
      <c r="AH902" s="179"/>
      <c r="AI902" s="179"/>
      <c r="AJ902" s="179"/>
    </row>
    <row r="903" spans="2:36" x14ac:dyDescent="0.3">
      <c r="B903" s="224">
        <v>98000</v>
      </c>
      <c r="C903" s="209">
        <v>31187</v>
      </c>
      <c r="D903" s="206">
        <f t="shared" si="78"/>
        <v>0.31823469387755104</v>
      </c>
      <c r="E903" s="208">
        <f t="shared" si="79"/>
        <v>0.42</v>
      </c>
      <c r="F903" s="207">
        <v>1623.64</v>
      </c>
      <c r="G903" s="207">
        <v>2494.96</v>
      </c>
      <c r="H903" s="207">
        <v>2806.83</v>
      </c>
      <c r="I903" s="214">
        <v>21948</v>
      </c>
      <c r="J903" s="211">
        <f t="shared" si="80"/>
        <v>0.2239591836734694</v>
      </c>
      <c r="K903" s="212">
        <f t="shared" si="81"/>
        <v>0.38</v>
      </c>
      <c r="L903" s="214">
        <v>0</v>
      </c>
      <c r="M903" s="213">
        <v>1755.84</v>
      </c>
      <c r="N903" s="213">
        <v>1975.32</v>
      </c>
      <c r="O903" s="242">
        <f t="shared" si="82"/>
        <v>0.50780000000000658</v>
      </c>
      <c r="P903" s="242"/>
      <c r="Q903" s="179"/>
      <c r="R903" s="179"/>
      <c r="S903" s="179"/>
      <c r="T903" s="179"/>
      <c r="U903" s="179"/>
      <c r="V903" s="179"/>
      <c r="W903" s="179"/>
      <c r="X903" s="179"/>
      <c r="Y903" s="179"/>
      <c r="Z903" s="179"/>
      <c r="AA903" s="222"/>
      <c r="AB903" s="222"/>
      <c r="AC903" s="222"/>
      <c r="AD903" s="179"/>
      <c r="AE903" s="179"/>
      <c r="AF903" s="179"/>
      <c r="AG903" s="179"/>
      <c r="AH903" s="179"/>
      <c r="AI903" s="179"/>
      <c r="AJ903" s="179"/>
    </row>
    <row r="904" spans="2:36" x14ac:dyDescent="0.3">
      <c r="B904" s="224">
        <v>98100</v>
      </c>
      <c r="C904" s="209">
        <v>31229</v>
      </c>
      <c r="D904" s="206">
        <f t="shared" si="78"/>
        <v>0.31833843017329255</v>
      </c>
      <c r="E904" s="208">
        <f t="shared" si="79"/>
        <v>0.42</v>
      </c>
      <c r="F904" s="207">
        <v>1628.63</v>
      </c>
      <c r="G904" s="207">
        <v>2498.3200000000002</v>
      </c>
      <c r="H904" s="207">
        <v>2810.61</v>
      </c>
      <c r="I904" s="214">
        <v>21984</v>
      </c>
      <c r="J904" s="211">
        <f t="shared" si="80"/>
        <v>0.22409785932721712</v>
      </c>
      <c r="K904" s="212">
        <f t="shared" si="81"/>
        <v>0.36</v>
      </c>
      <c r="L904" s="214">
        <v>0</v>
      </c>
      <c r="M904" s="213">
        <v>1758.72</v>
      </c>
      <c r="N904" s="213">
        <v>1978.56</v>
      </c>
      <c r="O904" s="242">
        <f t="shared" si="82"/>
        <v>0.50769999999997706</v>
      </c>
      <c r="P904" s="242"/>
      <c r="Q904" s="179"/>
      <c r="R904" s="179"/>
      <c r="S904" s="179"/>
      <c r="T904" s="179"/>
      <c r="U904" s="179"/>
      <c r="V904" s="179"/>
      <c r="W904" s="179"/>
      <c r="X904" s="179"/>
      <c r="Y904" s="179"/>
      <c r="Z904" s="179"/>
      <c r="AA904" s="222"/>
      <c r="AB904" s="222"/>
      <c r="AC904" s="222"/>
      <c r="AD904" s="179"/>
      <c r="AE904" s="179"/>
      <c r="AF904" s="179"/>
      <c r="AG904" s="179"/>
      <c r="AH904" s="179"/>
      <c r="AI904" s="179"/>
      <c r="AJ904" s="179"/>
    </row>
    <row r="905" spans="2:36" x14ac:dyDescent="0.3">
      <c r="B905" s="224">
        <v>98200</v>
      </c>
      <c r="C905" s="209">
        <v>31271</v>
      </c>
      <c r="D905" s="206">
        <f t="shared" si="78"/>
        <v>0.31844195519348267</v>
      </c>
      <c r="E905" s="208">
        <f t="shared" si="79"/>
        <v>0.42</v>
      </c>
      <c r="F905" s="207">
        <v>1633.63</v>
      </c>
      <c r="G905" s="207">
        <v>2501.6799999999998</v>
      </c>
      <c r="H905" s="207">
        <v>2814.39</v>
      </c>
      <c r="I905" s="214">
        <v>22022</v>
      </c>
      <c r="J905" s="211">
        <f t="shared" si="80"/>
        <v>0.22425661914460285</v>
      </c>
      <c r="K905" s="212">
        <f t="shared" si="81"/>
        <v>0.38</v>
      </c>
      <c r="L905" s="214">
        <v>0</v>
      </c>
      <c r="M905" s="213">
        <v>1761.76</v>
      </c>
      <c r="N905" s="213">
        <v>1981.98</v>
      </c>
      <c r="O905" s="242">
        <f t="shared" si="82"/>
        <v>0.50779999999996561</v>
      </c>
      <c r="P905" s="242"/>
      <c r="Q905" s="179"/>
      <c r="R905" s="179"/>
      <c r="S905" s="179"/>
      <c r="T905" s="179"/>
      <c r="U905" s="179"/>
      <c r="V905" s="179"/>
      <c r="W905" s="179"/>
      <c r="X905" s="179"/>
      <c r="Y905" s="179"/>
      <c r="Z905" s="179"/>
      <c r="AA905" s="222"/>
      <c r="AB905" s="222"/>
      <c r="AC905" s="222"/>
      <c r="AD905" s="179"/>
      <c r="AE905" s="179"/>
      <c r="AF905" s="179"/>
      <c r="AG905" s="179"/>
      <c r="AH905" s="179"/>
      <c r="AI905" s="179"/>
      <c r="AJ905" s="179"/>
    </row>
    <row r="906" spans="2:36" x14ac:dyDescent="0.3">
      <c r="B906" s="224">
        <v>98300</v>
      </c>
      <c r="C906" s="209">
        <v>31313</v>
      </c>
      <c r="D906" s="206">
        <f t="shared" si="78"/>
        <v>0.31854526958290946</v>
      </c>
      <c r="E906" s="208">
        <f t="shared" si="79"/>
        <v>0.42</v>
      </c>
      <c r="F906" s="207">
        <v>1638.63</v>
      </c>
      <c r="G906" s="207">
        <v>2505.04</v>
      </c>
      <c r="H906" s="207">
        <v>2818.17</v>
      </c>
      <c r="I906" s="214">
        <v>22058</v>
      </c>
      <c r="J906" s="211">
        <f t="shared" si="80"/>
        <v>0.22439471007121059</v>
      </c>
      <c r="K906" s="212">
        <f t="shared" si="81"/>
        <v>0.36</v>
      </c>
      <c r="L906" s="214">
        <v>0</v>
      </c>
      <c r="M906" s="213">
        <v>1764.64</v>
      </c>
      <c r="N906" s="213">
        <v>1985.22</v>
      </c>
      <c r="O906" s="242">
        <f t="shared" si="82"/>
        <v>0.50779999999995651</v>
      </c>
      <c r="P906" s="242"/>
      <c r="Q906" s="179"/>
      <c r="R906" s="179"/>
      <c r="S906" s="179"/>
      <c r="T906" s="179"/>
      <c r="U906" s="179"/>
      <c r="V906" s="179"/>
      <c r="W906" s="179"/>
      <c r="X906" s="179"/>
      <c r="Y906" s="179"/>
      <c r="Z906" s="179"/>
      <c r="AA906" s="222"/>
      <c r="AB906" s="222"/>
      <c r="AC906" s="222"/>
      <c r="AD906" s="179"/>
      <c r="AE906" s="179"/>
      <c r="AF906" s="179"/>
      <c r="AG906" s="179"/>
      <c r="AH906" s="179"/>
      <c r="AI906" s="179"/>
      <c r="AJ906" s="179"/>
    </row>
    <row r="907" spans="2:36" x14ac:dyDescent="0.3">
      <c r="B907" s="224">
        <v>98400</v>
      </c>
      <c r="C907" s="209">
        <v>31355</v>
      </c>
      <c r="D907" s="206">
        <f t="shared" si="78"/>
        <v>0.31864837398373985</v>
      </c>
      <c r="E907" s="208">
        <f t="shared" si="79"/>
        <v>0.42</v>
      </c>
      <c r="F907" s="207">
        <v>1643.63</v>
      </c>
      <c r="G907" s="207">
        <v>2508.4</v>
      </c>
      <c r="H907" s="207">
        <v>2821.95</v>
      </c>
      <c r="I907" s="214">
        <v>22094</v>
      </c>
      <c r="J907" s="211">
        <f t="shared" si="80"/>
        <v>0.22453252032520324</v>
      </c>
      <c r="K907" s="212">
        <f t="shared" si="81"/>
        <v>0.36</v>
      </c>
      <c r="L907" s="214">
        <v>0</v>
      </c>
      <c r="M907" s="213">
        <v>1767.52</v>
      </c>
      <c r="N907" s="213">
        <v>1988.46</v>
      </c>
      <c r="O907" s="242">
        <f t="shared" si="82"/>
        <v>0.50779999999994285</v>
      </c>
      <c r="P907" s="242"/>
      <c r="Q907" s="179"/>
      <c r="R907" s="179"/>
      <c r="S907" s="179"/>
      <c r="T907" s="179"/>
      <c r="U907" s="179"/>
      <c r="V907" s="179"/>
      <c r="W907" s="179"/>
      <c r="X907" s="179"/>
      <c r="Y907" s="179"/>
      <c r="Z907" s="179"/>
      <c r="AA907" s="222"/>
      <c r="AB907" s="222"/>
      <c r="AC907" s="222"/>
      <c r="AD907" s="179"/>
      <c r="AE907" s="179"/>
      <c r="AF907" s="179"/>
      <c r="AG907" s="179"/>
      <c r="AH907" s="179"/>
      <c r="AI907" s="179"/>
      <c r="AJ907" s="179"/>
    </row>
    <row r="908" spans="2:36" x14ac:dyDescent="0.3">
      <c r="B908" s="224">
        <v>98500</v>
      </c>
      <c r="C908" s="209">
        <v>31397</v>
      </c>
      <c r="D908" s="206">
        <f t="shared" si="78"/>
        <v>0.31875126903553297</v>
      </c>
      <c r="E908" s="208">
        <f t="shared" si="79"/>
        <v>0.42</v>
      </c>
      <c r="F908" s="207">
        <v>1648.63</v>
      </c>
      <c r="G908" s="207">
        <v>2511.7600000000002</v>
      </c>
      <c r="H908" s="207">
        <v>2825.73</v>
      </c>
      <c r="I908" s="214">
        <v>22132</v>
      </c>
      <c r="J908" s="211">
        <f t="shared" si="80"/>
        <v>0.22469035532994924</v>
      </c>
      <c r="K908" s="212">
        <f t="shared" si="81"/>
        <v>0.38</v>
      </c>
      <c r="L908" s="214">
        <v>0</v>
      </c>
      <c r="M908" s="213">
        <v>1770.56</v>
      </c>
      <c r="N908" s="213">
        <v>1991.88</v>
      </c>
      <c r="O908" s="242">
        <f t="shared" si="82"/>
        <v>0.50780000000000658</v>
      </c>
      <c r="P908" s="242"/>
      <c r="Q908" s="179"/>
      <c r="R908" s="179"/>
      <c r="S908" s="179"/>
      <c r="T908" s="179"/>
      <c r="U908" s="179"/>
      <c r="V908" s="179"/>
      <c r="W908" s="179"/>
      <c r="X908" s="179"/>
      <c r="Y908" s="179"/>
      <c r="Z908" s="179"/>
      <c r="AA908" s="222"/>
      <c r="AB908" s="222"/>
      <c r="AC908" s="222"/>
      <c r="AD908" s="179"/>
      <c r="AE908" s="179"/>
      <c r="AF908" s="179"/>
      <c r="AG908" s="179"/>
      <c r="AH908" s="179"/>
      <c r="AI908" s="179"/>
      <c r="AJ908" s="179"/>
    </row>
    <row r="909" spans="2:36" x14ac:dyDescent="0.3">
      <c r="B909" s="224">
        <v>98600</v>
      </c>
      <c r="C909" s="209">
        <v>31439</v>
      </c>
      <c r="D909" s="206">
        <f t="shared" si="78"/>
        <v>0.31885395537525357</v>
      </c>
      <c r="E909" s="208">
        <f t="shared" si="79"/>
        <v>0.42</v>
      </c>
      <c r="F909" s="207">
        <v>1653.62</v>
      </c>
      <c r="G909" s="207">
        <v>2515.12</v>
      </c>
      <c r="H909" s="207">
        <v>2829.51</v>
      </c>
      <c r="I909" s="214">
        <v>22168</v>
      </c>
      <c r="J909" s="211">
        <f t="shared" si="80"/>
        <v>0.22482758620689655</v>
      </c>
      <c r="K909" s="212">
        <f t="shared" si="81"/>
        <v>0.36</v>
      </c>
      <c r="L909" s="214">
        <v>0</v>
      </c>
      <c r="M909" s="213">
        <v>1773.44</v>
      </c>
      <c r="N909" s="213">
        <v>1995.12</v>
      </c>
      <c r="O909" s="242">
        <f t="shared" si="82"/>
        <v>0.50770000000004534</v>
      </c>
      <c r="P909" s="242"/>
      <c r="Q909" s="179"/>
      <c r="R909" s="179"/>
      <c r="S909" s="179"/>
      <c r="T909" s="179"/>
      <c r="U909" s="179"/>
      <c r="V909" s="179"/>
      <c r="W909" s="179"/>
      <c r="X909" s="179"/>
      <c r="Y909" s="179"/>
      <c r="Z909" s="179"/>
      <c r="AA909" s="222"/>
      <c r="AB909" s="222"/>
      <c r="AC909" s="222"/>
      <c r="AD909" s="179"/>
      <c r="AE909" s="179"/>
      <c r="AF909" s="179"/>
      <c r="AG909" s="179"/>
      <c r="AH909" s="179"/>
      <c r="AI909" s="179"/>
      <c r="AJ909" s="179"/>
    </row>
    <row r="910" spans="2:36" x14ac:dyDescent="0.3">
      <c r="B910" s="224">
        <v>98700</v>
      </c>
      <c r="C910" s="209">
        <v>31481</v>
      </c>
      <c r="D910" s="206">
        <f t="shared" si="78"/>
        <v>0.31895643363728471</v>
      </c>
      <c r="E910" s="208">
        <f t="shared" si="79"/>
        <v>0.42</v>
      </c>
      <c r="F910" s="207">
        <v>1658.62</v>
      </c>
      <c r="G910" s="207">
        <v>2518.48</v>
      </c>
      <c r="H910" s="207">
        <v>2833.29</v>
      </c>
      <c r="I910" s="214">
        <v>22204</v>
      </c>
      <c r="J910" s="211">
        <f t="shared" si="80"/>
        <v>0.22496453900709221</v>
      </c>
      <c r="K910" s="212">
        <f t="shared" si="81"/>
        <v>0.36</v>
      </c>
      <c r="L910" s="214">
        <v>0</v>
      </c>
      <c r="M910" s="213">
        <v>1776.32</v>
      </c>
      <c r="N910" s="213">
        <v>1998.36</v>
      </c>
      <c r="O910" s="242">
        <f t="shared" si="82"/>
        <v>0.50780000000003378</v>
      </c>
      <c r="P910" s="242"/>
      <c r="Q910" s="179"/>
      <c r="R910" s="179"/>
      <c r="S910" s="179"/>
      <c r="T910" s="179"/>
      <c r="U910" s="179"/>
      <c r="V910" s="179"/>
      <c r="W910" s="179"/>
      <c r="X910" s="179"/>
      <c r="Y910" s="179"/>
      <c r="Z910" s="179"/>
      <c r="AA910" s="222"/>
      <c r="AB910" s="222"/>
      <c r="AC910" s="222"/>
      <c r="AD910" s="179"/>
      <c r="AE910" s="179"/>
      <c r="AF910" s="179"/>
      <c r="AG910" s="179"/>
      <c r="AH910" s="179"/>
      <c r="AI910" s="179"/>
      <c r="AJ910" s="179"/>
    </row>
    <row r="911" spans="2:36" x14ac:dyDescent="0.3">
      <c r="B911" s="224">
        <v>98800</v>
      </c>
      <c r="C911" s="209">
        <v>31523</v>
      </c>
      <c r="D911" s="206">
        <f t="shared" si="78"/>
        <v>0.31905870445344131</v>
      </c>
      <c r="E911" s="208">
        <f t="shared" si="79"/>
        <v>0.42</v>
      </c>
      <c r="F911" s="207">
        <v>1663.62</v>
      </c>
      <c r="G911" s="207">
        <v>2521.84</v>
      </c>
      <c r="H911" s="207">
        <v>2837.07</v>
      </c>
      <c r="I911" s="214">
        <v>22242</v>
      </c>
      <c r="J911" s="211">
        <f t="shared" si="80"/>
        <v>0.22512145748987855</v>
      </c>
      <c r="K911" s="212">
        <f t="shared" si="81"/>
        <v>0.38</v>
      </c>
      <c r="L911" s="214">
        <v>0</v>
      </c>
      <c r="M911" s="213">
        <v>1779.36</v>
      </c>
      <c r="N911" s="213">
        <v>2001.78</v>
      </c>
      <c r="O911" s="242">
        <f t="shared" si="82"/>
        <v>0.50780000000002479</v>
      </c>
      <c r="P911" s="242"/>
      <c r="Q911" s="179"/>
      <c r="R911" s="179"/>
      <c r="S911" s="179"/>
      <c r="T911" s="179"/>
      <c r="U911" s="179"/>
      <c r="V911" s="179"/>
      <c r="W911" s="179"/>
      <c r="X911" s="179"/>
      <c r="Y911" s="179"/>
      <c r="Z911" s="179"/>
      <c r="AA911" s="222"/>
      <c r="AB911" s="222"/>
      <c r="AC911" s="222"/>
      <c r="AD911" s="179"/>
      <c r="AE911" s="179"/>
      <c r="AF911" s="179"/>
      <c r="AG911" s="179"/>
      <c r="AH911" s="179"/>
      <c r="AI911" s="179"/>
      <c r="AJ911" s="179"/>
    </row>
    <row r="912" spans="2:36" x14ac:dyDescent="0.3">
      <c r="B912" s="224">
        <v>98900</v>
      </c>
      <c r="C912" s="209">
        <v>31565</v>
      </c>
      <c r="D912" s="206">
        <f t="shared" si="78"/>
        <v>0.3191607684529828</v>
      </c>
      <c r="E912" s="208">
        <f t="shared" si="79"/>
        <v>0.42</v>
      </c>
      <c r="F912" s="207">
        <v>1668.62</v>
      </c>
      <c r="G912" s="207">
        <v>2525.1999999999998</v>
      </c>
      <c r="H912" s="207">
        <v>2840.85</v>
      </c>
      <c r="I912" s="214">
        <v>22278</v>
      </c>
      <c r="J912" s="211">
        <f t="shared" si="80"/>
        <v>0.22525783619817999</v>
      </c>
      <c r="K912" s="212">
        <f t="shared" si="81"/>
        <v>0.36</v>
      </c>
      <c r="L912" s="214">
        <v>0</v>
      </c>
      <c r="M912" s="213">
        <v>1782.24</v>
      </c>
      <c r="N912" s="213">
        <v>2005.02</v>
      </c>
      <c r="O912" s="242">
        <f t="shared" si="82"/>
        <v>0.50780000000001113</v>
      </c>
      <c r="P912" s="242"/>
      <c r="Q912" s="179"/>
      <c r="R912" s="179"/>
      <c r="S912" s="179"/>
      <c r="T912" s="179"/>
      <c r="U912" s="179"/>
      <c r="V912" s="179"/>
      <c r="W912" s="179"/>
      <c r="X912" s="179"/>
      <c r="Y912" s="179"/>
      <c r="Z912" s="179"/>
      <c r="AA912" s="222"/>
      <c r="AB912" s="222"/>
      <c r="AC912" s="222"/>
      <c r="AD912" s="179"/>
      <c r="AE912" s="179"/>
      <c r="AF912" s="179"/>
      <c r="AG912" s="179"/>
      <c r="AH912" s="179"/>
      <c r="AI912" s="179"/>
      <c r="AJ912" s="179"/>
    </row>
    <row r="913" spans="2:36" x14ac:dyDescent="0.3">
      <c r="B913" s="224">
        <v>99000</v>
      </c>
      <c r="C913" s="209">
        <v>31607</v>
      </c>
      <c r="D913" s="206">
        <f t="shared" si="78"/>
        <v>0.31926262626262625</v>
      </c>
      <c r="E913" s="208">
        <f t="shared" si="79"/>
        <v>0.42</v>
      </c>
      <c r="F913" s="207">
        <v>1673.62</v>
      </c>
      <c r="G913" s="207">
        <v>2528.56</v>
      </c>
      <c r="H913" s="207">
        <v>2844.63</v>
      </c>
      <c r="I913" s="214">
        <v>22316</v>
      </c>
      <c r="J913" s="211">
        <f t="shared" si="80"/>
        <v>0.22541414141414143</v>
      </c>
      <c r="K913" s="212">
        <f t="shared" si="81"/>
        <v>0.38</v>
      </c>
      <c r="L913" s="214">
        <v>0</v>
      </c>
      <c r="M913" s="213">
        <v>1785.28</v>
      </c>
      <c r="N913" s="213">
        <v>2008.44</v>
      </c>
      <c r="O913" s="242">
        <f t="shared" si="82"/>
        <v>0.50780000000000203</v>
      </c>
      <c r="P913" s="242"/>
      <c r="Q913" s="179"/>
      <c r="R913" s="179"/>
      <c r="S913" s="179"/>
      <c r="T913" s="179"/>
      <c r="U913" s="179"/>
      <c r="V913" s="179"/>
      <c r="W913" s="179"/>
      <c r="X913" s="179"/>
      <c r="Y913" s="179"/>
      <c r="Z913" s="179"/>
      <c r="AA913" s="222"/>
      <c r="AB913" s="222"/>
      <c r="AC913" s="222"/>
      <c r="AD913" s="179"/>
      <c r="AE913" s="179"/>
      <c r="AF913" s="179"/>
      <c r="AG913" s="179"/>
      <c r="AH913" s="179"/>
      <c r="AI913" s="179"/>
      <c r="AJ913" s="179"/>
    </row>
    <row r="914" spans="2:36" x14ac:dyDescent="0.3">
      <c r="B914" s="224">
        <v>99100</v>
      </c>
      <c r="C914" s="209">
        <v>31649</v>
      </c>
      <c r="D914" s="206">
        <f t="shared" si="78"/>
        <v>0.31936427850655902</v>
      </c>
      <c r="E914" s="208">
        <f t="shared" si="79"/>
        <v>0.42</v>
      </c>
      <c r="F914" s="207">
        <v>1678.61</v>
      </c>
      <c r="G914" s="207">
        <v>2531.92</v>
      </c>
      <c r="H914" s="207">
        <v>2848.41</v>
      </c>
      <c r="I914" s="214">
        <v>22352</v>
      </c>
      <c r="J914" s="211">
        <f t="shared" si="80"/>
        <v>0.22554994954591323</v>
      </c>
      <c r="K914" s="212">
        <f t="shared" si="81"/>
        <v>0.36</v>
      </c>
      <c r="L914" s="214">
        <v>0</v>
      </c>
      <c r="M914" s="213">
        <v>1788.16</v>
      </c>
      <c r="N914" s="213">
        <v>2011.68</v>
      </c>
      <c r="O914" s="242">
        <f t="shared" si="82"/>
        <v>0.50770000000004079</v>
      </c>
      <c r="P914" s="242"/>
      <c r="Q914" s="179"/>
      <c r="R914" s="179"/>
      <c r="S914" s="179"/>
      <c r="T914" s="179"/>
      <c r="U914" s="179"/>
      <c r="V914" s="179"/>
      <c r="W914" s="179"/>
      <c r="X914" s="179"/>
      <c r="Y914" s="179"/>
      <c r="Z914" s="179"/>
      <c r="AA914" s="222"/>
      <c r="AB914" s="222"/>
      <c r="AC914" s="222"/>
      <c r="AD914" s="179"/>
      <c r="AE914" s="179"/>
      <c r="AF914" s="179"/>
      <c r="AG914" s="179"/>
      <c r="AH914" s="179"/>
      <c r="AI914" s="179"/>
      <c r="AJ914" s="179"/>
    </row>
    <row r="915" spans="2:36" x14ac:dyDescent="0.3">
      <c r="B915" s="224">
        <v>99200</v>
      </c>
      <c r="C915" s="209">
        <v>31691</v>
      </c>
      <c r="D915" s="206">
        <f t="shared" si="78"/>
        <v>0.31946572580645161</v>
      </c>
      <c r="E915" s="208">
        <f t="shared" si="79"/>
        <v>0.42</v>
      </c>
      <c r="F915" s="207">
        <v>1683.61</v>
      </c>
      <c r="G915" s="207">
        <v>2535.2800000000002</v>
      </c>
      <c r="H915" s="207">
        <v>2852.19</v>
      </c>
      <c r="I915" s="214">
        <v>22390</v>
      </c>
      <c r="J915" s="211">
        <f t="shared" si="80"/>
        <v>0.22570564516129032</v>
      </c>
      <c r="K915" s="212">
        <f t="shared" si="81"/>
        <v>0.38</v>
      </c>
      <c r="L915" s="214">
        <v>0</v>
      </c>
      <c r="M915" s="213">
        <v>1791.2</v>
      </c>
      <c r="N915" s="213">
        <v>2015.1</v>
      </c>
      <c r="O915" s="242">
        <f t="shared" si="82"/>
        <v>0.50780000000003378</v>
      </c>
      <c r="P915" s="242"/>
      <c r="Q915" s="179"/>
      <c r="R915" s="179"/>
      <c r="S915" s="179"/>
      <c r="T915" s="179"/>
      <c r="U915" s="179"/>
      <c r="V915" s="179"/>
      <c r="W915" s="179"/>
      <c r="X915" s="179"/>
      <c r="Y915" s="179"/>
      <c r="Z915" s="179"/>
      <c r="AA915" s="222"/>
      <c r="AB915" s="222"/>
      <c r="AC915" s="222"/>
      <c r="AD915" s="179"/>
      <c r="AE915" s="179"/>
      <c r="AF915" s="179"/>
      <c r="AG915" s="179"/>
      <c r="AH915" s="179"/>
      <c r="AI915" s="179"/>
      <c r="AJ915" s="179"/>
    </row>
    <row r="916" spans="2:36" x14ac:dyDescent="0.3">
      <c r="B916" s="224">
        <v>99300</v>
      </c>
      <c r="C916" s="209">
        <v>31733</v>
      </c>
      <c r="D916" s="206">
        <f t="shared" si="78"/>
        <v>0.31956696878147028</v>
      </c>
      <c r="E916" s="208">
        <f t="shared" si="79"/>
        <v>0.42</v>
      </c>
      <c r="F916" s="207">
        <v>1688.61</v>
      </c>
      <c r="G916" s="207">
        <v>2538.64</v>
      </c>
      <c r="H916" s="207">
        <v>2855.97</v>
      </c>
      <c r="I916" s="214">
        <v>22426</v>
      </c>
      <c r="J916" s="211">
        <f t="shared" si="80"/>
        <v>0.22584088620342396</v>
      </c>
      <c r="K916" s="212">
        <f t="shared" si="81"/>
        <v>0.36</v>
      </c>
      <c r="L916" s="214">
        <v>0</v>
      </c>
      <c r="M916" s="213">
        <v>1794.08</v>
      </c>
      <c r="N916" s="213">
        <v>2018.34</v>
      </c>
      <c r="O916" s="242">
        <f t="shared" si="82"/>
        <v>0.50780000000002024</v>
      </c>
      <c r="P916" s="242"/>
      <c r="Q916" s="179"/>
      <c r="R916" s="179"/>
      <c r="S916" s="179"/>
      <c r="T916" s="179"/>
      <c r="U916" s="179"/>
      <c r="V916" s="179"/>
      <c r="W916" s="179"/>
      <c r="X916" s="179"/>
      <c r="Y916" s="179"/>
      <c r="Z916" s="179"/>
      <c r="AA916" s="222"/>
      <c r="AB916" s="222"/>
      <c r="AC916" s="222"/>
      <c r="AD916" s="179"/>
      <c r="AE916" s="179"/>
      <c r="AF916" s="179"/>
      <c r="AG916" s="179"/>
      <c r="AH916" s="179"/>
      <c r="AI916" s="179"/>
      <c r="AJ916" s="179"/>
    </row>
    <row r="917" spans="2:36" x14ac:dyDescent="0.3">
      <c r="B917" s="224">
        <v>99400</v>
      </c>
      <c r="C917" s="209">
        <v>31775</v>
      </c>
      <c r="D917" s="206">
        <f t="shared" si="78"/>
        <v>0.31966800804828976</v>
      </c>
      <c r="E917" s="208">
        <f t="shared" si="79"/>
        <v>0.42</v>
      </c>
      <c r="F917" s="207">
        <v>1693.61</v>
      </c>
      <c r="G917" s="207">
        <v>2542</v>
      </c>
      <c r="H917" s="207">
        <v>2859.75</v>
      </c>
      <c r="I917" s="214">
        <v>22464</v>
      </c>
      <c r="J917" s="211">
        <f t="shared" si="80"/>
        <v>0.22599597585513079</v>
      </c>
      <c r="K917" s="212">
        <f t="shared" si="81"/>
        <v>0.38</v>
      </c>
      <c r="L917" s="214">
        <v>0</v>
      </c>
      <c r="M917" s="213">
        <v>1797.12</v>
      </c>
      <c r="N917" s="213">
        <v>2021.76</v>
      </c>
      <c r="O917" s="242">
        <f t="shared" si="82"/>
        <v>0.50780000000001113</v>
      </c>
      <c r="P917" s="242"/>
      <c r="Q917" s="179"/>
      <c r="R917" s="179"/>
      <c r="S917" s="179"/>
      <c r="T917" s="179"/>
      <c r="U917" s="179"/>
      <c r="V917" s="179"/>
      <c r="W917" s="179"/>
      <c r="X917" s="179"/>
      <c r="Y917" s="179"/>
      <c r="Z917" s="179"/>
      <c r="AA917" s="222"/>
      <c r="AB917" s="222"/>
      <c r="AC917" s="222"/>
      <c r="AD917" s="179"/>
      <c r="AE917" s="179"/>
      <c r="AF917" s="179"/>
      <c r="AG917" s="179"/>
      <c r="AH917" s="179"/>
      <c r="AI917" s="179"/>
      <c r="AJ917" s="179"/>
    </row>
    <row r="918" spans="2:36" x14ac:dyDescent="0.3">
      <c r="B918" s="224">
        <v>99500</v>
      </c>
      <c r="C918" s="209">
        <v>31817</v>
      </c>
      <c r="D918" s="206">
        <f t="shared" si="78"/>
        <v>0.31976884422110552</v>
      </c>
      <c r="E918" s="208">
        <f t="shared" si="79"/>
        <v>0.42</v>
      </c>
      <c r="F918" s="207">
        <v>1698.61</v>
      </c>
      <c r="G918" s="207">
        <v>2545.36</v>
      </c>
      <c r="H918" s="207">
        <v>2863.53</v>
      </c>
      <c r="I918" s="214">
        <v>22500</v>
      </c>
      <c r="J918" s="211">
        <f t="shared" si="80"/>
        <v>0.22613065326633167</v>
      </c>
      <c r="K918" s="212">
        <f t="shared" si="81"/>
        <v>0.36</v>
      </c>
      <c r="L918" s="214">
        <v>0</v>
      </c>
      <c r="M918" s="213">
        <v>1800</v>
      </c>
      <c r="N918" s="213">
        <v>2025</v>
      </c>
      <c r="O918" s="242">
        <f t="shared" si="82"/>
        <v>0.50779999999999748</v>
      </c>
      <c r="P918" s="242"/>
      <c r="Q918" s="179"/>
      <c r="R918" s="179"/>
      <c r="S918" s="179"/>
      <c r="T918" s="179"/>
      <c r="U918" s="179"/>
      <c r="V918" s="179"/>
      <c r="W918" s="179"/>
      <c r="X918" s="179"/>
      <c r="Y918" s="179"/>
      <c r="Z918" s="179"/>
      <c r="AA918" s="222"/>
      <c r="AB918" s="222"/>
      <c r="AC918" s="222"/>
      <c r="AD918" s="179"/>
      <c r="AE918" s="179"/>
      <c r="AF918" s="179"/>
      <c r="AG918" s="179"/>
      <c r="AH918" s="179"/>
      <c r="AI918" s="179"/>
      <c r="AJ918" s="179"/>
    </row>
    <row r="919" spans="2:36" x14ac:dyDescent="0.3">
      <c r="B919" s="224">
        <v>99600</v>
      </c>
      <c r="C919" s="209">
        <v>31859</v>
      </c>
      <c r="D919" s="206">
        <f t="shared" si="78"/>
        <v>0.3198694779116466</v>
      </c>
      <c r="E919" s="208">
        <f t="shared" si="79"/>
        <v>0.42</v>
      </c>
      <c r="F919" s="207">
        <v>1703.6</v>
      </c>
      <c r="G919" s="207">
        <v>2548.7199999999998</v>
      </c>
      <c r="H919" s="207">
        <v>2867.31</v>
      </c>
      <c r="I919" s="214">
        <v>22536</v>
      </c>
      <c r="J919" s="211">
        <f t="shared" si="80"/>
        <v>0.22626506024096385</v>
      </c>
      <c r="K919" s="212">
        <f t="shared" si="81"/>
        <v>0.36</v>
      </c>
      <c r="L919" s="214">
        <v>0</v>
      </c>
      <c r="M919" s="213">
        <v>1802.88</v>
      </c>
      <c r="N919" s="213">
        <v>2028.24</v>
      </c>
      <c r="O919" s="242">
        <f t="shared" si="82"/>
        <v>0.5076999999999634</v>
      </c>
      <c r="P919" s="242"/>
      <c r="Q919" s="179"/>
      <c r="R919" s="179"/>
      <c r="S919" s="179"/>
      <c r="T919" s="179"/>
      <c r="U919" s="179"/>
      <c r="V919" s="179"/>
      <c r="W919" s="179"/>
      <c r="X919" s="179"/>
      <c r="Y919" s="179"/>
      <c r="Z919" s="179"/>
      <c r="AA919" s="222"/>
      <c r="AB919" s="222"/>
      <c r="AC919" s="222"/>
      <c r="AD919" s="179"/>
      <c r="AE919" s="179"/>
      <c r="AF919" s="179"/>
      <c r="AG919" s="179"/>
      <c r="AH919" s="179"/>
      <c r="AI919" s="179"/>
      <c r="AJ919" s="179"/>
    </row>
    <row r="920" spans="2:36" x14ac:dyDescent="0.3">
      <c r="B920" s="224">
        <v>99700</v>
      </c>
      <c r="C920" s="209">
        <v>31901</v>
      </c>
      <c r="D920" s="206">
        <f t="shared" ref="D920:D983" si="83">C920/B920</f>
        <v>0.31996990972918754</v>
      </c>
      <c r="E920" s="208">
        <f t="shared" ref="E920:E983" si="84">(C920-C919)/(B920-B919)</f>
        <v>0.42</v>
      </c>
      <c r="F920" s="207">
        <v>1708.6</v>
      </c>
      <c r="G920" s="207">
        <v>2552.08</v>
      </c>
      <c r="H920" s="207">
        <v>2871.09</v>
      </c>
      <c r="I920" s="214">
        <v>22574</v>
      </c>
      <c r="J920" s="211">
        <f t="shared" si="80"/>
        <v>0.22641925777331995</v>
      </c>
      <c r="K920" s="212">
        <f t="shared" si="81"/>
        <v>0.38</v>
      </c>
      <c r="L920" s="214">
        <v>0</v>
      </c>
      <c r="M920" s="213">
        <v>1805.92</v>
      </c>
      <c r="N920" s="213">
        <v>2031.66</v>
      </c>
      <c r="O920" s="242">
        <f t="shared" si="82"/>
        <v>0.50780000000002479</v>
      </c>
      <c r="P920" s="242"/>
      <c r="Q920" s="179"/>
      <c r="R920" s="179"/>
      <c r="S920" s="179"/>
      <c r="T920" s="179"/>
      <c r="U920" s="179"/>
      <c r="V920" s="179"/>
      <c r="W920" s="179"/>
      <c r="X920" s="179"/>
      <c r="Y920" s="179"/>
      <c r="Z920" s="179"/>
      <c r="AA920" s="222"/>
      <c r="AB920" s="222"/>
      <c r="AC920" s="222"/>
      <c r="AD920" s="179"/>
      <c r="AE920" s="179"/>
      <c r="AF920" s="179"/>
      <c r="AG920" s="179"/>
      <c r="AH920" s="179"/>
      <c r="AI920" s="179"/>
      <c r="AJ920" s="179"/>
    </row>
    <row r="921" spans="2:36" x14ac:dyDescent="0.3">
      <c r="B921" s="224">
        <v>99800</v>
      </c>
      <c r="C921" s="209">
        <v>31943</v>
      </c>
      <c r="D921" s="206">
        <f t="shared" si="83"/>
        <v>0.32007014028056113</v>
      </c>
      <c r="E921" s="208">
        <f t="shared" si="84"/>
        <v>0.42</v>
      </c>
      <c r="F921" s="207">
        <v>1713.6</v>
      </c>
      <c r="G921" s="207">
        <v>2555.44</v>
      </c>
      <c r="H921" s="207">
        <v>2874.87</v>
      </c>
      <c r="I921" s="214">
        <v>22610</v>
      </c>
      <c r="J921" s="211">
        <f t="shared" si="80"/>
        <v>0.22655310621242486</v>
      </c>
      <c r="K921" s="212">
        <f t="shared" si="81"/>
        <v>0.36</v>
      </c>
      <c r="L921" s="214">
        <v>0</v>
      </c>
      <c r="M921" s="213">
        <v>1808.8</v>
      </c>
      <c r="N921" s="213">
        <v>2034.9</v>
      </c>
      <c r="O921" s="242">
        <f t="shared" si="82"/>
        <v>0.50780000000001113</v>
      </c>
      <c r="P921" s="242"/>
      <c r="Q921" s="179"/>
      <c r="R921" s="179"/>
      <c r="S921" s="179"/>
      <c r="T921" s="179"/>
      <c r="U921" s="179"/>
      <c r="V921" s="179"/>
      <c r="W921" s="179"/>
      <c r="X921" s="179"/>
      <c r="Y921" s="179"/>
      <c r="Z921" s="179"/>
      <c r="AA921" s="222"/>
      <c r="AB921" s="222"/>
      <c r="AC921" s="222"/>
      <c r="AD921" s="179"/>
      <c r="AE921" s="179"/>
      <c r="AF921" s="179"/>
      <c r="AG921" s="179"/>
      <c r="AH921" s="179"/>
      <c r="AI921" s="179"/>
      <c r="AJ921" s="179"/>
    </row>
    <row r="922" spans="2:36" x14ac:dyDescent="0.3">
      <c r="B922" s="224">
        <v>99900</v>
      </c>
      <c r="C922" s="209">
        <v>31985</v>
      </c>
      <c r="D922" s="206">
        <f t="shared" si="83"/>
        <v>0.32017017017017019</v>
      </c>
      <c r="E922" s="208">
        <f t="shared" si="84"/>
        <v>0.42</v>
      </c>
      <c r="F922" s="207">
        <v>1718.6</v>
      </c>
      <c r="G922" s="207">
        <v>2558.8000000000002</v>
      </c>
      <c r="H922" s="207">
        <v>2878.65</v>
      </c>
      <c r="I922" s="214">
        <v>22648</v>
      </c>
      <c r="J922" s="211">
        <f t="shared" si="80"/>
        <v>0.2267067067067067</v>
      </c>
      <c r="K922" s="212">
        <f t="shared" si="81"/>
        <v>0.38</v>
      </c>
      <c r="L922" s="214">
        <v>0</v>
      </c>
      <c r="M922" s="213">
        <v>1811.84</v>
      </c>
      <c r="N922" s="213">
        <v>2038.32</v>
      </c>
      <c r="O922" s="242">
        <f t="shared" si="82"/>
        <v>0.50780000000000203</v>
      </c>
      <c r="P922" s="242"/>
      <c r="Q922" s="179"/>
      <c r="R922" s="179"/>
      <c r="S922" s="179"/>
      <c r="T922" s="179"/>
      <c r="U922" s="179"/>
      <c r="V922" s="179"/>
      <c r="W922" s="179"/>
      <c r="X922" s="179"/>
      <c r="Y922" s="179"/>
      <c r="Z922" s="179"/>
      <c r="AA922" s="222"/>
      <c r="AB922" s="222"/>
      <c r="AC922" s="222"/>
      <c r="AD922" s="179"/>
      <c r="AE922" s="179"/>
      <c r="AF922" s="179"/>
      <c r="AG922" s="179"/>
      <c r="AH922" s="179"/>
      <c r="AI922" s="179"/>
      <c r="AJ922" s="179"/>
    </row>
    <row r="923" spans="2:36" x14ac:dyDescent="0.3">
      <c r="B923" s="224">
        <v>100000</v>
      </c>
      <c r="C923" s="209">
        <v>32027</v>
      </c>
      <c r="D923" s="206">
        <f t="shared" si="83"/>
        <v>0.32027</v>
      </c>
      <c r="E923" s="208">
        <f t="shared" si="84"/>
        <v>0.42</v>
      </c>
      <c r="F923" s="207">
        <v>1723.6</v>
      </c>
      <c r="G923" s="207">
        <v>2562.16</v>
      </c>
      <c r="H923" s="207">
        <v>2882.43</v>
      </c>
      <c r="I923" s="214">
        <v>22686</v>
      </c>
      <c r="J923" s="211">
        <f t="shared" si="80"/>
        <v>0.22686000000000001</v>
      </c>
      <c r="K923" s="212">
        <f t="shared" si="81"/>
        <v>0.38</v>
      </c>
      <c r="L923" s="214">
        <v>0</v>
      </c>
      <c r="M923" s="213">
        <v>1814.88</v>
      </c>
      <c r="N923" s="213">
        <v>2041.74</v>
      </c>
      <c r="O923" s="242">
        <f t="shared" si="82"/>
        <v>0.50779999999998837</v>
      </c>
      <c r="P923" s="242"/>
      <c r="Q923" s="179"/>
      <c r="R923" s="179"/>
      <c r="S923" s="179"/>
      <c r="T923" s="179"/>
      <c r="U923" s="179"/>
      <c r="V923" s="179"/>
      <c r="W923" s="179"/>
      <c r="X923" s="179"/>
      <c r="Y923" s="179"/>
      <c r="Z923" s="179"/>
      <c r="AA923" s="222"/>
      <c r="AB923" s="222"/>
      <c r="AC923" s="222"/>
      <c r="AD923" s="179"/>
      <c r="AE923" s="182"/>
      <c r="AF923" s="179"/>
      <c r="AG923" s="179"/>
      <c r="AH923" s="179"/>
      <c r="AI923" s="179"/>
      <c r="AJ923" s="179"/>
    </row>
    <row r="924" spans="2:36" x14ac:dyDescent="0.3">
      <c r="B924" s="224">
        <v>100100</v>
      </c>
      <c r="C924" s="209">
        <v>32069</v>
      </c>
      <c r="D924" s="206">
        <f t="shared" si="83"/>
        <v>0.32036963036963034</v>
      </c>
      <c r="E924" s="208">
        <f t="shared" si="84"/>
        <v>0.42</v>
      </c>
      <c r="F924" s="207">
        <v>1728.59</v>
      </c>
      <c r="G924" s="207">
        <v>2565.52</v>
      </c>
      <c r="H924" s="207">
        <v>2886.21</v>
      </c>
      <c r="I924" s="214">
        <v>22722</v>
      </c>
      <c r="J924" s="211">
        <f t="shared" si="80"/>
        <v>0.22699300699300698</v>
      </c>
      <c r="K924" s="212">
        <f t="shared" si="81"/>
        <v>0.36</v>
      </c>
      <c r="L924" s="214">
        <v>0</v>
      </c>
      <c r="M924" s="213">
        <v>1817.76</v>
      </c>
      <c r="N924" s="213">
        <v>2044.98</v>
      </c>
      <c r="O924" s="242">
        <f t="shared" si="82"/>
        <v>0.50769999999995885</v>
      </c>
      <c r="P924" s="242"/>
      <c r="Q924" s="179"/>
      <c r="R924" s="179"/>
      <c r="S924" s="179"/>
      <c r="T924" s="179"/>
      <c r="U924" s="179"/>
      <c r="V924" s="179"/>
      <c r="W924" s="179"/>
      <c r="X924" s="179"/>
      <c r="Y924" s="179"/>
      <c r="Z924" s="179"/>
      <c r="AA924" s="222"/>
      <c r="AB924" s="222"/>
      <c r="AC924" s="222"/>
      <c r="AD924" s="179"/>
      <c r="AE924" s="179"/>
      <c r="AF924" s="179"/>
      <c r="AG924" s="179"/>
      <c r="AH924" s="179"/>
      <c r="AI924" s="179"/>
      <c r="AJ924" s="179"/>
    </row>
    <row r="925" spans="2:36" x14ac:dyDescent="0.3">
      <c r="B925" s="224">
        <v>100200</v>
      </c>
      <c r="C925" s="209">
        <v>32111</v>
      </c>
      <c r="D925" s="206">
        <f t="shared" si="83"/>
        <v>0.32046906187624752</v>
      </c>
      <c r="E925" s="208">
        <f t="shared" si="84"/>
        <v>0.42</v>
      </c>
      <c r="F925" s="207">
        <v>1733.59</v>
      </c>
      <c r="G925" s="207">
        <v>2568.88</v>
      </c>
      <c r="H925" s="207">
        <v>2889.99</v>
      </c>
      <c r="I925" s="214">
        <v>22760</v>
      </c>
      <c r="J925" s="211">
        <f t="shared" si="80"/>
        <v>0.22714570858283434</v>
      </c>
      <c r="K925" s="212">
        <f t="shared" si="81"/>
        <v>0.38</v>
      </c>
      <c r="L925" s="214">
        <v>0</v>
      </c>
      <c r="M925" s="213">
        <v>1820.8</v>
      </c>
      <c r="N925" s="213">
        <v>2048.4</v>
      </c>
      <c r="O925" s="242">
        <f t="shared" si="82"/>
        <v>0.50779999999994285</v>
      </c>
      <c r="P925" s="242"/>
      <c r="Q925" s="179"/>
      <c r="R925" s="179"/>
      <c r="S925" s="179"/>
      <c r="T925" s="179"/>
      <c r="U925" s="179"/>
      <c r="V925" s="179"/>
      <c r="W925" s="179"/>
      <c r="X925" s="179"/>
      <c r="Y925" s="179"/>
      <c r="Z925" s="179"/>
      <c r="AA925" s="222"/>
      <c r="AB925" s="222"/>
      <c r="AC925" s="222"/>
      <c r="AD925" s="179"/>
      <c r="AE925" s="179"/>
      <c r="AF925" s="179"/>
      <c r="AG925" s="179"/>
      <c r="AH925" s="179"/>
      <c r="AI925" s="179"/>
      <c r="AJ925" s="179"/>
    </row>
    <row r="926" spans="2:36" x14ac:dyDescent="0.3">
      <c r="B926" s="224">
        <v>100300</v>
      </c>
      <c r="C926" s="209">
        <v>32153</v>
      </c>
      <c r="D926" s="206">
        <f t="shared" si="83"/>
        <v>0.32056829511465601</v>
      </c>
      <c r="E926" s="208">
        <f t="shared" si="84"/>
        <v>0.42</v>
      </c>
      <c r="F926" s="207">
        <v>1738.59</v>
      </c>
      <c r="G926" s="207">
        <v>2572.2399999999998</v>
      </c>
      <c r="H926" s="207">
        <v>2893.77</v>
      </c>
      <c r="I926" s="214">
        <v>22796</v>
      </c>
      <c r="J926" s="211">
        <f t="shared" si="80"/>
        <v>0.22727816550348953</v>
      </c>
      <c r="K926" s="212">
        <f t="shared" si="81"/>
        <v>0.36</v>
      </c>
      <c r="L926" s="214">
        <v>0</v>
      </c>
      <c r="M926" s="213">
        <v>1823.68</v>
      </c>
      <c r="N926" s="213">
        <v>2051.64</v>
      </c>
      <c r="O926" s="242">
        <f t="shared" si="82"/>
        <v>0.50779999999993375</v>
      </c>
      <c r="P926" s="242"/>
      <c r="Q926" s="179"/>
      <c r="R926" s="179"/>
      <c r="S926" s="179"/>
      <c r="T926" s="179"/>
      <c r="U926" s="179"/>
      <c r="V926" s="179"/>
      <c r="W926" s="179"/>
      <c r="X926" s="179"/>
      <c r="Y926" s="179"/>
      <c r="Z926" s="179"/>
      <c r="AA926" s="222"/>
      <c r="AB926" s="222"/>
      <c r="AC926" s="222"/>
      <c r="AD926" s="179"/>
      <c r="AE926" s="179"/>
      <c r="AF926" s="179"/>
      <c r="AG926" s="179"/>
      <c r="AH926" s="179"/>
      <c r="AI926" s="179"/>
      <c r="AJ926" s="179"/>
    </row>
    <row r="927" spans="2:36" x14ac:dyDescent="0.3">
      <c r="B927" s="224">
        <v>100400</v>
      </c>
      <c r="C927" s="209">
        <v>32195</v>
      </c>
      <c r="D927" s="206">
        <f t="shared" si="83"/>
        <v>0.32066733067729086</v>
      </c>
      <c r="E927" s="208">
        <f t="shared" si="84"/>
        <v>0.42</v>
      </c>
      <c r="F927" s="207">
        <v>1743.59</v>
      </c>
      <c r="G927" s="207">
        <v>2575.6</v>
      </c>
      <c r="H927" s="207">
        <v>2897.55</v>
      </c>
      <c r="I927" s="214">
        <v>22834</v>
      </c>
      <c r="J927" s="211">
        <f t="shared" si="80"/>
        <v>0.22743027888446216</v>
      </c>
      <c r="K927" s="212">
        <f t="shared" si="81"/>
        <v>0.38</v>
      </c>
      <c r="L927" s="214">
        <v>0</v>
      </c>
      <c r="M927" s="213">
        <v>1826.72</v>
      </c>
      <c r="N927" s="213">
        <v>2055.06</v>
      </c>
      <c r="O927" s="242">
        <f t="shared" si="82"/>
        <v>0.50779999999999292</v>
      </c>
      <c r="P927" s="242"/>
      <c r="Q927" s="179"/>
      <c r="R927" s="179"/>
      <c r="S927" s="179"/>
      <c r="T927" s="179"/>
      <c r="U927" s="179"/>
      <c r="V927" s="179"/>
      <c r="W927" s="179"/>
      <c r="X927" s="179"/>
      <c r="Y927" s="179"/>
      <c r="Z927" s="179"/>
      <c r="AA927" s="222"/>
      <c r="AB927" s="222"/>
      <c r="AC927" s="222"/>
      <c r="AD927" s="179"/>
      <c r="AE927" s="179"/>
      <c r="AF927" s="179"/>
      <c r="AG927" s="179"/>
      <c r="AH927" s="179"/>
      <c r="AI927" s="179"/>
      <c r="AJ927" s="179"/>
    </row>
    <row r="928" spans="2:36" x14ac:dyDescent="0.3">
      <c r="B928" s="224">
        <v>100500</v>
      </c>
      <c r="C928" s="209">
        <v>32237</v>
      </c>
      <c r="D928" s="206">
        <f t="shared" si="83"/>
        <v>0.32076616915422884</v>
      </c>
      <c r="E928" s="208">
        <f t="shared" si="84"/>
        <v>0.42</v>
      </c>
      <c r="F928" s="207">
        <v>1748.59</v>
      </c>
      <c r="G928" s="207">
        <v>2578.96</v>
      </c>
      <c r="H928" s="207">
        <v>2901.33</v>
      </c>
      <c r="I928" s="214">
        <v>22870</v>
      </c>
      <c r="J928" s="211">
        <f t="shared" si="80"/>
        <v>0.22756218905472636</v>
      </c>
      <c r="K928" s="212">
        <f t="shared" si="81"/>
        <v>0.36</v>
      </c>
      <c r="L928" s="214">
        <v>0</v>
      </c>
      <c r="M928" s="213">
        <v>1829.6</v>
      </c>
      <c r="N928" s="213">
        <v>2058.3000000000002</v>
      </c>
      <c r="O928" s="242">
        <f t="shared" si="82"/>
        <v>0.50779999999997927</v>
      </c>
      <c r="P928" s="242"/>
      <c r="Q928" s="179"/>
      <c r="R928" s="179"/>
      <c r="S928" s="179"/>
      <c r="T928" s="179"/>
      <c r="U928" s="179"/>
      <c r="V928" s="179"/>
      <c r="W928" s="179"/>
      <c r="X928" s="179"/>
      <c r="Y928" s="179"/>
      <c r="Z928" s="179"/>
      <c r="AA928" s="222"/>
      <c r="AB928" s="222"/>
      <c r="AC928" s="222"/>
      <c r="AD928" s="179"/>
      <c r="AE928" s="179"/>
      <c r="AF928" s="179"/>
      <c r="AG928" s="179"/>
      <c r="AH928" s="179"/>
      <c r="AI928" s="179"/>
      <c r="AJ928" s="179"/>
    </row>
    <row r="929" spans="2:36" x14ac:dyDescent="0.3">
      <c r="B929" s="224">
        <v>100600</v>
      </c>
      <c r="C929" s="209">
        <v>32279</v>
      </c>
      <c r="D929" s="206">
        <f t="shared" si="83"/>
        <v>0.32086481113320081</v>
      </c>
      <c r="E929" s="208">
        <f t="shared" si="84"/>
        <v>0.42</v>
      </c>
      <c r="F929" s="207">
        <v>1753.58</v>
      </c>
      <c r="G929" s="207">
        <v>2582.3200000000002</v>
      </c>
      <c r="H929" s="207">
        <v>2905.11</v>
      </c>
      <c r="I929" s="214">
        <v>22908</v>
      </c>
      <c r="J929" s="211">
        <f t="shared" si="80"/>
        <v>0.22771371769383697</v>
      </c>
      <c r="K929" s="212">
        <f t="shared" si="81"/>
        <v>0.38</v>
      </c>
      <c r="L929" s="214">
        <v>0</v>
      </c>
      <c r="M929" s="213">
        <v>1832.64</v>
      </c>
      <c r="N929" s="213">
        <v>2061.7199999999998</v>
      </c>
      <c r="O929" s="242">
        <f t="shared" si="82"/>
        <v>0.50770000000002258</v>
      </c>
      <c r="P929" s="242"/>
      <c r="Q929" s="179"/>
      <c r="R929" s="179"/>
      <c r="S929" s="179"/>
      <c r="T929" s="179"/>
      <c r="U929" s="179"/>
      <c r="V929" s="179"/>
      <c r="W929" s="179"/>
      <c r="X929" s="179"/>
      <c r="Y929" s="179"/>
      <c r="Z929" s="179"/>
      <c r="AA929" s="222"/>
      <c r="AB929" s="222"/>
      <c r="AC929" s="222"/>
      <c r="AD929" s="179"/>
      <c r="AE929" s="179"/>
      <c r="AF929" s="179"/>
      <c r="AG929" s="179"/>
      <c r="AH929" s="179"/>
      <c r="AI929" s="179"/>
      <c r="AJ929" s="179"/>
    </row>
    <row r="930" spans="2:36" x14ac:dyDescent="0.3">
      <c r="B930" s="224">
        <v>100700</v>
      </c>
      <c r="C930" s="209">
        <v>32321</v>
      </c>
      <c r="D930" s="206">
        <f t="shared" si="83"/>
        <v>0.32096325719960278</v>
      </c>
      <c r="E930" s="208">
        <f t="shared" si="84"/>
        <v>0.42</v>
      </c>
      <c r="F930" s="207">
        <v>1758.58</v>
      </c>
      <c r="G930" s="207">
        <v>2585.6799999999998</v>
      </c>
      <c r="H930" s="207">
        <v>2908.89</v>
      </c>
      <c r="I930" s="214">
        <v>22946</v>
      </c>
      <c r="J930" s="211">
        <f t="shared" si="80"/>
        <v>0.22786494538232374</v>
      </c>
      <c r="K930" s="212">
        <f t="shared" si="81"/>
        <v>0.38</v>
      </c>
      <c r="L930" s="214">
        <v>0</v>
      </c>
      <c r="M930" s="213">
        <v>1835.68</v>
      </c>
      <c r="N930" s="213">
        <v>2065.14</v>
      </c>
      <c r="O930" s="242">
        <f t="shared" si="82"/>
        <v>0.50780000000001113</v>
      </c>
      <c r="P930" s="242"/>
      <c r="Q930" s="179"/>
      <c r="R930" s="179"/>
      <c r="S930" s="179"/>
      <c r="T930" s="179"/>
      <c r="U930" s="179"/>
      <c r="V930" s="179"/>
      <c r="W930" s="179"/>
      <c r="X930" s="179"/>
      <c r="Y930" s="179"/>
      <c r="Z930" s="179"/>
      <c r="AA930" s="222"/>
      <c r="AB930" s="222"/>
      <c r="AC930" s="222"/>
      <c r="AD930" s="179"/>
      <c r="AE930" s="179"/>
      <c r="AF930" s="179"/>
      <c r="AG930" s="179"/>
      <c r="AH930" s="179"/>
      <c r="AI930" s="179"/>
      <c r="AJ930" s="179"/>
    </row>
    <row r="931" spans="2:36" x14ac:dyDescent="0.3">
      <c r="B931" s="224">
        <v>100800</v>
      </c>
      <c r="C931" s="209">
        <v>32363</v>
      </c>
      <c r="D931" s="206">
        <f t="shared" si="83"/>
        <v>0.32106150793650795</v>
      </c>
      <c r="E931" s="208">
        <f t="shared" si="84"/>
        <v>0.42</v>
      </c>
      <c r="F931" s="207">
        <v>1763.58</v>
      </c>
      <c r="G931" s="207">
        <v>2589.04</v>
      </c>
      <c r="H931" s="207">
        <v>2912.67</v>
      </c>
      <c r="I931" s="214">
        <v>22982</v>
      </c>
      <c r="J931" s="211">
        <f t="shared" si="80"/>
        <v>0.22799603174603175</v>
      </c>
      <c r="K931" s="212">
        <f t="shared" si="81"/>
        <v>0.36</v>
      </c>
      <c r="L931" s="214">
        <v>0</v>
      </c>
      <c r="M931" s="213">
        <v>1838.56</v>
      </c>
      <c r="N931" s="213">
        <v>2068.38</v>
      </c>
      <c r="O931" s="242">
        <f t="shared" si="82"/>
        <v>0.50780000000000203</v>
      </c>
      <c r="P931" s="242"/>
      <c r="Q931" s="179"/>
      <c r="R931" s="179"/>
      <c r="S931" s="179"/>
      <c r="T931" s="179"/>
      <c r="U931" s="179"/>
      <c r="V931" s="179"/>
      <c r="W931" s="179"/>
      <c r="X931" s="179"/>
      <c r="Y931" s="179"/>
      <c r="Z931" s="179"/>
      <c r="AA931" s="222"/>
      <c r="AB931" s="222"/>
      <c r="AC931" s="222"/>
      <c r="AD931" s="179"/>
      <c r="AE931" s="179"/>
      <c r="AF931" s="179"/>
      <c r="AG931" s="179"/>
      <c r="AH931" s="179"/>
      <c r="AI931" s="179"/>
      <c r="AJ931" s="179"/>
    </row>
    <row r="932" spans="2:36" x14ac:dyDescent="0.3">
      <c r="B932" s="224">
        <v>100900</v>
      </c>
      <c r="C932" s="209">
        <v>32405</v>
      </c>
      <c r="D932" s="206">
        <f t="shared" si="83"/>
        <v>0.32115956392467793</v>
      </c>
      <c r="E932" s="208">
        <f t="shared" si="84"/>
        <v>0.42</v>
      </c>
      <c r="F932" s="207">
        <v>1768.58</v>
      </c>
      <c r="G932" s="207">
        <v>2592.4</v>
      </c>
      <c r="H932" s="207">
        <v>2916.45</v>
      </c>
      <c r="I932" s="214">
        <v>23020</v>
      </c>
      <c r="J932" s="211">
        <f t="shared" si="80"/>
        <v>0.22814667988107037</v>
      </c>
      <c r="K932" s="212">
        <f t="shared" si="81"/>
        <v>0.38</v>
      </c>
      <c r="L932" s="214">
        <v>0</v>
      </c>
      <c r="M932" s="213">
        <v>1841.6</v>
      </c>
      <c r="N932" s="213">
        <v>2071.8000000000002</v>
      </c>
      <c r="O932" s="242">
        <f t="shared" si="82"/>
        <v>0.50779999999998837</v>
      </c>
      <c r="P932" s="242"/>
      <c r="Q932" s="179"/>
      <c r="R932" s="179"/>
      <c r="S932" s="179"/>
      <c r="T932" s="179"/>
      <c r="U932" s="179"/>
      <c r="V932" s="179"/>
      <c r="W932" s="179"/>
      <c r="X932" s="179"/>
      <c r="Y932" s="179"/>
      <c r="Z932" s="179"/>
      <c r="AA932" s="222"/>
      <c r="AB932" s="222"/>
      <c r="AC932" s="222"/>
      <c r="AD932" s="179"/>
      <c r="AE932" s="179"/>
      <c r="AF932" s="179"/>
      <c r="AG932" s="179"/>
      <c r="AH932" s="179"/>
      <c r="AI932" s="179"/>
      <c r="AJ932" s="179"/>
    </row>
    <row r="933" spans="2:36" x14ac:dyDescent="0.3">
      <c r="B933" s="224">
        <v>101000</v>
      </c>
      <c r="C933" s="209">
        <v>32447</v>
      </c>
      <c r="D933" s="206">
        <f t="shared" si="83"/>
        <v>0.32125742574257427</v>
      </c>
      <c r="E933" s="208">
        <f t="shared" si="84"/>
        <v>0.42</v>
      </c>
      <c r="F933" s="207">
        <v>1773.58</v>
      </c>
      <c r="G933" s="207">
        <v>2595.7600000000002</v>
      </c>
      <c r="H933" s="207">
        <v>2920.23</v>
      </c>
      <c r="I933" s="214">
        <v>23056</v>
      </c>
      <c r="J933" s="211">
        <f t="shared" si="80"/>
        <v>0.22827722772277229</v>
      </c>
      <c r="K933" s="212">
        <f t="shared" si="81"/>
        <v>0.36</v>
      </c>
      <c r="L933" s="214">
        <v>0</v>
      </c>
      <c r="M933" s="213">
        <v>1844.48</v>
      </c>
      <c r="N933" s="213">
        <v>2075.04</v>
      </c>
      <c r="O933" s="242">
        <f t="shared" si="82"/>
        <v>0.50780000000005199</v>
      </c>
      <c r="P933" s="242"/>
      <c r="Q933" s="179"/>
      <c r="R933" s="179"/>
      <c r="S933" s="179"/>
      <c r="T933" s="179"/>
      <c r="U933" s="179"/>
      <c r="V933" s="179"/>
      <c r="W933" s="179"/>
      <c r="X933" s="179"/>
      <c r="Y933" s="179"/>
      <c r="Z933" s="179"/>
      <c r="AA933" s="222"/>
      <c r="AB933" s="222"/>
      <c r="AC933" s="222"/>
      <c r="AD933" s="179"/>
      <c r="AE933" s="179"/>
      <c r="AF933" s="179"/>
      <c r="AG933" s="179"/>
      <c r="AH933" s="179"/>
      <c r="AI933" s="179"/>
      <c r="AJ933" s="179"/>
    </row>
    <row r="934" spans="2:36" x14ac:dyDescent="0.3">
      <c r="B934" s="224">
        <v>101100</v>
      </c>
      <c r="C934" s="209">
        <v>32489</v>
      </c>
      <c r="D934" s="206">
        <f t="shared" si="83"/>
        <v>0.32135509396636991</v>
      </c>
      <c r="E934" s="208">
        <f t="shared" si="84"/>
        <v>0.42</v>
      </c>
      <c r="F934" s="207">
        <v>1778.57</v>
      </c>
      <c r="G934" s="207">
        <v>2599.12</v>
      </c>
      <c r="H934" s="207">
        <v>2924.01</v>
      </c>
      <c r="I934" s="214">
        <v>23094</v>
      </c>
      <c r="J934" s="211">
        <f t="shared" si="80"/>
        <v>0.22842729970326409</v>
      </c>
      <c r="K934" s="212">
        <f t="shared" si="81"/>
        <v>0.38</v>
      </c>
      <c r="L934" s="214">
        <v>0</v>
      </c>
      <c r="M934" s="213">
        <v>1847.52</v>
      </c>
      <c r="N934" s="213">
        <v>2078.46</v>
      </c>
      <c r="O934" s="242">
        <f t="shared" si="82"/>
        <v>0.50770000000001803</v>
      </c>
      <c r="P934" s="242"/>
      <c r="Q934" s="179"/>
      <c r="R934" s="179"/>
      <c r="S934" s="179"/>
      <c r="T934" s="179"/>
      <c r="U934" s="179"/>
      <c r="V934" s="179"/>
      <c r="W934" s="179"/>
      <c r="X934" s="179"/>
      <c r="Y934" s="179"/>
      <c r="Z934" s="179"/>
      <c r="AA934" s="222"/>
      <c r="AB934" s="222"/>
      <c r="AC934" s="222"/>
      <c r="AD934" s="179"/>
      <c r="AE934" s="179"/>
      <c r="AF934" s="179"/>
      <c r="AG934" s="179"/>
      <c r="AH934" s="179"/>
      <c r="AI934" s="179"/>
      <c r="AJ934" s="179"/>
    </row>
    <row r="935" spans="2:36" x14ac:dyDescent="0.3">
      <c r="B935" s="224">
        <v>101200</v>
      </c>
      <c r="C935" s="209">
        <v>32531</v>
      </c>
      <c r="D935" s="206">
        <f t="shared" si="83"/>
        <v>0.32145256916996046</v>
      </c>
      <c r="E935" s="208">
        <f t="shared" si="84"/>
        <v>0.42</v>
      </c>
      <c r="F935" s="207">
        <v>1783.57</v>
      </c>
      <c r="G935" s="207">
        <v>2602.48</v>
      </c>
      <c r="H935" s="207">
        <v>2927.79</v>
      </c>
      <c r="I935" s="214">
        <v>23132</v>
      </c>
      <c r="J935" s="211">
        <f t="shared" si="80"/>
        <v>0.22857707509881423</v>
      </c>
      <c r="K935" s="212">
        <f t="shared" si="81"/>
        <v>0.38</v>
      </c>
      <c r="L935" s="214">
        <v>0</v>
      </c>
      <c r="M935" s="213">
        <v>1850.56</v>
      </c>
      <c r="N935" s="213">
        <v>2081.88</v>
      </c>
      <c r="O935" s="242">
        <f t="shared" si="82"/>
        <v>0.50780000000000658</v>
      </c>
      <c r="P935" s="242"/>
      <c r="Q935" s="179"/>
      <c r="R935" s="179"/>
      <c r="S935" s="179"/>
      <c r="T935" s="179"/>
      <c r="U935" s="179"/>
      <c r="V935" s="179"/>
      <c r="W935" s="179"/>
      <c r="X935" s="179"/>
      <c r="Y935" s="179"/>
      <c r="Z935" s="179"/>
      <c r="AA935" s="222"/>
      <c r="AB935" s="222"/>
      <c r="AC935" s="222"/>
      <c r="AD935" s="179"/>
      <c r="AE935" s="179"/>
      <c r="AF935" s="179"/>
      <c r="AG935" s="179"/>
      <c r="AH935" s="179"/>
      <c r="AI935" s="179"/>
      <c r="AJ935" s="179"/>
    </row>
    <row r="936" spans="2:36" x14ac:dyDescent="0.3">
      <c r="B936" s="224">
        <v>101300</v>
      </c>
      <c r="C936" s="209">
        <v>32573</v>
      </c>
      <c r="D936" s="206">
        <f t="shared" si="83"/>
        <v>0.32154985192497532</v>
      </c>
      <c r="E936" s="208">
        <f t="shared" si="84"/>
        <v>0.42</v>
      </c>
      <c r="F936" s="207">
        <v>1788.57</v>
      </c>
      <c r="G936" s="207">
        <v>2605.84</v>
      </c>
      <c r="H936" s="207">
        <v>2931.57</v>
      </c>
      <c r="I936" s="214">
        <v>23168</v>
      </c>
      <c r="J936" s="211">
        <f t="shared" si="80"/>
        <v>0.22870681145113525</v>
      </c>
      <c r="K936" s="212">
        <f t="shared" si="81"/>
        <v>0.36</v>
      </c>
      <c r="L936" s="214">
        <v>0</v>
      </c>
      <c r="M936" s="213">
        <v>1853.44</v>
      </c>
      <c r="N936" s="213">
        <v>2085.12</v>
      </c>
      <c r="O936" s="242">
        <f t="shared" si="82"/>
        <v>0.50779999999999748</v>
      </c>
      <c r="P936" s="242"/>
      <c r="Q936" s="179"/>
      <c r="R936" s="179"/>
      <c r="S936" s="179"/>
      <c r="T936" s="179"/>
      <c r="U936" s="179"/>
      <c r="V936" s="179"/>
      <c r="W936" s="179"/>
      <c r="X936" s="179"/>
      <c r="Y936" s="179"/>
      <c r="Z936" s="179"/>
      <c r="AA936" s="222"/>
      <c r="AB936" s="222"/>
      <c r="AC936" s="222"/>
      <c r="AD936" s="179"/>
      <c r="AE936" s="179"/>
      <c r="AF936" s="179"/>
      <c r="AG936" s="179"/>
      <c r="AH936" s="179"/>
      <c r="AI936" s="179"/>
      <c r="AJ936" s="179"/>
    </row>
    <row r="937" spans="2:36" x14ac:dyDescent="0.3">
      <c r="B937" s="224">
        <v>101400</v>
      </c>
      <c r="C937" s="209">
        <v>32615</v>
      </c>
      <c r="D937" s="206">
        <f t="shared" si="83"/>
        <v>0.32164694280078898</v>
      </c>
      <c r="E937" s="208">
        <f t="shared" si="84"/>
        <v>0.42</v>
      </c>
      <c r="F937" s="207">
        <v>1793.57</v>
      </c>
      <c r="G937" s="207">
        <v>2609.1999999999998</v>
      </c>
      <c r="H937" s="207">
        <v>2935.35</v>
      </c>
      <c r="I937" s="214">
        <v>23206</v>
      </c>
      <c r="J937" s="211">
        <f t="shared" si="80"/>
        <v>0.2288560157790927</v>
      </c>
      <c r="K937" s="212">
        <f t="shared" si="81"/>
        <v>0.38</v>
      </c>
      <c r="L937" s="214">
        <v>0</v>
      </c>
      <c r="M937" s="213">
        <v>1856.48</v>
      </c>
      <c r="N937" s="213">
        <v>2088.54</v>
      </c>
      <c r="O937" s="242">
        <f t="shared" si="82"/>
        <v>0.50779999999998382</v>
      </c>
      <c r="P937" s="242"/>
      <c r="Q937" s="179"/>
      <c r="R937" s="179"/>
      <c r="S937" s="179"/>
      <c r="T937" s="179"/>
      <c r="U937" s="179"/>
      <c r="V937" s="179"/>
      <c r="W937" s="179"/>
      <c r="X937" s="179"/>
      <c r="Y937" s="179"/>
      <c r="Z937" s="179"/>
      <c r="AA937" s="222"/>
      <c r="AB937" s="222"/>
      <c r="AC937" s="222"/>
      <c r="AD937" s="179"/>
      <c r="AE937" s="179"/>
      <c r="AF937" s="179"/>
      <c r="AG937" s="179"/>
      <c r="AH937" s="179"/>
      <c r="AI937" s="179"/>
      <c r="AJ937" s="179"/>
    </row>
    <row r="938" spans="2:36" x14ac:dyDescent="0.3">
      <c r="B938" s="224">
        <v>101500</v>
      </c>
      <c r="C938" s="209">
        <v>32657</v>
      </c>
      <c r="D938" s="206">
        <f t="shared" si="83"/>
        <v>0.32174384236453202</v>
      </c>
      <c r="E938" s="208">
        <f t="shared" si="84"/>
        <v>0.42</v>
      </c>
      <c r="F938" s="207">
        <v>1796.13</v>
      </c>
      <c r="G938" s="207">
        <v>2612.56</v>
      </c>
      <c r="H938" s="207">
        <v>2939.13</v>
      </c>
      <c r="I938" s="214">
        <v>23244</v>
      </c>
      <c r="J938" s="211">
        <f t="shared" si="80"/>
        <v>0.22900492610837439</v>
      </c>
      <c r="K938" s="212">
        <f t="shared" si="81"/>
        <v>0.38</v>
      </c>
      <c r="L938" s="214">
        <v>0</v>
      </c>
      <c r="M938" s="213">
        <v>1859.52</v>
      </c>
      <c r="N938" s="213">
        <v>2091.96</v>
      </c>
      <c r="O938" s="242">
        <f t="shared" si="82"/>
        <v>0.48339999999995142</v>
      </c>
      <c r="P938" s="242"/>
      <c r="Q938" s="179"/>
      <c r="R938" s="179"/>
      <c r="S938" s="179"/>
      <c r="T938" s="179"/>
      <c r="U938" s="179"/>
      <c r="V938" s="179"/>
      <c r="W938" s="179"/>
      <c r="X938" s="179"/>
      <c r="Y938" s="179"/>
      <c r="Z938" s="179"/>
      <c r="AA938" s="222"/>
      <c r="AB938" s="222"/>
      <c r="AC938" s="222"/>
      <c r="AD938" s="179"/>
      <c r="AE938" s="179"/>
      <c r="AF938" s="179"/>
      <c r="AG938" s="179"/>
      <c r="AH938" s="179"/>
      <c r="AI938" s="179"/>
      <c r="AJ938" s="179"/>
    </row>
    <row r="939" spans="2:36" x14ac:dyDescent="0.3">
      <c r="B939" s="224">
        <v>101600</v>
      </c>
      <c r="C939" s="209">
        <v>32699</v>
      </c>
      <c r="D939" s="206">
        <f t="shared" si="83"/>
        <v>0.32184055118110239</v>
      </c>
      <c r="E939" s="208">
        <f t="shared" si="84"/>
        <v>0.42</v>
      </c>
      <c r="F939" s="207">
        <v>1798.44</v>
      </c>
      <c r="G939" s="207">
        <v>2615.92</v>
      </c>
      <c r="H939" s="207">
        <v>2942.91</v>
      </c>
      <c r="I939" s="214">
        <v>23280</v>
      </c>
      <c r="J939" s="211">
        <f t="shared" si="80"/>
        <v>0.22913385826771654</v>
      </c>
      <c r="K939" s="212">
        <f t="shared" si="81"/>
        <v>0.36</v>
      </c>
      <c r="L939" s="214">
        <v>0</v>
      </c>
      <c r="M939" s="213">
        <v>1862.4</v>
      </c>
      <c r="N939" s="213">
        <v>2095.1999999999998</v>
      </c>
      <c r="O939" s="242">
        <f t="shared" si="82"/>
        <v>0.480900000000056</v>
      </c>
      <c r="P939" s="242"/>
      <c r="Q939" s="179"/>
      <c r="R939" s="179"/>
      <c r="S939" s="179"/>
      <c r="T939" s="179"/>
      <c r="U939" s="179"/>
      <c r="V939" s="179"/>
      <c r="W939" s="179"/>
      <c r="X939" s="179"/>
      <c r="Y939" s="179"/>
      <c r="Z939" s="179"/>
      <c r="AA939" s="222"/>
      <c r="AB939" s="222"/>
      <c r="AC939" s="222"/>
      <c r="AD939" s="179"/>
      <c r="AE939" s="179"/>
      <c r="AF939" s="179"/>
      <c r="AG939" s="179"/>
      <c r="AH939" s="179"/>
      <c r="AI939" s="179"/>
      <c r="AJ939" s="179"/>
    </row>
    <row r="940" spans="2:36" x14ac:dyDescent="0.3">
      <c r="B940" s="224">
        <v>101700</v>
      </c>
      <c r="C940" s="209">
        <v>32741</v>
      </c>
      <c r="D940" s="206">
        <f t="shared" si="83"/>
        <v>0.32193706981317599</v>
      </c>
      <c r="E940" s="208">
        <f t="shared" si="84"/>
        <v>0.42</v>
      </c>
      <c r="F940" s="207">
        <v>1800.75</v>
      </c>
      <c r="G940" s="207">
        <v>2619.2800000000002</v>
      </c>
      <c r="H940" s="207">
        <v>2946.69</v>
      </c>
      <c r="I940" s="214">
        <v>23318</v>
      </c>
      <c r="J940" s="211">
        <f t="shared" si="80"/>
        <v>0.22928220255653883</v>
      </c>
      <c r="K940" s="212">
        <f t="shared" si="81"/>
        <v>0.38</v>
      </c>
      <c r="L940" s="214">
        <v>0</v>
      </c>
      <c r="M940" s="213">
        <v>1865.44</v>
      </c>
      <c r="N940" s="213">
        <v>2098.62</v>
      </c>
      <c r="O940" s="242">
        <f t="shared" si="82"/>
        <v>0.4809000000000242</v>
      </c>
      <c r="P940" s="242"/>
      <c r="Q940" s="179"/>
      <c r="R940" s="179"/>
      <c r="S940" s="179"/>
      <c r="T940" s="179"/>
      <c r="U940" s="179"/>
      <c r="V940" s="179"/>
      <c r="W940" s="179"/>
      <c r="X940" s="179"/>
      <c r="Y940" s="179"/>
      <c r="Z940" s="179"/>
      <c r="AA940" s="222"/>
      <c r="AB940" s="222"/>
      <c r="AC940" s="222"/>
      <c r="AD940" s="179"/>
      <c r="AE940" s="179"/>
      <c r="AF940" s="179"/>
      <c r="AG940" s="179"/>
      <c r="AH940" s="179"/>
      <c r="AI940" s="179"/>
      <c r="AJ940" s="179"/>
    </row>
    <row r="941" spans="2:36" x14ac:dyDescent="0.3">
      <c r="B941" s="224">
        <v>101800</v>
      </c>
      <c r="C941" s="209">
        <v>32783</v>
      </c>
      <c r="D941" s="206">
        <f t="shared" si="83"/>
        <v>0.32203339882121806</v>
      </c>
      <c r="E941" s="208">
        <f t="shared" si="84"/>
        <v>0.42</v>
      </c>
      <c r="F941" s="207">
        <v>1803.06</v>
      </c>
      <c r="G941" s="207">
        <v>2622.64</v>
      </c>
      <c r="H941" s="207">
        <v>2950.47</v>
      </c>
      <c r="I941" s="214">
        <v>23356</v>
      </c>
      <c r="J941" s="211">
        <f t="shared" si="80"/>
        <v>0.2294302554027505</v>
      </c>
      <c r="K941" s="212">
        <f t="shared" si="81"/>
        <v>0.38</v>
      </c>
      <c r="L941" s="214">
        <v>0</v>
      </c>
      <c r="M941" s="213">
        <v>1868.48</v>
      </c>
      <c r="N941" s="213">
        <v>2102.04</v>
      </c>
      <c r="O941" s="242">
        <f t="shared" si="82"/>
        <v>0.48089999999998784</v>
      </c>
      <c r="P941" s="242"/>
      <c r="Q941" s="179"/>
      <c r="R941" s="179"/>
      <c r="S941" s="179"/>
      <c r="T941" s="179"/>
      <c r="U941" s="179"/>
      <c r="V941" s="179"/>
      <c r="W941" s="179"/>
      <c r="X941" s="179"/>
      <c r="Y941" s="179"/>
      <c r="Z941" s="179"/>
      <c r="AA941" s="222"/>
      <c r="AB941" s="222"/>
      <c r="AC941" s="222"/>
      <c r="AD941" s="179"/>
      <c r="AE941" s="179"/>
      <c r="AF941" s="179"/>
      <c r="AG941" s="179"/>
      <c r="AH941" s="179"/>
      <c r="AI941" s="179"/>
      <c r="AJ941" s="179"/>
    </row>
    <row r="942" spans="2:36" x14ac:dyDescent="0.3">
      <c r="B942" s="224">
        <v>101900</v>
      </c>
      <c r="C942" s="209">
        <v>32825</v>
      </c>
      <c r="D942" s="206">
        <f t="shared" si="83"/>
        <v>0.32212953876349359</v>
      </c>
      <c r="E942" s="208">
        <f t="shared" si="84"/>
        <v>0.42</v>
      </c>
      <c r="F942" s="207">
        <v>1805.37</v>
      </c>
      <c r="G942" s="207">
        <v>2626</v>
      </c>
      <c r="H942" s="207">
        <v>2954.25</v>
      </c>
      <c r="I942" s="214">
        <v>23392</v>
      </c>
      <c r="J942" s="211">
        <f t="shared" si="80"/>
        <v>0.22955839057899902</v>
      </c>
      <c r="K942" s="212">
        <f t="shared" si="81"/>
        <v>0.36</v>
      </c>
      <c r="L942" s="214">
        <v>0</v>
      </c>
      <c r="M942" s="213">
        <v>1871.36</v>
      </c>
      <c r="N942" s="213">
        <v>2105.2800000000002</v>
      </c>
      <c r="O942" s="242">
        <f t="shared" si="82"/>
        <v>0.48090000000002875</v>
      </c>
      <c r="P942" s="242"/>
      <c r="Q942" s="179"/>
      <c r="R942" s="179"/>
      <c r="S942" s="179"/>
      <c r="T942" s="179"/>
      <c r="U942" s="179"/>
      <c r="V942" s="179"/>
      <c r="W942" s="179"/>
      <c r="X942" s="179"/>
      <c r="Y942" s="179"/>
      <c r="Z942" s="179"/>
      <c r="AA942" s="222"/>
      <c r="AB942" s="222"/>
      <c r="AC942" s="222"/>
      <c r="AD942" s="179"/>
      <c r="AE942" s="179"/>
      <c r="AF942" s="179"/>
      <c r="AG942" s="179"/>
      <c r="AH942" s="179"/>
      <c r="AI942" s="179"/>
      <c r="AJ942" s="179"/>
    </row>
    <row r="943" spans="2:36" x14ac:dyDescent="0.3">
      <c r="B943" s="224">
        <v>102000</v>
      </c>
      <c r="C943" s="209">
        <v>32867</v>
      </c>
      <c r="D943" s="206">
        <f t="shared" si="83"/>
        <v>0.32222549019607843</v>
      </c>
      <c r="E943" s="208">
        <f t="shared" si="84"/>
        <v>0.42</v>
      </c>
      <c r="F943" s="207">
        <v>1807.68</v>
      </c>
      <c r="G943" s="207">
        <v>2629.36</v>
      </c>
      <c r="H943" s="207">
        <v>2958.03</v>
      </c>
      <c r="I943" s="214">
        <v>23430</v>
      </c>
      <c r="J943" s="211">
        <f t="shared" si="80"/>
        <v>0.22970588235294118</v>
      </c>
      <c r="K943" s="212">
        <f t="shared" si="81"/>
        <v>0.38</v>
      </c>
      <c r="L943" s="214">
        <v>0</v>
      </c>
      <c r="M943" s="213">
        <v>1874.4</v>
      </c>
      <c r="N943" s="213">
        <v>2108.6999999999998</v>
      </c>
      <c r="O943" s="242">
        <f t="shared" si="82"/>
        <v>0.48089999999999233</v>
      </c>
      <c r="P943" s="242"/>
      <c r="Q943" s="179"/>
      <c r="R943" s="179"/>
      <c r="S943" s="179"/>
      <c r="T943" s="179"/>
      <c r="U943" s="179"/>
      <c r="V943" s="179"/>
      <c r="W943" s="179"/>
      <c r="X943" s="179"/>
      <c r="Y943" s="179"/>
      <c r="Z943" s="179"/>
      <c r="AA943" s="222"/>
      <c r="AB943" s="222"/>
      <c r="AC943" s="222"/>
      <c r="AD943" s="179"/>
      <c r="AE943" s="179"/>
      <c r="AF943" s="179"/>
      <c r="AG943" s="179"/>
      <c r="AH943" s="179"/>
      <c r="AI943" s="179"/>
      <c r="AJ943" s="179"/>
    </row>
    <row r="944" spans="2:36" x14ac:dyDescent="0.3">
      <c r="B944" s="224">
        <v>102100</v>
      </c>
      <c r="C944" s="209">
        <v>32909</v>
      </c>
      <c r="D944" s="206">
        <f t="shared" si="83"/>
        <v>0.32232125367286973</v>
      </c>
      <c r="E944" s="208">
        <f t="shared" si="84"/>
        <v>0.42</v>
      </c>
      <c r="F944" s="207">
        <v>1809.99</v>
      </c>
      <c r="G944" s="207">
        <v>2632.72</v>
      </c>
      <c r="H944" s="207">
        <v>2961.81</v>
      </c>
      <c r="I944" s="214">
        <v>23468</v>
      </c>
      <c r="J944" s="211">
        <f t="shared" si="80"/>
        <v>0.22985308521057787</v>
      </c>
      <c r="K944" s="212">
        <f t="shared" si="81"/>
        <v>0.38</v>
      </c>
      <c r="L944" s="214">
        <v>0</v>
      </c>
      <c r="M944" s="213">
        <v>1877.44</v>
      </c>
      <c r="N944" s="213">
        <v>2112.12</v>
      </c>
      <c r="O944" s="242">
        <f t="shared" si="82"/>
        <v>0.48089999999995142</v>
      </c>
      <c r="P944" s="242"/>
      <c r="Q944" s="179"/>
      <c r="R944" s="179"/>
      <c r="S944" s="179"/>
      <c r="T944" s="179"/>
      <c r="U944" s="179"/>
      <c r="V944" s="179"/>
      <c r="W944" s="179"/>
      <c r="X944" s="179"/>
      <c r="Y944" s="179"/>
      <c r="Z944" s="179"/>
      <c r="AA944" s="222"/>
      <c r="AB944" s="222"/>
      <c r="AC944" s="222"/>
      <c r="AD944" s="179"/>
      <c r="AE944" s="179"/>
      <c r="AF944" s="179"/>
      <c r="AG944" s="179"/>
      <c r="AH944" s="179"/>
      <c r="AI944" s="179"/>
      <c r="AJ944" s="179"/>
    </row>
    <row r="945" spans="2:36" x14ac:dyDescent="0.3">
      <c r="B945" s="224">
        <v>102200</v>
      </c>
      <c r="C945" s="209">
        <v>32951</v>
      </c>
      <c r="D945" s="206">
        <f t="shared" si="83"/>
        <v>0.32241682974559688</v>
      </c>
      <c r="E945" s="208">
        <f t="shared" si="84"/>
        <v>0.42</v>
      </c>
      <c r="F945" s="207">
        <v>1812.3</v>
      </c>
      <c r="G945" s="207">
        <v>2636.08</v>
      </c>
      <c r="H945" s="207">
        <v>2965.59</v>
      </c>
      <c r="I945" s="214">
        <v>23506</v>
      </c>
      <c r="J945" s="211">
        <f t="shared" si="80"/>
        <v>0.23</v>
      </c>
      <c r="K945" s="212">
        <f t="shared" si="81"/>
        <v>0.38</v>
      </c>
      <c r="L945" s="214">
        <v>0</v>
      </c>
      <c r="M945" s="213">
        <v>1880.48</v>
      </c>
      <c r="N945" s="213">
        <v>2115.54</v>
      </c>
      <c r="O945" s="242">
        <f t="shared" si="82"/>
        <v>0.48089999999999689</v>
      </c>
      <c r="P945" s="242"/>
      <c r="Q945" s="179"/>
      <c r="R945" s="179"/>
      <c r="S945" s="179"/>
      <c r="T945" s="179"/>
      <c r="U945" s="179"/>
      <c r="V945" s="179"/>
      <c r="W945" s="179"/>
      <c r="X945" s="179"/>
      <c r="Y945" s="179"/>
      <c r="Z945" s="179"/>
      <c r="AA945" s="222"/>
      <c r="AB945" s="222"/>
      <c r="AC945" s="222"/>
      <c r="AD945" s="179"/>
      <c r="AE945" s="179"/>
      <c r="AF945" s="179"/>
      <c r="AG945" s="179"/>
      <c r="AH945" s="179"/>
      <c r="AI945" s="179"/>
      <c r="AJ945" s="179"/>
    </row>
    <row r="946" spans="2:36" x14ac:dyDescent="0.3">
      <c r="B946" s="224">
        <v>102300</v>
      </c>
      <c r="C946" s="209">
        <v>32993</v>
      </c>
      <c r="D946" s="206">
        <f t="shared" si="83"/>
        <v>0.32251221896383186</v>
      </c>
      <c r="E946" s="208">
        <f t="shared" si="84"/>
        <v>0.42</v>
      </c>
      <c r="F946" s="207">
        <v>1814.61</v>
      </c>
      <c r="G946" s="207">
        <v>2639.44</v>
      </c>
      <c r="H946" s="207">
        <v>2969.37</v>
      </c>
      <c r="I946" s="214">
        <v>23542</v>
      </c>
      <c r="J946" s="211">
        <f t="shared" si="80"/>
        <v>0.23012707722385142</v>
      </c>
      <c r="K946" s="212">
        <f t="shared" si="81"/>
        <v>0.36</v>
      </c>
      <c r="L946" s="214">
        <v>0</v>
      </c>
      <c r="M946" s="213">
        <v>1883.36</v>
      </c>
      <c r="N946" s="213">
        <v>2118.7800000000002</v>
      </c>
      <c r="O946" s="242">
        <f t="shared" si="82"/>
        <v>0.48090000000002875</v>
      </c>
      <c r="P946" s="242"/>
      <c r="Q946" s="179"/>
      <c r="R946" s="179"/>
      <c r="S946" s="179"/>
      <c r="T946" s="179"/>
      <c r="U946" s="179"/>
      <c r="V946" s="179"/>
      <c r="W946" s="179"/>
      <c r="X946" s="179"/>
      <c r="Y946" s="179"/>
      <c r="Z946" s="179"/>
      <c r="AA946" s="222"/>
      <c r="AB946" s="222"/>
      <c r="AC946" s="222"/>
      <c r="AD946" s="179"/>
      <c r="AE946" s="179"/>
      <c r="AF946" s="179"/>
      <c r="AG946" s="179"/>
      <c r="AH946" s="179"/>
      <c r="AI946" s="179"/>
      <c r="AJ946" s="179"/>
    </row>
    <row r="947" spans="2:36" x14ac:dyDescent="0.3">
      <c r="B947" s="224">
        <v>102400</v>
      </c>
      <c r="C947" s="209">
        <v>33035</v>
      </c>
      <c r="D947" s="206">
        <f t="shared" si="83"/>
        <v>0.32260742187500002</v>
      </c>
      <c r="E947" s="208">
        <f t="shared" si="84"/>
        <v>0.42</v>
      </c>
      <c r="F947" s="207">
        <v>1816.92</v>
      </c>
      <c r="G947" s="207">
        <v>2642.8</v>
      </c>
      <c r="H947" s="207">
        <v>2973.15</v>
      </c>
      <c r="I947" s="214">
        <v>23580</v>
      </c>
      <c r="J947" s="211">
        <f t="shared" si="80"/>
        <v>0.23027343750000001</v>
      </c>
      <c r="K947" s="212">
        <f t="shared" si="81"/>
        <v>0.38</v>
      </c>
      <c r="L947" s="214">
        <v>0</v>
      </c>
      <c r="M947" s="213">
        <v>1886.4</v>
      </c>
      <c r="N947" s="213">
        <v>2122.1999999999998</v>
      </c>
      <c r="O947" s="242">
        <f t="shared" si="82"/>
        <v>0.48090000000000144</v>
      </c>
      <c r="P947" s="242"/>
      <c r="Q947" s="179"/>
      <c r="R947" s="179"/>
      <c r="S947" s="179"/>
      <c r="T947" s="179"/>
      <c r="U947" s="179"/>
      <c r="V947" s="179"/>
      <c r="W947" s="179"/>
      <c r="X947" s="179"/>
      <c r="Y947" s="179"/>
      <c r="Z947" s="179"/>
      <c r="AA947" s="222"/>
      <c r="AB947" s="222"/>
      <c r="AC947" s="222"/>
      <c r="AD947" s="179"/>
      <c r="AE947" s="179"/>
      <c r="AF947" s="179"/>
      <c r="AG947" s="179"/>
      <c r="AH947" s="179"/>
      <c r="AI947" s="179"/>
      <c r="AJ947" s="179"/>
    </row>
    <row r="948" spans="2:36" x14ac:dyDescent="0.3">
      <c r="B948" s="224">
        <v>102500</v>
      </c>
      <c r="C948" s="209">
        <v>33077</v>
      </c>
      <c r="D948" s="206">
        <f t="shared" si="83"/>
        <v>0.32270243902439022</v>
      </c>
      <c r="E948" s="208">
        <f t="shared" si="84"/>
        <v>0.42</v>
      </c>
      <c r="F948" s="207">
        <v>1819.23</v>
      </c>
      <c r="G948" s="207">
        <v>2646.16</v>
      </c>
      <c r="H948" s="207">
        <v>2976.93</v>
      </c>
      <c r="I948" s="214">
        <v>23618</v>
      </c>
      <c r="J948" s="211">
        <f t="shared" si="80"/>
        <v>0.23041951219512194</v>
      </c>
      <c r="K948" s="212">
        <f t="shared" si="81"/>
        <v>0.38</v>
      </c>
      <c r="L948" s="214">
        <v>0</v>
      </c>
      <c r="M948" s="213">
        <v>1889.44</v>
      </c>
      <c r="N948" s="213">
        <v>2125.62</v>
      </c>
      <c r="O948" s="242">
        <f t="shared" si="82"/>
        <v>0.4809000000000333</v>
      </c>
      <c r="P948" s="242"/>
      <c r="Q948" s="179"/>
      <c r="R948" s="179"/>
      <c r="S948" s="179"/>
      <c r="T948" s="179"/>
      <c r="U948" s="179"/>
      <c r="V948" s="179"/>
      <c r="W948" s="179"/>
      <c r="X948" s="179"/>
      <c r="Y948" s="179"/>
      <c r="Z948" s="179"/>
      <c r="AA948" s="222"/>
      <c r="AB948" s="222"/>
      <c r="AC948" s="222"/>
      <c r="AD948" s="179"/>
      <c r="AE948" s="179"/>
      <c r="AF948" s="179"/>
      <c r="AG948" s="179"/>
      <c r="AH948" s="179"/>
      <c r="AI948" s="179"/>
      <c r="AJ948" s="179"/>
    </row>
    <row r="949" spans="2:36" x14ac:dyDescent="0.3">
      <c r="B949" s="224">
        <v>102600</v>
      </c>
      <c r="C949" s="209">
        <v>33119</v>
      </c>
      <c r="D949" s="206">
        <f t="shared" si="83"/>
        <v>0.32279727095516569</v>
      </c>
      <c r="E949" s="208">
        <f t="shared" si="84"/>
        <v>0.42</v>
      </c>
      <c r="F949" s="207">
        <v>1821.54</v>
      </c>
      <c r="G949" s="207">
        <v>2649.52</v>
      </c>
      <c r="H949" s="207">
        <v>2980.71</v>
      </c>
      <c r="I949" s="214">
        <v>23656</v>
      </c>
      <c r="J949" s="211">
        <f t="shared" si="80"/>
        <v>0.2305653021442495</v>
      </c>
      <c r="K949" s="212">
        <f t="shared" si="81"/>
        <v>0.38</v>
      </c>
      <c r="L949" s="214">
        <v>0</v>
      </c>
      <c r="M949" s="213">
        <v>1892.48</v>
      </c>
      <c r="N949" s="213">
        <v>2129.04</v>
      </c>
      <c r="O949" s="242">
        <f t="shared" si="82"/>
        <v>0.48090000000000144</v>
      </c>
      <c r="P949" s="242"/>
      <c r="Q949" s="179"/>
      <c r="R949" s="179"/>
      <c r="S949" s="179"/>
      <c r="T949" s="179"/>
      <c r="U949" s="179"/>
      <c r="V949" s="179"/>
      <c r="W949" s="179"/>
      <c r="X949" s="179"/>
      <c r="Y949" s="179"/>
      <c r="Z949" s="179"/>
      <c r="AA949" s="222"/>
      <c r="AB949" s="222"/>
      <c r="AC949" s="222"/>
      <c r="AD949" s="179"/>
      <c r="AE949" s="179"/>
      <c r="AF949" s="179"/>
      <c r="AG949" s="179"/>
      <c r="AH949" s="179"/>
      <c r="AI949" s="179"/>
      <c r="AJ949" s="179"/>
    </row>
    <row r="950" spans="2:36" x14ac:dyDescent="0.3">
      <c r="B950" s="224">
        <v>102700</v>
      </c>
      <c r="C950" s="209">
        <v>33161</v>
      </c>
      <c r="D950" s="206">
        <f t="shared" si="83"/>
        <v>0.32289191820837393</v>
      </c>
      <c r="E950" s="208">
        <f t="shared" si="84"/>
        <v>0.42</v>
      </c>
      <c r="F950" s="207">
        <v>1823.85</v>
      </c>
      <c r="G950" s="207">
        <v>2652.88</v>
      </c>
      <c r="H950" s="207">
        <v>2984.49</v>
      </c>
      <c r="I950" s="214">
        <v>23692</v>
      </c>
      <c r="J950" s="211">
        <f t="shared" si="80"/>
        <v>0.23069133398247321</v>
      </c>
      <c r="K950" s="212">
        <f t="shared" si="81"/>
        <v>0.36</v>
      </c>
      <c r="L950" s="214">
        <v>0</v>
      </c>
      <c r="M950" s="213">
        <v>1895.36</v>
      </c>
      <c r="N950" s="213">
        <v>2132.2800000000002</v>
      </c>
      <c r="O950" s="242">
        <f t="shared" si="82"/>
        <v>0.48089999999996508</v>
      </c>
      <c r="P950" s="242"/>
      <c r="Q950" s="179"/>
      <c r="R950" s="179"/>
      <c r="S950" s="179"/>
      <c r="T950" s="179"/>
      <c r="U950" s="179"/>
      <c r="V950" s="179"/>
      <c r="W950" s="179"/>
      <c r="X950" s="179"/>
      <c r="Y950" s="179"/>
      <c r="Z950" s="179"/>
      <c r="AA950" s="222"/>
      <c r="AB950" s="222"/>
      <c r="AC950" s="222"/>
      <c r="AD950" s="179"/>
      <c r="AE950" s="179"/>
      <c r="AF950" s="179"/>
      <c r="AG950" s="179"/>
      <c r="AH950" s="179"/>
      <c r="AI950" s="179"/>
      <c r="AJ950" s="179"/>
    </row>
    <row r="951" spans="2:36" x14ac:dyDescent="0.3">
      <c r="B951" s="224">
        <v>102800</v>
      </c>
      <c r="C951" s="209">
        <v>33203</v>
      </c>
      <c r="D951" s="206">
        <f t="shared" si="83"/>
        <v>0.32298638132295721</v>
      </c>
      <c r="E951" s="208">
        <f t="shared" si="84"/>
        <v>0.42</v>
      </c>
      <c r="F951" s="207">
        <v>1826.16</v>
      </c>
      <c r="G951" s="207">
        <v>2656.24</v>
      </c>
      <c r="H951" s="207">
        <v>2988.27</v>
      </c>
      <c r="I951" s="214">
        <v>23730</v>
      </c>
      <c r="J951" s="211">
        <f t="shared" si="80"/>
        <v>0.23083657587548639</v>
      </c>
      <c r="K951" s="212">
        <f t="shared" si="81"/>
        <v>0.38</v>
      </c>
      <c r="L951" s="214">
        <v>0</v>
      </c>
      <c r="M951" s="213">
        <v>1898.4</v>
      </c>
      <c r="N951" s="213">
        <v>2135.6999999999998</v>
      </c>
      <c r="O951" s="242">
        <f t="shared" si="82"/>
        <v>0.48090000000000599</v>
      </c>
      <c r="P951" s="242"/>
      <c r="Q951" s="179"/>
      <c r="R951" s="179"/>
      <c r="S951" s="179"/>
      <c r="T951" s="179"/>
      <c r="U951" s="179"/>
      <c r="V951" s="179"/>
      <c r="W951" s="179"/>
      <c r="X951" s="179"/>
      <c r="Y951" s="179"/>
      <c r="Z951" s="179"/>
      <c r="AA951" s="222"/>
      <c r="AB951" s="222"/>
      <c r="AC951" s="222"/>
      <c r="AD951" s="179"/>
      <c r="AE951" s="179"/>
      <c r="AF951" s="179"/>
      <c r="AG951" s="179"/>
      <c r="AH951" s="179"/>
      <c r="AI951" s="179"/>
      <c r="AJ951" s="179"/>
    </row>
    <row r="952" spans="2:36" x14ac:dyDescent="0.3">
      <c r="B952" s="224">
        <v>102900</v>
      </c>
      <c r="C952" s="209">
        <v>33245</v>
      </c>
      <c r="D952" s="206">
        <f t="shared" si="83"/>
        <v>0.32308066083576287</v>
      </c>
      <c r="E952" s="208">
        <f t="shared" si="84"/>
        <v>0.42</v>
      </c>
      <c r="F952" s="207">
        <v>1828.47</v>
      </c>
      <c r="G952" s="207">
        <v>2659.6</v>
      </c>
      <c r="H952" s="207">
        <v>2992.05</v>
      </c>
      <c r="I952" s="214">
        <v>23768</v>
      </c>
      <c r="J952" s="211">
        <f t="shared" si="80"/>
        <v>0.23098153547133138</v>
      </c>
      <c r="K952" s="212">
        <f t="shared" si="81"/>
        <v>0.38</v>
      </c>
      <c r="L952" s="214">
        <v>0</v>
      </c>
      <c r="M952" s="213">
        <v>1901.44</v>
      </c>
      <c r="N952" s="213">
        <v>2139.12</v>
      </c>
      <c r="O952" s="242">
        <f t="shared" si="82"/>
        <v>0.4809000000000424</v>
      </c>
      <c r="P952" s="242"/>
      <c r="Q952" s="179"/>
      <c r="R952" s="179"/>
      <c r="S952" s="179"/>
      <c r="T952" s="179"/>
      <c r="U952" s="179"/>
      <c r="V952" s="179"/>
      <c r="W952" s="179"/>
      <c r="X952" s="179"/>
      <c r="Y952" s="179"/>
      <c r="Z952" s="179"/>
      <c r="AA952" s="222"/>
      <c r="AB952" s="222"/>
      <c r="AC952" s="222"/>
      <c r="AD952" s="179"/>
      <c r="AE952" s="179"/>
      <c r="AF952" s="179"/>
      <c r="AG952" s="179"/>
      <c r="AH952" s="179"/>
      <c r="AI952" s="179"/>
      <c r="AJ952" s="179"/>
    </row>
    <row r="953" spans="2:36" x14ac:dyDescent="0.3">
      <c r="B953" s="224">
        <v>103000</v>
      </c>
      <c r="C953" s="209">
        <v>33287</v>
      </c>
      <c r="D953" s="206">
        <f t="shared" si="83"/>
        <v>0.32317475728155337</v>
      </c>
      <c r="E953" s="208">
        <f t="shared" si="84"/>
        <v>0.42</v>
      </c>
      <c r="F953" s="207">
        <v>1830.78</v>
      </c>
      <c r="G953" s="207">
        <v>2662.96</v>
      </c>
      <c r="H953" s="207">
        <v>2995.83</v>
      </c>
      <c r="I953" s="214">
        <v>23806</v>
      </c>
      <c r="J953" s="211">
        <f t="shared" si="80"/>
        <v>0.23112621359223301</v>
      </c>
      <c r="K953" s="212">
        <f t="shared" si="81"/>
        <v>0.38</v>
      </c>
      <c r="L953" s="214">
        <v>0</v>
      </c>
      <c r="M953" s="213">
        <v>1904.48</v>
      </c>
      <c r="N953" s="213">
        <v>2142.54</v>
      </c>
      <c r="O953" s="242">
        <f t="shared" si="82"/>
        <v>0.48090000000000144</v>
      </c>
      <c r="P953" s="242"/>
      <c r="Q953" s="179"/>
      <c r="R953" s="179"/>
      <c r="S953" s="179"/>
      <c r="T953" s="179"/>
      <c r="U953" s="179"/>
      <c r="V953" s="179"/>
      <c r="W953" s="179"/>
      <c r="X953" s="179"/>
      <c r="Y953" s="179"/>
      <c r="Z953" s="179"/>
      <c r="AA953" s="222"/>
      <c r="AB953" s="222"/>
      <c r="AC953" s="222"/>
      <c r="AD953" s="179"/>
      <c r="AE953" s="179"/>
      <c r="AF953" s="179"/>
      <c r="AG953" s="179"/>
      <c r="AH953" s="179"/>
      <c r="AI953" s="179"/>
      <c r="AJ953" s="179"/>
    </row>
    <row r="954" spans="2:36" x14ac:dyDescent="0.3">
      <c r="B954" s="224">
        <v>103100</v>
      </c>
      <c r="C954" s="209">
        <v>33329</v>
      </c>
      <c r="D954" s="206">
        <f t="shared" si="83"/>
        <v>0.3232686711930165</v>
      </c>
      <c r="E954" s="208">
        <f t="shared" si="84"/>
        <v>0.42</v>
      </c>
      <c r="F954" s="207">
        <v>1833.09</v>
      </c>
      <c r="G954" s="207">
        <v>2666.32</v>
      </c>
      <c r="H954" s="207">
        <v>2999.61</v>
      </c>
      <c r="I954" s="214">
        <v>23844</v>
      </c>
      <c r="J954" s="211">
        <f t="shared" si="80"/>
        <v>0.23127061105722599</v>
      </c>
      <c r="K954" s="212">
        <f t="shared" si="81"/>
        <v>0.38</v>
      </c>
      <c r="L954" s="214">
        <v>0</v>
      </c>
      <c r="M954" s="213">
        <v>1907.52</v>
      </c>
      <c r="N954" s="213">
        <v>2145.96</v>
      </c>
      <c r="O954" s="242">
        <f t="shared" si="82"/>
        <v>0.48089999999997418</v>
      </c>
      <c r="P954" s="242"/>
      <c r="Q954" s="179"/>
      <c r="R954" s="179"/>
      <c r="S954" s="179"/>
      <c r="T954" s="179"/>
      <c r="U954" s="179"/>
      <c r="V954" s="179"/>
      <c r="W954" s="179"/>
      <c r="X954" s="179"/>
      <c r="Y954" s="179"/>
      <c r="Z954" s="179"/>
      <c r="AA954" s="222"/>
      <c r="AB954" s="222"/>
      <c r="AC954" s="222"/>
      <c r="AD954" s="179"/>
      <c r="AE954" s="179"/>
      <c r="AF954" s="179"/>
      <c r="AG954" s="179"/>
      <c r="AH954" s="179"/>
      <c r="AI954" s="179"/>
      <c r="AJ954" s="179"/>
    </row>
    <row r="955" spans="2:36" x14ac:dyDescent="0.3">
      <c r="B955" s="224">
        <v>103200</v>
      </c>
      <c r="C955" s="209">
        <v>33371</v>
      </c>
      <c r="D955" s="206">
        <f t="shared" si="83"/>
        <v>0.32336240310077519</v>
      </c>
      <c r="E955" s="208">
        <f t="shared" si="84"/>
        <v>0.42</v>
      </c>
      <c r="F955" s="207">
        <v>1835.4</v>
      </c>
      <c r="G955" s="207">
        <v>2669.68</v>
      </c>
      <c r="H955" s="207">
        <v>3003.39</v>
      </c>
      <c r="I955" s="214">
        <v>23882</v>
      </c>
      <c r="J955" s="211">
        <f t="shared" ref="J955:J1018" si="85">I955/$B955</f>
        <v>0.23141472868217056</v>
      </c>
      <c r="K955" s="212">
        <f t="shared" ref="K955:K1018" si="86">(I955-I954)/($B955-$B954)</f>
        <v>0.38</v>
      </c>
      <c r="L955" s="214">
        <v>0</v>
      </c>
      <c r="M955" s="213">
        <v>1910.56</v>
      </c>
      <c r="N955" s="213">
        <v>2149.38</v>
      </c>
      <c r="O955" s="242">
        <f t="shared" si="82"/>
        <v>0.48090000000000599</v>
      </c>
      <c r="P955" s="242"/>
      <c r="Q955" s="179"/>
      <c r="R955" s="179"/>
      <c r="S955" s="179"/>
      <c r="T955" s="179"/>
      <c r="U955" s="179"/>
      <c r="V955" s="179"/>
      <c r="W955" s="179"/>
      <c r="X955" s="179"/>
      <c r="Y955" s="179"/>
      <c r="Z955" s="179"/>
      <c r="AA955" s="222"/>
      <c r="AB955" s="222"/>
      <c r="AC955" s="222"/>
      <c r="AD955" s="179"/>
      <c r="AE955" s="179"/>
      <c r="AF955" s="179"/>
      <c r="AG955" s="179"/>
      <c r="AH955" s="179"/>
      <c r="AI955" s="179"/>
      <c r="AJ955" s="179"/>
    </row>
    <row r="956" spans="2:36" x14ac:dyDescent="0.3">
      <c r="B956" s="224">
        <v>103300</v>
      </c>
      <c r="C956" s="209">
        <v>33413</v>
      </c>
      <c r="D956" s="206">
        <f t="shared" si="83"/>
        <v>0.32345595353339784</v>
      </c>
      <c r="E956" s="208">
        <f t="shared" si="84"/>
        <v>0.42</v>
      </c>
      <c r="F956" s="207">
        <v>1837.71</v>
      </c>
      <c r="G956" s="207">
        <v>2673.04</v>
      </c>
      <c r="H956" s="207">
        <v>3007.17</v>
      </c>
      <c r="I956" s="214">
        <v>23918</v>
      </c>
      <c r="J956" s="211">
        <f t="shared" si="85"/>
        <v>0.23153920619554694</v>
      </c>
      <c r="K956" s="212">
        <f t="shared" si="86"/>
        <v>0.36</v>
      </c>
      <c r="L956" s="214">
        <v>0</v>
      </c>
      <c r="M956" s="213">
        <v>1913.44</v>
      </c>
      <c r="N956" s="213">
        <v>2152.62</v>
      </c>
      <c r="O956" s="242">
        <f t="shared" si="82"/>
        <v>0.48089999999997418</v>
      </c>
      <c r="P956" s="242"/>
      <c r="Q956" s="179"/>
      <c r="R956" s="179"/>
      <c r="S956" s="179"/>
      <c r="T956" s="179"/>
      <c r="U956" s="179"/>
      <c r="V956" s="179"/>
      <c r="W956" s="179"/>
      <c r="X956" s="179"/>
      <c r="Y956" s="179"/>
      <c r="Z956" s="179"/>
      <c r="AA956" s="222"/>
      <c r="AB956" s="222"/>
      <c r="AC956" s="222"/>
      <c r="AD956" s="179"/>
      <c r="AE956" s="179"/>
      <c r="AF956" s="179"/>
      <c r="AG956" s="179"/>
      <c r="AH956" s="179"/>
      <c r="AI956" s="179"/>
      <c r="AJ956" s="179"/>
    </row>
    <row r="957" spans="2:36" x14ac:dyDescent="0.3">
      <c r="B957" s="224">
        <v>103400</v>
      </c>
      <c r="C957" s="209">
        <v>33455</v>
      </c>
      <c r="D957" s="206">
        <f t="shared" si="83"/>
        <v>0.32354932301740813</v>
      </c>
      <c r="E957" s="208">
        <f t="shared" si="84"/>
        <v>0.42</v>
      </c>
      <c r="F957" s="207">
        <v>1840.02</v>
      </c>
      <c r="G957" s="207">
        <v>2676.4</v>
      </c>
      <c r="H957" s="207">
        <v>3010.95</v>
      </c>
      <c r="I957" s="214">
        <v>23956</v>
      </c>
      <c r="J957" s="211">
        <f t="shared" si="85"/>
        <v>0.23168278529980657</v>
      </c>
      <c r="K957" s="212">
        <f t="shared" si="86"/>
        <v>0.38</v>
      </c>
      <c r="L957" s="214">
        <v>0</v>
      </c>
      <c r="M957" s="213">
        <v>1916.48</v>
      </c>
      <c r="N957" s="213">
        <v>2156.04</v>
      </c>
      <c r="O957" s="242">
        <f t="shared" si="82"/>
        <v>0.48089999999993777</v>
      </c>
      <c r="P957" s="242"/>
      <c r="Q957" s="179"/>
      <c r="R957" s="179"/>
      <c r="S957" s="179"/>
      <c r="T957" s="179"/>
      <c r="U957" s="179"/>
      <c r="V957" s="179"/>
      <c r="W957" s="179"/>
      <c r="X957" s="179"/>
      <c r="Y957" s="179"/>
      <c r="Z957" s="179"/>
      <c r="AA957" s="222"/>
      <c r="AB957" s="222"/>
      <c r="AC957" s="222"/>
      <c r="AD957" s="179"/>
      <c r="AE957" s="179"/>
      <c r="AF957" s="179"/>
      <c r="AG957" s="179"/>
      <c r="AH957" s="179"/>
      <c r="AI957" s="179"/>
      <c r="AJ957" s="179"/>
    </row>
    <row r="958" spans="2:36" x14ac:dyDescent="0.3">
      <c r="B958" s="224">
        <v>103500</v>
      </c>
      <c r="C958" s="209">
        <v>33497</v>
      </c>
      <c r="D958" s="206">
        <f t="shared" si="83"/>
        <v>0.32364251207729466</v>
      </c>
      <c r="E958" s="208">
        <f t="shared" si="84"/>
        <v>0.42</v>
      </c>
      <c r="F958" s="207">
        <v>1842.33</v>
      </c>
      <c r="G958" s="207">
        <v>2679.76</v>
      </c>
      <c r="H958" s="207">
        <v>3014.73</v>
      </c>
      <c r="I958" s="214">
        <v>23994</v>
      </c>
      <c r="J958" s="211">
        <f t="shared" si="85"/>
        <v>0.23182608695652174</v>
      </c>
      <c r="K958" s="212">
        <f t="shared" si="86"/>
        <v>0.38</v>
      </c>
      <c r="L958" s="214">
        <v>0</v>
      </c>
      <c r="M958" s="213">
        <v>1919.52</v>
      </c>
      <c r="N958" s="213">
        <v>2159.46</v>
      </c>
      <c r="O958" s="242">
        <f t="shared" si="82"/>
        <v>0.48090000000005145</v>
      </c>
      <c r="P958" s="242"/>
      <c r="Q958" s="179"/>
      <c r="R958" s="179"/>
      <c r="S958" s="179"/>
      <c r="T958" s="179"/>
      <c r="U958" s="179"/>
      <c r="V958" s="179"/>
      <c r="W958" s="179"/>
      <c r="X958" s="179"/>
      <c r="Y958" s="179"/>
      <c r="Z958" s="179"/>
      <c r="AA958" s="222"/>
      <c r="AB958" s="222"/>
      <c r="AC958" s="222"/>
      <c r="AD958" s="179"/>
      <c r="AE958" s="179"/>
      <c r="AF958" s="179"/>
      <c r="AG958" s="179"/>
      <c r="AH958" s="179"/>
      <c r="AI958" s="179"/>
      <c r="AJ958" s="179"/>
    </row>
    <row r="959" spans="2:36" x14ac:dyDescent="0.3">
      <c r="B959" s="224">
        <v>103600</v>
      </c>
      <c r="C959" s="209">
        <v>33539</v>
      </c>
      <c r="D959" s="206">
        <f t="shared" si="83"/>
        <v>0.32373552123552124</v>
      </c>
      <c r="E959" s="208">
        <f t="shared" si="84"/>
        <v>0.42</v>
      </c>
      <c r="F959" s="207">
        <v>1844.64</v>
      </c>
      <c r="G959" s="207">
        <v>2683.12</v>
      </c>
      <c r="H959" s="207">
        <v>3018.51</v>
      </c>
      <c r="I959" s="214">
        <v>24032</v>
      </c>
      <c r="J959" s="211">
        <f t="shared" si="85"/>
        <v>0.23196911196911196</v>
      </c>
      <c r="K959" s="212">
        <f t="shared" si="86"/>
        <v>0.38</v>
      </c>
      <c r="L959" s="214">
        <v>0</v>
      </c>
      <c r="M959" s="213">
        <v>1922.56</v>
      </c>
      <c r="N959" s="213">
        <v>2162.88</v>
      </c>
      <c r="O959" s="242">
        <f t="shared" si="82"/>
        <v>0.48090000000001509</v>
      </c>
      <c r="P959" s="242"/>
      <c r="Q959" s="179"/>
      <c r="R959" s="179"/>
      <c r="S959" s="179"/>
      <c r="T959" s="179"/>
      <c r="U959" s="179"/>
      <c r="V959" s="179"/>
      <c r="W959" s="179"/>
      <c r="X959" s="179"/>
      <c r="Y959" s="179"/>
      <c r="Z959" s="179"/>
      <c r="AA959" s="222"/>
      <c r="AB959" s="222"/>
      <c r="AC959" s="222"/>
      <c r="AD959" s="179"/>
      <c r="AE959" s="179"/>
      <c r="AF959" s="179"/>
      <c r="AG959" s="179"/>
      <c r="AH959" s="179"/>
      <c r="AI959" s="179"/>
      <c r="AJ959" s="179"/>
    </row>
    <row r="960" spans="2:36" x14ac:dyDescent="0.3">
      <c r="B960" s="224">
        <v>103700</v>
      </c>
      <c r="C960" s="209">
        <v>33581</v>
      </c>
      <c r="D960" s="206">
        <f t="shared" si="83"/>
        <v>0.32382835101253615</v>
      </c>
      <c r="E960" s="208">
        <f t="shared" si="84"/>
        <v>0.42</v>
      </c>
      <c r="F960" s="207">
        <v>1846.95</v>
      </c>
      <c r="G960" s="207">
        <v>2686.48</v>
      </c>
      <c r="H960" s="207">
        <v>3022.29</v>
      </c>
      <c r="I960" s="214">
        <v>24070</v>
      </c>
      <c r="J960" s="211">
        <f t="shared" si="85"/>
        <v>0.23211186113789778</v>
      </c>
      <c r="K960" s="212">
        <f t="shared" si="86"/>
        <v>0.38</v>
      </c>
      <c r="L960" s="214">
        <v>0</v>
      </c>
      <c r="M960" s="213">
        <v>1925.6</v>
      </c>
      <c r="N960" s="213">
        <v>2166.3000000000002</v>
      </c>
      <c r="O960" s="242">
        <f t="shared" si="82"/>
        <v>0.48089999999997418</v>
      </c>
      <c r="P960" s="242"/>
      <c r="Q960" s="179"/>
      <c r="R960" s="179"/>
      <c r="S960" s="179"/>
      <c r="T960" s="179"/>
      <c r="U960" s="179"/>
      <c r="V960" s="179"/>
      <c r="W960" s="179"/>
      <c r="X960" s="179"/>
      <c r="Y960" s="179"/>
      <c r="Z960" s="179"/>
      <c r="AA960" s="222"/>
      <c r="AB960" s="222"/>
      <c r="AC960" s="222"/>
      <c r="AD960" s="179"/>
      <c r="AE960" s="179"/>
      <c r="AF960" s="179"/>
      <c r="AG960" s="179"/>
      <c r="AH960" s="179"/>
      <c r="AI960" s="179"/>
      <c r="AJ960" s="179"/>
    </row>
    <row r="961" spans="2:36" x14ac:dyDescent="0.3">
      <c r="B961" s="224">
        <v>103800</v>
      </c>
      <c r="C961" s="209">
        <v>33623</v>
      </c>
      <c r="D961" s="206">
        <f t="shared" si="83"/>
        <v>0.32392100192678225</v>
      </c>
      <c r="E961" s="208">
        <f t="shared" si="84"/>
        <v>0.42</v>
      </c>
      <c r="F961" s="207">
        <v>1849.26</v>
      </c>
      <c r="G961" s="207">
        <v>2689.84</v>
      </c>
      <c r="H961" s="207">
        <v>3026.07</v>
      </c>
      <c r="I961" s="214">
        <v>24108</v>
      </c>
      <c r="J961" s="211">
        <f t="shared" si="85"/>
        <v>0.2322543352601156</v>
      </c>
      <c r="K961" s="212">
        <f t="shared" si="86"/>
        <v>0.38</v>
      </c>
      <c r="L961" s="214">
        <v>0</v>
      </c>
      <c r="M961" s="213">
        <v>1928.64</v>
      </c>
      <c r="N961" s="213">
        <v>2169.7199999999998</v>
      </c>
      <c r="O961" s="242">
        <f t="shared" si="82"/>
        <v>0.48090000000001965</v>
      </c>
      <c r="P961" s="242"/>
      <c r="Q961" s="179"/>
      <c r="R961" s="179"/>
      <c r="S961" s="179"/>
      <c r="T961" s="179"/>
      <c r="U961" s="179"/>
      <c r="V961" s="179"/>
      <c r="W961" s="179"/>
      <c r="X961" s="179"/>
      <c r="Y961" s="179"/>
      <c r="Z961" s="179"/>
      <c r="AA961" s="222"/>
      <c r="AB961" s="222"/>
      <c r="AC961" s="222"/>
      <c r="AD961" s="179"/>
      <c r="AE961" s="179"/>
      <c r="AF961" s="179"/>
      <c r="AG961" s="179"/>
      <c r="AH961" s="179"/>
      <c r="AI961" s="179"/>
      <c r="AJ961" s="179"/>
    </row>
    <row r="962" spans="2:36" x14ac:dyDescent="0.3">
      <c r="B962" s="224">
        <v>103900</v>
      </c>
      <c r="C962" s="209">
        <v>33665</v>
      </c>
      <c r="D962" s="206">
        <f t="shared" si="83"/>
        <v>0.32401347449470647</v>
      </c>
      <c r="E962" s="208">
        <f t="shared" si="84"/>
        <v>0.42</v>
      </c>
      <c r="F962" s="207">
        <v>1851.57</v>
      </c>
      <c r="G962" s="207">
        <v>2693.2</v>
      </c>
      <c r="H962" s="207">
        <v>3029.85</v>
      </c>
      <c r="I962" s="214">
        <v>24146</v>
      </c>
      <c r="J962" s="211">
        <f t="shared" si="85"/>
        <v>0.23239653512993264</v>
      </c>
      <c r="K962" s="212">
        <f t="shared" si="86"/>
        <v>0.38</v>
      </c>
      <c r="L962" s="214">
        <v>0</v>
      </c>
      <c r="M962" s="213">
        <v>1931.68</v>
      </c>
      <c r="N962" s="213">
        <v>2173.14</v>
      </c>
      <c r="O962" s="242">
        <f t="shared" si="82"/>
        <v>0.48089999999997873</v>
      </c>
      <c r="P962" s="242"/>
      <c r="Q962" s="179"/>
      <c r="R962" s="179"/>
      <c r="S962" s="179"/>
      <c r="T962" s="179"/>
      <c r="U962" s="179"/>
      <c r="V962" s="179"/>
      <c r="W962" s="179"/>
      <c r="X962" s="179"/>
      <c r="Y962" s="179"/>
      <c r="Z962" s="179"/>
      <c r="AA962" s="222"/>
      <c r="AB962" s="222"/>
      <c r="AC962" s="222"/>
      <c r="AD962" s="179"/>
      <c r="AE962" s="179"/>
      <c r="AF962" s="179"/>
      <c r="AG962" s="179"/>
      <c r="AH962" s="179"/>
      <c r="AI962" s="179"/>
      <c r="AJ962" s="179"/>
    </row>
    <row r="963" spans="2:36" x14ac:dyDescent="0.3">
      <c r="B963" s="224">
        <v>104000</v>
      </c>
      <c r="C963" s="209">
        <v>33707</v>
      </c>
      <c r="D963" s="206">
        <f t="shared" si="83"/>
        <v>0.32410576923076923</v>
      </c>
      <c r="E963" s="208">
        <f t="shared" si="84"/>
        <v>0.42</v>
      </c>
      <c r="F963" s="207">
        <v>1853.88</v>
      </c>
      <c r="G963" s="207">
        <v>2696.56</v>
      </c>
      <c r="H963" s="207">
        <v>3033.63</v>
      </c>
      <c r="I963" s="214">
        <v>24184</v>
      </c>
      <c r="J963" s="211">
        <f t="shared" si="85"/>
        <v>0.23253846153846153</v>
      </c>
      <c r="K963" s="212">
        <f t="shared" si="86"/>
        <v>0.38</v>
      </c>
      <c r="L963" s="214">
        <v>0</v>
      </c>
      <c r="M963" s="213">
        <v>1934.72</v>
      </c>
      <c r="N963" s="213">
        <v>2176.56</v>
      </c>
      <c r="O963" s="242">
        <f t="shared" si="82"/>
        <v>0.48089999999995142</v>
      </c>
      <c r="P963" s="242"/>
      <c r="Q963" s="179"/>
      <c r="R963" s="179"/>
      <c r="S963" s="179"/>
      <c r="T963" s="179"/>
      <c r="U963" s="179"/>
      <c r="V963" s="179"/>
      <c r="W963" s="179"/>
      <c r="X963" s="179"/>
      <c r="Y963" s="179"/>
      <c r="Z963" s="179"/>
      <c r="AA963" s="222"/>
      <c r="AB963" s="222"/>
      <c r="AC963" s="222"/>
      <c r="AD963" s="179"/>
      <c r="AE963" s="179"/>
      <c r="AF963" s="179"/>
      <c r="AG963" s="179"/>
      <c r="AH963" s="179"/>
      <c r="AI963" s="179"/>
      <c r="AJ963" s="179"/>
    </row>
    <row r="964" spans="2:36" x14ac:dyDescent="0.3">
      <c r="B964" s="224">
        <v>104100</v>
      </c>
      <c r="C964" s="209">
        <v>33749</v>
      </c>
      <c r="D964" s="206">
        <f t="shared" si="83"/>
        <v>0.32419788664745436</v>
      </c>
      <c r="E964" s="208">
        <f t="shared" si="84"/>
        <v>0.42</v>
      </c>
      <c r="F964" s="207">
        <v>1856.19</v>
      </c>
      <c r="G964" s="207">
        <v>2699.92</v>
      </c>
      <c r="H964" s="207">
        <v>3037.41</v>
      </c>
      <c r="I964" s="214">
        <v>24220</v>
      </c>
      <c r="J964" s="211">
        <f t="shared" si="85"/>
        <v>0.23266090297790587</v>
      </c>
      <c r="K964" s="212">
        <f t="shared" si="86"/>
        <v>0.36</v>
      </c>
      <c r="L964" s="214">
        <v>0</v>
      </c>
      <c r="M964" s="213">
        <v>1937.6</v>
      </c>
      <c r="N964" s="213">
        <v>2179.8000000000002</v>
      </c>
      <c r="O964" s="242">
        <f t="shared" si="82"/>
        <v>0.480900000000056</v>
      </c>
      <c r="P964" s="242"/>
      <c r="Q964" s="179"/>
      <c r="R964" s="179"/>
      <c r="S964" s="179"/>
      <c r="T964" s="179"/>
      <c r="U964" s="179"/>
      <c r="V964" s="179"/>
      <c r="W964" s="179"/>
      <c r="X964" s="179"/>
      <c r="Y964" s="179"/>
      <c r="Z964" s="179"/>
      <c r="AA964" s="222"/>
      <c r="AB964" s="222"/>
      <c r="AC964" s="222"/>
      <c r="AD964" s="179"/>
      <c r="AE964" s="179"/>
      <c r="AF964" s="179"/>
      <c r="AG964" s="179"/>
      <c r="AH964" s="179"/>
      <c r="AI964" s="179"/>
      <c r="AJ964" s="179"/>
    </row>
    <row r="965" spans="2:36" x14ac:dyDescent="0.3">
      <c r="B965" s="224">
        <v>104200</v>
      </c>
      <c r="C965" s="209">
        <v>33791</v>
      </c>
      <c r="D965" s="206">
        <f t="shared" si="83"/>
        <v>0.32428982725527833</v>
      </c>
      <c r="E965" s="208">
        <f t="shared" si="84"/>
        <v>0.42</v>
      </c>
      <c r="F965" s="207">
        <v>1858.5</v>
      </c>
      <c r="G965" s="207">
        <v>2703.28</v>
      </c>
      <c r="H965" s="207">
        <v>3041.19</v>
      </c>
      <c r="I965" s="214">
        <v>24258</v>
      </c>
      <c r="J965" s="211">
        <f t="shared" si="85"/>
        <v>0.23280230326295587</v>
      </c>
      <c r="K965" s="212">
        <f t="shared" si="86"/>
        <v>0.38</v>
      </c>
      <c r="L965" s="214">
        <v>0</v>
      </c>
      <c r="M965" s="213">
        <v>1940.64</v>
      </c>
      <c r="N965" s="213">
        <v>2183.2199999999998</v>
      </c>
      <c r="O965" s="242">
        <f t="shared" ref="O965:O1028" si="87">(C965+F965+H965-C964-F964-H964)/100</f>
        <v>0.4809000000000242</v>
      </c>
      <c r="P965" s="242"/>
      <c r="Q965" s="179"/>
      <c r="R965" s="179"/>
      <c r="S965" s="179"/>
      <c r="T965" s="179"/>
      <c r="U965" s="179"/>
      <c r="V965" s="179"/>
      <c r="W965" s="179"/>
      <c r="X965" s="179"/>
      <c r="Y965" s="179"/>
      <c r="Z965" s="179"/>
      <c r="AA965" s="222"/>
      <c r="AB965" s="222"/>
      <c r="AC965" s="222"/>
      <c r="AD965" s="179"/>
      <c r="AE965" s="179"/>
      <c r="AF965" s="179"/>
      <c r="AG965" s="179"/>
      <c r="AH965" s="179"/>
      <c r="AI965" s="179"/>
      <c r="AJ965" s="179"/>
    </row>
    <row r="966" spans="2:36" x14ac:dyDescent="0.3">
      <c r="B966" s="224">
        <v>104300</v>
      </c>
      <c r="C966" s="209">
        <v>33833</v>
      </c>
      <c r="D966" s="206">
        <f t="shared" si="83"/>
        <v>0.32438159156279961</v>
      </c>
      <c r="E966" s="208">
        <f t="shared" si="84"/>
        <v>0.42</v>
      </c>
      <c r="F966" s="207">
        <v>1860.81</v>
      </c>
      <c r="G966" s="207">
        <v>2706.64</v>
      </c>
      <c r="H966" s="207">
        <v>3044.97</v>
      </c>
      <c r="I966" s="214">
        <v>24296</v>
      </c>
      <c r="J966" s="211">
        <f t="shared" si="85"/>
        <v>0.23294343240651966</v>
      </c>
      <c r="K966" s="212">
        <f t="shared" si="86"/>
        <v>0.38</v>
      </c>
      <c r="L966" s="214">
        <v>0</v>
      </c>
      <c r="M966" s="213">
        <v>1943.68</v>
      </c>
      <c r="N966" s="213">
        <v>2186.64</v>
      </c>
      <c r="O966" s="242">
        <f t="shared" si="87"/>
        <v>0.48089999999998784</v>
      </c>
      <c r="P966" s="242"/>
      <c r="Q966" s="179"/>
      <c r="R966" s="179"/>
      <c r="S966" s="179"/>
      <c r="T966" s="179"/>
      <c r="U966" s="179"/>
      <c r="V966" s="179"/>
      <c r="W966" s="179"/>
      <c r="X966" s="179"/>
      <c r="Y966" s="179"/>
      <c r="Z966" s="179"/>
      <c r="AA966" s="222"/>
      <c r="AB966" s="222"/>
      <c r="AC966" s="222"/>
      <c r="AD966" s="179"/>
      <c r="AE966" s="179"/>
      <c r="AF966" s="179"/>
      <c r="AG966" s="179"/>
      <c r="AH966" s="179"/>
      <c r="AI966" s="179"/>
      <c r="AJ966" s="179"/>
    </row>
    <row r="967" spans="2:36" x14ac:dyDescent="0.3">
      <c r="B967" s="224">
        <v>104400</v>
      </c>
      <c r="C967" s="209">
        <v>33875</v>
      </c>
      <c r="D967" s="206">
        <f t="shared" si="83"/>
        <v>0.32447318007662834</v>
      </c>
      <c r="E967" s="208">
        <f t="shared" si="84"/>
        <v>0.42</v>
      </c>
      <c r="F967" s="207">
        <v>1863.12</v>
      </c>
      <c r="G967" s="207">
        <v>2710</v>
      </c>
      <c r="H967" s="207">
        <v>3048.75</v>
      </c>
      <c r="I967" s="214">
        <v>24334</v>
      </c>
      <c r="J967" s="211">
        <f t="shared" si="85"/>
        <v>0.23308429118773946</v>
      </c>
      <c r="K967" s="212">
        <f t="shared" si="86"/>
        <v>0.38</v>
      </c>
      <c r="L967" s="214">
        <v>0</v>
      </c>
      <c r="M967" s="213">
        <v>1946.72</v>
      </c>
      <c r="N967" s="213">
        <v>2190.06</v>
      </c>
      <c r="O967" s="242">
        <f t="shared" si="87"/>
        <v>0.48090000000002875</v>
      </c>
      <c r="P967" s="242"/>
      <c r="Q967" s="179"/>
      <c r="R967" s="179"/>
      <c r="S967" s="179"/>
      <c r="T967" s="179"/>
      <c r="U967" s="179"/>
      <c r="V967" s="179"/>
      <c r="W967" s="179"/>
      <c r="X967" s="179"/>
      <c r="Y967" s="179"/>
      <c r="Z967" s="179"/>
      <c r="AA967" s="222"/>
      <c r="AB967" s="222"/>
      <c r="AC967" s="222"/>
      <c r="AD967" s="179"/>
      <c r="AE967" s="179"/>
      <c r="AF967" s="179"/>
      <c r="AG967" s="179"/>
      <c r="AH967" s="179"/>
      <c r="AI967" s="179"/>
      <c r="AJ967" s="179"/>
    </row>
    <row r="968" spans="2:36" x14ac:dyDescent="0.3">
      <c r="B968" s="224">
        <v>104500</v>
      </c>
      <c r="C968" s="209">
        <v>33917</v>
      </c>
      <c r="D968" s="206">
        <f t="shared" si="83"/>
        <v>0.32456459330143539</v>
      </c>
      <c r="E968" s="208">
        <f t="shared" si="84"/>
        <v>0.42</v>
      </c>
      <c r="F968" s="207">
        <v>1865.43</v>
      </c>
      <c r="G968" s="207">
        <v>2713.36</v>
      </c>
      <c r="H968" s="207">
        <v>3052.53</v>
      </c>
      <c r="I968" s="214">
        <v>24372</v>
      </c>
      <c r="J968" s="211">
        <f t="shared" si="85"/>
        <v>0.23322488038277511</v>
      </c>
      <c r="K968" s="212">
        <f t="shared" si="86"/>
        <v>0.38</v>
      </c>
      <c r="L968" s="214">
        <v>0</v>
      </c>
      <c r="M968" s="213">
        <v>1949.76</v>
      </c>
      <c r="N968" s="213">
        <v>2193.48</v>
      </c>
      <c r="O968" s="242">
        <f t="shared" si="87"/>
        <v>0.48089999999999233</v>
      </c>
      <c r="P968" s="242"/>
      <c r="Q968" s="179"/>
      <c r="R968" s="179"/>
      <c r="S968" s="179"/>
      <c r="T968" s="179"/>
      <c r="U968" s="179"/>
      <c r="V968" s="179"/>
      <c r="W968" s="179"/>
      <c r="X968" s="179"/>
      <c r="Y968" s="179"/>
      <c r="Z968" s="179"/>
      <c r="AA968" s="222"/>
      <c r="AB968" s="222"/>
      <c r="AC968" s="222"/>
      <c r="AD968" s="179"/>
      <c r="AE968" s="179"/>
      <c r="AF968" s="179"/>
      <c r="AG968" s="179"/>
      <c r="AH968" s="179"/>
      <c r="AI968" s="179"/>
      <c r="AJ968" s="179"/>
    </row>
    <row r="969" spans="2:36" x14ac:dyDescent="0.3">
      <c r="B969" s="224">
        <v>104600</v>
      </c>
      <c r="C969" s="209">
        <v>33959</v>
      </c>
      <c r="D969" s="206">
        <f t="shared" si="83"/>
        <v>0.32465583173996176</v>
      </c>
      <c r="E969" s="208">
        <f t="shared" si="84"/>
        <v>0.42</v>
      </c>
      <c r="F969" s="207">
        <v>1867.74</v>
      </c>
      <c r="G969" s="207">
        <v>2716.72</v>
      </c>
      <c r="H969" s="207">
        <v>3056.31</v>
      </c>
      <c r="I969" s="214">
        <v>24410</v>
      </c>
      <c r="J969" s="211">
        <f t="shared" si="85"/>
        <v>0.23336520076481834</v>
      </c>
      <c r="K969" s="212">
        <f t="shared" si="86"/>
        <v>0.38</v>
      </c>
      <c r="L969" s="214">
        <v>0</v>
      </c>
      <c r="M969" s="213">
        <v>1952.8</v>
      </c>
      <c r="N969" s="213">
        <v>2196.9</v>
      </c>
      <c r="O969" s="242">
        <f t="shared" si="87"/>
        <v>0.48089999999995142</v>
      </c>
      <c r="P969" s="242"/>
      <c r="Q969" s="179"/>
      <c r="R969" s="179"/>
      <c r="S969" s="179"/>
      <c r="T969" s="179"/>
      <c r="U969" s="179"/>
      <c r="V969" s="179"/>
      <c r="W969" s="179"/>
      <c r="X969" s="179"/>
      <c r="Y969" s="179"/>
      <c r="Z969" s="179"/>
      <c r="AA969" s="222"/>
      <c r="AB969" s="222"/>
      <c r="AC969" s="222"/>
      <c r="AD969" s="179"/>
      <c r="AE969" s="179"/>
      <c r="AF969" s="179"/>
      <c r="AG969" s="179"/>
      <c r="AH969" s="179"/>
      <c r="AI969" s="179"/>
      <c r="AJ969" s="179"/>
    </row>
    <row r="970" spans="2:36" x14ac:dyDescent="0.3">
      <c r="B970" s="224">
        <v>104700</v>
      </c>
      <c r="C970" s="209">
        <v>34001</v>
      </c>
      <c r="D970" s="206">
        <f t="shared" si="83"/>
        <v>0.32474689589302769</v>
      </c>
      <c r="E970" s="208">
        <f t="shared" si="84"/>
        <v>0.42</v>
      </c>
      <c r="F970" s="207">
        <v>1870.05</v>
      </c>
      <c r="G970" s="207">
        <v>2720.08</v>
      </c>
      <c r="H970" s="207">
        <v>3060.09</v>
      </c>
      <c r="I970" s="214">
        <v>24448</v>
      </c>
      <c r="J970" s="211">
        <f t="shared" si="85"/>
        <v>0.23350525310410697</v>
      </c>
      <c r="K970" s="212">
        <f t="shared" si="86"/>
        <v>0.38</v>
      </c>
      <c r="L970" s="214">
        <v>0</v>
      </c>
      <c r="M970" s="213">
        <v>1955.84</v>
      </c>
      <c r="N970" s="213">
        <v>2200.3200000000002</v>
      </c>
      <c r="O970" s="242">
        <f t="shared" si="87"/>
        <v>0.48089999999999689</v>
      </c>
      <c r="P970" s="242"/>
      <c r="Q970" s="179"/>
      <c r="R970" s="179"/>
      <c r="S970" s="179"/>
      <c r="T970" s="179"/>
      <c r="U970" s="179"/>
      <c r="V970" s="179"/>
      <c r="W970" s="179"/>
      <c r="X970" s="179"/>
      <c r="Y970" s="179"/>
      <c r="Z970" s="179"/>
      <c r="AA970" s="222"/>
      <c r="AB970" s="222"/>
      <c r="AC970" s="222"/>
      <c r="AD970" s="179"/>
      <c r="AE970" s="179"/>
      <c r="AF970" s="179"/>
      <c r="AG970" s="179"/>
      <c r="AH970" s="179"/>
      <c r="AI970" s="179"/>
      <c r="AJ970" s="179"/>
    </row>
    <row r="971" spans="2:36" x14ac:dyDescent="0.3">
      <c r="B971" s="224">
        <v>104800</v>
      </c>
      <c r="C971" s="209">
        <v>34043</v>
      </c>
      <c r="D971" s="206">
        <f t="shared" si="83"/>
        <v>0.32483778625954196</v>
      </c>
      <c r="E971" s="208">
        <f t="shared" si="84"/>
        <v>0.42</v>
      </c>
      <c r="F971" s="207">
        <v>1872.36</v>
      </c>
      <c r="G971" s="207">
        <v>2723.44</v>
      </c>
      <c r="H971" s="207">
        <v>3063.87</v>
      </c>
      <c r="I971" s="214">
        <v>24486</v>
      </c>
      <c r="J971" s="211">
        <f t="shared" si="85"/>
        <v>0.23364503816793894</v>
      </c>
      <c r="K971" s="212">
        <f t="shared" si="86"/>
        <v>0.38</v>
      </c>
      <c r="L971" s="214">
        <v>0</v>
      </c>
      <c r="M971" s="213">
        <v>1958.88</v>
      </c>
      <c r="N971" s="213">
        <v>2203.7399999999998</v>
      </c>
      <c r="O971" s="242">
        <f t="shared" si="87"/>
        <v>0.48090000000002875</v>
      </c>
      <c r="P971" s="242"/>
      <c r="Q971" s="179"/>
      <c r="R971" s="179"/>
      <c r="S971" s="179"/>
      <c r="T971" s="179"/>
      <c r="U971" s="179"/>
      <c r="V971" s="179"/>
      <c r="W971" s="179"/>
      <c r="X971" s="179"/>
      <c r="Y971" s="179"/>
      <c r="Z971" s="179"/>
      <c r="AA971" s="222"/>
      <c r="AB971" s="222"/>
      <c r="AC971" s="222"/>
      <c r="AD971" s="179"/>
      <c r="AE971" s="179"/>
      <c r="AF971" s="179"/>
      <c r="AG971" s="179"/>
      <c r="AH971" s="179"/>
      <c r="AI971" s="179"/>
      <c r="AJ971" s="179"/>
    </row>
    <row r="972" spans="2:36" x14ac:dyDescent="0.3">
      <c r="B972" s="224">
        <v>104900</v>
      </c>
      <c r="C972" s="209">
        <v>34085</v>
      </c>
      <c r="D972" s="206">
        <f t="shared" si="83"/>
        <v>0.32492850333651097</v>
      </c>
      <c r="E972" s="208">
        <f t="shared" si="84"/>
        <v>0.42</v>
      </c>
      <c r="F972" s="207">
        <v>1874.67</v>
      </c>
      <c r="G972" s="207">
        <v>2726.8</v>
      </c>
      <c r="H972" s="207">
        <v>3067.65</v>
      </c>
      <c r="I972" s="214">
        <v>24524</v>
      </c>
      <c r="J972" s="211">
        <f t="shared" si="85"/>
        <v>0.23378455672068638</v>
      </c>
      <c r="K972" s="212">
        <f t="shared" si="86"/>
        <v>0.38</v>
      </c>
      <c r="L972" s="214">
        <v>0</v>
      </c>
      <c r="M972" s="213">
        <v>1961.92</v>
      </c>
      <c r="N972" s="213">
        <v>2207.16</v>
      </c>
      <c r="O972" s="242">
        <f t="shared" si="87"/>
        <v>0.48090000000000144</v>
      </c>
      <c r="P972" s="242"/>
      <c r="Q972" s="179"/>
      <c r="R972" s="179"/>
      <c r="S972" s="179"/>
      <c r="T972" s="179"/>
      <c r="U972" s="179"/>
      <c r="V972" s="179"/>
      <c r="W972" s="179"/>
      <c r="X972" s="179"/>
      <c r="Y972" s="179"/>
      <c r="Z972" s="179"/>
      <c r="AA972" s="222"/>
      <c r="AB972" s="222"/>
      <c r="AC972" s="222"/>
      <c r="AD972" s="179"/>
      <c r="AE972" s="179"/>
      <c r="AF972" s="179"/>
      <c r="AG972" s="179"/>
      <c r="AH972" s="179"/>
      <c r="AI972" s="179"/>
      <c r="AJ972" s="179"/>
    </row>
    <row r="973" spans="2:36" x14ac:dyDescent="0.3">
      <c r="B973" s="224">
        <v>105000</v>
      </c>
      <c r="C973" s="209">
        <v>34127</v>
      </c>
      <c r="D973" s="206">
        <f t="shared" si="83"/>
        <v>0.3250190476190476</v>
      </c>
      <c r="E973" s="208">
        <f t="shared" si="84"/>
        <v>0.42</v>
      </c>
      <c r="F973" s="207">
        <v>1876.98</v>
      </c>
      <c r="G973" s="207">
        <v>2730.16</v>
      </c>
      <c r="H973" s="207">
        <v>3071.43</v>
      </c>
      <c r="I973" s="214">
        <v>24562</v>
      </c>
      <c r="J973" s="211">
        <f t="shared" si="85"/>
        <v>0.23392380952380953</v>
      </c>
      <c r="K973" s="212">
        <f t="shared" si="86"/>
        <v>0.38</v>
      </c>
      <c r="L973" s="214">
        <v>0</v>
      </c>
      <c r="M973" s="213">
        <v>1964.96</v>
      </c>
      <c r="N973" s="213">
        <v>2210.58</v>
      </c>
      <c r="O973" s="242">
        <f t="shared" si="87"/>
        <v>0.4809000000000333</v>
      </c>
      <c r="P973" s="242"/>
      <c r="Q973" s="179"/>
      <c r="R973" s="179"/>
      <c r="S973" s="179"/>
      <c r="T973" s="179"/>
      <c r="U973" s="179"/>
      <c r="V973" s="179"/>
      <c r="W973" s="179"/>
      <c r="X973" s="179"/>
      <c r="Y973" s="179"/>
      <c r="Z973" s="179"/>
      <c r="AA973" s="222"/>
      <c r="AB973" s="222"/>
      <c r="AC973" s="222"/>
      <c r="AD973" s="179"/>
      <c r="AE973" s="179"/>
      <c r="AF973" s="179"/>
      <c r="AG973" s="179"/>
      <c r="AH973" s="179"/>
      <c r="AI973" s="179"/>
      <c r="AJ973" s="179"/>
    </row>
    <row r="974" spans="2:36" x14ac:dyDescent="0.3">
      <c r="B974" s="224">
        <v>105100</v>
      </c>
      <c r="C974" s="209">
        <v>34169</v>
      </c>
      <c r="D974" s="206">
        <f t="shared" si="83"/>
        <v>0.32510941960038059</v>
      </c>
      <c r="E974" s="208">
        <f t="shared" si="84"/>
        <v>0.42</v>
      </c>
      <c r="F974" s="207">
        <v>1879.29</v>
      </c>
      <c r="G974" s="207">
        <v>2733.52</v>
      </c>
      <c r="H974" s="207">
        <v>3075.21</v>
      </c>
      <c r="I974" s="214">
        <v>24600</v>
      </c>
      <c r="J974" s="211">
        <f t="shared" si="85"/>
        <v>0.2340627973358706</v>
      </c>
      <c r="K974" s="212">
        <f t="shared" si="86"/>
        <v>0.38</v>
      </c>
      <c r="L974" s="214">
        <v>0</v>
      </c>
      <c r="M974" s="213">
        <v>1968</v>
      </c>
      <c r="N974" s="213">
        <v>2214</v>
      </c>
      <c r="O974" s="242">
        <f t="shared" si="87"/>
        <v>0.48090000000000144</v>
      </c>
      <c r="P974" s="242"/>
      <c r="Q974" s="179"/>
      <c r="R974" s="179"/>
      <c r="S974" s="179"/>
      <c r="T974" s="179"/>
      <c r="U974" s="179"/>
      <c r="V974" s="179"/>
      <c r="W974" s="179"/>
      <c r="X974" s="179"/>
      <c r="Y974" s="179"/>
      <c r="Z974" s="179"/>
      <c r="AA974" s="222"/>
      <c r="AB974" s="222"/>
      <c r="AC974" s="222"/>
      <c r="AD974" s="179"/>
      <c r="AE974" s="179"/>
      <c r="AF974" s="179"/>
      <c r="AG974" s="179"/>
      <c r="AH974" s="179"/>
      <c r="AI974" s="179"/>
      <c r="AJ974" s="179"/>
    </row>
    <row r="975" spans="2:36" x14ac:dyDescent="0.3">
      <c r="B975" s="224">
        <v>105200</v>
      </c>
      <c r="C975" s="209">
        <v>34211</v>
      </c>
      <c r="D975" s="206">
        <f t="shared" si="83"/>
        <v>0.32519961977186312</v>
      </c>
      <c r="E975" s="208">
        <f t="shared" si="84"/>
        <v>0.42</v>
      </c>
      <c r="F975" s="207">
        <v>1881.6</v>
      </c>
      <c r="G975" s="207">
        <v>2736.88</v>
      </c>
      <c r="H975" s="207">
        <v>3078.99</v>
      </c>
      <c r="I975" s="214">
        <v>24638</v>
      </c>
      <c r="J975" s="211">
        <f t="shared" si="85"/>
        <v>0.23420152091254753</v>
      </c>
      <c r="K975" s="212">
        <f t="shared" si="86"/>
        <v>0.38</v>
      </c>
      <c r="L975" s="214">
        <v>0</v>
      </c>
      <c r="M975" s="213">
        <v>1971.04</v>
      </c>
      <c r="N975" s="213">
        <v>2217.42</v>
      </c>
      <c r="O975" s="242">
        <f t="shared" si="87"/>
        <v>0.48089999999996508</v>
      </c>
      <c r="P975" s="242"/>
      <c r="Q975" s="179"/>
      <c r="R975" s="179"/>
      <c r="S975" s="179"/>
      <c r="T975" s="179"/>
      <c r="U975" s="179"/>
      <c r="V975" s="179"/>
      <c r="W975" s="179"/>
      <c r="X975" s="179"/>
      <c r="Y975" s="179"/>
      <c r="Z975" s="179"/>
      <c r="AA975" s="222"/>
      <c r="AB975" s="222"/>
      <c r="AC975" s="222"/>
      <c r="AD975" s="179"/>
      <c r="AE975" s="179"/>
      <c r="AF975" s="179"/>
      <c r="AG975" s="179"/>
      <c r="AH975" s="179"/>
      <c r="AI975" s="179"/>
      <c r="AJ975" s="179"/>
    </row>
    <row r="976" spans="2:36" x14ac:dyDescent="0.3">
      <c r="B976" s="224">
        <v>105300</v>
      </c>
      <c r="C976" s="209">
        <v>34253</v>
      </c>
      <c r="D976" s="206">
        <f t="shared" si="83"/>
        <v>0.32528964862298193</v>
      </c>
      <c r="E976" s="208">
        <f t="shared" si="84"/>
        <v>0.42</v>
      </c>
      <c r="F976" s="207">
        <v>1883.91</v>
      </c>
      <c r="G976" s="207">
        <v>2740.24</v>
      </c>
      <c r="H976" s="207">
        <v>3082.77</v>
      </c>
      <c r="I976" s="214">
        <v>24676</v>
      </c>
      <c r="J976" s="211">
        <f t="shared" si="85"/>
        <v>0.23433998100664769</v>
      </c>
      <c r="K976" s="212">
        <f t="shared" si="86"/>
        <v>0.38</v>
      </c>
      <c r="L976" s="214">
        <v>0</v>
      </c>
      <c r="M976" s="213">
        <v>1974.08</v>
      </c>
      <c r="N976" s="213">
        <v>2220.84</v>
      </c>
      <c r="O976" s="242">
        <f t="shared" si="87"/>
        <v>0.48090000000000599</v>
      </c>
      <c r="P976" s="242"/>
      <c r="Q976" s="179"/>
      <c r="R976" s="179"/>
      <c r="S976" s="179"/>
      <c r="T976" s="179"/>
      <c r="U976" s="179"/>
      <c r="V976" s="179"/>
      <c r="W976" s="179"/>
      <c r="X976" s="179"/>
      <c r="Y976" s="179"/>
      <c r="Z976" s="179"/>
      <c r="AA976" s="222"/>
      <c r="AB976" s="222"/>
      <c r="AC976" s="222"/>
      <c r="AD976" s="179"/>
      <c r="AE976" s="179"/>
      <c r="AF976" s="179"/>
      <c r="AG976" s="179"/>
      <c r="AH976" s="179"/>
      <c r="AI976" s="179"/>
      <c r="AJ976" s="179"/>
    </row>
    <row r="977" spans="2:36" x14ac:dyDescent="0.3">
      <c r="B977" s="224">
        <v>105400</v>
      </c>
      <c r="C977" s="209">
        <v>34295</v>
      </c>
      <c r="D977" s="206">
        <f t="shared" si="83"/>
        <v>0.32537950664136622</v>
      </c>
      <c r="E977" s="208">
        <f t="shared" si="84"/>
        <v>0.42</v>
      </c>
      <c r="F977" s="207">
        <v>1886.22</v>
      </c>
      <c r="G977" s="207">
        <v>2743.6</v>
      </c>
      <c r="H977" s="207">
        <v>3086.55</v>
      </c>
      <c r="I977" s="214">
        <v>24714</v>
      </c>
      <c r="J977" s="211">
        <f t="shared" si="85"/>
        <v>0.23447817836812143</v>
      </c>
      <c r="K977" s="212">
        <f t="shared" si="86"/>
        <v>0.38</v>
      </c>
      <c r="L977" s="214">
        <v>0</v>
      </c>
      <c r="M977" s="213">
        <v>1977.12</v>
      </c>
      <c r="N977" s="213">
        <v>2224.2600000000002</v>
      </c>
      <c r="O977" s="242">
        <f t="shared" si="87"/>
        <v>0.4809000000000424</v>
      </c>
      <c r="P977" s="242"/>
      <c r="Q977" s="179"/>
      <c r="R977" s="179"/>
      <c r="S977" s="179"/>
      <c r="T977" s="179"/>
      <c r="U977" s="179"/>
      <c r="V977" s="179"/>
      <c r="W977" s="179"/>
      <c r="X977" s="179"/>
      <c r="Y977" s="179"/>
      <c r="Z977" s="179"/>
      <c r="AA977" s="222"/>
      <c r="AB977" s="222"/>
      <c r="AC977" s="222"/>
      <c r="AD977" s="179"/>
      <c r="AE977" s="179"/>
      <c r="AF977" s="179"/>
      <c r="AG977" s="179"/>
      <c r="AH977" s="179"/>
      <c r="AI977" s="179"/>
      <c r="AJ977" s="179"/>
    </row>
    <row r="978" spans="2:36" x14ac:dyDescent="0.3">
      <c r="B978" s="224">
        <v>105500</v>
      </c>
      <c r="C978" s="209">
        <v>34337</v>
      </c>
      <c r="D978" s="206">
        <f t="shared" si="83"/>
        <v>0.3254691943127962</v>
      </c>
      <c r="E978" s="208">
        <f t="shared" si="84"/>
        <v>0.42</v>
      </c>
      <c r="F978" s="207">
        <v>1888.53</v>
      </c>
      <c r="G978" s="207">
        <v>2746.96</v>
      </c>
      <c r="H978" s="207">
        <v>3090.33</v>
      </c>
      <c r="I978" s="214">
        <v>24752</v>
      </c>
      <c r="J978" s="211">
        <f t="shared" si="85"/>
        <v>0.23461611374407582</v>
      </c>
      <c r="K978" s="212">
        <f t="shared" si="86"/>
        <v>0.38</v>
      </c>
      <c r="L978" s="214">
        <v>0</v>
      </c>
      <c r="M978" s="213">
        <v>1980.16</v>
      </c>
      <c r="N978" s="213">
        <v>2227.6799999999998</v>
      </c>
      <c r="O978" s="242">
        <f t="shared" si="87"/>
        <v>0.48090000000000144</v>
      </c>
      <c r="P978" s="242"/>
      <c r="Q978" s="179"/>
      <c r="R978" s="179"/>
      <c r="S978" s="179"/>
      <c r="T978" s="179"/>
      <c r="U978" s="179"/>
      <c r="V978" s="179"/>
      <c r="W978" s="179"/>
      <c r="X978" s="179"/>
      <c r="Y978" s="179"/>
      <c r="Z978" s="179"/>
      <c r="AA978" s="222"/>
      <c r="AB978" s="222"/>
      <c r="AC978" s="222"/>
      <c r="AD978" s="179"/>
      <c r="AE978" s="179"/>
      <c r="AF978" s="179"/>
      <c r="AG978" s="179"/>
      <c r="AH978" s="179"/>
      <c r="AI978" s="179"/>
      <c r="AJ978" s="179"/>
    </row>
    <row r="979" spans="2:36" x14ac:dyDescent="0.3">
      <c r="B979" s="224">
        <v>105600</v>
      </c>
      <c r="C979" s="209">
        <v>34379</v>
      </c>
      <c r="D979" s="206">
        <f t="shared" si="83"/>
        <v>0.32555871212121212</v>
      </c>
      <c r="E979" s="208">
        <f t="shared" si="84"/>
        <v>0.42</v>
      </c>
      <c r="F979" s="207">
        <v>1890.84</v>
      </c>
      <c r="G979" s="207">
        <v>2750.32</v>
      </c>
      <c r="H979" s="207">
        <v>3094.11</v>
      </c>
      <c r="I979" s="214">
        <v>24792</v>
      </c>
      <c r="J979" s="211">
        <f t="shared" si="85"/>
        <v>0.23477272727272727</v>
      </c>
      <c r="K979" s="212">
        <f t="shared" si="86"/>
        <v>0.4</v>
      </c>
      <c r="L979" s="214">
        <v>0</v>
      </c>
      <c r="M979" s="213">
        <v>1983.36</v>
      </c>
      <c r="N979" s="213">
        <v>2231.2800000000002</v>
      </c>
      <c r="O979" s="242">
        <f t="shared" si="87"/>
        <v>0.48089999999997418</v>
      </c>
      <c r="P979" s="242"/>
      <c r="Q979" s="179"/>
      <c r="R979" s="179"/>
      <c r="S979" s="179"/>
      <c r="T979" s="179"/>
      <c r="U979" s="179"/>
      <c r="V979" s="179"/>
      <c r="W979" s="179"/>
      <c r="X979" s="179"/>
      <c r="Y979" s="179"/>
      <c r="Z979" s="179"/>
      <c r="AA979" s="222"/>
      <c r="AB979" s="222"/>
      <c r="AC979" s="222"/>
      <c r="AD979" s="179"/>
      <c r="AE979" s="179"/>
      <c r="AF979" s="179"/>
      <c r="AG979" s="179"/>
      <c r="AH979" s="179"/>
      <c r="AI979" s="179"/>
      <c r="AJ979" s="179"/>
    </row>
    <row r="980" spans="2:36" x14ac:dyDescent="0.3">
      <c r="B980" s="224">
        <v>105700</v>
      </c>
      <c r="C980" s="209">
        <v>34421</v>
      </c>
      <c r="D980" s="206">
        <f t="shared" si="83"/>
        <v>0.32564806054872281</v>
      </c>
      <c r="E980" s="208">
        <f t="shared" si="84"/>
        <v>0.42</v>
      </c>
      <c r="F980" s="207">
        <v>1893.15</v>
      </c>
      <c r="G980" s="207">
        <v>2753.68</v>
      </c>
      <c r="H980" s="207">
        <v>3097.89</v>
      </c>
      <c r="I980" s="214">
        <v>24830</v>
      </c>
      <c r="J980" s="211">
        <f t="shared" si="85"/>
        <v>0.23491012298959318</v>
      </c>
      <c r="K980" s="212">
        <f t="shared" si="86"/>
        <v>0.38</v>
      </c>
      <c r="L980" s="214">
        <v>0</v>
      </c>
      <c r="M980" s="213">
        <v>1986.4</v>
      </c>
      <c r="N980" s="213">
        <v>2234.6999999999998</v>
      </c>
      <c r="O980" s="242">
        <f t="shared" si="87"/>
        <v>0.48090000000000599</v>
      </c>
      <c r="P980" s="242"/>
      <c r="Q980" s="179"/>
      <c r="R980" s="179"/>
      <c r="S980" s="179"/>
      <c r="T980" s="179"/>
      <c r="U980" s="179"/>
      <c r="V980" s="179"/>
      <c r="W980" s="179"/>
      <c r="X980" s="179"/>
      <c r="Y980" s="179"/>
      <c r="Z980" s="179"/>
      <c r="AA980" s="222"/>
      <c r="AB980" s="222"/>
      <c r="AC980" s="222"/>
      <c r="AD980" s="179"/>
      <c r="AE980" s="179"/>
      <c r="AF980" s="179"/>
      <c r="AG980" s="179"/>
      <c r="AH980" s="179"/>
      <c r="AI980" s="179"/>
      <c r="AJ980" s="179"/>
    </row>
    <row r="981" spans="2:36" x14ac:dyDescent="0.3">
      <c r="B981" s="224">
        <v>105800</v>
      </c>
      <c r="C981" s="209">
        <v>34463</v>
      </c>
      <c r="D981" s="206">
        <f t="shared" si="83"/>
        <v>0.32573724007561439</v>
      </c>
      <c r="E981" s="208">
        <f t="shared" si="84"/>
        <v>0.42</v>
      </c>
      <c r="F981" s="207">
        <v>1895.46</v>
      </c>
      <c r="G981" s="207">
        <v>2757.04</v>
      </c>
      <c r="H981" s="207">
        <v>3101.67</v>
      </c>
      <c r="I981" s="214">
        <v>24868</v>
      </c>
      <c r="J981" s="211">
        <f t="shared" si="85"/>
        <v>0.23504725897920606</v>
      </c>
      <c r="K981" s="212">
        <f t="shared" si="86"/>
        <v>0.38</v>
      </c>
      <c r="L981" s="214">
        <v>0</v>
      </c>
      <c r="M981" s="213">
        <v>1989.44</v>
      </c>
      <c r="N981" s="213">
        <v>2238.12</v>
      </c>
      <c r="O981" s="242">
        <f t="shared" si="87"/>
        <v>0.48089999999997418</v>
      </c>
      <c r="P981" s="242"/>
      <c r="Q981" s="179"/>
      <c r="R981" s="179"/>
      <c r="S981" s="179"/>
      <c r="T981" s="179"/>
      <c r="U981" s="179"/>
      <c r="V981" s="179"/>
      <c r="W981" s="179"/>
      <c r="X981" s="179"/>
      <c r="Y981" s="179"/>
      <c r="Z981" s="179"/>
      <c r="AA981" s="222"/>
      <c r="AB981" s="222"/>
      <c r="AC981" s="222"/>
      <c r="AD981" s="179"/>
      <c r="AE981" s="179"/>
      <c r="AF981" s="179"/>
      <c r="AG981" s="179"/>
      <c r="AH981" s="179"/>
      <c r="AI981" s="179"/>
      <c r="AJ981" s="179"/>
    </row>
    <row r="982" spans="2:36" x14ac:dyDescent="0.3">
      <c r="B982" s="224">
        <v>105900</v>
      </c>
      <c r="C982" s="209">
        <v>34505</v>
      </c>
      <c r="D982" s="206">
        <f t="shared" si="83"/>
        <v>0.32582625118035885</v>
      </c>
      <c r="E982" s="208">
        <f t="shared" si="84"/>
        <v>0.42</v>
      </c>
      <c r="F982" s="207">
        <v>1897.77</v>
      </c>
      <c r="G982" s="207">
        <v>2760.4</v>
      </c>
      <c r="H982" s="207">
        <v>3105.45</v>
      </c>
      <c r="I982" s="214">
        <v>24906</v>
      </c>
      <c r="J982" s="211">
        <f t="shared" si="85"/>
        <v>0.23518413597733712</v>
      </c>
      <c r="K982" s="212">
        <f t="shared" si="86"/>
        <v>0.38</v>
      </c>
      <c r="L982" s="214">
        <v>0</v>
      </c>
      <c r="M982" s="213">
        <v>1992.48</v>
      </c>
      <c r="N982" s="213">
        <v>2241.54</v>
      </c>
      <c r="O982" s="242">
        <f t="shared" si="87"/>
        <v>0.48089999999993777</v>
      </c>
      <c r="P982" s="242"/>
      <c r="Q982" s="179"/>
      <c r="R982" s="179"/>
      <c r="S982" s="179"/>
      <c r="T982" s="179"/>
      <c r="U982" s="179"/>
      <c r="V982" s="179"/>
      <c r="W982" s="179"/>
      <c r="X982" s="179"/>
      <c r="Y982" s="179"/>
      <c r="Z982" s="179"/>
      <c r="AA982" s="222"/>
      <c r="AB982" s="222"/>
      <c r="AC982" s="222"/>
      <c r="AD982" s="179"/>
      <c r="AE982" s="179"/>
      <c r="AF982" s="179"/>
      <c r="AG982" s="179"/>
      <c r="AH982" s="179"/>
      <c r="AI982" s="179"/>
      <c r="AJ982" s="179"/>
    </row>
    <row r="983" spans="2:36" x14ac:dyDescent="0.3">
      <c r="B983" s="224">
        <v>106000</v>
      </c>
      <c r="C983" s="209">
        <v>34547</v>
      </c>
      <c r="D983" s="206">
        <f t="shared" si="83"/>
        <v>0.32591509433962262</v>
      </c>
      <c r="E983" s="208">
        <f t="shared" si="84"/>
        <v>0.42</v>
      </c>
      <c r="F983" s="207">
        <v>1900.08</v>
      </c>
      <c r="G983" s="207">
        <v>2763.76</v>
      </c>
      <c r="H983" s="207">
        <v>3109.23</v>
      </c>
      <c r="I983" s="214">
        <v>24944</v>
      </c>
      <c r="J983" s="211">
        <f t="shared" si="85"/>
        <v>0.23532075471698113</v>
      </c>
      <c r="K983" s="212">
        <f t="shared" si="86"/>
        <v>0.38</v>
      </c>
      <c r="L983" s="214">
        <v>0</v>
      </c>
      <c r="M983" s="213">
        <v>1995.52</v>
      </c>
      <c r="N983" s="213">
        <v>2244.96</v>
      </c>
      <c r="O983" s="242">
        <f t="shared" si="87"/>
        <v>0.48090000000005145</v>
      </c>
      <c r="P983" s="242"/>
      <c r="Q983" s="179"/>
      <c r="R983" s="179"/>
      <c r="S983" s="179"/>
      <c r="T983" s="179"/>
      <c r="U983" s="179"/>
      <c r="V983" s="179"/>
      <c r="W983" s="179"/>
      <c r="X983" s="179"/>
      <c r="Y983" s="179"/>
      <c r="Z983" s="179"/>
      <c r="AA983" s="222"/>
      <c r="AB983" s="222"/>
      <c r="AC983" s="222"/>
      <c r="AD983" s="179"/>
      <c r="AE983" s="179"/>
      <c r="AF983" s="179"/>
      <c r="AG983" s="179"/>
      <c r="AH983" s="179"/>
      <c r="AI983" s="179"/>
      <c r="AJ983" s="179"/>
    </row>
    <row r="984" spans="2:36" x14ac:dyDescent="0.3">
      <c r="B984" s="224">
        <v>106100</v>
      </c>
      <c r="C984" s="209">
        <v>34589</v>
      </c>
      <c r="D984" s="206">
        <f t="shared" ref="D984:D1047" si="88">C984/B984</f>
        <v>0.32600377002827519</v>
      </c>
      <c r="E984" s="208">
        <f t="shared" ref="E984:E1047" si="89">(C984-C983)/(B984-B983)</f>
        <v>0.42</v>
      </c>
      <c r="F984" s="207">
        <v>1902.39</v>
      </c>
      <c r="G984" s="207">
        <v>2767.12</v>
      </c>
      <c r="H984" s="207">
        <v>3113.01</v>
      </c>
      <c r="I984" s="214">
        <v>24982</v>
      </c>
      <c r="J984" s="211">
        <f t="shared" si="85"/>
        <v>0.23545711592836946</v>
      </c>
      <c r="K984" s="212">
        <f t="shared" si="86"/>
        <v>0.38</v>
      </c>
      <c r="L984" s="214">
        <v>0</v>
      </c>
      <c r="M984" s="213">
        <v>1998.56</v>
      </c>
      <c r="N984" s="213">
        <v>2248.38</v>
      </c>
      <c r="O984" s="242">
        <f t="shared" si="87"/>
        <v>0.48090000000001509</v>
      </c>
      <c r="P984" s="242"/>
      <c r="Q984" s="179"/>
      <c r="R984" s="179"/>
      <c r="S984" s="179"/>
      <c r="T984" s="179"/>
      <c r="U984" s="179"/>
      <c r="V984" s="179"/>
      <c r="W984" s="179"/>
      <c r="X984" s="179"/>
      <c r="Y984" s="179"/>
      <c r="Z984" s="179"/>
      <c r="AA984" s="222"/>
      <c r="AB984" s="222"/>
      <c r="AC984" s="222"/>
      <c r="AD984" s="179"/>
      <c r="AE984" s="179"/>
      <c r="AF984" s="179"/>
      <c r="AG984" s="179"/>
      <c r="AH984" s="179"/>
      <c r="AI984" s="179"/>
      <c r="AJ984" s="179"/>
    </row>
    <row r="985" spans="2:36" x14ac:dyDescent="0.3">
      <c r="B985" s="224">
        <v>106200</v>
      </c>
      <c r="C985" s="209">
        <v>34631</v>
      </c>
      <c r="D985" s="206">
        <f t="shared" si="88"/>
        <v>0.32609227871939739</v>
      </c>
      <c r="E985" s="208">
        <f t="shared" si="89"/>
        <v>0.42</v>
      </c>
      <c r="F985" s="207">
        <v>1904.7</v>
      </c>
      <c r="G985" s="207">
        <v>2770.48</v>
      </c>
      <c r="H985" s="207">
        <v>3116.79</v>
      </c>
      <c r="I985" s="214">
        <v>25020</v>
      </c>
      <c r="J985" s="211">
        <f t="shared" si="85"/>
        <v>0.23559322033898306</v>
      </c>
      <c r="K985" s="212">
        <f t="shared" si="86"/>
        <v>0.38</v>
      </c>
      <c r="L985" s="214">
        <v>0</v>
      </c>
      <c r="M985" s="213">
        <v>2001.6</v>
      </c>
      <c r="N985" s="213">
        <v>2251.8000000000002</v>
      </c>
      <c r="O985" s="242">
        <f t="shared" si="87"/>
        <v>0.48089999999997418</v>
      </c>
      <c r="P985" s="242"/>
      <c r="Q985" s="179"/>
      <c r="R985" s="179"/>
      <c r="S985" s="179"/>
      <c r="T985" s="179"/>
      <c r="U985" s="179"/>
      <c r="V985" s="179"/>
      <c r="W985" s="179"/>
      <c r="X985" s="179"/>
      <c r="Y985" s="179"/>
      <c r="Z985" s="179"/>
      <c r="AA985" s="222"/>
      <c r="AB985" s="222"/>
      <c r="AC985" s="222"/>
      <c r="AD985" s="179"/>
      <c r="AE985" s="179"/>
      <c r="AF985" s="179"/>
      <c r="AG985" s="179"/>
      <c r="AH985" s="179"/>
      <c r="AI985" s="179"/>
      <c r="AJ985" s="179"/>
    </row>
    <row r="986" spans="2:36" x14ac:dyDescent="0.3">
      <c r="B986" s="224">
        <v>106300</v>
      </c>
      <c r="C986" s="209">
        <v>34673</v>
      </c>
      <c r="D986" s="206">
        <f t="shared" si="88"/>
        <v>0.32618062088428973</v>
      </c>
      <c r="E986" s="208">
        <f t="shared" si="89"/>
        <v>0.42</v>
      </c>
      <c r="F986" s="207">
        <v>1907.01</v>
      </c>
      <c r="G986" s="207">
        <v>2773.84</v>
      </c>
      <c r="H986" s="207">
        <v>3120.57</v>
      </c>
      <c r="I986" s="214">
        <v>25058</v>
      </c>
      <c r="J986" s="211">
        <f t="shared" si="85"/>
        <v>0.23572906867356538</v>
      </c>
      <c r="K986" s="212">
        <f t="shared" si="86"/>
        <v>0.38</v>
      </c>
      <c r="L986" s="214">
        <v>0</v>
      </c>
      <c r="M986" s="213">
        <v>2004.64</v>
      </c>
      <c r="N986" s="213">
        <v>2255.2199999999998</v>
      </c>
      <c r="O986" s="242">
        <f t="shared" si="87"/>
        <v>0.48090000000001965</v>
      </c>
      <c r="P986" s="242"/>
      <c r="Q986" s="179"/>
      <c r="R986" s="179"/>
      <c r="S986" s="179"/>
      <c r="T986" s="179"/>
      <c r="U986" s="179"/>
      <c r="V986" s="179"/>
      <c r="W986" s="179"/>
      <c r="X986" s="179"/>
      <c r="Y986" s="179"/>
      <c r="Z986" s="179"/>
      <c r="AA986" s="222"/>
      <c r="AB986" s="222"/>
      <c r="AC986" s="222"/>
      <c r="AD986" s="179"/>
      <c r="AE986" s="179"/>
      <c r="AF986" s="179"/>
      <c r="AG986" s="179"/>
      <c r="AH986" s="179"/>
      <c r="AI986" s="179"/>
      <c r="AJ986" s="179"/>
    </row>
    <row r="987" spans="2:36" x14ac:dyDescent="0.3">
      <c r="B987" s="224">
        <v>106400</v>
      </c>
      <c r="C987" s="209">
        <v>34715</v>
      </c>
      <c r="D987" s="206">
        <f t="shared" si="88"/>
        <v>0.32626879699248118</v>
      </c>
      <c r="E987" s="208">
        <f t="shared" si="89"/>
        <v>0.42</v>
      </c>
      <c r="F987" s="207">
        <v>1909.32</v>
      </c>
      <c r="G987" s="207">
        <v>2777.2</v>
      </c>
      <c r="H987" s="207">
        <v>3124.35</v>
      </c>
      <c r="I987" s="214">
        <v>25096</v>
      </c>
      <c r="J987" s="211">
        <f t="shared" si="85"/>
        <v>0.23586466165413533</v>
      </c>
      <c r="K987" s="212">
        <f t="shared" si="86"/>
        <v>0.38</v>
      </c>
      <c r="L987" s="214">
        <v>0</v>
      </c>
      <c r="M987" s="213">
        <v>2007.68</v>
      </c>
      <c r="N987" s="213">
        <v>2258.64</v>
      </c>
      <c r="O987" s="242">
        <f t="shared" si="87"/>
        <v>0.48089999999997873</v>
      </c>
      <c r="P987" s="242"/>
      <c r="Q987" s="179"/>
      <c r="R987" s="179"/>
      <c r="S987" s="179"/>
      <c r="T987" s="179"/>
      <c r="U987" s="179"/>
      <c r="V987" s="179"/>
      <c r="W987" s="179"/>
      <c r="X987" s="179"/>
      <c r="Y987" s="179"/>
      <c r="Z987" s="179"/>
      <c r="AA987" s="222"/>
      <c r="AB987" s="222"/>
      <c r="AC987" s="222"/>
      <c r="AD987" s="179"/>
      <c r="AE987" s="179"/>
      <c r="AF987" s="179"/>
      <c r="AG987" s="179"/>
      <c r="AH987" s="179"/>
      <c r="AI987" s="179"/>
      <c r="AJ987" s="179"/>
    </row>
    <row r="988" spans="2:36" x14ac:dyDescent="0.3">
      <c r="B988" s="224">
        <v>106500</v>
      </c>
      <c r="C988" s="209">
        <v>34757</v>
      </c>
      <c r="D988" s="206">
        <f t="shared" si="88"/>
        <v>0.32635680751173707</v>
      </c>
      <c r="E988" s="208">
        <f t="shared" si="89"/>
        <v>0.42</v>
      </c>
      <c r="F988" s="207">
        <v>1911.63</v>
      </c>
      <c r="G988" s="207">
        <v>2780.56</v>
      </c>
      <c r="H988" s="207">
        <v>3128.13</v>
      </c>
      <c r="I988" s="214">
        <v>25136</v>
      </c>
      <c r="J988" s="211">
        <f t="shared" si="85"/>
        <v>0.236018779342723</v>
      </c>
      <c r="K988" s="212">
        <f t="shared" si="86"/>
        <v>0.4</v>
      </c>
      <c r="L988" s="214">
        <v>0</v>
      </c>
      <c r="M988" s="213">
        <v>2010.88</v>
      </c>
      <c r="N988" s="213">
        <v>2262.2399999999998</v>
      </c>
      <c r="O988" s="242">
        <f t="shared" si="87"/>
        <v>0.48089999999995142</v>
      </c>
      <c r="P988" s="242"/>
      <c r="Q988" s="179"/>
      <c r="R988" s="179"/>
      <c r="S988" s="179"/>
      <c r="T988" s="179"/>
      <c r="U988" s="179"/>
      <c r="V988" s="179"/>
      <c r="W988" s="179"/>
      <c r="X988" s="179"/>
      <c r="Y988" s="179"/>
      <c r="Z988" s="179"/>
      <c r="AA988" s="222"/>
      <c r="AB988" s="222"/>
      <c r="AC988" s="222"/>
      <c r="AD988" s="179"/>
      <c r="AE988" s="179"/>
      <c r="AF988" s="179"/>
      <c r="AG988" s="179"/>
      <c r="AH988" s="179"/>
      <c r="AI988" s="179"/>
      <c r="AJ988" s="179"/>
    </row>
    <row r="989" spans="2:36" x14ac:dyDescent="0.3">
      <c r="B989" s="224">
        <v>106600</v>
      </c>
      <c r="C989" s="209">
        <v>34799</v>
      </c>
      <c r="D989" s="206">
        <f t="shared" si="88"/>
        <v>0.32644465290806757</v>
      </c>
      <c r="E989" s="208">
        <f t="shared" si="89"/>
        <v>0.42</v>
      </c>
      <c r="F989" s="207">
        <v>1913.94</v>
      </c>
      <c r="G989" s="207">
        <v>2783.92</v>
      </c>
      <c r="H989" s="207">
        <v>3131.91</v>
      </c>
      <c r="I989" s="214">
        <v>25174</v>
      </c>
      <c r="J989" s="211">
        <f t="shared" si="85"/>
        <v>0.23615384615384616</v>
      </c>
      <c r="K989" s="212">
        <f t="shared" si="86"/>
        <v>0.38</v>
      </c>
      <c r="L989" s="214">
        <v>0</v>
      </c>
      <c r="M989" s="213">
        <v>2013.92</v>
      </c>
      <c r="N989" s="213">
        <v>2265.66</v>
      </c>
      <c r="O989" s="242">
        <f t="shared" si="87"/>
        <v>0.480900000000056</v>
      </c>
      <c r="P989" s="242"/>
      <c r="Q989" s="179"/>
      <c r="R989" s="179"/>
      <c r="S989" s="179"/>
      <c r="T989" s="179"/>
      <c r="U989" s="179"/>
      <c r="V989" s="179"/>
      <c r="W989" s="179"/>
      <c r="X989" s="179"/>
      <c r="Y989" s="179"/>
      <c r="Z989" s="179"/>
      <c r="AA989" s="222"/>
      <c r="AB989" s="222"/>
      <c r="AC989" s="222"/>
      <c r="AD989" s="179"/>
      <c r="AE989" s="179"/>
      <c r="AF989" s="179"/>
      <c r="AG989" s="179"/>
      <c r="AH989" s="179"/>
      <c r="AI989" s="179"/>
      <c r="AJ989" s="179"/>
    </row>
    <row r="990" spans="2:36" x14ac:dyDescent="0.3">
      <c r="B990" s="224">
        <v>106700</v>
      </c>
      <c r="C990" s="209">
        <v>34841</v>
      </c>
      <c r="D990" s="206">
        <f t="shared" si="88"/>
        <v>0.3265323336457357</v>
      </c>
      <c r="E990" s="208">
        <f t="shared" si="89"/>
        <v>0.42</v>
      </c>
      <c r="F990" s="207">
        <v>1916.25</v>
      </c>
      <c r="G990" s="207">
        <v>2787.28</v>
      </c>
      <c r="H990" s="207">
        <v>3135.69</v>
      </c>
      <c r="I990" s="214">
        <v>25212</v>
      </c>
      <c r="J990" s="211">
        <f t="shared" si="85"/>
        <v>0.23628865979381444</v>
      </c>
      <c r="K990" s="212">
        <f t="shared" si="86"/>
        <v>0.38</v>
      </c>
      <c r="L990" s="214">
        <v>0</v>
      </c>
      <c r="M990" s="213">
        <v>2016.96</v>
      </c>
      <c r="N990" s="213">
        <v>2269.08</v>
      </c>
      <c r="O990" s="242">
        <f t="shared" si="87"/>
        <v>0.4809000000000242</v>
      </c>
      <c r="P990" s="242"/>
      <c r="Q990" s="179"/>
      <c r="R990" s="179"/>
      <c r="S990" s="179"/>
      <c r="T990" s="179"/>
      <c r="U990" s="179"/>
      <c r="V990" s="179"/>
      <c r="W990" s="179"/>
      <c r="X990" s="179"/>
      <c r="Y990" s="179"/>
      <c r="Z990" s="179"/>
      <c r="AA990" s="222"/>
      <c r="AB990" s="222"/>
      <c r="AC990" s="222"/>
      <c r="AD990" s="179"/>
      <c r="AE990" s="179"/>
      <c r="AF990" s="179"/>
      <c r="AG990" s="179"/>
      <c r="AH990" s="179"/>
      <c r="AI990" s="179"/>
      <c r="AJ990" s="179"/>
    </row>
    <row r="991" spans="2:36" x14ac:dyDescent="0.3">
      <c r="B991" s="224">
        <v>106800</v>
      </c>
      <c r="C991" s="209">
        <v>34883</v>
      </c>
      <c r="D991" s="206">
        <f t="shared" si="88"/>
        <v>0.32661985018726591</v>
      </c>
      <c r="E991" s="208">
        <f t="shared" si="89"/>
        <v>0.42</v>
      </c>
      <c r="F991" s="207">
        <v>1918.56</v>
      </c>
      <c r="G991" s="207">
        <v>2790.64</v>
      </c>
      <c r="H991" s="207">
        <v>3139.47</v>
      </c>
      <c r="I991" s="214">
        <v>25250</v>
      </c>
      <c r="J991" s="211">
        <f t="shared" si="85"/>
        <v>0.23642322097378277</v>
      </c>
      <c r="K991" s="212">
        <f t="shared" si="86"/>
        <v>0.38</v>
      </c>
      <c r="L991" s="214">
        <v>0</v>
      </c>
      <c r="M991" s="213">
        <v>2020</v>
      </c>
      <c r="N991" s="213">
        <v>2272.5</v>
      </c>
      <c r="O991" s="242">
        <f t="shared" si="87"/>
        <v>0.48089999999998784</v>
      </c>
      <c r="P991" s="242"/>
      <c r="Q991" s="179"/>
      <c r="R991" s="179"/>
      <c r="S991" s="179"/>
      <c r="T991" s="179"/>
      <c r="U991" s="179"/>
      <c r="V991" s="179"/>
      <c r="W991" s="179"/>
      <c r="X991" s="179"/>
      <c r="Y991" s="179"/>
      <c r="Z991" s="179"/>
      <c r="AA991" s="222"/>
      <c r="AB991" s="222"/>
      <c r="AC991" s="222"/>
      <c r="AD991" s="179"/>
      <c r="AE991" s="179"/>
      <c r="AF991" s="179"/>
      <c r="AG991" s="179"/>
      <c r="AH991" s="179"/>
      <c r="AI991" s="179"/>
      <c r="AJ991" s="179"/>
    </row>
    <row r="992" spans="2:36" x14ac:dyDescent="0.3">
      <c r="B992" s="224">
        <v>106900</v>
      </c>
      <c r="C992" s="209">
        <v>34925</v>
      </c>
      <c r="D992" s="206">
        <f t="shared" si="88"/>
        <v>0.32670720299345185</v>
      </c>
      <c r="E992" s="208">
        <f t="shared" si="89"/>
        <v>0.42</v>
      </c>
      <c r="F992" s="207">
        <v>1920.87</v>
      </c>
      <c r="G992" s="207">
        <v>2794</v>
      </c>
      <c r="H992" s="207">
        <v>3143.25</v>
      </c>
      <c r="I992" s="214">
        <v>25288</v>
      </c>
      <c r="J992" s="211">
        <f t="shared" si="85"/>
        <v>0.23655753040224509</v>
      </c>
      <c r="K992" s="212">
        <f t="shared" si="86"/>
        <v>0.38</v>
      </c>
      <c r="L992" s="214">
        <v>0</v>
      </c>
      <c r="M992" s="213">
        <v>2023.04</v>
      </c>
      <c r="N992" s="213">
        <v>2275.92</v>
      </c>
      <c r="O992" s="242">
        <f t="shared" si="87"/>
        <v>0.48090000000002875</v>
      </c>
      <c r="P992" s="242"/>
      <c r="Q992" s="179"/>
      <c r="R992" s="179"/>
      <c r="S992" s="179"/>
      <c r="T992" s="179"/>
      <c r="U992" s="179"/>
      <c r="V992" s="179"/>
      <c r="W992" s="179"/>
      <c r="X992" s="179"/>
      <c r="Y992" s="179"/>
      <c r="Z992" s="179"/>
      <c r="AA992" s="222"/>
      <c r="AB992" s="222"/>
      <c r="AC992" s="222"/>
      <c r="AD992" s="179"/>
      <c r="AE992" s="179"/>
      <c r="AF992" s="179"/>
      <c r="AG992" s="179"/>
      <c r="AH992" s="179"/>
      <c r="AI992" s="179"/>
      <c r="AJ992" s="179"/>
    </row>
    <row r="993" spans="2:36" x14ac:dyDescent="0.3">
      <c r="B993" s="224">
        <v>107000</v>
      </c>
      <c r="C993" s="209">
        <v>34967</v>
      </c>
      <c r="D993" s="206">
        <f t="shared" si="88"/>
        <v>0.32679439252336451</v>
      </c>
      <c r="E993" s="208">
        <f t="shared" si="89"/>
        <v>0.42</v>
      </c>
      <c r="F993" s="207">
        <v>1923.18</v>
      </c>
      <c r="G993" s="207">
        <v>2797.36</v>
      </c>
      <c r="H993" s="207">
        <v>3147.03</v>
      </c>
      <c r="I993" s="214">
        <v>25326</v>
      </c>
      <c r="J993" s="211">
        <f t="shared" si="85"/>
        <v>0.23669158878504673</v>
      </c>
      <c r="K993" s="212">
        <f t="shared" si="86"/>
        <v>0.38</v>
      </c>
      <c r="L993" s="214">
        <v>0</v>
      </c>
      <c r="M993" s="213">
        <v>2026.08</v>
      </c>
      <c r="N993" s="213">
        <v>2279.34</v>
      </c>
      <c r="O993" s="242">
        <f t="shared" si="87"/>
        <v>0.48089999999999233</v>
      </c>
      <c r="P993" s="242"/>
      <c r="Q993" s="179"/>
      <c r="R993" s="179"/>
      <c r="S993" s="179"/>
      <c r="T993" s="179"/>
      <c r="U993" s="179"/>
      <c r="V993" s="179"/>
      <c r="W993" s="179"/>
      <c r="X993" s="179"/>
      <c r="Y993" s="179"/>
      <c r="Z993" s="179"/>
      <c r="AA993" s="222"/>
      <c r="AB993" s="222"/>
      <c r="AC993" s="222"/>
      <c r="AD993" s="179"/>
      <c r="AE993" s="179"/>
      <c r="AF993" s="179"/>
      <c r="AG993" s="179"/>
      <c r="AH993" s="179"/>
      <c r="AI993" s="179"/>
      <c r="AJ993" s="179"/>
    </row>
    <row r="994" spans="2:36" x14ac:dyDescent="0.3">
      <c r="B994" s="224">
        <v>107100</v>
      </c>
      <c r="C994" s="209">
        <v>35009</v>
      </c>
      <c r="D994" s="206">
        <f t="shared" si="88"/>
        <v>0.32688141923436043</v>
      </c>
      <c r="E994" s="208">
        <f t="shared" si="89"/>
        <v>0.42</v>
      </c>
      <c r="F994" s="207">
        <v>1925.49</v>
      </c>
      <c r="G994" s="207">
        <v>2800.72</v>
      </c>
      <c r="H994" s="207">
        <v>3150.81</v>
      </c>
      <c r="I994" s="214">
        <v>25366</v>
      </c>
      <c r="J994" s="211">
        <f t="shared" si="85"/>
        <v>0.23684407096171803</v>
      </c>
      <c r="K994" s="212">
        <f t="shared" si="86"/>
        <v>0.4</v>
      </c>
      <c r="L994" s="214">
        <v>0</v>
      </c>
      <c r="M994" s="213">
        <v>2029.28</v>
      </c>
      <c r="N994" s="213">
        <v>2282.94</v>
      </c>
      <c r="O994" s="242">
        <f t="shared" si="87"/>
        <v>0.48089999999995142</v>
      </c>
      <c r="P994" s="242"/>
      <c r="Q994" s="179"/>
      <c r="R994" s="179"/>
      <c r="S994" s="179"/>
      <c r="T994" s="179"/>
      <c r="U994" s="179"/>
      <c r="V994" s="179"/>
      <c r="W994" s="179"/>
      <c r="X994" s="179"/>
      <c r="Y994" s="179"/>
      <c r="Z994" s="179"/>
      <c r="AA994" s="222"/>
      <c r="AB994" s="222"/>
      <c r="AC994" s="222"/>
      <c r="AD994" s="179"/>
      <c r="AE994" s="179"/>
      <c r="AF994" s="179"/>
      <c r="AG994" s="179"/>
      <c r="AH994" s="179"/>
      <c r="AI994" s="179"/>
      <c r="AJ994" s="179"/>
    </row>
    <row r="995" spans="2:36" x14ac:dyDescent="0.3">
      <c r="B995" s="224">
        <v>107200</v>
      </c>
      <c r="C995" s="209">
        <v>35051</v>
      </c>
      <c r="D995" s="206">
        <f t="shared" si="88"/>
        <v>0.32696828358208957</v>
      </c>
      <c r="E995" s="208">
        <f t="shared" si="89"/>
        <v>0.42</v>
      </c>
      <c r="F995" s="207">
        <v>1927.8</v>
      </c>
      <c r="G995" s="207">
        <v>2804.08</v>
      </c>
      <c r="H995" s="207">
        <v>3154.59</v>
      </c>
      <c r="I995" s="214">
        <v>25404</v>
      </c>
      <c r="J995" s="211">
        <f t="shared" si="85"/>
        <v>0.23697761194029851</v>
      </c>
      <c r="K995" s="212">
        <f t="shared" si="86"/>
        <v>0.38</v>
      </c>
      <c r="L995" s="214">
        <v>0</v>
      </c>
      <c r="M995" s="213">
        <v>2032.32</v>
      </c>
      <c r="N995" s="213">
        <v>2286.36</v>
      </c>
      <c r="O995" s="242">
        <f t="shared" si="87"/>
        <v>0.48089999999999689</v>
      </c>
      <c r="P995" s="242"/>
      <c r="Q995" s="179"/>
      <c r="R995" s="179"/>
      <c r="S995" s="179"/>
      <c r="T995" s="179"/>
      <c r="U995" s="179"/>
      <c r="V995" s="179"/>
      <c r="W995" s="179"/>
      <c r="X995" s="179"/>
      <c r="Y995" s="179"/>
      <c r="Z995" s="179"/>
      <c r="AA995" s="222"/>
      <c r="AB995" s="222"/>
      <c r="AC995" s="222"/>
      <c r="AD995" s="179"/>
      <c r="AE995" s="179"/>
      <c r="AF995" s="179"/>
      <c r="AG995" s="179"/>
      <c r="AH995" s="179"/>
      <c r="AI995" s="179"/>
      <c r="AJ995" s="179"/>
    </row>
    <row r="996" spans="2:36" x14ac:dyDescent="0.3">
      <c r="B996" s="224">
        <v>107300</v>
      </c>
      <c r="C996" s="209">
        <v>35093</v>
      </c>
      <c r="D996" s="206">
        <f t="shared" si="88"/>
        <v>0.32705498602050326</v>
      </c>
      <c r="E996" s="208">
        <f t="shared" si="89"/>
        <v>0.42</v>
      </c>
      <c r="F996" s="207">
        <v>1930.11</v>
      </c>
      <c r="G996" s="207">
        <v>2807.44</v>
      </c>
      <c r="H996" s="207">
        <v>3158.37</v>
      </c>
      <c r="I996" s="214">
        <v>25442</v>
      </c>
      <c r="J996" s="211">
        <f t="shared" si="85"/>
        <v>0.23711090400745574</v>
      </c>
      <c r="K996" s="212">
        <f t="shared" si="86"/>
        <v>0.38</v>
      </c>
      <c r="L996" s="214">
        <v>0</v>
      </c>
      <c r="M996" s="213">
        <v>2035.36</v>
      </c>
      <c r="N996" s="213">
        <v>2289.7800000000002</v>
      </c>
      <c r="O996" s="242">
        <f t="shared" si="87"/>
        <v>0.48090000000002875</v>
      </c>
      <c r="P996" s="242"/>
      <c r="Q996" s="179"/>
      <c r="R996" s="179"/>
      <c r="S996" s="179"/>
      <c r="T996" s="179"/>
      <c r="U996" s="179"/>
      <c r="V996" s="179"/>
      <c r="W996" s="179"/>
      <c r="X996" s="179"/>
      <c r="Y996" s="179"/>
      <c r="Z996" s="179"/>
      <c r="AA996" s="222"/>
      <c r="AB996" s="222"/>
      <c r="AC996" s="222"/>
      <c r="AD996" s="179"/>
      <c r="AE996" s="179"/>
      <c r="AF996" s="179"/>
      <c r="AG996" s="179"/>
      <c r="AH996" s="179"/>
      <c r="AI996" s="179"/>
      <c r="AJ996" s="179"/>
    </row>
    <row r="997" spans="2:36" x14ac:dyDescent="0.3">
      <c r="B997" s="224">
        <v>107400</v>
      </c>
      <c r="C997" s="209">
        <v>35135</v>
      </c>
      <c r="D997" s="206">
        <f t="shared" si="88"/>
        <v>0.32714152700186222</v>
      </c>
      <c r="E997" s="208">
        <f t="shared" si="89"/>
        <v>0.42</v>
      </c>
      <c r="F997" s="207">
        <v>1932.42</v>
      </c>
      <c r="G997" s="207">
        <v>2810.8</v>
      </c>
      <c r="H997" s="207">
        <v>3162.15</v>
      </c>
      <c r="I997" s="214">
        <v>25480</v>
      </c>
      <c r="J997" s="211">
        <f t="shared" si="85"/>
        <v>0.237243947858473</v>
      </c>
      <c r="K997" s="212">
        <f t="shared" si="86"/>
        <v>0.38</v>
      </c>
      <c r="L997" s="214">
        <v>0</v>
      </c>
      <c r="M997" s="213">
        <v>2038.4</v>
      </c>
      <c r="N997" s="213">
        <v>2293.1999999999998</v>
      </c>
      <c r="O997" s="242">
        <f t="shared" si="87"/>
        <v>0.48090000000000144</v>
      </c>
      <c r="P997" s="242"/>
      <c r="Q997" s="179"/>
      <c r="R997" s="179"/>
      <c r="S997" s="179"/>
      <c r="T997" s="179"/>
      <c r="U997" s="179"/>
      <c r="V997" s="179"/>
      <c r="W997" s="179"/>
      <c r="X997" s="179"/>
      <c r="Y997" s="179"/>
      <c r="Z997" s="179"/>
      <c r="AA997" s="222"/>
      <c r="AB997" s="222"/>
      <c r="AC997" s="222"/>
      <c r="AD997" s="179"/>
      <c r="AE997" s="179"/>
      <c r="AF997" s="179"/>
      <c r="AG997" s="179"/>
      <c r="AH997" s="179"/>
      <c r="AI997" s="179"/>
      <c r="AJ997" s="179"/>
    </row>
    <row r="998" spans="2:36" x14ac:dyDescent="0.3">
      <c r="B998" s="224">
        <v>107500</v>
      </c>
      <c r="C998" s="209">
        <v>35177</v>
      </c>
      <c r="D998" s="206">
        <f t="shared" si="88"/>
        <v>0.3272279069767442</v>
      </c>
      <c r="E998" s="208">
        <f t="shared" si="89"/>
        <v>0.42</v>
      </c>
      <c r="F998" s="207">
        <v>1934.73</v>
      </c>
      <c r="G998" s="207">
        <v>2814.16</v>
      </c>
      <c r="H998" s="207">
        <v>3165.93</v>
      </c>
      <c r="I998" s="214">
        <v>25520</v>
      </c>
      <c r="J998" s="211">
        <f t="shared" si="85"/>
        <v>0.23739534883720931</v>
      </c>
      <c r="K998" s="212">
        <f t="shared" si="86"/>
        <v>0.4</v>
      </c>
      <c r="L998" s="214">
        <v>0</v>
      </c>
      <c r="M998" s="213">
        <v>2041.6</v>
      </c>
      <c r="N998" s="213">
        <v>2296.8000000000002</v>
      </c>
      <c r="O998" s="242">
        <f t="shared" si="87"/>
        <v>0.4809000000000333</v>
      </c>
      <c r="P998" s="242"/>
      <c r="Q998" s="179"/>
      <c r="R998" s="179"/>
      <c r="S998" s="179"/>
      <c r="T998" s="179"/>
      <c r="U998" s="179"/>
      <c r="V998" s="179"/>
      <c r="W998" s="179"/>
      <c r="X998" s="179"/>
      <c r="Y998" s="179"/>
      <c r="Z998" s="179"/>
      <c r="AA998" s="222"/>
      <c r="AB998" s="222"/>
      <c r="AC998" s="222"/>
      <c r="AD998" s="179"/>
      <c r="AE998" s="179"/>
      <c r="AF998" s="179"/>
      <c r="AG998" s="179"/>
      <c r="AH998" s="179"/>
      <c r="AI998" s="179"/>
      <c r="AJ998" s="179"/>
    </row>
    <row r="999" spans="2:36" x14ac:dyDescent="0.3">
      <c r="B999" s="224">
        <v>107600</v>
      </c>
      <c r="C999" s="209">
        <v>35219</v>
      </c>
      <c r="D999" s="206">
        <f t="shared" si="88"/>
        <v>0.32731412639405205</v>
      </c>
      <c r="E999" s="208">
        <f t="shared" si="89"/>
        <v>0.42</v>
      </c>
      <c r="F999" s="207">
        <v>1937.04</v>
      </c>
      <c r="G999" s="207">
        <v>2817.52</v>
      </c>
      <c r="H999" s="207">
        <v>3169.71</v>
      </c>
      <c r="I999" s="214">
        <v>25558</v>
      </c>
      <c r="J999" s="211">
        <f t="shared" si="85"/>
        <v>0.2375278810408922</v>
      </c>
      <c r="K999" s="212">
        <f t="shared" si="86"/>
        <v>0.38</v>
      </c>
      <c r="L999" s="214">
        <v>0</v>
      </c>
      <c r="M999" s="213">
        <v>2044.64</v>
      </c>
      <c r="N999" s="213">
        <v>2300.2199999999998</v>
      </c>
      <c r="O999" s="242">
        <f t="shared" si="87"/>
        <v>0.48090000000000144</v>
      </c>
      <c r="P999" s="242"/>
      <c r="Q999" s="179"/>
      <c r="R999" s="179"/>
      <c r="S999" s="179"/>
      <c r="T999" s="179"/>
      <c r="U999" s="179"/>
      <c r="V999" s="179"/>
      <c r="W999" s="179"/>
      <c r="X999" s="179"/>
      <c r="Y999" s="179"/>
      <c r="Z999" s="179"/>
      <c r="AA999" s="222"/>
      <c r="AB999" s="222"/>
      <c r="AC999" s="222"/>
      <c r="AD999" s="179"/>
      <c r="AE999" s="179"/>
      <c r="AF999" s="179"/>
      <c r="AG999" s="179"/>
      <c r="AH999" s="179"/>
      <c r="AI999" s="179"/>
      <c r="AJ999" s="179"/>
    </row>
    <row r="1000" spans="2:36" x14ac:dyDescent="0.3">
      <c r="B1000" s="224">
        <v>107700</v>
      </c>
      <c r="C1000" s="209">
        <v>35261</v>
      </c>
      <c r="D1000" s="206">
        <f t="shared" si="88"/>
        <v>0.32740018570102136</v>
      </c>
      <c r="E1000" s="208">
        <f t="shared" si="89"/>
        <v>0.42</v>
      </c>
      <c r="F1000" s="207">
        <v>1939.35</v>
      </c>
      <c r="G1000" s="207">
        <v>2820.88</v>
      </c>
      <c r="H1000" s="207">
        <v>3173.49</v>
      </c>
      <c r="I1000" s="214">
        <v>25596</v>
      </c>
      <c r="J1000" s="211">
        <f t="shared" si="85"/>
        <v>0.23766016713091923</v>
      </c>
      <c r="K1000" s="212">
        <f t="shared" si="86"/>
        <v>0.38</v>
      </c>
      <c r="L1000" s="214">
        <v>0</v>
      </c>
      <c r="M1000" s="213">
        <v>2047.68</v>
      </c>
      <c r="N1000" s="213">
        <v>2303.64</v>
      </c>
      <c r="O1000" s="242">
        <f t="shared" si="87"/>
        <v>0.48089999999996508</v>
      </c>
      <c r="P1000" s="242"/>
      <c r="Q1000" s="179"/>
      <c r="R1000" s="179"/>
      <c r="S1000" s="179"/>
      <c r="T1000" s="179"/>
      <c r="U1000" s="179"/>
      <c r="V1000" s="179"/>
      <c r="W1000" s="179"/>
      <c r="X1000" s="179"/>
      <c r="Y1000" s="179"/>
      <c r="Z1000" s="179"/>
      <c r="AA1000" s="222"/>
      <c r="AB1000" s="222"/>
      <c r="AC1000" s="222"/>
      <c r="AD1000" s="179"/>
      <c r="AE1000" s="179"/>
      <c r="AF1000" s="179"/>
      <c r="AG1000" s="179"/>
      <c r="AH1000" s="179"/>
      <c r="AI1000" s="179"/>
      <c r="AJ1000" s="179"/>
    </row>
    <row r="1001" spans="2:36" x14ac:dyDescent="0.3">
      <c r="B1001" s="224">
        <v>107800</v>
      </c>
      <c r="C1001" s="209">
        <v>35303</v>
      </c>
      <c r="D1001" s="206">
        <f t="shared" si="88"/>
        <v>0.32748608534322821</v>
      </c>
      <c r="E1001" s="208">
        <f t="shared" si="89"/>
        <v>0.42</v>
      </c>
      <c r="F1001" s="207">
        <v>1941.66</v>
      </c>
      <c r="G1001" s="207">
        <v>2824.24</v>
      </c>
      <c r="H1001" s="207">
        <v>3177.27</v>
      </c>
      <c r="I1001" s="214">
        <v>25634</v>
      </c>
      <c r="J1001" s="211">
        <f t="shared" si="85"/>
        <v>0.2377922077922078</v>
      </c>
      <c r="K1001" s="212">
        <f t="shared" si="86"/>
        <v>0.38</v>
      </c>
      <c r="L1001" s="214">
        <v>0</v>
      </c>
      <c r="M1001" s="213">
        <v>2050.7199999999998</v>
      </c>
      <c r="N1001" s="213">
        <v>2307.06</v>
      </c>
      <c r="O1001" s="242">
        <f t="shared" si="87"/>
        <v>0.48090000000000599</v>
      </c>
      <c r="P1001" s="242"/>
      <c r="Q1001" s="179"/>
      <c r="R1001" s="179"/>
      <c r="S1001" s="179"/>
      <c r="T1001" s="179"/>
      <c r="U1001" s="179"/>
      <c r="V1001" s="179"/>
      <c r="W1001" s="179"/>
      <c r="X1001" s="179"/>
      <c r="Y1001" s="179"/>
      <c r="Z1001" s="179"/>
      <c r="AA1001" s="222"/>
      <c r="AB1001" s="222"/>
      <c r="AC1001" s="222"/>
      <c r="AD1001" s="179"/>
      <c r="AE1001" s="179"/>
      <c r="AF1001" s="179"/>
      <c r="AG1001" s="179"/>
      <c r="AH1001" s="179"/>
      <c r="AI1001" s="179"/>
      <c r="AJ1001" s="179"/>
    </row>
    <row r="1002" spans="2:36" x14ac:dyDescent="0.3">
      <c r="B1002" s="224">
        <v>107900</v>
      </c>
      <c r="C1002" s="209">
        <v>35345</v>
      </c>
      <c r="D1002" s="206">
        <f t="shared" si="88"/>
        <v>0.32757182576459687</v>
      </c>
      <c r="E1002" s="208">
        <f t="shared" si="89"/>
        <v>0.42</v>
      </c>
      <c r="F1002" s="207">
        <v>1943.97</v>
      </c>
      <c r="G1002" s="207">
        <v>2827.6</v>
      </c>
      <c r="H1002" s="207">
        <v>3181.05</v>
      </c>
      <c r="I1002" s="214">
        <v>25674</v>
      </c>
      <c r="J1002" s="211">
        <f t="shared" si="85"/>
        <v>0.23794253938832252</v>
      </c>
      <c r="K1002" s="212">
        <f t="shared" si="86"/>
        <v>0.4</v>
      </c>
      <c r="L1002" s="214">
        <v>0</v>
      </c>
      <c r="M1002" s="213">
        <v>2053.92</v>
      </c>
      <c r="N1002" s="213">
        <v>2310.66</v>
      </c>
      <c r="O1002" s="242">
        <f t="shared" si="87"/>
        <v>0.4809000000000424</v>
      </c>
      <c r="P1002" s="242"/>
      <c r="Q1002" s="179"/>
      <c r="R1002" s="179"/>
      <c r="S1002" s="179"/>
      <c r="T1002" s="179"/>
      <c r="U1002" s="179"/>
      <c r="V1002" s="179"/>
      <c r="W1002" s="179"/>
      <c r="X1002" s="179"/>
      <c r="Y1002" s="179"/>
      <c r="Z1002" s="179"/>
      <c r="AA1002" s="222"/>
      <c r="AB1002" s="222"/>
      <c r="AC1002" s="222"/>
      <c r="AD1002" s="179"/>
      <c r="AE1002" s="179"/>
      <c r="AF1002" s="179"/>
      <c r="AG1002" s="179"/>
      <c r="AH1002" s="179"/>
      <c r="AI1002" s="179"/>
      <c r="AJ1002" s="179"/>
    </row>
    <row r="1003" spans="2:36" x14ac:dyDescent="0.3">
      <c r="B1003" s="224">
        <v>108000</v>
      </c>
      <c r="C1003" s="209">
        <v>35387</v>
      </c>
      <c r="D1003" s="206">
        <f t="shared" si="88"/>
        <v>0.3276574074074074</v>
      </c>
      <c r="E1003" s="208">
        <f t="shared" si="89"/>
        <v>0.42</v>
      </c>
      <c r="F1003" s="207">
        <v>1946.28</v>
      </c>
      <c r="G1003" s="207">
        <v>2830.96</v>
      </c>
      <c r="H1003" s="207">
        <v>3184.83</v>
      </c>
      <c r="I1003" s="214">
        <v>25712</v>
      </c>
      <c r="J1003" s="211">
        <f t="shared" si="85"/>
        <v>0.23807407407407408</v>
      </c>
      <c r="K1003" s="212">
        <f t="shared" si="86"/>
        <v>0.38</v>
      </c>
      <c r="L1003" s="214">
        <v>0</v>
      </c>
      <c r="M1003" s="213">
        <v>2056.96</v>
      </c>
      <c r="N1003" s="213">
        <v>2314.08</v>
      </c>
      <c r="O1003" s="242">
        <f t="shared" si="87"/>
        <v>0.48090000000000144</v>
      </c>
      <c r="P1003" s="242"/>
      <c r="Q1003" s="179"/>
      <c r="R1003" s="179"/>
      <c r="S1003" s="179"/>
      <c r="T1003" s="179"/>
      <c r="U1003" s="179"/>
      <c r="V1003" s="179"/>
      <c r="W1003" s="179"/>
      <c r="X1003" s="179"/>
      <c r="Y1003" s="179"/>
      <c r="Z1003" s="179"/>
      <c r="AA1003" s="222"/>
      <c r="AB1003" s="222"/>
      <c r="AC1003" s="222"/>
      <c r="AD1003" s="179"/>
      <c r="AE1003" s="179"/>
      <c r="AF1003" s="179"/>
      <c r="AG1003" s="179"/>
      <c r="AH1003" s="179"/>
      <c r="AI1003" s="179"/>
      <c r="AJ1003" s="179"/>
    </row>
    <row r="1004" spans="2:36" x14ac:dyDescent="0.3">
      <c r="B1004" s="224">
        <v>108100</v>
      </c>
      <c r="C1004" s="209">
        <v>35429</v>
      </c>
      <c r="D1004" s="206">
        <f t="shared" si="88"/>
        <v>0.32774283071230342</v>
      </c>
      <c r="E1004" s="208">
        <f t="shared" si="89"/>
        <v>0.42</v>
      </c>
      <c r="F1004" s="207">
        <v>1948.59</v>
      </c>
      <c r="G1004" s="207">
        <v>2834.32</v>
      </c>
      <c r="H1004" s="207">
        <v>3188.61</v>
      </c>
      <c r="I1004" s="214">
        <v>25750</v>
      </c>
      <c r="J1004" s="211">
        <f t="shared" si="85"/>
        <v>0.23820536540240517</v>
      </c>
      <c r="K1004" s="212">
        <f t="shared" si="86"/>
        <v>0.38</v>
      </c>
      <c r="L1004" s="214">
        <v>0</v>
      </c>
      <c r="M1004" s="213">
        <v>2060</v>
      </c>
      <c r="N1004" s="213">
        <v>2317.5</v>
      </c>
      <c r="O1004" s="242">
        <f t="shared" si="87"/>
        <v>0.48089999999997418</v>
      </c>
      <c r="P1004" s="242"/>
      <c r="Q1004" s="179"/>
      <c r="R1004" s="179"/>
      <c r="S1004" s="179"/>
      <c r="T1004" s="179"/>
      <c r="U1004" s="179"/>
      <c r="V1004" s="179"/>
      <c r="W1004" s="179"/>
      <c r="X1004" s="179"/>
      <c r="Y1004" s="179"/>
      <c r="Z1004" s="179"/>
      <c r="AA1004" s="222"/>
      <c r="AB1004" s="222"/>
      <c r="AC1004" s="222"/>
      <c r="AD1004" s="179"/>
      <c r="AE1004" s="179"/>
      <c r="AF1004" s="179"/>
      <c r="AG1004" s="179"/>
      <c r="AH1004" s="179"/>
      <c r="AI1004" s="179"/>
      <c r="AJ1004" s="179"/>
    </row>
    <row r="1005" spans="2:36" x14ac:dyDescent="0.3">
      <c r="B1005" s="224">
        <v>108200</v>
      </c>
      <c r="C1005" s="209">
        <v>35471</v>
      </c>
      <c r="D1005" s="206">
        <f t="shared" si="88"/>
        <v>0.32782809611829944</v>
      </c>
      <c r="E1005" s="208">
        <f t="shared" si="89"/>
        <v>0.42</v>
      </c>
      <c r="F1005" s="207">
        <v>1950.9</v>
      </c>
      <c r="G1005" s="207">
        <v>2837.68</v>
      </c>
      <c r="H1005" s="207">
        <v>3192.39</v>
      </c>
      <c r="I1005" s="214">
        <v>25790</v>
      </c>
      <c r="J1005" s="211">
        <f t="shared" si="85"/>
        <v>0.23835489833641405</v>
      </c>
      <c r="K1005" s="212">
        <f t="shared" si="86"/>
        <v>0.4</v>
      </c>
      <c r="L1005" s="214">
        <v>0</v>
      </c>
      <c r="M1005" s="213">
        <v>2063.1999999999998</v>
      </c>
      <c r="N1005" s="213">
        <v>2321.1</v>
      </c>
      <c r="O1005" s="242">
        <f t="shared" si="87"/>
        <v>0.48090000000000599</v>
      </c>
      <c r="P1005" s="242"/>
      <c r="Q1005" s="179"/>
      <c r="R1005" s="179"/>
      <c r="S1005" s="179"/>
      <c r="T1005" s="179"/>
      <c r="U1005" s="179"/>
      <c r="V1005" s="179"/>
      <c r="W1005" s="179"/>
      <c r="X1005" s="179"/>
      <c r="Y1005" s="179"/>
      <c r="Z1005" s="179"/>
      <c r="AA1005" s="222"/>
      <c r="AB1005" s="222"/>
      <c r="AC1005" s="222"/>
      <c r="AD1005" s="179"/>
      <c r="AE1005" s="179"/>
      <c r="AF1005" s="179"/>
      <c r="AG1005" s="179"/>
      <c r="AH1005" s="179"/>
      <c r="AI1005" s="179"/>
      <c r="AJ1005" s="179"/>
    </row>
    <row r="1006" spans="2:36" x14ac:dyDescent="0.3">
      <c r="B1006" s="224">
        <v>108300</v>
      </c>
      <c r="C1006" s="209">
        <v>35513</v>
      </c>
      <c r="D1006" s="206">
        <f t="shared" si="88"/>
        <v>0.32791320406278857</v>
      </c>
      <c r="E1006" s="208">
        <f t="shared" si="89"/>
        <v>0.42</v>
      </c>
      <c r="F1006" s="207">
        <v>1953.21</v>
      </c>
      <c r="G1006" s="207">
        <v>2841.04</v>
      </c>
      <c r="H1006" s="207">
        <v>3196.17</v>
      </c>
      <c r="I1006" s="214">
        <v>25828</v>
      </c>
      <c r="J1006" s="211">
        <f t="shared" si="85"/>
        <v>0.23848568790397046</v>
      </c>
      <c r="K1006" s="212">
        <f t="shared" si="86"/>
        <v>0.38</v>
      </c>
      <c r="L1006" s="214">
        <v>0</v>
      </c>
      <c r="M1006" s="213">
        <v>2066.2399999999998</v>
      </c>
      <c r="N1006" s="213">
        <v>2324.52</v>
      </c>
      <c r="O1006" s="242">
        <f t="shared" si="87"/>
        <v>0.48089999999997418</v>
      </c>
      <c r="P1006" s="242"/>
      <c r="Q1006" s="179"/>
      <c r="R1006" s="179"/>
      <c r="S1006" s="179"/>
      <c r="T1006" s="179"/>
      <c r="U1006" s="179"/>
      <c r="V1006" s="179"/>
      <c r="W1006" s="179"/>
      <c r="X1006" s="179"/>
      <c r="Y1006" s="179"/>
      <c r="Z1006" s="179"/>
      <c r="AA1006" s="222"/>
      <c r="AB1006" s="222"/>
      <c r="AC1006" s="222"/>
      <c r="AD1006" s="179"/>
      <c r="AE1006" s="179"/>
      <c r="AF1006" s="179"/>
      <c r="AG1006" s="179"/>
      <c r="AH1006" s="179"/>
      <c r="AI1006" s="179"/>
      <c r="AJ1006" s="179"/>
    </row>
    <row r="1007" spans="2:36" x14ac:dyDescent="0.3">
      <c r="B1007" s="224">
        <v>108400</v>
      </c>
      <c r="C1007" s="209">
        <v>35555</v>
      </c>
      <c r="D1007" s="206">
        <f t="shared" si="88"/>
        <v>0.32799815498154983</v>
      </c>
      <c r="E1007" s="208">
        <f t="shared" si="89"/>
        <v>0.42</v>
      </c>
      <c r="F1007" s="207">
        <v>1955.52</v>
      </c>
      <c r="G1007" s="207">
        <v>2844.4</v>
      </c>
      <c r="H1007" s="207">
        <v>3199.95</v>
      </c>
      <c r="I1007" s="214">
        <v>25866</v>
      </c>
      <c r="J1007" s="211">
        <f t="shared" si="85"/>
        <v>0.23861623616236163</v>
      </c>
      <c r="K1007" s="212">
        <f t="shared" si="86"/>
        <v>0.38</v>
      </c>
      <c r="L1007" s="214">
        <v>0</v>
      </c>
      <c r="M1007" s="213">
        <v>2069.2800000000002</v>
      </c>
      <c r="N1007" s="213">
        <v>2327.94</v>
      </c>
      <c r="O1007" s="242">
        <f t="shared" si="87"/>
        <v>0.48089999999993777</v>
      </c>
      <c r="P1007" s="242"/>
      <c r="Q1007" s="179"/>
      <c r="R1007" s="179"/>
      <c r="S1007" s="179"/>
      <c r="T1007" s="179"/>
      <c r="U1007" s="179"/>
      <c r="V1007" s="179"/>
      <c r="W1007" s="179"/>
      <c r="X1007" s="179"/>
      <c r="Y1007" s="179"/>
      <c r="Z1007" s="179"/>
      <c r="AA1007" s="222"/>
      <c r="AB1007" s="222"/>
      <c r="AC1007" s="222"/>
      <c r="AD1007" s="179"/>
      <c r="AE1007" s="179"/>
      <c r="AF1007" s="179"/>
      <c r="AG1007" s="179"/>
      <c r="AH1007" s="179"/>
      <c r="AI1007" s="179"/>
      <c r="AJ1007" s="179"/>
    </row>
    <row r="1008" spans="2:36" x14ac:dyDescent="0.3">
      <c r="B1008" s="224">
        <v>108500</v>
      </c>
      <c r="C1008" s="209">
        <v>35597</v>
      </c>
      <c r="D1008" s="206">
        <f t="shared" si="88"/>
        <v>0.32808294930875576</v>
      </c>
      <c r="E1008" s="208">
        <f t="shared" si="89"/>
        <v>0.42</v>
      </c>
      <c r="F1008" s="207">
        <v>1957.83</v>
      </c>
      <c r="G1008" s="207">
        <v>2847.76</v>
      </c>
      <c r="H1008" s="207">
        <v>3203.73</v>
      </c>
      <c r="I1008" s="214">
        <v>25906</v>
      </c>
      <c r="J1008" s="211">
        <f t="shared" si="85"/>
        <v>0.23876497695852533</v>
      </c>
      <c r="K1008" s="212">
        <f t="shared" si="86"/>
        <v>0.4</v>
      </c>
      <c r="L1008" s="214">
        <v>0</v>
      </c>
      <c r="M1008" s="213">
        <v>2072.48</v>
      </c>
      <c r="N1008" s="213">
        <v>2331.54</v>
      </c>
      <c r="O1008" s="242">
        <f t="shared" si="87"/>
        <v>0.48090000000005145</v>
      </c>
      <c r="P1008" s="242"/>
      <c r="Q1008" s="179"/>
      <c r="R1008" s="179"/>
      <c r="S1008" s="179"/>
      <c r="T1008" s="179"/>
      <c r="U1008" s="179"/>
      <c r="V1008" s="179"/>
      <c r="W1008" s="179"/>
      <c r="X1008" s="179"/>
      <c r="Y1008" s="179"/>
      <c r="Z1008" s="179"/>
      <c r="AA1008" s="222"/>
      <c r="AB1008" s="222"/>
      <c r="AC1008" s="222"/>
      <c r="AD1008" s="179"/>
      <c r="AE1008" s="179"/>
      <c r="AF1008" s="179"/>
      <c r="AG1008" s="179"/>
      <c r="AH1008" s="179"/>
      <c r="AI1008" s="179"/>
      <c r="AJ1008" s="179"/>
    </row>
    <row r="1009" spans="2:36" x14ac:dyDescent="0.3">
      <c r="B1009" s="224">
        <v>108600</v>
      </c>
      <c r="C1009" s="209">
        <v>35639</v>
      </c>
      <c r="D1009" s="206">
        <f t="shared" si="88"/>
        <v>0.32816758747697972</v>
      </c>
      <c r="E1009" s="208">
        <f t="shared" si="89"/>
        <v>0.42</v>
      </c>
      <c r="F1009" s="207">
        <v>1960.14</v>
      </c>
      <c r="G1009" s="207">
        <v>2851.12</v>
      </c>
      <c r="H1009" s="207">
        <v>3207.51</v>
      </c>
      <c r="I1009" s="214">
        <v>25944</v>
      </c>
      <c r="J1009" s="211">
        <f t="shared" si="85"/>
        <v>0.23889502762430939</v>
      </c>
      <c r="K1009" s="212">
        <f t="shared" si="86"/>
        <v>0.38</v>
      </c>
      <c r="L1009" s="214">
        <v>0</v>
      </c>
      <c r="M1009" s="213">
        <v>2075.52</v>
      </c>
      <c r="N1009" s="213">
        <v>2334.96</v>
      </c>
      <c r="O1009" s="242">
        <f t="shared" si="87"/>
        <v>0.48090000000001509</v>
      </c>
      <c r="P1009" s="242"/>
      <c r="Q1009" s="179"/>
      <c r="R1009" s="179"/>
      <c r="S1009" s="179"/>
      <c r="T1009" s="179"/>
      <c r="U1009" s="179"/>
      <c r="V1009" s="179"/>
      <c r="W1009" s="179"/>
      <c r="X1009" s="179"/>
      <c r="Y1009" s="179"/>
      <c r="Z1009" s="179"/>
      <c r="AA1009" s="222"/>
      <c r="AB1009" s="222"/>
      <c r="AC1009" s="222"/>
      <c r="AD1009" s="179"/>
      <c r="AE1009" s="179"/>
      <c r="AF1009" s="179"/>
      <c r="AG1009" s="179"/>
      <c r="AH1009" s="179"/>
      <c r="AI1009" s="179"/>
      <c r="AJ1009" s="179"/>
    </row>
    <row r="1010" spans="2:36" x14ac:dyDescent="0.3">
      <c r="B1010" s="224">
        <v>108700</v>
      </c>
      <c r="C1010" s="209">
        <v>35681</v>
      </c>
      <c r="D1010" s="206">
        <f t="shared" si="88"/>
        <v>0.32825206991720329</v>
      </c>
      <c r="E1010" s="208">
        <f t="shared" si="89"/>
        <v>0.42</v>
      </c>
      <c r="F1010" s="207">
        <v>1962.45</v>
      </c>
      <c r="G1010" s="207">
        <v>2854.48</v>
      </c>
      <c r="H1010" s="207">
        <v>3211.29</v>
      </c>
      <c r="I1010" s="214">
        <v>25982</v>
      </c>
      <c r="J1010" s="211">
        <f t="shared" si="85"/>
        <v>0.23902483900643975</v>
      </c>
      <c r="K1010" s="212">
        <f t="shared" si="86"/>
        <v>0.38</v>
      </c>
      <c r="L1010" s="214">
        <v>0</v>
      </c>
      <c r="M1010" s="213">
        <v>2078.56</v>
      </c>
      <c r="N1010" s="213">
        <v>2338.38</v>
      </c>
      <c r="O1010" s="242">
        <f t="shared" si="87"/>
        <v>0.48089999999997418</v>
      </c>
      <c r="P1010" s="242"/>
      <c r="Q1010" s="179"/>
      <c r="R1010" s="179"/>
      <c r="S1010" s="179"/>
      <c r="T1010" s="179"/>
      <c r="U1010" s="179"/>
      <c r="V1010" s="179"/>
      <c r="W1010" s="179"/>
      <c r="X1010" s="179"/>
      <c r="Y1010" s="179"/>
      <c r="Z1010" s="179"/>
      <c r="AA1010" s="222"/>
      <c r="AB1010" s="222"/>
      <c r="AC1010" s="222"/>
      <c r="AD1010" s="179"/>
      <c r="AE1010" s="179"/>
      <c r="AF1010" s="179"/>
      <c r="AG1010" s="179"/>
      <c r="AH1010" s="179"/>
      <c r="AI1010" s="179"/>
      <c r="AJ1010" s="179"/>
    </row>
    <row r="1011" spans="2:36" x14ac:dyDescent="0.3">
      <c r="B1011" s="224">
        <v>108800</v>
      </c>
      <c r="C1011" s="209">
        <v>35723</v>
      </c>
      <c r="D1011" s="206">
        <f t="shared" si="88"/>
        <v>0.3283363970588235</v>
      </c>
      <c r="E1011" s="208">
        <f t="shared" si="89"/>
        <v>0.42</v>
      </c>
      <c r="F1011" s="207">
        <v>1964.76</v>
      </c>
      <c r="G1011" s="207">
        <v>2857.84</v>
      </c>
      <c r="H1011" s="207">
        <v>3215.07</v>
      </c>
      <c r="I1011" s="214">
        <v>26022</v>
      </c>
      <c r="J1011" s="211">
        <f t="shared" si="85"/>
        <v>0.23917279411764705</v>
      </c>
      <c r="K1011" s="212">
        <f t="shared" si="86"/>
        <v>0.4</v>
      </c>
      <c r="L1011" s="214">
        <v>0</v>
      </c>
      <c r="M1011" s="213">
        <v>2081.7600000000002</v>
      </c>
      <c r="N1011" s="213">
        <v>2341.98</v>
      </c>
      <c r="O1011" s="242">
        <f t="shared" si="87"/>
        <v>0.48090000000001965</v>
      </c>
      <c r="P1011" s="242"/>
      <c r="Q1011" s="179"/>
      <c r="R1011" s="179"/>
      <c r="S1011" s="179"/>
      <c r="T1011" s="179"/>
      <c r="U1011" s="179"/>
      <c r="V1011" s="179"/>
      <c r="W1011" s="179"/>
      <c r="X1011" s="179"/>
      <c r="Y1011" s="179"/>
      <c r="Z1011" s="179"/>
      <c r="AA1011" s="222"/>
      <c r="AB1011" s="222"/>
      <c r="AC1011" s="222"/>
      <c r="AD1011" s="179"/>
      <c r="AE1011" s="179"/>
      <c r="AF1011" s="179"/>
      <c r="AG1011" s="179"/>
      <c r="AH1011" s="179"/>
      <c r="AI1011" s="179"/>
      <c r="AJ1011" s="179"/>
    </row>
    <row r="1012" spans="2:36" x14ac:dyDescent="0.3">
      <c r="B1012" s="224">
        <v>108900</v>
      </c>
      <c r="C1012" s="209">
        <v>35765</v>
      </c>
      <c r="D1012" s="206">
        <f t="shared" si="88"/>
        <v>0.32842056932966024</v>
      </c>
      <c r="E1012" s="208">
        <f t="shared" si="89"/>
        <v>0.42</v>
      </c>
      <c r="F1012" s="207">
        <v>1967.07</v>
      </c>
      <c r="G1012" s="207">
        <v>2861.2</v>
      </c>
      <c r="H1012" s="207">
        <v>3218.85</v>
      </c>
      <c r="I1012" s="214">
        <v>26060</v>
      </c>
      <c r="J1012" s="211">
        <f t="shared" si="85"/>
        <v>0.23930211202938476</v>
      </c>
      <c r="K1012" s="212">
        <f t="shared" si="86"/>
        <v>0.38</v>
      </c>
      <c r="L1012" s="214">
        <v>0</v>
      </c>
      <c r="M1012" s="213">
        <v>2084.8000000000002</v>
      </c>
      <c r="N1012" s="213">
        <v>2345.4</v>
      </c>
      <c r="O1012" s="242">
        <f t="shared" si="87"/>
        <v>0.48089999999997873</v>
      </c>
      <c r="P1012" s="242"/>
      <c r="Q1012" s="179"/>
      <c r="R1012" s="179"/>
      <c r="S1012" s="179"/>
      <c r="T1012" s="179"/>
      <c r="U1012" s="179"/>
      <c r="V1012" s="179"/>
      <c r="W1012" s="179"/>
      <c r="X1012" s="179"/>
      <c r="Y1012" s="179"/>
      <c r="Z1012" s="179"/>
      <c r="AA1012" s="222"/>
      <c r="AB1012" s="222"/>
      <c r="AC1012" s="222"/>
      <c r="AD1012" s="179"/>
      <c r="AE1012" s="179"/>
      <c r="AF1012" s="179"/>
      <c r="AG1012" s="179"/>
      <c r="AH1012" s="179"/>
      <c r="AI1012" s="179"/>
      <c r="AJ1012" s="179"/>
    </row>
    <row r="1013" spans="2:36" x14ac:dyDescent="0.3">
      <c r="B1013" s="224">
        <v>109000</v>
      </c>
      <c r="C1013" s="209">
        <v>35807</v>
      </c>
      <c r="D1013" s="206">
        <f t="shared" si="88"/>
        <v>0.32850458715596331</v>
      </c>
      <c r="E1013" s="208">
        <f t="shared" si="89"/>
        <v>0.42</v>
      </c>
      <c r="F1013" s="207">
        <v>1969.38</v>
      </c>
      <c r="G1013" s="207">
        <v>2864.56</v>
      </c>
      <c r="H1013" s="207">
        <v>3222.63</v>
      </c>
      <c r="I1013" s="214">
        <v>26100</v>
      </c>
      <c r="J1013" s="211">
        <f t="shared" si="85"/>
        <v>0.23944954128440368</v>
      </c>
      <c r="K1013" s="212">
        <f t="shared" si="86"/>
        <v>0.4</v>
      </c>
      <c r="L1013" s="214">
        <v>0</v>
      </c>
      <c r="M1013" s="213">
        <v>2088</v>
      </c>
      <c r="N1013" s="213">
        <v>2349</v>
      </c>
      <c r="O1013" s="242">
        <f t="shared" si="87"/>
        <v>0.48089999999995142</v>
      </c>
      <c r="P1013" s="242"/>
      <c r="Q1013" s="179"/>
      <c r="R1013" s="179"/>
      <c r="S1013" s="179"/>
      <c r="T1013" s="179"/>
      <c r="U1013" s="179"/>
      <c r="V1013" s="179"/>
      <c r="W1013" s="179"/>
      <c r="X1013" s="179"/>
      <c r="Y1013" s="179"/>
      <c r="Z1013" s="179"/>
      <c r="AA1013" s="222"/>
      <c r="AB1013" s="222"/>
      <c r="AC1013" s="222"/>
      <c r="AD1013" s="179"/>
      <c r="AE1013" s="179"/>
      <c r="AF1013" s="179"/>
      <c r="AG1013" s="179"/>
      <c r="AH1013" s="179"/>
      <c r="AI1013" s="179"/>
      <c r="AJ1013" s="179"/>
    </row>
    <row r="1014" spans="2:36" x14ac:dyDescent="0.3">
      <c r="B1014" s="224">
        <v>109100</v>
      </c>
      <c r="C1014" s="209">
        <v>35849</v>
      </c>
      <c r="D1014" s="206">
        <f t="shared" si="88"/>
        <v>0.32858845096241979</v>
      </c>
      <c r="E1014" s="208">
        <f t="shared" si="89"/>
        <v>0.42</v>
      </c>
      <c r="F1014" s="207">
        <v>1971.69</v>
      </c>
      <c r="G1014" s="207">
        <v>2867.92</v>
      </c>
      <c r="H1014" s="207">
        <v>3226.41</v>
      </c>
      <c r="I1014" s="214">
        <v>26138</v>
      </c>
      <c r="J1014" s="211">
        <f t="shared" si="85"/>
        <v>0.23957836846929423</v>
      </c>
      <c r="K1014" s="212">
        <f t="shared" si="86"/>
        <v>0.38</v>
      </c>
      <c r="L1014" s="214">
        <v>0</v>
      </c>
      <c r="M1014" s="213">
        <v>2091.04</v>
      </c>
      <c r="N1014" s="213">
        <v>2352.42</v>
      </c>
      <c r="O1014" s="242">
        <f t="shared" si="87"/>
        <v>0.480900000000056</v>
      </c>
      <c r="P1014" s="242"/>
      <c r="Q1014" s="179"/>
      <c r="R1014" s="179"/>
      <c r="S1014" s="179"/>
      <c r="T1014" s="179"/>
      <c r="U1014" s="179"/>
      <c r="V1014" s="179"/>
      <c r="W1014" s="179"/>
      <c r="X1014" s="179"/>
      <c r="Y1014" s="179"/>
      <c r="Z1014" s="179"/>
      <c r="AA1014" s="222"/>
      <c r="AB1014" s="222"/>
      <c r="AC1014" s="222"/>
      <c r="AD1014" s="179"/>
      <c r="AE1014" s="179"/>
      <c r="AF1014" s="179"/>
      <c r="AG1014" s="179"/>
      <c r="AH1014" s="179"/>
      <c r="AI1014" s="179"/>
      <c r="AJ1014" s="179"/>
    </row>
    <row r="1015" spans="2:36" x14ac:dyDescent="0.3">
      <c r="B1015" s="224">
        <v>109200</v>
      </c>
      <c r="C1015" s="209">
        <v>35891</v>
      </c>
      <c r="D1015" s="206">
        <f t="shared" si="88"/>
        <v>0.32867216117216119</v>
      </c>
      <c r="E1015" s="208">
        <f t="shared" si="89"/>
        <v>0.42</v>
      </c>
      <c r="F1015" s="207">
        <v>1974</v>
      </c>
      <c r="G1015" s="207">
        <v>2871.28</v>
      </c>
      <c r="H1015" s="207">
        <v>3230.19</v>
      </c>
      <c r="I1015" s="214">
        <v>26176</v>
      </c>
      <c r="J1015" s="211">
        <f t="shared" si="85"/>
        <v>0.23970695970695971</v>
      </c>
      <c r="K1015" s="212">
        <f t="shared" si="86"/>
        <v>0.38</v>
      </c>
      <c r="L1015" s="214">
        <v>0</v>
      </c>
      <c r="M1015" s="213">
        <v>2094.08</v>
      </c>
      <c r="N1015" s="213">
        <v>2355.84</v>
      </c>
      <c r="O1015" s="242">
        <f t="shared" si="87"/>
        <v>0.4809000000000242</v>
      </c>
      <c r="P1015" s="242"/>
      <c r="Q1015" s="179"/>
      <c r="R1015" s="179"/>
      <c r="S1015" s="179"/>
      <c r="T1015" s="179"/>
      <c r="U1015" s="179"/>
      <c r="V1015" s="179"/>
      <c r="W1015" s="179"/>
      <c r="X1015" s="179"/>
      <c r="Y1015" s="179"/>
      <c r="Z1015" s="179"/>
      <c r="AA1015" s="222"/>
      <c r="AB1015" s="222"/>
      <c r="AC1015" s="222"/>
      <c r="AD1015" s="179"/>
      <c r="AE1015" s="179"/>
      <c r="AF1015" s="179"/>
      <c r="AG1015" s="179"/>
      <c r="AH1015" s="179"/>
      <c r="AI1015" s="179"/>
      <c r="AJ1015" s="179"/>
    </row>
    <row r="1016" spans="2:36" x14ac:dyDescent="0.3">
      <c r="B1016" s="224">
        <v>109300</v>
      </c>
      <c r="C1016" s="209">
        <v>35933</v>
      </c>
      <c r="D1016" s="206">
        <f t="shared" si="88"/>
        <v>0.32875571820677035</v>
      </c>
      <c r="E1016" s="208">
        <f t="shared" si="89"/>
        <v>0.42</v>
      </c>
      <c r="F1016" s="207">
        <v>1976.31</v>
      </c>
      <c r="G1016" s="207">
        <v>2874.64</v>
      </c>
      <c r="H1016" s="207">
        <v>3233.97</v>
      </c>
      <c r="I1016" s="214">
        <v>26216</v>
      </c>
      <c r="J1016" s="211">
        <f t="shared" si="85"/>
        <v>0.23985361390667886</v>
      </c>
      <c r="K1016" s="212">
        <f t="shared" si="86"/>
        <v>0.4</v>
      </c>
      <c r="L1016" s="214">
        <v>0</v>
      </c>
      <c r="M1016" s="213">
        <v>2097.2800000000002</v>
      </c>
      <c r="N1016" s="213">
        <v>2359.44</v>
      </c>
      <c r="O1016" s="242">
        <f t="shared" si="87"/>
        <v>0.48089999999998784</v>
      </c>
      <c r="P1016" s="242"/>
      <c r="Q1016" s="179"/>
      <c r="R1016" s="179"/>
      <c r="S1016" s="179"/>
      <c r="T1016" s="179"/>
      <c r="U1016" s="179"/>
      <c r="V1016" s="179"/>
      <c r="W1016" s="179"/>
      <c r="X1016" s="179"/>
      <c r="Y1016" s="179"/>
      <c r="Z1016" s="179"/>
      <c r="AA1016" s="222"/>
      <c r="AB1016" s="222"/>
      <c r="AC1016" s="222"/>
      <c r="AD1016" s="179"/>
      <c r="AE1016" s="179"/>
      <c r="AF1016" s="179"/>
      <c r="AG1016" s="179"/>
      <c r="AH1016" s="179"/>
      <c r="AI1016" s="179"/>
      <c r="AJ1016" s="179"/>
    </row>
    <row r="1017" spans="2:36" x14ac:dyDescent="0.3">
      <c r="B1017" s="224">
        <v>109400</v>
      </c>
      <c r="C1017" s="209">
        <v>35975</v>
      </c>
      <c r="D1017" s="206">
        <f t="shared" si="88"/>
        <v>0.32883912248628883</v>
      </c>
      <c r="E1017" s="208">
        <f t="shared" si="89"/>
        <v>0.42</v>
      </c>
      <c r="F1017" s="207">
        <v>1978.62</v>
      </c>
      <c r="G1017" s="207">
        <v>2878</v>
      </c>
      <c r="H1017" s="207">
        <v>3237.75</v>
      </c>
      <c r="I1017" s="214">
        <v>26254</v>
      </c>
      <c r="J1017" s="211">
        <f t="shared" si="85"/>
        <v>0.23998171846435101</v>
      </c>
      <c r="K1017" s="212">
        <f t="shared" si="86"/>
        <v>0.38</v>
      </c>
      <c r="L1017" s="214">
        <v>0</v>
      </c>
      <c r="M1017" s="213">
        <v>2100.3200000000002</v>
      </c>
      <c r="N1017" s="213">
        <v>2362.86</v>
      </c>
      <c r="O1017" s="242">
        <f t="shared" si="87"/>
        <v>0.48090000000002875</v>
      </c>
      <c r="P1017" s="242"/>
      <c r="Q1017" s="179"/>
      <c r="R1017" s="179"/>
      <c r="S1017" s="179"/>
      <c r="T1017" s="179"/>
      <c r="U1017" s="179"/>
      <c r="V1017" s="179"/>
      <c r="W1017" s="179"/>
      <c r="X1017" s="179"/>
      <c r="Y1017" s="179"/>
      <c r="Z1017" s="179"/>
      <c r="AA1017" s="222"/>
      <c r="AB1017" s="222"/>
      <c r="AC1017" s="222"/>
      <c r="AD1017" s="179"/>
      <c r="AE1017" s="179"/>
      <c r="AF1017" s="179"/>
      <c r="AG1017" s="179"/>
      <c r="AH1017" s="179"/>
      <c r="AI1017" s="179"/>
      <c r="AJ1017" s="179"/>
    </row>
    <row r="1018" spans="2:36" x14ac:dyDescent="0.3">
      <c r="B1018" s="224">
        <v>109500</v>
      </c>
      <c r="C1018" s="209">
        <v>36017</v>
      </c>
      <c r="D1018" s="206">
        <f t="shared" si="88"/>
        <v>0.32892237442922373</v>
      </c>
      <c r="E1018" s="208">
        <f t="shared" si="89"/>
        <v>0.42</v>
      </c>
      <c r="F1018" s="207">
        <v>1980.93</v>
      </c>
      <c r="G1018" s="207">
        <v>2881.36</v>
      </c>
      <c r="H1018" s="207">
        <v>3241.53</v>
      </c>
      <c r="I1018" s="214">
        <v>26294</v>
      </c>
      <c r="J1018" s="211">
        <f t="shared" si="85"/>
        <v>0.24012785388127855</v>
      </c>
      <c r="K1018" s="212">
        <f t="shared" si="86"/>
        <v>0.4</v>
      </c>
      <c r="L1018" s="214">
        <v>0</v>
      </c>
      <c r="M1018" s="213">
        <v>2103.52</v>
      </c>
      <c r="N1018" s="213">
        <v>2366.46</v>
      </c>
      <c r="O1018" s="242">
        <f t="shared" si="87"/>
        <v>0.48089999999999233</v>
      </c>
      <c r="P1018" s="242"/>
      <c r="Q1018" s="179"/>
      <c r="R1018" s="179"/>
      <c r="S1018" s="179"/>
      <c r="T1018" s="179"/>
      <c r="U1018" s="179"/>
      <c r="V1018" s="179"/>
      <c r="W1018" s="179"/>
      <c r="X1018" s="179"/>
      <c r="Y1018" s="179"/>
      <c r="Z1018" s="179"/>
      <c r="AA1018" s="222"/>
      <c r="AB1018" s="222"/>
      <c r="AC1018" s="222"/>
      <c r="AD1018" s="179"/>
      <c r="AE1018" s="179"/>
      <c r="AF1018" s="179"/>
      <c r="AG1018" s="179"/>
      <c r="AH1018" s="179"/>
      <c r="AI1018" s="179"/>
      <c r="AJ1018" s="179"/>
    </row>
    <row r="1019" spans="2:36" x14ac:dyDescent="0.3">
      <c r="B1019" s="224">
        <v>109600</v>
      </c>
      <c r="C1019" s="209">
        <v>36059</v>
      </c>
      <c r="D1019" s="206">
        <f t="shared" si="88"/>
        <v>0.32900547445255474</v>
      </c>
      <c r="E1019" s="208">
        <f t="shared" si="89"/>
        <v>0.42</v>
      </c>
      <c r="F1019" s="207">
        <v>1983.24</v>
      </c>
      <c r="G1019" s="207">
        <v>2884.72</v>
      </c>
      <c r="H1019" s="207">
        <v>3245.31</v>
      </c>
      <c r="I1019" s="214">
        <v>26332</v>
      </c>
      <c r="J1019" s="211">
        <f t="shared" ref="J1019:J1082" si="90">I1019/$B1019</f>
        <v>0.24025547445255474</v>
      </c>
      <c r="K1019" s="212">
        <f t="shared" ref="K1019:K1082" si="91">(I1019-I1018)/($B1019-$B1018)</f>
        <v>0.38</v>
      </c>
      <c r="L1019" s="214">
        <v>0</v>
      </c>
      <c r="M1019" s="213">
        <v>2106.56</v>
      </c>
      <c r="N1019" s="213">
        <v>2369.88</v>
      </c>
      <c r="O1019" s="242">
        <f t="shared" si="87"/>
        <v>0.48089999999995142</v>
      </c>
      <c r="P1019" s="242"/>
      <c r="Q1019" s="179"/>
      <c r="R1019" s="179"/>
      <c r="S1019" s="179"/>
      <c r="T1019" s="179"/>
      <c r="U1019" s="179"/>
      <c r="V1019" s="179"/>
      <c r="W1019" s="179"/>
      <c r="X1019" s="179"/>
      <c r="Y1019" s="179"/>
      <c r="Z1019" s="179"/>
      <c r="AA1019" s="222"/>
      <c r="AB1019" s="222"/>
      <c r="AC1019" s="222"/>
      <c r="AD1019" s="179"/>
      <c r="AE1019" s="179"/>
      <c r="AF1019" s="179"/>
      <c r="AG1019" s="179"/>
      <c r="AH1019" s="179"/>
      <c r="AI1019" s="179"/>
      <c r="AJ1019" s="179"/>
    </row>
    <row r="1020" spans="2:36" x14ac:dyDescent="0.3">
      <c r="B1020" s="224">
        <v>109700</v>
      </c>
      <c r="C1020" s="209">
        <v>36101</v>
      </c>
      <c r="D1020" s="206">
        <f t="shared" si="88"/>
        <v>0.32908842297174112</v>
      </c>
      <c r="E1020" s="208">
        <f t="shared" si="89"/>
        <v>0.42</v>
      </c>
      <c r="F1020" s="207">
        <v>1985.55</v>
      </c>
      <c r="G1020" s="207">
        <v>2888.08</v>
      </c>
      <c r="H1020" s="207">
        <v>3249.09</v>
      </c>
      <c r="I1020" s="214">
        <v>26372</v>
      </c>
      <c r="J1020" s="211">
        <f t="shared" si="90"/>
        <v>0.24040109389243391</v>
      </c>
      <c r="K1020" s="212">
        <f t="shared" si="91"/>
        <v>0.4</v>
      </c>
      <c r="L1020" s="214">
        <v>0</v>
      </c>
      <c r="M1020" s="213">
        <v>2109.7600000000002</v>
      </c>
      <c r="N1020" s="213">
        <v>2373.48</v>
      </c>
      <c r="O1020" s="242">
        <f t="shared" si="87"/>
        <v>0.48089999999999689</v>
      </c>
      <c r="P1020" s="242"/>
      <c r="Q1020" s="179"/>
      <c r="R1020" s="179"/>
      <c r="S1020" s="179"/>
      <c r="T1020" s="179"/>
      <c r="U1020" s="179"/>
      <c r="V1020" s="179"/>
      <c r="W1020" s="179"/>
      <c r="X1020" s="179"/>
      <c r="Y1020" s="179"/>
      <c r="Z1020" s="179"/>
      <c r="AA1020" s="222"/>
      <c r="AB1020" s="222"/>
      <c r="AC1020" s="222"/>
      <c r="AD1020" s="179"/>
      <c r="AE1020" s="179"/>
      <c r="AF1020" s="179"/>
      <c r="AG1020" s="179"/>
      <c r="AH1020" s="179"/>
      <c r="AI1020" s="179"/>
      <c r="AJ1020" s="179"/>
    </row>
    <row r="1021" spans="2:36" x14ac:dyDescent="0.3">
      <c r="B1021" s="224">
        <v>109800</v>
      </c>
      <c r="C1021" s="209">
        <v>36143</v>
      </c>
      <c r="D1021" s="206">
        <f t="shared" si="88"/>
        <v>0.3291712204007286</v>
      </c>
      <c r="E1021" s="208">
        <f t="shared" si="89"/>
        <v>0.42</v>
      </c>
      <c r="F1021" s="207">
        <v>1987.86</v>
      </c>
      <c r="G1021" s="207">
        <v>2891.44</v>
      </c>
      <c r="H1021" s="207">
        <v>3252.87</v>
      </c>
      <c r="I1021" s="214">
        <v>26410</v>
      </c>
      <c r="J1021" s="211">
        <f t="shared" si="90"/>
        <v>0.24052823315118396</v>
      </c>
      <c r="K1021" s="212">
        <f t="shared" si="91"/>
        <v>0.38</v>
      </c>
      <c r="L1021" s="214">
        <v>0</v>
      </c>
      <c r="M1021" s="213">
        <v>2112.8000000000002</v>
      </c>
      <c r="N1021" s="213">
        <v>2376.9</v>
      </c>
      <c r="O1021" s="242">
        <f t="shared" si="87"/>
        <v>0.48090000000002875</v>
      </c>
      <c r="P1021" s="242"/>
      <c r="Q1021" s="179"/>
      <c r="R1021" s="179"/>
      <c r="S1021" s="179"/>
      <c r="T1021" s="179"/>
      <c r="U1021" s="179"/>
      <c r="V1021" s="179"/>
      <c r="W1021" s="179"/>
      <c r="X1021" s="179"/>
      <c r="Y1021" s="179"/>
      <c r="Z1021" s="179"/>
      <c r="AA1021" s="222"/>
      <c r="AB1021" s="222"/>
      <c r="AC1021" s="222"/>
      <c r="AD1021" s="179"/>
      <c r="AE1021" s="179"/>
      <c r="AF1021" s="179"/>
      <c r="AG1021" s="179"/>
      <c r="AH1021" s="179"/>
      <c r="AI1021" s="179"/>
      <c r="AJ1021" s="179"/>
    </row>
    <row r="1022" spans="2:36" x14ac:dyDescent="0.3">
      <c r="B1022" s="224">
        <v>109900</v>
      </c>
      <c r="C1022" s="209">
        <v>36185</v>
      </c>
      <c r="D1022" s="206">
        <f t="shared" si="88"/>
        <v>0.32925386715195631</v>
      </c>
      <c r="E1022" s="208">
        <f t="shared" si="89"/>
        <v>0.42</v>
      </c>
      <c r="F1022" s="207">
        <v>1990.17</v>
      </c>
      <c r="G1022" s="207">
        <v>2894.8</v>
      </c>
      <c r="H1022" s="207">
        <v>3256.65</v>
      </c>
      <c r="I1022" s="214">
        <v>26450</v>
      </c>
      <c r="J1022" s="211">
        <f t="shared" si="90"/>
        <v>0.24067333939945404</v>
      </c>
      <c r="K1022" s="212">
        <f t="shared" si="91"/>
        <v>0.4</v>
      </c>
      <c r="L1022" s="214">
        <v>0</v>
      </c>
      <c r="M1022" s="213">
        <v>2116</v>
      </c>
      <c r="N1022" s="213">
        <v>2380.5</v>
      </c>
      <c r="O1022" s="242">
        <f t="shared" si="87"/>
        <v>0.48090000000000144</v>
      </c>
      <c r="P1022" s="242"/>
      <c r="Q1022" s="179"/>
      <c r="R1022" s="179"/>
      <c r="S1022" s="179"/>
      <c r="T1022" s="179"/>
      <c r="U1022" s="179"/>
      <c r="V1022" s="179"/>
      <c r="W1022" s="179"/>
      <c r="X1022" s="179"/>
      <c r="Y1022" s="179"/>
      <c r="Z1022" s="179"/>
      <c r="AA1022" s="222"/>
      <c r="AB1022" s="222"/>
      <c r="AC1022" s="222"/>
      <c r="AD1022" s="179"/>
      <c r="AE1022" s="179"/>
      <c r="AF1022" s="179"/>
      <c r="AG1022" s="179"/>
      <c r="AH1022" s="179"/>
      <c r="AI1022" s="179"/>
      <c r="AJ1022" s="179"/>
    </row>
    <row r="1023" spans="2:36" x14ac:dyDescent="0.3">
      <c r="B1023" s="224">
        <v>110000</v>
      </c>
      <c r="C1023" s="209">
        <v>36227</v>
      </c>
      <c r="D1023" s="206">
        <f t="shared" si="88"/>
        <v>0.32933636363636365</v>
      </c>
      <c r="E1023" s="208">
        <f t="shared" si="89"/>
        <v>0.42</v>
      </c>
      <c r="F1023" s="207">
        <v>1992.48</v>
      </c>
      <c r="G1023" s="207">
        <v>2898.16</v>
      </c>
      <c r="H1023" s="207">
        <v>3260.43</v>
      </c>
      <c r="I1023" s="214">
        <v>26488</v>
      </c>
      <c r="J1023" s="211">
        <f t="shared" si="90"/>
        <v>0.24079999999999999</v>
      </c>
      <c r="K1023" s="212">
        <f t="shared" si="91"/>
        <v>0.38</v>
      </c>
      <c r="L1023" s="214">
        <v>0</v>
      </c>
      <c r="M1023" s="213">
        <v>2119.04</v>
      </c>
      <c r="N1023" s="213">
        <v>2383.92</v>
      </c>
      <c r="O1023" s="242">
        <f t="shared" si="87"/>
        <v>0.4809000000000333</v>
      </c>
      <c r="P1023" s="242"/>
      <c r="Q1023" s="179"/>
      <c r="R1023" s="179"/>
      <c r="S1023" s="179"/>
      <c r="T1023" s="179"/>
      <c r="U1023" s="179"/>
      <c r="V1023" s="179"/>
      <c r="W1023" s="179"/>
      <c r="X1023" s="179"/>
      <c r="Y1023" s="179"/>
      <c r="Z1023" s="179"/>
      <c r="AA1023" s="222"/>
      <c r="AB1023" s="222"/>
      <c r="AC1023" s="222"/>
      <c r="AD1023" s="179"/>
      <c r="AE1023" s="179"/>
      <c r="AF1023" s="179"/>
      <c r="AG1023" s="179"/>
      <c r="AH1023" s="179"/>
      <c r="AI1023" s="179"/>
      <c r="AJ1023" s="179"/>
    </row>
    <row r="1024" spans="2:36" x14ac:dyDescent="0.3">
      <c r="B1024" s="224">
        <v>110100</v>
      </c>
      <c r="C1024" s="209">
        <v>36269</v>
      </c>
      <c r="D1024" s="206">
        <f t="shared" si="88"/>
        <v>0.32941871026339692</v>
      </c>
      <c r="E1024" s="208">
        <f t="shared" si="89"/>
        <v>0.42</v>
      </c>
      <c r="F1024" s="207">
        <v>1994.79</v>
      </c>
      <c r="G1024" s="207">
        <v>2901.52</v>
      </c>
      <c r="H1024" s="207">
        <v>3264.21</v>
      </c>
      <c r="I1024" s="214">
        <v>26528</v>
      </c>
      <c r="J1024" s="211">
        <f t="shared" si="90"/>
        <v>0.24094459582198002</v>
      </c>
      <c r="K1024" s="212">
        <f t="shared" si="91"/>
        <v>0.4</v>
      </c>
      <c r="L1024" s="214">
        <v>0</v>
      </c>
      <c r="M1024" s="213">
        <v>2122.2399999999998</v>
      </c>
      <c r="N1024" s="213">
        <v>2387.52</v>
      </c>
      <c r="O1024" s="242">
        <f t="shared" si="87"/>
        <v>0.48090000000000144</v>
      </c>
      <c r="P1024" s="242"/>
      <c r="Q1024" s="179"/>
      <c r="R1024" s="179"/>
      <c r="S1024" s="179"/>
      <c r="T1024" s="179"/>
      <c r="U1024" s="179"/>
      <c r="V1024" s="179"/>
      <c r="W1024" s="179"/>
      <c r="X1024" s="179"/>
      <c r="Y1024" s="179"/>
      <c r="Z1024" s="179"/>
      <c r="AA1024" s="222"/>
      <c r="AB1024" s="222"/>
      <c r="AC1024" s="222"/>
      <c r="AD1024" s="179"/>
      <c r="AE1024" s="179"/>
      <c r="AF1024" s="179"/>
      <c r="AG1024" s="179"/>
      <c r="AH1024" s="179"/>
      <c r="AI1024" s="179"/>
      <c r="AJ1024" s="179"/>
    </row>
    <row r="1025" spans="2:36" x14ac:dyDescent="0.3">
      <c r="B1025" s="224">
        <v>110200</v>
      </c>
      <c r="C1025" s="209">
        <v>36311</v>
      </c>
      <c r="D1025" s="206">
        <f t="shared" si="88"/>
        <v>0.32950090744101634</v>
      </c>
      <c r="E1025" s="208">
        <f t="shared" si="89"/>
        <v>0.42</v>
      </c>
      <c r="F1025" s="207">
        <v>1997.1</v>
      </c>
      <c r="G1025" s="207">
        <v>2904.88</v>
      </c>
      <c r="H1025" s="207">
        <v>3267.99</v>
      </c>
      <c r="I1025" s="214">
        <v>26566</v>
      </c>
      <c r="J1025" s="211">
        <f t="shared" si="90"/>
        <v>0.24107078039927404</v>
      </c>
      <c r="K1025" s="212">
        <f t="shared" si="91"/>
        <v>0.38</v>
      </c>
      <c r="L1025" s="214">
        <v>0</v>
      </c>
      <c r="M1025" s="213">
        <v>2125.2800000000002</v>
      </c>
      <c r="N1025" s="213">
        <v>2390.94</v>
      </c>
      <c r="O1025" s="242">
        <f t="shared" si="87"/>
        <v>0.48089999999996508</v>
      </c>
      <c r="P1025" s="242"/>
      <c r="Q1025" s="179"/>
      <c r="R1025" s="179"/>
      <c r="S1025" s="179"/>
      <c r="T1025" s="179"/>
      <c r="U1025" s="179"/>
      <c r="V1025" s="179"/>
      <c r="W1025" s="179"/>
      <c r="X1025" s="179"/>
      <c r="Y1025" s="179"/>
      <c r="Z1025" s="179"/>
      <c r="AA1025" s="222"/>
      <c r="AB1025" s="222"/>
      <c r="AC1025" s="222"/>
      <c r="AD1025" s="179"/>
      <c r="AE1025" s="179"/>
      <c r="AF1025" s="179"/>
      <c r="AG1025" s="179"/>
      <c r="AH1025" s="179"/>
      <c r="AI1025" s="179"/>
      <c r="AJ1025" s="179"/>
    </row>
    <row r="1026" spans="2:36" x14ac:dyDescent="0.3">
      <c r="B1026" s="224">
        <v>110300</v>
      </c>
      <c r="C1026" s="209">
        <v>36353</v>
      </c>
      <c r="D1026" s="206">
        <f t="shared" si="88"/>
        <v>0.32958295557570261</v>
      </c>
      <c r="E1026" s="208">
        <f t="shared" si="89"/>
        <v>0.42</v>
      </c>
      <c r="F1026" s="207">
        <v>1999.41</v>
      </c>
      <c r="G1026" s="207">
        <v>2908.24</v>
      </c>
      <c r="H1026" s="207">
        <v>3271.77</v>
      </c>
      <c r="I1026" s="214">
        <v>26606</v>
      </c>
      <c r="J1026" s="211">
        <f t="shared" si="90"/>
        <v>0.24121486854034452</v>
      </c>
      <c r="K1026" s="212">
        <f t="shared" si="91"/>
        <v>0.4</v>
      </c>
      <c r="L1026" s="214">
        <v>0</v>
      </c>
      <c r="M1026" s="213">
        <v>2128.48</v>
      </c>
      <c r="N1026" s="213">
        <v>2394.54</v>
      </c>
      <c r="O1026" s="242">
        <f t="shared" si="87"/>
        <v>0.48090000000000599</v>
      </c>
      <c r="P1026" s="242"/>
      <c r="Q1026" s="179"/>
      <c r="R1026" s="179"/>
      <c r="S1026" s="179"/>
      <c r="T1026" s="179"/>
      <c r="U1026" s="179"/>
      <c r="V1026" s="179"/>
      <c r="W1026" s="179"/>
      <c r="X1026" s="179"/>
      <c r="Y1026" s="179"/>
      <c r="Z1026" s="179"/>
      <c r="AA1026" s="222"/>
      <c r="AB1026" s="222"/>
      <c r="AC1026" s="222"/>
      <c r="AD1026" s="179"/>
      <c r="AE1026" s="179"/>
      <c r="AF1026" s="179"/>
      <c r="AG1026" s="179"/>
      <c r="AH1026" s="179"/>
      <c r="AI1026" s="179"/>
      <c r="AJ1026" s="179"/>
    </row>
    <row r="1027" spans="2:36" x14ac:dyDescent="0.3">
      <c r="B1027" s="224">
        <v>110400</v>
      </c>
      <c r="C1027" s="209">
        <v>36395</v>
      </c>
      <c r="D1027" s="206">
        <f t="shared" si="88"/>
        <v>0.32966485507246379</v>
      </c>
      <c r="E1027" s="208">
        <f t="shared" si="89"/>
        <v>0.42</v>
      </c>
      <c r="F1027" s="207">
        <v>2001.72</v>
      </c>
      <c r="G1027" s="207">
        <v>2911.6</v>
      </c>
      <c r="H1027" s="207">
        <v>3275.55</v>
      </c>
      <c r="I1027" s="214">
        <v>26644</v>
      </c>
      <c r="J1027" s="211">
        <f t="shared" si="90"/>
        <v>0.24134057971014491</v>
      </c>
      <c r="K1027" s="212">
        <f t="shared" si="91"/>
        <v>0.38</v>
      </c>
      <c r="L1027" s="214">
        <v>0</v>
      </c>
      <c r="M1027" s="213">
        <v>2131.52</v>
      </c>
      <c r="N1027" s="213">
        <v>2397.96</v>
      </c>
      <c r="O1027" s="242">
        <f t="shared" si="87"/>
        <v>0.4809000000000424</v>
      </c>
      <c r="P1027" s="242"/>
      <c r="Q1027" s="179"/>
      <c r="R1027" s="179"/>
      <c r="S1027" s="179"/>
      <c r="T1027" s="179"/>
      <c r="U1027" s="179"/>
      <c r="V1027" s="179"/>
      <c r="W1027" s="179"/>
      <c r="X1027" s="179"/>
      <c r="Y1027" s="179"/>
      <c r="Z1027" s="179"/>
      <c r="AA1027" s="222"/>
      <c r="AB1027" s="222"/>
      <c r="AC1027" s="222"/>
      <c r="AD1027" s="179"/>
      <c r="AE1027" s="179"/>
      <c r="AF1027" s="179"/>
      <c r="AG1027" s="179"/>
      <c r="AH1027" s="179"/>
      <c r="AI1027" s="179"/>
      <c r="AJ1027" s="179"/>
    </row>
    <row r="1028" spans="2:36" x14ac:dyDescent="0.3">
      <c r="B1028" s="224">
        <v>110500</v>
      </c>
      <c r="C1028" s="209">
        <v>36437</v>
      </c>
      <c r="D1028" s="206">
        <f t="shared" si="88"/>
        <v>0.32974660633484165</v>
      </c>
      <c r="E1028" s="208">
        <f t="shared" si="89"/>
        <v>0.42</v>
      </c>
      <c r="F1028" s="207">
        <v>2004.03</v>
      </c>
      <c r="G1028" s="207">
        <v>2914.96</v>
      </c>
      <c r="H1028" s="207">
        <v>3279.33</v>
      </c>
      <c r="I1028" s="214">
        <v>26684</v>
      </c>
      <c r="J1028" s="211">
        <f t="shared" si="90"/>
        <v>0.24148416289592761</v>
      </c>
      <c r="K1028" s="212">
        <f t="shared" si="91"/>
        <v>0.4</v>
      </c>
      <c r="L1028" s="214">
        <v>0</v>
      </c>
      <c r="M1028" s="213">
        <v>2134.7199999999998</v>
      </c>
      <c r="N1028" s="213">
        <v>2401.56</v>
      </c>
      <c r="O1028" s="242">
        <f t="shared" si="87"/>
        <v>0.48090000000000144</v>
      </c>
      <c r="P1028" s="242"/>
      <c r="Q1028" s="179"/>
      <c r="R1028" s="179"/>
      <c r="S1028" s="179"/>
      <c r="T1028" s="179"/>
      <c r="U1028" s="179"/>
      <c r="V1028" s="179"/>
      <c r="W1028" s="179"/>
      <c r="X1028" s="179"/>
      <c r="Y1028" s="179"/>
      <c r="Z1028" s="179"/>
      <c r="AA1028" s="222"/>
      <c r="AB1028" s="222"/>
      <c r="AC1028" s="222"/>
      <c r="AD1028" s="179"/>
      <c r="AE1028" s="179"/>
      <c r="AF1028" s="179"/>
      <c r="AG1028" s="179"/>
      <c r="AH1028" s="179"/>
      <c r="AI1028" s="179"/>
      <c r="AJ1028" s="179"/>
    </row>
    <row r="1029" spans="2:36" x14ac:dyDescent="0.3">
      <c r="B1029" s="224">
        <v>110600</v>
      </c>
      <c r="C1029" s="209">
        <v>36479</v>
      </c>
      <c r="D1029" s="206">
        <f t="shared" si="88"/>
        <v>0.32982820976491861</v>
      </c>
      <c r="E1029" s="208">
        <f t="shared" si="89"/>
        <v>0.42</v>
      </c>
      <c r="F1029" s="207">
        <v>2006.34</v>
      </c>
      <c r="G1029" s="207">
        <v>2918.32</v>
      </c>
      <c r="H1029" s="207">
        <v>3283.11</v>
      </c>
      <c r="I1029" s="214">
        <v>26722</v>
      </c>
      <c r="J1029" s="211">
        <f t="shared" si="90"/>
        <v>0.24160940325497288</v>
      </c>
      <c r="K1029" s="212">
        <f t="shared" si="91"/>
        <v>0.38</v>
      </c>
      <c r="L1029" s="214">
        <v>0</v>
      </c>
      <c r="M1029" s="213">
        <v>2137.7600000000002</v>
      </c>
      <c r="N1029" s="213">
        <v>2404.98</v>
      </c>
      <c r="O1029" s="242">
        <f t="shared" ref="O1029:O1092" si="92">(C1029+F1029+H1029-C1028-F1028-H1028)/100</f>
        <v>0.48089999999997418</v>
      </c>
      <c r="P1029" s="242"/>
      <c r="Q1029" s="179"/>
      <c r="R1029" s="179"/>
      <c r="S1029" s="179"/>
      <c r="T1029" s="179"/>
      <c r="U1029" s="179"/>
      <c r="V1029" s="179"/>
      <c r="W1029" s="179"/>
      <c r="X1029" s="179"/>
      <c r="Y1029" s="179"/>
      <c r="Z1029" s="179"/>
      <c r="AA1029" s="222"/>
      <c r="AB1029" s="222"/>
      <c r="AC1029" s="222"/>
      <c r="AD1029" s="179"/>
      <c r="AE1029" s="179"/>
      <c r="AF1029" s="179"/>
      <c r="AG1029" s="179"/>
      <c r="AH1029" s="179"/>
      <c r="AI1029" s="179"/>
      <c r="AJ1029" s="179"/>
    </row>
    <row r="1030" spans="2:36" x14ac:dyDescent="0.3">
      <c r="B1030" s="224">
        <v>110700</v>
      </c>
      <c r="C1030" s="209">
        <v>36521</v>
      </c>
      <c r="D1030" s="206">
        <f t="shared" si="88"/>
        <v>0.32990966576332431</v>
      </c>
      <c r="E1030" s="208">
        <f t="shared" si="89"/>
        <v>0.42</v>
      </c>
      <c r="F1030" s="207">
        <v>2008.65</v>
      </c>
      <c r="G1030" s="207">
        <v>2921.68</v>
      </c>
      <c r="H1030" s="207">
        <v>3286.89</v>
      </c>
      <c r="I1030" s="214">
        <v>26762</v>
      </c>
      <c r="J1030" s="211">
        <f t="shared" si="90"/>
        <v>0.24175248419150858</v>
      </c>
      <c r="K1030" s="212">
        <f t="shared" si="91"/>
        <v>0.4</v>
      </c>
      <c r="L1030" s="214">
        <v>0</v>
      </c>
      <c r="M1030" s="213">
        <v>2140.96</v>
      </c>
      <c r="N1030" s="213">
        <v>2408.58</v>
      </c>
      <c r="O1030" s="242">
        <f t="shared" si="92"/>
        <v>0.48090000000000599</v>
      </c>
      <c r="P1030" s="242"/>
      <c r="Q1030" s="179"/>
      <c r="R1030" s="179"/>
      <c r="S1030" s="179"/>
      <c r="T1030" s="179"/>
      <c r="U1030" s="179"/>
      <c r="V1030" s="179"/>
      <c r="W1030" s="179"/>
      <c r="X1030" s="179"/>
      <c r="Y1030" s="179"/>
      <c r="Z1030" s="179"/>
      <c r="AA1030" s="222"/>
      <c r="AB1030" s="222"/>
      <c r="AC1030" s="222"/>
      <c r="AD1030" s="179"/>
      <c r="AE1030" s="179"/>
      <c r="AF1030" s="179"/>
      <c r="AG1030" s="179"/>
      <c r="AH1030" s="179"/>
      <c r="AI1030" s="179"/>
      <c r="AJ1030" s="179"/>
    </row>
    <row r="1031" spans="2:36" x14ac:dyDescent="0.3">
      <c r="B1031" s="224">
        <v>110800</v>
      </c>
      <c r="C1031" s="209">
        <v>36563</v>
      </c>
      <c r="D1031" s="206">
        <f t="shared" si="88"/>
        <v>0.32999097472924188</v>
      </c>
      <c r="E1031" s="208">
        <f t="shared" si="89"/>
        <v>0.42</v>
      </c>
      <c r="F1031" s="207">
        <v>2010.96</v>
      </c>
      <c r="G1031" s="207">
        <v>2925.04</v>
      </c>
      <c r="H1031" s="207">
        <v>3290.67</v>
      </c>
      <c r="I1031" s="214">
        <v>26800</v>
      </c>
      <c r="J1031" s="211">
        <f t="shared" si="90"/>
        <v>0.24187725631768953</v>
      </c>
      <c r="K1031" s="212">
        <f t="shared" si="91"/>
        <v>0.38</v>
      </c>
      <c r="L1031" s="214">
        <v>0</v>
      </c>
      <c r="M1031" s="213">
        <v>2144</v>
      </c>
      <c r="N1031" s="213">
        <v>2412</v>
      </c>
      <c r="O1031" s="242">
        <f t="shared" si="92"/>
        <v>0.48089999999997418</v>
      </c>
      <c r="P1031" s="242"/>
      <c r="Q1031" s="179"/>
      <c r="R1031" s="179"/>
      <c r="S1031" s="179"/>
      <c r="T1031" s="179"/>
      <c r="U1031" s="179"/>
      <c r="V1031" s="179"/>
      <c r="W1031" s="179"/>
      <c r="X1031" s="179"/>
      <c r="Y1031" s="179"/>
      <c r="Z1031" s="179"/>
      <c r="AA1031" s="222"/>
      <c r="AB1031" s="222"/>
      <c r="AC1031" s="222"/>
      <c r="AD1031" s="179"/>
      <c r="AE1031" s="179"/>
      <c r="AF1031" s="179"/>
      <c r="AG1031" s="179"/>
      <c r="AH1031" s="179"/>
      <c r="AI1031" s="179"/>
      <c r="AJ1031" s="179"/>
    </row>
    <row r="1032" spans="2:36" x14ac:dyDescent="0.3">
      <c r="B1032" s="224">
        <v>110900</v>
      </c>
      <c r="C1032" s="209">
        <v>36605</v>
      </c>
      <c r="D1032" s="206">
        <f t="shared" si="88"/>
        <v>0.33007213706041477</v>
      </c>
      <c r="E1032" s="208">
        <f t="shared" si="89"/>
        <v>0.42</v>
      </c>
      <c r="F1032" s="207">
        <v>2013.27</v>
      </c>
      <c r="G1032" s="207">
        <v>2928.4</v>
      </c>
      <c r="H1032" s="207">
        <v>3294.45</v>
      </c>
      <c r="I1032" s="214">
        <v>26840</v>
      </c>
      <c r="J1032" s="211">
        <f t="shared" si="90"/>
        <v>0.24201983769161406</v>
      </c>
      <c r="K1032" s="212">
        <f t="shared" si="91"/>
        <v>0.4</v>
      </c>
      <c r="L1032" s="214">
        <v>0</v>
      </c>
      <c r="M1032" s="213">
        <v>2147.1999999999998</v>
      </c>
      <c r="N1032" s="213">
        <v>2415.6</v>
      </c>
      <c r="O1032" s="242">
        <f t="shared" si="92"/>
        <v>0.48089999999993777</v>
      </c>
      <c r="P1032" s="242"/>
      <c r="Q1032" s="179"/>
      <c r="R1032" s="179"/>
      <c r="S1032" s="179"/>
      <c r="T1032" s="179"/>
      <c r="U1032" s="179"/>
      <c r="V1032" s="179"/>
      <c r="W1032" s="179"/>
      <c r="X1032" s="179"/>
      <c r="Y1032" s="179"/>
      <c r="Z1032" s="179"/>
      <c r="AA1032" s="222"/>
      <c r="AB1032" s="222"/>
      <c r="AC1032" s="222"/>
      <c r="AD1032" s="179"/>
      <c r="AE1032" s="179"/>
      <c r="AF1032" s="179"/>
      <c r="AG1032" s="179"/>
      <c r="AH1032" s="179"/>
      <c r="AI1032" s="179"/>
      <c r="AJ1032" s="179"/>
    </row>
    <row r="1033" spans="2:36" x14ac:dyDescent="0.3">
      <c r="B1033" s="224">
        <v>111000</v>
      </c>
      <c r="C1033" s="209">
        <v>36647</v>
      </c>
      <c r="D1033" s="206">
        <f t="shared" si="88"/>
        <v>0.33015315315315313</v>
      </c>
      <c r="E1033" s="208">
        <f t="shared" si="89"/>
        <v>0.42</v>
      </c>
      <c r="F1033" s="207">
        <v>2015.58</v>
      </c>
      <c r="G1033" s="207">
        <v>2931.76</v>
      </c>
      <c r="H1033" s="207">
        <v>3298.23</v>
      </c>
      <c r="I1033" s="214">
        <v>26878</v>
      </c>
      <c r="J1033" s="211">
        <f t="shared" si="90"/>
        <v>0.24214414414414415</v>
      </c>
      <c r="K1033" s="212">
        <f t="shared" si="91"/>
        <v>0.38</v>
      </c>
      <c r="L1033" s="214">
        <v>0</v>
      </c>
      <c r="M1033" s="213">
        <v>2150.2399999999998</v>
      </c>
      <c r="N1033" s="213">
        <v>2419.02</v>
      </c>
      <c r="O1033" s="242">
        <f t="shared" si="92"/>
        <v>0.48090000000005145</v>
      </c>
      <c r="P1033" s="242"/>
      <c r="Q1033" s="179"/>
      <c r="R1033" s="179"/>
      <c r="S1033" s="179"/>
      <c r="T1033" s="179"/>
      <c r="U1033" s="179"/>
      <c r="V1033" s="179"/>
      <c r="W1033" s="179"/>
      <c r="X1033" s="179"/>
      <c r="Y1033" s="179"/>
      <c r="Z1033" s="179"/>
      <c r="AA1033" s="222"/>
      <c r="AB1033" s="222"/>
      <c r="AC1033" s="222"/>
      <c r="AD1033" s="179"/>
      <c r="AE1033" s="179"/>
      <c r="AF1033" s="179"/>
      <c r="AG1033" s="179"/>
      <c r="AH1033" s="179"/>
      <c r="AI1033" s="179"/>
      <c r="AJ1033" s="179"/>
    </row>
    <row r="1034" spans="2:36" x14ac:dyDescent="0.3">
      <c r="B1034" s="224">
        <v>111100</v>
      </c>
      <c r="C1034" s="209">
        <v>36689</v>
      </c>
      <c r="D1034" s="206">
        <f t="shared" si="88"/>
        <v>0.33023402340234026</v>
      </c>
      <c r="E1034" s="208">
        <f t="shared" si="89"/>
        <v>0.42</v>
      </c>
      <c r="F1034" s="207">
        <v>2017.89</v>
      </c>
      <c r="G1034" s="207">
        <v>2935.12</v>
      </c>
      <c r="H1034" s="207">
        <v>3302.01</v>
      </c>
      <c r="I1034" s="214">
        <v>26918</v>
      </c>
      <c r="J1034" s="211">
        <f t="shared" si="90"/>
        <v>0.24228622862286228</v>
      </c>
      <c r="K1034" s="212">
        <f t="shared" si="91"/>
        <v>0.4</v>
      </c>
      <c r="L1034" s="214">
        <v>0</v>
      </c>
      <c r="M1034" s="213">
        <v>2153.44</v>
      </c>
      <c r="N1034" s="213">
        <v>2422.62</v>
      </c>
      <c r="O1034" s="242">
        <f t="shared" si="92"/>
        <v>0.48090000000001509</v>
      </c>
      <c r="P1034" s="242"/>
      <c r="Q1034" s="179"/>
      <c r="R1034" s="179"/>
      <c r="S1034" s="179"/>
      <c r="T1034" s="179"/>
      <c r="U1034" s="179"/>
      <c r="V1034" s="179"/>
      <c r="W1034" s="179"/>
      <c r="X1034" s="179"/>
      <c r="Y1034" s="179"/>
      <c r="Z1034" s="179"/>
      <c r="AA1034" s="222"/>
      <c r="AB1034" s="222"/>
      <c r="AC1034" s="222"/>
      <c r="AD1034" s="179"/>
      <c r="AE1034" s="179"/>
      <c r="AF1034" s="179"/>
      <c r="AG1034" s="179"/>
      <c r="AH1034" s="179"/>
      <c r="AI1034" s="179"/>
      <c r="AJ1034" s="179"/>
    </row>
    <row r="1035" spans="2:36" x14ac:dyDescent="0.3">
      <c r="B1035" s="224">
        <v>111200</v>
      </c>
      <c r="C1035" s="209">
        <v>36731</v>
      </c>
      <c r="D1035" s="206">
        <f t="shared" si="88"/>
        <v>0.33031474820143886</v>
      </c>
      <c r="E1035" s="208">
        <f t="shared" si="89"/>
        <v>0.42</v>
      </c>
      <c r="F1035" s="207">
        <v>2020.2</v>
      </c>
      <c r="G1035" s="207">
        <v>2938.48</v>
      </c>
      <c r="H1035" s="207">
        <v>3305.79</v>
      </c>
      <c r="I1035" s="214">
        <v>26958</v>
      </c>
      <c r="J1035" s="211">
        <f t="shared" si="90"/>
        <v>0.24242805755395683</v>
      </c>
      <c r="K1035" s="212">
        <f t="shared" si="91"/>
        <v>0.4</v>
      </c>
      <c r="L1035" s="214">
        <v>0</v>
      </c>
      <c r="M1035" s="213">
        <v>2156.64</v>
      </c>
      <c r="N1035" s="213">
        <v>2426.2199999999998</v>
      </c>
      <c r="O1035" s="242">
        <f t="shared" si="92"/>
        <v>0.48089999999997418</v>
      </c>
      <c r="P1035" s="242"/>
      <c r="Q1035" s="179"/>
      <c r="R1035" s="179"/>
      <c r="S1035" s="179"/>
      <c r="T1035" s="179"/>
      <c r="U1035" s="179"/>
      <c r="V1035" s="179"/>
      <c r="W1035" s="179"/>
      <c r="X1035" s="179"/>
      <c r="Y1035" s="179"/>
      <c r="Z1035" s="179"/>
      <c r="AA1035" s="222"/>
      <c r="AB1035" s="222"/>
      <c r="AC1035" s="222"/>
      <c r="AD1035" s="179"/>
      <c r="AE1035" s="179"/>
      <c r="AF1035" s="179"/>
      <c r="AG1035" s="179"/>
      <c r="AH1035" s="179"/>
      <c r="AI1035" s="179"/>
      <c r="AJ1035" s="179"/>
    </row>
    <row r="1036" spans="2:36" x14ac:dyDescent="0.3">
      <c r="B1036" s="224">
        <v>111300</v>
      </c>
      <c r="C1036" s="209">
        <v>36773</v>
      </c>
      <c r="D1036" s="206">
        <f t="shared" si="88"/>
        <v>0.33039532794249776</v>
      </c>
      <c r="E1036" s="208">
        <f t="shared" si="89"/>
        <v>0.42</v>
      </c>
      <c r="F1036" s="207">
        <v>2022.51</v>
      </c>
      <c r="G1036" s="207">
        <v>2941.84</v>
      </c>
      <c r="H1036" s="207">
        <v>3309.57</v>
      </c>
      <c r="I1036" s="214">
        <v>26996</v>
      </c>
      <c r="J1036" s="211">
        <f t="shared" si="90"/>
        <v>0.24255166217430368</v>
      </c>
      <c r="K1036" s="212">
        <f t="shared" si="91"/>
        <v>0.38</v>
      </c>
      <c r="L1036" s="214">
        <v>0</v>
      </c>
      <c r="M1036" s="213">
        <v>2159.6799999999998</v>
      </c>
      <c r="N1036" s="213">
        <v>2429.64</v>
      </c>
      <c r="O1036" s="242">
        <f t="shared" si="92"/>
        <v>0.48090000000001965</v>
      </c>
      <c r="P1036" s="242"/>
      <c r="Q1036" s="179"/>
      <c r="R1036" s="179"/>
      <c r="S1036" s="179"/>
      <c r="T1036" s="179"/>
      <c r="U1036" s="179"/>
      <c r="V1036" s="179"/>
      <c r="W1036" s="179"/>
      <c r="X1036" s="179"/>
      <c r="Y1036" s="179"/>
      <c r="Z1036" s="179"/>
      <c r="AA1036" s="222"/>
      <c r="AB1036" s="222"/>
      <c r="AC1036" s="222"/>
      <c r="AD1036" s="179"/>
      <c r="AE1036" s="179"/>
      <c r="AF1036" s="179"/>
      <c r="AG1036" s="179"/>
      <c r="AH1036" s="179"/>
      <c r="AI1036" s="179"/>
      <c r="AJ1036" s="179"/>
    </row>
    <row r="1037" spans="2:36" x14ac:dyDescent="0.3">
      <c r="B1037" s="224">
        <v>111400</v>
      </c>
      <c r="C1037" s="209">
        <v>36815</v>
      </c>
      <c r="D1037" s="206">
        <f t="shared" si="88"/>
        <v>0.330475763016158</v>
      </c>
      <c r="E1037" s="208">
        <f t="shared" si="89"/>
        <v>0.42</v>
      </c>
      <c r="F1037" s="207">
        <v>2024.82</v>
      </c>
      <c r="G1037" s="207">
        <v>2945.2</v>
      </c>
      <c r="H1037" s="207">
        <v>3313.35</v>
      </c>
      <c r="I1037" s="214">
        <v>27036</v>
      </c>
      <c r="J1037" s="211">
        <f t="shared" si="90"/>
        <v>0.24269299820466786</v>
      </c>
      <c r="K1037" s="212">
        <f t="shared" si="91"/>
        <v>0.4</v>
      </c>
      <c r="L1037" s="214">
        <v>0</v>
      </c>
      <c r="M1037" s="213">
        <v>2162.88</v>
      </c>
      <c r="N1037" s="213">
        <v>2433.2399999999998</v>
      </c>
      <c r="O1037" s="242">
        <f t="shared" si="92"/>
        <v>0.48089999999997873</v>
      </c>
      <c r="P1037" s="242"/>
      <c r="Q1037" s="179"/>
      <c r="R1037" s="179"/>
      <c r="S1037" s="179"/>
      <c r="T1037" s="179"/>
      <c r="U1037" s="179"/>
      <c r="V1037" s="179"/>
      <c r="W1037" s="179"/>
      <c r="X1037" s="179"/>
      <c r="Y1037" s="179"/>
      <c r="Z1037" s="179"/>
      <c r="AA1037" s="222"/>
      <c r="AB1037" s="222"/>
      <c r="AC1037" s="222"/>
      <c r="AD1037" s="179"/>
      <c r="AE1037" s="179"/>
      <c r="AF1037" s="179"/>
      <c r="AG1037" s="179"/>
      <c r="AH1037" s="179"/>
      <c r="AI1037" s="179"/>
      <c r="AJ1037" s="179"/>
    </row>
    <row r="1038" spans="2:36" x14ac:dyDescent="0.3">
      <c r="B1038" s="224">
        <v>111500</v>
      </c>
      <c r="C1038" s="209">
        <v>36857</v>
      </c>
      <c r="D1038" s="206">
        <f t="shared" si="88"/>
        <v>0.3305560538116592</v>
      </c>
      <c r="E1038" s="208">
        <f t="shared" si="89"/>
        <v>0.42</v>
      </c>
      <c r="F1038" s="207">
        <v>2027.13</v>
      </c>
      <c r="G1038" s="207">
        <v>2948.56</v>
      </c>
      <c r="H1038" s="207">
        <v>3317.13</v>
      </c>
      <c r="I1038" s="214">
        <v>27076</v>
      </c>
      <c r="J1038" s="211">
        <f t="shared" si="90"/>
        <v>0.2428340807174888</v>
      </c>
      <c r="K1038" s="212">
        <f t="shared" si="91"/>
        <v>0.4</v>
      </c>
      <c r="L1038" s="214">
        <v>0</v>
      </c>
      <c r="M1038" s="213">
        <v>2166.08</v>
      </c>
      <c r="N1038" s="213">
        <v>2436.84</v>
      </c>
      <c r="O1038" s="242">
        <f t="shared" si="92"/>
        <v>0.48089999999995142</v>
      </c>
      <c r="P1038" s="242"/>
      <c r="Q1038" s="179"/>
      <c r="R1038" s="179"/>
      <c r="S1038" s="179"/>
      <c r="T1038" s="179"/>
      <c r="U1038" s="179"/>
      <c r="V1038" s="179"/>
      <c r="W1038" s="179"/>
      <c r="X1038" s="179"/>
      <c r="Y1038" s="179"/>
      <c r="Z1038" s="179"/>
      <c r="AA1038" s="222"/>
      <c r="AB1038" s="222"/>
      <c r="AC1038" s="222"/>
      <c r="AD1038" s="179"/>
      <c r="AE1038" s="179"/>
      <c r="AF1038" s="179"/>
      <c r="AG1038" s="179"/>
      <c r="AH1038" s="179"/>
      <c r="AI1038" s="179"/>
      <c r="AJ1038" s="179"/>
    </row>
    <row r="1039" spans="2:36" x14ac:dyDescent="0.3">
      <c r="B1039" s="224">
        <v>111600</v>
      </c>
      <c r="C1039" s="209">
        <v>36899</v>
      </c>
      <c r="D1039" s="206">
        <f t="shared" si="88"/>
        <v>0.33063620071684585</v>
      </c>
      <c r="E1039" s="208">
        <f t="shared" si="89"/>
        <v>0.42</v>
      </c>
      <c r="F1039" s="207">
        <v>2029.44</v>
      </c>
      <c r="G1039" s="207">
        <v>2951.92</v>
      </c>
      <c r="H1039" s="207">
        <v>3320.91</v>
      </c>
      <c r="I1039" s="214">
        <v>27114</v>
      </c>
      <c r="J1039" s="211">
        <f t="shared" si="90"/>
        <v>0.24295698924731182</v>
      </c>
      <c r="K1039" s="212">
        <f t="shared" si="91"/>
        <v>0.38</v>
      </c>
      <c r="L1039" s="214">
        <v>0</v>
      </c>
      <c r="M1039" s="213">
        <v>2169.12</v>
      </c>
      <c r="N1039" s="213">
        <v>2440.2600000000002</v>
      </c>
      <c r="O1039" s="242">
        <f t="shared" si="92"/>
        <v>0.480900000000056</v>
      </c>
      <c r="P1039" s="242"/>
      <c r="Q1039" s="179"/>
      <c r="R1039" s="179"/>
      <c r="S1039" s="179"/>
      <c r="T1039" s="179"/>
      <c r="U1039" s="179"/>
      <c r="V1039" s="179"/>
      <c r="W1039" s="179"/>
      <c r="X1039" s="179"/>
      <c r="Y1039" s="179"/>
      <c r="Z1039" s="179"/>
      <c r="AA1039" s="222"/>
      <c r="AB1039" s="222"/>
      <c r="AC1039" s="222"/>
      <c r="AD1039" s="179"/>
      <c r="AE1039" s="179"/>
      <c r="AF1039" s="179"/>
      <c r="AG1039" s="179"/>
      <c r="AH1039" s="179"/>
      <c r="AI1039" s="179"/>
      <c r="AJ1039" s="179"/>
    </row>
    <row r="1040" spans="2:36" x14ac:dyDescent="0.3">
      <c r="B1040" s="224">
        <v>111700</v>
      </c>
      <c r="C1040" s="209">
        <v>36941</v>
      </c>
      <c r="D1040" s="206">
        <f t="shared" si="88"/>
        <v>0.33071620411817371</v>
      </c>
      <c r="E1040" s="208">
        <f t="shared" si="89"/>
        <v>0.42</v>
      </c>
      <c r="F1040" s="207">
        <v>2031.75</v>
      </c>
      <c r="G1040" s="207">
        <v>2955.28</v>
      </c>
      <c r="H1040" s="207">
        <v>3324.69</v>
      </c>
      <c r="I1040" s="214">
        <v>27154</v>
      </c>
      <c r="J1040" s="211">
        <f t="shared" si="90"/>
        <v>0.24309758281110116</v>
      </c>
      <c r="K1040" s="212">
        <f t="shared" si="91"/>
        <v>0.4</v>
      </c>
      <c r="L1040" s="214">
        <v>0</v>
      </c>
      <c r="M1040" s="213">
        <v>2172.3200000000002</v>
      </c>
      <c r="N1040" s="213">
        <v>2443.86</v>
      </c>
      <c r="O1040" s="242">
        <f t="shared" si="92"/>
        <v>0.4809000000000242</v>
      </c>
      <c r="P1040" s="242"/>
      <c r="Q1040" s="179"/>
      <c r="R1040" s="179"/>
      <c r="S1040" s="179"/>
      <c r="T1040" s="179"/>
      <c r="U1040" s="179"/>
      <c r="V1040" s="179"/>
      <c r="W1040" s="179"/>
      <c r="X1040" s="179"/>
      <c r="Y1040" s="179"/>
      <c r="Z1040" s="179"/>
      <c r="AA1040" s="222"/>
      <c r="AB1040" s="222"/>
      <c r="AC1040" s="222"/>
      <c r="AD1040" s="179"/>
      <c r="AE1040" s="179"/>
      <c r="AF1040" s="179"/>
      <c r="AG1040" s="179"/>
      <c r="AH1040" s="179"/>
      <c r="AI1040" s="179"/>
      <c r="AJ1040" s="179"/>
    </row>
    <row r="1041" spans="2:36" x14ac:dyDescent="0.3">
      <c r="B1041" s="224">
        <v>111800</v>
      </c>
      <c r="C1041" s="209">
        <v>36983</v>
      </c>
      <c r="D1041" s="206">
        <f t="shared" si="88"/>
        <v>0.33079606440071557</v>
      </c>
      <c r="E1041" s="208">
        <f t="shared" si="89"/>
        <v>0.42</v>
      </c>
      <c r="F1041" s="207">
        <v>2034.06</v>
      </c>
      <c r="G1041" s="207">
        <v>2958.64</v>
      </c>
      <c r="H1041" s="207">
        <v>3328.47</v>
      </c>
      <c r="I1041" s="214">
        <v>27194</v>
      </c>
      <c r="J1041" s="211">
        <f t="shared" si="90"/>
        <v>0.24323792486583184</v>
      </c>
      <c r="K1041" s="212">
        <f t="shared" si="91"/>
        <v>0.4</v>
      </c>
      <c r="L1041" s="214">
        <v>0</v>
      </c>
      <c r="M1041" s="213">
        <v>2175.52</v>
      </c>
      <c r="N1041" s="213">
        <v>2447.46</v>
      </c>
      <c r="O1041" s="242">
        <f t="shared" si="92"/>
        <v>0.48089999999998784</v>
      </c>
      <c r="P1041" s="242"/>
      <c r="Q1041" s="179"/>
      <c r="R1041" s="179"/>
      <c r="S1041" s="179"/>
      <c r="T1041" s="179"/>
      <c r="U1041" s="179"/>
      <c r="V1041" s="179"/>
      <c r="W1041" s="179"/>
      <c r="X1041" s="179"/>
      <c r="Y1041" s="179"/>
      <c r="Z1041" s="179"/>
      <c r="AA1041" s="222"/>
      <c r="AB1041" s="222"/>
      <c r="AC1041" s="222"/>
      <c r="AD1041" s="179"/>
      <c r="AE1041" s="179"/>
      <c r="AF1041" s="179"/>
      <c r="AG1041" s="179"/>
      <c r="AH1041" s="179"/>
      <c r="AI1041" s="179"/>
      <c r="AJ1041" s="179"/>
    </row>
    <row r="1042" spans="2:36" x14ac:dyDescent="0.3">
      <c r="B1042" s="224">
        <v>111900</v>
      </c>
      <c r="C1042" s="209">
        <v>37025</v>
      </c>
      <c r="D1042" s="206">
        <f t="shared" si="88"/>
        <v>0.33087578194816802</v>
      </c>
      <c r="E1042" s="208">
        <f t="shared" si="89"/>
        <v>0.42</v>
      </c>
      <c r="F1042" s="207">
        <v>2036.37</v>
      </c>
      <c r="G1042" s="207">
        <v>2962</v>
      </c>
      <c r="H1042" s="207">
        <v>3332.25</v>
      </c>
      <c r="I1042" s="214">
        <v>27232</v>
      </c>
      <c r="J1042" s="211">
        <f t="shared" si="90"/>
        <v>0.24336014298480788</v>
      </c>
      <c r="K1042" s="212">
        <f t="shared" si="91"/>
        <v>0.38</v>
      </c>
      <c r="L1042" s="214">
        <v>0</v>
      </c>
      <c r="M1042" s="213">
        <v>2178.56</v>
      </c>
      <c r="N1042" s="213">
        <v>2450.88</v>
      </c>
      <c r="O1042" s="242">
        <f t="shared" si="92"/>
        <v>0.48090000000002875</v>
      </c>
      <c r="P1042" s="242"/>
      <c r="Q1042" s="179"/>
      <c r="R1042" s="179"/>
      <c r="S1042" s="179"/>
      <c r="T1042" s="179"/>
      <c r="U1042" s="179"/>
      <c r="V1042" s="179"/>
      <c r="W1042" s="179"/>
      <c r="X1042" s="179"/>
      <c r="Y1042" s="179"/>
      <c r="Z1042" s="179"/>
      <c r="AA1042" s="222"/>
      <c r="AB1042" s="222"/>
      <c r="AC1042" s="222"/>
      <c r="AD1042" s="179"/>
      <c r="AE1042" s="179"/>
      <c r="AF1042" s="179"/>
      <c r="AG1042" s="179"/>
      <c r="AH1042" s="179"/>
      <c r="AI1042" s="179"/>
      <c r="AJ1042" s="179"/>
    </row>
    <row r="1043" spans="2:36" x14ac:dyDescent="0.3">
      <c r="B1043" s="224">
        <v>112000</v>
      </c>
      <c r="C1043" s="209">
        <v>37067</v>
      </c>
      <c r="D1043" s="206">
        <f t="shared" si="88"/>
        <v>0.33095535714285712</v>
      </c>
      <c r="E1043" s="208">
        <f t="shared" si="89"/>
        <v>0.42</v>
      </c>
      <c r="F1043" s="207">
        <v>2038.68</v>
      </c>
      <c r="G1043" s="207">
        <v>2965.36</v>
      </c>
      <c r="H1043" s="207">
        <v>3336.03</v>
      </c>
      <c r="I1043" s="214">
        <v>27272</v>
      </c>
      <c r="J1043" s="211">
        <f t="shared" si="90"/>
        <v>0.24349999999999999</v>
      </c>
      <c r="K1043" s="212">
        <f t="shared" si="91"/>
        <v>0.4</v>
      </c>
      <c r="L1043" s="214">
        <v>0</v>
      </c>
      <c r="M1043" s="213">
        <v>2181.7600000000002</v>
      </c>
      <c r="N1043" s="213">
        <v>2454.48</v>
      </c>
      <c r="O1043" s="242">
        <f t="shared" si="92"/>
        <v>0.48089999999999233</v>
      </c>
      <c r="P1043" s="242"/>
      <c r="Q1043" s="179"/>
      <c r="R1043" s="179"/>
      <c r="S1043" s="179"/>
      <c r="T1043" s="179"/>
      <c r="U1043" s="179"/>
      <c r="V1043" s="179"/>
      <c r="W1043" s="179"/>
      <c r="X1043" s="179"/>
      <c r="Y1043" s="179"/>
      <c r="Z1043" s="179"/>
      <c r="AA1043" s="222"/>
      <c r="AB1043" s="222"/>
      <c r="AC1043" s="222"/>
      <c r="AD1043" s="179"/>
      <c r="AE1043" s="179"/>
      <c r="AF1043" s="179"/>
      <c r="AG1043" s="179"/>
      <c r="AH1043" s="179"/>
      <c r="AI1043" s="179"/>
      <c r="AJ1043" s="179"/>
    </row>
    <row r="1044" spans="2:36" x14ac:dyDescent="0.3">
      <c r="B1044" s="224">
        <v>112100</v>
      </c>
      <c r="C1044" s="209">
        <v>37109</v>
      </c>
      <c r="D1044" s="206">
        <f t="shared" si="88"/>
        <v>0.33103479036574485</v>
      </c>
      <c r="E1044" s="208">
        <f t="shared" si="89"/>
        <v>0.42</v>
      </c>
      <c r="F1044" s="207">
        <v>2040.99</v>
      </c>
      <c r="G1044" s="207">
        <v>2968.72</v>
      </c>
      <c r="H1044" s="207">
        <v>3339.81</v>
      </c>
      <c r="I1044" s="214">
        <v>27312</v>
      </c>
      <c r="J1044" s="211">
        <f t="shared" si="90"/>
        <v>0.24363960749330954</v>
      </c>
      <c r="K1044" s="212">
        <f t="shared" si="91"/>
        <v>0.4</v>
      </c>
      <c r="L1044" s="214">
        <v>0</v>
      </c>
      <c r="M1044" s="213">
        <v>2184.96</v>
      </c>
      <c r="N1044" s="213">
        <v>2458.08</v>
      </c>
      <c r="O1044" s="242">
        <f t="shared" si="92"/>
        <v>0.48089999999995142</v>
      </c>
      <c r="P1044" s="242"/>
      <c r="Q1044" s="179"/>
      <c r="R1044" s="179"/>
      <c r="S1044" s="179"/>
      <c r="T1044" s="179"/>
      <c r="U1044" s="179"/>
      <c r="V1044" s="179"/>
      <c r="W1044" s="179"/>
      <c r="X1044" s="179"/>
      <c r="Y1044" s="179"/>
      <c r="Z1044" s="179"/>
      <c r="AA1044" s="222"/>
      <c r="AB1044" s="222"/>
      <c r="AC1044" s="222"/>
      <c r="AD1044" s="179"/>
      <c r="AE1044" s="179"/>
      <c r="AF1044" s="179"/>
      <c r="AG1044" s="179"/>
      <c r="AH1044" s="179"/>
      <c r="AI1044" s="179"/>
      <c r="AJ1044" s="179"/>
    </row>
    <row r="1045" spans="2:36" x14ac:dyDescent="0.3">
      <c r="B1045" s="224">
        <v>112200</v>
      </c>
      <c r="C1045" s="209">
        <v>37151</v>
      </c>
      <c r="D1045" s="206">
        <f t="shared" si="88"/>
        <v>0.33111408199643494</v>
      </c>
      <c r="E1045" s="208">
        <f t="shared" si="89"/>
        <v>0.42</v>
      </c>
      <c r="F1045" s="207">
        <v>2043.3</v>
      </c>
      <c r="G1045" s="207">
        <v>2972.08</v>
      </c>
      <c r="H1045" s="207">
        <v>3343.59</v>
      </c>
      <c r="I1045" s="214">
        <v>27350</v>
      </c>
      <c r="J1045" s="211">
        <f t="shared" si="90"/>
        <v>0.24376114081996436</v>
      </c>
      <c r="K1045" s="212">
        <f t="shared" si="91"/>
        <v>0.38</v>
      </c>
      <c r="L1045" s="214">
        <v>0</v>
      </c>
      <c r="M1045" s="213">
        <v>2188</v>
      </c>
      <c r="N1045" s="213">
        <v>2461.5</v>
      </c>
      <c r="O1045" s="242">
        <f t="shared" si="92"/>
        <v>0.48089999999999689</v>
      </c>
      <c r="P1045" s="242"/>
      <c r="Q1045" s="179"/>
      <c r="R1045" s="179"/>
      <c r="S1045" s="179"/>
      <c r="T1045" s="179"/>
      <c r="U1045" s="179"/>
      <c r="V1045" s="179"/>
      <c r="W1045" s="179"/>
      <c r="X1045" s="179"/>
      <c r="Y1045" s="179"/>
      <c r="Z1045" s="179"/>
      <c r="AA1045" s="222"/>
      <c r="AB1045" s="222"/>
      <c r="AC1045" s="222"/>
      <c r="AD1045" s="179"/>
      <c r="AE1045" s="179"/>
      <c r="AF1045" s="179"/>
      <c r="AG1045" s="179"/>
      <c r="AH1045" s="179"/>
      <c r="AI1045" s="179"/>
      <c r="AJ1045" s="179"/>
    </row>
    <row r="1046" spans="2:36" x14ac:dyDescent="0.3">
      <c r="B1046" s="224">
        <v>112300</v>
      </c>
      <c r="C1046" s="209">
        <v>37193</v>
      </c>
      <c r="D1046" s="206">
        <f t="shared" si="88"/>
        <v>0.331193232413179</v>
      </c>
      <c r="E1046" s="208">
        <f t="shared" si="89"/>
        <v>0.42</v>
      </c>
      <c r="F1046" s="207">
        <v>2045.61</v>
      </c>
      <c r="G1046" s="207">
        <v>2975.44</v>
      </c>
      <c r="H1046" s="207">
        <v>3347.37</v>
      </c>
      <c r="I1046" s="214">
        <v>27390</v>
      </c>
      <c r="J1046" s="211">
        <f t="shared" si="90"/>
        <v>0.24390026714158505</v>
      </c>
      <c r="K1046" s="212">
        <f t="shared" si="91"/>
        <v>0.4</v>
      </c>
      <c r="L1046" s="214">
        <v>0</v>
      </c>
      <c r="M1046" s="213">
        <v>2191.1999999999998</v>
      </c>
      <c r="N1046" s="213">
        <v>2465.1</v>
      </c>
      <c r="O1046" s="242">
        <f t="shared" si="92"/>
        <v>0.48090000000002875</v>
      </c>
      <c r="P1046" s="242"/>
      <c r="Q1046" s="179"/>
      <c r="R1046" s="179"/>
      <c r="S1046" s="179"/>
      <c r="T1046" s="179"/>
      <c r="U1046" s="179"/>
      <c r="V1046" s="179"/>
      <c r="W1046" s="179"/>
      <c r="X1046" s="179"/>
      <c r="Y1046" s="179"/>
      <c r="Z1046" s="179"/>
      <c r="AA1046" s="222"/>
      <c r="AB1046" s="222"/>
      <c r="AC1046" s="222"/>
      <c r="AD1046" s="179"/>
      <c r="AE1046" s="179"/>
      <c r="AF1046" s="179"/>
      <c r="AG1046" s="179"/>
      <c r="AH1046" s="179"/>
      <c r="AI1046" s="179"/>
      <c r="AJ1046" s="179"/>
    </row>
    <row r="1047" spans="2:36" x14ac:dyDescent="0.3">
      <c r="B1047" s="224">
        <v>112400</v>
      </c>
      <c r="C1047" s="209">
        <v>37235</v>
      </c>
      <c r="D1047" s="206">
        <f t="shared" si="88"/>
        <v>0.33127224199288258</v>
      </c>
      <c r="E1047" s="208">
        <f t="shared" si="89"/>
        <v>0.42</v>
      </c>
      <c r="F1047" s="207">
        <v>2047.92</v>
      </c>
      <c r="G1047" s="207">
        <v>2978.8</v>
      </c>
      <c r="H1047" s="207">
        <v>3351.15</v>
      </c>
      <c r="I1047" s="214">
        <v>27430</v>
      </c>
      <c r="J1047" s="211">
        <f t="shared" si="90"/>
        <v>0.2440391459074733</v>
      </c>
      <c r="K1047" s="212">
        <f t="shared" si="91"/>
        <v>0.4</v>
      </c>
      <c r="L1047" s="214">
        <v>0</v>
      </c>
      <c r="M1047" s="213">
        <v>2194.4</v>
      </c>
      <c r="N1047" s="213">
        <v>2468.6999999999998</v>
      </c>
      <c r="O1047" s="242">
        <f t="shared" si="92"/>
        <v>0.48090000000000144</v>
      </c>
      <c r="P1047" s="242"/>
      <c r="Q1047" s="179"/>
      <c r="R1047" s="179"/>
      <c r="S1047" s="179"/>
      <c r="T1047" s="179"/>
      <c r="U1047" s="179"/>
      <c r="V1047" s="179"/>
      <c r="W1047" s="179"/>
      <c r="X1047" s="179"/>
      <c r="Y1047" s="179"/>
      <c r="Z1047" s="179"/>
      <c r="AA1047" s="222"/>
      <c r="AB1047" s="222"/>
      <c r="AC1047" s="222"/>
      <c r="AD1047" s="179"/>
      <c r="AE1047" s="179"/>
      <c r="AF1047" s="179"/>
      <c r="AG1047" s="179"/>
      <c r="AH1047" s="179"/>
      <c r="AI1047" s="179"/>
      <c r="AJ1047" s="179"/>
    </row>
    <row r="1048" spans="2:36" x14ac:dyDescent="0.3">
      <c r="B1048" s="224">
        <v>112500</v>
      </c>
      <c r="C1048" s="209">
        <v>37277</v>
      </c>
      <c r="D1048" s="206">
        <f t="shared" ref="D1048:D1111" si="93">C1048/B1048</f>
        <v>0.3313511111111111</v>
      </c>
      <c r="E1048" s="208">
        <f t="shared" ref="E1048:E1111" si="94">(C1048-C1047)/(B1048-B1047)</f>
        <v>0.42</v>
      </c>
      <c r="F1048" s="207">
        <v>2050.23</v>
      </c>
      <c r="G1048" s="207">
        <v>2982.16</v>
      </c>
      <c r="H1048" s="207">
        <v>3354.93</v>
      </c>
      <c r="I1048" s="214">
        <v>27468</v>
      </c>
      <c r="J1048" s="211">
        <f t="shared" si="90"/>
        <v>0.24415999999999999</v>
      </c>
      <c r="K1048" s="212">
        <f t="shared" si="91"/>
        <v>0.38</v>
      </c>
      <c r="L1048" s="214">
        <v>0</v>
      </c>
      <c r="M1048" s="213">
        <v>2197.44</v>
      </c>
      <c r="N1048" s="213">
        <v>2472.12</v>
      </c>
      <c r="O1048" s="242">
        <f t="shared" si="92"/>
        <v>0.4809000000000333</v>
      </c>
      <c r="P1048" s="242"/>
      <c r="Q1048" s="179"/>
      <c r="R1048" s="179"/>
      <c r="S1048" s="179"/>
      <c r="T1048" s="179"/>
      <c r="U1048" s="179"/>
      <c r="V1048" s="179"/>
      <c r="W1048" s="179"/>
      <c r="X1048" s="179"/>
      <c r="Y1048" s="179"/>
      <c r="Z1048" s="179"/>
      <c r="AA1048" s="222"/>
      <c r="AB1048" s="222"/>
      <c r="AC1048" s="222"/>
      <c r="AD1048" s="179"/>
      <c r="AE1048" s="179"/>
      <c r="AF1048" s="179"/>
      <c r="AG1048" s="179"/>
      <c r="AH1048" s="179"/>
      <c r="AI1048" s="179"/>
      <c r="AJ1048" s="179"/>
    </row>
    <row r="1049" spans="2:36" x14ac:dyDescent="0.3">
      <c r="B1049" s="224">
        <v>112600</v>
      </c>
      <c r="C1049" s="209">
        <v>37319</v>
      </c>
      <c r="D1049" s="206">
        <f t="shared" si="93"/>
        <v>0.33142984014209592</v>
      </c>
      <c r="E1049" s="208">
        <f t="shared" si="94"/>
        <v>0.42</v>
      </c>
      <c r="F1049" s="207">
        <v>2052.54</v>
      </c>
      <c r="G1049" s="207">
        <v>2985.52</v>
      </c>
      <c r="H1049" s="207">
        <v>3358.71</v>
      </c>
      <c r="I1049" s="214">
        <v>27508</v>
      </c>
      <c r="J1049" s="211">
        <f t="shared" si="90"/>
        <v>0.24429840142095915</v>
      </c>
      <c r="K1049" s="212">
        <f t="shared" si="91"/>
        <v>0.4</v>
      </c>
      <c r="L1049" s="214">
        <v>0</v>
      </c>
      <c r="M1049" s="213">
        <v>2200.64</v>
      </c>
      <c r="N1049" s="213">
        <v>2475.7199999999998</v>
      </c>
      <c r="O1049" s="242">
        <f t="shared" si="92"/>
        <v>0.48090000000000144</v>
      </c>
      <c r="P1049" s="242"/>
      <c r="Q1049" s="179"/>
      <c r="R1049" s="179"/>
      <c r="S1049" s="179"/>
      <c r="T1049" s="179"/>
      <c r="U1049" s="179"/>
      <c r="V1049" s="179"/>
      <c r="W1049" s="179"/>
      <c r="X1049" s="179"/>
      <c r="Y1049" s="179"/>
      <c r="Z1049" s="179"/>
      <c r="AA1049" s="222"/>
      <c r="AB1049" s="222"/>
      <c r="AC1049" s="222"/>
      <c r="AD1049" s="179"/>
      <c r="AE1049" s="179"/>
      <c r="AF1049" s="179"/>
      <c r="AG1049" s="179"/>
      <c r="AH1049" s="179"/>
      <c r="AI1049" s="179"/>
      <c r="AJ1049" s="179"/>
    </row>
    <row r="1050" spans="2:36" x14ac:dyDescent="0.3">
      <c r="B1050" s="224">
        <v>112700</v>
      </c>
      <c r="C1050" s="209">
        <v>37361</v>
      </c>
      <c r="D1050" s="206">
        <f t="shared" si="93"/>
        <v>0.33150842945874004</v>
      </c>
      <c r="E1050" s="208">
        <f t="shared" si="94"/>
        <v>0.42</v>
      </c>
      <c r="F1050" s="207">
        <v>2054.85</v>
      </c>
      <c r="G1050" s="207">
        <v>2988.88</v>
      </c>
      <c r="H1050" s="207">
        <v>3362.49</v>
      </c>
      <c r="I1050" s="214">
        <v>27548</v>
      </c>
      <c r="J1050" s="211">
        <f t="shared" si="90"/>
        <v>0.24443655723158828</v>
      </c>
      <c r="K1050" s="212">
        <f t="shared" si="91"/>
        <v>0.4</v>
      </c>
      <c r="L1050" s="214">
        <v>0</v>
      </c>
      <c r="M1050" s="213">
        <v>2203.84</v>
      </c>
      <c r="N1050" s="213">
        <v>2479.3200000000002</v>
      </c>
      <c r="O1050" s="242">
        <f t="shared" si="92"/>
        <v>0.48089999999996508</v>
      </c>
      <c r="P1050" s="242"/>
      <c r="Q1050" s="179"/>
      <c r="R1050" s="179"/>
      <c r="S1050" s="179"/>
      <c r="T1050" s="179"/>
      <c r="U1050" s="179"/>
      <c r="V1050" s="179"/>
      <c r="W1050" s="179"/>
      <c r="X1050" s="179"/>
      <c r="Y1050" s="179"/>
      <c r="Z1050" s="179"/>
      <c r="AA1050" s="222"/>
      <c r="AB1050" s="222"/>
      <c r="AC1050" s="222"/>
      <c r="AD1050" s="179"/>
      <c r="AE1050" s="179"/>
      <c r="AF1050" s="179"/>
      <c r="AG1050" s="179"/>
      <c r="AH1050" s="179"/>
      <c r="AI1050" s="179"/>
      <c r="AJ1050" s="179"/>
    </row>
    <row r="1051" spans="2:36" x14ac:dyDescent="0.3">
      <c r="B1051" s="224">
        <v>112800</v>
      </c>
      <c r="C1051" s="209">
        <v>37403</v>
      </c>
      <c r="D1051" s="206">
        <f t="shared" si="93"/>
        <v>0.3315868794326241</v>
      </c>
      <c r="E1051" s="208">
        <f t="shared" si="94"/>
        <v>0.42</v>
      </c>
      <c r="F1051" s="207">
        <v>2057.16</v>
      </c>
      <c r="G1051" s="207">
        <v>2992.24</v>
      </c>
      <c r="H1051" s="207">
        <v>3366.27</v>
      </c>
      <c r="I1051" s="214">
        <v>27588</v>
      </c>
      <c r="J1051" s="211">
        <f t="shared" si="90"/>
        <v>0.24457446808510638</v>
      </c>
      <c r="K1051" s="212">
        <f t="shared" si="91"/>
        <v>0.4</v>
      </c>
      <c r="L1051" s="214">
        <v>0</v>
      </c>
      <c r="M1051" s="213">
        <v>2207.04</v>
      </c>
      <c r="N1051" s="213">
        <v>2482.92</v>
      </c>
      <c r="O1051" s="242">
        <f t="shared" si="92"/>
        <v>0.48090000000000599</v>
      </c>
      <c r="P1051" s="242"/>
      <c r="Q1051" s="179"/>
      <c r="R1051" s="179"/>
      <c r="S1051" s="179"/>
      <c r="T1051" s="179"/>
      <c r="U1051" s="179"/>
      <c r="V1051" s="179"/>
      <c r="W1051" s="179"/>
      <c r="X1051" s="179"/>
      <c r="Y1051" s="179"/>
      <c r="Z1051" s="179"/>
      <c r="AA1051" s="222"/>
      <c r="AB1051" s="222"/>
      <c r="AC1051" s="222"/>
      <c r="AD1051" s="179"/>
      <c r="AE1051" s="179"/>
      <c r="AF1051" s="179"/>
      <c r="AG1051" s="179"/>
      <c r="AH1051" s="179"/>
      <c r="AI1051" s="179"/>
      <c r="AJ1051" s="179"/>
    </row>
    <row r="1052" spans="2:36" x14ac:dyDescent="0.3">
      <c r="B1052" s="224">
        <v>112900</v>
      </c>
      <c r="C1052" s="209">
        <v>37445</v>
      </c>
      <c r="D1052" s="206">
        <f t="shared" si="93"/>
        <v>0.33166519043401238</v>
      </c>
      <c r="E1052" s="208">
        <f t="shared" si="94"/>
        <v>0.42</v>
      </c>
      <c r="F1052" s="207">
        <v>2059.4699999999998</v>
      </c>
      <c r="G1052" s="207">
        <v>2995.6</v>
      </c>
      <c r="H1052" s="207">
        <v>3370.05</v>
      </c>
      <c r="I1052" s="214">
        <v>27626</v>
      </c>
      <c r="J1052" s="211">
        <f t="shared" si="90"/>
        <v>0.24469441984056686</v>
      </c>
      <c r="K1052" s="212">
        <f t="shared" si="91"/>
        <v>0.38</v>
      </c>
      <c r="L1052" s="214">
        <v>0</v>
      </c>
      <c r="M1052" s="213">
        <v>2210.08</v>
      </c>
      <c r="N1052" s="213">
        <v>2486.34</v>
      </c>
      <c r="O1052" s="242">
        <f t="shared" si="92"/>
        <v>0.4809000000000424</v>
      </c>
      <c r="P1052" s="242"/>
      <c r="Q1052" s="179"/>
      <c r="R1052" s="179"/>
      <c r="S1052" s="179"/>
      <c r="T1052" s="179"/>
      <c r="U1052" s="179"/>
      <c r="V1052" s="179"/>
      <c r="W1052" s="179"/>
      <c r="X1052" s="179"/>
      <c r="Y1052" s="179"/>
      <c r="Z1052" s="179"/>
      <c r="AA1052" s="222"/>
      <c r="AB1052" s="222"/>
      <c r="AC1052" s="222"/>
      <c r="AD1052" s="179"/>
      <c r="AE1052" s="179"/>
      <c r="AF1052" s="179"/>
      <c r="AG1052" s="179"/>
      <c r="AH1052" s="179"/>
      <c r="AI1052" s="179"/>
      <c r="AJ1052" s="179"/>
    </row>
    <row r="1053" spans="2:36" x14ac:dyDescent="0.3">
      <c r="B1053" s="224">
        <v>113000</v>
      </c>
      <c r="C1053" s="209">
        <v>37487</v>
      </c>
      <c r="D1053" s="206">
        <f t="shared" si="93"/>
        <v>0.3317433628318584</v>
      </c>
      <c r="E1053" s="208">
        <f t="shared" si="94"/>
        <v>0.42</v>
      </c>
      <c r="F1053" s="207">
        <v>2061.7800000000002</v>
      </c>
      <c r="G1053" s="207">
        <v>2998.96</v>
      </c>
      <c r="H1053" s="207">
        <v>3373.83</v>
      </c>
      <c r="I1053" s="214">
        <v>27666</v>
      </c>
      <c r="J1053" s="211">
        <f t="shared" si="90"/>
        <v>0.24483185840707963</v>
      </c>
      <c r="K1053" s="212">
        <f t="shared" si="91"/>
        <v>0.4</v>
      </c>
      <c r="L1053" s="214">
        <v>0</v>
      </c>
      <c r="M1053" s="213">
        <v>2213.2800000000002</v>
      </c>
      <c r="N1053" s="213">
        <v>2489.94</v>
      </c>
      <c r="O1053" s="242">
        <f t="shared" si="92"/>
        <v>0.48090000000000599</v>
      </c>
      <c r="P1053" s="242"/>
      <c r="Q1053" s="179"/>
      <c r="R1053" s="179"/>
      <c r="S1053" s="179"/>
      <c r="T1053" s="179"/>
      <c r="U1053" s="179"/>
      <c r="V1053" s="179"/>
      <c r="W1053" s="179"/>
      <c r="X1053" s="179"/>
      <c r="Y1053" s="179"/>
      <c r="Z1053" s="179"/>
      <c r="AA1053" s="222"/>
      <c r="AB1053" s="222"/>
      <c r="AC1053" s="222"/>
      <c r="AD1053" s="179"/>
      <c r="AE1053" s="179"/>
      <c r="AF1053" s="179"/>
      <c r="AG1053" s="179"/>
      <c r="AH1053" s="179"/>
      <c r="AI1053" s="179"/>
      <c r="AJ1053" s="179"/>
    </row>
    <row r="1054" spans="2:36" x14ac:dyDescent="0.3">
      <c r="B1054" s="224">
        <v>113100</v>
      </c>
      <c r="C1054" s="209">
        <v>37529</v>
      </c>
      <c r="D1054" s="206">
        <f t="shared" si="93"/>
        <v>0.3318213969938108</v>
      </c>
      <c r="E1054" s="208">
        <f t="shared" si="94"/>
        <v>0.42</v>
      </c>
      <c r="F1054" s="207">
        <v>2064.09</v>
      </c>
      <c r="G1054" s="207">
        <v>3002.32</v>
      </c>
      <c r="H1054" s="207">
        <v>3377.61</v>
      </c>
      <c r="I1054" s="214">
        <v>27706</v>
      </c>
      <c r="J1054" s="211">
        <f t="shared" si="90"/>
        <v>0.24496905393457116</v>
      </c>
      <c r="K1054" s="212">
        <f t="shared" si="91"/>
        <v>0.4</v>
      </c>
      <c r="L1054" s="214">
        <v>0</v>
      </c>
      <c r="M1054" s="213">
        <v>2216.48</v>
      </c>
      <c r="N1054" s="213">
        <v>2493.54</v>
      </c>
      <c r="O1054" s="242">
        <f t="shared" si="92"/>
        <v>0.48089999999996963</v>
      </c>
      <c r="P1054" s="242"/>
      <c r="Q1054" s="179"/>
      <c r="R1054" s="179"/>
      <c r="S1054" s="179"/>
      <c r="T1054" s="179"/>
      <c r="U1054" s="179"/>
      <c r="V1054" s="179"/>
      <c r="W1054" s="179"/>
      <c r="X1054" s="179"/>
      <c r="Y1054" s="179"/>
      <c r="Z1054" s="179"/>
      <c r="AA1054" s="222"/>
      <c r="AB1054" s="222"/>
      <c r="AC1054" s="222"/>
      <c r="AD1054" s="179"/>
      <c r="AE1054" s="179"/>
      <c r="AF1054" s="179"/>
      <c r="AG1054" s="179"/>
      <c r="AH1054" s="179"/>
      <c r="AI1054" s="179"/>
      <c r="AJ1054" s="179"/>
    </row>
    <row r="1055" spans="2:36" x14ac:dyDescent="0.3">
      <c r="B1055" s="224">
        <v>113200</v>
      </c>
      <c r="C1055" s="209">
        <v>37571</v>
      </c>
      <c r="D1055" s="206">
        <f t="shared" si="93"/>
        <v>0.33189929328621909</v>
      </c>
      <c r="E1055" s="208">
        <f t="shared" si="94"/>
        <v>0.42</v>
      </c>
      <c r="F1055" s="207">
        <v>2066.4</v>
      </c>
      <c r="G1055" s="207">
        <v>3005.68</v>
      </c>
      <c r="H1055" s="207">
        <v>3381.39</v>
      </c>
      <c r="I1055" s="214">
        <v>27746</v>
      </c>
      <c r="J1055" s="211">
        <f t="shared" si="90"/>
        <v>0.24510600706713781</v>
      </c>
      <c r="K1055" s="212">
        <f t="shared" si="91"/>
        <v>0.4</v>
      </c>
      <c r="L1055" s="214">
        <v>0</v>
      </c>
      <c r="M1055" s="213">
        <v>2219.6799999999998</v>
      </c>
      <c r="N1055" s="213">
        <v>2497.14</v>
      </c>
      <c r="O1055" s="242">
        <f t="shared" si="92"/>
        <v>0.48090000000000599</v>
      </c>
      <c r="P1055" s="242"/>
      <c r="Q1055" s="179"/>
      <c r="R1055" s="179"/>
      <c r="S1055" s="179"/>
      <c r="T1055" s="179"/>
      <c r="U1055" s="179"/>
      <c r="V1055" s="179"/>
      <c r="W1055" s="179"/>
      <c r="X1055" s="179"/>
      <c r="Y1055" s="179"/>
      <c r="Z1055" s="179"/>
      <c r="AA1055" s="222"/>
      <c r="AB1055" s="222"/>
      <c r="AC1055" s="222"/>
      <c r="AD1055" s="179"/>
      <c r="AE1055" s="179"/>
      <c r="AF1055" s="179"/>
      <c r="AG1055" s="179"/>
      <c r="AH1055" s="179"/>
      <c r="AI1055" s="179"/>
      <c r="AJ1055" s="179"/>
    </row>
    <row r="1056" spans="2:36" x14ac:dyDescent="0.3">
      <c r="B1056" s="224">
        <v>113300</v>
      </c>
      <c r="C1056" s="209">
        <v>37613</v>
      </c>
      <c r="D1056" s="206">
        <f t="shared" si="93"/>
        <v>0.33197705207413947</v>
      </c>
      <c r="E1056" s="208">
        <f t="shared" si="94"/>
        <v>0.42</v>
      </c>
      <c r="F1056" s="207">
        <v>2068.71</v>
      </c>
      <c r="G1056" s="207">
        <v>3009.04</v>
      </c>
      <c r="H1056" s="207">
        <v>3385.17</v>
      </c>
      <c r="I1056" s="214">
        <v>27786</v>
      </c>
      <c r="J1056" s="211">
        <f t="shared" si="90"/>
        <v>0.24524271844660195</v>
      </c>
      <c r="K1056" s="212">
        <f t="shared" si="91"/>
        <v>0.4</v>
      </c>
      <c r="L1056" s="214">
        <v>0</v>
      </c>
      <c r="M1056" s="213">
        <v>2222.88</v>
      </c>
      <c r="N1056" s="213">
        <v>2500.7399999999998</v>
      </c>
      <c r="O1056" s="242">
        <f t="shared" si="92"/>
        <v>0.48089999999997418</v>
      </c>
      <c r="P1056" s="242"/>
      <c r="Q1056" s="179"/>
      <c r="R1056" s="179"/>
      <c r="S1056" s="179"/>
      <c r="T1056" s="179"/>
      <c r="U1056" s="179"/>
      <c r="V1056" s="179"/>
      <c r="W1056" s="179"/>
      <c r="X1056" s="179"/>
      <c r="Y1056" s="179"/>
      <c r="Z1056" s="179"/>
      <c r="AA1056" s="222"/>
      <c r="AB1056" s="222"/>
      <c r="AC1056" s="222"/>
      <c r="AD1056" s="179"/>
      <c r="AE1056" s="179"/>
      <c r="AF1056" s="179"/>
      <c r="AG1056" s="179"/>
      <c r="AH1056" s="179"/>
      <c r="AI1056" s="179"/>
      <c r="AJ1056" s="179"/>
    </row>
    <row r="1057" spans="2:36" x14ac:dyDescent="0.3">
      <c r="B1057" s="224">
        <v>113400</v>
      </c>
      <c r="C1057" s="209">
        <v>37655</v>
      </c>
      <c r="D1057" s="206">
        <f t="shared" si="93"/>
        <v>0.3320546737213404</v>
      </c>
      <c r="E1057" s="208">
        <f t="shared" si="94"/>
        <v>0.42</v>
      </c>
      <c r="F1057" s="207">
        <v>2071.02</v>
      </c>
      <c r="G1057" s="207">
        <v>3012.4</v>
      </c>
      <c r="H1057" s="207">
        <v>3388.95</v>
      </c>
      <c r="I1057" s="214">
        <v>27824</v>
      </c>
      <c r="J1057" s="211">
        <f t="shared" si="90"/>
        <v>0.24536155202821869</v>
      </c>
      <c r="K1057" s="212">
        <f t="shared" si="91"/>
        <v>0.38</v>
      </c>
      <c r="L1057" s="214">
        <v>0</v>
      </c>
      <c r="M1057" s="213">
        <v>2225.92</v>
      </c>
      <c r="N1057" s="213">
        <v>2504.16</v>
      </c>
      <c r="O1057" s="242">
        <f t="shared" si="92"/>
        <v>0.48089999999993777</v>
      </c>
      <c r="P1057" s="242"/>
      <c r="Q1057" s="179"/>
      <c r="R1057" s="179"/>
      <c r="S1057" s="179"/>
      <c r="T1057" s="179"/>
      <c r="U1057" s="179"/>
      <c r="V1057" s="179"/>
      <c r="W1057" s="179"/>
      <c r="X1057" s="179"/>
      <c r="Y1057" s="179"/>
      <c r="Z1057" s="179"/>
      <c r="AA1057" s="222"/>
      <c r="AB1057" s="222"/>
      <c r="AC1057" s="222"/>
      <c r="AD1057" s="179"/>
      <c r="AE1057" s="179"/>
      <c r="AF1057" s="179"/>
      <c r="AG1057" s="179"/>
      <c r="AH1057" s="179"/>
      <c r="AI1057" s="179"/>
      <c r="AJ1057" s="179"/>
    </row>
    <row r="1058" spans="2:36" x14ac:dyDescent="0.3">
      <c r="B1058" s="224">
        <v>113500</v>
      </c>
      <c r="C1058" s="209">
        <v>37697</v>
      </c>
      <c r="D1058" s="206">
        <f t="shared" si="93"/>
        <v>0.33213215859030837</v>
      </c>
      <c r="E1058" s="208">
        <f t="shared" si="94"/>
        <v>0.42</v>
      </c>
      <c r="F1058" s="207">
        <v>2073.33</v>
      </c>
      <c r="G1058" s="207">
        <v>3015.76</v>
      </c>
      <c r="H1058" s="207">
        <v>3392.73</v>
      </c>
      <c r="I1058" s="214">
        <v>27864</v>
      </c>
      <c r="J1058" s="211">
        <f t="shared" si="90"/>
        <v>0.2454977973568282</v>
      </c>
      <c r="K1058" s="212">
        <f t="shared" si="91"/>
        <v>0.4</v>
      </c>
      <c r="L1058" s="214">
        <v>0</v>
      </c>
      <c r="M1058" s="213">
        <v>2229.12</v>
      </c>
      <c r="N1058" s="213">
        <v>2507.7600000000002</v>
      </c>
      <c r="O1058" s="242">
        <f t="shared" si="92"/>
        <v>0.48090000000005145</v>
      </c>
      <c r="P1058" s="242"/>
      <c r="Q1058" s="179"/>
      <c r="R1058" s="179"/>
      <c r="S1058" s="179"/>
      <c r="T1058" s="179"/>
      <c r="U1058" s="179"/>
      <c r="V1058" s="179"/>
      <c r="W1058" s="179"/>
      <c r="X1058" s="179"/>
      <c r="Y1058" s="179"/>
      <c r="Z1058" s="179"/>
      <c r="AA1058" s="222"/>
      <c r="AB1058" s="222"/>
      <c r="AC1058" s="222"/>
      <c r="AD1058" s="179"/>
      <c r="AE1058" s="179"/>
      <c r="AF1058" s="179"/>
      <c r="AG1058" s="179"/>
      <c r="AH1058" s="179"/>
      <c r="AI1058" s="179"/>
      <c r="AJ1058" s="179"/>
    </row>
    <row r="1059" spans="2:36" x14ac:dyDescent="0.3">
      <c r="B1059" s="224">
        <v>113600</v>
      </c>
      <c r="C1059" s="209">
        <v>37739</v>
      </c>
      <c r="D1059" s="206">
        <f t="shared" si="93"/>
        <v>0.33220950704225349</v>
      </c>
      <c r="E1059" s="208">
        <f t="shared" si="94"/>
        <v>0.42</v>
      </c>
      <c r="F1059" s="207">
        <v>2075.64</v>
      </c>
      <c r="G1059" s="207">
        <v>3019.12</v>
      </c>
      <c r="H1059" s="207">
        <v>3396.51</v>
      </c>
      <c r="I1059" s="214">
        <v>27904</v>
      </c>
      <c r="J1059" s="211">
        <f t="shared" si="90"/>
        <v>0.24563380281690142</v>
      </c>
      <c r="K1059" s="212">
        <f t="shared" si="91"/>
        <v>0.4</v>
      </c>
      <c r="L1059" s="214">
        <v>0</v>
      </c>
      <c r="M1059" s="213">
        <v>2232.3200000000002</v>
      </c>
      <c r="N1059" s="213">
        <v>2511.36</v>
      </c>
      <c r="O1059" s="242">
        <f t="shared" si="92"/>
        <v>0.48090000000001509</v>
      </c>
      <c r="P1059" s="242"/>
      <c r="Q1059" s="179"/>
      <c r="R1059" s="179"/>
      <c r="S1059" s="179"/>
      <c r="T1059" s="179"/>
      <c r="U1059" s="179"/>
      <c r="V1059" s="179"/>
      <c r="W1059" s="179"/>
      <c r="X1059" s="179"/>
      <c r="Y1059" s="179"/>
      <c r="Z1059" s="179"/>
      <c r="AA1059" s="222"/>
      <c r="AB1059" s="222"/>
      <c r="AC1059" s="222"/>
      <c r="AD1059" s="179"/>
      <c r="AE1059" s="179"/>
      <c r="AF1059" s="179"/>
      <c r="AG1059" s="179"/>
      <c r="AH1059" s="179"/>
      <c r="AI1059" s="179"/>
      <c r="AJ1059" s="179"/>
    </row>
    <row r="1060" spans="2:36" x14ac:dyDescent="0.3">
      <c r="B1060" s="224">
        <v>113700</v>
      </c>
      <c r="C1060" s="209">
        <v>37781</v>
      </c>
      <c r="D1060" s="206">
        <f t="shared" si="93"/>
        <v>0.33228671943711524</v>
      </c>
      <c r="E1060" s="208">
        <f t="shared" si="94"/>
        <v>0.42</v>
      </c>
      <c r="F1060" s="207">
        <v>2077.9499999999998</v>
      </c>
      <c r="G1060" s="207">
        <v>3022.48</v>
      </c>
      <c r="H1060" s="207">
        <v>3400.29</v>
      </c>
      <c r="I1060" s="214">
        <v>27944</v>
      </c>
      <c r="J1060" s="211">
        <f t="shared" si="90"/>
        <v>0.24576956904133684</v>
      </c>
      <c r="K1060" s="212">
        <f t="shared" si="91"/>
        <v>0.4</v>
      </c>
      <c r="L1060" s="214">
        <v>0</v>
      </c>
      <c r="M1060" s="213">
        <v>2235.52</v>
      </c>
      <c r="N1060" s="213">
        <v>2514.96</v>
      </c>
      <c r="O1060" s="242">
        <f t="shared" si="92"/>
        <v>0.48089999999997873</v>
      </c>
      <c r="P1060" s="242"/>
      <c r="Q1060" s="179"/>
      <c r="R1060" s="179"/>
      <c r="S1060" s="179"/>
      <c r="T1060" s="179"/>
      <c r="U1060" s="179"/>
      <c r="V1060" s="179"/>
      <c r="W1060" s="179"/>
      <c r="X1060" s="179"/>
      <c r="Y1060" s="179"/>
      <c r="Z1060" s="179"/>
      <c r="AA1060" s="222"/>
      <c r="AB1060" s="222"/>
      <c r="AC1060" s="222"/>
      <c r="AD1060" s="179"/>
      <c r="AE1060" s="179"/>
      <c r="AF1060" s="179"/>
      <c r="AG1060" s="179"/>
      <c r="AH1060" s="179"/>
      <c r="AI1060" s="179"/>
      <c r="AJ1060" s="179"/>
    </row>
    <row r="1061" spans="2:36" x14ac:dyDescent="0.3">
      <c r="B1061" s="224">
        <v>113800</v>
      </c>
      <c r="C1061" s="209">
        <v>37823</v>
      </c>
      <c r="D1061" s="206">
        <f t="shared" si="93"/>
        <v>0.33236379613356765</v>
      </c>
      <c r="E1061" s="208">
        <f t="shared" si="94"/>
        <v>0.42</v>
      </c>
      <c r="F1061" s="207">
        <v>2080.2600000000002</v>
      </c>
      <c r="G1061" s="207">
        <v>3025.84</v>
      </c>
      <c r="H1061" s="207">
        <v>3404.07</v>
      </c>
      <c r="I1061" s="214">
        <v>27984</v>
      </c>
      <c r="J1061" s="211">
        <f t="shared" si="90"/>
        <v>0.24590509666080843</v>
      </c>
      <c r="K1061" s="212">
        <f t="shared" si="91"/>
        <v>0.4</v>
      </c>
      <c r="L1061" s="214">
        <v>0</v>
      </c>
      <c r="M1061" s="213">
        <v>2238.7199999999998</v>
      </c>
      <c r="N1061" s="213">
        <v>2518.56</v>
      </c>
      <c r="O1061" s="242">
        <f t="shared" si="92"/>
        <v>0.48090000000001965</v>
      </c>
      <c r="P1061" s="242"/>
      <c r="Q1061" s="179"/>
      <c r="R1061" s="179"/>
      <c r="S1061" s="179"/>
      <c r="T1061" s="179"/>
      <c r="U1061" s="179"/>
      <c r="V1061" s="179"/>
      <c r="W1061" s="179"/>
      <c r="X1061" s="179"/>
      <c r="Y1061" s="179"/>
      <c r="Z1061" s="179"/>
      <c r="AA1061" s="222"/>
      <c r="AB1061" s="222"/>
      <c r="AC1061" s="222"/>
      <c r="AD1061" s="179"/>
      <c r="AE1061" s="179"/>
      <c r="AF1061" s="179"/>
      <c r="AG1061" s="179"/>
      <c r="AH1061" s="179"/>
      <c r="AI1061" s="179"/>
      <c r="AJ1061" s="179"/>
    </row>
    <row r="1062" spans="2:36" x14ac:dyDescent="0.3">
      <c r="B1062" s="224">
        <v>113900</v>
      </c>
      <c r="C1062" s="209">
        <v>37865</v>
      </c>
      <c r="D1062" s="206">
        <f t="shared" si="93"/>
        <v>0.33244073748902547</v>
      </c>
      <c r="E1062" s="208">
        <f t="shared" si="94"/>
        <v>0.42</v>
      </c>
      <c r="F1062" s="207">
        <v>2082.5700000000002</v>
      </c>
      <c r="G1062" s="207">
        <v>3029.2</v>
      </c>
      <c r="H1062" s="207">
        <v>3407.85</v>
      </c>
      <c r="I1062" s="214">
        <v>28024</v>
      </c>
      <c r="J1062" s="211">
        <f t="shared" si="90"/>
        <v>0.24604038630377525</v>
      </c>
      <c r="K1062" s="212">
        <f t="shared" si="91"/>
        <v>0.4</v>
      </c>
      <c r="L1062" s="214">
        <v>0</v>
      </c>
      <c r="M1062" s="213">
        <v>2241.92</v>
      </c>
      <c r="N1062" s="213">
        <v>2522.16</v>
      </c>
      <c r="O1062" s="242">
        <f t="shared" si="92"/>
        <v>0.48089999999997873</v>
      </c>
      <c r="P1062" s="242"/>
      <c r="Q1062" s="179"/>
      <c r="R1062" s="179"/>
      <c r="S1062" s="179"/>
      <c r="T1062" s="179"/>
      <c r="U1062" s="179"/>
      <c r="V1062" s="179"/>
      <c r="W1062" s="179"/>
      <c r="X1062" s="179"/>
      <c r="Y1062" s="179"/>
      <c r="Z1062" s="179"/>
      <c r="AA1062" s="222"/>
      <c r="AB1062" s="222"/>
      <c r="AC1062" s="222"/>
      <c r="AD1062" s="179"/>
      <c r="AE1062" s="179"/>
      <c r="AF1062" s="179"/>
      <c r="AG1062" s="179"/>
      <c r="AH1062" s="179"/>
      <c r="AI1062" s="179"/>
      <c r="AJ1062" s="179"/>
    </row>
    <row r="1063" spans="2:36" x14ac:dyDescent="0.3">
      <c r="B1063" s="224">
        <v>114000</v>
      </c>
      <c r="C1063" s="209">
        <v>37907</v>
      </c>
      <c r="D1063" s="206">
        <f t="shared" si="93"/>
        <v>0.3325175438596491</v>
      </c>
      <c r="E1063" s="208">
        <f t="shared" si="94"/>
        <v>0.42</v>
      </c>
      <c r="F1063" s="207">
        <v>2084.88</v>
      </c>
      <c r="G1063" s="207">
        <v>3032.56</v>
      </c>
      <c r="H1063" s="207">
        <v>3411.63</v>
      </c>
      <c r="I1063" s="214">
        <v>28064</v>
      </c>
      <c r="J1063" s="211">
        <f t="shared" si="90"/>
        <v>0.24617543859649124</v>
      </c>
      <c r="K1063" s="212">
        <f t="shared" si="91"/>
        <v>0.4</v>
      </c>
      <c r="L1063" s="214">
        <v>0</v>
      </c>
      <c r="M1063" s="213">
        <v>2245.12</v>
      </c>
      <c r="N1063" s="213">
        <v>2525.7600000000002</v>
      </c>
      <c r="O1063" s="242">
        <f t="shared" si="92"/>
        <v>0.48089999999994687</v>
      </c>
      <c r="P1063" s="242"/>
      <c r="Q1063" s="179"/>
      <c r="R1063" s="179"/>
      <c r="S1063" s="179"/>
      <c r="T1063" s="179"/>
      <c r="U1063" s="179"/>
      <c r="V1063" s="179"/>
      <c r="W1063" s="179"/>
      <c r="X1063" s="179"/>
      <c r="Y1063" s="179"/>
      <c r="Z1063" s="179"/>
      <c r="AA1063" s="222"/>
      <c r="AB1063" s="222"/>
      <c r="AC1063" s="222"/>
      <c r="AD1063" s="179"/>
      <c r="AE1063" s="179"/>
      <c r="AF1063" s="179"/>
      <c r="AG1063" s="179"/>
      <c r="AH1063" s="179"/>
      <c r="AI1063" s="179"/>
      <c r="AJ1063" s="179"/>
    </row>
    <row r="1064" spans="2:36" x14ac:dyDescent="0.3">
      <c r="B1064" s="224">
        <v>114100</v>
      </c>
      <c r="C1064" s="209">
        <v>37949</v>
      </c>
      <c r="D1064" s="206">
        <f t="shared" si="93"/>
        <v>0.33259421560035057</v>
      </c>
      <c r="E1064" s="208">
        <f t="shared" si="94"/>
        <v>0.42</v>
      </c>
      <c r="F1064" s="207">
        <v>2087.19</v>
      </c>
      <c r="G1064" s="207">
        <v>3035.92</v>
      </c>
      <c r="H1064" s="207">
        <v>3415.41</v>
      </c>
      <c r="I1064" s="214">
        <v>28102</v>
      </c>
      <c r="J1064" s="211">
        <f t="shared" si="90"/>
        <v>0.24629272567922875</v>
      </c>
      <c r="K1064" s="212">
        <f t="shared" si="91"/>
        <v>0.38</v>
      </c>
      <c r="L1064" s="214">
        <v>0</v>
      </c>
      <c r="M1064" s="213">
        <v>2248.16</v>
      </c>
      <c r="N1064" s="213">
        <v>2529.1799999999998</v>
      </c>
      <c r="O1064" s="242">
        <f t="shared" si="92"/>
        <v>0.480900000000056</v>
      </c>
      <c r="P1064" s="242"/>
      <c r="Q1064" s="179"/>
      <c r="R1064" s="179"/>
      <c r="S1064" s="179"/>
      <c r="T1064" s="179"/>
      <c r="U1064" s="179"/>
      <c r="V1064" s="179"/>
      <c r="W1064" s="179"/>
      <c r="X1064" s="179"/>
      <c r="Y1064" s="179"/>
      <c r="Z1064" s="179"/>
      <c r="AA1064" s="222"/>
      <c r="AB1064" s="222"/>
      <c r="AC1064" s="222"/>
      <c r="AD1064" s="179"/>
      <c r="AE1064" s="179"/>
      <c r="AF1064" s="179"/>
      <c r="AG1064" s="179"/>
      <c r="AH1064" s="179"/>
      <c r="AI1064" s="179"/>
      <c r="AJ1064" s="179"/>
    </row>
    <row r="1065" spans="2:36" x14ac:dyDescent="0.3">
      <c r="B1065" s="224">
        <v>114200</v>
      </c>
      <c r="C1065" s="209">
        <v>37991</v>
      </c>
      <c r="D1065" s="206">
        <f t="shared" si="93"/>
        <v>0.3326707530647986</v>
      </c>
      <c r="E1065" s="208">
        <f t="shared" si="94"/>
        <v>0.42</v>
      </c>
      <c r="F1065" s="207">
        <v>2089.5</v>
      </c>
      <c r="G1065" s="207">
        <v>3039.28</v>
      </c>
      <c r="H1065" s="207">
        <v>3419.19</v>
      </c>
      <c r="I1065" s="214">
        <v>28142</v>
      </c>
      <c r="J1065" s="211">
        <f t="shared" si="90"/>
        <v>0.24642732049036778</v>
      </c>
      <c r="K1065" s="212">
        <f t="shared" si="91"/>
        <v>0.4</v>
      </c>
      <c r="L1065" s="214">
        <v>0</v>
      </c>
      <c r="M1065" s="213">
        <v>2251.36</v>
      </c>
      <c r="N1065" s="213">
        <v>2532.7800000000002</v>
      </c>
      <c r="O1065" s="242">
        <f t="shared" si="92"/>
        <v>0.4809000000000242</v>
      </c>
      <c r="P1065" s="242"/>
      <c r="Q1065" s="179"/>
      <c r="R1065" s="179"/>
      <c r="S1065" s="179"/>
      <c r="T1065" s="179"/>
      <c r="U1065" s="179"/>
      <c r="V1065" s="179"/>
      <c r="W1065" s="179"/>
      <c r="X1065" s="179"/>
      <c r="Y1065" s="179"/>
      <c r="Z1065" s="179"/>
      <c r="AA1065" s="222"/>
      <c r="AB1065" s="222"/>
      <c r="AC1065" s="222"/>
      <c r="AD1065" s="179"/>
      <c r="AE1065" s="179"/>
      <c r="AF1065" s="179"/>
      <c r="AG1065" s="179"/>
      <c r="AH1065" s="179"/>
      <c r="AI1065" s="179"/>
      <c r="AJ1065" s="179"/>
    </row>
    <row r="1066" spans="2:36" x14ac:dyDescent="0.3">
      <c r="B1066" s="224">
        <v>114300</v>
      </c>
      <c r="C1066" s="209">
        <v>38033</v>
      </c>
      <c r="D1066" s="206">
        <f t="shared" si="93"/>
        <v>0.33274715660542431</v>
      </c>
      <c r="E1066" s="208">
        <f t="shared" si="94"/>
        <v>0.42</v>
      </c>
      <c r="F1066" s="207">
        <v>2091.81</v>
      </c>
      <c r="G1066" s="207">
        <v>3042.64</v>
      </c>
      <c r="H1066" s="207">
        <v>3422.97</v>
      </c>
      <c r="I1066" s="214">
        <v>28182</v>
      </c>
      <c r="J1066" s="211">
        <f t="shared" si="90"/>
        <v>0.24656167979002624</v>
      </c>
      <c r="K1066" s="212">
        <f t="shared" si="91"/>
        <v>0.4</v>
      </c>
      <c r="L1066" s="214">
        <v>0</v>
      </c>
      <c r="M1066" s="213">
        <v>2254.56</v>
      </c>
      <c r="N1066" s="213">
        <v>2536.38</v>
      </c>
      <c r="O1066" s="242">
        <f t="shared" si="92"/>
        <v>0.48089999999998784</v>
      </c>
      <c r="P1066" s="242"/>
      <c r="Q1066" s="179"/>
      <c r="R1066" s="179"/>
      <c r="S1066" s="179"/>
      <c r="T1066" s="179"/>
      <c r="U1066" s="179"/>
      <c r="V1066" s="179"/>
      <c r="W1066" s="179"/>
      <c r="X1066" s="179"/>
      <c r="Y1066" s="179"/>
      <c r="Z1066" s="179"/>
      <c r="AA1066" s="222"/>
      <c r="AB1066" s="222"/>
      <c r="AC1066" s="222"/>
      <c r="AD1066" s="179"/>
      <c r="AE1066" s="179"/>
      <c r="AF1066" s="179"/>
      <c r="AG1066" s="179"/>
      <c r="AH1066" s="179"/>
      <c r="AI1066" s="179"/>
      <c r="AJ1066" s="179"/>
    </row>
    <row r="1067" spans="2:36" x14ac:dyDescent="0.3">
      <c r="B1067" s="224">
        <v>114400</v>
      </c>
      <c r="C1067" s="209">
        <v>38075</v>
      </c>
      <c r="D1067" s="206">
        <f t="shared" si="93"/>
        <v>0.33282342657342656</v>
      </c>
      <c r="E1067" s="208">
        <f t="shared" si="94"/>
        <v>0.42</v>
      </c>
      <c r="F1067" s="207">
        <v>2094.12</v>
      </c>
      <c r="G1067" s="207">
        <v>3046</v>
      </c>
      <c r="H1067" s="207">
        <v>3426.75</v>
      </c>
      <c r="I1067" s="214">
        <v>28222</v>
      </c>
      <c r="J1067" s="211">
        <f t="shared" si="90"/>
        <v>0.2466958041958042</v>
      </c>
      <c r="K1067" s="212">
        <f t="shared" si="91"/>
        <v>0.4</v>
      </c>
      <c r="L1067" s="214">
        <v>0</v>
      </c>
      <c r="M1067" s="213">
        <v>2257.7600000000002</v>
      </c>
      <c r="N1067" s="213">
        <v>2539.98</v>
      </c>
      <c r="O1067" s="242">
        <f t="shared" si="92"/>
        <v>0.48090000000002875</v>
      </c>
      <c r="P1067" s="242"/>
      <c r="Q1067" s="179"/>
      <c r="R1067" s="179"/>
      <c r="S1067" s="179"/>
      <c r="T1067" s="179"/>
      <c r="U1067" s="179"/>
      <c r="V1067" s="179"/>
      <c r="W1067" s="179"/>
      <c r="X1067" s="179"/>
      <c r="Y1067" s="179"/>
      <c r="Z1067" s="179"/>
      <c r="AA1067" s="222"/>
      <c r="AB1067" s="222"/>
      <c r="AC1067" s="222"/>
      <c r="AD1067" s="179"/>
      <c r="AE1067" s="179"/>
      <c r="AF1067" s="179"/>
      <c r="AG1067" s="179"/>
      <c r="AH1067" s="179"/>
      <c r="AI1067" s="179"/>
      <c r="AJ1067" s="179"/>
    </row>
    <row r="1068" spans="2:36" x14ac:dyDescent="0.3">
      <c r="B1068" s="224">
        <v>114500</v>
      </c>
      <c r="C1068" s="209">
        <v>38117</v>
      </c>
      <c r="D1068" s="206">
        <f t="shared" si="93"/>
        <v>0.33289956331877729</v>
      </c>
      <c r="E1068" s="208">
        <f t="shared" si="94"/>
        <v>0.42</v>
      </c>
      <c r="F1068" s="207">
        <v>2096.4299999999998</v>
      </c>
      <c r="G1068" s="207">
        <v>3049.36</v>
      </c>
      <c r="H1068" s="207">
        <v>3430.53</v>
      </c>
      <c r="I1068" s="214">
        <v>28262</v>
      </c>
      <c r="J1068" s="211">
        <f t="shared" si="90"/>
        <v>0.24682969432314411</v>
      </c>
      <c r="K1068" s="212">
        <f t="shared" si="91"/>
        <v>0.4</v>
      </c>
      <c r="L1068" s="214">
        <v>0</v>
      </c>
      <c r="M1068" s="213">
        <v>2260.96</v>
      </c>
      <c r="N1068" s="213">
        <v>2543.58</v>
      </c>
      <c r="O1068" s="242">
        <f t="shared" si="92"/>
        <v>0.48089999999999233</v>
      </c>
      <c r="P1068" s="242"/>
      <c r="Q1068" s="179"/>
      <c r="R1068" s="179"/>
      <c r="S1068" s="179"/>
      <c r="T1068" s="179"/>
      <c r="U1068" s="179"/>
      <c r="V1068" s="179"/>
      <c r="W1068" s="179"/>
      <c r="X1068" s="179"/>
      <c r="Y1068" s="179"/>
      <c r="Z1068" s="179"/>
      <c r="AA1068" s="222"/>
      <c r="AB1068" s="222"/>
      <c r="AC1068" s="222"/>
      <c r="AD1068" s="179"/>
      <c r="AE1068" s="179"/>
      <c r="AF1068" s="179"/>
      <c r="AG1068" s="179"/>
      <c r="AH1068" s="179"/>
      <c r="AI1068" s="179"/>
      <c r="AJ1068" s="179"/>
    </row>
    <row r="1069" spans="2:36" x14ac:dyDescent="0.3">
      <c r="B1069" s="224">
        <v>114600</v>
      </c>
      <c r="C1069" s="209">
        <v>38159</v>
      </c>
      <c r="D1069" s="206">
        <f t="shared" si="93"/>
        <v>0.33297556719022686</v>
      </c>
      <c r="E1069" s="208">
        <f t="shared" si="94"/>
        <v>0.42</v>
      </c>
      <c r="F1069" s="207">
        <v>2098.7399999999998</v>
      </c>
      <c r="G1069" s="207">
        <v>3052.72</v>
      </c>
      <c r="H1069" s="207">
        <v>3434.31</v>
      </c>
      <c r="I1069" s="214">
        <v>28302</v>
      </c>
      <c r="J1069" s="211">
        <f t="shared" si="90"/>
        <v>0.24696335078534032</v>
      </c>
      <c r="K1069" s="212">
        <f t="shared" si="91"/>
        <v>0.4</v>
      </c>
      <c r="L1069" s="214">
        <v>0</v>
      </c>
      <c r="M1069" s="213">
        <v>2264.16</v>
      </c>
      <c r="N1069" s="213">
        <v>2547.1799999999998</v>
      </c>
      <c r="O1069" s="242">
        <f t="shared" si="92"/>
        <v>0.48089999999995597</v>
      </c>
      <c r="P1069" s="242"/>
      <c r="Q1069" s="179"/>
      <c r="R1069" s="179"/>
      <c r="S1069" s="179"/>
      <c r="T1069" s="179"/>
      <c r="U1069" s="179"/>
      <c r="V1069" s="179"/>
      <c r="W1069" s="179"/>
      <c r="X1069" s="179"/>
      <c r="Y1069" s="179"/>
      <c r="Z1069" s="179"/>
      <c r="AA1069" s="222"/>
      <c r="AB1069" s="222"/>
      <c r="AC1069" s="222"/>
      <c r="AD1069" s="179"/>
      <c r="AE1069" s="179"/>
      <c r="AF1069" s="179"/>
      <c r="AG1069" s="179"/>
      <c r="AH1069" s="179"/>
      <c r="AI1069" s="179"/>
      <c r="AJ1069" s="179"/>
    </row>
    <row r="1070" spans="2:36" x14ac:dyDescent="0.3">
      <c r="B1070" s="224">
        <v>114700</v>
      </c>
      <c r="C1070" s="209">
        <v>38201</v>
      </c>
      <c r="D1070" s="206">
        <f t="shared" si="93"/>
        <v>0.3330514385353095</v>
      </c>
      <c r="E1070" s="208">
        <f t="shared" si="94"/>
        <v>0.42</v>
      </c>
      <c r="F1070" s="207">
        <v>2101.0500000000002</v>
      </c>
      <c r="G1070" s="207">
        <v>3056.08</v>
      </c>
      <c r="H1070" s="207">
        <v>3438.09</v>
      </c>
      <c r="I1070" s="214">
        <v>28342</v>
      </c>
      <c r="J1070" s="211">
        <f t="shared" si="90"/>
        <v>0.24709677419354839</v>
      </c>
      <c r="K1070" s="212">
        <f t="shared" si="91"/>
        <v>0.4</v>
      </c>
      <c r="L1070" s="214">
        <v>0</v>
      </c>
      <c r="M1070" s="213">
        <v>2267.36</v>
      </c>
      <c r="N1070" s="213">
        <v>2550.7800000000002</v>
      </c>
      <c r="O1070" s="242">
        <f t="shared" si="92"/>
        <v>0.48089999999999689</v>
      </c>
      <c r="P1070" s="242"/>
      <c r="Q1070" s="179"/>
      <c r="R1070" s="179"/>
      <c r="S1070" s="179"/>
      <c r="T1070" s="179"/>
      <c r="U1070" s="179"/>
      <c r="V1070" s="179"/>
      <c r="W1070" s="179"/>
      <c r="X1070" s="179"/>
      <c r="Y1070" s="179"/>
      <c r="Z1070" s="179"/>
      <c r="AA1070" s="222"/>
      <c r="AB1070" s="222"/>
      <c r="AC1070" s="222"/>
      <c r="AD1070" s="179"/>
      <c r="AE1070" s="179"/>
      <c r="AF1070" s="179"/>
      <c r="AG1070" s="179"/>
      <c r="AH1070" s="179"/>
      <c r="AI1070" s="179"/>
      <c r="AJ1070" s="179"/>
    </row>
    <row r="1071" spans="2:36" x14ac:dyDescent="0.3">
      <c r="B1071" s="224">
        <v>114800</v>
      </c>
      <c r="C1071" s="209">
        <v>38243</v>
      </c>
      <c r="D1071" s="206">
        <f t="shared" si="93"/>
        <v>0.33312717770034844</v>
      </c>
      <c r="E1071" s="208">
        <f t="shared" si="94"/>
        <v>0.42</v>
      </c>
      <c r="F1071" s="207">
        <v>2103.36</v>
      </c>
      <c r="G1071" s="207">
        <v>3059.44</v>
      </c>
      <c r="H1071" s="207">
        <v>3441.87</v>
      </c>
      <c r="I1071" s="214">
        <v>28382</v>
      </c>
      <c r="J1071" s="211">
        <f t="shared" si="90"/>
        <v>0.24722996515679443</v>
      </c>
      <c r="K1071" s="212">
        <f t="shared" si="91"/>
        <v>0.4</v>
      </c>
      <c r="L1071" s="214">
        <v>0</v>
      </c>
      <c r="M1071" s="213">
        <v>2270.56</v>
      </c>
      <c r="N1071" s="213">
        <v>2554.38</v>
      </c>
      <c r="O1071" s="242">
        <f t="shared" si="92"/>
        <v>0.48090000000002875</v>
      </c>
      <c r="P1071" s="242"/>
      <c r="Q1071" s="179"/>
      <c r="R1071" s="179"/>
      <c r="S1071" s="179"/>
      <c r="T1071" s="179"/>
      <c r="U1071" s="179"/>
      <c r="V1071" s="179"/>
      <c r="W1071" s="179"/>
      <c r="X1071" s="179"/>
      <c r="Y1071" s="179"/>
      <c r="Z1071" s="179"/>
      <c r="AA1071" s="222"/>
      <c r="AB1071" s="222"/>
      <c r="AC1071" s="222"/>
      <c r="AD1071" s="179"/>
      <c r="AE1071" s="179"/>
      <c r="AF1071" s="179"/>
      <c r="AG1071" s="179"/>
      <c r="AH1071" s="179"/>
      <c r="AI1071" s="179"/>
      <c r="AJ1071" s="179"/>
    </row>
    <row r="1072" spans="2:36" x14ac:dyDescent="0.3">
      <c r="B1072" s="224">
        <v>114900</v>
      </c>
      <c r="C1072" s="209">
        <v>38285</v>
      </c>
      <c r="D1072" s="206">
        <f t="shared" si="93"/>
        <v>0.33320278503046125</v>
      </c>
      <c r="E1072" s="208">
        <f t="shared" si="94"/>
        <v>0.42</v>
      </c>
      <c r="F1072" s="207">
        <v>2105.67</v>
      </c>
      <c r="G1072" s="207">
        <v>3062.8</v>
      </c>
      <c r="H1072" s="207">
        <v>3445.65</v>
      </c>
      <c r="I1072" s="214">
        <v>28422</v>
      </c>
      <c r="J1072" s="211">
        <f t="shared" si="90"/>
        <v>0.24736292428198434</v>
      </c>
      <c r="K1072" s="212">
        <f t="shared" si="91"/>
        <v>0.4</v>
      </c>
      <c r="L1072" s="214">
        <v>0</v>
      </c>
      <c r="M1072" s="213">
        <v>2273.7600000000002</v>
      </c>
      <c r="N1072" s="213">
        <v>2557.98</v>
      </c>
      <c r="O1072" s="242">
        <f t="shared" si="92"/>
        <v>0.48089999999999689</v>
      </c>
      <c r="P1072" s="242"/>
      <c r="Q1072" s="179"/>
      <c r="R1072" s="179"/>
      <c r="S1072" s="179"/>
      <c r="T1072" s="179"/>
      <c r="U1072" s="179"/>
      <c r="V1072" s="179"/>
      <c r="W1072" s="179"/>
      <c r="X1072" s="179"/>
      <c r="Y1072" s="179"/>
      <c r="Z1072" s="179"/>
      <c r="AA1072" s="222"/>
      <c r="AB1072" s="222"/>
      <c r="AC1072" s="222"/>
      <c r="AD1072" s="179"/>
      <c r="AE1072" s="179"/>
      <c r="AF1072" s="179"/>
      <c r="AG1072" s="179"/>
      <c r="AH1072" s="179"/>
      <c r="AI1072" s="179"/>
      <c r="AJ1072" s="179"/>
    </row>
    <row r="1073" spans="2:36" x14ac:dyDescent="0.3">
      <c r="B1073" s="224">
        <v>115000</v>
      </c>
      <c r="C1073" s="209">
        <v>38327</v>
      </c>
      <c r="D1073" s="206">
        <f t="shared" si="93"/>
        <v>0.33327826086956519</v>
      </c>
      <c r="E1073" s="208">
        <f t="shared" si="94"/>
        <v>0.42</v>
      </c>
      <c r="F1073" s="207">
        <v>2107.98</v>
      </c>
      <c r="G1073" s="207">
        <v>3066.16</v>
      </c>
      <c r="H1073" s="207">
        <v>3449.43</v>
      </c>
      <c r="I1073" s="214">
        <v>28462</v>
      </c>
      <c r="J1073" s="211">
        <f t="shared" si="90"/>
        <v>0.24749565217391303</v>
      </c>
      <c r="K1073" s="212">
        <f t="shared" si="91"/>
        <v>0.4</v>
      </c>
      <c r="L1073" s="214">
        <v>0</v>
      </c>
      <c r="M1073" s="213">
        <v>2276.96</v>
      </c>
      <c r="N1073" s="213">
        <v>2561.58</v>
      </c>
      <c r="O1073" s="242">
        <f t="shared" si="92"/>
        <v>0.4809000000000333</v>
      </c>
      <c r="P1073" s="242"/>
      <c r="Q1073" s="179"/>
      <c r="R1073" s="179"/>
      <c r="S1073" s="179"/>
      <c r="T1073" s="179"/>
      <c r="U1073" s="179"/>
      <c r="V1073" s="179"/>
      <c r="W1073" s="179"/>
      <c r="X1073" s="179"/>
      <c r="Y1073" s="179"/>
      <c r="Z1073" s="179"/>
      <c r="AA1073" s="222"/>
      <c r="AB1073" s="222"/>
      <c r="AC1073" s="222"/>
      <c r="AD1073" s="179"/>
      <c r="AE1073" s="179"/>
      <c r="AF1073" s="179"/>
      <c r="AG1073" s="179"/>
      <c r="AH1073" s="179"/>
      <c r="AI1073" s="179"/>
      <c r="AJ1073" s="179"/>
    </row>
    <row r="1074" spans="2:36" x14ac:dyDescent="0.3">
      <c r="B1074" s="224">
        <v>115100</v>
      </c>
      <c r="C1074" s="209">
        <v>38369</v>
      </c>
      <c r="D1074" s="206">
        <f t="shared" si="93"/>
        <v>0.33335360556038229</v>
      </c>
      <c r="E1074" s="208">
        <f t="shared" si="94"/>
        <v>0.42</v>
      </c>
      <c r="F1074" s="207">
        <v>2110.29</v>
      </c>
      <c r="G1074" s="207">
        <v>3069.52</v>
      </c>
      <c r="H1074" s="207">
        <v>3453.21</v>
      </c>
      <c r="I1074" s="214">
        <v>28502</v>
      </c>
      <c r="J1074" s="211">
        <f t="shared" si="90"/>
        <v>0.24762814943527367</v>
      </c>
      <c r="K1074" s="212">
        <f t="shared" si="91"/>
        <v>0.4</v>
      </c>
      <c r="L1074" s="214">
        <v>0</v>
      </c>
      <c r="M1074" s="213">
        <v>2280.16</v>
      </c>
      <c r="N1074" s="213">
        <v>2565.1799999999998</v>
      </c>
      <c r="O1074" s="242">
        <f t="shared" si="92"/>
        <v>0.48090000000000144</v>
      </c>
      <c r="P1074" s="242"/>
      <c r="Q1074" s="179"/>
      <c r="R1074" s="179"/>
      <c r="S1074" s="179"/>
      <c r="T1074" s="179"/>
      <c r="U1074" s="179"/>
      <c r="V1074" s="179"/>
      <c r="W1074" s="179"/>
      <c r="X1074" s="179"/>
      <c r="Y1074" s="179"/>
      <c r="Z1074" s="179"/>
      <c r="AA1074" s="222"/>
      <c r="AB1074" s="222"/>
      <c r="AC1074" s="222"/>
      <c r="AD1074" s="179"/>
      <c r="AE1074" s="179"/>
      <c r="AF1074" s="179"/>
      <c r="AG1074" s="179"/>
      <c r="AH1074" s="179"/>
      <c r="AI1074" s="179"/>
      <c r="AJ1074" s="179"/>
    </row>
    <row r="1075" spans="2:36" x14ac:dyDescent="0.3">
      <c r="B1075" s="224">
        <v>115200</v>
      </c>
      <c r="C1075" s="209">
        <v>38411</v>
      </c>
      <c r="D1075" s="206">
        <f t="shared" si="93"/>
        <v>0.33342881944444447</v>
      </c>
      <c r="E1075" s="208">
        <f t="shared" si="94"/>
        <v>0.42</v>
      </c>
      <c r="F1075" s="207">
        <v>2112.6</v>
      </c>
      <c r="G1075" s="207">
        <v>3072.88</v>
      </c>
      <c r="H1075" s="207">
        <v>3456.99</v>
      </c>
      <c r="I1075" s="214">
        <v>28542</v>
      </c>
      <c r="J1075" s="211">
        <f t="shared" si="90"/>
        <v>0.24776041666666668</v>
      </c>
      <c r="K1075" s="212">
        <f t="shared" si="91"/>
        <v>0.4</v>
      </c>
      <c r="L1075" s="214">
        <v>0</v>
      </c>
      <c r="M1075" s="213">
        <v>2283.36</v>
      </c>
      <c r="N1075" s="213">
        <v>2568.7800000000002</v>
      </c>
      <c r="O1075" s="242">
        <f t="shared" si="92"/>
        <v>0.48089999999996508</v>
      </c>
      <c r="P1075" s="242"/>
      <c r="Q1075" s="179"/>
      <c r="R1075" s="179"/>
      <c r="S1075" s="179"/>
      <c r="T1075" s="179"/>
      <c r="U1075" s="179"/>
      <c r="V1075" s="179"/>
      <c r="W1075" s="179"/>
      <c r="X1075" s="179"/>
      <c r="Y1075" s="179"/>
      <c r="Z1075" s="179"/>
      <c r="AA1075" s="222"/>
      <c r="AB1075" s="222"/>
      <c r="AC1075" s="222"/>
      <c r="AD1075" s="179"/>
      <c r="AE1075" s="179"/>
      <c r="AF1075" s="179"/>
      <c r="AG1075" s="179"/>
      <c r="AH1075" s="179"/>
      <c r="AI1075" s="179"/>
      <c r="AJ1075" s="179"/>
    </row>
    <row r="1076" spans="2:36" x14ac:dyDescent="0.3">
      <c r="B1076" s="224">
        <v>115300</v>
      </c>
      <c r="C1076" s="209">
        <v>38453</v>
      </c>
      <c r="D1076" s="206">
        <f t="shared" si="93"/>
        <v>0.33350390286209886</v>
      </c>
      <c r="E1076" s="208">
        <f t="shared" si="94"/>
        <v>0.42</v>
      </c>
      <c r="F1076" s="207">
        <v>2114.91</v>
      </c>
      <c r="G1076" s="207">
        <v>3076.24</v>
      </c>
      <c r="H1076" s="207">
        <v>3460.77</v>
      </c>
      <c r="I1076" s="214">
        <v>28582</v>
      </c>
      <c r="J1076" s="211">
        <f t="shared" si="90"/>
        <v>0.24789245446660885</v>
      </c>
      <c r="K1076" s="212">
        <f t="shared" si="91"/>
        <v>0.4</v>
      </c>
      <c r="L1076" s="214">
        <v>0</v>
      </c>
      <c r="M1076" s="213">
        <v>2286.56</v>
      </c>
      <c r="N1076" s="213">
        <v>2572.38</v>
      </c>
      <c r="O1076" s="242">
        <f t="shared" si="92"/>
        <v>0.48090000000000599</v>
      </c>
      <c r="P1076" s="242"/>
      <c r="Q1076" s="179"/>
      <c r="R1076" s="179"/>
      <c r="S1076" s="179"/>
      <c r="T1076" s="179"/>
      <c r="U1076" s="179"/>
      <c r="V1076" s="179"/>
      <c r="W1076" s="179"/>
      <c r="X1076" s="179"/>
      <c r="Y1076" s="179"/>
      <c r="Z1076" s="179"/>
      <c r="AA1076" s="222"/>
      <c r="AB1076" s="222"/>
      <c r="AC1076" s="222"/>
      <c r="AD1076" s="179"/>
      <c r="AE1076" s="179"/>
      <c r="AF1076" s="179"/>
      <c r="AG1076" s="179"/>
      <c r="AH1076" s="179"/>
      <c r="AI1076" s="179"/>
      <c r="AJ1076" s="179"/>
    </row>
    <row r="1077" spans="2:36" x14ac:dyDescent="0.3">
      <c r="B1077" s="224">
        <v>115400</v>
      </c>
      <c r="C1077" s="209">
        <v>38495</v>
      </c>
      <c r="D1077" s="206">
        <f t="shared" si="93"/>
        <v>0.33357885615251298</v>
      </c>
      <c r="E1077" s="208">
        <f t="shared" si="94"/>
        <v>0.42</v>
      </c>
      <c r="F1077" s="207">
        <v>2117.2199999999998</v>
      </c>
      <c r="G1077" s="207">
        <v>3079.6</v>
      </c>
      <c r="H1077" s="207">
        <v>3464.55</v>
      </c>
      <c r="I1077" s="214">
        <v>28622</v>
      </c>
      <c r="J1077" s="211">
        <f t="shared" si="90"/>
        <v>0.24802426343154246</v>
      </c>
      <c r="K1077" s="212">
        <f t="shared" si="91"/>
        <v>0.4</v>
      </c>
      <c r="L1077" s="214">
        <v>0</v>
      </c>
      <c r="M1077" s="213">
        <v>2289.7600000000002</v>
      </c>
      <c r="N1077" s="213">
        <v>2575.98</v>
      </c>
      <c r="O1077" s="242">
        <f t="shared" si="92"/>
        <v>0.4809000000000424</v>
      </c>
      <c r="P1077" s="242"/>
      <c r="Q1077" s="179"/>
      <c r="R1077" s="179"/>
      <c r="S1077" s="179"/>
      <c r="T1077" s="179"/>
      <c r="U1077" s="179"/>
      <c r="V1077" s="179"/>
      <c r="W1077" s="179"/>
      <c r="X1077" s="179"/>
      <c r="Y1077" s="179"/>
      <c r="Z1077" s="179"/>
      <c r="AA1077" s="222"/>
      <c r="AB1077" s="222"/>
      <c r="AC1077" s="222"/>
      <c r="AD1077" s="179"/>
      <c r="AE1077" s="179"/>
      <c r="AF1077" s="179"/>
      <c r="AG1077" s="179"/>
      <c r="AH1077" s="179"/>
      <c r="AI1077" s="179"/>
      <c r="AJ1077" s="179"/>
    </row>
    <row r="1078" spans="2:36" x14ac:dyDescent="0.3">
      <c r="B1078" s="224">
        <v>115500</v>
      </c>
      <c r="C1078" s="209">
        <v>38537</v>
      </c>
      <c r="D1078" s="206">
        <f t="shared" si="93"/>
        <v>0.33365367965367965</v>
      </c>
      <c r="E1078" s="208">
        <f t="shared" si="94"/>
        <v>0.42</v>
      </c>
      <c r="F1078" s="207">
        <v>2119.5300000000002</v>
      </c>
      <c r="G1078" s="207">
        <v>3082.96</v>
      </c>
      <c r="H1078" s="207">
        <v>3468.33</v>
      </c>
      <c r="I1078" s="214">
        <v>28662</v>
      </c>
      <c r="J1078" s="211">
        <f t="shared" si="90"/>
        <v>0.24815584415584416</v>
      </c>
      <c r="K1078" s="212">
        <f t="shared" si="91"/>
        <v>0.4</v>
      </c>
      <c r="L1078" s="214">
        <v>0</v>
      </c>
      <c r="M1078" s="213">
        <v>2292.96</v>
      </c>
      <c r="N1078" s="213">
        <v>2579.58</v>
      </c>
      <c r="O1078" s="242">
        <f t="shared" si="92"/>
        <v>0.48090000000000599</v>
      </c>
      <c r="P1078" s="242"/>
      <c r="Q1078" s="179"/>
      <c r="R1078" s="179"/>
      <c r="S1078" s="179"/>
      <c r="T1078" s="179"/>
      <c r="U1078" s="179"/>
      <c r="V1078" s="179"/>
      <c r="W1078" s="179"/>
      <c r="X1078" s="179"/>
      <c r="Y1078" s="179"/>
      <c r="Z1078" s="179"/>
      <c r="AA1078" s="222"/>
      <c r="AB1078" s="222"/>
      <c r="AC1078" s="222"/>
      <c r="AD1078" s="179"/>
      <c r="AE1078" s="179"/>
      <c r="AF1078" s="179"/>
      <c r="AG1078" s="179"/>
      <c r="AH1078" s="179"/>
      <c r="AI1078" s="179"/>
      <c r="AJ1078" s="179"/>
    </row>
    <row r="1079" spans="2:36" x14ac:dyDescent="0.3">
      <c r="B1079" s="224">
        <v>115600</v>
      </c>
      <c r="C1079" s="209">
        <v>38579</v>
      </c>
      <c r="D1079" s="206">
        <f t="shared" si="93"/>
        <v>0.33372837370242214</v>
      </c>
      <c r="E1079" s="208">
        <f t="shared" si="94"/>
        <v>0.42</v>
      </c>
      <c r="F1079" s="207">
        <v>2121.84</v>
      </c>
      <c r="G1079" s="207">
        <v>3086.32</v>
      </c>
      <c r="H1079" s="207">
        <v>3472.11</v>
      </c>
      <c r="I1079" s="214">
        <v>28702</v>
      </c>
      <c r="J1079" s="211">
        <f t="shared" si="90"/>
        <v>0.2482871972318339</v>
      </c>
      <c r="K1079" s="212">
        <f t="shared" si="91"/>
        <v>0.4</v>
      </c>
      <c r="L1079" s="214">
        <v>0</v>
      </c>
      <c r="M1079" s="213">
        <v>2296.16</v>
      </c>
      <c r="N1079" s="213">
        <v>2583.1799999999998</v>
      </c>
      <c r="O1079" s="242">
        <f t="shared" si="92"/>
        <v>0.48089999999996963</v>
      </c>
      <c r="P1079" s="242"/>
      <c r="Q1079" s="179"/>
      <c r="R1079" s="179"/>
      <c r="S1079" s="179"/>
      <c r="T1079" s="179"/>
      <c r="U1079" s="179"/>
      <c r="V1079" s="179"/>
      <c r="W1079" s="179"/>
      <c r="X1079" s="179"/>
      <c r="Y1079" s="179"/>
      <c r="Z1079" s="179"/>
      <c r="AA1079" s="222"/>
      <c r="AB1079" s="222"/>
      <c r="AC1079" s="222"/>
      <c r="AD1079" s="179"/>
      <c r="AE1079" s="179"/>
      <c r="AF1079" s="179"/>
      <c r="AG1079" s="179"/>
      <c r="AH1079" s="179"/>
      <c r="AI1079" s="179"/>
      <c r="AJ1079" s="179"/>
    </row>
    <row r="1080" spans="2:36" x14ac:dyDescent="0.3">
      <c r="B1080" s="224">
        <v>115700</v>
      </c>
      <c r="C1080" s="209">
        <v>38621</v>
      </c>
      <c r="D1080" s="206">
        <f t="shared" si="93"/>
        <v>0.3338029386343993</v>
      </c>
      <c r="E1080" s="208">
        <f t="shared" si="94"/>
        <v>0.42</v>
      </c>
      <c r="F1080" s="207">
        <v>2124.15</v>
      </c>
      <c r="G1080" s="207">
        <v>3089.68</v>
      </c>
      <c r="H1080" s="207">
        <v>3475.89</v>
      </c>
      <c r="I1080" s="214">
        <v>28742</v>
      </c>
      <c r="J1080" s="211">
        <f t="shared" si="90"/>
        <v>0.24841832324978391</v>
      </c>
      <c r="K1080" s="212">
        <f t="shared" si="91"/>
        <v>0.4</v>
      </c>
      <c r="L1080" s="214">
        <v>0</v>
      </c>
      <c r="M1080" s="213">
        <v>2299.36</v>
      </c>
      <c r="N1080" s="213">
        <v>2586.7800000000002</v>
      </c>
      <c r="O1080" s="242">
        <f t="shared" si="92"/>
        <v>0.48090000000000599</v>
      </c>
      <c r="P1080" s="242"/>
      <c r="Q1080" s="179"/>
      <c r="R1080" s="179"/>
      <c r="S1080" s="179"/>
      <c r="T1080" s="179"/>
      <c r="U1080" s="179"/>
      <c r="V1080" s="179"/>
      <c r="W1080" s="179"/>
      <c r="X1080" s="179"/>
      <c r="Y1080" s="179"/>
      <c r="Z1080" s="179"/>
      <c r="AA1080" s="222"/>
      <c r="AB1080" s="222"/>
      <c r="AC1080" s="222"/>
      <c r="AD1080" s="179"/>
      <c r="AE1080" s="179"/>
      <c r="AF1080" s="179"/>
      <c r="AG1080" s="179"/>
      <c r="AH1080" s="179"/>
      <c r="AI1080" s="179"/>
      <c r="AJ1080" s="179"/>
    </row>
    <row r="1081" spans="2:36" x14ac:dyDescent="0.3">
      <c r="B1081" s="224">
        <v>115800</v>
      </c>
      <c r="C1081" s="209">
        <v>38663</v>
      </c>
      <c r="D1081" s="206">
        <f t="shared" si="93"/>
        <v>0.33387737478411056</v>
      </c>
      <c r="E1081" s="208">
        <f t="shared" si="94"/>
        <v>0.42</v>
      </c>
      <c r="F1081" s="207">
        <v>2126.46</v>
      </c>
      <c r="G1081" s="207">
        <v>3093.04</v>
      </c>
      <c r="H1081" s="207">
        <v>3479.67</v>
      </c>
      <c r="I1081" s="214">
        <v>28782</v>
      </c>
      <c r="J1081" s="211">
        <f t="shared" si="90"/>
        <v>0.24854922279792746</v>
      </c>
      <c r="K1081" s="212">
        <f t="shared" si="91"/>
        <v>0.4</v>
      </c>
      <c r="L1081" s="214">
        <v>0</v>
      </c>
      <c r="M1081" s="213">
        <v>2302.56</v>
      </c>
      <c r="N1081" s="213">
        <v>2590.38</v>
      </c>
      <c r="O1081" s="242">
        <f t="shared" si="92"/>
        <v>0.48089999999997418</v>
      </c>
      <c r="P1081" s="242"/>
      <c r="Q1081" s="179"/>
      <c r="R1081" s="179"/>
      <c r="S1081" s="179"/>
      <c r="T1081" s="179"/>
      <c r="U1081" s="179"/>
      <c r="V1081" s="179"/>
      <c r="W1081" s="179"/>
      <c r="X1081" s="179"/>
      <c r="Y1081" s="179"/>
      <c r="Z1081" s="179"/>
      <c r="AA1081" s="222"/>
      <c r="AB1081" s="222"/>
      <c r="AC1081" s="222"/>
      <c r="AD1081" s="179"/>
      <c r="AE1081" s="179"/>
      <c r="AF1081" s="179"/>
      <c r="AG1081" s="179"/>
      <c r="AH1081" s="179"/>
      <c r="AI1081" s="179"/>
      <c r="AJ1081" s="179"/>
    </row>
    <row r="1082" spans="2:36" x14ac:dyDescent="0.3">
      <c r="B1082" s="224">
        <v>115900</v>
      </c>
      <c r="C1082" s="209">
        <v>38705</v>
      </c>
      <c r="D1082" s="206">
        <f t="shared" si="93"/>
        <v>0.33395168248490076</v>
      </c>
      <c r="E1082" s="208">
        <f t="shared" si="94"/>
        <v>0.42</v>
      </c>
      <c r="F1082" s="207">
        <v>2128.77</v>
      </c>
      <c r="G1082" s="207">
        <v>3096.4</v>
      </c>
      <c r="H1082" s="207">
        <v>3483.45</v>
      </c>
      <c r="I1082" s="214">
        <v>28822</v>
      </c>
      <c r="J1082" s="211">
        <f t="shared" si="90"/>
        <v>0.24867989646246763</v>
      </c>
      <c r="K1082" s="212">
        <f t="shared" si="91"/>
        <v>0.4</v>
      </c>
      <c r="L1082" s="214">
        <v>0</v>
      </c>
      <c r="M1082" s="213">
        <v>2305.7600000000002</v>
      </c>
      <c r="N1082" s="213">
        <v>2593.98</v>
      </c>
      <c r="O1082" s="242">
        <f t="shared" si="92"/>
        <v>0.48089999999993777</v>
      </c>
      <c r="P1082" s="242"/>
      <c r="Q1082" s="179"/>
      <c r="R1082" s="179"/>
      <c r="S1082" s="179"/>
      <c r="T1082" s="179"/>
      <c r="U1082" s="179"/>
      <c r="V1082" s="179"/>
      <c r="W1082" s="179"/>
      <c r="X1082" s="179"/>
      <c r="Y1082" s="179"/>
      <c r="Z1082" s="179"/>
      <c r="AA1082" s="222"/>
      <c r="AB1082" s="222"/>
      <c r="AC1082" s="222"/>
      <c r="AD1082" s="179"/>
      <c r="AE1082" s="179"/>
      <c r="AF1082" s="179"/>
      <c r="AG1082" s="179"/>
      <c r="AH1082" s="179"/>
      <c r="AI1082" s="179"/>
      <c r="AJ1082" s="179"/>
    </row>
    <row r="1083" spans="2:36" x14ac:dyDescent="0.3">
      <c r="B1083" s="224">
        <v>116000</v>
      </c>
      <c r="C1083" s="209">
        <v>38747</v>
      </c>
      <c r="D1083" s="206">
        <f t="shared" si="93"/>
        <v>0.33402586206896551</v>
      </c>
      <c r="E1083" s="208">
        <f t="shared" si="94"/>
        <v>0.42</v>
      </c>
      <c r="F1083" s="207">
        <v>2131.08</v>
      </c>
      <c r="G1083" s="207">
        <v>3099.76</v>
      </c>
      <c r="H1083" s="207">
        <v>3487.23</v>
      </c>
      <c r="I1083" s="214">
        <v>28862</v>
      </c>
      <c r="J1083" s="211">
        <f t="shared" ref="J1083:J1146" si="95">I1083/$B1083</f>
        <v>0.24881034482758621</v>
      </c>
      <c r="K1083" s="212">
        <f t="shared" ref="K1083:K1146" si="96">(I1083-I1082)/($B1083-$B1082)</f>
        <v>0.4</v>
      </c>
      <c r="L1083" s="214">
        <v>0</v>
      </c>
      <c r="M1083" s="213">
        <v>2308.96</v>
      </c>
      <c r="N1083" s="213">
        <v>2597.58</v>
      </c>
      <c r="O1083" s="242">
        <f t="shared" si="92"/>
        <v>0.48090000000005145</v>
      </c>
      <c r="P1083" s="242"/>
      <c r="Q1083" s="179"/>
      <c r="R1083" s="179"/>
      <c r="S1083" s="179"/>
      <c r="T1083" s="179"/>
      <c r="U1083" s="179"/>
      <c r="V1083" s="179"/>
      <c r="W1083" s="179"/>
      <c r="X1083" s="179"/>
      <c r="Y1083" s="179"/>
      <c r="Z1083" s="179"/>
      <c r="AA1083" s="222"/>
      <c r="AB1083" s="222"/>
      <c r="AC1083" s="222"/>
      <c r="AD1083" s="179"/>
      <c r="AE1083" s="179"/>
      <c r="AF1083" s="179"/>
      <c r="AG1083" s="179"/>
      <c r="AH1083" s="179"/>
      <c r="AI1083" s="179"/>
      <c r="AJ1083" s="179"/>
    </row>
    <row r="1084" spans="2:36" x14ac:dyDescent="0.3">
      <c r="B1084" s="224">
        <v>116100</v>
      </c>
      <c r="C1084" s="209">
        <v>38789</v>
      </c>
      <c r="D1084" s="206">
        <f t="shared" si="93"/>
        <v>0.33409991386735571</v>
      </c>
      <c r="E1084" s="208">
        <f t="shared" si="94"/>
        <v>0.42</v>
      </c>
      <c r="F1084" s="207">
        <v>2133.39</v>
      </c>
      <c r="G1084" s="207">
        <v>3103.12</v>
      </c>
      <c r="H1084" s="207">
        <v>3491.01</v>
      </c>
      <c r="I1084" s="214">
        <v>28902</v>
      </c>
      <c r="J1084" s="211">
        <f t="shared" si="95"/>
        <v>0.24894056847545221</v>
      </c>
      <c r="K1084" s="212">
        <f t="shared" si="96"/>
        <v>0.4</v>
      </c>
      <c r="L1084" s="214">
        <v>0</v>
      </c>
      <c r="M1084" s="213">
        <v>2312.16</v>
      </c>
      <c r="N1084" s="213">
        <v>2601.1799999999998</v>
      </c>
      <c r="O1084" s="242">
        <f t="shared" si="92"/>
        <v>0.48090000000001509</v>
      </c>
      <c r="P1084" s="242"/>
      <c r="Q1084" s="179"/>
      <c r="R1084" s="179"/>
      <c r="S1084" s="179"/>
      <c r="T1084" s="179"/>
      <c r="U1084" s="179"/>
      <c r="V1084" s="179"/>
      <c r="W1084" s="179"/>
      <c r="X1084" s="179"/>
      <c r="Y1084" s="179"/>
      <c r="Z1084" s="179"/>
      <c r="AA1084" s="222"/>
      <c r="AB1084" s="222"/>
      <c r="AC1084" s="222"/>
      <c r="AD1084" s="179"/>
      <c r="AE1084" s="179"/>
      <c r="AF1084" s="179"/>
      <c r="AG1084" s="179"/>
      <c r="AH1084" s="179"/>
      <c r="AI1084" s="179"/>
      <c r="AJ1084" s="179"/>
    </row>
    <row r="1085" spans="2:36" x14ac:dyDescent="0.3">
      <c r="B1085" s="224">
        <v>116200</v>
      </c>
      <c r="C1085" s="209">
        <v>38831</v>
      </c>
      <c r="D1085" s="206">
        <f t="shared" si="93"/>
        <v>0.33417383820998281</v>
      </c>
      <c r="E1085" s="208">
        <f t="shared" si="94"/>
        <v>0.42</v>
      </c>
      <c r="F1085" s="207">
        <v>2135.6999999999998</v>
      </c>
      <c r="G1085" s="207">
        <v>3106.48</v>
      </c>
      <c r="H1085" s="207">
        <v>3494.79</v>
      </c>
      <c r="I1085" s="214">
        <v>28942</v>
      </c>
      <c r="J1085" s="211">
        <f t="shared" si="95"/>
        <v>0.24907056798623065</v>
      </c>
      <c r="K1085" s="212">
        <f t="shared" si="96"/>
        <v>0.4</v>
      </c>
      <c r="L1085" s="214">
        <v>0</v>
      </c>
      <c r="M1085" s="213">
        <v>2315.36</v>
      </c>
      <c r="N1085" s="213">
        <v>2604.7800000000002</v>
      </c>
      <c r="O1085" s="242">
        <f t="shared" si="92"/>
        <v>0.48089999999997873</v>
      </c>
      <c r="P1085" s="242"/>
      <c r="Q1085" s="179"/>
      <c r="R1085" s="179"/>
      <c r="S1085" s="179"/>
      <c r="T1085" s="179"/>
      <c r="U1085" s="179"/>
      <c r="V1085" s="179"/>
      <c r="W1085" s="179"/>
      <c r="X1085" s="179"/>
      <c r="Y1085" s="179"/>
      <c r="Z1085" s="179"/>
      <c r="AA1085" s="222"/>
      <c r="AB1085" s="222"/>
      <c r="AC1085" s="222"/>
      <c r="AD1085" s="179"/>
      <c r="AE1085" s="179"/>
      <c r="AF1085" s="179"/>
      <c r="AG1085" s="179"/>
      <c r="AH1085" s="179"/>
      <c r="AI1085" s="179"/>
      <c r="AJ1085" s="179"/>
    </row>
    <row r="1086" spans="2:36" x14ac:dyDescent="0.3">
      <c r="B1086" s="224">
        <v>116300</v>
      </c>
      <c r="C1086" s="209">
        <v>38873</v>
      </c>
      <c r="D1086" s="206">
        <f t="shared" si="93"/>
        <v>0.33424763542562341</v>
      </c>
      <c r="E1086" s="208">
        <f t="shared" si="94"/>
        <v>0.42</v>
      </c>
      <c r="F1086" s="207">
        <v>2138.0100000000002</v>
      </c>
      <c r="G1086" s="207">
        <v>3109.84</v>
      </c>
      <c r="H1086" s="207">
        <v>3498.57</v>
      </c>
      <c r="I1086" s="214">
        <v>28982</v>
      </c>
      <c r="J1086" s="211">
        <f t="shared" si="95"/>
        <v>0.24920034393809115</v>
      </c>
      <c r="K1086" s="212">
        <f t="shared" si="96"/>
        <v>0.4</v>
      </c>
      <c r="L1086" s="214">
        <v>0</v>
      </c>
      <c r="M1086" s="213">
        <v>2318.56</v>
      </c>
      <c r="N1086" s="213">
        <v>2608.38</v>
      </c>
      <c r="O1086" s="242">
        <f t="shared" si="92"/>
        <v>0.48090000000001965</v>
      </c>
      <c r="P1086" s="242"/>
      <c r="Q1086" s="179"/>
      <c r="R1086" s="179"/>
      <c r="S1086" s="179"/>
      <c r="T1086" s="179"/>
      <c r="U1086" s="179"/>
      <c r="V1086" s="179"/>
      <c r="W1086" s="179"/>
      <c r="X1086" s="179"/>
      <c r="Y1086" s="179"/>
      <c r="Z1086" s="179"/>
      <c r="AA1086" s="222"/>
      <c r="AB1086" s="222"/>
      <c r="AC1086" s="222"/>
      <c r="AD1086" s="179"/>
      <c r="AE1086" s="179"/>
      <c r="AF1086" s="179"/>
      <c r="AG1086" s="179"/>
      <c r="AH1086" s="179"/>
      <c r="AI1086" s="179"/>
      <c r="AJ1086" s="179"/>
    </row>
    <row r="1087" spans="2:36" x14ac:dyDescent="0.3">
      <c r="B1087" s="224">
        <v>116400</v>
      </c>
      <c r="C1087" s="209">
        <v>38915</v>
      </c>
      <c r="D1087" s="206">
        <f t="shared" si="93"/>
        <v>0.33432130584192438</v>
      </c>
      <c r="E1087" s="208">
        <f t="shared" si="94"/>
        <v>0.42</v>
      </c>
      <c r="F1087" s="207">
        <v>2140.3200000000002</v>
      </c>
      <c r="G1087" s="207">
        <v>3113.2</v>
      </c>
      <c r="H1087" s="207">
        <v>3502.35</v>
      </c>
      <c r="I1087" s="214">
        <v>29022</v>
      </c>
      <c r="J1087" s="211">
        <f t="shared" si="95"/>
        <v>0.24932989690721649</v>
      </c>
      <c r="K1087" s="212">
        <f t="shared" si="96"/>
        <v>0.4</v>
      </c>
      <c r="L1087" s="214">
        <v>0</v>
      </c>
      <c r="M1087" s="213">
        <v>2321.7600000000002</v>
      </c>
      <c r="N1087" s="213">
        <v>2611.98</v>
      </c>
      <c r="O1087" s="242">
        <f t="shared" si="92"/>
        <v>0.48089999999997873</v>
      </c>
      <c r="P1087" s="242"/>
      <c r="Q1087" s="179"/>
      <c r="R1087" s="179"/>
      <c r="S1087" s="179"/>
      <c r="T1087" s="179"/>
      <c r="U1087" s="179"/>
      <c r="V1087" s="179"/>
      <c r="W1087" s="179"/>
      <c r="X1087" s="179"/>
      <c r="Y1087" s="179"/>
      <c r="Z1087" s="179"/>
      <c r="AA1087" s="222"/>
      <c r="AB1087" s="222"/>
      <c r="AC1087" s="222"/>
      <c r="AD1087" s="179"/>
      <c r="AE1087" s="179"/>
      <c r="AF1087" s="179"/>
      <c r="AG1087" s="179"/>
      <c r="AH1087" s="179"/>
      <c r="AI1087" s="179"/>
      <c r="AJ1087" s="179"/>
    </row>
    <row r="1088" spans="2:36" x14ac:dyDescent="0.3">
      <c r="B1088" s="224">
        <v>116500</v>
      </c>
      <c r="C1088" s="209">
        <v>38957</v>
      </c>
      <c r="D1088" s="206">
        <f t="shared" si="93"/>
        <v>0.33439484978540773</v>
      </c>
      <c r="E1088" s="208">
        <f t="shared" si="94"/>
        <v>0.42</v>
      </c>
      <c r="F1088" s="207">
        <v>2142.63</v>
      </c>
      <c r="G1088" s="207">
        <v>3116.56</v>
      </c>
      <c r="H1088" s="207">
        <v>3506.13</v>
      </c>
      <c r="I1088" s="214">
        <v>29064</v>
      </c>
      <c r="J1088" s="211">
        <f t="shared" si="95"/>
        <v>0.2494763948497854</v>
      </c>
      <c r="K1088" s="212">
        <f t="shared" si="96"/>
        <v>0.42</v>
      </c>
      <c r="L1088" s="214">
        <v>0</v>
      </c>
      <c r="M1088" s="213">
        <v>2325.12</v>
      </c>
      <c r="N1088" s="213">
        <v>2615.7600000000002</v>
      </c>
      <c r="O1088" s="242">
        <f t="shared" si="92"/>
        <v>0.48089999999994687</v>
      </c>
      <c r="P1088" s="242"/>
      <c r="Q1088" s="179"/>
      <c r="R1088" s="179"/>
      <c r="S1088" s="179"/>
      <c r="T1088" s="179"/>
      <c r="U1088" s="179"/>
      <c r="V1088" s="179"/>
      <c r="W1088" s="179"/>
      <c r="X1088" s="179"/>
      <c r="Y1088" s="179"/>
      <c r="Z1088" s="179"/>
      <c r="AA1088" s="222"/>
      <c r="AB1088" s="222"/>
      <c r="AC1088" s="222"/>
      <c r="AD1088" s="179"/>
      <c r="AE1088" s="179"/>
      <c r="AF1088" s="179"/>
      <c r="AG1088" s="179"/>
      <c r="AH1088" s="179"/>
      <c r="AI1088" s="179"/>
      <c r="AJ1088" s="179"/>
    </row>
    <row r="1089" spans="2:36" x14ac:dyDescent="0.3">
      <c r="B1089" s="224">
        <v>116600</v>
      </c>
      <c r="C1089" s="209">
        <v>38999</v>
      </c>
      <c r="D1089" s="206">
        <f t="shared" si="93"/>
        <v>0.33446826758147513</v>
      </c>
      <c r="E1089" s="208">
        <f t="shared" si="94"/>
        <v>0.42</v>
      </c>
      <c r="F1089" s="207">
        <v>2144.94</v>
      </c>
      <c r="G1089" s="207">
        <v>3119.92</v>
      </c>
      <c r="H1089" s="207">
        <v>3509.91</v>
      </c>
      <c r="I1089" s="214">
        <v>29104</v>
      </c>
      <c r="J1089" s="211">
        <f t="shared" si="95"/>
        <v>0.24960548885077186</v>
      </c>
      <c r="K1089" s="212">
        <f t="shared" si="96"/>
        <v>0.4</v>
      </c>
      <c r="L1089" s="214">
        <v>0</v>
      </c>
      <c r="M1089" s="213">
        <v>2328.3200000000002</v>
      </c>
      <c r="N1089" s="213">
        <v>2619.36</v>
      </c>
      <c r="O1089" s="242">
        <f t="shared" si="92"/>
        <v>0.480900000000056</v>
      </c>
      <c r="P1089" s="242"/>
      <c r="Q1089" s="179"/>
      <c r="R1089" s="179"/>
      <c r="S1089" s="179"/>
      <c r="T1089" s="179"/>
      <c r="U1089" s="179"/>
      <c r="V1089" s="179"/>
      <c r="W1089" s="179"/>
      <c r="X1089" s="179"/>
      <c r="Y1089" s="179"/>
      <c r="Z1089" s="179"/>
      <c r="AA1089" s="222"/>
      <c r="AB1089" s="222"/>
      <c r="AC1089" s="222"/>
      <c r="AD1089" s="179"/>
      <c r="AE1089" s="179"/>
      <c r="AF1089" s="179"/>
      <c r="AG1089" s="179"/>
      <c r="AH1089" s="179"/>
      <c r="AI1089" s="179"/>
      <c r="AJ1089" s="179"/>
    </row>
    <row r="1090" spans="2:36" x14ac:dyDescent="0.3">
      <c r="B1090" s="224">
        <v>116700</v>
      </c>
      <c r="C1090" s="209">
        <v>39041</v>
      </c>
      <c r="D1090" s="206">
        <f t="shared" si="93"/>
        <v>0.334541559554413</v>
      </c>
      <c r="E1090" s="208">
        <f t="shared" si="94"/>
        <v>0.42</v>
      </c>
      <c r="F1090" s="207">
        <v>2147.25</v>
      </c>
      <c r="G1090" s="207">
        <v>3123.28</v>
      </c>
      <c r="H1090" s="207">
        <v>3513.69</v>
      </c>
      <c r="I1090" s="214">
        <v>29144</v>
      </c>
      <c r="J1090" s="211">
        <f t="shared" si="95"/>
        <v>0.24973436161096829</v>
      </c>
      <c r="K1090" s="212">
        <f t="shared" si="96"/>
        <v>0.4</v>
      </c>
      <c r="L1090" s="214">
        <v>0</v>
      </c>
      <c r="M1090" s="213">
        <v>2331.52</v>
      </c>
      <c r="N1090" s="213">
        <v>2622.96</v>
      </c>
      <c r="O1090" s="242">
        <f t="shared" si="92"/>
        <v>0.4809000000000242</v>
      </c>
      <c r="P1090" s="242"/>
      <c r="Q1090" s="179"/>
      <c r="R1090" s="179"/>
      <c r="S1090" s="179"/>
      <c r="T1090" s="179"/>
      <c r="U1090" s="179"/>
      <c r="V1090" s="179"/>
      <c r="W1090" s="179"/>
      <c r="X1090" s="179"/>
      <c r="Y1090" s="179"/>
      <c r="Z1090" s="179"/>
      <c r="AA1090" s="222"/>
      <c r="AB1090" s="222"/>
      <c r="AC1090" s="222"/>
      <c r="AD1090" s="179"/>
      <c r="AE1090" s="179"/>
      <c r="AF1090" s="179"/>
      <c r="AG1090" s="179"/>
      <c r="AH1090" s="179"/>
      <c r="AI1090" s="179"/>
      <c r="AJ1090" s="179"/>
    </row>
    <row r="1091" spans="2:36" x14ac:dyDescent="0.3">
      <c r="B1091" s="224">
        <v>116800</v>
      </c>
      <c r="C1091" s="209">
        <v>39083</v>
      </c>
      <c r="D1091" s="206">
        <f t="shared" si="93"/>
        <v>0.33461472602739728</v>
      </c>
      <c r="E1091" s="208">
        <f t="shared" si="94"/>
        <v>0.42</v>
      </c>
      <c r="F1091" s="207">
        <v>2149.56</v>
      </c>
      <c r="G1091" s="207">
        <v>3126.64</v>
      </c>
      <c r="H1091" s="207">
        <v>3517.47</v>
      </c>
      <c r="I1091" s="214">
        <v>29184</v>
      </c>
      <c r="J1091" s="211">
        <f t="shared" si="95"/>
        <v>0.24986301369863015</v>
      </c>
      <c r="K1091" s="212">
        <f t="shared" si="96"/>
        <v>0.4</v>
      </c>
      <c r="L1091" s="214">
        <v>0</v>
      </c>
      <c r="M1091" s="213">
        <v>2334.7199999999998</v>
      </c>
      <c r="N1091" s="213">
        <v>2626.56</v>
      </c>
      <c r="O1091" s="242">
        <f t="shared" si="92"/>
        <v>0.48089999999998784</v>
      </c>
      <c r="P1091" s="242"/>
      <c r="Q1091" s="179"/>
      <c r="R1091" s="179"/>
      <c r="S1091" s="179"/>
      <c r="T1091" s="179"/>
      <c r="U1091" s="179"/>
      <c r="V1091" s="179"/>
      <c r="W1091" s="179"/>
      <c r="X1091" s="179"/>
      <c r="Y1091" s="179"/>
      <c r="Z1091" s="179"/>
      <c r="AA1091" s="222"/>
      <c r="AB1091" s="222"/>
      <c r="AC1091" s="222"/>
      <c r="AD1091" s="179"/>
      <c r="AE1091" s="179"/>
      <c r="AF1091" s="179"/>
      <c r="AG1091" s="179"/>
      <c r="AH1091" s="179"/>
      <c r="AI1091" s="179"/>
      <c r="AJ1091" s="179"/>
    </row>
    <row r="1092" spans="2:36" x14ac:dyDescent="0.3">
      <c r="B1092" s="224">
        <v>116900</v>
      </c>
      <c r="C1092" s="209">
        <v>39125</v>
      </c>
      <c r="D1092" s="206">
        <f t="shared" si="93"/>
        <v>0.33468776732249789</v>
      </c>
      <c r="E1092" s="208">
        <f t="shared" si="94"/>
        <v>0.42</v>
      </c>
      <c r="F1092" s="207">
        <v>2151.87</v>
      </c>
      <c r="G1092" s="207">
        <v>3130</v>
      </c>
      <c r="H1092" s="207">
        <v>3521.25</v>
      </c>
      <c r="I1092" s="214">
        <v>29224</v>
      </c>
      <c r="J1092" s="211">
        <f t="shared" si="95"/>
        <v>0.24999144568006842</v>
      </c>
      <c r="K1092" s="212">
        <f t="shared" si="96"/>
        <v>0.4</v>
      </c>
      <c r="L1092" s="214">
        <v>0</v>
      </c>
      <c r="M1092" s="213">
        <v>2337.92</v>
      </c>
      <c r="N1092" s="213">
        <v>2630.16</v>
      </c>
      <c r="O1092" s="242">
        <f t="shared" si="92"/>
        <v>0.48090000000002875</v>
      </c>
      <c r="P1092" s="242"/>
      <c r="Q1092" s="179"/>
      <c r="R1092" s="179"/>
      <c r="S1092" s="179"/>
      <c r="T1092" s="179"/>
      <c r="U1092" s="179"/>
      <c r="V1092" s="179"/>
      <c r="W1092" s="179"/>
      <c r="X1092" s="179"/>
      <c r="Y1092" s="179"/>
      <c r="Z1092" s="179"/>
      <c r="AA1092" s="222"/>
      <c r="AB1092" s="222"/>
      <c r="AC1092" s="222"/>
      <c r="AD1092" s="179"/>
      <c r="AE1092" s="179"/>
      <c r="AF1092" s="179"/>
      <c r="AG1092" s="179"/>
      <c r="AH1092" s="179"/>
      <c r="AI1092" s="179"/>
      <c r="AJ1092" s="179"/>
    </row>
    <row r="1093" spans="2:36" x14ac:dyDescent="0.3">
      <c r="B1093" s="224">
        <v>117000</v>
      </c>
      <c r="C1093" s="209">
        <v>39167</v>
      </c>
      <c r="D1093" s="206">
        <f t="shared" si="93"/>
        <v>0.33476068376068374</v>
      </c>
      <c r="E1093" s="208">
        <f t="shared" si="94"/>
        <v>0.42</v>
      </c>
      <c r="F1093" s="207">
        <v>2154.1799999999998</v>
      </c>
      <c r="G1093" s="207">
        <v>3133.36</v>
      </c>
      <c r="H1093" s="207">
        <v>3525.03</v>
      </c>
      <c r="I1093" s="214">
        <v>29264</v>
      </c>
      <c r="J1093" s="211">
        <f t="shared" si="95"/>
        <v>0.25011965811965814</v>
      </c>
      <c r="K1093" s="212">
        <f t="shared" si="96"/>
        <v>0.4</v>
      </c>
      <c r="L1093" s="214">
        <v>0</v>
      </c>
      <c r="M1093" s="213">
        <v>2341.12</v>
      </c>
      <c r="N1093" s="213">
        <v>2633.76</v>
      </c>
      <c r="O1093" s="242">
        <f t="shared" ref="O1093:O1156" si="97">(C1093+F1093+H1093-C1092-F1092-H1092)/100</f>
        <v>0.48089999999999233</v>
      </c>
      <c r="P1093" s="242"/>
      <c r="Q1093" s="179"/>
      <c r="R1093" s="179"/>
      <c r="S1093" s="179"/>
      <c r="T1093" s="179"/>
      <c r="U1093" s="179"/>
      <c r="V1093" s="179"/>
      <c r="W1093" s="179"/>
      <c r="X1093" s="179"/>
      <c r="Y1093" s="179"/>
      <c r="Z1093" s="179"/>
      <c r="AA1093" s="222"/>
      <c r="AB1093" s="222"/>
      <c r="AC1093" s="222"/>
      <c r="AD1093" s="179"/>
      <c r="AE1093" s="179"/>
      <c r="AF1093" s="179"/>
      <c r="AG1093" s="179"/>
      <c r="AH1093" s="179"/>
      <c r="AI1093" s="179"/>
      <c r="AJ1093" s="179"/>
    </row>
    <row r="1094" spans="2:36" x14ac:dyDescent="0.3">
      <c r="B1094" s="224">
        <v>117100</v>
      </c>
      <c r="C1094" s="209">
        <v>39209</v>
      </c>
      <c r="D1094" s="206">
        <f t="shared" si="93"/>
        <v>0.33483347566182747</v>
      </c>
      <c r="E1094" s="208">
        <f t="shared" si="94"/>
        <v>0.42</v>
      </c>
      <c r="F1094" s="207">
        <v>2156.4899999999998</v>
      </c>
      <c r="G1094" s="207">
        <v>3136.72</v>
      </c>
      <c r="H1094" s="207">
        <v>3528.81</v>
      </c>
      <c r="I1094" s="214">
        <v>29306</v>
      </c>
      <c r="J1094" s="211">
        <f t="shared" si="95"/>
        <v>0.25026473099914603</v>
      </c>
      <c r="K1094" s="212">
        <f t="shared" si="96"/>
        <v>0.42</v>
      </c>
      <c r="L1094" s="214">
        <v>0</v>
      </c>
      <c r="M1094" s="213">
        <v>2344.48</v>
      </c>
      <c r="N1094" s="213">
        <v>2637.54</v>
      </c>
      <c r="O1094" s="242">
        <f t="shared" si="97"/>
        <v>0.48089999999995597</v>
      </c>
      <c r="P1094" s="242"/>
      <c r="Q1094" s="179"/>
      <c r="R1094" s="179"/>
      <c r="S1094" s="179"/>
      <c r="T1094" s="179"/>
      <c r="U1094" s="179"/>
      <c r="V1094" s="179"/>
      <c r="W1094" s="179"/>
      <c r="X1094" s="179"/>
      <c r="Y1094" s="179"/>
      <c r="Z1094" s="179"/>
      <c r="AA1094" s="222"/>
      <c r="AB1094" s="222"/>
      <c r="AC1094" s="222"/>
      <c r="AD1094" s="179"/>
      <c r="AE1094" s="179"/>
      <c r="AF1094" s="179"/>
      <c r="AG1094" s="179"/>
      <c r="AH1094" s="179"/>
      <c r="AI1094" s="179"/>
      <c r="AJ1094" s="179"/>
    </row>
    <row r="1095" spans="2:36" x14ac:dyDescent="0.3">
      <c r="B1095" s="224">
        <v>117200</v>
      </c>
      <c r="C1095" s="209">
        <v>39251</v>
      </c>
      <c r="D1095" s="206">
        <f t="shared" si="93"/>
        <v>0.33490614334470992</v>
      </c>
      <c r="E1095" s="208">
        <f t="shared" si="94"/>
        <v>0.42</v>
      </c>
      <c r="F1095" s="207">
        <v>2158.8000000000002</v>
      </c>
      <c r="G1095" s="207">
        <v>3140.08</v>
      </c>
      <c r="H1095" s="207">
        <v>3532.59</v>
      </c>
      <c r="I1095" s="214">
        <v>29346</v>
      </c>
      <c r="J1095" s="211">
        <f t="shared" si="95"/>
        <v>0.25039249146757681</v>
      </c>
      <c r="K1095" s="212">
        <f t="shared" si="96"/>
        <v>0.4</v>
      </c>
      <c r="L1095" s="214">
        <v>0</v>
      </c>
      <c r="M1095" s="213">
        <v>2347.6799999999998</v>
      </c>
      <c r="N1095" s="213">
        <v>2641.14</v>
      </c>
      <c r="O1095" s="242">
        <f t="shared" si="97"/>
        <v>0.48089999999999689</v>
      </c>
      <c r="P1095" s="242"/>
      <c r="Q1095" s="179"/>
      <c r="R1095" s="179"/>
      <c r="S1095" s="179"/>
      <c r="T1095" s="179"/>
      <c r="U1095" s="179"/>
      <c r="V1095" s="179"/>
      <c r="W1095" s="179"/>
      <c r="X1095" s="179"/>
      <c r="Y1095" s="179"/>
      <c r="Z1095" s="179"/>
      <c r="AA1095" s="222"/>
      <c r="AB1095" s="222"/>
      <c r="AC1095" s="222"/>
      <c r="AD1095" s="179"/>
      <c r="AE1095" s="179"/>
      <c r="AF1095" s="179"/>
      <c r="AG1095" s="179"/>
      <c r="AH1095" s="179"/>
      <c r="AI1095" s="179"/>
      <c r="AJ1095" s="179"/>
    </row>
    <row r="1096" spans="2:36" x14ac:dyDescent="0.3">
      <c r="B1096" s="224">
        <v>117300</v>
      </c>
      <c r="C1096" s="209">
        <v>39293</v>
      </c>
      <c r="D1096" s="206">
        <f t="shared" si="93"/>
        <v>0.33497868712702472</v>
      </c>
      <c r="E1096" s="208">
        <f t="shared" si="94"/>
        <v>0.42</v>
      </c>
      <c r="F1096" s="207">
        <v>2161.11</v>
      </c>
      <c r="G1096" s="207">
        <v>3143.44</v>
      </c>
      <c r="H1096" s="207">
        <v>3536.37</v>
      </c>
      <c r="I1096" s="214">
        <v>29386</v>
      </c>
      <c r="J1096" s="211">
        <f t="shared" si="95"/>
        <v>0.25052003410059676</v>
      </c>
      <c r="K1096" s="212">
        <f t="shared" si="96"/>
        <v>0.4</v>
      </c>
      <c r="L1096" s="214">
        <v>0</v>
      </c>
      <c r="M1096" s="213">
        <v>2350.88</v>
      </c>
      <c r="N1096" s="213">
        <v>2644.74</v>
      </c>
      <c r="O1096" s="242">
        <f t="shared" si="97"/>
        <v>0.48090000000002875</v>
      </c>
      <c r="P1096" s="242"/>
      <c r="Q1096" s="179"/>
      <c r="R1096" s="179"/>
      <c r="S1096" s="179"/>
      <c r="T1096" s="179"/>
      <c r="U1096" s="179"/>
      <c r="V1096" s="179"/>
      <c r="W1096" s="179"/>
      <c r="X1096" s="179"/>
      <c r="Y1096" s="179"/>
      <c r="Z1096" s="179"/>
      <c r="AA1096" s="222"/>
      <c r="AB1096" s="222"/>
      <c r="AC1096" s="222"/>
      <c r="AD1096" s="179"/>
      <c r="AE1096" s="179"/>
      <c r="AF1096" s="179"/>
      <c r="AG1096" s="179"/>
      <c r="AH1096" s="179"/>
      <c r="AI1096" s="179"/>
      <c r="AJ1096" s="179"/>
    </row>
    <row r="1097" spans="2:36" x14ac:dyDescent="0.3">
      <c r="B1097" s="224">
        <v>117400</v>
      </c>
      <c r="C1097" s="209">
        <v>39335</v>
      </c>
      <c r="D1097" s="206">
        <f t="shared" si="93"/>
        <v>0.33505110732538329</v>
      </c>
      <c r="E1097" s="208">
        <f t="shared" si="94"/>
        <v>0.42</v>
      </c>
      <c r="F1097" s="207">
        <v>2163.42</v>
      </c>
      <c r="G1097" s="207">
        <v>3146.8</v>
      </c>
      <c r="H1097" s="207">
        <v>3540.15</v>
      </c>
      <c r="I1097" s="214">
        <v>29426</v>
      </c>
      <c r="J1097" s="211">
        <f t="shared" si="95"/>
        <v>0.25064735945485522</v>
      </c>
      <c r="K1097" s="212">
        <f t="shared" si="96"/>
        <v>0.4</v>
      </c>
      <c r="L1097" s="214">
        <v>0</v>
      </c>
      <c r="M1097" s="213">
        <v>2354.08</v>
      </c>
      <c r="N1097" s="213">
        <v>2648.34</v>
      </c>
      <c r="O1097" s="242">
        <f t="shared" si="97"/>
        <v>0.48089999999999689</v>
      </c>
      <c r="P1097" s="242"/>
      <c r="Q1097" s="179"/>
      <c r="R1097" s="179"/>
      <c r="S1097" s="179"/>
      <c r="T1097" s="179"/>
      <c r="U1097" s="179"/>
      <c r="V1097" s="179"/>
      <c r="W1097" s="179"/>
      <c r="X1097" s="179"/>
      <c r="Y1097" s="179"/>
      <c r="Z1097" s="179"/>
      <c r="AA1097" s="222"/>
      <c r="AB1097" s="222"/>
      <c r="AC1097" s="222"/>
      <c r="AD1097" s="179"/>
      <c r="AE1097" s="179"/>
      <c r="AF1097" s="179"/>
      <c r="AG1097" s="179"/>
      <c r="AH1097" s="179"/>
      <c r="AI1097" s="179"/>
      <c r="AJ1097" s="179"/>
    </row>
    <row r="1098" spans="2:36" x14ac:dyDescent="0.3">
      <c r="B1098" s="224">
        <v>117500</v>
      </c>
      <c r="C1098" s="209">
        <v>39377</v>
      </c>
      <c r="D1098" s="206">
        <f t="shared" si="93"/>
        <v>0.33512340425531917</v>
      </c>
      <c r="E1098" s="208">
        <f t="shared" si="94"/>
        <v>0.42</v>
      </c>
      <c r="F1098" s="207">
        <v>2165.73</v>
      </c>
      <c r="G1098" s="207">
        <v>3150.16</v>
      </c>
      <c r="H1098" s="207">
        <v>3543.93</v>
      </c>
      <c r="I1098" s="214">
        <v>29466</v>
      </c>
      <c r="J1098" s="211">
        <f t="shared" si="95"/>
        <v>0.25077446808510639</v>
      </c>
      <c r="K1098" s="212">
        <f t="shared" si="96"/>
        <v>0.4</v>
      </c>
      <c r="L1098" s="214">
        <v>0</v>
      </c>
      <c r="M1098" s="213">
        <v>2357.2800000000002</v>
      </c>
      <c r="N1098" s="213">
        <v>2651.94</v>
      </c>
      <c r="O1098" s="242">
        <f t="shared" si="97"/>
        <v>0.4809000000000333</v>
      </c>
      <c r="P1098" s="242"/>
      <c r="Q1098" s="179"/>
      <c r="R1098" s="179"/>
      <c r="S1098" s="179"/>
      <c r="T1098" s="179"/>
      <c r="U1098" s="179"/>
      <c r="V1098" s="179"/>
      <c r="W1098" s="179"/>
      <c r="X1098" s="179"/>
      <c r="Y1098" s="179"/>
      <c r="Z1098" s="179"/>
      <c r="AA1098" s="222"/>
      <c r="AB1098" s="222"/>
      <c r="AC1098" s="222"/>
      <c r="AD1098" s="179"/>
      <c r="AE1098" s="179"/>
      <c r="AF1098" s="179"/>
      <c r="AG1098" s="179"/>
      <c r="AH1098" s="179"/>
      <c r="AI1098" s="179"/>
      <c r="AJ1098" s="179"/>
    </row>
    <row r="1099" spans="2:36" x14ac:dyDescent="0.3">
      <c r="B1099" s="224">
        <v>117600</v>
      </c>
      <c r="C1099" s="209">
        <v>39419</v>
      </c>
      <c r="D1099" s="206">
        <f t="shared" si="93"/>
        <v>0.33519557823129253</v>
      </c>
      <c r="E1099" s="208">
        <f t="shared" si="94"/>
        <v>0.42</v>
      </c>
      <c r="F1099" s="207">
        <v>2168.04</v>
      </c>
      <c r="G1099" s="207">
        <v>3153.52</v>
      </c>
      <c r="H1099" s="207">
        <v>3547.71</v>
      </c>
      <c r="I1099" s="214">
        <v>29508</v>
      </c>
      <c r="J1099" s="211">
        <f t="shared" si="95"/>
        <v>0.25091836734693879</v>
      </c>
      <c r="K1099" s="212">
        <f t="shared" si="96"/>
        <v>0.42</v>
      </c>
      <c r="L1099" s="214">
        <v>0</v>
      </c>
      <c r="M1099" s="213">
        <v>2360.64</v>
      </c>
      <c r="N1099" s="213">
        <v>2655.72</v>
      </c>
      <c r="O1099" s="242">
        <f t="shared" si="97"/>
        <v>0.48090000000000144</v>
      </c>
      <c r="P1099" s="242"/>
      <c r="Q1099" s="179"/>
      <c r="R1099" s="179"/>
      <c r="S1099" s="179"/>
      <c r="T1099" s="179"/>
      <c r="U1099" s="179"/>
      <c r="V1099" s="179"/>
      <c r="W1099" s="179"/>
      <c r="X1099" s="179"/>
      <c r="Y1099" s="179"/>
      <c r="Z1099" s="179"/>
      <c r="AA1099" s="222"/>
      <c r="AB1099" s="222"/>
      <c r="AC1099" s="222"/>
      <c r="AD1099" s="179"/>
      <c r="AE1099" s="179"/>
      <c r="AF1099" s="179"/>
      <c r="AG1099" s="179"/>
      <c r="AH1099" s="179"/>
      <c r="AI1099" s="179"/>
      <c r="AJ1099" s="179"/>
    </row>
    <row r="1100" spans="2:36" x14ac:dyDescent="0.3">
      <c r="B1100" s="224">
        <v>117700</v>
      </c>
      <c r="C1100" s="209">
        <v>39461</v>
      </c>
      <c r="D1100" s="206">
        <f t="shared" si="93"/>
        <v>0.33526762956669498</v>
      </c>
      <c r="E1100" s="208">
        <f t="shared" si="94"/>
        <v>0.42</v>
      </c>
      <c r="F1100" s="207">
        <v>2170.35</v>
      </c>
      <c r="G1100" s="207">
        <v>3156.88</v>
      </c>
      <c r="H1100" s="207">
        <v>3551.49</v>
      </c>
      <c r="I1100" s="214">
        <v>29548</v>
      </c>
      <c r="J1100" s="211">
        <f t="shared" si="95"/>
        <v>0.25104502973661852</v>
      </c>
      <c r="K1100" s="212">
        <f t="shared" si="96"/>
        <v>0.4</v>
      </c>
      <c r="L1100" s="214">
        <v>0</v>
      </c>
      <c r="M1100" s="213">
        <v>2363.84</v>
      </c>
      <c r="N1100" s="213">
        <v>2659.32</v>
      </c>
      <c r="O1100" s="242">
        <f t="shared" si="97"/>
        <v>0.48089999999996508</v>
      </c>
      <c r="P1100" s="242"/>
      <c r="Q1100" s="179"/>
      <c r="R1100" s="179"/>
      <c r="S1100" s="179"/>
      <c r="T1100" s="179"/>
      <c r="U1100" s="179"/>
      <c r="V1100" s="179"/>
      <c r="W1100" s="179"/>
      <c r="X1100" s="179"/>
      <c r="Y1100" s="179"/>
      <c r="Z1100" s="179"/>
      <c r="AA1100" s="222"/>
      <c r="AB1100" s="222"/>
      <c r="AC1100" s="222"/>
      <c r="AD1100" s="179"/>
      <c r="AE1100" s="179"/>
      <c r="AF1100" s="179"/>
      <c r="AG1100" s="179"/>
      <c r="AH1100" s="179"/>
      <c r="AI1100" s="179"/>
      <c r="AJ1100" s="179"/>
    </row>
    <row r="1101" spans="2:36" x14ac:dyDescent="0.3">
      <c r="B1101" s="224">
        <v>117800</v>
      </c>
      <c r="C1101" s="209">
        <v>39503</v>
      </c>
      <c r="D1101" s="206">
        <f t="shared" si="93"/>
        <v>0.335339558573854</v>
      </c>
      <c r="E1101" s="208">
        <f t="shared" si="94"/>
        <v>0.42</v>
      </c>
      <c r="F1101" s="207">
        <v>2172.66</v>
      </c>
      <c r="G1101" s="207">
        <v>3160.24</v>
      </c>
      <c r="H1101" s="207">
        <v>3555.27</v>
      </c>
      <c r="I1101" s="214">
        <v>29588</v>
      </c>
      <c r="J1101" s="211">
        <f t="shared" si="95"/>
        <v>0.25117147707979626</v>
      </c>
      <c r="K1101" s="212">
        <f t="shared" si="96"/>
        <v>0.4</v>
      </c>
      <c r="L1101" s="214">
        <v>0</v>
      </c>
      <c r="M1101" s="213">
        <v>2367.04</v>
      </c>
      <c r="N1101" s="213">
        <v>2662.92</v>
      </c>
      <c r="O1101" s="242">
        <f t="shared" si="97"/>
        <v>0.48090000000000599</v>
      </c>
      <c r="P1101" s="242"/>
      <c r="Q1101" s="179"/>
      <c r="R1101" s="179"/>
      <c r="S1101" s="179"/>
      <c r="T1101" s="179"/>
      <c r="U1101" s="179"/>
      <c r="V1101" s="179"/>
      <c r="W1101" s="179"/>
      <c r="X1101" s="179"/>
      <c r="Y1101" s="179"/>
      <c r="Z1101" s="179"/>
      <c r="AA1101" s="222"/>
      <c r="AB1101" s="222"/>
      <c r="AC1101" s="222"/>
      <c r="AD1101" s="179"/>
      <c r="AE1101" s="179"/>
      <c r="AF1101" s="179"/>
      <c r="AG1101" s="179"/>
      <c r="AH1101" s="179"/>
      <c r="AI1101" s="179"/>
      <c r="AJ1101" s="179"/>
    </row>
    <row r="1102" spans="2:36" x14ac:dyDescent="0.3">
      <c r="B1102" s="224">
        <v>117900</v>
      </c>
      <c r="C1102" s="209">
        <v>39545</v>
      </c>
      <c r="D1102" s="206">
        <f t="shared" si="93"/>
        <v>0.33541136556403733</v>
      </c>
      <c r="E1102" s="208">
        <f t="shared" si="94"/>
        <v>0.42</v>
      </c>
      <c r="F1102" s="207">
        <v>2174.9699999999998</v>
      </c>
      <c r="G1102" s="207">
        <v>3163.6</v>
      </c>
      <c r="H1102" s="207">
        <v>3559.05</v>
      </c>
      <c r="I1102" s="214">
        <v>29628</v>
      </c>
      <c r="J1102" s="211">
        <f t="shared" si="95"/>
        <v>0.25129770992366413</v>
      </c>
      <c r="K1102" s="212">
        <f t="shared" si="96"/>
        <v>0.4</v>
      </c>
      <c r="L1102" s="214">
        <v>0</v>
      </c>
      <c r="M1102" s="213">
        <v>2370.2399999999998</v>
      </c>
      <c r="N1102" s="213">
        <v>2666.52</v>
      </c>
      <c r="O1102" s="242">
        <f t="shared" si="97"/>
        <v>0.4809000000000424</v>
      </c>
      <c r="P1102" s="242"/>
      <c r="Q1102" s="179"/>
      <c r="R1102" s="179"/>
      <c r="S1102" s="179"/>
      <c r="T1102" s="179"/>
      <c r="U1102" s="179"/>
      <c r="V1102" s="179"/>
      <c r="W1102" s="179"/>
      <c r="X1102" s="179"/>
      <c r="Y1102" s="179"/>
      <c r="Z1102" s="179"/>
      <c r="AA1102" s="222"/>
      <c r="AB1102" s="222"/>
      <c r="AC1102" s="222"/>
      <c r="AD1102" s="179"/>
      <c r="AE1102" s="179"/>
      <c r="AF1102" s="179"/>
      <c r="AG1102" s="179"/>
      <c r="AH1102" s="179"/>
      <c r="AI1102" s="179"/>
      <c r="AJ1102" s="179"/>
    </row>
    <row r="1103" spans="2:36" x14ac:dyDescent="0.3">
      <c r="B1103" s="224">
        <v>118000</v>
      </c>
      <c r="C1103" s="209">
        <v>39587</v>
      </c>
      <c r="D1103" s="206">
        <f t="shared" si="93"/>
        <v>0.33548305084745761</v>
      </c>
      <c r="E1103" s="208">
        <f t="shared" si="94"/>
        <v>0.42</v>
      </c>
      <c r="F1103" s="207">
        <v>2177.2800000000002</v>
      </c>
      <c r="G1103" s="207">
        <v>3166.96</v>
      </c>
      <c r="H1103" s="207">
        <v>3562.83</v>
      </c>
      <c r="I1103" s="214">
        <v>29670</v>
      </c>
      <c r="J1103" s="211">
        <f t="shared" si="95"/>
        <v>0.2514406779661017</v>
      </c>
      <c r="K1103" s="212">
        <f t="shared" si="96"/>
        <v>0.42</v>
      </c>
      <c r="L1103" s="214">
        <v>0</v>
      </c>
      <c r="M1103" s="213">
        <v>2373.6</v>
      </c>
      <c r="N1103" s="213">
        <v>2670.3</v>
      </c>
      <c r="O1103" s="242">
        <f t="shared" si="97"/>
        <v>0.48090000000000599</v>
      </c>
      <c r="P1103" s="242"/>
      <c r="Q1103" s="179"/>
      <c r="R1103" s="179"/>
      <c r="S1103" s="179"/>
      <c r="T1103" s="179"/>
      <c r="U1103" s="179"/>
      <c r="V1103" s="179"/>
      <c r="W1103" s="179"/>
      <c r="X1103" s="179"/>
      <c r="Y1103" s="179"/>
      <c r="Z1103" s="179"/>
      <c r="AA1103" s="222"/>
      <c r="AB1103" s="222"/>
      <c r="AC1103" s="222"/>
      <c r="AD1103" s="179"/>
      <c r="AE1103" s="179"/>
      <c r="AF1103" s="179"/>
      <c r="AG1103" s="179"/>
      <c r="AH1103" s="179"/>
      <c r="AI1103" s="179"/>
      <c r="AJ1103" s="179"/>
    </row>
    <row r="1104" spans="2:36" x14ac:dyDescent="0.3">
      <c r="B1104" s="224">
        <v>118100</v>
      </c>
      <c r="C1104" s="209">
        <v>39629</v>
      </c>
      <c r="D1104" s="206">
        <f t="shared" si="93"/>
        <v>0.33555461473327686</v>
      </c>
      <c r="E1104" s="208">
        <f t="shared" si="94"/>
        <v>0.42</v>
      </c>
      <c r="F1104" s="207">
        <v>2179.59</v>
      </c>
      <c r="G1104" s="207">
        <v>3170.32</v>
      </c>
      <c r="H1104" s="207">
        <v>3566.61</v>
      </c>
      <c r="I1104" s="214">
        <v>29710</v>
      </c>
      <c r="J1104" s="211">
        <f t="shared" si="95"/>
        <v>0.25156646909398817</v>
      </c>
      <c r="K1104" s="212">
        <f t="shared" si="96"/>
        <v>0.4</v>
      </c>
      <c r="L1104" s="214">
        <v>0</v>
      </c>
      <c r="M1104" s="213">
        <v>2376.8000000000002</v>
      </c>
      <c r="N1104" s="213">
        <v>2673.9</v>
      </c>
      <c r="O1104" s="242">
        <f t="shared" si="97"/>
        <v>0.48089999999996963</v>
      </c>
      <c r="P1104" s="242"/>
      <c r="Q1104" s="179"/>
      <c r="R1104" s="179"/>
      <c r="S1104" s="179"/>
      <c r="T1104" s="179"/>
      <c r="U1104" s="179"/>
      <c r="V1104" s="179"/>
      <c r="W1104" s="179"/>
      <c r="X1104" s="179"/>
      <c r="Y1104" s="179"/>
      <c r="Z1104" s="179"/>
      <c r="AA1104" s="222"/>
      <c r="AB1104" s="222"/>
      <c r="AC1104" s="222"/>
      <c r="AD1104" s="179"/>
      <c r="AE1104" s="179"/>
      <c r="AF1104" s="179"/>
      <c r="AG1104" s="179"/>
      <c r="AH1104" s="179"/>
      <c r="AI1104" s="179"/>
      <c r="AJ1104" s="179"/>
    </row>
    <row r="1105" spans="2:36" x14ac:dyDescent="0.3">
      <c r="B1105" s="224">
        <v>118200</v>
      </c>
      <c r="C1105" s="209">
        <v>39671</v>
      </c>
      <c r="D1105" s="206">
        <f t="shared" si="93"/>
        <v>0.33562605752961083</v>
      </c>
      <c r="E1105" s="208">
        <f t="shared" si="94"/>
        <v>0.42</v>
      </c>
      <c r="F1105" s="207">
        <v>2181.9</v>
      </c>
      <c r="G1105" s="207">
        <v>3173.68</v>
      </c>
      <c r="H1105" s="207">
        <v>3570.39</v>
      </c>
      <c r="I1105" s="214">
        <v>29750</v>
      </c>
      <c r="J1105" s="211">
        <f t="shared" si="95"/>
        <v>0.25169204737732659</v>
      </c>
      <c r="K1105" s="212">
        <f t="shared" si="96"/>
        <v>0.4</v>
      </c>
      <c r="L1105" s="214">
        <v>0</v>
      </c>
      <c r="M1105" s="213">
        <v>2380</v>
      </c>
      <c r="N1105" s="213">
        <v>2677.5</v>
      </c>
      <c r="O1105" s="242">
        <f t="shared" si="97"/>
        <v>0.48090000000000599</v>
      </c>
      <c r="P1105" s="242"/>
      <c r="Q1105" s="179"/>
      <c r="R1105" s="179"/>
      <c r="S1105" s="179"/>
      <c r="T1105" s="179"/>
      <c r="U1105" s="179"/>
      <c r="V1105" s="179"/>
      <c r="W1105" s="179"/>
      <c r="X1105" s="179"/>
      <c r="Y1105" s="179"/>
      <c r="Z1105" s="179"/>
      <c r="AA1105" s="222"/>
      <c r="AB1105" s="222"/>
      <c r="AC1105" s="222"/>
      <c r="AD1105" s="179"/>
      <c r="AE1105" s="179"/>
      <c r="AF1105" s="179"/>
      <c r="AG1105" s="179"/>
      <c r="AH1105" s="179"/>
      <c r="AI1105" s="179"/>
      <c r="AJ1105" s="179"/>
    </row>
    <row r="1106" spans="2:36" x14ac:dyDescent="0.3">
      <c r="B1106" s="224">
        <v>118300</v>
      </c>
      <c r="C1106" s="209">
        <v>39713</v>
      </c>
      <c r="D1106" s="206">
        <f t="shared" si="93"/>
        <v>0.3356973795435334</v>
      </c>
      <c r="E1106" s="208">
        <f t="shared" si="94"/>
        <v>0.42</v>
      </c>
      <c r="F1106" s="207">
        <v>2184.21</v>
      </c>
      <c r="G1106" s="207">
        <v>3177.04</v>
      </c>
      <c r="H1106" s="207">
        <v>3574.17</v>
      </c>
      <c r="I1106" s="214">
        <v>29790</v>
      </c>
      <c r="J1106" s="211">
        <f t="shared" si="95"/>
        <v>0.25181741335587488</v>
      </c>
      <c r="K1106" s="212">
        <f t="shared" si="96"/>
        <v>0.4</v>
      </c>
      <c r="L1106" s="214">
        <v>0</v>
      </c>
      <c r="M1106" s="213">
        <v>2383.1999999999998</v>
      </c>
      <c r="N1106" s="213">
        <v>2681.1</v>
      </c>
      <c r="O1106" s="242">
        <f t="shared" si="97"/>
        <v>0.48089999999997418</v>
      </c>
      <c r="P1106" s="242"/>
      <c r="Q1106" s="179"/>
      <c r="R1106" s="179"/>
      <c r="S1106" s="179"/>
      <c r="T1106" s="179"/>
      <c r="U1106" s="179"/>
      <c r="V1106" s="179"/>
      <c r="W1106" s="179"/>
      <c r="X1106" s="179"/>
      <c r="Y1106" s="179"/>
      <c r="Z1106" s="179"/>
      <c r="AA1106" s="222"/>
      <c r="AB1106" s="222"/>
      <c r="AC1106" s="222"/>
      <c r="AD1106" s="179"/>
      <c r="AE1106" s="179"/>
      <c r="AF1106" s="179"/>
      <c r="AG1106" s="179"/>
      <c r="AH1106" s="179"/>
      <c r="AI1106" s="179"/>
      <c r="AJ1106" s="179"/>
    </row>
    <row r="1107" spans="2:36" x14ac:dyDescent="0.3">
      <c r="B1107" s="224">
        <v>118400</v>
      </c>
      <c r="C1107" s="209">
        <v>39755</v>
      </c>
      <c r="D1107" s="206">
        <f t="shared" si="93"/>
        <v>0.3357685810810811</v>
      </c>
      <c r="E1107" s="208">
        <f t="shared" si="94"/>
        <v>0.42</v>
      </c>
      <c r="F1107" s="207">
        <v>2186.52</v>
      </c>
      <c r="G1107" s="207">
        <v>3180.4</v>
      </c>
      <c r="H1107" s="207">
        <v>3577.95</v>
      </c>
      <c r="I1107" s="214">
        <v>29832</v>
      </c>
      <c r="J1107" s="211">
        <f t="shared" si="95"/>
        <v>0.25195945945945947</v>
      </c>
      <c r="K1107" s="212">
        <f t="shared" si="96"/>
        <v>0.42</v>
      </c>
      <c r="L1107" s="214">
        <v>0</v>
      </c>
      <c r="M1107" s="213">
        <v>2386.56</v>
      </c>
      <c r="N1107" s="213">
        <v>2684.88</v>
      </c>
      <c r="O1107" s="242">
        <f t="shared" si="97"/>
        <v>0.48089999999993777</v>
      </c>
      <c r="P1107" s="242"/>
      <c r="Q1107" s="179"/>
      <c r="R1107" s="179"/>
      <c r="S1107" s="179"/>
      <c r="T1107" s="179"/>
      <c r="U1107" s="179"/>
      <c r="V1107" s="179"/>
      <c r="W1107" s="179"/>
      <c r="X1107" s="179"/>
      <c r="Y1107" s="179"/>
      <c r="Z1107" s="179"/>
      <c r="AA1107" s="222"/>
      <c r="AB1107" s="222"/>
      <c r="AC1107" s="222"/>
      <c r="AD1107" s="179"/>
      <c r="AE1107" s="179"/>
      <c r="AF1107" s="179"/>
      <c r="AG1107" s="179"/>
      <c r="AH1107" s="179"/>
      <c r="AI1107" s="179"/>
      <c r="AJ1107" s="179"/>
    </row>
    <row r="1108" spans="2:36" x14ac:dyDescent="0.3">
      <c r="B1108" s="224">
        <v>118500</v>
      </c>
      <c r="C1108" s="209">
        <v>39797</v>
      </c>
      <c r="D1108" s="206">
        <f t="shared" si="93"/>
        <v>0.33583966244725738</v>
      </c>
      <c r="E1108" s="208">
        <f t="shared" si="94"/>
        <v>0.42</v>
      </c>
      <c r="F1108" s="207">
        <v>2188.83</v>
      </c>
      <c r="G1108" s="207">
        <v>3183.76</v>
      </c>
      <c r="H1108" s="207">
        <v>3581.73</v>
      </c>
      <c r="I1108" s="214">
        <v>29872</v>
      </c>
      <c r="J1108" s="211">
        <f t="shared" si="95"/>
        <v>0.25208438818565398</v>
      </c>
      <c r="K1108" s="212">
        <f t="shared" si="96"/>
        <v>0.4</v>
      </c>
      <c r="L1108" s="214">
        <v>0</v>
      </c>
      <c r="M1108" s="213">
        <v>2389.7600000000002</v>
      </c>
      <c r="N1108" s="213">
        <v>2688.48</v>
      </c>
      <c r="O1108" s="242">
        <f t="shared" si="97"/>
        <v>0.48090000000005145</v>
      </c>
      <c r="P1108" s="242"/>
      <c r="Q1108" s="179"/>
      <c r="R1108" s="179"/>
      <c r="S1108" s="179"/>
      <c r="T1108" s="179"/>
      <c r="U1108" s="179"/>
      <c r="V1108" s="179"/>
      <c r="W1108" s="179"/>
      <c r="X1108" s="179"/>
      <c r="Y1108" s="179"/>
      <c r="Z1108" s="179"/>
      <c r="AA1108" s="222"/>
      <c r="AB1108" s="222"/>
      <c r="AC1108" s="222"/>
      <c r="AD1108" s="179"/>
      <c r="AE1108" s="179"/>
      <c r="AF1108" s="179"/>
      <c r="AG1108" s="179"/>
      <c r="AH1108" s="179"/>
      <c r="AI1108" s="179"/>
      <c r="AJ1108" s="179"/>
    </row>
    <row r="1109" spans="2:36" x14ac:dyDescent="0.3">
      <c r="B1109" s="224">
        <v>118600</v>
      </c>
      <c r="C1109" s="209">
        <v>39839</v>
      </c>
      <c r="D1109" s="206">
        <f t="shared" si="93"/>
        <v>0.3359106239460371</v>
      </c>
      <c r="E1109" s="208">
        <f t="shared" si="94"/>
        <v>0.42</v>
      </c>
      <c r="F1109" s="207">
        <v>2191.14</v>
      </c>
      <c r="G1109" s="207">
        <v>3187.12</v>
      </c>
      <c r="H1109" s="207">
        <v>3585.51</v>
      </c>
      <c r="I1109" s="214">
        <v>29912</v>
      </c>
      <c r="J1109" s="211">
        <f t="shared" si="95"/>
        <v>0.25220910623946036</v>
      </c>
      <c r="K1109" s="212">
        <f t="shared" si="96"/>
        <v>0.4</v>
      </c>
      <c r="L1109" s="214">
        <v>0</v>
      </c>
      <c r="M1109" s="213">
        <v>2392.96</v>
      </c>
      <c r="N1109" s="213">
        <v>2692.08</v>
      </c>
      <c r="O1109" s="242">
        <f t="shared" si="97"/>
        <v>0.48090000000001509</v>
      </c>
      <c r="P1109" s="242"/>
      <c r="Q1109" s="179"/>
      <c r="R1109" s="179"/>
      <c r="S1109" s="179"/>
      <c r="T1109" s="179"/>
      <c r="U1109" s="179"/>
      <c r="V1109" s="179"/>
      <c r="W1109" s="179"/>
      <c r="X1109" s="179"/>
      <c r="Y1109" s="179"/>
      <c r="Z1109" s="179"/>
      <c r="AA1109" s="222"/>
      <c r="AB1109" s="222"/>
      <c r="AC1109" s="222"/>
      <c r="AD1109" s="179"/>
      <c r="AE1109" s="179"/>
      <c r="AF1109" s="179"/>
      <c r="AG1109" s="179"/>
      <c r="AH1109" s="179"/>
      <c r="AI1109" s="179"/>
      <c r="AJ1109" s="179"/>
    </row>
    <row r="1110" spans="2:36" x14ac:dyDescent="0.3">
      <c r="B1110" s="224">
        <v>118700</v>
      </c>
      <c r="C1110" s="209">
        <v>39881</v>
      </c>
      <c r="D1110" s="206">
        <f t="shared" si="93"/>
        <v>0.3359814658803707</v>
      </c>
      <c r="E1110" s="208">
        <f t="shared" si="94"/>
        <v>0.42</v>
      </c>
      <c r="F1110" s="207">
        <v>2193.4499999999998</v>
      </c>
      <c r="G1110" s="207">
        <v>3190.48</v>
      </c>
      <c r="H1110" s="207">
        <v>3589.29</v>
      </c>
      <c r="I1110" s="214">
        <v>29954</v>
      </c>
      <c r="J1110" s="211">
        <f t="shared" si="95"/>
        <v>0.25235046335299072</v>
      </c>
      <c r="K1110" s="212">
        <f t="shared" si="96"/>
        <v>0.42</v>
      </c>
      <c r="L1110" s="214">
        <v>0</v>
      </c>
      <c r="M1110" s="213">
        <v>2396.3200000000002</v>
      </c>
      <c r="N1110" s="213">
        <v>2695.86</v>
      </c>
      <c r="O1110" s="242">
        <f t="shared" si="97"/>
        <v>0.48089999999997873</v>
      </c>
      <c r="P1110" s="242"/>
      <c r="Q1110" s="179"/>
      <c r="R1110" s="179"/>
      <c r="S1110" s="179"/>
      <c r="T1110" s="179"/>
      <c r="U1110" s="179"/>
      <c r="V1110" s="179"/>
      <c r="W1110" s="179"/>
      <c r="X1110" s="179"/>
      <c r="Y1110" s="179"/>
      <c r="Z1110" s="179"/>
      <c r="AA1110" s="222"/>
      <c r="AB1110" s="222"/>
      <c r="AC1110" s="222"/>
      <c r="AD1110" s="179"/>
      <c r="AE1110" s="179"/>
      <c r="AF1110" s="179"/>
      <c r="AG1110" s="179"/>
      <c r="AH1110" s="179"/>
      <c r="AI1110" s="179"/>
      <c r="AJ1110" s="179"/>
    </row>
    <row r="1111" spans="2:36" x14ac:dyDescent="0.3">
      <c r="B1111" s="224">
        <v>118800</v>
      </c>
      <c r="C1111" s="209">
        <v>39923</v>
      </c>
      <c r="D1111" s="206">
        <f t="shared" si="93"/>
        <v>0.33605218855218855</v>
      </c>
      <c r="E1111" s="208">
        <f t="shared" si="94"/>
        <v>0.42</v>
      </c>
      <c r="F1111" s="207">
        <v>2195.7600000000002</v>
      </c>
      <c r="G1111" s="207">
        <v>3193.84</v>
      </c>
      <c r="H1111" s="207">
        <v>3593.07</v>
      </c>
      <c r="I1111" s="214">
        <v>29994</v>
      </c>
      <c r="J1111" s="211">
        <f t="shared" si="95"/>
        <v>0.25247474747474746</v>
      </c>
      <c r="K1111" s="212">
        <f t="shared" si="96"/>
        <v>0.4</v>
      </c>
      <c r="L1111" s="214">
        <v>0</v>
      </c>
      <c r="M1111" s="213">
        <v>2399.52</v>
      </c>
      <c r="N1111" s="213">
        <v>2699.46</v>
      </c>
      <c r="O1111" s="242">
        <f t="shared" si="97"/>
        <v>0.48090000000001965</v>
      </c>
      <c r="P1111" s="242"/>
      <c r="Q1111" s="179"/>
      <c r="R1111" s="179"/>
      <c r="S1111" s="179"/>
      <c r="T1111" s="179"/>
      <c r="U1111" s="179"/>
      <c r="V1111" s="179"/>
      <c r="W1111" s="179"/>
      <c r="X1111" s="179"/>
      <c r="Y1111" s="179"/>
      <c r="Z1111" s="179"/>
      <c r="AA1111" s="222"/>
      <c r="AB1111" s="222"/>
      <c r="AC1111" s="222"/>
      <c r="AD1111" s="179"/>
      <c r="AE1111" s="179"/>
      <c r="AF1111" s="179"/>
      <c r="AG1111" s="179"/>
      <c r="AH1111" s="179"/>
      <c r="AI1111" s="179"/>
      <c r="AJ1111" s="179"/>
    </row>
    <row r="1112" spans="2:36" x14ac:dyDescent="0.3">
      <c r="B1112" s="224">
        <v>118900</v>
      </c>
      <c r="C1112" s="209">
        <v>39965</v>
      </c>
      <c r="D1112" s="206">
        <f t="shared" ref="D1112:D1175" si="98">C1112/B1112</f>
        <v>0.33612279226240538</v>
      </c>
      <c r="E1112" s="208">
        <f t="shared" ref="E1112:E1175" si="99">(C1112-C1111)/(B1112-B1111)</f>
        <v>0.42</v>
      </c>
      <c r="F1112" s="207">
        <v>2198.0700000000002</v>
      </c>
      <c r="G1112" s="207">
        <v>3197.2</v>
      </c>
      <c r="H1112" s="207">
        <v>3596.85</v>
      </c>
      <c r="I1112" s="214">
        <v>30034</v>
      </c>
      <c r="J1112" s="211">
        <f t="shared" si="95"/>
        <v>0.25259882253994953</v>
      </c>
      <c r="K1112" s="212">
        <f t="shared" si="96"/>
        <v>0.4</v>
      </c>
      <c r="L1112" s="214">
        <v>0</v>
      </c>
      <c r="M1112" s="213">
        <v>2402.7199999999998</v>
      </c>
      <c r="N1112" s="213">
        <v>2703.06</v>
      </c>
      <c r="O1112" s="242">
        <f t="shared" si="97"/>
        <v>0.48089999999997873</v>
      </c>
      <c r="P1112" s="242"/>
      <c r="Q1112" s="179"/>
      <c r="R1112" s="179"/>
      <c r="S1112" s="179"/>
      <c r="T1112" s="179"/>
      <c r="U1112" s="179"/>
      <c r="V1112" s="179"/>
      <c r="W1112" s="179"/>
      <c r="X1112" s="179"/>
      <c r="Y1112" s="179"/>
      <c r="Z1112" s="179"/>
      <c r="AA1112" s="222"/>
      <c r="AB1112" s="222"/>
      <c r="AC1112" s="222"/>
      <c r="AD1112" s="179"/>
      <c r="AE1112" s="179"/>
      <c r="AF1112" s="179"/>
      <c r="AG1112" s="179"/>
      <c r="AH1112" s="179"/>
      <c r="AI1112" s="179"/>
      <c r="AJ1112" s="179"/>
    </row>
    <row r="1113" spans="2:36" x14ac:dyDescent="0.3">
      <c r="B1113" s="224">
        <v>119000</v>
      </c>
      <c r="C1113" s="209">
        <v>40007</v>
      </c>
      <c r="D1113" s="206">
        <f t="shared" si="98"/>
        <v>0.33619327731092435</v>
      </c>
      <c r="E1113" s="208">
        <f t="shared" si="99"/>
        <v>0.42</v>
      </c>
      <c r="F1113" s="207">
        <v>2200.38</v>
      </c>
      <c r="G1113" s="207">
        <v>3200.56</v>
      </c>
      <c r="H1113" s="207">
        <v>3600.63</v>
      </c>
      <c r="I1113" s="214">
        <v>30076</v>
      </c>
      <c r="J1113" s="211">
        <f t="shared" si="95"/>
        <v>0.25273949579831934</v>
      </c>
      <c r="K1113" s="212">
        <f t="shared" si="96"/>
        <v>0.42</v>
      </c>
      <c r="L1113" s="214">
        <v>0</v>
      </c>
      <c r="M1113" s="213">
        <v>2406.08</v>
      </c>
      <c r="N1113" s="213">
        <v>2706.84</v>
      </c>
      <c r="O1113" s="242">
        <f t="shared" si="97"/>
        <v>0.48089999999994687</v>
      </c>
      <c r="P1113" s="242"/>
      <c r="Q1113" s="179"/>
      <c r="R1113" s="179"/>
      <c r="S1113" s="179"/>
      <c r="T1113" s="179"/>
      <c r="U1113" s="179"/>
      <c r="V1113" s="179"/>
      <c r="W1113" s="179"/>
      <c r="X1113" s="179"/>
      <c r="Y1113" s="179"/>
      <c r="Z1113" s="179"/>
      <c r="AA1113" s="222"/>
      <c r="AB1113" s="222"/>
      <c r="AC1113" s="222"/>
      <c r="AD1113" s="179"/>
      <c r="AE1113" s="179"/>
      <c r="AF1113" s="179"/>
      <c r="AG1113" s="179"/>
      <c r="AH1113" s="179"/>
      <c r="AI1113" s="179"/>
      <c r="AJ1113" s="179"/>
    </row>
    <row r="1114" spans="2:36" x14ac:dyDescent="0.3">
      <c r="B1114" s="224">
        <v>119100</v>
      </c>
      <c r="C1114" s="209">
        <v>40049</v>
      </c>
      <c r="D1114" s="206">
        <f t="shared" si="98"/>
        <v>0.33626364399664149</v>
      </c>
      <c r="E1114" s="208">
        <f t="shared" si="99"/>
        <v>0.42</v>
      </c>
      <c r="F1114" s="207">
        <v>2202.69</v>
      </c>
      <c r="G1114" s="207">
        <v>3203.92</v>
      </c>
      <c r="H1114" s="207">
        <v>3604.41</v>
      </c>
      <c r="I1114" s="214">
        <v>30116</v>
      </c>
      <c r="J1114" s="211">
        <f t="shared" si="95"/>
        <v>0.25286314021830397</v>
      </c>
      <c r="K1114" s="212">
        <f t="shared" si="96"/>
        <v>0.4</v>
      </c>
      <c r="L1114" s="214">
        <v>0</v>
      </c>
      <c r="M1114" s="213">
        <v>2409.2800000000002</v>
      </c>
      <c r="N1114" s="213">
        <v>2710.44</v>
      </c>
      <c r="O1114" s="242">
        <f t="shared" si="97"/>
        <v>0.480900000000056</v>
      </c>
      <c r="P1114" s="242"/>
      <c r="Q1114" s="179"/>
      <c r="R1114" s="179"/>
      <c r="S1114" s="179"/>
      <c r="T1114" s="179"/>
      <c r="U1114" s="179"/>
      <c r="V1114" s="179"/>
      <c r="W1114" s="179"/>
      <c r="X1114" s="179"/>
      <c r="Y1114" s="179"/>
      <c r="Z1114" s="179"/>
      <c r="AA1114" s="222"/>
      <c r="AB1114" s="222"/>
      <c r="AC1114" s="222"/>
      <c r="AD1114" s="179"/>
      <c r="AE1114" s="179"/>
      <c r="AF1114" s="179"/>
      <c r="AG1114" s="179"/>
      <c r="AH1114" s="179"/>
      <c r="AI1114" s="179"/>
      <c r="AJ1114" s="179"/>
    </row>
    <row r="1115" spans="2:36" x14ac:dyDescent="0.3">
      <c r="B1115" s="224">
        <v>119200</v>
      </c>
      <c r="C1115" s="209">
        <v>40091</v>
      </c>
      <c r="D1115" s="206">
        <f t="shared" si="98"/>
        <v>0.33633389261744967</v>
      </c>
      <c r="E1115" s="208">
        <f t="shared" si="99"/>
        <v>0.42</v>
      </c>
      <c r="F1115" s="207">
        <v>2205</v>
      </c>
      <c r="G1115" s="207">
        <v>3207.28</v>
      </c>
      <c r="H1115" s="207">
        <v>3608.19</v>
      </c>
      <c r="I1115" s="214">
        <v>30156</v>
      </c>
      <c r="J1115" s="211">
        <f t="shared" si="95"/>
        <v>0.25298657718120804</v>
      </c>
      <c r="K1115" s="212">
        <f t="shared" si="96"/>
        <v>0.4</v>
      </c>
      <c r="L1115" s="214">
        <v>0</v>
      </c>
      <c r="M1115" s="213">
        <v>2412.48</v>
      </c>
      <c r="N1115" s="213">
        <v>2714.04</v>
      </c>
      <c r="O1115" s="242">
        <f t="shared" si="97"/>
        <v>0.4809000000000242</v>
      </c>
      <c r="P1115" s="242"/>
      <c r="Q1115" s="179"/>
      <c r="R1115" s="179"/>
      <c r="S1115" s="179"/>
      <c r="T1115" s="179"/>
      <c r="U1115" s="179"/>
      <c r="V1115" s="179"/>
      <c r="W1115" s="179"/>
      <c r="X1115" s="179"/>
      <c r="Y1115" s="179"/>
      <c r="Z1115" s="179"/>
      <c r="AA1115" s="222"/>
      <c r="AB1115" s="222"/>
      <c r="AC1115" s="222"/>
      <c r="AD1115" s="179"/>
      <c r="AE1115" s="179"/>
      <c r="AF1115" s="179"/>
      <c r="AG1115" s="179"/>
      <c r="AH1115" s="179"/>
      <c r="AI1115" s="179"/>
      <c r="AJ1115" s="179"/>
    </row>
    <row r="1116" spans="2:36" x14ac:dyDescent="0.3">
      <c r="B1116" s="224">
        <v>119300</v>
      </c>
      <c r="C1116" s="209">
        <v>40133</v>
      </c>
      <c r="D1116" s="206">
        <f t="shared" si="98"/>
        <v>0.33640402347024306</v>
      </c>
      <c r="E1116" s="208">
        <f t="shared" si="99"/>
        <v>0.42</v>
      </c>
      <c r="F1116" s="207">
        <v>2207.31</v>
      </c>
      <c r="G1116" s="207">
        <v>3210.64</v>
      </c>
      <c r="H1116" s="207">
        <v>3611.97</v>
      </c>
      <c r="I1116" s="214">
        <v>30198</v>
      </c>
      <c r="J1116" s="211">
        <f t="shared" si="95"/>
        <v>0.25312657166806368</v>
      </c>
      <c r="K1116" s="212">
        <f t="shared" si="96"/>
        <v>0.42</v>
      </c>
      <c r="L1116" s="214">
        <v>0</v>
      </c>
      <c r="M1116" s="213">
        <v>2415.84</v>
      </c>
      <c r="N1116" s="213">
        <v>2717.82</v>
      </c>
      <c r="O1116" s="242">
        <f t="shared" si="97"/>
        <v>0.48089999999998784</v>
      </c>
      <c r="P1116" s="242"/>
      <c r="Q1116" s="179"/>
      <c r="R1116" s="179"/>
      <c r="S1116" s="179"/>
      <c r="T1116" s="179"/>
      <c r="U1116" s="179"/>
      <c r="V1116" s="179"/>
      <c r="W1116" s="179"/>
      <c r="X1116" s="179"/>
      <c r="Y1116" s="179"/>
      <c r="Z1116" s="179"/>
      <c r="AA1116" s="222"/>
      <c r="AB1116" s="222"/>
      <c r="AC1116" s="222"/>
      <c r="AD1116" s="179"/>
      <c r="AE1116" s="179"/>
      <c r="AF1116" s="179"/>
      <c r="AG1116" s="179"/>
      <c r="AH1116" s="179"/>
      <c r="AI1116" s="179"/>
      <c r="AJ1116" s="179"/>
    </row>
    <row r="1117" spans="2:36" x14ac:dyDescent="0.3">
      <c r="B1117" s="224">
        <v>119400</v>
      </c>
      <c r="C1117" s="209">
        <v>40175</v>
      </c>
      <c r="D1117" s="206">
        <f t="shared" si="98"/>
        <v>0.33647403685092125</v>
      </c>
      <c r="E1117" s="208">
        <f t="shared" si="99"/>
        <v>0.42</v>
      </c>
      <c r="F1117" s="207">
        <v>2209.62</v>
      </c>
      <c r="G1117" s="207">
        <v>3214</v>
      </c>
      <c r="H1117" s="207">
        <v>3615.75</v>
      </c>
      <c r="I1117" s="214">
        <v>30238</v>
      </c>
      <c r="J1117" s="211">
        <f t="shared" si="95"/>
        <v>0.25324958123953101</v>
      </c>
      <c r="K1117" s="212">
        <f t="shared" si="96"/>
        <v>0.4</v>
      </c>
      <c r="L1117" s="214">
        <v>0</v>
      </c>
      <c r="M1117" s="213">
        <v>2419.04</v>
      </c>
      <c r="N1117" s="213">
        <v>2721.42</v>
      </c>
      <c r="O1117" s="242">
        <f t="shared" si="97"/>
        <v>0.48090000000002875</v>
      </c>
      <c r="P1117" s="242"/>
      <c r="Q1117" s="179"/>
      <c r="R1117" s="179"/>
      <c r="S1117" s="179"/>
      <c r="T1117" s="179"/>
      <c r="U1117" s="179"/>
      <c r="V1117" s="179"/>
      <c r="W1117" s="179"/>
      <c r="X1117" s="179"/>
      <c r="Y1117" s="179"/>
      <c r="Z1117" s="179"/>
      <c r="AA1117" s="222"/>
      <c r="AB1117" s="222"/>
      <c r="AC1117" s="222"/>
      <c r="AD1117" s="179"/>
      <c r="AE1117" s="179"/>
      <c r="AF1117" s="179"/>
      <c r="AG1117" s="179"/>
      <c r="AH1117" s="179"/>
      <c r="AI1117" s="179"/>
      <c r="AJ1117" s="179"/>
    </row>
    <row r="1118" spans="2:36" x14ac:dyDescent="0.3">
      <c r="B1118" s="224">
        <v>119500</v>
      </c>
      <c r="C1118" s="209">
        <v>40217</v>
      </c>
      <c r="D1118" s="206">
        <f t="shared" si="98"/>
        <v>0.33654393305439328</v>
      </c>
      <c r="E1118" s="208">
        <f t="shared" si="99"/>
        <v>0.42</v>
      </c>
      <c r="F1118" s="207">
        <v>2211.9299999999998</v>
      </c>
      <c r="G1118" s="207">
        <v>3217.36</v>
      </c>
      <c r="H1118" s="207">
        <v>3619.53</v>
      </c>
      <c r="I1118" s="214">
        <v>30280</v>
      </c>
      <c r="J1118" s="211">
        <f t="shared" si="95"/>
        <v>0.25338912133891212</v>
      </c>
      <c r="K1118" s="212">
        <f t="shared" si="96"/>
        <v>0.42</v>
      </c>
      <c r="L1118" s="214">
        <v>0</v>
      </c>
      <c r="M1118" s="213">
        <v>2422.4</v>
      </c>
      <c r="N1118" s="213">
        <v>2725.2</v>
      </c>
      <c r="O1118" s="242">
        <f t="shared" si="97"/>
        <v>0.48089999999999233</v>
      </c>
      <c r="P1118" s="242"/>
      <c r="Q1118" s="179"/>
      <c r="R1118" s="179"/>
      <c r="S1118" s="179"/>
      <c r="T1118" s="179"/>
      <c r="U1118" s="179"/>
      <c r="V1118" s="179"/>
      <c r="W1118" s="179"/>
      <c r="X1118" s="179"/>
      <c r="Y1118" s="179"/>
      <c r="Z1118" s="179"/>
      <c r="AA1118" s="222"/>
      <c r="AB1118" s="222"/>
      <c r="AC1118" s="222"/>
      <c r="AD1118" s="179"/>
      <c r="AE1118" s="179"/>
      <c r="AF1118" s="179"/>
      <c r="AG1118" s="179"/>
      <c r="AH1118" s="179"/>
      <c r="AI1118" s="179"/>
      <c r="AJ1118" s="179"/>
    </row>
    <row r="1119" spans="2:36" x14ac:dyDescent="0.3">
      <c r="B1119" s="224">
        <v>119600</v>
      </c>
      <c r="C1119" s="209">
        <v>40259</v>
      </c>
      <c r="D1119" s="206">
        <f t="shared" si="98"/>
        <v>0.33661371237458193</v>
      </c>
      <c r="E1119" s="208">
        <f t="shared" si="99"/>
        <v>0.42</v>
      </c>
      <c r="F1119" s="207">
        <v>2214.2399999999998</v>
      </c>
      <c r="G1119" s="207">
        <v>3220.72</v>
      </c>
      <c r="H1119" s="207">
        <v>3623.31</v>
      </c>
      <c r="I1119" s="214">
        <v>30320</v>
      </c>
      <c r="J1119" s="211">
        <f t="shared" si="95"/>
        <v>0.2535117056856187</v>
      </c>
      <c r="K1119" s="212">
        <f t="shared" si="96"/>
        <v>0.4</v>
      </c>
      <c r="L1119" s="214">
        <v>0</v>
      </c>
      <c r="M1119" s="213">
        <v>2425.6</v>
      </c>
      <c r="N1119" s="213">
        <v>2728.8</v>
      </c>
      <c r="O1119" s="242">
        <f t="shared" si="97"/>
        <v>0.48089999999995597</v>
      </c>
      <c r="P1119" s="242"/>
      <c r="Q1119" s="179"/>
      <c r="R1119" s="179"/>
      <c r="S1119" s="179"/>
      <c r="T1119" s="179"/>
      <c r="U1119" s="179"/>
      <c r="V1119" s="179"/>
      <c r="W1119" s="179"/>
      <c r="X1119" s="179"/>
      <c r="Y1119" s="179"/>
      <c r="Z1119" s="179"/>
      <c r="AA1119" s="222"/>
      <c r="AB1119" s="222"/>
      <c r="AC1119" s="222"/>
      <c r="AD1119" s="179"/>
      <c r="AE1119" s="179"/>
      <c r="AF1119" s="179"/>
      <c r="AG1119" s="179"/>
      <c r="AH1119" s="179"/>
      <c r="AI1119" s="179"/>
      <c r="AJ1119" s="179"/>
    </row>
    <row r="1120" spans="2:36" x14ac:dyDescent="0.3">
      <c r="B1120" s="224">
        <v>119700</v>
      </c>
      <c r="C1120" s="209">
        <v>40301</v>
      </c>
      <c r="D1120" s="206">
        <f t="shared" si="98"/>
        <v>0.33668337510442775</v>
      </c>
      <c r="E1120" s="208">
        <f t="shared" si="99"/>
        <v>0.42</v>
      </c>
      <c r="F1120" s="207">
        <v>2216.5500000000002</v>
      </c>
      <c r="G1120" s="207">
        <v>3224.08</v>
      </c>
      <c r="H1120" s="207">
        <v>3627.09</v>
      </c>
      <c r="I1120" s="214">
        <v>30360</v>
      </c>
      <c r="J1120" s="211">
        <f t="shared" si="95"/>
        <v>0.2536340852130326</v>
      </c>
      <c r="K1120" s="212">
        <f t="shared" si="96"/>
        <v>0.4</v>
      </c>
      <c r="L1120" s="214">
        <v>0</v>
      </c>
      <c r="M1120" s="213">
        <v>2428.8000000000002</v>
      </c>
      <c r="N1120" s="213">
        <v>2732.4</v>
      </c>
      <c r="O1120" s="242">
        <f t="shared" si="97"/>
        <v>0.48089999999999689</v>
      </c>
      <c r="P1120" s="242"/>
      <c r="Q1120" s="179"/>
      <c r="R1120" s="179"/>
      <c r="S1120" s="179"/>
      <c r="T1120" s="179"/>
      <c r="U1120" s="179"/>
      <c r="V1120" s="179"/>
      <c r="W1120" s="179"/>
      <c r="X1120" s="179"/>
      <c r="Y1120" s="179"/>
      <c r="Z1120" s="179"/>
      <c r="AA1120" s="222"/>
      <c r="AB1120" s="222"/>
      <c r="AC1120" s="222"/>
      <c r="AD1120" s="179"/>
      <c r="AE1120" s="179"/>
      <c r="AF1120" s="179"/>
      <c r="AG1120" s="179"/>
      <c r="AH1120" s="179"/>
      <c r="AI1120" s="179"/>
      <c r="AJ1120" s="179"/>
    </row>
    <row r="1121" spans="2:36" x14ac:dyDescent="0.3">
      <c r="B1121" s="224">
        <v>119800</v>
      </c>
      <c r="C1121" s="209">
        <v>40343</v>
      </c>
      <c r="D1121" s="206">
        <f t="shared" si="98"/>
        <v>0.33675292153589315</v>
      </c>
      <c r="E1121" s="208">
        <f t="shared" si="99"/>
        <v>0.42</v>
      </c>
      <c r="F1121" s="207">
        <v>2218.86</v>
      </c>
      <c r="G1121" s="207">
        <v>3227.44</v>
      </c>
      <c r="H1121" s="207">
        <v>3630.87</v>
      </c>
      <c r="I1121" s="214">
        <v>30402</v>
      </c>
      <c r="J1121" s="211">
        <f t="shared" si="95"/>
        <v>0.25377295492487478</v>
      </c>
      <c r="K1121" s="212">
        <f t="shared" si="96"/>
        <v>0.42</v>
      </c>
      <c r="L1121" s="214">
        <v>0</v>
      </c>
      <c r="M1121" s="213">
        <v>2432.16</v>
      </c>
      <c r="N1121" s="213">
        <v>2736.18</v>
      </c>
      <c r="O1121" s="242">
        <f t="shared" si="97"/>
        <v>0.48090000000002875</v>
      </c>
      <c r="P1121" s="242"/>
      <c r="Q1121" s="179"/>
      <c r="R1121" s="179"/>
      <c r="S1121" s="179"/>
      <c r="T1121" s="179"/>
      <c r="U1121" s="179"/>
      <c r="V1121" s="179"/>
      <c r="W1121" s="179"/>
      <c r="X1121" s="179"/>
      <c r="Y1121" s="179"/>
      <c r="Z1121" s="179"/>
      <c r="AA1121" s="222"/>
      <c r="AB1121" s="222"/>
      <c r="AC1121" s="222"/>
      <c r="AD1121" s="179"/>
      <c r="AE1121" s="179"/>
      <c r="AF1121" s="179"/>
      <c r="AG1121" s="179"/>
      <c r="AH1121" s="179"/>
      <c r="AI1121" s="179"/>
      <c r="AJ1121" s="179"/>
    </row>
    <row r="1122" spans="2:36" x14ac:dyDescent="0.3">
      <c r="B1122" s="224">
        <v>119900</v>
      </c>
      <c r="C1122" s="209">
        <v>40385</v>
      </c>
      <c r="D1122" s="206">
        <f t="shared" si="98"/>
        <v>0.33682235195996663</v>
      </c>
      <c r="E1122" s="208">
        <f t="shared" si="99"/>
        <v>0.42</v>
      </c>
      <c r="F1122" s="207">
        <v>2221.17</v>
      </c>
      <c r="G1122" s="207">
        <v>3230.8</v>
      </c>
      <c r="H1122" s="207">
        <v>3634.65</v>
      </c>
      <c r="I1122" s="214">
        <v>30442</v>
      </c>
      <c r="J1122" s="211">
        <f t="shared" si="95"/>
        <v>0.2538949124270225</v>
      </c>
      <c r="K1122" s="212">
        <f t="shared" si="96"/>
        <v>0.4</v>
      </c>
      <c r="L1122" s="214">
        <v>0</v>
      </c>
      <c r="M1122" s="213">
        <v>2435.36</v>
      </c>
      <c r="N1122" s="213">
        <v>2739.78</v>
      </c>
      <c r="O1122" s="242">
        <f t="shared" si="97"/>
        <v>0.48089999999999689</v>
      </c>
      <c r="P1122" s="242"/>
      <c r="Q1122" s="179"/>
      <c r="R1122" s="179"/>
      <c r="S1122" s="179"/>
      <c r="T1122" s="179"/>
      <c r="U1122" s="179"/>
      <c r="V1122" s="179"/>
      <c r="W1122" s="179"/>
      <c r="X1122" s="179"/>
      <c r="Y1122" s="179"/>
      <c r="Z1122" s="179"/>
      <c r="AA1122" s="222"/>
      <c r="AB1122" s="222"/>
      <c r="AC1122" s="222"/>
      <c r="AD1122" s="179"/>
      <c r="AE1122" s="179"/>
      <c r="AF1122" s="179"/>
      <c r="AG1122" s="179"/>
      <c r="AH1122" s="179"/>
      <c r="AI1122" s="179"/>
      <c r="AJ1122" s="179"/>
    </row>
    <row r="1123" spans="2:36" x14ac:dyDescent="0.3">
      <c r="B1123" s="224">
        <v>120000</v>
      </c>
      <c r="C1123" s="209">
        <v>40427</v>
      </c>
      <c r="D1123" s="206">
        <f t="shared" si="98"/>
        <v>0.33689166666666664</v>
      </c>
      <c r="E1123" s="208">
        <f t="shared" si="99"/>
        <v>0.42</v>
      </c>
      <c r="F1123" s="207">
        <v>2223.48</v>
      </c>
      <c r="G1123" s="207">
        <v>3234.16</v>
      </c>
      <c r="H1123" s="207">
        <v>3638.43</v>
      </c>
      <c r="I1123" s="214">
        <v>30484</v>
      </c>
      <c r="J1123" s="211">
        <f t="shared" si="95"/>
        <v>0.25403333333333333</v>
      </c>
      <c r="K1123" s="212">
        <f t="shared" si="96"/>
        <v>0.42</v>
      </c>
      <c r="L1123" s="214">
        <v>0</v>
      </c>
      <c r="M1123" s="213">
        <v>2438.7199999999998</v>
      </c>
      <c r="N1123" s="213">
        <v>2743.56</v>
      </c>
      <c r="O1123" s="242">
        <f t="shared" si="97"/>
        <v>0.4809000000000333</v>
      </c>
      <c r="P1123" s="242"/>
      <c r="Q1123" s="179"/>
      <c r="R1123" s="179"/>
      <c r="S1123" s="179"/>
      <c r="T1123" s="179"/>
      <c r="U1123" s="179"/>
      <c r="V1123" s="179"/>
      <c r="W1123" s="179"/>
      <c r="X1123" s="179"/>
      <c r="Y1123" s="179"/>
      <c r="Z1123" s="179"/>
      <c r="AA1123" s="222"/>
      <c r="AB1123" s="222"/>
      <c r="AC1123" s="222"/>
      <c r="AD1123" s="179"/>
      <c r="AE1123" s="179"/>
      <c r="AF1123" s="179"/>
      <c r="AG1123" s="179"/>
      <c r="AH1123" s="179"/>
      <c r="AI1123" s="179"/>
      <c r="AJ1123" s="179"/>
    </row>
    <row r="1124" spans="2:36" x14ac:dyDescent="0.3">
      <c r="B1124" s="224">
        <v>120100</v>
      </c>
      <c r="C1124" s="209">
        <v>40469</v>
      </c>
      <c r="D1124" s="206">
        <f t="shared" si="98"/>
        <v>0.33696086594504582</v>
      </c>
      <c r="E1124" s="208">
        <f t="shared" si="99"/>
        <v>0.42</v>
      </c>
      <c r="F1124" s="207">
        <v>2225.79</v>
      </c>
      <c r="G1124" s="207">
        <v>3237.52</v>
      </c>
      <c r="H1124" s="207">
        <v>3642.21</v>
      </c>
      <c r="I1124" s="214">
        <v>30524</v>
      </c>
      <c r="J1124" s="211">
        <f t="shared" si="95"/>
        <v>0.25415487094088257</v>
      </c>
      <c r="K1124" s="212">
        <f t="shared" si="96"/>
        <v>0.4</v>
      </c>
      <c r="L1124" s="214">
        <v>0</v>
      </c>
      <c r="M1124" s="213">
        <v>2441.92</v>
      </c>
      <c r="N1124" s="213">
        <v>2747.16</v>
      </c>
      <c r="O1124" s="242">
        <f t="shared" si="97"/>
        <v>0.48090000000000144</v>
      </c>
      <c r="P1124" s="242"/>
      <c r="Q1124" s="179"/>
      <c r="R1124" s="179"/>
      <c r="S1124" s="179"/>
      <c r="T1124" s="179"/>
      <c r="U1124" s="179"/>
      <c r="V1124" s="179"/>
      <c r="W1124" s="179"/>
      <c r="X1124" s="179"/>
      <c r="Y1124" s="179"/>
      <c r="Z1124" s="179"/>
      <c r="AA1124" s="222"/>
      <c r="AB1124" s="222"/>
      <c r="AC1124" s="222"/>
      <c r="AD1124" s="179"/>
      <c r="AE1124" s="179"/>
      <c r="AF1124" s="179"/>
      <c r="AG1124" s="179"/>
      <c r="AH1124" s="179"/>
      <c r="AI1124" s="179"/>
      <c r="AJ1124" s="179"/>
    </row>
    <row r="1125" spans="2:36" x14ac:dyDescent="0.3">
      <c r="B1125" s="224">
        <v>120200</v>
      </c>
      <c r="C1125" s="209">
        <v>40511</v>
      </c>
      <c r="D1125" s="206">
        <f t="shared" si="98"/>
        <v>0.3370299500831947</v>
      </c>
      <c r="E1125" s="208">
        <f t="shared" si="99"/>
        <v>0.42</v>
      </c>
      <c r="F1125" s="207">
        <v>2228.1</v>
      </c>
      <c r="G1125" s="207">
        <v>3240.88</v>
      </c>
      <c r="H1125" s="207">
        <v>3645.99</v>
      </c>
      <c r="I1125" s="214">
        <v>30566</v>
      </c>
      <c r="J1125" s="211">
        <f t="shared" si="95"/>
        <v>0.25429284525790352</v>
      </c>
      <c r="K1125" s="212">
        <f t="shared" si="96"/>
        <v>0.42</v>
      </c>
      <c r="L1125" s="214">
        <v>0</v>
      </c>
      <c r="M1125" s="213">
        <v>2445.2800000000002</v>
      </c>
      <c r="N1125" s="213">
        <v>2750.94</v>
      </c>
      <c r="O1125" s="242">
        <f t="shared" si="97"/>
        <v>0.48089999999996508</v>
      </c>
      <c r="P1125" s="242"/>
      <c r="Q1125" s="179"/>
      <c r="R1125" s="179"/>
      <c r="S1125" s="179"/>
      <c r="T1125" s="179"/>
      <c r="U1125" s="179"/>
      <c r="V1125" s="179"/>
      <c r="W1125" s="179"/>
      <c r="X1125" s="179"/>
      <c r="Y1125" s="179"/>
      <c r="Z1125" s="179"/>
      <c r="AA1125" s="222"/>
      <c r="AB1125" s="222"/>
      <c r="AC1125" s="222"/>
      <c r="AD1125" s="179"/>
      <c r="AE1125" s="179"/>
      <c r="AF1125" s="179"/>
      <c r="AG1125" s="179"/>
      <c r="AH1125" s="179"/>
      <c r="AI1125" s="179"/>
      <c r="AJ1125" s="179"/>
    </row>
    <row r="1126" spans="2:36" x14ac:dyDescent="0.3">
      <c r="B1126" s="224">
        <v>120300</v>
      </c>
      <c r="C1126" s="209">
        <v>40553</v>
      </c>
      <c r="D1126" s="206">
        <f t="shared" si="98"/>
        <v>0.33709891936824604</v>
      </c>
      <c r="E1126" s="208">
        <f t="shared" si="99"/>
        <v>0.42</v>
      </c>
      <c r="F1126" s="207">
        <v>2230.41</v>
      </c>
      <c r="G1126" s="207">
        <v>3244.24</v>
      </c>
      <c r="H1126" s="207">
        <v>3649.77</v>
      </c>
      <c r="I1126" s="214">
        <v>30606</v>
      </c>
      <c r="J1126" s="211">
        <f t="shared" si="95"/>
        <v>0.25441396508728181</v>
      </c>
      <c r="K1126" s="212">
        <f t="shared" si="96"/>
        <v>0.4</v>
      </c>
      <c r="L1126" s="214">
        <v>0</v>
      </c>
      <c r="M1126" s="213">
        <v>2448.48</v>
      </c>
      <c r="N1126" s="213">
        <v>2754.54</v>
      </c>
      <c r="O1126" s="242">
        <f t="shared" si="97"/>
        <v>0.48090000000000599</v>
      </c>
      <c r="P1126" s="242"/>
      <c r="Q1126" s="179"/>
      <c r="R1126" s="179"/>
      <c r="S1126" s="179"/>
      <c r="T1126" s="179"/>
      <c r="U1126" s="179"/>
      <c r="V1126" s="179"/>
      <c r="W1126" s="179"/>
      <c r="X1126" s="179"/>
      <c r="Y1126" s="179"/>
      <c r="Z1126" s="179"/>
      <c r="AA1126" s="222"/>
      <c r="AB1126" s="222"/>
      <c r="AC1126" s="222"/>
      <c r="AD1126" s="179"/>
      <c r="AE1126" s="179"/>
      <c r="AF1126" s="179"/>
      <c r="AG1126" s="179"/>
      <c r="AH1126" s="179"/>
      <c r="AI1126" s="179"/>
      <c r="AJ1126" s="179"/>
    </row>
    <row r="1127" spans="2:36" x14ac:dyDescent="0.3">
      <c r="B1127" s="224">
        <v>120400</v>
      </c>
      <c r="C1127" s="209">
        <v>40595</v>
      </c>
      <c r="D1127" s="206">
        <f t="shared" si="98"/>
        <v>0.33716777408637871</v>
      </c>
      <c r="E1127" s="208">
        <f t="shared" si="99"/>
        <v>0.42</v>
      </c>
      <c r="F1127" s="207">
        <v>2232.7199999999998</v>
      </c>
      <c r="G1127" s="207">
        <v>3247.6</v>
      </c>
      <c r="H1127" s="207">
        <v>3653.55</v>
      </c>
      <c r="I1127" s="214">
        <v>30648</v>
      </c>
      <c r="J1127" s="211">
        <f t="shared" si="95"/>
        <v>0.25455149501661128</v>
      </c>
      <c r="K1127" s="212">
        <f t="shared" si="96"/>
        <v>0.42</v>
      </c>
      <c r="L1127" s="214">
        <v>0</v>
      </c>
      <c r="M1127" s="213">
        <v>2451.84</v>
      </c>
      <c r="N1127" s="213">
        <v>2758.32</v>
      </c>
      <c r="O1127" s="242">
        <f t="shared" si="97"/>
        <v>0.4809000000000424</v>
      </c>
      <c r="P1127" s="242"/>
      <c r="Q1127" s="179"/>
      <c r="R1127" s="179"/>
      <c r="S1127" s="179"/>
      <c r="T1127" s="179"/>
      <c r="U1127" s="179"/>
      <c r="V1127" s="179"/>
      <c r="W1127" s="179"/>
      <c r="X1127" s="179"/>
      <c r="Y1127" s="179"/>
      <c r="Z1127" s="179"/>
      <c r="AA1127" s="222"/>
      <c r="AB1127" s="222"/>
      <c r="AC1127" s="222"/>
      <c r="AD1127" s="179"/>
      <c r="AE1127" s="179"/>
      <c r="AF1127" s="179"/>
      <c r="AG1127" s="179"/>
      <c r="AH1127" s="179"/>
      <c r="AI1127" s="179"/>
      <c r="AJ1127" s="179"/>
    </row>
    <row r="1128" spans="2:36" x14ac:dyDescent="0.3">
      <c r="B1128" s="224">
        <v>120500</v>
      </c>
      <c r="C1128" s="209">
        <v>40637</v>
      </c>
      <c r="D1128" s="206">
        <f t="shared" si="98"/>
        <v>0.33723651452282155</v>
      </c>
      <c r="E1128" s="208">
        <f t="shared" si="99"/>
        <v>0.42</v>
      </c>
      <c r="F1128" s="207">
        <v>2235.0300000000002</v>
      </c>
      <c r="G1128" s="207">
        <v>3250.96</v>
      </c>
      <c r="H1128" s="207">
        <v>3657.33</v>
      </c>
      <c r="I1128" s="214">
        <v>30688</v>
      </c>
      <c r="J1128" s="211">
        <f t="shared" si="95"/>
        <v>0.25467219917012446</v>
      </c>
      <c r="K1128" s="212">
        <f t="shared" si="96"/>
        <v>0.4</v>
      </c>
      <c r="L1128" s="214">
        <v>0</v>
      </c>
      <c r="M1128" s="213">
        <v>2455.04</v>
      </c>
      <c r="N1128" s="213">
        <v>2761.92</v>
      </c>
      <c r="O1128" s="242">
        <f t="shared" si="97"/>
        <v>0.48090000000000599</v>
      </c>
      <c r="P1128" s="242"/>
      <c r="Q1128" s="179"/>
      <c r="R1128" s="179"/>
      <c r="S1128" s="179"/>
      <c r="T1128" s="179"/>
      <c r="U1128" s="179"/>
      <c r="V1128" s="179"/>
      <c r="W1128" s="179"/>
      <c r="X1128" s="179"/>
      <c r="Y1128" s="179"/>
      <c r="Z1128" s="179"/>
      <c r="AA1128" s="222"/>
      <c r="AB1128" s="222"/>
      <c r="AC1128" s="222"/>
      <c r="AD1128" s="179"/>
      <c r="AE1128" s="179"/>
      <c r="AF1128" s="179"/>
      <c r="AG1128" s="179"/>
      <c r="AH1128" s="179"/>
      <c r="AI1128" s="179"/>
      <c r="AJ1128" s="179"/>
    </row>
    <row r="1129" spans="2:36" x14ac:dyDescent="0.3">
      <c r="B1129" s="224">
        <v>120600</v>
      </c>
      <c r="C1129" s="209">
        <v>40679</v>
      </c>
      <c r="D1129" s="206">
        <f t="shared" si="98"/>
        <v>0.33730514096185737</v>
      </c>
      <c r="E1129" s="208">
        <f t="shared" si="99"/>
        <v>0.42</v>
      </c>
      <c r="F1129" s="207">
        <v>2237.34</v>
      </c>
      <c r="G1129" s="207">
        <v>3254.32</v>
      </c>
      <c r="H1129" s="207">
        <v>3661.11</v>
      </c>
      <c r="I1129" s="214">
        <v>30730</v>
      </c>
      <c r="J1129" s="211">
        <f t="shared" si="95"/>
        <v>0.25480928689883914</v>
      </c>
      <c r="K1129" s="212">
        <f t="shared" si="96"/>
        <v>0.42</v>
      </c>
      <c r="L1129" s="214">
        <v>0</v>
      </c>
      <c r="M1129" s="213">
        <v>2458.4</v>
      </c>
      <c r="N1129" s="213">
        <v>2765.7</v>
      </c>
      <c r="O1129" s="242">
        <f t="shared" si="97"/>
        <v>0.48089999999996963</v>
      </c>
      <c r="P1129" s="242"/>
      <c r="Q1129" s="179"/>
      <c r="R1129" s="179"/>
      <c r="S1129" s="179"/>
      <c r="T1129" s="179"/>
      <c r="U1129" s="179"/>
      <c r="V1129" s="179"/>
      <c r="W1129" s="179"/>
      <c r="X1129" s="179"/>
      <c r="Y1129" s="179"/>
      <c r="Z1129" s="179"/>
      <c r="AA1129" s="222"/>
      <c r="AB1129" s="222"/>
      <c r="AC1129" s="222"/>
      <c r="AD1129" s="179"/>
      <c r="AE1129" s="179"/>
      <c r="AF1129" s="179"/>
      <c r="AG1129" s="179"/>
      <c r="AH1129" s="179"/>
      <c r="AI1129" s="179"/>
      <c r="AJ1129" s="179"/>
    </row>
    <row r="1130" spans="2:36" x14ac:dyDescent="0.3">
      <c r="B1130" s="224">
        <v>120700</v>
      </c>
      <c r="C1130" s="209">
        <v>40721</v>
      </c>
      <c r="D1130" s="206">
        <f t="shared" si="98"/>
        <v>0.33737365368682687</v>
      </c>
      <c r="E1130" s="208">
        <f t="shared" si="99"/>
        <v>0.42</v>
      </c>
      <c r="F1130" s="207">
        <v>2239.65</v>
      </c>
      <c r="G1130" s="207">
        <v>3257.68</v>
      </c>
      <c r="H1130" s="207">
        <v>3664.89</v>
      </c>
      <c r="I1130" s="214">
        <v>30770</v>
      </c>
      <c r="J1130" s="211">
        <f t="shared" si="95"/>
        <v>0.25492957746478873</v>
      </c>
      <c r="K1130" s="212">
        <f t="shared" si="96"/>
        <v>0.4</v>
      </c>
      <c r="L1130" s="214">
        <v>0</v>
      </c>
      <c r="M1130" s="213">
        <v>2461.6</v>
      </c>
      <c r="N1130" s="213">
        <v>2769.3</v>
      </c>
      <c r="O1130" s="242">
        <f t="shared" si="97"/>
        <v>0.48090000000000599</v>
      </c>
      <c r="P1130" s="242"/>
      <c r="Q1130" s="179"/>
      <c r="R1130" s="179"/>
      <c r="S1130" s="179"/>
      <c r="T1130" s="179"/>
      <c r="U1130" s="179"/>
      <c r="V1130" s="179"/>
      <c r="W1130" s="179"/>
      <c r="X1130" s="179"/>
      <c r="Y1130" s="179"/>
      <c r="Z1130" s="179"/>
      <c r="AA1130" s="222"/>
      <c r="AB1130" s="222"/>
      <c r="AC1130" s="222"/>
      <c r="AD1130" s="179"/>
      <c r="AE1130" s="179"/>
      <c r="AF1130" s="179"/>
      <c r="AG1130" s="179"/>
      <c r="AH1130" s="179"/>
      <c r="AI1130" s="179"/>
      <c r="AJ1130" s="179"/>
    </row>
    <row r="1131" spans="2:36" x14ac:dyDescent="0.3">
      <c r="B1131" s="224">
        <v>120800</v>
      </c>
      <c r="C1131" s="209">
        <v>40763</v>
      </c>
      <c r="D1131" s="206">
        <f t="shared" si="98"/>
        <v>0.33744205298013247</v>
      </c>
      <c r="E1131" s="208">
        <f t="shared" si="99"/>
        <v>0.42</v>
      </c>
      <c r="F1131" s="207">
        <v>2241.96</v>
      </c>
      <c r="G1131" s="207">
        <v>3261.04</v>
      </c>
      <c r="H1131" s="207">
        <v>3668.67</v>
      </c>
      <c r="I1131" s="214">
        <v>30812</v>
      </c>
      <c r="J1131" s="211">
        <f t="shared" si="95"/>
        <v>0.25506622516556293</v>
      </c>
      <c r="K1131" s="212">
        <f t="shared" si="96"/>
        <v>0.42</v>
      </c>
      <c r="L1131" s="214">
        <v>0</v>
      </c>
      <c r="M1131" s="213">
        <v>2464.96</v>
      </c>
      <c r="N1131" s="213">
        <v>2773.08</v>
      </c>
      <c r="O1131" s="242">
        <f t="shared" si="97"/>
        <v>0.48089999999997418</v>
      </c>
      <c r="P1131" s="242"/>
      <c r="Q1131" s="179"/>
      <c r="R1131" s="179"/>
      <c r="S1131" s="179"/>
      <c r="T1131" s="179"/>
      <c r="U1131" s="179"/>
      <c r="V1131" s="179"/>
      <c r="W1131" s="179"/>
      <c r="X1131" s="179"/>
      <c r="Y1131" s="179"/>
      <c r="Z1131" s="179"/>
      <c r="AA1131" s="222"/>
      <c r="AB1131" s="222"/>
      <c r="AC1131" s="222"/>
      <c r="AD1131" s="179"/>
      <c r="AE1131" s="179"/>
      <c r="AF1131" s="179"/>
      <c r="AG1131" s="179"/>
      <c r="AH1131" s="179"/>
      <c r="AI1131" s="179"/>
      <c r="AJ1131" s="179"/>
    </row>
    <row r="1132" spans="2:36" x14ac:dyDescent="0.3">
      <c r="B1132" s="224">
        <v>120900</v>
      </c>
      <c r="C1132" s="209">
        <v>40805</v>
      </c>
      <c r="D1132" s="206">
        <f t="shared" si="98"/>
        <v>0.33751033912324235</v>
      </c>
      <c r="E1132" s="208">
        <f t="shared" si="99"/>
        <v>0.42</v>
      </c>
      <c r="F1132" s="207">
        <v>2244.27</v>
      </c>
      <c r="G1132" s="207">
        <v>3264.4</v>
      </c>
      <c r="H1132" s="207">
        <v>3672.45</v>
      </c>
      <c r="I1132" s="214">
        <v>30852</v>
      </c>
      <c r="J1132" s="211">
        <f t="shared" si="95"/>
        <v>0.2551861042183623</v>
      </c>
      <c r="K1132" s="212">
        <f t="shared" si="96"/>
        <v>0.4</v>
      </c>
      <c r="L1132" s="214">
        <v>0</v>
      </c>
      <c r="M1132" s="213">
        <v>2468.16</v>
      </c>
      <c r="N1132" s="213">
        <v>2776.68</v>
      </c>
      <c r="O1132" s="242">
        <f t="shared" si="97"/>
        <v>0.48089999999993777</v>
      </c>
      <c r="P1132" s="242"/>
      <c r="Q1132" s="179"/>
      <c r="R1132" s="179"/>
      <c r="S1132" s="179"/>
      <c r="T1132" s="179"/>
      <c r="U1132" s="179"/>
      <c r="V1132" s="179"/>
      <c r="W1132" s="179"/>
      <c r="X1132" s="179"/>
      <c r="Y1132" s="179"/>
      <c r="Z1132" s="179"/>
      <c r="AA1132" s="222"/>
      <c r="AB1132" s="222"/>
      <c r="AC1132" s="222"/>
      <c r="AD1132" s="179"/>
      <c r="AE1132" s="179"/>
      <c r="AF1132" s="179"/>
      <c r="AG1132" s="179"/>
      <c r="AH1132" s="179"/>
      <c r="AI1132" s="179"/>
      <c r="AJ1132" s="179"/>
    </row>
    <row r="1133" spans="2:36" x14ac:dyDescent="0.3">
      <c r="B1133" s="224">
        <v>121000</v>
      </c>
      <c r="C1133" s="209">
        <v>40847</v>
      </c>
      <c r="D1133" s="206">
        <f t="shared" si="98"/>
        <v>0.33757851239669423</v>
      </c>
      <c r="E1133" s="208">
        <f t="shared" si="99"/>
        <v>0.42</v>
      </c>
      <c r="F1133" s="207">
        <v>2246.58</v>
      </c>
      <c r="G1133" s="207">
        <v>3267.76</v>
      </c>
      <c r="H1133" s="207">
        <v>3676.23</v>
      </c>
      <c r="I1133" s="214">
        <v>30894</v>
      </c>
      <c r="J1133" s="211">
        <f t="shared" si="95"/>
        <v>0.25532231404958677</v>
      </c>
      <c r="K1133" s="212">
        <f t="shared" si="96"/>
        <v>0.42</v>
      </c>
      <c r="L1133" s="214">
        <v>0</v>
      </c>
      <c r="M1133" s="213">
        <v>2471.52</v>
      </c>
      <c r="N1133" s="213">
        <v>2780.46</v>
      </c>
      <c r="O1133" s="242">
        <f t="shared" si="97"/>
        <v>0.48090000000005145</v>
      </c>
      <c r="P1133" s="242"/>
      <c r="Q1133" s="179"/>
      <c r="R1133" s="179"/>
      <c r="S1133" s="179"/>
      <c r="T1133" s="179"/>
      <c r="U1133" s="179"/>
      <c r="V1133" s="179"/>
      <c r="W1133" s="179"/>
      <c r="X1133" s="179"/>
      <c r="Y1133" s="179"/>
      <c r="Z1133" s="179"/>
      <c r="AA1133" s="222"/>
      <c r="AB1133" s="222"/>
      <c r="AC1133" s="222"/>
      <c r="AD1133" s="179"/>
      <c r="AE1133" s="179"/>
      <c r="AF1133" s="179"/>
      <c r="AG1133" s="179"/>
      <c r="AH1133" s="179"/>
      <c r="AI1133" s="179"/>
      <c r="AJ1133" s="179"/>
    </row>
    <row r="1134" spans="2:36" x14ac:dyDescent="0.3">
      <c r="B1134" s="224">
        <v>121100</v>
      </c>
      <c r="C1134" s="209">
        <v>40889</v>
      </c>
      <c r="D1134" s="206">
        <f t="shared" si="98"/>
        <v>0.3376465730800991</v>
      </c>
      <c r="E1134" s="208">
        <f t="shared" si="99"/>
        <v>0.42</v>
      </c>
      <c r="F1134" s="207">
        <v>2248.89</v>
      </c>
      <c r="G1134" s="207">
        <v>3271.12</v>
      </c>
      <c r="H1134" s="207">
        <v>3680.01</v>
      </c>
      <c r="I1134" s="214">
        <v>30934</v>
      </c>
      <c r="J1134" s="211">
        <f t="shared" si="95"/>
        <v>0.25544178364987613</v>
      </c>
      <c r="K1134" s="212">
        <f t="shared" si="96"/>
        <v>0.4</v>
      </c>
      <c r="L1134" s="214">
        <v>0</v>
      </c>
      <c r="M1134" s="213">
        <v>2474.7199999999998</v>
      </c>
      <c r="N1134" s="213">
        <v>2784.06</v>
      </c>
      <c r="O1134" s="242">
        <f t="shared" si="97"/>
        <v>0.48090000000001509</v>
      </c>
      <c r="P1134" s="242"/>
      <c r="Q1134" s="179"/>
      <c r="R1134" s="179"/>
      <c r="S1134" s="179"/>
      <c r="T1134" s="179"/>
      <c r="U1134" s="179"/>
      <c r="V1134" s="179"/>
      <c r="W1134" s="179"/>
      <c r="X1134" s="179"/>
      <c r="Y1134" s="179"/>
      <c r="Z1134" s="179"/>
      <c r="AA1134" s="222"/>
      <c r="AB1134" s="222"/>
      <c r="AC1134" s="222"/>
      <c r="AD1134" s="179"/>
      <c r="AE1134" s="179"/>
      <c r="AF1134" s="179"/>
      <c r="AG1134" s="179"/>
      <c r="AH1134" s="179"/>
      <c r="AI1134" s="179"/>
      <c r="AJ1134" s="179"/>
    </row>
    <row r="1135" spans="2:36" x14ac:dyDescent="0.3">
      <c r="B1135" s="224">
        <v>121200</v>
      </c>
      <c r="C1135" s="209">
        <v>40931</v>
      </c>
      <c r="D1135" s="206">
        <f t="shared" si="98"/>
        <v>0.3377145214521452</v>
      </c>
      <c r="E1135" s="208">
        <f t="shared" si="99"/>
        <v>0.42</v>
      </c>
      <c r="F1135" s="207">
        <v>2251.1999999999998</v>
      </c>
      <c r="G1135" s="207">
        <v>3274.48</v>
      </c>
      <c r="H1135" s="207">
        <v>3683.79</v>
      </c>
      <c r="I1135" s="214">
        <v>30976</v>
      </c>
      <c r="J1135" s="211">
        <f t="shared" si="95"/>
        <v>0.25557755775577556</v>
      </c>
      <c r="K1135" s="212">
        <f t="shared" si="96"/>
        <v>0.42</v>
      </c>
      <c r="L1135" s="214">
        <v>0</v>
      </c>
      <c r="M1135" s="213">
        <v>2478.08</v>
      </c>
      <c r="N1135" s="213">
        <v>2787.84</v>
      </c>
      <c r="O1135" s="242">
        <f t="shared" si="97"/>
        <v>0.48089999999997873</v>
      </c>
      <c r="P1135" s="242"/>
      <c r="Q1135" s="179"/>
      <c r="R1135" s="179"/>
      <c r="S1135" s="179"/>
      <c r="T1135" s="179"/>
      <c r="U1135" s="179"/>
      <c r="V1135" s="179"/>
      <c r="W1135" s="179"/>
      <c r="X1135" s="179"/>
      <c r="Y1135" s="179"/>
      <c r="Z1135" s="179"/>
      <c r="AA1135" s="222"/>
      <c r="AB1135" s="222"/>
      <c r="AC1135" s="222"/>
      <c r="AD1135" s="179"/>
      <c r="AE1135" s="179"/>
      <c r="AF1135" s="179"/>
      <c r="AG1135" s="179"/>
      <c r="AH1135" s="179"/>
      <c r="AI1135" s="179"/>
      <c r="AJ1135" s="179"/>
    </row>
    <row r="1136" spans="2:36" x14ac:dyDescent="0.3">
      <c r="B1136" s="224">
        <v>121300</v>
      </c>
      <c r="C1136" s="209">
        <v>40973</v>
      </c>
      <c r="D1136" s="206">
        <f t="shared" si="98"/>
        <v>0.33778235779060184</v>
      </c>
      <c r="E1136" s="208">
        <f t="shared" si="99"/>
        <v>0.42</v>
      </c>
      <c r="F1136" s="207">
        <v>2253.5100000000002</v>
      </c>
      <c r="G1136" s="207">
        <v>3277.84</v>
      </c>
      <c r="H1136" s="207">
        <v>3687.57</v>
      </c>
      <c r="I1136" s="214">
        <v>31018</v>
      </c>
      <c r="J1136" s="211">
        <f t="shared" si="95"/>
        <v>0.25571310799670238</v>
      </c>
      <c r="K1136" s="212">
        <f t="shared" si="96"/>
        <v>0.42</v>
      </c>
      <c r="L1136" s="214">
        <v>0</v>
      </c>
      <c r="M1136" s="213">
        <v>2481.44</v>
      </c>
      <c r="N1136" s="213">
        <v>2791.62</v>
      </c>
      <c r="O1136" s="242">
        <f t="shared" si="97"/>
        <v>0.48090000000001965</v>
      </c>
      <c r="P1136" s="242"/>
      <c r="Q1136" s="179"/>
      <c r="R1136" s="179"/>
      <c r="S1136" s="179"/>
      <c r="T1136" s="179"/>
      <c r="U1136" s="179"/>
      <c r="V1136" s="179"/>
      <c r="W1136" s="179"/>
      <c r="X1136" s="179"/>
      <c r="Y1136" s="179"/>
      <c r="Z1136" s="179"/>
      <c r="AA1136" s="222"/>
      <c r="AB1136" s="222"/>
      <c r="AC1136" s="222"/>
      <c r="AD1136" s="179"/>
      <c r="AE1136" s="179"/>
      <c r="AF1136" s="179"/>
      <c r="AG1136" s="179"/>
      <c r="AH1136" s="179"/>
      <c r="AI1136" s="179"/>
      <c r="AJ1136" s="179"/>
    </row>
    <row r="1137" spans="2:36" x14ac:dyDescent="0.3">
      <c r="B1137" s="224">
        <v>121400</v>
      </c>
      <c r="C1137" s="209">
        <v>41015</v>
      </c>
      <c r="D1137" s="206">
        <f t="shared" si="98"/>
        <v>0.33785008237232289</v>
      </c>
      <c r="E1137" s="208">
        <f t="shared" si="99"/>
        <v>0.42</v>
      </c>
      <c r="F1137" s="207">
        <v>2255.8200000000002</v>
      </c>
      <c r="G1137" s="207">
        <v>3281.2</v>
      </c>
      <c r="H1137" s="207">
        <v>3691.35</v>
      </c>
      <c r="I1137" s="214">
        <v>31058</v>
      </c>
      <c r="J1137" s="211">
        <f t="shared" si="95"/>
        <v>0.25583196046128504</v>
      </c>
      <c r="K1137" s="212">
        <f t="shared" si="96"/>
        <v>0.4</v>
      </c>
      <c r="L1137" s="214">
        <v>0</v>
      </c>
      <c r="M1137" s="213">
        <v>2484.64</v>
      </c>
      <c r="N1137" s="213">
        <v>2795.22</v>
      </c>
      <c r="O1137" s="242">
        <f t="shared" si="97"/>
        <v>0.48089999999997873</v>
      </c>
      <c r="P1137" s="242"/>
      <c r="Q1137" s="179"/>
      <c r="R1137" s="179"/>
      <c r="S1137" s="179"/>
      <c r="T1137" s="179"/>
      <c r="U1137" s="179"/>
      <c r="V1137" s="179"/>
      <c r="W1137" s="179"/>
      <c r="X1137" s="179"/>
      <c r="Y1137" s="179"/>
      <c r="Z1137" s="179"/>
      <c r="AA1137" s="222"/>
      <c r="AB1137" s="222"/>
      <c r="AC1137" s="222"/>
      <c r="AD1137" s="179"/>
      <c r="AE1137" s="179"/>
      <c r="AF1137" s="179"/>
      <c r="AG1137" s="179"/>
      <c r="AH1137" s="179"/>
      <c r="AI1137" s="179"/>
      <c r="AJ1137" s="179"/>
    </row>
    <row r="1138" spans="2:36" x14ac:dyDescent="0.3">
      <c r="B1138" s="224">
        <v>121500</v>
      </c>
      <c r="C1138" s="209">
        <v>41057</v>
      </c>
      <c r="D1138" s="206">
        <f t="shared" si="98"/>
        <v>0.33791769547325101</v>
      </c>
      <c r="E1138" s="208">
        <f t="shared" si="99"/>
        <v>0.42</v>
      </c>
      <c r="F1138" s="207">
        <v>2258.13</v>
      </c>
      <c r="G1138" s="207">
        <v>3284.56</v>
      </c>
      <c r="H1138" s="207">
        <v>3695.13</v>
      </c>
      <c r="I1138" s="214">
        <v>31100</v>
      </c>
      <c r="J1138" s="211">
        <f t="shared" si="95"/>
        <v>0.25596707818930042</v>
      </c>
      <c r="K1138" s="212">
        <f t="shared" si="96"/>
        <v>0.42</v>
      </c>
      <c r="L1138" s="214">
        <v>0</v>
      </c>
      <c r="M1138" s="213">
        <v>2488</v>
      </c>
      <c r="N1138" s="213">
        <v>2799</v>
      </c>
      <c r="O1138" s="242">
        <f t="shared" si="97"/>
        <v>0.48089999999994687</v>
      </c>
      <c r="P1138" s="242"/>
      <c r="Q1138" s="179"/>
      <c r="R1138" s="179"/>
      <c r="S1138" s="179"/>
      <c r="T1138" s="179"/>
      <c r="U1138" s="179"/>
      <c r="V1138" s="179"/>
      <c r="W1138" s="179"/>
      <c r="X1138" s="179"/>
      <c r="Y1138" s="179"/>
      <c r="Z1138" s="179"/>
      <c r="AA1138" s="222"/>
      <c r="AB1138" s="222"/>
      <c r="AC1138" s="222"/>
      <c r="AD1138" s="179"/>
      <c r="AE1138" s="179"/>
      <c r="AF1138" s="179"/>
      <c r="AG1138" s="179"/>
      <c r="AH1138" s="179"/>
      <c r="AI1138" s="179"/>
      <c r="AJ1138" s="179"/>
    </row>
    <row r="1139" spans="2:36" x14ac:dyDescent="0.3">
      <c r="B1139" s="224">
        <v>121600</v>
      </c>
      <c r="C1139" s="209">
        <v>41099</v>
      </c>
      <c r="D1139" s="206">
        <f t="shared" si="98"/>
        <v>0.33798519736842103</v>
      </c>
      <c r="E1139" s="208">
        <f t="shared" si="99"/>
        <v>0.42</v>
      </c>
      <c r="F1139" s="207">
        <v>2260.44</v>
      </c>
      <c r="G1139" s="207">
        <v>3287.92</v>
      </c>
      <c r="H1139" s="207">
        <v>3698.91</v>
      </c>
      <c r="I1139" s="214">
        <v>31140</v>
      </c>
      <c r="J1139" s="211">
        <f t="shared" si="95"/>
        <v>0.25608552631578946</v>
      </c>
      <c r="K1139" s="212">
        <f t="shared" si="96"/>
        <v>0.4</v>
      </c>
      <c r="L1139" s="214">
        <v>0</v>
      </c>
      <c r="M1139" s="213">
        <v>2491.1999999999998</v>
      </c>
      <c r="N1139" s="213">
        <v>2802.6</v>
      </c>
      <c r="O1139" s="242">
        <f t="shared" si="97"/>
        <v>0.480900000000056</v>
      </c>
      <c r="P1139" s="242"/>
      <c r="Q1139" s="179"/>
      <c r="R1139" s="179"/>
      <c r="S1139" s="179"/>
      <c r="T1139" s="179"/>
      <c r="U1139" s="179"/>
      <c r="V1139" s="179"/>
      <c r="W1139" s="179"/>
      <c r="X1139" s="179"/>
      <c r="Y1139" s="179"/>
      <c r="Z1139" s="179"/>
      <c r="AA1139" s="222"/>
      <c r="AB1139" s="222"/>
      <c r="AC1139" s="222"/>
      <c r="AD1139" s="179"/>
      <c r="AE1139" s="179"/>
      <c r="AF1139" s="179"/>
      <c r="AG1139" s="179"/>
      <c r="AH1139" s="179"/>
      <c r="AI1139" s="179"/>
      <c r="AJ1139" s="179"/>
    </row>
    <row r="1140" spans="2:36" x14ac:dyDescent="0.3">
      <c r="B1140" s="224">
        <v>121700</v>
      </c>
      <c r="C1140" s="209">
        <v>41141</v>
      </c>
      <c r="D1140" s="206">
        <f t="shared" si="98"/>
        <v>0.33805258833196383</v>
      </c>
      <c r="E1140" s="208">
        <f t="shared" si="99"/>
        <v>0.42</v>
      </c>
      <c r="F1140" s="207">
        <v>2262.75</v>
      </c>
      <c r="G1140" s="207">
        <v>3291.28</v>
      </c>
      <c r="H1140" s="207">
        <v>3702.69</v>
      </c>
      <c r="I1140" s="214">
        <v>31182</v>
      </c>
      <c r="J1140" s="211">
        <f t="shared" si="95"/>
        <v>0.25622021364009862</v>
      </c>
      <c r="K1140" s="212">
        <f t="shared" si="96"/>
        <v>0.42</v>
      </c>
      <c r="L1140" s="214">
        <v>0</v>
      </c>
      <c r="M1140" s="213">
        <v>2494.56</v>
      </c>
      <c r="N1140" s="213">
        <v>2806.38</v>
      </c>
      <c r="O1140" s="242">
        <f t="shared" si="97"/>
        <v>0.4809000000000242</v>
      </c>
      <c r="P1140" s="242"/>
      <c r="Q1140" s="179"/>
      <c r="R1140" s="179"/>
      <c r="S1140" s="179"/>
      <c r="T1140" s="179"/>
      <c r="U1140" s="179"/>
      <c r="V1140" s="179"/>
      <c r="W1140" s="179"/>
      <c r="X1140" s="179"/>
      <c r="Y1140" s="179"/>
      <c r="Z1140" s="179"/>
      <c r="AA1140" s="222"/>
      <c r="AB1140" s="222"/>
      <c r="AC1140" s="222"/>
      <c r="AD1140" s="179"/>
      <c r="AE1140" s="179"/>
      <c r="AF1140" s="179"/>
      <c r="AG1140" s="179"/>
      <c r="AH1140" s="179"/>
      <c r="AI1140" s="179"/>
      <c r="AJ1140" s="179"/>
    </row>
    <row r="1141" spans="2:36" x14ac:dyDescent="0.3">
      <c r="B1141" s="224">
        <v>121800</v>
      </c>
      <c r="C1141" s="209">
        <v>41183</v>
      </c>
      <c r="D1141" s="206">
        <f t="shared" si="98"/>
        <v>0.33811986863711002</v>
      </c>
      <c r="E1141" s="208">
        <f t="shared" si="99"/>
        <v>0.42</v>
      </c>
      <c r="F1141" s="207">
        <v>2265.06</v>
      </c>
      <c r="G1141" s="207">
        <v>3294.64</v>
      </c>
      <c r="H1141" s="207">
        <v>3706.47</v>
      </c>
      <c r="I1141" s="214">
        <v>31224</v>
      </c>
      <c r="J1141" s="211">
        <f t="shared" si="95"/>
        <v>0.25635467980295568</v>
      </c>
      <c r="K1141" s="212">
        <f t="shared" si="96"/>
        <v>0.42</v>
      </c>
      <c r="L1141" s="214">
        <v>0</v>
      </c>
      <c r="M1141" s="213">
        <v>2497.92</v>
      </c>
      <c r="N1141" s="213">
        <v>2810.16</v>
      </c>
      <c r="O1141" s="242">
        <f t="shared" si="97"/>
        <v>0.48089999999998784</v>
      </c>
      <c r="P1141" s="242"/>
      <c r="Q1141" s="179"/>
      <c r="R1141" s="179"/>
      <c r="S1141" s="179"/>
      <c r="T1141" s="179"/>
      <c r="U1141" s="179"/>
      <c r="V1141" s="179"/>
      <c r="W1141" s="179"/>
      <c r="X1141" s="179"/>
      <c r="Y1141" s="179"/>
      <c r="Z1141" s="179"/>
      <c r="AA1141" s="222"/>
      <c r="AB1141" s="222"/>
      <c r="AC1141" s="222"/>
      <c r="AD1141" s="179"/>
      <c r="AE1141" s="179"/>
      <c r="AF1141" s="179"/>
      <c r="AG1141" s="179"/>
      <c r="AH1141" s="179"/>
      <c r="AI1141" s="179"/>
      <c r="AJ1141" s="179"/>
    </row>
    <row r="1142" spans="2:36" x14ac:dyDescent="0.3">
      <c r="B1142" s="224">
        <v>121900</v>
      </c>
      <c r="C1142" s="209">
        <v>41225</v>
      </c>
      <c r="D1142" s="206">
        <f t="shared" si="98"/>
        <v>0.33818703855619359</v>
      </c>
      <c r="E1142" s="208">
        <f t="shared" si="99"/>
        <v>0.42</v>
      </c>
      <c r="F1142" s="207">
        <v>2267.37</v>
      </c>
      <c r="G1142" s="207">
        <v>3298</v>
      </c>
      <c r="H1142" s="207">
        <v>3710.25</v>
      </c>
      <c r="I1142" s="214">
        <v>31264</v>
      </c>
      <c r="J1142" s="211">
        <f t="shared" si="95"/>
        <v>0.25647251845775226</v>
      </c>
      <c r="K1142" s="212">
        <f t="shared" si="96"/>
        <v>0.4</v>
      </c>
      <c r="L1142" s="214">
        <v>0</v>
      </c>
      <c r="M1142" s="213">
        <v>2501.12</v>
      </c>
      <c r="N1142" s="213">
        <v>2813.76</v>
      </c>
      <c r="O1142" s="242">
        <f t="shared" si="97"/>
        <v>0.48090000000002875</v>
      </c>
      <c r="P1142" s="242"/>
      <c r="Q1142" s="179"/>
      <c r="R1142" s="179"/>
      <c r="S1142" s="179"/>
      <c r="T1142" s="179"/>
      <c r="U1142" s="179"/>
      <c r="V1142" s="179"/>
      <c r="W1142" s="179"/>
      <c r="X1142" s="179"/>
      <c r="Y1142" s="179"/>
      <c r="Z1142" s="179"/>
      <c r="AA1142" s="222"/>
      <c r="AB1142" s="222"/>
      <c r="AC1142" s="222"/>
      <c r="AD1142" s="179"/>
      <c r="AE1142" s="179"/>
      <c r="AF1142" s="179"/>
      <c r="AG1142" s="179"/>
      <c r="AH1142" s="179"/>
      <c r="AI1142" s="179"/>
      <c r="AJ1142" s="179"/>
    </row>
    <row r="1143" spans="2:36" x14ac:dyDescent="0.3">
      <c r="B1143" s="224">
        <v>122000</v>
      </c>
      <c r="C1143" s="209">
        <v>41267</v>
      </c>
      <c r="D1143" s="206">
        <f t="shared" si="98"/>
        <v>0.33825409836065573</v>
      </c>
      <c r="E1143" s="208">
        <f t="shared" si="99"/>
        <v>0.42</v>
      </c>
      <c r="F1143" s="207">
        <v>2269.6799999999998</v>
      </c>
      <c r="G1143" s="207">
        <v>3301.36</v>
      </c>
      <c r="H1143" s="207">
        <v>3714.03</v>
      </c>
      <c r="I1143" s="214">
        <v>31306</v>
      </c>
      <c r="J1143" s="211">
        <f t="shared" si="95"/>
        <v>0.25660655737704918</v>
      </c>
      <c r="K1143" s="212">
        <f t="shared" si="96"/>
        <v>0.42</v>
      </c>
      <c r="L1143" s="214">
        <v>0</v>
      </c>
      <c r="M1143" s="213">
        <v>2504.48</v>
      </c>
      <c r="N1143" s="213">
        <v>2817.54</v>
      </c>
      <c r="O1143" s="242">
        <f t="shared" si="97"/>
        <v>0.48089999999999233</v>
      </c>
      <c r="P1143" s="242"/>
      <c r="Q1143" s="179"/>
      <c r="R1143" s="179"/>
      <c r="S1143" s="179"/>
      <c r="T1143" s="179"/>
      <c r="U1143" s="179"/>
      <c r="V1143" s="179"/>
      <c r="W1143" s="179"/>
      <c r="X1143" s="179"/>
      <c r="Y1143" s="179"/>
      <c r="Z1143" s="179"/>
      <c r="AA1143" s="222"/>
      <c r="AB1143" s="222"/>
      <c r="AC1143" s="222"/>
      <c r="AD1143" s="179"/>
      <c r="AE1143" s="179"/>
      <c r="AF1143" s="179"/>
      <c r="AG1143" s="179"/>
      <c r="AH1143" s="179"/>
      <c r="AI1143" s="179"/>
      <c r="AJ1143" s="179"/>
    </row>
    <row r="1144" spans="2:36" x14ac:dyDescent="0.3">
      <c r="B1144" s="224">
        <v>122100</v>
      </c>
      <c r="C1144" s="209">
        <v>41309</v>
      </c>
      <c r="D1144" s="206">
        <f t="shared" si="98"/>
        <v>0.33832104832104831</v>
      </c>
      <c r="E1144" s="208">
        <f t="shared" si="99"/>
        <v>0.42</v>
      </c>
      <c r="F1144" s="207">
        <v>2271.9899999999998</v>
      </c>
      <c r="G1144" s="207">
        <v>3304.72</v>
      </c>
      <c r="H1144" s="207">
        <v>3717.81</v>
      </c>
      <c r="I1144" s="214">
        <v>31348</v>
      </c>
      <c r="J1144" s="211">
        <f t="shared" si="95"/>
        <v>0.25674037674037675</v>
      </c>
      <c r="K1144" s="212">
        <f t="shared" si="96"/>
        <v>0.42</v>
      </c>
      <c r="L1144" s="214">
        <v>0</v>
      </c>
      <c r="M1144" s="213">
        <v>2507.84</v>
      </c>
      <c r="N1144" s="213">
        <v>2821.32</v>
      </c>
      <c r="O1144" s="242">
        <f t="shared" si="97"/>
        <v>0.48089999999995597</v>
      </c>
      <c r="P1144" s="242"/>
      <c r="Q1144" s="179"/>
      <c r="R1144" s="179"/>
      <c r="S1144" s="179"/>
      <c r="T1144" s="179"/>
      <c r="U1144" s="179"/>
      <c r="V1144" s="179"/>
      <c r="W1144" s="179"/>
      <c r="X1144" s="179"/>
      <c r="Y1144" s="179"/>
      <c r="Z1144" s="179"/>
      <c r="AA1144" s="222"/>
      <c r="AB1144" s="222"/>
      <c r="AC1144" s="222"/>
      <c r="AD1144" s="179"/>
      <c r="AE1144" s="179"/>
      <c r="AF1144" s="179"/>
      <c r="AG1144" s="179"/>
      <c r="AH1144" s="179"/>
      <c r="AI1144" s="179"/>
      <c r="AJ1144" s="179"/>
    </row>
    <row r="1145" spans="2:36" x14ac:dyDescent="0.3">
      <c r="B1145" s="224">
        <v>122200</v>
      </c>
      <c r="C1145" s="209">
        <v>41351</v>
      </c>
      <c r="D1145" s="206">
        <f t="shared" si="98"/>
        <v>0.33838788870703762</v>
      </c>
      <c r="E1145" s="208">
        <f t="shared" si="99"/>
        <v>0.42</v>
      </c>
      <c r="F1145" s="207">
        <v>2274.3000000000002</v>
      </c>
      <c r="G1145" s="207">
        <v>3308.08</v>
      </c>
      <c r="H1145" s="207">
        <v>3721.59</v>
      </c>
      <c r="I1145" s="214">
        <v>31388</v>
      </c>
      <c r="J1145" s="211">
        <f t="shared" si="95"/>
        <v>0.25685761047463174</v>
      </c>
      <c r="K1145" s="212">
        <f t="shared" si="96"/>
        <v>0.4</v>
      </c>
      <c r="L1145" s="214">
        <v>0</v>
      </c>
      <c r="M1145" s="213">
        <v>2511.04</v>
      </c>
      <c r="N1145" s="213">
        <v>2824.92</v>
      </c>
      <c r="O1145" s="242">
        <f t="shared" si="97"/>
        <v>0.48089999999999689</v>
      </c>
      <c r="P1145" s="242"/>
      <c r="Q1145" s="179"/>
      <c r="R1145" s="179"/>
      <c r="S1145" s="179"/>
      <c r="T1145" s="179"/>
      <c r="U1145" s="179"/>
      <c r="V1145" s="179"/>
      <c r="W1145" s="179"/>
      <c r="X1145" s="179"/>
      <c r="Y1145" s="179"/>
      <c r="Z1145" s="179"/>
      <c r="AA1145" s="222"/>
      <c r="AB1145" s="222"/>
      <c r="AC1145" s="222"/>
      <c r="AD1145" s="179"/>
      <c r="AE1145" s="179"/>
      <c r="AF1145" s="179"/>
      <c r="AG1145" s="179"/>
      <c r="AH1145" s="179"/>
      <c r="AI1145" s="179"/>
      <c r="AJ1145" s="179"/>
    </row>
    <row r="1146" spans="2:36" x14ac:dyDescent="0.3">
      <c r="B1146" s="224">
        <v>122300</v>
      </c>
      <c r="C1146" s="209">
        <v>41393</v>
      </c>
      <c r="D1146" s="206">
        <f t="shared" si="98"/>
        <v>0.33845461978740804</v>
      </c>
      <c r="E1146" s="208">
        <f t="shared" si="99"/>
        <v>0.42</v>
      </c>
      <c r="F1146" s="207">
        <v>2276.61</v>
      </c>
      <c r="G1146" s="207">
        <v>3311.44</v>
      </c>
      <c r="H1146" s="207">
        <v>3725.37</v>
      </c>
      <c r="I1146" s="214">
        <v>31430</v>
      </c>
      <c r="J1146" s="211">
        <f t="shared" si="95"/>
        <v>0.25699100572363043</v>
      </c>
      <c r="K1146" s="212">
        <f t="shared" si="96"/>
        <v>0.42</v>
      </c>
      <c r="L1146" s="214">
        <v>0</v>
      </c>
      <c r="M1146" s="213">
        <v>2514.4</v>
      </c>
      <c r="N1146" s="213">
        <v>2828.7</v>
      </c>
      <c r="O1146" s="242">
        <f t="shared" si="97"/>
        <v>0.48090000000002875</v>
      </c>
      <c r="P1146" s="242"/>
      <c r="Q1146" s="179"/>
      <c r="R1146" s="179"/>
      <c r="S1146" s="179"/>
      <c r="T1146" s="179"/>
      <c r="U1146" s="179"/>
      <c r="V1146" s="179"/>
      <c r="W1146" s="179"/>
      <c r="X1146" s="179"/>
      <c r="Y1146" s="179"/>
      <c r="Z1146" s="179"/>
      <c r="AA1146" s="222"/>
      <c r="AB1146" s="222"/>
      <c r="AC1146" s="222"/>
      <c r="AD1146" s="179"/>
      <c r="AE1146" s="179"/>
      <c r="AF1146" s="179"/>
      <c r="AG1146" s="179"/>
      <c r="AH1146" s="179"/>
      <c r="AI1146" s="179"/>
      <c r="AJ1146" s="179"/>
    </row>
    <row r="1147" spans="2:36" x14ac:dyDescent="0.3">
      <c r="B1147" s="224">
        <v>122400</v>
      </c>
      <c r="C1147" s="209">
        <v>41435</v>
      </c>
      <c r="D1147" s="206">
        <f t="shared" si="98"/>
        <v>0.33852124183006538</v>
      </c>
      <c r="E1147" s="208">
        <f t="shared" si="99"/>
        <v>0.42</v>
      </c>
      <c r="F1147" s="207">
        <v>2278.92</v>
      </c>
      <c r="G1147" s="207">
        <v>3314.8</v>
      </c>
      <c r="H1147" s="207">
        <v>3729.15</v>
      </c>
      <c r="I1147" s="214">
        <v>31472</v>
      </c>
      <c r="J1147" s="211">
        <f t="shared" ref="J1147:J1210" si="100">I1147/$B1147</f>
        <v>0.25712418300653594</v>
      </c>
      <c r="K1147" s="212">
        <f t="shared" ref="K1147:K1210" si="101">(I1147-I1146)/($B1147-$B1146)</f>
        <v>0.42</v>
      </c>
      <c r="L1147" s="214">
        <v>0</v>
      </c>
      <c r="M1147" s="213">
        <v>2517.7600000000002</v>
      </c>
      <c r="N1147" s="213">
        <v>2832.48</v>
      </c>
      <c r="O1147" s="242">
        <f t="shared" si="97"/>
        <v>0.48089999999999689</v>
      </c>
      <c r="P1147" s="242"/>
      <c r="Q1147" s="179"/>
      <c r="R1147" s="179"/>
      <c r="S1147" s="179"/>
      <c r="T1147" s="179"/>
      <c r="U1147" s="179"/>
      <c r="V1147" s="179"/>
      <c r="W1147" s="179"/>
      <c r="X1147" s="179"/>
      <c r="Y1147" s="179"/>
      <c r="Z1147" s="179"/>
      <c r="AA1147" s="222"/>
      <c r="AB1147" s="222"/>
      <c r="AC1147" s="222"/>
      <c r="AD1147" s="179"/>
      <c r="AE1147" s="179"/>
      <c r="AF1147" s="179"/>
      <c r="AG1147" s="179"/>
      <c r="AH1147" s="179"/>
      <c r="AI1147" s="179"/>
      <c r="AJ1147" s="179"/>
    </row>
    <row r="1148" spans="2:36" x14ac:dyDescent="0.3">
      <c r="B1148" s="224">
        <v>122500</v>
      </c>
      <c r="C1148" s="209">
        <v>41477</v>
      </c>
      <c r="D1148" s="206">
        <f t="shared" si="98"/>
        <v>0.33858775510204081</v>
      </c>
      <c r="E1148" s="208">
        <f t="shared" si="99"/>
        <v>0.42</v>
      </c>
      <c r="F1148" s="207">
        <v>2281.23</v>
      </c>
      <c r="G1148" s="207">
        <v>3318.16</v>
      </c>
      <c r="H1148" s="207">
        <v>3732.93</v>
      </c>
      <c r="I1148" s="214">
        <v>31512</v>
      </c>
      <c r="J1148" s="211">
        <f t="shared" si="100"/>
        <v>0.25724081632653062</v>
      </c>
      <c r="K1148" s="212">
        <f t="shared" si="101"/>
        <v>0.4</v>
      </c>
      <c r="L1148" s="214">
        <v>0</v>
      </c>
      <c r="M1148" s="213">
        <v>2520.96</v>
      </c>
      <c r="N1148" s="213">
        <v>2836.08</v>
      </c>
      <c r="O1148" s="242">
        <f t="shared" si="97"/>
        <v>0.4809000000000333</v>
      </c>
      <c r="P1148" s="242"/>
      <c r="Q1148" s="179"/>
      <c r="R1148" s="179"/>
      <c r="S1148" s="179"/>
      <c r="T1148" s="179"/>
      <c r="U1148" s="179"/>
      <c r="V1148" s="179"/>
      <c r="W1148" s="179"/>
      <c r="X1148" s="179"/>
      <c r="Y1148" s="179"/>
      <c r="Z1148" s="179"/>
      <c r="AA1148" s="222"/>
      <c r="AB1148" s="222"/>
      <c r="AC1148" s="222"/>
      <c r="AD1148" s="179"/>
      <c r="AE1148" s="179"/>
      <c r="AF1148" s="179"/>
      <c r="AG1148" s="179"/>
      <c r="AH1148" s="179"/>
      <c r="AI1148" s="179"/>
      <c r="AJ1148" s="179"/>
    </row>
    <row r="1149" spans="2:36" x14ac:dyDescent="0.3">
      <c r="B1149" s="224">
        <v>122600</v>
      </c>
      <c r="C1149" s="209">
        <v>41519</v>
      </c>
      <c r="D1149" s="206">
        <f t="shared" si="98"/>
        <v>0.33865415986949426</v>
      </c>
      <c r="E1149" s="208">
        <f t="shared" si="99"/>
        <v>0.42</v>
      </c>
      <c r="F1149" s="207">
        <v>2283.54</v>
      </c>
      <c r="G1149" s="207">
        <v>3321.52</v>
      </c>
      <c r="H1149" s="207">
        <v>3736.71</v>
      </c>
      <c r="I1149" s="214">
        <v>31554</v>
      </c>
      <c r="J1149" s="211">
        <f t="shared" si="100"/>
        <v>0.257373572593801</v>
      </c>
      <c r="K1149" s="212">
        <f t="shared" si="101"/>
        <v>0.42</v>
      </c>
      <c r="L1149" s="214">
        <v>0</v>
      </c>
      <c r="M1149" s="213">
        <v>2524.3200000000002</v>
      </c>
      <c r="N1149" s="213">
        <v>2839.86</v>
      </c>
      <c r="O1149" s="242">
        <f t="shared" si="97"/>
        <v>0.48090000000000144</v>
      </c>
      <c r="P1149" s="242"/>
      <c r="Q1149" s="179"/>
      <c r="R1149" s="179"/>
      <c r="S1149" s="179"/>
      <c r="T1149" s="179"/>
      <c r="U1149" s="179"/>
      <c r="V1149" s="179"/>
      <c r="W1149" s="179"/>
      <c r="X1149" s="179"/>
      <c r="Y1149" s="179"/>
      <c r="Z1149" s="179"/>
      <c r="AA1149" s="222"/>
      <c r="AB1149" s="222"/>
      <c r="AC1149" s="222"/>
      <c r="AD1149" s="179"/>
      <c r="AE1149" s="179"/>
      <c r="AF1149" s="179"/>
      <c r="AG1149" s="179"/>
      <c r="AH1149" s="179"/>
      <c r="AI1149" s="179"/>
      <c r="AJ1149" s="179"/>
    </row>
    <row r="1150" spans="2:36" x14ac:dyDescent="0.3">
      <c r="B1150" s="224">
        <v>122700</v>
      </c>
      <c r="C1150" s="209">
        <v>41561</v>
      </c>
      <c r="D1150" s="206">
        <f t="shared" si="98"/>
        <v>0.33872045639771803</v>
      </c>
      <c r="E1150" s="208">
        <f t="shared" si="99"/>
        <v>0.42</v>
      </c>
      <c r="F1150" s="207">
        <v>2285.85</v>
      </c>
      <c r="G1150" s="207">
        <v>3324.88</v>
      </c>
      <c r="H1150" s="207">
        <v>3740.49</v>
      </c>
      <c r="I1150" s="214">
        <v>31596</v>
      </c>
      <c r="J1150" s="211">
        <f t="shared" si="100"/>
        <v>0.25750611246943766</v>
      </c>
      <c r="K1150" s="212">
        <f t="shared" si="101"/>
        <v>0.42</v>
      </c>
      <c r="L1150" s="214">
        <v>0</v>
      </c>
      <c r="M1150" s="213">
        <v>2527.6799999999998</v>
      </c>
      <c r="N1150" s="213">
        <v>2843.64</v>
      </c>
      <c r="O1150" s="242">
        <f t="shared" si="97"/>
        <v>0.48089999999996508</v>
      </c>
      <c r="P1150" s="242"/>
      <c r="Q1150" s="179"/>
      <c r="R1150" s="179"/>
      <c r="S1150" s="179"/>
      <c r="T1150" s="179"/>
      <c r="U1150" s="179"/>
      <c r="V1150" s="179"/>
      <c r="W1150" s="179"/>
      <c r="X1150" s="179"/>
      <c r="Y1150" s="179"/>
      <c r="Z1150" s="179"/>
      <c r="AA1150" s="222"/>
      <c r="AB1150" s="222"/>
      <c r="AC1150" s="222"/>
      <c r="AD1150" s="179"/>
      <c r="AE1150" s="179"/>
      <c r="AF1150" s="179"/>
      <c r="AG1150" s="179"/>
      <c r="AH1150" s="179"/>
      <c r="AI1150" s="179"/>
      <c r="AJ1150" s="179"/>
    </row>
    <row r="1151" spans="2:36" x14ac:dyDescent="0.3">
      <c r="B1151" s="224">
        <v>122800</v>
      </c>
      <c r="C1151" s="209">
        <v>41603</v>
      </c>
      <c r="D1151" s="206">
        <f t="shared" si="98"/>
        <v>0.33878664495114008</v>
      </c>
      <c r="E1151" s="208">
        <f t="shared" si="99"/>
        <v>0.42</v>
      </c>
      <c r="F1151" s="207">
        <v>2288.16</v>
      </c>
      <c r="G1151" s="207">
        <v>3328.24</v>
      </c>
      <c r="H1151" s="207">
        <v>3744.27</v>
      </c>
      <c r="I1151" s="214">
        <v>31636</v>
      </c>
      <c r="J1151" s="211">
        <f t="shared" si="100"/>
        <v>0.25762214983713355</v>
      </c>
      <c r="K1151" s="212">
        <f t="shared" si="101"/>
        <v>0.4</v>
      </c>
      <c r="L1151" s="214">
        <v>0</v>
      </c>
      <c r="M1151" s="213">
        <v>2530.88</v>
      </c>
      <c r="N1151" s="213">
        <v>2847.24</v>
      </c>
      <c r="O1151" s="242">
        <f t="shared" si="97"/>
        <v>0.48090000000000599</v>
      </c>
      <c r="P1151" s="242"/>
      <c r="Q1151" s="179"/>
      <c r="R1151" s="179"/>
      <c r="S1151" s="179"/>
      <c r="T1151" s="179"/>
      <c r="U1151" s="179"/>
      <c r="V1151" s="179"/>
      <c r="W1151" s="179"/>
      <c r="X1151" s="179"/>
      <c r="Y1151" s="179"/>
      <c r="Z1151" s="179"/>
      <c r="AA1151" s="222"/>
      <c r="AB1151" s="222"/>
      <c r="AC1151" s="222"/>
      <c r="AD1151" s="179"/>
      <c r="AE1151" s="179"/>
      <c r="AF1151" s="179"/>
      <c r="AG1151" s="179"/>
      <c r="AH1151" s="179"/>
      <c r="AI1151" s="179"/>
      <c r="AJ1151" s="179"/>
    </row>
    <row r="1152" spans="2:36" x14ac:dyDescent="0.3">
      <c r="B1152" s="224">
        <v>122900</v>
      </c>
      <c r="C1152" s="209">
        <v>41645</v>
      </c>
      <c r="D1152" s="206">
        <f t="shared" si="98"/>
        <v>0.33885272579332792</v>
      </c>
      <c r="E1152" s="208">
        <f t="shared" si="99"/>
        <v>0.42</v>
      </c>
      <c r="F1152" s="207">
        <v>2290.4699999999998</v>
      </c>
      <c r="G1152" s="207">
        <v>3331.6</v>
      </c>
      <c r="H1152" s="207">
        <v>3748.05</v>
      </c>
      <c r="I1152" s="214">
        <v>31678</v>
      </c>
      <c r="J1152" s="211">
        <f t="shared" si="100"/>
        <v>0.25775427176566312</v>
      </c>
      <c r="K1152" s="212">
        <f t="shared" si="101"/>
        <v>0.42</v>
      </c>
      <c r="L1152" s="214">
        <v>0</v>
      </c>
      <c r="M1152" s="213">
        <v>2534.2399999999998</v>
      </c>
      <c r="N1152" s="213">
        <v>2851.02</v>
      </c>
      <c r="O1152" s="242">
        <f t="shared" si="97"/>
        <v>0.4809000000000424</v>
      </c>
      <c r="P1152" s="242"/>
      <c r="Q1152" s="179"/>
      <c r="R1152" s="179"/>
      <c r="S1152" s="179"/>
      <c r="T1152" s="179"/>
      <c r="U1152" s="179"/>
      <c r="V1152" s="179"/>
      <c r="W1152" s="179"/>
      <c r="X1152" s="179"/>
      <c r="Y1152" s="179"/>
      <c r="Z1152" s="179"/>
      <c r="AA1152" s="222"/>
      <c r="AB1152" s="222"/>
      <c r="AC1152" s="222"/>
      <c r="AD1152" s="179"/>
      <c r="AE1152" s="179"/>
      <c r="AF1152" s="179"/>
      <c r="AG1152" s="179"/>
      <c r="AH1152" s="179"/>
      <c r="AI1152" s="179"/>
      <c r="AJ1152" s="179"/>
    </row>
    <row r="1153" spans="2:36" x14ac:dyDescent="0.3">
      <c r="B1153" s="224">
        <v>123000</v>
      </c>
      <c r="C1153" s="209">
        <v>41687</v>
      </c>
      <c r="D1153" s="206">
        <f t="shared" si="98"/>
        <v>0.33891869918699186</v>
      </c>
      <c r="E1153" s="208">
        <f t="shared" si="99"/>
        <v>0.42</v>
      </c>
      <c r="F1153" s="207">
        <v>2292.7800000000002</v>
      </c>
      <c r="G1153" s="207">
        <v>3334.96</v>
      </c>
      <c r="H1153" s="207">
        <v>3751.83</v>
      </c>
      <c r="I1153" s="214">
        <v>31720</v>
      </c>
      <c r="J1153" s="211">
        <f t="shared" si="100"/>
        <v>0.25788617886178861</v>
      </c>
      <c r="K1153" s="212">
        <f t="shared" si="101"/>
        <v>0.42</v>
      </c>
      <c r="L1153" s="214">
        <v>0</v>
      </c>
      <c r="M1153" s="213">
        <v>2537.6</v>
      </c>
      <c r="N1153" s="213">
        <v>2854.8</v>
      </c>
      <c r="O1153" s="242">
        <f t="shared" si="97"/>
        <v>0.48090000000000599</v>
      </c>
      <c r="P1153" s="242"/>
      <c r="Q1153" s="179"/>
      <c r="R1153" s="179"/>
      <c r="S1153" s="179"/>
      <c r="T1153" s="179"/>
      <c r="U1153" s="179"/>
      <c r="V1153" s="179"/>
      <c r="W1153" s="179"/>
      <c r="X1153" s="179"/>
      <c r="Y1153" s="179"/>
      <c r="Z1153" s="179"/>
      <c r="AA1153" s="222"/>
      <c r="AB1153" s="222"/>
      <c r="AC1153" s="222"/>
      <c r="AD1153" s="179"/>
      <c r="AE1153" s="179"/>
      <c r="AF1153" s="179"/>
      <c r="AG1153" s="179"/>
      <c r="AH1153" s="179"/>
      <c r="AI1153" s="179"/>
      <c r="AJ1153" s="179"/>
    </row>
    <row r="1154" spans="2:36" x14ac:dyDescent="0.3">
      <c r="B1154" s="224">
        <v>123100</v>
      </c>
      <c r="C1154" s="209">
        <v>41729</v>
      </c>
      <c r="D1154" s="206">
        <f t="shared" si="98"/>
        <v>0.33898456539398863</v>
      </c>
      <c r="E1154" s="208">
        <f t="shared" si="99"/>
        <v>0.42</v>
      </c>
      <c r="F1154" s="207">
        <v>2295.09</v>
      </c>
      <c r="G1154" s="207">
        <v>3338.32</v>
      </c>
      <c r="H1154" s="207">
        <v>3755.61</v>
      </c>
      <c r="I1154" s="214">
        <v>31762</v>
      </c>
      <c r="J1154" s="211">
        <f t="shared" si="100"/>
        <v>0.25801787164906581</v>
      </c>
      <c r="K1154" s="212">
        <f t="shared" si="101"/>
        <v>0.42</v>
      </c>
      <c r="L1154" s="214">
        <v>0</v>
      </c>
      <c r="M1154" s="213">
        <v>2540.96</v>
      </c>
      <c r="N1154" s="213">
        <v>2858.58</v>
      </c>
      <c r="O1154" s="242">
        <f t="shared" si="97"/>
        <v>0.48089999999996963</v>
      </c>
      <c r="P1154" s="242"/>
      <c r="Q1154" s="179"/>
      <c r="R1154" s="179"/>
      <c r="S1154" s="179"/>
      <c r="T1154" s="179"/>
      <c r="U1154" s="179"/>
      <c r="V1154" s="179"/>
      <c r="W1154" s="179"/>
      <c r="X1154" s="179"/>
      <c r="Y1154" s="179"/>
      <c r="Z1154" s="179"/>
      <c r="AA1154" s="222"/>
      <c r="AB1154" s="222"/>
      <c r="AC1154" s="222"/>
      <c r="AD1154" s="179"/>
      <c r="AE1154" s="179"/>
      <c r="AF1154" s="179"/>
      <c r="AG1154" s="179"/>
      <c r="AH1154" s="179"/>
      <c r="AI1154" s="179"/>
      <c r="AJ1154" s="179"/>
    </row>
    <row r="1155" spans="2:36" x14ac:dyDescent="0.3">
      <c r="B1155" s="224">
        <v>123200</v>
      </c>
      <c r="C1155" s="209">
        <v>41771</v>
      </c>
      <c r="D1155" s="206">
        <f t="shared" si="98"/>
        <v>0.3390503246753247</v>
      </c>
      <c r="E1155" s="208">
        <f t="shared" si="99"/>
        <v>0.42</v>
      </c>
      <c r="F1155" s="207">
        <v>2297.4</v>
      </c>
      <c r="G1155" s="207">
        <v>3341.68</v>
      </c>
      <c r="H1155" s="207">
        <v>3759.39</v>
      </c>
      <c r="I1155" s="214">
        <v>31802</v>
      </c>
      <c r="J1155" s="211">
        <f t="shared" si="100"/>
        <v>0.25813311688311691</v>
      </c>
      <c r="K1155" s="212">
        <f t="shared" si="101"/>
        <v>0.4</v>
      </c>
      <c r="L1155" s="214">
        <v>0</v>
      </c>
      <c r="M1155" s="213">
        <v>2544.16</v>
      </c>
      <c r="N1155" s="213">
        <v>2862.18</v>
      </c>
      <c r="O1155" s="242">
        <f t="shared" si="97"/>
        <v>0.48090000000000599</v>
      </c>
      <c r="P1155" s="242"/>
      <c r="Q1155" s="179"/>
      <c r="R1155" s="179"/>
      <c r="S1155" s="179"/>
      <c r="T1155" s="179"/>
      <c r="U1155" s="179"/>
      <c r="V1155" s="179"/>
      <c r="W1155" s="179"/>
      <c r="X1155" s="179"/>
      <c r="Y1155" s="179"/>
      <c r="Z1155" s="179"/>
      <c r="AA1155" s="222"/>
      <c r="AB1155" s="222"/>
      <c r="AC1155" s="222"/>
      <c r="AD1155" s="179"/>
      <c r="AE1155" s="179"/>
      <c r="AF1155" s="179"/>
      <c r="AG1155" s="179"/>
      <c r="AH1155" s="179"/>
      <c r="AI1155" s="179"/>
      <c r="AJ1155" s="179"/>
    </row>
    <row r="1156" spans="2:36" x14ac:dyDescent="0.3">
      <c r="B1156" s="224">
        <v>123300</v>
      </c>
      <c r="C1156" s="209">
        <v>41813</v>
      </c>
      <c r="D1156" s="206">
        <f t="shared" si="98"/>
        <v>0.33911597729115978</v>
      </c>
      <c r="E1156" s="208">
        <f t="shared" si="99"/>
        <v>0.42</v>
      </c>
      <c r="F1156" s="207">
        <v>2299.71</v>
      </c>
      <c r="G1156" s="207">
        <v>3345.04</v>
      </c>
      <c r="H1156" s="207">
        <v>3763.17</v>
      </c>
      <c r="I1156" s="214">
        <v>31844</v>
      </c>
      <c r="J1156" s="211">
        <f t="shared" si="100"/>
        <v>0.25826439578264399</v>
      </c>
      <c r="K1156" s="212">
        <f t="shared" si="101"/>
        <v>0.42</v>
      </c>
      <c r="L1156" s="214">
        <v>0</v>
      </c>
      <c r="M1156" s="213">
        <v>2547.52</v>
      </c>
      <c r="N1156" s="213">
        <v>2865.96</v>
      </c>
      <c r="O1156" s="242">
        <f t="shared" si="97"/>
        <v>0.48089999999997418</v>
      </c>
      <c r="P1156" s="242"/>
      <c r="Q1156" s="179"/>
      <c r="R1156" s="179"/>
      <c r="S1156" s="179"/>
      <c r="T1156" s="179"/>
      <c r="U1156" s="179"/>
      <c r="V1156" s="179"/>
      <c r="W1156" s="179"/>
      <c r="X1156" s="179"/>
      <c r="Y1156" s="179"/>
      <c r="Z1156" s="179"/>
      <c r="AA1156" s="222"/>
      <c r="AB1156" s="222"/>
      <c r="AC1156" s="222"/>
      <c r="AD1156" s="179"/>
      <c r="AE1156" s="179"/>
      <c r="AF1156" s="179"/>
      <c r="AG1156" s="179"/>
      <c r="AH1156" s="179"/>
      <c r="AI1156" s="179"/>
      <c r="AJ1156" s="179"/>
    </row>
    <row r="1157" spans="2:36" x14ac:dyDescent="0.3">
      <c r="B1157" s="224">
        <v>123400</v>
      </c>
      <c r="C1157" s="209">
        <v>41855</v>
      </c>
      <c r="D1157" s="206">
        <f t="shared" si="98"/>
        <v>0.33918152350081038</v>
      </c>
      <c r="E1157" s="208">
        <f t="shared" si="99"/>
        <v>0.42</v>
      </c>
      <c r="F1157" s="207">
        <v>2302.02</v>
      </c>
      <c r="G1157" s="207">
        <v>3348.4</v>
      </c>
      <c r="H1157" s="207">
        <v>3766.95</v>
      </c>
      <c r="I1157" s="214">
        <v>31886</v>
      </c>
      <c r="J1157" s="211">
        <f t="shared" si="100"/>
        <v>0.25839546191247975</v>
      </c>
      <c r="K1157" s="212">
        <f t="shared" si="101"/>
        <v>0.42</v>
      </c>
      <c r="L1157" s="214">
        <v>0</v>
      </c>
      <c r="M1157" s="213">
        <v>2550.88</v>
      </c>
      <c r="N1157" s="213">
        <v>2869.74</v>
      </c>
      <c r="O1157" s="242">
        <f t="shared" ref="O1157:O1220" si="102">(C1157+F1157+H1157-C1156-F1156-H1156)/100</f>
        <v>0.48089999999993777</v>
      </c>
      <c r="P1157" s="242"/>
      <c r="Q1157" s="179"/>
      <c r="R1157" s="179"/>
      <c r="S1157" s="179"/>
      <c r="T1157" s="179"/>
      <c r="U1157" s="179"/>
      <c r="V1157" s="179"/>
      <c r="W1157" s="179"/>
      <c r="X1157" s="179"/>
      <c r="Y1157" s="179"/>
      <c r="Z1157" s="179"/>
      <c r="AA1157" s="222"/>
      <c r="AB1157" s="222"/>
      <c r="AC1157" s="222"/>
      <c r="AD1157" s="179"/>
      <c r="AE1157" s="179"/>
      <c r="AF1157" s="179"/>
      <c r="AG1157" s="179"/>
      <c r="AH1157" s="179"/>
      <c r="AI1157" s="179"/>
      <c r="AJ1157" s="179"/>
    </row>
    <row r="1158" spans="2:36" x14ac:dyDescent="0.3">
      <c r="B1158" s="224">
        <v>123500</v>
      </c>
      <c r="C1158" s="209">
        <v>41897</v>
      </c>
      <c r="D1158" s="206">
        <f t="shared" si="98"/>
        <v>0.33924696356275302</v>
      </c>
      <c r="E1158" s="208">
        <f t="shared" si="99"/>
        <v>0.42</v>
      </c>
      <c r="F1158" s="207">
        <v>2304.33</v>
      </c>
      <c r="G1158" s="207">
        <v>3351.76</v>
      </c>
      <c r="H1158" s="207">
        <v>3770.73</v>
      </c>
      <c r="I1158" s="214">
        <v>31928</v>
      </c>
      <c r="J1158" s="211">
        <f t="shared" si="100"/>
        <v>0.25852631578947366</v>
      </c>
      <c r="K1158" s="212">
        <f t="shared" si="101"/>
        <v>0.42</v>
      </c>
      <c r="L1158" s="214">
        <v>0</v>
      </c>
      <c r="M1158" s="213">
        <v>2554.2399999999998</v>
      </c>
      <c r="N1158" s="213">
        <v>2873.52</v>
      </c>
      <c r="O1158" s="242">
        <f t="shared" si="102"/>
        <v>0.48090000000005145</v>
      </c>
      <c r="P1158" s="242"/>
      <c r="Q1158" s="179"/>
      <c r="R1158" s="179"/>
      <c r="S1158" s="179"/>
      <c r="T1158" s="179"/>
      <c r="U1158" s="179"/>
      <c r="V1158" s="179"/>
      <c r="W1158" s="179"/>
      <c r="X1158" s="179"/>
      <c r="Y1158" s="179"/>
      <c r="Z1158" s="179"/>
      <c r="AA1158" s="222"/>
      <c r="AB1158" s="222"/>
      <c r="AC1158" s="222"/>
      <c r="AD1158" s="179"/>
      <c r="AE1158" s="179"/>
      <c r="AF1158" s="179"/>
      <c r="AG1158" s="179"/>
      <c r="AH1158" s="179"/>
      <c r="AI1158" s="179"/>
      <c r="AJ1158" s="179"/>
    </row>
    <row r="1159" spans="2:36" x14ac:dyDescent="0.3">
      <c r="B1159" s="224">
        <v>123600</v>
      </c>
      <c r="C1159" s="209">
        <v>41939</v>
      </c>
      <c r="D1159" s="206">
        <f t="shared" si="98"/>
        <v>0.33931229773462784</v>
      </c>
      <c r="E1159" s="208">
        <f t="shared" si="99"/>
        <v>0.42</v>
      </c>
      <c r="F1159" s="207">
        <v>2306.64</v>
      </c>
      <c r="G1159" s="207">
        <v>3355.12</v>
      </c>
      <c r="H1159" s="207">
        <v>3774.51</v>
      </c>
      <c r="I1159" s="214">
        <v>31970</v>
      </c>
      <c r="J1159" s="211">
        <f t="shared" si="100"/>
        <v>0.25865695792880261</v>
      </c>
      <c r="K1159" s="212">
        <f t="shared" si="101"/>
        <v>0.42</v>
      </c>
      <c r="L1159" s="214">
        <v>0</v>
      </c>
      <c r="M1159" s="213">
        <v>2557.6</v>
      </c>
      <c r="N1159" s="213">
        <v>2877.3</v>
      </c>
      <c r="O1159" s="242">
        <f t="shared" si="102"/>
        <v>0.48090000000001509</v>
      </c>
      <c r="P1159" s="242"/>
      <c r="Q1159" s="179"/>
      <c r="R1159" s="179"/>
      <c r="S1159" s="179"/>
      <c r="T1159" s="179"/>
      <c r="U1159" s="179"/>
      <c r="V1159" s="179"/>
      <c r="W1159" s="179"/>
      <c r="X1159" s="179"/>
      <c r="Y1159" s="179"/>
      <c r="Z1159" s="179"/>
      <c r="AA1159" s="222"/>
      <c r="AB1159" s="222"/>
      <c r="AC1159" s="222"/>
      <c r="AD1159" s="179"/>
      <c r="AE1159" s="179"/>
      <c r="AF1159" s="179"/>
      <c r="AG1159" s="179"/>
      <c r="AH1159" s="179"/>
      <c r="AI1159" s="179"/>
      <c r="AJ1159" s="179"/>
    </row>
    <row r="1160" spans="2:36" x14ac:dyDescent="0.3">
      <c r="B1160" s="224">
        <v>123700</v>
      </c>
      <c r="C1160" s="209">
        <v>41981</v>
      </c>
      <c r="D1160" s="206">
        <f t="shared" si="98"/>
        <v>0.33937752627324169</v>
      </c>
      <c r="E1160" s="208">
        <f t="shared" si="99"/>
        <v>0.42</v>
      </c>
      <c r="F1160" s="207">
        <v>2308.9499999999998</v>
      </c>
      <c r="G1160" s="207">
        <v>3358.48</v>
      </c>
      <c r="H1160" s="207">
        <v>3778.29</v>
      </c>
      <c r="I1160" s="214">
        <v>32010</v>
      </c>
      <c r="J1160" s="211">
        <f t="shared" si="100"/>
        <v>0.2587712206952304</v>
      </c>
      <c r="K1160" s="212">
        <f t="shared" si="101"/>
        <v>0.4</v>
      </c>
      <c r="L1160" s="214">
        <v>0</v>
      </c>
      <c r="M1160" s="213">
        <v>2560.8000000000002</v>
      </c>
      <c r="N1160" s="213">
        <v>2880.9</v>
      </c>
      <c r="O1160" s="242">
        <f t="shared" si="102"/>
        <v>0.48089999999997873</v>
      </c>
      <c r="P1160" s="242"/>
      <c r="Q1160" s="179"/>
      <c r="R1160" s="179"/>
      <c r="S1160" s="179"/>
      <c r="T1160" s="179"/>
      <c r="U1160" s="179"/>
      <c r="V1160" s="179"/>
      <c r="W1160" s="179"/>
      <c r="X1160" s="179"/>
      <c r="Y1160" s="179"/>
      <c r="Z1160" s="179"/>
      <c r="AA1160" s="222"/>
      <c r="AB1160" s="222"/>
      <c r="AC1160" s="222"/>
      <c r="AD1160" s="179"/>
      <c r="AE1160" s="179"/>
      <c r="AF1160" s="179"/>
      <c r="AG1160" s="179"/>
      <c r="AH1160" s="179"/>
      <c r="AI1160" s="179"/>
      <c r="AJ1160" s="179"/>
    </row>
    <row r="1161" spans="2:36" x14ac:dyDescent="0.3">
      <c r="B1161" s="224">
        <v>123800</v>
      </c>
      <c r="C1161" s="209">
        <v>42023</v>
      </c>
      <c r="D1161" s="206">
        <f t="shared" si="98"/>
        <v>0.33944264943457186</v>
      </c>
      <c r="E1161" s="208">
        <f t="shared" si="99"/>
        <v>0.42</v>
      </c>
      <c r="F1161" s="207">
        <v>2311.2600000000002</v>
      </c>
      <c r="G1161" s="207">
        <v>3361.84</v>
      </c>
      <c r="H1161" s="207">
        <v>3782.07</v>
      </c>
      <c r="I1161" s="214">
        <v>32052</v>
      </c>
      <c r="J1161" s="211">
        <f t="shared" si="100"/>
        <v>0.2589014539579968</v>
      </c>
      <c r="K1161" s="212">
        <f t="shared" si="101"/>
        <v>0.42</v>
      </c>
      <c r="L1161" s="214">
        <v>0</v>
      </c>
      <c r="M1161" s="213">
        <v>2564.16</v>
      </c>
      <c r="N1161" s="213">
        <v>2884.68</v>
      </c>
      <c r="O1161" s="242">
        <f t="shared" si="102"/>
        <v>0.48090000000001965</v>
      </c>
      <c r="P1161" s="242"/>
      <c r="Q1161" s="179"/>
      <c r="R1161" s="179"/>
      <c r="S1161" s="179"/>
      <c r="T1161" s="179"/>
      <c r="U1161" s="179"/>
      <c r="V1161" s="179"/>
      <c r="W1161" s="179"/>
      <c r="X1161" s="179"/>
      <c r="Y1161" s="179"/>
      <c r="Z1161" s="179"/>
      <c r="AA1161" s="222"/>
      <c r="AB1161" s="222"/>
      <c r="AC1161" s="222"/>
      <c r="AD1161" s="179"/>
      <c r="AE1161" s="179"/>
      <c r="AF1161" s="179"/>
      <c r="AG1161" s="179"/>
      <c r="AH1161" s="179"/>
      <c r="AI1161" s="179"/>
      <c r="AJ1161" s="179"/>
    </row>
    <row r="1162" spans="2:36" x14ac:dyDescent="0.3">
      <c r="B1162" s="224">
        <v>123900</v>
      </c>
      <c r="C1162" s="209">
        <v>42065</v>
      </c>
      <c r="D1162" s="206">
        <f t="shared" si="98"/>
        <v>0.33950766747376915</v>
      </c>
      <c r="E1162" s="208">
        <f t="shared" si="99"/>
        <v>0.42</v>
      </c>
      <c r="F1162" s="207">
        <v>2313.5700000000002</v>
      </c>
      <c r="G1162" s="207">
        <v>3365.2</v>
      </c>
      <c r="H1162" s="207">
        <v>3785.85</v>
      </c>
      <c r="I1162" s="214">
        <v>32094</v>
      </c>
      <c r="J1162" s="211">
        <f t="shared" si="100"/>
        <v>0.25903147699757867</v>
      </c>
      <c r="K1162" s="212">
        <f t="shared" si="101"/>
        <v>0.42</v>
      </c>
      <c r="L1162" s="214">
        <v>0</v>
      </c>
      <c r="M1162" s="213">
        <v>2567.52</v>
      </c>
      <c r="N1162" s="213">
        <v>2888.46</v>
      </c>
      <c r="O1162" s="242">
        <f t="shared" si="102"/>
        <v>0.48089999999997873</v>
      </c>
      <c r="P1162" s="242"/>
      <c r="Q1162" s="179"/>
      <c r="R1162" s="179"/>
      <c r="S1162" s="179"/>
      <c r="T1162" s="179"/>
      <c r="U1162" s="179"/>
      <c r="V1162" s="179"/>
      <c r="W1162" s="179"/>
      <c r="X1162" s="179"/>
      <c r="Y1162" s="179"/>
      <c r="Z1162" s="179"/>
      <c r="AA1162" s="222"/>
      <c r="AB1162" s="222"/>
      <c r="AC1162" s="222"/>
      <c r="AD1162" s="179"/>
      <c r="AE1162" s="179"/>
      <c r="AF1162" s="179"/>
      <c r="AG1162" s="179"/>
      <c r="AH1162" s="179"/>
      <c r="AI1162" s="179"/>
      <c r="AJ1162" s="179"/>
    </row>
    <row r="1163" spans="2:36" x14ac:dyDescent="0.3">
      <c r="B1163" s="224">
        <v>124000</v>
      </c>
      <c r="C1163" s="209">
        <v>42107</v>
      </c>
      <c r="D1163" s="206">
        <f t="shared" si="98"/>
        <v>0.33957258064516127</v>
      </c>
      <c r="E1163" s="208">
        <f t="shared" si="99"/>
        <v>0.42</v>
      </c>
      <c r="F1163" s="207">
        <v>2315.88</v>
      </c>
      <c r="G1163" s="207">
        <v>3368.56</v>
      </c>
      <c r="H1163" s="207">
        <v>3789.63</v>
      </c>
      <c r="I1163" s="214">
        <v>32136</v>
      </c>
      <c r="J1163" s="211">
        <f t="shared" si="100"/>
        <v>0.25916129032258062</v>
      </c>
      <c r="K1163" s="212">
        <f t="shared" si="101"/>
        <v>0.42</v>
      </c>
      <c r="L1163" s="214">
        <v>0</v>
      </c>
      <c r="M1163" s="213">
        <v>2570.88</v>
      </c>
      <c r="N1163" s="213">
        <v>2892.24</v>
      </c>
      <c r="O1163" s="242">
        <f t="shared" si="102"/>
        <v>0.48089999999994687</v>
      </c>
      <c r="P1163" s="242"/>
      <c r="Q1163" s="179"/>
      <c r="R1163" s="179"/>
      <c r="S1163" s="179"/>
      <c r="T1163" s="179"/>
      <c r="U1163" s="179"/>
      <c r="V1163" s="179"/>
      <c r="W1163" s="179"/>
      <c r="X1163" s="179"/>
      <c r="Y1163" s="179"/>
      <c r="Z1163" s="179"/>
      <c r="AA1163" s="222"/>
      <c r="AB1163" s="222"/>
      <c r="AC1163" s="222"/>
      <c r="AD1163" s="179"/>
      <c r="AE1163" s="179"/>
      <c r="AF1163" s="179"/>
      <c r="AG1163" s="179"/>
      <c r="AH1163" s="179"/>
      <c r="AI1163" s="179"/>
      <c r="AJ1163" s="179"/>
    </row>
    <row r="1164" spans="2:36" x14ac:dyDescent="0.3">
      <c r="B1164" s="224">
        <v>124100</v>
      </c>
      <c r="C1164" s="209">
        <v>42149</v>
      </c>
      <c r="D1164" s="206">
        <f t="shared" si="98"/>
        <v>0.33963738920225622</v>
      </c>
      <c r="E1164" s="208">
        <f t="shared" si="99"/>
        <v>0.42</v>
      </c>
      <c r="F1164" s="207">
        <v>2318.19</v>
      </c>
      <c r="G1164" s="207">
        <v>3371.92</v>
      </c>
      <c r="H1164" s="207">
        <v>3793.41</v>
      </c>
      <c r="I1164" s="214">
        <v>32178</v>
      </c>
      <c r="J1164" s="211">
        <f t="shared" si="100"/>
        <v>0.25929089443996778</v>
      </c>
      <c r="K1164" s="212">
        <f t="shared" si="101"/>
        <v>0.42</v>
      </c>
      <c r="L1164" s="214">
        <v>0</v>
      </c>
      <c r="M1164" s="213">
        <v>2574.2399999999998</v>
      </c>
      <c r="N1164" s="213">
        <v>2896.02</v>
      </c>
      <c r="O1164" s="242">
        <f t="shared" si="102"/>
        <v>0.480900000000056</v>
      </c>
      <c r="P1164" s="242"/>
      <c r="Q1164" s="179"/>
      <c r="R1164" s="179"/>
      <c r="S1164" s="179"/>
      <c r="T1164" s="179"/>
      <c r="U1164" s="179"/>
      <c r="V1164" s="179"/>
      <c r="W1164" s="179"/>
      <c r="X1164" s="179"/>
      <c r="Y1164" s="179"/>
      <c r="Z1164" s="179"/>
      <c r="AA1164" s="222"/>
      <c r="AB1164" s="222"/>
      <c r="AC1164" s="222"/>
      <c r="AD1164" s="179"/>
      <c r="AE1164" s="179"/>
      <c r="AF1164" s="179"/>
      <c r="AG1164" s="179"/>
      <c r="AH1164" s="179"/>
      <c r="AI1164" s="179"/>
      <c r="AJ1164" s="179"/>
    </row>
    <row r="1165" spans="2:36" x14ac:dyDescent="0.3">
      <c r="B1165" s="224">
        <v>124200</v>
      </c>
      <c r="C1165" s="209">
        <v>42191</v>
      </c>
      <c r="D1165" s="206">
        <f t="shared" si="98"/>
        <v>0.3397020933977456</v>
      </c>
      <c r="E1165" s="208">
        <f t="shared" si="99"/>
        <v>0.42</v>
      </c>
      <c r="F1165" s="207">
        <v>2320.5</v>
      </c>
      <c r="G1165" s="207">
        <v>3375.28</v>
      </c>
      <c r="H1165" s="207">
        <v>3797.19</v>
      </c>
      <c r="I1165" s="214">
        <v>32220</v>
      </c>
      <c r="J1165" s="211">
        <f t="shared" si="100"/>
        <v>0.25942028985507248</v>
      </c>
      <c r="K1165" s="212">
        <f t="shared" si="101"/>
        <v>0.42</v>
      </c>
      <c r="L1165" s="214">
        <v>0</v>
      </c>
      <c r="M1165" s="213">
        <v>2577.6</v>
      </c>
      <c r="N1165" s="213">
        <v>2899.8</v>
      </c>
      <c r="O1165" s="242">
        <f t="shared" si="102"/>
        <v>0.4809000000000242</v>
      </c>
      <c r="P1165" s="242"/>
      <c r="Q1165" s="179"/>
      <c r="R1165" s="179"/>
      <c r="S1165" s="179"/>
      <c r="T1165" s="179"/>
      <c r="U1165" s="179"/>
      <c r="V1165" s="179"/>
      <c r="W1165" s="179"/>
      <c r="X1165" s="179"/>
      <c r="Y1165" s="179"/>
      <c r="Z1165" s="179"/>
      <c r="AA1165" s="222"/>
      <c r="AB1165" s="222"/>
      <c r="AC1165" s="222"/>
      <c r="AD1165" s="179"/>
      <c r="AE1165" s="179"/>
      <c r="AF1165" s="179"/>
      <c r="AG1165" s="179"/>
      <c r="AH1165" s="179"/>
      <c r="AI1165" s="179"/>
      <c r="AJ1165" s="179"/>
    </row>
    <row r="1166" spans="2:36" x14ac:dyDescent="0.3">
      <c r="B1166" s="224">
        <v>124300</v>
      </c>
      <c r="C1166" s="209">
        <v>42233</v>
      </c>
      <c r="D1166" s="206">
        <f t="shared" si="98"/>
        <v>0.33976669348350763</v>
      </c>
      <c r="E1166" s="208">
        <f t="shared" si="99"/>
        <v>0.42</v>
      </c>
      <c r="F1166" s="207">
        <v>2322.81</v>
      </c>
      <c r="G1166" s="207">
        <v>3378.64</v>
      </c>
      <c r="H1166" s="207">
        <v>3800.97</v>
      </c>
      <c r="I1166" s="214">
        <v>32260</v>
      </c>
      <c r="J1166" s="211">
        <f t="shared" si="100"/>
        <v>0.25953338696701528</v>
      </c>
      <c r="K1166" s="212">
        <f t="shared" si="101"/>
        <v>0.4</v>
      </c>
      <c r="L1166" s="214">
        <v>0</v>
      </c>
      <c r="M1166" s="213">
        <v>2580.8000000000002</v>
      </c>
      <c r="N1166" s="213">
        <v>2903.4</v>
      </c>
      <c r="O1166" s="242">
        <f t="shared" si="102"/>
        <v>0.48089999999998784</v>
      </c>
      <c r="P1166" s="242"/>
      <c r="Q1166" s="179"/>
      <c r="R1166" s="179"/>
      <c r="S1166" s="179"/>
      <c r="T1166" s="179"/>
      <c r="U1166" s="179"/>
      <c r="V1166" s="179"/>
      <c r="W1166" s="179"/>
      <c r="X1166" s="179"/>
      <c r="Y1166" s="179"/>
      <c r="Z1166" s="179"/>
      <c r="AA1166" s="222"/>
      <c r="AB1166" s="222"/>
      <c r="AC1166" s="222"/>
      <c r="AD1166" s="179"/>
      <c r="AE1166" s="179"/>
      <c r="AF1166" s="179"/>
      <c r="AG1166" s="179"/>
      <c r="AH1166" s="179"/>
      <c r="AI1166" s="179"/>
      <c r="AJ1166" s="179"/>
    </row>
    <row r="1167" spans="2:36" x14ac:dyDescent="0.3">
      <c r="B1167" s="224">
        <v>124400</v>
      </c>
      <c r="C1167" s="209">
        <v>42275</v>
      </c>
      <c r="D1167" s="206">
        <f t="shared" si="98"/>
        <v>0.33983118971061094</v>
      </c>
      <c r="E1167" s="208">
        <f t="shared" si="99"/>
        <v>0.42</v>
      </c>
      <c r="F1167" s="207">
        <v>2325.12</v>
      </c>
      <c r="G1167" s="207">
        <v>3382</v>
      </c>
      <c r="H1167" s="207">
        <v>3804.75</v>
      </c>
      <c r="I1167" s="214">
        <v>32302</v>
      </c>
      <c r="J1167" s="211">
        <f t="shared" si="100"/>
        <v>0.25966237942122189</v>
      </c>
      <c r="K1167" s="212">
        <f t="shared" si="101"/>
        <v>0.42</v>
      </c>
      <c r="L1167" s="214">
        <v>0</v>
      </c>
      <c r="M1167" s="213">
        <v>2584.16</v>
      </c>
      <c r="N1167" s="213">
        <v>2907.18</v>
      </c>
      <c r="O1167" s="242">
        <f t="shared" si="102"/>
        <v>0.48090000000002875</v>
      </c>
      <c r="P1167" s="242"/>
      <c r="Q1167" s="179"/>
      <c r="R1167" s="179"/>
      <c r="S1167" s="179"/>
      <c r="T1167" s="179"/>
      <c r="U1167" s="179"/>
      <c r="V1167" s="179"/>
      <c r="W1167" s="179"/>
      <c r="X1167" s="179"/>
      <c r="Y1167" s="179"/>
      <c r="Z1167" s="179"/>
      <c r="AA1167" s="222"/>
      <c r="AB1167" s="222"/>
      <c r="AC1167" s="222"/>
      <c r="AD1167" s="179"/>
      <c r="AE1167" s="179"/>
      <c r="AF1167" s="179"/>
      <c r="AG1167" s="179"/>
      <c r="AH1167" s="179"/>
      <c r="AI1167" s="179"/>
      <c r="AJ1167" s="179"/>
    </row>
    <row r="1168" spans="2:36" x14ac:dyDescent="0.3">
      <c r="B1168" s="224">
        <v>124500</v>
      </c>
      <c r="C1168" s="209">
        <v>42317</v>
      </c>
      <c r="D1168" s="206">
        <f t="shared" si="98"/>
        <v>0.33989558232931727</v>
      </c>
      <c r="E1168" s="208">
        <f t="shared" si="99"/>
        <v>0.42</v>
      </c>
      <c r="F1168" s="207">
        <v>2327.4299999999998</v>
      </c>
      <c r="G1168" s="207">
        <v>3385.36</v>
      </c>
      <c r="H1168" s="207">
        <v>3808.53</v>
      </c>
      <c r="I1168" s="214">
        <v>32344</v>
      </c>
      <c r="J1168" s="211">
        <f t="shared" si="100"/>
        <v>0.25979116465863455</v>
      </c>
      <c r="K1168" s="212">
        <f t="shared" si="101"/>
        <v>0.42</v>
      </c>
      <c r="L1168" s="214">
        <v>0</v>
      </c>
      <c r="M1168" s="213">
        <v>2587.52</v>
      </c>
      <c r="N1168" s="213">
        <v>2910.96</v>
      </c>
      <c r="O1168" s="242">
        <f t="shared" si="102"/>
        <v>0.48089999999999233</v>
      </c>
      <c r="P1168" s="242"/>
      <c r="Q1168" s="179"/>
      <c r="R1168" s="179"/>
      <c r="S1168" s="179"/>
      <c r="T1168" s="179"/>
      <c r="U1168" s="179"/>
      <c r="V1168" s="179"/>
      <c r="W1168" s="179"/>
      <c r="X1168" s="179"/>
      <c r="Y1168" s="179"/>
      <c r="Z1168" s="179"/>
      <c r="AA1168" s="222"/>
      <c r="AB1168" s="222"/>
      <c r="AC1168" s="222"/>
      <c r="AD1168" s="179"/>
      <c r="AE1168" s="179"/>
      <c r="AF1168" s="179"/>
      <c r="AG1168" s="179"/>
      <c r="AH1168" s="179"/>
      <c r="AI1168" s="179"/>
      <c r="AJ1168" s="179"/>
    </row>
    <row r="1169" spans="2:36" x14ac:dyDescent="0.3">
      <c r="B1169" s="224">
        <v>124600</v>
      </c>
      <c r="C1169" s="209">
        <v>42359</v>
      </c>
      <c r="D1169" s="206">
        <f t="shared" si="98"/>
        <v>0.33995987158908508</v>
      </c>
      <c r="E1169" s="208">
        <f t="shared" si="99"/>
        <v>0.42</v>
      </c>
      <c r="F1169" s="207">
        <v>2329.7399999999998</v>
      </c>
      <c r="G1169" s="207">
        <v>3388.72</v>
      </c>
      <c r="H1169" s="207">
        <v>3812.31</v>
      </c>
      <c r="I1169" s="214">
        <v>32386</v>
      </c>
      <c r="J1169" s="211">
        <f t="shared" si="100"/>
        <v>0.25991974317817013</v>
      </c>
      <c r="K1169" s="212">
        <f t="shared" si="101"/>
        <v>0.42</v>
      </c>
      <c r="L1169" s="214">
        <v>0</v>
      </c>
      <c r="M1169" s="213">
        <v>2590.88</v>
      </c>
      <c r="N1169" s="213">
        <v>2914.74</v>
      </c>
      <c r="O1169" s="242">
        <f t="shared" si="102"/>
        <v>0.48089999999995597</v>
      </c>
      <c r="P1169" s="242"/>
      <c r="Q1169" s="179"/>
      <c r="R1169" s="179"/>
      <c r="S1169" s="179"/>
      <c r="T1169" s="179"/>
      <c r="U1169" s="179"/>
      <c r="V1169" s="179"/>
      <c r="W1169" s="179"/>
      <c r="X1169" s="179"/>
      <c r="Y1169" s="179"/>
      <c r="Z1169" s="179"/>
      <c r="AA1169" s="222"/>
      <c r="AB1169" s="222"/>
      <c r="AC1169" s="222"/>
      <c r="AD1169" s="179"/>
      <c r="AE1169" s="179"/>
      <c r="AF1169" s="179"/>
      <c r="AG1169" s="179"/>
      <c r="AH1169" s="179"/>
      <c r="AI1169" s="179"/>
      <c r="AJ1169" s="179"/>
    </row>
    <row r="1170" spans="2:36" x14ac:dyDescent="0.3">
      <c r="B1170" s="224">
        <v>124700</v>
      </c>
      <c r="C1170" s="209">
        <v>42401</v>
      </c>
      <c r="D1170" s="206">
        <f t="shared" si="98"/>
        <v>0.34002405773857258</v>
      </c>
      <c r="E1170" s="208">
        <f t="shared" si="99"/>
        <v>0.42</v>
      </c>
      <c r="F1170" s="207">
        <v>2332.0500000000002</v>
      </c>
      <c r="G1170" s="207">
        <v>3392.08</v>
      </c>
      <c r="H1170" s="207">
        <v>3816.09</v>
      </c>
      <c r="I1170" s="214">
        <v>32428</v>
      </c>
      <c r="J1170" s="211">
        <f t="shared" si="100"/>
        <v>0.26004811547714513</v>
      </c>
      <c r="K1170" s="212">
        <f t="shared" si="101"/>
        <v>0.42</v>
      </c>
      <c r="L1170" s="214">
        <v>0</v>
      </c>
      <c r="M1170" s="213">
        <v>2594.2399999999998</v>
      </c>
      <c r="N1170" s="213">
        <v>2918.52</v>
      </c>
      <c r="O1170" s="242">
        <f t="shared" si="102"/>
        <v>0.48089999999999689</v>
      </c>
      <c r="P1170" s="242"/>
      <c r="Q1170" s="179"/>
      <c r="R1170" s="179"/>
      <c r="S1170" s="179"/>
      <c r="T1170" s="179"/>
      <c r="U1170" s="179"/>
      <c r="V1170" s="179"/>
      <c r="W1170" s="179"/>
      <c r="X1170" s="179"/>
      <c r="Y1170" s="179"/>
      <c r="Z1170" s="179"/>
      <c r="AA1170" s="222"/>
      <c r="AB1170" s="222"/>
      <c r="AC1170" s="222"/>
      <c r="AD1170" s="179"/>
      <c r="AE1170" s="179"/>
      <c r="AF1170" s="179"/>
      <c r="AG1170" s="179"/>
      <c r="AH1170" s="179"/>
      <c r="AI1170" s="179"/>
      <c r="AJ1170" s="179"/>
    </row>
    <row r="1171" spans="2:36" x14ac:dyDescent="0.3">
      <c r="B1171" s="224">
        <v>124800</v>
      </c>
      <c r="C1171" s="209">
        <v>42443</v>
      </c>
      <c r="D1171" s="206">
        <f t="shared" si="98"/>
        <v>0.340088141025641</v>
      </c>
      <c r="E1171" s="208">
        <f t="shared" si="99"/>
        <v>0.42</v>
      </c>
      <c r="F1171" s="207">
        <v>2334.36</v>
      </c>
      <c r="G1171" s="207">
        <v>3395.44</v>
      </c>
      <c r="H1171" s="207">
        <v>3819.87</v>
      </c>
      <c r="I1171" s="214">
        <v>32470</v>
      </c>
      <c r="J1171" s="211">
        <f t="shared" si="100"/>
        <v>0.26017628205128207</v>
      </c>
      <c r="K1171" s="212">
        <f t="shared" si="101"/>
        <v>0.42</v>
      </c>
      <c r="L1171" s="214">
        <v>0</v>
      </c>
      <c r="M1171" s="213">
        <v>2597.6</v>
      </c>
      <c r="N1171" s="213">
        <v>2922.3</v>
      </c>
      <c r="O1171" s="242">
        <f t="shared" si="102"/>
        <v>0.48090000000002875</v>
      </c>
      <c r="P1171" s="242"/>
      <c r="Q1171" s="179"/>
      <c r="R1171" s="179"/>
      <c r="S1171" s="179"/>
      <c r="T1171" s="179"/>
      <c r="U1171" s="179"/>
      <c r="V1171" s="179"/>
      <c r="W1171" s="179"/>
      <c r="X1171" s="179"/>
      <c r="Y1171" s="179"/>
      <c r="Z1171" s="179"/>
      <c r="AA1171" s="222"/>
      <c r="AB1171" s="222"/>
      <c r="AC1171" s="222"/>
      <c r="AD1171" s="179"/>
      <c r="AE1171" s="179"/>
      <c r="AF1171" s="179"/>
      <c r="AG1171" s="179"/>
      <c r="AH1171" s="179"/>
      <c r="AI1171" s="179"/>
      <c r="AJ1171" s="179"/>
    </row>
    <row r="1172" spans="2:36" x14ac:dyDescent="0.3">
      <c r="B1172" s="224">
        <v>124900</v>
      </c>
      <c r="C1172" s="209">
        <v>42485</v>
      </c>
      <c r="D1172" s="206">
        <f t="shared" si="98"/>
        <v>0.34015212169735787</v>
      </c>
      <c r="E1172" s="208">
        <f t="shared" si="99"/>
        <v>0.42</v>
      </c>
      <c r="F1172" s="207">
        <v>2336.67</v>
      </c>
      <c r="G1172" s="207">
        <v>3398.8</v>
      </c>
      <c r="H1172" s="207">
        <v>3823.65</v>
      </c>
      <c r="I1172" s="214">
        <v>32512</v>
      </c>
      <c r="J1172" s="211">
        <f t="shared" si="100"/>
        <v>0.26030424339471575</v>
      </c>
      <c r="K1172" s="212">
        <f t="shared" si="101"/>
        <v>0.42</v>
      </c>
      <c r="L1172" s="214">
        <v>0</v>
      </c>
      <c r="M1172" s="213">
        <v>2600.96</v>
      </c>
      <c r="N1172" s="213">
        <v>2926.08</v>
      </c>
      <c r="O1172" s="242">
        <f t="shared" si="102"/>
        <v>0.48089999999999689</v>
      </c>
      <c r="P1172" s="242"/>
      <c r="Q1172" s="179"/>
      <c r="R1172" s="179"/>
      <c r="S1172" s="179"/>
      <c r="T1172" s="179"/>
      <c r="U1172" s="179"/>
      <c r="V1172" s="179"/>
      <c r="W1172" s="179"/>
      <c r="X1172" s="179"/>
      <c r="Y1172" s="179"/>
      <c r="Z1172" s="179"/>
      <c r="AA1172" s="222"/>
      <c r="AB1172" s="222"/>
      <c r="AC1172" s="222"/>
      <c r="AD1172" s="179"/>
      <c r="AE1172" s="179"/>
      <c r="AF1172" s="179"/>
      <c r="AG1172" s="179"/>
      <c r="AH1172" s="179"/>
      <c r="AI1172" s="179"/>
      <c r="AJ1172" s="179"/>
    </row>
    <row r="1173" spans="2:36" x14ac:dyDescent="0.3">
      <c r="B1173" s="224">
        <v>125000</v>
      </c>
      <c r="C1173" s="209">
        <v>42527</v>
      </c>
      <c r="D1173" s="206">
        <f t="shared" si="98"/>
        <v>0.34021600000000002</v>
      </c>
      <c r="E1173" s="208">
        <f t="shared" si="99"/>
        <v>0.42</v>
      </c>
      <c r="F1173" s="207">
        <v>2338.98</v>
      </c>
      <c r="G1173" s="207">
        <v>3402.16</v>
      </c>
      <c r="H1173" s="207">
        <v>3827.43</v>
      </c>
      <c r="I1173" s="214">
        <v>32554</v>
      </c>
      <c r="J1173" s="211">
        <f t="shared" si="100"/>
        <v>0.260432</v>
      </c>
      <c r="K1173" s="212">
        <f t="shared" si="101"/>
        <v>0.42</v>
      </c>
      <c r="L1173" s="214">
        <v>0</v>
      </c>
      <c r="M1173" s="213">
        <v>2604.3200000000002</v>
      </c>
      <c r="N1173" s="213">
        <v>2929.86</v>
      </c>
      <c r="O1173" s="242">
        <f t="shared" si="102"/>
        <v>0.4809000000000333</v>
      </c>
      <c r="P1173" s="242"/>
      <c r="Q1173" s="179"/>
      <c r="R1173" s="179"/>
      <c r="S1173" s="179"/>
      <c r="T1173" s="179"/>
      <c r="U1173" s="179"/>
      <c r="V1173" s="179"/>
      <c r="W1173" s="179"/>
      <c r="X1173" s="179"/>
      <c r="Y1173" s="179"/>
      <c r="Z1173" s="179"/>
      <c r="AA1173" s="222"/>
      <c r="AB1173" s="222"/>
      <c r="AC1173" s="222"/>
      <c r="AD1173" s="179"/>
      <c r="AE1173" s="179"/>
      <c r="AF1173" s="179"/>
      <c r="AG1173" s="179"/>
      <c r="AH1173" s="179"/>
      <c r="AI1173" s="179"/>
      <c r="AJ1173" s="179"/>
    </row>
    <row r="1174" spans="2:36" x14ac:dyDescent="0.3">
      <c r="B1174" s="224">
        <v>125100</v>
      </c>
      <c r="C1174" s="209">
        <v>42569</v>
      </c>
      <c r="D1174" s="206">
        <f t="shared" si="98"/>
        <v>0.34027977617905675</v>
      </c>
      <c r="E1174" s="208">
        <f t="shared" si="99"/>
        <v>0.42</v>
      </c>
      <c r="F1174" s="207">
        <v>2341.29</v>
      </c>
      <c r="G1174" s="207">
        <v>3405.52</v>
      </c>
      <c r="H1174" s="207">
        <v>3831.21</v>
      </c>
      <c r="I1174" s="214">
        <v>32596</v>
      </c>
      <c r="J1174" s="211">
        <f t="shared" si="100"/>
        <v>0.26055955235811351</v>
      </c>
      <c r="K1174" s="212">
        <f t="shared" si="101"/>
        <v>0.42</v>
      </c>
      <c r="L1174" s="214">
        <v>0</v>
      </c>
      <c r="M1174" s="213">
        <v>2607.6799999999998</v>
      </c>
      <c r="N1174" s="213">
        <v>2933.64</v>
      </c>
      <c r="O1174" s="242">
        <f t="shared" si="102"/>
        <v>0.48090000000000144</v>
      </c>
      <c r="P1174" s="242"/>
      <c r="Q1174" s="179"/>
      <c r="R1174" s="179"/>
      <c r="S1174" s="179"/>
      <c r="T1174" s="179"/>
      <c r="U1174" s="179"/>
      <c r="V1174" s="179"/>
      <c r="W1174" s="179"/>
      <c r="X1174" s="179"/>
      <c r="Y1174" s="179"/>
      <c r="Z1174" s="179"/>
      <c r="AA1174" s="222"/>
      <c r="AB1174" s="222"/>
      <c r="AC1174" s="222"/>
      <c r="AD1174" s="179"/>
      <c r="AE1174" s="179"/>
      <c r="AF1174" s="179"/>
      <c r="AG1174" s="179"/>
      <c r="AH1174" s="179"/>
      <c r="AI1174" s="179"/>
      <c r="AJ1174" s="179"/>
    </row>
    <row r="1175" spans="2:36" x14ac:dyDescent="0.3">
      <c r="B1175" s="224">
        <v>125200</v>
      </c>
      <c r="C1175" s="209">
        <v>42611</v>
      </c>
      <c r="D1175" s="206">
        <f t="shared" si="98"/>
        <v>0.3403434504792332</v>
      </c>
      <c r="E1175" s="208">
        <f t="shared" si="99"/>
        <v>0.42</v>
      </c>
      <c r="F1175" s="207">
        <v>2343.6</v>
      </c>
      <c r="G1175" s="207">
        <v>3408.88</v>
      </c>
      <c r="H1175" s="207">
        <v>3834.99</v>
      </c>
      <c r="I1175" s="214">
        <v>32638</v>
      </c>
      <c r="J1175" s="211">
        <f t="shared" si="100"/>
        <v>0.26068690095846647</v>
      </c>
      <c r="K1175" s="212">
        <f t="shared" si="101"/>
        <v>0.42</v>
      </c>
      <c r="L1175" s="214">
        <v>0</v>
      </c>
      <c r="M1175" s="213">
        <v>2611.04</v>
      </c>
      <c r="N1175" s="213">
        <v>2937.42</v>
      </c>
      <c r="O1175" s="242">
        <f t="shared" si="102"/>
        <v>0.48089999999996508</v>
      </c>
      <c r="P1175" s="242"/>
      <c r="Q1175" s="179"/>
      <c r="R1175" s="179"/>
      <c r="S1175" s="179"/>
      <c r="T1175" s="179"/>
      <c r="U1175" s="179"/>
      <c r="V1175" s="179"/>
      <c r="W1175" s="179"/>
      <c r="X1175" s="179"/>
      <c r="Y1175" s="179"/>
      <c r="Z1175" s="179"/>
      <c r="AA1175" s="222"/>
      <c r="AB1175" s="222"/>
      <c r="AC1175" s="222"/>
      <c r="AD1175" s="179"/>
      <c r="AE1175" s="179"/>
      <c r="AF1175" s="179"/>
      <c r="AG1175" s="179"/>
      <c r="AH1175" s="179"/>
      <c r="AI1175" s="179"/>
      <c r="AJ1175" s="179"/>
    </row>
    <row r="1176" spans="2:36" x14ac:dyDescent="0.3">
      <c r="B1176" s="224">
        <v>125300</v>
      </c>
      <c r="C1176" s="209">
        <v>42653</v>
      </c>
      <c r="D1176" s="206">
        <f t="shared" ref="D1176:D1239" si="103">C1176/B1176</f>
        <v>0.34040702314445331</v>
      </c>
      <c r="E1176" s="208">
        <f t="shared" ref="E1176:E1239" si="104">(C1176-C1175)/(B1176-B1175)</f>
        <v>0.42</v>
      </c>
      <c r="F1176" s="207">
        <v>2345.91</v>
      </c>
      <c r="G1176" s="207">
        <v>3412.24</v>
      </c>
      <c r="H1176" s="207">
        <v>3838.77</v>
      </c>
      <c r="I1176" s="214">
        <v>32680</v>
      </c>
      <c r="J1176" s="211">
        <f t="shared" si="100"/>
        <v>0.26081404628890664</v>
      </c>
      <c r="K1176" s="212">
        <f t="shared" si="101"/>
        <v>0.42</v>
      </c>
      <c r="L1176" s="214">
        <v>0</v>
      </c>
      <c r="M1176" s="213">
        <v>2614.4</v>
      </c>
      <c r="N1176" s="213">
        <v>2941.2</v>
      </c>
      <c r="O1176" s="242">
        <f t="shared" si="102"/>
        <v>0.48090000000000599</v>
      </c>
      <c r="P1176" s="242"/>
      <c r="Q1176" s="179"/>
      <c r="R1176" s="179"/>
      <c r="S1176" s="179"/>
      <c r="T1176" s="179"/>
      <c r="U1176" s="179"/>
      <c r="V1176" s="179"/>
      <c r="W1176" s="179"/>
      <c r="X1176" s="179"/>
      <c r="Y1176" s="179"/>
      <c r="Z1176" s="179"/>
      <c r="AA1176" s="222"/>
      <c r="AB1176" s="222"/>
      <c r="AC1176" s="222"/>
      <c r="AD1176" s="179"/>
      <c r="AE1176" s="179"/>
      <c r="AF1176" s="179"/>
      <c r="AG1176" s="179"/>
      <c r="AH1176" s="179"/>
      <c r="AI1176" s="179"/>
      <c r="AJ1176" s="179"/>
    </row>
    <row r="1177" spans="2:36" x14ac:dyDescent="0.3">
      <c r="B1177" s="224">
        <v>125400</v>
      </c>
      <c r="C1177" s="209">
        <v>42695</v>
      </c>
      <c r="D1177" s="206">
        <f t="shared" si="103"/>
        <v>0.34047049441786281</v>
      </c>
      <c r="E1177" s="208">
        <f t="shared" si="104"/>
        <v>0.42</v>
      </c>
      <c r="F1177" s="207">
        <v>2348.2199999999998</v>
      </c>
      <c r="G1177" s="207">
        <v>3415.6</v>
      </c>
      <c r="H1177" s="207">
        <v>3842.55</v>
      </c>
      <c r="I1177" s="214">
        <v>32722</v>
      </c>
      <c r="J1177" s="211">
        <f t="shared" si="100"/>
        <v>0.2609409888357257</v>
      </c>
      <c r="K1177" s="212">
        <f t="shared" si="101"/>
        <v>0.42</v>
      </c>
      <c r="L1177" s="214">
        <v>0</v>
      </c>
      <c r="M1177" s="213">
        <v>2617.7600000000002</v>
      </c>
      <c r="N1177" s="213">
        <v>2944.98</v>
      </c>
      <c r="O1177" s="242">
        <f t="shared" si="102"/>
        <v>0.4809000000000424</v>
      </c>
      <c r="P1177" s="242"/>
      <c r="Q1177" s="179"/>
      <c r="R1177" s="179"/>
      <c r="S1177" s="179"/>
      <c r="T1177" s="179"/>
      <c r="U1177" s="179"/>
      <c r="V1177" s="179"/>
      <c r="W1177" s="179"/>
      <c r="X1177" s="179"/>
      <c r="Y1177" s="179"/>
      <c r="Z1177" s="179"/>
      <c r="AA1177" s="222"/>
      <c r="AB1177" s="222"/>
      <c r="AC1177" s="222"/>
      <c r="AD1177" s="179"/>
      <c r="AE1177" s="179"/>
      <c r="AF1177" s="179"/>
      <c r="AG1177" s="179"/>
      <c r="AH1177" s="179"/>
      <c r="AI1177" s="179"/>
      <c r="AJ1177" s="179"/>
    </row>
    <row r="1178" spans="2:36" x14ac:dyDescent="0.3">
      <c r="B1178" s="224">
        <v>125500</v>
      </c>
      <c r="C1178" s="209">
        <v>42737</v>
      </c>
      <c r="D1178" s="206">
        <f t="shared" si="103"/>
        <v>0.34053386454183265</v>
      </c>
      <c r="E1178" s="208">
        <f t="shared" si="104"/>
        <v>0.42</v>
      </c>
      <c r="F1178" s="207">
        <v>2350.5300000000002</v>
      </c>
      <c r="G1178" s="207">
        <v>3418.96</v>
      </c>
      <c r="H1178" s="207">
        <v>3846.33</v>
      </c>
      <c r="I1178" s="214">
        <v>32764</v>
      </c>
      <c r="J1178" s="211">
        <f t="shared" si="100"/>
        <v>0.26106772908366532</v>
      </c>
      <c r="K1178" s="212">
        <f t="shared" si="101"/>
        <v>0.42</v>
      </c>
      <c r="L1178" s="214">
        <v>0</v>
      </c>
      <c r="M1178" s="213">
        <v>2621.12</v>
      </c>
      <c r="N1178" s="213">
        <v>2948.76</v>
      </c>
      <c r="O1178" s="242">
        <f t="shared" si="102"/>
        <v>0.48090000000000599</v>
      </c>
      <c r="P1178" s="242"/>
      <c r="Q1178" s="179"/>
      <c r="R1178" s="179"/>
      <c r="S1178" s="179"/>
      <c r="T1178" s="179"/>
      <c r="U1178" s="179"/>
      <c r="V1178" s="179"/>
      <c r="W1178" s="179"/>
      <c r="X1178" s="179"/>
      <c r="Y1178" s="179"/>
      <c r="Z1178" s="179"/>
      <c r="AA1178" s="222"/>
      <c r="AB1178" s="222"/>
      <c r="AC1178" s="222"/>
      <c r="AD1178" s="179"/>
      <c r="AE1178" s="179"/>
      <c r="AF1178" s="179"/>
      <c r="AG1178" s="179"/>
      <c r="AH1178" s="179"/>
      <c r="AI1178" s="179"/>
      <c r="AJ1178" s="179"/>
    </row>
    <row r="1179" spans="2:36" x14ac:dyDescent="0.3">
      <c r="B1179" s="224">
        <v>125600</v>
      </c>
      <c r="C1179" s="209">
        <v>42779</v>
      </c>
      <c r="D1179" s="206">
        <f t="shared" si="103"/>
        <v>0.3405971337579618</v>
      </c>
      <c r="E1179" s="208">
        <f t="shared" si="104"/>
        <v>0.42</v>
      </c>
      <c r="F1179" s="207">
        <v>2352.84</v>
      </c>
      <c r="G1179" s="207">
        <v>3422.32</v>
      </c>
      <c r="H1179" s="207">
        <v>3850.11</v>
      </c>
      <c r="I1179" s="214">
        <v>32806</v>
      </c>
      <c r="J1179" s="211">
        <f t="shared" si="100"/>
        <v>0.26119426751592356</v>
      </c>
      <c r="K1179" s="212">
        <f t="shared" si="101"/>
        <v>0.42</v>
      </c>
      <c r="L1179" s="214">
        <v>0</v>
      </c>
      <c r="M1179" s="213">
        <v>2624.48</v>
      </c>
      <c r="N1179" s="213">
        <v>2952.54</v>
      </c>
      <c r="O1179" s="242">
        <f t="shared" si="102"/>
        <v>0.48089999999996963</v>
      </c>
      <c r="P1179" s="242"/>
      <c r="Q1179" s="179"/>
      <c r="R1179" s="179"/>
      <c r="S1179" s="179"/>
      <c r="T1179" s="179"/>
      <c r="U1179" s="179"/>
      <c r="V1179" s="179"/>
      <c r="W1179" s="179"/>
      <c r="X1179" s="179"/>
      <c r="Y1179" s="179"/>
      <c r="Z1179" s="179"/>
      <c r="AA1179" s="222"/>
      <c r="AB1179" s="222"/>
      <c r="AC1179" s="222"/>
      <c r="AD1179" s="179"/>
      <c r="AE1179" s="179"/>
      <c r="AF1179" s="179"/>
      <c r="AG1179" s="179"/>
      <c r="AH1179" s="179"/>
      <c r="AI1179" s="179"/>
      <c r="AJ1179" s="179"/>
    </row>
    <row r="1180" spans="2:36" x14ac:dyDescent="0.3">
      <c r="B1180" s="224">
        <v>125700</v>
      </c>
      <c r="C1180" s="209">
        <v>42821</v>
      </c>
      <c r="D1180" s="206">
        <f t="shared" si="103"/>
        <v>0.34066030230708033</v>
      </c>
      <c r="E1180" s="208">
        <f t="shared" si="104"/>
        <v>0.42</v>
      </c>
      <c r="F1180" s="207">
        <v>2355.15</v>
      </c>
      <c r="G1180" s="207">
        <v>3425.68</v>
      </c>
      <c r="H1180" s="207">
        <v>3853.89</v>
      </c>
      <c r="I1180" s="214">
        <v>32848</v>
      </c>
      <c r="J1180" s="211">
        <f t="shared" si="100"/>
        <v>0.26132060461416068</v>
      </c>
      <c r="K1180" s="212">
        <f t="shared" si="101"/>
        <v>0.42</v>
      </c>
      <c r="L1180" s="214">
        <v>0</v>
      </c>
      <c r="M1180" s="213">
        <v>2627.84</v>
      </c>
      <c r="N1180" s="213">
        <v>2956.32</v>
      </c>
      <c r="O1180" s="242">
        <f t="shared" si="102"/>
        <v>0.48090000000000599</v>
      </c>
      <c r="P1180" s="242"/>
      <c r="Q1180" s="179"/>
      <c r="R1180" s="179"/>
      <c r="S1180" s="179"/>
      <c r="T1180" s="179"/>
      <c r="U1180" s="179"/>
      <c r="V1180" s="179"/>
      <c r="W1180" s="179"/>
      <c r="X1180" s="179"/>
      <c r="Y1180" s="179"/>
      <c r="Z1180" s="179"/>
      <c r="AA1180" s="222"/>
      <c r="AB1180" s="222"/>
      <c r="AC1180" s="222"/>
      <c r="AD1180" s="179"/>
      <c r="AE1180" s="179"/>
      <c r="AF1180" s="179"/>
      <c r="AG1180" s="179"/>
      <c r="AH1180" s="179"/>
      <c r="AI1180" s="179"/>
      <c r="AJ1180" s="179"/>
    </row>
    <row r="1181" spans="2:36" x14ac:dyDescent="0.3">
      <c r="B1181" s="224">
        <v>125800</v>
      </c>
      <c r="C1181" s="209">
        <v>42863</v>
      </c>
      <c r="D1181" s="206">
        <f t="shared" si="103"/>
        <v>0.34072337042925277</v>
      </c>
      <c r="E1181" s="208">
        <f t="shared" si="104"/>
        <v>0.42</v>
      </c>
      <c r="F1181" s="207">
        <v>2357.46</v>
      </c>
      <c r="G1181" s="207">
        <v>3429.04</v>
      </c>
      <c r="H1181" s="207">
        <v>3857.67</v>
      </c>
      <c r="I1181" s="214">
        <v>32890</v>
      </c>
      <c r="J1181" s="211">
        <f t="shared" si="100"/>
        <v>0.26144674085850556</v>
      </c>
      <c r="K1181" s="212">
        <f t="shared" si="101"/>
        <v>0.42</v>
      </c>
      <c r="L1181" s="214">
        <v>0</v>
      </c>
      <c r="M1181" s="213">
        <v>2631.2</v>
      </c>
      <c r="N1181" s="213">
        <v>2960.1</v>
      </c>
      <c r="O1181" s="242">
        <f t="shared" si="102"/>
        <v>0.48089999999997418</v>
      </c>
      <c r="P1181" s="242"/>
      <c r="Q1181" s="179"/>
      <c r="R1181" s="179"/>
      <c r="S1181" s="179"/>
      <c r="T1181" s="179"/>
      <c r="U1181" s="179"/>
      <c r="V1181" s="179"/>
      <c r="W1181" s="179"/>
      <c r="X1181" s="179"/>
      <c r="Y1181" s="179"/>
      <c r="Z1181" s="179"/>
      <c r="AA1181" s="222"/>
      <c r="AB1181" s="222"/>
      <c r="AC1181" s="222"/>
      <c r="AD1181" s="179"/>
      <c r="AE1181" s="179"/>
      <c r="AF1181" s="179"/>
      <c r="AG1181" s="179"/>
      <c r="AH1181" s="179"/>
      <c r="AI1181" s="179"/>
      <c r="AJ1181" s="179"/>
    </row>
    <row r="1182" spans="2:36" x14ac:dyDescent="0.3">
      <c r="B1182" s="224">
        <v>125900</v>
      </c>
      <c r="C1182" s="209">
        <v>42905</v>
      </c>
      <c r="D1182" s="206">
        <f t="shared" si="103"/>
        <v>0.34078633836378081</v>
      </c>
      <c r="E1182" s="208">
        <f t="shared" si="104"/>
        <v>0.42</v>
      </c>
      <c r="F1182" s="207">
        <v>2359.77</v>
      </c>
      <c r="G1182" s="207">
        <v>3432.4</v>
      </c>
      <c r="H1182" s="207">
        <v>3861.45</v>
      </c>
      <c r="I1182" s="214">
        <v>32932</v>
      </c>
      <c r="J1182" s="211">
        <f t="shared" si="100"/>
        <v>0.26157267672756157</v>
      </c>
      <c r="K1182" s="212">
        <f t="shared" si="101"/>
        <v>0.42</v>
      </c>
      <c r="L1182" s="214">
        <v>0</v>
      </c>
      <c r="M1182" s="213">
        <v>2634.56</v>
      </c>
      <c r="N1182" s="213">
        <v>2963.88</v>
      </c>
      <c r="O1182" s="242">
        <f t="shared" si="102"/>
        <v>0.48089999999993777</v>
      </c>
      <c r="P1182" s="242"/>
      <c r="Q1182" s="179"/>
      <c r="R1182" s="179"/>
      <c r="S1182" s="179"/>
      <c r="T1182" s="179"/>
      <c r="U1182" s="179"/>
      <c r="V1182" s="179"/>
      <c r="W1182" s="179"/>
      <c r="X1182" s="179"/>
      <c r="Y1182" s="179"/>
      <c r="Z1182" s="179"/>
      <c r="AA1182" s="222"/>
      <c r="AB1182" s="222"/>
      <c r="AC1182" s="222"/>
      <c r="AD1182" s="179"/>
      <c r="AE1182" s="179"/>
      <c r="AF1182" s="179"/>
      <c r="AG1182" s="179"/>
      <c r="AH1182" s="179"/>
      <c r="AI1182" s="179"/>
      <c r="AJ1182" s="179"/>
    </row>
    <row r="1183" spans="2:36" x14ac:dyDescent="0.3">
      <c r="B1183" s="224">
        <v>126000</v>
      </c>
      <c r="C1183" s="209">
        <v>42947</v>
      </c>
      <c r="D1183" s="206">
        <f t="shared" si="103"/>
        <v>0.34084920634920635</v>
      </c>
      <c r="E1183" s="208">
        <f t="shared" si="104"/>
        <v>0.42</v>
      </c>
      <c r="F1183" s="207">
        <v>2362.08</v>
      </c>
      <c r="G1183" s="207">
        <v>3435.76</v>
      </c>
      <c r="H1183" s="207">
        <v>3865.23</v>
      </c>
      <c r="I1183" s="214">
        <v>32974</v>
      </c>
      <c r="J1183" s="211">
        <f t="shared" si="100"/>
        <v>0.26169841269841271</v>
      </c>
      <c r="K1183" s="212">
        <f t="shared" si="101"/>
        <v>0.42</v>
      </c>
      <c r="L1183" s="214">
        <v>0</v>
      </c>
      <c r="M1183" s="213">
        <v>2637.92</v>
      </c>
      <c r="N1183" s="213">
        <v>2967.66</v>
      </c>
      <c r="O1183" s="242">
        <f t="shared" si="102"/>
        <v>0.48090000000005145</v>
      </c>
      <c r="P1183" s="242"/>
      <c r="Q1183" s="179"/>
      <c r="R1183" s="179"/>
      <c r="S1183" s="179"/>
      <c r="T1183" s="179"/>
      <c r="U1183" s="179"/>
      <c r="V1183" s="179"/>
      <c r="W1183" s="179"/>
      <c r="X1183" s="179"/>
      <c r="Y1183" s="179"/>
      <c r="Z1183" s="179"/>
      <c r="AA1183" s="222"/>
      <c r="AB1183" s="222"/>
      <c r="AC1183" s="222"/>
      <c r="AD1183" s="179"/>
      <c r="AE1183" s="179"/>
      <c r="AF1183" s="179"/>
      <c r="AG1183" s="179"/>
      <c r="AH1183" s="179"/>
      <c r="AI1183" s="179"/>
      <c r="AJ1183" s="179"/>
    </row>
    <row r="1184" spans="2:36" x14ac:dyDescent="0.3">
      <c r="B1184" s="224">
        <v>126100</v>
      </c>
      <c r="C1184" s="209">
        <v>42989</v>
      </c>
      <c r="D1184" s="206">
        <f t="shared" si="103"/>
        <v>0.34091197462331485</v>
      </c>
      <c r="E1184" s="208">
        <f t="shared" si="104"/>
        <v>0.42</v>
      </c>
      <c r="F1184" s="207">
        <v>2364.39</v>
      </c>
      <c r="G1184" s="207">
        <v>3439.12</v>
      </c>
      <c r="H1184" s="207">
        <v>3869.01</v>
      </c>
      <c r="I1184" s="214">
        <v>33016</v>
      </c>
      <c r="J1184" s="211">
        <f t="shared" si="100"/>
        <v>0.26182394924662966</v>
      </c>
      <c r="K1184" s="212">
        <f t="shared" si="101"/>
        <v>0.42</v>
      </c>
      <c r="L1184" s="214">
        <v>0</v>
      </c>
      <c r="M1184" s="213">
        <v>2641.28</v>
      </c>
      <c r="N1184" s="213">
        <v>2971.44</v>
      </c>
      <c r="O1184" s="242">
        <f t="shared" si="102"/>
        <v>0.48090000000001509</v>
      </c>
      <c r="P1184" s="242"/>
      <c r="Q1184" s="179"/>
      <c r="R1184" s="179"/>
      <c r="S1184" s="179"/>
      <c r="T1184" s="179"/>
      <c r="U1184" s="179"/>
      <c r="V1184" s="179"/>
      <c r="W1184" s="179"/>
      <c r="X1184" s="179"/>
      <c r="Y1184" s="179"/>
      <c r="Z1184" s="179"/>
      <c r="AA1184" s="222"/>
      <c r="AB1184" s="222"/>
      <c r="AC1184" s="222"/>
      <c r="AD1184" s="179"/>
      <c r="AE1184" s="179"/>
      <c r="AF1184" s="179"/>
      <c r="AG1184" s="179"/>
      <c r="AH1184" s="179"/>
      <c r="AI1184" s="179"/>
      <c r="AJ1184" s="179"/>
    </row>
    <row r="1185" spans="2:36" x14ac:dyDescent="0.3">
      <c r="B1185" s="224">
        <v>126200</v>
      </c>
      <c r="C1185" s="209">
        <v>43031</v>
      </c>
      <c r="D1185" s="206">
        <f t="shared" si="103"/>
        <v>0.34097464342313788</v>
      </c>
      <c r="E1185" s="208">
        <f t="shared" si="104"/>
        <v>0.42</v>
      </c>
      <c r="F1185" s="207">
        <v>2366.6999999999998</v>
      </c>
      <c r="G1185" s="207">
        <v>3442.48</v>
      </c>
      <c r="H1185" s="207">
        <v>3872.79</v>
      </c>
      <c r="I1185" s="214">
        <v>33058</v>
      </c>
      <c r="J1185" s="211">
        <f t="shared" si="100"/>
        <v>0.26194928684627578</v>
      </c>
      <c r="K1185" s="212">
        <f t="shared" si="101"/>
        <v>0.42</v>
      </c>
      <c r="L1185" s="214">
        <v>0</v>
      </c>
      <c r="M1185" s="213">
        <v>2644.64</v>
      </c>
      <c r="N1185" s="213">
        <v>2975.22</v>
      </c>
      <c r="O1185" s="242">
        <f t="shared" si="102"/>
        <v>0.48089999999997873</v>
      </c>
      <c r="P1185" s="242"/>
      <c r="Q1185" s="179"/>
      <c r="R1185" s="179"/>
      <c r="S1185" s="179"/>
      <c r="T1185" s="179"/>
      <c r="U1185" s="179"/>
      <c r="V1185" s="179"/>
      <c r="W1185" s="179"/>
      <c r="X1185" s="179"/>
      <c r="Y1185" s="179"/>
      <c r="Z1185" s="179"/>
      <c r="AA1185" s="222"/>
      <c r="AB1185" s="222"/>
      <c r="AC1185" s="222"/>
      <c r="AD1185" s="179"/>
      <c r="AE1185" s="179"/>
      <c r="AF1185" s="179"/>
      <c r="AG1185" s="179"/>
      <c r="AH1185" s="179"/>
      <c r="AI1185" s="179"/>
      <c r="AJ1185" s="179"/>
    </row>
    <row r="1186" spans="2:36" x14ac:dyDescent="0.3">
      <c r="B1186" s="224">
        <v>126300</v>
      </c>
      <c r="C1186" s="209">
        <v>43073</v>
      </c>
      <c r="D1186" s="206">
        <f t="shared" si="103"/>
        <v>0.34103721298495643</v>
      </c>
      <c r="E1186" s="208">
        <f t="shared" si="104"/>
        <v>0.42</v>
      </c>
      <c r="F1186" s="207">
        <v>2369.0100000000002</v>
      </c>
      <c r="G1186" s="207">
        <v>3445.84</v>
      </c>
      <c r="H1186" s="207">
        <v>3876.57</v>
      </c>
      <c r="I1186" s="214">
        <v>33100</v>
      </c>
      <c r="J1186" s="211">
        <f t="shared" si="100"/>
        <v>0.26207442596991293</v>
      </c>
      <c r="K1186" s="212">
        <f t="shared" si="101"/>
        <v>0.42</v>
      </c>
      <c r="L1186" s="214">
        <v>0</v>
      </c>
      <c r="M1186" s="213">
        <v>2648</v>
      </c>
      <c r="N1186" s="213">
        <v>2979</v>
      </c>
      <c r="O1186" s="242">
        <f t="shared" si="102"/>
        <v>0.48090000000001965</v>
      </c>
      <c r="P1186" s="242"/>
      <c r="Q1186" s="179"/>
      <c r="R1186" s="179"/>
      <c r="S1186" s="179"/>
      <c r="T1186" s="179"/>
      <c r="U1186" s="179"/>
      <c r="V1186" s="179"/>
      <c r="W1186" s="179"/>
      <c r="X1186" s="179"/>
      <c r="Y1186" s="179"/>
      <c r="Z1186" s="179"/>
      <c r="AA1186" s="222"/>
      <c r="AB1186" s="222"/>
      <c r="AC1186" s="222"/>
      <c r="AD1186" s="179"/>
      <c r="AE1186" s="179"/>
      <c r="AF1186" s="179"/>
      <c r="AG1186" s="179"/>
      <c r="AH1186" s="179"/>
      <c r="AI1186" s="179"/>
      <c r="AJ1186" s="179"/>
    </row>
    <row r="1187" spans="2:36" x14ac:dyDescent="0.3">
      <c r="B1187" s="224">
        <v>126400</v>
      </c>
      <c r="C1187" s="209">
        <v>43115</v>
      </c>
      <c r="D1187" s="206">
        <f t="shared" si="103"/>
        <v>0.34109968354430381</v>
      </c>
      <c r="E1187" s="208">
        <f t="shared" si="104"/>
        <v>0.42</v>
      </c>
      <c r="F1187" s="207">
        <v>2371.3200000000002</v>
      </c>
      <c r="G1187" s="207">
        <v>3449.2</v>
      </c>
      <c r="H1187" s="207">
        <v>3880.35</v>
      </c>
      <c r="I1187" s="214">
        <v>33142</v>
      </c>
      <c r="J1187" s="211">
        <f t="shared" si="100"/>
        <v>0.26219936708860758</v>
      </c>
      <c r="K1187" s="212">
        <f t="shared" si="101"/>
        <v>0.42</v>
      </c>
      <c r="L1187" s="214">
        <v>0</v>
      </c>
      <c r="M1187" s="213">
        <v>2651.36</v>
      </c>
      <c r="N1187" s="213">
        <v>2982.78</v>
      </c>
      <c r="O1187" s="242">
        <f t="shared" si="102"/>
        <v>0.48089999999997873</v>
      </c>
      <c r="P1187" s="242"/>
      <c r="Q1187" s="179"/>
      <c r="R1187" s="179"/>
      <c r="S1187" s="179"/>
      <c r="T1187" s="179"/>
      <c r="U1187" s="179"/>
      <c r="V1187" s="179"/>
      <c r="W1187" s="179"/>
      <c r="X1187" s="179"/>
      <c r="Y1187" s="179"/>
      <c r="Z1187" s="179"/>
      <c r="AA1187" s="222"/>
      <c r="AB1187" s="222"/>
      <c r="AC1187" s="222"/>
      <c r="AD1187" s="179"/>
      <c r="AE1187" s="179"/>
      <c r="AF1187" s="179"/>
      <c r="AG1187" s="179"/>
      <c r="AH1187" s="179"/>
      <c r="AI1187" s="179"/>
      <c r="AJ1187" s="179"/>
    </row>
    <row r="1188" spans="2:36" x14ac:dyDescent="0.3">
      <c r="B1188" s="224">
        <v>126500</v>
      </c>
      <c r="C1188" s="209">
        <v>43157</v>
      </c>
      <c r="D1188" s="206">
        <f t="shared" si="103"/>
        <v>0.34116205533596838</v>
      </c>
      <c r="E1188" s="208">
        <f t="shared" si="104"/>
        <v>0.42</v>
      </c>
      <c r="F1188" s="207">
        <v>2373.63</v>
      </c>
      <c r="G1188" s="207">
        <v>3452.56</v>
      </c>
      <c r="H1188" s="207">
        <v>3884.13</v>
      </c>
      <c r="I1188" s="214">
        <v>33184</v>
      </c>
      <c r="J1188" s="211">
        <f t="shared" si="100"/>
        <v>0.26232411067193678</v>
      </c>
      <c r="K1188" s="212">
        <f t="shared" si="101"/>
        <v>0.42</v>
      </c>
      <c r="L1188" s="214">
        <v>0</v>
      </c>
      <c r="M1188" s="213">
        <v>2654.72</v>
      </c>
      <c r="N1188" s="213">
        <v>2986.56</v>
      </c>
      <c r="O1188" s="242">
        <f t="shared" si="102"/>
        <v>0.48089999999994687</v>
      </c>
      <c r="P1188" s="242"/>
      <c r="Q1188" s="179"/>
      <c r="R1188" s="179"/>
      <c r="S1188" s="179"/>
      <c r="T1188" s="179"/>
      <c r="U1188" s="179"/>
      <c r="V1188" s="179"/>
      <c r="W1188" s="179"/>
      <c r="X1188" s="179"/>
      <c r="Y1188" s="179"/>
      <c r="Z1188" s="179"/>
      <c r="AA1188" s="222"/>
      <c r="AB1188" s="222"/>
      <c r="AC1188" s="222"/>
      <c r="AD1188" s="179"/>
      <c r="AE1188" s="179"/>
      <c r="AF1188" s="179"/>
      <c r="AG1188" s="179"/>
      <c r="AH1188" s="179"/>
      <c r="AI1188" s="179"/>
      <c r="AJ1188" s="179"/>
    </row>
    <row r="1189" spans="2:36" x14ac:dyDescent="0.3">
      <c r="B1189" s="224">
        <v>126600</v>
      </c>
      <c r="C1189" s="209">
        <v>43199</v>
      </c>
      <c r="D1189" s="206">
        <f t="shared" si="103"/>
        <v>0.34122432859399682</v>
      </c>
      <c r="E1189" s="208">
        <f t="shared" si="104"/>
        <v>0.42</v>
      </c>
      <c r="F1189" s="207">
        <v>2375.94</v>
      </c>
      <c r="G1189" s="207">
        <v>3455.92</v>
      </c>
      <c r="H1189" s="207">
        <v>3887.91</v>
      </c>
      <c r="I1189" s="214">
        <v>33226</v>
      </c>
      <c r="J1189" s="211">
        <f t="shared" si="100"/>
        <v>0.26244865718799371</v>
      </c>
      <c r="K1189" s="212">
        <f t="shared" si="101"/>
        <v>0.42</v>
      </c>
      <c r="L1189" s="214">
        <v>0</v>
      </c>
      <c r="M1189" s="213">
        <v>2658.08</v>
      </c>
      <c r="N1189" s="213">
        <v>2990.34</v>
      </c>
      <c r="O1189" s="242">
        <f t="shared" si="102"/>
        <v>0.480900000000056</v>
      </c>
      <c r="P1189" s="242"/>
      <c r="Q1189" s="179"/>
      <c r="R1189" s="179"/>
      <c r="S1189" s="179"/>
      <c r="T1189" s="179"/>
      <c r="U1189" s="179"/>
      <c r="V1189" s="179"/>
      <c r="W1189" s="179"/>
      <c r="X1189" s="179"/>
      <c r="Y1189" s="179"/>
      <c r="Z1189" s="179"/>
      <c r="AA1189" s="222"/>
      <c r="AB1189" s="222"/>
      <c r="AC1189" s="222"/>
      <c r="AD1189" s="179"/>
      <c r="AE1189" s="179"/>
      <c r="AF1189" s="179"/>
      <c r="AG1189" s="179"/>
      <c r="AH1189" s="179"/>
      <c r="AI1189" s="179"/>
      <c r="AJ1189" s="179"/>
    </row>
    <row r="1190" spans="2:36" x14ac:dyDescent="0.3">
      <c r="B1190" s="224">
        <v>126700</v>
      </c>
      <c r="C1190" s="209">
        <v>43241</v>
      </c>
      <c r="D1190" s="206">
        <f t="shared" si="103"/>
        <v>0.34128650355169693</v>
      </c>
      <c r="E1190" s="208">
        <f t="shared" si="104"/>
        <v>0.42</v>
      </c>
      <c r="F1190" s="207">
        <v>2378.25</v>
      </c>
      <c r="G1190" s="207">
        <v>3459.28</v>
      </c>
      <c r="H1190" s="207">
        <v>3891.69</v>
      </c>
      <c r="I1190" s="214">
        <v>33268</v>
      </c>
      <c r="J1190" s="211">
        <f t="shared" si="100"/>
        <v>0.26257300710339382</v>
      </c>
      <c r="K1190" s="212">
        <f t="shared" si="101"/>
        <v>0.42</v>
      </c>
      <c r="L1190" s="214">
        <v>0</v>
      </c>
      <c r="M1190" s="213">
        <v>2661.44</v>
      </c>
      <c r="N1190" s="213">
        <v>2994.12</v>
      </c>
      <c r="O1190" s="242">
        <f t="shared" si="102"/>
        <v>0.4809000000000242</v>
      </c>
      <c r="P1190" s="242"/>
      <c r="Q1190" s="179"/>
      <c r="R1190" s="179"/>
      <c r="S1190" s="179"/>
      <c r="T1190" s="179"/>
      <c r="U1190" s="179"/>
      <c r="V1190" s="179"/>
      <c r="W1190" s="179"/>
      <c r="X1190" s="179"/>
      <c r="Y1190" s="179"/>
      <c r="Z1190" s="179"/>
      <c r="AA1190" s="222"/>
      <c r="AB1190" s="222"/>
      <c r="AC1190" s="222"/>
      <c r="AD1190" s="179"/>
      <c r="AE1190" s="179"/>
      <c r="AF1190" s="179"/>
      <c r="AG1190" s="179"/>
      <c r="AH1190" s="179"/>
      <c r="AI1190" s="179"/>
      <c r="AJ1190" s="179"/>
    </row>
    <row r="1191" spans="2:36" x14ac:dyDescent="0.3">
      <c r="B1191" s="224">
        <v>126800</v>
      </c>
      <c r="C1191" s="209">
        <v>43283</v>
      </c>
      <c r="D1191" s="206">
        <f t="shared" si="103"/>
        <v>0.3413485804416404</v>
      </c>
      <c r="E1191" s="208">
        <f t="shared" si="104"/>
        <v>0.42</v>
      </c>
      <c r="F1191" s="207">
        <v>2380.56</v>
      </c>
      <c r="G1191" s="207">
        <v>3462.64</v>
      </c>
      <c r="H1191" s="207">
        <v>3895.47</v>
      </c>
      <c r="I1191" s="214">
        <v>33310</v>
      </c>
      <c r="J1191" s="211">
        <f t="shared" si="100"/>
        <v>0.26269716088328077</v>
      </c>
      <c r="K1191" s="212">
        <f t="shared" si="101"/>
        <v>0.42</v>
      </c>
      <c r="L1191" s="214">
        <v>0</v>
      </c>
      <c r="M1191" s="213">
        <v>2664.8</v>
      </c>
      <c r="N1191" s="213">
        <v>2997.9</v>
      </c>
      <c r="O1191" s="242">
        <f t="shared" si="102"/>
        <v>0.48089999999998784</v>
      </c>
      <c r="P1191" s="242"/>
      <c r="Q1191" s="179"/>
      <c r="R1191" s="179"/>
      <c r="S1191" s="179"/>
      <c r="T1191" s="179"/>
      <c r="U1191" s="179"/>
      <c r="V1191" s="179"/>
      <c r="W1191" s="179"/>
      <c r="X1191" s="179"/>
      <c r="Y1191" s="179"/>
      <c r="Z1191" s="179"/>
      <c r="AA1191" s="222"/>
      <c r="AB1191" s="222"/>
      <c r="AC1191" s="222"/>
      <c r="AD1191" s="179"/>
      <c r="AE1191" s="179"/>
      <c r="AF1191" s="179"/>
      <c r="AG1191" s="179"/>
      <c r="AH1191" s="179"/>
      <c r="AI1191" s="179"/>
      <c r="AJ1191" s="179"/>
    </row>
    <row r="1192" spans="2:36" x14ac:dyDescent="0.3">
      <c r="B1192" s="224">
        <v>126900</v>
      </c>
      <c r="C1192" s="209">
        <v>43325</v>
      </c>
      <c r="D1192" s="206">
        <f t="shared" si="103"/>
        <v>0.3414105594956659</v>
      </c>
      <c r="E1192" s="208">
        <f t="shared" si="104"/>
        <v>0.42</v>
      </c>
      <c r="F1192" s="207">
        <v>2382.87</v>
      </c>
      <c r="G1192" s="207">
        <v>3466</v>
      </c>
      <c r="H1192" s="207">
        <v>3899.25</v>
      </c>
      <c r="I1192" s="214">
        <v>33352</v>
      </c>
      <c r="J1192" s="211">
        <f t="shared" si="100"/>
        <v>0.26282111899133176</v>
      </c>
      <c r="K1192" s="212">
        <f t="shared" si="101"/>
        <v>0.42</v>
      </c>
      <c r="L1192" s="214">
        <v>0</v>
      </c>
      <c r="M1192" s="213">
        <v>2668.16</v>
      </c>
      <c r="N1192" s="213">
        <v>3001.68</v>
      </c>
      <c r="O1192" s="242">
        <f t="shared" si="102"/>
        <v>0.48090000000002875</v>
      </c>
      <c r="P1192" s="242"/>
      <c r="Q1192" s="179"/>
      <c r="R1192" s="179"/>
      <c r="S1192" s="179"/>
      <c r="T1192" s="179"/>
      <c r="U1192" s="179"/>
      <c r="V1192" s="179"/>
      <c r="W1192" s="179"/>
      <c r="X1192" s="179"/>
      <c r="Y1192" s="179"/>
      <c r="Z1192" s="179"/>
      <c r="AA1192" s="222"/>
      <c r="AB1192" s="222"/>
      <c r="AC1192" s="222"/>
      <c r="AD1192" s="179"/>
      <c r="AE1192" s="179"/>
      <c r="AF1192" s="179"/>
      <c r="AG1192" s="179"/>
      <c r="AH1192" s="179"/>
      <c r="AI1192" s="179"/>
      <c r="AJ1192" s="179"/>
    </row>
    <row r="1193" spans="2:36" x14ac:dyDescent="0.3">
      <c r="B1193" s="224">
        <v>127000</v>
      </c>
      <c r="C1193" s="209">
        <v>43367</v>
      </c>
      <c r="D1193" s="206">
        <f t="shared" si="103"/>
        <v>0.34147244094488188</v>
      </c>
      <c r="E1193" s="208">
        <f t="shared" si="104"/>
        <v>0.42</v>
      </c>
      <c r="F1193" s="207">
        <v>2385.1799999999998</v>
      </c>
      <c r="G1193" s="207">
        <v>3469.36</v>
      </c>
      <c r="H1193" s="207">
        <v>3903.03</v>
      </c>
      <c r="I1193" s="214">
        <v>33394</v>
      </c>
      <c r="J1193" s="211">
        <f t="shared" si="100"/>
        <v>0.26294488188976378</v>
      </c>
      <c r="K1193" s="212">
        <f t="shared" si="101"/>
        <v>0.42</v>
      </c>
      <c r="L1193" s="214">
        <v>0</v>
      </c>
      <c r="M1193" s="213">
        <v>2671.52</v>
      </c>
      <c r="N1193" s="213">
        <v>3005.46</v>
      </c>
      <c r="O1193" s="242">
        <f t="shared" si="102"/>
        <v>0.48089999999999233</v>
      </c>
      <c r="P1193" s="242"/>
      <c r="Q1193" s="179"/>
      <c r="R1193" s="179"/>
      <c r="S1193" s="179"/>
      <c r="T1193" s="179"/>
      <c r="U1193" s="179"/>
      <c r="V1193" s="179"/>
      <c r="W1193" s="179"/>
      <c r="X1193" s="179"/>
      <c r="Y1193" s="179"/>
      <c r="Z1193" s="179"/>
      <c r="AA1193" s="222"/>
      <c r="AB1193" s="222"/>
      <c r="AC1193" s="222"/>
      <c r="AD1193" s="179"/>
      <c r="AE1193" s="179"/>
      <c r="AF1193" s="179"/>
      <c r="AG1193" s="179"/>
      <c r="AH1193" s="179"/>
      <c r="AI1193" s="179"/>
      <c r="AJ1193" s="179"/>
    </row>
    <row r="1194" spans="2:36" x14ac:dyDescent="0.3">
      <c r="B1194" s="224">
        <v>127100</v>
      </c>
      <c r="C1194" s="209">
        <v>43409</v>
      </c>
      <c r="D1194" s="206">
        <f t="shared" si="103"/>
        <v>0.34153422501966957</v>
      </c>
      <c r="E1194" s="208">
        <f t="shared" si="104"/>
        <v>0.42</v>
      </c>
      <c r="F1194" s="207">
        <v>2387.4899999999998</v>
      </c>
      <c r="G1194" s="207">
        <v>3472.72</v>
      </c>
      <c r="H1194" s="207">
        <v>3906.81</v>
      </c>
      <c r="I1194" s="214">
        <v>33436</v>
      </c>
      <c r="J1194" s="211">
        <f t="shared" si="100"/>
        <v>0.2630684500393391</v>
      </c>
      <c r="K1194" s="212">
        <f t="shared" si="101"/>
        <v>0.42</v>
      </c>
      <c r="L1194" s="214">
        <v>0</v>
      </c>
      <c r="M1194" s="213">
        <v>2674.88</v>
      </c>
      <c r="N1194" s="213">
        <v>3009.24</v>
      </c>
      <c r="O1194" s="242">
        <f t="shared" si="102"/>
        <v>0.48089999999995597</v>
      </c>
      <c r="P1194" s="242"/>
      <c r="Q1194" s="179"/>
      <c r="R1194" s="179"/>
      <c r="S1194" s="179"/>
      <c r="T1194" s="179"/>
      <c r="U1194" s="179"/>
      <c r="V1194" s="179"/>
      <c r="W1194" s="179"/>
      <c r="X1194" s="179"/>
      <c r="Y1194" s="179"/>
      <c r="Z1194" s="179"/>
      <c r="AA1194" s="222"/>
      <c r="AB1194" s="222"/>
      <c r="AC1194" s="222"/>
      <c r="AD1194" s="179"/>
      <c r="AE1194" s="179"/>
      <c r="AF1194" s="179"/>
      <c r="AG1194" s="179"/>
      <c r="AH1194" s="179"/>
      <c r="AI1194" s="179"/>
      <c r="AJ1194" s="179"/>
    </row>
    <row r="1195" spans="2:36" x14ac:dyDescent="0.3">
      <c r="B1195" s="224">
        <v>127200</v>
      </c>
      <c r="C1195" s="209">
        <v>43451</v>
      </c>
      <c r="D1195" s="206">
        <f t="shared" si="103"/>
        <v>0.34159591194968553</v>
      </c>
      <c r="E1195" s="208">
        <f t="shared" si="104"/>
        <v>0.42</v>
      </c>
      <c r="F1195" s="207">
        <v>2389.8000000000002</v>
      </c>
      <c r="G1195" s="207">
        <v>3476.08</v>
      </c>
      <c r="H1195" s="207">
        <v>3910.59</v>
      </c>
      <c r="I1195" s="214">
        <v>33478</v>
      </c>
      <c r="J1195" s="211">
        <f t="shared" si="100"/>
        <v>0.26319182389937107</v>
      </c>
      <c r="K1195" s="212">
        <f t="shared" si="101"/>
        <v>0.42</v>
      </c>
      <c r="L1195" s="214">
        <v>0</v>
      </c>
      <c r="M1195" s="213">
        <v>2678.24</v>
      </c>
      <c r="N1195" s="213">
        <v>3013.02</v>
      </c>
      <c r="O1195" s="242">
        <f t="shared" si="102"/>
        <v>0.48089999999999689</v>
      </c>
      <c r="P1195" s="242"/>
      <c r="Q1195" s="179"/>
      <c r="R1195" s="179"/>
      <c r="S1195" s="179"/>
      <c r="T1195" s="179"/>
      <c r="U1195" s="179"/>
      <c r="V1195" s="179"/>
      <c r="W1195" s="179"/>
      <c r="X1195" s="179"/>
      <c r="Y1195" s="179"/>
      <c r="Z1195" s="179"/>
      <c r="AA1195" s="222"/>
      <c r="AB1195" s="222"/>
      <c r="AC1195" s="222"/>
      <c r="AD1195" s="179"/>
      <c r="AE1195" s="179"/>
      <c r="AF1195" s="179"/>
      <c r="AG1195" s="179"/>
      <c r="AH1195" s="179"/>
      <c r="AI1195" s="179"/>
      <c r="AJ1195" s="179"/>
    </row>
    <row r="1196" spans="2:36" x14ac:dyDescent="0.3">
      <c r="B1196" s="224">
        <v>127300</v>
      </c>
      <c r="C1196" s="209">
        <v>43493</v>
      </c>
      <c r="D1196" s="206">
        <f t="shared" si="103"/>
        <v>0.34165750196386491</v>
      </c>
      <c r="E1196" s="208">
        <f t="shared" si="104"/>
        <v>0.42</v>
      </c>
      <c r="F1196" s="207">
        <v>2392.11</v>
      </c>
      <c r="G1196" s="207">
        <v>3479.44</v>
      </c>
      <c r="H1196" s="207">
        <v>3914.37</v>
      </c>
      <c r="I1196" s="214">
        <v>33520</v>
      </c>
      <c r="J1196" s="211">
        <f t="shared" si="100"/>
        <v>0.26331500392772977</v>
      </c>
      <c r="K1196" s="212">
        <f t="shared" si="101"/>
        <v>0.42</v>
      </c>
      <c r="L1196" s="214">
        <v>0</v>
      </c>
      <c r="M1196" s="213">
        <v>2681.6</v>
      </c>
      <c r="N1196" s="213">
        <v>3016.8</v>
      </c>
      <c r="O1196" s="242">
        <f t="shared" si="102"/>
        <v>0.48090000000002875</v>
      </c>
      <c r="P1196" s="242"/>
      <c r="Q1196" s="179"/>
      <c r="R1196" s="179"/>
      <c r="S1196" s="179"/>
      <c r="T1196" s="179"/>
      <c r="U1196" s="179"/>
      <c r="V1196" s="179"/>
      <c r="W1196" s="179"/>
      <c r="X1196" s="179"/>
      <c r="Y1196" s="179"/>
      <c r="Z1196" s="179"/>
      <c r="AA1196" s="222"/>
      <c r="AB1196" s="222"/>
      <c r="AC1196" s="222"/>
      <c r="AD1196" s="179"/>
      <c r="AE1196" s="179"/>
      <c r="AF1196" s="179"/>
      <c r="AG1196" s="179"/>
      <c r="AH1196" s="179"/>
      <c r="AI1196" s="179"/>
      <c r="AJ1196" s="179"/>
    </row>
    <row r="1197" spans="2:36" x14ac:dyDescent="0.3">
      <c r="B1197" s="224">
        <v>127400</v>
      </c>
      <c r="C1197" s="209">
        <v>43535</v>
      </c>
      <c r="D1197" s="206">
        <f t="shared" si="103"/>
        <v>0.34171899529042388</v>
      </c>
      <c r="E1197" s="208">
        <f t="shared" si="104"/>
        <v>0.42</v>
      </c>
      <c r="F1197" s="207">
        <v>2394.42</v>
      </c>
      <c r="G1197" s="207">
        <v>3482.8</v>
      </c>
      <c r="H1197" s="207">
        <v>3918.15</v>
      </c>
      <c r="I1197" s="214">
        <v>33562</v>
      </c>
      <c r="J1197" s="211">
        <f t="shared" si="100"/>
        <v>0.26343799058084771</v>
      </c>
      <c r="K1197" s="212">
        <f t="shared" si="101"/>
        <v>0.42</v>
      </c>
      <c r="L1197" s="214">
        <v>0</v>
      </c>
      <c r="M1197" s="213">
        <v>2684.96</v>
      </c>
      <c r="N1197" s="213">
        <v>3020.58</v>
      </c>
      <c r="O1197" s="242">
        <f t="shared" si="102"/>
        <v>0.48089999999999689</v>
      </c>
      <c r="P1197" s="242"/>
      <c r="Q1197" s="179"/>
      <c r="R1197" s="179"/>
      <c r="S1197" s="179"/>
      <c r="T1197" s="179"/>
      <c r="U1197" s="179"/>
      <c r="V1197" s="179"/>
      <c r="W1197" s="179"/>
      <c r="X1197" s="179"/>
      <c r="Y1197" s="179"/>
      <c r="Z1197" s="179"/>
      <c r="AA1197" s="222"/>
      <c r="AB1197" s="222"/>
      <c r="AC1197" s="222"/>
      <c r="AD1197" s="179"/>
      <c r="AE1197" s="179"/>
      <c r="AF1197" s="179"/>
      <c r="AG1197" s="179"/>
      <c r="AH1197" s="179"/>
      <c r="AI1197" s="179"/>
      <c r="AJ1197" s="179"/>
    </row>
    <row r="1198" spans="2:36" x14ac:dyDescent="0.3">
      <c r="B1198" s="224">
        <v>127500</v>
      </c>
      <c r="C1198" s="209">
        <v>43577</v>
      </c>
      <c r="D1198" s="206">
        <f t="shared" si="103"/>
        <v>0.34178039215686273</v>
      </c>
      <c r="E1198" s="208">
        <f t="shared" si="104"/>
        <v>0.42</v>
      </c>
      <c r="F1198" s="207">
        <v>2396.73</v>
      </c>
      <c r="G1198" s="207">
        <v>3486.16</v>
      </c>
      <c r="H1198" s="207">
        <v>3921.93</v>
      </c>
      <c r="I1198" s="214">
        <v>33604</v>
      </c>
      <c r="J1198" s="211">
        <f t="shared" si="100"/>
        <v>0.26356078431372548</v>
      </c>
      <c r="K1198" s="212">
        <f t="shared" si="101"/>
        <v>0.42</v>
      </c>
      <c r="L1198" s="214">
        <v>0</v>
      </c>
      <c r="M1198" s="213">
        <v>2688.32</v>
      </c>
      <c r="N1198" s="213">
        <v>3024.36</v>
      </c>
      <c r="O1198" s="242">
        <f t="shared" si="102"/>
        <v>0.4809000000000333</v>
      </c>
      <c r="P1198" s="242"/>
      <c r="Q1198" s="179"/>
      <c r="R1198" s="179"/>
      <c r="S1198" s="179"/>
      <c r="T1198" s="179"/>
      <c r="U1198" s="179"/>
      <c r="V1198" s="179"/>
      <c r="W1198" s="179"/>
      <c r="X1198" s="179"/>
      <c r="Y1198" s="179"/>
      <c r="Z1198" s="179"/>
      <c r="AA1198" s="222"/>
      <c r="AB1198" s="222"/>
      <c r="AC1198" s="222"/>
      <c r="AD1198" s="179"/>
      <c r="AE1198" s="179"/>
      <c r="AF1198" s="179"/>
      <c r="AG1198" s="179"/>
      <c r="AH1198" s="179"/>
      <c r="AI1198" s="179"/>
      <c r="AJ1198" s="179"/>
    </row>
    <row r="1199" spans="2:36" x14ac:dyDescent="0.3">
      <c r="B1199" s="224">
        <v>127600</v>
      </c>
      <c r="C1199" s="209">
        <v>43619</v>
      </c>
      <c r="D1199" s="206">
        <f t="shared" si="103"/>
        <v>0.34184169278996868</v>
      </c>
      <c r="E1199" s="208">
        <f t="shared" si="104"/>
        <v>0.42</v>
      </c>
      <c r="F1199" s="207">
        <v>2399.04</v>
      </c>
      <c r="G1199" s="207">
        <v>3489.52</v>
      </c>
      <c r="H1199" s="207">
        <v>3925.71</v>
      </c>
      <c r="I1199" s="214">
        <v>33646</v>
      </c>
      <c r="J1199" s="211">
        <f t="shared" si="100"/>
        <v>0.26368338557993731</v>
      </c>
      <c r="K1199" s="212">
        <f t="shared" si="101"/>
        <v>0.42</v>
      </c>
      <c r="L1199" s="214">
        <v>0</v>
      </c>
      <c r="M1199" s="213">
        <v>2691.68</v>
      </c>
      <c r="N1199" s="213">
        <v>3028.14</v>
      </c>
      <c r="O1199" s="242">
        <f t="shared" si="102"/>
        <v>0.48090000000000144</v>
      </c>
      <c r="P1199" s="242"/>
      <c r="Q1199" s="179"/>
      <c r="R1199" s="179"/>
      <c r="S1199" s="179"/>
      <c r="T1199" s="179"/>
      <c r="U1199" s="179"/>
      <c r="V1199" s="179"/>
      <c r="W1199" s="179"/>
      <c r="X1199" s="179"/>
      <c r="Y1199" s="179"/>
      <c r="Z1199" s="179"/>
      <c r="AA1199" s="222"/>
      <c r="AB1199" s="222"/>
      <c r="AC1199" s="222"/>
      <c r="AD1199" s="179"/>
      <c r="AE1199" s="179"/>
      <c r="AF1199" s="179"/>
      <c r="AG1199" s="179"/>
      <c r="AH1199" s="179"/>
      <c r="AI1199" s="179"/>
      <c r="AJ1199" s="179"/>
    </row>
    <row r="1200" spans="2:36" x14ac:dyDescent="0.3">
      <c r="B1200" s="224">
        <v>127700</v>
      </c>
      <c r="C1200" s="209">
        <v>43661</v>
      </c>
      <c r="D1200" s="206">
        <f t="shared" si="103"/>
        <v>0.34190289741581831</v>
      </c>
      <c r="E1200" s="208">
        <f t="shared" si="104"/>
        <v>0.42</v>
      </c>
      <c r="F1200" s="207">
        <v>2401.35</v>
      </c>
      <c r="G1200" s="207">
        <v>3492.88</v>
      </c>
      <c r="H1200" s="207">
        <v>3929.49</v>
      </c>
      <c r="I1200" s="214">
        <v>33688</v>
      </c>
      <c r="J1200" s="211">
        <f t="shared" si="100"/>
        <v>0.26380579483163663</v>
      </c>
      <c r="K1200" s="212">
        <f t="shared" si="101"/>
        <v>0.42</v>
      </c>
      <c r="L1200" s="214">
        <v>0</v>
      </c>
      <c r="M1200" s="213">
        <v>2695.04</v>
      </c>
      <c r="N1200" s="213">
        <v>3031.92</v>
      </c>
      <c r="O1200" s="242">
        <f t="shared" si="102"/>
        <v>0.48089999999996508</v>
      </c>
      <c r="P1200" s="242"/>
      <c r="Q1200" s="179"/>
      <c r="R1200" s="179"/>
      <c r="S1200" s="179"/>
      <c r="T1200" s="179"/>
      <c r="U1200" s="179"/>
      <c r="V1200" s="179"/>
      <c r="W1200" s="179"/>
      <c r="X1200" s="179"/>
      <c r="Y1200" s="179"/>
      <c r="Z1200" s="179"/>
      <c r="AA1200" s="222"/>
      <c r="AB1200" s="222"/>
      <c r="AC1200" s="222"/>
      <c r="AD1200" s="179"/>
      <c r="AE1200" s="179"/>
      <c r="AF1200" s="179"/>
      <c r="AG1200" s="179"/>
      <c r="AH1200" s="179"/>
      <c r="AI1200" s="179"/>
      <c r="AJ1200" s="179"/>
    </row>
    <row r="1201" spans="2:36" x14ac:dyDescent="0.3">
      <c r="B1201" s="224">
        <v>127800</v>
      </c>
      <c r="C1201" s="209">
        <v>43703</v>
      </c>
      <c r="D1201" s="206">
        <f t="shared" si="103"/>
        <v>0.34196400625978091</v>
      </c>
      <c r="E1201" s="208">
        <f t="shared" si="104"/>
        <v>0.42</v>
      </c>
      <c r="F1201" s="207">
        <v>2403.66</v>
      </c>
      <c r="G1201" s="207">
        <v>3496.24</v>
      </c>
      <c r="H1201" s="207">
        <v>3933.27</v>
      </c>
      <c r="I1201" s="214">
        <v>33730</v>
      </c>
      <c r="J1201" s="211">
        <f t="shared" si="100"/>
        <v>0.26392801251956183</v>
      </c>
      <c r="K1201" s="212">
        <f t="shared" si="101"/>
        <v>0.42</v>
      </c>
      <c r="L1201" s="214">
        <v>0</v>
      </c>
      <c r="M1201" s="213">
        <v>2698.4</v>
      </c>
      <c r="N1201" s="213">
        <v>3035.7</v>
      </c>
      <c r="O1201" s="242">
        <f t="shared" si="102"/>
        <v>0.48090000000000599</v>
      </c>
      <c r="P1201" s="242"/>
      <c r="Q1201" s="179"/>
      <c r="R1201" s="179"/>
      <c r="S1201" s="179"/>
      <c r="T1201" s="179"/>
      <c r="U1201" s="179"/>
      <c r="V1201" s="179"/>
      <c r="W1201" s="179"/>
      <c r="X1201" s="179"/>
      <c r="Y1201" s="179"/>
      <c r="Z1201" s="179"/>
      <c r="AA1201" s="222"/>
      <c r="AB1201" s="222"/>
      <c r="AC1201" s="222"/>
      <c r="AD1201" s="179"/>
      <c r="AE1201" s="179"/>
      <c r="AF1201" s="179"/>
      <c r="AG1201" s="179"/>
      <c r="AH1201" s="179"/>
      <c r="AI1201" s="179"/>
      <c r="AJ1201" s="179"/>
    </row>
    <row r="1202" spans="2:36" x14ac:dyDescent="0.3">
      <c r="B1202" s="224">
        <v>127900</v>
      </c>
      <c r="C1202" s="209">
        <v>43745</v>
      </c>
      <c r="D1202" s="206">
        <f t="shared" si="103"/>
        <v>0.3420250195465207</v>
      </c>
      <c r="E1202" s="208">
        <f t="shared" si="104"/>
        <v>0.42</v>
      </c>
      <c r="F1202" s="207">
        <v>2405.9699999999998</v>
      </c>
      <c r="G1202" s="207">
        <v>3499.6</v>
      </c>
      <c r="H1202" s="207">
        <v>3937.05</v>
      </c>
      <c r="I1202" s="214">
        <v>33772</v>
      </c>
      <c r="J1202" s="211">
        <f t="shared" si="100"/>
        <v>0.26405003909304142</v>
      </c>
      <c r="K1202" s="212">
        <f t="shared" si="101"/>
        <v>0.42</v>
      </c>
      <c r="L1202" s="214">
        <v>0</v>
      </c>
      <c r="M1202" s="213">
        <v>2701.76</v>
      </c>
      <c r="N1202" s="213">
        <v>3039.48</v>
      </c>
      <c r="O1202" s="242">
        <f t="shared" si="102"/>
        <v>0.4809000000000424</v>
      </c>
      <c r="P1202" s="242"/>
      <c r="Q1202" s="179"/>
      <c r="R1202" s="179"/>
      <c r="S1202" s="179"/>
      <c r="T1202" s="179"/>
      <c r="U1202" s="179"/>
      <c r="V1202" s="179"/>
      <c r="W1202" s="179"/>
      <c r="X1202" s="179"/>
      <c r="Y1202" s="179"/>
      <c r="Z1202" s="179"/>
      <c r="AA1202" s="222"/>
      <c r="AB1202" s="222"/>
      <c r="AC1202" s="222"/>
      <c r="AD1202" s="179"/>
      <c r="AE1202" s="179"/>
      <c r="AF1202" s="179"/>
      <c r="AG1202" s="179"/>
      <c r="AH1202" s="179"/>
      <c r="AI1202" s="179"/>
      <c r="AJ1202" s="179"/>
    </row>
    <row r="1203" spans="2:36" x14ac:dyDescent="0.3">
      <c r="B1203" s="224">
        <v>128000</v>
      </c>
      <c r="C1203" s="209">
        <v>43787</v>
      </c>
      <c r="D1203" s="206">
        <f t="shared" si="103"/>
        <v>0.34208593749999999</v>
      </c>
      <c r="E1203" s="208">
        <f t="shared" si="104"/>
        <v>0.42</v>
      </c>
      <c r="F1203" s="207">
        <v>2408.2800000000002</v>
      </c>
      <c r="G1203" s="207">
        <v>3502.96</v>
      </c>
      <c r="H1203" s="207">
        <v>3940.83</v>
      </c>
      <c r="I1203" s="214">
        <v>33814</v>
      </c>
      <c r="J1203" s="211">
        <f t="shared" si="100"/>
        <v>0.264171875</v>
      </c>
      <c r="K1203" s="212">
        <f t="shared" si="101"/>
        <v>0.42</v>
      </c>
      <c r="L1203" s="214">
        <v>0</v>
      </c>
      <c r="M1203" s="213">
        <v>2705.12</v>
      </c>
      <c r="N1203" s="213">
        <v>3043.26</v>
      </c>
      <c r="O1203" s="242">
        <f t="shared" si="102"/>
        <v>0.48090000000000599</v>
      </c>
      <c r="P1203" s="242"/>
      <c r="Q1203" s="179"/>
      <c r="R1203" s="179"/>
      <c r="S1203" s="179"/>
      <c r="T1203" s="179"/>
      <c r="U1203" s="179"/>
      <c r="V1203" s="179"/>
      <c r="W1203" s="179"/>
      <c r="X1203" s="179"/>
      <c r="Y1203" s="179"/>
      <c r="Z1203" s="179"/>
      <c r="AA1203" s="222"/>
      <c r="AB1203" s="222"/>
      <c r="AC1203" s="222"/>
      <c r="AD1203" s="179"/>
      <c r="AE1203" s="179"/>
      <c r="AF1203" s="179"/>
      <c r="AG1203" s="179"/>
      <c r="AH1203" s="179"/>
      <c r="AI1203" s="179"/>
      <c r="AJ1203" s="179"/>
    </row>
    <row r="1204" spans="2:36" x14ac:dyDescent="0.3">
      <c r="B1204" s="224">
        <v>128100</v>
      </c>
      <c r="C1204" s="209">
        <v>43829</v>
      </c>
      <c r="D1204" s="206">
        <f t="shared" si="103"/>
        <v>0.34214676034348168</v>
      </c>
      <c r="E1204" s="208">
        <f t="shared" si="104"/>
        <v>0.42</v>
      </c>
      <c r="F1204" s="207">
        <v>2410.59</v>
      </c>
      <c r="G1204" s="207">
        <v>3506.32</v>
      </c>
      <c r="H1204" s="207">
        <v>3944.61</v>
      </c>
      <c r="I1204" s="214">
        <v>33856</v>
      </c>
      <c r="J1204" s="211">
        <f t="shared" si="100"/>
        <v>0.26429352068696332</v>
      </c>
      <c r="K1204" s="212">
        <f t="shared" si="101"/>
        <v>0.42</v>
      </c>
      <c r="L1204" s="214">
        <v>0</v>
      </c>
      <c r="M1204" s="213">
        <v>2708.48</v>
      </c>
      <c r="N1204" s="213">
        <v>3047.04</v>
      </c>
      <c r="O1204" s="242">
        <f t="shared" si="102"/>
        <v>0.48089999999996963</v>
      </c>
      <c r="P1204" s="242"/>
      <c r="Q1204" s="179"/>
      <c r="R1204" s="179"/>
      <c r="S1204" s="179"/>
      <c r="T1204" s="179"/>
      <c r="U1204" s="179"/>
      <c r="V1204" s="179"/>
      <c r="W1204" s="179"/>
      <c r="X1204" s="179"/>
      <c r="Y1204" s="179"/>
      <c r="Z1204" s="179"/>
      <c r="AA1204" s="222"/>
      <c r="AB1204" s="222"/>
      <c r="AC1204" s="222"/>
      <c r="AD1204" s="179"/>
      <c r="AE1204" s="179"/>
      <c r="AF1204" s="179"/>
      <c r="AG1204" s="179"/>
      <c r="AH1204" s="179"/>
      <c r="AI1204" s="179"/>
      <c r="AJ1204" s="179"/>
    </row>
    <row r="1205" spans="2:36" x14ac:dyDescent="0.3">
      <c r="B1205" s="224">
        <v>128200</v>
      </c>
      <c r="C1205" s="209">
        <v>43871</v>
      </c>
      <c r="D1205" s="206">
        <f t="shared" si="103"/>
        <v>0.34220748829953196</v>
      </c>
      <c r="E1205" s="208">
        <f t="shared" si="104"/>
        <v>0.42</v>
      </c>
      <c r="F1205" s="207">
        <v>2412.9</v>
      </c>
      <c r="G1205" s="207">
        <v>3509.68</v>
      </c>
      <c r="H1205" s="207">
        <v>3948.39</v>
      </c>
      <c r="I1205" s="214">
        <v>33898</v>
      </c>
      <c r="J1205" s="211">
        <f t="shared" si="100"/>
        <v>0.26441497659906399</v>
      </c>
      <c r="K1205" s="212">
        <f t="shared" si="101"/>
        <v>0.42</v>
      </c>
      <c r="L1205" s="214">
        <v>0</v>
      </c>
      <c r="M1205" s="213">
        <v>2711.84</v>
      </c>
      <c r="N1205" s="213">
        <v>3050.82</v>
      </c>
      <c r="O1205" s="242">
        <f t="shared" si="102"/>
        <v>0.48090000000000599</v>
      </c>
      <c r="P1205" s="242"/>
      <c r="Q1205" s="179"/>
      <c r="R1205" s="179"/>
      <c r="S1205" s="179"/>
      <c r="T1205" s="179"/>
      <c r="U1205" s="179"/>
      <c r="V1205" s="179"/>
      <c r="W1205" s="179"/>
      <c r="X1205" s="179"/>
      <c r="Y1205" s="179"/>
      <c r="Z1205" s="179"/>
      <c r="AA1205" s="222"/>
      <c r="AB1205" s="222"/>
      <c r="AC1205" s="222"/>
      <c r="AD1205" s="179"/>
      <c r="AE1205" s="179"/>
      <c r="AF1205" s="179"/>
      <c r="AG1205" s="179"/>
      <c r="AH1205" s="179"/>
      <c r="AI1205" s="179"/>
      <c r="AJ1205" s="179"/>
    </row>
    <row r="1206" spans="2:36" x14ac:dyDescent="0.3">
      <c r="B1206" s="224">
        <v>128300</v>
      </c>
      <c r="C1206" s="209">
        <v>43913</v>
      </c>
      <c r="D1206" s="206">
        <f t="shared" si="103"/>
        <v>0.3422681215900234</v>
      </c>
      <c r="E1206" s="208">
        <f t="shared" si="104"/>
        <v>0.42</v>
      </c>
      <c r="F1206" s="207">
        <v>2415.21</v>
      </c>
      <c r="G1206" s="207">
        <v>3513.04</v>
      </c>
      <c r="H1206" s="207">
        <v>3952.17</v>
      </c>
      <c r="I1206" s="214">
        <v>33940</v>
      </c>
      <c r="J1206" s="211">
        <f t="shared" si="100"/>
        <v>0.26453624318004676</v>
      </c>
      <c r="K1206" s="212">
        <f t="shared" si="101"/>
        <v>0.42</v>
      </c>
      <c r="L1206" s="214">
        <v>0</v>
      </c>
      <c r="M1206" s="213">
        <v>2715.2</v>
      </c>
      <c r="N1206" s="213">
        <v>3054.6</v>
      </c>
      <c r="O1206" s="242">
        <f t="shared" si="102"/>
        <v>0.48089999999997418</v>
      </c>
      <c r="P1206" s="242"/>
      <c r="Q1206" s="179"/>
      <c r="R1206" s="179"/>
      <c r="S1206" s="179"/>
      <c r="T1206" s="179"/>
      <c r="U1206" s="179"/>
      <c r="V1206" s="179"/>
      <c r="W1206" s="179"/>
      <c r="X1206" s="179"/>
      <c r="Y1206" s="179"/>
      <c r="Z1206" s="179"/>
      <c r="AA1206" s="222"/>
      <c r="AB1206" s="222"/>
      <c r="AC1206" s="222"/>
      <c r="AD1206" s="179"/>
      <c r="AE1206" s="179"/>
      <c r="AF1206" s="179"/>
      <c r="AG1206" s="179"/>
      <c r="AH1206" s="179"/>
      <c r="AI1206" s="179"/>
      <c r="AJ1206" s="179"/>
    </row>
    <row r="1207" spans="2:36" x14ac:dyDescent="0.3">
      <c r="B1207" s="224">
        <v>128400</v>
      </c>
      <c r="C1207" s="209">
        <v>43955</v>
      </c>
      <c r="D1207" s="206">
        <f t="shared" si="103"/>
        <v>0.34232866043613708</v>
      </c>
      <c r="E1207" s="208">
        <f t="shared" si="104"/>
        <v>0.42</v>
      </c>
      <c r="F1207" s="207">
        <v>2417.52</v>
      </c>
      <c r="G1207" s="207">
        <v>3516.4</v>
      </c>
      <c r="H1207" s="207">
        <v>3955.95</v>
      </c>
      <c r="I1207" s="214">
        <v>33982</v>
      </c>
      <c r="J1207" s="211">
        <f t="shared" si="100"/>
        <v>0.26465732087227417</v>
      </c>
      <c r="K1207" s="212">
        <f t="shared" si="101"/>
        <v>0.42</v>
      </c>
      <c r="L1207" s="214">
        <v>0</v>
      </c>
      <c r="M1207" s="213">
        <v>2718.56</v>
      </c>
      <c r="N1207" s="213">
        <v>3058.38</v>
      </c>
      <c r="O1207" s="242">
        <f t="shared" si="102"/>
        <v>0.48089999999993777</v>
      </c>
      <c r="P1207" s="242"/>
      <c r="Q1207" s="179"/>
      <c r="R1207" s="179"/>
      <c r="S1207" s="179"/>
      <c r="T1207" s="179"/>
      <c r="U1207" s="179"/>
      <c r="V1207" s="179"/>
      <c r="W1207" s="179"/>
      <c r="X1207" s="179"/>
      <c r="Y1207" s="179"/>
      <c r="Z1207" s="179"/>
      <c r="AA1207" s="222"/>
      <c r="AB1207" s="222"/>
      <c r="AC1207" s="222"/>
      <c r="AD1207" s="179"/>
      <c r="AE1207" s="179"/>
      <c r="AF1207" s="179"/>
      <c r="AG1207" s="179"/>
      <c r="AH1207" s="179"/>
      <c r="AI1207" s="179"/>
      <c r="AJ1207" s="179"/>
    </row>
    <row r="1208" spans="2:36" x14ac:dyDescent="0.3">
      <c r="B1208" s="224">
        <v>128500</v>
      </c>
      <c r="C1208" s="209">
        <v>43997</v>
      </c>
      <c r="D1208" s="206">
        <f t="shared" si="103"/>
        <v>0.34238910505836578</v>
      </c>
      <c r="E1208" s="208">
        <f t="shared" si="104"/>
        <v>0.42</v>
      </c>
      <c r="F1208" s="207">
        <v>2419.83</v>
      </c>
      <c r="G1208" s="207">
        <v>3519.76</v>
      </c>
      <c r="H1208" s="207">
        <v>3959.73</v>
      </c>
      <c r="I1208" s="214">
        <v>34024</v>
      </c>
      <c r="J1208" s="211">
        <f t="shared" si="100"/>
        <v>0.26477821011673153</v>
      </c>
      <c r="K1208" s="212">
        <f t="shared" si="101"/>
        <v>0.42</v>
      </c>
      <c r="L1208" s="214">
        <v>0</v>
      </c>
      <c r="M1208" s="213">
        <v>2721.92</v>
      </c>
      <c r="N1208" s="213">
        <v>3062.16</v>
      </c>
      <c r="O1208" s="242">
        <f t="shared" si="102"/>
        <v>0.48090000000005145</v>
      </c>
      <c r="P1208" s="242"/>
      <c r="Q1208" s="179"/>
      <c r="R1208" s="179"/>
      <c r="S1208" s="179"/>
      <c r="T1208" s="179"/>
      <c r="U1208" s="179"/>
      <c r="V1208" s="179"/>
      <c r="W1208" s="179"/>
      <c r="X1208" s="179"/>
      <c r="Y1208" s="179"/>
      <c r="Z1208" s="179"/>
      <c r="AA1208" s="222"/>
      <c r="AB1208" s="222"/>
      <c r="AC1208" s="222"/>
      <c r="AD1208" s="179"/>
      <c r="AE1208" s="179"/>
      <c r="AF1208" s="179"/>
      <c r="AG1208" s="179"/>
      <c r="AH1208" s="179"/>
      <c r="AI1208" s="179"/>
      <c r="AJ1208" s="179"/>
    </row>
    <row r="1209" spans="2:36" x14ac:dyDescent="0.3">
      <c r="B1209" s="224">
        <v>128600</v>
      </c>
      <c r="C1209" s="209">
        <v>44039</v>
      </c>
      <c r="D1209" s="206">
        <f t="shared" si="103"/>
        <v>0.34244945567651636</v>
      </c>
      <c r="E1209" s="208">
        <f t="shared" si="104"/>
        <v>0.42</v>
      </c>
      <c r="F1209" s="207">
        <v>2422.14</v>
      </c>
      <c r="G1209" s="207">
        <v>3523.12</v>
      </c>
      <c r="H1209" s="207">
        <v>3963.51</v>
      </c>
      <c r="I1209" s="214">
        <v>34066</v>
      </c>
      <c r="J1209" s="211">
        <f t="shared" si="100"/>
        <v>0.26489891135303267</v>
      </c>
      <c r="K1209" s="212">
        <f t="shared" si="101"/>
        <v>0.42</v>
      </c>
      <c r="L1209" s="214">
        <v>0</v>
      </c>
      <c r="M1209" s="213">
        <v>2725.28</v>
      </c>
      <c r="N1209" s="213">
        <v>3065.94</v>
      </c>
      <c r="O1209" s="242">
        <f t="shared" si="102"/>
        <v>0.48090000000001509</v>
      </c>
      <c r="P1209" s="242"/>
      <c r="Q1209" s="179"/>
      <c r="R1209" s="179"/>
      <c r="S1209" s="179"/>
      <c r="T1209" s="179"/>
      <c r="U1209" s="179"/>
      <c r="V1209" s="179"/>
      <c r="W1209" s="179"/>
      <c r="X1209" s="179"/>
      <c r="Y1209" s="179"/>
      <c r="Z1209" s="179"/>
      <c r="AA1209" s="222"/>
      <c r="AB1209" s="222"/>
      <c r="AC1209" s="222"/>
      <c r="AD1209" s="179"/>
      <c r="AE1209" s="179"/>
      <c r="AF1209" s="179"/>
      <c r="AG1209" s="179"/>
      <c r="AH1209" s="179"/>
      <c r="AI1209" s="179"/>
      <c r="AJ1209" s="179"/>
    </row>
    <row r="1210" spans="2:36" x14ac:dyDescent="0.3">
      <c r="B1210" s="224">
        <v>128700</v>
      </c>
      <c r="C1210" s="209">
        <v>44081</v>
      </c>
      <c r="D1210" s="206">
        <f t="shared" si="103"/>
        <v>0.34250971250971252</v>
      </c>
      <c r="E1210" s="208">
        <f t="shared" si="104"/>
        <v>0.42</v>
      </c>
      <c r="F1210" s="207">
        <v>2424.4499999999998</v>
      </c>
      <c r="G1210" s="207">
        <v>3526.48</v>
      </c>
      <c r="H1210" s="207">
        <v>3967.29</v>
      </c>
      <c r="I1210" s="214">
        <v>34108</v>
      </c>
      <c r="J1210" s="211">
        <f t="shared" si="100"/>
        <v>0.26501942501942499</v>
      </c>
      <c r="K1210" s="212">
        <f t="shared" si="101"/>
        <v>0.42</v>
      </c>
      <c r="L1210" s="214">
        <v>0</v>
      </c>
      <c r="M1210" s="213">
        <v>2728.64</v>
      </c>
      <c r="N1210" s="213">
        <v>3069.72</v>
      </c>
      <c r="O1210" s="242">
        <f t="shared" si="102"/>
        <v>0.48089999999997873</v>
      </c>
      <c r="P1210" s="242"/>
      <c r="Q1210" s="179"/>
      <c r="R1210" s="179"/>
      <c r="S1210" s="179"/>
      <c r="T1210" s="179"/>
      <c r="U1210" s="179"/>
      <c r="V1210" s="179"/>
      <c r="W1210" s="179"/>
      <c r="X1210" s="179"/>
      <c r="Y1210" s="179"/>
      <c r="Z1210" s="179"/>
      <c r="AA1210" s="222"/>
      <c r="AB1210" s="222"/>
      <c r="AC1210" s="222"/>
      <c r="AD1210" s="179"/>
      <c r="AE1210" s="179"/>
      <c r="AF1210" s="179"/>
      <c r="AG1210" s="179"/>
      <c r="AH1210" s="179"/>
      <c r="AI1210" s="179"/>
      <c r="AJ1210" s="179"/>
    </row>
    <row r="1211" spans="2:36" x14ac:dyDescent="0.3">
      <c r="B1211" s="224">
        <v>128800</v>
      </c>
      <c r="C1211" s="209">
        <v>44123</v>
      </c>
      <c r="D1211" s="206">
        <f t="shared" si="103"/>
        <v>0.34256987577639753</v>
      </c>
      <c r="E1211" s="208">
        <f t="shared" si="104"/>
        <v>0.42</v>
      </c>
      <c r="F1211" s="207">
        <v>2426.7600000000002</v>
      </c>
      <c r="G1211" s="207">
        <v>3529.84</v>
      </c>
      <c r="H1211" s="207">
        <v>3971.07</v>
      </c>
      <c r="I1211" s="214">
        <v>34150</v>
      </c>
      <c r="J1211" s="211">
        <f t="shared" ref="J1211:J1274" si="105">I1211/$B1211</f>
        <v>0.26513975155279501</v>
      </c>
      <c r="K1211" s="212">
        <f t="shared" ref="K1211:K1274" si="106">(I1211-I1210)/($B1211-$B1210)</f>
        <v>0.42</v>
      </c>
      <c r="L1211" s="214">
        <v>0</v>
      </c>
      <c r="M1211" s="213">
        <v>2732</v>
      </c>
      <c r="N1211" s="213">
        <v>3073.5</v>
      </c>
      <c r="O1211" s="242">
        <f t="shared" si="102"/>
        <v>0.48090000000001965</v>
      </c>
      <c r="P1211" s="242"/>
      <c r="Q1211" s="179"/>
      <c r="R1211" s="179"/>
      <c r="S1211" s="179"/>
      <c r="T1211" s="179"/>
      <c r="U1211" s="179"/>
      <c r="V1211" s="179"/>
      <c r="W1211" s="179"/>
      <c r="X1211" s="179"/>
      <c r="Y1211" s="179"/>
      <c r="Z1211" s="179"/>
      <c r="AA1211" s="222"/>
      <c r="AB1211" s="222"/>
      <c r="AC1211" s="222"/>
      <c r="AD1211" s="179"/>
      <c r="AE1211" s="179"/>
      <c r="AF1211" s="179"/>
      <c r="AG1211" s="179"/>
      <c r="AH1211" s="179"/>
      <c r="AI1211" s="179"/>
      <c r="AJ1211" s="179"/>
    </row>
    <row r="1212" spans="2:36" x14ac:dyDescent="0.3">
      <c r="B1212" s="224">
        <v>128900</v>
      </c>
      <c r="C1212" s="209">
        <v>44165</v>
      </c>
      <c r="D1212" s="206">
        <f t="shared" si="103"/>
        <v>0.34262994569433669</v>
      </c>
      <c r="E1212" s="208">
        <f t="shared" si="104"/>
        <v>0.42</v>
      </c>
      <c r="F1212" s="207">
        <v>2429.0700000000002</v>
      </c>
      <c r="G1212" s="207">
        <v>3533.2</v>
      </c>
      <c r="H1212" s="207">
        <v>3974.85</v>
      </c>
      <c r="I1212" s="214">
        <v>34192</v>
      </c>
      <c r="J1212" s="211">
        <f t="shared" si="105"/>
        <v>0.2652598913886734</v>
      </c>
      <c r="K1212" s="212">
        <f t="shared" si="106"/>
        <v>0.42</v>
      </c>
      <c r="L1212" s="214">
        <v>0</v>
      </c>
      <c r="M1212" s="213">
        <v>2735.36</v>
      </c>
      <c r="N1212" s="213">
        <v>3077.28</v>
      </c>
      <c r="O1212" s="242">
        <f t="shared" si="102"/>
        <v>0.48089999999997873</v>
      </c>
      <c r="P1212" s="242"/>
      <c r="Q1212" s="179"/>
      <c r="R1212" s="179"/>
      <c r="S1212" s="179"/>
      <c r="T1212" s="179"/>
      <c r="U1212" s="179"/>
      <c r="V1212" s="179"/>
      <c r="W1212" s="179"/>
      <c r="X1212" s="179"/>
      <c r="Y1212" s="179"/>
      <c r="Z1212" s="179"/>
      <c r="AA1212" s="222"/>
      <c r="AB1212" s="222"/>
      <c r="AC1212" s="222"/>
      <c r="AD1212" s="179"/>
      <c r="AE1212" s="179"/>
      <c r="AF1212" s="179"/>
      <c r="AG1212" s="179"/>
      <c r="AH1212" s="179"/>
      <c r="AI1212" s="179"/>
      <c r="AJ1212" s="179"/>
    </row>
    <row r="1213" spans="2:36" x14ac:dyDescent="0.3">
      <c r="B1213" s="224">
        <v>129000</v>
      </c>
      <c r="C1213" s="209">
        <v>44207</v>
      </c>
      <c r="D1213" s="206">
        <f t="shared" si="103"/>
        <v>0.34268992248062013</v>
      </c>
      <c r="E1213" s="208">
        <f t="shared" si="104"/>
        <v>0.42</v>
      </c>
      <c r="F1213" s="207">
        <v>2431.38</v>
      </c>
      <c r="G1213" s="207">
        <v>3536.56</v>
      </c>
      <c r="H1213" s="207">
        <v>3978.63</v>
      </c>
      <c r="I1213" s="214">
        <v>34234</v>
      </c>
      <c r="J1213" s="211">
        <f t="shared" si="105"/>
        <v>0.26537984496124029</v>
      </c>
      <c r="K1213" s="212">
        <f t="shared" si="106"/>
        <v>0.42</v>
      </c>
      <c r="L1213" s="214">
        <v>0</v>
      </c>
      <c r="M1213" s="213">
        <v>2738.72</v>
      </c>
      <c r="N1213" s="213">
        <v>3081.06</v>
      </c>
      <c r="O1213" s="242">
        <f t="shared" si="102"/>
        <v>0.48089999999994687</v>
      </c>
      <c r="P1213" s="242"/>
      <c r="Q1213" s="179"/>
      <c r="R1213" s="179"/>
      <c r="S1213" s="179"/>
      <c r="T1213" s="179"/>
      <c r="U1213" s="179"/>
      <c r="V1213" s="179"/>
      <c r="W1213" s="179"/>
      <c r="X1213" s="179"/>
      <c r="Y1213" s="179"/>
      <c r="Z1213" s="179"/>
      <c r="AA1213" s="222"/>
      <c r="AB1213" s="222"/>
      <c r="AC1213" s="222"/>
      <c r="AD1213" s="179"/>
      <c r="AE1213" s="179"/>
      <c r="AF1213" s="179"/>
      <c r="AG1213" s="179"/>
      <c r="AH1213" s="179"/>
      <c r="AI1213" s="179"/>
      <c r="AJ1213" s="179"/>
    </row>
    <row r="1214" spans="2:36" x14ac:dyDescent="0.3">
      <c r="B1214" s="224">
        <v>129100</v>
      </c>
      <c r="C1214" s="209">
        <v>44249</v>
      </c>
      <c r="D1214" s="206">
        <f t="shared" si="103"/>
        <v>0.34274980635166535</v>
      </c>
      <c r="E1214" s="208">
        <f t="shared" si="104"/>
        <v>0.42</v>
      </c>
      <c r="F1214" s="207">
        <v>2433.69</v>
      </c>
      <c r="G1214" s="207">
        <v>3539.92</v>
      </c>
      <c r="H1214" s="207">
        <v>3982.41</v>
      </c>
      <c r="I1214" s="214">
        <v>34276</v>
      </c>
      <c r="J1214" s="211">
        <f t="shared" si="105"/>
        <v>0.26549961270333078</v>
      </c>
      <c r="K1214" s="212">
        <f t="shared" si="106"/>
        <v>0.42</v>
      </c>
      <c r="L1214" s="214">
        <v>0</v>
      </c>
      <c r="M1214" s="213">
        <v>2742.08</v>
      </c>
      <c r="N1214" s="213">
        <v>3084.84</v>
      </c>
      <c r="O1214" s="242">
        <f t="shared" si="102"/>
        <v>0.480900000000056</v>
      </c>
      <c r="P1214" s="242"/>
      <c r="Q1214" s="179"/>
      <c r="R1214" s="179"/>
      <c r="S1214" s="179"/>
      <c r="T1214" s="179"/>
      <c r="U1214" s="179"/>
      <c r="V1214" s="179"/>
      <c r="W1214" s="179"/>
      <c r="X1214" s="179"/>
      <c r="Y1214" s="179"/>
      <c r="Z1214" s="179"/>
      <c r="AA1214" s="222"/>
      <c r="AB1214" s="222"/>
      <c r="AC1214" s="222"/>
      <c r="AD1214" s="179"/>
      <c r="AE1214" s="179"/>
      <c r="AF1214" s="179"/>
      <c r="AG1214" s="179"/>
      <c r="AH1214" s="179"/>
      <c r="AI1214" s="179"/>
      <c r="AJ1214" s="179"/>
    </row>
    <row r="1215" spans="2:36" x14ac:dyDescent="0.3">
      <c r="B1215" s="224">
        <v>129200</v>
      </c>
      <c r="C1215" s="209">
        <v>44291</v>
      </c>
      <c r="D1215" s="206">
        <f t="shared" si="103"/>
        <v>0.34280959752321982</v>
      </c>
      <c r="E1215" s="208">
        <f t="shared" si="104"/>
        <v>0.42</v>
      </c>
      <c r="F1215" s="207">
        <v>2436</v>
      </c>
      <c r="G1215" s="207">
        <v>3543.28</v>
      </c>
      <c r="H1215" s="207">
        <v>3986.19</v>
      </c>
      <c r="I1215" s="214">
        <v>34318</v>
      </c>
      <c r="J1215" s="211">
        <f t="shared" si="105"/>
        <v>0.2656191950464396</v>
      </c>
      <c r="K1215" s="212">
        <f t="shared" si="106"/>
        <v>0.42</v>
      </c>
      <c r="L1215" s="214">
        <v>0</v>
      </c>
      <c r="M1215" s="213">
        <v>2745.44</v>
      </c>
      <c r="N1215" s="213">
        <v>3088.62</v>
      </c>
      <c r="O1215" s="242">
        <f t="shared" si="102"/>
        <v>0.4809000000000242</v>
      </c>
      <c r="P1215" s="242"/>
      <c r="Q1215" s="179"/>
      <c r="R1215" s="179"/>
      <c r="S1215" s="179"/>
      <c r="T1215" s="179"/>
      <c r="U1215" s="179"/>
      <c r="V1215" s="179"/>
      <c r="W1215" s="179"/>
      <c r="X1215" s="179"/>
      <c r="Y1215" s="179"/>
      <c r="Z1215" s="179"/>
      <c r="AA1215" s="222"/>
      <c r="AB1215" s="222"/>
      <c r="AC1215" s="222"/>
      <c r="AD1215" s="179"/>
      <c r="AE1215" s="179"/>
      <c r="AF1215" s="179"/>
      <c r="AG1215" s="179"/>
      <c r="AH1215" s="179"/>
      <c r="AI1215" s="179"/>
      <c r="AJ1215" s="179"/>
    </row>
    <row r="1216" spans="2:36" x14ac:dyDescent="0.3">
      <c r="B1216" s="224">
        <v>129300</v>
      </c>
      <c r="C1216" s="209">
        <v>44333</v>
      </c>
      <c r="D1216" s="206">
        <f t="shared" si="103"/>
        <v>0.34286929621036349</v>
      </c>
      <c r="E1216" s="208">
        <f t="shared" si="104"/>
        <v>0.42</v>
      </c>
      <c r="F1216" s="207">
        <v>2438.31</v>
      </c>
      <c r="G1216" s="207">
        <v>3546.64</v>
      </c>
      <c r="H1216" s="207">
        <v>3989.97</v>
      </c>
      <c r="I1216" s="214">
        <v>34360</v>
      </c>
      <c r="J1216" s="211">
        <f t="shared" si="105"/>
        <v>0.265738592420727</v>
      </c>
      <c r="K1216" s="212">
        <f t="shared" si="106"/>
        <v>0.42</v>
      </c>
      <c r="L1216" s="214">
        <v>0</v>
      </c>
      <c r="M1216" s="213">
        <v>2748.8</v>
      </c>
      <c r="N1216" s="213">
        <v>3092.4</v>
      </c>
      <c r="O1216" s="242">
        <f t="shared" si="102"/>
        <v>0.48089999999998784</v>
      </c>
      <c r="P1216" s="242"/>
      <c r="Q1216" s="179"/>
      <c r="R1216" s="179"/>
      <c r="S1216" s="179"/>
      <c r="T1216" s="179"/>
      <c r="U1216" s="179"/>
      <c r="V1216" s="179"/>
      <c r="W1216" s="179"/>
      <c r="X1216" s="179"/>
      <c r="Y1216" s="179"/>
      <c r="Z1216" s="179"/>
      <c r="AA1216" s="222"/>
      <c r="AB1216" s="222"/>
      <c r="AC1216" s="222"/>
      <c r="AD1216" s="179"/>
      <c r="AE1216" s="179"/>
      <c r="AF1216" s="179"/>
      <c r="AG1216" s="179"/>
      <c r="AH1216" s="179"/>
      <c r="AI1216" s="179"/>
      <c r="AJ1216" s="179"/>
    </row>
    <row r="1217" spans="2:36" x14ac:dyDescent="0.3">
      <c r="B1217" s="224">
        <v>129400</v>
      </c>
      <c r="C1217" s="209">
        <v>44375</v>
      </c>
      <c r="D1217" s="206">
        <f t="shared" si="103"/>
        <v>0.34292890262751158</v>
      </c>
      <c r="E1217" s="208">
        <f t="shared" si="104"/>
        <v>0.42</v>
      </c>
      <c r="F1217" s="207">
        <v>2440.62</v>
      </c>
      <c r="G1217" s="207">
        <v>3550</v>
      </c>
      <c r="H1217" s="207">
        <v>3993.75</v>
      </c>
      <c r="I1217" s="214">
        <v>34402</v>
      </c>
      <c r="J1217" s="211">
        <f t="shared" si="105"/>
        <v>0.26585780525502317</v>
      </c>
      <c r="K1217" s="212">
        <f t="shared" si="106"/>
        <v>0.42</v>
      </c>
      <c r="L1217" s="214">
        <v>0</v>
      </c>
      <c r="M1217" s="213">
        <v>2752.16</v>
      </c>
      <c r="N1217" s="213">
        <v>3096.18</v>
      </c>
      <c r="O1217" s="242">
        <f t="shared" si="102"/>
        <v>0.48090000000002875</v>
      </c>
      <c r="P1217" s="242"/>
      <c r="Q1217" s="179"/>
      <c r="R1217" s="179"/>
      <c r="S1217" s="179"/>
      <c r="T1217" s="179"/>
      <c r="U1217" s="179"/>
      <c r="V1217" s="179"/>
      <c r="W1217" s="179"/>
      <c r="X1217" s="179"/>
      <c r="Y1217" s="179"/>
      <c r="Z1217" s="179"/>
      <c r="AA1217" s="222"/>
      <c r="AB1217" s="222"/>
      <c r="AC1217" s="222"/>
      <c r="AD1217" s="179"/>
      <c r="AE1217" s="179"/>
      <c r="AF1217" s="179"/>
      <c r="AG1217" s="179"/>
      <c r="AH1217" s="179"/>
      <c r="AI1217" s="179"/>
      <c r="AJ1217" s="179"/>
    </row>
    <row r="1218" spans="2:36" x14ac:dyDescent="0.3">
      <c r="B1218" s="224">
        <v>129500</v>
      </c>
      <c r="C1218" s="209">
        <v>44417</v>
      </c>
      <c r="D1218" s="206">
        <f t="shared" si="103"/>
        <v>0.34298841698841698</v>
      </c>
      <c r="E1218" s="208">
        <f t="shared" si="104"/>
        <v>0.42</v>
      </c>
      <c r="F1218" s="207">
        <v>2442.9299999999998</v>
      </c>
      <c r="G1218" s="207">
        <v>3553.36</v>
      </c>
      <c r="H1218" s="207">
        <v>3997.53</v>
      </c>
      <c r="I1218" s="214">
        <v>34444</v>
      </c>
      <c r="J1218" s="211">
        <f t="shared" si="105"/>
        <v>0.26597683397683397</v>
      </c>
      <c r="K1218" s="212">
        <f t="shared" si="106"/>
        <v>0.42</v>
      </c>
      <c r="L1218" s="214">
        <v>0</v>
      </c>
      <c r="M1218" s="213">
        <v>2755.52</v>
      </c>
      <c r="N1218" s="213">
        <v>3099.96</v>
      </c>
      <c r="O1218" s="242">
        <f t="shared" si="102"/>
        <v>0.48089999999999233</v>
      </c>
      <c r="P1218" s="242"/>
      <c r="Q1218" s="179"/>
      <c r="R1218" s="179"/>
      <c r="S1218" s="179"/>
      <c r="T1218" s="179"/>
      <c r="U1218" s="179"/>
      <c r="V1218" s="179"/>
      <c r="W1218" s="179"/>
      <c r="X1218" s="179"/>
      <c r="Y1218" s="179"/>
      <c r="Z1218" s="179"/>
      <c r="AA1218" s="222"/>
      <c r="AB1218" s="222"/>
      <c r="AC1218" s="222"/>
      <c r="AD1218" s="179"/>
      <c r="AE1218" s="179"/>
      <c r="AF1218" s="179"/>
      <c r="AG1218" s="179"/>
      <c r="AH1218" s="179"/>
      <c r="AI1218" s="179"/>
      <c r="AJ1218" s="179"/>
    </row>
    <row r="1219" spans="2:36" x14ac:dyDescent="0.3">
      <c r="B1219" s="224">
        <v>129600</v>
      </c>
      <c r="C1219" s="209">
        <v>44459</v>
      </c>
      <c r="D1219" s="206">
        <f t="shared" si="103"/>
        <v>0.34304783950617285</v>
      </c>
      <c r="E1219" s="208">
        <f t="shared" si="104"/>
        <v>0.42</v>
      </c>
      <c r="F1219" s="207">
        <v>2445.2399999999998</v>
      </c>
      <c r="G1219" s="207">
        <v>3556.72</v>
      </c>
      <c r="H1219" s="207">
        <v>4001.31</v>
      </c>
      <c r="I1219" s="214">
        <v>34486</v>
      </c>
      <c r="J1219" s="211">
        <f t="shared" si="105"/>
        <v>0.26609567901234565</v>
      </c>
      <c r="K1219" s="212">
        <f t="shared" si="106"/>
        <v>0.42</v>
      </c>
      <c r="L1219" s="214">
        <v>0</v>
      </c>
      <c r="M1219" s="213">
        <v>2758.88</v>
      </c>
      <c r="N1219" s="213">
        <v>3103.74</v>
      </c>
      <c r="O1219" s="242">
        <f t="shared" si="102"/>
        <v>0.48089999999995597</v>
      </c>
      <c r="P1219" s="242"/>
      <c r="Q1219" s="179"/>
      <c r="R1219" s="179"/>
      <c r="S1219" s="179"/>
      <c r="T1219" s="179"/>
      <c r="U1219" s="179"/>
      <c r="V1219" s="179"/>
      <c r="W1219" s="179"/>
      <c r="X1219" s="179"/>
      <c r="Y1219" s="179"/>
      <c r="Z1219" s="179"/>
      <c r="AA1219" s="222"/>
      <c r="AB1219" s="222"/>
      <c r="AC1219" s="222"/>
      <c r="AD1219" s="179"/>
      <c r="AE1219" s="179"/>
      <c r="AF1219" s="179"/>
      <c r="AG1219" s="179"/>
      <c r="AH1219" s="179"/>
      <c r="AI1219" s="179"/>
      <c r="AJ1219" s="179"/>
    </row>
    <row r="1220" spans="2:36" x14ac:dyDescent="0.3">
      <c r="B1220" s="224">
        <v>129700</v>
      </c>
      <c r="C1220" s="209">
        <v>44501</v>
      </c>
      <c r="D1220" s="206">
        <f t="shared" si="103"/>
        <v>0.34310717039321509</v>
      </c>
      <c r="E1220" s="208">
        <f t="shared" si="104"/>
        <v>0.42</v>
      </c>
      <c r="F1220" s="207">
        <v>2447.5500000000002</v>
      </c>
      <c r="G1220" s="207">
        <v>3560.08</v>
      </c>
      <c r="H1220" s="207">
        <v>4005.09</v>
      </c>
      <c r="I1220" s="214">
        <v>34528</v>
      </c>
      <c r="J1220" s="211">
        <f t="shared" si="105"/>
        <v>0.26621434078643025</v>
      </c>
      <c r="K1220" s="212">
        <f t="shared" si="106"/>
        <v>0.42</v>
      </c>
      <c r="L1220" s="214">
        <v>0</v>
      </c>
      <c r="M1220" s="213">
        <v>2762.24</v>
      </c>
      <c r="N1220" s="213">
        <v>3107.52</v>
      </c>
      <c r="O1220" s="242">
        <f t="shared" si="102"/>
        <v>0.48089999999999689</v>
      </c>
      <c r="P1220" s="242"/>
      <c r="Q1220" s="179"/>
      <c r="R1220" s="179"/>
      <c r="S1220" s="179"/>
      <c r="T1220" s="179"/>
      <c r="U1220" s="179"/>
      <c r="V1220" s="179"/>
      <c r="W1220" s="179"/>
      <c r="X1220" s="179"/>
      <c r="Y1220" s="179"/>
      <c r="Z1220" s="179"/>
      <c r="AA1220" s="222"/>
      <c r="AB1220" s="222"/>
      <c r="AC1220" s="222"/>
      <c r="AD1220" s="179"/>
      <c r="AE1220" s="179"/>
      <c r="AF1220" s="179"/>
      <c r="AG1220" s="179"/>
      <c r="AH1220" s="179"/>
      <c r="AI1220" s="179"/>
      <c r="AJ1220" s="179"/>
    </row>
    <row r="1221" spans="2:36" x14ac:dyDescent="0.3">
      <c r="B1221" s="224">
        <v>129800</v>
      </c>
      <c r="C1221" s="209">
        <v>44543</v>
      </c>
      <c r="D1221" s="206">
        <f t="shared" si="103"/>
        <v>0.34316640986132513</v>
      </c>
      <c r="E1221" s="208">
        <f t="shared" si="104"/>
        <v>0.42</v>
      </c>
      <c r="F1221" s="207">
        <v>2449.86</v>
      </c>
      <c r="G1221" s="207">
        <v>3563.44</v>
      </c>
      <c r="H1221" s="207">
        <v>4008.87</v>
      </c>
      <c r="I1221" s="214">
        <v>34570</v>
      </c>
      <c r="J1221" s="211">
        <f t="shared" si="105"/>
        <v>0.26633281972265022</v>
      </c>
      <c r="K1221" s="212">
        <f t="shared" si="106"/>
        <v>0.42</v>
      </c>
      <c r="L1221" s="214">
        <v>0</v>
      </c>
      <c r="M1221" s="213">
        <v>2765.6</v>
      </c>
      <c r="N1221" s="213">
        <v>3111.3</v>
      </c>
      <c r="O1221" s="242">
        <f t="shared" ref="O1221:O1284" si="107">(C1221+F1221+H1221-C1220-F1220-H1220)/100</f>
        <v>0.48090000000002875</v>
      </c>
      <c r="P1221" s="242"/>
      <c r="Q1221" s="179"/>
      <c r="R1221" s="179"/>
      <c r="S1221" s="179"/>
      <c r="T1221" s="179"/>
      <c r="U1221" s="179"/>
      <c r="V1221" s="179"/>
      <c r="W1221" s="179"/>
      <c r="X1221" s="179"/>
      <c r="Y1221" s="179"/>
      <c r="Z1221" s="179"/>
      <c r="AA1221" s="222"/>
      <c r="AB1221" s="222"/>
      <c r="AC1221" s="222"/>
      <c r="AD1221" s="179"/>
      <c r="AE1221" s="179"/>
      <c r="AF1221" s="179"/>
      <c r="AG1221" s="179"/>
      <c r="AH1221" s="179"/>
      <c r="AI1221" s="179"/>
      <c r="AJ1221" s="179"/>
    </row>
    <row r="1222" spans="2:36" x14ac:dyDescent="0.3">
      <c r="B1222" s="224">
        <v>129900</v>
      </c>
      <c r="C1222" s="209">
        <v>44585</v>
      </c>
      <c r="D1222" s="206">
        <f t="shared" si="103"/>
        <v>0.34322555812163202</v>
      </c>
      <c r="E1222" s="208">
        <f t="shared" si="104"/>
        <v>0.42</v>
      </c>
      <c r="F1222" s="207">
        <v>2452.17</v>
      </c>
      <c r="G1222" s="207">
        <v>3566.8</v>
      </c>
      <c r="H1222" s="207">
        <v>4012.65</v>
      </c>
      <c r="I1222" s="214">
        <v>34612</v>
      </c>
      <c r="J1222" s="211">
        <f t="shared" si="105"/>
        <v>0.26645111624326406</v>
      </c>
      <c r="K1222" s="212">
        <f t="shared" si="106"/>
        <v>0.42</v>
      </c>
      <c r="L1222" s="214">
        <v>0</v>
      </c>
      <c r="M1222" s="213">
        <v>2768.96</v>
      </c>
      <c r="N1222" s="213">
        <v>3115.08</v>
      </c>
      <c r="O1222" s="242">
        <f t="shared" si="107"/>
        <v>0.48089999999999689</v>
      </c>
      <c r="P1222" s="242"/>
      <c r="Q1222" s="179"/>
      <c r="R1222" s="179"/>
      <c r="S1222" s="179"/>
      <c r="T1222" s="179"/>
      <c r="U1222" s="179"/>
      <c r="V1222" s="179"/>
      <c r="W1222" s="179"/>
      <c r="X1222" s="179"/>
      <c r="Y1222" s="179"/>
      <c r="Z1222" s="179"/>
      <c r="AA1222" s="222"/>
      <c r="AB1222" s="222"/>
      <c r="AC1222" s="222"/>
      <c r="AD1222" s="179"/>
      <c r="AE1222" s="179"/>
      <c r="AF1222" s="179"/>
      <c r="AG1222" s="179"/>
      <c r="AH1222" s="179"/>
      <c r="AI1222" s="179"/>
      <c r="AJ1222" s="179"/>
    </row>
    <row r="1223" spans="2:36" x14ac:dyDescent="0.3">
      <c r="B1223" s="224">
        <v>130000</v>
      </c>
      <c r="C1223" s="209">
        <v>44627</v>
      </c>
      <c r="D1223" s="206">
        <f t="shared" si="103"/>
        <v>0.34328461538461541</v>
      </c>
      <c r="E1223" s="208">
        <f t="shared" si="104"/>
        <v>0.42</v>
      </c>
      <c r="F1223" s="207">
        <v>2454.48</v>
      </c>
      <c r="G1223" s="207">
        <v>3570.16</v>
      </c>
      <c r="H1223" s="207">
        <v>4016.43</v>
      </c>
      <c r="I1223" s="214">
        <v>34654</v>
      </c>
      <c r="J1223" s="211">
        <f t="shared" si="105"/>
        <v>0.26656923076923078</v>
      </c>
      <c r="K1223" s="212">
        <f t="shared" si="106"/>
        <v>0.42</v>
      </c>
      <c r="L1223" s="214">
        <v>0</v>
      </c>
      <c r="M1223" s="213">
        <v>2772.32</v>
      </c>
      <c r="N1223" s="213">
        <v>3118.86</v>
      </c>
      <c r="O1223" s="242">
        <f t="shared" si="107"/>
        <v>0.4809000000000333</v>
      </c>
      <c r="P1223" s="242"/>
      <c r="Q1223" s="179"/>
      <c r="R1223" s="179"/>
      <c r="S1223" s="179"/>
      <c r="T1223" s="179"/>
      <c r="U1223" s="179"/>
      <c r="V1223" s="179"/>
      <c r="W1223" s="179"/>
      <c r="X1223" s="179"/>
      <c r="Y1223" s="179"/>
      <c r="Z1223" s="179"/>
      <c r="AA1223" s="222"/>
      <c r="AB1223" s="222"/>
      <c r="AC1223" s="222"/>
      <c r="AD1223" s="179"/>
      <c r="AE1223" s="179"/>
      <c r="AF1223" s="179"/>
      <c r="AG1223" s="179"/>
      <c r="AH1223" s="179"/>
      <c r="AI1223" s="179"/>
      <c r="AJ1223" s="179"/>
    </row>
    <row r="1224" spans="2:36" x14ac:dyDescent="0.3">
      <c r="B1224" s="224">
        <v>130100</v>
      </c>
      <c r="C1224" s="209">
        <v>44669</v>
      </c>
      <c r="D1224" s="206">
        <f t="shared" si="103"/>
        <v>0.34334358186010761</v>
      </c>
      <c r="E1224" s="208">
        <f t="shared" si="104"/>
        <v>0.42</v>
      </c>
      <c r="F1224" s="207">
        <v>2456.79</v>
      </c>
      <c r="G1224" s="207">
        <v>3573.52</v>
      </c>
      <c r="H1224" s="207">
        <v>4020.21</v>
      </c>
      <c r="I1224" s="214">
        <v>34696</v>
      </c>
      <c r="J1224" s="211">
        <f t="shared" si="105"/>
        <v>0.26668716372021523</v>
      </c>
      <c r="K1224" s="212">
        <f t="shared" si="106"/>
        <v>0.42</v>
      </c>
      <c r="L1224" s="214">
        <v>0</v>
      </c>
      <c r="M1224" s="213">
        <v>2775.68</v>
      </c>
      <c r="N1224" s="213">
        <v>3122.64</v>
      </c>
      <c r="O1224" s="242">
        <f t="shared" si="107"/>
        <v>0.48090000000000144</v>
      </c>
      <c r="P1224" s="242"/>
      <c r="Q1224" s="179"/>
      <c r="R1224" s="179"/>
      <c r="S1224" s="179"/>
      <c r="T1224" s="179"/>
      <c r="U1224" s="179"/>
      <c r="V1224" s="179"/>
      <c r="W1224" s="179"/>
      <c r="X1224" s="179"/>
      <c r="Y1224" s="179"/>
      <c r="Z1224" s="179"/>
      <c r="AA1224" s="222"/>
      <c r="AB1224" s="222"/>
      <c r="AC1224" s="222"/>
      <c r="AD1224" s="179"/>
      <c r="AE1224" s="179"/>
      <c r="AF1224" s="179"/>
      <c r="AG1224" s="179"/>
      <c r="AH1224" s="179"/>
      <c r="AI1224" s="179"/>
      <c r="AJ1224" s="179"/>
    </row>
    <row r="1225" spans="2:36" x14ac:dyDescent="0.3">
      <c r="B1225" s="224">
        <v>130200</v>
      </c>
      <c r="C1225" s="209">
        <v>44711</v>
      </c>
      <c r="D1225" s="206">
        <f t="shared" si="103"/>
        <v>0.34340245775729644</v>
      </c>
      <c r="E1225" s="208">
        <f t="shared" si="104"/>
        <v>0.42</v>
      </c>
      <c r="F1225" s="207">
        <v>2459.1</v>
      </c>
      <c r="G1225" s="207">
        <v>3576.88</v>
      </c>
      <c r="H1225" s="207">
        <v>4023.99</v>
      </c>
      <c r="I1225" s="214">
        <v>34738</v>
      </c>
      <c r="J1225" s="211">
        <f t="shared" si="105"/>
        <v>0.26680491551459296</v>
      </c>
      <c r="K1225" s="212">
        <f t="shared" si="106"/>
        <v>0.42</v>
      </c>
      <c r="L1225" s="214">
        <v>0</v>
      </c>
      <c r="M1225" s="213">
        <v>2779.04</v>
      </c>
      <c r="N1225" s="213">
        <v>3126.42</v>
      </c>
      <c r="O1225" s="242">
        <f t="shared" si="107"/>
        <v>0.48089999999996508</v>
      </c>
      <c r="P1225" s="242"/>
      <c r="Q1225" s="179"/>
      <c r="R1225" s="179"/>
      <c r="S1225" s="179"/>
      <c r="T1225" s="179"/>
      <c r="U1225" s="179"/>
      <c r="V1225" s="179"/>
      <c r="W1225" s="179"/>
      <c r="X1225" s="179"/>
      <c r="Y1225" s="179"/>
      <c r="Z1225" s="179"/>
      <c r="AA1225" s="222"/>
      <c r="AB1225" s="222"/>
      <c r="AC1225" s="222"/>
      <c r="AD1225" s="179"/>
      <c r="AE1225" s="179"/>
      <c r="AF1225" s="179"/>
      <c r="AG1225" s="179"/>
      <c r="AH1225" s="179"/>
      <c r="AI1225" s="179"/>
      <c r="AJ1225" s="179"/>
    </row>
    <row r="1226" spans="2:36" x14ac:dyDescent="0.3">
      <c r="B1226" s="224">
        <v>130300</v>
      </c>
      <c r="C1226" s="209">
        <v>44753</v>
      </c>
      <c r="D1226" s="206">
        <f t="shared" si="103"/>
        <v>0.34346124328472755</v>
      </c>
      <c r="E1226" s="208">
        <f t="shared" si="104"/>
        <v>0.42</v>
      </c>
      <c r="F1226" s="207">
        <v>2461.41</v>
      </c>
      <c r="G1226" s="207">
        <v>3580.24</v>
      </c>
      <c r="H1226" s="207">
        <v>4027.77</v>
      </c>
      <c r="I1226" s="214">
        <v>34780</v>
      </c>
      <c r="J1226" s="211">
        <f t="shared" si="105"/>
        <v>0.26692248656945511</v>
      </c>
      <c r="K1226" s="212">
        <f t="shared" si="106"/>
        <v>0.42</v>
      </c>
      <c r="L1226" s="214">
        <v>0</v>
      </c>
      <c r="M1226" s="213">
        <v>2782.4</v>
      </c>
      <c r="N1226" s="213">
        <v>3130.2</v>
      </c>
      <c r="O1226" s="242">
        <f t="shared" si="107"/>
        <v>0.48090000000000599</v>
      </c>
      <c r="P1226" s="242"/>
      <c r="Q1226" s="179"/>
      <c r="R1226" s="179"/>
      <c r="S1226" s="179"/>
      <c r="T1226" s="179"/>
      <c r="U1226" s="179"/>
      <c r="V1226" s="179"/>
      <c r="W1226" s="179"/>
      <c r="X1226" s="179"/>
      <c r="Y1226" s="179"/>
      <c r="Z1226" s="179"/>
      <c r="AA1226" s="222"/>
      <c r="AB1226" s="222"/>
      <c r="AC1226" s="222"/>
      <c r="AD1226" s="179"/>
      <c r="AE1226" s="179"/>
      <c r="AF1226" s="179"/>
      <c r="AG1226" s="179"/>
      <c r="AH1226" s="179"/>
      <c r="AI1226" s="179"/>
      <c r="AJ1226" s="179"/>
    </row>
    <row r="1227" spans="2:36" x14ac:dyDescent="0.3">
      <c r="B1227" s="224">
        <v>130400</v>
      </c>
      <c r="C1227" s="209">
        <v>44795</v>
      </c>
      <c r="D1227" s="206">
        <f t="shared" si="103"/>
        <v>0.34351993865030672</v>
      </c>
      <c r="E1227" s="208">
        <f t="shared" si="104"/>
        <v>0.42</v>
      </c>
      <c r="F1227" s="207">
        <v>2463.7199999999998</v>
      </c>
      <c r="G1227" s="207">
        <v>3583.6</v>
      </c>
      <c r="H1227" s="207">
        <v>4031.55</v>
      </c>
      <c r="I1227" s="214">
        <v>34822</v>
      </c>
      <c r="J1227" s="211">
        <f t="shared" si="105"/>
        <v>0.26703987730061352</v>
      </c>
      <c r="K1227" s="212">
        <f t="shared" si="106"/>
        <v>0.42</v>
      </c>
      <c r="L1227" s="214">
        <v>0</v>
      </c>
      <c r="M1227" s="213">
        <v>2785.76</v>
      </c>
      <c r="N1227" s="213">
        <v>3133.98</v>
      </c>
      <c r="O1227" s="242">
        <f t="shared" si="107"/>
        <v>0.4809000000000424</v>
      </c>
      <c r="P1227" s="242"/>
      <c r="Q1227" s="179"/>
      <c r="R1227" s="179"/>
      <c r="S1227" s="179"/>
      <c r="T1227" s="179"/>
      <c r="U1227" s="179"/>
      <c r="V1227" s="179"/>
      <c r="W1227" s="179"/>
      <c r="X1227" s="179"/>
      <c r="Y1227" s="179"/>
      <c r="Z1227" s="179"/>
      <c r="AA1227" s="222"/>
      <c r="AB1227" s="222"/>
      <c r="AC1227" s="222"/>
      <c r="AD1227" s="179"/>
      <c r="AE1227" s="179"/>
      <c r="AF1227" s="179"/>
      <c r="AG1227" s="179"/>
      <c r="AH1227" s="179"/>
      <c r="AI1227" s="179"/>
      <c r="AJ1227" s="179"/>
    </row>
    <row r="1228" spans="2:36" x14ac:dyDescent="0.3">
      <c r="B1228" s="224">
        <v>130500</v>
      </c>
      <c r="C1228" s="209">
        <v>44837</v>
      </c>
      <c r="D1228" s="206">
        <f t="shared" si="103"/>
        <v>0.34357854406130267</v>
      </c>
      <c r="E1228" s="208">
        <f t="shared" si="104"/>
        <v>0.42</v>
      </c>
      <c r="F1228" s="207">
        <v>2466.0300000000002</v>
      </c>
      <c r="G1228" s="207">
        <v>3586.96</v>
      </c>
      <c r="H1228" s="207">
        <v>4035.33</v>
      </c>
      <c r="I1228" s="214">
        <v>34864</v>
      </c>
      <c r="J1228" s="211">
        <f t="shared" si="105"/>
        <v>0.26715708812260536</v>
      </c>
      <c r="K1228" s="212">
        <f t="shared" si="106"/>
        <v>0.42</v>
      </c>
      <c r="L1228" s="214">
        <v>0</v>
      </c>
      <c r="M1228" s="213">
        <v>2789.12</v>
      </c>
      <c r="N1228" s="213">
        <v>3137.76</v>
      </c>
      <c r="O1228" s="242">
        <f t="shared" si="107"/>
        <v>0.48090000000000599</v>
      </c>
      <c r="P1228" s="242"/>
      <c r="Q1228" s="179"/>
      <c r="R1228" s="179"/>
      <c r="S1228" s="179"/>
      <c r="T1228" s="179"/>
      <c r="U1228" s="179"/>
      <c r="V1228" s="179"/>
      <c r="W1228" s="179"/>
      <c r="X1228" s="179"/>
      <c r="Y1228" s="179"/>
      <c r="Z1228" s="179"/>
      <c r="AA1228" s="222"/>
      <c r="AB1228" s="222"/>
      <c r="AC1228" s="222"/>
      <c r="AD1228" s="179"/>
      <c r="AE1228" s="179"/>
      <c r="AF1228" s="179"/>
      <c r="AG1228" s="179"/>
      <c r="AH1228" s="179"/>
      <c r="AI1228" s="179"/>
      <c r="AJ1228" s="179"/>
    </row>
    <row r="1229" spans="2:36" x14ac:dyDescent="0.3">
      <c r="B1229" s="224">
        <v>130600</v>
      </c>
      <c r="C1229" s="209">
        <v>44879</v>
      </c>
      <c r="D1229" s="206">
        <f t="shared" si="103"/>
        <v>0.34363705972434916</v>
      </c>
      <c r="E1229" s="208">
        <f t="shared" si="104"/>
        <v>0.42</v>
      </c>
      <c r="F1229" s="207">
        <v>2468.34</v>
      </c>
      <c r="G1229" s="207">
        <v>3590.32</v>
      </c>
      <c r="H1229" s="207">
        <v>4039.11</v>
      </c>
      <c r="I1229" s="214">
        <v>34906</v>
      </c>
      <c r="J1229" s="211">
        <f t="shared" si="105"/>
        <v>0.26727411944869833</v>
      </c>
      <c r="K1229" s="212">
        <f t="shared" si="106"/>
        <v>0.42</v>
      </c>
      <c r="L1229" s="214">
        <v>0</v>
      </c>
      <c r="M1229" s="213">
        <v>2792.48</v>
      </c>
      <c r="N1229" s="213">
        <v>3141.54</v>
      </c>
      <c r="O1229" s="242">
        <f t="shared" si="107"/>
        <v>0.48089999999996963</v>
      </c>
      <c r="P1229" s="242"/>
      <c r="Q1229" s="179"/>
      <c r="R1229" s="179"/>
      <c r="S1229" s="179"/>
      <c r="T1229" s="179"/>
      <c r="U1229" s="179"/>
      <c r="V1229" s="179"/>
      <c r="W1229" s="179"/>
      <c r="X1229" s="179"/>
      <c r="Y1229" s="179"/>
      <c r="Z1229" s="179"/>
      <c r="AA1229" s="222"/>
      <c r="AB1229" s="222"/>
      <c r="AC1229" s="222"/>
      <c r="AD1229" s="179"/>
      <c r="AE1229" s="179"/>
      <c r="AF1229" s="179"/>
      <c r="AG1229" s="179"/>
      <c r="AH1229" s="179"/>
      <c r="AI1229" s="179"/>
      <c r="AJ1229" s="179"/>
    </row>
    <row r="1230" spans="2:36" x14ac:dyDescent="0.3">
      <c r="B1230" s="224">
        <v>130700</v>
      </c>
      <c r="C1230" s="209">
        <v>44921</v>
      </c>
      <c r="D1230" s="206">
        <f t="shared" si="103"/>
        <v>0.34369548584544757</v>
      </c>
      <c r="E1230" s="208">
        <f t="shared" si="104"/>
        <v>0.42</v>
      </c>
      <c r="F1230" s="207">
        <v>2470.65</v>
      </c>
      <c r="G1230" s="207">
        <v>3593.68</v>
      </c>
      <c r="H1230" s="207">
        <v>4042.89</v>
      </c>
      <c r="I1230" s="214">
        <v>34948</v>
      </c>
      <c r="J1230" s="211">
        <f t="shared" si="105"/>
        <v>0.26739097169089521</v>
      </c>
      <c r="K1230" s="212">
        <f t="shared" si="106"/>
        <v>0.42</v>
      </c>
      <c r="L1230" s="214">
        <v>0</v>
      </c>
      <c r="M1230" s="213">
        <v>2795.84</v>
      </c>
      <c r="N1230" s="213">
        <v>3145.32</v>
      </c>
      <c r="O1230" s="242">
        <f t="shared" si="107"/>
        <v>0.48090000000000599</v>
      </c>
      <c r="P1230" s="242"/>
      <c r="Q1230" s="179"/>
      <c r="R1230" s="179"/>
      <c r="S1230" s="179"/>
      <c r="T1230" s="179"/>
      <c r="U1230" s="179"/>
      <c r="V1230" s="179"/>
      <c r="W1230" s="179"/>
      <c r="X1230" s="179"/>
      <c r="Y1230" s="179"/>
      <c r="Z1230" s="179"/>
      <c r="AA1230" s="222"/>
      <c r="AB1230" s="222"/>
      <c r="AC1230" s="222"/>
      <c r="AD1230" s="179"/>
      <c r="AE1230" s="179"/>
      <c r="AF1230" s="179"/>
      <c r="AG1230" s="179"/>
      <c r="AH1230" s="179"/>
      <c r="AI1230" s="179"/>
      <c r="AJ1230" s="179"/>
    </row>
    <row r="1231" spans="2:36" x14ac:dyDescent="0.3">
      <c r="B1231" s="224">
        <v>130800</v>
      </c>
      <c r="C1231" s="209">
        <v>44963</v>
      </c>
      <c r="D1231" s="206">
        <f t="shared" si="103"/>
        <v>0.3437538226299694</v>
      </c>
      <c r="E1231" s="208">
        <f t="shared" si="104"/>
        <v>0.42</v>
      </c>
      <c r="F1231" s="207">
        <v>2472.96</v>
      </c>
      <c r="G1231" s="207">
        <v>3597.04</v>
      </c>
      <c r="H1231" s="207">
        <v>4046.67</v>
      </c>
      <c r="I1231" s="214">
        <v>34990</v>
      </c>
      <c r="J1231" s="211">
        <f t="shared" si="105"/>
        <v>0.26750764525993886</v>
      </c>
      <c r="K1231" s="212">
        <f t="shared" si="106"/>
        <v>0.42</v>
      </c>
      <c r="L1231" s="214">
        <v>0</v>
      </c>
      <c r="M1231" s="213">
        <v>2799.2</v>
      </c>
      <c r="N1231" s="213">
        <v>3149.1</v>
      </c>
      <c r="O1231" s="242">
        <f t="shared" si="107"/>
        <v>0.48089999999997418</v>
      </c>
      <c r="P1231" s="242"/>
      <c r="Q1231" s="179"/>
      <c r="R1231" s="179"/>
      <c r="S1231" s="179"/>
      <c r="T1231" s="179"/>
      <c r="U1231" s="179"/>
      <c r="V1231" s="179"/>
      <c r="W1231" s="179"/>
      <c r="X1231" s="179"/>
      <c r="Y1231" s="179"/>
      <c r="Z1231" s="179"/>
      <c r="AA1231" s="222"/>
      <c r="AB1231" s="222"/>
      <c r="AC1231" s="222"/>
      <c r="AD1231" s="179"/>
      <c r="AE1231" s="179"/>
      <c r="AF1231" s="179"/>
      <c r="AG1231" s="179"/>
      <c r="AH1231" s="179"/>
      <c r="AI1231" s="179"/>
      <c r="AJ1231" s="179"/>
    </row>
    <row r="1232" spans="2:36" x14ac:dyDescent="0.3">
      <c r="B1232" s="224">
        <v>130900</v>
      </c>
      <c r="C1232" s="209">
        <v>45005</v>
      </c>
      <c r="D1232" s="206">
        <f t="shared" si="103"/>
        <v>0.34381207028265853</v>
      </c>
      <c r="E1232" s="208">
        <f t="shared" si="104"/>
        <v>0.42</v>
      </c>
      <c r="F1232" s="207">
        <v>2475.27</v>
      </c>
      <c r="G1232" s="207">
        <v>3600.4</v>
      </c>
      <c r="H1232" s="207">
        <v>4050.45</v>
      </c>
      <c r="I1232" s="214">
        <v>35032</v>
      </c>
      <c r="J1232" s="211">
        <f t="shared" si="105"/>
        <v>0.26762414056531703</v>
      </c>
      <c r="K1232" s="212">
        <f t="shared" si="106"/>
        <v>0.42</v>
      </c>
      <c r="L1232" s="214">
        <v>0</v>
      </c>
      <c r="M1232" s="213">
        <v>2802.56</v>
      </c>
      <c r="N1232" s="213">
        <v>3152.88</v>
      </c>
      <c r="O1232" s="242">
        <f t="shared" si="107"/>
        <v>0.48089999999993777</v>
      </c>
      <c r="P1232" s="242"/>
      <c r="Q1232" s="179"/>
      <c r="R1232" s="179"/>
      <c r="S1232" s="179"/>
      <c r="T1232" s="179"/>
      <c r="U1232" s="179"/>
      <c r="V1232" s="179"/>
      <c r="W1232" s="179"/>
      <c r="X1232" s="179"/>
      <c r="Y1232" s="179"/>
      <c r="Z1232" s="179"/>
      <c r="AA1232" s="222"/>
      <c r="AB1232" s="222"/>
      <c r="AC1232" s="222"/>
      <c r="AD1232" s="179"/>
      <c r="AE1232" s="179"/>
      <c r="AF1232" s="179"/>
      <c r="AG1232" s="179"/>
      <c r="AH1232" s="179"/>
      <c r="AI1232" s="179"/>
      <c r="AJ1232" s="179"/>
    </row>
    <row r="1233" spans="2:36" x14ac:dyDescent="0.3">
      <c r="B1233" s="224">
        <v>131000</v>
      </c>
      <c r="C1233" s="209">
        <v>45047</v>
      </c>
      <c r="D1233" s="206">
        <f t="shared" si="103"/>
        <v>0.34387022900763359</v>
      </c>
      <c r="E1233" s="208">
        <f t="shared" si="104"/>
        <v>0.42</v>
      </c>
      <c r="F1233" s="207">
        <v>2477.58</v>
      </c>
      <c r="G1233" s="207">
        <v>3603.76</v>
      </c>
      <c r="H1233" s="207">
        <v>4054.23</v>
      </c>
      <c r="I1233" s="214">
        <v>35074</v>
      </c>
      <c r="J1233" s="211">
        <f t="shared" si="105"/>
        <v>0.26774045801526719</v>
      </c>
      <c r="K1233" s="212">
        <f t="shared" si="106"/>
        <v>0.42</v>
      </c>
      <c r="L1233" s="214">
        <v>0</v>
      </c>
      <c r="M1233" s="213">
        <v>2805.92</v>
      </c>
      <c r="N1233" s="213">
        <v>3156.66</v>
      </c>
      <c r="O1233" s="242">
        <f t="shared" si="107"/>
        <v>0.48090000000004696</v>
      </c>
      <c r="P1233" s="242"/>
      <c r="Q1233" s="179"/>
      <c r="R1233" s="179"/>
      <c r="S1233" s="179"/>
      <c r="T1233" s="179"/>
      <c r="U1233" s="179"/>
      <c r="V1233" s="179"/>
      <c r="W1233" s="179"/>
      <c r="X1233" s="179"/>
      <c r="Y1233" s="179"/>
      <c r="Z1233" s="179"/>
      <c r="AA1233" s="222"/>
      <c r="AB1233" s="222"/>
      <c r="AC1233" s="222"/>
      <c r="AD1233" s="179"/>
      <c r="AE1233" s="179"/>
      <c r="AF1233" s="179"/>
      <c r="AG1233" s="179"/>
      <c r="AH1233" s="179"/>
      <c r="AI1233" s="179"/>
      <c r="AJ1233" s="179"/>
    </row>
    <row r="1234" spans="2:36" x14ac:dyDescent="0.3">
      <c r="B1234" s="224">
        <v>131100</v>
      </c>
      <c r="C1234" s="209">
        <v>45089</v>
      </c>
      <c r="D1234" s="206">
        <f t="shared" si="103"/>
        <v>0.34392829900839056</v>
      </c>
      <c r="E1234" s="208">
        <f t="shared" si="104"/>
        <v>0.42</v>
      </c>
      <c r="F1234" s="207">
        <v>2479.89</v>
      </c>
      <c r="G1234" s="207">
        <v>3607.12</v>
      </c>
      <c r="H1234" s="207">
        <v>4058.01</v>
      </c>
      <c r="I1234" s="214">
        <v>35116</v>
      </c>
      <c r="J1234" s="211">
        <f t="shared" si="105"/>
        <v>0.26785659801678108</v>
      </c>
      <c r="K1234" s="212">
        <f t="shared" si="106"/>
        <v>0.42</v>
      </c>
      <c r="L1234" s="214">
        <v>3.57</v>
      </c>
      <c r="M1234" s="213">
        <v>2809.28</v>
      </c>
      <c r="N1234" s="213">
        <v>3160.44</v>
      </c>
      <c r="O1234" s="242">
        <f t="shared" si="107"/>
        <v>0.48090000000001509</v>
      </c>
      <c r="P1234" s="242"/>
      <c r="Q1234" s="179"/>
      <c r="R1234" s="179"/>
      <c r="S1234" s="179"/>
      <c r="T1234" s="179"/>
      <c r="U1234" s="179"/>
      <c r="V1234" s="179"/>
      <c r="W1234" s="179"/>
      <c r="X1234" s="179"/>
      <c r="Y1234" s="179"/>
      <c r="Z1234" s="179"/>
      <c r="AA1234" s="222"/>
      <c r="AB1234" s="222"/>
      <c r="AC1234" s="222"/>
      <c r="AD1234" s="179"/>
      <c r="AE1234" s="179"/>
      <c r="AF1234" s="179"/>
      <c r="AG1234" s="179"/>
      <c r="AH1234" s="179"/>
      <c r="AI1234" s="179"/>
      <c r="AJ1234" s="179"/>
    </row>
    <row r="1235" spans="2:36" x14ac:dyDescent="0.3">
      <c r="B1235" s="224">
        <v>131200</v>
      </c>
      <c r="C1235" s="209">
        <v>45131</v>
      </c>
      <c r="D1235" s="206">
        <f t="shared" si="103"/>
        <v>0.34398628048780489</v>
      </c>
      <c r="E1235" s="208">
        <f t="shared" si="104"/>
        <v>0.42</v>
      </c>
      <c r="F1235" s="207">
        <v>2482.1999999999998</v>
      </c>
      <c r="G1235" s="207">
        <v>3610.48</v>
      </c>
      <c r="H1235" s="207">
        <v>4061.79</v>
      </c>
      <c r="I1235" s="214">
        <v>35158</v>
      </c>
      <c r="J1235" s="211">
        <f t="shared" si="105"/>
        <v>0.26797256097560973</v>
      </c>
      <c r="K1235" s="212">
        <f t="shared" si="106"/>
        <v>0.42</v>
      </c>
      <c r="L1235" s="214">
        <v>8.57</v>
      </c>
      <c r="M1235" s="213">
        <v>2812.64</v>
      </c>
      <c r="N1235" s="213">
        <v>3164.22</v>
      </c>
      <c r="O1235" s="242">
        <f t="shared" si="107"/>
        <v>0.48089999999998329</v>
      </c>
      <c r="P1235" s="242"/>
      <c r="Q1235" s="179"/>
      <c r="R1235" s="179"/>
      <c r="S1235" s="179"/>
      <c r="T1235" s="179"/>
      <c r="U1235" s="179"/>
      <c r="V1235" s="179"/>
      <c r="W1235" s="179"/>
      <c r="X1235" s="179"/>
      <c r="Y1235" s="179"/>
      <c r="Z1235" s="179"/>
      <c r="AA1235" s="222"/>
      <c r="AB1235" s="222"/>
      <c r="AC1235" s="222"/>
      <c r="AD1235" s="179"/>
      <c r="AE1235" s="179"/>
      <c r="AF1235" s="179"/>
      <c r="AG1235" s="179"/>
      <c r="AH1235" s="179"/>
      <c r="AI1235" s="179"/>
      <c r="AJ1235" s="179"/>
    </row>
    <row r="1236" spans="2:36" x14ac:dyDescent="0.3">
      <c r="B1236" s="224">
        <v>131300</v>
      </c>
      <c r="C1236" s="209">
        <v>45173</v>
      </c>
      <c r="D1236" s="206">
        <f t="shared" si="103"/>
        <v>0.34404417364813406</v>
      </c>
      <c r="E1236" s="208">
        <f t="shared" si="104"/>
        <v>0.42</v>
      </c>
      <c r="F1236" s="207">
        <v>2484.5100000000002</v>
      </c>
      <c r="G1236" s="207">
        <v>3613.84</v>
      </c>
      <c r="H1236" s="207">
        <v>4065.57</v>
      </c>
      <c r="I1236" s="214">
        <v>35200</v>
      </c>
      <c r="J1236" s="211">
        <f t="shared" si="105"/>
        <v>0.26808834729626807</v>
      </c>
      <c r="K1236" s="212">
        <f t="shared" si="106"/>
        <v>0.42</v>
      </c>
      <c r="L1236" s="214">
        <v>13.57</v>
      </c>
      <c r="M1236" s="213">
        <v>2816</v>
      </c>
      <c r="N1236" s="213">
        <v>3168</v>
      </c>
      <c r="O1236" s="242">
        <f t="shared" si="107"/>
        <v>0.48090000000001965</v>
      </c>
      <c r="P1236" s="242"/>
      <c r="Q1236" s="179"/>
      <c r="R1236" s="179"/>
      <c r="S1236" s="179"/>
      <c r="T1236" s="179"/>
      <c r="U1236" s="179"/>
      <c r="V1236" s="179"/>
      <c r="W1236" s="179"/>
      <c r="X1236" s="179"/>
      <c r="Y1236" s="179"/>
      <c r="Z1236" s="179"/>
      <c r="AA1236" s="222"/>
      <c r="AB1236" s="222"/>
      <c r="AC1236" s="222"/>
      <c r="AD1236" s="179"/>
      <c r="AE1236" s="179"/>
      <c r="AF1236" s="179"/>
      <c r="AG1236" s="179"/>
      <c r="AH1236" s="179"/>
      <c r="AI1236" s="179"/>
      <c r="AJ1236" s="179"/>
    </row>
    <row r="1237" spans="2:36" x14ac:dyDescent="0.3">
      <c r="B1237" s="224">
        <v>131400</v>
      </c>
      <c r="C1237" s="209">
        <v>45215</v>
      </c>
      <c r="D1237" s="206">
        <f t="shared" si="103"/>
        <v>0.34410197869101977</v>
      </c>
      <c r="E1237" s="208">
        <f t="shared" si="104"/>
        <v>0.42</v>
      </c>
      <c r="F1237" s="207">
        <v>2486.8200000000002</v>
      </c>
      <c r="G1237" s="207">
        <v>3617.2</v>
      </c>
      <c r="H1237" s="207">
        <v>4069.35</v>
      </c>
      <c r="I1237" s="214">
        <v>35242</v>
      </c>
      <c r="J1237" s="211">
        <f t="shared" si="105"/>
        <v>0.26820395738203956</v>
      </c>
      <c r="K1237" s="212">
        <f t="shared" si="106"/>
        <v>0.42</v>
      </c>
      <c r="L1237" s="214">
        <v>18.559999999999999</v>
      </c>
      <c r="M1237" s="213">
        <v>2819.36</v>
      </c>
      <c r="N1237" s="213">
        <v>3171.78</v>
      </c>
      <c r="O1237" s="242">
        <f t="shared" si="107"/>
        <v>0.48089999999997873</v>
      </c>
      <c r="P1237" s="242"/>
      <c r="Q1237" s="179"/>
      <c r="R1237" s="179"/>
      <c r="S1237" s="179"/>
      <c r="T1237" s="179"/>
      <c r="U1237" s="179"/>
      <c r="V1237" s="179"/>
      <c r="W1237" s="179"/>
      <c r="X1237" s="179"/>
      <c r="Y1237" s="179"/>
      <c r="Z1237" s="179"/>
      <c r="AA1237" s="222"/>
      <c r="AB1237" s="222"/>
      <c r="AC1237" s="222"/>
      <c r="AD1237" s="179"/>
      <c r="AE1237" s="179"/>
      <c r="AF1237" s="179"/>
      <c r="AG1237" s="179"/>
      <c r="AH1237" s="179"/>
      <c r="AI1237" s="179"/>
      <c r="AJ1237" s="179"/>
    </row>
    <row r="1238" spans="2:36" x14ac:dyDescent="0.3">
      <c r="B1238" s="224">
        <v>131500</v>
      </c>
      <c r="C1238" s="209">
        <v>45257</v>
      </c>
      <c r="D1238" s="206">
        <f t="shared" si="103"/>
        <v>0.34415969581749051</v>
      </c>
      <c r="E1238" s="208">
        <f t="shared" si="104"/>
        <v>0.42</v>
      </c>
      <c r="F1238" s="207">
        <v>2489.13</v>
      </c>
      <c r="G1238" s="207">
        <v>3620.56</v>
      </c>
      <c r="H1238" s="207">
        <v>4073.13</v>
      </c>
      <c r="I1238" s="214">
        <v>35284</v>
      </c>
      <c r="J1238" s="211">
        <f t="shared" si="105"/>
        <v>0.26831939163498097</v>
      </c>
      <c r="K1238" s="212">
        <f t="shared" si="106"/>
        <v>0.42</v>
      </c>
      <c r="L1238" s="214">
        <v>23.56</v>
      </c>
      <c r="M1238" s="213">
        <v>2822.72</v>
      </c>
      <c r="N1238" s="213">
        <v>3175.56</v>
      </c>
      <c r="O1238" s="242">
        <f t="shared" si="107"/>
        <v>0.48089999999995142</v>
      </c>
      <c r="P1238" s="242"/>
      <c r="Q1238" s="179"/>
      <c r="R1238" s="179"/>
      <c r="S1238" s="179"/>
      <c r="T1238" s="179"/>
      <c r="U1238" s="179"/>
      <c r="V1238" s="179"/>
      <c r="W1238" s="179"/>
      <c r="X1238" s="179"/>
      <c r="Y1238" s="179"/>
      <c r="Z1238" s="179"/>
      <c r="AA1238" s="222"/>
      <c r="AB1238" s="222"/>
      <c r="AC1238" s="222"/>
      <c r="AD1238" s="179"/>
      <c r="AE1238" s="179"/>
      <c r="AF1238" s="179"/>
      <c r="AG1238" s="179"/>
      <c r="AH1238" s="179"/>
      <c r="AI1238" s="179"/>
      <c r="AJ1238" s="179"/>
    </row>
    <row r="1239" spans="2:36" x14ac:dyDescent="0.3">
      <c r="B1239" s="224">
        <v>131600</v>
      </c>
      <c r="C1239" s="209">
        <v>45299</v>
      </c>
      <c r="D1239" s="206">
        <f t="shared" si="103"/>
        <v>0.3442173252279635</v>
      </c>
      <c r="E1239" s="208">
        <f t="shared" si="104"/>
        <v>0.42</v>
      </c>
      <c r="F1239" s="207">
        <v>2491.44</v>
      </c>
      <c r="G1239" s="207">
        <v>3623.92</v>
      </c>
      <c r="H1239" s="207">
        <v>4076.91</v>
      </c>
      <c r="I1239" s="214">
        <v>35326</v>
      </c>
      <c r="J1239" s="211">
        <f t="shared" si="105"/>
        <v>0.26843465045592707</v>
      </c>
      <c r="K1239" s="212">
        <f t="shared" si="106"/>
        <v>0.42</v>
      </c>
      <c r="L1239" s="214">
        <v>28.56</v>
      </c>
      <c r="M1239" s="213">
        <v>2826.08</v>
      </c>
      <c r="N1239" s="213">
        <v>3179.34</v>
      </c>
      <c r="O1239" s="242">
        <f t="shared" si="107"/>
        <v>0.480900000000056</v>
      </c>
      <c r="P1239" s="242"/>
      <c r="Q1239" s="179"/>
      <c r="R1239" s="179"/>
      <c r="S1239" s="179"/>
      <c r="T1239" s="179"/>
      <c r="U1239" s="179"/>
      <c r="V1239" s="179"/>
      <c r="W1239" s="179"/>
      <c r="X1239" s="179"/>
      <c r="Y1239" s="179"/>
      <c r="Z1239" s="179"/>
      <c r="AA1239" s="222"/>
      <c r="AB1239" s="222"/>
      <c r="AC1239" s="222"/>
      <c r="AD1239" s="179"/>
      <c r="AE1239" s="179"/>
      <c r="AF1239" s="179"/>
      <c r="AG1239" s="179"/>
      <c r="AH1239" s="179"/>
      <c r="AI1239" s="179"/>
      <c r="AJ1239" s="179"/>
    </row>
    <row r="1240" spans="2:36" x14ac:dyDescent="0.3">
      <c r="B1240" s="224">
        <v>131700</v>
      </c>
      <c r="C1240" s="209">
        <v>45341</v>
      </c>
      <c r="D1240" s="206">
        <f t="shared" ref="D1240:D1303" si="108">C1240/B1240</f>
        <v>0.34427486712224753</v>
      </c>
      <c r="E1240" s="208">
        <f t="shared" ref="E1240:E1303" si="109">(C1240-C1239)/(B1240-B1239)</f>
        <v>0.42</v>
      </c>
      <c r="F1240" s="207">
        <v>2493.75</v>
      </c>
      <c r="G1240" s="207">
        <v>3627.28</v>
      </c>
      <c r="H1240" s="207">
        <v>4080.69</v>
      </c>
      <c r="I1240" s="214">
        <v>35368</v>
      </c>
      <c r="J1240" s="211">
        <f t="shared" si="105"/>
        <v>0.26854973424449508</v>
      </c>
      <c r="K1240" s="212">
        <f t="shared" si="106"/>
        <v>0.42</v>
      </c>
      <c r="L1240" s="214">
        <v>33.56</v>
      </c>
      <c r="M1240" s="213">
        <v>2829.44</v>
      </c>
      <c r="N1240" s="213">
        <v>3183.12</v>
      </c>
      <c r="O1240" s="242">
        <f t="shared" si="107"/>
        <v>0.48090000000001965</v>
      </c>
      <c r="P1240" s="242"/>
      <c r="Q1240" s="179"/>
      <c r="R1240" s="179"/>
      <c r="S1240" s="179"/>
      <c r="T1240" s="179"/>
      <c r="U1240" s="179"/>
      <c r="V1240" s="179"/>
      <c r="W1240" s="179"/>
      <c r="X1240" s="179"/>
      <c r="Y1240" s="179"/>
      <c r="Z1240" s="179"/>
      <c r="AA1240" s="222"/>
      <c r="AB1240" s="222"/>
      <c r="AC1240" s="222"/>
      <c r="AD1240" s="179"/>
      <c r="AE1240" s="179"/>
      <c r="AF1240" s="179"/>
      <c r="AG1240" s="179"/>
      <c r="AH1240" s="179"/>
      <c r="AI1240" s="179"/>
      <c r="AJ1240" s="179"/>
    </row>
    <row r="1241" spans="2:36" x14ac:dyDescent="0.3">
      <c r="B1241" s="224">
        <v>131800</v>
      </c>
      <c r="C1241" s="209">
        <v>45383</v>
      </c>
      <c r="D1241" s="206">
        <f t="shared" si="108"/>
        <v>0.34433232169954475</v>
      </c>
      <c r="E1241" s="208">
        <f t="shared" si="109"/>
        <v>0.42</v>
      </c>
      <c r="F1241" s="207">
        <v>2496.06</v>
      </c>
      <c r="G1241" s="207">
        <v>3630.64</v>
      </c>
      <c r="H1241" s="207">
        <v>4084.47</v>
      </c>
      <c r="I1241" s="214">
        <v>35410</v>
      </c>
      <c r="J1241" s="211">
        <f t="shared" si="105"/>
        <v>0.26866464339908952</v>
      </c>
      <c r="K1241" s="212">
        <f t="shared" si="106"/>
        <v>0.42</v>
      </c>
      <c r="L1241" s="214">
        <v>38.56</v>
      </c>
      <c r="M1241" s="213">
        <v>2832.8</v>
      </c>
      <c r="N1241" s="213">
        <v>3186.9</v>
      </c>
      <c r="O1241" s="242">
        <f t="shared" si="107"/>
        <v>0.48089999999998784</v>
      </c>
      <c r="P1241" s="242"/>
      <c r="Q1241" s="179"/>
      <c r="R1241" s="179"/>
      <c r="S1241" s="179"/>
      <c r="T1241" s="179"/>
      <c r="U1241" s="179"/>
      <c r="V1241" s="179"/>
      <c r="W1241" s="179"/>
      <c r="X1241" s="179"/>
      <c r="Y1241" s="179"/>
      <c r="Z1241" s="179"/>
      <c r="AA1241" s="222"/>
      <c r="AB1241" s="222"/>
      <c r="AC1241" s="222"/>
      <c r="AD1241" s="179"/>
      <c r="AE1241" s="179"/>
      <c r="AF1241" s="179"/>
      <c r="AG1241" s="179"/>
      <c r="AH1241" s="179"/>
      <c r="AI1241" s="179"/>
      <c r="AJ1241" s="179"/>
    </row>
    <row r="1242" spans="2:36" x14ac:dyDescent="0.3">
      <c r="B1242" s="224">
        <v>131900</v>
      </c>
      <c r="C1242" s="209">
        <v>45425</v>
      </c>
      <c r="D1242" s="206">
        <f t="shared" si="108"/>
        <v>0.34438968915845336</v>
      </c>
      <c r="E1242" s="208">
        <f t="shared" si="109"/>
        <v>0.42</v>
      </c>
      <c r="F1242" s="207">
        <v>2498.37</v>
      </c>
      <c r="G1242" s="207">
        <v>3634</v>
      </c>
      <c r="H1242" s="207">
        <v>4088.25</v>
      </c>
      <c r="I1242" s="214">
        <v>35452</v>
      </c>
      <c r="J1242" s="211">
        <f t="shared" si="105"/>
        <v>0.26877937831690674</v>
      </c>
      <c r="K1242" s="212">
        <f t="shared" si="106"/>
        <v>0.42</v>
      </c>
      <c r="L1242" s="214">
        <v>43.55</v>
      </c>
      <c r="M1242" s="213">
        <v>2836.16</v>
      </c>
      <c r="N1242" s="213">
        <v>3190.68</v>
      </c>
      <c r="O1242" s="242">
        <f t="shared" si="107"/>
        <v>0.4809000000000333</v>
      </c>
      <c r="P1242" s="242"/>
      <c r="Q1242" s="179"/>
      <c r="R1242" s="179"/>
      <c r="S1242" s="179"/>
      <c r="T1242" s="179"/>
      <c r="U1242" s="179"/>
      <c r="V1242" s="179"/>
      <c r="W1242" s="179"/>
      <c r="X1242" s="179"/>
      <c r="Y1242" s="179"/>
      <c r="Z1242" s="179"/>
      <c r="AA1242" s="222"/>
      <c r="AB1242" s="222"/>
      <c r="AC1242" s="222"/>
      <c r="AD1242" s="179"/>
      <c r="AE1242" s="179"/>
      <c r="AF1242" s="179"/>
      <c r="AG1242" s="179"/>
      <c r="AH1242" s="179"/>
      <c r="AI1242" s="179"/>
      <c r="AJ1242" s="179"/>
    </row>
    <row r="1243" spans="2:36" x14ac:dyDescent="0.3">
      <c r="B1243" s="224">
        <v>132000</v>
      </c>
      <c r="C1243" s="209">
        <v>45467</v>
      </c>
      <c r="D1243" s="206">
        <f t="shared" si="108"/>
        <v>0.3444469696969697</v>
      </c>
      <c r="E1243" s="208">
        <f t="shared" si="109"/>
        <v>0.42</v>
      </c>
      <c r="F1243" s="207">
        <v>2500.6799999999998</v>
      </c>
      <c r="G1243" s="207">
        <v>3637.36</v>
      </c>
      <c r="H1243" s="207">
        <v>4092.03</v>
      </c>
      <c r="I1243" s="214">
        <v>35494</v>
      </c>
      <c r="J1243" s="211">
        <f t="shared" si="105"/>
        <v>0.26889393939393941</v>
      </c>
      <c r="K1243" s="212">
        <f t="shared" si="106"/>
        <v>0.42</v>
      </c>
      <c r="L1243" s="214">
        <v>48.55</v>
      </c>
      <c r="M1243" s="213">
        <v>2839.52</v>
      </c>
      <c r="N1243" s="213">
        <v>3194.46</v>
      </c>
      <c r="O1243" s="242">
        <f t="shared" si="107"/>
        <v>0.48089999999999233</v>
      </c>
      <c r="P1243" s="242"/>
      <c r="Q1243" s="179"/>
      <c r="R1243" s="179"/>
      <c r="S1243" s="179"/>
      <c r="T1243" s="179"/>
      <c r="U1243" s="179"/>
      <c r="V1243" s="179"/>
      <c r="W1243" s="179"/>
      <c r="X1243" s="179"/>
      <c r="Y1243" s="179"/>
      <c r="Z1243" s="179"/>
      <c r="AA1243" s="222"/>
      <c r="AB1243" s="222"/>
      <c r="AC1243" s="222"/>
      <c r="AD1243" s="179"/>
      <c r="AE1243" s="179"/>
      <c r="AF1243" s="179"/>
      <c r="AG1243" s="179"/>
      <c r="AH1243" s="179"/>
      <c r="AI1243" s="179"/>
      <c r="AJ1243" s="179"/>
    </row>
    <row r="1244" spans="2:36" x14ac:dyDescent="0.3">
      <c r="B1244" s="224">
        <v>132100</v>
      </c>
      <c r="C1244" s="209">
        <v>45509</v>
      </c>
      <c r="D1244" s="206">
        <f t="shared" si="108"/>
        <v>0.34450416351249052</v>
      </c>
      <c r="E1244" s="208">
        <f t="shared" si="109"/>
        <v>0.42</v>
      </c>
      <c r="F1244" s="207">
        <v>2502.9899999999998</v>
      </c>
      <c r="G1244" s="207">
        <v>3640.72</v>
      </c>
      <c r="H1244" s="207">
        <v>4095.81</v>
      </c>
      <c r="I1244" s="214">
        <v>35536</v>
      </c>
      <c r="J1244" s="211">
        <f t="shared" si="105"/>
        <v>0.26900832702498106</v>
      </c>
      <c r="K1244" s="212">
        <f t="shared" si="106"/>
        <v>0.42</v>
      </c>
      <c r="L1244" s="214">
        <v>53.55</v>
      </c>
      <c r="M1244" s="213">
        <v>2842.88</v>
      </c>
      <c r="N1244" s="213">
        <v>3198.24</v>
      </c>
      <c r="O1244" s="242">
        <f t="shared" si="107"/>
        <v>0.48089999999995142</v>
      </c>
      <c r="P1244" s="242"/>
      <c r="Q1244" s="179"/>
      <c r="R1244" s="179"/>
      <c r="S1244" s="179"/>
      <c r="T1244" s="179"/>
      <c r="U1244" s="179"/>
      <c r="V1244" s="179"/>
      <c r="W1244" s="179"/>
      <c r="X1244" s="179"/>
      <c r="Y1244" s="179"/>
      <c r="Z1244" s="179"/>
      <c r="AA1244" s="222"/>
      <c r="AB1244" s="222"/>
      <c r="AC1244" s="222"/>
      <c r="AD1244" s="179"/>
      <c r="AE1244" s="179"/>
      <c r="AF1244" s="179"/>
      <c r="AG1244" s="179"/>
      <c r="AH1244" s="179"/>
      <c r="AI1244" s="179"/>
      <c r="AJ1244" s="179"/>
    </row>
    <row r="1245" spans="2:36" x14ac:dyDescent="0.3">
      <c r="B1245" s="224">
        <v>132200</v>
      </c>
      <c r="C1245" s="209">
        <v>45551</v>
      </c>
      <c r="D1245" s="206">
        <f t="shared" si="108"/>
        <v>0.34456127080181542</v>
      </c>
      <c r="E1245" s="208">
        <f t="shared" si="109"/>
        <v>0.42</v>
      </c>
      <c r="F1245" s="207">
        <v>2505.3000000000002</v>
      </c>
      <c r="G1245" s="207">
        <v>3644.08</v>
      </c>
      <c r="H1245" s="207">
        <v>4099.59</v>
      </c>
      <c r="I1245" s="214">
        <v>35578</v>
      </c>
      <c r="J1245" s="211">
        <f t="shared" si="105"/>
        <v>0.26912254160363086</v>
      </c>
      <c r="K1245" s="212">
        <f t="shared" si="106"/>
        <v>0.42</v>
      </c>
      <c r="L1245" s="214">
        <v>58.55</v>
      </c>
      <c r="M1245" s="213">
        <v>2846.24</v>
      </c>
      <c r="N1245" s="213">
        <v>3202.02</v>
      </c>
      <c r="O1245" s="242">
        <f t="shared" si="107"/>
        <v>0.48089999999999689</v>
      </c>
      <c r="P1245" s="242"/>
      <c r="Q1245" s="179"/>
      <c r="R1245" s="179"/>
      <c r="S1245" s="179"/>
      <c r="T1245" s="179"/>
      <c r="U1245" s="179"/>
      <c r="V1245" s="179"/>
      <c r="W1245" s="179"/>
      <c r="X1245" s="179"/>
      <c r="Y1245" s="179"/>
      <c r="Z1245" s="179"/>
      <c r="AA1245" s="222"/>
      <c r="AB1245" s="222"/>
      <c r="AC1245" s="222"/>
      <c r="AD1245" s="179"/>
      <c r="AE1245" s="179"/>
      <c r="AF1245" s="179"/>
      <c r="AG1245" s="179"/>
      <c r="AH1245" s="179"/>
      <c r="AI1245" s="179"/>
      <c r="AJ1245" s="179"/>
    </row>
    <row r="1246" spans="2:36" x14ac:dyDescent="0.3">
      <c r="B1246" s="224">
        <v>132300</v>
      </c>
      <c r="C1246" s="209">
        <v>45593</v>
      </c>
      <c r="D1246" s="206">
        <f t="shared" si="108"/>
        <v>0.34461829176114889</v>
      </c>
      <c r="E1246" s="208">
        <f t="shared" si="109"/>
        <v>0.42</v>
      </c>
      <c r="F1246" s="207">
        <v>2507.61</v>
      </c>
      <c r="G1246" s="207">
        <v>3647.44</v>
      </c>
      <c r="H1246" s="207">
        <v>4103.37</v>
      </c>
      <c r="I1246" s="214">
        <v>35620</v>
      </c>
      <c r="J1246" s="211">
        <f t="shared" si="105"/>
        <v>0.26923658352229779</v>
      </c>
      <c r="K1246" s="212">
        <f t="shared" si="106"/>
        <v>0.42</v>
      </c>
      <c r="L1246" s="214">
        <v>63.55</v>
      </c>
      <c r="M1246" s="213">
        <v>2849.6</v>
      </c>
      <c r="N1246" s="213">
        <v>3205.8</v>
      </c>
      <c r="O1246" s="242">
        <f t="shared" si="107"/>
        <v>0.48090000000002875</v>
      </c>
      <c r="P1246" s="242"/>
      <c r="Q1246" s="179"/>
      <c r="R1246" s="179"/>
      <c r="S1246" s="179"/>
      <c r="T1246" s="179"/>
      <c r="U1246" s="179"/>
      <c r="V1246" s="179"/>
      <c r="W1246" s="179"/>
      <c r="X1246" s="179"/>
      <c r="Y1246" s="179"/>
      <c r="Z1246" s="179"/>
      <c r="AA1246" s="222"/>
      <c r="AB1246" s="222"/>
      <c r="AC1246" s="222"/>
      <c r="AD1246" s="179"/>
      <c r="AE1246" s="179"/>
      <c r="AF1246" s="179"/>
      <c r="AG1246" s="179"/>
      <c r="AH1246" s="179"/>
      <c r="AI1246" s="179"/>
      <c r="AJ1246" s="179"/>
    </row>
    <row r="1247" spans="2:36" x14ac:dyDescent="0.3">
      <c r="B1247" s="224">
        <v>132400</v>
      </c>
      <c r="C1247" s="209">
        <v>45635</v>
      </c>
      <c r="D1247" s="206">
        <f t="shared" si="108"/>
        <v>0.34467522658610272</v>
      </c>
      <c r="E1247" s="208">
        <f t="shared" si="109"/>
        <v>0.42</v>
      </c>
      <c r="F1247" s="207">
        <v>2509.92</v>
      </c>
      <c r="G1247" s="207">
        <v>3650.8</v>
      </c>
      <c r="H1247" s="207">
        <v>4107.1499999999996</v>
      </c>
      <c r="I1247" s="214">
        <v>35662</v>
      </c>
      <c r="J1247" s="211">
        <f t="shared" si="105"/>
        <v>0.26935045317220546</v>
      </c>
      <c r="K1247" s="212">
        <f t="shared" si="106"/>
        <v>0.42</v>
      </c>
      <c r="L1247" s="214">
        <v>68.540000000000006</v>
      </c>
      <c r="M1247" s="213">
        <v>2852.96</v>
      </c>
      <c r="N1247" s="213">
        <v>3209.58</v>
      </c>
      <c r="O1247" s="242">
        <f t="shared" si="107"/>
        <v>0.48089999999999233</v>
      </c>
      <c r="P1247" s="242"/>
      <c r="Q1247" s="179"/>
      <c r="R1247" s="179"/>
      <c r="S1247" s="179"/>
      <c r="T1247" s="179"/>
      <c r="U1247" s="179"/>
      <c r="V1247" s="179"/>
      <c r="W1247" s="179"/>
      <c r="X1247" s="179"/>
      <c r="Y1247" s="179"/>
      <c r="Z1247" s="179"/>
      <c r="AA1247" s="222"/>
      <c r="AB1247" s="222"/>
      <c r="AC1247" s="222"/>
      <c r="AD1247" s="179"/>
      <c r="AE1247" s="179"/>
      <c r="AF1247" s="179"/>
      <c r="AG1247" s="179"/>
      <c r="AH1247" s="179"/>
      <c r="AI1247" s="179"/>
      <c r="AJ1247" s="179"/>
    </row>
    <row r="1248" spans="2:36" x14ac:dyDescent="0.3">
      <c r="B1248" s="224">
        <v>132500</v>
      </c>
      <c r="C1248" s="209">
        <v>45677</v>
      </c>
      <c r="D1248" s="206">
        <f t="shared" si="108"/>
        <v>0.3447320754716981</v>
      </c>
      <c r="E1248" s="208">
        <f t="shared" si="109"/>
        <v>0.42</v>
      </c>
      <c r="F1248" s="207">
        <v>2512.23</v>
      </c>
      <c r="G1248" s="207">
        <v>3654.16</v>
      </c>
      <c r="H1248" s="207">
        <v>4110.93</v>
      </c>
      <c r="I1248" s="214">
        <v>35704</v>
      </c>
      <c r="J1248" s="211">
        <f t="shared" si="105"/>
        <v>0.26946415094339621</v>
      </c>
      <c r="K1248" s="212">
        <f t="shared" si="106"/>
        <v>0.42</v>
      </c>
      <c r="L1248" s="214">
        <v>73.540000000000006</v>
      </c>
      <c r="M1248" s="213">
        <v>2856.32</v>
      </c>
      <c r="N1248" s="213">
        <v>3213.36</v>
      </c>
      <c r="O1248" s="242">
        <f t="shared" si="107"/>
        <v>0.48090000000003785</v>
      </c>
      <c r="P1248" s="242"/>
      <c r="Q1248" s="179"/>
      <c r="R1248" s="179"/>
      <c r="S1248" s="179"/>
      <c r="T1248" s="179"/>
      <c r="U1248" s="179"/>
      <c r="V1248" s="179"/>
      <c r="W1248" s="179"/>
      <c r="X1248" s="179"/>
      <c r="Y1248" s="179"/>
      <c r="Z1248" s="179"/>
      <c r="AA1248" s="222"/>
      <c r="AB1248" s="222"/>
      <c r="AC1248" s="222"/>
      <c r="AD1248" s="179"/>
      <c r="AE1248" s="179"/>
      <c r="AF1248" s="179"/>
      <c r="AG1248" s="179"/>
      <c r="AH1248" s="179"/>
      <c r="AI1248" s="179"/>
      <c r="AJ1248" s="179"/>
    </row>
    <row r="1249" spans="2:36" x14ac:dyDescent="0.3">
      <c r="B1249" s="224">
        <v>132600</v>
      </c>
      <c r="C1249" s="209">
        <v>45719</v>
      </c>
      <c r="D1249" s="206">
        <f t="shared" si="108"/>
        <v>0.34478883861236803</v>
      </c>
      <c r="E1249" s="208">
        <f t="shared" si="109"/>
        <v>0.42</v>
      </c>
      <c r="F1249" s="207">
        <v>2514.54</v>
      </c>
      <c r="G1249" s="207">
        <v>3657.52</v>
      </c>
      <c r="H1249" s="207">
        <v>4114.71</v>
      </c>
      <c r="I1249" s="214">
        <v>35746</v>
      </c>
      <c r="J1249" s="211">
        <f t="shared" si="105"/>
        <v>0.26957767722473602</v>
      </c>
      <c r="K1249" s="212">
        <f t="shared" si="106"/>
        <v>0.42</v>
      </c>
      <c r="L1249" s="214">
        <v>78.540000000000006</v>
      </c>
      <c r="M1249" s="213">
        <v>2859.68</v>
      </c>
      <c r="N1249" s="213">
        <v>3217.14</v>
      </c>
      <c r="O1249" s="242">
        <f t="shared" si="107"/>
        <v>0.48090000000000144</v>
      </c>
      <c r="P1249" s="242"/>
      <c r="Q1249" s="179"/>
      <c r="R1249" s="179"/>
      <c r="S1249" s="179"/>
      <c r="T1249" s="179"/>
      <c r="U1249" s="179"/>
      <c r="V1249" s="179"/>
      <c r="W1249" s="179"/>
      <c r="X1249" s="179"/>
      <c r="Y1249" s="179"/>
      <c r="Z1249" s="179"/>
      <c r="AA1249" s="222"/>
      <c r="AB1249" s="222"/>
      <c r="AC1249" s="222"/>
      <c r="AD1249" s="179"/>
      <c r="AE1249" s="179"/>
      <c r="AF1249" s="179"/>
      <c r="AG1249" s="179"/>
      <c r="AH1249" s="179"/>
      <c r="AI1249" s="179"/>
      <c r="AJ1249" s="179"/>
    </row>
    <row r="1250" spans="2:36" x14ac:dyDescent="0.3">
      <c r="B1250" s="224">
        <v>132700</v>
      </c>
      <c r="C1250" s="209">
        <v>45761</v>
      </c>
      <c r="D1250" s="206">
        <f t="shared" si="108"/>
        <v>0.3448455162019593</v>
      </c>
      <c r="E1250" s="208">
        <f t="shared" si="109"/>
        <v>0.42</v>
      </c>
      <c r="F1250" s="207">
        <v>2516.85</v>
      </c>
      <c r="G1250" s="207">
        <v>3660.88</v>
      </c>
      <c r="H1250" s="207">
        <v>4118.49</v>
      </c>
      <c r="I1250" s="214">
        <v>35788</v>
      </c>
      <c r="J1250" s="211">
        <f t="shared" si="105"/>
        <v>0.26969103240391862</v>
      </c>
      <c r="K1250" s="212">
        <f t="shared" si="106"/>
        <v>0.42</v>
      </c>
      <c r="L1250" s="214">
        <v>83.54</v>
      </c>
      <c r="M1250" s="213">
        <v>2863.04</v>
      </c>
      <c r="N1250" s="213">
        <v>3220.92</v>
      </c>
      <c r="O1250" s="242">
        <f t="shared" si="107"/>
        <v>0.48089999999996508</v>
      </c>
      <c r="P1250" s="242"/>
      <c r="Q1250" s="179"/>
      <c r="R1250" s="179"/>
      <c r="S1250" s="179"/>
      <c r="T1250" s="179"/>
      <c r="U1250" s="179"/>
      <c r="V1250" s="179"/>
      <c r="W1250" s="179"/>
      <c r="X1250" s="179"/>
      <c r="Y1250" s="179"/>
      <c r="Z1250" s="179"/>
      <c r="AA1250" s="222"/>
      <c r="AB1250" s="222"/>
      <c r="AC1250" s="222"/>
      <c r="AD1250" s="179"/>
      <c r="AE1250" s="179"/>
      <c r="AF1250" s="179"/>
      <c r="AG1250" s="179"/>
      <c r="AH1250" s="179"/>
      <c r="AI1250" s="179"/>
      <c r="AJ1250" s="179"/>
    </row>
    <row r="1251" spans="2:36" x14ac:dyDescent="0.3">
      <c r="B1251" s="224">
        <v>132800</v>
      </c>
      <c r="C1251" s="209">
        <v>45803</v>
      </c>
      <c r="D1251" s="206">
        <f t="shared" si="108"/>
        <v>0.34490210843373492</v>
      </c>
      <c r="E1251" s="208">
        <f t="shared" si="109"/>
        <v>0.42</v>
      </c>
      <c r="F1251" s="207">
        <v>2519.16</v>
      </c>
      <c r="G1251" s="207">
        <v>3664.24</v>
      </c>
      <c r="H1251" s="207">
        <v>4122.2700000000004</v>
      </c>
      <c r="I1251" s="214">
        <v>35830</v>
      </c>
      <c r="J1251" s="211">
        <f t="shared" si="105"/>
        <v>0.26980421686746986</v>
      </c>
      <c r="K1251" s="212">
        <f t="shared" si="106"/>
        <v>0.42</v>
      </c>
      <c r="L1251" s="214">
        <v>88.54</v>
      </c>
      <c r="M1251" s="213">
        <v>2866.4</v>
      </c>
      <c r="N1251" s="213">
        <v>3224.7</v>
      </c>
      <c r="O1251" s="242">
        <f t="shared" si="107"/>
        <v>0.48090000000007421</v>
      </c>
      <c r="P1251" s="242"/>
      <c r="Q1251" s="179"/>
      <c r="R1251" s="179"/>
      <c r="S1251" s="179"/>
      <c r="T1251" s="179"/>
      <c r="U1251" s="179"/>
      <c r="V1251" s="179"/>
      <c r="W1251" s="179"/>
      <c r="X1251" s="179"/>
      <c r="Y1251" s="179"/>
      <c r="Z1251" s="179"/>
      <c r="AA1251" s="222"/>
      <c r="AB1251" s="222"/>
      <c r="AC1251" s="222"/>
      <c r="AD1251" s="179"/>
      <c r="AE1251" s="179"/>
      <c r="AF1251" s="179"/>
      <c r="AG1251" s="179"/>
      <c r="AH1251" s="179"/>
      <c r="AI1251" s="179"/>
      <c r="AJ1251" s="179"/>
    </row>
    <row r="1252" spans="2:36" x14ac:dyDescent="0.3">
      <c r="B1252" s="224">
        <v>132900</v>
      </c>
      <c r="C1252" s="209">
        <v>45845</v>
      </c>
      <c r="D1252" s="206">
        <f t="shared" si="108"/>
        <v>0.34495861550037621</v>
      </c>
      <c r="E1252" s="208">
        <f t="shared" si="109"/>
        <v>0.42</v>
      </c>
      <c r="F1252" s="207">
        <v>2521.4699999999998</v>
      </c>
      <c r="G1252" s="207">
        <v>3667.6</v>
      </c>
      <c r="H1252" s="207">
        <v>4126.05</v>
      </c>
      <c r="I1252" s="214">
        <v>35872</v>
      </c>
      <c r="J1252" s="211">
        <f t="shared" si="105"/>
        <v>0.26991723100075243</v>
      </c>
      <c r="K1252" s="212">
        <f t="shared" si="106"/>
        <v>0.42</v>
      </c>
      <c r="L1252" s="214">
        <v>93.53</v>
      </c>
      <c r="M1252" s="213">
        <v>2869.76</v>
      </c>
      <c r="N1252" s="213">
        <v>3228.48</v>
      </c>
      <c r="O1252" s="242">
        <f t="shared" si="107"/>
        <v>0.48090000000003785</v>
      </c>
      <c r="P1252" s="242"/>
      <c r="Q1252" s="179"/>
      <c r="R1252" s="179"/>
      <c r="S1252" s="179"/>
      <c r="T1252" s="179"/>
      <c r="U1252" s="179"/>
      <c r="V1252" s="179"/>
      <c r="W1252" s="179"/>
      <c r="X1252" s="179"/>
      <c r="Y1252" s="179"/>
      <c r="Z1252" s="179"/>
      <c r="AA1252" s="222"/>
      <c r="AB1252" s="222"/>
      <c r="AC1252" s="222"/>
      <c r="AD1252" s="179"/>
      <c r="AE1252" s="179"/>
      <c r="AF1252" s="179"/>
      <c r="AG1252" s="179"/>
      <c r="AH1252" s="179"/>
      <c r="AI1252" s="179"/>
      <c r="AJ1252" s="179"/>
    </row>
    <row r="1253" spans="2:36" x14ac:dyDescent="0.3">
      <c r="B1253" s="224">
        <v>133000</v>
      </c>
      <c r="C1253" s="209">
        <v>45887</v>
      </c>
      <c r="D1253" s="206">
        <f t="shared" si="108"/>
        <v>0.34501503759398494</v>
      </c>
      <c r="E1253" s="208">
        <f t="shared" si="109"/>
        <v>0.42</v>
      </c>
      <c r="F1253" s="207">
        <v>2523.7800000000002</v>
      </c>
      <c r="G1253" s="207">
        <v>3670.96</v>
      </c>
      <c r="H1253" s="207">
        <v>4129.83</v>
      </c>
      <c r="I1253" s="214">
        <v>35914</v>
      </c>
      <c r="J1253" s="211">
        <f t="shared" si="105"/>
        <v>0.2700300751879699</v>
      </c>
      <c r="K1253" s="212">
        <f t="shared" si="106"/>
        <v>0.42</v>
      </c>
      <c r="L1253" s="214">
        <v>98.53</v>
      </c>
      <c r="M1253" s="213">
        <v>2873.12</v>
      </c>
      <c r="N1253" s="213">
        <v>3232.26</v>
      </c>
      <c r="O1253" s="242">
        <f t="shared" si="107"/>
        <v>0.48090000000001054</v>
      </c>
      <c r="P1253" s="242"/>
      <c r="Q1253" s="179"/>
      <c r="R1253" s="179"/>
      <c r="S1253" s="179"/>
      <c r="T1253" s="179"/>
      <c r="U1253" s="179"/>
      <c r="V1253" s="179"/>
      <c r="W1253" s="179"/>
      <c r="X1253" s="179"/>
      <c r="Y1253" s="179"/>
      <c r="Z1253" s="179"/>
      <c r="AA1253" s="222"/>
      <c r="AB1253" s="222"/>
      <c r="AC1253" s="222"/>
      <c r="AD1253" s="179"/>
      <c r="AE1253" s="179"/>
      <c r="AF1253" s="179"/>
      <c r="AG1253" s="179"/>
      <c r="AH1253" s="179"/>
      <c r="AI1253" s="179"/>
      <c r="AJ1253" s="179"/>
    </row>
    <row r="1254" spans="2:36" x14ac:dyDescent="0.3">
      <c r="B1254" s="224">
        <v>133100</v>
      </c>
      <c r="C1254" s="209">
        <v>45929</v>
      </c>
      <c r="D1254" s="206">
        <f t="shared" si="108"/>
        <v>0.34507137490608564</v>
      </c>
      <c r="E1254" s="208">
        <f t="shared" si="109"/>
        <v>0.42</v>
      </c>
      <c r="F1254" s="207">
        <v>2526.09</v>
      </c>
      <c r="G1254" s="207">
        <v>3674.32</v>
      </c>
      <c r="H1254" s="207">
        <v>4133.6099999999997</v>
      </c>
      <c r="I1254" s="214">
        <v>35956</v>
      </c>
      <c r="J1254" s="211">
        <f t="shared" si="105"/>
        <v>0.27014274981217129</v>
      </c>
      <c r="K1254" s="212">
        <f t="shared" si="106"/>
        <v>0.42</v>
      </c>
      <c r="L1254" s="214">
        <v>103.53</v>
      </c>
      <c r="M1254" s="213">
        <v>2876.48</v>
      </c>
      <c r="N1254" s="213">
        <v>3236.04</v>
      </c>
      <c r="O1254" s="242">
        <f t="shared" si="107"/>
        <v>0.48089999999996508</v>
      </c>
      <c r="P1254" s="242"/>
      <c r="Q1254" s="179"/>
      <c r="R1254" s="179"/>
      <c r="S1254" s="179"/>
      <c r="T1254" s="179"/>
      <c r="U1254" s="179"/>
      <c r="V1254" s="179"/>
      <c r="W1254" s="179"/>
      <c r="X1254" s="179"/>
      <c r="Y1254" s="179"/>
      <c r="Z1254" s="179"/>
      <c r="AA1254" s="222"/>
      <c r="AB1254" s="222"/>
      <c r="AC1254" s="222"/>
      <c r="AD1254" s="179"/>
      <c r="AE1254" s="179"/>
      <c r="AF1254" s="179"/>
      <c r="AG1254" s="179"/>
      <c r="AH1254" s="179"/>
      <c r="AI1254" s="179"/>
      <c r="AJ1254" s="179"/>
    </row>
    <row r="1255" spans="2:36" x14ac:dyDescent="0.3">
      <c r="B1255" s="224">
        <v>133200</v>
      </c>
      <c r="C1255" s="209">
        <v>45971</v>
      </c>
      <c r="D1255" s="206">
        <f t="shared" si="108"/>
        <v>0.34512762762762761</v>
      </c>
      <c r="E1255" s="208">
        <f t="shared" si="109"/>
        <v>0.42</v>
      </c>
      <c r="F1255" s="207">
        <v>2528.4</v>
      </c>
      <c r="G1255" s="207">
        <v>3677.68</v>
      </c>
      <c r="H1255" s="207">
        <v>4137.3900000000003</v>
      </c>
      <c r="I1255" s="214">
        <v>35998</v>
      </c>
      <c r="J1255" s="211">
        <f t="shared" si="105"/>
        <v>0.27025525525525523</v>
      </c>
      <c r="K1255" s="212">
        <f t="shared" si="106"/>
        <v>0.42</v>
      </c>
      <c r="L1255" s="214">
        <v>108.53</v>
      </c>
      <c r="M1255" s="213">
        <v>2879.84</v>
      </c>
      <c r="N1255" s="213">
        <v>3239.82</v>
      </c>
      <c r="O1255" s="242">
        <f t="shared" si="107"/>
        <v>0.48090000000001054</v>
      </c>
      <c r="P1255" s="242"/>
      <c r="Q1255" s="179"/>
      <c r="R1255" s="179"/>
      <c r="S1255" s="179"/>
      <c r="T1255" s="179"/>
      <c r="U1255" s="179"/>
      <c r="V1255" s="179"/>
      <c r="W1255" s="179"/>
      <c r="X1255" s="179"/>
      <c r="Y1255" s="179"/>
      <c r="Z1255" s="179"/>
      <c r="AA1255" s="222"/>
      <c r="AB1255" s="222"/>
      <c r="AC1255" s="222"/>
      <c r="AD1255" s="179"/>
      <c r="AE1255" s="179"/>
      <c r="AF1255" s="179"/>
      <c r="AG1255" s="179"/>
      <c r="AH1255" s="179"/>
      <c r="AI1255" s="179"/>
      <c r="AJ1255" s="179"/>
    </row>
    <row r="1256" spans="2:36" x14ac:dyDescent="0.3">
      <c r="B1256" s="224">
        <v>133300</v>
      </c>
      <c r="C1256" s="209">
        <v>46013</v>
      </c>
      <c r="D1256" s="206">
        <f t="shared" si="108"/>
        <v>0.34518379594898724</v>
      </c>
      <c r="E1256" s="208">
        <f t="shared" si="109"/>
        <v>0.42</v>
      </c>
      <c r="F1256" s="207">
        <v>2530.71</v>
      </c>
      <c r="G1256" s="207">
        <v>3681.04</v>
      </c>
      <c r="H1256" s="207">
        <v>4141.17</v>
      </c>
      <c r="I1256" s="214">
        <v>36040</v>
      </c>
      <c r="J1256" s="211">
        <f t="shared" si="105"/>
        <v>0.27036759189797449</v>
      </c>
      <c r="K1256" s="212">
        <f t="shared" si="106"/>
        <v>0.42</v>
      </c>
      <c r="L1256" s="214">
        <v>113.53</v>
      </c>
      <c r="M1256" s="213">
        <v>2883.2</v>
      </c>
      <c r="N1256" s="213">
        <v>3243.6</v>
      </c>
      <c r="O1256" s="242">
        <f t="shared" si="107"/>
        <v>0.48089999999997418</v>
      </c>
      <c r="P1256" s="242"/>
      <c r="Q1256" s="179"/>
      <c r="R1256" s="179"/>
      <c r="S1256" s="179"/>
      <c r="T1256" s="179"/>
      <c r="U1256" s="179"/>
      <c r="V1256" s="179"/>
      <c r="W1256" s="179"/>
      <c r="X1256" s="179"/>
      <c r="Y1256" s="179"/>
      <c r="Z1256" s="179"/>
      <c r="AA1256" s="222"/>
      <c r="AB1256" s="222"/>
      <c r="AC1256" s="222"/>
      <c r="AD1256" s="179"/>
      <c r="AE1256" s="179"/>
      <c r="AF1256" s="179"/>
      <c r="AG1256" s="179"/>
      <c r="AH1256" s="179"/>
      <c r="AI1256" s="179"/>
      <c r="AJ1256" s="179"/>
    </row>
    <row r="1257" spans="2:36" x14ac:dyDescent="0.3">
      <c r="B1257" s="224">
        <v>133400</v>
      </c>
      <c r="C1257" s="209">
        <v>46055</v>
      </c>
      <c r="D1257" s="206">
        <f t="shared" si="108"/>
        <v>0.34523988005997003</v>
      </c>
      <c r="E1257" s="208">
        <f t="shared" si="109"/>
        <v>0.42</v>
      </c>
      <c r="F1257" s="207">
        <v>2533.02</v>
      </c>
      <c r="G1257" s="207">
        <v>3684.4</v>
      </c>
      <c r="H1257" s="207">
        <v>4144.95</v>
      </c>
      <c r="I1257" s="214">
        <v>36082</v>
      </c>
      <c r="J1257" s="211">
        <f t="shared" si="105"/>
        <v>0.27047976011994002</v>
      </c>
      <c r="K1257" s="212">
        <f t="shared" si="106"/>
        <v>0.42</v>
      </c>
      <c r="L1257" s="214">
        <v>118.52</v>
      </c>
      <c r="M1257" s="213">
        <v>2886.56</v>
      </c>
      <c r="N1257" s="213">
        <v>3247.38</v>
      </c>
      <c r="O1257" s="242">
        <f t="shared" si="107"/>
        <v>0.48089999999993777</v>
      </c>
      <c r="P1257" s="242"/>
      <c r="Q1257" s="179"/>
      <c r="R1257" s="179"/>
      <c r="S1257" s="179"/>
      <c r="T1257" s="179"/>
      <c r="U1257" s="179"/>
      <c r="V1257" s="179"/>
      <c r="W1257" s="179"/>
      <c r="X1257" s="179"/>
      <c r="Y1257" s="179"/>
      <c r="Z1257" s="179"/>
      <c r="AA1257" s="222"/>
      <c r="AB1257" s="222"/>
      <c r="AC1257" s="222"/>
      <c r="AD1257" s="179"/>
      <c r="AE1257" s="179"/>
      <c r="AF1257" s="179"/>
      <c r="AG1257" s="179"/>
      <c r="AH1257" s="179"/>
      <c r="AI1257" s="179"/>
      <c r="AJ1257" s="179"/>
    </row>
    <row r="1258" spans="2:36" x14ac:dyDescent="0.3">
      <c r="B1258" s="224">
        <v>133500</v>
      </c>
      <c r="C1258" s="209">
        <v>46097</v>
      </c>
      <c r="D1258" s="206">
        <f t="shared" si="108"/>
        <v>0.34529588014981272</v>
      </c>
      <c r="E1258" s="208">
        <f t="shared" si="109"/>
        <v>0.42</v>
      </c>
      <c r="F1258" s="207">
        <v>2535.33</v>
      </c>
      <c r="G1258" s="207">
        <v>3687.76</v>
      </c>
      <c r="H1258" s="207">
        <v>4148.7299999999996</v>
      </c>
      <c r="I1258" s="214">
        <v>36124</v>
      </c>
      <c r="J1258" s="211">
        <f t="shared" si="105"/>
        <v>0.27059176029962545</v>
      </c>
      <c r="K1258" s="212">
        <f t="shared" si="106"/>
        <v>0.42</v>
      </c>
      <c r="L1258" s="214">
        <v>123.52</v>
      </c>
      <c r="M1258" s="213">
        <v>2889.92</v>
      </c>
      <c r="N1258" s="213">
        <v>3251.16</v>
      </c>
      <c r="O1258" s="242">
        <f t="shared" si="107"/>
        <v>0.48089999999997418</v>
      </c>
      <c r="P1258" s="242"/>
      <c r="Q1258" s="179"/>
      <c r="R1258" s="179"/>
      <c r="S1258" s="179"/>
      <c r="T1258" s="179"/>
      <c r="U1258" s="179"/>
      <c r="V1258" s="179"/>
      <c r="W1258" s="179"/>
      <c r="X1258" s="179"/>
      <c r="Y1258" s="179"/>
      <c r="Z1258" s="179"/>
      <c r="AA1258" s="222"/>
      <c r="AB1258" s="222"/>
      <c r="AC1258" s="222"/>
      <c r="AD1258" s="179"/>
      <c r="AE1258" s="179"/>
      <c r="AF1258" s="179"/>
      <c r="AG1258" s="179"/>
      <c r="AH1258" s="179"/>
      <c r="AI1258" s="179"/>
      <c r="AJ1258" s="179"/>
    </row>
    <row r="1259" spans="2:36" x14ac:dyDescent="0.3">
      <c r="B1259" s="224">
        <v>133600</v>
      </c>
      <c r="C1259" s="209">
        <v>46139</v>
      </c>
      <c r="D1259" s="206">
        <f t="shared" si="108"/>
        <v>0.34535179640718561</v>
      </c>
      <c r="E1259" s="208">
        <f t="shared" si="109"/>
        <v>0.42</v>
      </c>
      <c r="F1259" s="207">
        <v>2537.64</v>
      </c>
      <c r="G1259" s="207">
        <v>3691.12</v>
      </c>
      <c r="H1259" s="207">
        <v>4152.51</v>
      </c>
      <c r="I1259" s="214">
        <v>36166</v>
      </c>
      <c r="J1259" s="211">
        <f t="shared" si="105"/>
        <v>0.27070359281437123</v>
      </c>
      <c r="K1259" s="212">
        <f t="shared" si="106"/>
        <v>0.42</v>
      </c>
      <c r="L1259" s="214">
        <v>128.52000000000001</v>
      </c>
      <c r="M1259" s="213">
        <v>2893.28</v>
      </c>
      <c r="N1259" s="213">
        <v>3254.94</v>
      </c>
      <c r="O1259" s="242">
        <f t="shared" si="107"/>
        <v>0.48090000000001965</v>
      </c>
      <c r="P1259" s="242"/>
      <c r="Q1259" s="179"/>
      <c r="R1259" s="179"/>
      <c r="S1259" s="179"/>
      <c r="T1259" s="179"/>
      <c r="U1259" s="179"/>
      <c r="V1259" s="179"/>
      <c r="W1259" s="179"/>
      <c r="X1259" s="179"/>
      <c r="Y1259" s="179"/>
      <c r="Z1259" s="179"/>
      <c r="AA1259" s="222"/>
      <c r="AB1259" s="222"/>
      <c r="AC1259" s="222"/>
      <c r="AD1259" s="179"/>
      <c r="AE1259" s="179"/>
      <c r="AF1259" s="179"/>
      <c r="AG1259" s="179"/>
      <c r="AH1259" s="179"/>
      <c r="AI1259" s="179"/>
      <c r="AJ1259" s="179"/>
    </row>
    <row r="1260" spans="2:36" x14ac:dyDescent="0.3">
      <c r="B1260" s="224">
        <v>133700</v>
      </c>
      <c r="C1260" s="209">
        <v>46181</v>
      </c>
      <c r="D1260" s="206">
        <f t="shared" si="108"/>
        <v>0.34540762902019445</v>
      </c>
      <c r="E1260" s="208">
        <f t="shared" si="109"/>
        <v>0.42</v>
      </c>
      <c r="F1260" s="207">
        <v>2539.9499999999998</v>
      </c>
      <c r="G1260" s="207">
        <v>3694.48</v>
      </c>
      <c r="H1260" s="207">
        <v>4156.29</v>
      </c>
      <c r="I1260" s="214">
        <v>36208</v>
      </c>
      <c r="J1260" s="211">
        <f t="shared" si="105"/>
        <v>0.27081525804038892</v>
      </c>
      <c r="K1260" s="212">
        <f t="shared" si="106"/>
        <v>0.42</v>
      </c>
      <c r="L1260" s="214">
        <v>133.52000000000001</v>
      </c>
      <c r="M1260" s="213">
        <v>2896.64</v>
      </c>
      <c r="N1260" s="213">
        <v>3258.72</v>
      </c>
      <c r="O1260" s="242">
        <f t="shared" si="107"/>
        <v>0.48089999999998329</v>
      </c>
      <c r="P1260" s="242"/>
      <c r="Q1260" s="179"/>
      <c r="R1260" s="179"/>
      <c r="S1260" s="179"/>
      <c r="T1260" s="179"/>
      <c r="U1260" s="179"/>
      <c r="V1260" s="179"/>
      <c r="W1260" s="179"/>
      <c r="X1260" s="179"/>
      <c r="Y1260" s="179"/>
      <c r="Z1260" s="179"/>
      <c r="AA1260" s="222"/>
      <c r="AB1260" s="222"/>
      <c r="AC1260" s="222"/>
      <c r="AD1260" s="179"/>
      <c r="AE1260" s="179"/>
      <c r="AF1260" s="179"/>
      <c r="AG1260" s="179"/>
      <c r="AH1260" s="179"/>
      <c r="AI1260" s="179"/>
      <c r="AJ1260" s="179"/>
    </row>
    <row r="1261" spans="2:36" x14ac:dyDescent="0.3">
      <c r="B1261" s="224">
        <v>133800</v>
      </c>
      <c r="C1261" s="209">
        <v>46223</v>
      </c>
      <c r="D1261" s="206">
        <f t="shared" si="108"/>
        <v>0.34546337817638267</v>
      </c>
      <c r="E1261" s="208">
        <f t="shared" si="109"/>
        <v>0.42</v>
      </c>
      <c r="F1261" s="207">
        <v>2542.2600000000002</v>
      </c>
      <c r="G1261" s="207">
        <v>3697.84</v>
      </c>
      <c r="H1261" s="207">
        <v>4160.07</v>
      </c>
      <c r="I1261" s="214">
        <v>36250</v>
      </c>
      <c r="J1261" s="211">
        <f t="shared" si="105"/>
        <v>0.27092675635276531</v>
      </c>
      <c r="K1261" s="212">
        <f t="shared" si="106"/>
        <v>0.42</v>
      </c>
      <c r="L1261" s="214">
        <v>138.52000000000001</v>
      </c>
      <c r="M1261" s="213">
        <v>2900</v>
      </c>
      <c r="N1261" s="213">
        <v>3262.5</v>
      </c>
      <c r="O1261" s="242">
        <f t="shared" si="107"/>
        <v>0.48090000000001965</v>
      </c>
      <c r="P1261" s="242"/>
      <c r="Q1261" s="179"/>
      <c r="R1261" s="179"/>
      <c r="S1261" s="179"/>
      <c r="T1261" s="179"/>
      <c r="U1261" s="179"/>
      <c r="V1261" s="179"/>
      <c r="W1261" s="179"/>
      <c r="X1261" s="179"/>
      <c r="Y1261" s="179"/>
      <c r="Z1261" s="179"/>
      <c r="AA1261" s="222"/>
      <c r="AB1261" s="222"/>
      <c r="AC1261" s="222"/>
      <c r="AD1261" s="179"/>
      <c r="AE1261" s="179"/>
      <c r="AF1261" s="179"/>
      <c r="AG1261" s="179"/>
      <c r="AH1261" s="179"/>
      <c r="AI1261" s="179"/>
      <c r="AJ1261" s="179"/>
    </row>
    <row r="1262" spans="2:36" x14ac:dyDescent="0.3">
      <c r="B1262" s="224">
        <v>133900</v>
      </c>
      <c r="C1262" s="209">
        <v>46265</v>
      </c>
      <c r="D1262" s="206">
        <f t="shared" si="108"/>
        <v>0.34551904406273337</v>
      </c>
      <c r="E1262" s="208">
        <f t="shared" si="109"/>
        <v>0.42</v>
      </c>
      <c r="F1262" s="207">
        <v>2544.5700000000002</v>
      </c>
      <c r="G1262" s="207">
        <v>3701.2</v>
      </c>
      <c r="H1262" s="207">
        <v>4163.8500000000004</v>
      </c>
      <c r="I1262" s="214">
        <v>36292</v>
      </c>
      <c r="J1262" s="211">
        <f t="shared" si="105"/>
        <v>0.27103808812546676</v>
      </c>
      <c r="K1262" s="212">
        <f t="shared" si="106"/>
        <v>0.42</v>
      </c>
      <c r="L1262" s="214">
        <v>143.51</v>
      </c>
      <c r="M1262" s="213">
        <v>2903.36</v>
      </c>
      <c r="N1262" s="213">
        <v>3266.28</v>
      </c>
      <c r="O1262" s="242">
        <f t="shared" si="107"/>
        <v>0.48089999999998329</v>
      </c>
      <c r="P1262" s="242"/>
      <c r="Q1262" s="179"/>
      <c r="R1262" s="179"/>
      <c r="S1262" s="179"/>
      <c r="T1262" s="179"/>
      <c r="U1262" s="179"/>
      <c r="V1262" s="179"/>
      <c r="W1262" s="179"/>
      <c r="X1262" s="179"/>
      <c r="Y1262" s="179"/>
      <c r="Z1262" s="179"/>
      <c r="AA1262" s="222"/>
      <c r="AB1262" s="222"/>
      <c r="AC1262" s="222"/>
      <c r="AD1262" s="179"/>
      <c r="AE1262" s="179"/>
      <c r="AF1262" s="179"/>
      <c r="AG1262" s="179"/>
      <c r="AH1262" s="179"/>
      <c r="AI1262" s="179"/>
      <c r="AJ1262" s="179"/>
    </row>
    <row r="1263" spans="2:36" x14ac:dyDescent="0.3">
      <c r="B1263" s="224">
        <v>134000</v>
      </c>
      <c r="C1263" s="209">
        <v>46307</v>
      </c>
      <c r="D1263" s="206">
        <f t="shared" si="108"/>
        <v>0.34557462686567164</v>
      </c>
      <c r="E1263" s="208">
        <f t="shared" si="109"/>
        <v>0.42</v>
      </c>
      <c r="F1263" s="207">
        <v>2546.88</v>
      </c>
      <c r="G1263" s="207">
        <v>3704.56</v>
      </c>
      <c r="H1263" s="207">
        <v>4167.63</v>
      </c>
      <c r="I1263" s="214">
        <v>36334</v>
      </c>
      <c r="J1263" s="211">
        <f t="shared" si="105"/>
        <v>0.2711492537313433</v>
      </c>
      <c r="K1263" s="212">
        <f t="shared" si="106"/>
        <v>0.42</v>
      </c>
      <c r="L1263" s="214">
        <v>148.51</v>
      </c>
      <c r="M1263" s="213">
        <v>2906.72</v>
      </c>
      <c r="N1263" s="213">
        <v>3270.06</v>
      </c>
      <c r="O1263" s="242">
        <f t="shared" si="107"/>
        <v>0.48089999999994687</v>
      </c>
      <c r="P1263" s="242"/>
      <c r="Q1263" s="179"/>
      <c r="R1263" s="179"/>
      <c r="S1263" s="179"/>
      <c r="T1263" s="179"/>
      <c r="U1263" s="179"/>
      <c r="V1263" s="179"/>
      <c r="W1263" s="179"/>
      <c r="X1263" s="179"/>
      <c r="Y1263" s="179"/>
      <c r="Z1263" s="179"/>
      <c r="AA1263" s="222"/>
      <c r="AB1263" s="222"/>
      <c r="AC1263" s="222"/>
      <c r="AD1263" s="179"/>
      <c r="AE1263" s="179"/>
      <c r="AF1263" s="179"/>
      <c r="AG1263" s="179"/>
      <c r="AH1263" s="179"/>
      <c r="AI1263" s="179"/>
      <c r="AJ1263" s="179"/>
    </row>
    <row r="1264" spans="2:36" x14ac:dyDescent="0.3">
      <c r="B1264" s="224">
        <v>134100</v>
      </c>
      <c r="C1264" s="209">
        <v>46349</v>
      </c>
      <c r="D1264" s="206">
        <f t="shared" si="108"/>
        <v>0.34563012677106636</v>
      </c>
      <c r="E1264" s="208">
        <f t="shared" si="109"/>
        <v>0.42</v>
      </c>
      <c r="F1264" s="207">
        <v>2549.19</v>
      </c>
      <c r="G1264" s="207">
        <v>3707.92</v>
      </c>
      <c r="H1264" s="207">
        <v>4171.41</v>
      </c>
      <c r="I1264" s="214">
        <v>36376</v>
      </c>
      <c r="J1264" s="211">
        <f t="shared" si="105"/>
        <v>0.27126025354213273</v>
      </c>
      <c r="K1264" s="212">
        <f t="shared" si="106"/>
        <v>0.42</v>
      </c>
      <c r="L1264" s="214">
        <v>153.51</v>
      </c>
      <c r="M1264" s="213">
        <v>2910.08</v>
      </c>
      <c r="N1264" s="213">
        <v>3273.84</v>
      </c>
      <c r="O1264" s="242">
        <f t="shared" si="107"/>
        <v>0.480900000000056</v>
      </c>
      <c r="P1264" s="242"/>
      <c r="Q1264" s="179"/>
      <c r="R1264" s="179"/>
      <c r="S1264" s="179"/>
      <c r="T1264" s="179"/>
      <c r="U1264" s="179"/>
      <c r="V1264" s="179"/>
      <c r="W1264" s="179"/>
      <c r="X1264" s="179"/>
      <c r="Y1264" s="179"/>
      <c r="Z1264" s="179"/>
      <c r="AA1264" s="222"/>
      <c r="AB1264" s="222"/>
      <c r="AC1264" s="222"/>
      <c r="AD1264" s="179"/>
      <c r="AE1264" s="179"/>
      <c r="AF1264" s="179"/>
      <c r="AG1264" s="179"/>
      <c r="AH1264" s="179"/>
      <c r="AI1264" s="179"/>
      <c r="AJ1264" s="179"/>
    </row>
    <row r="1265" spans="2:36" x14ac:dyDescent="0.3">
      <c r="B1265" s="224">
        <v>134200</v>
      </c>
      <c r="C1265" s="209">
        <v>46391</v>
      </c>
      <c r="D1265" s="206">
        <f t="shared" si="108"/>
        <v>0.34568554396423251</v>
      </c>
      <c r="E1265" s="208">
        <f t="shared" si="109"/>
        <v>0.42</v>
      </c>
      <c r="F1265" s="207">
        <v>2551.5</v>
      </c>
      <c r="G1265" s="207">
        <v>3711.28</v>
      </c>
      <c r="H1265" s="207">
        <v>4175.1899999999996</v>
      </c>
      <c r="I1265" s="214">
        <v>36418</v>
      </c>
      <c r="J1265" s="211">
        <f t="shared" si="105"/>
        <v>0.27137108792846498</v>
      </c>
      <c r="K1265" s="212">
        <f t="shared" si="106"/>
        <v>0.42</v>
      </c>
      <c r="L1265" s="214">
        <v>158.51</v>
      </c>
      <c r="M1265" s="213">
        <v>2913.44</v>
      </c>
      <c r="N1265" s="213">
        <v>3277.62</v>
      </c>
      <c r="O1265" s="242">
        <f t="shared" si="107"/>
        <v>0.48090000000001965</v>
      </c>
      <c r="P1265" s="242"/>
      <c r="Q1265" s="179"/>
      <c r="R1265" s="179"/>
      <c r="S1265" s="179"/>
      <c r="T1265" s="179"/>
      <c r="U1265" s="179"/>
      <c r="V1265" s="179"/>
      <c r="W1265" s="179"/>
      <c r="X1265" s="179"/>
      <c r="Y1265" s="179"/>
      <c r="Z1265" s="179"/>
      <c r="AA1265" s="222"/>
      <c r="AB1265" s="222"/>
      <c r="AC1265" s="222"/>
      <c r="AD1265" s="179"/>
      <c r="AE1265" s="179"/>
      <c r="AF1265" s="179"/>
      <c r="AG1265" s="179"/>
      <c r="AH1265" s="179"/>
      <c r="AI1265" s="179"/>
      <c r="AJ1265" s="179"/>
    </row>
    <row r="1266" spans="2:36" x14ac:dyDescent="0.3">
      <c r="B1266" s="224">
        <v>134300</v>
      </c>
      <c r="C1266" s="209">
        <v>46433</v>
      </c>
      <c r="D1266" s="206">
        <f t="shared" si="108"/>
        <v>0.34574087862993297</v>
      </c>
      <c r="E1266" s="208">
        <f t="shared" si="109"/>
        <v>0.42</v>
      </c>
      <c r="F1266" s="207">
        <v>2553.81</v>
      </c>
      <c r="G1266" s="207">
        <v>3714.64</v>
      </c>
      <c r="H1266" s="207">
        <v>4178.97</v>
      </c>
      <c r="I1266" s="214">
        <v>36460</v>
      </c>
      <c r="J1266" s="211">
        <f t="shared" si="105"/>
        <v>0.27148175725986595</v>
      </c>
      <c r="K1266" s="212">
        <f t="shared" si="106"/>
        <v>0.42</v>
      </c>
      <c r="L1266" s="214">
        <v>163.51</v>
      </c>
      <c r="M1266" s="213">
        <v>2916.8</v>
      </c>
      <c r="N1266" s="213">
        <v>3281.4</v>
      </c>
      <c r="O1266" s="242">
        <f t="shared" si="107"/>
        <v>0.48089999999999233</v>
      </c>
      <c r="P1266" s="242"/>
      <c r="Q1266" s="179"/>
      <c r="R1266" s="179"/>
      <c r="S1266" s="179"/>
      <c r="T1266" s="179"/>
      <c r="U1266" s="179"/>
      <c r="V1266" s="179"/>
      <c r="W1266" s="179"/>
      <c r="X1266" s="179"/>
      <c r="Y1266" s="179"/>
      <c r="Z1266" s="179"/>
      <c r="AA1266" s="222"/>
      <c r="AB1266" s="222"/>
      <c r="AC1266" s="222"/>
      <c r="AD1266" s="179"/>
      <c r="AE1266" s="179"/>
      <c r="AF1266" s="179"/>
      <c r="AG1266" s="179"/>
      <c r="AH1266" s="179"/>
      <c r="AI1266" s="179"/>
      <c r="AJ1266" s="179"/>
    </row>
    <row r="1267" spans="2:36" x14ac:dyDescent="0.3">
      <c r="B1267" s="224">
        <v>134400</v>
      </c>
      <c r="C1267" s="209">
        <v>46475</v>
      </c>
      <c r="D1267" s="206">
        <f t="shared" si="108"/>
        <v>0.34579613095238093</v>
      </c>
      <c r="E1267" s="208">
        <f t="shared" si="109"/>
        <v>0.42</v>
      </c>
      <c r="F1267" s="207">
        <v>2556.12</v>
      </c>
      <c r="G1267" s="207">
        <v>3718</v>
      </c>
      <c r="H1267" s="207">
        <v>4182.75</v>
      </c>
      <c r="I1267" s="214">
        <v>36502</v>
      </c>
      <c r="J1267" s="211">
        <f t="shared" si="105"/>
        <v>0.27159226190476188</v>
      </c>
      <c r="K1267" s="212">
        <f t="shared" si="106"/>
        <v>0.42</v>
      </c>
      <c r="L1267" s="214">
        <v>168.5</v>
      </c>
      <c r="M1267" s="213">
        <v>2920.16</v>
      </c>
      <c r="N1267" s="213">
        <v>3285.18</v>
      </c>
      <c r="O1267" s="242">
        <f t="shared" si="107"/>
        <v>0.48090000000002875</v>
      </c>
      <c r="P1267" s="242"/>
      <c r="Q1267" s="179"/>
      <c r="R1267" s="179"/>
      <c r="S1267" s="179"/>
      <c r="T1267" s="179"/>
      <c r="U1267" s="179"/>
      <c r="V1267" s="179"/>
      <c r="W1267" s="179"/>
      <c r="X1267" s="179"/>
      <c r="Y1267" s="179"/>
      <c r="Z1267" s="179"/>
      <c r="AA1267" s="222"/>
      <c r="AB1267" s="222"/>
      <c r="AC1267" s="222"/>
      <c r="AD1267" s="179"/>
      <c r="AE1267" s="179"/>
      <c r="AF1267" s="179"/>
      <c r="AG1267" s="179"/>
      <c r="AH1267" s="179"/>
      <c r="AI1267" s="179"/>
      <c r="AJ1267" s="179"/>
    </row>
    <row r="1268" spans="2:36" x14ac:dyDescent="0.3">
      <c r="B1268" s="224">
        <v>134500</v>
      </c>
      <c r="C1268" s="209">
        <v>46517</v>
      </c>
      <c r="D1268" s="206">
        <f t="shared" si="108"/>
        <v>0.34585130111524165</v>
      </c>
      <c r="E1268" s="208">
        <f t="shared" si="109"/>
        <v>0.42</v>
      </c>
      <c r="F1268" s="207">
        <v>2558.4299999999998</v>
      </c>
      <c r="G1268" s="207">
        <v>3721.36</v>
      </c>
      <c r="H1268" s="207">
        <v>4186.53</v>
      </c>
      <c r="I1268" s="214">
        <v>36544</v>
      </c>
      <c r="J1268" s="211">
        <f t="shared" si="105"/>
        <v>0.27170260223048326</v>
      </c>
      <c r="K1268" s="212">
        <f t="shared" si="106"/>
        <v>0.42</v>
      </c>
      <c r="L1268" s="214">
        <v>173.5</v>
      </c>
      <c r="M1268" s="213">
        <v>2923.52</v>
      </c>
      <c r="N1268" s="213">
        <v>3288.96</v>
      </c>
      <c r="O1268" s="242">
        <f t="shared" si="107"/>
        <v>0.48089999999999233</v>
      </c>
      <c r="P1268" s="242"/>
      <c r="Q1268" s="179"/>
      <c r="R1268" s="179"/>
      <c r="S1268" s="179"/>
      <c r="T1268" s="179"/>
      <c r="U1268" s="179"/>
      <c r="V1268" s="179"/>
      <c r="W1268" s="179"/>
      <c r="X1268" s="179"/>
      <c r="Y1268" s="179"/>
      <c r="Z1268" s="179"/>
      <c r="AA1268" s="222"/>
      <c r="AB1268" s="222"/>
      <c r="AC1268" s="222"/>
      <c r="AD1268" s="179"/>
      <c r="AE1268" s="179"/>
      <c r="AF1268" s="179"/>
      <c r="AG1268" s="179"/>
      <c r="AH1268" s="179"/>
      <c r="AI1268" s="179"/>
      <c r="AJ1268" s="179"/>
    </row>
    <row r="1269" spans="2:36" x14ac:dyDescent="0.3">
      <c r="B1269" s="224">
        <v>134600</v>
      </c>
      <c r="C1269" s="209">
        <v>46559</v>
      </c>
      <c r="D1269" s="206">
        <f t="shared" si="108"/>
        <v>0.34590638930163448</v>
      </c>
      <c r="E1269" s="208">
        <f t="shared" si="109"/>
        <v>0.42</v>
      </c>
      <c r="F1269" s="207">
        <v>2560.7399999999998</v>
      </c>
      <c r="G1269" s="207">
        <v>3724.72</v>
      </c>
      <c r="H1269" s="207">
        <v>4190.3100000000004</v>
      </c>
      <c r="I1269" s="214">
        <v>36586</v>
      </c>
      <c r="J1269" s="211">
        <f t="shared" si="105"/>
        <v>0.27181277860326897</v>
      </c>
      <c r="K1269" s="212">
        <f t="shared" si="106"/>
        <v>0.42</v>
      </c>
      <c r="L1269" s="214">
        <v>178.5</v>
      </c>
      <c r="M1269" s="213">
        <v>2926.88</v>
      </c>
      <c r="N1269" s="213">
        <v>3292.74</v>
      </c>
      <c r="O1269" s="242">
        <f t="shared" si="107"/>
        <v>0.48089999999995597</v>
      </c>
      <c r="P1269" s="242"/>
      <c r="Q1269" s="179"/>
      <c r="R1269" s="179"/>
      <c r="S1269" s="179"/>
      <c r="T1269" s="179"/>
      <c r="U1269" s="179"/>
      <c r="V1269" s="179"/>
      <c r="W1269" s="179"/>
      <c r="X1269" s="179"/>
      <c r="Y1269" s="179"/>
      <c r="Z1269" s="179"/>
      <c r="AA1269" s="222"/>
      <c r="AB1269" s="222"/>
      <c r="AC1269" s="222"/>
      <c r="AD1269" s="179"/>
      <c r="AE1269" s="179"/>
      <c r="AF1269" s="179"/>
      <c r="AG1269" s="179"/>
      <c r="AH1269" s="179"/>
      <c r="AI1269" s="179"/>
      <c r="AJ1269" s="179"/>
    </row>
    <row r="1270" spans="2:36" x14ac:dyDescent="0.3">
      <c r="B1270" s="224">
        <v>134700</v>
      </c>
      <c r="C1270" s="209">
        <v>46601</v>
      </c>
      <c r="D1270" s="206">
        <f t="shared" si="108"/>
        <v>0.34596139569413509</v>
      </c>
      <c r="E1270" s="208">
        <f t="shared" si="109"/>
        <v>0.42</v>
      </c>
      <c r="F1270" s="207">
        <v>2563.0500000000002</v>
      </c>
      <c r="G1270" s="207">
        <v>3728.08</v>
      </c>
      <c r="H1270" s="207">
        <v>4194.09</v>
      </c>
      <c r="I1270" s="214">
        <v>36628</v>
      </c>
      <c r="J1270" s="211">
        <f t="shared" si="105"/>
        <v>0.27192279138827025</v>
      </c>
      <c r="K1270" s="212">
        <f t="shared" si="106"/>
        <v>0.42</v>
      </c>
      <c r="L1270" s="214">
        <v>183.5</v>
      </c>
      <c r="M1270" s="213">
        <v>2930.24</v>
      </c>
      <c r="N1270" s="213">
        <v>3296.52</v>
      </c>
      <c r="O1270" s="242">
        <f t="shared" si="107"/>
        <v>0.48089999999999233</v>
      </c>
      <c r="P1270" s="242"/>
      <c r="Q1270" s="179"/>
      <c r="R1270" s="179"/>
      <c r="S1270" s="179"/>
      <c r="T1270" s="179"/>
      <c r="U1270" s="179"/>
      <c r="V1270" s="179"/>
      <c r="W1270" s="179"/>
      <c r="X1270" s="179"/>
      <c r="Y1270" s="179"/>
      <c r="Z1270" s="179"/>
      <c r="AA1270" s="222"/>
      <c r="AB1270" s="222"/>
      <c r="AC1270" s="222"/>
      <c r="AD1270" s="179"/>
      <c r="AE1270" s="179"/>
      <c r="AF1270" s="179"/>
      <c r="AG1270" s="179"/>
      <c r="AH1270" s="179"/>
      <c r="AI1270" s="179"/>
      <c r="AJ1270" s="179"/>
    </row>
    <row r="1271" spans="2:36" x14ac:dyDescent="0.3">
      <c r="B1271" s="224">
        <v>134800</v>
      </c>
      <c r="C1271" s="209">
        <v>46643</v>
      </c>
      <c r="D1271" s="206">
        <f t="shared" si="108"/>
        <v>0.34601632047477743</v>
      </c>
      <c r="E1271" s="208">
        <f t="shared" si="109"/>
        <v>0.42</v>
      </c>
      <c r="F1271" s="207">
        <v>2565.36</v>
      </c>
      <c r="G1271" s="207">
        <v>3731.44</v>
      </c>
      <c r="H1271" s="207">
        <v>4197.87</v>
      </c>
      <c r="I1271" s="214">
        <v>36670</v>
      </c>
      <c r="J1271" s="211">
        <f t="shared" si="105"/>
        <v>0.27203264094955487</v>
      </c>
      <c r="K1271" s="212">
        <f t="shared" si="106"/>
        <v>0.42</v>
      </c>
      <c r="L1271" s="214">
        <v>188.5</v>
      </c>
      <c r="M1271" s="213">
        <v>2933.6</v>
      </c>
      <c r="N1271" s="213">
        <v>3300.3</v>
      </c>
      <c r="O1271" s="242">
        <f t="shared" si="107"/>
        <v>0.48090000000002875</v>
      </c>
      <c r="P1271" s="242"/>
      <c r="Q1271" s="179"/>
      <c r="R1271" s="179"/>
      <c r="S1271" s="179"/>
      <c r="T1271" s="179"/>
      <c r="U1271" s="179"/>
      <c r="V1271" s="179"/>
      <c r="W1271" s="179"/>
      <c r="X1271" s="179"/>
      <c r="Y1271" s="179"/>
      <c r="Z1271" s="179"/>
      <c r="AA1271" s="222"/>
      <c r="AB1271" s="222"/>
      <c r="AC1271" s="222"/>
      <c r="AD1271" s="179"/>
      <c r="AE1271" s="179"/>
      <c r="AF1271" s="179"/>
      <c r="AG1271" s="179"/>
      <c r="AH1271" s="179"/>
      <c r="AI1271" s="179"/>
      <c r="AJ1271" s="179"/>
    </row>
    <row r="1272" spans="2:36" x14ac:dyDescent="0.3">
      <c r="B1272" s="224">
        <v>134900</v>
      </c>
      <c r="C1272" s="209">
        <v>46685</v>
      </c>
      <c r="D1272" s="206">
        <f t="shared" si="108"/>
        <v>0.34607116382505559</v>
      </c>
      <c r="E1272" s="208">
        <f t="shared" si="109"/>
        <v>0.42</v>
      </c>
      <c r="F1272" s="207">
        <v>2567.67</v>
      </c>
      <c r="G1272" s="207">
        <v>3734.8</v>
      </c>
      <c r="H1272" s="207">
        <v>4201.6499999999996</v>
      </c>
      <c r="I1272" s="214">
        <v>36712</v>
      </c>
      <c r="J1272" s="211">
        <f t="shared" si="105"/>
        <v>0.2721423276501112</v>
      </c>
      <c r="K1272" s="212">
        <f t="shared" si="106"/>
        <v>0.42</v>
      </c>
      <c r="L1272" s="214">
        <v>193.49</v>
      </c>
      <c r="M1272" s="213">
        <v>2936.96</v>
      </c>
      <c r="N1272" s="213">
        <v>3304.08</v>
      </c>
      <c r="O1272" s="242">
        <f t="shared" si="107"/>
        <v>0.48089999999999233</v>
      </c>
      <c r="P1272" s="242"/>
      <c r="Q1272" s="179"/>
      <c r="R1272" s="179"/>
      <c r="S1272" s="179"/>
      <c r="T1272" s="179"/>
      <c r="U1272" s="179"/>
      <c r="V1272" s="179"/>
      <c r="W1272" s="179"/>
      <c r="X1272" s="179"/>
      <c r="Y1272" s="179"/>
      <c r="Z1272" s="179"/>
      <c r="AA1272" s="222"/>
      <c r="AB1272" s="222"/>
      <c r="AC1272" s="222"/>
      <c r="AD1272" s="179"/>
      <c r="AE1272" s="179"/>
      <c r="AF1272" s="179"/>
      <c r="AG1272" s="179"/>
      <c r="AH1272" s="179"/>
      <c r="AI1272" s="179"/>
      <c r="AJ1272" s="179"/>
    </row>
    <row r="1273" spans="2:36" x14ac:dyDescent="0.3">
      <c r="B1273" s="224">
        <v>135000</v>
      </c>
      <c r="C1273" s="209">
        <v>46727</v>
      </c>
      <c r="D1273" s="206">
        <f t="shared" si="108"/>
        <v>0.34612592592592595</v>
      </c>
      <c r="E1273" s="208">
        <f t="shared" si="109"/>
        <v>0.42</v>
      </c>
      <c r="F1273" s="207">
        <v>2569.98</v>
      </c>
      <c r="G1273" s="207">
        <v>3738.16</v>
      </c>
      <c r="H1273" s="207">
        <v>4205.43</v>
      </c>
      <c r="I1273" s="214">
        <v>36754</v>
      </c>
      <c r="J1273" s="211">
        <f t="shared" si="105"/>
        <v>0.27225185185185186</v>
      </c>
      <c r="K1273" s="212">
        <f t="shared" si="106"/>
        <v>0.42</v>
      </c>
      <c r="L1273" s="214">
        <v>198.49</v>
      </c>
      <c r="M1273" s="213">
        <v>2940.32</v>
      </c>
      <c r="N1273" s="213">
        <v>3307.86</v>
      </c>
      <c r="O1273" s="242">
        <f t="shared" si="107"/>
        <v>0.48090000000003785</v>
      </c>
      <c r="P1273" s="242"/>
      <c r="Q1273" s="179"/>
      <c r="R1273" s="179"/>
      <c r="S1273" s="179"/>
      <c r="T1273" s="179"/>
      <c r="U1273" s="179"/>
      <c r="V1273" s="179"/>
      <c r="W1273" s="179"/>
      <c r="X1273" s="179"/>
      <c r="Y1273" s="179"/>
      <c r="Z1273" s="179"/>
      <c r="AA1273" s="222"/>
      <c r="AB1273" s="222"/>
      <c r="AC1273" s="222"/>
      <c r="AD1273" s="179"/>
      <c r="AE1273" s="179"/>
      <c r="AF1273" s="179"/>
      <c r="AG1273" s="179"/>
      <c r="AH1273" s="179"/>
      <c r="AI1273" s="179"/>
      <c r="AJ1273" s="179"/>
    </row>
    <row r="1274" spans="2:36" x14ac:dyDescent="0.3">
      <c r="B1274" s="224">
        <v>135100</v>
      </c>
      <c r="C1274" s="209">
        <v>46769</v>
      </c>
      <c r="D1274" s="206">
        <f t="shared" si="108"/>
        <v>0.34618060695780906</v>
      </c>
      <c r="E1274" s="208">
        <f t="shared" si="109"/>
        <v>0.42</v>
      </c>
      <c r="F1274" s="207">
        <v>2572.29</v>
      </c>
      <c r="G1274" s="207">
        <v>3741.52</v>
      </c>
      <c r="H1274" s="207">
        <v>4209.21</v>
      </c>
      <c r="I1274" s="214">
        <v>36796</v>
      </c>
      <c r="J1274" s="211">
        <f t="shared" si="105"/>
        <v>0.27236121391561807</v>
      </c>
      <c r="K1274" s="212">
        <f t="shared" si="106"/>
        <v>0.42</v>
      </c>
      <c r="L1274" s="214">
        <v>203.49</v>
      </c>
      <c r="M1274" s="213">
        <v>2943.68</v>
      </c>
      <c r="N1274" s="213">
        <v>3311.64</v>
      </c>
      <c r="O1274" s="242">
        <f t="shared" si="107"/>
        <v>0.48090000000000144</v>
      </c>
      <c r="P1274" s="242"/>
      <c r="Q1274" s="179"/>
      <c r="R1274" s="179"/>
      <c r="S1274" s="179"/>
      <c r="T1274" s="179"/>
      <c r="U1274" s="179"/>
      <c r="V1274" s="179"/>
      <c r="W1274" s="179"/>
      <c r="X1274" s="179"/>
      <c r="Y1274" s="179"/>
      <c r="Z1274" s="179"/>
      <c r="AA1274" s="222"/>
      <c r="AB1274" s="222"/>
      <c r="AC1274" s="222"/>
      <c r="AD1274" s="179"/>
      <c r="AE1274" s="179"/>
      <c r="AF1274" s="179"/>
      <c r="AG1274" s="179"/>
      <c r="AH1274" s="179"/>
      <c r="AI1274" s="179"/>
      <c r="AJ1274" s="179"/>
    </row>
    <row r="1275" spans="2:36" x14ac:dyDescent="0.3">
      <c r="B1275" s="224">
        <v>135200</v>
      </c>
      <c r="C1275" s="209">
        <v>46811</v>
      </c>
      <c r="D1275" s="206">
        <f t="shared" si="108"/>
        <v>0.34623520710059169</v>
      </c>
      <c r="E1275" s="208">
        <f t="shared" si="109"/>
        <v>0.42</v>
      </c>
      <c r="F1275" s="207">
        <v>2574.6</v>
      </c>
      <c r="G1275" s="207">
        <v>3744.88</v>
      </c>
      <c r="H1275" s="207">
        <v>4212.99</v>
      </c>
      <c r="I1275" s="214">
        <v>36838</v>
      </c>
      <c r="J1275" s="211">
        <f t="shared" ref="J1275:J1338" si="110">I1275/$B1275</f>
        <v>0.27247041420118345</v>
      </c>
      <c r="K1275" s="212">
        <f t="shared" ref="K1275:K1338" si="111">(I1275-I1274)/($B1275-$B1274)</f>
        <v>0.42</v>
      </c>
      <c r="L1275" s="214">
        <v>208.49</v>
      </c>
      <c r="M1275" s="213">
        <v>2947.04</v>
      </c>
      <c r="N1275" s="213">
        <v>3315.42</v>
      </c>
      <c r="O1275" s="242">
        <f t="shared" si="107"/>
        <v>0.48089999999996508</v>
      </c>
      <c r="P1275" s="242"/>
      <c r="Q1275" s="179"/>
      <c r="R1275" s="179"/>
      <c r="S1275" s="179"/>
      <c r="T1275" s="179"/>
      <c r="U1275" s="179"/>
      <c r="V1275" s="179"/>
      <c r="W1275" s="179"/>
      <c r="X1275" s="179"/>
      <c r="Y1275" s="179"/>
      <c r="Z1275" s="179"/>
      <c r="AA1275" s="222"/>
      <c r="AB1275" s="222"/>
      <c r="AC1275" s="222"/>
      <c r="AD1275" s="179"/>
      <c r="AE1275" s="179"/>
      <c r="AF1275" s="179"/>
      <c r="AG1275" s="179"/>
      <c r="AH1275" s="179"/>
      <c r="AI1275" s="179"/>
      <c r="AJ1275" s="179"/>
    </row>
    <row r="1276" spans="2:36" x14ac:dyDescent="0.3">
      <c r="B1276" s="224">
        <v>135300</v>
      </c>
      <c r="C1276" s="209">
        <v>46853</v>
      </c>
      <c r="D1276" s="206">
        <f t="shared" si="108"/>
        <v>0.34628972653362899</v>
      </c>
      <c r="E1276" s="208">
        <f t="shared" si="109"/>
        <v>0.42</v>
      </c>
      <c r="F1276" s="207">
        <v>2576.91</v>
      </c>
      <c r="G1276" s="207">
        <v>3748.24</v>
      </c>
      <c r="H1276" s="207">
        <v>4216.7700000000004</v>
      </c>
      <c r="I1276" s="214">
        <v>36880</v>
      </c>
      <c r="J1276" s="211">
        <f t="shared" si="110"/>
        <v>0.27257945306725795</v>
      </c>
      <c r="K1276" s="212">
        <f t="shared" si="111"/>
        <v>0.42</v>
      </c>
      <c r="L1276" s="214">
        <v>213.49</v>
      </c>
      <c r="M1276" s="213">
        <v>2950.4</v>
      </c>
      <c r="N1276" s="213">
        <v>3319.2</v>
      </c>
      <c r="O1276" s="242">
        <f t="shared" si="107"/>
        <v>0.48090000000007421</v>
      </c>
      <c r="P1276" s="242"/>
      <c r="Q1276" s="179"/>
      <c r="R1276" s="179"/>
      <c r="S1276" s="179"/>
      <c r="T1276" s="179"/>
      <c r="U1276" s="179"/>
      <c r="V1276" s="179"/>
      <c r="W1276" s="179"/>
      <c r="X1276" s="179"/>
      <c r="Y1276" s="179"/>
      <c r="Z1276" s="179"/>
      <c r="AA1276" s="222"/>
      <c r="AB1276" s="222"/>
      <c r="AC1276" s="222"/>
      <c r="AD1276" s="179"/>
      <c r="AE1276" s="179"/>
      <c r="AF1276" s="179"/>
      <c r="AG1276" s="179"/>
      <c r="AH1276" s="179"/>
      <c r="AI1276" s="179"/>
      <c r="AJ1276" s="179"/>
    </row>
    <row r="1277" spans="2:36" x14ac:dyDescent="0.3">
      <c r="B1277" s="224">
        <v>135400</v>
      </c>
      <c r="C1277" s="209">
        <v>46895</v>
      </c>
      <c r="D1277" s="206">
        <f t="shared" si="108"/>
        <v>0.34634416543574592</v>
      </c>
      <c r="E1277" s="208">
        <f t="shared" si="109"/>
        <v>0.42</v>
      </c>
      <c r="F1277" s="207">
        <v>2579.2199999999998</v>
      </c>
      <c r="G1277" s="207">
        <v>3751.6</v>
      </c>
      <c r="H1277" s="207">
        <v>4220.55</v>
      </c>
      <c r="I1277" s="214">
        <v>36922</v>
      </c>
      <c r="J1277" s="211">
        <f t="shared" si="110"/>
        <v>0.27268833087149186</v>
      </c>
      <c r="K1277" s="212">
        <f t="shared" si="111"/>
        <v>0.42</v>
      </c>
      <c r="L1277" s="214">
        <v>218.48</v>
      </c>
      <c r="M1277" s="213">
        <v>2953.76</v>
      </c>
      <c r="N1277" s="213">
        <v>3322.98</v>
      </c>
      <c r="O1277" s="242">
        <f t="shared" si="107"/>
        <v>0.48090000000003785</v>
      </c>
      <c r="P1277" s="242"/>
      <c r="Q1277" s="179"/>
      <c r="R1277" s="179"/>
      <c r="S1277" s="179"/>
      <c r="T1277" s="179"/>
      <c r="U1277" s="179"/>
      <c r="V1277" s="179"/>
      <c r="W1277" s="179"/>
      <c r="X1277" s="179"/>
      <c r="Y1277" s="179"/>
      <c r="Z1277" s="179"/>
      <c r="AA1277" s="222"/>
      <c r="AB1277" s="222"/>
      <c r="AC1277" s="222"/>
      <c r="AD1277" s="179"/>
      <c r="AE1277" s="179"/>
      <c r="AF1277" s="179"/>
      <c r="AG1277" s="179"/>
      <c r="AH1277" s="179"/>
      <c r="AI1277" s="179"/>
      <c r="AJ1277" s="179"/>
    </row>
    <row r="1278" spans="2:36" x14ac:dyDescent="0.3">
      <c r="B1278" s="224">
        <v>135500</v>
      </c>
      <c r="C1278" s="209">
        <v>46937</v>
      </c>
      <c r="D1278" s="206">
        <f t="shared" si="108"/>
        <v>0.34639852398523985</v>
      </c>
      <c r="E1278" s="208">
        <f t="shared" si="109"/>
        <v>0.42</v>
      </c>
      <c r="F1278" s="207">
        <v>2581.5300000000002</v>
      </c>
      <c r="G1278" s="207">
        <v>3754.96</v>
      </c>
      <c r="H1278" s="207">
        <v>4224.33</v>
      </c>
      <c r="I1278" s="214">
        <v>36964</v>
      </c>
      <c r="J1278" s="211">
        <f t="shared" si="110"/>
        <v>0.27279704797047971</v>
      </c>
      <c r="K1278" s="212">
        <f t="shared" si="111"/>
        <v>0.42</v>
      </c>
      <c r="L1278" s="214">
        <v>223.48</v>
      </c>
      <c r="M1278" s="213">
        <v>2957.12</v>
      </c>
      <c r="N1278" s="213">
        <v>3326.76</v>
      </c>
      <c r="O1278" s="242">
        <f t="shared" si="107"/>
        <v>0.48090000000001054</v>
      </c>
      <c r="P1278" s="242"/>
      <c r="Q1278" s="179"/>
      <c r="R1278" s="179"/>
      <c r="S1278" s="179"/>
      <c r="T1278" s="179"/>
      <c r="U1278" s="179"/>
      <c r="V1278" s="179"/>
      <c r="W1278" s="179"/>
      <c r="X1278" s="179"/>
      <c r="Y1278" s="179"/>
      <c r="Z1278" s="179"/>
      <c r="AA1278" s="222"/>
      <c r="AB1278" s="222"/>
      <c r="AC1278" s="222"/>
      <c r="AD1278" s="179"/>
      <c r="AE1278" s="179"/>
      <c r="AF1278" s="179"/>
      <c r="AG1278" s="179"/>
      <c r="AH1278" s="179"/>
      <c r="AI1278" s="179"/>
      <c r="AJ1278" s="179"/>
    </row>
    <row r="1279" spans="2:36" x14ac:dyDescent="0.3">
      <c r="B1279" s="224">
        <v>135600</v>
      </c>
      <c r="C1279" s="209">
        <v>46979</v>
      </c>
      <c r="D1279" s="206">
        <f t="shared" si="108"/>
        <v>0.34645280235988202</v>
      </c>
      <c r="E1279" s="208">
        <f t="shared" si="109"/>
        <v>0.42</v>
      </c>
      <c r="F1279" s="207">
        <v>2583.84</v>
      </c>
      <c r="G1279" s="207">
        <v>3758.32</v>
      </c>
      <c r="H1279" s="207">
        <v>4228.1099999999997</v>
      </c>
      <c r="I1279" s="214">
        <v>37006</v>
      </c>
      <c r="J1279" s="211">
        <f t="shared" si="110"/>
        <v>0.27290560471976399</v>
      </c>
      <c r="K1279" s="212">
        <f t="shared" si="111"/>
        <v>0.42</v>
      </c>
      <c r="L1279" s="214">
        <v>228.48</v>
      </c>
      <c r="M1279" s="213">
        <v>2960.48</v>
      </c>
      <c r="N1279" s="213">
        <v>3330.54</v>
      </c>
      <c r="O1279" s="242">
        <f t="shared" si="107"/>
        <v>0.48089999999996508</v>
      </c>
      <c r="P1279" s="242"/>
      <c r="Q1279" s="179"/>
      <c r="R1279" s="179"/>
      <c r="S1279" s="179"/>
      <c r="T1279" s="179"/>
      <c r="U1279" s="179"/>
      <c r="V1279" s="179"/>
      <c r="W1279" s="179"/>
      <c r="X1279" s="179"/>
      <c r="Y1279" s="179"/>
      <c r="Z1279" s="179"/>
      <c r="AA1279" s="222"/>
      <c r="AB1279" s="222"/>
      <c r="AC1279" s="222"/>
      <c r="AD1279" s="179"/>
      <c r="AE1279" s="179"/>
      <c r="AF1279" s="179"/>
      <c r="AG1279" s="179"/>
      <c r="AH1279" s="179"/>
      <c r="AI1279" s="179"/>
      <c r="AJ1279" s="179"/>
    </row>
    <row r="1280" spans="2:36" x14ac:dyDescent="0.3">
      <c r="B1280" s="224">
        <v>135700</v>
      </c>
      <c r="C1280" s="209">
        <v>47021</v>
      </c>
      <c r="D1280" s="206">
        <f t="shared" si="108"/>
        <v>0.3465070007369197</v>
      </c>
      <c r="E1280" s="208">
        <f t="shared" si="109"/>
        <v>0.42</v>
      </c>
      <c r="F1280" s="207">
        <v>2586.15</v>
      </c>
      <c r="G1280" s="207">
        <v>3761.68</v>
      </c>
      <c r="H1280" s="207">
        <v>4231.8900000000003</v>
      </c>
      <c r="I1280" s="214">
        <v>37048</v>
      </c>
      <c r="J1280" s="211">
        <f t="shared" si="110"/>
        <v>0.27301400147383936</v>
      </c>
      <c r="K1280" s="212">
        <f t="shared" si="111"/>
        <v>0.42</v>
      </c>
      <c r="L1280" s="214">
        <v>233.48</v>
      </c>
      <c r="M1280" s="213">
        <v>2963.84</v>
      </c>
      <c r="N1280" s="213">
        <v>3334.32</v>
      </c>
      <c r="O1280" s="242">
        <f t="shared" si="107"/>
        <v>0.48090000000001054</v>
      </c>
      <c r="P1280" s="242"/>
      <c r="Q1280" s="179"/>
      <c r="R1280" s="179"/>
      <c r="S1280" s="179"/>
      <c r="T1280" s="179"/>
      <c r="U1280" s="179"/>
      <c r="V1280" s="179"/>
      <c r="W1280" s="179"/>
      <c r="X1280" s="179"/>
      <c r="Y1280" s="179"/>
      <c r="Z1280" s="179"/>
      <c r="AA1280" s="222"/>
      <c r="AB1280" s="222"/>
      <c r="AC1280" s="222"/>
      <c r="AD1280" s="179"/>
      <c r="AE1280" s="179"/>
      <c r="AF1280" s="179"/>
      <c r="AG1280" s="179"/>
      <c r="AH1280" s="179"/>
      <c r="AI1280" s="179"/>
      <c r="AJ1280" s="179"/>
    </row>
    <row r="1281" spans="2:36" x14ac:dyDescent="0.3">
      <c r="B1281" s="224">
        <v>135800</v>
      </c>
      <c r="C1281" s="209">
        <v>47063</v>
      </c>
      <c r="D1281" s="206">
        <f t="shared" si="108"/>
        <v>0.34656111929307803</v>
      </c>
      <c r="E1281" s="208">
        <f t="shared" si="109"/>
        <v>0.42</v>
      </c>
      <c r="F1281" s="207">
        <v>2588.46</v>
      </c>
      <c r="G1281" s="207">
        <v>3765.04</v>
      </c>
      <c r="H1281" s="207">
        <v>4235.67</v>
      </c>
      <c r="I1281" s="214">
        <v>37090</v>
      </c>
      <c r="J1281" s="211">
        <f t="shared" si="110"/>
        <v>0.27312223858615609</v>
      </c>
      <c r="K1281" s="212">
        <f t="shared" si="111"/>
        <v>0.42</v>
      </c>
      <c r="L1281" s="214">
        <v>238.48</v>
      </c>
      <c r="M1281" s="213">
        <v>2967.2</v>
      </c>
      <c r="N1281" s="213">
        <v>3338.1</v>
      </c>
      <c r="O1281" s="242">
        <f t="shared" si="107"/>
        <v>0.48089999999997418</v>
      </c>
      <c r="P1281" s="242"/>
      <c r="Q1281" s="179"/>
      <c r="R1281" s="179"/>
      <c r="S1281" s="179"/>
      <c r="T1281" s="179"/>
      <c r="U1281" s="179"/>
      <c r="V1281" s="179"/>
      <c r="W1281" s="179"/>
      <c r="X1281" s="179"/>
      <c r="Y1281" s="179"/>
      <c r="Z1281" s="179"/>
      <c r="AA1281" s="222"/>
      <c r="AB1281" s="222"/>
      <c r="AC1281" s="222"/>
      <c r="AD1281" s="179"/>
      <c r="AE1281" s="179"/>
      <c r="AF1281" s="179"/>
      <c r="AG1281" s="179"/>
      <c r="AH1281" s="179"/>
      <c r="AI1281" s="179"/>
      <c r="AJ1281" s="179"/>
    </row>
    <row r="1282" spans="2:36" x14ac:dyDescent="0.3">
      <c r="B1282" s="224">
        <v>135900</v>
      </c>
      <c r="C1282" s="209">
        <v>47105</v>
      </c>
      <c r="D1282" s="206">
        <f t="shared" si="108"/>
        <v>0.34661515820456218</v>
      </c>
      <c r="E1282" s="208">
        <f t="shared" si="109"/>
        <v>0.42</v>
      </c>
      <c r="F1282" s="207">
        <v>2590.77</v>
      </c>
      <c r="G1282" s="207">
        <v>3768.4</v>
      </c>
      <c r="H1282" s="207">
        <v>4239.45</v>
      </c>
      <c r="I1282" s="214">
        <v>37132</v>
      </c>
      <c r="J1282" s="211">
        <f t="shared" si="110"/>
        <v>0.27323031640912437</v>
      </c>
      <c r="K1282" s="212">
        <f t="shared" si="111"/>
        <v>0.42</v>
      </c>
      <c r="L1282" s="214">
        <v>243.47</v>
      </c>
      <c r="M1282" s="213">
        <v>2970.56</v>
      </c>
      <c r="N1282" s="213">
        <v>3341.88</v>
      </c>
      <c r="O1282" s="242">
        <f t="shared" si="107"/>
        <v>0.48089999999993777</v>
      </c>
      <c r="P1282" s="242"/>
      <c r="Q1282" s="179"/>
      <c r="R1282" s="179"/>
      <c r="S1282" s="179"/>
      <c r="T1282" s="179"/>
      <c r="U1282" s="179"/>
      <c r="V1282" s="179"/>
      <c r="W1282" s="179"/>
      <c r="X1282" s="179"/>
      <c r="Y1282" s="179"/>
      <c r="Z1282" s="179"/>
      <c r="AA1282" s="222"/>
      <c r="AB1282" s="222"/>
      <c r="AC1282" s="222"/>
      <c r="AD1282" s="179"/>
      <c r="AE1282" s="179"/>
      <c r="AF1282" s="179"/>
      <c r="AG1282" s="179"/>
      <c r="AH1282" s="179"/>
      <c r="AI1282" s="179"/>
      <c r="AJ1282" s="179"/>
    </row>
    <row r="1283" spans="2:36" x14ac:dyDescent="0.3">
      <c r="B1283" s="224">
        <v>136000</v>
      </c>
      <c r="C1283" s="209">
        <v>47147</v>
      </c>
      <c r="D1283" s="206">
        <f t="shared" si="108"/>
        <v>0.34666911764705882</v>
      </c>
      <c r="E1283" s="208">
        <f t="shared" si="109"/>
        <v>0.42</v>
      </c>
      <c r="F1283" s="207">
        <v>2593.08</v>
      </c>
      <c r="G1283" s="207">
        <v>3771.76</v>
      </c>
      <c r="H1283" s="207">
        <v>4243.2299999999996</v>
      </c>
      <c r="I1283" s="214">
        <v>37174</v>
      </c>
      <c r="J1283" s="211">
        <f t="shared" si="110"/>
        <v>0.27333823529411766</v>
      </c>
      <c r="K1283" s="212">
        <f t="shared" si="111"/>
        <v>0.42</v>
      </c>
      <c r="L1283" s="214">
        <v>248.47</v>
      </c>
      <c r="M1283" s="213">
        <v>2973.92</v>
      </c>
      <c r="N1283" s="213">
        <v>3345.66</v>
      </c>
      <c r="O1283" s="242">
        <f t="shared" si="107"/>
        <v>0.48089999999997418</v>
      </c>
      <c r="P1283" s="242"/>
      <c r="Q1283" s="179"/>
      <c r="R1283" s="179"/>
      <c r="S1283" s="179"/>
      <c r="T1283" s="179"/>
      <c r="U1283" s="179"/>
      <c r="V1283" s="179"/>
      <c r="W1283" s="179"/>
      <c r="X1283" s="179"/>
      <c r="Y1283" s="179"/>
      <c r="Z1283" s="179"/>
      <c r="AA1283" s="222"/>
      <c r="AB1283" s="222"/>
      <c r="AC1283" s="222"/>
      <c r="AD1283" s="179"/>
      <c r="AE1283" s="179"/>
      <c r="AF1283" s="179"/>
      <c r="AG1283" s="179"/>
      <c r="AH1283" s="179"/>
      <c r="AI1283" s="179"/>
      <c r="AJ1283" s="179"/>
    </row>
    <row r="1284" spans="2:36" x14ac:dyDescent="0.3">
      <c r="B1284" s="224">
        <v>136100</v>
      </c>
      <c r="C1284" s="209">
        <v>47189</v>
      </c>
      <c r="D1284" s="206">
        <f t="shared" si="108"/>
        <v>0.34672299779573845</v>
      </c>
      <c r="E1284" s="208">
        <f t="shared" si="109"/>
        <v>0.42</v>
      </c>
      <c r="F1284" s="207">
        <v>2595.39</v>
      </c>
      <c r="G1284" s="207">
        <v>3775.12</v>
      </c>
      <c r="H1284" s="207">
        <v>4247.01</v>
      </c>
      <c r="I1284" s="214">
        <v>37216</v>
      </c>
      <c r="J1284" s="211">
        <f t="shared" si="110"/>
        <v>0.27344599559147686</v>
      </c>
      <c r="K1284" s="212">
        <f t="shared" si="111"/>
        <v>0.42</v>
      </c>
      <c r="L1284" s="214">
        <v>253.47</v>
      </c>
      <c r="M1284" s="213">
        <v>2977.28</v>
      </c>
      <c r="N1284" s="213">
        <v>3349.44</v>
      </c>
      <c r="O1284" s="242">
        <f t="shared" si="107"/>
        <v>0.48090000000001965</v>
      </c>
      <c r="P1284" s="242"/>
      <c r="Q1284" s="179"/>
      <c r="R1284" s="179"/>
      <c r="S1284" s="179"/>
      <c r="T1284" s="179"/>
      <c r="U1284" s="179"/>
      <c r="V1284" s="179"/>
      <c r="W1284" s="179"/>
      <c r="X1284" s="179"/>
      <c r="Y1284" s="179"/>
      <c r="Z1284" s="179"/>
      <c r="AA1284" s="222"/>
      <c r="AB1284" s="222"/>
      <c r="AC1284" s="222"/>
      <c r="AD1284" s="179"/>
      <c r="AE1284" s="179"/>
      <c r="AF1284" s="179"/>
      <c r="AG1284" s="179"/>
      <c r="AH1284" s="179"/>
      <c r="AI1284" s="179"/>
      <c r="AJ1284" s="179"/>
    </row>
    <row r="1285" spans="2:36" x14ac:dyDescent="0.3">
      <c r="B1285" s="224">
        <v>136200</v>
      </c>
      <c r="C1285" s="209">
        <v>47231</v>
      </c>
      <c r="D1285" s="206">
        <f t="shared" si="108"/>
        <v>0.34677679882525697</v>
      </c>
      <c r="E1285" s="208">
        <f t="shared" si="109"/>
        <v>0.42</v>
      </c>
      <c r="F1285" s="207">
        <v>2597.6999999999998</v>
      </c>
      <c r="G1285" s="207">
        <v>3778.48</v>
      </c>
      <c r="H1285" s="207">
        <v>4250.79</v>
      </c>
      <c r="I1285" s="214">
        <v>37258</v>
      </c>
      <c r="J1285" s="211">
        <f t="shared" si="110"/>
        <v>0.27355359765051396</v>
      </c>
      <c r="K1285" s="212">
        <f t="shared" si="111"/>
        <v>0.42</v>
      </c>
      <c r="L1285" s="214">
        <v>258.47000000000003</v>
      </c>
      <c r="M1285" s="213">
        <v>2980.64</v>
      </c>
      <c r="N1285" s="213">
        <v>3353.22</v>
      </c>
      <c r="O1285" s="242">
        <f t="shared" ref="O1285:O1348" si="112">(C1285+F1285+H1285-C1284-F1284-H1284)/100</f>
        <v>0.48089999999998329</v>
      </c>
      <c r="P1285" s="242"/>
      <c r="Q1285" s="179"/>
      <c r="R1285" s="179"/>
      <c r="S1285" s="179"/>
      <c r="T1285" s="179"/>
      <c r="U1285" s="179"/>
      <c r="V1285" s="179"/>
      <c r="W1285" s="179"/>
      <c r="X1285" s="179"/>
      <c r="Y1285" s="179"/>
      <c r="Z1285" s="179"/>
      <c r="AA1285" s="222"/>
      <c r="AB1285" s="222"/>
      <c r="AC1285" s="222"/>
      <c r="AD1285" s="179"/>
      <c r="AE1285" s="179"/>
      <c r="AF1285" s="179"/>
      <c r="AG1285" s="179"/>
      <c r="AH1285" s="179"/>
      <c r="AI1285" s="179"/>
      <c r="AJ1285" s="179"/>
    </row>
    <row r="1286" spans="2:36" x14ac:dyDescent="0.3">
      <c r="B1286" s="224">
        <v>136300</v>
      </c>
      <c r="C1286" s="209">
        <v>47273</v>
      </c>
      <c r="D1286" s="206">
        <f t="shared" si="108"/>
        <v>0.34683052090975791</v>
      </c>
      <c r="E1286" s="208">
        <f t="shared" si="109"/>
        <v>0.42</v>
      </c>
      <c r="F1286" s="207">
        <v>2600.0100000000002</v>
      </c>
      <c r="G1286" s="207">
        <v>3781.84</v>
      </c>
      <c r="H1286" s="207">
        <v>4254.57</v>
      </c>
      <c r="I1286" s="214">
        <v>37300</v>
      </c>
      <c r="J1286" s="211">
        <f t="shared" si="110"/>
        <v>0.27366104181951578</v>
      </c>
      <c r="K1286" s="212">
        <f t="shared" si="111"/>
        <v>0.42</v>
      </c>
      <c r="L1286" s="214">
        <v>263.47000000000003</v>
      </c>
      <c r="M1286" s="213">
        <v>2984</v>
      </c>
      <c r="N1286" s="213">
        <v>3357</v>
      </c>
      <c r="O1286" s="242">
        <f t="shared" si="112"/>
        <v>0.48090000000001965</v>
      </c>
      <c r="P1286" s="242"/>
      <c r="Q1286" s="179"/>
      <c r="R1286" s="179"/>
      <c r="S1286" s="179"/>
      <c r="T1286" s="179"/>
      <c r="U1286" s="179"/>
      <c r="V1286" s="179"/>
      <c r="W1286" s="179"/>
      <c r="X1286" s="179"/>
      <c r="Y1286" s="179"/>
      <c r="Z1286" s="179"/>
      <c r="AA1286" s="222"/>
      <c r="AB1286" s="222"/>
      <c r="AC1286" s="222"/>
      <c r="AD1286" s="179"/>
      <c r="AE1286" s="179"/>
      <c r="AF1286" s="179"/>
      <c r="AG1286" s="179"/>
      <c r="AH1286" s="179"/>
      <c r="AI1286" s="179"/>
      <c r="AJ1286" s="179"/>
    </row>
    <row r="1287" spans="2:36" x14ac:dyDescent="0.3">
      <c r="B1287" s="224">
        <v>136400</v>
      </c>
      <c r="C1287" s="209">
        <v>47315</v>
      </c>
      <c r="D1287" s="206">
        <f t="shared" si="108"/>
        <v>0.34688416422287388</v>
      </c>
      <c r="E1287" s="208">
        <f t="shared" si="109"/>
        <v>0.42</v>
      </c>
      <c r="F1287" s="207">
        <v>2602.3200000000002</v>
      </c>
      <c r="G1287" s="207">
        <v>3785.2</v>
      </c>
      <c r="H1287" s="207">
        <v>4258.3500000000004</v>
      </c>
      <c r="I1287" s="214">
        <v>37342</v>
      </c>
      <c r="J1287" s="211">
        <f t="shared" si="110"/>
        <v>0.27376832844574778</v>
      </c>
      <c r="K1287" s="212">
        <f t="shared" si="111"/>
        <v>0.42</v>
      </c>
      <c r="L1287" s="214">
        <v>268.45999999999998</v>
      </c>
      <c r="M1287" s="213">
        <v>2987.36</v>
      </c>
      <c r="N1287" s="213">
        <v>3360.78</v>
      </c>
      <c r="O1287" s="242">
        <f t="shared" si="112"/>
        <v>0.48089999999998329</v>
      </c>
      <c r="P1287" s="242"/>
      <c r="Q1287" s="179"/>
      <c r="R1287" s="179"/>
      <c r="S1287" s="179"/>
      <c r="T1287" s="179"/>
      <c r="U1287" s="179"/>
      <c r="V1287" s="179"/>
      <c r="W1287" s="179"/>
      <c r="X1287" s="179"/>
      <c r="Y1287" s="179"/>
      <c r="Z1287" s="179"/>
      <c r="AA1287" s="222"/>
      <c r="AB1287" s="222"/>
      <c r="AC1287" s="222"/>
      <c r="AD1287" s="179"/>
      <c r="AE1287" s="179"/>
      <c r="AF1287" s="179"/>
      <c r="AG1287" s="179"/>
      <c r="AH1287" s="179"/>
      <c r="AI1287" s="179"/>
      <c r="AJ1287" s="179"/>
    </row>
    <row r="1288" spans="2:36" x14ac:dyDescent="0.3">
      <c r="B1288" s="224">
        <v>136500</v>
      </c>
      <c r="C1288" s="209">
        <v>47357</v>
      </c>
      <c r="D1288" s="206">
        <f t="shared" si="108"/>
        <v>0.34693772893772895</v>
      </c>
      <c r="E1288" s="208">
        <f t="shared" si="109"/>
        <v>0.42</v>
      </c>
      <c r="F1288" s="207">
        <v>2604.63</v>
      </c>
      <c r="G1288" s="207">
        <v>3788.56</v>
      </c>
      <c r="H1288" s="207">
        <v>4262.13</v>
      </c>
      <c r="I1288" s="214">
        <v>37384</v>
      </c>
      <c r="J1288" s="211">
        <f t="shared" si="110"/>
        <v>0.27387545787545786</v>
      </c>
      <c r="K1288" s="212">
        <f t="shared" si="111"/>
        <v>0.42</v>
      </c>
      <c r="L1288" s="214">
        <v>273.45999999999998</v>
      </c>
      <c r="M1288" s="213">
        <v>2990.72</v>
      </c>
      <c r="N1288" s="213">
        <v>3364.56</v>
      </c>
      <c r="O1288" s="242">
        <f t="shared" si="112"/>
        <v>0.48089999999994687</v>
      </c>
      <c r="P1288" s="242"/>
      <c r="Q1288" s="179"/>
      <c r="R1288" s="179"/>
      <c r="S1288" s="179"/>
      <c r="T1288" s="179"/>
      <c r="U1288" s="179"/>
      <c r="V1288" s="179"/>
      <c r="W1288" s="179"/>
      <c r="X1288" s="179"/>
      <c r="Y1288" s="179"/>
      <c r="Z1288" s="179"/>
      <c r="AA1288" s="222"/>
      <c r="AB1288" s="222"/>
      <c r="AC1288" s="222"/>
      <c r="AD1288" s="179"/>
      <c r="AE1288" s="179"/>
      <c r="AF1288" s="179"/>
      <c r="AG1288" s="179"/>
      <c r="AH1288" s="179"/>
      <c r="AI1288" s="179"/>
      <c r="AJ1288" s="179"/>
    </row>
    <row r="1289" spans="2:36" x14ac:dyDescent="0.3">
      <c r="B1289" s="224">
        <v>136600</v>
      </c>
      <c r="C1289" s="209">
        <v>47399</v>
      </c>
      <c r="D1289" s="206">
        <f t="shared" si="108"/>
        <v>0.34699121522693999</v>
      </c>
      <c r="E1289" s="208">
        <f t="shared" si="109"/>
        <v>0.42</v>
      </c>
      <c r="F1289" s="207">
        <v>2606.94</v>
      </c>
      <c r="G1289" s="207">
        <v>3791.92</v>
      </c>
      <c r="H1289" s="207">
        <v>4265.91</v>
      </c>
      <c r="I1289" s="214">
        <v>37426</v>
      </c>
      <c r="J1289" s="211">
        <f t="shared" si="110"/>
        <v>0.27398243045387993</v>
      </c>
      <c r="K1289" s="212">
        <f t="shared" si="111"/>
        <v>0.42</v>
      </c>
      <c r="L1289" s="214">
        <v>278.45999999999998</v>
      </c>
      <c r="M1289" s="213">
        <v>2994.08</v>
      </c>
      <c r="N1289" s="213">
        <v>3368.34</v>
      </c>
      <c r="O1289" s="242">
        <f t="shared" si="112"/>
        <v>0.480900000000056</v>
      </c>
      <c r="P1289" s="242"/>
      <c r="Q1289" s="179"/>
      <c r="R1289" s="179"/>
      <c r="S1289" s="179"/>
      <c r="T1289" s="179"/>
      <c r="U1289" s="179"/>
      <c r="V1289" s="179"/>
      <c r="W1289" s="179"/>
      <c r="X1289" s="179"/>
      <c r="Y1289" s="179"/>
      <c r="Z1289" s="179"/>
      <c r="AA1289" s="222"/>
      <c r="AB1289" s="222"/>
      <c r="AC1289" s="222"/>
      <c r="AD1289" s="179"/>
      <c r="AE1289" s="179"/>
      <c r="AF1289" s="179"/>
      <c r="AG1289" s="179"/>
      <c r="AH1289" s="179"/>
      <c r="AI1289" s="179"/>
      <c r="AJ1289" s="179"/>
    </row>
    <row r="1290" spans="2:36" x14ac:dyDescent="0.3">
      <c r="B1290" s="224">
        <v>136700</v>
      </c>
      <c r="C1290" s="209">
        <v>47441</v>
      </c>
      <c r="D1290" s="206">
        <f t="shared" si="108"/>
        <v>0.34704462326261887</v>
      </c>
      <c r="E1290" s="208">
        <f t="shared" si="109"/>
        <v>0.42</v>
      </c>
      <c r="F1290" s="207">
        <v>2609.25</v>
      </c>
      <c r="G1290" s="207">
        <v>3795.28</v>
      </c>
      <c r="H1290" s="207">
        <v>4269.6899999999996</v>
      </c>
      <c r="I1290" s="214">
        <v>37468</v>
      </c>
      <c r="J1290" s="211">
        <f t="shared" si="110"/>
        <v>0.27408924652523775</v>
      </c>
      <c r="K1290" s="212">
        <f t="shared" si="111"/>
        <v>0.42</v>
      </c>
      <c r="L1290" s="214">
        <v>283.45999999999998</v>
      </c>
      <c r="M1290" s="213">
        <v>2997.44</v>
      </c>
      <c r="N1290" s="213">
        <v>3372.12</v>
      </c>
      <c r="O1290" s="242">
        <f t="shared" si="112"/>
        <v>0.48090000000001965</v>
      </c>
      <c r="P1290" s="242"/>
      <c r="Q1290" s="179"/>
      <c r="R1290" s="179"/>
      <c r="S1290" s="179"/>
      <c r="T1290" s="179"/>
      <c r="U1290" s="179"/>
      <c r="V1290" s="179"/>
      <c r="W1290" s="179"/>
      <c r="X1290" s="179"/>
      <c r="Y1290" s="179"/>
      <c r="Z1290" s="179"/>
      <c r="AA1290" s="222"/>
      <c r="AB1290" s="222"/>
      <c r="AC1290" s="222"/>
      <c r="AD1290" s="179"/>
      <c r="AE1290" s="179"/>
      <c r="AF1290" s="179"/>
      <c r="AG1290" s="179"/>
      <c r="AH1290" s="179"/>
      <c r="AI1290" s="179"/>
      <c r="AJ1290" s="179"/>
    </row>
    <row r="1291" spans="2:36" x14ac:dyDescent="0.3">
      <c r="B1291" s="224">
        <v>136800</v>
      </c>
      <c r="C1291" s="209">
        <v>47483</v>
      </c>
      <c r="D1291" s="206">
        <f t="shared" si="108"/>
        <v>0.34709795321637427</v>
      </c>
      <c r="E1291" s="208">
        <f t="shared" si="109"/>
        <v>0.42</v>
      </c>
      <c r="F1291" s="207">
        <v>2611.56</v>
      </c>
      <c r="G1291" s="207">
        <v>3798.64</v>
      </c>
      <c r="H1291" s="207">
        <v>4273.47</v>
      </c>
      <c r="I1291" s="214">
        <v>37510</v>
      </c>
      <c r="J1291" s="211">
        <f t="shared" si="110"/>
        <v>0.27419590643274855</v>
      </c>
      <c r="K1291" s="212">
        <f t="shared" si="111"/>
        <v>0.42</v>
      </c>
      <c r="L1291" s="214">
        <v>288.45999999999998</v>
      </c>
      <c r="M1291" s="213">
        <v>3000.8</v>
      </c>
      <c r="N1291" s="213">
        <v>3375.9</v>
      </c>
      <c r="O1291" s="242">
        <f t="shared" si="112"/>
        <v>0.48089999999999233</v>
      </c>
      <c r="P1291" s="242"/>
      <c r="Q1291" s="179"/>
      <c r="R1291" s="179"/>
      <c r="S1291" s="179"/>
      <c r="T1291" s="179"/>
      <c r="U1291" s="179"/>
      <c r="V1291" s="179"/>
      <c r="W1291" s="179"/>
      <c r="X1291" s="179"/>
      <c r="Y1291" s="179"/>
      <c r="Z1291" s="179"/>
      <c r="AA1291" s="222"/>
      <c r="AB1291" s="222"/>
      <c r="AC1291" s="222"/>
      <c r="AD1291" s="179"/>
      <c r="AE1291" s="179"/>
      <c r="AF1291" s="179"/>
      <c r="AG1291" s="179"/>
      <c r="AH1291" s="179"/>
      <c r="AI1291" s="179"/>
      <c r="AJ1291" s="179"/>
    </row>
    <row r="1292" spans="2:36" x14ac:dyDescent="0.3">
      <c r="B1292" s="224">
        <v>136900</v>
      </c>
      <c r="C1292" s="209">
        <v>47525</v>
      </c>
      <c r="D1292" s="206">
        <f t="shared" si="108"/>
        <v>0.34715120525931337</v>
      </c>
      <c r="E1292" s="208">
        <f t="shared" si="109"/>
        <v>0.42</v>
      </c>
      <c r="F1292" s="207">
        <v>2613.87</v>
      </c>
      <c r="G1292" s="207">
        <v>3802</v>
      </c>
      <c r="H1292" s="207">
        <v>4277.25</v>
      </c>
      <c r="I1292" s="214">
        <v>37552</v>
      </c>
      <c r="J1292" s="211">
        <f t="shared" si="110"/>
        <v>0.27430241051862675</v>
      </c>
      <c r="K1292" s="212">
        <f t="shared" si="111"/>
        <v>0.42</v>
      </c>
      <c r="L1292" s="214">
        <v>293.45</v>
      </c>
      <c r="M1292" s="213">
        <v>3004.16</v>
      </c>
      <c r="N1292" s="213">
        <v>3379.68</v>
      </c>
      <c r="O1292" s="242">
        <f t="shared" si="112"/>
        <v>0.48090000000002875</v>
      </c>
      <c r="P1292" s="242"/>
      <c r="Q1292" s="179"/>
      <c r="R1292" s="179"/>
      <c r="S1292" s="179"/>
      <c r="T1292" s="179"/>
      <c r="U1292" s="179"/>
      <c r="V1292" s="179"/>
      <c r="W1292" s="179"/>
      <c r="X1292" s="179"/>
      <c r="Y1292" s="179"/>
      <c r="Z1292" s="179"/>
      <c r="AA1292" s="222"/>
      <c r="AB1292" s="222"/>
      <c r="AC1292" s="222"/>
      <c r="AD1292" s="179"/>
      <c r="AE1292" s="179"/>
      <c r="AF1292" s="179"/>
      <c r="AG1292" s="179"/>
      <c r="AH1292" s="179"/>
      <c r="AI1292" s="179"/>
      <c r="AJ1292" s="179"/>
    </row>
    <row r="1293" spans="2:36" x14ac:dyDescent="0.3">
      <c r="B1293" s="224">
        <v>137000</v>
      </c>
      <c r="C1293" s="209">
        <v>47567</v>
      </c>
      <c r="D1293" s="206">
        <f t="shared" si="108"/>
        <v>0.34720437956204381</v>
      </c>
      <c r="E1293" s="208">
        <f t="shared" si="109"/>
        <v>0.42</v>
      </c>
      <c r="F1293" s="207">
        <v>2616.1799999999998</v>
      </c>
      <c r="G1293" s="207">
        <v>3805.36</v>
      </c>
      <c r="H1293" s="207">
        <v>4281.03</v>
      </c>
      <c r="I1293" s="214">
        <v>37594</v>
      </c>
      <c r="J1293" s="211">
        <f t="shared" si="110"/>
        <v>0.27440875912408758</v>
      </c>
      <c r="K1293" s="212">
        <f t="shared" si="111"/>
        <v>0.42</v>
      </c>
      <c r="L1293" s="214">
        <v>298.45</v>
      </c>
      <c r="M1293" s="213">
        <v>3007.52</v>
      </c>
      <c r="N1293" s="213">
        <v>3383.46</v>
      </c>
      <c r="O1293" s="242">
        <f t="shared" si="112"/>
        <v>0.48089999999999233</v>
      </c>
      <c r="P1293" s="242"/>
      <c r="Q1293" s="179"/>
      <c r="R1293" s="179"/>
      <c r="S1293" s="179"/>
      <c r="T1293" s="179"/>
      <c r="U1293" s="179"/>
      <c r="V1293" s="179"/>
      <c r="W1293" s="179"/>
      <c r="X1293" s="179"/>
      <c r="Y1293" s="179"/>
      <c r="Z1293" s="179"/>
      <c r="AA1293" s="222"/>
      <c r="AB1293" s="222"/>
      <c r="AC1293" s="222"/>
      <c r="AD1293" s="179"/>
      <c r="AE1293" s="179"/>
      <c r="AF1293" s="179"/>
      <c r="AG1293" s="179"/>
      <c r="AH1293" s="179"/>
      <c r="AI1293" s="179"/>
      <c r="AJ1293" s="179"/>
    </row>
    <row r="1294" spans="2:36" x14ac:dyDescent="0.3">
      <c r="B1294" s="224">
        <v>137100</v>
      </c>
      <c r="C1294" s="209">
        <v>47609</v>
      </c>
      <c r="D1294" s="206">
        <f t="shared" si="108"/>
        <v>0.3472574762946754</v>
      </c>
      <c r="E1294" s="208">
        <f t="shared" si="109"/>
        <v>0.42</v>
      </c>
      <c r="F1294" s="207">
        <v>2618.4899999999998</v>
      </c>
      <c r="G1294" s="207">
        <v>3808.72</v>
      </c>
      <c r="H1294" s="207">
        <v>4284.8100000000004</v>
      </c>
      <c r="I1294" s="214">
        <v>37636</v>
      </c>
      <c r="J1294" s="211">
        <f t="shared" si="110"/>
        <v>0.27451495258935082</v>
      </c>
      <c r="K1294" s="212">
        <f t="shared" si="111"/>
        <v>0.42</v>
      </c>
      <c r="L1294" s="214">
        <v>303.45</v>
      </c>
      <c r="M1294" s="213">
        <v>3010.88</v>
      </c>
      <c r="N1294" s="213">
        <v>3387.24</v>
      </c>
      <c r="O1294" s="242">
        <f t="shared" si="112"/>
        <v>0.48089999999995597</v>
      </c>
      <c r="P1294" s="242"/>
      <c r="Q1294" s="179"/>
      <c r="R1294" s="179"/>
      <c r="S1294" s="179"/>
      <c r="T1294" s="179"/>
      <c r="U1294" s="179"/>
      <c r="V1294" s="179"/>
      <c r="W1294" s="179"/>
      <c r="X1294" s="179"/>
      <c r="Y1294" s="179"/>
      <c r="Z1294" s="179"/>
      <c r="AA1294" s="222"/>
      <c r="AB1294" s="222"/>
      <c r="AC1294" s="222"/>
      <c r="AD1294" s="179"/>
      <c r="AE1294" s="179"/>
      <c r="AF1294" s="179"/>
      <c r="AG1294" s="179"/>
      <c r="AH1294" s="179"/>
      <c r="AI1294" s="179"/>
      <c r="AJ1294" s="179"/>
    </row>
    <row r="1295" spans="2:36" x14ac:dyDescent="0.3">
      <c r="B1295" s="224">
        <v>137200</v>
      </c>
      <c r="C1295" s="209">
        <v>47651</v>
      </c>
      <c r="D1295" s="206">
        <f t="shared" si="108"/>
        <v>0.34731049562682215</v>
      </c>
      <c r="E1295" s="208">
        <f t="shared" si="109"/>
        <v>0.42</v>
      </c>
      <c r="F1295" s="207">
        <v>2620.8000000000002</v>
      </c>
      <c r="G1295" s="207">
        <v>3812.08</v>
      </c>
      <c r="H1295" s="207">
        <v>4288.59</v>
      </c>
      <c r="I1295" s="214">
        <v>37678</v>
      </c>
      <c r="J1295" s="211">
        <f t="shared" si="110"/>
        <v>0.27462099125364431</v>
      </c>
      <c r="K1295" s="212">
        <f t="shared" si="111"/>
        <v>0.42</v>
      </c>
      <c r="L1295" s="214">
        <v>308.45</v>
      </c>
      <c r="M1295" s="213">
        <v>3014.24</v>
      </c>
      <c r="N1295" s="213">
        <v>3391.02</v>
      </c>
      <c r="O1295" s="242">
        <f t="shared" si="112"/>
        <v>0.48089999999999233</v>
      </c>
      <c r="P1295" s="242"/>
      <c r="Q1295" s="179"/>
      <c r="R1295" s="179"/>
      <c r="S1295" s="179"/>
      <c r="T1295" s="179"/>
      <c r="U1295" s="179"/>
      <c r="V1295" s="179"/>
      <c r="W1295" s="179"/>
      <c r="X1295" s="179"/>
      <c r="Y1295" s="179"/>
      <c r="Z1295" s="179"/>
      <c r="AA1295" s="222"/>
      <c r="AB1295" s="222"/>
      <c r="AC1295" s="222"/>
      <c r="AD1295" s="179"/>
      <c r="AE1295" s="179"/>
      <c r="AF1295" s="179"/>
      <c r="AG1295" s="179"/>
      <c r="AH1295" s="179"/>
      <c r="AI1295" s="179"/>
      <c r="AJ1295" s="179"/>
    </row>
    <row r="1296" spans="2:36" x14ac:dyDescent="0.3">
      <c r="B1296" s="224">
        <v>137300</v>
      </c>
      <c r="C1296" s="209">
        <v>47693</v>
      </c>
      <c r="D1296" s="206">
        <f t="shared" si="108"/>
        <v>0.34736343772760381</v>
      </c>
      <c r="E1296" s="208">
        <f t="shared" si="109"/>
        <v>0.42</v>
      </c>
      <c r="F1296" s="207">
        <v>2623.11</v>
      </c>
      <c r="G1296" s="207">
        <v>3815.44</v>
      </c>
      <c r="H1296" s="207">
        <v>4292.37</v>
      </c>
      <c r="I1296" s="214">
        <v>37720</v>
      </c>
      <c r="J1296" s="211">
        <f t="shared" si="110"/>
        <v>0.27472687545520758</v>
      </c>
      <c r="K1296" s="212">
        <f t="shared" si="111"/>
        <v>0.42</v>
      </c>
      <c r="L1296" s="214">
        <v>313.45</v>
      </c>
      <c r="M1296" s="213">
        <v>3017.6</v>
      </c>
      <c r="N1296" s="213">
        <v>3394.8</v>
      </c>
      <c r="O1296" s="242">
        <f t="shared" si="112"/>
        <v>0.48090000000002875</v>
      </c>
      <c r="P1296" s="242"/>
      <c r="Q1296" s="179"/>
      <c r="R1296" s="179"/>
      <c r="S1296" s="179"/>
      <c r="T1296" s="179"/>
      <c r="U1296" s="179"/>
      <c r="V1296" s="179"/>
      <c r="W1296" s="179"/>
      <c r="X1296" s="179"/>
      <c r="Y1296" s="179"/>
      <c r="Z1296" s="179"/>
      <c r="AA1296" s="222"/>
      <c r="AB1296" s="222"/>
      <c r="AC1296" s="222"/>
      <c r="AD1296" s="179"/>
      <c r="AE1296" s="179"/>
      <c r="AF1296" s="179"/>
      <c r="AG1296" s="179"/>
      <c r="AH1296" s="179"/>
      <c r="AI1296" s="179"/>
      <c r="AJ1296" s="179"/>
    </row>
    <row r="1297" spans="2:36" x14ac:dyDescent="0.3">
      <c r="B1297" s="224">
        <v>137400</v>
      </c>
      <c r="C1297" s="209">
        <v>47735</v>
      </c>
      <c r="D1297" s="206">
        <f t="shared" si="108"/>
        <v>0.34741630276564772</v>
      </c>
      <c r="E1297" s="208">
        <f t="shared" si="109"/>
        <v>0.42</v>
      </c>
      <c r="F1297" s="207">
        <v>2625.42</v>
      </c>
      <c r="G1297" s="207">
        <v>3818.8</v>
      </c>
      <c r="H1297" s="207">
        <v>4296.1499999999996</v>
      </c>
      <c r="I1297" s="214">
        <v>37762</v>
      </c>
      <c r="J1297" s="211">
        <f t="shared" si="110"/>
        <v>0.27483260553129552</v>
      </c>
      <c r="K1297" s="212">
        <f t="shared" si="111"/>
        <v>0.42</v>
      </c>
      <c r="L1297" s="214">
        <v>318.44</v>
      </c>
      <c r="M1297" s="213">
        <v>3020.96</v>
      </c>
      <c r="N1297" s="213">
        <v>3398.58</v>
      </c>
      <c r="O1297" s="242">
        <f t="shared" si="112"/>
        <v>0.48089999999999233</v>
      </c>
      <c r="P1297" s="242"/>
      <c r="Q1297" s="179"/>
      <c r="R1297" s="179"/>
      <c r="S1297" s="179"/>
      <c r="T1297" s="179"/>
      <c r="U1297" s="179"/>
      <c r="V1297" s="179"/>
      <c r="W1297" s="179"/>
      <c r="X1297" s="179"/>
      <c r="Y1297" s="179"/>
      <c r="Z1297" s="179"/>
      <c r="AA1297" s="222"/>
      <c r="AB1297" s="222"/>
      <c r="AC1297" s="222"/>
      <c r="AD1297" s="179"/>
      <c r="AE1297" s="179"/>
      <c r="AF1297" s="179"/>
      <c r="AG1297" s="179"/>
      <c r="AH1297" s="179"/>
      <c r="AI1297" s="179"/>
      <c r="AJ1297" s="179"/>
    </row>
    <row r="1298" spans="2:36" x14ac:dyDescent="0.3">
      <c r="B1298" s="224">
        <v>137500</v>
      </c>
      <c r="C1298" s="209">
        <v>47777</v>
      </c>
      <c r="D1298" s="206">
        <f t="shared" si="108"/>
        <v>0.34746909090909089</v>
      </c>
      <c r="E1298" s="208">
        <f t="shared" si="109"/>
        <v>0.42</v>
      </c>
      <c r="F1298" s="207">
        <v>2627.73</v>
      </c>
      <c r="G1298" s="207">
        <v>3822.16</v>
      </c>
      <c r="H1298" s="207">
        <v>4299.93</v>
      </c>
      <c r="I1298" s="214">
        <v>37804</v>
      </c>
      <c r="J1298" s="211">
        <f t="shared" si="110"/>
        <v>0.2749381818181818</v>
      </c>
      <c r="K1298" s="212">
        <f t="shared" si="111"/>
        <v>0.42</v>
      </c>
      <c r="L1298" s="214">
        <v>323.44</v>
      </c>
      <c r="M1298" s="213">
        <v>3024.32</v>
      </c>
      <c r="N1298" s="213">
        <v>3402.36</v>
      </c>
      <c r="O1298" s="242">
        <f t="shared" si="112"/>
        <v>0.48090000000003785</v>
      </c>
      <c r="P1298" s="242"/>
      <c r="Q1298" s="179"/>
      <c r="R1298" s="179"/>
      <c r="S1298" s="179"/>
      <c r="T1298" s="179"/>
      <c r="U1298" s="179"/>
      <c r="V1298" s="179"/>
      <c r="W1298" s="179"/>
      <c r="X1298" s="179"/>
      <c r="Y1298" s="179"/>
      <c r="Z1298" s="179"/>
      <c r="AA1298" s="222"/>
      <c r="AB1298" s="222"/>
      <c r="AC1298" s="222"/>
      <c r="AD1298" s="179"/>
      <c r="AE1298" s="179"/>
      <c r="AF1298" s="179"/>
      <c r="AG1298" s="179"/>
      <c r="AH1298" s="179"/>
      <c r="AI1298" s="179"/>
      <c r="AJ1298" s="179"/>
    </row>
    <row r="1299" spans="2:36" x14ac:dyDescent="0.3">
      <c r="B1299" s="224">
        <v>137600</v>
      </c>
      <c r="C1299" s="209">
        <v>47819</v>
      </c>
      <c r="D1299" s="206">
        <f t="shared" si="108"/>
        <v>0.34752180232558139</v>
      </c>
      <c r="E1299" s="208">
        <f t="shared" si="109"/>
        <v>0.42</v>
      </c>
      <c r="F1299" s="207">
        <v>2630.04</v>
      </c>
      <c r="G1299" s="207">
        <v>3825.52</v>
      </c>
      <c r="H1299" s="207">
        <v>4303.71</v>
      </c>
      <c r="I1299" s="214">
        <v>37846</v>
      </c>
      <c r="J1299" s="211">
        <f t="shared" si="110"/>
        <v>0.27504360465116279</v>
      </c>
      <c r="K1299" s="212">
        <f t="shared" si="111"/>
        <v>0.42</v>
      </c>
      <c r="L1299" s="214">
        <v>328.44</v>
      </c>
      <c r="M1299" s="213">
        <v>3027.68</v>
      </c>
      <c r="N1299" s="213">
        <v>3406.14</v>
      </c>
      <c r="O1299" s="242">
        <f t="shared" si="112"/>
        <v>0.48090000000000144</v>
      </c>
      <c r="P1299" s="242"/>
      <c r="Q1299" s="179"/>
      <c r="R1299" s="179"/>
      <c r="S1299" s="179"/>
      <c r="T1299" s="179"/>
      <c r="U1299" s="179"/>
      <c r="V1299" s="179"/>
      <c r="W1299" s="179"/>
      <c r="X1299" s="179"/>
      <c r="Y1299" s="179"/>
      <c r="Z1299" s="179"/>
      <c r="AA1299" s="222"/>
      <c r="AB1299" s="222"/>
      <c r="AC1299" s="222"/>
      <c r="AD1299" s="179"/>
      <c r="AE1299" s="179"/>
      <c r="AF1299" s="179"/>
      <c r="AG1299" s="179"/>
      <c r="AH1299" s="179"/>
      <c r="AI1299" s="179"/>
      <c r="AJ1299" s="179"/>
    </row>
    <row r="1300" spans="2:36" x14ac:dyDescent="0.3">
      <c r="B1300" s="224">
        <v>137700</v>
      </c>
      <c r="C1300" s="209">
        <v>47861</v>
      </c>
      <c r="D1300" s="206">
        <f t="shared" si="108"/>
        <v>0.34757443718228032</v>
      </c>
      <c r="E1300" s="208">
        <f t="shared" si="109"/>
        <v>0.42</v>
      </c>
      <c r="F1300" s="207">
        <v>2632.35</v>
      </c>
      <c r="G1300" s="207">
        <v>3828.88</v>
      </c>
      <c r="H1300" s="207">
        <v>4307.49</v>
      </c>
      <c r="I1300" s="214">
        <v>37888</v>
      </c>
      <c r="J1300" s="211">
        <f t="shared" si="110"/>
        <v>0.27514887436456065</v>
      </c>
      <c r="K1300" s="212">
        <f t="shared" si="111"/>
        <v>0.42</v>
      </c>
      <c r="L1300" s="214">
        <v>333.44</v>
      </c>
      <c r="M1300" s="213">
        <v>3031.04</v>
      </c>
      <c r="N1300" s="213">
        <v>3409.92</v>
      </c>
      <c r="O1300" s="242">
        <f t="shared" si="112"/>
        <v>0.48089999999996508</v>
      </c>
      <c r="P1300" s="242"/>
      <c r="Q1300" s="179"/>
      <c r="R1300" s="179"/>
      <c r="S1300" s="179"/>
      <c r="T1300" s="179"/>
      <c r="U1300" s="179"/>
      <c r="V1300" s="179"/>
      <c r="W1300" s="179"/>
      <c r="X1300" s="179"/>
      <c r="Y1300" s="179"/>
      <c r="Z1300" s="179"/>
      <c r="AA1300" s="222"/>
      <c r="AB1300" s="222"/>
      <c r="AC1300" s="222"/>
      <c r="AD1300" s="179"/>
      <c r="AE1300" s="179"/>
      <c r="AF1300" s="179"/>
      <c r="AG1300" s="179"/>
      <c r="AH1300" s="179"/>
      <c r="AI1300" s="179"/>
      <c r="AJ1300" s="179"/>
    </row>
    <row r="1301" spans="2:36" x14ac:dyDescent="0.3">
      <c r="B1301" s="224">
        <v>137800</v>
      </c>
      <c r="C1301" s="209">
        <v>47903</v>
      </c>
      <c r="D1301" s="206">
        <f t="shared" si="108"/>
        <v>0.34762699564586358</v>
      </c>
      <c r="E1301" s="208">
        <f t="shared" si="109"/>
        <v>0.42</v>
      </c>
      <c r="F1301" s="207">
        <v>2634.66</v>
      </c>
      <c r="G1301" s="207">
        <v>3832.24</v>
      </c>
      <c r="H1301" s="207">
        <v>4311.2700000000004</v>
      </c>
      <c r="I1301" s="214">
        <v>37930</v>
      </c>
      <c r="J1301" s="211">
        <f t="shared" si="110"/>
        <v>0.27525399129172712</v>
      </c>
      <c r="K1301" s="212">
        <f t="shared" si="111"/>
        <v>0.42</v>
      </c>
      <c r="L1301" s="214">
        <v>338.44</v>
      </c>
      <c r="M1301" s="213">
        <v>3034.4</v>
      </c>
      <c r="N1301" s="213">
        <v>3413.7</v>
      </c>
      <c r="O1301" s="242">
        <f t="shared" si="112"/>
        <v>0.48090000000007421</v>
      </c>
      <c r="P1301" s="242"/>
      <c r="Q1301" s="179"/>
      <c r="R1301" s="179"/>
      <c r="S1301" s="179"/>
      <c r="T1301" s="179"/>
      <c r="U1301" s="179"/>
      <c r="V1301" s="179"/>
      <c r="W1301" s="179"/>
      <c r="X1301" s="179"/>
      <c r="Y1301" s="179"/>
      <c r="Z1301" s="179"/>
      <c r="AA1301" s="222"/>
      <c r="AB1301" s="222"/>
      <c r="AC1301" s="222"/>
      <c r="AD1301" s="179"/>
      <c r="AE1301" s="179"/>
      <c r="AF1301" s="179"/>
      <c r="AG1301" s="179"/>
      <c r="AH1301" s="179"/>
      <c r="AI1301" s="179"/>
      <c r="AJ1301" s="179"/>
    </row>
    <row r="1302" spans="2:36" x14ac:dyDescent="0.3">
      <c r="B1302" s="224">
        <v>137900</v>
      </c>
      <c r="C1302" s="209">
        <v>47945</v>
      </c>
      <c r="D1302" s="206">
        <f t="shared" si="108"/>
        <v>0.34767947788252357</v>
      </c>
      <c r="E1302" s="208">
        <f t="shared" si="109"/>
        <v>0.42</v>
      </c>
      <c r="F1302" s="207">
        <v>2636.97</v>
      </c>
      <c r="G1302" s="207">
        <v>3835.6</v>
      </c>
      <c r="H1302" s="207">
        <v>4315.05</v>
      </c>
      <c r="I1302" s="214">
        <v>37972</v>
      </c>
      <c r="J1302" s="211">
        <f t="shared" si="110"/>
        <v>0.27535895576504715</v>
      </c>
      <c r="K1302" s="212">
        <f t="shared" si="111"/>
        <v>0.42</v>
      </c>
      <c r="L1302" s="214">
        <v>343.43</v>
      </c>
      <c r="M1302" s="213">
        <v>3037.76</v>
      </c>
      <c r="N1302" s="213">
        <v>3417.48</v>
      </c>
      <c r="O1302" s="242">
        <f t="shared" si="112"/>
        <v>0.48090000000003785</v>
      </c>
      <c r="P1302" s="242"/>
      <c r="Q1302" s="179"/>
      <c r="R1302" s="179"/>
      <c r="S1302" s="179"/>
      <c r="T1302" s="179"/>
      <c r="U1302" s="179"/>
      <c r="V1302" s="179"/>
      <c r="W1302" s="179"/>
      <c r="X1302" s="179"/>
      <c r="Y1302" s="179"/>
      <c r="Z1302" s="179"/>
      <c r="AA1302" s="222"/>
      <c r="AB1302" s="222"/>
      <c r="AC1302" s="222"/>
      <c r="AD1302" s="179"/>
      <c r="AE1302" s="179"/>
      <c r="AF1302" s="179"/>
      <c r="AG1302" s="179"/>
      <c r="AH1302" s="179"/>
      <c r="AI1302" s="179"/>
      <c r="AJ1302" s="179"/>
    </row>
    <row r="1303" spans="2:36" x14ac:dyDescent="0.3">
      <c r="B1303" s="224">
        <v>138000</v>
      </c>
      <c r="C1303" s="209">
        <v>47987</v>
      </c>
      <c r="D1303" s="206">
        <f t="shared" si="108"/>
        <v>0.34773188405797101</v>
      </c>
      <c r="E1303" s="208">
        <f t="shared" si="109"/>
        <v>0.42</v>
      </c>
      <c r="F1303" s="207">
        <v>2639.28</v>
      </c>
      <c r="G1303" s="207">
        <v>3838.96</v>
      </c>
      <c r="H1303" s="207">
        <v>4318.83</v>
      </c>
      <c r="I1303" s="214">
        <v>38014</v>
      </c>
      <c r="J1303" s="211">
        <f t="shared" si="110"/>
        <v>0.27546376811594203</v>
      </c>
      <c r="K1303" s="212">
        <f t="shared" si="111"/>
        <v>0.42</v>
      </c>
      <c r="L1303" s="214">
        <v>348.43</v>
      </c>
      <c r="M1303" s="213">
        <v>3041.12</v>
      </c>
      <c r="N1303" s="213">
        <v>3421.26</v>
      </c>
      <c r="O1303" s="242">
        <f t="shared" si="112"/>
        <v>0.48090000000001054</v>
      </c>
      <c r="P1303" s="242"/>
      <c r="Q1303" s="179"/>
      <c r="R1303" s="179"/>
      <c r="S1303" s="179"/>
      <c r="T1303" s="179"/>
      <c r="U1303" s="179"/>
      <c r="V1303" s="179"/>
      <c r="W1303" s="179"/>
      <c r="X1303" s="179"/>
      <c r="Y1303" s="179"/>
      <c r="Z1303" s="179"/>
      <c r="AA1303" s="222"/>
      <c r="AB1303" s="222"/>
      <c r="AC1303" s="222"/>
      <c r="AD1303" s="179"/>
      <c r="AE1303" s="179"/>
      <c r="AF1303" s="179"/>
      <c r="AG1303" s="179"/>
      <c r="AH1303" s="179"/>
      <c r="AI1303" s="179"/>
      <c r="AJ1303" s="179"/>
    </row>
    <row r="1304" spans="2:36" x14ac:dyDescent="0.3">
      <c r="B1304" s="224">
        <v>138100</v>
      </c>
      <c r="C1304" s="209">
        <v>48029</v>
      </c>
      <c r="D1304" s="206">
        <f t="shared" ref="D1304:D1367" si="113">C1304/B1304</f>
        <v>0.34778421433743661</v>
      </c>
      <c r="E1304" s="208">
        <f t="shared" ref="E1304:E1367" si="114">(C1304-C1303)/(B1304-B1303)</f>
        <v>0.42</v>
      </c>
      <c r="F1304" s="207">
        <v>2641.59</v>
      </c>
      <c r="G1304" s="207">
        <v>3842.32</v>
      </c>
      <c r="H1304" s="207">
        <v>4322.6099999999997</v>
      </c>
      <c r="I1304" s="214">
        <v>38056</v>
      </c>
      <c r="J1304" s="211">
        <f t="shared" si="110"/>
        <v>0.2755684286748733</v>
      </c>
      <c r="K1304" s="212">
        <f t="shared" si="111"/>
        <v>0.42</v>
      </c>
      <c r="L1304" s="214">
        <v>353.43</v>
      </c>
      <c r="M1304" s="213">
        <v>3044.48</v>
      </c>
      <c r="N1304" s="213">
        <v>3425.04</v>
      </c>
      <c r="O1304" s="242">
        <f t="shared" si="112"/>
        <v>0.48089999999996508</v>
      </c>
      <c r="P1304" s="242"/>
      <c r="Q1304" s="179"/>
      <c r="R1304" s="179"/>
      <c r="S1304" s="179"/>
      <c r="T1304" s="179"/>
      <c r="U1304" s="179"/>
      <c r="V1304" s="179"/>
      <c r="W1304" s="179"/>
      <c r="X1304" s="179"/>
      <c r="Y1304" s="179"/>
      <c r="Z1304" s="179"/>
      <c r="AA1304" s="222"/>
      <c r="AB1304" s="222"/>
      <c r="AC1304" s="222"/>
      <c r="AD1304" s="179"/>
      <c r="AE1304" s="179"/>
      <c r="AF1304" s="179"/>
      <c r="AG1304" s="179"/>
      <c r="AH1304" s="179"/>
      <c r="AI1304" s="179"/>
      <c r="AJ1304" s="179"/>
    </row>
    <row r="1305" spans="2:36" x14ac:dyDescent="0.3">
      <c r="B1305" s="224">
        <v>138200</v>
      </c>
      <c r="C1305" s="209">
        <v>48071</v>
      </c>
      <c r="D1305" s="206">
        <f t="shared" si="113"/>
        <v>0.34783646888567293</v>
      </c>
      <c r="E1305" s="208">
        <f t="shared" si="114"/>
        <v>0.42</v>
      </c>
      <c r="F1305" s="207">
        <v>2643.9</v>
      </c>
      <c r="G1305" s="207">
        <v>3845.68</v>
      </c>
      <c r="H1305" s="207">
        <v>4326.3900000000003</v>
      </c>
      <c r="I1305" s="214">
        <v>38098</v>
      </c>
      <c r="J1305" s="211">
        <f t="shared" si="110"/>
        <v>0.27567293777134588</v>
      </c>
      <c r="K1305" s="212">
        <f t="shared" si="111"/>
        <v>0.42</v>
      </c>
      <c r="L1305" s="214">
        <v>358.43</v>
      </c>
      <c r="M1305" s="213">
        <v>3047.84</v>
      </c>
      <c r="N1305" s="213">
        <v>3428.82</v>
      </c>
      <c r="O1305" s="242">
        <f t="shared" si="112"/>
        <v>0.48090000000001054</v>
      </c>
      <c r="P1305" s="242"/>
      <c r="Q1305" s="179"/>
      <c r="R1305" s="179"/>
      <c r="S1305" s="179"/>
      <c r="T1305" s="179"/>
      <c r="U1305" s="179"/>
      <c r="V1305" s="179"/>
      <c r="W1305" s="179"/>
      <c r="X1305" s="179"/>
      <c r="Y1305" s="179"/>
      <c r="Z1305" s="179"/>
      <c r="AA1305" s="222"/>
      <c r="AB1305" s="222"/>
      <c r="AC1305" s="222"/>
      <c r="AD1305" s="179"/>
      <c r="AE1305" s="179"/>
      <c r="AF1305" s="179"/>
      <c r="AG1305" s="179"/>
      <c r="AH1305" s="179"/>
      <c r="AI1305" s="179"/>
      <c r="AJ1305" s="179"/>
    </row>
    <row r="1306" spans="2:36" x14ac:dyDescent="0.3">
      <c r="B1306" s="224">
        <v>138300</v>
      </c>
      <c r="C1306" s="209">
        <v>48113</v>
      </c>
      <c r="D1306" s="206">
        <f t="shared" si="113"/>
        <v>0.34788864786695589</v>
      </c>
      <c r="E1306" s="208">
        <f t="shared" si="114"/>
        <v>0.42</v>
      </c>
      <c r="F1306" s="207">
        <v>2646.21</v>
      </c>
      <c r="G1306" s="207">
        <v>3849.04</v>
      </c>
      <c r="H1306" s="207">
        <v>4330.17</v>
      </c>
      <c r="I1306" s="214">
        <v>38140</v>
      </c>
      <c r="J1306" s="211">
        <f t="shared" si="110"/>
        <v>0.2757772957339118</v>
      </c>
      <c r="K1306" s="212">
        <f t="shared" si="111"/>
        <v>0.42</v>
      </c>
      <c r="L1306" s="214">
        <v>363.43</v>
      </c>
      <c r="M1306" s="213">
        <v>3051.2</v>
      </c>
      <c r="N1306" s="213">
        <v>3432.6</v>
      </c>
      <c r="O1306" s="242">
        <f t="shared" si="112"/>
        <v>0.48089999999997418</v>
      </c>
      <c r="P1306" s="242"/>
      <c r="Q1306" s="179"/>
      <c r="R1306" s="179"/>
      <c r="S1306" s="179"/>
      <c r="T1306" s="179"/>
      <c r="U1306" s="179"/>
      <c r="V1306" s="179"/>
      <c r="W1306" s="179"/>
      <c r="X1306" s="179"/>
      <c r="Y1306" s="179"/>
      <c r="Z1306" s="179"/>
      <c r="AA1306" s="222"/>
      <c r="AB1306" s="222"/>
      <c r="AC1306" s="222"/>
      <c r="AD1306" s="179"/>
      <c r="AE1306" s="179"/>
      <c r="AF1306" s="179"/>
      <c r="AG1306" s="179"/>
      <c r="AH1306" s="179"/>
      <c r="AI1306" s="179"/>
      <c r="AJ1306" s="179"/>
    </row>
    <row r="1307" spans="2:36" x14ac:dyDescent="0.3">
      <c r="B1307" s="224">
        <v>138400</v>
      </c>
      <c r="C1307" s="209">
        <v>48155</v>
      </c>
      <c r="D1307" s="206">
        <f t="shared" si="113"/>
        <v>0.34794075144508668</v>
      </c>
      <c r="E1307" s="208">
        <f t="shared" si="114"/>
        <v>0.42</v>
      </c>
      <c r="F1307" s="207">
        <v>2648.52</v>
      </c>
      <c r="G1307" s="207">
        <v>3852.4</v>
      </c>
      <c r="H1307" s="207">
        <v>4333.95</v>
      </c>
      <c r="I1307" s="214">
        <v>38182</v>
      </c>
      <c r="J1307" s="211">
        <f t="shared" si="110"/>
        <v>0.27588150289017344</v>
      </c>
      <c r="K1307" s="212">
        <f t="shared" si="111"/>
        <v>0.42</v>
      </c>
      <c r="L1307" s="214">
        <v>368.42</v>
      </c>
      <c r="M1307" s="213">
        <v>3054.56</v>
      </c>
      <c r="N1307" s="213">
        <v>3436.38</v>
      </c>
      <c r="O1307" s="242">
        <f t="shared" si="112"/>
        <v>0.48089999999993777</v>
      </c>
      <c r="P1307" s="242"/>
      <c r="Q1307" s="179"/>
      <c r="R1307" s="179"/>
      <c r="S1307" s="179"/>
      <c r="T1307" s="179"/>
      <c r="U1307" s="179"/>
      <c r="V1307" s="179"/>
      <c r="W1307" s="179"/>
      <c r="X1307" s="179"/>
      <c r="Y1307" s="179"/>
      <c r="Z1307" s="179"/>
      <c r="AA1307" s="222"/>
      <c r="AB1307" s="222"/>
      <c r="AC1307" s="222"/>
      <c r="AD1307" s="179"/>
      <c r="AE1307" s="179"/>
      <c r="AF1307" s="179"/>
      <c r="AG1307" s="179"/>
      <c r="AH1307" s="179"/>
      <c r="AI1307" s="179"/>
      <c r="AJ1307" s="179"/>
    </row>
    <row r="1308" spans="2:36" x14ac:dyDescent="0.3">
      <c r="B1308" s="224">
        <v>138500</v>
      </c>
      <c r="C1308" s="209">
        <v>48197</v>
      </c>
      <c r="D1308" s="206">
        <f t="shared" si="113"/>
        <v>0.34799277978339349</v>
      </c>
      <c r="E1308" s="208">
        <f t="shared" si="114"/>
        <v>0.42</v>
      </c>
      <c r="F1308" s="207">
        <v>2650.83</v>
      </c>
      <c r="G1308" s="207">
        <v>3855.76</v>
      </c>
      <c r="H1308" s="207">
        <v>4337.7299999999996</v>
      </c>
      <c r="I1308" s="214">
        <v>38224</v>
      </c>
      <c r="J1308" s="211">
        <f t="shared" si="110"/>
        <v>0.275985559566787</v>
      </c>
      <c r="K1308" s="212">
        <f t="shared" si="111"/>
        <v>0.42</v>
      </c>
      <c r="L1308" s="214">
        <v>373.42</v>
      </c>
      <c r="M1308" s="213">
        <v>3057.92</v>
      </c>
      <c r="N1308" s="213">
        <v>3440.16</v>
      </c>
      <c r="O1308" s="242">
        <f t="shared" si="112"/>
        <v>0.48089999999997418</v>
      </c>
      <c r="P1308" s="242"/>
      <c r="Q1308" s="179"/>
      <c r="R1308" s="179"/>
      <c r="S1308" s="179"/>
      <c r="T1308" s="179"/>
      <c r="U1308" s="179"/>
      <c r="V1308" s="179"/>
      <c r="W1308" s="179"/>
      <c r="X1308" s="179"/>
      <c r="Y1308" s="179"/>
      <c r="Z1308" s="179"/>
      <c r="AA1308" s="222"/>
      <c r="AB1308" s="222"/>
      <c r="AC1308" s="222"/>
      <c r="AD1308" s="179"/>
      <c r="AE1308" s="179"/>
      <c r="AF1308" s="179"/>
      <c r="AG1308" s="179"/>
      <c r="AH1308" s="179"/>
      <c r="AI1308" s="179"/>
      <c r="AJ1308" s="179"/>
    </row>
    <row r="1309" spans="2:36" x14ac:dyDescent="0.3">
      <c r="B1309" s="224">
        <v>138600</v>
      </c>
      <c r="C1309" s="209">
        <v>48239</v>
      </c>
      <c r="D1309" s="206">
        <f t="shared" si="113"/>
        <v>0.34804473304473305</v>
      </c>
      <c r="E1309" s="208">
        <f t="shared" si="114"/>
        <v>0.42</v>
      </c>
      <c r="F1309" s="207">
        <v>2653.14</v>
      </c>
      <c r="G1309" s="207">
        <v>3859.12</v>
      </c>
      <c r="H1309" s="207">
        <v>4341.51</v>
      </c>
      <c r="I1309" s="214">
        <v>38266</v>
      </c>
      <c r="J1309" s="211">
        <f t="shared" si="110"/>
        <v>0.27608946608946611</v>
      </c>
      <c r="K1309" s="212">
        <f t="shared" si="111"/>
        <v>0.42</v>
      </c>
      <c r="L1309" s="214">
        <v>378.42</v>
      </c>
      <c r="M1309" s="213">
        <v>3061.28</v>
      </c>
      <c r="N1309" s="213">
        <v>3443.94</v>
      </c>
      <c r="O1309" s="242">
        <f t="shared" si="112"/>
        <v>0.48090000000001965</v>
      </c>
      <c r="P1309" s="242"/>
      <c r="Q1309" s="179"/>
      <c r="R1309" s="179"/>
      <c r="S1309" s="179"/>
      <c r="T1309" s="179"/>
      <c r="U1309" s="179"/>
      <c r="V1309" s="179"/>
      <c r="W1309" s="179"/>
      <c r="X1309" s="179"/>
      <c r="Y1309" s="179"/>
      <c r="Z1309" s="179"/>
      <c r="AA1309" s="222"/>
      <c r="AB1309" s="222"/>
      <c r="AC1309" s="222"/>
      <c r="AD1309" s="179"/>
      <c r="AE1309" s="179"/>
      <c r="AF1309" s="179"/>
      <c r="AG1309" s="179"/>
      <c r="AH1309" s="179"/>
      <c r="AI1309" s="179"/>
      <c r="AJ1309" s="179"/>
    </row>
    <row r="1310" spans="2:36" x14ac:dyDescent="0.3">
      <c r="B1310" s="224">
        <v>138700</v>
      </c>
      <c r="C1310" s="209">
        <v>48281</v>
      </c>
      <c r="D1310" s="206">
        <f t="shared" si="113"/>
        <v>0.34809661139149245</v>
      </c>
      <c r="E1310" s="208">
        <f t="shared" si="114"/>
        <v>0.42</v>
      </c>
      <c r="F1310" s="207">
        <v>2655.45</v>
      </c>
      <c r="G1310" s="207">
        <v>3862.48</v>
      </c>
      <c r="H1310" s="207">
        <v>4345.29</v>
      </c>
      <c r="I1310" s="214">
        <v>38308</v>
      </c>
      <c r="J1310" s="211">
        <f t="shared" si="110"/>
        <v>0.27619322278298486</v>
      </c>
      <c r="K1310" s="212">
        <f t="shared" si="111"/>
        <v>0.42</v>
      </c>
      <c r="L1310" s="214">
        <v>383.42</v>
      </c>
      <c r="M1310" s="213">
        <v>3064.64</v>
      </c>
      <c r="N1310" s="213">
        <v>3447.72</v>
      </c>
      <c r="O1310" s="242">
        <f t="shared" si="112"/>
        <v>0.48089999999998329</v>
      </c>
      <c r="P1310" s="242"/>
      <c r="Q1310" s="179"/>
      <c r="R1310" s="179"/>
      <c r="S1310" s="179"/>
      <c r="T1310" s="179"/>
      <c r="U1310" s="179"/>
      <c r="V1310" s="179"/>
      <c r="W1310" s="179"/>
      <c r="X1310" s="179"/>
      <c r="Y1310" s="179"/>
      <c r="Z1310" s="179"/>
      <c r="AA1310" s="222"/>
      <c r="AB1310" s="222"/>
      <c r="AC1310" s="222"/>
      <c r="AD1310" s="179"/>
      <c r="AE1310" s="179"/>
      <c r="AF1310" s="179"/>
      <c r="AG1310" s="179"/>
      <c r="AH1310" s="179"/>
      <c r="AI1310" s="179"/>
      <c r="AJ1310" s="179"/>
    </row>
    <row r="1311" spans="2:36" x14ac:dyDescent="0.3">
      <c r="B1311" s="224">
        <v>138800</v>
      </c>
      <c r="C1311" s="209">
        <v>48323</v>
      </c>
      <c r="D1311" s="206">
        <f t="shared" si="113"/>
        <v>0.34814841498559079</v>
      </c>
      <c r="E1311" s="208">
        <f t="shared" si="114"/>
        <v>0.42</v>
      </c>
      <c r="F1311" s="207">
        <v>2657.76</v>
      </c>
      <c r="G1311" s="207">
        <v>3865.84</v>
      </c>
      <c r="H1311" s="207">
        <v>4349.07</v>
      </c>
      <c r="I1311" s="214">
        <v>38350</v>
      </c>
      <c r="J1311" s="211">
        <f t="shared" si="110"/>
        <v>0.27629682997118155</v>
      </c>
      <c r="K1311" s="212">
        <f t="shared" si="111"/>
        <v>0.42</v>
      </c>
      <c r="L1311" s="214">
        <v>388.42</v>
      </c>
      <c r="M1311" s="213">
        <v>3068</v>
      </c>
      <c r="N1311" s="213">
        <v>3451.5</v>
      </c>
      <c r="O1311" s="242">
        <f t="shared" si="112"/>
        <v>0.48090000000001965</v>
      </c>
      <c r="P1311" s="242"/>
      <c r="Q1311" s="179"/>
      <c r="R1311" s="179"/>
      <c r="S1311" s="179"/>
      <c r="T1311" s="179"/>
      <c r="U1311" s="179"/>
      <c r="V1311" s="179"/>
      <c r="W1311" s="179"/>
      <c r="X1311" s="179"/>
      <c r="Y1311" s="179"/>
      <c r="Z1311" s="179"/>
      <c r="AA1311" s="222"/>
      <c r="AB1311" s="222"/>
      <c r="AC1311" s="222"/>
      <c r="AD1311" s="179"/>
      <c r="AE1311" s="179"/>
      <c r="AF1311" s="179"/>
      <c r="AG1311" s="179"/>
      <c r="AH1311" s="179"/>
      <c r="AI1311" s="179"/>
      <c r="AJ1311" s="179"/>
    </row>
    <row r="1312" spans="2:36" x14ac:dyDescent="0.3">
      <c r="B1312" s="224">
        <v>138900</v>
      </c>
      <c r="C1312" s="209">
        <v>48365</v>
      </c>
      <c r="D1312" s="206">
        <f t="shared" si="113"/>
        <v>0.34820014398848093</v>
      </c>
      <c r="E1312" s="208">
        <f t="shared" si="114"/>
        <v>0.42</v>
      </c>
      <c r="F1312" s="207">
        <v>2660.07</v>
      </c>
      <c r="G1312" s="207">
        <v>3869.2</v>
      </c>
      <c r="H1312" s="207">
        <v>4352.8500000000004</v>
      </c>
      <c r="I1312" s="214">
        <v>38392</v>
      </c>
      <c r="J1312" s="211">
        <f t="shared" si="110"/>
        <v>0.27640028797696187</v>
      </c>
      <c r="K1312" s="212">
        <f t="shared" si="111"/>
        <v>0.42</v>
      </c>
      <c r="L1312" s="214">
        <v>393.41</v>
      </c>
      <c r="M1312" s="213">
        <v>3071.36</v>
      </c>
      <c r="N1312" s="213">
        <v>3455.28</v>
      </c>
      <c r="O1312" s="242">
        <f t="shared" si="112"/>
        <v>0.48089999999998329</v>
      </c>
      <c r="P1312" s="242"/>
      <c r="Q1312" s="179"/>
      <c r="R1312" s="179"/>
      <c r="S1312" s="179"/>
      <c r="T1312" s="179"/>
      <c r="U1312" s="179"/>
      <c r="V1312" s="179"/>
      <c r="W1312" s="179"/>
      <c r="X1312" s="179"/>
      <c r="Y1312" s="179"/>
      <c r="Z1312" s="179"/>
      <c r="AA1312" s="222"/>
      <c r="AB1312" s="222"/>
      <c r="AC1312" s="222"/>
      <c r="AD1312" s="179"/>
      <c r="AE1312" s="179"/>
      <c r="AF1312" s="179"/>
      <c r="AG1312" s="179"/>
      <c r="AH1312" s="179"/>
      <c r="AI1312" s="179"/>
      <c r="AJ1312" s="179"/>
    </row>
    <row r="1313" spans="2:36" x14ac:dyDescent="0.3">
      <c r="B1313" s="224">
        <v>139000</v>
      </c>
      <c r="C1313" s="209">
        <v>48407</v>
      </c>
      <c r="D1313" s="206">
        <f t="shared" si="113"/>
        <v>0.34825179856115107</v>
      </c>
      <c r="E1313" s="208">
        <f t="shared" si="114"/>
        <v>0.42</v>
      </c>
      <c r="F1313" s="207">
        <v>2662.38</v>
      </c>
      <c r="G1313" s="207">
        <v>3872.56</v>
      </c>
      <c r="H1313" s="207">
        <v>4356.63</v>
      </c>
      <c r="I1313" s="214">
        <v>38434</v>
      </c>
      <c r="J1313" s="211">
        <f t="shared" si="110"/>
        <v>0.27650359712230216</v>
      </c>
      <c r="K1313" s="212">
        <f t="shared" si="111"/>
        <v>0.42</v>
      </c>
      <c r="L1313" s="214">
        <v>398.41</v>
      </c>
      <c r="M1313" s="213">
        <v>3074.72</v>
      </c>
      <c r="N1313" s="213">
        <v>3459.06</v>
      </c>
      <c r="O1313" s="242">
        <f t="shared" si="112"/>
        <v>0.48089999999994687</v>
      </c>
      <c r="P1313" s="242"/>
      <c r="Q1313" s="179"/>
      <c r="R1313" s="179"/>
      <c r="S1313" s="179"/>
      <c r="T1313" s="179"/>
      <c r="U1313" s="179"/>
      <c r="V1313" s="179"/>
      <c r="W1313" s="179"/>
      <c r="X1313" s="179"/>
      <c r="Y1313" s="179"/>
      <c r="Z1313" s="179"/>
      <c r="AA1313" s="222"/>
      <c r="AB1313" s="222"/>
      <c r="AC1313" s="222"/>
      <c r="AD1313" s="179"/>
      <c r="AE1313" s="179"/>
      <c r="AF1313" s="179"/>
      <c r="AG1313" s="179"/>
      <c r="AH1313" s="179"/>
      <c r="AI1313" s="179"/>
      <c r="AJ1313" s="179"/>
    </row>
    <row r="1314" spans="2:36" x14ac:dyDescent="0.3">
      <c r="B1314" s="224">
        <v>139100</v>
      </c>
      <c r="C1314" s="209">
        <v>48449</v>
      </c>
      <c r="D1314" s="206">
        <f t="shared" si="113"/>
        <v>0.34830337886412654</v>
      </c>
      <c r="E1314" s="208">
        <f t="shared" si="114"/>
        <v>0.42</v>
      </c>
      <c r="F1314" s="207">
        <v>2664.69</v>
      </c>
      <c r="G1314" s="207">
        <v>3875.92</v>
      </c>
      <c r="H1314" s="207">
        <v>4360.41</v>
      </c>
      <c r="I1314" s="214">
        <v>38476</v>
      </c>
      <c r="J1314" s="211">
        <f t="shared" si="110"/>
        <v>0.27660675772825305</v>
      </c>
      <c r="K1314" s="212">
        <f t="shared" si="111"/>
        <v>0.42</v>
      </c>
      <c r="L1314" s="214">
        <v>403.41</v>
      </c>
      <c r="M1314" s="213">
        <v>3078.08</v>
      </c>
      <c r="N1314" s="213">
        <v>3462.84</v>
      </c>
      <c r="O1314" s="242">
        <f t="shared" si="112"/>
        <v>0.480900000000056</v>
      </c>
      <c r="P1314" s="242"/>
      <c r="Q1314" s="179"/>
      <c r="R1314" s="179"/>
      <c r="S1314" s="179"/>
      <c r="T1314" s="179"/>
      <c r="U1314" s="179"/>
      <c r="V1314" s="179"/>
      <c r="W1314" s="179"/>
      <c r="X1314" s="179"/>
      <c r="Y1314" s="179"/>
      <c r="Z1314" s="179"/>
      <c r="AA1314" s="222"/>
      <c r="AB1314" s="222"/>
      <c r="AC1314" s="222"/>
      <c r="AD1314" s="179"/>
      <c r="AE1314" s="179"/>
      <c r="AF1314" s="179"/>
      <c r="AG1314" s="179"/>
      <c r="AH1314" s="179"/>
      <c r="AI1314" s="179"/>
      <c r="AJ1314" s="179"/>
    </row>
    <row r="1315" spans="2:36" x14ac:dyDescent="0.3">
      <c r="B1315" s="224">
        <v>139200</v>
      </c>
      <c r="C1315" s="209">
        <v>48491</v>
      </c>
      <c r="D1315" s="206">
        <f t="shared" si="113"/>
        <v>0.34835488505747125</v>
      </c>
      <c r="E1315" s="208">
        <f t="shared" si="114"/>
        <v>0.42</v>
      </c>
      <c r="F1315" s="207">
        <v>2667</v>
      </c>
      <c r="G1315" s="207">
        <v>3879.28</v>
      </c>
      <c r="H1315" s="207">
        <v>4364.1899999999996</v>
      </c>
      <c r="I1315" s="214">
        <v>38518</v>
      </c>
      <c r="J1315" s="211">
        <f t="shared" si="110"/>
        <v>0.27670977011494252</v>
      </c>
      <c r="K1315" s="212">
        <f t="shared" si="111"/>
        <v>0.42</v>
      </c>
      <c r="L1315" s="214">
        <v>408.41</v>
      </c>
      <c r="M1315" s="213">
        <v>3081.44</v>
      </c>
      <c r="N1315" s="213">
        <v>3466.62</v>
      </c>
      <c r="O1315" s="242">
        <f t="shared" si="112"/>
        <v>0.48090000000001965</v>
      </c>
      <c r="P1315" s="242"/>
      <c r="Q1315" s="179"/>
      <c r="R1315" s="179"/>
      <c r="S1315" s="179"/>
      <c r="T1315" s="179"/>
      <c r="U1315" s="179"/>
      <c r="V1315" s="179"/>
      <c r="W1315" s="179"/>
      <c r="X1315" s="179"/>
      <c r="Y1315" s="179"/>
      <c r="Z1315" s="179"/>
      <c r="AA1315" s="222"/>
      <c r="AB1315" s="222"/>
      <c r="AC1315" s="222"/>
      <c r="AD1315" s="179"/>
      <c r="AE1315" s="179"/>
      <c r="AF1315" s="179"/>
      <c r="AG1315" s="179"/>
      <c r="AH1315" s="179"/>
      <c r="AI1315" s="179"/>
      <c r="AJ1315" s="179"/>
    </row>
    <row r="1316" spans="2:36" x14ac:dyDescent="0.3">
      <c r="B1316" s="224">
        <v>139300</v>
      </c>
      <c r="C1316" s="209">
        <v>48533</v>
      </c>
      <c r="D1316" s="206">
        <f t="shared" si="113"/>
        <v>0.34840631730078964</v>
      </c>
      <c r="E1316" s="208">
        <f t="shared" si="114"/>
        <v>0.42</v>
      </c>
      <c r="F1316" s="207">
        <v>2669.31</v>
      </c>
      <c r="G1316" s="207">
        <v>3882.64</v>
      </c>
      <c r="H1316" s="207">
        <v>4367.97</v>
      </c>
      <c r="I1316" s="214">
        <v>38560</v>
      </c>
      <c r="J1316" s="211">
        <f t="shared" si="110"/>
        <v>0.27681263460157934</v>
      </c>
      <c r="K1316" s="212">
        <f t="shared" si="111"/>
        <v>0.42</v>
      </c>
      <c r="L1316" s="214">
        <v>413.41</v>
      </c>
      <c r="M1316" s="213">
        <v>3084.8</v>
      </c>
      <c r="N1316" s="213">
        <v>3470.4</v>
      </c>
      <c r="O1316" s="242">
        <f t="shared" si="112"/>
        <v>0.48089999999999233</v>
      </c>
      <c r="P1316" s="242"/>
      <c r="Q1316" s="179"/>
      <c r="R1316" s="179"/>
      <c r="S1316" s="179"/>
      <c r="T1316" s="179"/>
      <c r="U1316" s="179"/>
      <c r="V1316" s="179"/>
      <c r="W1316" s="179"/>
      <c r="X1316" s="179"/>
      <c r="Y1316" s="179"/>
      <c r="Z1316" s="179"/>
      <c r="AA1316" s="222"/>
      <c r="AB1316" s="222"/>
      <c r="AC1316" s="222"/>
      <c r="AD1316" s="179"/>
      <c r="AE1316" s="179"/>
      <c r="AF1316" s="179"/>
      <c r="AG1316" s="179"/>
      <c r="AH1316" s="179"/>
      <c r="AI1316" s="179"/>
      <c r="AJ1316" s="179"/>
    </row>
    <row r="1317" spans="2:36" x14ac:dyDescent="0.3">
      <c r="B1317" s="224">
        <v>139400</v>
      </c>
      <c r="C1317" s="209">
        <v>48575</v>
      </c>
      <c r="D1317" s="206">
        <f t="shared" si="113"/>
        <v>0.34845767575322811</v>
      </c>
      <c r="E1317" s="208">
        <f t="shared" si="114"/>
        <v>0.42</v>
      </c>
      <c r="F1317" s="207">
        <v>2671.62</v>
      </c>
      <c r="G1317" s="207">
        <v>3886</v>
      </c>
      <c r="H1317" s="207">
        <v>4371.75</v>
      </c>
      <c r="I1317" s="214">
        <v>38602</v>
      </c>
      <c r="J1317" s="211">
        <f t="shared" si="110"/>
        <v>0.27691535150645624</v>
      </c>
      <c r="K1317" s="212">
        <f t="shared" si="111"/>
        <v>0.42</v>
      </c>
      <c r="L1317" s="214">
        <v>418.4</v>
      </c>
      <c r="M1317" s="213">
        <v>3088.16</v>
      </c>
      <c r="N1317" s="213">
        <v>3474.18</v>
      </c>
      <c r="O1317" s="242">
        <f t="shared" si="112"/>
        <v>0.48090000000002875</v>
      </c>
      <c r="P1317" s="242"/>
      <c r="Q1317" s="179"/>
      <c r="R1317" s="179"/>
      <c r="S1317" s="179"/>
      <c r="T1317" s="179"/>
      <c r="U1317" s="179"/>
      <c r="V1317" s="179"/>
      <c r="W1317" s="179"/>
      <c r="X1317" s="179"/>
      <c r="Y1317" s="179"/>
      <c r="Z1317" s="179"/>
      <c r="AA1317" s="222"/>
      <c r="AB1317" s="222"/>
      <c r="AC1317" s="222"/>
      <c r="AD1317" s="179"/>
      <c r="AE1317" s="179"/>
      <c r="AF1317" s="179"/>
      <c r="AG1317" s="179"/>
      <c r="AH1317" s="179"/>
      <c r="AI1317" s="179"/>
      <c r="AJ1317" s="179"/>
    </row>
    <row r="1318" spans="2:36" x14ac:dyDescent="0.3">
      <c r="B1318" s="224">
        <v>139500</v>
      </c>
      <c r="C1318" s="209">
        <v>48617</v>
      </c>
      <c r="D1318" s="206">
        <f t="shared" si="113"/>
        <v>0.34850896057347669</v>
      </c>
      <c r="E1318" s="208">
        <f t="shared" si="114"/>
        <v>0.42</v>
      </c>
      <c r="F1318" s="207">
        <v>2673.93</v>
      </c>
      <c r="G1318" s="207">
        <v>3889.36</v>
      </c>
      <c r="H1318" s="207">
        <v>4375.53</v>
      </c>
      <c r="I1318" s="214">
        <v>38644</v>
      </c>
      <c r="J1318" s="211">
        <f t="shared" si="110"/>
        <v>0.27701792114695339</v>
      </c>
      <c r="K1318" s="212">
        <f t="shared" si="111"/>
        <v>0.42</v>
      </c>
      <c r="L1318" s="214">
        <v>423.4</v>
      </c>
      <c r="M1318" s="213">
        <v>3091.52</v>
      </c>
      <c r="N1318" s="213">
        <v>3477.96</v>
      </c>
      <c r="O1318" s="242">
        <f t="shared" si="112"/>
        <v>0.48089999999999233</v>
      </c>
      <c r="P1318" s="242"/>
      <c r="Q1318" s="179"/>
      <c r="R1318" s="179"/>
      <c r="S1318" s="179"/>
      <c r="T1318" s="179"/>
      <c r="U1318" s="179"/>
      <c r="V1318" s="179"/>
      <c r="W1318" s="179"/>
      <c r="X1318" s="179"/>
      <c r="Y1318" s="179"/>
      <c r="Z1318" s="179"/>
      <c r="AA1318" s="222"/>
      <c r="AB1318" s="222"/>
      <c r="AC1318" s="222"/>
      <c r="AD1318" s="179"/>
      <c r="AE1318" s="179"/>
      <c r="AF1318" s="179"/>
      <c r="AG1318" s="179"/>
      <c r="AH1318" s="179"/>
      <c r="AI1318" s="179"/>
      <c r="AJ1318" s="179"/>
    </row>
    <row r="1319" spans="2:36" x14ac:dyDescent="0.3">
      <c r="B1319" s="224">
        <v>139600</v>
      </c>
      <c r="C1319" s="209">
        <v>48659</v>
      </c>
      <c r="D1319" s="206">
        <f t="shared" si="113"/>
        <v>0.34856017191977079</v>
      </c>
      <c r="E1319" s="208">
        <f t="shared" si="114"/>
        <v>0.42</v>
      </c>
      <c r="F1319" s="207">
        <v>2676.24</v>
      </c>
      <c r="G1319" s="207">
        <v>3892.72</v>
      </c>
      <c r="H1319" s="207">
        <v>4379.3100000000004</v>
      </c>
      <c r="I1319" s="214">
        <v>38686</v>
      </c>
      <c r="J1319" s="211">
        <f t="shared" si="110"/>
        <v>0.27712034383954154</v>
      </c>
      <c r="K1319" s="212">
        <f t="shared" si="111"/>
        <v>0.42</v>
      </c>
      <c r="L1319" s="214">
        <v>428.4</v>
      </c>
      <c r="M1319" s="213">
        <v>3094.88</v>
      </c>
      <c r="N1319" s="213">
        <v>3481.74</v>
      </c>
      <c r="O1319" s="242">
        <f t="shared" si="112"/>
        <v>0.48089999999995597</v>
      </c>
      <c r="P1319" s="242"/>
      <c r="Q1319" s="179"/>
      <c r="R1319" s="179"/>
      <c r="S1319" s="179"/>
      <c r="T1319" s="179"/>
      <c r="U1319" s="179"/>
      <c r="V1319" s="179"/>
      <c r="W1319" s="179"/>
      <c r="X1319" s="179"/>
      <c r="Y1319" s="179"/>
      <c r="Z1319" s="179"/>
      <c r="AA1319" s="222"/>
      <c r="AB1319" s="222"/>
      <c r="AC1319" s="222"/>
      <c r="AD1319" s="179"/>
      <c r="AE1319" s="179"/>
      <c r="AF1319" s="179"/>
      <c r="AG1319" s="179"/>
      <c r="AH1319" s="179"/>
      <c r="AI1319" s="179"/>
      <c r="AJ1319" s="179"/>
    </row>
    <row r="1320" spans="2:36" x14ac:dyDescent="0.3">
      <c r="B1320" s="224">
        <v>139700</v>
      </c>
      <c r="C1320" s="209">
        <v>48701</v>
      </c>
      <c r="D1320" s="206">
        <f t="shared" si="113"/>
        <v>0.34861130994989264</v>
      </c>
      <c r="E1320" s="208">
        <f t="shared" si="114"/>
        <v>0.42</v>
      </c>
      <c r="F1320" s="207">
        <v>2678.55</v>
      </c>
      <c r="G1320" s="207">
        <v>3896.08</v>
      </c>
      <c r="H1320" s="207">
        <v>4383.09</v>
      </c>
      <c r="I1320" s="214">
        <v>38728</v>
      </c>
      <c r="J1320" s="211">
        <f t="shared" si="110"/>
        <v>0.27722261989978525</v>
      </c>
      <c r="K1320" s="212">
        <f t="shared" si="111"/>
        <v>0.42</v>
      </c>
      <c r="L1320" s="214">
        <v>433.4</v>
      </c>
      <c r="M1320" s="213">
        <v>3098.24</v>
      </c>
      <c r="N1320" s="213">
        <v>3485.52</v>
      </c>
      <c r="O1320" s="242">
        <f t="shared" si="112"/>
        <v>0.48089999999999233</v>
      </c>
      <c r="P1320" s="242"/>
      <c r="Q1320" s="179"/>
      <c r="R1320" s="179"/>
      <c r="S1320" s="179"/>
      <c r="T1320" s="179"/>
      <c r="U1320" s="179"/>
      <c r="V1320" s="179"/>
      <c r="W1320" s="179"/>
      <c r="X1320" s="179"/>
      <c r="Y1320" s="179"/>
      <c r="Z1320" s="179"/>
      <c r="AA1320" s="222"/>
      <c r="AB1320" s="222"/>
      <c r="AC1320" s="222"/>
      <c r="AD1320" s="179"/>
      <c r="AE1320" s="179"/>
      <c r="AF1320" s="179"/>
      <c r="AG1320" s="179"/>
      <c r="AH1320" s="179"/>
      <c r="AI1320" s="179"/>
      <c r="AJ1320" s="179"/>
    </row>
    <row r="1321" spans="2:36" x14ac:dyDescent="0.3">
      <c r="B1321" s="224">
        <v>139800</v>
      </c>
      <c r="C1321" s="209">
        <v>48743</v>
      </c>
      <c r="D1321" s="206">
        <f t="shared" si="113"/>
        <v>0.34866237482117313</v>
      </c>
      <c r="E1321" s="208">
        <f t="shared" si="114"/>
        <v>0.42</v>
      </c>
      <c r="F1321" s="207">
        <v>2680.86</v>
      </c>
      <c r="G1321" s="207">
        <v>3899.44</v>
      </c>
      <c r="H1321" s="207">
        <v>4386.87</v>
      </c>
      <c r="I1321" s="214">
        <v>38770</v>
      </c>
      <c r="J1321" s="211">
        <f t="shared" si="110"/>
        <v>0.27732474964234621</v>
      </c>
      <c r="K1321" s="212">
        <f t="shared" si="111"/>
        <v>0.42</v>
      </c>
      <c r="L1321" s="214">
        <v>438.4</v>
      </c>
      <c r="M1321" s="213">
        <v>3101.6</v>
      </c>
      <c r="N1321" s="213">
        <v>3489.3</v>
      </c>
      <c r="O1321" s="242">
        <f t="shared" si="112"/>
        <v>0.48090000000002875</v>
      </c>
      <c r="P1321" s="242"/>
      <c r="Q1321" s="179"/>
      <c r="R1321" s="179"/>
      <c r="S1321" s="179"/>
      <c r="T1321" s="179"/>
      <c r="U1321" s="179"/>
      <c r="V1321" s="179"/>
      <c r="W1321" s="179"/>
      <c r="X1321" s="179"/>
      <c r="Y1321" s="179"/>
      <c r="Z1321" s="179"/>
      <c r="AA1321" s="222"/>
      <c r="AB1321" s="222"/>
      <c r="AC1321" s="222"/>
      <c r="AD1321" s="179"/>
      <c r="AE1321" s="179"/>
      <c r="AF1321" s="179"/>
      <c r="AG1321" s="179"/>
      <c r="AH1321" s="179"/>
      <c r="AI1321" s="179"/>
      <c r="AJ1321" s="179"/>
    </row>
    <row r="1322" spans="2:36" x14ac:dyDescent="0.3">
      <c r="B1322" s="224">
        <v>139900</v>
      </c>
      <c r="C1322" s="209">
        <v>48785</v>
      </c>
      <c r="D1322" s="206">
        <f t="shared" si="113"/>
        <v>0.34871336669049319</v>
      </c>
      <c r="E1322" s="208">
        <f t="shared" si="114"/>
        <v>0.42</v>
      </c>
      <c r="F1322" s="207">
        <v>2683.17</v>
      </c>
      <c r="G1322" s="207">
        <v>3902.8</v>
      </c>
      <c r="H1322" s="207">
        <v>4390.6499999999996</v>
      </c>
      <c r="I1322" s="214">
        <v>38812</v>
      </c>
      <c r="J1322" s="211">
        <f t="shared" si="110"/>
        <v>0.27742673338098645</v>
      </c>
      <c r="K1322" s="212">
        <f t="shared" si="111"/>
        <v>0.42</v>
      </c>
      <c r="L1322" s="214">
        <v>443.39</v>
      </c>
      <c r="M1322" s="213">
        <v>3104.96</v>
      </c>
      <c r="N1322" s="213">
        <v>3493.08</v>
      </c>
      <c r="O1322" s="242">
        <f t="shared" si="112"/>
        <v>0.48089999999999233</v>
      </c>
      <c r="P1322" s="242"/>
      <c r="Q1322" s="179"/>
      <c r="R1322" s="179"/>
      <c r="S1322" s="179"/>
      <c r="T1322" s="179"/>
      <c r="U1322" s="179"/>
      <c r="V1322" s="179"/>
      <c r="W1322" s="179"/>
      <c r="X1322" s="179"/>
      <c r="Y1322" s="179"/>
      <c r="Z1322" s="179"/>
      <c r="AA1322" s="222"/>
      <c r="AB1322" s="222"/>
      <c r="AC1322" s="222"/>
      <c r="AD1322" s="179"/>
      <c r="AE1322" s="179"/>
      <c r="AF1322" s="179"/>
      <c r="AG1322" s="179"/>
      <c r="AH1322" s="179"/>
      <c r="AI1322" s="179"/>
      <c r="AJ1322" s="179"/>
    </row>
    <row r="1323" spans="2:36" x14ac:dyDescent="0.3">
      <c r="B1323" s="224">
        <v>140000</v>
      </c>
      <c r="C1323" s="209">
        <v>48827</v>
      </c>
      <c r="D1323" s="206">
        <f t="shared" si="113"/>
        <v>0.34876428571428569</v>
      </c>
      <c r="E1323" s="208">
        <f t="shared" si="114"/>
        <v>0.42</v>
      </c>
      <c r="F1323" s="207">
        <v>2685.48</v>
      </c>
      <c r="G1323" s="207">
        <v>3906.16</v>
      </c>
      <c r="H1323" s="207">
        <v>4394.43</v>
      </c>
      <c r="I1323" s="214">
        <v>38854</v>
      </c>
      <c r="J1323" s="211">
        <f t="shared" si="110"/>
        <v>0.2775285714285714</v>
      </c>
      <c r="K1323" s="212">
        <f t="shared" si="111"/>
        <v>0.42</v>
      </c>
      <c r="L1323" s="214">
        <v>448.39</v>
      </c>
      <c r="M1323" s="213">
        <v>3108.32</v>
      </c>
      <c r="N1323" s="213">
        <v>3496.86</v>
      </c>
      <c r="O1323" s="242">
        <f t="shared" si="112"/>
        <v>0.48090000000003785</v>
      </c>
      <c r="P1323" s="242"/>
      <c r="Q1323" s="179"/>
      <c r="R1323" s="179"/>
      <c r="S1323" s="179"/>
      <c r="T1323" s="179"/>
      <c r="U1323" s="179"/>
      <c r="V1323" s="179"/>
      <c r="W1323" s="179"/>
      <c r="X1323" s="179"/>
      <c r="Y1323" s="179"/>
      <c r="Z1323" s="179"/>
      <c r="AA1323" s="222"/>
      <c r="AB1323" s="222"/>
      <c r="AC1323" s="222"/>
      <c r="AD1323" s="179"/>
      <c r="AE1323" s="179"/>
      <c r="AF1323" s="179"/>
      <c r="AG1323" s="179"/>
      <c r="AH1323" s="179"/>
      <c r="AI1323" s="179"/>
      <c r="AJ1323" s="179"/>
    </row>
    <row r="1324" spans="2:36" x14ac:dyDescent="0.3">
      <c r="B1324" s="224">
        <v>140100</v>
      </c>
      <c r="C1324" s="209">
        <v>48869</v>
      </c>
      <c r="D1324" s="206">
        <f t="shared" si="113"/>
        <v>0.34881513204853676</v>
      </c>
      <c r="E1324" s="208">
        <f t="shared" si="114"/>
        <v>0.42</v>
      </c>
      <c r="F1324" s="207">
        <v>2687.79</v>
      </c>
      <c r="G1324" s="207">
        <v>3909.52</v>
      </c>
      <c r="H1324" s="207">
        <v>4398.21</v>
      </c>
      <c r="I1324" s="214">
        <v>38896</v>
      </c>
      <c r="J1324" s="211">
        <f t="shared" si="110"/>
        <v>0.27763026409707353</v>
      </c>
      <c r="K1324" s="212">
        <f t="shared" si="111"/>
        <v>0.42</v>
      </c>
      <c r="L1324" s="214">
        <v>453.39</v>
      </c>
      <c r="M1324" s="213">
        <v>3111.68</v>
      </c>
      <c r="N1324" s="213">
        <v>3500.64</v>
      </c>
      <c r="O1324" s="242">
        <f t="shared" si="112"/>
        <v>0.48090000000000144</v>
      </c>
      <c r="P1324" s="242"/>
      <c r="Q1324" s="179"/>
      <c r="R1324" s="179"/>
      <c r="S1324" s="179"/>
      <c r="T1324" s="179"/>
      <c r="U1324" s="179"/>
      <c r="V1324" s="179"/>
      <c r="W1324" s="179"/>
      <c r="X1324" s="179"/>
      <c r="Y1324" s="179"/>
      <c r="Z1324" s="179"/>
      <c r="AA1324" s="222"/>
      <c r="AB1324" s="222"/>
      <c r="AC1324" s="222"/>
      <c r="AD1324" s="179"/>
      <c r="AE1324" s="179"/>
      <c r="AF1324" s="179"/>
      <c r="AG1324" s="179"/>
      <c r="AH1324" s="179"/>
      <c r="AI1324" s="179"/>
      <c r="AJ1324" s="179"/>
    </row>
    <row r="1325" spans="2:36" x14ac:dyDescent="0.3">
      <c r="B1325" s="224">
        <v>140200</v>
      </c>
      <c r="C1325" s="209">
        <v>48911</v>
      </c>
      <c r="D1325" s="206">
        <f t="shared" si="113"/>
        <v>0.34886590584878746</v>
      </c>
      <c r="E1325" s="208">
        <f t="shared" si="114"/>
        <v>0.42</v>
      </c>
      <c r="F1325" s="207">
        <v>2690.1</v>
      </c>
      <c r="G1325" s="207">
        <v>3912.88</v>
      </c>
      <c r="H1325" s="207">
        <v>4401.99</v>
      </c>
      <c r="I1325" s="214">
        <v>38938</v>
      </c>
      <c r="J1325" s="211">
        <f t="shared" si="110"/>
        <v>0.27773181169757488</v>
      </c>
      <c r="K1325" s="212">
        <f t="shared" si="111"/>
        <v>0.42</v>
      </c>
      <c r="L1325" s="214">
        <v>458.39</v>
      </c>
      <c r="M1325" s="213">
        <v>3115.04</v>
      </c>
      <c r="N1325" s="213">
        <v>3504.42</v>
      </c>
      <c r="O1325" s="242">
        <f t="shared" si="112"/>
        <v>0.48089999999996508</v>
      </c>
      <c r="P1325" s="242"/>
      <c r="Q1325" s="179"/>
      <c r="R1325" s="179"/>
      <c r="S1325" s="179"/>
      <c r="T1325" s="179"/>
      <c r="U1325" s="179"/>
      <c r="V1325" s="179"/>
      <c r="W1325" s="179"/>
      <c r="X1325" s="179"/>
      <c r="Y1325" s="179"/>
      <c r="Z1325" s="179"/>
      <c r="AA1325" s="222"/>
      <c r="AB1325" s="222"/>
      <c r="AC1325" s="222"/>
      <c r="AD1325" s="179"/>
      <c r="AE1325" s="179"/>
      <c r="AF1325" s="179"/>
      <c r="AG1325" s="179"/>
      <c r="AH1325" s="179"/>
      <c r="AI1325" s="179"/>
      <c r="AJ1325" s="179"/>
    </row>
    <row r="1326" spans="2:36" x14ac:dyDescent="0.3">
      <c r="B1326" s="224">
        <v>140300</v>
      </c>
      <c r="C1326" s="209">
        <v>48953</v>
      </c>
      <c r="D1326" s="206">
        <f t="shared" si="113"/>
        <v>0.3489166072701354</v>
      </c>
      <c r="E1326" s="208">
        <f t="shared" si="114"/>
        <v>0.42</v>
      </c>
      <c r="F1326" s="207">
        <v>2692.41</v>
      </c>
      <c r="G1326" s="207">
        <v>3916.24</v>
      </c>
      <c r="H1326" s="207">
        <v>4405.7700000000004</v>
      </c>
      <c r="I1326" s="214">
        <v>38980</v>
      </c>
      <c r="J1326" s="211">
        <f t="shared" si="110"/>
        <v>0.27783321454027082</v>
      </c>
      <c r="K1326" s="212">
        <f t="shared" si="111"/>
        <v>0.42</v>
      </c>
      <c r="L1326" s="214">
        <v>463.39</v>
      </c>
      <c r="M1326" s="213">
        <v>3118.4</v>
      </c>
      <c r="N1326" s="213">
        <v>3508.2</v>
      </c>
      <c r="O1326" s="242">
        <f t="shared" si="112"/>
        <v>0.48090000000007421</v>
      </c>
      <c r="P1326" s="242"/>
      <c r="Q1326" s="179"/>
      <c r="R1326" s="179"/>
      <c r="S1326" s="179"/>
      <c r="T1326" s="179"/>
      <c r="U1326" s="179"/>
      <c r="V1326" s="179"/>
      <c r="W1326" s="179"/>
      <c r="X1326" s="179"/>
      <c r="Y1326" s="179"/>
      <c r="Z1326" s="179"/>
      <c r="AA1326" s="222"/>
      <c r="AB1326" s="222"/>
      <c r="AC1326" s="222"/>
      <c r="AD1326" s="179"/>
      <c r="AE1326" s="179"/>
      <c r="AF1326" s="179"/>
      <c r="AG1326" s="179"/>
      <c r="AH1326" s="179"/>
      <c r="AI1326" s="179"/>
      <c r="AJ1326" s="179"/>
    </row>
    <row r="1327" spans="2:36" x14ac:dyDescent="0.3">
      <c r="B1327" s="224">
        <v>140400</v>
      </c>
      <c r="C1327" s="209">
        <v>48995</v>
      </c>
      <c r="D1327" s="206">
        <f t="shared" si="113"/>
        <v>0.34896723646723649</v>
      </c>
      <c r="E1327" s="208">
        <f t="shared" si="114"/>
        <v>0.42</v>
      </c>
      <c r="F1327" s="207">
        <v>2694.72</v>
      </c>
      <c r="G1327" s="207">
        <v>3919.6</v>
      </c>
      <c r="H1327" s="207">
        <v>4409.55</v>
      </c>
      <c r="I1327" s="214">
        <v>39022</v>
      </c>
      <c r="J1327" s="211">
        <f t="shared" si="110"/>
        <v>0.27793447293447293</v>
      </c>
      <c r="K1327" s="212">
        <f t="shared" si="111"/>
        <v>0.42</v>
      </c>
      <c r="L1327" s="214">
        <v>468.38</v>
      </c>
      <c r="M1327" s="213">
        <v>3121.76</v>
      </c>
      <c r="N1327" s="213">
        <v>3511.98</v>
      </c>
      <c r="O1327" s="242">
        <f t="shared" si="112"/>
        <v>0.48090000000003785</v>
      </c>
      <c r="P1327" s="242"/>
      <c r="Q1327" s="179"/>
      <c r="R1327" s="179"/>
      <c r="S1327" s="179"/>
      <c r="T1327" s="179"/>
      <c r="U1327" s="179"/>
      <c r="V1327" s="179"/>
      <c r="W1327" s="179"/>
      <c r="X1327" s="179"/>
      <c r="Y1327" s="179"/>
      <c r="Z1327" s="179"/>
      <c r="AA1327" s="222"/>
      <c r="AB1327" s="222"/>
      <c r="AC1327" s="222"/>
      <c r="AD1327" s="179"/>
      <c r="AE1327" s="179"/>
      <c r="AF1327" s="179"/>
      <c r="AG1327" s="179"/>
      <c r="AH1327" s="179"/>
      <c r="AI1327" s="179"/>
      <c r="AJ1327" s="179"/>
    </row>
    <row r="1328" spans="2:36" x14ac:dyDescent="0.3">
      <c r="B1328" s="224">
        <v>140500</v>
      </c>
      <c r="C1328" s="209">
        <v>49037</v>
      </c>
      <c r="D1328" s="206">
        <f t="shared" si="113"/>
        <v>0.34901779359430607</v>
      </c>
      <c r="E1328" s="208">
        <f t="shared" si="114"/>
        <v>0.42</v>
      </c>
      <c r="F1328" s="207">
        <v>2697.03</v>
      </c>
      <c r="G1328" s="207">
        <v>3922.96</v>
      </c>
      <c r="H1328" s="207">
        <v>4413.33</v>
      </c>
      <c r="I1328" s="214">
        <v>39064</v>
      </c>
      <c r="J1328" s="211">
        <f t="shared" si="110"/>
        <v>0.2780355871886121</v>
      </c>
      <c r="K1328" s="212">
        <f t="shared" si="111"/>
        <v>0.42</v>
      </c>
      <c r="L1328" s="214">
        <v>473.38</v>
      </c>
      <c r="M1328" s="213">
        <v>3125.12</v>
      </c>
      <c r="N1328" s="213">
        <v>3515.76</v>
      </c>
      <c r="O1328" s="242">
        <f t="shared" si="112"/>
        <v>0.48090000000001054</v>
      </c>
      <c r="P1328" s="242"/>
      <c r="Q1328" s="179"/>
      <c r="R1328" s="179"/>
      <c r="S1328" s="179"/>
      <c r="T1328" s="179"/>
      <c r="U1328" s="179"/>
      <c r="V1328" s="179"/>
      <c r="W1328" s="179"/>
      <c r="X1328" s="179"/>
      <c r="Y1328" s="179"/>
      <c r="Z1328" s="179"/>
      <c r="AA1328" s="222"/>
      <c r="AB1328" s="222"/>
      <c r="AC1328" s="222"/>
      <c r="AD1328" s="179"/>
      <c r="AE1328" s="179"/>
      <c r="AF1328" s="179"/>
      <c r="AG1328" s="179"/>
      <c r="AH1328" s="179"/>
      <c r="AI1328" s="179"/>
      <c r="AJ1328" s="179"/>
    </row>
    <row r="1329" spans="2:36" x14ac:dyDescent="0.3">
      <c r="B1329" s="224">
        <v>140600</v>
      </c>
      <c r="C1329" s="209">
        <v>49079</v>
      </c>
      <c r="D1329" s="206">
        <f t="shared" si="113"/>
        <v>0.34906827880512092</v>
      </c>
      <c r="E1329" s="208">
        <f t="shared" si="114"/>
        <v>0.42</v>
      </c>
      <c r="F1329" s="207">
        <v>2699.34</v>
      </c>
      <c r="G1329" s="207">
        <v>3926.32</v>
      </c>
      <c r="H1329" s="207">
        <v>4417.1099999999997</v>
      </c>
      <c r="I1329" s="214">
        <v>39106</v>
      </c>
      <c r="J1329" s="211">
        <f t="shared" si="110"/>
        <v>0.27813655761024181</v>
      </c>
      <c r="K1329" s="212">
        <f t="shared" si="111"/>
        <v>0.42</v>
      </c>
      <c r="L1329" s="214">
        <v>478.38</v>
      </c>
      <c r="M1329" s="213">
        <v>3128.48</v>
      </c>
      <c r="N1329" s="213">
        <v>3519.54</v>
      </c>
      <c r="O1329" s="242">
        <f t="shared" si="112"/>
        <v>0.48089999999996508</v>
      </c>
      <c r="P1329" s="242"/>
      <c r="Q1329" s="179"/>
      <c r="R1329" s="179"/>
      <c r="S1329" s="179"/>
      <c r="T1329" s="179"/>
      <c r="U1329" s="179"/>
      <c r="V1329" s="179"/>
      <c r="W1329" s="179"/>
      <c r="X1329" s="179"/>
      <c r="Y1329" s="179"/>
      <c r="Z1329" s="179"/>
      <c r="AA1329" s="222"/>
      <c r="AB1329" s="222"/>
      <c r="AC1329" s="222"/>
      <c r="AD1329" s="179"/>
      <c r="AE1329" s="179"/>
      <c r="AF1329" s="179"/>
      <c r="AG1329" s="179"/>
      <c r="AH1329" s="179"/>
      <c r="AI1329" s="179"/>
      <c r="AJ1329" s="179"/>
    </row>
    <row r="1330" spans="2:36" x14ac:dyDescent="0.3">
      <c r="B1330" s="224">
        <v>140700</v>
      </c>
      <c r="C1330" s="209">
        <v>49121</v>
      </c>
      <c r="D1330" s="206">
        <f t="shared" si="113"/>
        <v>0.34911869225302061</v>
      </c>
      <c r="E1330" s="208">
        <f t="shared" si="114"/>
        <v>0.42</v>
      </c>
      <c r="F1330" s="207">
        <v>2701.65</v>
      </c>
      <c r="G1330" s="207">
        <v>3929.68</v>
      </c>
      <c r="H1330" s="207">
        <v>4420.8900000000003</v>
      </c>
      <c r="I1330" s="214">
        <v>39148</v>
      </c>
      <c r="J1330" s="211">
        <f t="shared" si="110"/>
        <v>0.27823738450604124</v>
      </c>
      <c r="K1330" s="212">
        <f t="shared" si="111"/>
        <v>0.42</v>
      </c>
      <c r="L1330" s="214">
        <v>483.38</v>
      </c>
      <c r="M1330" s="213">
        <v>3131.84</v>
      </c>
      <c r="N1330" s="213">
        <v>3523.32</v>
      </c>
      <c r="O1330" s="242">
        <f t="shared" si="112"/>
        <v>0.48090000000001054</v>
      </c>
      <c r="P1330" s="242"/>
      <c r="Q1330" s="179"/>
      <c r="R1330" s="179"/>
      <c r="S1330" s="179"/>
      <c r="T1330" s="179"/>
      <c r="U1330" s="179"/>
      <c r="V1330" s="179"/>
      <c r="W1330" s="179"/>
      <c r="X1330" s="179"/>
      <c r="Y1330" s="179"/>
      <c r="Z1330" s="179"/>
      <c r="AA1330" s="222"/>
      <c r="AB1330" s="222"/>
      <c r="AC1330" s="222"/>
      <c r="AD1330" s="179"/>
      <c r="AE1330" s="179"/>
      <c r="AF1330" s="179"/>
      <c r="AG1330" s="179"/>
      <c r="AH1330" s="179"/>
      <c r="AI1330" s="179"/>
      <c r="AJ1330" s="179"/>
    </row>
    <row r="1331" spans="2:36" x14ac:dyDescent="0.3">
      <c r="B1331" s="224">
        <v>140800</v>
      </c>
      <c r="C1331" s="209">
        <v>49163</v>
      </c>
      <c r="D1331" s="206">
        <f t="shared" si="113"/>
        <v>0.3491690340909091</v>
      </c>
      <c r="E1331" s="208">
        <f t="shared" si="114"/>
        <v>0.42</v>
      </c>
      <c r="F1331" s="207">
        <v>2703.96</v>
      </c>
      <c r="G1331" s="207">
        <v>3933.04</v>
      </c>
      <c r="H1331" s="207">
        <v>4424.67</v>
      </c>
      <c r="I1331" s="214">
        <v>39190</v>
      </c>
      <c r="J1331" s="211">
        <f t="shared" si="110"/>
        <v>0.27833806818181817</v>
      </c>
      <c r="K1331" s="212">
        <f t="shared" si="111"/>
        <v>0.42</v>
      </c>
      <c r="L1331" s="214">
        <v>488.38</v>
      </c>
      <c r="M1331" s="213">
        <v>3135.2</v>
      </c>
      <c r="N1331" s="213">
        <v>3527.1</v>
      </c>
      <c r="O1331" s="242">
        <f t="shared" si="112"/>
        <v>0.48089999999997418</v>
      </c>
      <c r="P1331" s="242"/>
      <c r="Q1331" s="179"/>
      <c r="R1331" s="179"/>
      <c r="S1331" s="179"/>
      <c r="T1331" s="179"/>
      <c r="U1331" s="179"/>
      <c r="V1331" s="179"/>
      <c r="W1331" s="179"/>
      <c r="X1331" s="179"/>
      <c r="Y1331" s="179"/>
      <c r="Z1331" s="179"/>
      <c r="AA1331" s="222"/>
      <c r="AB1331" s="222"/>
      <c r="AC1331" s="222"/>
      <c r="AD1331" s="179"/>
      <c r="AE1331" s="179"/>
      <c r="AF1331" s="179"/>
      <c r="AG1331" s="179"/>
      <c r="AH1331" s="179"/>
      <c r="AI1331" s="179"/>
      <c r="AJ1331" s="179"/>
    </row>
    <row r="1332" spans="2:36" x14ac:dyDescent="0.3">
      <c r="B1332" s="224">
        <v>140900</v>
      </c>
      <c r="C1332" s="209">
        <v>49205</v>
      </c>
      <c r="D1332" s="206">
        <f t="shared" si="113"/>
        <v>0.34921930447125621</v>
      </c>
      <c r="E1332" s="208">
        <f t="shared" si="114"/>
        <v>0.42</v>
      </c>
      <c r="F1332" s="207">
        <v>2706.27</v>
      </c>
      <c r="G1332" s="207">
        <v>3936.4</v>
      </c>
      <c r="H1332" s="207">
        <v>4428.45</v>
      </c>
      <c r="I1332" s="214">
        <v>39232</v>
      </c>
      <c r="J1332" s="211">
        <f t="shared" si="110"/>
        <v>0.27843860894251243</v>
      </c>
      <c r="K1332" s="212">
        <f t="shared" si="111"/>
        <v>0.42</v>
      </c>
      <c r="L1332" s="214">
        <v>493.37</v>
      </c>
      <c r="M1332" s="213">
        <v>3138.56</v>
      </c>
      <c r="N1332" s="213">
        <v>3530.88</v>
      </c>
      <c r="O1332" s="242">
        <f t="shared" si="112"/>
        <v>0.48089999999993777</v>
      </c>
      <c r="P1332" s="242"/>
      <c r="Q1332" s="179"/>
      <c r="R1332" s="179"/>
      <c r="S1332" s="179"/>
      <c r="T1332" s="179"/>
      <c r="U1332" s="179"/>
      <c r="V1332" s="179"/>
      <c r="W1332" s="179"/>
      <c r="X1332" s="179"/>
      <c r="Y1332" s="179"/>
      <c r="Z1332" s="179"/>
      <c r="AA1332" s="222"/>
      <c r="AB1332" s="222"/>
      <c r="AC1332" s="222"/>
      <c r="AD1332" s="179"/>
      <c r="AE1332" s="179"/>
      <c r="AF1332" s="179"/>
      <c r="AG1332" s="179"/>
      <c r="AH1332" s="179"/>
      <c r="AI1332" s="179"/>
      <c r="AJ1332" s="179"/>
    </row>
    <row r="1333" spans="2:36" x14ac:dyDescent="0.3">
      <c r="B1333" s="224">
        <v>141000</v>
      </c>
      <c r="C1333" s="209">
        <v>49247</v>
      </c>
      <c r="D1333" s="206">
        <f t="shared" si="113"/>
        <v>0.34926950354609931</v>
      </c>
      <c r="E1333" s="208">
        <f t="shared" si="114"/>
        <v>0.42</v>
      </c>
      <c r="F1333" s="207">
        <v>2708.58</v>
      </c>
      <c r="G1333" s="207">
        <v>3939.76</v>
      </c>
      <c r="H1333" s="207">
        <v>4432.2299999999996</v>
      </c>
      <c r="I1333" s="214">
        <v>39274</v>
      </c>
      <c r="J1333" s="211">
        <f t="shared" si="110"/>
        <v>0.27853900709219859</v>
      </c>
      <c r="K1333" s="212">
        <f t="shared" si="111"/>
        <v>0.42</v>
      </c>
      <c r="L1333" s="214">
        <v>498.37</v>
      </c>
      <c r="M1333" s="213">
        <v>3141.92</v>
      </c>
      <c r="N1333" s="213">
        <v>3534.66</v>
      </c>
      <c r="O1333" s="242">
        <f t="shared" si="112"/>
        <v>0.48089999999997418</v>
      </c>
      <c r="P1333" s="242"/>
      <c r="Q1333" s="179"/>
      <c r="R1333" s="179"/>
      <c r="S1333" s="179"/>
      <c r="T1333" s="179"/>
      <c r="U1333" s="179"/>
      <c r="V1333" s="179"/>
      <c r="W1333" s="179"/>
      <c r="X1333" s="179"/>
      <c r="Y1333" s="179"/>
      <c r="Z1333" s="179"/>
      <c r="AA1333" s="222"/>
      <c r="AB1333" s="222"/>
      <c r="AC1333" s="222"/>
      <c r="AD1333" s="179"/>
      <c r="AE1333" s="179"/>
      <c r="AF1333" s="179"/>
      <c r="AG1333" s="179"/>
      <c r="AH1333" s="179"/>
      <c r="AI1333" s="179"/>
      <c r="AJ1333" s="179"/>
    </row>
    <row r="1334" spans="2:36" x14ac:dyDescent="0.3">
      <c r="B1334" s="224">
        <v>141100</v>
      </c>
      <c r="C1334" s="209">
        <v>49289</v>
      </c>
      <c r="D1334" s="206">
        <f t="shared" si="113"/>
        <v>0.34931963146704464</v>
      </c>
      <c r="E1334" s="208">
        <f t="shared" si="114"/>
        <v>0.42</v>
      </c>
      <c r="F1334" s="207">
        <v>2710.89</v>
      </c>
      <c r="G1334" s="207">
        <v>3943.12</v>
      </c>
      <c r="H1334" s="207">
        <v>4436.01</v>
      </c>
      <c r="I1334" s="214">
        <v>39316</v>
      </c>
      <c r="J1334" s="211">
        <f t="shared" si="110"/>
        <v>0.2786392629340893</v>
      </c>
      <c r="K1334" s="212">
        <f t="shared" si="111"/>
        <v>0.42</v>
      </c>
      <c r="L1334" s="214">
        <v>503.37</v>
      </c>
      <c r="M1334" s="213">
        <v>3145.28</v>
      </c>
      <c r="N1334" s="213">
        <v>3538.44</v>
      </c>
      <c r="O1334" s="242">
        <f t="shared" si="112"/>
        <v>0.48090000000001965</v>
      </c>
      <c r="P1334" s="242"/>
      <c r="Q1334" s="179"/>
      <c r="R1334" s="179"/>
      <c r="S1334" s="179"/>
      <c r="T1334" s="179"/>
      <c r="U1334" s="179"/>
      <c r="V1334" s="179"/>
      <c r="W1334" s="179"/>
      <c r="X1334" s="179"/>
      <c r="Y1334" s="179"/>
      <c r="Z1334" s="179"/>
      <c r="AA1334" s="222"/>
      <c r="AB1334" s="222"/>
      <c r="AC1334" s="222"/>
      <c r="AD1334" s="179"/>
      <c r="AE1334" s="179"/>
      <c r="AF1334" s="179"/>
      <c r="AG1334" s="179"/>
      <c r="AH1334" s="179"/>
      <c r="AI1334" s="179"/>
      <c r="AJ1334" s="179"/>
    </row>
    <row r="1335" spans="2:36" x14ac:dyDescent="0.3">
      <c r="B1335" s="224">
        <v>141200</v>
      </c>
      <c r="C1335" s="209">
        <v>49331</v>
      </c>
      <c r="D1335" s="206">
        <f t="shared" si="113"/>
        <v>0.34936968838526911</v>
      </c>
      <c r="E1335" s="208">
        <f t="shared" si="114"/>
        <v>0.42</v>
      </c>
      <c r="F1335" s="207">
        <v>2713.2</v>
      </c>
      <c r="G1335" s="207">
        <v>3946.48</v>
      </c>
      <c r="H1335" s="207">
        <v>4439.79</v>
      </c>
      <c r="I1335" s="214">
        <v>39358</v>
      </c>
      <c r="J1335" s="211">
        <f t="shared" si="110"/>
        <v>0.27873937677053823</v>
      </c>
      <c r="K1335" s="212">
        <f t="shared" si="111"/>
        <v>0.42</v>
      </c>
      <c r="L1335" s="214">
        <v>508.37</v>
      </c>
      <c r="M1335" s="213">
        <v>3148.64</v>
      </c>
      <c r="N1335" s="213">
        <v>3542.22</v>
      </c>
      <c r="O1335" s="242">
        <f t="shared" si="112"/>
        <v>0.48089999999998329</v>
      </c>
      <c r="P1335" s="242"/>
      <c r="Q1335" s="179"/>
      <c r="R1335" s="179"/>
      <c r="S1335" s="179"/>
      <c r="T1335" s="179"/>
      <c r="U1335" s="179"/>
      <c r="V1335" s="179"/>
      <c r="W1335" s="179"/>
      <c r="X1335" s="179"/>
      <c r="Y1335" s="179"/>
      <c r="Z1335" s="179"/>
      <c r="AA1335" s="222"/>
      <c r="AB1335" s="222"/>
      <c r="AC1335" s="222"/>
      <c r="AD1335" s="179"/>
      <c r="AE1335" s="179"/>
      <c r="AF1335" s="179"/>
      <c r="AG1335" s="179"/>
      <c r="AH1335" s="179"/>
      <c r="AI1335" s="179"/>
      <c r="AJ1335" s="179"/>
    </row>
    <row r="1336" spans="2:36" x14ac:dyDescent="0.3">
      <c r="B1336" s="224">
        <v>141300</v>
      </c>
      <c r="C1336" s="209">
        <v>49373</v>
      </c>
      <c r="D1336" s="206">
        <f t="shared" si="113"/>
        <v>0.34941967445152161</v>
      </c>
      <c r="E1336" s="208">
        <f t="shared" si="114"/>
        <v>0.42</v>
      </c>
      <c r="F1336" s="207">
        <v>2715.51</v>
      </c>
      <c r="G1336" s="207">
        <v>3949.84</v>
      </c>
      <c r="H1336" s="207">
        <v>4443.57</v>
      </c>
      <c r="I1336" s="214">
        <v>39400</v>
      </c>
      <c r="J1336" s="211">
        <f t="shared" si="110"/>
        <v>0.27883934890304318</v>
      </c>
      <c r="K1336" s="212">
        <f t="shared" si="111"/>
        <v>0.42</v>
      </c>
      <c r="L1336" s="214">
        <v>513.37</v>
      </c>
      <c r="M1336" s="213">
        <v>3152</v>
      </c>
      <c r="N1336" s="213">
        <v>3546</v>
      </c>
      <c r="O1336" s="242">
        <f t="shared" si="112"/>
        <v>0.48090000000001965</v>
      </c>
      <c r="P1336" s="242"/>
      <c r="Q1336" s="179"/>
      <c r="R1336" s="179"/>
      <c r="S1336" s="179"/>
      <c r="T1336" s="179"/>
      <c r="U1336" s="179"/>
      <c r="V1336" s="179"/>
      <c r="W1336" s="179"/>
      <c r="X1336" s="179"/>
      <c r="Y1336" s="179"/>
      <c r="Z1336" s="179"/>
      <c r="AA1336" s="222"/>
      <c r="AB1336" s="222"/>
      <c r="AC1336" s="222"/>
      <c r="AD1336" s="179"/>
      <c r="AE1336" s="179"/>
      <c r="AF1336" s="179"/>
      <c r="AG1336" s="179"/>
      <c r="AH1336" s="179"/>
      <c r="AI1336" s="179"/>
      <c r="AJ1336" s="179"/>
    </row>
    <row r="1337" spans="2:36" x14ac:dyDescent="0.3">
      <c r="B1337" s="224">
        <v>141400</v>
      </c>
      <c r="C1337" s="209">
        <v>49415</v>
      </c>
      <c r="D1337" s="206">
        <f t="shared" si="113"/>
        <v>0.34946958981612447</v>
      </c>
      <c r="E1337" s="208">
        <f t="shared" si="114"/>
        <v>0.42</v>
      </c>
      <c r="F1337" s="207">
        <v>2717.82</v>
      </c>
      <c r="G1337" s="207">
        <v>3953.2</v>
      </c>
      <c r="H1337" s="207">
        <v>4447.3500000000004</v>
      </c>
      <c r="I1337" s="214">
        <v>39442</v>
      </c>
      <c r="J1337" s="211">
        <f t="shared" si="110"/>
        <v>0.27893917963224896</v>
      </c>
      <c r="K1337" s="212">
        <f t="shared" si="111"/>
        <v>0.42</v>
      </c>
      <c r="L1337" s="214">
        <v>518.36</v>
      </c>
      <c r="M1337" s="213">
        <v>3155.36</v>
      </c>
      <c r="N1337" s="213">
        <v>3549.78</v>
      </c>
      <c r="O1337" s="242">
        <f t="shared" si="112"/>
        <v>0.48089999999998329</v>
      </c>
      <c r="P1337" s="242"/>
      <c r="Q1337" s="179"/>
      <c r="R1337" s="179"/>
      <c r="S1337" s="179"/>
      <c r="T1337" s="179"/>
      <c r="U1337" s="179"/>
      <c r="V1337" s="179"/>
      <c r="W1337" s="179"/>
      <c r="X1337" s="179"/>
      <c r="Y1337" s="179"/>
      <c r="Z1337" s="179"/>
      <c r="AA1337" s="222"/>
      <c r="AB1337" s="222"/>
      <c r="AC1337" s="222"/>
      <c r="AD1337" s="179"/>
      <c r="AE1337" s="179"/>
      <c r="AF1337" s="179"/>
      <c r="AG1337" s="179"/>
      <c r="AH1337" s="179"/>
      <c r="AI1337" s="179"/>
      <c r="AJ1337" s="179"/>
    </row>
    <row r="1338" spans="2:36" x14ac:dyDescent="0.3">
      <c r="B1338" s="224">
        <v>141500</v>
      </c>
      <c r="C1338" s="209">
        <v>49457</v>
      </c>
      <c r="D1338" s="206">
        <f t="shared" si="113"/>
        <v>0.34951943462897528</v>
      </c>
      <c r="E1338" s="208">
        <f t="shared" si="114"/>
        <v>0.42</v>
      </c>
      <c r="F1338" s="207">
        <v>2720.13</v>
      </c>
      <c r="G1338" s="207">
        <v>3956.56</v>
      </c>
      <c r="H1338" s="207">
        <v>4451.13</v>
      </c>
      <c r="I1338" s="214">
        <v>39484</v>
      </c>
      <c r="J1338" s="211">
        <f t="shared" si="110"/>
        <v>0.27903886925795052</v>
      </c>
      <c r="K1338" s="212">
        <f t="shared" si="111"/>
        <v>0.42</v>
      </c>
      <c r="L1338" s="214">
        <v>523.36</v>
      </c>
      <c r="M1338" s="213">
        <v>3158.72</v>
      </c>
      <c r="N1338" s="213">
        <v>3553.56</v>
      </c>
      <c r="O1338" s="242">
        <f t="shared" si="112"/>
        <v>0.48089999999994687</v>
      </c>
      <c r="P1338" s="242"/>
      <c r="Q1338" s="179"/>
      <c r="R1338" s="179"/>
      <c r="S1338" s="179"/>
      <c r="T1338" s="179"/>
      <c r="U1338" s="179"/>
      <c r="V1338" s="179"/>
      <c r="W1338" s="179"/>
      <c r="X1338" s="179"/>
      <c r="Y1338" s="179"/>
      <c r="Z1338" s="179"/>
      <c r="AA1338" s="222"/>
      <c r="AB1338" s="222"/>
      <c r="AC1338" s="222"/>
      <c r="AD1338" s="179"/>
      <c r="AE1338" s="179"/>
      <c r="AF1338" s="179"/>
      <c r="AG1338" s="179"/>
      <c r="AH1338" s="179"/>
      <c r="AI1338" s="179"/>
      <c r="AJ1338" s="179"/>
    </row>
    <row r="1339" spans="2:36" x14ac:dyDescent="0.3">
      <c r="B1339" s="224">
        <v>141600</v>
      </c>
      <c r="C1339" s="209">
        <v>49499</v>
      </c>
      <c r="D1339" s="206">
        <f t="shared" si="113"/>
        <v>0.34956920903954802</v>
      </c>
      <c r="E1339" s="208">
        <f t="shared" si="114"/>
        <v>0.42</v>
      </c>
      <c r="F1339" s="207">
        <v>2722.44</v>
      </c>
      <c r="G1339" s="207">
        <v>3959.92</v>
      </c>
      <c r="H1339" s="207">
        <v>4454.91</v>
      </c>
      <c r="I1339" s="214">
        <v>39526</v>
      </c>
      <c r="J1339" s="211">
        <f t="shared" ref="J1339:J1402" si="115">I1339/$B1339</f>
        <v>0.27913841807909606</v>
      </c>
      <c r="K1339" s="212">
        <f t="shared" ref="K1339:K1402" si="116">(I1339-I1338)/($B1339-$B1338)</f>
        <v>0.42</v>
      </c>
      <c r="L1339" s="214">
        <v>528.36</v>
      </c>
      <c r="M1339" s="213">
        <v>3162.08</v>
      </c>
      <c r="N1339" s="213">
        <v>3557.34</v>
      </c>
      <c r="O1339" s="242">
        <f t="shared" si="112"/>
        <v>0.480900000000056</v>
      </c>
      <c r="P1339" s="242"/>
      <c r="Q1339" s="179"/>
      <c r="R1339" s="179"/>
      <c r="S1339" s="179"/>
      <c r="T1339" s="179"/>
      <c r="U1339" s="179"/>
      <c r="V1339" s="179"/>
      <c r="W1339" s="179"/>
      <c r="X1339" s="179"/>
      <c r="Y1339" s="179"/>
      <c r="Z1339" s="179"/>
      <c r="AA1339" s="222"/>
      <c r="AB1339" s="222"/>
      <c r="AC1339" s="222"/>
      <c r="AD1339" s="179"/>
      <c r="AE1339" s="179"/>
      <c r="AF1339" s="179"/>
      <c r="AG1339" s="179"/>
      <c r="AH1339" s="179"/>
      <c r="AI1339" s="179"/>
      <c r="AJ1339" s="179"/>
    </row>
    <row r="1340" spans="2:36" x14ac:dyDescent="0.3">
      <c r="B1340" s="224">
        <v>141700</v>
      </c>
      <c r="C1340" s="209">
        <v>49541</v>
      </c>
      <c r="D1340" s="206">
        <f t="shared" si="113"/>
        <v>0.34961891319689486</v>
      </c>
      <c r="E1340" s="208">
        <f t="shared" si="114"/>
        <v>0.42</v>
      </c>
      <c r="F1340" s="207">
        <v>2724.75</v>
      </c>
      <c r="G1340" s="207">
        <v>3963.28</v>
      </c>
      <c r="H1340" s="207">
        <v>4458.6899999999996</v>
      </c>
      <c r="I1340" s="214">
        <v>39568</v>
      </c>
      <c r="J1340" s="211">
        <f t="shared" si="115"/>
        <v>0.27923782639378969</v>
      </c>
      <c r="K1340" s="212">
        <f t="shared" si="116"/>
        <v>0.42</v>
      </c>
      <c r="L1340" s="214">
        <v>533.36</v>
      </c>
      <c r="M1340" s="213">
        <v>3165.44</v>
      </c>
      <c r="N1340" s="213">
        <v>3561.12</v>
      </c>
      <c r="O1340" s="242">
        <f t="shared" si="112"/>
        <v>0.48090000000001965</v>
      </c>
      <c r="P1340" s="242"/>
      <c r="Q1340" s="179"/>
      <c r="R1340" s="179"/>
      <c r="S1340" s="179"/>
      <c r="T1340" s="179"/>
      <c r="U1340" s="179"/>
      <c r="V1340" s="179"/>
      <c r="W1340" s="179"/>
      <c r="X1340" s="179"/>
      <c r="Y1340" s="179"/>
      <c r="Z1340" s="179"/>
      <c r="AA1340" s="222"/>
      <c r="AB1340" s="222"/>
      <c r="AC1340" s="222"/>
      <c r="AD1340" s="179"/>
      <c r="AE1340" s="179"/>
      <c r="AF1340" s="179"/>
      <c r="AG1340" s="179"/>
      <c r="AH1340" s="179"/>
      <c r="AI1340" s="179"/>
      <c r="AJ1340" s="179"/>
    </row>
    <row r="1341" spans="2:36" x14ac:dyDescent="0.3">
      <c r="B1341" s="224">
        <v>141800</v>
      </c>
      <c r="C1341" s="209">
        <v>49583</v>
      </c>
      <c r="D1341" s="206">
        <f t="shared" si="113"/>
        <v>0.34966854724964741</v>
      </c>
      <c r="E1341" s="208">
        <f t="shared" si="114"/>
        <v>0.42</v>
      </c>
      <c r="F1341" s="207">
        <v>2727.06</v>
      </c>
      <c r="G1341" s="207">
        <v>3966.64</v>
      </c>
      <c r="H1341" s="207">
        <v>4462.47</v>
      </c>
      <c r="I1341" s="214">
        <v>39610</v>
      </c>
      <c r="J1341" s="211">
        <f t="shared" si="115"/>
        <v>0.27933709449929478</v>
      </c>
      <c r="K1341" s="212">
        <f t="shared" si="116"/>
        <v>0.42</v>
      </c>
      <c r="L1341" s="214">
        <v>538.36</v>
      </c>
      <c r="M1341" s="213">
        <v>3168.8</v>
      </c>
      <c r="N1341" s="213">
        <v>3564.9</v>
      </c>
      <c r="O1341" s="242">
        <f t="shared" si="112"/>
        <v>0.48089999999999233</v>
      </c>
      <c r="P1341" s="242"/>
      <c r="Q1341" s="179"/>
      <c r="R1341" s="179"/>
      <c r="S1341" s="179"/>
      <c r="T1341" s="179"/>
      <c r="U1341" s="179"/>
      <c r="V1341" s="179"/>
      <c r="W1341" s="179"/>
      <c r="X1341" s="179"/>
      <c r="Y1341" s="179"/>
      <c r="Z1341" s="179"/>
      <c r="AA1341" s="222"/>
      <c r="AB1341" s="222"/>
      <c r="AC1341" s="222"/>
      <c r="AD1341" s="179"/>
      <c r="AE1341" s="179"/>
      <c r="AF1341" s="179"/>
      <c r="AG1341" s="179"/>
      <c r="AH1341" s="179"/>
      <c r="AI1341" s="179"/>
      <c r="AJ1341" s="179"/>
    </row>
    <row r="1342" spans="2:36" x14ac:dyDescent="0.3">
      <c r="B1342" s="224">
        <v>141900</v>
      </c>
      <c r="C1342" s="209">
        <v>49625</v>
      </c>
      <c r="D1342" s="206">
        <f t="shared" si="113"/>
        <v>0.34971811134601832</v>
      </c>
      <c r="E1342" s="208">
        <f t="shared" si="114"/>
        <v>0.42</v>
      </c>
      <c r="F1342" s="207">
        <v>2729.37</v>
      </c>
      <c r="G1342" s="207">
        <v>3970</v>
      </c>
      <c r="H1342" s="207">
        <v>4466.25</v>
      </c>
      <c r="I1342" s="214">
        <v>39652</v>
      </c>
      <c r="J1342" s="211">
        <f t="shared" si="115"/>
        <v>0.27943622269203666</v>
      </c>
      <c r="K1342" s="212">
        <f t="shared" si="116"/>
        <v>0.42</v>
      </c>
      <c r="L1342" s="214">
        <v>543.35</v>
      </c>
      <c r="M1342" s="213">
        <v>3172.16</v>
      </c>
      <c r="N1342" s="213">
        <v>3568.68</v>
      </c>
      <c r="O1342" s="242">
        <f t="shared" si="112"/>
        <v>0.48090000000002875</v>
      </c>
      <c r="P1342" s="242"/>
      <c r="Q1342" s="179"/>
      <c r="R1342" s="179"/>
      <c r="S1342" s="179"/>
      <c r="T1342" s="179"/>
      <c r="U1342" s="179"/>
      <c r="V1342" s="179"/>
      <c r="W1342" s="179"/>
      <c r="X1342" s="179"/>
      <c r="Y1342" s="179"/>
      <c r="Z1342" s="179"/>
      <c r="AA1342" s="222"/>
      <c r="AB1342" s="222"/>
      <c r="AC1342" s="222"/>
      <c r="AD1342" s="179"/>
      <c r="AE1342" s="179"/>
      <c r="AF1342" s="179"/>
      <c r="AG1342" s="179"/>
      <c r="AH1342" s="179"/>
      <c r="AI1342" s="179"/>
      <c r="AJ1342" s="179"/>
    </row>
    <row r="1343" spans="2:36" x14ac:dyDescent="0.3">
      <c r="B1343" s="224">
        <v>142000</v>
      </c>
      <c r="C1343" s="209">
        <v>49667</v>
      </c>
      <c r="D1343" s="206">
        <f t="shared" si="113"/>
        <v>0.34976760563380282</v>
      </c>
      <c r="E1343" s="208">
        <f t="shared" si="114"/>
        <v>0.42</v>
      </c>
      <c r="F1343" s="207">
        <v>2731.68</v>
      </c>
      <c r="G1343" s="207">
        <v>3973.36</v>
      </c>
      <c r="H1343" s="207">
        <v>4470.03</v>
      </c>
      <c r="I1343" s="214">
        <v>39694</v>
      </c>
      <c r="J1343" s="211">
        <f t="shared" si="115"/>
        <v>0.27953521126760561</v>
      </c>
      <c r="K1343" s="212">
        <f t="shared" si="116"/>
        <v>0.42</v>
      </c>
      <c r="L1343" s="214">
        <v>548.35</v>
      </c>
      <c r="M1343" s="213">
        <v>3175.52</v>
      </c>
      <c r="N1343" s="213">
        <v>3572.46</v>
      </c>
      <c r="O1343" s="242">
        <f t="shared" si="112"/>
        <v>0.48089999999999233</v>
      </c>
      <c r="P1343" s="242"/>
      <c r="Q1343" s="179"/>
      <c r="R1343" s="179"/>
      <c r="S1343" s="179"/>
      <c r="T1343" s="179"/>
      <c r="U1343" s="179"/>
      <c r="V1343" s="179"/>
      <c r="W1343" s="179"/>
      <c r="X1343" s="179"/>
      <c r="Y1343" s="179"/>
      <c r="Z1343" s="179"/>
      <c r="AA1343" s="222"/>
      <c r="AB1343" s="222"/>
      <c r="AC1343" s="222"/>
      <c r="AD1343" s="179"/>
      <c r="AE1343" s="179"/>
      <c r="AF1343" s="179"/>
      <c r="AG1343" s="179"/>
      <c r="AH1343" s="179"/>
      <c r="AI1343" s="179"/>
      <c r="AJ1343" s="179"/>
    </row>
    <row r="1344" spans="2:36" x14ac:dyDescent="0.3">
      <c r="B1344" s="224">
        <v>142100</v>
      </c>
      <c r="C1344" s="209">
        <v>49709</v>
      </c>
      <c r="D1344" s="206">
        <f t="shared" si="113"/>
        <v>0.34981703026038002</v>
      </c>
      <c r="E1344" s="208">
        <f t="shared" si="114"/>
        <v>0.42</v>
      </c>
      <c r="F1344" s="207">
        <v>2733.99</v>
      </c>
      <c r="G1344" s="207">
        <v>3976.72</v>
      </c>
      <c r="H1344" s="207">
        <v>4473.8100000000004</v>
      </c>
      <c r="I1344" s="214">
        <v>39736</v>
      </c>
      <c r="J1344" s="211">
        <f t="shared" si="115"/>
        <v>0.27963406052076001</v>
      </c>
      <c r="K1344" s="212">
        <f t="shared" si="116"/>
        <v>0.42</v>
      </c>
      <c r="L1344" s="214">
        <v>553.35</v>
      </c>
      <c r="M1344" s="213">
        <v>3178.88</v>
      </c>
      <c r="N1344" s="213">
        <v>3576.24</v>
      </c>
      <c r="O1344" s="242">
        <f t="shared" si="112"/>
        <v>0.48089999999995597</v>
      </c>
      <c r="P1344" s="242"/>
      <c r="Q1344" s="179"/>
      <c r="R1344" s="179"/>
      <c r="S1344" s="179"/>
      <c r="T1344" s="179"/>
      <c r="U1344" s="179"/>
      <c r="V1344" s="179"/>
      <c r="W1344" s="179"/>
      <c r="X1344" s="179"/>
      <c r="Y1344" s="179"/>
      <c r="Z1344" s="179"/>
      <c r="AA1344" s="222"/>
      <c r="AB1344" s="222"/>
      <c r="AC1344" s="222"/>
      <c r="AD1344" s="179"/>
      <c r="AE1344" s="179"/>
      <c r="AF1344" s="179"/>
      <c r="AG1344" s="179"/>
      <c r="AH1344" s="179"/>
      <c r="AI1344" s="179"/>
      <c r="AJ1344" s="179"/>
    </row>
    <row r="1345" spans="2:36" x14ac:dyDescent="0.3">
      <c r="B1345" s="224">
        <v>142200</v>
      </c>
      <c r="C1345" s="209">
        <v>49751</v>
      </c>
      <c r="D1345" s="206">
        <f t="shared" si="113"/>
        <v>0.34986638537271447</v>
      </c>
      <c r="E1345" s="208">
        <f t="shared" si="114"/>
        <v>0.42</v>
      </c>
      <c r="F1345" s="207">
        <v>2736.3</v>
      </c>
      <c r="G1345" s="207">
        <v>3980.08</v>
      </c>
      <c r="H1345" s="207">
        <v>4477.59</v>
      </c>
      <c r="I1345" s="214">
        <v>39778</v>
      </c>
      <c r="J1345" s="211">
        <f t="shared" si="115"/>
        <v>0.27973277074542896</v>
      </c>
      <c r="K1345" s="212">
        <f t="shared" si="116"/>
        <v>0.42</v>
      </c>
      <c r="L1345" s="214">
        <v>558.35</v>
      </c>
      <c r="M1345" s="213">
        <v>3182.24</v>
      </c>
      <c r="N1345" s="213">
        <v>3580.02</v>
      </c>
      <c r="O1345" s="242">
        <f t="shared" si="112"/>
        <v>0.48089999999999233</v>
      </c>
      <c r="P1345" s="242"/>
      <c r="Q1345" s="179"/>
      <c r="R1345" s="179"/>
      <c r="S1345" s="179"/>
      <c r="T1345" s="179"/>
      <c r="U1345" s="179"/>
      <c r="V1345" s="179"/>
      <c r="W1345" s="179"/>
      <c r="X1345" s="179"/>
      <c r="Y1345" s="179"/>
      <c r="Z1345" s="179"/>
      <c r="AA1345" s="222"/>
      <c r="AB1345" s="222"/>
      <c r="AC1345" s="222"/>
      <c r="AD1345" s="179"/>
      <c r="AE1345" s="179"/>
      <c r="AF1345" s="179"/>
      <c r="AG1345" s="179"/>
      <c r="AH1345" s="179"/>
      <c r="AI1345" s="179"/>
      <c r="AJ1345" s="179"/>
    </row>
    <row r="1346" spans="2:36" x14ac:dyDescent="0.3">
      <c r="B1346" s="224">
        <v>142300</v>
      </c>
      <c r="C1346" s="209">
        <v>49793</v>
      </c>
      <c r="D1346" s="206">
        <f t="shared" si="113"/>
        <v>0.34991567111735772</v>
      </c>
      <c r="E1346" s="208">
        <f t="shared" si="114"/>
        <v>0.42</v>
      </c>
      <c r="F1346" s="207">
        <v>2738.61</v>
      </c>
      <c r="G1346" s="207">
        <v>3983.44</v>
      </c>
      <c r="H1346" s="207">
        <v>4481.37</v>
      </c>
      <c r="I1346" s="214">
        <v>39820</v>
      </c>
      <c r="J1346" s="211">
        <f t="shared" si="115"/>
        <v>0.2798313422347154</v>
      </c>
      <c r="K1346" s="212">
        <f t="shared" si="116"/>
        <v>0.42</v>
      </c>
      <c r="L1346" s="214">
        <v>563.35</v>
      </c>
      <c r="M1346" s="213">
        <v>3185.6</v>
      </c>
      <c r="N1346" s="213">
        <v>3583.8</v>
      </c>
      <c r="O1346" s="242">
        <f t="shared" si="112"/>
        <v>0.48090000000002875</v>
      </c>
      <c r="P1346" s="242"/>
      <c r="Q1346" s="179"/>
      <c r="R1346" s="179"/>
      <c r="S1346" s="179"/>
      <c r="T1346" s="179"/>
      <c r="U1346" s="179"/>
      <c r="V1346" s="179"/>
      <c r="W1346" s="179"/>
      <c r="X1346" s="179"/>
      <c r="Y1346" s="179"/>
      <c r="Z1346" s="179"/>
      <c r="AA1346" s="222"/>
      <c r="AB1346" s="222"/>
      <c r="AC1346" s="222"/>
      <c r="AD1346" s="179"/>
      <c r="AE1346" s="179"/>
      <c r="AF1346" s="179"/>
      <c r="AG1346" s="179"/>
      <c r="AH1346" s="179"/>
      <c r="AI1346" s="179"/>
      <c r="AJ1346" s="179"/>
    </row>
    <row r="1347" spans="2:36" x14ac:dyDescent="0.3">
      <c r="B1347" s="224">
        <v>142400</v>
      </c>
      <c r="C1347" s="209">
        <v>49835</v>
      </c>
      <c r="D1347" s="206">
        <f t="shared" si="113"/>
        <v>0.34996488764044942</v>
      </c>
      <c r="E1347" s="208">
        <f t="shared" si="114"/>
        <v>0.42</v>
      </c>
      <c r="F1347" s="207">
        <v>2740.92</v>
      </c>
      <c r="G1347" s="207">
        <v>3986.8</v>
      </c>
      <c r="H1347" s="207">
        <v>4485.1499999999996</v>
      </c>
      <c r="I1347" s="214">
        <v>39862</v>
      </c>
      <c r="J1347" s="211">
        <f t="shared" si="115"/>
        <v>0.27992977528089885</v>
      </c>
      <c r="K1347" s="212">
        <f t="shared" si="116"/>
        <v>0.42</v>
      </c>
      <c r="L1347" s="214">
        <v>568.34</v>
      </c>
      <c r="M1347" s="213">
        <v>3188.96</v>
      </c>
      <c r="N1347" s="213">
        <v>3587.58</v>
      </c>
      <c r="O1347" s="242">
        <f t="shared" si="112"/>
        <v>0.48089999999999233</v>
      </c>
      <c r="P1347" s="242"/>
      <c r="Q1347" s="179"/>
      <c r="R1347" s="179"/>
      <c r="S1347" s="179"/>
      <c r="T1347" s="179"/>
      <c r="U1347" s="179"/>
      <c r="V1347" s="179"/>
      <c r="W1347" s="179"/>
      <c r="X1347" s="179"/>
      <c r="Y1347" s="179"/>
      <c r="Z1347" s="179"/>
      <c r="AA1347" s="222"/>
      <c r="AB1347" s="222"/>
      <c r="AC1347" s="222"/>
      <c r="AD1347" s="179"/>
      <c r="AE1347" s="179"/>
      <c r="AF1347" s="179"/>
      <c r="AG1347" s="179"/>
      <c r="AH1347" s="179"/>
      <c r="AI1347" s="179"/>
      <c r="AJ1347" s="179"/>
    </row>
    <row r="1348" spans="2:36" x14ac:dyDescent="0.3">
      <c r="B1348" s="224">
        <v>142500</v>
      </c>
      <c r="C1348" s="209">
        <v>49877</v>
      </c>
      <c r="D1348" s="206">
        <f t="shared" si="113"/>
        <v>0.35001403508771928</v>
      </c>
      <c r="E1348" s="208">
        <f t="shared" si="114"/>
        <v>0.42</v>
      </c>
      <c r="F1348" s="207">
        <v>2743.23</v>
      </c>
      <c r="G1348" s="207">
        <v>3990.16</v>
      </c>
      <c r="H1348" s="207">
        <v>4488.93</v>
      </c>
      <c r="I1348" s="214">
        <v>39904</v>
      </c>
      <c r="J1348" s="211">
        <f t="shared" si="115"/>
        <v>0.28002807017543857</v>
      </c>
      <c r="K1348" s="212">
        <f t="shared" si="116"/>
        <v>0.42</v>
      </c>
      <c r="L1348" s="214">
        <v>573.34</v>
      </c>
      <c r="M1348" s="213">
        <v>3192.32</v>
      </c>
      <c r="N1348" s="213">
        <v>3591.36</v>
      </c>
      <c r="O1348" s="242">
        <f t="shared" si="112"/>
        <v>0.48090000000003785</v>
      </c>
      <c r="P1348" s="242"/>
      <c r="Q1348" s="179"/>
      <c r="R1348" s="179"/>
      <c r="S1348" s="179"/>
      <c r="T1348" s="179"/>
      <c r="U1348" s="179"/>
      <c r="V1348" s="179"/>
      <c r="W1348" s="179"/>
      <c r="X1348" s="179"/>
      <c r="Y1348" s="179"/>
      <c r="Z1348" s="179"/>
      <c r="AA1348" s="222"/>
      <c r="AB1348" s="222"/>
      <c r="AC1348" s="222"/>
      <c r="AD1348" s="179"/>
      <c r="AE1348" s="179"/>
      <c r="AF1348" s="179"/>
      <c r="AG1348" s="179"/>
      <c r="AH1348" s="179"/>
      <c r="AI1348" s="179"/>
      <c r="AJ1348" s="179"/>
    </row>
    <row r="1349" spans="2:36" x14ac:dyDescent="0.3">
      <c r="B1349" s="224">
        <v>142600</v>
      </c>
      <c r="C1349" s="209">
        <v>49919</v>
      </c>
      <c r="D1349" s="206">
        <f t="shared" si="113"/>
        <v>0.35006311360448805</v>
      </c>
      <c r="E1349" s="208">
        <f t="shared" si="114"/>
        <v>0.42</v>
      </c>
      <c r="F1349" s="207">
        <v>2745.54</v>
      </c>
      <c r="G1349" s="207">
        <v>3993.52</v>
      </c>
      <c r="H1349" s="207">
        <v>4492.71</v>
      </c>
      <c r="I1349" s="214">
        <v>39946</v>
      </c>
      <c r="J1349" s="211">
        <f t="shared" si="115"/>
        <v>0.28012622720897618</v>
      </c>
      <c r="K1349" s="212">
        <f t="shared" si="116"/>
        <v>0.42</v>
      </c>
      <c r="L1349" s="214">
        <v>578.34</v>
      </c>
      <c r="M1349" s="213">
        <v>3195.68</v>
      </c>
      <c r="N1349" s="213">
        <v>3595.14</v>
      </c>
      <c r="O1349" s="242">
        <f t="shared" ref="O1349:O1412" si="117">(C1349+F1349+H1349-C1348-F1348-H1348)/100</f>
        <v>0.48090000000000144</v>
      </c>
      <c r="P1349" s="242"/>
      <c r="Q1349" s="179"/>
      <c r="R1349" s="179"/>
      <c r="S1349" s="179"/>
      <c r="T1349" s="179"/>
      <c r="U1349" s="179"/>
      <c r="V1349" s="179"/>
      <c r="W1349" s="179"/>
      <c r="X1349" s="179"/>
      <c r="Y1349" s="179"/>
      <c r="Z1349" s="179"/>
      <c r="AA1349" s="222"/>
      <c r="AB1349" s="222"/>
      <c r="AC1349" s="222"/>
      <c r="AD1349" s="179"/>
      <c r="AE1349" s="179"/>
      <c r="AF1349" s="179"/>
      <c r="AG1349" s="179"/>
      <c r="AH1349" s="179"/>
      <c r="AI1349" s="179"/>
      <c r="AJ1349" s="179"/>
    </row>
    <row r="1350" spans="2:36" x14ac:dyDescent="0.3">
      <c r="B1350" s="224">
        <v>142700</v>
      </c>
      <c r="C1350" s="209">
        <v>49961</v>
      </c>
      <c r="D1350" s="206">
        <f t="shared" si="113"/>
        <v>0.35011212333566921</v>
      </c>
      <c r="E1350" s="208">
        <f t="shared" si="114"/>
        <v>0.42</v>
      </c>
      <c r="F1350" s="207">
        <v>2747.85</v>
      </c>
      <c r="G1350" s="207">
        <v>3996.88</v>
      </c>
      <c r="H1350" s="207">
        <v>4496.49</v>
      </c>
      <c r="I1350" s="214">
        <v>39988</v>
      </c>
      <c r="J1350" s="211">
        <f t="shared" si="115"/>
        <v>0.28022424667133849</v>
      </c>
      <c r="K1350" s="212">
        <f t="shared" si="116"/>
        <v>0.42</v>
      </c>
      <c r="L1350" s="214">
        <v>583.34</v>
      </c>
      <c r="M1350" s="213">
        <v>3199.04</v>
      </c>
      <c r="N1350" s="213">
        <v>3598.92</v>
      </c>
      <c r="O1350" s="242">
        <f t="shared" si="117"/>
        <v>0.48089999999996508</v>
      </c>
      <c r="P1350" s="242"/>
      <c r="Q1350" s="179"/>
      <c r="R1350" s="179"/>
      <c r="S1350" s="179"/>
      <c r="T1350" s="179"/>
      <c r="U1350" s="179"/>
      <c r="V1350" s="179"/>
      <c r="W1350" s="179"/>
      <c r="X1350" s="179"/>
      <c r="Y1350" s="179"/>
      <c r="Z1350" s="179"/>
      <c r="AA1350" s="222"/>
      <c r="AB1350" s="222"/>
      <c r="AC1350" s="222"/>
      <c r="AD1350" s="179"/>
      <c r="AE1350" s="179"/>
      <c r="AF1350" s="179"/>
      <c r="AG1350" s="179"/>
      <c r="AH1350" s="179"/>
      <c r="AI1350" s="179"/>
      <c r="AJ1350" s="179"/>
    </row>
    <row r="1351" spans="2:36" x14ac:dyDescent="0.3">
      <c r="B1351" s="224">
        <v>142800</v>
      </c>
      <c r="C1351" s="209">
        <v>50003</v>
      </c>
      <c r="D1351" s="206">
        <f t="shared" si="113"/>
        <v>0.35016106442577033</v>
      </c>
      <c r="E1351" s="208">
        <f t="shared" si="114"/>
        <v>0.42</v>
      </c>
      <c r="F1351" s="207">
        <v>2750.16</v>
      </c>
      <c r="G1351" s="207">
        <v>4000.24</v>
      </c>
      <c r="H1351" s="207">
        <v>4500.2700000000004</v>
      </c>
      <c r="I1351" s="214">
        <v>40030</v>
      </c>
      <c r="J1351" s="211">
        <f t="shared" si="115"/>
        <v>0.28032212885154062</v>
      </c>
      <c r="K1351" s="212">
        <f t="shared" si="116"/>
        <v>0.42</v>
      </c>
      <c r="L1351" s="214">
        <v>588.34</v>
      </c>
      <c r="M1351" s="213">
        <v>3202.4</v>
      </c>
      <c r="N1351" s="213">
        <v>3602.7</v>
      </c>
      <c r="O1351" s="242">
        <f t="shared" si="117"/>
        <v>0.48090000000007421</v>
      </c>
      <c r="P1351" s="242"/>
      <c r="Q1351" s="179"/>
      <c r="R1351" s="179"/>
      <c r="S1351" s="179"/>
      <c r="T1351" s="179"/>
      <c r="U1351" s="179"/>
      <c r="V1351" s="179"/>
      <c r="W1351" s="179"/>
      <c r="X1351" s="179"/>
      <c r="Y1351" s="179"/>
      <c r="Z1351" s="179"/>
      <c r="AA1351" s="222"/>
      <c r="AB1351" s="222"/>
      <c r="AC1351" s="222"/>
      <c r="AD1351" s="179"/>
      <c r="AE1351" s="179"/>
      <c r="AF1351" s="179"/>
      <c r="AG1351" s="179"/>
      <c r="AH1351" s="179"/>
      <c r="AI1351" s="179"/>
      <c r="AJ1351" s="179"/>
    </row>
    <row r="1352" spans="2:36" x14ac:dyDescent="0.3">
      <c r="B1352" s="224">
        <v>142900</v>
      </c>
      <c r="C1352" s="209">
        <v>50045</v>
      </c>
      <c r="D1352" s="206">
        <f t="shared" si="113"/>
        <v>0.35020993701889436</v>
      </c>
      <c r="E1352" s="208">
        <f t="shared" si="114"/>
        <v>0.42</v>
      </c>
      <c r="F1352" s="207">
        <v>2752.47</v>
      </c>
      <c r="G1352" s="207">
        <v>4003.6</v>
      </c>
      <c r="H1352" s="207">
        <v>4504.05</v>
      </c>
      <c r="I1352" s="214">
        <v>40072</v>
      </c>
      <c r="J1352" s="211">
        <f t="shared" si="115"/>
        <v>0.28041987403778867</v>
      </c>
      <c r="K1352" s="212">
        <f t="shared" si="116"/>
        <v>0.42</v>
      </c>
      <c r="L1352" s="214">
        <v>593.33000000000004</v>
      </c>
      <c r="M1352" s="213">
        <v>3205.76</v>
      </c>
      <c r="N1352" s="213">
        <v>3606.48</v>
      </c>
      <c r="O1352" s="242">
        <f t="shared" si="117"/>
        <v>0.48090000000003785</v>
      </c>
      <c r="P1352" s="242"/>
      <c r="Q1352" s="179"/>
      <c r="R1352" s="179"/>
      <c r="S1352" s="179"/>
      <c r="T1352" s="179"/>
      <c r="U1352" s="179"/>
      <c r="V1352" s="179"/>
      <c r="W1352" s="179"/>
      <c r="X1352" s="179"/>
      <c r="Y1352" s="179"/>
      <c r="Z1352" s="179"/>
      <c r="AA1352" s="222"/>
      <c r="AB1352" s="222"/>
      <c r="AC1352" s="222"/>
      <c r="AD1352" s="179"/>
      <c r="AE1352" s="179"/>
      <c r="AF1352" s="179"/>
      <c r="AG1352" s="179"/>
      <c r="AH1352" s="179"/>
      <c r="AI1352" s="179"/>
      <c r="AJ1352" s="179"/>
    </row>
    <row r="1353" spans="2:36" x14ac:dyDescent="0.3">
      <c r="B1353" s="224">
        <v>143000</v>
      </c>
      <c r="C1353" s="209">
        <v>50087</v>
      </c>
      <c r="D1353" s="206">
        <f t="shared" si="113"/>
        <v>0.35025874125874124</v>
      </c>
      <c r="E1353" s="208">
        <f t="shared" si="114"/>
        <v>0.42</v>
      </c>
      <c r="F1353" s="207">
        <v>2754.78</v>
      </c>
      <c r="G1353" s="207">
        <v>4006.96</v>
      </c>
      <c r="H1353" s="207">
        <v>4507.83</v>
      </c>
      <c r="I1353" s="214">
        <v>40114</v>
      </c>
      <c r="J1353" s="211">
        <f t="shared" si="115"/>
        <v>0.28051748251748254</v>
      </c>
      <c r="K1353" s="212">
        <f t="shared" si="116"/>
        <v>0.42</v>
      </c>
      <c r="L1353" s="214">
        <v>598.33000000000004</v>
      </c>
      <c r="M1353" s="213">
        <v>3209.12</v>
      </c>
      <c r="N1353" s="213">
        <v>3610.26</v>
      </c>
      <c r="O1353" s="242">
        <f t="shared" si="117"/>
        <v>0.48090000000001054</v>
      </c>
      <c r="P1353" s="242"/>
      <c r="Q1353" s="179"/>
      <c r="R1353" s="179"/>
      <c r="S1353" s="179"/>
      <c r="T1353" s="179"/>
      <c r="U1353" s="179"/>
      <c r="V1353" s="179"/>
      <c r="W1353" s="179"/>
      <c r="X1353" s="179"/>
      <c r="Y1353" s="179"/>
      <c r="Z1353" s="179"/>
      <c r="AA1353" s="222"/>
      <c r="AB1353" s="222"/>
      <c r="AC1353" s="222"/>
      <c r="AD1353" s="179"/>
      <c r="AE1353" s="179"/>
      <c r="AF1353" s="179"/>
      <c r="AG1353" s="179"/>
      <c r="AH1353" s="179"/>
      <c r="AI1353" s="179"/>
      <c r="AJ1353" s="179"/>
    </row>
    <row r="1354" spans="2:36" x14ac:dyDescent="0.3">
      <c r="B1354" s="224">
        <v>143100</v>
      </c>
      <c r="C1354" s="209">
        <v>50129</v>
      </c>
      <c r="D1354" s="206">
        <f t="shared" si="113"/>
        <v>0.35030747728860934</v>
      </c>
      <c r="E1354" s="208">
        <f t="shared" si="114"/>
        <v>0.42</v>
      </c>
      <c r="F1354" s="207">
        <v>2757.09</v>
      </c>
      <c r="G1354" s="207">
        <v>4010.32</v>
      </c>
      <c r="H1354" s="207">
        <v>4511.6099999999997</v>
      </c>
      <c r="I1354" s="214">
        <v>40156</v>
      </c>
      <c r="J1354" s="211">
        <f t="shared" si="115"/>
        <v>0.28061495457721874</v>
      </c>
      <c r="K1354" s="212">
        <f t="shared" si="116"/>
        <v>0.42</v>
      </c>
      <c r="L1354" s="214">
        <v>603.33000000000004</v>
      </c>
      <c r="M1354" s="213">
        <v>3212.48</v>
      </c>
      <c r="N1354" s="213">
        <v>3614.04</v>
      </c>
      <c r="O1354" s="242">
        <f t="shared" si="117"/>
        <v>0.48089999999996508</v>
      </c>
      <c r="P1354" s="242"/>
      <c r="Q1354" s="179"/>
      <c r="R1354" s="179"/>
      <c r="S1354" s="179"/>
      <c r="T1354" s="179"/>
      <c r="U1354" s="179"/>
      <c r="V1354" s="179"/>
      <c r="W1354" s="179"/>
      <c r="X1354" s="179"/>
      <c r="Y1354" s="179"/>
      <c r="Z1354" s="179"/>
      <c r="AA1354" s="222"/>
      <c r="AB1354" s="222"/>
      <c r="AC1354" s="222"/>
      <c r="AD1354" s="179"/>
      <c r="AE1354" s="179"/>
      <c r="AF1354" s="179"/>
      <c r="AG1354" s="179"/>
      <c r="AH1354" s="179"/>
      <c r="AI1354" s="179"/>
      <c r="AJ1354" s="179"/>
    </row>
    <row r="1355" spans="2:36" x14ac:dyDescent="0.3">
      <c r="B1355" s="224">
        <v>143200</v>
      </c>
      <c r="C1355" s="209">
        <v>50171</v>
      </c>
      <c r="D1355" s="206">
        <f t="shared" si="113"/>
        <v>0.35035614525139663</v>
      </c>
      <c r="E1355" s="208">
        <f t="shared" si="114"/>
        <v>0.42</v>
      </c>
      <c r="F1355" s="207">
        <v>2759.4</v>
      </c>
      <c r="G1355" s="207">
        <v>4013.68</v>
      </c>
      <c r="H1355" s="207">
        <v>4515.3900000000003</v>
      </c>
      <c r="I1355" s="214">
        <v>40198</v>
      </c>
      <c r="J1355" s="211">
        <f t="shared" si="115"/>
        <v>0.28071229050279328</v>
      </c>
      <c r="K1355" s="212">
        <f t="shared" si="116"/>
        <v>0.42</v>
      </c>
      <c r="L1355" s="214">
        <v>608.33000000000004</v>
      </c>
      <c r="M1355" s="213">
        <v>3215.84</v>
      </c>
      <c r="N1355" s="213">
        <v>3617.82</v>
      </c>
      <c r="O1355" s="242">
        <f t="shared" si="117"/>
        <v>0.48090000000001054</v>
      </c>
      <c r="P1355" s="242"/>
      <c r="Q1355" s="179"/>
      <c r="R1355" s="179"/>
      <c r="S1355" s="179"/>
      <c r="T1355" s="179"/>
      <c r="U1355" s="179"/>
      <c r="V1355" s="179"/>
      <c r="W1355" s="179"/>
      <c r="X1355" s="179"/>
      <c r="Y1355" s="179"/>
      <c r="Z1355" s="179"/>
      <c r="AA1355" s="222"/>
      <c r="AB1355" s="222"/>
      <c r="AC1355" s="222"/>
      <c r="AD1355" s="179"/>
      <c r="AE1355" s="179"/>
      <c r="AF1355" s="179"/>
      <c r="AG1355" s="179"/>
      <c r="AH1355" s="179"/>
      <c r="AI1355" s="179"/>
      <c r="AJ1355" s="179"/>
    </row>
    <row r="1356" spans="2:36" x14ac:dyDescent="0.3">
      <c r="B1356" s="224">
        <v>143300</v>
      </c>
      <c r="C1356" s="209">
        <v>50213</v>
      </c>
      <c r="D1356" s="206">
        <f t="shared" si="113"/>
        <v>0.35040474528960225</v>
      </c>
      <c r="E1356" s="208">
        <f t="shared" si="114"/>
        <v>0.42</v>
      </c>
      <c r="F1356" s="207">
        <v>2761.71</v>
      </c>
      <c r="G1356" s="207">
        <v>4017.04</v>
      </c>
      <c r="H1356" s="207">
        <v>4519.17</v>
      </c>
      <c r="I1356" s="214">
        <v>40240</v>
      </c>
      <c r="J1356" s="211">
        <f t="shared" si="115"/>
        <v>0.28080949057920446</v>
      </c>
      <c r="K1356" s="212">
        <f t="shared" si="116"/>
        <v>0.42</v>
      </c>
      <c r="L1356" s="214">
        <v>613.33000000000004</v>
      </c>
      <c r="M1356" s="213">
        <v>3219.2</v>
      </c>
      <c r="N1356" s="213">
        <v>3621.6</v>
      </c>
      <c r="O1356" s="242">
        <f t="shared" si="117"/>
        <v>0.48089999999997418</v>
      </c>
      <c r="P1356" s="242"/>
      <c r="Q1356" s="179"/>
      <c r="R1356" s="179"/>
      <c r="S1356" s="179"/>
      <c r="T1356" s="179"/>
      <c r="U1356" s="179"/>
      <c r="V1356" s="179"/>
      <c r="W1356" s="179"/>
      <c r="X1356" s="179"/>
      <c r="Y1356" s="179"/>
      <c r="Z1356" s="179"/>
      <c r="AA1356" s="222"/>
      <c r="AB1356" s="222"/>
      <c r="AC1356" s="222"/>
      <c r="AD1356" s="179"/>
      <c r="AE1356" s="179"/>
      <c r="AF1356" s="179"/>
      <c r="AG1356" s="179"/>
      <c r="AH1356" s="179"/>
      <c r="AI1356" s="179"/>
      <c r="AJ1356" s="179"/>
    </row>
    <row r="1357" spans="2:36" x14ac:dyDescent="0.3">
      <c r="B1357" s="224">
        <v>143400</v>
      </c>
      <c r="C1357" s="209">
        <v>50255</v>
      </c>
      <c r="D1357" s="206">
        <f t="shared" si="113"/>
        <v>0.35045327754532773</v>
      </c>
      <c r="E1357" s="208">
        <f t="shared" si="114"/>
        <v>0.42</v>
      </c>
      <c r="F1357" s="207">
        <v>2764.02</v>
      </c>
      <c r="G1357" s="207">
        <v>4020.4</v>
      </c>
      <c r="H1357" s="207">
        <v>4522.95</v>
      </c>
      <c r="I1357" s="214">
        <v>40282</v>
      </c>
      <c r="J1357" s="211">
        <f t="shared" si="115"/>
        <v>0.28090655509065549</v>
      </c>
      <c r="K1357" s="212">
        <f t="shared" si="116"/>
        <v>0.42</v>
      </c>
      <c r="L1357" s="214">
        <v>618.32000000000005</v>
      </c>
      <c r="M1357" s="213">
        <v>3222.56</v>
      </c>
      <c r="N1357" s="213">
        <v>3625.38</v>
      </c>
      <c r="O1357" s="242">
        <f t="shared" si="117"/>
        <v>0.48089999999993777</v>
      </c>
      <c r="P1357" s="242"/>
      <c r="Q1357" s="179"/>
      <c r="R1357" s="179"/>
      <c r="S1357" s="179"/>
      <c r="T1357" s="179"/>
      <c r="U1357" s="179"/>
      <c r="V1357" s="179"/>
      <c r="W1357" s="179"/>
      <c r="X1357" s="179"/>
      <c r="Y1357" s="179"/>
      <c r="Z1357" s="179"/>
      <c r="AA1357" s="222"/>
      <c r="AB1357" s="222"/>
      <c r="AC1357" s="222"/>
      <c r="AD1357" s="179"/>
      <c r="AE1357" s="179"/>
      <c r="AF1357" s="179"/>
      <c r="AG1357" s="179"/>
      <c r="AH1357" s="179"/>
      <c r="AI1357" s="179"/>
      <c r="AJ1357" s="179"/>
    </row>
    <row r="1358" spans="2:36" x14ac:dyDescent="0.3">
      <c r="B1358" s="224">
        <v>143500</v>
      </c>
      <c r="C1358" s="209">
        <v>50297</v>
      </c>
      <c r="D1358" s="206">
        <f t="shared" si="113"/>
        <v>0.35050174216027874</v>
      </c>
      <c r="E1358" s="208">
        <f t="shared" si="114"/>
        <v>0.42</v>
      </c>
      <c r="F1358" s="207">
        <v>2766.33</v>
      </c>
      <c r="G1358" s="207">
        <v>4023.76</v>
      </c>
      <c r="H1358" s="207">
        <v>4526.7299999999996</v>
      </c>
      <c r="I1358" s="214">
        <v>40324</v>
      </c>
      <c r="J1358" s="211">
        <f t="shared" si="115"/>
        <v>0.2810034843205575</v>
      </c>
      <c r="K1358" s="212">
        <f t="shared" si="116"/>
        <v>0.42</v>
      </c>
      <c r="L1358" s="214">
        <v>623.32000000000005</v>
      </c>
      <c r="M1358" s="213">
        <v>3225.92</v>
      </c>
      <c r="N1358" s="213">
        <v>3629.16</v>
      </c>
      <c r="O1358" s="242">
        <f t="shared" si="117"/>
        <v>0.48089999999997418</v>
      </c>
      <c r="P1358" s="242"/>
      <c r="Q1358" s="179"/>
      <c r="R1358" s="179"/>
      <c r="S1358" s="179"/>
      <c r="T1358" s="179"/>
      <c r="U1358" s="179"/>
      <c r="V1358" s="179"/>
      <c r="W1358" s="179"/>
      <c r="X1358" s="179"/>
      <c r="Y1358" s="179"/>
      <c r="Z1358" s="179"/>
      <c r="AA1358" s="222"/>
      <c r="AB1358" s="222"/>
      <c r="AC1358" s="222"/>
      <c r="AD1358" s="179"/>
      <c r="AE1358" s="179"/>
      <c r="AF1358" s="179"/>
      <c r="AG1358" s="179"/>
      <c r="AH1358" s="179"/>
      <c r="AI1358" s="179"/>
      <c r="AJ1358" s="179"/>
    </row>
    <row r="1359" spans="2:36" x14ac:dyDescent="0.3">
      <c r="B1359" s="224">
        <v>143600</v>
      </c>
      <c r="C1359" s="209">
        <v>50339</v>
      </c>
      <c r="D1359" s="206">
        <f t="shared" si="113"/>
        <v>0.350550139275766</v>
      </c>
      <c r="E1359" s="208">
        <f t="shared" si="114"/>
        <v>0.42</v>
      </c>
      <c r="F1359" s="207">
        <v>2768.64</v>
      </c>
      <c r="G1359" s="207">
        <v>4027.12</v>
      </c>
      <c r="H1359" s="207">
        <v>4530.51</v>
      </c>
      <c r="I1359" s="214">
        <v>40366</v>
      </c>
      <c r="J1359" s="211">
        <f t="shared" si="115"/>
        <v>0.28110027855153202</v>
      </c>
      <c r="K1359" s="212">
        <f t="shared" si="116"/>
        <v>0.42</v>
      </c>
      <c r="L1359" s="214">
        <v>628.32000000000005</v>
      </c>
      <c r="M1359" s="213">
        <v>3229.28</v>
      </c>
      <c r="N1359" s="213">
        <v>3632.94</v>
      </c>
      <c r="O1359" s="242">
        <f t="shared" si="117"/>
        <v>0.48090000000001965</v>
      </c>
      <c r="P1359" s="242"/>
      <c r="Q1359" s="179"/>
      <c r="R1359" s="179"/>
      <c r="S1359" s="179"/>
      <c r="T1359" s="179"/>
      <c r="U1359" s="179"/>
      <c r="V1359" s="179"/>
      <c r="W1359" s="179"/>
      <c r="X1359" s="179"/>
      <c r="Y1359" s="179"/>
      <c r="Z1359" s="179"/>
      <c r="AA1359" s="222"/>
      <c r="AB1359" s="222"/>
      <c r="AC1359" s="222"/>
      <c r="AD1359" s="179"/>
      <c r="AE1359" s="179"/>
      <c r="AF1359" s="179"/>
      <c r="AG1359" s="179"/>
      <c r="AH1359" s="179"/>
      <c r="AI1359" s="179"/>
      <c r="AJ1359" s="179"/>
    </row>
    <row r="1360" spans="2:36" x14ac:dyDescent="0.3">
      <c r="B1360" s="224">
        <v>143700</v>
      </c>
      <c r="C1360" s="209">
        <v>50381</v>
      </c>
      <c r="D1360" s="206">
        <f t="shared" si="113"/>
        <v>0.35059846903270703</v>
      </c>
      <c r="E1360" s="208">
        <f t="shared" si="114"/>
        <v>0.42</v>
      </c>
      <c r="F1360" s="207">
        <v>2770.95</v>
      </c>
      <c r="G1360" s="207">
        <v>4030.48</v>
      </c>
      <c r="H1360" s="207">
        <v>4534.29</v>
      </c>
      <c r="I1360" s="214">
        <v>40408</v>
      </c>
      <c r="J1360" s="211">
        <f t="shared" si="115"/>
        <v>0.28119693806541407</v>
      </c>
      <c r="K1360" s="212">
        <f t="shared" si="116"/>
        <v>0.42</v>
      </c>
      <c r="L1360" s="214">
        <v>633.32000000000005</v>
      </c>
      <c r="M1360" s="213">
        <v>3232.64</v>
      </c>
      <c r="N1360" s="213">
        <v>3636.72</v>
      </c>
      <c r="O1360" s="242">
        <f t="shared" si="117"/>
        <v>0.48089999999998329</v>
      </c>
      <c r="P1360" s="242"/>
      <c r="Q1360" s="179"/>
      <c r="R1360" s="179"/>
      <c r="S1360" s="179"/>
      <c r="T1360" s="179"/>
      <c r="U1360" s="179"/>
      <c r="V1360" s="179"/>
      <c r="W1360" s="179"/>
      <c r="X1360" s="179"/>
      <c r="Y1360" s="179"/>
      <c r="Z1360" s="179"/>
      <c r="AA1360" s="222"/>
      <c r="AB1360" s="222"/>
      <c r="AC1360" s="222"/>
      <c r="AD1360" s="179"/>
      <c r="AE1360" s="179"/>
      <c r="AF1360" s="179"/>
      <c r="AG1360" s="179"/>
      <c r="AH1360" s="179"/>
      <c r="AI1360" s="179"/>
      <c r="AJ1360" s="179"/>
    </row>
    <row r="1361" spans="2:36" x14ac:dyDescent="0.3">
      <c r="B1361" s="224">
        <v>143800</v>
      </c>
      <c r="C1361" s="209">
        <v>50423</v>
      </c>
      <c r="D1361" s="206">
        <f t="shared" si="113"/>
        <v>0.35064673157162723</v>
      </c>
      <c r="E1361" s="208">
        <f t="shared" si="114"/>
        <v>0.42</v>
      </c>
      <c r="F1361" s="207">
        <v>2773.26</v>
      </c>
      <c r="G1361" s="207">
        <v>4033.84</v>
      </c>
      <c r="H1361" s="207">
        <v>4538.07</v>
      </c>
      <c r="I1361" s="214">
        <v>40450</v>
      </c>
      <c r="J1361" s="211">
        <f t="shared" si="115"/>
        <v>0.28129346314325454</v>
      </c>
      <c r="K1361" s="212">
        <f t="shared" si="116"/>
        <v>0.42</v>
      </c>
      <c r="L1361" s="214">
        <v>638.32000000000005</v>
      </c>
      <c r="M1361" s="213">
        <v>3236</v>
      </c>
      <c r="N1361" s="213">
        <v>3640.5</v>
      </c>
      <c r="O1361" s="242">
        <f t="shared" si="117"/>
        <v>0.48090000000001965</v>
      </c>
      <c r="P1361" s="242"/>
      <c r="Q1361" s="179"/>
      <c r="R1361" s="179"/>
      <c r="S1361" s="179"/>
      <c r="T1361" s="179"/>
      <c r="U1361" s="179"/>
      <c r="V1361" s="179"/>
      <c r="W1361" s="179"/>
      <c r="X1361" s="179"/>
      <c r="Y1361" s="179"/>
      <c r="Z1361" s="179"/>
      <c r="AA1361" s="222"/>
      <c r="AB1361" s="222"/>
      <c r="AC1361" s="222"/>
      <c r="AD1361" s="179"/>
      <c r="AE1361" s="179"/>
      <c r="AF1361" s="179"/>
      <c r="AG1361" s="179"/>
      <c r="AH1361" s="179"/>
      <c r="AI1361" s="179"/>
      <c r="AJ1361" s="179"/>
    </row>
    <row r="1362" spans="2:36" x14ac:dyDescent="0.3">
      <c r="B1362" s="224">
        <v>143900</v>
      </c>
      <c r="C1362" s="209">
        <v>50465</v>
      </c>
      <c r="D1362" s="206">
        <f t="shared" si="113"/>
        <v>0.35069492703266159</v>
      </c>
      <c r="E1362" s="208">
        <f t="shared" si="114"/>
        <v>0.42</v>
      </c>
      <c r="F1362" s="207">
        <v>2775.57</v>
      </c>
      <c r="G1362" s="207">
        <v>4037.2</v>
      </c>
      <c r="H1362" s="207">
        <v>4541.8500000000004</v>
      </c>
      <c r="I1362" s="214">
        <v>40492</v>
      </c>
      <c r="J1362" s="211">
        <f t="shared" si="115"/>
        <v>0.28138985406532313</v>
      </c>
      <c r="K1362" s="212">
        <f t="shared" si="116"/>
        <v>0.42</v>
      </c>
      <c r="L1362" s="214">
        <v>643.30999999999995</v>
      </c>
      <c r="M1362" s="213">
        <v>3239.36</v>
      </c>
      <c r="N1362" s="213">
        <v>3644.28</v>
      </c>
      <c r="O1362" s="242">
        <f t="shared" si="117"/>
        <v>0.48089999999998329</v>
      </c>
      <c r="P1362" s="242"/>
      <c r="Q1362" s="179"/>
      <c r="R1362" s="179"/>
      <c r="S1362" s="179"/>
      <c r="T1362" s="179"/>
      <c r="U1362" s="179"/>
      <c r="V1362" s="179"/>
      <c r="W1362" s="179"/>
      <c r="X1362" s="179"/>
      <c r="Y1362" s="179"/>
      <c r="Z1362" s="179"/>
      <c r="AA1362" s="222"/>
      <c r="AB1362" s="222"/>
      <c r="AC1362" s="222"/>
      <c r="AD1362" s="179"/>
      <c r="AE1362" s="179"/>
      <c r="AF1362" s="179"/>
      <c r="AG1362" s="179"/>
      <c r="AH1362" s="179"/>
      <c r="AI1362" s="179"/>
      <c r="AJ1362" s="179"/>
    </row>
    <row r="1363" spans="2:36" x14ac:dyDescent="0.3">
      <c r="B1363" s="224">
        <v>144000</v>
      </c>
      <c r="C1363" s="209">
        <v>50507</v>
      </c>
      <c r="D1363" s="206">
        <f t="shared" si="113"/>
        <v>0.35074305555555557</v>
      </c>
      <c r="E1363" s="208">
        <f t="shared" si="114"/>
        <v>0.42</v>
      </c>
      <c r="F1363" s="207">
        <v>2777.88</v>
      </c>
      <c r="G1363" s="207">
        <v>4040.56</v>
      </c>
      <c r="H1363" s="207">
        <v>4545.63</v>
      </c>
      <c r="I1363" s="214">
        <v>40534</v>
      </c>
      <c r="J1363" s="211">
        <f t="shared" si="115"/>
        <v>0.2814861111111111</v>
      </c>
      <c r="K1363" s="212">
        <f t="shared" si="116"/>
        <v>0.42</v>
      </c>
      <c r="L1363" s="214">
        <v>648.30999999999995</v>
      </c>
      <c r="M1363" s="213">
        <v>3242.72</v>
      </c>
      <c r="N1363" s="213">
        <v>3648.06</v>
      </c>
      <c r="O1363" s="242">
        <f t="shared" si="117"/>
        <v>0.48089999999994687</v>
      </c>
      <c r="P1363" s="242"/>
      <c r="Q1363" s="179"/>
      <c r="R1363" s="179"/>
      <c r="S1363" s="179"/>
      <c r="T1363" s="179"/>
      <c r="U1363" s="179"/>
      <c r="V1363" s="179"/>
      <c r="W1363" s="179"/>
      <c r="X1363" s="179"/>
      <c r="Y1363" s="179"/>
      <c r="Z1363" s="179"/>
      <c r="AA1363" s="222"/>
      <c r="AB1363" s="222"/>
      <c r="AC1363" s="222"/>
      <c r="AD1363" s="179"/>
      <c r="AE1363" s="179"/>
      <c r="AF1363" s="179"/>
      <c r="AG1363" s="179"/>
      <c r="AH1363" s="179"/>
      <c r="AI1363" s="179"/>
      <c r="AJ1363" s="179"/>
    </row>
    <row r="1364" spans="2:36" x14ac:dyDescent="0.3">
      <c r="B1364" s="224">
        <v>144100</v>
      </c>
      <c r="C1364" s="209">
        <v>50549</v>
      </c>
      <c r="D1364" s="206">
        <f t="shared" si="113"/>
        <v>0.35079111727966689</v>
      </c>
      <c r="E1364" s="208">
        <f t="shared" si="114"/>
        <v>0.42</v>
      </c>
      <c r="F1364" s="207">
        <v>2780.19</v>
      </c>
      <c r="G1364" s="207">
        <v>4043.92</v>
      </c>
      <c r="H1364" s="207">
        <v>4549.41</v>
      </c>
      <c r="I1364" s="214">
        <v>40576</v>
      </c>
      <c r="J1364" s="211">
        <f t="shared" si="115"/>
        <v>0.28158223455933379</v>
      </c>
      <c r="K1364" s="212">
        <f t="shared" si="116"/>
        <v>0.42</v>
      </c>
      <c r="L1364" s="214">
        <v>653.30999999999995</v>
      </c>
      <c r="M1364" s="213">
        <v>3246.08</v>
      </c>
      <c r="N1364" s="213">
        <v>3651.84</v>
      </c>
      <c r="O1364" s="242">
        <f t="shared" si="117"/>
        <v>0.480900000000056</v>
      </c>
      <c r="P1364" s="242"/>
      <c r="Q1364" s="179"/>
      <c r="R1364" s="179"/>
      <c r="S1364" s="179"/>
      <c r="T1364" s="179"/>
      <c r="U1364" s="179"/>
      <c r="V1364" s="179"/>
      <c r="W1364" s="179"/>
      <c r="X1364" s="179"/>
      <c r="Y1364" s="179"/>
      <c r="Z1364" s="179"/>
      <c r="AA1364" s="222"/>
      <c r="AB1364" s="222"/>
      <c r="AC1364" s="222"/>
      <c r="AD1364" s="179"/>
      <c r="AE1364" s="179"/>
      <c r="AF1364" s="179"/>
      <c r="AG1364" s="179"/>
      <c r="AH1364" s="179"/>
      <c r="AI1364" s="179"/>
      <c r="AJ1364" s="179"/>
    </row>
    <row r="1365" spans="2:36" x14ac:dyDescent="0.3">
      <c r="B1365" s="224">
        <v>144200</v>
      </c>
      <c r="C1365" s="209">
        <v>50591</v>
      </c>
      <c r="D1365" s="206">
        <f t="shared" si="113"/>
        <v>0.3508391123439667</v>
      </c>
      <c r="E1365" s="208">
        <f t="shared" si="114"/>
        <v>0.42</v>
      </c>
      <c r="F1365" s="207">
        <v>2782.5</v>
      </c>
      <c r="G1365" s="207">
        <v>4047.28</v>
      </c>
      <c r="H1365" s="207">
        <v>4553.1899999999996</v>
      </c>
      <c r="I1365" s="214">
        <v>40618</v>
      </c>
      <c r="J1365" s="211">
        <f t="shared" si="115"/>
        <v>0.28167822468793341</v>
      </c>
      <c r="K1365" s="212">
        <f t="shared" si="116"/>
        <v>0.42</v>
      </c>
      <c r="L1365" s="214">
        <v>658.31</v>
      </c>
      <c r="M1365" s="213">
        <v>3249.44</v>
      </c>
      <c r="N1365" s="213">
        <v>3655.62</v>
      </c>
      <c r="O1365" s="242">
        <f t="shared" si="117"/>
        <v>0.48090000000001965</v>
      </c>
      <c r="P1365" s="242"/>
      <c r="Q1365" s="179"/>
      <c r="R1365" s="179"/>
      <c r="S1365" s="179"/>
      <c r="T1365" s="179"/>
      <c r="U1365" s="179"/>
      <c r="V1365" s="179"/>
      <c r="W1365" s="179"/>
      <c r="X1365" s="179"/>
      <c r="Y1365" s="179"/>
      <c r="Z1365" s="179"/>
      <c r="AA1365" s="222"/>
      <c r="AB1365" s="222"/>
      <c r="AC1365" s="222"/>
      <c r="AD1365" s="179"/>
      <c r="AE1365" s="179"/>
      <c r="AF1365" s="179"/>
      <c r="AG1365" s="179"/>
      <c r="AH1365" s="179"/>
      <c r="AI1365" s="179"/>
      <c r="AJ1365" s="179"/>
    </row>
    <row r="1366" spans="2:36" x14ac:dyDescent="0.3">
      <c r="B1366" s="224">
        <v>144300</v>
      </c>
      <c r="C1366" s="209">
        <v>50633</v>
      </c>
      <c r="D1366" s="206">
        <f t="shared" si="113"/>
        <v>0.35088704088704087</v>
      </c>
      <c r="E1366" s="208">
        <f t="shared" si="114"/>
        <v>0.42</v>
      </c>
      <c r="F1366" s="207">
        <v>2784.81</v>
      </c>
      <c r="G1366" s="207">
        <v>4050.64</v>
      </c>
      <c r="H1366" s="207">
        <v>4556.97</v>
      </c>
      <c r="I1366" s="214">
        <v>40660</v>
      </c>
      <c r="J1366" s="211">
        <f t="shared" si="115"/>
        <v>0.28177408177408175</v>
      </c>
      <c r="K1366" s="212">
        <f t="shared" si="116"/>
        <v>0.42</v>
      </c>
      <c r="L1366" s="214">
        <v>663.31</v>
      </c>
      <c r="M1366" s="213">
        <v>3252.8</v>
      </c>
      <c r="N1366" s="213">
        <v>3659.4</v>
      </c>
      <c r="O1366" s="242">
        <f t="shared" si="117"/>
        <v>0.48089999999999233</v>
      </c>
      <c r="P1366" s="242"/>
      <c r="Q1366" s="179"/>
      <c r="R1366" s="179"/>
      <c r="S1366" s="179"/>
      <c r="T1366" s="179"/>
      <c r="U1366" s="179"/>
      <c r="V1366" s="179"/>
      <c r="W1366" s="179"/>
      <c r="X1366" s="179"/>
      <c r="Y1366" s="179"/>
      <c r="Z1366" s="179"/>
      <c r="AA1366" s="222"/>
      <c r="AB1366" s="222"/>
      <c r="AC1366" s="222"/>
      <c r="AD1366" s="179"/>
      <c r="AE1366" s="179"/>
      <c r="AF1366" s="179"/>
      <c r="AG1366" s="179"/>
      <c r="AH1366" s="179"/>
      <c r="AI1366" s="179"/>
      <c r="AJ1366" s="179"/>
    </row>
    <row r="1367" spans="2:36" x14ac:dyDescent="0.3">
      <c r="B1367" s="224">
        <v>144400</v>
      </c>
      <c r="C1367" s="209">
        <v>50675</v>
      </c>
      <c r="D1367" s="206">
        <f t="shared" si="113"/>
        <v>0.35093490304709141</v>
      </c>
      <c r="E1367" s="208">
        <f t="shared" si="114"/>
        <v>0.42</v>
      </c>
      <c r="F1367" s="207">
        <v>2787.12</v>
      </c>
      <c r="G1367" s="207">
        <v>4054</v>
      </c>
      <c r="H1367" s="207">
        <v>4560.75</v>
      </c>
      <c r="I1367" s="214">
        <v>40702</v>
      </c>
      <c r="J1367" s="211">
        <f t="shared" si="115"/>
        <v>0.28186980609418283</v>
      </c>
      <c r="K1367" s="212">
        <f t="shared" si="116"/>
        <v>0.42</v>
      </c>
      <c r="L1367" s="214">
        <v>668.3</v>
      </c>
      <c r="M1367" s="213">
        <v>3256.16</v>
      </c>
      <c r="N1367" s="213">
        <v>3663.18</v>
      </c>
      <c r="O1367" s="242">
        <f t="shared" si="117"/>
        <v>0.48090000000002875</v>
      </c>
      <c r="P1367" s="242"/>
      <c r="Q1367" s="179"/>
      <c r="R1367" s="179"/>
      <c r="S1367" s="179"/>
      <c r="T1367" s="179"/>
      <c r="U1367" s="179"/>
      <c r="V1367" s="179"/>
      <c r="W1367" s="179"/>
      <c r="X1367" s="179"/>
      <c r="Y1367" s="179"/>
      <c r="Z1367" s="179"/>
      <c r="AA1367" s="222"/>
      <c r="AB1367" s="222"/>
      <c r="AC1367" s="222"/>
      <c r="AD1367" s="179"/>
      <c r="AE1367" s="179"/>
      <c r="AF1367" s="179"/>
      <c r="AG1367" s="179"/>
      <c r="AH1367" s="179"/>
      <c r="AI1367" s="179"/>
      <c r="AJ1367" s="179"/>
    </row>
    <row r="1368" spans="2:36" x14ac:dyDescent="0.3">
      <c r="B1368" s="224">
        <v>144500</v>
      </c>
      <c r="C1368" s="209">
        <v>50717</v>
      </c>
      <c r="D1368" s="206">
        <f t="shared" ref="D1368:D1431" si="118">C1368/B1368</f>
        <v>0.35098269896193773</v>
      </c>
      <c r="E1368" s="208">
        <f t="shared" ref="E1368:E1431" si="119">(C1368-C1367)/(B1368-B1367)</f>
        <v>0.42</v>
      </c>
      <c r="F1368" s="207">
        <v>2789.43</v>
      </c>
      <c r="G1368" s="207">
        <v>4057.36</v>
      </c>
      <c r="H1368" s="207">
        <v>4564.53</v>
      </c>
      <c r="I1368" s="214">
        <v>40744</v>
      </c>
      <c r="J1368" s="211">
        <f t="shared" si="115"/>
        <v>0.28196539792387543</v>
      </c>
      <c r="K1368" s="212">
        <f t="shared" si="116"/>
        <v>0.42</v>
      </c>
      <c r="L1368" s="214">
        <v>673.3</v>
      </c>
      <c r="M1368" s="213">
        <v>3259.52</v>
      </c>
      <c r="N1368" s="213">
        <v>3666.96</v>
      </c>
      <c r="O1368" s="242">
        <f t="shared" si="117"/>
        <v>0.48089999999999233</v>
      </c>
      <c r="P1368" s="242"/>
      <c r="Q1368" s="179"/>
      <c r="R1368" s="179"/>
      <c r="S1368" s="179"/>
      <c r="T1368" s="179"/>
      <c r="U1368" s="179"/>
      <c r="V1368" s="179"/>
      <c r="W1368" s="179"/>
      <c r="X1368" s="179"/>
      <c r="Y1368" s="179"/>
      <c r="Z1368" s="179"/>
      <c r="AA1368" s="222"/>
      <c r="AB1368" s="222"/>
      <c r="AC1368" s="222"/>
      <c r="AD1368" s="179"/>
      <c r="AE1368" s="179"/>
      <c r="AF1368" s="179"/>
      <c r="AG1368" s="179"/>
      <c r="AH1368" s="179"/>
      <c r="AI1368" s="179"/>
      <c r="AJ1368" s="179"/>
    </row>
    <row r="1369" spans="2:36" x14ac:dyDescent="0.3">
      <c r="B1369" s="224">
        <v>144600</v>
      </c>
      <c r="C1369" s="209">
        <v>50759</v>
      </c>
      <c r="D1369" s="206">
        <f t="shared" si="118"/>
        <v>0.35103042876901797</v>
      </c>
      <c r="E1369" s="208">
        <f t="shared" si="119"/>
        <v>0.42</v>
      </c>
      <c r="F1369" s="207">
        <v>2791.74</v>
      </c>
      <c r="G1369" s="207">
        <v>4060.72</v>
      </c>
      <c r="H1369" s="207">
        <v>4568.3100000000004</v>
      </c>
      <c r="I1369" s="214">
        <v>40786</v>
      </c>
      <c r="J1369" s="211">
        <f t="shared" si="115"/>
        <v>0.28206085753803595</v>
      </c>
      <c r="K1369" s="212">
        <f t="shared" si="116"/>
        <v>0.42</v>
      </c>
      <c r="L1369" s="214">
        <v>678.3</v>
      </c>
      <c r="M1369" s="213">
        <v>3262.88</v>
      </c>
      <c r="N1369" s="213">
        <v>3670.74</v>
      </c>
      <c r="O1369" s="242">
        <f t="shared" si="117"/>
        <v>0.48089999999995597</v>
      </c>
      <c r="P1369" s="242"/>
      <c r="Q1369" s="179"/>
      <c r="R1369" s="179"/>
      <c r="S1369" s="179"/>
      <c r="T1369" s="179"/>
      <c r="U1369" s="179"/>
      <c r="V1369" s="179"/>
      <c r="W1369" s="179"/>
      <c r="X1369" s="179"/>
      <c r="Y1369" s="179"/>
      <c r="Z1369" s="179"/>
      <c r="AA1369" s="222"/>
      <c r="AB1369" s="222"/>
      <c r="AC1369" s="222"/>
      <c r="AD1369" s="179"/>
      <c r="AE1369" s="179"/>
      <c r="AF1369" s="179"/>
      <c r="AG1369" s="179"/>
      <c r="AH1369" s="179"/>
      <c r="AI1369" s="179"/>
      <c r="AJ1369" s="179"/>
    </row>
    <row r="1370" spans="2:36" x14ac:dyDescent="0.3">
      <c r="B1370" s="224">
        <v>144700</v>
      </c>
      <c r="C1370" s="209">
        <v>50801</v>
      </c>
      <c r="D1370" s="206">
        <f t="shared" si="118"/>
        <v>0.35107809260539047</v>
      </c>
      <c r="E1370" s="208">
        <f t="shared" si="119"/>
        <v>0.42</v>
      </c>
      <c r="F1370" s="207">
        <v>2794.05</v>
      </c>
      <c r="G1370" s="207">
        <v>4064.08</v>
      </c>
      <c r="H1370" s="207">
        <v>4572.09</v>
      </c>
      <c r="I1370" s="214">
        <v>40828</v>
      </c>
      <c r="J1370" s="211">
        <f t="shared" si="115"/>
        <v>0.28215618521078095</v>
      </c>
      <c r="K1370" s="212">
        <f t="shared" si="116"/>
        <v>0.42</v>
      </c>
      <c r="L1370" s="214">
        <v>683.3</v>
      </c>
      <c r="M1370" s="213">
        <v>3266.24</v>
      </c>
      <c r="N1370" s="213">
        <v>3674.52</v>
      </c>
      <c r="O1370" s="242">
        <f t="shared" si="117"/>
        <v>0.48089999999999233</v>
      </c>
      <c r="P1370" s="242"/>
      <c r="Q1370" s="179"/>
      <c r="R1370" s="179"/>
      <c r="S1370" s="179"/>
      <c r="T1370" s="179"/>
      <c r="U1370" s="179"/>
      <c r="V1370" s="179"/>
      <c r="W1370" s="179"/>
      <c r="X1370" s="179"/>
      <c r="Y1370" s="179"/>
      <c r="Z1370" s="179"/>
      <c r="AA1370" s="222"/>
      <c r="AB1370" s="222"/>
      <c r="AC1370" s="222"/>
      <c r="AD1370" s="179"/>
      <c r="AE1370" s="179"/>
      <c r="AF1370" s="179"/>
      <c r="AG1370" s="179"/>
      <c r="AH1370" s="179"/>
      <c r="AI1370" s="179"/>
      <c r="AJ1370" s="179"/>
    </row>
    <row r="1371" spans="2:36" x14ac:dyDescent="0.3">
      <c r="B1371" s="224">
        <v>144800</v>
      </c>
      <c r="C1371" s="209">
        <v>50843</v>
      </c>
      <c r="D1371" s="206">
        <f t="shared" si="118"/>
        <v>0.3511256906077348</v>
      </c>
      <c r="E1371" s="208">
        <f t="shared" si="119"/>
        <v>0.42</v>
      </c>
      <c r="F1371" s="207">
        <v>2796.36</v>
      </c>
      <c r="G1371" s="207">
        <v>4067.44</v>
      </c>
      <c r="H1371" s="207">
        <v>4575.87</v>
      </c>
      <c r="I1371" s="214">
        <v>40870</v>
      </c>
      <c r="J1371" s="211">
        <f t="shared" si="115"/>
        <v>0.28225138121546961</v>
      </c>
      <c r="K1371" s="212">
        <f t="shared" si="116"/>
        <v>0.42</v>
      </c>
      <c r="L1371" s="214">
        <v>688.3</v>
      </c>
      <c r="M1371" s="213">
        <v>3269.6</v>
      </c>
      <c r="N1371" s="213">
        <v>3678.3</v>
      </c>
      <c r="O1371" s="242">
        <f t="shared" si="117"/>
        <v>0.48090000000002875</v>
      </c>
      <c r="P1371" s="242"/>
      <c r="Q1371" s="179"/>
      <c r="R1371" s="179"/>
      <c r="S1371" s="179"/>
      <c r="T1371" s="179"/>
      <c r="U1371" s="179"/>
      <c r="V1371" s="179"/>
      <c r="W1371" s="179"/>
      <c r="X1371" s="179"/>
      <c r="Y1371" s="179"/>
      <c r="Z1371" s="179"/>
      <c r="AA1371" s="222"/>
      <c r="AB1371" s="222"/>
      <c r="AC1371" s="222"/>
      <c r="AD1371" s="179"/>
      <c r="AE1371" s="179"/>
      <c r="AF1371" s="179"/>
      <c r="AG1371" s="179"/>
      <c r="AH1371" s="179"/>
      <c r="AI1371" s="179"/>
      <c r="AJ1371" s="179"/>
    </row>
    <row r="1372" spans="2:36" x14ac:dyDescent="0.3">
      <c r="B1372" s="224">
        <v>144900</v>
      </c>
      <c r="C1372" s="209">
        <v>50885</v>
      </c>
      <c r="D1372" s="206">
        <f t="shared" si="118"/>
        <v>0.35117322291235337</v>
      </c>
      <c r="E1372" s="208">
        <f t="shared" si="119"/>
        <v>0.42</v>
      </c>
      <c r="F1372" s="207">
        <v>2798.67</v>
      </c>
      <c r="G1372" s="207">
        <v>4070.8</v>
      </c>
      <c r="H1372" s="207">
        <v>4579.6499999999996</v>
      </c>
      <c r="I1372" s="214">
        <v>40912</v>
      </c>
      <c r="J1372" s="211">
        <f t="shared" si="115"/>
        <v>0.28234644582470669</v>
      </c>
      <c r="K1372" s="212">
        <f t="shared" si="116"/>
        <v>0.42</v>
      </c>
      <c r="L1372" s="214">
        <v>693.29</v>
      </c>
      <c r="M1372" s="213">
        <v>3272.96</v>
      </c>
      <c r="N1372" s="213">
        <v>3682.08</v>
      </c>
      <c r="O1372" s="242">
        <f t="shared" si="117"/>
        <v>0.48089999999999233</v>
      </c>
      <c r="P1372" s="242"/>
      <c r="Q1372" s="179"/>
      <c r="R1372" s="179"/>
      <c r="S1372" s="179"/>
      <c r="T1372" s="179"/>
      <c r="U1372" s="179"/>
      <c r="V1372" s="179"/>
      <c r="W1372" s="179"/>
      <c r="X1372" s="179"/>
      <c r="Y1372" s="179"/>
      <c r="Z1372" s="179"/>
      <c r="AA1372" s="222"/>
      <c r="AB1372" s="222"/>
      <c r="AC1372" s="222"/>
      <c r="AD1372" s="179"/>
      <c r="AE1372" s="179"/>
      <c r="AF1372" s="179"/>
      <c r="AG1372" s="179"/>
      <c r="AH1372" s="179"/>
      <c r="AI1372" s="179"/>
      <c r="AJ1372" s="179"/>
    </row>
    <row r="1373" spans="2:36" x14ac:dyDescent="0.3">
      <c r="B1373" s="224">
        <v>145000</v>
      </c>
      <c r="C1373" s="209">
        <v>50927</v>
      </c>
      <c r="D1373" s="206">
        <f t="shared" si="118"/>
        <v>0.35122068965517239</v>
      </c>
      <c r="E1373" s="208">
        <f t="shared" si="119"/>
        <v>0.42</v>
      </c>
      <c r="F1373" s="207">
        <v>2800.98</v>
      </c>
      <c r="G1373" s="207">
        <v>4074.16</v>
      </c>
      <c r="H1373" s="207">
        <v>4583.43</v>
      </c>
      <c r="I1373" s="214">
        <v>40954</v>
      </c>
      <c r="J1373" s="211">
        <f t="shared" si="115"/>
        <v>0.28244137931034485</v>
      </c>
      <c r="K1373" s="212">
        <f t="shared" si="116"/>
        <v>0.42</v>
      </c>
      <c r="L1373" s="214">
        <v>698.29</v>
      </c>
      <c r="M1373" s="213">
        <v>3276.32</v>
      </c>
      <c r="N1373" s="213">
        <v>3685.86</v>
      </c>
      <c r="O1373" s="242">
        <f t="shared" si="117"/>
        <v>0.48090000000003785</v>
      </c>
      <c r="P1373" s="242"/>
      <c r="Q1373" s="179"/>
      <c r="R1373" s="179"/>
      <c r="S1373" s="179"/>
      <c r="T1373" s="179"/>
      <c r="U1373" s="179"/>
      <c r="V1373" s="179"/>
      <c r="W1373" s="179"/>
      <c r="X1373" s="179"/>
      <c r="Y1373" s="179"/>
      <c r="Z1373" s="179"/>
      <c r="AA1373" s="222"/>
      <c r="AB1373" s="222"/>
      <c r="AC1373" s="222"/>
      <c r="AD1373" s="179"/>
      <c r="AE1373" s="179"/>
      <c r="AF1373" s="179"/>
      <c r="AG1373" s="179"/>
      <c r="AH1373" s="179"/>
      <c r="AI1373" s="179"/>
      <c r="AJ1373" s="179"/>
    </row>
    <row r="1374" spans="2:36" x14ac:dyDescent="0.3">
      <c r="B1374" s="224">
        <v>145100</v>
      </c>
      <c r="C1374" s="209">
        <v>50969</v>
      </c>
      <c r="D1374" s="206">
        <f t="shared" si="118"/>
        <v>0.35126809097174361</v>
      </c>
      <c r="E1374" s="208">
        <f t="shared" si="119"/>
        <v>0.42</v>
      </c>
      <c r="F1374" s="207">
        <v>2803.29</v>
      </c>
      <c r="G1374" s="207">
        <v>4077.52</v>
      </c>
      <c r="H1374" s="207">
        <v>4587.21</v>
      </c>
      <c r="I1374" s="214">
        <v>40996</v>
      </c>
      <c r="J1374" s="211">
        <f t="shared" si="115"/>
        <v>0.28253618194348723</v>
      </c>
      <c r="K1374" s="212">
        <f t="shared" si="116"/>
        <v>0.42</v>
      </c>
      <c r="L1374" s="214">
        <v>703.29</v>
      </c>
      <c r="M1374" s="213">
        <v>3279.68</v>
      </c>
      <c r="N1374" s="213">
        <v>3689.64</v>
      </c>
      <c r="O1374" s="242">
        <f t="shared" si="117"/>
        <v>0.48090000000000144</v>
      </c>
      <c r="P1374" s="242"/>
      <c r="Q1374" s="179"/>
      <c r="R1374" s="179"/>
      <c r="S1374" s="179"/>
      <c r="T1374" s="179"/>
      <c r="U1374" s="179"/>
      <c r="V1374" s="179"/>
      <c r="W1374" s="179"/>
      <c r="X1374" s="179"/>
      <c r="Y1374" s="179"/>
      <c r="Z1374" s="179"/>
      <c r="AA1374" s="222"/>
      <c r="AB1374" s="222"/>
      <c r="AC1374" s="222"/>
      <c r="AD1374" s="179"/>
      <c r="AE1374" s="179"/>
      <c r="AF1374" s="179"/>
      <c r="AG1374" s="179"/>
      <c r="AH1374" s="179"/>
      <c r="AI1374" s="179"/>
      <c r="AJ1374" s="179"/>
    </row>
    <row r="1375" spans="2:36" x14ac:dyDescent="0.3">
      <c r="B1375" s="224">
        <v>145200</v>
      </c>
      <c r="C1375" s="209">
        <v>51011</v>
      </c>
      <c r="D1375" s="206">
        <f t="shared" si="118"/>
        <v>0.35131542699724516</v>
      </c>
      <c r="E1375" s="208">
        <f t="shared" si="119"/>
        <v>0.42</v>
      </c>
      <c r="F1375" s="207">
        <v>2805.6</v>
      </c>
      <c r="G1375" s="207">
        <v>4080.88</v>
      </c>
      <c r="H1375" s="207">
        <v>4590.99</v>
      </c>
      <c r="I1375" s="214">
        <v>41038</v>
      </c>
      <c r="J1375" s="211">
        <f t="shared" si="115"/>
        <v>0.28263085399449034</v>
      </c>
      <c r="K1375" s="212">
        <f t="shared" si="116"/>
        <v>0.42</v>
      </c>
      <c r="L1375" s="214">
        <v>708.29</v>
      </c>
      <c r="M1375" s="213">
        <v>3283.04</v>
      </c>
      <c r="N1375" s="213">
        <v>3693.42</v>
      </c>
      <c r="O1375" s="242">
        <f t="shared" si="117"/>
        <v>0.48089999999996508</v>
      </c>
      <c r="P1375" s="242"/>
      <c r="Q1375" s="179"/>
      <c r="R1375" s="179"/>
      <c r="S1375" s="179"/>
      <c r="T1375" s="179"/>
      <c r="U1375" s="179"/>
      <c r="V1375" s="179"/>
      <c r="W1375" s="179"/>
      <c r="X1375" s="179"/>
      <c r="Y1375" s="179"/>
      <c r="Z1375" s="179"/>
      <c r="AA1375" s="222"/>
      <c r="AB1375" s="222"/>
      <c r="AC1375" s="222"/>
      <c r="AD1375" s="179"/>
      <c r="AE1375" s="179"/>
      <c r="AF1375" s="179"/>
      <c r="AG1375" s="179"/>
      <c r="AH1375" s="179"/>
      <c r="AI1375" s="179"/>
      <c r="AJ1375" s="179"/>
    </row>
    <row r="1376" spans="2:36" x14ac:dyDescent="0.3">
      <c r="B1376" s="224">
        <v>145300</v>
      </c>
      <c r="C1376" s="209">
        <v>51053</v>
      </c>
      <c r="D1376" s="206">
        <f t="shared" si="118"/>
        <v>0.35136269786648316</v>
      </c>
      <c r="E1376" s="208">
        <f t="shared" si="119"/>
        <v>0.42</v>
      </c>
      <c r="F1376" s="207">
        <v>2807.91</v>
      </c>
      <c r="G1376" s="207">
        <v>4084.24</v>
      </c>
      <c r="H1376" s="207">
        <v>4594.7700000000004</v>
      </c>
      <c r="I1376" s="214">
        <v>41080</v>
      </c>
      <c r="J1376" s="211">
        <f t="shared" si="115"/>
        <v>0.28272539573296629</v>
      </c>
      <c r="K1376" s="212">
        <f t="shared" si="116"/>
        <v>0.42</v>
      </c>
      <c r="L1376" s="214">
        <v>713.29</v>
      </c>
      <c r="M1376" s="213">
        <v>3286.4</v>
      </c>
      <c r="N1376" s="213">
        <v>3697.2</v>
      </c>
      <c r="O1376" s="242">
        <f t="shared" si="117"/>
        <v>0.48090000000007421</v>
      </c>
      <c r="P1376" s="242"/>
      <c r="Q1376" s="179"/>
      <c r="R1376" s="179"/>
      <c r="S1376" s="179"/>
      <c r="T1376" s="179"/>
      <c r="U1376" s="179"/>
      <c r="V1376" s="179"/>
      <c r="W1376" s="179"/>
      <c r="X1376" s="179"/>
      <c r="Y1376" s="179"/>
      <c r="Z1376" s="179"/>
      <c r="AA1376" s="222"/>
      <c r="AB1376" s="222"/>
      <c r="AC1376" s="222"/>
      <c r="AD1376" s="179"/>
      <c r="AE1376" s="179"/>
      <c r="AF1376" s="179"/>
      <c r="AG1376" s="179"/>
      <c r="AH1376" s="179"/>
      <c r="AI1376" s="179"/>
      <c r="AJ1376" s="179"/>
    </row>
    <row r="1377" spans="2:36" x14ac:dyDescent="0.3">
      <c r="B1377" s="224">
        <v>145400</v>
      </c>
      <c r="C1377" s="209">
        <v>51095</v>
      </c>
      <c r="D1377" s="206">
        <f t="shared" si="118"/>
        <v>0.35140990371389269</v>
      </c>
      <c r="E1377" s="208">
        <f t="shared" si="119"/>
        <v>0.42</v>
      </c>
      <c r="F1377" s="207">
        <v>2810.22</v>
      </c>
      <c r="G1377" s="207">
        <v>4087.6</v>
      </c>
      <c r="H1377" s="207">
        <v>4598.55</v>
      </c>
      <c r="I1377" s="214">
        <v>41122</v>
      </c>
      <c r="J1377" s="211">
        <f t="shared" si="115"/>
        <v>0.2828198074277854</v>
      </c>
      <c r="K1377" s="212">
        <f t="shared" si="116"/>
        <v>0.42</v>
      </c>
      <c r="L1377" s="214">
        <v>718.28</v>
      </c>
      <c r="M1377" s="213">
        <v>3289.76</v>
      </c>
      <c r="N1377" s="213">
        <v>3700.98</v>
      </c>
      <c r="O1377" s="242">
        <f t="shared" si="117"/>
        <v>0.48090000000003785</v>
      </c>
      <c r="P1377" s="242"/>
      <c r="Q1377" s="179"/>
      <c r="R1377" s="179"/>
      <c r="S1377" s="179"/>
      <c r="T1377" s="179"/>
      <c r="U1377" s="179"/>
      <c r="V1377" s="179"/>
      <c r="W1377" s="179"/>
      <c r="X1377" s="179"/>
      <c r="Y1377" s="179"/>
      <c r="Z1377" s="179"/>
      <c r="AA1377" s="222"/>
      <c r="AB1377" s="222"/>
      <c r="AC1377" s="222"/>
      <c r="AD1377" s="179"/>
      <c r="AE1377" s="179"/>
      <c r="AF1377" s="179"/>
      <c r="AG1377" s="179"/>
      <c r="AH1377" s="179"/>
      <c r="AI1377" s="179"/>
      <c r="AJ1377" s="179"/>
    </row>
    <row r="1378" spans="2:36" x14ac:dyDescent="0.3">
      <c r="B1378" s="224">
        <v>145500</v>
      </c>
      <c r="C1378" s="209">
        <v>51137</v>
      </c>
      <c r="D1378" s="206">
        <f t="shared" si="118"/>
        <v>0.3514570446735395</v>
      </c>
      <c r="E1378" s="208">
        <f t="shared" si="119"/>
        <v>0.42</v>
      </c>
      <c r="F1378" s="207">
        <v>2812.53</v>
      </c>
      <c r="G1378" s="207">
        <v>4090.96</v>
      </c>
      <c r="H1378" s="207">
        <v>4602.33</v>
      </c>
      <c r="I1378" s="214">
        <v>41164</v>
      </c>
      <c r="J1378" s="211">
        <f t="shared" si="115"/>
        <v>0.28291408934707901</v>
      </c>
      <c r="K1378" s="212">
        <f t="shared" si="116"/>
        <v>0.42</v>
      </c>
      <c r="L1378" s="214">
        <v>723.28</v>
      </c>
      <c r="M1378" s="213">
        <v>3293.12</v>
      </c>
      <c r="N1378" s="213">
        <v>3704.76</v>
      </c>
      <c r="O1378" s="242">
        <f t="shared" si="117"/>
        <v>0.48090000000001054</v>
      </c>
      <c r="P1378" s="242"/>
      <c r="Q1378" s="179"/>
      <c r="R1378" s="179"/>
      <c r="S1378" s="179"/>
      <c r="T1378" s="179"/>
      <c r="U1378" s="179"/>
      <c r="V1378" s="179"/>
      <c r="W1378" s="179"/>
      <c r="X1378" s="179"/>
      <c r="Y1378" s="179"/>
      <c r="Z1378" s="179"/>
      <c r="AA1378" s="222"/>
      <c r="AB1378" s="222"/>
      <c r="AC1378" s="222"/>
      <c r="AD1378" s="179"/>
      <c r="AE1378" s="179"/>
      <c r="AF1378" s="179"/>
      <c r="AG1378" s="179"/>
      <c r="AH1378" s="179"/>
      <c r="AI1378" s="179"/>
      <c r="AJ1378" s="179"/>
    </row>
    <row r="1379" spans="2:36" x14ac:dyDescent="0.3">
      <c r="B1379" s="224">
        <v>145600</v>
      </c>
      <c r="C1379" s="209">
        <v>51179</v>
      </c>
      <c r="D1379" s="206">
        <f t="shared" si="118"/>
        <v>0.35150412087912086</v>
      </c>
      <c r="E1379" s="208">
        <f t="shared" si="119"/>
        <v>0.42</v>
      </c>
      <c r="F1379" s="207">
        <v>2814.84</v>
      </c>
      <c r="G1379" s="207">
        <v>4094.32</v>
      </c>
      <c r="H1379" s="207">
        <v>4606.1099999999997</v>
      </c>
      <c r="I1379" s="214">
        <v>41206</v>
      </c>
      <c r="J1379" s="211">
        <f t="shared" si="115"/>
        <v>0.28300824175824174</v>
      </c>
      <c r="K1379" s="212">
        <f t="shared" si="116"/>
        <v>0.42</v>
      </c>
      <c r="L1379" s="214">
        <v>728.28</v>
      </c>
      <c r="M1379" s="213">
        <v>3296.48</v>
      </c>
      <c r="N1379" s="213">
        <v>3708.54</v>
      </c>
      <c r="O1379" s="242">
        <f t="shared" si="117"/>
        <v>0.48089999999996508</v>
      </c>
      <c r="P1379" s="242"/>
      <c r="Q1379" s="179"/>
      <c r="R1379" s="179"/>
      <c r="S1379" s="179"/>
      <c r="T1379" s="179"/>
      <c r="U1379" s="179"/>
      <c r="V1379" s="179"/>
      <c r="W1379" s="179"/>
      <c r="X1379" s="179"/>
      <c r="Y1379" s="179"/>
      <c r="Z1379" s="179"/>
      <c r="AA1379" s="222"/>
      <c r="AB1379" s="222"/>
      <c r="AC1379" s="222"/>
      <c r="AD1379" s="179"/>
      <c r="AE1379" s="179"/>
      <c r="AF1379" s="179"/>
      <c r="AG1379" s="179"/>
      <c r="AH1379" s="179"/>
      <c r="AI1379" s="179"/>
      <c r="AJ1379" s="179"/>
    </row>
    <row r="1380" spans="2:36" x14ac:dyDescent="0.3">
      <c r="B1380" s="224">
        <v>145700</v>
      </c>
      <c r="C1380" s="209">
        <v>51221</v>
      </c>
      <c r="D1380" s="206">
        <f t="shared" si="118"/>
        <v>0.35155113246396708</v>
      </c>
      <c r="E1380" s="208">
        <f t="shared" si="119"/>
        <v>0.42</v>
      </c>
      <c r="F1380" s="207">
        <v>2817.15</v>
      </c>
      <c r="G1380" s="207">
        <v>4097.68</v>
      </c>
      <c r="H1380" s="207">
        <v>4609.8900000000003</v>
      </c>
      <c r="I1380" s="214">
        <v>41248</v>
      </c>
      <c r="J1380" s="211">
        <f t="shared" si="115"/>
        <v>0.28310226492793411</v>
      </c>
      <c r="K1380" s="212">
        <f t="shared" si="116"/>
        <v>0.42</v>
      </c>
      <c r="L1380" s="214">
        <v>733.28</v>
      </c>
      <c r="M1380" s="213">
        <v>3299.84</v>
      </c>
      <c r="N1380" s="213">
        <v>3712.32</v>
      </c>
      <c r="O1380" s="242">
        <f t="shared" si="117"/>
        <v>0.48090000000001054</v>
      </c>
      <c r="P1380" s="242"/>
      <c r="Q1380" s="179"/>
      <c r="R1380" s="179"/>
      <c r="S1380" s="179"/>
      <c r="T1380" s="179"/>
      <c r="U1380" s="179"/>
      <c r="V1380" s="179"/>
      <c r="W1380" s="179"/>
      <c r="X1380" s="179"/>
      <c r="Y1380" s="179"/>
      <c r="Z1380" s="179"/>
      <c r="AA1380" s="222"/>
      <c r="AB1380" s="222"/>
      <c r="AC1380" s="222"/>
      <c r="AD1380" s="179"/>
      <c r="AE1380" s="179"/>
      <c r="AF1380" s="179"/>
      <c r="AG1380" s="179"/>
      <c r="AH1380" s="179"/>
      <c r="AI1380" s="179"/>
      <c r="AJ1380" s="179"/>
    </row>
    <row r="1381" spans="2:36" x14ac:dyDescent="0.3">
      <c r="B1381" s="224">
        <v>145800</v>
      </c>
      <c r="C1381" s="209">
        <v>51263</v>
      </c>
      <c r="D1381" s="206">
        <f t="shared" si="118"/>
        <v>0.3515980795610425</v>
      </c>
      <c r="E1381" s="208">
        <f t="shared" si="119"/>
        <v>0.42</v>
      </c>
      <c r="F1381" s="207">
        <v>2819.46</v>
      </c>
      <c r="G1381" s="207">
        <v>4101.04</v>
      </c>
      <c r="H1381" s="207">
        <v>4613.67</v>
      </c>
      <c r="I1381" s="214">
        <v>41290</v>
      </c>
      <c r="J1381" s="211">
        <f t="shared" si="115"/>
        <v>0.28319615912208507</v>
      </c>
      <c r="K1381" s="212">
        <f t="shared" si="116"/>
        <v>0.42</v>
      </c>
      <c r="L1381" s="214">
        <v>738.28</v>
      </c>
      <c r="M1381" s="213">
        <v>3303.2</v>
      </c>
      <c r="N1381" s="213">
        <v>3716.1</v>
      </c>
      <c r="O1381" s="242">
        <f t="shared" si="117"/>
        <v>0.48089999999997418</v>
      </c>
      <c r="P1381" s="242"/>
      <c r="Q1381" s="179"/>
      <c r="R1381" s="179"/>
      <c r="S1381" s="179"/>
      <c r="T1381" s="179"/>
      <c r="U1381" s="179"/>
      <c r="V1381" s="179"/>
      <c r="W1381" s="179"/>
      <c r="X1381" s="179"/>
      <c r="Y1381" s="179"/>
      <c r="Z1381" s="179"/>
      <c r="AA1381" s="222"/>
      <c r="AB1381" s="222"/>
      <c r="AC1381" s="222"/>
      <c r="AD1381" s="179"/>
      <c r="AE1381" s="179"/>
      <c r="AF1381" s="179"/>
      <c r="AG1381" s="179"/>
      <c r="AH1381" s="179"/>
      <c r="AI1381" s="179"/>
      <c r="AJ1381" s="179"/>
    </row>
    <row r="1382" spans="2:36" x14ac:dyDescent="0.3">
      <c r="B1382" s="224">
        <v>145900</v>
      </c>
      <c r="C1382" s="209">
        <v>51305</v>
      </c>
      <c r="D1382" s="206">
        <f t="shared" si="118"/>
        <v>0.35164496230294723</v>
      </c>
      <c r="E1382" s="208">
        <f t="shared" si="119"/>
        <v>0.42</v>
      </c>
      <c r="F1382" s="207">
        <v>2821.77</v>
      </c>
      <c r="G1382" s="207">
        <v>4104.3999999999996</v>
      </c>
      <c r="H1382" s="207">
        <v>4617.45</v>
      </c>
      <c r="I1382" s="214">
        <v>41332</v>
      </c>
      <c r="J1382" s="211">
        <f t="shared" si="115"/>
        <v>0.28328992460589447</v>
      </c>
      <c r="K1382" s="212">
        <f t="shared" si="116"/>
        <v>0.42</v>
      </c>
      <c r="L1382" s="214">
        <v>743.27</v>
      </c>
      <c r="M1382" s="213">
        <v>3306.56</v>
      </c>
      <c r="N1382" s="213">
        <v>3719.88</v>
      </c>
      <c r="O1382" s="242">
        <f t="shared" si="117"/>
        <v>0.48089999999993777</v>
      </c>
      <c r="P1382" s="242"/>
      <c r="Q1382" s="179"/>
      <c r="R1382" s="179"/>
      <c r="S1382" s="179"/>
      <c r="T1382" s="179"/>
      <c r="U1382" s="179"/>
      <c r="V1382" s="179"/>
      <c r="W1382" s="179"/>
      <c r="X1382" s="179"/>
      <c r="Y1382" s="179"/>
      <c r="Z1382" s="179"/>
      <c r="AA1382" s="222"/>
      <c r="AB1382" s="222"/>
      <c r="AC1382" s="222"/>
      <c r="AD1382" s="179"/>
      <c r="AE1382" s="179"/>
      <c r="AF1382" s="179"/>
      <c r="AG1382" s="179"/>
      <c r="AH1382" s="179"/>
      <c r="AI1382" s="179"/>
      <c r="AJ1382" s="179"/>
    </row>
    <row r="1383" spans="2:36" x14ac:dyDescent="0.3">
      <c r="B1383" s="224">
        <v>146000</v>
      </c>
      <c r="C1383" s="209">
        <v>51347</v>
      </c>
      <c r="D1383" s="206">
        <f t="shared" si="118"/>
        <v>0.35169178082191782</v>
      </c>
      <c r="E1383" s="208">
        <f t="shared" si="119"/>
        <v>0.42</v>
      </c>
      <c r="F1383" s="207">
        <v>2824.08</v>
      </c>
      <c r="G1383" s="207">
        <v>4107.76</v>
      </c>
      <c r="H1383" s="207">
        <v>4621.2299999999996</v>
      </c>
      <c r="I1383" s="214">
        <v>41374</v>
      </c>
      <c r="J1383" s="211">
        <f t="shared" si="115"/>
        <v>0.2833835616438356</v>
      </c>
      <c r="K1383" s="212">
        <f t="shared" si="116"/>
        <v>0.42</v>
      </c>
      <c r="L1383" s="214">
        <v>748.27</v>
      </c>
      <c r="M1383" s="213">
        <v>3309.92</v>
      </c>
      <c r="N1383" s="213">
        <v>3723.66</v>
      </c>
      <c r="O1383" s="242">
        <f t="shared" si="117"/>
        <v>0.48089999999997418</v>
      </c>
      <c r="P1383" s="242"/>
      <c r="Q1383" s="179"/>
      <c r="R1383" s="179"/>
      <c r="S1383" s="179"/>
      <c r="T1383" s="179"/>
      <c r="U1383" s="179"/>
      <c r="V1383" s="179"/>
      <c r="W1383" s="179"/>
      <c r="X1383" s="179"/>
      <c r="Y1383" s="179"/>
      <c r="Z1383" s="179"/>
      <c r="AA1383" s="222"/>
      <c r="AB1383" s="222"/>
      <c r="AC1383" s="222"/>
      <c r="AD1383" s="179"/>
      <c r="AE1383" s="179"/>
      <c r="AF1383" s="179"/>
      <c r="AG1383" s="179"/>
      <c r="AH1383" s="179"/>
      <c r="AI1383" s="179"/>
      <c r="AJ1383" s="179"/>
    </row>
    <row r="1384" spans="2:36" x14ac:dyDescent="0.3">
      <c r="B1384" s="224">
        <v>146100</v>
      </c>
      <c r="C1384" s="209">
        <v>51389</v>
      </c>
      <c r="D1384" s="206">
        <f t="shared" si="118"/>
        <v>0.3517385352498289</v>
      </c>
      <c r="E1384" s="208">
        <f t="shared" si="119"/>
        <v>0.42</v>
      </c>
      <c r="F1384" s="207">
        <v>2826.39</v>
      </c>
      <c r="G1384" s="207">
        <v>4111.12</v>
      </c>
      <c r="H1384" s="207">
        <v>4625.01</v>
      </c>
      <c r="I1384" s="214">
        <v>41416</v>
      </c>
      <c r="J1384" s="211">
        <f t="shared" si="115"/>
        <v>0.28347707049965776</v>
      </c>
      <c r="K1384" s="212">
        <f t="shared" si="116"/>
        <v>0.42</v>
      </c>
      <c r="L1384" s="214">
        <v>753.27</v>
      </c>
      <c r="M1384" s="213">
        <v>3313.28</v>
      </c>
      <c r="N1384" s="213">
        <v>3727.44</v>
      </c>
      <c r="O1384" s="242">
        <f t="shared" si="117"/>
        <v>0.48090000000001965</v>
      </c>
      <c r="P1384" s="242"/>
      <c r="Q1384" s="179"/>
      <c r="R1384" s="179"/>
      <c r="S1384" s="179"/>
      <c r="T1384" s="179"/>
      <c r="U1384" s="179"/>
      <c r="V1384" s="179"/>
      <c r="W1384" s="179"/>
      <c r="X1384" s="179"/>
      <c r="Y1384" s="179"/>
      <c r="Z1384" s="179"/>
      <c r="AA1384" s="222"/>
      <c r="AB1384" s="222"/>
      <c r="AC1384" s="222"/>
      <c r="AD1384" s="179"/>
      <c r="AE1384" s="179"/>
      <c r="AF1384" s="179"/>
      <c r="AG1384" s="179"/>
      <c r="AH1384" s="179"/>
      <c r="AI1384" s="179"/>
      <c r="AJ1384" s="179"/>
    </row>
    <row r="1385" spans="2:36" x14ac:dyDescent="0.3">
      <c r="B1385" s="224">
        <v>146200</v>
      </c>
      <c r="C1385" s="209">
        <v>51431</v>
      </c>
      <c r="D1385" s="206">
        <f t="shared" si="118"/>
        <v>0.35178522571819426</v>
      </c>
      <c r="E1385" s="208">
        <f t="shared" si="119"/>
        <v>0.42</v>
      </c>
      <c r="F1385" s="207">
        <v>2828.7</v>
      </c>
      <c r="G1385" s="207">
        <v>4114.4799999999996</v>
      </c>
      <c r="H1385" s="207">
        <v>4628.79</v>
      </c>
      <c r="I1385" s="214">
        <v>41458</v>
      </c>
      <c r="J1385" s="211">
        <f t="shared" si="115"/>
        <v>0.28357045143638848</v>
      </c>
      <c r="K1385" s="212">
        <f t="shared" si="116"/>
        <v>0.42</v>
      </c>
      <c r="L1385" s="214">
        <v>758.27</v>
      </c>
      <c r="M1385" s="213">
        <v>3316.64</v>
      </c>
      <c r="N1385" s="213">
        <v>3731.22</v>
      </c>
      <c r="O1385" s="242">
        <f t="shared" si="117"/>
        <v>0.48089999999998329</v>
      </c>
      <c r="P1385" s="242"/>
      <c r="Q1385" s="179"/>
      <c r="R1385" s="179"/>
      <c r="S1385" s="179"/>
      <c r="T1385" s="179"/>
      <c r="U1385" s="179"/>
      <c r="V1385" s="179"/>
      <c r="W1385" s="179"/>
      <c r="X1385" s="179"/>
      <c r="Y1385" s="179"/>
      <c r="Z1385" s="179"/>
      <c r="AA1385" s="222"/>
      <c r="AB1385" s="222"/>
      <c r="AC1385" s="222"/>
      <c r="AD1385" s="179"/>
      <c r="AE1385" s="179"/>
      <c r="AF1385" s="179"/>
      <c r="AG1385" s="179"/>
      <c r="AH1385" s="179"/>
      <c r="AI1385" s="179"/>
      <c r="AJ1385" s="179"/>
    </row>
    <row r="1386" spans="2:36" x14ac:dyDescent="0.3">
      <c r="B1386" s="224">
        <v>146300</v>
      </c>
      <c r="C1386" s="209">
        <v>51473</v>
      </c>
      <c r="D1386" s="206">
        <f t="shared" si="118"/>
        <v>0.35183185235816816</v>
      </c>
      <c r="E1386" s="208">
        <f t="shared" si="119"/>
        <v>0.42</v>
      </c>
      <c r="F1386" s="207">
        <v>2831.01</v>
      </c>
      <c r="G1386" s="207">
        <v>4117.84</v>
      </c>
      <c r="H1386" s="207">
        <v>4632.57</v>
      </c>
      <c r="I1386" s="214">
        <v>41500</v>
      </c>
      <c r="J1386" s="211">
        <f t="shared" si="115"/>
        <v>0.28366370471633628</v>
      </c>
      <c r="K1386" s="212">
        <f t="shared" si="116"/>
        <v>0.42</v>
      </c>
      <c r="L1386" s="214">
        <v>763.27</v>
      </c>
      <c r="M1386" s="213">
        <v>3320</v>
      </c>
      <c r="N1386" s="213">
        <v>3735</v>
      </c>
      <c r="O1386" s="242">
        <f t="shared" si="117"/>
        <v>0.48090000000001965</v>
      </c>
      <c r="P1386" s="242"/>
      <c r="Q1386" s="179"/>
      <c r="R1386" s="179"/>
      <c r="S1386" s="179"/>
      <c r="T1386" s="179"/>
      <c r="U1386" s="179"/>
      <c r="V1386" s="179"/>
      <c r="W1386" s="179"/>
      <c r="X1386" s="179"/>
      <c r="Y1386" s="179"/>
      <c r="Z1386" s="179"/>
      <c r="AA1386" s="222"/>
      <c r="AB1386" s="222"/>
      <c r="AC1386" s="222"/>
      <c r="AD1386" s="179"/>
      <c r="AE1386" s="179"/>
      <c r="AF1386" s="179"/>
      <c r="AG1386" s="179"/>
      <c r="AH1386" s="179"/>
      <c r="AI1386" s="179"/>
      <c r="AJ1386" s="179"/>
    </row>
    <row r="1387" spans="2:36" x14ac:dyDescent="0.3">
      <c r="B1387" s="224">
        <v>146400</v>
      </c>
      <c r="C1387" s="209">
        <v>51515</v>
      </c>
      <c r="D1387" s="206">
        <f t="shared" si="118"/>
        <v>0.35187841530054642</v>
      </c>
      <c r="E1387" s="208">
        <f t="shared" si="119"/>
        <v>0.42</v>
      </c>
      <c r="F1387" s="207">
        <v>2833.32</v>
      </c>
      <c r="G1387" s="207">
        <v>4121.2</v>
      </c>
      <c r="H1387" s="207">
        <v>4636.3500000000004</v>
      </c>
      <c r="I1387" s="214">
        <v>41542</v>
      </c>
      <c r="J1387" s="211">
        <f t="shared" si="115"/>
        <v>0.28375683060109291</v>
      </c>
      <c r="K1387" s="212">
        <f t="shared" si="116"/>
        <v>0.42</v>
      </c>
      <c r="L1387" s="214">
        <v>768.26</v>
      </c>
      <c r="M1387" s="213">
        <v>3323.36</v>
      </c>
      <c r="N1387" s="213">
        <v>3738.78</v>
      </c>
      <c r="O1387" s="242">
        <f t="shared" si="117"/>
        <v>0.48089999999998329</v>
      </c>
      <c r="P1387" s="242"/>
      <c r="Q1387" s="179"/>
      <c r="R1387" s="179"/>
      <c r="S1387" s="179"/>
      <c r="T1387" s="179"/>
      <c r="U1387" s="179"/>
      <c r="V1387" s="179"/>
      <c r="W1387" s="179"/>
      <c r="X1387" s="179"/>
      <c r="Y1387" s="179"/>
      <c r="Z1387" s="179"/>
      <c r="AA1387" s="222"/>
      <c r="AB1387" s="222"/>
      <c r="AC1387" s="222"/>
      <c r="AD1387" s="179"/>
      <c r="AE1387" s="179"/>
      <c r="AF1387" s="179"/>
      <c r="AG1387" s="179"/>
      <c r="AH1387" s="179"/>
      <c r="AI1387" s="179"/>
      <c r="AJ1387" s="179"/>
    </row>
    <row r="1388" spans="2:36" x14ac:dyDescent="0.3">
      <c r="B1388" s="224">
        <v>146500</v>
      </c>
      <c r="C1388" s="209">
        <v>51557</v>
      </c>
      <c r="D1388" s="206">
        <f t="shared" si="118"/>
        <v>0.35192491467576792</v>
      </c>
      <c r="E1388" s="208">
        <f t="shared" si="119"/>
        <v>0.42</v>
      </c>
      <c r="F1388" s="207">
        <v>2835.63</v>
      </c>
      <c r="G1388" s="207">
        <v>4124.5600000000004</v>
      </c>
      <c r="H1388" s="207">
        <v>4640.13</v>
      </c>
      <c r="I1388" s="214">
        <v>41584</v>
      </c>
      <c r="J1388" s="211">
        <f t="shared" si="115"/>
        <v>0.28384982935153585</v>
      </c>
      <c r="K1388" s="212">
        <f t="shared" si="116"/>
        <v>0.42</v>
      </c>
      <c r="L1388" s="214">
        <v>773.26</v>
      </c>
      <c r="M1388" s="213">
        <v>3326.72</v>
      </c>
      <c r="N1388" s="213">
        <v>3742.56</v>
      </c>
      <c r="O1388" s="242">
        <f t="shared" si="117"/>
        <v>0.48089999999994687</v>
      </c>
      <c r="P1388" s="242"/>
      <c r="Q1388" s="179"/>
      <c r="R1388" s="179"/>
      <c r="S1388" s="179"/>
      <c r="T1388" s="179"/>
      <c r="U1388" s="179"/>
      <c r="V1388" s="179"/>
      <c r="W1388" s="179"/>
      <c r="X1388" s="179"/>
      <c r="Y1388" s="179"/>
      <c r="Z1388" s="179"/>
      <c r="AA1388" s="222"/>
      <c r="AB1388" s="222"/>
      <c r="AC1388" s="222"/>
      <c r="AD1388" s="179"/>
      <c r="AE1388" s="179"/>
      <c r="AF1388" s="179"/>
      <c r="AG1388" s="179"/>
      <c r="AH1388" s="179"/>
      <c r="AI1388" s="179"/>
      <c r="AJ1388" s="179"/>
    </row>
    <row r="1389" spans="2:36" x14ac:dyDescent="0.3">
      <c r="B1389" s="224">
        <v>146600</v>
      </c>
      <c r="C1389" s="209">
        <v>51599</v>
      </c>
      <c r="D1389" s="206">
        <f t="shared" si="118"/>
        <v>0.35197135061391543</v>
      </c>
      <c r="E1389" s="208">
        <f t="shared" si="119"/>
        <v>0.42</v>
      </c>
      <c r="F1389" s="207">
        <v>2837.94</v>
      </c>
      <c r="G1389" s="207">
        <v>4127.92</v>
      </c>
      <c r="H1389" s="207">
        <v>4643.91</v>
      </c>
      <c r="I1389" s="214">
        <v>41626</v>
      </c>
      <c r="J1389" s="211">
        <f t="shared" si="115"/>
        <v>0.28394270122783083</v>
      </c>
      <c r="K1389" s="212">
        <f t="shared" si="116"/>
        <v>0.42</v>
      </c>
      <c r="L1389" s="214">
        <v>778.26</v>
      </c>
      <c r="M1389" s="213">
        <v>3330.08</v>
      </c>
      <c r="N1389" s="213">
        <v>3746.34</v>
      </c>
      <c r="O1389" s="242">
        <f t="shared" si="117"/>
        <v>0.480900000000056</v>
      </c>
      <c r="P1389" s="242"/>
      <c r="Q1389" s="179"/>
      <c r="R1389" s="179"/>
      <c r="S1389" s="179"/>
      <c r="T1389" s="179"/>
      <c r="U1389" s="179"/>
      <c r="V1389" s="179"/>
      <c r="W1389" s="179"/>
      <c r="X1389" s="179"/>
      <c r="Y1389" s="179"/>
      <c r="Z1389" s="179"/>
      <c r="AA1389" s="222"/>
      <c r="AB1389" s="222"/>
      <c r="AC1389" s="222"/>
      <c r="AD1389" s="179"/>
      <c r="AE1389" s="179"/>
      <c r="AF1389" s="179"/>
      <c r="AG1389" s="179"/>
      <c r="AH1389" s="179"/>
      <c r="AI1389" s="179"/>
      <c r="AJ1389" s="179"/>
    </row>
    <row r="1390" spans="2:36" x14ac:dyDescent="0.3">
      <c r="B1390" s="224">
        <v>146700</v>
      </c>
      <c r="C1390" s="209">
        <v>51641</v>
      </c>
      <c r="D1390" s="206">
        <f t="shared" si="118"/>
        <v>0.35201772324471708</v>
      </c>
      <c r="E1390" s="208">
        <f t="shared" si="119"/>
        <v>0.42</v>
      </c>
      <c r="F1390" s="207">
        <v>2840.25</v>
      </c>
      <c r="G1390" s="207">
        <v>4131.28</v>
      </c>
      <c r="H1390" s="207">
        <v>4647.6899999999996</v>
      </c>
      <c r="I1390" s="214">
        <v>41668</v>
      </c>
      <c r="J1390" s="211">
        <f t="shared" si="115"/>
        <v>0.28403544648943424</v>
      </c>
      <c r="K1390" s="212">
        <f t="shared" si="116"/>
        <v>0.42</v>
      </c>
      <c r="L1390" s="214">
        <v>783.26</v>
      </c>
      <c r="M1390" s="213">
        <v>3333.44</v>
      </c>
      <c r="N1390" s="213">
        <v>3750.12</v>
      </c>
      <c r="O1390" s="242">
        <f t="shared" si="117"/>
        <v>0.48090000000001965</v>
      </c>
      <c r="P1390" s="242"/>
      <c r="Q1390" s="179"/>
      <c r="R1390" s="179"/>
      <c r="S1390" s="179"/>
      <c r="T1390" s="179"/>
      <c r="U1390" s="179"/>
      <c r="V1390" s="179"/>
      <c r="W1390" s="179"/>
      <c r="X1390" s="179"/>
      <c r="Y1390" s="179"/>
      <c r="Z1390" s="179"/>
      <c r="AA1390" s="222"/>
      <c r="AB1390" s="222"/>
      <c r="AC1390" s="222"/>
      <c r="AD1390" s="179"/>
      <c r="AE1390" s="179"/>
      <c r="AF1390" s="179"/>
      <c r="AG1390" s="179"/>
      <c r="AH1390" s="179"/>
      <c r="AI1390" s="179"/>
      <c r="AJ1390" s="179"/>
    </row>
    <row r="1391" spans="2:36" x14ac:dyDescent="0.3">
      <c r="B1391" s="224">
        <v>146800</v>
      </c>
      <c r="C1391" s="209">
        <v>51683</v>
      </c>
      <c r="D1391" s="206">
        <f t="shared" si="118"/>
        <v>0.35206403269754766</v>
      </c>
      <c r="E1391" s="208">
        <f t="shared" si="119"/>
        <v>0.42</v>
      </c>
      <c r="F1391" s="207">
        <v>2842.56</v>
      </c>
      <c r="G1391" s="207">
        <v>4134.6400000000003</v>
      </c>
      <c r="H1391" s="207">
        <v>4651.47</v>
      </c>
      <c r="I1391" s="214">
        <v>41710</v>
      </c>
      <c r="J1391" s="211">
        <f t="shared" si="115"/>
        <v>0.28412806539509539</v>
      </c>
      <c r="K1391" s="212">
        <f t="shared" si="116"/>
        <v>0.42</v>
      </c>
      <c r="L1391" s="214">
        <v>788.26</v>
      </c>
      <c r="M1391" s="213">
        <v>3336.8</v>
      </c>
      <c r="N1391" s="213">
        <v>3753.9</v>
      </c>
      <c r="O1391" s="242">
        <f t="shared" si="117"/>
        <v>0.48089999999999233</v>
      </c>
      <c r="P1391" s="242"/>
      <c r="Q1391" s="179"/>
      <c r="R1391" s="179"/>
      <c r="S1391" s="179"/>
      <c r="T1391" s="179"/>
      <c r="U1391" s="179"/>
      <c r="V1391" s="179"/>
      <c r="W1391" s="179"/>
      <c r="X1391" s="179"/>
      <c r="Y1391" s="179"/>
      <c r="Z1391" s="179"/>
      <c r="AA1391" s="222"/>
      <c r="AB1391" s="222"/>
      <c r="AC1391" s="222"/>
      <c r="AD1391" s="179"/>
      <c r="AE1391" s="179"/>
      <c r="AF1391" s="179"/>
      <c r="AG1391" s="179"/>
      <c r="AH1391" s="179"/>
      <c r="AI1391" s="179"/>
      <c r="AJ1391" s="179"/>
    </row>
    <row r="1392" spans="2:36" x14ac:dyDescent="0.3">
      <c r="B1392" s="224">
        <v>146900</v>
      </c>
      <c r="C1392" s="209">
        <v>51725</v>
      </c>
      <c r="D1392" s="206">
        <f t="shared" si="118"/>
        <v>0.35211027910142956</v>
      </c>
      <c r="E1392" s="208">
        <f t="shared" si="119"/>
        <v>0.42</v>
      </c>
      <c r="F1392" s="207">
        <v>2844.87</v>
      </c>
      <c r="G1392" s="207">
        <v>4138</v>
      </c>
      <c r="H1392" s="207">
        <v>4655.25</v>
      </c>
      <c r="I1392" s="214">
        <v>41752</v>
      </c>
      <c r="J1392" s="211">
        <f t="shared" si="115"/>
        <v>0.28422055820285907</v>
      </c>
      <c r="K1392" s="212">
        <f t="shared" si="116"/>
        <v>0.42</v>
      </c>
      <c r="L1392" s="214">
        <v>793.25</v>
      </c>
      <c r="M1392" s="213">
        <v>3340.16</v>
      </c>
      <c r="N1392" s="213">
        <v>3757.68</v>
      </c>
      <c r="O1392" s="242">
        <f t="shared" si="117"/>
        <v>0.48090000000002875</v>
      </c>
      <c r="P1392" s="242"/>
      <c r="Q1392" s="179"/>
      <c r="R1392" s="179"/>
      <c r="S1392" s="179"/>
      <c r="T1392" s="179"/>
      <c r="U1392" s="179"/>
      <c r="V1392" s="179"/>
      <c r="W1392" s="179"/>
      <c r="X1392" s="179"/>
      <c r="Y1392" s="179"/>
      <c r="Z1392" s="179"/>
      <c r="AA1392" s="222"/>
      <c r="AB1392" s="222"/>
      <c r="AC1392" s="222"/>
      <c r="AD1392" s="179"/>
      <c r="AE1392" s="179"/>
      <c r="AF1392" s="179"/>
      <c r="AG1392" s="179"/>
      <c r="AH1392" s="179"/>
      <c r="AI1392" s="179"/>
      <c r="AJ1392" s="179"/>
    </row>
    <row r="1393" spans="2:36" x14ac:dyDescent="0.3">
      <c r="B1393" s="224">
        <v>147000</v>
      </c>
      <c r="C1393" s="209">
        <v>51767</v>
      </c>
      <c r="D1393" s="206">
        <f t="shared" si="118"/>
        <v>0.35215646258503402</v>
      </c>
      <c r="E1393" s="208">
        <f t="shared" si="119"/>
        <v>0.42</v>
      </c>
      <c r="F1393" s="207">
        <v>2847.18</v>
      </c>
      <c r="G1393" s="207">
        <v>4141.3599999999997</v>
      </c>
      <c r="H1393" s="207">
        <v>4659.03</v>
      </c>
      <c r="I1393" s="214">
        <v>41794</v>
      </c>
      <c r="J1393" s="211">
        <f t="shared" si="115"/>
        <v>0.28431292517006801</v>
      </c>
      <c r="K1393" s="212">
        <f t="shared" si="116"/>
        <v>0.42</v>
      </c>
      <c r="L1393" s="214">
        <v>798.25</v>
      </c>
      <c r="M1393" s="213">
        <v>3343.52</v>
      </c>
      <c r="N1393" s="213">
        <v>3761.46</v>
      </c>
      <c r="O1393" s="242">
        <f t="shared" si="117"/>
        <v>0.48089999999999233</v>
      </c>
      <c r="P1393" s="242"/>
      <c r="Q1393" s="179"/>
      <c r="R1393" s="179"/>
      <c r="S1393" s="179"/>
      <c r="T1393" s="179"/>
      <c r="U1393" s="179"/>
      <c r="V1393" s="179"/>
      <c r="W1393" s="179"/>
      <c r="X1393" s="179"/>
      <c r="Y1393" s="179"/>
      <c r="Z1393" s="179"/>
      <c r="AA1393" s="222"/>
      <c r="AB1393" s="222"/>
      <c r="AC1393" s="222"/>
      <c r="AD1393" s="179"/>
      <c r="AE1393" s="179"/>
      <c r="AF1393" s="179"/>
      <c r="AG1393" s="179"/>
      <c r="AH1393" s="179"/>
      <c r="AI1393" s="179"/>
      <c r="AJ1393" s="179"/>
    </row>
    <row r="1394" spans="2:36" x14ac:dyDescent="0.3">
      <c r="B1394" s="224">
        <v>147100</v>
      </c>
      <c r="C1394" s="209">
        <v>51809</v>
      </c>
      <c r="D1394" s="206">
        <f t="shared" si="118"/>
        <v>0.35220258327668252</v>
      </c>
      <c r="E1394" s="208">
        <f t="shared" si="119"/>
        <v>0.42</v>
      </c>
      <c r="F1394" s="207">
        <v>2849.49</v>
      </c>
      <c r="G1394" s="207">
        <v>4144.72</v>
      </c>
      <c r="H1394" s="207">
        <v>4662.8100000000004</v>
      </c>
      <c r="I1394" s="214">
        <v>41836</v>
      </c>
      <c r="J1394" s="211">
        <f t="shared" si="115"/>
        <v>0.28440516655336506</v>
      </c>
      <c r="K1394" s="212">
        <f t="shared" si="116"/>
        <v>0.42</v>
      </c>
      <c r="L1394" s="214">
        <v>803.25</v>
      </c>
      <c r="M1394" s="213">
        <v>3346.88</v>
      </c>
      <c r="N1394" s="213">
        <v>3765.24</v>
      </c>
      <c r="O1394" s="242">
        <f t="shared" si="117"/>
        <v>0.48089999999995597</v>
      </c>
      <c r="P1394" s="242"/>
      <c r="Q1394" s="179"/>
      <c r="R1394" s="179"/>
      <c r="S1394" s="179"/>
      <c r="T1394" s="179"/>
      <c r="U1394" s="179"/>
      <c r="V1394" s="179"/>
      <c r="W1394" s="179"/>
      <c r="X1394" s="179"/>
      <c r="Y1394" s="179"/>
      <c r="Z1394" s="179"/>
      <c r="AA1394" s="222"/>
      <c r="AB1394" s="222"/>
      <c r="AC1394" s="222"/>
      <c r="AD1394" s="179"/>
      <c r="AE1394" s="179"/>
      <c r="AF1394" s="179"/>
      <c r="AG1394" s="179"/>
      <c r="AH1394" s="179"/>
      <c r="AI1394" s="179"/>
      <c r="AJ1394" s="179"/>
    </row>
    <row r="1395" spans="2:36" x14ac:dyDescent="0.3">
      <c r="B1395" s="224">
        <v>147200</v>
      </c>
      <c r="C1395" s="209">
        <v>51851</v>
      </c>
      <c r="D1395" s="206">
        <f t="shared" si="118"/>
        <v>0.35224864130434785</v>
      </c>
      <c r="E1395" s="208">
        <f t="shared" si="119"/>
        <v>0.42</v>
      </c>
      <c r="F1395" s="207">
        <v>2851.8</v>
      </c>
      <c r="G1395" s="207">
        <v>4148.08</v>
      </c>
      <c r="H1395" s="207">
        <v>4666.59</v>
      </c>
      <c r="I1395" s="214">
        <v>41878</v>
      </c>
      <c r="J1395" s="211">
        <f t="shared" si="115"/>
        <v>0.28449728260869567</v>
      </c>
      <c r="K1395" s="212">
        <f t="shared" si="116"/>
        <v>0.42</v>
      </c>
      <c r="L1395" s="214">
        <v>808.25</v>
      </c>
      <c r="M1395" s="213">
        <v>3350.24</v>
      </c>
      <c r="N1395" s="213">
        <v>3769.02</v>
      </c>
      <c r="O1395" s="242">
        <f t="shared" si="117"/>
        <v>0.48089999999999233</v>
      </c>
      <c r="P1395" s="242"/>
      <c r="Q1395" s="179"/>
      <c r="R1395" s="179"/>
      <c r="S1395" s="179"/>
      <c r="T1395" s="179"/>
      <c r="U1395" s="179"/>
      <c r="V1395" s="179"/>
      <c r="W1395" s="179"/>
      <c r="X1395" s="179"/>
      <c r="Y1395" s="179"/>
      <c r="Z1395" s="179"/>
      <c r="AA1395" s="222"/>
      <c r="AB1395" s="222"/>
      <c r="AC1395" s="222"/>
      <c r="AD1395" s="179"/>
      <c r="AE1395" s="179"/>
      <c r="AF1395" s="179"/>
      <c r="AG1395" s="179"/>
      <c r="AH1395" s="179"/>
      <c r="AI1395" s="179"/>
      <c r="AJ1395" s="179"/>
    </row>
    <row r="1396" spans="2:36" x14ac:dyDescent="0.3">
      <c r="B1396" s="224">
        <v>147300</v>
      </c>
      <c r="C1396" s="209">
        <v>51893</v>
      </c>
      <c r="D1396" s="206">
        <f t="shared" si="118"/>
        <v>0.35229463679565515</v>
      </c>
      <c r="E1396" s="208">
        <f t="shared" si="119"/>
        <v>0.42</v>
      </c>
      <c r="F1396" s="207">
        <v>2854.11</v>
      </c>
      <c r="G1396" s="207">
        <v>4151.4399999999996</v>
      </c>
      <c r="H1396" s="207">
        <v>4670.37</v>
      </c>
      <c r="I1396" s="214">
        <v>41920</v>
      </c>
      <c r="J1396" s="211">
        <f t="shared" si="115"/>
        <v>0.28458927359131025</v>
      </c>
      <c r="K1396" s="212">
        <f t="shared" si="116"/>
        <v>0.42</v>
      </c>
      <c r="L1396" s="214">
        <v>813.25</v>
      </c>
      <c r="M1396" s="213">
        <v>3353.6</v>
      </c>
      <c r="N1396" s="213">
        <v>3772.8</v>
      </c>
      <c r="O1396" s="242">
        <f t="shared" si="117"/>
        <v>0.48090000000002875</v>
      </c>
      <c r="P1396" s="242"/>
      <c r="Q1396" s="179"/>
      <c r="R1396" s="179"/>
      <c r="S1396" s="179"/>
      <c r="T1396" s="179"/>
      <c r="U1396" s="179"/>
      <c r="V1396" s="179"/>
      <c r="W1396" s="179"/>
      <c r="X1396" s="179"/>
      <c r="Y1396" s="179"/>
      <c r="Z1396" s="179"/>
      <c r="AA1396" s="222"/>
      <c r="AB1396" s="222"/>
      <c r="AC1396" s="222"/>
      <c r="AD1396" s="179"/>
      <c r="AE1396" s="179"/>
      <c r="AF1396" s="179"/>
      <c r="AG1396" s="179"/>
      <c r="AH1396" s="179"/>
      <c r="AI1396" s="179"/>
      <c r="AJ1396" s="179"/>
    </row>
    <row r="1397" spans="2:36" x14ac:dyDescent="0.3">
      <c r="B1397" s="224">
        <v>147400</v>
      </c>
      <c r="C1397" s="209">
        <v>51935</v>
      </c>
      <c r="D1397" s="206">
        <f t="shared" si="118"/>
        <v>0.35234056987788331</v>
      </c>
      <c r="E1397" s="208">
        <f t="shared" si="119"/>
        <v>0.42</v>
      </c>
      <c r="F1397" s="207">
        <v>2856.42</v>
      </c>
      <c r="G1397" s="207">
        <v>4154.8</v>
      </c>
      <c r="H1397" s="207">
        <v>4674.1499999999996</v>
      </c>
      <c r="I1397" s="214">
        <v>41962</v>
      </c>
      <c r="J1397" s="211">
        <f t="shared" si="115"/>
        <v>0.28468113975576664</v>
      </c>
      <c r="K1397" s="212">
        <f t="shared" si="116"/>
        <v>0.42</v>
      </c>
      <c r="L1397" s="214">
        <v>818.24</v>
      </c>
      <c r="M1397" s="213">
        <v>3356.96</v>
      </c>
      <c r="N1397" s="213">
        <v>3776.58</v>
      </c>
      <c r="O1397" s="242">
        <f t="shared" si="117"/>
        <v>0.48089999999999233</v>
      </c>
      <c r="P1397" s="242"/>
      <c r="Q1397" s="179"/>
      <c r="R1397" s="179"/>
      <c r="S1397" s="179"/>
      <c r="T1397" s="179"/>
      <c r="U1397" s="179"/>
      <c r="V1397" s="179"/>
      <c r="W1397" s="179"/>
      <c r="X1397" s="179"/>
      <c r="Y1397" s="179"/>
      <c r="Z1397" s="179"/>
      <c r="AA1397" s="222"/>
      <c r="AB1397" s="222"/>
      <c r="AC1397" s="222"/>
      <c r="AD1397" s="179"/>
      <c r="AE1397" s="179"/>
      <c r="AF1397" s="179"/>
      <c r="AG1397" s="179"/>
      <c r="AH1397" s="179"/>
      <c r="AI1397" s="179"/>
      <c r="AJ1397" s="179"/>
    </row>
    <row r="1398" spans="2:36" x14ac:dyDescent="0.3">
      <c r="B1398" s="224">
        <v>147500</v>
      </c>
      <c r="C1398" s="209">
        <v>51977</v>
      </c>
      <c r="D1398" s="206">
        <f t="shared" si="118"/>
        <v>0.3523864406779661</v>
      </c>
      <c r="E1398" s="208">
        <f t="shared" si="119"/>
        <v>0.42</v>
      </c>
      <c r="F1398" s="207">
        <v>2858.73</v>
      </c>
      <c r="G1398" s="207">
        <v>4158.16</v>
      </c>
      <c r="H1398" s="207">
        <v>4677.93</v>
      </c>
      <c r="I1398" s="214">
        <v>42004</v>
      </c>
      <c r="J1398" s="211">
        <f t="shared" si="115"/>
        <v>0.28477288135593221</v>
      </c>
      <c r="K1398" s="212">
        <f t="shared" si="116"/>
        <v>0.42</v>
      </c>
      <c r="L1398" s="214">
        <v>823.24</v>
      </c>
      <c r="M1398" s="213">
        <v>3360.32</v>
      </c>
      <c r="N1398" s="213">
        <v>3780.36</v>
      </c>
      <c r="O1398" s="242">
        <f t="shared" si="117"/>
        <v>0.48090000000003785</v>
      </c>
      <c r="P1398" s="242"/>
      <c r="Q1398" s="179"/>
      <c r="R1398" s="179"/>
      <c r="S1398" s="179"/>
      <c r="T1398" s="179"/>
      <c r="U1398" s="179"/>
      <c r="V1398" s="179"/>
      <c r="W1398" s="179"/>
      <c r="X1398" s="179"/>
      <c r="Y1398" s="179"/>
      <c r="Z1398" s="179"/>
      <c r="AA1398" s="222"/>
      <c r="AB1398" s="222"/>
      <c r="AC1398" s="222"/>
      <c r="AD1398" s="179"/>
      <c r="AE1398" s="179"/>
      <c r="AF1398" s="179"/>
      <c r="AG1398" s="179"/>
      <c r="AH1398" s="179"/>
      <c r="AI1398" s="179"/>
      <c r="AJ1398" s="179"/>
    </row>
    <row r="1399" spans="2:36" x14ac:dyDescent="0.3">
      <c r="B1399" s="224">
        <v>147600</v>
      </c>
      <c r="C1399" s="209">
        <v>52019</v>
      </c>
      <c r="D1399" s="206">
        <f t="shared" si="118"/>
        <v>0.35243224932249323</v>
      </c>
      <c r="E1399" s="208">
        <f t="shared" si="119"/>
        <v>0.42</v>
      </c>
      <c r="F1399" s="207">
        <v>2861.04</v>
      </c>
      <c r="G1399" s="207">
        <v>4161.5200000000004</v>
      </c>
      <c r="H1399" s="207">
        <v>4681.71</v>
      </c>
      <c r="I1399" s="214">
        <v>42046</v>
      </c>
      <c r="J1399" s="211">
        <f t="shared" si="115"/>
        <v>0.28486449864498647</v>
      </c>
      <c r="K1399" s="212">
        <f t="shared" si="116"/>
        <v>0.42</v>
      </c>
      <c r="L1399" s="214">
        <v>828.24</v>
      </c>
      <c r="M1399" s="213">
        <v>3363.68</v>
      </c>
      <c r="N1399" s="213">
        <v>3784.14</v>
      </c>
      <c r="O1399" s="242">
        <f t="shared" si="117"/>
        <v>0.48090000000000144</v>
      </c>
      <c r="P1399" s="242"/>
      <c r="Q1399" s="179"/>
      <c r="R1399" s="179"/>
      <c r="S1399" s="179"/>
      <c r="T1399" s="179"/>
      <c r="U1399" s="179"/>
      <c r="V1399" s="179"/>
      <c r="W1399" s="179"/>
      <c r="X1399" s="179"/>
      <c r="Y1399" s="179"/>
      <c r="Z1399" s="179"/>
      <c r="AA1399" s="222"/>
      <c r="AB1399" s="222"/>
      <c r="AC1399" s="222"/>
      <c r="AD1399" s="179"/>
      <c r="AE1399" s="179"/>
      <c r="AF1399" s="179"/>
      <c r="AG1399" s="179"/>
      <c r="AH1399" s="179"/>
      <c r="AI1399" s="179"/>
      <c r="AJ1399" s="179"/>
    </row>
    <row r="1400" spans="2:36" x14ac:dyDescent="0.3">
      <c r="B1400" s="224">
        <v>147700</v>
      </c>
      <c r="C1400" s="209">
        <v>52061</v>
      </c>
      <c r="D1400" s="206">
        <f t="shared" si="118"/>
        <v>0.35247799593771156</v>
      </c>
      <c r="E1400" s="208">
        <f t="shared" si="119"/>
        <v>0.42</v>
      </c>
      <c r="F1400" s="207">
        <v>2863.35</v>
      </c>
      <c r="G1400" s="207">
        <v>4164.88</v>
      </c>
      <c r="H1400" s="207">
        <v>4685.49</v>
      </c>
      <c r="I1400" s="214">
        <v>42088</v>
      </c>
      <c r="J1400" s="211">
        <f t="shared" si="115"/>
        <v>0.28495599187542314</v>
      </c>
      <c r="K1400" s="212">
        <f t="shared" si="116"/>
        <v>0.42</v>
      </c>
      <c r="L1400" s="214">
        <v>833.24</v>
      </c>
      <c r="M1400" s="213">
        <v>3367.04</v>
      </c>
      <c r="N1400" s="213">
        <v>3787.92</v>
      </c>
      <c r="O1400" s="242">
        <f t="shared" si="117"/>
        <v>0.48089999999996508</v>
      </c>
      <c r="P1400" s="242"/>
      <c r="Q1400" s="179"/>
      <c r="R1400" s="179"/>
      <c r="S1400" s="179"/>
      <c r="T1400" s="179"/>
      <c r="U1400" s="179"/>
      <c r="V1400" s="179"/>
      <c r="W1400" s="179"/>
      <c r="X1400" s="179"/>
      <c r="Y1400" s="179"/>
      <c r="Z1400" s="179"/>
      <c r="AA1400" s="222"/>
      <c r="AB1400" s="222"/>
      <c r="AC1400" s="222"/>
      <c r="AD1400" s="179"/>
      <c r="AE1400" s="179"/>
      <c r="AF1400" s="179"/>
      <c r="AG1400" s="179"/>
      <c r="AH1400" s="179"/>
      <c r="AI1400" s="179"/>
      <c r="AJ1400" s="179"/>
    </row>
    <row r="1401" spans="2:36" x14ac:dyDescent="0.3">
      <c r="B1401" s="224">
        <v>147800</v>
      </c>
      <c r="C1401" s="209">
        <v>52103</v>
      </c>
      <c r="D1401" s="206">
        <f t="shared" si="118"/>
        <v>0.35252368064952638</v>
      </c>
      <c r="E1401" s="208">
        <f t="shared" si="119"/>
        <v>0.42</v>
      </c>
      <c r="F1401" s="207">
        <v>2865.66</v>
      </c>
      <c r="G1401" s="207">
        <v>4168.24</v>
      </c>
      <c r="H1401" s="207">
        <v>4689.2700000000004</v>
      </c>
      <c r="I1401" s="214">
        <v>42130</v>
      </c>
      <c r="J1401" s="211">
        <f t="shared" si="115"/>
        <v>0.28504736129905278</v>
      </c>
      <c r="K1401" s="212">
        <f t="shared" si="116"/>
        <v>0.42</v>
      </c>
      <c r="L1401" s="214">
        <v>838.24</v>
      </c>
      <c r="M1401" s="213">
        <v>3370.4</v>
      </c>
      <c r="N1401" s="213">
        <v>3791.7</v>
      </c>
      <c r="O1401" s="242">
        <f t="shared" si="117"/>
        <v>0.48090000000007421</v>
      </c>
      <c r="P1401" s="242"/>
      <c r="Q1401" s="179"/>
      <c r="R1401" s="179"/>
      <c r="S1401" s="179"/>
      <c r="T1401" s="179"/>
      <c r="U1401" s="179"/>
      <c r="V1401" s="179"/>
      <c r="W1401" s="179"/>
      <c r="X1401" s="179"/>
      <c r="Y1401" s="179"/>
      <c r="Z1401" s="179"/>
      <c r="AA1401" s="222"/>
      <c r="AB1401" s="222"/>
      <c r="AC1401" s="222"/>
      <c r="AD1401" s="179"/>
      <c r="AE1401" s="179"/>
      <c r="AF1401" s="179"/>
      <c r="AG1401" s="179"/>
      <c r="AH1401" s="179"/>
      <c r="AI1401" s="179"/>
      <c r="AJ1401" s="179"/>
    </row>
    <row r="1402" spans="2:36" x14ac:dyDescent="0.3">
      <c r="B1402" s="224">
        <v>147900</v>
      </c>
      <c r="C1402" s="209">
        <v>52145</v>
      </c>
      <c r="D1402" s="206">
        <f t="shared" si="118"/>
        <v>0.35256930358350236</v>
      </c>
      <c r="E1402" s="208">
        <f t="shared" si="119"/>
        <v>0.42</v>
      </c>
      <c r="F1402" s="207">
        <v>2867.97</v>
      </c>
      <c r="G1402" s="207">
        <v>4171.6000000000004</v>
      </c>
      <c r="H1402" s="207">
        <v>4693.05</v>
      </c>
      <c r="I1402" s="214">
        <v>42172</v>
      </c>
      <c r="J1402" s="211">
        <f t="shared" si="115"/>
        <v>0.28513860716700473</v>
      </c>
      <c r="K1402" s="212">
        <f t="shared" si="116"/>
        <v>0.42</v>
      </c>
      <c r="L1402" s="214">
        <v>843.23</v>
      </c>
      <c r="M1402" s="213">
        <v>3373.76</v>
      </c>
      <c r="N1402" s="213">
        <v>3795.48</v>
      </c>
      <c r="O1402" s="242">
        <f t="shared" si="117"/>
        <v>0.48090000000003785</v>
      </c>
      <c r="P1402" s="242"/>
      <c r="Q1402" s="179"/>
      <c r="R1402" s="179"/>
      <c r="S1402" s="179"/>
      <c r="T1402" s="179"/>
      <c r="U1402" s="179"/>
      <c r="V1402" s="179"/>
      <c r="W1402" s="179"/>
      <c r="X1402" s="179"/>
      <c r="Y1402" s="179"/>
      <c r="Z1402" s="179"/>
      <c r="AA1402" s="222"/>
      <c r="AB1402" s="222"/>
      <c r="AC1402" s="222"/>
      <c r="AD1402" s="179"/>
      <c r="AE1402" s="179"/>
      <c r="AF1402" s="179"/>
      <c r="AG1402" s="179"/>
      <c r="AH1402" s="179"/>
      <c r="AI1402" s="179"/>
      <c r="AJ1402" s="179"/>
    </row>
    <row r="1403" spans="2:36" x14ac:dyDescent="0.3">
      <c r="B1403" s="224">
        <v>148000</v>
      </c>
      <c r="C1403" s="209">
        <v>52187</v>
      </c>
      <c r="D1403" s="206">
        <f t="shared" si="118"/>
        <v>0.35261486486486487</v>
      </c>
      <c r="E1403" s="208">
        <f t="shared" si="119"/>
        <v>0.42</v>
      </c>
      <c r="F1403" s="207">
        <v>2870.28</v>
      </c>
      <c r="G1403" s="207">
        <v>4174.96</v>
      </c>
      <c r="H1403" s="207">
        <v>4696.83</v>
      </c>
      <c r="I1403" s="214">
        <v>42214</v>
      </c>
      <c r="J1403" s="211">
        <f t="shared" ref="J1403:J1466" si="120">I1403/$B1403</f>
        <v>0.28522972972972971</v>
      </c>
      <c r="K1403" s="212">
        <f t="shared" ref="K1403:K1466" si="121">(I1403-I1402)/($B1403-$B1402)</f>
        <v>0.42</v>
      </c>
      <c r="L1403" s="214">
        <v>848.23</v>
      </c>
      <c r="M1403" s="213">
        <v>3377.12</v>
      </c>
      <c r="N1403" s="213">
        <v>3799.26</v>
      </c>
      <c r="O1403" s="242">
        <f t="shared" si="117"/>
        <v>0.48090000000001054</v>
      </c>
      <c r="P1403" s="242"/>
      <c r="Q1403" s="179"/>
      <c r="R1403" s="179"/>
      <c r="S1403" s="179"/>
      <c r="T1403" s="179"/>
      <c r="U1403" s="179"/>
      <c r="V1403" s="179"/>
      <c r="W1403" s="179"/>
      <c r="X1403" s="179"/>
      <c r="Y1403" s="179"/>
      <c r="Z1403" s="179"/>
      <c r="AA1403" s="222"/>
      <c r="AB1403" s="222"/>
      <c r="AC1403" s="222"/>
      <c r="AD1403" s="179"/>
      <c r="AE1403" s="179"/>
      <c r="AF1403" s="179"/>
      <c r="AG1403" s="179"/>
      <c r="AH1403" s="179"/>
      <c r="AI1403" s="179"/>
      <c r="AJ1403" s="179"/>
    </row>
    <row r="1404" spans="2:36" x14ac:dyDescent="0.3">
      <c r="B1404" s="224">
        <v>148100</v>
      </c>
      <c r="C1404" s="209">
        <v>52229</v>
      </c>
      <c r="D1404" s="206">
        <f t="shared" si="118"/>
        <v>0.35266036461850103</v>
      </c>
      <c r="E1404" s="208">
        <f t="shared" si="119"/>
        <v>0.42</v>
      </c>
      <c r="F1404" s="207">
        <v>2872.59</v>
      </c>
      <c r="G1404" s="207">
        <v>4178.32</v>
      </c>
      <c r="H1404" s="207">
        <v>4700.6099999999997</v>
      </c>
      <c r="I1404" s="214">
        <v>42256</v>
      </c>
      <c r="J1404" s="211">
        <f t="shared" si="120"/>
        <v>0.28532072923700202</v>
      </c>
      <c r="K1404" s="212">
        <f t="shared" si="121"/>
        <v>0.42</v>
      </c>
      <c r="L1404" s="214">
        <v>853.23</v>
      </c>
      <c r="M1404" s="213">
        <v>3380.48</v>
      </c>
      <c r="N1404" s="213">
        <v>3803.04</v>
      </c>
      <c r="O1404" s="242">
        <f t="shared" si="117"/>
        <v>0.48089999999996508</v>
      </c>
      <c r="P1404" s="242"/>
      <c r="Q1404" s="179"/>
      <c r="R1404" s="179"/>
      <c r="S1404" s="179"/>
      <c r="T1404" s="179"/>
      <c r="U1404" s="179"/>
      <c r="V1404" s="179"/>
      <c r="W1404" s="179"/>
      <c r="X1404" s="179"/>
      <c r="Y1404" s="179"/>
      <c r="Z1404" s="179"/>
      <c r="AA1404" s="222"/>
      <c r="AB1404" s="222"/>
      <c r="AC1404" s="222"/>
      <c r="AD1404" s="179"/>
      <c r="AE1404" s="179"/>
      <c r="AF1404" s="179"/>
      <c r="AG1404" s="179"/>
      <c r="AH1404" s="179"/>
      <c r="AI1404" s="179"/>
      <c r="AJ1404" s="179"/>
    </row>
    <row r="1405" spans="2:36" x14ac:dyDescent="0.3">
      <c r="B1405" s="224">
        <v>148200</v>
      </c>
      <c r="C1405" s="209">
        <v>52271</v>
      </c>
      <c r="D1405" s="206">
        <f t="shared" si="118"/>
        <v>0.35270580296896087</v>
      </c>
      <c r="E1405" s="208">
        <f t="shared" si="119"/>
        <v>0.42</v>
      </c>
      <c r="F1405" s="207">
        <v>2874.9</v>
      </c>
      <c r="G1405" s="207">
        <v>4181.68</v>
      </c>
      <c r="H1405" s="207">
        <v>4704.3900000000003</v>
      </c>
      <c r="I1405" s="214">
        <v>42298</v>
      </c>
      <c r="J1405" s="211">
        <f t="shared" si="120"/>
        <v>0.28541160593792175</v>
      </c>
      <c r="K1405" s="212">
        <f t="shared" si="121"/>
        <v>0.42</v>
      </c>
      <c r="L1405" s="214">
        <v>858.23</v>
      </c>
      <c r="M1405" s="213">
        <v>3383.84</v>
      </c>
      <c r="N1405" s="213">
        <v>3806.82</v>
      </c>
      <c r="O1405" s="242">
        <f t="shared" si="117"/>
        <v>0.48090000000001054</v>
      </c>
      <c r="P1405" s="242"/>
      <c r="Q1405" s="179"/>
      <c r="R1405" s="179"/>
      <c r="S1405" s="179"/>
      <c r="T1405" s="179"/>
      <c r="U1405" s="179"/>
      <c r="V1405" s="179"/>
      <c r="W1405" s="179"/>
      <c r="X1405" s="179"/>
      <c r="Y1405" s="179"/>
      <c r="Z1405" s="179"/>
      <c r="AA1405" s="222"/>
      <c r="AB1405" s="222"/>
      <c r="AC1405" s="222"/>
      <c r="AD1405" s="179"/>
      <c r="AE1405" s="179"/>
      <c r="AF1405" s="179"/>
      <c r="AG1405" s="179"/>
      <c r="AH1405" s="179"/>
      <c r="AI1405" s="179"/>
      <c r="AJ1405" s="179"/>
    </row>
    <row r="1406" spans="2:36" x14ac:dyDescent="0.3">
      <c r="B1406" s="224">
        <v>148300</v>
      </c>
      <c r="C1406" s="209">
        <v>52313</v>
      </c>
      <c r="D1406" s="206">
        <f t="shared" si="118"/>
        <v>0.35275118004045852</v>
      </c>
      <c r="E1406" s="208">
        <f t="shared" si="119"/>
        <v>0.42</v>
      </c>
      <c r="F1406" s="207">
        <v>2877.21</v>
      </c>
      <c r="G1406" s="207">
        <v>4185.04</v>
      </c>
      <c r="H1406" s="207">
        <v>4708.17</v>
      </c>
      <c r="I1406" s="214">
        <v>42340</v>
      </c>
      <c r="J1406" s="211">
        <f t="shared" si="120"/>
        <v>0.28550236008091706</v>
      </c>
      <c r="K1406" s="212">
        <f t="shared" si="121"/>
        <v>0.42</v>
      </c>
      <c r="L1406" s="214">
        <v>863.23</v>
      </c>
      <c r="M1406" s="213">
        <v>3387.2</v>
      </c>
      <c r="N1406" s="213">
        <v>3810.6</v>
      </c>
      <c r="O1406" s="242">
        <f t="shared" si="117"/>
        <v>0.48089999999997418</v>
      </c>
      <c r="P1406" s="242"/>
      <c r="Q1406" s="179"/>
      <c r="R1406" s="179"/>
      <c r="S1406" s="179"/>
      <c r="T1406" s="179"/>
      <c r="U1406" s="179"/>
      <c r="V1406" s="179"/>
      <c r="W1406" s="179"/>
      <c r="X1406" s="179"/>
      <c r="Y1406" s="179"/>
      <c r="Z1406" s="179"/>
      <c r="AA1406" s="222"/>
      <c r="AB1406" s="222"/>
      <c r="AC1406" s="222"/>
      <c r="AD1406" s="179"/>
      <c r="AE1406" s="179"/>
      <c r="AF1406" s="179"/>
      <c r="AG1406" s="179"/>
      <c r="AH1406" s="179"/>
      <c r="AI1406" s="179"/>
      <c r="AJ1406" s="179"/>
    </row>
    <row r="1407" spans="2:36" x14ac:dyDescent="0.3">
      <c r="B1407" s="224">
        <v>148400</v>
      </c>
      <c r="C1407" s="209">
        <v>52355</v>
      </c>
      <c r="D1407" s="206">
        <f t="shared" si="118"/>
        <v>0.35279649595687329</v>
      </c>
      <c r="E1407" s="208">
        <f t="shared" si="119"/>
        <v>0.42</v>
      </c>
      <c r="F1407" s="207">
        <v>2879.52</v>
      </c>
      <c r="G1407" s="207">
        <v>4188.3999999999996</v>
      </c>
      <c r="H1407" s="207">
        <v>4711.95</v>
      </c>
      <c r="I1407" s="214">
        <v>42382</v>
      </c>
      <c r="J1407" s="211">
        <f t="shared" si="120"/>
        <v>0.28559299191374665</v>
      </c>
      <c r="K1407" s="212">
        <f t="shared" si="121"/>
        <v>0.42</v>
      </c>
      <c r="L1407" s="214">
        <v>868.22</v>
      </c>
      <c r="M1407" s="213">
        <v>3390.56</v>
      </c>
      <c r="N1407" s="213">
        <v>3814.38</v>
      </c>
      <c r="O1407" s="242">
        <f t="shared" si="117"/>
        <v>0.48089999999993777</v>
      </c>
      <c r="P1407" s="242"/>
      <c r="Q1407" s="179"/>
      <c r="R1407" s="179"/>
      <c r="S1407" s="179"/>
      <c r="T1407" s="179"/>
      <c r="U1407" s="179"/>
      <c r="V1407" s="179"/>
      <c r="W1407" s="179"/>
      <c r="X1407" s="179"/>
      <c r="Y1407" s="179"/>
      <c r="Z1407" s="179"/>
      <c r="AA1407" s="222"/>
      <c r="AB1407" s="222"/>
      <c r="AC1407" s="222"/>
      <c r="AD1407" s="179"/>
      <c r="AE1407" s="179"/>
      <c r="AF1407" s="179"/>
      <c r="AG1407" s="179"/>
      <c r="AH1407" s="179"/>
      <c r="AI1407" s="179"/>
      <c r="AJ1407" s="179"/>
    </row>
    <row r="1408" spans="2:36" x14ac:dyDescent="0.3">
      <c r="B1408" s="224">
        <v>148500</v>
      </c>
      <c r="C1408" s="209">
        <v>52397</v>
      </c>
      <c r="D1408" s="206">
        <f t="shared" si="118"/>
        <v>0.35284175084175085</v>
      </c>
      <c r="E1408" s="208">
        <f t="shared" si="119"/>
        <v>0.42</v>
      </c>
      <c r="F1408" s="207">
        <v>2881.83</v>
      </c>
      <c r="G1408" s="207">
        <v>4191.76</v>
      </c>
      <c r="H1408" s="207">
        <v>4715.7299999999996</v>
      </c>
      <c r="I1408" s="214">
        <v>42424</v>
      </c>
      <c r="J1408" s="211">
        <f t="shared" si="120"/>
        <v>0.28568350168350171</v>
      </c>
      <c r="K1408" s="212">
        <f t="shared" si="121"/>
        <v>0.42</v>
      </c>
      <c r="L1408" s="214">
        <v>873.22</v>
      </c>
      <c r="M1408" s="213">
        <v>3393.92</v>
      </c>
      <c r="N1408" s="213">
        <v>3818.16</v>
      </c>
      <c r="O1408" s="242">
        <f t="shared" si="117"/>
        <v>0.48089999999997418</v>
      </c>
      <c r="P1408" s="242"/>
      <c r="Q1408" s="179"/>
      <c r="R1408" s="179"/>
      <c r="S1408" s="179"/>
      <c r="T1408" s="179"/>
      <c r="U1408" s="179"/>
      <c r="V1408" s="179"/>
      <c r="W1408" s="179"/>
      <c r="X1408" s="179"/>
      <c r="Y1408" s="179"/>
      <c r="Z1408" s="179"/>
      <c r="AA1408" s="222"/>
      <c r="AB1408" s="222"/>
      <c r="AC1408" s="222"/>
      <c r="AD1408" s="179"/>
      <c r="AE1408" s="179"/>
      <c r="AF1408" s="179"/>
      <c r="AG1408" s="179"/>
      <c r="AH1408" s="179"/>
      <c r="AI1408" s="179"/>
      <c r="AJ1408" s="179"/>
    </row>
    <row r="1409" spans="2:36" x14ac:dyDescent="0.3">
      <c r="B1409" s="224">
        <v>148600</v>
      </c>
      <c r="C1409" s="209">
        <v>52439</v>
      </c>
      <c r="D1409" s="206">
        <f t="shared" si="118"/>
        <v>0.35288694481830418</v>
      </c>
      <c r="E1409" s="208">
        <f t="shared" si="119"/>
        <v>0.42</v>
      </c>
      <c r="F1409" s="207">
        <v>2884.14</v>
      </c>
      <c r="G1409" s="207">
        <v>4195.12</v>
      </c>
      <c r="H1409" s="207">
        <v>4719.51</v>
      </c>
      <c r="I1409" s="214">
        <v>42466</v>
      </c>
      <c r="J1409" s="211">
        <f t="shared" si="120"/>
        <v>0.28577388963660832</v>
      </c>
      <c r="K1409" s="212">
        <f t="shared" si="121"/>
        <v>0.42</v>
      </c>
      <c r="L1409" s="214">
        <v>878.22</v>
      </c>
      <c r="M1409" s="213">
        <v>3397.28</v>
      </c>
      <c r="N1409" s="213">
        <v>3821.94</v>
      </c>
      <c r="O1409" s="242">
        <f t="shared" si="117"/>
        <v>0.48090000000001965</v>
      </c>
      <c r="P1409" s="242"/>
      <c r="Q1409" s="179"/>
      <c r="R1409" s="179"/>
      <c r="S1409" s="179"/>
      <c r="T1409" s="179"/>
      <c r="U1409" s="179"/>
      <c r="V1409" s="179"/>
      <c r="W1409" s="179"/>
      <c r="X1409" s="179"/>
      <c r="Y1409" s="179"/>
      <c r="Z1409" s="179"/>
      <c r="AA1409" s="222"/>
      <c r="AB1409" s="222"/>
      <c r="AC1409" s="222"/>
      <c r="AD1409" s="179"/>
      <c r="AE1409" s="179"/>
      <c r="AF1409" s="179"/>
      <c r="AG1409" s="179"/>
      <c r="AH1409" s="179"/>
      <c r="AI1409" s="179"/>
      <c r="AJ1409" s="179"/>
    </row>
    <row r="1410" spans="2:36" x14ac:dyDescent="0.3">
      <c r="B1410" s="224">
        <v>148700</v>
      </c>
      <c r="C1410" s="209">
        <v>52481</v>
      </c>
      <c r="D1410" s="206">
        <f t="shared" si="118"/>
        <v>0.35293207800941495</v>
      </c>
      <c r="E1410" s="208">
        <f t="shared" si="119"/>
        <v>0.42</v>
      </c>
      <c r="F1410" s="207">
        <v>2886.45</v>
      </c>
      <c r="G1410" s="207">
        <v>4198.4799999999996</v>
      </c>
      <c r="H1410" s="207">
        <v>4723.29</v>
      </c>
      <c r="I1410" s="214">
        <v>42508</v>
      </c>
      <c r="J1410" s="211">
        <f t="shared" si="120"/>
        <v>0.28586415601882986</v>
      </c>
      <c r="K1410" s="212">
        <f t="shared" si="121"/>
        <v>0.42</v>
      </c>
      <c r="L1410" s="214">
        <v>883.22</v>
      </c>
      <c r="M1410" s="213">
        <v>3400.64</v>
      </c>
      <c r="N1410" s="213">
        <v>3825.72</v>
      </c>
      <c r="O1410" s="242">
        <f t="shared" si="117"/>
        <v>0.48089999999998329</v>
      </c>
      <c r="P1410" s="242"/>
      <c r="Q1410" s="179"/>
      <c r="R1410" s="179"/>
      <c r="S1410" s="179"/>
      <c r="T1410" s="179"/>
      <c r="U1410" s="179"/>
      <c r="V1410" s="179"/>
      <c r="W1410" s="179"/>
      <c r="X1410" s="179"/>
      <c r="Y1410" s="179"/>
      <c r="Z1410" s="179"/>
      <c r="AA1410" s="222"/>
      <c r="AB1410" s="222"/>
      <c r="AC1410" s="222"/>
      <c r="AD1410" s="179"/>
      <c r="AE1410" s="179"/>
      <c r="AF1410" s="179"/>
      <c r="AG1410" s="179"/>
      <c r="AH1410" s="179"/>
      <c r="AI1410" s="179"/>
      <c r="AJ1410" s="179"/>
    </row>
    <row r="1411" spans="2:36" x14ac:dyDescent="0.3">
      <c r="B1411" s="224">
        <v>148800</v>
      </c>
      <c r="C1411" s="209">
        <v>52523</v>
      </c>
      <c r="D1411" s="206">
        <f t="shared" si="118"/>
        <v>0.3529771505376344</v>
      </c>
      <c r="E1411" s="208">
        <f t="shared" si="119"/>
        <v>0.42</v>
      </c>
      <c r="F1411" s="207">
        <v>2888.76</v>
      </c>
      <c r="G1411" s="207">
        <v>4201.84</v>
      </c>
      <c r="H1411" s="207">
        <v>4727.07</v>
      </c>
      <c r="I1411" s="214">
        <v>42550</v>
      </c>
      <c r="J1411" s="211">
        <f t="shared" si="120"/>
        <v>0.28595430107526881</v>
      </c>
      <c r="K1411" s="212">
        <f t="shared" si="121"/>
        <v>0.42</v>
      </c>
      <c r="L1411" s="214">
        <v>888.22</v>
      </c>
      <c r="M1411" s="213">
        <v>3404</v>
      </c>
      <c r="N1411" s="213">
        <v>3829.5</v>
      </c>
      <c r="O1411" s="242">
        <f t="shared" si="117"/>
        <v>0.48090000000001965</v>
      </c>
      <c r="P1411" s="242"/>
      <c r="Q1411" s="179"/>
      <c r="R1411" s="179"/>
      <c r="S1411" s="179"/>
      <c r="T1411" s="179"/>
      <c r="U1411" s="179"/>
      <c r="V1411" s="179"/>
      <c r="W1411" s="179"/>
      <c r="X1411" s="179"/>
      <c r="Y1411" s="179"/>
      <c r="Z1411" s="179"/>
      <c r="AA1411" s="222"/>
      <c r="AB1411" s="222"/>
      <c r="AC1411" s="222"/>
      <c r="AD1411" s="179"/>
      <c r="AE1411" s="179"/>
      <c r="AF1411" s="179"/>
      <c r="AG1411" s="179"/>
      <c r="AH1411" s="179"/>
      <c r="AI1411" s="179"/>
      <c r="AJ1411" s="179"/>
    </row>
    <row r="1412" spans="2:36" x14ac:dyDescent="0.3">
      <c r="B1412" s="224">
        <v>148900</v>
      </c>
      <c r="C1412" s="209">
        <v>52565</v>
      </c>
      <c r="D1412" s="206">
        <f t="shared" si="118"/>
        <v>0.3530221625251847</v>
      </c>
      <c r="E1412" s="208">
        <f t="shared" si="119"/>
        <v>0.42</v>
      </c>
      <c r="F1412" s="207">
        <v>2891.07</v>
      </c>
      <c r="G1412" s="207">
        <v>4205.2</v>
      </c>
      <c r="H1412" s="207">
        <v>4730.8500000000004</v>
      </c>
      <c r="I1412" s="214">
        <v>42592</v>
      </c>
      <c r="J1412" s="211">
        <f t="shared" si="120"/>
        <v>0.28604432505036936</v>
      </c>
      <c r="K1412" s="212">
        <f t="shared" si="121"/>
        <v>0.42</v>
      </c>
      <c r="L1412" s="214">
        <v>893.21</v>
      </c>
      <c r="M1412" s="213">
        <v>3407.36</v>
      </c>
      <c r="N1412" s="213">
        <v>3833.28</v>
      </c>
      <c r="O1412" s="242">
        <f t="shared" si="117"/>
        <v>0.48089999999998329</v>
      </c>
      <c r="P1412" s="242"/>
      <c r="Q1412" s="179"/>
      <c r="R1412" s="179"/>
      <c r="S1412" s="179"/>
      <c r="T1412" s="179"/>
      <c r="U1412" s="179"/>
      <c r="V1412" s="179"/>
      <c r="W1412" s="179"/>
      <c r="X1412" s="179"/>
      <c r="Y1412" s="179"/>
      <c r="Z1412" s="179"/>
      <c r="AA1412" s="222"/>
      <c r="AB1412" s="222"/>
      <c r="AC1412" s="222"/>
      <c r="AD1412" s="179"/>
      <c r="AE1412" s="179"/>
      <c r="AF1412" s="179"/>
      <c r="AG1412" s="179"/>
      <c r="AH1412" s="179"/>
      <c r="AI1412" s="179"/>
      <c r="AJ1412" s="179"/>
    </row>
    <row r="1413" spans="2:36" x14ac:dyDescent="0.3">
      <c r="B1413" s="224">
        <v>149000</v>
      </c>
      <c r="C1413" s="209">
        <v>52607</v>
      </c>
      <c r="D1413" s="206">
        <f t="shared" si="118"/>
        <v>0.35306711409395974</v>
      </c>
      <c r="E1413" s="208">
        <f t="shared" si="119"/>
        <v>0.42</v>
      </c>
      <c r="F1413" s="207">
        <v>2893.38</v>
      </c>
      <c r="G1413" s="207">
        <v>4208.5600000000004</v>
      </c>
      <c r="H1413" s="207">
        <v>4734.63</v>
      </c>
      <c r="I1413" s="214">
        <v>42634</v>
      </c>
      <c r="J1413" s="211">
        <f t="shared" si="120"/>
        <v>0.28613422818791945</v>
      </c>
      <c r="K1413" s="212">
        <f t="shared" si="121"/>
        <v>0.42</v>
      </c>
      <c r="L1413" s="214">
        <v>898.21</v>
      </c>
      <c r="M1413" s="213">
        <v>3410.72</v>
      </c>
      <c r="N1413" s="213">
        <v>3837.06</v>
      </c>
      <c r="O1413" s="242">
        <f t="shared" ref="O1413:O1476" si="122">(C1413+F1413+H1413-C1412-F1412-H1412)/100</f>
        <v>0.48089999999994687</v>
      </c>
      <c r="P1413" s="242"/>
      <c r="Q1413" s="179"/>
      <c r="R1413" s="179"/>
      <c r="S1413" s="179"/>
      <c r="T1413" s="179"/>
      <c r="U1413" s="179"/>
      <c r="V1413" s="179"/>
      <c r="W1413" s="179"/>
      <c r="X1413" s="179"/>
      <c r="Y1413" s="179"/>
      <c r="Z1413" s="179"/>
      <c r="AA1413" s="222"/>
      <c r="AB1413" s="222"/>
      <c r="AC1413" s="222"/>
      <c r="AD1413" s="179"/>
      <c r="AE1413" s="179"/>
      <c r="AF1413" s="179"/>
      <c r="AG1413" s="179"/>
      <c r="AH1413" s="179"/>
      <c r="AI1413" s="179"/>
      <c r="AJ1413" s="179"/>
    </row>
    <row r="1414" spans="2:36" x14ac:dyDescent="0.3">
      <c r="B1414" s="224">
        <v>149100</v>
      </c>
      <c r="C1414" s="209">
        <v>52649</v>
      </c>
      <c r="D1414" s="206">
        <f t="shared" si="118"/>
        <v>0.3531120053655265</v>
      </c>
      <c r="E1414" s="208">
        <f t="shared" si="119"/>
        <v>0.42</v>
      </c>
      <c r="F1414" s="207">
        <v>2895.69</v>
      </c>
      <c r="G1414" s="207">
        <v>4211.92</v>
      </c>
      <c r="H1414" s="207">
        <v>4738.41</v>
      </c>
      <c r="I1414" s="214">
        <v>42676</v>
      </c>
      <c r="J1414" s="211">
        <f t="shared" si="120"/>
        <v>0.28622401073105297</v>
      </c>
      <c r="K1414" s="212">
        <f t="shared" si="121"/>
        <v>0.42</v>
      </c>
      <c r="L1414" s="214">
        <v>903.21</v>
      </c>
      <c r="M1414" s="213">
        <v>3414.08</v>
      </c>
      <c r="N1414" s="213">
        <v>3840.84</v>
      </c>
      <c r="O1414" s="242">
        <f t="shared" si="122"/>
        <v>0.480900000000056</v>
      </c>
      <c r="P1414" s="242"/>
      <c r="Q1414" s="179"/>
      <c r="R1414" s="179"/>
      <c r="S1414" s="179"/>
      <c r="T1414" s="179"/>
      <c r="U1414" s="179"/>
      <c r="V1414" s="179"/>
      <c r="W1414" s="179"/>
      <c r="X1414" s="179"/>
      <c r="Y1414" s="179"/>
      <c r="Z1414" s="179"/>
      <c r="AA1414" s="222"/>
      <c r="AB1414" s="222"/>
      <c r="AC1414" s="222"/>
      <c r="AD1414" s="179"/>
      <c r="AE1414" s="179"/>
      <c r="AF1414" s="179"/>
      <c r="AG1414" s="179"/>
      <c r="AH1414" s="179"/>
      <c r="AI1414" s="179"/>
      <c r="AJ1414" s="179"/>
    </row>
    <row r="1415" spans="2:36" x14ac:dyDescent="0.3">
      <c r="B1415" s="224">
        <v>149200</v>
      </c>
      <c r="C1415" s="209">
        <v>52691</v>
      </c>
      <c r="D1415" s="206">
        <f t="shared" si="118"/>
        <v>0.353156836461126</v>
      </c>
      <c r="E1415" s="208">
        <f t="shared" si="119"/>
        <v>0.42</v>
      </c>
      <c r="F1415" s="207">
        <v>2898</v>
      </c>
      <c r="G1415" s="207">
        <v>4215.28</v>
      </c>
      <c r="H1415" s="207">
        <v>4742.1899999999996</v>
      </c>
      <c r="I1415" s="214">
        <v>42718</v>
      </c>
      <c r="J1415" s="211">
        <f t="shared" si="120"/>
        <v>0.28631367292225202</v>
      </c>
      <c r="K1415" s="212">
        <f t="shared" si="121"/>
        <v>0.42</v>
      </c>
      <c r="L1415" s="214">
        <v>908.21</v>
      </c>
      <c r="M1415" s="213">
        <v>3417.44</v>
      </c>
      <c r="N1415" s="213">
        <v>3844.62</v>
      </c>
      <c r="O1415" s="242">
        <f t="shared" si="122"/>
        <v>0.48090000000001965</v>
      </c>
      <c r="P1415" s="242"/>
      <c r="Q1415" s="179"/>
      <c r="R1415" s="179"/>
      <c r="S1415" s="179"/>
      <c r="T1415" s="179"/>
      <c r="U1415" s="179"/>
      <c r="V1415" s="179"/>
      <c r="W1415" s="179"/>
      <c r="X1415" s="179"/>
      <c r="Y1415" s="179"/>
      <c r="Z1415" s="179"/>
      <c r="AA1415" s="222"/>
      <c r="AB1415" s="222"/>
      <c r="AC1415" s="222"/>
      <c r="AD1415" s="179"/>
      <c r="AE1415" s="179"/>
      <c r="AF1415" s="179"/>
      <c r="AG1415" s="179"/>
      <c r="AH1415" s="179"/>
      <c r="AI1415" s="179"/>
      <c r="AJ1415" s="179"/>
    </row>
    <row r="1416" spans="2:36" x14ac:dyDescent="0.3">
      <c r="B1416" s="224">
        <v>149300</v>
      </c>
      <c r="C1416" s="209">
        <v>52733</v>
      </c>
      <c r="D1416" s="206">
        <f t="shared" si="118"/>
        <v>0.35320160750167451</v>
      </c>
      <c r="E1416" s="208">
        <f t="shared" si="119"/>
        <v>0.42</v>
      </c>
      <c r="F1416" s="207">
        <v>2900.31</v>
      </c>
      <c r="G1416" s="207">
        <v>4218.6400000000003</v>
      </c>
      <c r="H1416" s="207">
        <v>4745.97</v>
      </c>
      <c r="I1416" s="214">
        <v>42760</v>
      </c>
      <c r="J1416" s="211">
        <f t="shared" si="120"/>
        <v>0.28640321500334898</v>
      </c>
      <c r="K1416" s="212">
        <f t="shared" si="121"/>
        <v>0.42</v>
      </c>
      <c r="L1416" s="214">
        <v>913.21</v>
      </c>
      <c r="M1416" s="213">
        <v>3420.8</v>
      </c>
      <c r="N1416" s="213">
        <v>3848.4</v>
      </c>
      <c r="O1416" s="242">
        <f t="shared" si="122"/>
        <v>0.48089999999999233</v>
      </c>
      <c r="P1416" s="242"/>
      <c r="Q1416" s="179"/>
      <c r="R1416" s="179"/>
      <c r="S1416" s="179"/>
      <c r="T1416" s="179"/>
      <c r="U1416" s="179"/>
      <c r="V1416" s="179"/>
      <c r="W1416" s="179"/>
      <c r="X1416" s="179"/>
      <c r="Y1416" s="179"/>
      <c r="Z1416" s="179"/>
      <c r="AA1416" s="222"/>
      <c r="AB1416" s="222"/>
      <c r="AC1416" s="222"/>
      <c r="AD1416" s="179"/>
      <c r="AE1416" s="179"/>
      <c r="AF1416" s="179"/>
      <c r="AG1416" s="179"/>
      <c r="AH1416" s="179"/>
      <c r="AI1416" s="179"/>
      <c r="AJ1416" s="179"/>
    </row>
    <row r="1417" spans="2:36" x14ac:dyDescent="0.3">
      <c r="B1417" s="224">
        <v>149400</v>
      </c>
      <c r="C1417" s="209">
        <v>52775</v>
      </c>
      <c r="D1417" s="206">
        <f t="shared" si="118"/>
        <v>0.3532463186077644</v>
      </c>
      <c r="E1417" s="208">
        <f t="shared" si="119"/>
        <v>0.42</v>
      </c>
      <c r="F1417" s="207">
        <v>2902.62</v>
      </c>
      <c r="G1417" s="207">
        <v>4222</v>
      </c>
      <c r="H1417" s="207">
        <v>4749.75</v>
      </c>
      <c r="I1417" s="214">
        <v>42802</v>
      </c>
      <c r="J1417" s="211">
        <f t="shared" si="120"/>
        <v>0.28649263721552876</v>
      </c>
      <c r="K1417" s="212">
        <f t="shared" si="121"/>
        <v>0.42</v>
      </c>
      <c r="L1417" s="214">
        <v>918.2</v>
      </c>
      <c r="M1417" s="213">
        <v>3424.16</v>
      </c>
      <c r="N1417" s="213">
        <v>3852.18</v>
      </c>
      <c r="O1417" s="242">
        <f t="shared" si="122"/>
        <v>0.48090000000002875</v>
      </c>
      <c r="P1417" s="242"/>
      <c r="Q1417" s="179"/>
      <c r="R1417" s="179"/>
      <c r="S1417" s="179"/>
      <c r="T1417" s="179"/>
      <c r="U1417" s="179"/>
      <c r="V1417" s="179"/>
      <c r="W1417" s="179"/>
      <c r="X1417" s="179"/>
      <c r="Y1417" s="179"/>
      <c r="Z1417" s="179"/>
      <c r="AA1417" s="222"/>
      <c r="AB1417" s="222"/>
      <c r="AC1417" s="222"/>
      <c r="AD1417" s="179"/>
      <c r="AE1417" s="179"/>
      <c r="AF1417" s="179"/>
      <c r="AG1417" s="179"/>
      <c r="AH1417" s="179"/>
      <c r="AI1417" s="179"/>
      <c r="AJ1417" s="179"/>
    </row>
    <row r="1418" spans="2:36" x14ac:dyDescent="0.3">
      <c r="B1418" s="224">
        <v>149500</v>
      </c>
      <c r="C1418" s="209">
        <v>52817</v>
      </c>
      <c r="D1418" s="206">
        <f t="shared" si="118"/>
        <v>0.35329096989966557</v>
      </c>
      <c r="E1418" s="208">
        <f t="shared" si="119"/>
        <v>0.42</v>
      </c>
      <c r="F1418" s="207">
        <v>2904.93</v>
      </c>
      <c r="G1418" s="207">
        <v>4225.3599999999997</v>
      </c>
      <c r="H1418" s="207">
        <v>4753.53</v>
      </c>
      <c r="I1418" s="214">
        <v>42844</v>
      </c>
      <c r="J1418" s="211">
        <f t="shared" si="120"/>
        <v>0.28658193979933111</v>
      </c>
      <c r="K1418" s="212">
        <f t="shared" si="121"/>
        <v>0.42</v>
      </c>
      <c r="L1418" s="214">
        <v>923.2</v>
      </c>
      <c r="M1418" s="213">
        <v>3427.52</v>
      </c>
      <c r="N1418" s="213">
        <v>3855.96</v>
      </c>
      <c r="O1418" s="242">
        <f t="shared" si="122"/>
        <v>0.48089999999999233</v>
      </c>
      <c r="P1418" s="242"/>
      <c r="Q1418" s="179"/>
      <c r="R1418" s="179"/>
      <c r="S1418" s="179"/>
      <c r="T1418" s="179"/>
      <c r="U1418" s="179"/>
      <c r="V1418" s="179"/>
      <c r="W1418" s="179"/>
      <c r="X1418" s="179"/>
      <c r="Y1418" s="179"/>
      <c r="Z1418" s="179"/>
      <c r="AA1418" s="222"/>
      <c r="AB1418" s="222"/>
      <c r="AC1418" s="222"/>
      <c r="AD1418" s="179"/>
      <c r="AE1418" s="179"/>
      <c r="AF1418" s="179"/>
      <c r="AG1418" s="179"/>
      <c r="AH1418" s="179"/>
      <c r="AI1418" s="179"/>
      <c r="AJ1418" s="179"/>
    </row>
    <row r="1419" spans="2:36" x14ac:dyDescent="0.3">
      <c r="B1419" s="224">
        <v>149600</v>
      </c>
      <c r="C1419" s="209">
        <v>52859</v>
      </c>
      <c r="D1419" s="206">
        <f t="shared" si="118"/>
        <v>0.3533355614973262</v>
      </c>
      <c r="E1419" s="208">
        <f t="shared" si="119"/>
        <v>0.42</v>
      </c>
      <c r="F1419" s="207">
        <v>2907.24</v>
      </c>
      <c r="G1419" s="207">
        <v>4228.72</v>
      </c>
      <c r="H1419" s="207">
        <v>4757.3100000000004</v>
      </c>
      <c r="I1419" s="214">
        <v>42886</v>
      </c>
      <c r="J1419" s="211">
        <f t="shared" si="120"/>
        <v>0.28667112299465242</v>
      </c>
      <c r="K1419" s="212">
        <f t="shared" si="121"/>
        <v>0.42</v>
      </c>
      <c r="L1419" s="214">
        <v>928.2</v>
      </c>
      <c r="M1419" s="213">
        <v>3430.88</v>
      </c>
      <c r="N1419" s="213">
        <v>3859.74</v>
      </c>
      <c r="O1419" s="242">
        <f t="shared" si="122"/>
        <v>0.48089999999995597</v>
      </c>
      <c r="P1419" s="242"/>
      <c r="Q1419" s="179"/>
      <c r="R1419" s="179"/>
      <c r="S1419" s="179"/>
      <c r="T1419" s="179"/>
      <c r="U1419" s="179"/>
      <c r="V1419" s="179"/>
      <c r="W1419" s="179"/>
      <c r="X1419" s="179"/>
      <c r="Y1419" s="179"/>
      <c r="Z1419" s="179"/>
      <c r="AA1419" s="222"/>
      <c r="AB1419" s="222"/>
      <c r="AC1419" s="222"/>
      <c r="AD1419" s="179"/>
      <c r="AE1419" s="179"/>
      <c r="AF1419" s="179"/>
      <c r="AG1419" s="179"/>
      <c r="AH1419" s="179"/>
      <c r="AI1419" s="179"/>
      <c r="AJ1419" s="179"/>
    </row>
    <row r="1420" spans="2:36" x14ac:dyDescent="0.3">
      <c r="B1420" s="224">
        <v>149700</v>
      </c>
      <c r="C1420" s="209">
        <v>52901</v>
      </c>
      <c r="D1420" s="206">
        <f t="shared" si="118"/>
        <v>0.35338009352037408</v>
      </c>
      <c r="E1420" s="208">
        <f t="shared" si="119"/>
        <v>0.42</v>
      </c>
      <c r="F1420" s="207">
        <v>2909.55</v>
      </c>
      <c r="G1420" s="207">
        <v>4232.08</v>
      </c>
      <c r="H1420" s="207">
        <v>4761.09</v>
      </c>
      <c r="I1420" s="214">
        <v>42928</v>
      </c>
      <c r="J1420" s="211">
        <f t="shared" si="120"/>
        <v>0.28676018704074818</v>
      </c>
      <c r="K1420" s="212">
        <f t="shared" si="121"/>
        <v>0.42</v>
      </c>
      <c r="L1420" s="214">
        <v>933.2</v>
      </c>
      <c r="M1420" s="213">
        <v>3434.24</v>
      </c>
      <c r="N1420" s="213">
        <v>3863.52</v>
      </c>
      <c r="O1420" s="242">
        <f t="shared" si="122"/>
        <v>0.48089999999999233</v>
      </c>
      <c r="P1420" s="242"/>
      <c r="Q1420" s="179"/>
      <c r="R1420" s="179"/>
      <c r="S1420" s="179"/>
      <c r="T1420" s="179"/>
      <c r="U1420" s="179"/>
      <c r="V1420" s="179"/>
      <c r="W1420" s="179"/>
      <c r="X1420" s="179"/>
      <c r="Y1420" s="179"/>
      <c r="Z1420" s="179"/>
      <c r="AA1420" s="222"/>
      <c r="AB1420" s="222"/>
      <c r="AC1420" s="222"/>
      <c r="AD1420" s="179"/>
      <c r="AE1420" s="179"/>
      <c r="AF1420" s="179"/>
      <c r="AG1420" s="179"/>
      <c r="AH1420" s="179"/>
      <c r="AI1420" s="179"/>
      <c r="AJ1420" s="179"/>
    </row>
    <row r="1421" spans="2:36" x14ac:dyDescent="0.3">
      <c r="B1421" s="224">
        <v>149800</v>
      </c>
      <c r="C1421" s="209">
        <v>52943</v>
      </c>
      <c r="D1421" s="206">
        <f t="shared" si="118"/>
        <v>0.35342456608811751</v>
      </c>
      <c r="E1421" s="208">
        <f t="shared" si="119"/>
        <v>0.42</v>
      </c>
      <c r="F1421" s="207">
        <v>2911.86</v>
      </c>
      <c r="G1421" s="207">
        <v>4235.4399999999996</v>
      </c>
      <c r="H1421" s="207">
        <v>4764.87</v>
      </c>
      <c r="I1421" s="214">
        <v>42970</v>
      </c>
      <c r="J1421" s="211">
        <f t="shared" si="120"/>
        <v>0.28684913217623498</v>
      </c>
      <c r="K1421" s="212">
        <f t="shared" si="121"/>
        <v>0.42</v>
      </c>
      <c r="L1421" s="214">
        <v>938.2</v>
      </c>
      <c r="M1421" s="213">
        <v>3437.6</v>
      </c>
      <c r="N1421" s="213">
        <v>3867.3</v>
      </c>
      <c r="O1421" s="242">
        <f t="shared" si="122"/>
        <v>0.48090000000002875</v>
      </c>
      <c r="P1421" s="242"/>
      <c r="Q1421" s="179"/>
      <c r="R1421" s="179"/>
      <c r="S1421" s="179"/>
      <c r="T1421" s="179"/>
      <c r="U1421" s="179"/>
      <c r="V1421" s="179"/>
      <c r="W1421" s="179"/>
      <c r="X1421" s="179"/>
      <c r="Y1421" s="179"/>
      <c r="Z1421" s="179"/>
      <c r="AA1421" s="222"/>
      <c r="AB1421" s="222"/>
      <c r="AC1421" s="222"/>
      <c r="AD1421" s="179"/>
      <c r="AE1421" s="179"/>
      <c r="AF1421" s="179"/>
      <c r="AG1421" s="179"/>
      <c r="AH1421" s="179"/>
      <c r="AI1421" s="179"/>
      <c r="AJ1421" s="179"/>
    </row>
    <row r="1422" spans="2:36" x14ac:dyDescent="0.3">
      <c r="B1422" s="224">
        <v>149900</v>
      </c>
      <c r="C1422" s="209">
        <v>52985</v>
      </c>
      <c r="D1422" s="206">
        <f t="shared" si="118"/>
        <v>0.35346897931954635</v>
      </c>
      <c r="E1422" s="208">
        <f t="shared" si="119"/>
        <v>0.42</v>
      </c>
      <c r="F1422" s="207">
        <v>2914.17</v>
      </c>
      <c r="G1422" s="207">
        <v>4238.8</v>
      </c>
      <c r="H1422" s="207">
        <v>4768.6499999999996</v>
      </c>
      <c r="I1422" s="214">
        <v>43012</v>
      </c>
      <c r="J1422" s="211">
        <f t="shared" si="120"/>
        <v>0.28693795863909272</v>
      </c>
      <c r="K1422" s="212">
        <f t="shared" si="121"/>
        <v>0.42</v>
      </c>
      <c r="L1422" s="214">
        <v>943.19</v>
      </c>
      <c r="M1422" s="213">
        <v>3440.96</v>
      </c>
      <c r="N1422" s="213">
        <v>3871.08</v>
      </c>
      <c r="O1422" s="242">
        <f t="shared" si="122"/>
        <v>0.48089999999999233</v>
      </c>
      <c r="P1422" s="242"/>
      <c r="Q1422" s="179"/>
      <c r="R1422" s="179"/>
      <c r="S1422" s="179"/>
      <c r="T1422" s="179"/>
      <c r="U1422" s="179"/>
      <c r="V1422" s="179"/>
      <c r="W1422" s="179"/>
      <c r="X1422" s="179"/>
      <c r="Y1422" s="179"/>
      <c r="Z1422" s="179"/>
      <c r="AA1422" s="222"/>
      <c r="AB1422" s="222"/>
      <c r="AC1422" s="222"/>
      <c r="AD1422" s="179"/>
      <c r="AE1422" s="179"/>
      <c r="AF1422" s="179"/>
      <c r="AG1422" s="179"/>
      <c r="AH1422" s="179"/>
      <c r="AI1422" s="179"/>
      <c r="AJ1422" s="179"/>
    </row>
    <row r="1423" spans="2:36" x14ac:dyDescent="0.3">
      <c r="B1423" s="224">
        <v>150000</v>
      </c>
      <c r="C1423" s="209">
        <v>53027</v>
      </c>
      <c r="D1423" s="206">
        <f t="shared" si="118"/>
        <v>0.35351333333333335</v>
      </c>
      <c r="E1423" s="208">
        <f t="shared" si="119"/>
        <v>0.42</v>
      </c>
      <c r="F1423" s="207">
        <v>2916.48</v>
      </c>
      <c r="G1423" s="207">
        <v>4242.16</v>
      </c>
      <c r="H1423" s="207">
        <v>4772.43</v>
      </c>
      <c r="I1423" s="214">
        <v>43054</v>
      </c>
      <c r="J1423" s="211">
        <f t="shared" si="120"/>
        <v>0.28702666666666665</v>
      </c>
      <c r="K1423" s="212">
        <f t="shared" si="121"/>
        <v>0.42</v>
      </c>
      <c r="L1423" s="214">
        <v>948.19</v>
      </c>
      <c r="M1423" s="213">
        <v>3444.32</v>
      </c>
      <c r="N1423" s="213">
        <v>3874.86</v>
      </c>
      <c r="O1423" s="242">
        <f t="shared" si="122"/>
        <v>0.48090000000003785</v>
      </c>
      <c r="P1423" s="242"/>
      <c r="Q1423" s="179"/>
      <c r="R1423" s="179"/>
      <c r="S1423" s="179"/>
      <c r="T1423" s="179"/>
      <c r="U1423" s="179"/>
      <c r="V1423" s="179"/>
      <c r="W1423" s="179"/>
      <c r="X1423" s="179"/>
      <c r="Y1423" s="179"/>
      <c r="Z1423" s="179"/>
      <c r="AA1423" s="222"/>
      <c r="AB1423" s="222"/>
      <c r="AC1423" s="222"/>
      <c r="AD1423" s="179"/>
      <c r="AE1423" s="179"/>
      <c r="AF1423" s="179"/>
      <c r="AG1423" s="179"/>
      <c r="AH1423" s="179"/>
      <c r="AI1423" s="179"/>
      <c r="AJ1423" s="179"/>
    </row>
    <row r="1424" spans="2:36" x14ac:dyDescent="0.3">
      <c r="B1424" s="224">
        <v>150100</v>
      </c>
      <c r="C1424" s="209">
        <v>53069</v>
      </c>
      <c r="D1424" s="206">
        <f t="shared" si="118"/>
        <v>0.35355762824783477</v>
      </c>
      <c r="E1424" s="208">
        <f t="shared" si="119"/>
        <v>0.42</v>
      </c>
      <c r="F1424" s="207">
        <v>2918.79</v>
      </c>
      <c r="G1424" s="207">
        <v>4245.5200000000004</v>
      </c>
      <c r="H1424" s="207">
        <v>4776.21</v>
      </c>
      <c r="I1424" s="214">
        <v>43096</v>
      </c>
      <c r="J1424" s="211">
        <f t="shared" si="120"/>
        <v>0.28711525649566955</v>
      </c>
      <c r="K1424" s="212">
        <f t="shared" si="121"/>
        <v>0.42</v>
      </c>
      <c r="L1424" s="214">
        <v>953.19</v>
      </c>
      <c r="M1424" s="213">
        <v>3447.68</v>
      </c>
      <c r="N1424" s="213">
        <v>3878.64</v>
      </c>
      <c r="O1424" s="242">
        <f t="shared" si="122"/>
        <v>0.48090000000000144</v>
      </c>
      <c r="P1424" s="242"/>
      <c r="Q1424" s="179"/>
      <c r="R1424" s="179"/>
      <c r="S1424" s="179"/>
      <c r="T1424" s="179"/>
      <c r="U1424" s="179"/>
      <c r="V1424" s="179"/>
      <c r="W1424" s="179"/>
      <c r="X1424" s="179"/>
      <c r="Y1424" s="179"/>
      <c r="Z1424" s="179"/>
      <c r="AA1424" s="222"/>
      <c r="AB1424" s="222"/>
      <c r="AC1424" s="222"/>
      <c r="AD1424" s="179"/>
      <c r="AE1424" s="179"/>
      <c r="AF1424" s="179"/>
      <c r="AG1424" s="179"/>
      <c r="AH1424" s="179"/>
      <c r="AI1424" s="179"/>
      <c r="AJ1424" s="179"/>
    </row>
    <row r="1425" spans="2:36" x14ac:dyDescent="0.3">
      <c r="B1425" s="224">
        <v>150200</v>
      </c>
      <c r="C1425" s="209">
        <v>53111</v>
      </c>
      <c r="D1425" s="206">
        <f t="shared" si="118"/>
        <v>0.35360186418109185</v>
      </c>
      <c r="E1425" s="208">
        <f t="shared" si="119"/>
        <v>0.42</v>
      </c>
      <c r="F1425" s="207">
        <v>2921.1</v>
      </c>
      <c r="G1425" s="207">
        <v>4248.88</v>
      </c>
      <c r="H1425" s="207">
        <v>4779.99</v>
      </c>
      <c r="I1425" s="214">
        <v>43138</v>
      </c>
      <c r="J1425" s="211">
        <f t="shared" si="120"/>
        <v>0.28720372836218377</v>
      </c>
      <c r="K1425" s="212">
        <f t="shared" si="121"/>
        <v>0.42</v>
      </c>
      <c r="L1425" s="214">
        <v>958.19</v>
      </c>
      <c r="M1425" s="213">
        <v>3451.04</v>
      </c>
      <c r="N1425" s="213">
        <v>3882.42</v>
      </c>
      <c r="O1425" s="242">
        <f t="shared" si="122"/>
        <v>0.48089999999996508</v>
      </c>
      <c r="P1425" s="242"/>
      <c r="Q1425" s="179"/>
      <c r="R1425" s="179"/>
      <c r="S1425" s="179"/>
      <c r="T1425" s="179"/>
      <c r="U1425" s="179"/>
      <c r="V1425" s="179"/>
      <c r="W1425" s="179"/>
      <c r="X1425" s="179"/>
      <c r="Y1425" s="179"/>
      <c r="Z1425" s="179"/>
      <c r="AA1425" s="222"/>
      <c r="AB1425" s="222"/>
      <c r="AC1425" s="222"/>
      <c r="AD1425" s="179"/>
      <c r="AE1425" s="179"/>
      <c r="AF1425" s="179"/>
      <c r="AG1425" s="179"/>
      <c r="AH1425" s="179"/>
      <c r="AI1425" s="179"/>
      <c r="AJ1425" s="179"/>
    </row>
    <row r="1426" spans="2:36" x14ac:dyDescent="0.3">
      <c r="B1426" s="224">
        <v>150300</v>
      </c>
      <c r="C1426" s="209">
        <v>53153</v>
      </c>
      <c r="D1426" s="206">
        <f t="shared" si="118"/>
        <v>0.35364604125083166</v>
      </c>
      <c r="E1426" s="208">
        <f t="shared" si="119"/>
        <v>0.42</v>
      </c>
      <c r="F1426" s="207">
        <v>2923.41</v>
      </c>
      <c r="G1426" s="207">
        <v>4252.24</v>
      </c>
      <c r="H1426" s="207">
        <v>4783.7700000000004</v>
      </c>
      <c r="I1426" s="214">
        <v>43180</v>
      </c>
      <c r="J1426" s="211">
        <f t="shared" si="120"/>
        <v>0.28729208250166333</v>
      </c>
      <c r="K1426" s="212">
        <f t="shared" si="121"/>
        <v>0.42</v>
      </c>
      <c r="L1426" s="214">
        <v>963.19</v>
      </c>
      <c r="M1426" s="213">
        <v>3454.4</v>
      </c>
      <c r="N1426" s="213">
        <v>3886.2</v>
      </c>
      <c r="O1426" s="242">
        <f t="shared" si="122"/>
        <v>0.48090000000007421</v>
      </c>
      <c r="P1426" s="242"/>
      <c r="Q1426" s="179"/>
      <c r="R1426" s="179"/>
      <c r="S1426" s="179"/>
      <c r="T1426" s="179"/>
      <c r="U1426" s="179"/>
      <c r="V1426" s="179"/>
      <c r="W1426" s="179"/>
      <c r="X1426" s="179"/>
      <c r="Y1426" s="179"/>
      <c r="Z1426" s="179"/>
      <c r="AA1426" s="222"/>
      <c r="AB1426" s="222"/>
      <c r="AC1426" s="222"/>
      <c r="AD1426" s="179"/>
      <c r="AE1426" s="179"/>
      <c r="AF1426" s="179"/>
      <c r="AG1426" s="179"/>
      <c r="AH1426" s="179"/>
      <c r="AI1426" s="179"/>
      <c r="AJ1426" s="179"/>
    </row>
    <row r="1427" spans="2:36" x14ac:dyDescent="0.3">
      <c r="B1427" s="224">
        <v>150400</v>
      </c>
      <c r="C1427" s="209">
        <v>53195</v>
      </c>
      <c r="D1427" s="206">
        <f t="shared" si="118"/>
        <v>0.35369015957446809</v>
      </c>
      <c r="E1427" s="208">
        <f t="shared" si="119"/>
        <v>0.42</v>
      </c>
      <c r="F1427" s="207">
        <v>2925.72</v>
      </c>
      <c r="G1427" s="207">
        <v>4255.6000000000004</v>
      </c>
      <c r="H1427" s="207">
        <v>4787.55</v>
      </c>
      <c r="I1427" s="214">
        <v>43222</v>
      </c>
      <c r="J1427" s="211">
        <f t="shared" si="120"/>
        <v>0.28738031914893619</v>
      </c>
      <c r="K1427" s="212">
        <f t="shared" si="121"/>
        <v>0.42</v>
      </c>
      <c r="L1427" s="214">
        <v>968.18</v>
      </c>
      <c r="M1427" s="213">
        <v>3457.76</v>
      </c>
      <c r="N1427" s="213">
        <v>3889.98</v>
      </c>
      <c r="O1427" s="242">
        <f t="shared" si="122"/>
        <v>0.48090000000003785</v>
      </c>
      <c r="P1427" s="242"/>
      <c r="Q1427" s="179"/>
      <c r="R1427" s="179"/>
      <c r="S1427" s="179"/>
      <c r="T1427" s="179"/>
      <c r="U1427" s="179"/>
      <c r="V1427" s="179"/>
      <c r="W1427" s="179"/>
      <c r="X1427" s="179"/>
      <c r="Y1427" s="179"/>
      <c r="Z1427" s="179"/>
      <c r="AA1427" s="222"/>
      <c r="AB1427" s="222"/>
      <c r="AC1427" s="222"/>
      <c r="AD1427" s="179"/>
      <c r="AE1427" s="179"/>
      <c r="AF1427" s="179"/>
      <c r="AG1427" s="179"/>
      <c r="AH1427" s="179"/>
      <c r="AI1427" s="179"/>
      <c r="AJ1427" s="179"/>
    </row>
    <row r="1428" spans="2:36" x14ac:dyDescent="0.3">
      <c r="B1428" s="224">
        <v>150500</v>
      </c>
      <c r="C1428" s="209">
        <v>53237</v>
      </c>
      <c r="D1428" s="206">
        <f t="shared" si="118"/>
        <v>0.35373421926910298</v>
      </c>
      <c r="E1428" s="208">
        <f t="shared" si="119"/>
        <v>0.42</v>
      </c>
      <c r="F1428" s="207">
        <v>2928.03</v>
      </c>
      <c r="G1428" s="207">
        <v>4258.96</v>
      </c>
      <c r="H1428" s="207">
        <v>4791.33</v>
      </c>
      <c r="I1428" s="214">
        <v>43264</v>
      </c>
      <c r="J1428" s="211">
        <f t="shared" si="120"/>
        <v>0.28746843853820597</v>
      </c>
      <c r="K1428" s="212">
        <f t="shared" si="121"/>
        <v>0.42</v>
      </c>
      <c r="L1428" s="214">
        <v>973.18</v>
      </c>
      <c r="M1428" s="213">
        <v>3461.12</v>
      </c>
      <c r="N1428" s="213">
        <v>3893.76</v>
      </c>
      <c r="O1428" s="242">
        <f t="shared" si="122"/>
        <v>0.48090000000001054</v>
      </c>
      <c r="P1428" s="242"/>
      <c r="Q1428" s="179"/>
      <c r="R1428" s="179"/>
      <c r="S1428" s="179"/>
      <c r="T1428" s="179"/>
      <c r="U1428" s="179"/>
      <c r="V1428" s="179"/>
      <c r="W1428" s="179"/>
      <c r="X1428" s="179"/>
      <c r="Y1428" s="179"/>
      <c r="Z1428" s="179"/>
      <c r="AA1428" s="222"/>
      <c r="AB1428" s="222"/>
      <c r="AC1428" s="222"/>
      <c r="AD1428" s="179"/>
      <c r="AE1428" s="179"/>
      <c r="AF1428" s="179"/>
      <c r="AG1428" s="179"/>
      <c r="AH1428" s="179"/>
      <c r="AI1428" s="179"/>
      <c r="AJ1428" s="179"/>
    </row>
    <row r="1429" spans="2:36" x14ac:dyDescent="0.3">
      <c r="B1429" s="224">
        <v>150600</v>
      </c>
      <c r="C1429" s="209">
        <v>53279</v>
      </c>
      <c r="D1429" s="206">
        <f t="shared" si="118"/>
        <v>0.35377822045152724</v>
      </c>
      <c r="E1429" s="208">
        <f t="shared" si="119"/>
        <v>0.42</v>
      </c>
      <c r="F1429" s="207">
        <v>2930.34</v>
      </c>
      <c r="G1429" s="207">
        <v>4262.32</v>
      </c>
      <c r="H1429" s="207">
        <v>4795.1099999999997</v>
      </c>
      <c r="I1429" s="214">
        <v>43306</v>
      </c>
      <c r="J1429" s="211">
        <f t="shared" si="120"/>
        <v>0.28755644090305443</v>
      </c>
      <c r="K1429" s="212">
        <f t="shared" si="121"/>
        <v>0.42</v>
      </c>
      <c r="L1429" s="214">
        <v>978.18</v>
      </c>
      <c r="M1429" s="213">
        <v>3464.48</v>
      </c>
      <c r="N1429" s="213">
        <v>3897.54</v>
      </c>
      <c r="O1429" s="242">
        <f t="shared" si="122"/>
        <v>0.48089999999996508</v>
      </c>
      <c r="P1429" s="242"/>
      <c r="Q1429" s="179"/>
      <c r="R1429" s="179"/>
      <c r="S1429" s="179"/>
      <c r="T1429" s="179"/>
      <c r="U1429" s="179"/>
      <c r="V1429" s="179"/>
      <c r="W1429" s="179"/>
      <c r="X1429" s="179"/>
      <c r="Y1429" s="179"/>
      <c r="Z1429" s="179"/>
      <c r="AA1429" s="222"/>
      <c r="AB1429" s="222"/>
      <c r="AC1429" s="222"/>
      <c r="AD1429" s="179"/>
      <c r="AE1429" s="179"/>
      <c r="AF1429" s="179"/>
      <c r="AG1429" s="179"/>
      <c r="AH1429" s="179"/>
      <c r="AI1429" s="179"/>
      <c r="AJ1429" s="179"/>
    </row>
    <row r="1430" spans="2:36" x14ac:dyDescent="0.3">
      <c r="B1430" s="224">
        <v>150700</v>
      </c>
      <c r="C1430" s="209">
        <v>53321</v>
      </c>
      <c r="D1430" s="206">
        <f t="shared" si="118"/>
        <v>0.35382216323822163</v>
      </c>
      <c r="E1430" s="208">
        <f t="shared" si="119"/>
        <v>0.42</v>
      </c>
      <c r="F1430" s="207">
        <v>2932.65</v>
      </c>
      <c r="G1430" s="207">
        <v>4265.68</v>
      </c>
      <c r="H1430" s="207">
        <v>4798.8900000000003</v>
      </c>
      <c r="I1430" s="214">
        <v>43348</v>
      </c>
      <c r="J1430" s="211">
        <f t="shared" si="120"/>
        <v>0.28764432647644328</v>
      </c>
      <c r="K1430" s="212">
        <f t="shared" si="121"/>
        <v>0.42</v>
      </c>
      <c r="L1430" s="214">
        <v>983.18</v>
      </c>
      <c r="M1430" s="213">
        <v>3467.84</v>
      </c>
      <c r="N1430" s="213">
        <v>3901.32</v>
      </c>
      <c r="O1430" s="242">
        <f t="shared" si="122"/>
        <v>0.48090000000001054</v>
      </c>
      <c r="P1430" s="242"/>
      <c r="Q1430" s="179"/>
      <c r="R1430" s="179"/>
      <c r="S1430" s="179"/>
      <c r="T1430" s="179"/>
      <c r="U1430" s="179"/>
      <c r="V1430" s="179"/>
      <c r="W1430" s="179"/>
      <c r="X1430" s="179"/>
      <c r="Y1430" s="179"/>
      <c r="Z1430" s="179"/>
      <c r="AA1430" s="222"/>
      <c r="AB1430" s="222"/>
      <c r="AC1430" s="222"/>
      <c r="AD1430" s="179"/>
      <c r="AE1430" s="179"/>
      <c r="AF1430" s="179"/>
      <c r="AG1430" s="179"/>
      <c r="AH1430" s="179"/>
      <c r="AI1430" s="179"/>
      <c r="AJ1430" s="179"/>
    </row>
    <row r="1431" spans="2:36" x14ac:dyDescent="0.3">
      <c r="B1431" s="224">
        <v>150800</v>
      </c>
      <c r="C1431" s="209">
        <v>53363</v>
      </c>
      <c r="D1431" s="206">
        <f t="shared" si="118"/>
        <v>0.35386604774535807</v>
      </c>
      <c r="E1431" s="208">
        <f t="shared" si="119"/>
        <v>0.42</v>
      </c>
      <c r="F1431" s="207">
        <v>2934.96</v>
      </c>
      <c r="G1431" s="207">
        <v>4269.04</v>
      </c>
      <c r="H1431" s="207">
        <v>4802.67</v>
      </c>
      <c r="I1431" s="214">
        <v>43390</v>
      </c>
      <c r="J1431" s="211">
        <f t="shared" si="120"/>
        <v>0.28773209549071616</v>
      </c>
      <c r="K1431" s="212">
        <f t="shared" si="121"/>
        <v>0.42</v>
      </c>
      <c r="L1431" s="214">
        <v>988.18</v>
      </c>
      <c r="M1431" s="213">
        <v>3471.2</v>
      </c>
      <c r="N1431" s="213">
        <v>3905.1</v>
      </c>
      <c r="O1431" s="242">
        <f t="shared" si="122"/>
        <v>0.48089999999997418</v>
      </c>
      <c r="P1431" s="242"/>
      <c r="Q1431" s="179"/>
      <c r="R1431" s="179"/>
      <c r="S1431" s="179"/>
      <c r="T1431" s="179"/>
      <c r="U1431" s="179"/>
      <c r="V1431" s="179"/>
      <c r="W1431" s="179"/>
      <c r="X1431" s="179"/>
      <c r="Y1431" s="179"/>
      <c r="Z1431" s="179"/>
      <c r="AA1431" s="222"/>
      <c r="AB1431" s="222"/>
      <c r="AC1431" s="222"/>
      <c r="AD1431" s="179"/>
      <c r="AE1431" s="179"/>
      <c r="AF1431" s="179"/>
      <c r="AG1431" s="179"/>
      <c r="AH1431" s="179"/>
      <c r="AI1431" s="179"/>
      <c r="AJ1431" s="179"/>
    </row>
    <row r="1432" spans="2:36" x14ac:dyDescent="0.3">
      <c r="B1432" s="224">
        <v>150900</v>
      </c>
      <c r="C1432" s="209">
        <v>53405</v>
      </c>
      <c r="D1432" s="206">
        <f t="shared" ref="D1432:D1495" si="123">C1432/B1432</f>
        <v>0.35390987408880054</v>
      </c>
      <c r="E1432" s="208">
        <f t="shared" ref="E1432:E1495" si="124">(C1432-C1431)/(B1432-B1431)</f>
        <v>0.42</v>
      </c>
      <c r="F1432" s="207">
        <v>2937.27</v>
      </c>
      <c r="G1432" s="207">
        <v>4272.3999999999996</v>
      </c>
      <c r="H1432" s="207">
        <v>4806.45</v>
      </c>
      <c r="I1432" s="214">
        <v>43432</v>
      </c>
      <c r="J1432" s="211">
        <f t="shared" si="120"/>
        <v>0.28781974817760109</v>
      </c>
      <c r="K1432" s="212">
        <f t="shared" si="121"/>
        <v>0.42</v>
      </c>
      <c r="L1432" s="214">
        <v>993.17</v>
      </c>
      <c r="M1432" s="213">
        <v>3474.56</v>
      </c>
      <c r="N1432" s="213">
        <v>3908.88</v>
      </c>
      <c r="O1432" s="242">
        <f t="shared" si="122"/>
        <v>0.48089999999993777</v>
      </c>
      <c r="P1432" s="242"/>
      <c r="Q1432" s="179"/>
      <c r="R1432" s="179"/>
      <c r="S1432" s="179"/>
      <c r="T1432" s="179"/>
      <c r="U1432" s="179"/>
      <c r="V1432" s="179"/>
      <c r="W1432" s="179"/>
      <c r="X1432" s="179"/>
      <c r="Y1432" s="179"/>
      <c r="Z1432" s="179"/>
      <c r="AA1432" s="222"/>
      <c r="AB1432" s="222"/>
      <c r="AC1432" s="222"/>
      <c r="AD1432" s="179"/>
      <c r="AE1432" s="179"/>
      <c r="AF1432" s="179"/>
      <c r="AG1432" s="179"/>
      <c r="AH1432" s="179"/>
      <c r="AI1432" s="179"/>
      <c r="AJ1432" s="179"/>
    </row>
    <row r="1433" spans="2:36" x14ac:dyDescent="0.3">
      <c r="B1433" s="224">
        <v>151000</v>
      </c>
      <c r="C1433" s="209">
        <v>53447</v>
      </c>
      <c r="D1433" s="206">
        <f t="shared" si="123"/>
        <v>0.35395364238410598</v>
      </c>
      <c r="E1433" s="208">
        <f t="shared" si="124"/>
        <v>0.42</v>
      </c>
      <c r="F1433" s="207">
        <v>2939.58</v>
      </c>
      <c r="G1433" s="207">
        <v>4275.76</v>
      </c>
      <c r="H1433" s="207">
        <v>4810.2299999999996</v>
      </c>
      <c r="I1433" s="214">
        <v>43474</v>
      </c>
      <c r="J1433" s="211">
        <f t="shared" si="120"/>
        <v>0.28790728476821192</v>
      </c>
      <c r="K1433" s="212">
        <f t="shared" si="121"/>
        <v>0.42</v>
      </c>
      <c r="L1433" s="214">
        <v>998.17</v>
      </c>
      <c r="M1433" s="213">
        <v>3477.92</v>
      </c>
      <c r="N1433" s="213">
        <v>3912.66</v>
      </c>
      <c r="O1433" s="242">
        <f t="shared" si="122"/>
        <v>0.48089999999997418</v>
      </c>
      <c r="P1433" s="242"/>
      <c r="Q1433" s="179"/>
      <c r="R1433" s="179"/>
      <c r="S1433" s="179"/>
      <c r="T1433" s="179"/>
      <c r="U1433" s="179"/>
      <c r="V1433" s="179"/>
      <c r="W1433" s="179"/>
      <c r="X1433" s="179"/>
      <c r="Y1433" s="179"/>
      <c r="Z1433" s="179"/>
      <c r="AA1433" s="222"/>
      <c r="AB1433" s="222"/>
      <c r="AC1433" s="222"/>
      <c r="AD1433" s="179"/>
      <c r="AE1433" s="179"/>
      <c r="AF1433" s="179"/>
      <c r="AG1433" s="179"/>
      <c r="AH1433" s="179"/>
      <c r="AI1433" s="179"/>
      <c r="AJ1433" s="179"/>
    </row>
    <row r="1434" spans="2:36" x14ac:dyDescent="0.3">
      <c r="B1434" s="224">
        <v>151100</v>
      </c>
      <c r="C1434" s="209">
        <v>53489</v>
      </c>
      <c r="D1434" s="206">
        <f t="shared" si="123"/>
        <v>0.3539973527465255</v>
      </c>
      <c r="E1434" s="208">
        <f t="shared" si="124"/>
        <v>0.42</v>
      </c>
      <c r="F1434" s="207">
        <v>2941.89</v>
      </c>
      <c r="G1434" s="207">
        <v>4279.12</v>
      </c>
      <c r="H1434" s="207">
        <v>4814.01</v>
      </c>
      <c r="I1434" s="214">
        <v>43516</v>
      </c>
      <c r="J1434" s="211">
        <f t="shared" si="120"/>
        <v>0.28799470549305095</v>
      </c>
      <c r="K1434" s="212">
        <f t="shared" si="121"/>
        <v>0.42</v>
      </c>
      <c r="L1434" s="214">
        <v>1003.17</v>
      </c>
      <c r="M1434" s="213">
        <v>3481.28</v>
      </c>
      <c r="N1434" s="213">
        <v>3916.44</v>
      </c>
      <c r="O1434" s="242">
        <f t="shared" si="122"/>
        <v>0.48090000000001965</v>
      </c>
      <c r="P1434" s="242"/>
      <c r="Q1434" s="179"/>
      <c r="R1434" s="179"/>
      <c r="S1434" s="179"/>
      <c r="T1434" s="179"/>
      <c r="U1434" s="179"/>
      <c r="V1434" s="179"/>
      <c r="W1434" s="179"/>
      <c r="X1434" s="179"/>
      <c r="Y1434" s="179"/>
      <c r="Z1434" s="179"/>
      <c r="AA1434" s="222"/>
      <c r="AB1434" s="222"/>
      <c r="AC1434" s="222"/>
      <c r="AD1434" s="179"/>
      <c r="AE1434" s="179"/>
      <c r="AF1434" s="179"/>
      <c r="AG1434" s="179"/>
      <c r="AH1434" s="179"/>
      <c r="AI1434" s="179"/>
      <c r="AJ1434" s="179"/>
    </row>
    <row r="1435" spans="2:36" x14ac:dyDescent="0.3">
      <c r="B1435" s="224">
        <v>151200</v>
      </c>
      <c r="C1435" s="209">
        <v>53531</v>
      </c>
      <c r="D1435" s="206">
        <f t="shared" si="123"/>
        <v>0.3540410052910053</v>
      </c>
      <c r="E1435" s="208">
        <f t="shared" si="124"/>
        <v>0.42</v>
      </c>
      <c r="F1435" s="207">
        <v>2944.2</v>
      </c>
      <c r="G1435" s="207">
        <v>4282.4799999999996</v>
      </c>
      <c r="H1435" s="207">
        <v>4817.79</v>
      </c>
      <c r="I1435" s="214">
        <v>43558</v>
      </c>
      <c r="J1435" s="211">
        <f t="shared" si="120"/>
        <v>0.28808201058201061</v>
      </c>
      <c r="K1435" s="212">
        <f t="shared" si="121"/>
        <v>0.42</v>
      </c>
      <c r="L1435" s="214">
        <v>1008.17</v>
      </c>
      <c r="M1435" s="213">
        <v>3484.64</v>
      </c>
      <c r="N1435" s="213">
        <v>3920.22</v>
      </c>
      <c r="O1435" s="242">
        <f t="shared" si="122"/>
        <v>0.48089999999998329</v>
      </c>
      <c r="P1435" s="242"/>
      <c r="Q1435" s="179"/>
      <c r="R1435" s="179"/>
      <c r="S1435" s="179"/>
      <c r="T1435" s="179"/>
      <c r="U1435" s="179"/>
      <c r="V1435" s="179"/>
      <c r="W1435" s="179"/>
      <c r="X1435" s="179"/>
      <c r="Y1435" s="179"/>
      <c r="Z1435" s="179"/>
      <c r="AA1435" s="222"/>
      <c r="AB1435" s="222"/>
      <c r="AC1435" s="222"/>
      <c r="AD1435" s="179"/>
      <c r="AE1435" s="179"/>
      <c r="AF1435" s="179"/>
      <c r="AG1435" s="179"/>
      <c r="AH1435" s="179"/>
      <c r="AI1435" s="179"/>
      <c r="AJ1435" s="179"/>
    </row>
    <row r="1436" spans="2:36" x14ac:dyDescent="0.3">
      <c r="B1436" s="224">
        <v>151300</v>
      </c>
      <c r="C1436" s="209">
        <v>53573</v>
      </c>
      <c r="D1436" s="206">
        <f t="shared" si="123"/>
        <v>0.35408460013218773</v>
      </c>
      <c r="E1436" s="208">
        <f t="shared" si="124"/>
        <v>0.42</v>
      </c>
      <c r="F1436" s="207">
        <v>2946.51</v>
      </c>
      <c r="G1436" s="207">
        <v>4285.84</v>
      </c>
      <c r="H1436" s="207">
        <v>4821.57</v>
      </c>
      <c r="I1436" s="214">
        <v>43600</v>
      </c>
      <c r="J1436" s="211">
        <f t="shared" si="120"/>
        <v>0.28816920026437542</v>
      </c>
      <c r="K1436" s="212">
        <f t="shared" si="121"/>
        <v>0.42</v>
      </c>
      <c r="L1436" s="214">
        <v>1013.17</v>
      </c>
      <c r="M1436" s="213">
        <v>3488</v>
      </c>
      <c r="N1436" s="213">
        <v>3924</v>
      </c>
      <c r="O1436" s="242">
        <f t="shared" si="122"/>
        <v>0.48090000000001965</v>
      </c>
      <c r="P1436" s="242"/>
      <c r="Q1436" s="179"/>
      <c r="R1436" s="179"/>
      <c r="S1436" s="179"/>
      <c r="T1436" s="179"/>
      <c r="U1436" s="179"/>
      <c r="V1436" s="179"/>
      <c r="W1436" s="179"/>
      <c r="X1436" s="179"/>
      <c r="Y1436" s="179"/>
      <c r="Z1436" s="179"/>
      <c r="AA1436" s="222"/>
      <c r="AB1436" s="222"/>
      <c r="AC1436" s="222"/>
      <c r="AD1436" s="179"/>
      <c r="AE1436" s="179"/>
      <c r="AF1436" s="179"/>
      <c r="AG1436" s="179"/>
      <c r="AH1436" s="179"/>
      <c r="AI1436" s="179"/>
      <c r="AJ1436" s="179"/>
    </row>
    <row r="1437" spans="2:36" x14ac:dyDescent="0.3">
      <c r="B1437" s="224">
        <v>151400</v>
      </c>
      <c r="C1437" s="209">
        <v>53615</v>
      </c>
      <c r="D1437" s="206">
        <f t="shared" si="123"/>
        <v>0.35412813738441218</v>
      </c>
      <c r="E1437" s="208">
        <f t="shared" si="124"/>
        <v>0.42</v>
      </c>
      <c r="F1437" s="207">
        <v>2948.82</v>
      </c>
      <c r="G1437" s="207">
        <v>4289.2</v>
      </c>
      <c r="H1437" s="207">
        <v>4825.3500000000004</v>
      </c>
      <c r="I1437" s="214">
        <v>43642</v>
      </c>
      <c r="J1437" s="211">
        <f t="shared" si="120"/>
        <v>0.28825627476882432</v>
      </c>
      <c r="K1437" s="212">
        <f t="shared" si="121"/>
        <v>0.42</v>
      </c>
      <c r="L1437" s="214">
        <v>1018.16</v>
      </c>
      <c r="M1437" s="213">
        <v>3491.36</v>
      </c>
      <c r="N1437" s="213">
        <v>3927.78</v>
      </c>
      <c r="O1437" s="242">
        <f t="shared" si="122"/>
        <v>0.48089999999998329</v>
      </c>
      <c r="P1437" s="242"/>
      <c r="Q1437" s="179"/>
      <c r="R1437" s="179"/>
      <c r="S1437" s="179"/>
      <c r="T1437" s="179"/>
      <c r="U1437" s="179"/>
      <c r="V1437" s="179"/>
      <c r="W1437" s="179"/>
      <c r="X1437" s="179"/>
      <c r="Y1437" s="179"/>
      <c r="Z1437" s="179"/>
      <c r="AA1437" s="222"/>
      <c r="AB1437" s="222"/>
      <c r="AC1437" s="222"/>
      <c r="AD1437" s="179"/>
      <c r="AE1437" s="179"/>
      <c r="AF1437" s="179"/>
      <c r="AG1437" s="179"/>
      <c r="AH1437" s="179"/>
      <c r="AI1437" s="179"/>
      <c r="AJ1437" s="179"/>
    </row>
    <row r="1438" spans="2:36" x14ac:dyDescent="0.3">
      <c r="B1438" s="224">
        <v>151500</v>
      </c>
      <c r="C1438" s="209">
        <v>53657</v>
      </c>
      <c r="D1438" s="206">
        <f t="shared" si="123"/>
        <v>0.35417161716171619</v>
      </c>
      <c r="E1438" s="208">
        <f t="shared" si="124"/>
        <v>0.42</v>
      </c>
      <c r="F1438" s="207">
        <v>2951.13</v>
      </c>
      <c r="G1438" s="207">
        <v>4292.5600000000004</v>
      </c>
      <c r="H1438" s="207">
        <v>4829.13</v>
      </c>
      <c r="I1438" s="214">
        <v>43684</v>
      </c>
      <c r="J1438" s="211">
        <f t="shared" si="120"/>
        <v>0.28834323432343234</v>
      </c>
      <c r="K1438" s="212">
        <f t="shared" si="121"/>
        <v>0.42</v>
      </c>
      <c r="L1438" s="214">
        <v>1023.16</v>
      </c>
      <c r="M1438" s="213">
        <v>3494.72</v>
      </c>
      <c r="N1438" s="213">
        <v>3931.56</v>
      </c>
      <c r="O1438" s="242">
        <f t="shared" si="122"/>
        <v>0.48089999999994687</v>
      </c>
      <c r="P1438" s="242"/>
      <c r="Q1438" s="179"/>
      <c r="R1438" s="179"/>
      <c r="S1438" s="179"/>
      <c r="T1438" s="179"/>
      <c r="U1438" s="179"/>
      <c r="V1438" s="179"/>
      <c r="W1438" s="179"/>
      <c r="X1438" s="179"/>
      <c r="Y1438" s="179"/>
      <c r="Z1438" s="179"/>
      <c r="AA1438" s="222"/>
      <c r="AB1438" s="222"/>
      <c r="AC1438" s="222"/>
      <c r="AD1438" s="179"/>
      <c r="AE1438" s="179"/>
      <c r="AF1438" s="179"/>
      <c r="AG1438" s="179"/>
      <c r="AH1438" s="179"/>
      <c r="AI1438" s="179"/>
      <c r="AJ1438" s="179"/>
    </row>
    <row r="1439" spans="2:36" x14ac:dyDescent="0.3">
      <c r="B1439" s="224">
        <v>151600</v>
      </c>
      <c r="C1439" s="209">
        <v>53699</v>
      </c>
      <c r="D1439" s="206">
        <f t="shared" si="123"/>
        <v>0.3542150395778364</v>
      </c>
      <c r="E1439" s="208">
        <f t="shared" si="124"/>
        <v>0.42</v>
      </c>
      <c r="F1439" s="207">
        <v>2953.44</v>
      </c>
      <c r="G1439" s="207">
        <v>4295.92</v>
      </c>
      <c r="H1439" s="207">
        <v>4832.91</v>
      </c>
      <c r="I1439" s="214">
        <v>43726</v>
      </c>
      <c r="J1439" s="211">
        <f t="shared" si="120"/>
        <v>0.28843007915567281</v>
      </c>
      <c r="K1439" s="212">
        <f t="shared" si="121"/>
        <v>0.42</v>
      </c>
      <c r="L1439" s="214">
        <v>1028.1600000000001</v>
      </c>
      <c r="M1439" s="213">
        <v>3498.08</v>
      </c>
      <c r="N1439" s="213">
        <v>3935.34</v>
      </c>
      <c r="O1439" s="242">
        <f t="shared" si="122"/>
        <v>0.480900000000056</v>
      </c>
      <c r="P1439" s="242"/>
      <c r="Q1439" s="179"/>
      <c r="R1439" s="179"/>
      <c r="S1439" s="179"/>
      <c r="T1439" s="179"/>
      <c r="U1439" s="179"/>
      <c r="V1439" s="179"/>
      <c r="W1439" s="179"/>
      <c r="X1439" s="179"/>
      <c r="Y1439" s="179"/>
      <c r="Z1439" s="179"/>
      <c r="AA1439" s="222"/>
      <c r="AB1439" s="222"/>
      <c r="AC1439" s="222"/>
      <c r="AD1439" s="179"/>
      <c r="AE1439" s="179"/>
      <c r="AF1439" s="179"/>
      <c r="AG1439" s="179"/>
      <c r="AH1439" s="179"/>
      <c r="AI1439" s="179"/>
      <c r="AJ1439" s="179"/>
    </row>
    <row r="1440" spans="2:36" x14ac:dyDescent="0.3">
      <c r="B1440" s="224">
        <v>151700</v>
      </c>
      <c r="C1440" s="209">
        <v>53741</v>
      </c>
      <c r="D1440" s="206">
        <f t="shared" si="123"/>
        <v>0.35425840474620962</v>
      </c>
      <c r="E1440" s="208">
        <f t="shared" si="124"/>
        <v>0.42</v>
      </c>
      <c r="F1440" s="207">
        <v>2955.75</v>
      </c>
      <c r="G1440" s="207">
        <v>4299.28</v>
      </c>
      <c r="H1440" s="207">
        <v>4836.6899999999996</v>
      </c>
      <c r="I1440" s="214">
        <v>43768</v>
      </c>
      <c r="J1440" s="211">
        <f t="shared" si="120"/>
        <v>0.28851680949241926</v>
      </c>
      <c r="K1440" s="212">
        <f t="shared" si="121"/>
        <v>0.42</v>
      </c>
      <c r="L1440" s="214">
        <v>1033.1600000000001</v>
      </c>
      <c r="M1440" s="213">
        <v>3501.44</v>
      </c>
      <c r="N1440" s="213">
        <v>3939.12</v>
      </c>
      <c r="O1440" s="242">
        <f t="shared" si="122"/>
        <v>0.48090000000001965</v>
      </c>
      <c r="P1440" s="242"/>
      <c r="Q1440" s="179"/>
      <c r="R1440" s="179"/>
      <c r="S1440" s="179"/>
      <c r="T1440" s="179"/>
      <c r="U1440" s="179"/>
      <c r="V1440" s="179"/>
      <c r="W1440" s="179"/>
      <c r="X1440" s="179"/>
      <c r="Y1440" s="179"/>
      <c r="Z1440" s="179"/>
      <c r="AA1440" s="222"/>
      <c r="AB1440" s="222"/>
      <c r="AC1440" s="222"/>
      <c r="AD1440" s="179"/>
      <c r="AE1440" s="179"/>
      <c r="AF1440" s="179"/>
      <c r="AG1440" s="179"/>
      <c r="AH1440" s="179"/>
      <c r="AI1440" s="179"/>
      <c r="AJ1440" s="179"/>
    </row>
    <row r="1441" spans="2:36" x14ac:dyDescent="0.3">
      <c r="B1441" s="224">
        <v>151800</v>
      </c>
      <c r="C1441" s="209">
        <v>53783</v>
      </c>
      <c r="D1441" s="206">
        <f t="shared" si="123"/>
        <v>0.35430171277997363</v>
      </c>
      <c r="E1441" s="208">
        <f t="shared" si="124"/>
        <v>0.42</v>
      </c>
      <c r="F1441" s="207">
        <v>2958.06</v>
      </c>
      <c r="G1441" s="207">
        <v>4302.6400000000003</v>
      </c>
      <c r="H1441" s="207">
        <v>4840.47</v>
      </c>
      <c r="I1441" s="214">
        <v>43810</v>
      </c>
      <c r="J1441" s="211">
        <f t="shared" si="120"/>
        <v>0.28860342555994728</v>
      </c>
      <c r="K1441" s="212">
        <f t="shared" si="121"/>
        <v>0.42</v>
      </c>
      <c r="L1441" s="214">
        <v>1038.1600000000001</v>
      </c>
      <c r="M1441" s="213">
        <v>3504.8</v>
      </c>
      <c r="N1441" s="213">
        <v>3942.9</v>
      </c>
      <c r="O1441" s="242">
        <f t="shared" si="122"/>
        <v>0.48089999999999233</v>
      </c>
      <c r="P1441" s="242"/>
      <c r="Q1441" s="179"/>
      <c r="R1441" s="179"/>
      <c r="S1441" s="179"/>
      <c r="T1441" s="179"/>
      <c r="U1441" s="179"/>
      <c r="V1441" s="179"/>
      <c r="W1441" s="179"/>
      <c r="X1441" s="179"/>
      <c r="Y1441" s="179"/>
      <c r="Z1441" s="179"/>
      <c r="AA1441" s="222"/>
      <c r="AB1441" s="222"/>
      <c r="AC1441" s="222"/>
      <c r="AD1441" s="179"/>
      <c r="AE1441" s="179"/>
      <c r="AF1441" s="179"/>
      <c r="AG1441" s="179"/>
      <c r="AH1441" s="179"/>
      <c r="AI1441" s="179"/>
      <c r="AJ1441" s="179"/>
    </row>
    <row r="1442" spans="2:36" x14ac:dyDescent="0.3">
      <c r="B1442" s="224">
        <v>151900</v>
      </c>
      <c r="C1442" s="209">
        <v>53825</v>
      </c>
      <c r="D1442" s="206">
        <f t="shared" si="123"/>
        <v>0.35434496379196839</v>
      </c>
      <c r="E1442" s="208">
        <f t="shared" si="124"/>
        <v>0.42</v>
      </c>
      <c r="F1442" s="207">
        <v>2960.37</v>
      </c>
      <c r="G1442" s="207">
        <v>4306</v>
      </c>
      <c r="H1442" s="207">
        <v>4844.25</v>
      </c>
      <c r="I1442" s="214">
        <v>43852</v>
      </c>
      <c r="J1442" s="211">
        <f t="shared" si="120"/>
        <v>0.2886899275839368</v>
      </c>
      <c r="K1442" s="212">
        <f t="shared" si="121"/>
        <v>0.42</v>
      </c>
      <c r="L1442" s="214">
        <v>1043.1500000000001</v>
      </c>
      <c r="M1442" s="213">
        <v>3508.16</v>
      </c>
      <c r="N1442" s="213">
        <v>3946.68</v>
      </c>
      <c r="O1442" s="242">
        <f t="shared" si="122"/>
        <v>0.48090000000002875</v>
      </c>
      <c r="P1442" s="242"/>
      <c r="Q1442" s="179"/>
      <c r="R1442" s="179"/>
      <c r="S1442" s="179"/>
      <c r="T1442" s="179"/>
      <c r="U1442" s="179"/>
      <c r="V1442" s="179"/>
      <c r="W1442" s="179"/>
      <c r="X1442" s="179"/>
      <c r="Y1442" s="179"/>
      <c r="Z1442" s="179"/>
      <c r="AA1442" s="222"/>
      <c r="AB1442" s="222"/>
      <c r="AC1442" s="222"/>
      <c r="AD1442" s="179"/>
      <c r="AE1442" s="179"/>
      <c r="AF1442" s="179"/>
      <c r="AG1442" s="179"/>
      <c r="AH1442" s="179"/>
      <c r="AI1442" s="179"/>
      <c r="AJ1442" s="179"/>
    </row>
    <row r="1443" spans="2:36" x14ac:dyDescent="0.3">
      <c r="B1443" s="224">
        <v>152000</v>
      </c>
      <c r="C1443" s="209">
        <v>53867</v>
      </c>
      <c r="D1443" s="206">
        <f t="shared" si="123"/>
        <v>0.35438815789473682</v>
      </c>
      <c r="E1443" s="208">
        <f t="shared" si="124"/>
        <v>0.42</v>
      </c>
      <c r="F1443" s="207">
        <v>2962.68</v>
      </c>
      <c r="G1443" s="207">
        <v>4309.3599999999997</v>
      </c>
      <c r="H1443" s="207">
        <v>4848.03</v>
      </c>
      <c r="I1443" s="214">
        <v>43894</v>
      </c>
      <c r="J1443" s="211">
        <f t="shared" si="120"/>
        <v>0.28877631578947366</v>
      </c>
      <c r="K1443" s="212">
        <f t="shared" si="121"/>
        <v>0.42</v>
      </c>
      <c r="L1443" s="214">
        <v>1048.1500000000001</v>
      </c>
      <c r="M1443" s="213">
        <v>3511.52</v>
      </c>
      <c r="N1443" s="213">
        <v>3950.46</v>
      </c>
      <c r="O1443" s="242">
        <f t="shared" si="122"/>
        <v>0.48089999999999233</v>
      </c>
      <c r="P1443" s="242"/>
      <c r="Q1443" s="179"/>
      <c r="R1443" s="179"/>
      <c r="S1443" s="179"/>
      <c r="T1443" s="179"/>
      <c r="U1443" s="179"/>
      <c r="V1443" s="179"/>
      <c r="W1443" s="179"/>
      <c r="X1443" s="179"/>
      <c r="Y1443" s="179"/>
      <c r="Z1443" s="179"/>
      <c r="AA1443" s="222"/>
      <c r="AB1443" s="222"/>
      <c r="AC1443" s="222"/>
      <c r="AD1443" s="179"/>
      <c r="AE1443" s="179"/>
      <c r="AF1443" s="179"/>
      <c r="AG1443" s="179"/>
      <c r="AH1443" s="179"/>
      <c r="AI1443" s="179"/>
      <c r="AJ1443" s="179"/>
    </row>
    <row r="1444" spans="2:36" x14ac:dyDescent="0.3">
      <c r="B1444" s="224">
        <v>152100</v>
      </c>
      <c r="C1444" s="209">
        <v>53909</v>
      </c>
      <c r="D1444" s="206">
        <f t="shared" si="123"/>
        <v>0.35443129520052596</v>
      </c>
      <c r="E1444" s="208">
        <f t="shared" si="124"/>
        <v>0.42</v>
      </c>
      <c r="F1444" s="207">
        <v>2964.99</v>
      </c>
      <c r="G1444" s="207">
        <v>4312.72</v>
      </c>
      <c r="H1444" s="207">
        <v>4851.8100000000004</v>
      </c>
      <c r="I1444" s="214">
        <v>43936</v>
      </c>
      <c r="J1444" s="211">
        <f t="shared" si="120"/>
        <v>0.28886259040105194</v>
      </c>
      <c r="K1444" s="212">
        <f t="shared" si="121"/>
        <v>0.42</v>
      </c>
      <c r="L1444" s="214">
        <v>1053.1500000000001</v>
      </c>
      <c r="M1444" s="213">
        <v>3514.88</v>
      </c>
      <c r="N1444" s="213">
        <v>3954.24</v>
      </c>
      <c r="O1444" s="242">
        <f t="shared" si="122"/>
        <v>0.48089999999995597</v>
      </c>
      <c r="P1444" s="242"/>
      <c r="Q1444" s="179"/>
      <c r="R1444" s="179"/>
      <c r="S1444" s="179"/>
      <c r="T1444" s="179"/>
      <c r="U1444" s="179"/>
      <c r="V1444" s="179"/>
      <c r="W1444" s="179"/>
      <c r="X1444" s="179"/>
      <c r="Y1444" s="179"/>
      <c r="Z1444" s="179"/>
      <c r="AA1444" s="222"/>
      <c r="AB1444" s="222"/>
      <c r="AC1444" s="222"/>
      <c r="AD1444" s="179"/>
      <c r="AE1444" s="179"/>
      <c r="AF1444" s="179"/>
      <c r="AG1444" s="179"/>
      <c r="AH1444" s="179"/>
      <c r="AI1444" s="179"/>
      <c r="AJ1444" s="179"/>
    </row>
    <row r="1445" spans="2:36" x14ac:dyDescent="0.3">
      <c r="B1445" s="224">
        <v>152200</v>
      </c>
      <c r="C1445" s="209">
        <v>53951</v>
      </c>
      <c r="D1445" s="206">
        <f t="shared" si="123"/>
        <v>0.35447437582128777</v>
      </c>
      <c r="E1445" s="208">
        <f t="shared" si="124"/>
        <v>0.42</v>
      </c>
      <c r="F1445" s="207">
        <v>2967.3</v>
      </c>
      <c r="G1445" s="207">
        <v>4316.08</v>
      </c>
      <c r="H1445" s="207">
        <v>4855.59</v>
      </c>
      <c r="I1445" s="214">
        <v>43978</v>
      </c>
      <c r="J1445" s="211">
        <f t="shared" si="120"/>
        <v>0.28894875164257555</v>
      </c>
      <c r="K1445" s="212">
        <f t="shared" si="121"/>
        <v>0.42</v>
      </c>
      <c r="L1445" s="214">
        <v>1058.1500000000001</v>
      </c>
      <c r="M1445" s="213">
        <v>3518.24</v>
      </c>
      <c r="N1445" s="213">
        <v>3958.02</v>
      </c>
      <c r="O1445" s="242">
        <f t="shared" si="122"/>
        <v>0.48089999999999233</v>
      </c>
      <c r="P1445" s="242"/>
      <c r="Q1445" s="179"/>
      <c r="R1445" s="179"/>
      <c r="S1445" s="179"/>
      <c r="T1445" s="179"/>
      <c r="U1445" s="179"/>
      <c r="V1445" s="179"/>
      <c r="W1445" s="179"/>
      <c r="X1445" s="179"/>
      <c r="Y1445" s="179"/>
      <c r="Z1445" s="179"/>
      <c r="AA1445" s="222"/>
      <c r="AB1445" s="222"/>
      <c r="AC1445" s="222"/>
      <c r="AD1445" s="179"/>
      <c r="AE1445" s="179"/>
      <c r="AF1445" s="179"/>
      <c r="AG1445" s="179"/>
      <c r="AH1445" s="179"/>
      <c r="AI1445" s="179"/>
      <c r="AJ1445" s="179"/>
    </row>
    <row r="1446" spans="2:36" x14ac:dyDescent="0.3">
      <c r="B1446" s="224">
        <v>152300</v>
      </c>
      <c r="C1446" s="209">
        <v>53993</v>
      </c>
      <c r="D1446" s="206">
        <f t="shared" si="123"/>
        <v>0.35451739986868025</v>
      </c>
      <c r="E1446" s="208">
        <f t="shared" si="124"/>
        <v>0.42</v>
      </c>
      <c r="F1446" s="207">
        <v>2969.61</v>
      </c>
      <c r="G1446" s="207">
        <v>4319.4399999999996</v>
      </c>
      <c r="H1446" s="207">
        <v>4859.37</v>
      </c>
      <c r="I1446" s="214">
        <v>44020</v>
      </c>
      <c r="J1446" s="211">
        <f t="shared" si="120"/>
        <v>0.28903479973736046</v>
      </c>
      <c r="K1446" s="212">
        <f t="shared" si="121"/>
        <v>0.42</v>
      </c>
      <c r="L1446" s="214">
        <v>1063.1500000000001</v>
      </c>
      <c r="M1446" s="213">
        <v>3521.6</v>
      </c>
      <c r="N1446" s="213">
        <v>3961.8</v>
      </c>
      <c r="O1446" s="242">
        <f t="shared" si="122"/>
        <v>0.48090000000002875</v>
      </c>
      <c r="P1446" s="242"/>
      <c r="Q1446" s="179"/>
      <c r="R1446" s="179"/>
      <c r="S1446" s="179"/>
      <c r="T1446" s="179"/>
      <c r="U1446" s="179"/>
      <c r="V1446" s="179"/>
      <c r="W1446" s="179"/>
      <c r="X1446" s="179"/>
      <c r="Y1446" s="179"/>
      <c r="Z1446" s="179"/>
      <c r="AA1446" s="222"/>
      <c r="AB1446" s="222"/>
      <c r="AC1446" s="222"/>
      <c r="AD1446" s="179"/>
      <c r="AE1446" s="179"/>
      <c r="AF1446" s="179"/>
      <c r="AG1446" s="179"/>
      <c r="AH1446" s="179"/>
      <c r="AI1446" s="179"/>
      <c r="AJ1446" s="179"/>
    </row>
    <row r="1447" spans="2:36" x14ac:dyDescent="0.3">
      <c r="B1447" s="224">
        <v>152400</v>
      </c>
      <c r="C1447" s="209">
        <v>54035</v>
      </c>
      <c r="D1447" s="206">
        <f t="shared" si="123"/>
        <v>0.35456036745406821</v>
      </c>
      <c r="E1447" s="208">
        <f t="shared" si="124"/>
        <v>0.42</v>
      </c>
      <c r="F1447" s="207">
        <v>2971.92</v>
      </c>
      <c r="G1447" s="207">
        <v>4322.8</v>
      </c>
      <c r="H1447" s="207">
        <v>4863.1499999999996</v>
      </c>
      <c r="I1447" s="214">
        <v>44062</v>
      </c>
      <c r="J1447" s="211">
        <f t="shared" si="120"/>
        <v>0.2891207349081365</v>
      </c>
      <c r="K1447" s="212">
        <f t="shared" si="121"/>
        <v>0.42</v>
      </c>
      <c r="L1447" s="214">
        <v>1068.1400000000001</v>
      </c>
      <c r="M1447" s="213">
        <v>3524.96</v>
      </c>
      <c r="N1447" s="213">
        <v>3965.58</v>
      </c>
      <c r="O1447" s="242">
        <f t="shared" si="122"/>
        <v>0.48089999999999233</v>
      </c>
      <c r="P1447" s="242"/>
      <c r="Q1447" s="179"/>
      <c r="R1447" s="179"/>
      <c r="S1447" s="179"/>
      <c r="T1447" s="179"/>
      <c r="U1447" s="179"/>
      <c r="V1447" s="179"/>
      <c r="W1447" s="179"/>
      <c r="X1447" s="179"/>
      <c r="Y1447" s="179"/>
      <c r="Z1447" s="179"/>
      <c r="AA1447" s="222"/>
      <c r="AB1447" s="222"/>
      <c r="AC1447" s="222"/>
      <c r="AD1447" s="179"/>
      <c r="AE1447" s="179"/>
      <c r="AF1447" s="179"/>
      <c r="AG1447" s="179"/>
      <c r="AH1447" s="179"/>
      <c r="AI1447" s="179"/>
      <c r="AJ1447" s="179"/>
    </row>
    <row r="1448" spans="2:36" x14ac:dyDescent="0.3">
      <c r="B1448" s="224">
        <v>152500</v>
      </c>
      <c r="C1448" s="209">
        <v>54077</v>
      </c>
      <c r="D1448" s="206">
        <f t="shared" si="123"/>
        <v>0.35460327868852459</v>
      </c>
      <c r="E1448" s="208">
        <f t="shared" si="124"/>
        <v>0.42</v>
      </c>
      <c r="F1448" s="207">
        <v>2974.23</v>
      </c>
      <c r="G1448" s="207">
        <v>4326.16</v>
      </c>
      <c r="H1448" s="207">
        <v>4866.93</v>
      </c>
      <c r="I1448" s="214">
        <v>44104</v>
      </c>
      <c r="J1448" s="211">
        <f t="shared" si="120"/>
        <v>0.2892065573770492</v>
      </c>
      <c r="K1448" s="212">
        <f t="shared" si="121"/>
        <v>0.42</v>
      </c>
      <c r="L1448" s="214">
        <v>1073.1400000000001</v>
      </c>
      <c r="M1448" s="213">
        <v>3528.32</v>
      </c>
      <c r="N1448" s="213">
        <v>3969.36</v>
      </c>
      <c r="O1448" s="242">
        <f t="shared" si="122"/>
        <v>0.48090000000003785</v>
      </c>
      <c r="P1448" s="242"/>
      <c r="Q1448" s="179"/>
      <c r="R1448" s="179"/>
      <c r="S1448" s="179"/>
      <c r="T1448" s="179"/>
      <c r="U1448" s="179"/>
      <c r="V1448" s="179"/>
      <c r="W1448" s="179"/>
      <c r="X1448" s="179"/>
      <c r="Y1448" s="179"/>
      <c r="Z1448" s="179"/>
      <c r="AA1448" s="222"/>
      <c r="AB1448" s="222"/>
      <c r="AC1448" s="222"/>
      <c r="AD1448" s="179"/>
      <c r="AE1448" s="179"/>
      <c r="AF1448" s="179"/>
      <c r="AG1448" s="179"/>
      <c r="AH1448" s="179"/>
      <c r="AI1448" s="179"/>
      <c r="AJ1448" s="179"/>
    </row>
    <row r="1449" spans="2:36" x14ac:dyDescent="0.3">
      <c r="B1449" s="224">
        <v>152600</v>
      </c>
      <c r="C1449" s="209">
        <v>54119</v>
      </c>
      <c r="D1449" s="206">
        <f t="shared" si="123"/>
        <v>0.35464613368283093</v>
      </c>
      <c r="E1449" s="208">
        <f t="shared" si="124"/>
        <v>0.42</v>
      </c>
      <c r="F1449" s="207">
        <v>2976.54</v>
      </c>
      <c r="G1449" s="207">
        <v>4329.5200000000004</v>
      </c>
      <c r="H1449" s="207">
        <v>4870.71</v>
      </c>
      <c r="I1449" s="214">
        <v>44146</v>
      </c>
      <c r="J1449" s="211">
        <f t="shared" si="120"/>
        <v>0.28929226736566188</v>
      </c>
      <c r="K1449" s="212">
        <f t="shared" si="121"/>
        <v>0.42</v>
      </c>
      <c r="L1449" s="214">
        <v>1078.1400000000001</v>
      </c>
      <c r="M1449" s="213">
        <v>3531.68</v>
      </c>
      <c r="N1449" s="213">
        <v>3973.14</v>
      </c>
      <c r="O1449" s="242">
        <f t="shared" si="122"/>
        <v>0.48090000000000144</v>
      </c>
      <c r="P1449" s="242"/>
      <c r="Q1449" s="179"/>
      <c r="R1449" s="179"/>
      <c r="S1449" s="179"/>
      <c r="T1449" s="179"/>
      <c r="U1449" s="179"/>
      <c r="V1449" s="179"/>
      <c r="W1449" s="179"/>
      <c r="X1449" s="179"/>
      <c r="Y1449" s="179"/>
      <c r="Z1449" s="179"/>
      <c r="AA1449" s="222"/>
      <c r="AB1449" s="222"/>
      <c r="AC1449" s="222"/>
      <c r="AD1449" s="179"/>
      <c r="AE1449" s="179"/>
      <c r="AF1449" s="179"/>
      <c r="AG1449" s="179"/>
      <c r="AH1449" s="179"/>
      <c r="AI1449" s="179"/>
      <c r="AJ1449" s="179"/>
    </row>
    <row r="1450" spans="2:36" x14ac:dyDescent="0.3">
      <c r="B1450" s="224">
        <v>152700</v>
      </c>
      <c r="C1450" s="209">
        <v>54161</v>
      </c>
      <c r="D1450" s="206">
        <f t="shared" si="123"/>
        <v>0.35468893254747874</v>
      </c>
      <c r="E1450" s="208">
        <f t="shared" si="124"/>
        <v>0.42</v>
      </c>
      <c r="F1450" s="207">
        <v>2978.85</v>
      </c>
      <c r="G1450" s="207">
        <v>4332.88</v>
      </c>
      <c r="H1450" s="207">
        <v>4874.49</v>
      </c>
      <c r="I1450" s="214">
        <v>44188</v>
      </c>
      <c r="J1450" s="211">
        <f t="shared" si="120"/>
        <v>0.28937786509495744</v>
      </c>
      <c r="K1450" s="212">
        <f t="shared" si="121"/>
        <v>0.42</v>
      </c>
      <c r="L1450" s="214">
        <v>1083.1400000000001</v>
      </c>
      <c r="M1450" s="213">
        <v>3535.04</v>
      </c>
      <c r="N1450" s="213">
        <v>3976.92</v>
      </c>
      <c r="O1450" s="242">
        <f t="shared" si="122"/>
        <v>0.48089999999996508</v>
      </c>
      <c r="P1450" s="242"/>
      <c r="Q1450" s="179"/>
      <c r="R1450" s="179"/>
      <c r="S1450" s="179"/>
      <c r="T1450" s="179"/>
      <c r="U1450" s="179"/>
      <c r="V1450" s="179"/>
      <c r="W1450" s="179"/>
      <c r="X1450" s="179"/>
      <c r="Y1450" s="179"/>
      <c r="Z1450" s="179"/>
      <c r="AA1450" s="222"/>
      <c r="AB1450" s="222"/>
      <c r="AC1450" s="222"/>
      <c r="AD1450" s="179"/>
      <c r="AE1450" s="179"/>
      <c r="AF1450" s="179"/>
      <c r="AG1450" s="179"/>
      <c r="AH1450" s="179"/>
      <c r="AI1450" s="179"/>
      <c r="AJ1450" s="179"/>
    </row>
    <row r="1451" spans="2:36" x14ac:dyDescent="0.3">
      <c r="B1451" s="224">
        <v>152800</v>
      </c>
      <c r="C1451" s="209">
        <v>54203</v>
      </c>
      <c r="D1451" s="206">
        <f t="shared" si="123"/>
        <v>0.35473167539267014</v>
      </c>
      <c r="E1451" s="208">
        <f t="shared" si="124"/>
        <v>0.42</v>
      </c>
      <c r="F1451" s="207">
        <v>2981.16</v>
      </c>
      <c r="G1451" s="207">
        <v>4336.24</v>
      </c>
      <c r="H1451" s="207">
        <v>4878.2700000000004</v>
      </c>
      <c r="I1451" s="214">
        <v>44230</v>
      </c>
      <c r="J1451" s="211">
        <f t="shared" si="120"/>
        <v>0.2894633507853403</v>
      </c>
      <c r="K1451" s="212">
        <f t="shared" si="121"/>
        <v>0.42</v>
      </c>
      <c r="L1451" s="214">
        <v>1088.1400000000001</v>
      </c>
      <c r="M1451" s="213">
        <v>3538.4</v>
      </c>
      <c r="N1451" s="213">
        <v>3980.7</v>
      </c>
      <c r="O1451" s="242">
        <f t="shared" si="122"/>
        <v>0.48090000000007421</v>
      </c>
      <c r="P1451" s="242"/>
      <c r="Q1451" s="179"/>
      <c r="R1451" s="179"/>
      <c r="S1451" s="179"/>
      <c r="T1451" s="179"/>
      <c r="U1451" s="179"/>
      <c r="V1451" s="179"/>
      <c r="W1451" s="179"/>
      <c r="X1451" s="179"/>
      <c r="Y1451" s="179"/>
      <c r="Z1451" s="179"/>
      <c r="AA1451" s="222"/>
      <c r="AB1451" s="222"/>
      <c r="AC1451" s="222"/>
      <c r="AD1451" s="179"/>
      <c r="AE1451" s="179"/>
      <c r="AF1451" s="179"/>
      <c r="AG1451" s="179"/>
      <c r="AH1451" s="179"/>
      <c r="AI1451" s="179"/>
      <c r="AJ1451" s="179"/>
    </row>
    <row r="1452" spans="2:36" x14ac:dyDescent="0.3">
      <c r="B1452" s="224">
        <v>152900</v>
      </c>
      <c r="C1452" s="209">
        <v>54245</v>
      </c>
      <c r="D1452" s="206">
        <f t="shared" si="123"/>
        <v>0.35477436232831916</v>
      </c>
      <c r="E1452" s="208">
        <f t="shared" si="124"/>
        <v>0.42</v>
      </c>
      <c r="F1452" s="207">
        <v>2983.47</v>
      </c>
      <c r="G1452" s="207">
        <v>4339.6000000000004</v>
      </c>
      <c r="H1452" s="207">
        <v>4882.05</v>
      </c>
      <c r="I1452" s="214">
        <v>44272</v>
      </c>
      <c r="J1452" s="211">
        <f t="shared" si="120"/>
        <v>0.28954872465663833</v>
      </c>
      <c r="K1452" s="212">
        <f t="shared" si="121"/>
        <v>0.42</v>
      </c>
      <c r="L1452" s="214">
        <v>1093.1300000000001</v>
      </c>
      <c r="M1452" s="213">
        <v>3541.76</v>
      </c>
      <c r="N1452" s="213">
        <v>3984.48</v>
      </c>
      <c r="O1452" s="242">
        <f t="shared" si="122"/>
        <v>0.48090000000003785</v>
      </c>
      <c r="P1452" s="242"/>
      <c r="Q1452" s="179"/>
      <c r="R1452" s="179"/>
      <c r="S1452" s="179"/>
      <c r="T1452" s="179"/>
      <c r="U1452" s="179"/>
      <c r="V1452" s="179"/>
      <c r="W1452" s="179"/>
      <c r="X1452" s="179"/>
      <c r="Y1452" s="179"/>
      <c r="Z1452" s="179"/>
      <c r="AA1452" s="222"/>
      <c r="AB1452" s="222"/>
      <c r="AC1452" s="222"/>
      <c r="AD1452" s="179"/>
      <c r="AE1452" s="179"/>
      <c r="AF1452" s="179"/>
      <c r="AG1452" s="179"/>
      <c r="AH1452" s="179"/>
      <c r="AI1452" s="179"/>
      <c r="AJ1452" s="179"/>
    </row>
    <row r="1453" spans="2:36" x14ac:dyDescent="0.3">
      <c r="B1453" s="224">
        <v>153000</v>
      </c>
      <c r="C1453" s="209">
        <v>54287</v>
      </c>
      <c r="D1453" s="206">
        <f t="shared" si="123"/>
        <v>0.35481699346405227</v>
      </c>
      <c r="E1453" s="208">
        <f t="shared" si="124"/>
        <v>0.42</v>
      </c>
      <c r="F1453" s="207">
        <v>2985.78</v>
      </c>
      <c r="G1453" s="207">
        <v>4342.96</v>
      </c>
      <c r="H1453" s="207">
        <v>4885.83</v>
      </c>
      <c r="I1453" s="214">
        <v>44314</v>
      </c>
      <c r="J1453" s="211">
        <f t="shared" si="120"/>
        <v>0.28963398692810455</v>
      </c>
      <c r="K1453" s="212">
        <f t="shared" si="121"/>
        <v>0.42</v>
      </c>
      <c r="L1453" s="214">
        <v>1098.1300000000001</v>
      </c>
      <c r="M1453" s="213">
        <v>3545.12</v>
      </c>
      <c r="N1453" s="213">
        <v>3988.26</v>
      </c>
      <c r="O1453" s="242">
        <f t="shared" si="122"/>
        <v>0.48090000000001054</v>
      </c>
      <c r="P1453" s="242"/>
      <c r="Q1453" s="179"/>
      <c r="R1453" s="179"/>
      <c r="S1453" s="179"/>
      <c r="T1453" s="179"/>
      <c r="U1453" s="179"/>
      <c r="V1453" s="179"/>
      <c r="W1453" s="179"/>
      <c r="X1453" s="179"/>
      <c r="Y1453" s="179"/>
      <c r="Z1453" s="179"/>
      <c r="AA1453" s="222"/>
      <c r="AB1453" s="222"/>
      <c r="AC1453" s="222"/>
      <c r="AD1453" s="179"/>
      <c r="AE1453" s="179"/>
      <c r="AF1453" s="179"/>
      <c r="AG1453" s="179"/>
      <c r="AH1453" s="179"/>
      <c r="AI1453" s="179"/>
      <c r="AJ1453" s="179"/>
    </row>
    <row r="1454" spans="2:36" x14ac:dyDescent="0.3">
      <c r="B1454" s="224">
        <v>153100</v>
      </c>
      <c r="C1454" s="209">
        <v>54329</v>
      </c>
      <c r="D1454" s="206">
        <f t="shared" si="123"/>
        <v>0.35485956890920967</v>
      </c>
      <c r="E1454" s="208">
        <f t="shared" si="124"/>
        <v>0.42</v>
      </c>
      <c r="F1454" s="207">
        <v>2988.09</v>
      </c>
      <c r="G1454" s="207">
        <v>4346.32</v>
      </c>
      <c r="H1454" s="207">
        <v>4889.6099999999997</v>
      </c>
      <c r="I1454" s="214">
        <v>44356</v>
      </c>
      <c r="J1454" s="211">
        <f t="shared" si="120"/>
        <v>0.28971913781841935</v>
      </c>
      <c r="K1454" s="212">
        <f t="shared" si="121"/>
        <v>0.42</v>
      </c>
      <c r="L1454" s="214">
        <v>1103.1300000000001</v>
      </c>
      <c r="M1454" s="213">
        <v>3548.48</v>
      </c>
      <c r="N1454" s="213">
        <v>3992.04</v>
      </c>
      <c r="O1454" s="242">
        <f t="shared" si="122"/>
        <v>0.48089999999996508</v>
      </c>
      <c r="P1454" s="242"/>
      <c r="Q1454" s="179"/>
      <c r="R1454" s="179"/>
      <c r="S1454" s="179"/>
      <c r="T1454" s="179"/>
      <c r="U1454" s="179"/>
      <c r="V1454" s="179"/>
      <c r="W1454" s="179"/>
      <c r="X1454" s="179"/>
      <c r="Y1454" s="179"/>
      <c r="Z1454" s="179"/>
      <c r="AA1454" s="222"/>
      <c r="AB1454" s="222"/>
      <c r="AC1454" s="222"/>
      <c r="AD1454" s="179"/>
      <c r="AE1454" s="179"/>
      <c r="AF1454" s="179"/>
      <c r="AG1454" s="179"/>
      <c r="AH1454" s="179"/>
      <c r="AI1454" s="179"/>
      <c r="AJ1454" s="179"/>
    </row>
    <row r="1455" spans="2:36" x14ac:dyDescent="0.3">
      <c r="B1455" s="224">
        <v>153200</v>
      </c>
      <c r="C1455" s="209">
        <v>54371</v>
      </c>
      <c r="D1455" s="206">
        <f t="shared" si="123"/>
        <v>0.35490208877284596</v>
      </c>
      <c r="E1455" s="208">
        <f t="shared" si="124"/>
        <v>0.42</v>
      </c>
      <c r="F1455" s="207">
        <v>2990.4</v>
      </c>
      <c r="G1455" s="207">
        <v>4349.68</v>
      </c>
      <c r="H1455" s="207">
        <v>4893.3900000000003</v>
      </c>
      <c r="I1455" s="214">
        <v>44398</v>
      </c>
      <c r="J1455" s="211">
        <f t="shared" si="120"/>
        <v>0.28980417754569193</v>
      </c>
      <c r="K1455" s="212">
        <f t="shared" si="121"/>
        <v>0.42</v>
      </c>
      <c r="L1455" s="214">
        <v>1108.1300000000001</v>
      </c>
      <c r="M1455" s="213">
        <v>3551.84</v>
      </c>
      <c r="N1455" s="213">
        <v>3995.82</v>
      </c>
      <c r="O1455" s="242">
        <f t="shared" si="122"/>
        <v>0.48090000000001054</v>
      </c>
      <c r="P1455" s="242"/>
      <c r="Q1455" s="179"/>
      <c r="R1455" s="179"/>
      <c r="S1455" s="179"/>
      <c r="T1455" s="179"/>
      <c r="U1455" s="179"/>
      <c r="V1455" s="179"/>
      <c r="W1455" s="179"/>
      <c r="X1455" s="179"/>
      <c r="Y1455" s="179"/>
      <c r="Z1455" s="179"/>
      <c r="AA1455" s="222"/>
      <c r="AB1455" s="222"/>
      <c r="AC1455" s="222"/>
      <c r="AD1455" s="179"/>
      <c r="AE1455" s="179"/>
      <c r="AF1455" s="179"/>
      <c r="AG1455" s="179"/>
      <c r="AH1455" s="179"/>
      <c r="AI1455" s="179"/>
      <c r="AJ1455" s="179"/>
    </row>
    <row r="1456" spans="2:36" x14ac:dyDescent="0.3">
      <c r="B1456" s="224">
        <v>153300</v>
      </c>
      <c r="C1456" s="209">
        <v>54413</v>
      </c>
      <c r="D1456" s="206">
        <f t="shared" si="123"/>
        <v>0.35494455316373125</v>
      </c>
      <c r="E1456" s="208">
        <f t="shared" si="124"/>
        <v>0.42</v>
      </c>
      <c r="F1456" s="207">
        <v>2992.71</v>
      </c>
      <c r="G1456" s="207">
        <v>4353.04</v>
      </c>
      <c r="H1456" s="207">
        <v>4897.17</v>
      </c>
      <c r="I1456" s="214">
        <v>44440</v>
      </c>
      <c r="J1456" s="211">
        <f t="shared" si="120"/>
        <v>0.28988910632746251</v>
      </c>
      <c r="K1456" s="212">
        <f t="shared" si="121"/>
        <v>0.42</v>
      </c>
      <c r="L1456" s="214">
        <v>1113.1300000000001</v>
      </c>
      <c r="M1456" s="213">
        <v>3555.2</v>
      </c>
      <c r="N1456" s="213">
        <v>3999.6</v>
      </c>
      <c r="O1456" s="242">
        <f t="shared" si="122"/>
        <v>0.48089999999997418</v>
      </c>
      <c r="P1456" s="242"/>
      <c r="Q1456" s="179"/>
      <c r="R1456" s="179"/>
      <c r="S1456" s="179"/>
      <c r="T1456" s="179"/>
      <c r="U1456" s="179"/>
      <c r="V1456" s="179"/>
      <c r="W1456" s="179"/>
      <c r="X1456" s="179"/>
      <c r="Y1456" s="179"/>
      <c r="Z1456" s="179"/>
      <c r="AA1456" s="222"/>
      <c r="AB1456" s="222"/>
      <c r="AC1456" s="222"/>
      <c r="AD1456" s="179"/>
      <c r="AE1456" s="179"/>
      <c r="AF1456" s="179"/>
      <c r="AG1456" s="179"/>
      <c r="AH1456" s="179"/>
      <c r="AI1456" s="179"/>
      <c r="AJ1456" s="179"/>
    </row>
    <row r="1457" spans="2:36" x14ac:dyDescent="0.3">
      <c r="B1457" s="224">
        <v>153400</v>
      </c>
      <c r="C1457" s="209">
        <v>54455</v>
      </c>
      <c r="D1457" s="206">
        <f t="shared" si="123"/>
        <v>0.35498696219035203</v>
      </c>
      <c r="E1457" s="208">
        <f t="shared" si="124"/>
        <v>0.42</v>
      </c>
      <c r="F1457" s="207">
        <v>2995.02</v>
      </c>
      <c r="G1457" s="207">
        <v>4356.3999999999996</v>
      </c>
      <c r="H1457" s="207">
        <v>4900.95</v>
      </c>
      <c r="I1457" s="214">
        <v>44482</v>
      </c>
      <c r="J1457" s="211">
        <f t="shared" si="120"/>
        <v>0.28997392438070402</v>
      </c>
      <c r="K1457" s="212">
        <f t="shared" si="121"/>
        <v>0.42</v>
      </c>
      <c r="L1457" s="214">
        <v>1118.1199999999999</v>
      </c>
      <c r="M1457" s="213">
        <v>3558.56</v>
      </c>
      <c r="N1457" s="213">
        <v>4003.38</v>
      </c>
      <c r="O1457" s="242">
        <f t="shared" si="122"/>
        <v>0.48089999999993777</v>
      </c>
      <c r="P1457" s="242"/>
      <c r="Q1457" s="179"/>
      <c r="R1457" s="179"/>
      <c r="S1457" s="179"/>
      <c r="T1457" s="179"/>
      <c r="U1457" s="179"/>
      <c r="V1457" s="179"/>
      <c r="W1457" s="179"/>
      <c r="X1457" s="179"/>
      <c r="Y1457" s="179"/>
      <c r="Z1457" s="179"/>
      <c r="AA1457" s="222"/>
      <c r="AB1457" s="222"/>
      <c r="AC1457" s="222"/>
      <c r="AD1457" s="179"/>
      <c r="AE1457" s="179"/>
      <c r="AF1457" s="179"/>
      <c r="AG1457" s="179"/>
      <c r="AH1457" s="179"/>
      <c r="AI1457" s="179"/>
      <c r="AJ1457" s="179"/>
    </row>
    <row r="1458" spans="2:36" x14ac:dyDescent="0.3">
      <c r="B1458" s="224">
        <v>153500</v>
      </c>
      <c r="C1458" s="209">
        <v>54497</v>
      </c>
      <c r="D1458" s="206">
        <f t="shared" si="123"/>
        <v>0.35502931596091203</v>
      </c>
      <c r="E1458" s="208">
        <f t="shared" si="124"/>
        <v>0.42</v>
      </c>
      <c r="F1458" s="207">
        <v>2997.33</v>
      </c>
      <c r="G1458" s="207">
        <v>4359.76</v>
      </c>
      <c r="H1458" s="207">
        <v>4904.7299999999996</v>
      </c>
      <c r="I1458" s="214">
        <v>44524</v>
      </c>
      <c r="J1458" s="211">
        <f t="shared" si="120"/>
        <v>0.29005863192182413</v>
      </c>
      <c r="K1458" s="212">
        <f t="shared" si="121"/>
        <v>0.42</v>
      </c>
      <c r="L1458" s="214">
        <v>1123.1199999999999</v>
      </c>
      <c r="M1458" s="213">
        <v>3561.92</v>
      </c>
      <c r="N1458" s="213">
        <v>4007.16</v>
      </c>
      <c r="O1458" s="242">
        <f t="shared" si="122"/>
        <v>0.48089999999997418</v>
      </c>
      <c r="P1458" s="242"/>
      <c r="Q1458" s="179"/>
      <c r="R1458" s="179"/>
      <c r="S1458" s="179"/>
      <c r="T1458" s="179"/>
      <c r="U1458" s="179"/>
      <c r="V1458" s="179"/>
      <c r="W1458" s="179"/>
      <c r="X1458" s="179"/>
      <c r="Y1458" s="179"/>
      <c r="Z1458" s="179"/>
      <c r="AA1458" s="222"/>
      <c r="AB1458" s="222"/>
      <c r="AC1458" s="222"/>
      <c r="AD1458" s="179"/>
      <c r="AE1458" s="179"/>
      <c r="AF1458" s="179"/>
      <c r="AG1458" s="179"/>
      <c r="AH1458" s="179"/>
      <c r="AI1458" s="179"/>
      <c r="AJ1458" s="179"/>
    </row>
    <row r="1459" spans="2:36" x14ac:dyDescent="0.3">
      <c r="B1459" s="224">
        <v>153600</v>
      </c>
      <c r="C1459" s="209">
        <v>54539</v>
      </c>
      <c r="D1459" s="206">
        <f t="shared" si="123"/>
        <v>0.35507161458333331</v>
      </c>
      <c r="E1459" s="208">
        <f t="shared" si="124"/>
        <v>0.42</v>
      </c>
      <c r="F1459" s="207">
        <v>2999.64</v>
      </c>
      <c r="G1459" s="207">
        <v>4363.12</v>
      </c>
      <c r="H1459" s="207">
        <v>4908.51</v>
      </c>
      <c r="I1459" s="214">
        <v>44566</v>
      </c>
      <c r="J1459" s="211">
        <f t="shared" si="120"/>
        <v>0.29014322916666668</v>
      </c>
      <c r="K1459" s="212">
        <f t="shared" si="121"/>
        <v>0.42</v>
      </c>
      <c r="L1459" s="214">
        <v>1128.1199999999999</v>
      </c>
      <c r="M1459" s="213">
        <v>3565.28</v>
      </c>
      <c r="N1459" s="213">
        <v>4010.94</v>
      </c>
      <c r="O1459" s="242">
        <f t="shared" si="122"/>
        <v>0.48090000000001965</v>
      </c>
      <c r="P1459" s="242"/>
      <c r="Q1459" s="179"/>
      <c r="R1459" s="179"/>
      <c r="S1459" s="179"/>
      <c r="T1459" s="179"/>
      <c r="U1459" s="179"/>
      <c r="V1459" s="179"/>
      <c r="W1459" s="179"/>
      <c r="X1459" s="179"/>
      <c r="Y1459" s="179"/>
      <c r="Z1459" s="179"/>
      <c r="AA1459" s="222"/>
      <c r="AB1459" s="222"/>
      <c r="AC1459" s="222"/>
      <c r="AD1459" s="179"/>
      <c r="AE1459" s="179"/>
      <c r="AF1459" s="179"/>
      <c r="AG1459" s="179"/>
      <c r="AH1459" s="179"/>
      <c r="AI1459" s="179"/>
      <c r="AJ1459" s="179"/>
    </row>
    <row r="1460" spans="2:36" x14ac:dyDescent="0.3">
      <c r="B1460" s="224">
        <v>153700</v>
      </c>
      <c r="C1460" s="209">
        <v>54581</v>
      </c>
      <c r="D1460" s="206">
        <f t="shared" si="123"/>
        <v>0.35511385816525698</v>
      </c>
      <c r="E1460" s="208">
        <f t="shared" si="124"/>
        <v>0.42</v>
      </c>
      <c r="F1460" s="207">
        <v>3001.95</v>
      </c>
      <c r="G1460" s="207">
        <v>4366.4799999999996</v>
      </c>
      <c r="H1460" s="207">
        <v>4912.29</v>
      </c>
      <c r="I1460" s="214">
        <v>44608</v>
      </c>
      <c r="J1460" s="211">
        <f t="shared" si="120"/>
        <v>0.29022771633051397</v>
      </c>
      <c r="K1460" s="212">
        <f t="shared" si="121"/>
        <v>0.42</v>
      </c>
      <c r="L1460" s="214">
        <v>1133.1199999999999</v>
      </c>
      <c r="M1460" s="213">
        <v>3568.64</v>
      </c>
      <c r="N1460" s="213">
        <v>4014.72</v>
      </c>
      <c r="O1460" s="242">
        <f t="shared" si="122"/>
        <v>0.48089999999998329</v>
      </c>
      <c r="P1460" s="242"/>
      <c r="Q1460" s="179"/>
      <c r="R1460" s="179"/>
      <c r="S1460" s="179"/>
      <c r="T1460" s="179"/>
      <c r="U1460" s="179"/>
      <c r="V1460" s="179"/>
      <c r="W1460" s="179"/>
      <c r="X1460" s="179"/>
      <c r="Y1460" s="179"/>
      <c r="Z1460" s="179"/>
      <c r="AA1460" s="222"/>
      <c r="AB1460" s="222"/>
      <c r="AC1460" s="222"/>
      <c r="AD1460" s="179"/>
      <c r="AE1460" s="179"/>
      <c r="AF1460" s="179"/>
      <c r="AG1460" s="179"/>
      <c r="AH1460" s="179"/>
      <c r="AI1460" s="179"/>
      <c r="AJ1460" s="179"/>
    </row>
    <row r="1461" spans="2:36" x14ac:dyDescent="0.3">
      <c r="B1461" s="224">
        <v>153800</v>
      </c>
      <c r="C1461" s="209">
        <v>54623</v>
      </c>
      <c r="D1461" s="206">
        <f t="shared" si="123"/>
        <v>0.35515604681404422</v>
      </c>
      <c r="E1461" s="208">
        <f t="shared" si="124"/>
        <v>0.42</v>
      </c>
      <c r="F1461" s="207">
        <v>3004.26</v>
      </c>
      <c r="G1461" s="207">
        <v>4369.84</v>
      </c>
      <c r="H1461" s="207">
        <v>4916.07</v>
      </c>
      <c r="I1461" s="214">
        <v>44650</v>
      </c>
      <c r="J1461" s="211">
        <f t="shared" si="120"/>
        <v>0.29031209362808841</v>
      </c>
      <c r="K1461" s="212">
        <f t="shared" si="121"/>
        <v>0.42</v>
      </c>
      <c r="L1461" s="214">
        <v>1138.1199999999999</v>
      </c>
      <c r="M1461" s="213">
        <v>3572</v>
      </c>
      <c r="N1461" s="213">
        <v>4018.5</v>
      </c>
      <c r="O1461" s="242">
        <f t="shared" si="122"/>
        <v>0.48090000000001965</v>
      </c>
      <c r="P1461" s="242"/>
      <c r="Q1461" s="179"/>
      <c r="R1461" s="179"/>
      <c r="S1461" s="179"/>
      <c r="T1461" s="179"/>
      <c r="U1461" s="179"/>
      <c r="V1461" s="179"/>
      <c r="W1461" s="179"/>
      <c r="X1461" s="179"/>
      <c r="Y1461" s="179"/>
      <c r="Z1461" s="179"/>
      <c r="AA1461" s="222"/>
      <c r="AB1461" s="222"/>
      <c r="AC1461" s="222"/>
      <c r="AD1461" s="179"/>
      <c r="AE1461" s="179"/>
      <c r="AF1461" s="179"/>
      <c r="AG1461" s="179"/>
      <c r="AH1461" s="179"/>
      <c r="AI1461" s="179"/>
      <c r="AJ1461" s="179"/>
    </row>
    <row r="1462" spans="2:36" x14ac:dyDescent="0.3">
      <c r="B1462" s="224">
        <v>153900</v>
      </c>
      <c r="C1462" s="209">
        <v>54665</v>
      </c>
      <c r="D1462" s="206">
        <f t="shared" si="123"/>
        <v>0.35519818063677711</v>
      </c>
      <c r="E1462" s="208">
        <f t="shared" si="124"/>
        <v>0.42</v>
      </c>
      <c r="F1462" s="207">
        <v>3006.57</v>
      </c>
      <c r="G1462" s="207">
        <v>4373.2</v>
      </c>
      <c r="H1462" s="207">
        <v>4919.8500000000004</v>
      </c>
      <c r="I1462" s="214">
        <v>44692</v>
      </c>
      <c r="J1462" s="211">
        <f t="shared" si="120"/>
        <v>0.29039636127355428</v>
      </c>
      <c r="K1462" s="212">
        <f t="shared" si="121"/>
        <v>0.42</v>
      </c>
      <c r="L1462" s="214">
        <v>1143.1099999999999</v>
      </c>
      <c r="M1462" s="213">
        <v>3575.36</v>
      </c>
      <c r="N1462" s="213">
        <v>4022.28</v>
      </c>
      <c r="O1462" s="242">
        <f t="shared" si="122"/>
        <v>0.48089999999998329</v>
      </c>
      <c r="P1462" s="242"/>
      <c r="Q1462" s="179"/>
      <c r="R1462" s="179"/>
      <c r="S1462" s="179"/>
      <c r="T1462" s="179"/>
      <c r="U1462" s="179"/>
      <c r="V1462" s="179"/>
      <c r="W1462" s="179"/>
      <c r="X1462" s="179"/>
      <c r="Y1462" s="179"/>
      <c r="Z1462" s="179"/>
      <c r="AA1462" s="222"/>
      <c r="AB1462" s="222"/>
      <c r="AC1462" s="222"/>
      <c r="AD1462" s="179"/>
      <c r="AE1462" s="179"/>
      <c r="AF1462" s="179"/>
      <c r="AG1462" s="179"/>
      <c r="AH1462" s="179"/>
      <c r="AI1462" s="179"/>
      <c r="AJ1462" s="179"/>
    </row>
    <row r="1463" spans="2:36" x14ac:dyDescent="0.3">
      <c r="B1463" s="224">
        <v>154000</v>
      </c>
      <c r="C1463" s="209">
        <v>54707</v>
      </c>
      <c r="D1463" s="206">
        <f t="shared" si="123"/>
        <v>0.35524025974025975</v>
      </c>
      <c r="E1463" s="208">
        <f t="shared" si="124"/>
        <v>0.42</v>
      </c>
      <c r="F1463" s="207">
        <v>3008.88</v>
      </c>
      <c r="G1463" s="207">
        <v>4376.5600000000004</v>
      </c>
      <c r="H1463" s="207">
        <v>4923.63</v>
      </c>
      <c r="I1463" s="214">
        <v>44734</v>
      </c>
      <c r="J1463" s="211">
        <f t="shared" si="120"/>
        <v>0.29048051948051951</v>
      </c>
      <c r="K1463" s="212">
        <f t="shared" si="121"/>
        <v>0.42</v>
      </c>
      <c r="L1463" s="214">
        <v>1148.1099999999999</v>
      </c>
      <c r="M1463" s="213">
        <v>3578.72</v>
      </c>
      <c r="N1463" s="213">
        <v>4026.06</v>
      </c>
      <c r="O1463" s="242">
        <f t="shared" si="122"/>
        <v>0.48089999999994687</v>
      </c>
      <c r="P1463" s="242"/>
      <c r="Q1463" s="179"/>
      <c r="R1463" s="179"/>
      <c r="S1463" s="179"/>
      <c r="T1463" s="179"/>
      <c r="U1463" s="179"/>
      <c r="V1463" s="179"/>
      <c r="W1463" s="179"/>
      <c r="X1463" s="179"/>
      <c r="Y1463" s="179"/>
      <c r="Z1463" s="179"/>
      <c r="AA1463" s="222"/>
      <c r="AB1463" s="222"/>
      <c r="AC1463" s="222"/>
      <c r="AD1463" s="179"/>
      <c r="AE1463" s="179"/>
      <c r="AF1463" s="179"/>
      <c r="AG1463" s="179"/>
      <c r="AH1463" s="179"/>
      <c r="AI1463" s="179"/>
      <c r="AJ1463" s="179"/>
    </row>
    <row r="1464" spans="2:36" x14ac:dyDescent="0.3">
      <c r="B1464" s="224">
        <v>154100</v>
      </c>
      <c r="C1464" s="209">
        <v>54749</v>
      </c>
      <c r="D1464" s="206">
        <f t="shared" si="123"/>
        <v>0.35528228423101882</v>
      </c>
      <c r="E1464" s="208">
        <f t="shared" si="124"/>
        <v>0.42</v>
      </c>
      <c r="F1464" s="207">
        <v>3011.19</v>
      </c>
      <c r="G1464" s="207">
        <v>4379.92</v>
      </c>
      <c r="H1464" s="207">
        <v>4927.41</v>
      </c>
      <c r="I1464" s="214">
        <v>44776</v>
      </c>
      <c r="J1464" s="211">
        <f t="shared" si="120"/>
        <v>0.29056456846203765</v>
      </c>
      <c r="K1464" s="212">
        <f t="shared" si="121"/>
        <v>0.42</v>
      </c>
      <c r="L1464" s="214">
        <v>1153.1099999999999</v>
      </c>
      <c r="M1464" s="213">
        <v>3582.08</v>
      </c>
      <c r="N1464" s="213">
        <v>4029.84</v>
      </c>
      <c r="O1464" s="242">
        <f t="shared" si="122"/>
        <v>0.480900000000056</v>
      </c>
      <c r="P1464" s="242"/>
      <c r="Q1464" s="179"/>
      <c r="R1464" s="179"/>
      <c r="S1464" s="179"/>
      <c r="T1464" s="179"/>
      <c r="U1464" s="179"/>
      <c r="V1464" s="179"/>
      <c r="W1464" s="179"/>
      <c r="X1464" s="179"/>
      <c r="Y1464" s="179"/>
      <c r="Z1464" s="179"/>
      <c r="AA1464" s="222"/>
      <c r="AB1464" s="222"/>
      <c r="AC1464" s="222"/>
      <c r="AD1464" s="179"/>
      <c r="AE1464" s="179"/>
      <c r="AF1464" s="179"/>
      <c r="AG1464" s="179"/>
      <c r="AH1464" s="179"/>
      <c r="AI1464" s="179"/>
      <c r="AJ1464" s="179"/>
    </row>
    <row r="1465" spans="2:36" x14ac:dyDescent="0.3">
      <c r="B1465" s="224">
        <v>154200</v>
      </c>
      <c r="C1465" s="209">
        <v>54791</v>
      </c>
      <c r="D1465" s="206">
        <f t="shared" si="123"/>
        <v>0.35532425421530478</v>
      </c>
      <c r="E1465" s="208">
        <f t="shared" si="124"/>
        <v>0.42</v>
      </c>
      <c r="F1465" s="207">
        <v>3013.5</v>
      </c>
      <c r="G1465" s="207">
        <v>4383.28</v>
      </c>
      <c r="H1465" s="207">
        <v>4931.1899999999996</v>
      </c>
      <c r="I1465" s="214">
        <v>44818</v>
      </c>
      <c r="J1465" s="211">
        <f t="shared" si="120"/>
        <v>0.29064850843060958</v>
      </c>
      <c r="K1465" s="212">
        <f t="shared" si="121"/>
        <v>0.42</v>
      </c>
      <c r="L1465" s="214">
        <v>1158.1099999999999</v>
      </c>
      <c r="M1465" s="213">
        <v>3585.44</v>
      </c>
      <c r="N1465" s="213">
        <v>4033.62</v>
      </c>
      <c r="O1465" s="242">
        <f t="shared" si="122"/>
        <v>0.48090000000001965</v>
      </c>
      <c r="P1465" s="242"/>
      <c r="Q1465" s="179"/>
      <c r="R1465" s="179"/>
      <c r="S1465" s="179"/>
      <c r="T1465" s="179"/>
      <c r="U1465" s="179"/>
      <c r="V1465" s="179"/>
      <c r="W1465" s="179"/>
      <c r="X1465" s="179"/>
      <c r="Y1465" s="179"/>
      <c r="Z1465" s="179"/>
      <c r="AA1465" s="222"/>
      <c r="AB1465" s="222"/>
      <c r="AC1465" s="222"/>
      <c r="AD1465" s="179"/>
      <c r="AE1465" s="179"/>
      <c r="AF1465" s="179"/>
      <c r="AG1465" s="179"/>
      <c r="AH1465" s="179"/>
      <c r="AI1465" s="179"/>
      <c r="AJ1465" s="179"/>
    </row>
    <row r="1466" spans="2:36" x14ac:dyDescent="0.3">
      <c r="B1466" s="224">
        <v>154300</v>
      </c>
      <c r="C1466" s="209">
        <v>54833</v>
      </c>
      <c r="D1466" s="206">
        <f t="shared" si="123"/>
        <v>0.35536616979909269</v>
      </c>
      <c r="E1466" s="208">
        <f t="shared" si="124"/>
        <v>0.42</v>
      </c>
      <c r="F1466" s="207">
        <v>3015.81</v>
      </c>
      <c r="G1466" s="207">
        <v>4386.6400000000003</v>
      </c>
      <c r="H1466" s="207">
        <v>4934.97</v>
      </c>
      <c r="I1466" s="214">
        <v>44860</v>
      </c>
      <c r="J1466" s="211">
        <f t="shared" si="120"/>
        <v>0.29073233959818534</v>
      </c>
      <c r="K1466" s="212">
        <f t="shared" si="121"/>
        <v>0.42</v>
      </c>
      <c r="L1466" s="214">
        <v>1163.1099999999999</v>
      </c>
      <c r="M1466" s="213">
        <v>3588.8</v>
      </c>
      <c r="N1466" s="213">
        <v>4037.4</v>
      </c>
      <c r="O1466" s="242">
        <f t="shared" si="122"/>
        <v>0.48089999999999233</v>
      </c>
      <c r="P1466" s="242"/>
      <c r="Q1466" s="179"/>
      <c r="R1466" s="179"/>
      <c r="S1466" s="179"/>
      <c r="T1466" s="179"/>
      <c r="U1466" s="179"/>
      <c r="V1466" s="179"/>
      <c r="W1466" s="179"/>
      <c r="X1466" s="179"/>
      <c r="Y1466" s="179"/>
      <c r="Z1466" s="179"/>
      <c r="AA1466" s="222"/>
      <c r="AB1466" s="222"/>
      <c r="AC1466" s="222"/>
      <c r="AD1466" s="179"/>
      <c r="AE1466" s="179"/>
      <c r="AF1466" s="179"/>
      <c r="AG1466" s="179"/>
      <c r="AH1466" s="179"/>
      <c r="AI1466" s="179"/>
      <c r="AJ1466" s="179"/>
    </row>
    <row r="1467" spans="2:36" x14ac:dyDescent="0.3">
      <c r="B1467" s="224">
        <v>154400</v>
      </c>
      <c r="C1467" s="209">
        <v>54875</v>
      </c>
      <c r="D1467" s="206">
        <f t="shared" si="123"/>
        <v>0.35540803108808289</v>
      </c>
      <c r="E1467" s="208">
        <f t="shared" si="124"/>
        <v>0.42</v>
      </c>
      <c r="F1467" s="207">
        <v>3018.12</v>
      </c>
      <c r="G1467" s="207">
        <v>4390</v>
      </c>
      <c r="H1467" s="207">
        <v>4938.75</v>
      </c>
      <c r="I1467" s="214">
        <v>44902</v>
      </c>
      <c r="J1467" s="211">
        <f t="shared" ref="J1467:J1530" si="125">I1467/$B1467</f>
        <v>0.29081606217616579</v>
      </c>
      <c r="K1467" s="212">
        <f t="shared" ref="K1467:K1530" si="126">(I1467-I1466)/($B1467-$B1466)</f>
        <v>0.42</v>
      </c>
      <c r="L1467" s="214">
        <v>1168.0999999999999</v>
      </c>
      <c r="M1467" s="213">
        <v>3592.16</v>
      </c>
      <c r="N1467" s="213">
        <v>4041.18</v>
      </c>
      <c r="O1467" s="242">
        <f t="shared" si="122"/>
        <v>0.48090000000002875</v>
      </c>
      <c r="P1467" s="242"/>
      <c r="Q1467" s="179"/>
      <c r="R1467" s="179"/>
      <c r="S1467" s="179"/>
      <c r="T1467" s="179"/>
      <c r="U1467" s="179"/>
      <c r="V1467" s="179"/>
      <c r="W1467" s="179"/>
      <c r="X1467" s="179"/>
      <c r="Y1467" s="179"/>
      <c r="Z1467" s="179"/>
      <c r="AA1467" s="222"/>
      <c r="AB1467" s="222"/>
      <c r="AC1467" s="222"/>
      <c r="AD1467" s="179"/>
      <c r="AE1467" s="179"/>
      <c r="AF1467" s="179"/>
      <c r="AG1467" s="179"/>
      <c r="AH1467" s="179"/>
      <c r="AI1467" s="179"/>
      <c r="AJ1467" s="179"/>
    </row>
    <row r="1468" spans="2:36" x14ac:dyDescent="0.3">
      <c r="B1468" s="224">
        <v>154500</v>
      </c>
      <c r="C1468" s="209">
        <v>54917</v>
      </c>
      <c r="D1468" s="206">
        <f t="shared" si="123"/>
        <v>0.35544983818770226</v>
      </c>
      <c r="E1468" s="208">
        <f t="shared" si="124"/>
        <v>0.42</v>
      </c>
      <c r="F1468" s="207">
        <v>3020.43</v>
      </c>
      <c r="G1468" s="207">
        <v>4393.3599999999997</v>
      </c>
      <c r="H1468" s="207">
        <v>4942.53</v>
      </c>
      <c r="I1468" s="214">
        <v>44944</v>
      </c>
      <c r="J1468" s="211">
        <f t="shared" si="125"/>
        <v>0.29089967637540454</v>
      </c>
      <c r="K1468" s="212">
        <f t="shared" si="126"/>
        <v>0.42</v>
      </c>
      <c r="L1468" s="214">
        <v>1173.0999999999999</v>
      </c>
      <c r="M1468" s="213">
        <v>3595.52</v>
      </c>
      <c r="N1468" s="213">
        <v>4044.96</v>
      </c>
      <c r="O1468" s="242">
        <f t="shared" si="122"/>
        <v>0.48089999999999233</v>
      </c>
      <c r="P1468" s="242"/>
      <c r="Q1468" s="179"/>
      <c r="R1468" s="179"/>
      <c r="S1468" s="179"/>
      <c r="T1468" s="179"/>
      <c r="U1468" s="179"/>
      <c r="V1468" s="179"/>
      <c r="W1468" s="179"/>
      <c r="X1468" s="179"/>
      <c r="Y1468" s="179"/>
      <c r="Z1468" s="179"/>
      <c r="AA1468" s="222"/>
      <c r="AB1468" s="222"/>
      <c r="AC1468" s="222"/>
      <c r="AD1468" s="179"/>
      <c r="AE1468" s="179"/>
      <c r="AF1468" s="179"/>
      <c r="AG1468" s="179"/>
      <c r="AH1468" s="179"/>
      <c r="AI1468" s="179"/>
      <c r="AJ1468" s="179"/>
    </row>
    <row r="1469" spans="2:36" x14ac:dyDescent="0.3">
      <c r="B1469" s="224">
        <v>154600</v>
      </c>
      <c r="C1469" s="209">
        <v>54959</v>
      </c>
      <c r="D1469" s="206">
        <f t="shared" si="123"/>
        <v>0.35549159120310481</v>
      </c>
      <c r="E1469" s="208">
        <f t="shared" si="124"/>
        <v>0.42</v>
      </c>
      <c r="F1469" s="207">
        <v>3022.74</v>
      </c>
      <c r="G1469" s="207">
        <v>4396.72</v>
      </c>
      <c r="H1469" s="207">
        <v>4946.3100000000004</v>
      </c>
      <c r="I1469" s="214">
        <v>44986</v>
      </c>
      <c r="J1469" s="211">
        <f t="shared" si="125"/>
        <v>0.29098318240620957</v>
      </c>
      <c r="K1469" s="212">
        <f t="shared" si="126"/>
        <v>0.42</v>
      </c>
      <c r="L1469" s="214">
        <v>1178.0999999999999</v>
      </c>
      <c r="M1469" s="213">
        <v>3598.88</v>
      </c>
      <c r="N1469" s="213">
        <v>4048.74</v>
      </c>
      <c r="O1469" s="242">
        <f t="shared" si="122"/>
        <v>0.48089999999995597</v>
      </c>
      <c r="P1469" s="242"/>
      <c r="Q1469" s="179"/>
      <c r="R1469" s="179"/>
      <c r="S1469" s="179"/>
      <c r="T1469" s="179"/>
      <c r="U1469" s="179"/>
      <c r="V1469" s="179"/>
      <c r="W1469" s="179"/>
      <c r="X1469" s="179"/>
      <c r="Y1469" s="179"/>
      <c r="Z1469" s="179"/>
      <c r="AA1469" s="222"/>
      <c r="AB1469" s="222"/>
      <c r="AC1469" s="222"/>
      <c r="AD1469" s="179"/>
      <c r="AE1469" s="179"/>
      <c r="AF1469" s="179"/>
      <c r="AG1469" s="179"/>
      <c r="AH1469" s="179"/>
      <c r="AI1469" s="179"/>
      <c r="AJ1469" s="179"/>
    </row>
    <row r="1470" spans="2:36" x14ac:dyDescent="0.3">
      <c r="B1470" s="224">
        <v>154700</v>
      </c>
      <c r="C1470" s="209">
        <v>55001</v>
      </c>
      <c r="D1470" s="206">
        <f t="shared" si="123"/>
        <v>0.35553329023917257</v>
      </c>
      <c r="E1470" s="208">
        <f t="shared" si="124"/>
        <v>0.42</v>
      </c>
      <c r="F1470" s="207">
        <v>3025.05</v>
      </c>
      <c r="G1470" s="207">
        <v>4400.08</v>
      </c>
      <c r="H1470" s="207">
        <v>4950.09</v>
      </c>
      <c r="I1470" s="214">
        <v>45028</v>
      </c>
      <c r="J1470" s="211">
        <f t="shared" si="125"/>
        <v>0.29106658047834516</v>
      </c>
      <c r="K1470" s="212">
        <f t="shared" si="126"/>
        <v>0.42</v>
      </c>
      <c r="L1470" s="214">
        <v>1183.0999999999999</v>
      </c>
      <c r="M1470" s="213">
        <v>3602.24</v>
      </c>
      <c r="N1470" s="213">
        <v>4052.52</v>
      </c>
      <c r="O1470" s="242">
        <f t="shared" si="122"/>
        <v>0.48089999999999233</v>
      </c>
      <c r="P1470" s="242"/>
      <c r="Q1470" s="179"/>
      <c r="R1470" s="179"/>
      <c r="S1470" s="179"/>
      <c r="T1470" s="179"/>
      <c r="U1470" s="179"/>
      <c r="V1470" s="179"/>
      <c r="W1470" s="179"/>
      <c r="X1470" s="179"/>
      <c r="Y1470" s="179"/>
      <c r="Z1470" s="179"/>
      <c r="AA1470" s="222"/>
      <c r="AB1470" s="222"/>
      <c r="AC1470" s="222"/>
      <c r="AD1470" s="179"/>
      <c r="AE1470" s="179"/>
      <c r="AF1470" s="179"/>
      <c r="AG1470" s="179"/>
      <c r="AH1470" s="179"/>
      <c r="AI1470" s="179"/>
      <c r="AJ1470" s="179"/>
    </row>
    <row r="1471" spans="2:36" x14ac:dyDescent="0.3">
      <c r="B1471" s="224">
        <v>154800</v>
      </c>
      <c r="C1471" s="209">
        <v>55043</v>
      </c>
      <c r="D1471" s="206">
        <f t="shared" si="123"/>
        <v>0.35557493540051682</v>
      </c>
      <c r="E1471" s="208">
        <f t="shared" si="124"/>
        <v>0.42</v>
      </c>
      <c r="F1471" s="207">
        <v>3027.36</v>
      </c>
      <c r="G1471" s="207">
        <v>4403.4399999999996</v>
      </c>
      <c r="H1471" s="207">
        <v>4953.87</v>
      </c>
      <c r="I1471" s="214">
        <v>45070</v>
      </c>
      <c r="J1471" s="211">
        <f t="shared" si="125"/>
        <v>0.29114987080103361</v>
      </c>
      <c r="K1471" s="212">
        <f t="shared" si="126"/>
        <v>0.42</v>
      </c>
      <c r="L1471" s="214">
        <v>1188.0999999999999</v>
      </c>
      <c r="M1471" s="213">
        <v>3605.6</v>
      </c>
      <c r="N1471" s="213">
        <v>4056.3</v>
      </c>
      <c r="O1471" s="242">
        <f t="shared" si="122"/>
        <v>0.48090000000002875</v>
      </c>
      <c r="P1471" s="242"/>
      <c r="Q1471" s="179"/>
      <c r="R1471" s="179"/>
      <c r="S1471" s="179"/>
      <c r="T1471" s="179"/>
      <c r="U1471" s="179"/>
      <c r="V1471" s="179"/>
      <c r="W1471" s="179"/>
      <c r="X1471" s="179"/>
      <c r="Y1471" s="179"/>
      <c r="Z1471" s="179"/>
      <c r="AA1471" s="222"/>
      <c r="AB1471" s="222"/>
      <c r="AC1471" s="222"/>
      <c r="AD1471" s="179"/>
      <c r="AE1471" s="179"/>
      <c r="AF1471" s="179"/>
      <c r="AG1471" s="179"/>
      <c r="AH1471" s="179"/>
      <c r="AI1471" s="179"/>
      <c r="AJ1471" s="179"/>
    </row>
    <row r="1472" spans="2:36" x14ac:dyDescent="0.3">
      <c r="B1472" s="224">
        <v>154900</v>
      </c>
      <c r="C1472" s="209">
        <v>55085</v>
      </c>
      <c r="D1472" s="206">
        <f t="shared" si="123"/>
        <v>0.35561652679147837</v>
      </c>
      <c r="E1472" s="208">
        <f t="shared" si="124"/>
        <v>0.42</v>
      </c>
      <c r="F1472" s="207">
        <v>3029.67</v>
      </c>
      <c r="G1472" s="207">
        <v>4406.8</v>
      </c>
      <c r="H1472" s="207">
        <v>4957.6499999999996</v>
      </c>
      <c r="I1472" s="214">
        <v>45112</v>
      </c>
      <c r="J1472" s="211">
        <f t="shared" si="125"/>
        <v>0.29123305358295676</v>
      </c>
      <c r="K1472" s="212">
        <f t="shared" si="126"/>
        <v>0.42</v>
      </c>
      <c r="L1472" s="214">
        <v>1193.0899999999999</v>
      </c>
      <c r="M1472" s="213">
        <v>3608.96</v>
      </c>
      <c r="N1472" s="213">
        <v>4060.08</v>
      </c>
      <c r="O1472" s="242">
        <f t="shared" si="122"/>
        <v>0.48089999999999233</v>
      </c>
      <c r="P1472" s="242"/>
      <c r="Q1472" s="179"/>
      <c r="R1472" s="179"/>
      <c r="S1472" s="179"/>
      <c r="T1472" s="179"/>
      <c r="U1472" s="179"/>
      <c r="V1472" s="179"/>
      <c r="W1472" s="179"/>
      <c r="X1472" s="179"/>
      <c r="Y1472" s="179"/>
      <c r="Z1472" s="179"/>
      <c r="AA1472" s="222"/>
      <c r="AB1472" s="222"/>
      <c r="AC1472" s="222"/>
      <c r="AD1472" s="179"/>
      <c r="AE1472" s="179"/>
      <c r="AF1472" s="179"/>
      <c r="AG1472" s="179"/>
      <c r="AH1472" s="179"/>
      <c r="AI1472" s="179"/>
      <c r="AJ1472" s="179"/>
    </row>
    <row r="1473" spans="2:36" x14ac:dyDescent="0.3">
      <c r="B1473" s="224">
        <v>155000</v>
      </c>
      <c r="C1473" s="209">
        <v>55127</v>
      </c>
      <c r="D1473" s="206">
        <f t="shared" si="123"/>
        <v>0.35565806451612902</v>
      </c>
      <c r="E1473" s="208">
        <f t="shared" si="124"/>
        <v>0.42</v>
      </c>
      <c r="F1473" s="207">
        <v>3031.98</v>
      </c>
      <c r="G1473" s="207">
        <v>4410.16</v>
      </c>
      <c r="H1473" s="207">
        <v>4961.43</v>
      </c>
      <c r="I1473" s="214">
        <v>45154</v>
      </c>
      <c r="J1473" s="211">
        <f t="shared" si="125"/>
        <v>0.29131612903225806</v>
      </c>
      <c r="K1473" s="212">
        <f t="shared" si="126"/>
        <v>0.42</v>
      </c>
      <c r="L1473" s="214">
        <v>1198.0899999999999</v>
      </c>
      <c r="M1473" s="213">
        <v>3612.32</v>
      </c>
      <c r="N1473" s="213">
        <v>4063.86</v>
      </c>
      <c r="O1473" s="242">
        <f t="shared" si="122"/>
        <v>0.48090000000003785</v>
      </c>
      <c r="P1473" s="242"/>
      <c r="Q1473" s="179"/>
      <c r="R1473" s="179"/>
      <c r="S1473" s="179"/>
      <c r="T1473" s="179"/>
      <c r="U1473" s="179"/>
      <c r="V1473" s="179"/>
      <c r="W1473" s="179"/>
      <c r="X1473" s="179"/>
      <c r="Y1473" s="179"/>
      <c r="Z1473" s="179"/>
      <c r="AA1473" s="222"/>
      <c r="AB1473" s="222"/>
      <c r="AC1473" s="222"/>
      <c r="AD1473" s="179"/>
      <c r="AE1473" s="179"/>
      <c r="AF1473" s="179"/>
      <c r="AG1473" s="179"/>
      <c r="AH1473" s="179"/>
      <c r="AI1473" s="179"/>
      <c r="AJ1473" s="179"/>
    </row>
    <row r="1474" spans="2:36" x14ac:dyDescent="0.3">
      <c r="B1474" s="224">
        <v>155100</v>
      </c>
      <c r="C1474" s="209">
        <v>55169</v>
      </c>
      <c r="D1474" s="206">
        <f t="shared" si="123"/>
        <v>0.35569954867827208</v>
      </c>
      <c r="E1474" s="208">
        <f t="shared" si="124"/>
        <v>0.42</v>
      </c>
      <c r="F1474" s="207">
        <v>3034.29</v>
      </c>
      <c r="G1474" s="207">
        <v>4413.5200000000004</v>
      </c>
      <c r="H1474" s="207">
        <v>4965.21</v>
      </c>
      <c r="I1474" s="214">
        <v>45196</v>
      </c>
      <c r="J1474" s="211">
        <f t="shared" si="125"/>
        <v>0.29139909735654418</v>
      </c>
      <c r="K1474" s="212">
        <f t="shared" si="126"/>
        <v>0.42</v>
      </c>
      <c r="L1474" s="214">
        <v>1203.0899999999999</v>
      </c>
      <c r="M1474" s="213">
        <v>3615.68</v>
      </c>
      <c r="N1474" s="213">
        <v>4067.64</v>
      </c>
      <c r="O1474" s="242">
        <f t="shared" si="122"/>
        <v>0.48090000000000144</v>
      </c>
      <c r="P1474" s="242"/>
      <c r="Q1474" s="179"/>
      <c r="R1474" s="179"/>
      <c r="S1474" s="179"/>
      <c r="T1474" s="179"/>
      <c r="U1474" s="179"/>
      <c r="V1474" s="179"/>
      <c r="W1474" s="179"/>
      <c r="X1474" s="179"/>
      <c r="Y1474" s="179"/>
      <c r="Z1474" s="179"/>
      <c r="AA1474" s="222"/>
      <c r="AB1474" s="222"/>
      <c r="AC1474" s="222"/>
      <c r="AD1474" s="179"/>
      <c r="AE1474" s="179"/>
      <c r="AF1474" s="179"/>
      <c r="AG1474" s="179"/>
      <c r="AH1474" s="179"/>
      <c r="AI1474" s="179"/>
      <c r="AJ1474" s="179"/>
    </row>
    <row r="1475" spans="2:36" x14ac:dyDescent="0.3">
      <c r="B1475" s="224">
        <v>155200</v>
      </c>
      <c r="C1475" s="209">
        <v>55211</v>
      </c>
      <c r="D1475" s="206">
        <f t="shared" si="123"/>
        <v>0.35574097938144328</v>
      </c>
      <c r="E1475" s="208">
        <f t="shared" si="124"/>
        <v>0.42</v>
      </c>
      <c r="F1475" s="207">
        <v>3036.6</v>
      </c>
      <c r="G1475" s="207">
        <v>4416.88</v>
      </c>
      <c r="H1475" s="207">
        <v>4968.99</v>
      </c>
      <c r="I1475" s="214">
        <v>45238</v>
      </c>
      <c r="J1475" s="211">
        <f t="shared" si="125"/>
        <v>0.29148195876288657</v>
      </c>
      <c r="K1475" s="212">
        <f t="shared" si="126"/>
        <v>0.42</v>
      </c>
      <c r="L1475" s="214">
        <v>1208.0899999999999</v>
      </c>
      <c r="M1475" s="213">
        <v>3619.04</v>
      </c>
      <c r="N1475" s="213">
        <v>4071.42</v>
      </c>
      <c r="O1475" s="242">
        <f t="shared" si="122"/>
        <v>0.48089999999996508</v>
      </c>
      <c r="P1475" s="242"/>
      <c r="Q1475" s="179"/>
      <c r="R1475" s="179"/>
      <c r="S1475" s="179"/>
      <c r="T1475" s="179"/>
      <c r="U1475" s="179"/>
      <c r="V1475" s="179"/>
      <c r="W1475" s="179"/>
      <c r="X1475" s="179"/>
      <c r="Y1475" s="179"/>
      <c r="Z1475" s="179"/>
      <c r="AA1475" s="222"/>
      <c r="AB1475" s="222"/>
      <c r="AC1475" s="222"/>
      <c r="AD1475" s="179"/>
      <c r="AE1475" s="179"/>
      <c r="AF1475" s="179"/>
      <c r="AG1475" s="179"/>
      <c r="AH1475" s="179"/>
      <c r="AI1475" s="179"/>
      <c r="AJ1475" s="179"/>
    </row>
    <row r="1476" spans="2:36" x14ac:dyDescent="0.3">
      <c r="B1476" s="224">
        <v>155300</v>
      </c>
      <c r="C1476" s="209">
        <v>55253</v>
      </c>
      <c r="D1476" s="206">
        <f t="shared" si="123"/>
        <v>0.35578235672891179</v>
      </c>
      <c r="E1476" s="208">
        <f t="shared" si="124"/>
        <v>0.42</v>
      </c>
      <c r="F1476" s="207">
        <v>3038.91</v>
      </c>
      <c r="G1476" s="207">
        <v>4420.24</v>
      </c>
      <c r="H1476" s="207">
        <v>4972.7700000000004</v>
      </c>
      <c r="I1476" s="214">
        <v>45280</v>
      </c>
      <c r="J1476" s="211">
        <f t="shared" si="125"/>
        <v>0.29156471345782359</v>
      </c>
      <c r="K1476" s="212">
        <f t="shared" si="126"/>
        <v>0.42</v>
      </c>
      <c r="L1476" s="214">
        <v>1213.0899999999999</v>
      </c>
      <c r="M1476" s="213">
        <v>3622.4</v>
      </c>
      <c r="N1476" s="213">
        <v>4075.2</v>
      </c>
      <c r="O1476" s="242">
        <f t="shared" si="122"/>
        <v>0.48090000000007421</v>
      </c>
      <c r="P1476" s="242"/>
      <c r="Q1476" s="179"/>
      <c r="R1476" s="179"/>
      <c r="S1476" s="179"/>
      <c r="T1476" s="179"/>
      <c r="U1476" s="179"/>
      <c r="V1476" s="179"/>
      <c r="W1476" s="179"/>
      <c r="X1476" s="179"/>
      <c r="Y1476" s="179"/>
      <c r="Z1476" s="179"/>
      <c r="AA1476" s="222"/>
      <c r="AB1476" s="222"/>
      <c r="AC1476" s="222"/>
      <c r="AD1476" s="179"/>
      <c r="AE1476" s="179"/>
      <c r="AF1476" s="179"/>
      <c r="AG1476" s="179"/>
      <c r="AH1476" s="179"/>
      <c r="AI1476" s="179"/>
      <c r="AJ1476" s="179"/>
    </row>
    <row r="1477" spans="2:36" x14ac:dyDescent="0.3">
      <c r="B1477" s="224">
        <v>155400</v>
      </c>
      <c r="C1477" s="209">
        <v>55295</v>
      </c>
      <c r="D1477" s="206">
        <f t="shared" si="123"/>
        <v>0.35582368082368082</v>
      </c>
      <c r="E1477" s="208">
        <f t="shared" si="124"/>
        <v>0.42</v>
      </c>
      <c r="F1477" s="207">
        <v>3041.22</v>
      </c>
      <c r="G1477" s="207">
        <v>4423.6000000000004</v>
      </c>
      <c r="H1477" s="207">
        <v>4976.55</v>
      </c>
      <c r="I1477" s="214">
        <v>45322</v>
      </c>
      <c r="J1477" s="211">
        <f t="shared" si="125"/>
        <v>0.29164736164736166</v>
      </c>
      <c r="K1477" s="212">
        <f t="shared" si="126"/>
        <v>0.42</v>
      </c>
      <c r="L1477" s="214">
        <v>1218.08</v>
      </c>
      <c r="M1477" s="213">
        <v>3625.76</v>
      </c>
      <c r="N1477" s="213">
        <v>4078.98</v>
      </c>
      <c r="O1477" s="242">
        <f t="shared" ref="O1477:O1540" si="127">(C1477+F1477+H1477-C1476-F1476-H1476)/100</f>
        <v>0.48090000000003785</v>
      </c>
      <c r="P1477" s="242"/>
      <c r="Q1477" s="179"/>
      <c r="R1477" s="179"/>
      <c r="S1477" s="179"/>
      <c r="T1477" s="179"/>
      <c r="U1477" s="179"/>
      <c r="V1477" s="179"/>
      <c r="W1477" s="179"/>
      <c r="X1477" s="179"/>
      <c r="Y1477" s="179"/>
      <c r="Z1477" s="179"/>
      <c r="AA1477" s="222"/>
      <c r="AB1477" s="222"/>
      <c r="AC1477" s="222"/>
      <c r="AD1477" s="179"/>
      <c r="AE1477" s="179"/>
      <c r="AF1477" s="179"/>
      <c r="AG1477" s="179"/>
      <c r="AH1477" s="179"/>
      <c r="AI1477" s="179"/>
      <c r="AJ1477" s="179"/>
    </row>
    <row r="1478" spans="2:36" x14ac:dyDescent="0.3">
      <c r="B1478" s="224">
        <v>155500</v>
      </c>
      <c r="C1478" s="209">
        <v>55337</v>
      </c>
      <c r="D1478" s="206">
        <f t="shared" si="123"/>
        <v>0.35586495176848876</v>
      </c>
      <c r="E1478" s="208">
        <f t="shared" si="124"/>
        <v>0.42</v>
      </c>
      <c r="F1478" s="207">
        <v>3043.53</v>
      </c>
      <c r="G1478" s="207">
        <v>4426.96</v>
      </c>
      <c r="H1478" s="207">
        <v>4980.33</v>
      </c>
      <c r="I1478" s="214">
        <v>45364</v>
      </c>
      <c r="J1478" s="211">
        <f t="shared" si="125"/>
        <v>0.29172990353697748</v>
      </c>
      <c r="K1478" s="212">
        <f t="shared" si="126"/>
        <v>0.42</v>
      </c>
      <c r="L1478" s="214">
        <v>1223.08</v>
      </c>
      <c r="M1478" s="213">
        <v>3629.12</v>
      </c>
      <c r="N1478" s="213">
        <v>4082.76</v>
      </c>
      <c r="O1478" s="242">
        <f t="shared" si="127"/>
        <v>0.48090000000001054</v>
      </c>
      <c r="P1478" s="242"/>
      <c r="Q1478" s="179"/>
      <c r="R1478" s="179"/>
      <c r="S1478" s="179"/>
      <c r="T1478" s="179"/>
      <c r="U1478" s="179"/>
      <c r="V1478" s="179"/>
      <c r="W1478" s="179"/>
      <c r="X1478" s="179"/>
      <c r="Y1478" s="179"/>
      <c r="Z1478" s="179"/>
      <c r="AA1478" s="222"/>
      <c r="AB1478" s="222"/>
      <c r="AC1478" s="222"/>
      <c r="AD1478" s="179"/>
      <c r="AE1478" s="179"/>
      <c r="AF1478" s="179"/>
      <c r="AG1478" s="179"/>
      <c r="AH1478" s="179"/>
      <c r="AI1478" s="179"/>
      <c r="AJ1478" s="179"/>
    </row>
    <row r="1479" spans="2:36" x14ac:dyDescent="0.3">
      <c r="B1479" s="224">
        <v>155600</v>
      </c>
      <c r="C1479" s="209">
        <v>55379</v>
      </c>
      <c r="D1479" s="206">
        <f t="shared" si="123"/>
        <v>0.35590616966580979</v>
      </c>
      <c r="E1479" s="208">
        <f t="shared" si="124"/>
        <v>0.42</v>
      </c>
      <c r="F1479" s="207">
        <v>3045.84</v>
      </c>
      <c r="G1479" s="207">
        <v>4430.32</v>
      </c>
      <c r="H1479" s="207">
        <v>4984.1099999999997</v>
      </c>
      <c r="I1479" s="214">
        <v>45406</v>
      </c>
      <c r="J1479" s="211">
        <f t="shared" si="125"/>
        <v>0.29181233933161954</v>
      </c>
      <c r="K1479" s="212">
        <f t="shared" si="126"/>
        <v>0.42</v>
      </c>
      <c r="L1479" s="214">
        <v>1228.08</v>
      </c>
      <c r="M1479" s="213">
        <v>3632.48</v>
      </c>
      <c r="N1479" s="213">
        <v>4086.54</v>
      </c>
      <c r="O1479" s="242">
        <f t="shared" si="127"/>
        <v>0.48089999999996508</v>
      </c>
      <c r="P1479" s="242"/>
      <c r="Q1479" s="179"/>
      <c r="R1479" s="179"/>
      <c r="S1479" s="179"/>
      <c r="T1479" s="179"/>
      <c r="U1479" s="179"/>
      <c r="V1479" s="179"/>
      <c r="W1479" s="179"/>
      <c r="X1479" s="179"/>
      <c r="Y1479" s="179"/>
      <c r="Z1479" s="179"/>
      <c r="AA1479" s="222"/>
      <c r="AB1479" s="222"/>
      <c r="AC1479" s="222"/>
      <c r="AD1479" s="179"/>
      <c r="AE1479" s="179"/>
      <c r="AF1479" s="179"/>
      <c r="AG1479" s="179"/>
      <c r="AH1479" s="179"/>
      <c r="AI1479" s="179"/>
      <c r="AJ1479" s="179"/>
    </row>
    <row r="1480" spans="2:36" x14ac:dyDescent="0.3">
      <c r="B1480" s="224">
        <v>155700</v>
      </c>
      <c r="C1480" s="209">
        <v>55421</v>
      </c>
      <c r="D1480" s="206">
        <f t="shared" si="123"/>
        <v>0.35594733461785483</v>
      </c>
      <c r="E1480" s="208">
        <f t="shared" si="124"/>
        <v>0.42</v>
      </c>
      <c r="F1480" s="207">
        <v>3048.15</v>
      </c>
      <c r="G1480" s="207">
        <v>4433.68</v>
      </c>
      <c r="H1480" s="207">
        <v>4987.8900000000003</v>
      </c>
      <c r="I1480" s="214">
        <v>45448</v>
      </c>
      <c r="J1480" s="211">
        <f t="shared" si="125"/>
        <v>0.29189466923570973</v>
      </c>
      <c r="K1480" s="212">
        <f t="shared" si="126"/>
        <v>0.42</v>
      </c>
      <c r="L1480" s="214">
        <v>1233.08</v>
      </c>
      <c r="M1480" s="213">
        <v>3635.84</v>
      </c>
      <c r="N1480" s="213">
        <v>4090.32</v>
      </c>
      <c r="O1480" s="242">
        <f t="shared" si="127"/>
        <v>0.48090000000001054</v>
      </c>
      <c r="P1480" s="242"/>
      <c r="Q1480" s="179"/>
      <c r="R1480" s="179"/>
      <c r="S1480" s="179"/>
      <c r="T1480" s="179"/>
      <c r="U1480" s="179"/>
      <c r="V1480" s="179"/>
      <c r="W1480" s="179"/>
      <c r="X1480" s="179"/>
      <c r="Y1480" s="179"/>
      <c r="Z1480" s="179"/>
      <c r="AA1480" s="222"/>
      <c r="AB1480" s="222"/>
      <c r="AC1480" s="222"/>
      <c r="AD1480" s="179"/>
      <c r="AE1480" s="179"/>
      <c r="AF1480" s="179"/>
      <c r="AG1480" s="179"/>
      <c r="AH1480" s="179"/>
      <c r="AI1480" s="179"/>
      <c r="AJ1480" s="179"/>
    </row>
    <row r="1481" spans="2:36" x14ac:dyDescent="0.3">
      <c r="B1481" s="224">
        <v>155800</v>
      </c>
      <c r="C1481" s="209">
        <v>55463</v>
      </c>
      <c r="D1481" s="206">
        <f t="shared" si="123"/>
        <v>0.35598844672657254</v>
      </c>
      <c r="E1481" s="208">
        <f t="shared" si="124"/>
        <v>0.42</v>
      </c>
      <c r="F1481" s="207">
        <v>3050.46</v>
      </c>
      <c r="G1481" s="207">
        <v>4437.04</v>
      </c>
      <c r="H1481" s="207">
        <v>4991.67</v>
      </c>
      <c r="I1481" s="214">
        <v>45490</v>
      </c>
      <c r="J1481" s="211">
        <f t="shared" si="125"/>
        <v>0.29197689345314504</v>
      </c>
      <c r="K1481" s="212">
        <f t="shared" si="126"/>
        <v>0.42</v>
      </c>
      <c r="L1481" s="214">
        <v>1238.08</v>
      </c>
      <c r="M1481" s="213">
        <v>3639.2</v>
      </c>
      <c r="N1481" s="213">
        <v>4094.1</v>
      </c>
      <c r="O1481" s="242">
        <f t="shared" si="127"/>
        <v>0.48089999999997418</v>
      </c>
      <c r="P1481" s="242"/>
      <c r="Q1481" s="179"/>
      <c r="R1481" s="179"/>
      <c r="S1481" s="179"/>
      <c r="T1481" s="179"/>
      <c r="U1481" s="179"/>
      <c r="V1481" s="179"/>
      <c r="W1481" s="179"/>
      <c r="X1481" s="179"/>
      <c r="Y1481" s="179"/>
      <c r="Z1481" s="179"/>
      <c r="AA1481" s="222"/>
      <c r="AB1481" s="222"/>
      <c r="AC1481" s="222"/>
      <c r="AD1481" s="179"/>
      <c r="AE1481" s="179"/>
      <c r="AF1481" s="179"/>
      <c r="AG1481" s="179"/>
      <c r="AH1481" s="179"/>
      <c r="AI1481" s="179"/>
      <c r="AJ1481" s="179"/>
    </row>
    <row r="1482" spans="2:36" x14ac:dyDescent="0.3">
      <c r="B1482" s="224">
        <v>155900</v>
      </c>
      <c r="C1482" s="209">
        <v>55505</v>
      </c>
      <c r="D1482" s="206">
        <f t="shared" si="123"/>
        <v>0.35602950609364975</v>
      </c>
      <c r="E1482" s="208">
        <f t="shared" si="124"/>
        <v>0.42</v>
      </c>
      <c r="F1482" s="207">
        <v>3052.77</v>
      </c>
      <c r="G1482" s="207">
        <v>4440.3999999999996</v>
      </c>
      <c r="H1482" s="207">
        <v>4995.45</v>
      </c>
      <c r="I1482" s="214">
        <v>45532</v>
      </c>
      <c r="J1482" s="211">
        <f t="shared" si="125"/>
        <v>0.29205901218729957</v>
      </c>
      <c r="K1482" s="212">
        <f t="shared" si="126"/>
        <v>0.42</v>
      </c>
      <c r="L1482" s="214">
        <v>1243.07</v>
      </c>
      <c r="M1482" s="213">
        <v>3642.56</v>
      </c>
      <c r="N1482" s="213">
        <v>4097.88</v>
      </c>
      <c r="O1482" s="242">
        <f t="shared" si="127"/>
        <v>0.48089999999993777</v>
      </c>
      <c r="P1482" s="242"/>
      <c r="Q1482" s="179"/>
      <c r="R1482" s="179"/>
      <c r="S1482" s="179"/>
      <c r="T1482" s="179"/>
      <c r="U1482" s="179"/>
      <c r="V1482" s="179"/>
      <c r="W1482" s="179"/>
      <c r="X1482" s="179"/>
      <c r="Y1482" s="179"/>
      <c r="Z1482" s="179"/>
      <c r="AA1482" s="222"/>
      <c r="AB1482" s="222"/>
      <c r="AC1482" s="222"/>
      <c r="AD1482" s="179"/>
      <c r="AE1482" s="179"/>
      <c r="AF1482" s="179"/>
      <c r="AG1482" s="179"/>
      <c r="AH1482" s="179"/>
      <c r="AI1482" s="179"/>
      <c r="AJ1482" s="179"/>
    </row>
    <row r="1483" spans="2:36" x14ac:dyDescent="0.3">
      <c r="B1483" s="224">
        <v>156000</v>
      </c>
      <c r="C1483" s="209">
        <v>55547</v>
      </c>
      <c r="D1483" s="206">
        <f t="shared" si="123"/>
        <v>0.35607051282051283</v>
      </c>
      <c r="E1483" s="208">
        <f t="shared" si="124"/>
        <v>0.42</v>
      </c>
      <c r="F1483" s="207">
        <v>3055.08</v>
      </c>
      <c r="G1483" s="207">
        <v>4443.76</v>
      </c>
      <c r="H1483" s="207">
        <v>4999.2299999999996</v>
      </c>
      <c r="I1483" s="214">
        <v>45574</v>
      </c>
      <c r="J1483" s="211">
        <f t="shared" si="125"/>
        <v>0.29214102564102562</v>
      </c>
      <c r="K1483" s="212">
        <f t="shared" si="126"/>
        <v>0.42</v>
      </c>
      <c r="L1483" s="214">
        <v>1248.07</v>
      </c>
      <c r="M1483" s="213">
        <v>3645.92</v>
      </c>
      <c r="N1483" s="213">
        <v>4101.66</v>
      </c>
      <c r="O1483" s="242">
        <f t="shared" si="127"/>
        <v>0.48089999999997418</v>
      </c>
      <c r="P1483" s="242"/>
      <c r="Q1483" s="179"/>
      <c r="R1483" s="179"/>
      <c r="S1483" s="179"/>
      <c r="T1483" s="179"/>
      <c r="U1483" s="179"/>
      <c r="V1483" s="179"/>
      <c r="W1483" s="179"/>
      <c r="X1483" s="179"/>
      <c r="Y1483" s="179"/>
      <c r="Z1483" s="179"/>
      <c r="AA1483" s="222"/>
      <c r="AB1483" s="222"/>
      <c r="AC1483" s="222"/>
      <c r="AD1483" s="179"/>
      <c r="AE1483" s="179"/>
      <c r="AF1483" s="179"/>
      <c r="AG1483" s="179"/>
      <c r="AH1483" s="179"/>
      <c r="AI1483" s="179"/>
      <c r="AJ1483" s="179"/>
    </row>
    <row r="1484" spans="2:36" x14ac:dyDescent="0.3">
      <c r="B1484" s="224">
        <v>156100</v>
      </c>
      <c r="C1484" s="209">
        <v>55589</v>
      </c>
      <c r="D1484" s="206">
        <f t="shared" si="123"/>
        <v>0.35611146700832802</v>
      </c>
      <c r="E1484" s="208">
        <f t="shared" si="124"/>
        <v>0.42</v>
      </c>
      <c r="F1484" s="207">
        <v>3057.39</v>
      </c>
      <c r="G1484" s="207">
        <v>4447.12</v>
      </c>
      <c r="H1484" s="207">
        <v>5003.01</v>
      </c>
      <c r="I1484" s="214">
        <v>45616</v>
      </c>
      <c r="J1484" s="211">
        <f t="shared" si="125"/>
        <v>0.292222934016656</v>
      </c>
      <c r="K1484" s="212">
        <f t="shared" si="126"/>
        <v>0.42</v>
      </c>
      <c r="L1484" s="214">
        <v>1253.07</v>
      </c>
      <c r="M1484" s="213">
        <v>3649.28</v>
      </c>
      <c r="N1484" s="213">
        <v>4105.4399999999996</v>
      </c>
      <c r="O1484" s="242">
        <f t="shared" si="127"/>
        <v>0.48090000000001965</v>
      </c>
      <c r="P1484" s="242"/>
      <c r="Q1484" s="179"/>
      <c r="R1484" s="179"/>
      <c r="S1484" s="179"/>
      <c r="T1484" s="179"/>
      <c r="U1484" s="179"/>
      <c r="V1484" s="179"/>
      <c r="W1484" s="179"/>
      <c r="X1484" s="179"/>
      <c r="Y1484" s="179"/>
      <c r="Z1484" s="179"/>
      <c r="AA1484" s="222"/>
      <c r="AB1484" s="222"/>
      <c r="AC1484" s="222"/>
      <c r="AD1484" s="179"/>
      <c r="AE1484" s="179"/>
      <c r="AF1484" s="179"/>
      <c r="AG1484" s="179"/>
      <c r="AH1484" s="179"/>
      <c r="AI1484" s="179"/>
      <c r="AJ1484" s="179"/>
    </row>
    <row r="1485" spans="2:36" x14ac:dyDescent="0.3">
      <c r="B1485" s="224">
        <v>156200</v>
      </c>
      <c r="C1485" s="209">
        <v>55631</v>
      </c>
      <c r="D1485" s="206">
        <f t="shared" si="123"/>
        <v>0.35615236875800255</v>
      </c>
      <c r="E1485" s="208">
        <f t="shared" si="124"/>
        <v>0.42</v>
      </c>
      <c r="F1485" s="207">
        <v>3059.7</v>
      </c>
      <c r="G1485" s="207">
        <v>4450.4799999999996</v>
      </c>
      <c r="H1485" s="207">
        <v>5006.79</v>
      </c>
      <c r="I1485" s="214">
        <v>45658</v>
      </c>
      <c r="J1485" s="211">
        <f t="shared" si="125"/>
        <v>0.29230473751600511</v>
      </c>
      <c r="K1485" s="212">
        <f t="shared" si="126"/>
        <v>0.42</v>
      </c>
      <c r="L1485" s="214">
        <v>1258.07</v>
      </c>
      <c r="M1485" s="213">
        <v>3652.64</v>
      </c>
      <c r="N1485" s="213">
        <v>4109.22</v>
      </c>
      <c r="O1485" s="242">
        <f t="shared" si="127"/>
        <v>0.48089999999998329</v>
      </c>
      <c r="P1485" s="242"/>
      <c r="Q1485" s="179"/>
      <c r="R1485" s="179"/>
      <c r="S1485" s="179"/>
      <c r="T1485" s="179"/>
      <c r="U1485" s="179"/>
      <c r="V1485" s="179"/>
      <c r="W1485" s="179"/>
      <c r="X1485" s="179"/>
      <c r="Y1485" s="179"/>
      <c r="Z1485" s="179"/>
      <c r="AA1485" s="222"/>
      <c r="AB1485" s="222"/>
      <c r="AC1485" s="222"/>
      <c r="AD1485" s="179"/>
      <c r="AE1485" s="179"/>
      <c r="AF1485" s="179"/>
      <c r="AG1485" s="179"/>
      <c r="AH1485" s="179"/>
      <c r="AI1485" s="179"/>
      <c r="AJ1485" s="179"/>
    </row>
    <row r="1486" spans="2:36" x14ac:dyDescent="0.3">
      <c r="B1486" s="224">
        <v>156300</v>
      </c>
      <c r="C1486" s="209">
        <v>55673</v>
      </c>
      <c r="D1486" s="206">
        <f t="shared" si="123"/>
        <v>0.35619321817018557</v>
      </c>
      <c r="E1486" s="208">
        <f t="shared" si="124"/>
        <v>0.42</v>
      </c>
      <c r="F1486" s="207">
        <v>3062.01</v>
      </c>
      <c r="G1486" s="207">
        <v>4453.84</v>
      </c>
      <c r="H1486" s="207">
        <v>5010.57</v>
      </c>
      <c r="I1486" s="214">
        <v>45700</v>
      </c>
      <c r="J1486" s="211">
        <f t="shared" si="125"/>
        <v>0.29238643634037109</v>
      </c>
      <c r="K1486" s="212">
        <f t="shared" si="126"/>
        <v>0.42</v>
      </c>
      <c r="L1486" s="214">
        <v>1263.07</v>
      </c>
      <c r="M1486" s="213">
        <v>3656</v>
      </c>
      <c r="N1486" s="213">
        <v>4113</v>
      </c>
      <c r="O1486" s="242">
        <f t="shared" si="127"/>
        <v>0.48090000000001965</v>
      </c>
      <c r="P1486" s="242"/>
      <c r="Q1486" s="179"/>
      <c r="R1486" s="179"/>
      <c r="S1486" s="179"/>
      <c r="T1486" s="179"/>
      <c r="U1486" s="179"/>
      <c r="V1486" s="179"/>
      <c r="W1486" s="179"/>
      <c r="X1486" s="179"/>
      <c r="Y1486" s="179"/>
      <c r="Z1486" s="179"/>
      <c r="AA1486" s="222"/>
      <c r="AB1486" s="222"/>
      <c r="AC1486" s="222"/>
      <c r="AD1486" s="179"/>
      <c r="AE1486" s="179"/>
      <c r="AF1486" s="179"/>
      <c r="AG1486" s="179"/>
      <c r="AH1486" s="179"/>
      <c r="AI1486" s="179"/>
      <c r="AJ1486" s="179"/>
    </row>
    <row r="1487" spans="2:36" x14ac:dyDescent="0.3">
      <c r="B1487" s="224">
        <v>156400</v>
      </c>
      <c r="C1487" s="209">
        <v>55715</v>
      </c>
      <c r="D1487" s="206">
        <f t="shared" si="123"/>
        <v>0.35623401534526855</v>
      </c>
      <c r="E1487" s="208">
        <f t="shared" si="124"/>
        <v>0.42</v>
      </c>
      <c r="F1487" s="207">
        <v>3064.32</v>
      </c>
      <c r="G1487" s="207">
        <v>4457.2</v>
      </c>
      <c r="H1487" s="207">
        <v>5014.3500000000004</v>
      </c>
      <c r="I1487" s="214">
        <v>45742</v>
      </c>
      <c r="J1487" s="211">
        <f t="shared" si="125"/>
        <v>0.29246803069053706</v>
      </c>
      <c r="K1487" s="212">
        <f t="shared" si="126"/>
        <v>0.42</v>
      </c>
      <c r="L1487" s="214">
        <v>1268.06</v>
      </c>
      <c r="M1487" s="213">
        <v>3659.36</v>
      </c>
      <c r="N1487" s="213">
        <v>4116.78</v>
      </c>
      <c r="O1487" s="242">
        <f t="shared" si="127"/>
        <v>0.48089999999998329</v>
      </c>
      <c r="P1487" s="242"/>
      <c r="Q1487" s="179"/>
      <c r="R1487" s="179"/>
      <c r="S1487" s="179"/>
      <c r="T1487" s="179"/>
      <c r="U1487" s="179"/>
      <c r="V1487" s="179"/>
      <c r="W1487" s="179"/>
      <c r="X1487" s="179"/>
      <c r="Y1487" s="179"/>
      <c r="Z1487" s="179"/>
      <c r="AA1487" s="222"/>
      <c r="AB1487" s="222"/>
      <c r="AC1487" s="222"/>
      <c r="AD1487" s="179"/>
      <c r="AE1487" s="179"/>
      <c r="AF1487" s="179"/>
      <c r="AG1487" s="179"/>
      <c r="AH1487" s="179"/>
      <c r="AI1487" s="179"/>
      <c r="AJ1487" s="179"/>
    </row>
    <row r="1488" spans="2:36" x14ac:dyDescent="0.3">
      <c r="B1488" s="224">
        <v>156500</v>
      </c>
      <c r="C1488" s="209">
        <v>55757</v>
      </c>
      <c r="D1488" s="206">
        <f t="shared" si="123"/>
        <v>0.35627476038338657</v>
      </c>
      <c r="E1488" s="208">
        <f t="shared" si="124"/>
        <v>0.42</v>
      </c>
      <c r="F1488" s="207">
        <v>3066.63</v>
      </c>
      <c r="G1488" s="207">
        <v>4460.5600000000004</v>
      </c>
      <c r="H1488" s="207">
        <v>5018.13</v>
      </c>
      <c r="I1488" s="214">
        <v>45784</v>
      </c>
      <c r="J1488" s="211">
        <f t="shared" si="125"/>
        <v>0.29254952076677315</v>
      </c>
      <c r="K1488" s="212">
        <f t="shared" si="126"/>
        <v>0.42</v>
      </c>
      <c r="L1488" s="214">
        <v>1273.06</v>
      </c>
      <c r="M1488" s="213">
        <v>3662.72</v>
      </c>
      <c r="N1488" s="213">
        <v>4120.5600000000004</v>
      </c>
      <c r="O1488" s="242">
        <f t="shared" si="127"/>
        <v>0.48089999999994687</v>
      </c>
      <c r="P1488" s="242"/>
      <c r="Q1488" s="179"/>
      <c r="R1488" s="179"/>
      <c r="S1488" s="179"/>
      <c r="T1488" s="179"/>
      <c r="U1488" s="179"/>
      <c r="V1488" s="179"/>
      <c r="W1488" s="179"/>
      <c r="X1488" s="179"/>
      <c r="Y1488" s="179"/>
      <c r="Z1488" s="179"/>
      <c r="AA1488" s="222"/>
      <c r="AB1488" s="222"/>
      <c r="AC1488" s="222"/>
      <c r="AD1488" s="179"/>
      <c r="AE1488" s="179"/>
      <c r="AF1488" s="179"/>
      <c r="AG1488" s="179"/>
      <c r="AH1488" s="179"/>
      <c r="AI1488" s="179"/>
      <c r="AJ1488" s="179"/>
    </row>
    <row r="1489" spans="2:36" x14ac:dyDescent="0.3">
      <c r="B1489" s="224">
        <v>156600</v>
      </c>
      <c r="C1489" s="209">
        <v>55799</v>
      </c>
      <c r="D1489" s="206">
        <f t="shared" si="123"/>
        <v>0.35631545338441889</v>
      </c>
      <c r="E1489" s="208">
        <f t="shared" si="124"/>
        <v>0.42</v>
      </c>
      <c r="F1489" s="207">
        <v>3068.94</v>
      </c>
      <c r="G1489" s="207">
        <v>4463.92</v>
      </c>
      <c r="H1489" s="207">
        <v>5021.91</v>
      </c>
      <c r="I1489" s="214">
        <v>45826</v>
      </c>
      <c r="J1489" s="211">
        <f t="shared" si="125"/>
        <v>0.2926309067688378</v>
      </c>
      <c r="K1489" s="212">
        <f t="shared" si="126"/>
        <v>0.42</v>
      </c>
      <c r="L1489" s="214">
        <v>1278.06</v>
      </c>
      <c r="M1489" s="213">
        <v>3666.08</v>
      </c>
      <c r="N1489" s="213">
        <v>4124.34</v>
      </c>
      <c r="O1489" s="242">
        <f t="shared" si="127"/>
        <v>0.480900000000056</v>
      </c>
      <c r="P1489" s="242"/>
      <c r="Q1489" s="179"/>
      <c r="R1489" s="179"/>
      <c r="S1489" s="179"/>
      <c r="T1489" s="179"/>
      <c r="U1489" s="179"/>
      <c r="V1489" s="179"/>
      <c r="W1489" s="179"/>
      <c r="X1489" s="179"/>
      <c r="Y1489" s="179"/>
      <c r="Z1489" s="179"/>
      <c r="AA1489" s="222"/>
      <c r="AB1489" s="222"/>
      <c r="AC1489" s="222"/>
      <c r="AD1489" s="179"/>
      <c r="AE1489" s="179"/>
      <c r="AF1489" s="179"/>
      <c r="AG1489" s="179"/>
      <c r="AH1489" s="179"/>
      <c r="AI1489" s="179"/>
      <c r="AJ1489" s="179"/>
    </row>
    <row r="1490" spans="2:36" x14ac:dyDescent="0.3">
      <c r="B1490" s="224">
        <v>156700</v>
      </c>
      <c r="C1490" s="209">
        <v>55841</v>
      </c>
      <c r="D1490" s="206">
        <f t="shared" si="123"/>
        <v>0.35635609444798977</v>
      </c>
      <c r="E1490" s="208">
        <f t="shared" si="124"/>
        <v>0.42</v>
      </c>
      <c r="F1490" s="207">
        <v>3071.25</v>
      </c>
      <c r="G1490" s="207">
        <v>4467.28</v>
      </c>
      <c r="H1490" s="207">
        <v>5025.6899999999996</v>
      </c>
      <c r="I1490" s="214">
        <v>45868</v>
      </c>
      <c r="J1490" s="211">
        <f t="shared" si="125"/>
        <v>0.29271218889597955</v>
      </c>
      <c r="K1490" s="212">
        <f t="shared" si="126"/>
        <v>0.42</v>
      </c>
      <c r="L1490" s="214">
        <v>1283.06</v>
      </c>
      <c r="M1490" s="213">
        <v>3669.44</v>
      </c>
      <c r="N1490" s="213">
        <v>4128.12</v>
      </c>
      <c r="O1490" s="242">
        <f t="shared" si="127"/>
        <v>0.48090000000001965</v>
      </c>
      <c r="P1490" s="242"/>
      <c r="Q1490" s="179"/>
      <c r="R1490" s="179"/>
      <c r="S1490" s="179"/>
      <c r="T1490" s="179"/>
      <c r="U1490" s="179"/>
      <c r="V1490" s="179"/>
      <c r="W1490" s="179"/>
      <c r="X1490" s="179"/>
      <c r="Y1490" s="179"/>
      <c r="Z1490" s="179"/>
      <c r="AA1490" s="222"/>
      <c r="AB1490" s="222"/>
      <c r="AC1490" s="222"/>
      <c r="AD1490" s="179"/>
      <c r="AE1490" s="179"/>
      <c r="AF1490" s="179"/>
      <c r="AG1490" s="179"/>
      <c r="AH1490" s="179"/>
      <c r="AI1490" s="179"/>
      <c r="AJ1490" s="179"/>
    </row>
    <row r="1491" spans="2:36" x14ac:dyDescent="0.3">
      <c r="B1491" s="224">
        <v>156800</v>
      </c>
      <c r="C1491" s="209">
        <v>55883</v>
      </c>
      <c r="D1491" s="206">
        <f t="shared" si="123"/>
        <v>0.35639668367346938</v>
      </c>
      <c r="E1491" s="208">
        <f t="shared" si="124"/>
        <v>0.42</v>
      </c>
      <c r="F1491" s="207">
        <v>3073.56</v>
      </c>
      <c r="G1491" s="207">
        <v>4470.6400000000003</v>
      </c>
      <c r="H1491" s="207">
        <v>5029.47</v>
      </c>
      <c r="I1491" s="214">
        <v>45910</v>
      </c>
      <c r="J1491" s="211">
        <f t="shared" si="125"/>
        <v>0.29279336734693878</v>
      </c>
      <c r="K1491" s="212">
        <f t="shared" si="126"/>
        <v>0.42</v>
      </c>
      <c r="L1491" s="214">
        <v>1288.06</v>
      </c>
      <c r="M1491" s="213">
        <v>3672.8</v>
      </c>
      <c r="N1491" s="213">
        <v>4131.8999999999996</v>
      </c>
      <c r="O1491" s="242">
        <f t="shared" si="127"/>
        <v>0.48089999999999233</v>
      </c>
      <c r="P1491" s="242"/>
      <c r="Q1491" s="179"/>
      <c r="R1491" s="179"/>
      <c r="S1491" s="179"/>
      <c r="T1491" s="179"/>
      <c r="U1491" s="179"/>
      <c r="V1491" s="179"/>
      <c r="W1491" s="179"/>
      <c r="X1491" s="179"/>
      <c r="Y1491" s="179"/>
      <c r="Z1491" s="179"/>
      <c r="AA1491" s="222"/>
      <c r="AB1491" s="222"/>
      <c r="AC1491" s="222"/>
      <c r="AD1491" s="179"/>
      <c r="AE1491" s="179"/>
      <c r="AF1491" s="179"/>
      <c r="AG1491" s="179"/>
      <c r="AH1491" s="179"/>
      <c r="AI1491" s="179"/>
      <c r="AJ1491" s="179"/>
    </row>
    <row r="1492" spans="2:36" x14ac:dyDescent="0.3">
      <c r="B1492" s="224">
        <v>156900</v>
      </c>
      <c r="C1492" s="209">
        <v>55925</v>
      </c>
      <c r="D1492" s="206">
        <f t="shared" si="123"/>
        <v>0.3564372211599745</v>
      </c>
      <c r="E1492" s="208">
        <f t="shared" si="124"/>
        <v>0.42</v>
      </c>
      <c r="F1492" s="207">
        <v>3075.87</v>
      </c>
      <c r="G1492" s="207">
        <v>4474</v>
      </c>
      <c r="H1492" s="207">
        <v>5033.25</v>
      </c>
      <c r="I1492" s="214">
        <v>45952</v>
      </c>
      <c r="J1492" s="211">
        <f t="shared" si="125"/>
        <v>0.29287444231994902</v>
      </c>
      <c r="K1492" s="212">
        <f t="shared" si="126"/>
        <v>0.42</v>
      </c>
      <c r="L1492" s="214">
        <v>1293.05</v>
      </c>
      <c r="M1492" s="213">
        <v>3676.16</v>
      </c>
      <c r="N1492" s="213">
        <v>4135.68</v>
      </c>
      <c r="O1492" s="242">
        <f t="shared" si="127"/>
        <v>0.48090000000002875</v>
      </c>
      <c r="P1492" s="242"/>
      <c r="Q1492" s="179"/>
      <c r="R1492" s="179"/>
      <c r="S1492" s="179"/>
      <c r="T1492" s="179"/>
      <c r="U1492" s="179"/>
      <c r="V1492" s="179"/>
      <c r="W1492" s="179"/>
      <c r="X1492" s="179"/>
      <c r="Y1492" s="179"/>
      <c r="Z1492" s="179"/>
      <c r="AA1492" s="222"/>
      <c r="AB1492" s="222"/>
      <c r="AC1492" s="222"/>
      <c r="AD1492" s="179"/>
      <c r="AE1492" s="179"/>
      <c r="AF1492" s="179"/>
      <c r="AG1492" s="179"/>
      <c r="AH1492" s="179"/>
      <c r="AI1492" s="179"/>
      <c r="AJ1492" s="179"/>
    </row>
    <row r="1493" spans="2:36" x14ac:dyDescent="0.3">
      <c r="B1493" s="224">
        <v>157000</v>
      </c>
      <c r="C1493" s="209">
        <v>55967</v>
      </c>
      <c r="D1493" s="206">
        <f t="shared" si="123"/>
        <v>0.35647770700636944</v>
      </c>
      <c r="E1493" s="208">
        <f t="shared" si="124"/>
        <v>0.42</v>
      </c>
      <c r="F1493" s="207">
        <v>3078.18</v>
      </c>
      <c r="G1493" s="207">
        <v>4477.3599999999997</v>
      </c>
      <c r="H1493" s="207">
        <v>5037.03</v>
      </c>
      <c r="I1493" s="214">
        <v>45994</v>
      </c>
      <c r="J1493" s="211">
        <f t="shared" si="125"/>
        <v>0.29295541401273884</v>
      </c>
      <c r="K1493" s="212">
        <f t="shared" si="126"/>
        <v>0.42</v>
      </c>
      <c r="L1493" s="214">
        <v>1298.05</v>
      </c>
      <c r="M1493" s="213">
        <v>3679.52</v>
      </c>
      <c r="N1493" s="213">
        <v>4139.46</v>
      </c>
      <c r="O1493" s="242">
        <f t="shared" si="127"/>
        <v>0.48089999999999233</v>
      </c>
      <c r="P1493" s="242"/>
      <c r="Q1493" s="179"/>
      <c r="R1493" s="179"/>
      <c r="S1493" s="179"/>
      <c r="T1493" s="179"/>
      <c r="U1493" s="179"/>
      <c r="V1493" s="179"/>
      <c r="W1493" s="179"/>
      <c r="X1493" s="179"/>
      <c r="Y1493" s="179"/>
      <c r="Z1493" s="179"/>
      <c r="AA1493" s="222"/>
      <c r="AB1493" s="222"/>
      <c r="AC1493" s="222"/>
      <c r="AD1493" s="179"/>
      <c r="AE1493" s="179"/>
      <c r="AF1493" s="179"/>
      <c r="AG1493" s="179"/>
      <c r="AH1493" s="179"/>
      <c r="AI1493" s="179"/>
      <c r="AJ1493" s="179"/>
    </row>
    <row r="1494" spans="2:36" x14ac:dyDescent="0.3">
      <c r="B1494" s="224">
        <v>157100</v>
      </c>
      <c r="C1494" s="209">
        <v>56009</v>
      </c>
      <c r="D1494" s="206">
        <f t="shared" si="123"/>
        <v>0.35651814131126669</v>
      </c>
      <c r="E1494" s="208">
        <f t="shared" si="124"/>
        <v>0.42</v>
      </c>
      <c r="F1494" s="207">
        <v>3080.49</v>
      </c>
      <c r="G1494" s="207">
        <v>4480.72</v>
      </c>
      <c r="H1494" s="207">
        <v>5040.8100000000004</v>
      </c>
      <c r="I1494" s="214">
        <v>46036</v>
      </c>
      <c r="J1494" s="211">
        <f t="shared" si="125"/>
        <v>0.29303628262253339</v>
      </c>
      <c r="K1494" s="212">
        <f t="shared" si="126"/>
        <v>0.42</v>
      </c>
      <c r="L1494" s="214">
        <v>1303.05</v>
      </c>
      <c r="M1494" s="213">
        <v>3682.88</v>
      </c>
      <c r="N1494" s="213">
        <v>4143.24</v>
      </c>
      <c r="O1494" s="242">
        <f t="shared" si="127"/>
        <v>0.48089999999995597</v>
      </c>
      <c r="P1494" s="242"/>
      <c r="Q1494" s="179"/>
      <c r="R1494" s="179"/>
      <c r="S1494" s="179"/>
      <c r="T1494" s="179"/>
      <c r="U1494" s="179"/>
      <c r="V1494" s="179"/>
      <c r="W1494" s="179"/>
      <c r="X1494" s="179"/>
      <c r="Y1494" s="179"/>
      <c r="Z1494" s="179"/>
      <c r="AA1494" s="222"/>
      <c r="AB1494" s="222"/>
      <c r="AC1494" s="222"/>
      <c r="AD1494" s="179"/>
      <c r="AE1494" s="179"/>
      <c r="AF1494" s="179"/>
      <c r="AG1494" s="179"/>
      <c r="AH1494" s="179"/>
      <c r="AI1494" s="179"/>
      <c r="AJ1494" s="179"/>
    </row>
    <row r="1495" spans="2:36" x14ac:dyDescent="0.3">
      <c r="B1495" s="224">
        <v>157200</v>
      </c>
      <c r="C1495" s="209">
        <v>56051</v>
      </c>
      <c r="D1495" s="206">
        <f t="shared" si="123"/>
        <v>0.35655852417302797</v>
      </c>
      <c r="E1495" s="208">
        <f t="shared" si="124"/>
        <v>0.42</v>
      </c>
      <c r="F1495" s="207">
        <v>3082.8</v>
      </c>
      <c r="G1495" s="207">
        <v>4484.08</v>
      </c>
      <c r="H1495" s="207">
        <v>5044.59</v>
      </c>
      <c r="I1495" s="214">
        <v>46078</v>
      </c>
      <c r="J1495" s="211">
        <f t="shared" si="125"/>
        <v>0.29311704834605595</v>
      </c>
      <c r="K1495" s="212">
        <f t="shared" si="126"/>
        <v>0.42</v>
      </c>
      <c r="L1495" s="214">
        <v>1308.05</v>
      </c>
      <c r="M1495" s="213">
        <v>3686.24</v>
      </c>
      <c r="N1495" s="213">
        <v>4147.0200000000004</v>
      </c>
      <c r="O1495" s="242">
        <f t="shared" si="127"/>
        <v>0.48089999999999233</v>
      </c>
      <c r="P1495" s="242"/>
      <c r="Q1495" s="179"/>
      <c r="R1495" s="179"/>
      <c r="S1495" s="179"/>
      <c r="T1495" s="179"/>
      <c r="U1495" s="179"/>
      <c r="V1495" s="179"/>
      <c r="W1495" s="179"/>
      <c r="X1495" s="179"/>
      <c r="Y1495" s="179"/>
      <c r="Z1495" s="179"/>
      <c r="AA1495" s="222"/>
      <c r="AB1495" s="222"/>
      <c r="AC1495" s="222"/>
      <c r="AD1495" s="179"/>
      <c r="AE1495" s="179"/>
      <c r="AF1495" s="179"/>
      <c r="AG1495" s="179"/>
      <c r="AH1495" s="179"/>
      <c r="AI1495" s="179"/>
      <c r="AJ1495" s="179"/>
    </row>
    <row r="1496" spans="2:36" x14ac:dyDescent="0.3">
      <c r="B1496" s="224">
        <v>157300</v>
      </c>
      <c r="C1496" s="209">
        <v>56093</v>
      </c>
      <c r="D1496" s="206">
        <f t="shared" ref="D1496:D1559" si="128">C1496/B1496</f>
        <v>0.35659885568976479</v>
      </c>
      <c r="E1496" s="208">
        <f t="shared" ref="E1496:E1559" si="129">(C1496-C1495)/(B1496-B1495)</f>
        <v>0.42</v>
      </c>
      <c r="F1496" s="207">
        <v>3085.11</v>
      </c>
      <c r="G1496" s="207">
        <v>4487.4399999999996</v>
      </c>
      <c r="H1496" s="207">
        <v>5048.37</v>
      </c>
      <c r="I1496" s="214">
        <v>46120</v>
      </c>
      <c r="J1496" s="211">
        <f t="shared" si="125"/>
        <v>0.29319771137952955</v>
      </c>
      <c r="K1496" s="212">
        <f t="shared" si="126"/>
        <v>0.42</v>
      </c>
      <c r="L1496" s="214">
        <v>1313.05</v>
      </c>
      <c r="M1496" s="213">
        <v>3689.6</v>
      </c>
      <c r="N1496" s="213">
        <v>4150.8</v>
      </c>
      <c r="O1496" s="242">
        <f t="shared" si="127"/>
        <v>0.48090000000002875</v>
      </c>
      <c r="P1496" s="242"/>
      <c r="Q1496" s="179"/>
      <c r="R1496" s="179"/>
      <c r="S1496" s="179"/>
      <c r="T1496" s="179"/>
      <c r="U1496" s="179"/>
      <c r="V1496" s="179"/>
      <c r="W1496" s="179"/>
      <c r="X1496" s="179"/>
      <c r="Y1496" s="179"/>
      <c r="Z1496" s="179"/>
      <c r="AA1496" s="222"/>
      <c r="AB1496" s="222"/>
      <c r="AC1496" s="222"/>
      <c r="AD1496" s="179"/>
      <c r="AE1496" s="179"/>
      <c r="AF1496" s="179"/>
      <c r="AG1496" s="179"/>
      <c r="AH1496" s="179"/>
      <c r="AI1496" s="179"/>
      <c r="AJ1496" s="179"/>
    </row>
    <row r="1497" spans="2:36" x14ac:dyDescent="0.3">
      <c r="B1497" s="224">
        <v>157400</v>
      </c>
      <c r="C1497" s="209">
        <v>56135</v>
      </c>
      <c r="D1497" s="206">
        <f t="shared" si="128"/>
        <v>0.35663913595933927</v>
      </c>
      <c r="E1497" s="208">
        <f t="shared" si="129"/>
        <v>0.42</v>
      </c>
      <c r="F1497" s="207">
        <v>3087.42</v>
      </c>
      <c r="G1497" s="207">
        <v>4490.8</v>
      </c>
      <c r="H1497" s="207">
        <v>5052.1499999999996</v>
      </c>
      <c r="I1497" s="214">
        <v>46162</v>
      </c>
      <c r="J1497" s="211">
        <f t="shared" si="125"/>
        <v>0.2932782719186785</v>
      </c>
      <c r="K1497" s="212">
        <f t="shared" si="126"/>
        <v>0.42</v>
      </c>
      <c r="L1497" s="214">
        <v>1318.04</v>
      </c>
      <c r="M1497" s="213">
        <v>3692.96</v>
      </c>
      <c r="N1497" s="213">
        <v>4154.58</v>
      </c>
      <c r="O1497" s="242">
        <f t="shared" si="127"/>
        <v>0.48089999999999233</v>
      </c>
      <c r="P1497" s="242"/>
      <c r="Q1497" s="179"/>
      <c r="R1497" s="179"/>
      <c r="S1497" s="179"/>
      <c r="T1497" s="179"/>
      <c r="U1497" s="179"/>
      <c r="V1497" s="179"/>
      <c r="W1497" s="179"/>
      <c r="X1497" s="179"/>
      <c r="Y1497" s="179"/>
      <c r="Z1497" s="179"/>
      <c r="AA1497" s="222"/>
      <c r="AB1497" s="222"/>
      <c r="AC1497" s="222"/>
      <c r="AD1497" s="179"/>
      <c r="AE1497" s="179"/>
      <c r="AF1497" s="179"/>
      <c r="AG1497" s="179"/>
      <c r="AH1497" s="179"/>
      <c r="AI1497" s="179"/>
      <c r="AJ1497" s="179"/>
    </row>
    <row r="1498" spans="2:36" x14ac:dyDescent="0.3">
      <c r="B1498" s="224">
        <v>157500</v>
      </c>
      <c r="C1498" s="209">
        <v>56177</v>
      </c>
      <c r="D1498" s="206">
        <f t="shared" si="128"/>
        <v>0.3566793650793651</v>
      </c>
      <c r="E1498" s="208">
        <f t="shared" si="129"/>
        <v>0.42</v>
      </c>
      <c r="F1498" s="207">
        <v>3089.73</v>
      </c>
      <c r="G1498" s="207">
        <v>4494.16</v>
      </c>
      <c r="H1498" s="207">
        <v>5055.93</v>
      </c>
      <c r="I1498" s="214">
        <v>46204</v>
      </c>
      <c r="J1498" s="211">
        <f t="shared" si="125"/>
        <v>0.29335873015873015</v>
      </c>
      <c r="K1498" s="212">
        <f t="shared" si="126"/>
        <v>0.42</v>
      </c>
      <c r="L1498" s="214">
        <v>1323.04</v>
      </c>
      <c r="M1498" s="213">
        <v>3696.32</v>
      </c>
      <c r="N1498" s="213">
        <v>4158.3599999999997</v>
      </c>
      <c r="O1498" s="242">
        <f t="shared" si="127"/>
        <v>0.48090000000003785</v>
      </c>
      <c r="P1498" s="242"/>
      <c r="Q1498" s="179"/>
      <c r="R1498" s="179"/>
      <c r="S1498" s="179"/>
      <c r="T1498" s="179"/>
      <c r="U1498" s="179"/>
      <c r="V1498" s="179"/>
      <c r="W1498" s="179"/>
      <c r="X1498" s="179"/>
      <c r="Y1498" s="179"/>
      <c r="Z1498" s="179"/>
      <c r="AA1498" s="222"/>
      <c r="AB1498" s="222"/>
      <c r="AC1498" s="222"/>
      <c r="AD1498" s="179"/>
      <c r="AE1498" s="179"/>
      <c r="AF1498" s="179"/>
      <c r="AG1498" s="179"/>
      <c r="AH1498" s="179"/>
      <c r="AI1498" s="179"/>
      <c r="AJ1498" s="179"/>
    </row>
    <row r="1499" spans="2:36" x14ac:dyDescent="0.3">
      <c r="B1499" s="224">
        <v>157600</v>
      </c>
      <c r="C1499" s="209">
        <v>56219</v>
      </c>
      <c r="D1499" s="206">
        <f t="shared" si="128"/>
        <v>0.35671954314720811</v>
      </c>
      <c r="E1499" s="208">
        <f t="shared" si="129"/>
        <v>0.42</v>
      </c>
      <c r="F1499" s="207">
        <v>3092.04</v>
      </c>
      <c r="G1499" s="207">
        <v>4497.5200000000004</v>
      </c>
      <c r="H1499" s="207">
        <v>5059.71</v>
      </c>
      <c r="I1499" s="214">
        <v>46246</v>
      </c>
      <c r="J1499" s="211">
        <f t="shared" si="125"/>
        <v>0.29343908629441623</v>
      </c>
      <c r="K1499" s="212">
        <f t="shared" si="126"/>
        <v>0.42</v>
      </c>
      <c r="L1499" s="214">
        <v>1328.04</v>
      </c>
      <c r="M1499" s="213">
        <v>3699.68</v>
      </c>
      <c r="N1499" s="213">
        <v>4162.1400000000003</v>
      </c>
      <c r="O1499" s="242">
        <f t="shared" si="127"/>
        <v>0.48090000000000144</v>
      </c>
      <c r="P1499" s="242"/>
      <c r="Q1499" s="179"/>
      <c r="R1499" s="179"/>
      <c r="S1499" s="179"/>
      <c r="T1499" s="179"/>
      <c r="U1499" s="179"/>
      <c r="V1499" s="179"/>
      <c r="W1499" s="179"/>
      <c r="X1499" s="179"/>
      <c r="Y1499" s="179"/>
      <c r="Z1499" s="179"/>
      <c r="AA1499" s="222"/>
      <c r="AB1499" s="222"/>
      <c r="AC1499" s="222"/>
      <c r="AD1499" s="179"/>
      <c r="AE1499" s="179"/>
      <c r="AF1499" s="179"/>
      <c r="AG1499" s="179"/>
      <c r="AH1499" s="179"/>
      <c r="AI1499" s="179"/>
      <c r="AJ1499" s="179"/>
    </row>
    <row r="1500" spans="2:36" x14ac:dyDescent="0.3">
      <c r="B1500" s="224">
        <v>157700</v>
      </c>
      <c r="C1500" s="209">
        <v>56261</v>
      </c>
      <c r="D1500" s="206">
        <f t="shared" si="128"/>
        <v>0.35675967025998734</v>
      </c>
      <c r="E1500" s="208">
        <f t="shared" si="129"/>
        <v>0.42</v>
      </c>
      <c r="F1500" s="207">
        <v>3094.35</v>
      </c>
      <c r="G1500" s="207">
        <v>4500.88</v>
      </c>
      <c r="H1500" s="207">
        <v>5063.49</v>
      </c>
      <c r="I1500" s="214">
        <v>46288</v>
      </c>
      <c r="J1500" s="211">
        <f t="shared" si="125"/>
        <v>0.29351934051997464</v>
      </c>
      <c r="K1500" s="212">
        <f t="shared" si="126"/>
        <v>0.42</v>
      </c>
      <c r="L1500" s="214">
        <v>1333.04</v>
      </c>
      <c r="M1500" s="213">
        <v>3703.04</v>
      </c>
      <c r="N1500" s="213">
        <v>4165.92</v>
      </c>
      <c r="O1500" s="242">
        <f t="shared" si="127"/>
        <v>0.48089999999996508</v>
      </c>
      <c r="P1500" s="242"/>
      <c r="Q1500" s="179"/>
      <c r="R1500" s="179"/>
      <c r="S1500" s="179"/>
      <c r="T1500" s="179"/>
      <c r="U1500" s="179"/>
      <c r="V1500" s="179"/>
      <c r="W1500" s="179"/>
      <c r="X1500" s="179"/>
      <c r="Y1500" s="179"/>
      <c r="Z1500" s="179"/>
      <c r="AA1500" s="222"/>
      <c r="AB1500" s="222"/>
      <c r="AC1500" s="222"/>
      <c r="AD1500" s="179"/>
      <c r="AE1500" s="179"/>
      <c r="AF1500" s="179"/>
      <c r="AG1500" s="179"/>
      <c r="AH1500" s="179"/>
      <c r="AI1500" s="179"/>
      <c r="AJ1500" s="179"/>
    </row>
    <row r="1501" spans="2:36" x14ac:dyDescent="0.3">
      <c r="B1501" s="224">
        <v>157800</v>
      </c>
      <c r="C1501" s="209">
        <v>56303</v>
      </c>
      <c r="D1501" s="206">
        <f t="shared" si="128"/>
        <v>0.35679974651457541</v>
      </c>
      <c r="E1501" s="208">
        <f t="shared" si="129"/>
        <v>0.42</v>
      </c>
      <c r="F1501" s="207">
        <v>3096.66</v>
      </c>
      <c r="G1501" s="207">
        <v>4504.24</v>
      </c>
      <c r="H1501" s="207">
        <v>5067.2700000000004</v>
      </c>
      <c r="I1501" s="214">
        <v>46330</v>
      </c>
      <c r="J1501" s="211">
        <f t="shared" si="125"/>
        <v>0.29359949302915084</v>
      </c>
      <c r="K1501" s="212">
        <f t="shared" si="126"/>
        <v>0.42</v>
      </c>
      <c r="L1501" s="214">
        <v>1338.04</v>
      </c>
      <c r="M1501" s="213">
        <v>3706.4</v>
      </c>
      <c r="N1501" s="213">
        <v>4169.7</v>
      </c>
      <c r="O1501" s="242">
        <f t="shared" si="127"/>
        <v>0.48090000000007421</v>
      </c>
      <c r="P1501" s="242"/>
      <c r="Q1501" s="179"/>
      <c r="R1501" s="179"/>
      <c r="S1501" s="179"/>
      <c r="T1501" s="179"/>
      <c r="U1501" s="179"/>
      <c r="V1501" s="179"/>
      <c r="W1501" s="179"/>
      <c r="X1501" s="179"/>
      <c r="Y1501" s="179"/>
      <c r="Z1501" s="179"/>
      <c r="AA1501" s="222"/>
      <c r="AB1501" s="222"/>
      <c r="AC1501" s="222"/>
      <c r="AD1501" s="179"/>
      <c r="AE1501" s="179"/>
      <c r="AF1501" s="179"/>
      <c r="AG1501" s="179"/>
      <c r="AH1501" s="179"/>
      <c r="AI1501" s="179"/>
      <c r="AJ1501" s="179"/>
    </row>
    <row r="1502" spans="2:36" x14ac:dyDescent="0.3">
      <c r="B1502" s="224">
        <v>157900</v>
      </c>
      <c r="C1502" s="209">
        <v>56345</v>
      </c>
      <c r="D1502" s="206">
        <f t="shared" si="128"/>
        <v>0.35683977200759975</v>
      </c>
      <c r="E1502" s="208">
        <f t="shared" si="129"/>
        <v>0.42</v>
      </c>
      <c r="F1502" s="207">
        <v>3098.97</v>
      </c>
      <c r="G1502" s="207">
        <v>4507.6000000000004</v>
      </c>
      <c r="H1502" s="207">
        <v>5071.05</v>
      </c>
      <c r="I1502" s="214">
        <v>46372</v>
      </c>
      <c r="J1502" s="211">
        <f t="shared" si="125"/>
        <v>0.29367954401519947</v>
      </c>
      <c r="K1502" s="212">
        <f t="shared" si="126"/>
        <v>0.42</v>
      </c>
      <c r="L1502" s="214">
        <v>1343.03</v>
      </c>
      <c r="M1502" s="213">
        <v>3709.76</v>
      </c>
      <c r="N1502" s="213">
        <v>4173.4799999999996</v>
      </c>
      <c r="O1502" s="242">
        <f t="shared" si="127"/>
        <v>0.48090000000003785</v>
      </c>
      <c r="P1502" s="242"/>
      <c r="Q1502" s="179"/>
      <c r="R1502" s="179"/>
      <c r="S1502" s="179"/>
      <c r="T1502" s="179"/>
      <c r="U1502" s="179"/>
      <c r="V1502" s="179"/>
      <c r="W1502" s="179"/>
      <c r="X1502" s="179"/>
      <c r="Y1502" s="179"/>
      <c r="Z1502" s="179"/>
      <c r="AA1502" s="222"/>
      <c r="AB1502" s="222"/>
      <c r="AC1502" s="222"/>
      <c r="AD1502" s="179"/>
      <c r="AE1502" s="179"/>
      <c r="AF1502" s="179"/>
      <c r="AG1502" s="179"/>
      <c r="AH1502" s="179"/>
      <c r="AI1502" s="179"/>
      <c r="AJ1502" s="179"/>
    </row>
    <row r="1503" spans="2:36" x14ac:dyDescent="0.3">
      <c r="B1503" s="224">
        <v>158000</v>
      </c>
      <c r="C1503" s="209">
        <v>56387</v>
      </c>
      <c r="D1503" s="206">
        <f t="shared" si="128"/>
        <v>0.35687974683544305</v>
      </c>
      <c r="E1503" s="208">
        <f t="shared" si="129"/>
        <v>0.42</v>
      </c>
      <c r="F1503" s="207">
        <v>3101.28</v>
      </c>
      <c r="G1503" s="207">
        <v>4510.96</v>
      </c>
      <c r="H1503" s="207">
        <v>5074.83</v>
      </c>
      <c r="I1503" s="214">
        <v>46414</v>
      </c>
      <c r="J1503" s="211">
        <f t="shared" si="125"/>
        <v>0.29375949367088605</v>
      </c>
      <c r="K1503" s="212">
        <f t="shared" si="126"/>
        <v>0.42</v>
      </c>
      <c r="L1503" s="214">
        <v>1348.03</v>
      </c>
      <c r="M1503" s="213">
        <v>3713.12</v>
      </c>
      <c r="N1503" s="213">
        <v>4177.26</v>
      </c>
      <c r="O1503" s="242">
        <f t="shared" si="127"/>
        <v>0.48090000000001054</v>
      </c>
      <c r="P1503" s="242"/>
      <c r="Q1503" s="179"/>
      <c r="R1503" s="179"/>
      <c r="S1503" s="179"/>
      <c r="T1503" s="179"/>
      <c r="U1503" s="179"/>
      <c r="V1503" s="179"/>
      <c r="W1503" s="179"/>
      <c r="X1503" s="179"/>
      <c r="Y1503" s="179"/>
      <c r="Z1503" s="179"/>
      <c r="AA1503" s="222"/>
      <c r="AB1503" s="222"/>
      <c r="AC1503" s="222"/>
      <c r="AD1503" s="179"/>
      <c r="AE1503" s="179"/>
      <c r="AF1503" s="179"/>
      <c r="AG1503" s="179"/>
      <c r="AH1503" s="179"/>
      <c r="AI1503" s="179"/>
      <c r="AJ1503" s="179"/>
    </row>
    <row r="1504" spans="2:36" x14ac:dyDescent="0.3">
      <c r="B1504" s="224">
        <v>158100</v>
      </c>
      <c r="C1504" s="209">
        <v>56429</v>
      </c>
      <c r="D1504" s="206">
        <f t="shared" si="128"/>
        <v>0.35691967109424416</v>
      </c>
      <c r="E1504" s="208">
        <f t="shared" si="129"/>
        <v>0.42</v>
      </c>
      <c r="F1504" s="207">
        <v>3103.59</v>
      </c>
      <c r="G1504" s="207">
        <v>4514.32</v>
      </c>
      <c r="H1504" s="207">
        <v>5078.6099999999997</v>
      </c>
      <c r="I1504" s="214">
        <v>46456</v>
      </c>
      <c r="J1504" s="211">
        <f t="shared" si="125"/>
        <v>0.29383934218848828</v>
      </c>
      <c r="K1504" s="212">
        <f t="shared" si="126"/>
        <v>0.42</v>
      </c>
      <c r="L1504" s="214">
        <v>1353.03</v>
      </c>
      <c r="M1504" s="213">
        <v>3716.48</v>
      </c>
      <c r="N1504" s="213">
        <v>4181.04</v>
      </c>
      <c r="O1504" s="242">
        <f t="shared" si="127"/>
        <v>0.48089999999996508</v>
      </c>
      <c r="P1504" s="242"/>
      <c r="Q1504" s="179"/>
      <c r="R1504" s="179"/>
      <c r="S1504" s="179"/>
      <c r="T1504" s="179"/>
      <c r="U1504" s="179"/>
      <c r="V1504" s="179"/>
      <c r="W1504" s="179"/>
      <c r="X1504" s="179"/>
      <c r="Y1504" s="179"/>
      <c r="Z1504" s="179"/>
      <c r="AA1504" s="222"/>
      <c r="AB1504" s="222"/>
      <c r="AC1504" s="222"/>
      <c r="AD1504" s="179"/>
      <c r="AE1504" s="179"/>
      <c r="AF1504" s="179"/>
      <c r="AG1504" s="179"/>
      <c r="AH1504" s="179"/>
      <c r="AI1504" s="179"/>
      <c r="AJ1504" s="179"/>
    </row>
    <row r="1505" spans="2:36" x14ac:dyDescent="0.3">
      <c r="B1505" s="224">
        <v>158200</v>
      </c>
      <c r="C1505" s="209">
        <v>56471</v>
      </c>
      <c r="D1505" s="206">
        <f t="shared" si="128"/>
        <v>0.35695954487989884</v>
      </c>
      <c r="E1505" s="208">
        <f t="shared" si="129"/>
        <v>0.42</v>
      </c>
      <c r="F1505" s="207">
        <v>3105.9</v>
      </c>
      <c r="G1505" s="207">
        <v>4517.68</v>
      </c>
      <c r="H1505" s="207">
        <v>5082.3900000000003</v>
      </c>
      <c r="I1505" s="214">
        <v>46498</v>
      </c>
      <c r="J1505" s="211">
        <f t="shared" si="125"/>
        <v>0.29391908975979775</v>
      </c>
      <c r="K1505" s="212">
        <f t="shared" si="126"/>
        <v>0.42</v>
      </c>
      <c r="L1505" s="214">
        <v>1358.03</v>
      </c>
      <c r="M1505" s="213">
        <v>3719.84</v>
      </c>
      <c r="N1505" s="213">
        <v>4184.82</v>
      </c>
      <c r="O1505" s="242">
        <f t="shared" si="127"/>
        <v>0.48090000000001054</v>
      </c>
      <c r="P1505" s="242"/>
      <c r="Q1505" s="179"/>
      <c r="R1505" s="179"/>
      <c r="S1505" s="179"/>
      <c r="T1505" s="179"/>
      <c r="U1505" s="179"/>
      <c r="V1505" s="179"/>
      <c r="W1505" s="179"/>
      <c r="X1505" s="179"/>
      <c r="Y1505" s="179"/>
      <c r="Z1505" s="179"/>
      <c r="AA1505" s="222"/>
      <c r="AB1505" s="222"/>
      <c r="AC1505" s="222"/>
      <c r="AD1505" s="179"/>
      <c r="AE1505" s="179"/>
      <c r="AF1505" s="179"/>
      <c r="AG1505" s="179"/>
      <c r="AH1505" s="179"/>
      <c r="AI1505" s="179"/>
      <c r="AJ1505" s="179"/>
    </row>
    <row r="1506" spans="2:36" x14ac:dyDescent="0.3">
      <c r="B1506" s="224">
        <v>158300</v>
      </c>
      <c r="C1506" s="209">
        <v>56513</v>
      </c>
      <c r="D1506" s="206">
        <f t="shared" si="128"/>
        <v>0.35699936828806067</v>
      </c>
      <c r="E1506" s="208">
        <f t="shared" si="129"/>
        <v>0.42</v>
      </c>
      <c r="F1506" s="207">
        <v>3108.21</v>
      </c>
      <c r="G1506" s="207">
        <v>4521.04</v>
      </c>
      <c r="H1506" s="207">
        <v>5086.17</v>
      </c>
      <c r="I1506" s="214">
        <v>46540</v>
      </c>
      <c r="J1506" s="211">
        <f t="shared" si="125"/>
        <v>0.2939987365761213</v>
      </c>
      <c r="K1506" s="212">
        <f t="shared" si="126"/>
        <v>0.42</v>
      </c>
      <c r="L1506" s="214">
        <v>1363.03</v>
      </c>
      <c r="M1506" s="213">
        <v>3723.2</v>
      </c>
      <c r="N1506" s="213">
        <v>4188.6000000000004</v>
      </c>
      <c r="O1506" s="242">
        <f t="shared" si="127"/>
        <v>0.48089999999997418</v>
      </c>
      <c r="P1506" s="242"/>
      <c r="Q1506" s="179"/>
      <c r="R1506" s="179"/>
      <c r="S1506" s="179"/>
      <c r="T1506" s="179"/>
      <c r="U1506" s="179"/>
      <c r="V1506" s="179"/>
      <c r="W1506" s="179"/>
      <c r="X1506" s="179"/>
      <c r="Y1506" s="179"/>
      <c r="Z1506" s="179"/>
      <c r="AA1506" s="222"/>
      <c r="AB1506" s="222"/>
      <c r="AC1506" s="222"/>
      <c r="AD1506" s="179"/>
      <c r="AE1506" s="179"/>
      <c r="AF1506" s="179"/>
      <c r="AG1506" s="179"/>
      <c r="AH1506" s="179"/>
      <c r="AI1506" s="179"/>
      <c r="AJ1506" s="179"/>
    </row>
    <row r="1507" spans="2:36" x14ac:dyDescent="0.3">
      <c r="B1507" s="224">
        <v>158400</v>
      </c>
      <c r="C1507" s="209">
        <v>56555</v>
      </c>
      <c r="D1507" s="206">
        <f t="shared" si="128"/>
        <v>0.35703914141414139</v>
      </c>
      <c r="E1507" s="208">
        <f t="shared" si="129"/>
        <v>0.42</v>
      </c>
      <c r="F1507" s="207">
        <v>3110.52</v>
      </c>
      <c r="G1507" s="207">
        <v>4524.3999999999996</v>
      </c>
      <c r="H1507" s="207">
        <v>5089.95</v>
      </c>
      <c r="I1507" s="214">
        <v>46582</v>
      </c>
      <c r="J1507" s="211">
        <f t="shared" si="125"/>
        <v>0.29407828282828286</v>
      </c>
      <c r="K1507" s="212">
        <f t="shared" si="126"/>
        <v>0.42</v>
      </c>
      <c r="L1507" s="214">
        <v>1368.02</v>
      </c>
      <c r="M1507" s="213">
        <v>3726.56</v>
      </c>
      <c r="N1507" s="213">
        <v>4192.38</v>
      </c>
      <c r="O1507" s="242">
        <f t="shared" si="127"/>
        <v>0.48089999999993777</v>
      </c>
      <c r="P1507" s="242"/>
      <c r="Q1507" s="179"/>
      <c r="R1507" s="179"/>
      <c r="S1507" s="179"/>
      <c r="T1507" s="179"/>
      <c r="U1507" s="179"/>
      <c r="V1507" s="179"/>
      <c r="W1507" s="179"/>
      <c r="X1507" s="179"/>
      <c r="Y1507" s="179"/>
      <c r="Z1507" s="179"/>
      <c r="AA1507" s="222"/>
      <c r="AB1507" s="222"/>
      <c r="AC1507" s="222"/>
      <c r="AD1507" s="179"/>
      <c r="AE1507" s="179"/>
      <c r="AF1507" s="179"/>
      <c r="AG1507" s="179"/>
      <c r="AH1507" s="179"/>
      <c r="AI1507" s="179"/>
      <c r="AJ1507" s="179"/>
    </row>
    <row r="1508" spans="2:36" x14ac:dyDescent="0.3">
      <c r="B1508" s="224">
        <v>158500</v>
      </c>
      <c r="C1508" s="209">
        <v>56597</v>
      </c>
      <c r="D1508" s="206">
        <f t="shared" si="128"/>
        <v>0.35707886435331232</v>
      </c>
      <c r="E1508" s="208">
        <f t="shared" si="129"/>
        <v>0.42</v>
      </c>
      <c r="F1508" s="207">
        <v>3112.83</v>
      </c>
      <c r="G1508" s="207">
        <v>4527.76</v>
      </c>
      <c r="H1508" s="207">
        <v>5093.7299999999996</v>
      </c>
      <c r="I1508" s="214">
        <v>46624</v>
      </c>
      <c r="J1508" s="211">
        <f t="shared" si="125"/>
        <v>0.2941577287066246</v>
      </c>
      <c r="K1508" s="212">
        <f t="shared" si="126"/>
        <v>0.42</v>
      </c>
      <c r="L1508" s="214">
        <v>1373.02</v>
      </c>
      <c r="M1508" s="213">
        <v>3729.92</v>
      </c>
      <c r="N1508" s="213">
        <v>4196.16</v>
      </c>
      <c r="O1508" s="242">
        <f t="shared" si="127"/>
        <v>0.48089999999997418</v>
      </c>
      <c r="P1508" s="242"/>
      <c r="Q1508" s="179"/>
      <c r="R1508" s="179"/>
      <c r="S1508" s="179"/>
      <c r="T1508" s="179"/>
      <c r="U1508" s="179"/>
      <c r="V1508" s="179"/>
      <c r="W1508" s="179"/>
      <c r="X1508" s="179"/>
      <c r="Y1508" s="179"/>
      <c r="Z1508" s="179"/>
      <c r="AA1508" s="222"/>
      <c r="AB1508" s="222"/>
      <c r="AC1508" s="222"/>
      <c r="AD1508" s="179"/>
      <c r="AE1508" s="179"/>
      <c r="AF1508" s="179"/>
      <c r="AG1508" s="179"/>
      <c r="AH1508" s="179"/>
      <c r="AI1508" s="179"/>
      <c r="AJ1508" s="179"/>
    </row>
    <row r="1509" spans="2:36" x14ac:dyDescent="0.3">
      <c r="B1509" s="224">
        <v>158600</v>
      </c>
      <c r="C1509" s="209">
        <v>56639</v>
      </c>
      <c r="D1509" s="206">
        <f t="shared" si="128"/>
        <v>0.3571185372005044</v>
      </c>
      <c r="E1509" s="208">
        <f t="shared" si="129"/>
        <v>0.42</v>
      </c>
      <c r="F1509" s="207">
        <v>3115.14</v>
      </c>
      <c r="G1509" s="207">
        <v>4531.12</v>
      </c>
      <c r="H1509" s="207">
        <v>5097.51</v>
      </c>
      <c r="I1509" s="214">
        <v>46666</v>
      </c>
      <c r="J1509" s="211">
        <f t="shared" si="125"/>
        <v>0.29423707440100882</v>
      </c>
      <c r="K1509" s="212">
        <f t="shared" si="126"/>
        <v>0.42</v>
      </c>
      <c r="L1509" s="214">
        <v>1378.02</v>
      </c>
      <c r="M1509" s="213">
        <v>3733.28</v>
      </c>
      <c r="N1509" s="213">
        <v>4199.9399999999996</v>
      </c>
      <c r="O1509" s="242">
        <f t="shared" si="127"/>
        <v>0.48090000000001965</v>
      </c>
      <c r="P1509" s="242"/>
      <c r="Q1509" s="179"/>
      <c r="R1509" s="179"/>
      <c r="S1509" s="179"/>
      <c r="T1509" s="179"/>
      <c r="U1509" s="179"/>
      <c r="V1509" s="179"/>
      <c r="W1509" s="179"/>
      <c r="X1509" s="179"/>
      <c r="Y1509" s="179"/>
      <c r="Z1509" s="179"/>
      <c r="AA1509" s="222"/>
      <c r="AB1509" s="222"/>
      <c r="AC1509" s="222"/>
      <c r="AD1509" s="179"/>
      <c r="AE1509" s="179"/>
      <c r="AF1509" s="179"/>
      <c r="AG1509" s="179"/>
      <c r="AH1509" s="179"/>
      <c r="AI1509" s="179"/>
      <c r="AJ1509" s="179"/>
    </row>
    <row r="1510" spans="2:36" x14ac:dyDescent="0.3">
      <c r="B1510" s="224">
        <v>158700</v>
      </c>
      <c r="C1510" s="209">
        <v>56681</v>
      </c>
      <c r="D1510" s="206">
        <f t="shared" si="128"/>
        <v>0.35715816005040957</v>
      </c>
      <c r="E1510" s="208">
        <f t="shared" si="129"/>
        <v>0.42</v>
      </c>
      <c r="F1510" s="207">
        <v>3117.45</v>
      </c>
      <c r="G1510" s="207">
        <v>4534.4799999999996</v>
      </c>
      <c r="H1510" s="207">
        <v>5101.29</v>
      </c>
      <c r="I1510" s="214">
        <v>46708</v>
      </c>
      <c r="J1510" s="211">
        <f t="shared" si="125"/>
        <v>0.29431632010081915</v>
      </c>
      <c r="K1510" s="212">
        <f t="shared" si="126"/>
        <v>0.42</v>
      </c>
      <c r="L1510" s="214">
        <v>1383.02</v>
      </c>
      <c r="M1510" s="213">
        <v>3736.64</v>
      </c>
      <c r="N1510" s="213">
        <v>4203.72</v>
      </c>
      <c r="O1510" s="242">
        <f t="shared" si="127"/>
        <v>0.48089999999998329</v>
      </c>
      <c r="P1510" s="242"/>
      <c r="Q1510" s="179"/>
      <c r="R1510" s="179"/>
      <c r="S1510" s="179"/>
      <c r="T1510" s="179"/>
      <c r="U1510" s="179"/>
      <c r="V1510" s="179"/>
      <c r="W1510" s="179"/>
      <c r="X1510" s="179"/>
      <c r="Y1510" s="179"/>
      <c r="Z1510" s="179"/>
      <c r="AA1510" s="222"/>
      <c r="AB1510" s="222"/>
      <c r="AC1510" s="222"/>
      <c r="AD1510" s="179"/>
      <c r="AE1510" s="179"/>
      <c r="AF1510" s="179"/>
      <c r="AG1510" s="179"/>
      <c r="AH1510" s="179"/>
      <c r="AI1510" s="179"/>
      <c r="AJ1510" s="179"/>
    </row>
    <row r="1511" spans="2:36" x14ac:dyDescent="0.3">
      <c r="B1511" s="224">
        <v>158800</v>
      </c>
      <c r="C1511" s="209">
        <v>56723</v>
      </c>
      <c r="D1511" s="206">
        <f t="shared" si="128"/>
        <v>0.35719773299748109</v>
      </c>
      <c r="E1511" s="208">
        <f t="shared" si="129"/>
        <v>0.42</v>
      </c>
      <c r="F1511" s="207">
        <v>3119.76</v>
      </c>
      <c r="G1511" s="207">
        <v>4537.84</v>
      </c>
      <c r="H1511" s="207">
        <v>5105.07</v>
      </c>
      <c r="I1511" s="214">
        <v>46750</v>
      </c>
      <c r="J1511" s="211">
        <f t="shared" si="125"/>
        <v>0.29439546599496219</v>
      </c>
      <c r="K1511" s="212">
        <f t="shared" si="126"/>
        <v>0.42</v>
      </c>
      <c r="L1511" s="214">
        <v>1388.02</v>
      </c>
      <c r="M1511" s="213">
        <v>3740</v>
      </c>
      <c r="N1511" s="213">
        <v>4207.5</v>
      </c>
      <c r="O1511" s="242">
        <f t="shared" si="127"/>
        <v>0.48090000000001965</v>
      </c>
      <c r="P1511" s="242"/>
      <c r="Q1511" s="179"/>
      <c r="R1511" s="179"/>
      <c r="S1511" s="179"/>
      <c r="T1511" s="179"/>
      <c r="U1511" s="179"/>
      <c r="V1511" s="179"/>
      <c r="W1511" s="179"/>
      <c r="X1511" s="179"/>
      <c r="Y1511" s="179"/>
      <c r="Z1511" s="179"/>
      <c r="AA1511" s="222"/>
      <c r="AB1511" s="222"/>
      <c r="AC1511" s="222"/>
      <c r="AD1511" s="179"/>
      <c r="AE1511" s="179"/>
      <c r="AF1511" s="179"/>
      <c r="AG1511" s="179"/>
      <c r="AH1511" s="179"/>
      <c r="AI1511" s="179"/>
      <c r="AJ1511" s="179"/>
    </row>
    <row r="1512" spans="2:36" x14ac:dyDescent="0.3">
      <c r="B1512" s="224">
        <v>158900</v>
      </c>
      <c r="C1512" s="209">
        <v>56765</v>
      </c>
      <c r="D1512" s="206">
        <f t="shared" si="128"/>
        <v>0.35723725613593454</v>
      </c>
      <c r="E1512" s="208">
        <f t="shared" si="129"/>
        <v>0.42</v>
      </c>
      <c r="F1512" s="207">
        <v>3122.07</v>
      </c>
      <c r="G1512" s="207">
        <v>4541.2</v>
      </c>
      <c r="H1512" s="207">
        <v>5108.8500000000004</v>
      </c>
      <c r="I1512" s="214">
        <v>46792</v>
      </c>
      <c r="J1512" s="211">
        <f t="shared" si="125"/>
        <v>0.2944745122718691</v>
      </c>
      <c r="K1512" s="212">
        <f t="shared" si="126"/>
        <v>0.42</v>
      </c>
      <c r="L1512" s="214">
        <v>1393.01</v>
      </c>
      <c r="M1512" s="213">
        <v>3743.36</v>
      </c>
      <c r="N1512" s="213">
        <v>4211.28</v>
      </c>
      <c r="O1512" s="242">
        <f t="shared" si="127"/>
        <v>0.48089999999998329</v>
      </c>
      <c r="P1512" s="242"/>
      <c r="Q1512" s="179"/>
      <c r="R1512" s="179"/>
      <c r="S1512" s="179"/>
      <c r="T1512" s="179"/>
      <c r="U1512" s="179"/>
      <c r="V1512" s="179"/>
      <c r="W1512" s="179"/>
      <c r="X1512" s="179"/>
      <c r="Y1512" s="179"/>
      <c r="Z1512" s="179"/>
      <c r="AA1512" s="222"/>
      <c r="AB1512" s="222"/>
      <c r="AC1512" s="222"/>
      <c r="AD1512" s="179"/>
      <c r="AE1512" s="179"/>
      <c r="AF1512" s="179"/>
      <c r="AG1512" s="179"/>
      <c r="AH1512" s="179"/>
      <c r="AI1512" s="179"/>
      <c r="AJ1512" s="179"/>
    </row>
    <row r="1513" spans="2:36" x14ac:dyDescent="0.3">
      <c r="B1513" s="224">
        <v>159000</v>
      </c>
      <c r="C1513" s="209">
        <v>56807</v>
      </c>
      <c r="D1513" s="206">
        <f t="shared" si="128"/>
        <v>0.35727672955974843</v>
      </c>
      <c r="E1513" s="208">
        <f t="shared" si="129"/>
        <v>0.42</v>
      </c>
      <c r="F1513" s="207">
        <v>3124.38</v>
      </c>
      <c r="G1513" s="207">
        <v>4544.5600000000004</v>
      </c>
      <c r="H1513" s="207">
        <v>5112.63</v>
      </c>
      <c r="I1513" s="214">
        <v>46834</v>
      </c>
      <c r="J1513" s="211">
        <f t="shared" si="125"/>
        <v>0.29455345911949687</v>
      </c>
      <c r="K1513" s="212">
        <f t="shared" si="126"/>
        <v>0.42</v>
      </c>
      <c r="L1513" s="214">
        <v>1398.01</v>
      </c>
      <c r="M1513" s="213">
        <v>3746.72</v>
      </c>
      <c r="N1513" s="213">
        <v>4215.0600000000004</v>
      </c>
      <c r="O1513" s="242">
        <f t="shared" si="127"/>
        <v>0.48089999999994687</v>
      </c>
      <c r="P1513" s="242"/>
      <c r="Q1513" s="179"/>
      <c r="R1513" s="179"/>
      <c r="S1513" s="179"/>
      <c r="T1513" s="179"/>
      <c r="U1513" s="179"/>
      <c r="V1513" s="179"/>
      <c r="W1513" s="179"/>
      <c r="X1513" s="179"/>
      <c r="Y1513" s="179"/>
      <c r="Z1513" s="179"/>
      <c r="AA1513" s="222"/>
      <c r="AB1513" s="222"/>
      <c r="AC1513" s="222"/>
      <c r="AD1513" s="179"/>
      <c r="AE1513" s="179"/>
      <c r="AF1513" s="179"/>
      <c r="AG1513" s="179"/>
      <c r="AH1513" s="179"/>
      <c r="AI1513" s="179"/>
      <c r="AJ1513" s="179"/>
    </row>
    <row r="1514" spans="2:36" x14ac:dyDescent="0.3">
      <c r="B1514" s="224">
        <v>159100</v>
      </c>
      <c r="C1514" s="209">
        <v>56849</v>
      </c>
      <c r="D1514" s="206">
        <f t="shared" si="128"/>
        <v>0.35731615336266498</v>
      </c>
      <c r="E1514" s="208">
        <f t="shared" si="129"/>
        <v>0.42</v>
      </c>
      <c r="F1514" s="207">
        <v>3126.69</v>
      </c>
      <c r="G1514" s="207">
        <v>4547.92</v>
      </c>
      <c r="H1514" s="207">
        <v>5116.41</v>
      </c>
      <c r="I1514" s="214">
        <v>46876</v>
      </c>
      <c r="J1514" s="211">
        <f t="shared" si="125"/>
        <v>0.29463230672532997</v>
      </c>
      <c r="K1514" s="212">
        <f t="shared" si="126"/>
        <v>0.42</v>
      </c>
      <c r="L1514" s="214">
        <v>1403.01</v>
      </c>
      <c r="M1514" s="213">
        <v>3750.08</v>
      </c>
      <c r="N1514" s="213">
        <v>4218.84</v>
      </c>
      <c r="O1514" s="242">
        <f t="shared" si="127"/>
        <v>0.480900000000056</v>
      </c>
      <c r="P1514" s="242"/>
      <c r="Q1514" s="179"/>
      <c r="R1514" s="179"/>
      <c r="S1514" s="179"/>
      <c r="T1514" s="179"/>
      <c r="U1514" s="179"/>
      <c r="V1514" s="179"/>
      <c r="W1514" s="179"/>
      <c r="X1514" s="179"/>
      <c r="Y1514" s="179"/>
      <c r="Z1514" s="179"/>
      <c r="AA1514" s="222"/>
      <c r="AB1514" s="222"/>
      <c r="AC1514" s="222"/>
      <c r="AD1514" s="179"/>
      <c r="AE1514" s="179"/>
      <c r="AF1514" s="179"/>
      <c r="AG1514" s="179"/>
      <c r="AH1514" s="179"/>
      <c r="AI1514" s="179"/>
      <c r="AJ1514" s="179"/>
    </row>
    <row r="1515" spans="2:36" x14ac:dyDescent="0.3">
      <c r="B1515" s="224">
        <v>159200</v>
      </c>
      <c r="C1515" s="209">
        <v>56891</v>
      </c>
      <c r="D1515" s="206">
        <f t="shared" si="128"/>
        <v>0.35735552763819095</v>
      </c>
      <c r="E1515" s="208">
        <f t="shared" si="129"/>
        <v>0.42</v>
      </c>
      <c r="F1515" s="207">
        <v>3129</v>
      </c>
      <c r="G1515" s="207">
        <v>4551.28</v>
      </c>
      <c r="H1515" s="207">
        <v>5120.1899999999996</v>
      </c>
      <c r="I1515" s="214">
        <v>46918</v>
      </c>
      <c r="J1515" s="211">
        <f t="shared" si="125"/>
        <v>0.29471105527638192</v>
      </c>
      <c r="K1515" s="212">
        <f t="shared" si="126"/>
        <v>0.42</v>
      </c>
      <c r="L1515" s="214">
        <v>1408.01</v>
      </c>
      <c r="M1515" s="213">
        <v>3753.44</v>
      </c>
      <c r="N1515" s="213">
        <v>4222.62</v>
      </c>
      <c r="O1515" s="242">
        <f t="shared" si="127"/>
        <v>0.48090000000001965</v>
      </c>
      <c r="P1515" s="242"/>
      <c r="Q1515" s="179"/>
      <c r="R1515" s="179"/>
      <c r="S1515" s="179"/>
      <c r="T1515" s="179"/>
      <c r="U1515" s="179"/>
      <c r="V1515" s="179"/>
      <c r="W1515" s="179"/>
      <c r="X1515" s="179"/>
      <c r="Y1515" s="179"/>
      <c r="Z1515" s="179"/>
      <c r="AA1515" s="222"/>
      <c r="AB1515" s="222"/>
      <c r="AC1515" s="222"/>
      <c r="AD1515" s="179"/>
      <c r="AE1515" s="179"/>
      <c r="AF1515" s="179"/>
      <c r="AG1515" s="179"/>
      <c r="AH1515" s="179"/>
      <c r="AI1515" s="179"/>
      <c r="AJ1515" s="179"/>
    </row>
    <row r="1516" spans="2:36" x14ac:dyDescent="0.3">
      <c r="B1516" s="224">
        <v>159300</v>
      </c>
      <c r="C1516" s="209">
        <v>56933</v>
      </c>
      <c r="D1516" s="206">
        <f t="shared" si="128"/>
        <v>0.35739485247959824</v>
      </c>
      <c r="E1516" s="208">
        <f t="shared" si="129"/>
        <v>0.42</v>
      </c>
      <c r="F1516" s="207">
        <v>3131.31</v>
      </c>
      <c r="G1516" s="207">
        <v>4554.6400000000003</v>
      </c>
      <c r="H1516" s="207">
        <v>5123.97</v>
      </c>
      <c r="I1516" s="214">
        <v>46960</v>
      </c>
      <c r="J1516" s="211">
        <f t="shared" si="125"/>
        <v>0.29478970495919649</v>
      </c>
      <c r="K1516" s="212">
        <f t="shared" si="126"/>
        <v>0.42</v>
      </c>
      <c r="L1516" s="214">
        <v>1413.01</v>
      </c>
      <c r="M1516" s="213">
        <v>3756.8</v>
      </c>
      <c r="N1516" s="213">
        <v>4226.3999999999996</v>
      </c>
      <c r="O1516" s="242">
        <f t="shared" si="127"/>
        <v>0.48089999999999233</v>
      </c>
      <c r="P1516" s="242"/>
      <c r="Q1516" s="179"/>
      <c r="R1516" s="179"/>
      <c r="S1516" s="179"/>
      <c r="T1516" s="179"/>
      <c r="U1516" s="179"/>
      <c r="V1516" s="179"/>
      <c r="W1516" s="179"/>
      <c r="X1516" s="179"/>
      <c r="Y1516" s="179"/>
      <c r="Z1516" s="179"/>
      <c r="AA1516" s="222"/>
      <c r="AB1516" s="222"/>
      <c r="AC1516" s="222"/>
      <c r="AD1516" s="179"/>
      <c r="AE1516" s="179"/>
      <c r="AF1516" s="179"/>
      <c r="AG1516" s="179"/>
      <c r="AH1516" s="179"/>
      <c r="AI1516" s="179"/>
      <c r="AJ1516" s="179"/>
    </row>
    <row r="1517" spans="2:36" x14ac:dyDescent="0.3">
      <c r="B1517" s="224">
        <v>159400</v>
      </c>
      <c r="C1517" s="209">
        <v>56975</v>
      </c>
      <c r="D1517" s="206">
        <f t="shared" si="128"/>
        <v>0.35743412797992474</v>
      </c>
      <c r="E1517" s="208">
        <f t="shared" si="129"/>
        <v>0.42</v>
      </c>
      <c r="F1517" s="207">
        <v>3133.62</v>
      </c>
      <c r="G1517" s="207">
        <v>4558</v>
      </c>
      <c r="H1517" s="207">
        <v>5127.75</v>
      </c>
      <c r="I1517" s="214">
        <v>47002</v>
      </c>
      <c r="J1517" s="211">
        <f t="shared" si="125"/>
        <v>0.29486825595984945</v>
      </c>
      <c r="K1517" s="212">
        <f t="shared" si="126"/>
        <v>0.42</v>
      </c>
      <c r="L1517" s="214">
        <v>1418</v>
      </c>
      <c r="M1517" s="213">
        <v>3760.16</v>
      </c>
      <c r="N1517" s="213">
        <v>4230.18</v>
      </c>
      <c r="O1517" s="242">
        <f t="shared" si="127"/>
        <v>0.48090000000002875</v>
      </c>
      <c r="P1517" s="242"/>
      <c r="Q1517" s="179"/>
      <c r="R1517" s="179"/>
      <c r="S1517" s="179"/>
      <c r="T1517" s="179"/>
      <c r="U1517" s="179"/>
      <c r="V1517" s="179"/>
      <c r="W1517" s="179"/>
      <c r="X1517" s="179"/>
      <c r="Y1517" s="179"/>
      <c r="Z1517" s="179"/>
      <c r="AA1517" s="222"/>
      <c r="AB1517" s="222"/>
      <c r="AC1517" s="222"/>
      <c r="AD1517" s="179"/>
      <c r="AE1517" s="179"/>
      <c r="AF1517" s="179"/>
      <c r="AG1517" s="179"/>
      <c r="AH1517" s="179"/>
      <c r="AI1517" s="179"/>
      <c r="AJ1517" s="179"/>
    </row>
    <row r="1518" spans="2:36" x14ac:dyDescent="0.3">
      <c r="B1518" s="224">
        <v>159500</v>
      </c>
      <c r="C1518" s="209">
        <v>57017</v>
      </c>
      <c r="D1518" s="206">
        <f t="shared" si="128"/>
        <v>0.3574733542319749</v>
      </c>
      <c r="E1518" s="208">
        <f t="shared" si="129"/>
        <v>0.42</v>
      </c>
      <c r="F1518" s="207">
        <v>3135.93</v>
      </c>
      <c r="G1518" s="207">
        <v>4561.3599999999997</v>
      </c>
      <c r="H1518" s="207">
        <v>5131.53</v>
      </c>
      <c r="I1518" s="214">
        <v>47044</v>
      </c>
      <c r="J1518" s="211">
        <f t="shared" si="125"/>
        <v>0.29494670846394982</v>
      </c>
      <c r="K1518" s="212">
        <f t="shared" si="126"/>
        <v>0.42</v>
      </c>
      <c r="L1518" s="214">
        <v>1423</v>
      </c>
      <c r="M1518" s="213">
        <v>3763.52</v>
      </c>
      <c r="N1518" s="213">
        <v>4233.96</v>
      </c>
      <c r="O1518" s="242">
        <f t="shared" si="127"/>
        <v>0.48089999999999233</v>
      </c>
      <c r="P1518" s="242"/>
      <c r="Q1518" s="179"/>
      <c r="R1518" s="179"/>
      <c r="S1518" s="179"/>
      <c r="T1518" s="179"/>
      <c r="U1518" s="179"/>
      <c r="V1518" s="179"/>
      <c r="W1518" s="179"/>
      <c r="X1518" s="179"/>
      <c r="Y1518" s="179"/>
      <c r="Z1518" s="179"/>
      <c r="AA1518" s="222"/>
      <c r="AB1518" s="222"/>
      <c r="AC1518" s="222"/>
      <c r="AD1518" s="179"/>
      <c r="AE1518" s="179"/>
      <c r="AF1518" s="179"/>
      <c r="AG1518" s="179"/>
      <c r="AH1518" s="179"/>
      <c r="AI1518" s="179"/>
      <c r="AJ1518" s="179"/>
    </row>
    <row r="1519" spans="2:36" x14ac:dyDescent="0.3">
      <c r="B1519" s="224">
        <v>159600</v>
      </c>
      <c r="C1519" s="209">
        <v>57059</v>
      </c>
      <c r="D1519" s="206">
        <f t="shared" si="128"/>
        <v>0.35751253132832078</v>
      </c>
      <c r="E1519" s="208">
        <f t="shared" si="129"/>
        <v>0.42</v>
      </c>
      <c r="F1519" s="207">
        <v>3138.24</v>
      </c>
      <c r="G1519" s="207">
        <v>4564.72</v>
      </c>
      <c r="H1519" s="207">
        <v>5135.3100000000004</v>
      </c>
      <c r="I1519" s="214">
        <v>47086</v>
      </c>
      <c r="J1519" s="211">
        <f t="shared" si="125"/>
        <v>0.29502506265664158</v>
      </c>
      <c r="K1519" s="212">
        <f t="shared" si="126"/>
        <v>0.42</v>
      </c>
      <c r="L1519" s="214">
        <v>1428</v>
      </c>
      <c r="M1519" s="213">
        <v>3766.88</v>
      </c>
      <c r="N1519" s="213">
        <v>4237.74</v>
      </c>
      <c r="O1519" s="242">
        <f t="shared" si="127"/>
        <v>0.48089999999995597</v>
      </c>
      <c r="P1519" s="242"/>
      <c r="Q1519" s="179"/>
      <c r="R1519" s="179"/>
      <c r="S1519" s="179"/>
      <c r="T1519" s="179"/>
      <c r="U1519" s="179"/>
      <c r="V1519" s="179"/>
      <c r="W1519" s="179"/>
      <c r="X1519" s="179"/>
      <c r="Y1519" s="179"/>
      <c r="Z1519" s="179"/>
      <c r="AA1519" s="222"/>
      <c r="AB1519" s="222"/>
      <c r="AC1519" s="222"/>
      <c r="AD1519" s="179"/>
      <c r="AE1519" s="179"/>
      <c r="AF1519" s="179"/>
      <c r="AG1519" s="179"/>
      <c r="AH1519" s="179"/>
      <c r="AI1519" s="179"/>
      <c r="AJ1519" s="179"/>
    </row>
    <row r="1520" spans="2:36" x14ac:dyDescent="0.3">
      <c r="B1520" s="224">
        <v>159700</v>
      </c>
      <c r="C1520" s="209">
        <v>57101</v>
      </c>
      <c r="D1520" s="206">
        <f t="shared" si="128"/>
        <v>0.35755165936130245</v>
      </c>
      <c r="E1520" s="208">
        <f t="shared" si="129"/>
        <v>0.42</v>
      </c>
      <c r="F1520" s="207">
        <v>3140.55</v>
      </c>
      <c r="G1520" s="207">
        <v>4568.08</v>
      </c>
      <c r="H1520" s="207">
        <v>5139.09</v>
      </c>
      <c r="I1520" s="214">
        <v>47128</v>
      </c>
      <c r="J1520" s="211">
        <f t="shared" si="125"/>
        <v>0.29510331872260487</v>
      </c>
      <c r="K1520" s="212">
        <f t="shared" si="126"/>
        <v>0.42</v>
      </c>
      <c r="L1520" s="214">
        <v>1433</v>
      </c>
      <c r="M1520" s="213">
        <v>3770.24</v>
      </c>
      <c r="N1520" s="213">
        <v>4241.5200000000004</v>
      </c>
      <c r="O1520" s="242">
        <f t="shared" si="127"/>
        <v>0.48089999999999233</v>
      </c>
      <c r="P1520" s="242"/>
      <c r="Q1520" s="179"/>
      <c r="R1520" s="179"/>
      <c r="S1520" s="179"/>
      <c r="T1520" s="179"/>
      <c r="U1520" s="179"/>
      <c r="V1520" s="179"/>
      <c r="W1520" s="179"/>
      <c r="X1520" s="179"/>
      <c r="Y1520" s="179"/>
      <c r="Z1520" s="179"/>
      <c r="AA1520" s="222"/>
      <c r="AB1520" s="222"/>
      <c r="AC1520" s="222"/>
      <c r="AD1520" s="179"/>
      <c r="AE1520" s="179"/>
      <c r="AF1520" s="179"/>
      <c r="AG1520" s="179"/>
      <c r="AH1520" s="179"/>
      <c r="AI1520" s="179"/>
      <c r="AJ1520" s="179"/>
    </row>
    <row r="1521" spans="2:36" x14ac:dyDescent="0.3">
      <c r="B1521" s="224">
        <v>159800</v>
      </c>
      <c r="C1521" s="209">
        <v>57143</v>
      </c>
      <c r="D1521" s="206">
        <f t="shared" si="128"/>
        <v>0.3575907384230288</v>
      </c>
      <c r="E1521" s="208">
        <f t="shared" si="129"/>
        <v>0.42</v>
      </c>
      <c r="F1521" s="207">
        <v>3142.86</v>
      </c>
      <c r="G1521" s="207">
        <v>4571.4399999999996</v>
      </c>
      <c r="H1521" s="207">
        <v>5142.87</v>
      </c>
      <c r="I1521" s="214">
        <v>47170</v>
      </c>
      <c r="J1521" s="211">
        <f t="shared" si="125"/>
        <v>0.29518147684605756</v>
      </c>
      <c r="K1521" s="212">
        <f t="shared" si="126"/>
        <v>0.42</v>
      </c>
      <c r="L1521" s="214">
        <v>1438</v>
      </c>
      <c r="M1521" s="213">
        <v>3773.6</v>
      </c>
      <c r="N1521" s="213">
        <v>4245.3</v>
      </c>
      <c r="O1521" s="242">
        <f t="shared" si="127"/>
        <v>0.48090000000002875</v>
      </c>
      <c r="P1521" s="242"/>
      <c r="Q1521" s="179"/>
      <c r="R1521" s="179"/>
      <c r="S1521" s="179"/>
      <c r="T1521" s="179"/>
      <c r="U1521" s="179"/>
      <c r="V1521" s="179"/>
      <c r="W1521" s="179"/>
      <c r="X1521" s="179"/>
      <c r="Y1521" s="179"/>
      <c r="Z1521" s="179"/>
      <c r="AA1521" s="222"/>
      <c r="AB1521" s="222"/>
      <c r="AC1521" s="222"/>
      <c r="AD1521" s="179"/>
      <c r="AE1521" s="179"/>
      <c r="AF1521" s="179"/>
      <c r="AG1521" s="179"/>
      <c r="AH1521" s="179"/>
      <c r="AI1521" s="179"/>
      <c r="AJ1521" s="179"/>
    </row>
    <row r="1522" spans="2:36" x14ac:dyDescent="0.3">
      <c r="B1522" s="224">
        <v>159900</v>
      </c>
      <c r="C1522" s="209">
        <v>57185</v>
      </c>
      <c r="D1522" s="206">
        <f t="shared" si="128"/>
        <v>0.35762976860537837</v>
      </c>
      <c r="E1522" s="208">
        <f t="shared" si="129"/>
        <v>0.42</v>
      </c>
      <c r="F1522" s="207">
        <v>3145.17</v>
      </c>
      <c r="G1522" s="207">
        <v>4574.8</v>
      </c>
      <c r="H1522" s="207">
        <v>5146.6499999999996</v>
      </c>
      <c r="I1522" s="214">
        <v>47212</v>
      </c>
      <c r="J1522" s="211">
        <f t="shared" si="125"/>
        <v>0.29525953721075671</v>
      </c>
      <c r="K1522" s="212">
        <f t="shared" si="126"/>
        <v>0.42</v>
      </c>
      <c r="L1522" s="214">
        <v>1442.99</v>
      </c>
      <c r="M1522" s="213">
        <v>3776.96</v>
      </c>
      <c r="N1522" s="213">
        <v>4249.08</v>
      </c>
      <c r="O1522" s="242">
        <f t="shared" si="127"/>
        <v>0.48089999999999233</v>
      </c>
      <c r="P1522" s="242"/>
      <c r="Q1522" s="179"/>
      <c r="R1522" s="179"/>
      <c r="S1522" s="179"/>
      <c r="T1522" s="179"/>
      <c r="U1522" s="179"/>
      <c r="V1522" s="179"/>
      <c r="W1522" s="179"/>
      <c r="X1522" s="179"/>
      <c r="Y1522" s="179"/>
      <c r="Z1522" s="179"/>
      <c r="AA1522" s="222"/>
      <c r="AB1522" s="222"/>
      <c r="AC1522" s="222"/>
      <c r="AD1522" s="179"/>
      <c r="AE1522" s="179"/>
      <c r="AF1522" s="179"/>
      <c r="AG1522" s="179"/>
      <c r="AH1522" s="179"/>
      <c r="AI1522" s="179"/>
      <c r="AJ1522" s="179"/>
    </row>
    <row r="1523" spans="2:36" x14ac:dyDescent="0.3">
      <c r="B1523" s="224">
        <v>160000</v>
      </c>
      <c r="C1523" s="209">
        <v>57227</v>
      </c>
      <c r="D1523" s="206">
        <f t="shared" si="128"/>
        <v>0.35766874999999998</v>
      </c>
      <c r="E1523" s="208">
        <f t="shared" si="129"/>
        <v>0.42</v>
      </c>
      <c r="F1523" s="207">
        <v>3147.48</v>
      </c>
      <c r="G1523" s="207">
        <v>4578.16</v>
      </c>
      <c r="H1523" s="207">
        <v>5150.43</v>
      </c>
      <c r="I1523" s="214">
        <v>47254</v>
      </c>
      <c r="J1523" s="211">
        <f t="shared" si="125"/>
        <v>0.29533749999999998</v>
      </c>
      <c r="K1523" s="212">
        <f t="shared" si="126"/>
        <v>0.42</v>
      </c>
      <c r="L1523" s="214">
        <v>1447.99</v>
      </c>
      <c r="M1523" s="213">
        <v>3780.32</v>
      </c>
      <c r="N1523" s="213">
        <v>4252.8599999999997</v>
      </c>
      <c r="O1523" s="242">
        <f t="shared" si="127"/>
        <v>0.48090000000003785</v>
      </c>
      <c r="P1523" s="242"/>
      <c r="Q1523" s="179"/>
      <c r="R1523" s="179"/>
      <c r="S1523" s="179"/>
      <c r="T1523" s="179"/>
      <c r="U1523" s="179"/>
      <c r="V1523" s="179"/>
      <c r="W1523" s="179"/>
      <c r="X1523" s="179"/>
      <c r="Y1523" s="179"/>
      <c r="Z1523" s="179"/>
      <c r="AA1523" s="222"/>
      <c r="AB1523" s="222"/>
      <c r="AC1523" s="222"/>
      <c r="AD1523" s="179"/>
      <c r="AE1523" s="179"/>
      <c r="AF1523" s="179"/>
      <c r="AG1523" s="179"/>
      <c r="AH1523" s="179"/>
      <c r="AI1523" s="179"/>
      <c r="AJ1523" s="179"/>
    </row>
    <row r="1524" spans="2:36" x14ac:dyDescent="0.3">
      <c r="B1524" s="224">
        <v>160100</v>
      </c>
      <c r="C1524" s="209">
        <v>57269</v>
      </c>
      <c r="D1524" s="206">
        <f t="shared" si="128"/>
        <v>0.35770768269831354</v>
      </c>
      <c r="E1524" s="208">
        <f t="shared" si="129"/>
        <v>0.42</v>
      </c>
      <c r="F1524" s="207">
        <v>3149.79</v>
      </c>
      <c r="G1524" s="207">
        <v>4581.5200000000004</v>
      </c>
      <c r="H1524" s="207">
        <v>5154.21</v>
      </c>
      <c r="I1524" s="214">
        <v>47296</v>
      </c>
      <c r="J1524" s="211">
        <f t="shared" si="125"/>
        <v>0.29541536539662711</v>
      </c>
      <c r="K1524" s="212">
        <f t="shared" si="126"/>
        <v>0.42</v>
      </c>
      <c r="L1524" s="214">
        <v>1452.99</v>
      </c>
      <c r="M1524" s="213">
        <v>3783.68</v>
      </c>
      <c r="N1524" s="213">
        <v>4256.6400000000003</v>
      </c>
      <c r="O1524" s="242">
        <f t="shared" si="127"/>
        <v>0.48090000000000144</v>
      </c>
      <c r="P1524" s="242"/>
      <c r="Q1524" s="179"/>
      <c r="R1524" s="179"/>
      <c r="S1524" s="179"/>
      <c r="T1524" s="179"/>
      <c r="U1524" s="179"/>
      <c r="V1524" s="179"/>
      <c r="W1524" s="179"/>
      <c r="X1524" s="179"/>
      <c r="Y1524" s="179"/>
      <c r="Z1524" s="179"/>
      <c r="AA1524" s="222"/>
      <c r="AB1524" s="222"/>
      <c r="AC1524" s="222"/>
      <c r="AD1524" s="179"/>
      <c r="AE1524" s="179"/>
      <c r="AF1524" s="179"/>
      <c r="AG1524" s="179"/>
      <c r="AH1524" s="179"/>
      <c r="AI1524" s="179"/>
      <c r="AJ1524" s="179"/>
    </row>
    <row r="1525" spans="2:36" x14ac:dyDescent="0.3">
      <c r="B1525" s="224">
        <v>160200</v>
      </c>
      <c r="C1525" s="209">
        <v>57311</v>
      </c>
      <c r="D1525" s="206">
        <f t="shared" si="128"/>
        <v>0.35774656679151062</v>
      </c>
      <c r="E1525" s="208">
        <f t="shared" si="129"/>
        <v>0.42</v>
      </c>
      <c r="F1525" s="207">
        <v>3152.1</v>
      </c>
      <c r="G1525" s="207">
        <v>4584.88</v>
      </c>
      <c r="H1525" s="207">
        <v>5157.99</v>
      </c>
      <c r="I1525" s="214">
        <v>47338</v>
      </c>
      <c r="J1525" s="211">
        <f t="shared" si="125"/>
        <v>0.29549313358302121</v>
      </c>
      <c r="K1525" s="212">
        <f t="shared" si="126"/>
        <v>0.42</v>
      </c>
      <c r="L1525" s="214">
        <v>1457.99</v>
      </c>
      <c r="M1525" s="213">
        <v>3787.04</v>
      </c>
      <c r="N1525" s="213">
        <v>4260.42</v>
      </c>
      <c r="O1525" s="242">
        <f t="shared" si="127"/>
        <v>0.48089999999996508</v>
      </c>
      <c r="P1525" s="242"/>
      <c r="Q1525" s="179"/>
      <c r="R1525" s="179"/>
      <c r="S1525" s="179"/>
      <c r="T1525" s="179"/>
      <c r="U1525" s="179"/>
      <c r="V1525" s="179"/>
      <c r="W1525" s="179"/>
      <c r="X1525" s="179"/>
      <c r="Y1525" s="179"/>
      <c r="Z1525" s="179"/>
      <c r="AA1525" s="222"/>
      <c r="AB1525" s="222"/>
      <c r="AC1525" s="222"/>
      <c r="AD1525" s="179"/>
      <c r="AE1525" s="179"/>
      <c r="AF1525" s="179"/>
      <c r="AG1525" s="179"/>
      <c r="AH1525" s="179"/>
      <c r="AI1525" s="179"/>
      <c r="AJ1525" s="179"/>
    </row>
    <row r="1526" spans="2:36" x14ac:dyDescent="0.3">
      <c r="B1526" s="224">
        <v>160300</v>
      </c>
      <c r="C1526" s="209">
        <v>57353</v>
      </c>
      <c r="D1526" s="206">
        <f t="shared" si="128"/>
        <v>0.35778540237055523</v>
      </c>
      <c r="E1526" s="208">
        <f t="shared" si="129"/>
        <v>0.42</v>
      </c>
      <c r="F1526" s="207">
        <v>3154.41</v>
      </c>
      <c r="G1526" s="207">
        <v>4588.24</v>
      </c>
      <c r="H1526" s="207">
        <v>5161.7700000000004</v>
      </c>
      <c r="I1526" s="214">
        <v>47380</v>
      </c>
      <c r="J1526" s="211">
        <f t="shared" si="125"/>
        <v>0.29557080474111042</v>
      </c>
      <c r="K1526" s="212">
        <f t="shared" si="126"/>
        <v>0.42</v>
      </c>
      <c r="L1526" s="214">
        <v>1462.99</v>
      </c>
      <c r="M1526" s="213">
        <v>3790.4</v>
      </c>
      <c r="N1526" s="213">
        <v>4264.2</v>
      </c>
      <c r="O1526" s="242">
        <f t="shared" si="127"/>
        <v>0.48090000000007421</v>
      </c>
      <c r="P1526" s="242"/>
      <c r="Q1526" s="179"/>
      <c r="R1526" s="179"/>
      <c r="S1526" s="179"/>
      <c r="T1526" s="179"/>
      <c r="U1526" s="179"/>
      <c r="V1526" s="179"/>
      <c r="W1526" s="179"/>
      <c r="X1526" s="179"/>
      <c r="Y1526" s="179"/>
      <c r="Z1526" s="179"/>
      <c r="AA1526" s="222"/>
      <c r="AB1526" s="222"/>
      <c r="AC1526" s="222"/>
      <c r="AD1526" s="179"/>
      <c r="AE1526" s="179"/>
      <c r="AF1526" s="179"/>
      <c r="AG1526" s="179"/>
      <c r="AH1526" s="179"/>
      <c r="AI1526" s="179"/>
      <c r="AJ1526" s="179"/>
    </row>
    <row r="1527" spans="2:36" x14ac:dyDescent="0.3">
      <c r="B1527" s="224">
        <v>160400</v>
      </c>
      <c r="C1527" s="209">
        <v>57395</v>
      </c>
      <c r="D1527" s="206">
        <f t="shared" si="128"/>
        <v>0.35782418952618456</v>
      </c>
      <c r="E1527" s="208">
        <f t="shared" si="129"/>
        <v>0.42</v>
      </c>
      <c r="F1527" s="207">
        <v>3156.72</v>
      </c>
      <c r="G1527" s="207">
        <v>4591.6000000000004</v>
      </c>
      <c r="H1527" s="207">
        <v>5165.55</v>
      </c>
      <c r="I1527" s="214">
        <v>47422</v>
      </c>
      <c r="J1527" s="211">
        <f t="shared" si="125"/>
        <v>0.29564837905236907</v>
      </c>
      <c r="K1527" s="212">
        <f t="shared" si="126"/>
        <v>0.42</v>
      </c>
      <c r="L1527" s="214">
        <v>1467.98</v>
      </c>
      <c r="M1527" s="213">
        <v>3793.76</v>
      </c>
      <c r="N1527" s="213">
        <v>4267.9799999999996</v>
      </c>
      <c r="O1527" s="242">
        <f t="shared" si="127"/>
        <v>0.48090000000003785</v>
      </c>
      <c r="P1527" s="242"/>
      <c r="Q1527" s="179"/>
      <c r="R1527" s="179"/>
      <c r="S1527" s="179"/>
      <c r="T1527" s="179"/>
      <c r="U1527" s="179"/>
      <c r="V1527" s="179"/>
      <c r="W1527" s="179"/>
      <c r="X1527" s="179"/>
      <c r="Y1527" s="179"/>
      <c r="Z1527" s="179"/>
      <c r="AA1527" s="222"/>
      <c r="AB1527" s="222"/>
      <c r="AC1527" s="222"/>
      <c r="AD1527" s="179"/>
      <c r="AE1527" s="179"/>
      <c r="AF1527" s="179"/>
      <c r="AG1527" s="179"/>
      <c r="AH1527" s="179"/>
      <c r="AI1527" s="179"/>
      <c r="AJ1527" s="179"/>
    </row>
    <row r="1528" spans="2:36" x14ac:dyDescent="0.3">
      <c r="B1528" s="224">
        <v>160500</v>
      </c>
      <c r="C1528" s="209">
        <v>57437</v>
      </c>
      <c r="D1528" s="206">
        <f t="shared" si="128"/>
        <v>0.35786292834890965</v>
      </c>
      <c r="E1528" s="208">
        <f t="shared" si="129"/>
        <v>0.42</v>
      </c>
      <c r="F1528" s="207">
        <v>3159.03</v>
      </c>
      <c r="G1528" s="207">
        <v>4594.96</v>
      </c>
      <c r="H1528" s="207">
        <v>5169.33</v>
      </c>
      <c r="I1528" s="214">
        <v>47464</v>
      </c>
      <c r="J1528" s="211">
        <f t="shared" si="125"/>
        <v>0.29572585669781931</v>
      </c>
      <c r="K1528" s="212">
        <f t="shared" si="126"/>
        <v>0.42</v>
      </c>
      <c r="L1528" s="214">
        <v>1472.98</v>
      </c>
      <c r="M1528" s="213">
        <v>3797.12</v>
      </c>
      <c r="N1528" s="213">
        <v>4271.76</v>
      </c>
      <c r="O1528" s="242">
        <f t="shared" si="127"/>
        <v>0.48090000000001054</v>
      </c>
      <c r="P1528" s="242"/>
      <c r="Q1528" s="179"/>
      <c r="R1528" s="179"/>
      <c r="S1528" s="179"/>
      <c r="T1528" s="179"/>
      <c r="U1528" s="179"/>
      <c r="V1528" s="179"/>
      <c r="W1528" s="179"/>
      <c r="X1528" s="179"/>
      <c r="Y1528" s="179"/>
      <c r="Z1528" s="179"/>
      <c r="AA1528" s="222"/>
      <c r="AB1528" s="222"/>
      <c r="AC1528" s="222"/>
      <c r="AD1528" s="179"/>
      <c r="AE1528" s="179"/>
      <c r="AF1528" s="179"/>
      <c r="AG1528" s="179"/>
      <c r="AH1528" s="179"/>
      <c r="AI1528" s="179"/>
      <c r="AJ1528" s="179"/>
    </row>
    <row r="1529" spans="2:36" x14ac:dyDescent="0.3">
      <c r="B1529" s="224">
        <v>160600</v>
      </c>
      <c r="C1529" s="209">
        <v>57479</v>
      </c>
      <c r="D1529" s="206">
        <f t="shared" si="128"/>
        <v>0.35790161892901617</v>
      </c>
      <c r="E1529" s="208">
        <f t="shared" si="129"/>
        <v>0.42</v>
      </c>
      <c r="F1529" s="207">
        <v>3161.34</v>
      </c>
      <c r="G1529" s="207">
        <v>4598.32</v>
      </c>
      <c r="H1529" s="207">
        <v>5173.1099999999997</v>
      </c>
      <c r="I1529" s="214">
        <v>47506</v>
      </c>
      <c r="J1529" s="211">
        <f t="shared" si="125"/>
        <v>0.29580323785803236</v>
      </c>
      <c r="K1529" s="212">
        <f t="shared" si="126"/>
        <v>0.42</v>
      </c>
      <c r="L1529" s="214">
        <v>1477.98</v>
      </c>
      <c r="M1529" s="213">
        <v>3800.48</v>
      </c>
      <c r="N1529" s="213">
        <v>4275.54</v>
      </c>
      <c r="O1529" s="242">
        <f t="shared" si="127"/>
        <v>0.48089999999996508</v>
      </c>
      <c r="P1529" s="242"/>
      <c r="Q1529" s="179"/>
      <c r="R1529" s="179"/>
      <c r="S1529" s="179"/>
      <c r="T1529" s="179"/>
      <c r="U1529" s="179"/>
      <c r="V1529" s="179"/>
      <c r="W1529" s="179"/>
      <c r="X1529" s="179"/>
      <c r="Y1529" s="179"/>
      <c r="Z1529" s="179"/>
      <c r="AA1529" s="222"/>
      <c r="AB1529" s="222"/>
      <c r="AC1529" s="222"/>
      <c r="AD1529" s="179"/>
      <c r="AE1529" s="179"/>
      <c r="AF1529" s="179"/>
      <c r="AG1529" s="179"/>
      <c r="AH1529" s="179"/>
      <c r="AI1529" s="179"/>
      <c r="AJ1529" s="179"/>
    </row>
    <row r="1530" spans="2:36" x14ac:dyDescent="0.3">
      <c r="B1530" s="224">
        <v>160700</v>
      </c>
      <c r="C1530" s="209">
        <v>57521</v>
      </c>
      <c r="D1530" s="206">
        <f t="shared" si="128"/>
        <v>0.35794026135656504</v>
      </c>
      <c r="E1530" s="208">
        <f t="shared" si="129"/>
        <v>0.42</v>
      </c>
      <c r="F1530" s="207">
        <v>3163.65</v>
      </c>
      <c r="G1530" s="207">
        <v>4601.68</v>
      </c>
      <c r="H1530" s="207">
        <v>5176.8900000000003</v>
      </c>
      <c r="I1530" s="214">
        <v>47548</v>
      </c>
      <c r="J1530" s="211">
        <f t="shared" si="125"/>
        <v>0.29588052271313003</v>
      </c>
      <c r="K1530" s="212">
        <f t="shared" si="126"/>
        <v>0.42</v>
      </c>
      <c r="L1530" s="214">
        <v>1482.98</v>
      </c>
      <c r="M1530" s="213">
        <v>3803.84</v>
      </c>
      <c r="N1530" s="213">
        <v>4279.32</v>
      </c>
      <c r="O1530" s="242">
        <f t="shared" si="127"/>
        <v>0.48090000000008332</v>
      </c>
      <c r="P1530" s="242"/>
      <c r="Q1530" s="179"/>
      <c r="R1530" s="179"/>
      <c r="S1530" s="179"/>
      <c r="T1530" s="179"/>
      <c r="U1530" s="179"/>
      <c r="V1530" s="179"/>
      <c r="W1530" s="179"/>
      <c r="X1530" s="179"/>
      <c r="Y1530" s="179"/>
      <c r="Z1530" s="179"/>
      <c r="AA1530" s="222"/>
      <c r="AB1530" s="222"/>
      <c r="AC1530" s="222"/>
      <c r="AD1530" s="179"/>
      <c r="AE1530" s="179"/>
      <c r="AF1530" s="179"/>
      <c r="AG1530" s="179"/>
      <c r="AH1530" s="179"/>
      <c r="AI1530" s="179"/>
      <c r="AJ1530" s="179"/>
    </row>
    <row r="1531" spans="2:36" x14ac:dyDescent="0.3">
      <c r="B1531" s="224">
        <v>160800</v>
      </c>
      <c r="C1531" s="209">
        <v>57563</v>
      </c>
      <c r="D1531" s="206">
        <f t="shared" si="128"/>
        <v>0.35797885572139304</v>
      </c>
      <c r="E1531" s="208">
        <f t="shared" si="129"/>
        <v>0.42</v>
      </c>
      <c r="F1531" s="207">
        <v>3165.96</v>
      </c>
      <c r="G1531" s="207">
        <v>4605.04</v>
      </c>
      <c r="H1531" s="207">
        <v>5180.67</v>
      </c>
      <c r="I1531" s="214">
        <v>47590</v>
      </c>
      <c r="J1531" s="211">
        <f t="shared" ref="J1531:J1594" si="130">I1531/$B1531</f>
        <v>0.29595771144278604</v>
      </c>
      <c r="K1531" s="212">
        <f t="shared" ref="K1531:K1594" si="131">(I1531-I1530)/($B1531-$B1530)</f>
        <v>0.42</v>
      </c>
      <c r="L1531" s="214">
        <v>1487.98</v>
      </c>
      <c r="M1531" s="213">
        <v>3807.2</v>
      </c>
      <c r="N1531" s="213">
        <v>4283.1000000000004</v>
      </c>
      <c r="O1531" s="242">
        <f t="shared" si="127"/>
        <v>0.48090000000004696</v>
      </c>
      <c r="P1531" s="242"/>
      <c r="Q1531" s="179"/>
      <c r="R1531" s="179"/>
      <c r="S1531" s="179"/>
      <c r="T1531" s="179"/>
      <c r="U1531" s="179"/>
      <c r="V1531" s="179"/>
      <c r="W1531" s="179"/>
      <c r="X1531" s="179"/>
      <c r="Y1531" s="179"/>
      <c r="Z1531" s="179"/>
      <c r="AA1531" s="222"/>
      <c r="AB1531" s="222"/>
      <c r="AC1531" s="222"/>
      <c r="AD1531" s="179"/>
      <c r="AE1531" s="179"/>
      <c r="AF1531" s="179"/>
      <c r="AG1531" s="179"/>
      <c r="AH1531" s="179"/>
      <c r="AI1531" s="179"/>
      <c r="AJ1531" s="179"/>
    </row>
    <row r="1532" spans="2:36" x14ac:dyDescent="0.3">
      <c r="B1532" s="224">
        <v>160900</v>
      </c>
      <c r="C1532" s="209">
        <v>57605</v>
      </c>
      <c r="D1532" s="206">
        <f t="shared" si="128"/>
        <v>0.35801740211311373</v>
      </c>
      <c r="E1532" s="208">
        <f t="shared" si="129"/>
        <v>0.42</v>
      </c>
      <c r="F1532" s="207">
        <v>3168.27</v>
      </c>
      <c r="G1532" s="207">
        <v>4608.3999999999996</v>
      </c>
      <c r="H1532" s="207">
        <v>5184.45</v>
      </c>
      <c r="I1532" s="214">
        <v>47632</v>
      </c>
      <c r="J1532" s="211">
        <f t="shared" si="130"/>
        <v>0.29603480422622747</v>
      </c>
      <c r="K1532" s="212">
        <f t="shared" si="131"/>
        <v>0.42</v>
      </c>
      <c r="L1532" s="214">
        <v>1492.97</v>
      </c>
      <c r="M1532" s="213">
        <v>3810.56</v>
      </c>
      <c r="N1532" s="213">
        <v>4286.88</v>
      </c>
      <c r="O1532" s="242">
        <f t="shared" si="127"/>
        <v>0.48090000000001054</v>
      </c>
      <c r="P1532" s="242"/>
      <c r="Q1532" s="179"/>
      <c r="R1532" s="179"/>
      <c r="S1532" s="179"/>
      <c r="T1532" s="179"/>
      <c r="U1532" s="179"/>
      <c r="V1532" s="179"/>
      <c r="W1532" s="179"/>
      <c r="X1532" s="179"/>
      <c r="Y1532" s="179"/>
      <c r="Z1532" s="179"/>
      <c r="AA1532" s="222"/>
      <c r="AB1532" s="222"/>
      <c r="AC1532" s="222"/>
      <c r="AD1532" s="179"/>
      <c r="AE1532" s="179"/>
      <c r="AF1532" s="179"/>
      <c r="AG1532" s="179"/>
      <c r="AH1532" s="179"/>
      <c r="AI1532" s="179"/>
      <c r="AJ1532" s="179"/>
    </row>
    <row r="1533" spans="2:36" x14ac:dyDescent="0.3">
      <c r="B1533" s="224">
        <v>161000</v>
      </c>
      <c r="C1533" s="209">
        <v>57647</v>
      </c>
      <c r="D1533" s="206">
        <f t="shared" si="128"/>
        <v>0.35805590062111803</v>
      </c>
      <c r="E1533" s="208">
        <f t="shared" si="129"/>
        <v>0.42</v>
      </c>
      <c r="F1533" s="207">
        <v>3170.58</v>
      </c>
      <c r="G1533" s="207">
        <v>4611.76</v>
      </c>
      <c r="H1533" s="207">
        <v>5188.2299999999996</v>
      </c>
      <c r="I1533" s="214">
        <v>47674</v>
      </c>
      <c r="J1533" s="211">
        <f t="shared" si="130"/>
        <v>0.29611180124223602</v>
      </c>
      <c r="K1533" s="212">
        <f t="shared" si="131"/>
        <v>0.42</v>
      </c>
      <c r="L1533" s="214">
        <v>1497.97</v>
      </c>
      <c r="M1533" s="213">
        <v>3813.92</v>
      </c>
      <c r="N1533" s="213">
        <v>4290.66</v>
      </c>
      <c r="O1533" s="242">
        <f t="shared" si="127"/>
        <v>0.48089999999997418</v>
      </c>
      <c r="P1533" s="242"/>
      <c r="Q1533" s="179"/>
      <c r="R1533" s="179"/>
      <c r="S1533" s="179"/>
      <c r="T1533" s="179"/>
      <c r="U1533" s="179"/>
      <c r="V1533" s="179"/>
      <c r="W1533" s="179"/>
      <c r="X1533" s="179"/>
      <c r="Y1533" s="179"/>
      <c r="Z1533" s="179"/>
      <c r="AA1533" s="222"/>
      <c r="AB1533" s="222"/>
      <c r="AC1533" s="222"/>
      <c r="AD1533" s="179"/>
      <c r="AE1533" s="179"/>
      <c r="AF1533" s="179"/>
      <c r="AG1533" s="179"/>
      <c r="AH1533" s="179"/>
      <c r="AI1533" s="179"/>
      <c r="AJ1533" s="179"/>
    </row>
    <row r="1534" spans="2:36" x14ac:dyDescent="0.3">
      <c r="B1534" s="224">
        <v>161100</v>
      </c>
      <c r="C1534" s="209">
        <v>57689</v>
      </c>
      <c r="D1534" s="206">
        <f t="shared" si="128"/>
        <v>0.35809435133457479</v>
      </c>
      <c r="E1534" s="208">
        <f t="shared" si="129"/>
        <v>0.42</v>
      </c>
      <c r="F1534" s="207">
        <v>3172.89</v>
      </c>
      <c r="G1534" s="207">
        <v>4615.12</v>
      </c>
      <c r="H1534" s="207">
        <v>5192.01</v>
      </c>
      <c r="I1534" s="214">
        <v>47716</v>
      </c>
      <c r="J1534" s="211">
        <f t="shared" si="130"/>
        <v>0.29618870266914959</v>
      </c>
      <c r="K1534" s="212">
        <f t="shared" si="131"/>
        <v>0.42</v>
      </c>
      <c r="L1534" s="214">
        <v>1502.97</v>
      </c>
      <c r="M1534" s="213">
        <v>3817.28</v>
      </c>
      <c r="N1534" s="213">
        <v>4294.4399999999996</v>
      </c>
      <c r="O1534" s="242">
        <f t="shared" si="127"/>
        <v>0.48089999999994687</v>
      </c>
      <c r="P1534" s="242"/>
      <c r="Q1534" s="179"/>
      <c r="R1534" s="179"/>
      <c r="S1534" s="179"/>
      <c r="T1534" s="179"/>
      <c r="U1534" s="179"/>
      <c r="V1534" s="179"/>
      <c r="W1534" s="179"/>
      <c r="X1534" s="179"/>
      <c r="Y1534" s="179"/>
      <c r="Z1534" s="179"/>
      <c r="AA1534" s="222"/>
      <c r="AB1534" s="222"/>
      <c r="AC1534" s="222"/>
      <c r="AD1534" s="179"/>
      <c r="AE1534" s="179"/>
      <c r="AF1534" s="179"/>
      <c r="AG1534" s="179"/>
      <c r="AH1534" s="179"/>
      <c r="AI1534" s="179"/>
      <c r="AJ1534" s="179"/>
    </row>
    <row r="1535" spans="2:36" x14ac:dyDescent="0.3">
      <c r="B1535" s="224">
        <v>161200</v>
      </c>
      <c r="C1535" s="209">
        <v>57731</v>
      </c>
      <c r="D1535" s="206">
        <f t="shared" si="128"/>
        <v>0.35813275434243175</v>
      </c>
      <c r="E1535" s="208">
        <f t="shared" si="129"/>
        <v>0.42</v>
      </c>
      <c r="F1535" s="207">
        <v>3175.2</v>
      </c>
      <c r="G1535" s="207">
        <v>4618.4799999999996</v>
      </c>
      <c r="H1535" s="207">
        <v>5195.79</v>
      </c>
      <c r="I1535" s="214">
        <v>47758</v>
      </c>
      <c r="J1535" s="211">
        <f t="shared" si="130"/>
        <v>0.29626550868486351</v>
      </c>
      <c r="K1535" s="212">
        <f t="shared" si="131"/>
        <v>0.42</v>
      </c>
      <c r="L1535" s="214">
        <v>1507.97</v>
      </c>
      <c r="M1535" s="213">
        <v>3820.64</v>
      </c>
      <c r="N1535" s="213">
        <v>4298.22</v>
      </c>
      <c r="O1535" s="242">
        <f t="shared" si="127"/>
        <v>0.48089999999991051</v>
      </c>
      <c r="P1535" s="242"/>
      <c r="Q1535" s="179"/>
      <c r="R1535" s="179"/>
      <c r="S1535" s="179"/>
      <c r="T1535" s="179"/>
      <c r="U1535" s="179"/>
      <c r="V1535" s="179"/>
      <c r="W1535" s="179"/>
      <c r="X1535" s="179"/>
      <c r="Y1535" s="179"/>
      <c r="Z1535" s="179"/>
      <c r="AA1535" s="222"/>
      <c r="AB1535" s="222"/>
      <c r="AC1535" s="222"/>
      <c r="AD1535" s="179"/>
      <c r="AE1535" s="179"/>
      <c r="AF1535" s="179"/>
      <c r="AG1535" s="179"/>
      <c r="AH1535" s="179"/>
      <c r="AI1535" s="179"/>
      <c r="AJ1535" s="179"/>
    </row>
    <row r="1536" spans="2:36" x14ac:dyDescent="0.3">
      <c r="B1536" s="224">
        <v>161300</v>
      </c>
      <c r="C1536" s="209">
        <v>57773</v>
      </c>
      <c r="D1536" s="206">
        <f t="shared" si="128"/>
        <v>0.35817110973341598</v>
      </c>
      <c r="E1536" s="208">
        <f t="shared" si="129"/>
        <v>0.42</v>
      </c>
      <c r="F1536" s="207">
        <v>3177.51</v>
      </c>
      <c r="G1536" s="207">
        <v>4621.84</v>
      </c>
      <c r="H1536" s="207">
        <v>5199.57</v>
      </c>
      <c r="I1536" s="214">
        <v>47800</v>
      </c>
      <c r="J1536" s="211">
        <f t="shared" si="130"/>
        <v>0.29634221946683198</v>
      </c>
      <c r="K1536" s="212">
        <f t="shared" si="131"/>
        <v>0.42</v>
      </c>
      <c r="L1536" s="214">
        <v>1512.97</v>
      </c>
      <c r="M1536" s="213">
        <v>3824</v>
      </c>
      <c r="N1536" s="213">
        <v>4302</v>
      </c>
      <c r="O1536" s="242">
        <f t="shared" si="127"/>
        <v>0.48090000000001965</v>
      </c>
      <c r="P1536" s="242"/>
      <c r="Q1536" s="179"/>
      <c r="R1536" s="179"/>
      <c r="S1536" s="179"/>
      <c r="T1536" s="179"/>
      <c r="U1536" s="179"/>
      <c r="V1536" s="179"/>
      <c r="W1536" s="179"/>
      <c r="X1536" s="179"/>
      <c r="Y1536" s="179"/>
      <c r="Z1536" s="179"/>
      <c r="AA1536" s="222"/>
      <c r="AB1536" s="222"/>
      <c r="AC1536" s="222"/>
      <c r="AD1536" s="179"/>
      <c r="AE1536" s="179"/>
      <c r="AF1536" s="179"/>
      <c r="AG1536" s="179"/>
      <c r="AH1536" s="179"/>
      <c r="AI1536" s="179"/>
      <c r="AJ1536" s="179"/>
    </row>
    <row r="1537" spans="2:36" x14ac:dyDescent="0.3">
      <c r="B1537" s="224">
        <v>161400</v>
      </c>
      <c r="C1537" s="209">
        <v>57815</v>
      </c>
      <c r="D1537" s="206">
        <f t="shared" si="128"/>
        <v>0.3582094175960347</v>
      </c>
      <c r="E1537" s="208">
        <f t="shared" si="129"/>
        <v>0.42</v>
      </c>
      <c r="F1537" s="207">
        <v>3179.82</v>
      </c>
      <c r="G1537" s="207">
        <v>4625.2</v>
      </c>
      <c r="H1537" s="207">
        <v>5203.3500000000004</v>
      </c>
      <c r="I1537" s="214">
        <v>47842</v>
      </c>
      <c r="J1537" s="211">
        <f t="shared" si="130"/>
        <v>0.29641883519206941</v>
      </c>
      <c r="K1537" s="212">
        <f t="shared" si="131"/>
        <v>0.42</v>
      </c>
      <c r="L1537" s="214">
        <v>1517.96</v>
      </c>
      <c r="M1537" s="213">
        <v>3827.36</v>
      </c>
      <c r="N1537" s="213">
        <v>4305.78</v>
      </c>
      <c r="O1537" s="242">
        <f t="shared" si="127"/>
        <v>0.48089999999998329</v>
      </c>
      <c r="P1537" s="242"/>
      <c r="Q1537" s="179"/>
      <c r="R1537" s="179"/>
      <c r="S1537" s="179"/>
      <c r="T1537" s="179"/>
      <c r="U1537" s="179"/>
      <c r="V1537" s="179"/>
      <c r="W1537" s="179"/>
      <c r="X1537" s="179"/>
      <c r="Y1537" s="179"/>
      <c r="Z1537" s="179"/>
      <c r="AA1537" s="222"/>
      <c r="AB1537" s="222"/>
      <c r="AC1537" s="222"/>
      <c r="AD1537" s="179"/>
      <c r="AE1537" s="179"/>
      <c r="AF1537" s="179"/>
      <c r="AG1537" s="179"/>
      <c r="AH1537" s="179"/>
      <c r="AI1537" s="179"/>
      <c r="AJ1537" s="179"/>
    </row>
    <row r="1538" spans="2:36" x14ac:dyDescent="0.3">
      <c r="B1538" s="224">
        <v>161500</v>
      </c>
      <c r="C1538" s="209">
        <v>57857</v>
      </c>
      <c r="D1538" s="206">
        <f t="shared" si="128"/>
        <v>0.35824767801857588</v>
      </c>
      <c r="E1538" s="208">
        <f t="shared" si="129"/>
        <v>0.42</v>
      </c>
      <c r="F1538" s="207">
        <v>3182.13</v>
      </c>
      <c r="G1538" s="207">
        <v>4628.5600000000004</v>
      </c>
      <c r="H1538" s="207">
        <v>5207.13</v>
      </c>
      <c r="I1538" s="214">
        <v>47884</v>
      </c>
      <c r="J1538" s="211">
        <f t="shared" si="130"/>
        <v>0.29649535603715171</v>
      </c>
      <c r="K1538" s="212">
        <f t="shared" si="131"/>
        <v>0.42</v>
      </c>
      <c r="L1538" s="214">
        <v>1522.96</v>
      </c>
      <c r="M1538" s="213">
        <v>3830.72</v>
      </c>
      <c r="N1538" s="213">
        <v>4309.5600000000004</v>
      </c>
      <c r="O1538" s="242">
        <f t="shared" si="127"/>
        <v>0.48089999999994687</v>
      </c>
      <c r="P1538" s="242"/>
      <c r="Q1538" s="179"/>
      <c r="R1538" s="179"/>
      <c r="S1538" s="179"/>
      <c r="T1538" s="179"/>
      <c r="U1538" s="179"/>
      <c r="V1538" s="179"/>
      <c r="W1538" s="179"/>
      <c r="X1538" s="179"/>
      <c r="Y1538" s="179"/>
      <c r="Z1538" s="179"/>
      <c r="AA1538" s="222"/>
      <c r="AB1538" s="222"/>
      <c r="AC1538" s="222"/>
      <c r="AD1538" s="179"/>
      <c r="AE1538" s="179"/>
      <c r="AF1538" s="179"/>
      <c r="AG1538" s="179"/>
      <c r="AH1538" s="179"/>
      <c r="AI1538" s="179"/>
      <c r="AJ1538" s="179"/>
    </row>
    <row r="1539" spans="2:36" x14ac:dyDescent="0.3">
      <c r="B1539" s="224">
        <v>161600</v>
      </c>
      <c r="C1539" s="209">
        <v>57899</v>
      </c>
      <c r="D1539" s="206">
        <f t="shared" si="128"/>
        <v>0.35828589108910891</v>
      </c>
      <c r="E1539" s="208">
        <f t="shared" si="129"/>
        <v>0.42</v>
      </c>
      <c r="F1539" s="207">
        <v>3184.44</v>
      </c>
      <c r="G1539" s="207">
        <v>4631.92</v>
      </c>
      <c r="H1539" s="207">
        <v>5210.91</v>
      </c>
      <c r="I1539" s="214">
        <v>47926</v>
      </c>
      <c r="J1539" s="211">
        <f t="shared" si="130"/>
        <v>0.29657178217821784</v>
      </c>
      <c r="K1539" s="212">
        <f t="shared" si="131"/>
        <v>0.42</v>
      </c>
      <c r="L1539" s="214">
        <v>1527.96</v>
      </c>
      <c r="M1539" s="213">
        <v>3834.08</v>
      </c>
      <c r="N1539" s="213">
        <v>4313.34</v>
      </c>
      <c r="O1539" s="242">
        <f t="shared" si="127"/>
        <v>0.480900000000056</v>
      </c>
      <c r="P1539" s="242"/>
      <c r="Q1539" s="179"/>
      <c r="R1539" s="179"/>
      <c r="S1539" s="179"/>
      <c r="T1539" s="179"/>
      <c r="U1539" s="179"/>
      <c r="V1539" s="179"/>
      <c r="W1539" s="179"/>
      <c r="X1539" s="179"/>
      <c r="Y1539" s="179"/>
      <c r="Z1539" s="179"/>
      <c r="AA1539" s="222"/>
      <c r="AB1539" s="222"/>
      <c r="AC1539" s="222"/>
      <c r="AD1539" s="179"/>
      <c r="AE1539" s="179"/>
      <c r="AF1539" s="179"/>
      <c r="AG1539" s="179"/>
      <c r="AH1539" s="179"/>
      <c r="AI1539" s="179"/>
      <c r="AJ1539" s="179"/>
    </row>
    <row r="1540" spans="2:36" x14ac:dyDescent="0.3">
      <c r="B1540" s="224">
        <v>161700</v>
      </c>
      <c r="C1540" s="209">
        <v>57941</v>
      </c>
      <c r="D1540" s="206">
        <f t="shared" si="128"/>
        <v>0.35832405689548547</v>
      </c>
      <c r="E1540" s="208">
        <f t="shared" si="129"/>
        <v>0.42</v>
      </c>
      <c r="F1540" s="207">
        <v>3186.75</v>
      </c>
      <c r="G1540" s="207">
        <v>4635.28</v>
      </c>
      <c r="H1540" s="207">
        <v>5214.6899999999996</v>
      </c>
      <c r="I1540" s="214">
        <v>47968</v>
      </c>
      <c r="J1540" s="211">
        <f t="shared" si="130"/>
        <v>0.29664811379097095</v>
      </c>
      <c r="K1540" s="212">
        <f t="shared" si="131"/>
        <v>0.42</v>
      </c>
      <c r="L1540" s="214">
        <v>1532.96</v>
      </c>
      <c r="M1540" s="213">
        <v>3837.44</v>
      </c>
      <c r="N1540" s="213">
        <v>4317.12</v>
      </c>
      <c r="O1540" s="242">
        <f t="shared" si="127"/>
        <v>0.48090000000001965</v>
      </c>
      <c r="P1540" s="242"/>
      <c r="Q1540" s="179"/>
      <c r="R1540" s="179"/>
      <c r="S1540" s="179"/>
      <c r="T1540" s="179"/>
      <c r="U1540" s="179"/>
      <c r="V1540" s="179"/>
      <c r="W1540" s="179"/>
      <c r="X1540" s="179"/>
      <c r="Y1540" s="179"/>
      <c r="Z1540" s="179"/>
      <c r="AA1540" s="222"/>
      <c r="AB1540" s="222"/>
      <c r="AC1540" s="222"/>
      <c r="AD1540" s="179"/>
      <c r="AE1540" s="179"/>
      <c r="AF1540" s="179"/>
      <c r="AG1540" s="179"/>
      <c r="AH1540" s="179"/>
      <c r="AI1540" s="179"/>
      <c r="AJ1540" s="179"/>
    </row>
    <row r="1541" spans="2:36" x14ac:dyDescent="0.3">
      <c r="B1541" s="224">
        <v>161800</v>
      </c>
      <c r="C1541" s="209">
        <v>57983</v>
      </c>
      <c r="D1541" s="206">
        <f t="shared" si="128"/>
        <v>0.35836217552533994</v>
      </c>
      <c r="E1541" s="208">
        <f t="shared" si="129"/>
        <v>0.42</v>
      </c>
      <c r="F1541" s="207">
        <v>3189.06</v>
      </c>
      <c r="G1541" s="207">
        <v>4638.6400000000003</v>
      </c>
      <c r="H1541" s="207">
        <v>5218.47</v>
      </c>
      <c r="I1541" s="214">
        <v>48010</v>
      </c>
      <c r="J1541" s="211">
        <f t="shared" si="130"/>
        <v>0.29672435105067985</v>
      </c>
      <c r="K1541" s="212">
        <f t="shared" si="131"/>
        <v>0.42</v>
      </c>
      <c r="L1541" s="214">
        <v>1537.96</v>
      </c>
      <c r="M1541" s="213">
        <v>3840.8</v>
      </c>
      <c r="N1541" s="213">
        <v>4320.8999999999996</v>
      </c>
      <c r="O1541" s="242">
        <f t="shared" ref="O1541:O1604" si="132">(C1541+F1541+H1541-C1540-F1540-H1540)/100</f>
        <v>0.48089999999999233</v>
      </c>
      <c r="P1541" s="242"/>
      <c r="Q1541" s="179"/>
      <c r="R1541" s="179"/>
      <c r="S1541" s="179"/>
      <c r="T1541" s="179"/>
      <c r="U1541" s="179"/>
      <c r="V1541" s="179"/>
      <c r="W1541" s="179"/>
      <c r="X1541" s="179"/>
      <c r="Y1541" s="179"/>
      <c r="Z1541" s="179"/>
      <c r="AA1541" s="222"/>
      <c r="AB1541" s="222"/>
      <c r="AC1541" s="222"/>
      <c r="AD1541" s="179"/>
      <c r="AE1541" s="179"/>
      <c r="AF1541" s="179"/>
      <c r="AG1541" s="179"/>
      <c r="AH1541" s="179"/>
      <c r="AI1541" s="179"/>
      <c r="AJ1541" s="179"/>
    </row>
    <row r="1542" spans="2:36" x14ac:dyDescent="0.3">
      <c r="B1542" s="224">
        <v>161900</v>
      </c>
      <c r="C1542" s="209">
        <v>58025</v>
      </c>
      <c r="D1542" s="206">
        <f t="shared" si="128"/>
        <v>0.35840024706609019</v>
      </c>
      <c r="E1542" s="208">
        <f t="shared" si="129"/>
        <v>0.42</v>
      </c>
      <c r="F1542" s="207">
        <v>3191.37</v>
      </c>
      <c r="G1542" s="207">
        <v>4642</v>
      </c>
      <c r="H1542" s="207">
        <v>5222.25</v>
      </c>
      <c r="I1542" s="214">
        <v>48052</v>
      </c>
      <c r="J1542" s="211">
        <f t="shared" si="130"/>
        <v>0.29680049413218035</v>
      </c>
      <c r="K1542" s="212">
        <f t="shared" si="131"/>
        <v>0.42</v>
      </c>
      <c r="L1542" s="214">
        <v>1542.95</v>
      </c>
      <c r="M1542" s="213">
        <v>3844.16</v>
      </c>
      <c r="N1542" s="213">
        <v>4324.68</v>
      </c>
      <c r="O1542" s="242">
        <f t="shared" si="132"/>
        <v>0.48089999999995597</v>
      </c>
      <c r="P1542" s="242"/>
      <c r="Q1542" s="179"/>
      <c r="R1542" s="179"/>
      <c r="S1542" s="179"/>
      <c r="T1542" s="179"/>
      <c r="U1542" s="179"/>
      <c r="V1542" s="179"/>
      <c r="W1542" s="179"/>
      <c r="X1542" s="179"/>
      <c r="Y1542" s="179"/>
      <c r="Z1542" s="179"/>
      <c r="AA1542" s="222"/>
      <c r="AB1542" s="222"/>
      <c r="AC1542" s="222"/>
      <c r="AD1542" s="179"/>
      <c r="AE1542" s="179"/>
      <c r="AF1542" s="179"/>
      <c r="AG1542" s="179"/>
      <c r="AH1542" s="179"/>
      <c r="AI1542" s="179"/>
      <c r="AJ1542" s="179"/>
    </row>
    <row r="1543" spans="2:36" x14ac:dyDescent="0.3">
      <c r="B1543" s="224">
        <v>162000</v>
      </c>
      <c r="C1543" s="209">
        <v>58067</v>
      </c>
      <c r="D1543" s="206">
        <f t="shared" si="128"/>
        <v>0.3584382716049383</v>
      </c>
      <c r="E1543" s="208">
        <f t="shared" si="129"/>
        <v>0.42</v>
      </c>
      <c r="F1543" s="207">
        <v>3193.68</v>
      </c>
      <c r="G1543" s="207">
        <v>4645.3599999999997</v>
      </c>
      <c r="H1543" s="207">
        <v>5226.03</v>
      </c>
      <c r="I1543" s="214">
        <v>48094</v>
      </c>
      <c r="J1543" s="211">
        <f t="shared" si="130"/>
        <v>0.29687654320987655</v>
      </c>
      <c r="K1543" s="212">
        <f t="shared" si="131"/>
        <v>0.42</v>
      </c>
      <c r="L1543" s="214">
        <v>1547.95</v>
      </c>
      <c r="M1543" s="213">
        <v>3847.52</v>
      </c>
      <c r="N1543" s="213">
        <v>4328.46</v>
      </c>
      <c r="O1543" s="242">
        <f t="shared" si="132"/>
        <v>0.48090000000006511</v>
      </c>
      <c r="P1543" s="242"/>
      <c r="Q1543" s="179"/>
      <c r="R1543" s="179"/>
      <c r="S1543" s="179"/>
      <c r="T1543" s="179"/>
      <c r="U1543" s="179"/>
      <c r="V1543" s="179"/>
      <c r="W1543" s="179"/>
      <c r="X1543" s="179"/>
      <c r="Y1543" s="179"/>
      <c r="Z1543" s="179"/>
      <c r="AA1543" s="222"/>
      <c r="AB1543" s="222"/>
      <c r="AC1543" s="222"/>
      <c r="AD1543" s="179"/>
      <c r="AE1543" s="179"/>
      <c r="AF1543" s="179"/>
      <c r="AG1543" s="179"/>
      <c r="AH1543" s="179"/>
      <c r="AI1543" s="179"/>
      <c r="AJ1543" s="179"/>
    </row>
    <row r="1544" spans="2:36" x14ac:dyDescent="0.3">
      <c r="B1544" s="224">
        <v>162100</v>
      </c>
      <c r="C1544" s="209">
        <v>58109</v>
      </c>
      <c r="D1544" s="206">
        <f t="shared" si="128"/>
        <v>0.35847624922887106</v>
      </c>
      <c r="E1544" s="208">
        <f t="shared" si="129"/>
        <v>0.42</v>
      </c>
      <c r="F1544" s="207">
        <v>3195.99</v>
      </c>
      <c r="G1544" s="207">
        <v>4648.72</v>
      </c>
      <c r="H1544" s="207">
        <v>5229.8100000000004</v>
      </c>
      <c r="I1544" s="214">
        <v>48136</v>
      </c>
      <c r="J1544" s="211">
        <f t="shared" si="130"/>
        <v>0.29695249845774213</v>
      </c>
      <c r="K1544" s="212">
        <f t="shared" si="131"/>
        <v>0.42</v>
      </c>
      <c r="L1544" s="214">
        <v>1552.95</v>
      </c>
      <c r="M1544" s="213">
        <v>3850.88</v>
      </c>
      <c r="N1544" s="213">
        <v>4332.24</v>
      </c>
      <c r="O1544" s="242">
        <f t="shared" si="132"/>
        <v>0.48090000000002875</v>
      </c>
      <c r="P1544" s="242"/>
      <c r="Q1544" s="179"/>
      <c r="R1544" s="179"/>
      <c r="S1544" s="179"/>
      <c r="T1544" s="179"/>
      <c r="U1544" s="179"/>
      <c r="V1544" s="179"/>
      <c r="W1544" s="179"/>
      <c r="X1544" s="179"/>
      <c r="Y1544" s="179"/>
      <c r="Z1544" s="179"/>
      <c r="AA1544" s="222"/>
      <c r="AB1544" s="222"/>
      <c r="AC1544" s="222"/>
      <c r="AD1544" s="179"/>
      <c r="AE1544" s="179"/>
      <c r="AF1544" s="179"/>
      <c r="AG1544" s="179"/>
      <c r="AH1544" s="179"/>
      <c r="AI1544" s="179"/>
      <c r="AJ1544" s="179"/>
    </row>
    <row r="1545" spans="2:36" x14ac:dyDescent="0.3">
      <c r="B1545" s="224">
        <v>162200</v>
      </c>
      <c r="C1545" s="209">
        <v>58151</v>
      </c>
      <c r="D1545" s="206">
        <f t="shared" si="128"/>
        <v>0.3585141800246609</v>
      </c>
      <c r="E1545" s="208">
        <f t="shared" si="129"/>
        <v>0.42</v>
      </c>
      <c r="F1545" s="207">
        <v>3198.3</v>
      </c>
      <c r="G1545" s="207">
        <v>4652.08</v>
      </c>
      <c r="H1545" s="207">
        <v>5233.59</v>
      </c>
      <c r="I1545" s="214">
        <v>48178</v>
      </c>
      <c r="J1545" s="211">
        <f t="shared" si="130"/>
        <v>0.29702836004932182</v>
      </c>
      <c r="K1545" s="212">
        <f t="shared" si="131"/>
        <v>0.42</v>
      </c>
      <c r="L1545" s="214">
        <v>1557.95</v>
      </c>
      <c r="M1545" s="213">
        <v>3854.24</v>
      </c>
      <c r="N1545" s="213">
        <v>4336.0200000000004</v>
      </c>
      <c r="O1545" s="242">
        <f t="shared" si="132"/>
        <v>0.48089999999999233</v>
      </c>
      <c r="P1545" s="242"/>
      <c r="Q1545" s="179"/>
      <c r="R1545" s="179"/>
      <c r="S1545" s="179"/>
      <c r="T1545" s="179"/>
      <c r="U1545" s="179"/>
      <c r="V1545" s="179"/>
      <c r="W1545" s="179"/>
      <c r="X1545" s="179"/>
      <c r="Y1545" s="179"/>
      <c r="Z1545" s="179"/>
      <c r="AA1545" s="222"/>
      <c r="AB1545" s="222"/>
      <c r="AC1545" s="222"/>
      <c r="AD1545" s="179"/>
      <c r="AE1545" s="179"/>
      <c r="AF1545" s="179"/>
      <c r="AG1545" s="179"/>
      <c r="AH1545" s="179"/>
      <c r="AI1545" s="179"/>
      <c r="AJ1545" s="179"/>
    </row>
    <row r="1546" spans="2:36" x14ac:dyDescent="0.3">
      <c r="B1546" s="224">
        <v>162300</v>
      </c>
      <c r="C1546" s="209">
        <v>58193</v>
      </c>
      <c r="D1546" s="206">
        <f t="shared" si="128"/>
        <v>0.35855206407886631</v>
      </c>
      <c r="E1546" s="208">
        <f t="shared" si="129"/>
        <v>0.42</v>
      </c>
      <c r="F1546" s="207">
        <v>3200.61</v>
      </c>
      <c r="G1546" s="207">
        <v>4655.4399999999996</v>
      </c>
      <c r="H1546" s="207">
        <v>5237.37</v>
      </c>
      <c r="I1546" s="214">
        <v>48220</v>
      </c>
      <c r="J1546" s="211">
        <f t="shared" si="130"/>
        <v>0.29710412815773257</v>
      </c>
      <c r="K1546" s="212">
        <f t="shared" si="131"/>
        <v>0.42</v>
      </c>
      <c r="L1546" s="214">
        <v>1562.95</v>
      </c>
      <c r="M1546" s="213">
        <v>3857.6</v>
      </c>
      <c r="N1546" s="213">
        <v>4339.8</v>
      </c>
      <c r="O1546" s="242">
        <f t="shared" si="132"/>
        <v>0.48089999999995597</v>
      </c>
      <c r="P1546" s="242"/>
      <c r="Q1546" s="179"/>
      <c r="R1546" s="179"/>
      <c r="S1546" s="179"/>
      <c r="T1546" s="179"/>
      <c r="U1546" s="179"/>
      <c r="V1546" s="179"/>
      <c r="W1546" s="179"/>
      <c r="X1546" s="179"/>
      <c r="Y1546" s="179"/>
      <c r="Z1546" s="179"/>
      <c r="AA1546" s="222"/>
      <c r="AB1546" s="222"/>
      <c r="AC1546" s="222"/>
      <c r="AD1546" s="179"/>
      <c r="AE1546" s="179"/>
      <c r="AF1546" s="179"/>
      <c r="AG1546" s="179"/>
      <c r="AH1546" s="179"/>
      <c r="AI1546" s="179"/>
      <c r="AJ1546" s="179"/>
    </row>
    <row r="1547" spans="2:36" x14ac:dyDescent="0.3">
      <c r="B1547" s="224">
        <v>162400</v>
      </c>
      <c r="C1547" s="209">
        <v>58235</v>
      </c>
      <c r="D1547" s="206">
        <f t="shared" si="128"/>
        <v>0.35858990147783254</v>
      </c>
      <c r="E1547" s="208">
        <f t="shared" si="129"/>
        <v>0.42</v>
      </c>
      <c r="F1547" s="207">
        <v>3202.92</v>
      </c>
      <c r="G1547" s="207">
        <v>4658.8</v>
      </c>
      <c r="H1547" s="207">
        <v>5241.1499999999996</v>
      </c>
      <c r="I1547" s="214">
        <v>48262</v>
      </c>
      <c r="J1547" s="211">
        <f t="shared" si="130"/>
        <v>0.29717980295566504</v>
      </c>
      <c r="K1547" s="212">
        <f t="shared" si="131"/>
        <v>0.42</v>
      </c>
      <c r="L1547" s="214">
        <v>1567.94</v>
      </c>
      <c r="M1547" s="213">
        <v>3860.96</v>
      </c>
      <c r="N1547" s="213">
        <v>4343.58</v>
      </c>
      <c r="O1547" s="242">
        <f t="shared" si="132"/>
        <v>0.48089999999991961</v>
      </c>
      <c r="P1547" s="242"/>
      <c r="Q1547" s="179"/>
      <c r="R1547" s="179"/>
      <c r="S1547" s="179"/>
      <c r="T1547" s="179"/>
      <c r="U1547" s="179"/>
      <c r="V1547" s="179"/>
      <c r="W1547" s="179"/>
      <c r="X1547" s="179"/>
      <c r="Y1547" s="179"/>
      <c r="Z1547" s="179"/>
      <c r="AA1547" s="222"/>
      <c r="AB1547" s="222"/>
      <c r="AC1547" s="222"/>
      <c r="AD1547" s="179"/>
      <c r="AE1547" s="179"/>
      <c r="AF1547" s="179"/>
      <c r="AG1547" s="179"/>
      <c r="AH1547" s="179"/>
      <c r="AI1547" s="179"/>
      <c r="AJ1547" s="179"/>
    </row>
    <row r="1548" spans="2:36" x14ac:dyDescent="0.3">
      <c r="B1548" s="224">
        <v>162500</v>
      </c>
      <c r="C1548" s="209">
        <v>58277</v>
      </c>
      <c r="D1548" s="206">
        <f t="shared" si="128"/>
        <v>0.35862769230769231</v>
      </c>
      <c r="E1548" s="208">
        <f t="shared" si="129"/>
        <v>0.42</v>
      </c>
      <c r="F1548" s="207">
        <v>3205.23</v>
      </c>
      <c r="G1548" s="207">
        <v>4662.16</v>
      </c>
      <c r="H1548" s="207">
        <v>5244.93</v>
      </c>
      <c r="I1548" s="214">
        <v>48304</v>
      </c>
      <c r="J1548" s="211">
        <f t="shared" si="130"/>
        <v>0.29725538461538459</v>
      </c>
      <c r="K1548" s="212">
        <f t="shared" si="131"/>
        <v>0.42</v>
      </c>
      <c r="L1548" s="214">
        <v>1572.94</v>
      </c>
      <c r="M1548" s="213">
        <v>3864.32</v>
      </c>
      <c r="N1548" s="213">
        <v>4347.3599999999997</v>
      </c>
      <c r="O1548" s="242">
        <f t="shared" si="132"/>
        <v>0.48090000000003785</v>
      </c>
      <c r="P1548" s="242"/>
      <c r="Q1548" s="179"/>
      <c r="R1548" s="179"/>
      <c r="S1548" s="179"/>
      <c r="T1548" s="179"/>
      <c r="U1548" s="179"/>
      <c r="V1548" s="179"/>
      <c r="W1548" s="179"/>
      <c r="X1548" s="179"/>
      <c r="Y1548" s="179"/>
      <c r="Z1548" s="179"/>
      <c r="AA1548" s="222"/>
      <c r="AB1548" s="222"/>
      <c r="AC1548" s="222"/>
      <c r="AD1548" s="179"/>
      <c r="AE1548" s="179"/>
      <c r="AF1548" s="179"/>
      <c r="AG1548" s="179"/>
      <c r="AH1548" s="179"/>
      <c r="AI1548" s="179"/>
      <c r="AJ1548" s="179"/>
    </row>
    <row r="1549" spans="2:36" x14ac:dyDescent="0.3">
      <c r="B1549" s="224">
        <v>162600</v>
      </c>
      <c r="C1549" s="209">
        <v>58319</v>
      </c>
      <c r="D1549" s="206">
        <f t="shared" si="128"/>
        <v>0.35866543665436657</v>
      </c>
      <c r="E1549" s="208">
        <f t="shared" si="129"/>
        <v>0.42</v>
      </c>
      <c r="F1549" s="207">
        <v>3207.54</v>
      </c>
      <c r="G1549" s="207">
        <v>4665.5200000000004</v>
      </c>
      <c r="H1549" s="207">
        <v>5248.71</v>
      </c>
      <c r="I1549" s="214">
        <v>48346</v>
      </c>
      <c r="J1549" s="211">
        <f t="shared" si="130"/>
        <v>0.29733087330873309</v>
      </c>
      <c r="K1549" s="212">
        <f t="shared" si="131"/>
        <v>0.42</v>
      </c>
      <c r="L1549" s="214">
        <v>1577.94</v>
      </c>
      <c r="M1549" s="213">
        <v>3867.68</v>
      </c>
      <c r="N1549" s="213">
        <v>4351.1400000000003</v>
      </c>
      <c r="O1549" s="242">
        <f t="shared" si="132"/>
        <v>0.48090000000000144</v>
      </c>
      <c r="P1549" s="242"/>
      <c r="Q1549" s="179"/>
      <c r="R1549" s="179"/>
      <c r="S1549" s="179"/>
      <c r="T1549" s="179"/>
      <c r="U1549" s="179"/>
      <c r="V1549" s="179"/>
      <c r="W1549" s="179"/>
      <c r="X1549" s="179"/>
      <c r="Y1549" s="179"/>
      <c r="Z1549" s="179"/>
      <c r="AA1549" s="222"/>
      <c r="AB1549" s="222"/>
      <c r="AC1549" s="222"/>
      <c r="AD1549" s="179"/>
      <c r="AE1549" s="179"/>
      <c r="AF1549" s="179"/>
      <c r="AG1549" s="179"/>
      <c r="AH1549" s="179"/>
      <c r="AI1549" s="179"/>
      <c r="AJ1549" s="179"/>
    </row>
    <row r="1550" spans="2:36" x14ac:dyDescent="0.3">
      <c r="B1550" s="224">
        <v>162700</v>
      </c>
      <c r="C1550" s="209">
        <v>58361</v>
      </c>
      <c r="D1550" s="206">
        <f t="shared" si="128"/>
        <v>0.35870313460356484</v>
      </c>
      <c r="E1550" s="208">
        <f t="shared" si="129"/>
        <v>0.42</v>
      </c>
      <c r="F1550" s="207">
        <v>3209.85</v>
      </c>
      <c r="G1550" s="207">
        <v>4668.88</v>
      </c>
      <c r="H1550" s="207">
        <v>5252.49</v>
      </c>
      <c r="I1550" s="214">
        <v>48388</v>
      </c>
      <c r="J1550" s="211">
        <f t="shared" si="130"/>
        <v>0.2974062692071297</v>
      </c>
      <c r="K1550" s="212">
        <f t="shared" si="131"/>
        <v>0.42</v>
      </c>
      <c r="L1550" s="214">
        <v>1582.94</v>
      </c>
      <c r="M1550" s="213">
        <v>3871.04</v>
      </c>
      <c r="N1550" s="213">
        <v>4354.92</v>
      </c>
      <c r="O1550" s="242">
        <f t="shared" si="132"/>
        <v>0.48089999999996508</v>
      </c>
      <c r="P1550" s="242"/>
      <c r="Q1550" s="179"/>
      <c r="R1550" s="179"/>
      <c r="S1550" s="179"/>
      <c r="T1550" s="179"/>
      <c r="U1550" s="179"/>
      <c r="V1550" s="179"/>
      <c r="W1550" s="179"/>
      <c r="X1550" s="179"/>
      <c r="Y1550" s="179"/>
      <c r="Z1550" s="179"/>
      <c r="AA1550" s="222"/>
      <c r="AB1550" s="222"/>
      <c r="AC1550" s="222"/>
      <c r="AD1550" s="179"/>
      <c r="AE1550" s="179"/>
      <c r="AF1550" s="179"/>
      <c r="AG1550" s="179"/>
      <c r="AH1550" s="179"/>
      <c r="AI1550" s="179"/>
      <c r="AJ1550" s="179"/>
    </row>
    <row r="1551" spans="2:36" x14ac:dyDescent="0.3">
      <c r="B1551" s="224">
        <v>162800</v>
      </c>
      <c r="C1551" s="209">
        <v>58403</v>
      </c>
      <c r="D1551" s="206">
        <f t="shared" si="128"/>
        <v>0.35874078624078626</v>
      </c>
      <c r="E1551" s="208">
        <f t="shared" si="129"/>
        <v>0.42</v>
      </c>
      <c r="F1551" s="207">
        <v>3212.16</v>
      </c>
      <c r="G1551" s="207">
        <v>4672.24</v>
      </c>
      <c r="H1551" s="207">
        <v>5256.27</v>
      </c>
      <c r="I1551" s="214">
        <v>48430</v>
      </c>
      <c r="J1551" s="211">
        <f t="shared" si="130"/>
        <v>0.29748157248157248</v>
      </c>
      <c r="K1551" s="212">
        <f t="shared" si="131"/>
        <v>0.42</v>
      </c>
      <c r="L1551" s="214">
        <v>1587.94</v>
      </c>
      <c r="M1551" s="213">
        <v>3874.4</v>
      </c>
      <c r="N1551" s="213">
        <v>4358.7</v>
      </c>
      <c r="O1551" s="242">
        <f t="shared" si="132"/>
        <v>0.48090000000007421</v>
      </c>
      <c r="P1551" s="242"/>
      <c r="Q1551" s="179"/>
      <c r="R1551" s="179"/>
      <c r="S1551" s="179"/>
      <c r="T1551" s="179"/>
      <c r="U1551" s="179"/>
      <c r="V1551" s="179"/>
      <c r="W1551" s="179"/>
      <c r="X1551" s="179"/>
      <c r="Y1551" s="179"/>
      <c r="Z1551" s="179"/>
      <c r="AA1551" s="222"/>
      <c r="AB1551" s="222"/>
      <c r="AC1551" s="222"/>
      <c r="AD1551" s="179"/>
      <c r="AE1551" s="179"/>
      <c r="AF1551" s="179"/>
      <c r="AG1551" s="179"/>
      <c r="AH1551" s="179"/>
      <c r="AI1551" s="179"/>
      <c r="AJ1551" s="179"/>
    </row>
    <row r="1552" spans="2:36" x14ac:dyDescent="0.3">
      <c r="B1552" s="224">
        <v>162900</v>
      </c>
      <c r="C1552" s="209">
        <v>58445</v>
      </c>
      <c r="D1552" s="206">
        <f t="shared" si="128"/>
        <v>0.35877839165131981</v>
      </c>
      <c r="E1552" s="208">
        <f t="shared" si="129"/>
        <v>0.42</v>
      </c>
      <c r="F1552" s="207">
        <v>3214.47</v>
      </c>
      <c r="G1552" s="207">
        <v>4675.6000000000004</v>
      </c>
      <c r="H1552" s="207">
        <v>5260.05</v>
      </c>
      <c r="I1552" s="214">
        <v>48472</v>
      </c>
      <c r="J1552" s="211">
        <f t="shared" si="130"/>
        <v>0.29755678330263968</v>
      </c>
      <c r="K1552" s="212">
        <f t="shared" si="131"/>
        <v>0.42</v>
      </c>
      <c r="L1552" s="214">
        <v>1592.93</v>
      </c>
      <c r="M1552" s="213">
        <v>3877.76</v>
      </c>
      <c r="N1552" s="213">
        <v>4362.4799999999996</v>
      </c>
      <c r="O1552" s="242">
        <f t="shared" si="132"/>
        <v>0.48090000000003785</v>
      </c>
      <c r="P1552" s="242"/>
      <c r="Q1552" s="179"/>
      <c r="R1552" s="179"/>
      <c r="S1552" s="179"/>
      <c r="T1552" s="179"/>
      <c r="U1552" s="179"/>
      <c r="V1552" s="179"/>
      <c r="W1552" s="179"/>
      <c r="X1552" s="179"/>
      <c r="Y1552" s="179"/>
      <c r="Z1552" s="179"/>
      <c r="AA1552" s="222"/>
      <c r="AB1552" s="222"/>
      <c r="AC1552" s="222"/>
      <c r="AD1552" s="179"/>
      <c r="AE1552" s="179"/>
      <c r="AF1552" s="179"/>
      <c r="AG1552" s="179"/>
      <c r="AH1552" s="179"/>
      <c r="AI1552" s="179"/>
      <c r="AJ1552" s="179"/>
    </row>
    <row r="1553" spans="2:36" x14ac:dyDescent="0.3">
      <c r="B1553" s="224">
        <v>163000</v>
      </c>
      <c r="C1553" s="209">
        <v>58487</v>
      </c>
      <c r="D1553" s="206">
        <f t="shared" si="128"/>
        <v>0.35881595092024537</v>
      </c>
      <c r="E1553" s="208">
        <f t="shared" si="129"/>
        <v>0.42</v>
      </c>
      <c r="F1553" s="207">
        <v>3216.78</v>
      </c>
      <c r="G1553" s="207">
        <v>4678.96</v>
      </c>
      <c r="H1553" s="207">
        <v>5263.83</v>
      </c>
      <c r="I1553" s="214">
        <v>48514</v>
      </c>
      <c r="J1553" s="211">
        <f t="shared" si="130"/>
        <v>0.29763190184049082</v>
      </c>
      <c r="K1553" s="212">
        <f t="shared" si="131"/>
        <v>0.42</v>
      </c>
      <c r="L1553" s="214">
        <v>1597.93</v>
      </c>
      <c r="M1553" s="213">
        <v>3881.12</v>
      </c>
      <c r="N1553" s="213">
        <v>4366.26</v>
      </c>
      <c r="O1553" s="242">
        <f t="shared" si="132"/>
        <v>0.48090000000001054</v>
      </c>
      <c r="P1553" s="242"/>
      <c r="Q1553" s="179"/>
      <c r="R1553" s="179"/>
      <c r="S1553" s="179"/>
      <c r="T1553" s="179"/>
      <c r="U1553" s="179"/>
      <c r="V1553" s="179"/>
      <c r="W1553" s="179"/>
      <c r="X1553" s="179"/>
      <c r="Y1553" s="179"/>
      <c r="Z1553" s="179"/>
      <c r="AA1553" s="222"/>
      <c r="AB1553" s="222"/>
      <c r="AC1553" s="222"/>
      <c r="AD1553" s="179"/>
      <c r="AE1553" s="179"/>
      <c r="AF1553" s="179"/>
      <c r="AG1553" s="179"/>
      <c r="AH1553" s="179"/>
      <c r="AI1553" s="179"/>
      <c r="AJ1553" s="179"/>
    </row>
    <row r="1554" spans="2:36" x14ac:dyDescent="0.3">
      <c r="B1554" s="224">
        <v>163100</v>
      </c>
      <c r="C1554" s="209">
        <v>58529</v>
      </c>
      <c r="D1554" s="206">
        <f t="shared" si="128"/>
        <v>0.35885346413243407</v>
      </c>
      <c r="E1554" s="208">
        <f t="shared" si="129"/>
        <v>0.42</v>
      </c>
      <c r="F1554" s="207">
        <v>3219.09</v>
      </c>
      <c r="G1554" s="207">
        <v>4682.32</v>
      </c>
      <c r="H1554" s="207">
        <v>5267.61</v>
      </c>
      <c r="I1554" s="214">
        <v>48556</v>
      </c>
      <c r="J1554" s="211">
        <f t="shared" si="130"/>
        <v>0.29770692826486816</v>
      </c>
      <c r="K1554" s="212">
        <f t="shared" si="131"/>
        <v>0.42</v>
      </c>
      <c r="L1554" s="214">
        <v>1602.93</v>
      </c>
      <c r="M1554" s="213">
        <v>3884.48</v>
      </c>
      <c r="N1554" s="213">
        <v>4370.04</v>
      </c>
      <c r="O1554" s="242">
        <f t="shared" si="132"/>
        <v>0.48089999999996508</v>
      </c>
      <c r="P1554" s="242"/>
      <c r="Q1554" s="179"/>
      <c r="R1554" s="179"/>
      <c r="S1554" s="179"/>
      <c r="T1554" s="179"/>
      <c r="U1554" s="179"/>
      <c r="V1554" s="179"/>
      <c r="W1554" s="179"/>
      <c r="X1554" s="179"/>
      <c r="Y1554" s="179"/>
      <c r="Z1554" s="179"/>
      <c r="AA1554" s="222"/>
      <c r="AB1554" s="222"/>
      <c r="AC1554" s="222"/>
      <c r="AD1554" s="179"/>
      <c r="AE1554" s="179"/>
      <c r="AF1554" s="179"/>
      <c r="AG1554" s="179"/>
      <c r="AH1554" s="179"/>
      <c r="AI1554" s="179"/>
      <c r="AJ1554" s="179"/>
    </row>
    <row r="1555" spans="2:36" x14ac:dyDescent="0.3">
      <c r="B1555" s="224">
        <v>163200</v>
      </c>
      <c r="C1555" s="209">
        <v>58571</v>
      </c>
      <c r="D1555" s="206">
        <f t="shared" si="128"/>
        <v>0.35889093137254902</v>
      </c>
      <c r="E1555" s="208">
        <f t="shared" si="129"/>
        <v>0.42</v>
      </c>
      <c r="F1555" s="207">
        <v>3221.4</v>
      </c>
      <c r="G1555" s="207">
        <v>4685.68</v>
      </c>
      <c r="H1555" s="207">
        <v>5271.39</v>
      </c>
      <c r="I1555" s="214">
        <v>48598</v>
      </c>
      <c r="J1555" s="211">
        <f t="shared" si="130"/>
        <v>0.29778186274509805</v>
      </c>
      <c r="K1555" s="212">
        <f t="shared" si="131"/>
        <v>0.42</v>
      </c>
      <c r="L1555" s="214">
        <v>1607.93</v>
      </c>
      <c r="M1555" s="213">
        <v>3887.84</v>
      </c>
      <c r="N1555" s="213">
        <v>4373.82</v>
      </c>
      <c r="O1555" s="242">
        <f t="shared" si="132"/>
        <v>0.48090000000008332</v>
      </c>
      <c r="P1555" s="242"/>
      <c r="Q1555" s="179"/>
      <c r="R1555" s="179"/>
      <c r="S1555" s="179"/>
      <c r="T1555" s="179"/>
      <c r="U1555" s="179"/>
      <c r="V1555" s="179"/>
      <c r="W1555" s="179"/>
      <c r="X1555" s="179"/>
      <c r="Y1555" s="179"/>
      <c r="Z1555" s="179"/>
      <c r="AA1555" s="222"/>
      <c r="AB1555" s="222"/>
      <c r="AC1555" s="222"/>
      <c r="AD1555" s="179"/>
      <c r="AE1555" s="179"/>
      <c r="AF1555" s="179"/>
      <c r="AG1555" s="179"/>
      <c r="AH1555" s="179"/>
      <c r="AI1555" s="179"/>
      <c r="AJ1555" s="179"/>
    </row>
    <row r="1556" spans="2:36" x14ac:dyDescent="0.3">
      <c r="B1556" s="224">
        <v>163300</v>
      </c>
      <c r="C1556" s="209">
        <v>58613</v>
      </c>
      <c r="D1556" s="206">
        <f t="shared" si="128"/>
        <v>0.35892835272504592</v>
      </c>
      <c r="E1556" s="208">
        <f t="shared" si="129"/>
        <v>0.42</v>
      </c>
      <c r="F1556" s="207">
        <v>3223.71</v>
      </c>
      <c r="G1556" s="207">
        <v>4689.04</v>
      </c>
      <c r="H1556" s="207">
        <v>5275.17</v>
      </c>
      <c r="I1556" s="214">
        <v>48640</v>
      </c>
      <c r="J1556" s="211">
        <f t="shared" si="130"/>
        <v>0.29785670545009185</v>
      </c>
      <c r="K1556" s="212">
        <f t="shared" si="131"/>
        <v>0.42</v>
      </c>
      <c r="L1556" s="214">
        <v>1612.93</v>
      </c>
      <c r="M1556" s="213">
        <v>3891.2</v>
      </c>
      <c r="N1556" s="213">
        <v>4377.6000000000004</v>
      </c>
      <c r="O1556" s="242">
        <f t="shared" si="132"/>
        <v>0.48090000000004696</v>
      </c>
      <c r="P1556" s="242"/>
      <c r="Q1556" s="179"/>
      <c r="R1556" s="179"/>
      <c r="S1556" s="179"/>
      <c r="T1556" s="179"/>
      <c r="U1556" s="179"/>
      <c r="V1556" s="179"/>
      <c r="W1556" s="179"/>
      <c r="X1556" s="179"/>
      <c r="Y1556" s="179"/>
      <c r="Z1556" s="179"/>
      <c r="AA1556" s="222"/>
      <c r="AB1556" s="222"/>
      <c r="AC1556" s="222"/>
      <c r="AD1556" s="179"/>
      <c r="AE1556" s="179"/>
      <c r="AF1556" s="179"/>
      <c r="AG1556" s="179"/>
      <c r="AH1556" s="179"/>
      <c r="AI1556" s="179"/>
      <c r="AJ1556" s="179"/>
    </row>
    <row r="1557" spans="2:36" x14ac:dyDescent="0.3">
      <c r="B1557" s="224">
        <v>163400</v>
      </c>
      <c r="C1557" s="209">
        <v>58655</v>
      </c>
      <c r="D1557" s="206">
        <f t="shared" si="128"/>
        <v>0.35896572827417383</v>
      </c>
      <c r="E1557" s="208">
        <f t="shared" si="129"/>
        <v>0.42</v>
      </c>
      <c r="F1557" s="207">
        <v>3226.02</v>
      </c>
      <c r="G1557" s="207">
        <v>4692.3999999999996</v>
      </c>
      <c r="H1557" s="207">
        <v>5278.95</v>
      </c>
      <c r="I1557" s="214">
        <v>48682</v>
      </c>
      <c r="J1557" s="211">
        <f t="shared" si="130"/>
        <v>0.29793145654834763</v>
      </c>
      <c r="K1557" s="212">
        <f t="shared" si="131"/>
        <v>0.42</v>
      </c>
      <c r="L1557" s="214">
        <v>1617.92</v>
      </c>
      <c r="M1557" s="213">
        <v>3894.56</v>
      </c>
      <c r="N1557" s="213">
        <v>4381.38</v>
      </c>
      <c r="O1557" s="242">
        <f t="shared" si="132"/>
        <v>0.48090000000001054</v>
      </c>
      <c r="P1557" s="242"/>
      <c r="Q1557" s="179"/>
      <c r="R1557" s="179"/>
      <c r="S1557" s="179"/>
      <c r="T1557" s="179"/>
      <c r="U1557" s="179"/>
      <c r="V1557" s="179"/>
      <c r="W1557" s="179"/>
      <c r="X1557" s="179"/>
      <c r="Y1557" s="179"/>
      <c r="Z1557" s="179"/>
      <c r="AA1557" s="222"/>
      <c r="AB1557" s="222"/>
      <c r="AC1557" s="222"/>
      <c r="AD1557" s="179"/>
      <c r="AE1557" s="179"/>
      <c r="AF1557" s="179"/>
      <c r="AG1557" s="179"/>
      <c r="AH1557" s="179"/>
      <c r="AI1557" s="179"/>
      <c r="AJ1557" s="179"/>
    </row>
    <row r="1558" spans="2:36" x14ac:dyDescent="0.3">
      <c r="B1558" s="224">
        <v>163500</v>
      </c>
      <c r="C1558" s="209">
        <v>58697</v>
      </c>
      <c r="D1558" s="206">
        <f t="shared" si="128"/>
        <v>0.35900305810397554</v>
      </c>
      <c r="E1558" s="208">
        <f t="shared" si="129"/>
        <v>0.42</v>
      </c>
      <c r="F1558" s="207">
        <v>3228.33</v>
      </c>
      <c r="G1558" s="207">
        <v>4695.76</v>
      </c>
      <c r="H1558" s="207">
        <v>5282.73</v>
      </c>
      <c r="I1558" s="214">
        <v>48724</v>
      </c>
      <c r="J1558" s="211">
        <f t="shared" si="130"/>
        <v>0.29800611620795109</v>
      </c>
      <c r="K1558" s="212">
        <f t="shared" si="131"/>
        <v>0.42</v>
      </c>
      <c r="L1558" s="214">
        <v>1622.92</v>
      </c>
      <c r="M1558" s="213">
        <v>3897.92</v>
      </c>
      <c r="N1558" s="213">
        <v>4385.16</v>
      </c>
      <c r="O1558" s="242">
        <f t="shared" si="132"/>
        <v>0.48089999999997418</v>
      </c>
      <c r="P1558" s="242"/>
      <c r="Q1558" s="179"/>
      <c r="R1558" s="179"/>
      <c r="S1558" s="179"/>
      <c r="T1558" s="179"/>
      <c r="U1558" s="179"/>
      <c r="V1558" s="179"/>
      <c r="W1558" s="179"/>
      <c r="X1558" s="179"/>
      <c r="Y1558" s="179"/>
      <c r="Z1558" s="179"/>
      <c r="AA1558" s="222"/>
      <c r="AB1558" s="222"/>
      <c r="AC1558" s="222"/>
      <c r="AD1558" s="179"/>
      <c r="AE1558" s="179"/>
      <c r="AF1558" s="179"/>
      <c r="AG1558" s="179"/>
      <c r="AH1558" s="179"/>
      <c r="AI1558" s="179"/>
      <c r="AJ1558" s="179"/>
    </row>
    <row r="1559" spans="2:36" x14ac:dyDescent="0.3">
      <c r="B1559" s="224">
        <v>163600</v>
      </c>
      <c r="C1559" s="209">
        <v>58739</v>
      </c>
      <c r="D1559" s="206">
        <f t="shared" si="128"/>
        <v>0.35904034229828852</v>
      </c>
      <c r="E1559" s="208">
        <f t="shared" si="129"/>
        <v>0.42</v>
      </c>
      <c r="F1559" s="207">
        <v>3230.64</v>
      </c>
      <c r="G1559" s="207">
        <v>4699.12</v>
      </c>
      <c r="H1559" s="207">
        <v>5286.51</v>
      </c>
      <c r="I1559" s="214">
        <v>48766</v>
      </c>
      <c r="J1559" s="211">
        <f t="shared" si="130"/>
        <v>0.29808068459657699</v>
      </c>
      <c r="K1559" s="212">
        <f t="shared" si="131"/>
        <v>0.42</v>
      </c>
      <c r="L1559" s="214">
        <v>1627.92</v>
      </c>
      <c r="M1559" s="213">
        <v>3901.28</v>
      </c>
      <c r="N1559" s="213">
        <v>4388.9399999999996</v>
      </c>
      <c r="O1559" s="242">
        <f t="shared" si="132"/>
        <v>0.48089999999994687</v>
      </c>
      <c r="P1559" s="242"/>
      <c r="Q1559" s="179"/>
      <c r="R1559" s="179"/>
      <c r="S1559" s="179"/>
      <c r="T1559" s="179"/>
      <c r="U1559" s="179"/>
      <c r="V1559" s="179"/>
      <c r="W1559" s="179"/>
      <c r="X1559" s="179"/>
      <c r="Y1559" s="179"/>
      <c r="Z1559" s="179"/>
      <c r="AA1559" s="222"/>
      <c r="AB1559" s="222"/>
      <c r="AC1559" s="222"/>
      <c r="AD1559" s="179"/>
      <c r="AE1559" s="179"/>
      <c r="AF1559" s="179"/>
      <c r="AG1559" s="179"/>
      <c r="AH1559" s="179"/>
      <c r="AI1559" s="179"/>
      <c r="AJ1559" s="179"/>
    </row>
    <row r="1560" spans="2:36" x14ac:dyDescent="0.3">
      <c r="B1560" s="224">
        <v>163700</v>
      </c>
      <c r="C1560" s="209">
        <v>58781</v>
      </c>
      <c r="D1560" s="206">
        <f t="shared" ref="D1560:D1623" si="133">C1560/B1560</f>
        <v>0.35907758094074527</v>
      </c>
      <c r="E1560" s="208">
        <f t="shared" ref="E1560:E1623" si="134">(C1560-C1559)/(B1560-B1559)</f>
        <v>0.42</v>
      </c>
      <c r="F1560" s="207">
        <v>3232.95</v>
      </c>
      <c r="G1560" s="207">
        <v>4702.4799999999996</v>
      </c>
      <c r="H1560" s="207">
        <v>5290.29</v>
      </c>
      <c r="I1560" s="214">
        <v>48808</v>
      </c>
      <c r="J1560" s="211">
        <f t="shared" si="130"/>
        <v>0.29815516188149055</v>
      </c>
      <c r="K1560" s="212">
        <f t="shared" si="131"/>
        <v>0.42</v>
      </c>
      <c r="L1560" s="214">
        <v>1632.92</v>
      </c>
      <c r="M1560" s="213">
        <v>3904.64</v>
      </c>
      <c r="N1560" s="213">
        <v>4392.72</v>
      </c>
      <c r="O1560" s="242">
        <f t="shared" si="132"/>
        <v>0.48089999999991051</v>
      </c>
      <c r="P1560" s="242"/>
      <c r="Q1560" s="179"/>
      <c r="R1560" s="179"/>
      <c r="S1560" s="179"/>
      <c r="T1560" s="179"/>
      <c r="U1560" s="179"/>
      <c r="V1560" s="179"/>
      <c r="W1560" s="179"/>
      <c r="X1560" s="179"/>
      <c r="Y1560" s="179"/>
      <c r="Z1560" s="179"/>
      <c r="AA1560" s="222"/>
      <c r="AB1560" s="222"/>
      <c r="AC1560" s="222"/>
      <c r="AD1560" s="179"/>
      <c r="AE1560" s="179"/>
      <c r="AF1560" s="179"/>
      <c r="AG1560" s="179"/>
      <c r="AH1560" s="179"/>
      <c r="AI1560" s="179"/>
      <c r="AJ1560" s="179"/>
    </row>
    <row r="1561" spans="2:36" x14ac:dyDescent="0.3">
      <c r="B1561" s="224">
        <v>163800</v>
      </c>
      <c r="C1561" s="209">
        <v>58823</v>
      </c>
      <c r="D1561" s="206">
        <f t="shared" si="133"/>
        <v>0.3591147741147741</v>
      </c>
      <c r="E1561" s="208">
        <f t="shared" si="134"/>
        <v>0.42</v>
      </c>
      <c r="F1561" s="207">
        <v>3235.26</v>
      </c>
      <c r="G1561" s="207">
        <v>4705.84</v>
      </c>
      <c r="H1561" s="207">
        <v>5294.07</v>
      </c>
      <c r="I1561" s="214">
        <v>48850</v>
      </c>
      <c r="J1561" s="211">
        <f t="shared" si="130"/>
        <v>0.29822954822954822</v>
      </c>
      <c r="K1561" s="212">
        <f t="shared" si="131"/>
        <v>0.42</v>
      </c>
      <c r="L1561" s="214">
        <v>1637.92</v>
      </c>
      <c r="M1561" s="213">
        <v>3908</v>
      </c>
      <c r="N1561" s="213">
        <v>4396.5</v>
      </c>
      <c r="O1561" s="242">
        <f t="shared" si="132"/>
        <v>0.48090000000001965</v>
      </c>
      <c r="P1561" s="242"/>
      <c r="Q1561" s="179"/>
      <c r="R1561" s="179"/>
      <c r="S1561" s="179"/>
      <c r="T1561" s="179"/>
      <c r="U1561" s="179"/>
      <c r="V1561" s="179"/>
      <c r="W1561" s="179"/>
      <c r="X1561" s="179"/>
      <c r="Y1561" s="179"/>
      <c r="Z1561" s="179"/>
      <c r="AA1561" s="222"/>
      <c r="AB1561" s="222"/>
      <c r="AC1561" s="222"/>
      <c r="AD1561" s="179"/>
      <c r="AE1561" s="179"/>
      <c r="AF1561" s="179"/>
      <c r="AG1561" s="179"/>
      <c r="AH1561" s="179"/>
      <c r="AI1561" s="179"/>
      <c r="AJ1561" s="179"/>
    </row>
    <row r="1562" spans="2:36" x14ac:dyDescent="0.3">
      <c r="B1562" s="224">
        <v>163900</v>
      </c>
      <c r="C1562" s="209">
        <v>58865</v>
      </c>
      <c r="D1562" s="206">
        <f t="shared" si="133"/>
        <v>0.35915192190359974</v>
      </c>
      <c r="E1562" s="208">
        <f t="shared" si="134"/>
        <v>0.42</v>
      </c>
      <c r="F1562" s="207">
        <v>3237.57</v>
      </c>
      <c r="G1562" s="207">
        <v>4709.2</v>
      </c>
      <c r="H1562" s="207">
        <v>5297.85</v>
      </c>
      <c r="I1562" s="214">
        <v>48892</v>
      </c>
      <c r="J1562" s="211">
        <f t="shared" si="130"/>
        <v>0.29830384380719949</v>
      </c>
      <c r="K1562" s="212">
        <f t="shared" si="131"/>
        <v>0.42</v>
      </c>
      <c r="L1562" s="214">
        <v>1642.91</v>
      </c>
      <c r="M1562" s="213">
        <v>3911.36</v>
      </c>
      <c r="N1562" s="213">
        <v>4400.28</v>
      </c>
      <c r="O1562" s="242">
        <f t="shared" si="132"/>
        <v>0.48089999999998329</v>
      </c>
      <c r="P1562" s="242"/>
      <c r="Q1562" s="179"/>
      <c r="R1562" s="179"/>
      <c r="S1562" s="179"/>
      <c r="T1562" s="179"/>
      <c r="U1562" s="179"/>
      <c r="V1562" s="179"/>
      <c r="W1562" s="179"/>
      <c r="X1562" s="179"/>
      <c r="Y1562" s="179"/>
      <c r="Z1562" s="179"/>
      <c r="AA1562" s="222"/>
      <c r="AB1562" s="222"/>
      <c r="AC1562" s="222"/>
      <c r="AD1562" s="179"/>
      <c r="AE1562" s="179"/>
      <c r="AF1562" s="179"/>
      <c r="AG1562" s="179"/>
      <c r="AH1562" s="179"/>
      <c r="AI1562" s="179"/>
      <c r="AJ1562" s="179"/>
    </row>
    <row r="1563" spans="2:36" x14ac:dyDescent="0.3">
      <c r="B1563" s="224">
        <v>164000</v>
      </c>
      <c r="C1563" s="209">
        <v>58907</v>
      </c>
      <c r="D1563" s="206">
        <f t="shared" si="133"/>
        <v>0.35918902439024392</v>
      </c>
      <c r="E1563" s="208">
        <f t="shared" si="134"/>
        <v>0.42</v>
      </c>
      <c r="F1563" s="207">
        <v>3239.88</v>
      </c>
      <c r="G1563" s="207">
        <v>4712.5600000000004</v>
      </c>
      <c r="H1563" s="207">
        <v>5301.63</v>
      </c>
      <c r="I1563" s="214">
        <v>48934</v>
      </c>
      <c r="J1563" s="211">
        <f t="shared" si="130"/>
        <v>0.29837804878048779</v>
      </c>
      <c r="K1563" s="212">
        <f t="shared" si="131"/>
        <v>0.42</v>
      </c>
      <c r="L1563" s="214">
        <v>1647.91</v>
      </c>
      <c r="M1563" s="213">
        <v>3914.72</v>
      </c>
      <c r="N1563" s="213">
        <v>4404.0600000000004</v>
      </c>
      <c r="O1563" s="242">
        <f t="shared" si="132"/>
        <v>0.48089999999994687</v>
      </c>
      <c r="P1563" s="242"/>
      <c r="Q1563" s="179"/>
      <c r="R1563" s="179"/>
      <c r="S1563" s="179"/>
      <c r="T1563" s="179"/>
      <c r="U1563" s="179"/>
      <c r="V1563" s="179"/>
      <c r="W1563" s="179"/>
      <c r="X1563" s="179"/>
      <c r="Y1563" s="179"/>
      <c r="Z1563" s="179"/>
      <c r="AA1563" s="222"/>
      <c r="AB1563" s="222"/>
      <c r="AC1563" s="222"/>
      <c r="AD1563" s="179"/>
      <c r="AE1563" s="179"/>
      <c r="AF1563" s="179"/>
      <c r="AG1563" s="179"/>
      <c r="AH1563" s="179"/>
      <c r="AI1563" s="179"/>
      <c r="AJ1563" s="179"/>
    </row>
    <row r="1564" spans="2:36" x14ac:dyDescent="0.3">
      <c r="B1564" s="224">
        <v>164100</v>
      </c>
      <c r="C1564" s="209">
        <v>58949</v>
      </c>
      <c r="D1564" s="206">
        <f t="shared" si="133"/>
        <v>0.3592260816575259</v>
      </c>
      <c r="E1564" s="208">
        <f t="shared" si="134"/>
        <v>0.42</v>
      </c>
      <c r="F1564" s="207">
        <v>3242.19</v>
      </c>
      <c r="G1564" s="207">
        <v>4715.92</v>
      </c>
      <c r="H1564" s="207">
        <v>5305.41</v>
      </c>
      <c r="I1564" s="214">
        <v>48976</v>
      </c>
      <c r="J1564" s="211">
        <f t="shared" si="130"/>
        <v>0.29845216331505181</v>
      </c>
      <c r="K1564" s="212">
        <f t="shared" si="131"/>
        <v>0.42</v>
      </c>
      <c r="L1564" s="214">
        <v>1652.91</v>
      </c>
      <c r="M1564" s="213">
        <v>3918.08</v>
      </c>
      <c r="N1564" s="213">
        <v>4407.84</v>
      </c>
      <c r="O1564" s="242">
        <f t="shared" si="132"/>
        <v>0.480900000000056</v>
      </c>
      <c r="P1564" s="242"/>
      <c r="Q1564" s="179"/>
      <c r="R1564" s="179"/>
      <c r="S1564" s="179"/>
      <c r="T1564" s="179"/>
      <c r="U1564" s="179"/>
      <c r="V1564" s="179"/>
      <c r="W1564" s="179"/>
      <c r="X1564" s="179"/>
      <c r="Y1564" s="179"/>
      <c r="Z1564" s="179"/>
      <c r="AA1564" s="222"/>
      <c r="AB1564" s="222"/>
      <c r="AC1564" s="222"/>
      <c r="AD1564" s="179"/>
      <c r="AE1564" s="179"/>
      <c r="AF1564" s="179"/>
      <c r="AG1564" s="179"/>
      <c r="AH1564" s="179"/>
      <c r="AI1564" s="179"/>
      <c r="AJ1564" s="179"/>
    </row>
    <row r="1565" spans="2:36" x14ac:dyDescent="0.3">
      <c r="B1565" s="224">
        <v>164200</v>
      </c>
      <c r="C1565" s="209">
        <v>58991</v>
      </c>
      <c r="D1565" s="206">
        <f t="shared" si="133"/>
        <v>0.35926309378806331</v>
      </c>
      <c r="E1565" s="208">
        <f t="shared" si="134"/>
        <v>0.42</v>
      </c>
      <c r="F1565" s="207">
        <v>3244.5</v>
      </c>
      <c r="G1565" s="207">
        <v>4719.28</v>
      </c>
      <c r="H1565" s="207">
        <v>5309.19</v>
      </c>
      <c r="I1565" s="214">
        <v>49018</v>
      </c>
      <c r="J1565" s="211">
        <f t="shared" si="130"/>
        <v>0.2985261875761267</v>
      </c>
      <c r="K1565" s="212">
        <f t="shared" si="131"/>
        <v>0.42</v>
      </c>
      <c r="L1565" s="214">
        <v>1657.91</v>
      </c>
      <c r="M1565" s="213">
        <v>3921.44</v>
      </c>
      <c r="N1565" s="213">
        <v>4411.62</v>
      </c>
      <c r="O1565" s="242">
        <f t="shared" si="132"/>
        <v>0.48090000000001965</v>
      </c>
      <c r="P1565" s="242"/>
      <c r="Q1565" s="179"/>
      <c r="R1565" s="179"/>
      <c r="S1565" s="179"/>
      <c r="T1565" s="179"/>
      <c r="U1565" s="179"/>
      <c r="V1565" s="179"/>
      <c r="W1565" s="179"/>
      <c r="X1565" s="179"/>
      <c r="Y1565" s="179"/>
      <c r="Z1565" s="179"/>
      <c r="AA1565" s="222"/>
      <c r="AB1565" s="222"/>
      <c r="AC1565" s="222"/>
      <c r="AD1565" s="179"/>
      <c r="AE1565" s="179"/>
      <c r="AF1565" s="179"/>
      <c r="AG1565" s="179"/>
      <c r="AH1565" s="179"/>
      <c r="AI1565" s="179"/>
      <c r="AJ1565" s="179"/>
    </row>
    <row r="1566" spans="2:36" x14ac:dyDescent="0.3">
      <c r="B1566" s="224">
        <v>164300</v>
      </c>
      <c r="C1566" s="209">
        <v>59033</v>
      </c>
      <c r="D1566" s="206">
        <f t="shared" si="133"/>
        <v>0.35930006086427269</v>
      </c>
      <c r="E1566" s="208">
        <f t="shared" si="134"/>
        <v>0.42</v>
      </c>
      <c r="F1566" s="207">
        <v>3246.81</v>
      </c>
      <c r="G1566" s="207">
        <v>4722.6400000000003</v>
      </c>
      <c r="H1566" s="207">
        <v>5312.97</v>
      </c>
      <c r="I1566" s="214">
        <v>49060</v>
      </c>
      <c r="J1566" s="211">
        <f t="shared" si="130"/>
        <v>0.29860012172854533</v>
      </c>
      <c r="K1566" s="212">
        <f t="shared" si="131"/>
        <v>0.42</v>
      </c>
      <c r="L1566" s="214">
        <v>1662.91</v>
      </c>
      <c r="M1566" s="213">
        <v>3924.8</v>
      </c>
      <c r="N1566" s="213">
        <v>4415.3999999999996</v>
      </c>
      <c r="O1566" s="242">
        <f t="shared" si="132"/>
        <v>0.48089999999999233</v>
      </c>
      <c r="P1566" s="242"/>
      <c r="Q1566" s="179"/>
      <c r="R1566" s="179"/>
      <c r="S1566" s="179"/>
      <c r="T1566" s="179"/>
      <c r="U1566" s="179"/>
      <c r="V1566" s="179"/>
      <c r="W1566" s="179"/>
      <c r="X1566" s="179"/>
      <c r="Y1566" s="179"/>
      <c r="Z1566" s="179"/>
      <c r="AA1566" s="222"/>
      <c r="AB1566" s="222"/>
      <c r="AC1566" s="222"/>
      <c r="AD1566" s="179"/>
      <c r="AE1566" s="179"/>
      <c r="AF1566" s="179"/>
      <c r="AG1566" s="179"/>
      <c r="AH1566" s="179"/>
      <c r="AI1566" s="179"/>
      <c r="AJ1566" s="179"/>
    </row>
    <row r="1567" spans="2:36" x14ac:dyDescent="0.3">
      <c r="B1567" s="224">
        <v>164400</v>
      </c>
      <c r="C1567" s="209">
        <v>59075</v>
      </c>
      <c r="D1567" s="206">
        <f t="shared" si="133"/>
        <v>0.35933698296836986</v>
      </c>
      <c r="E1567" s="208">
        <f t="shared" si="134"/>
        <v>0.42</v>
      </c>
      <c r="F1567" s="207">
        <v>3249.12</v>
      </c>
      <c r="G1567" s="207">
        <v>4726</v>
      </c>
      <c r="H1567" s="207">
        <v>5316.75</v>
      </c>
      <c r="I1567" s="214">
        <v>49102</v>
      </c>
      <c r="J1567" s="211">
        <f t="shared" si="130"/>
        <v>0.29867396593673967</v>
      </c>
      <c r="K1567" s="212">
        <f t="shared" si="131"/>
        <v>0.42</v>
      </c>
      <c r="L1567" s="214">
        <v>1667.9</v>
      </c>
      <c r="M1567" s="213">
        <v>3928.16</v>
      </c>
      <c r="N1567" s="213">
        <v>4419.18</v>
      </c>
      <c r="O1567" s="242">
        <f t="shared" si="132"/>
        <v>0.48089999999995597</v>
      </c>
      <c r="P1567" s="242"/>
      <c r="Q1567" s="179"/>
      <c r="R1567" s="179"/>
      <c r="S1567" s="179"/>
      <c r="T1567" s="179"/>
      <c r="U1567" s="179"/>
      <c r="V1567" s="179"/>
      <c r="W1567" s="179"/>
      <c r="X1567" s="179"/>
      <c r="Y1567" s="179"/>
      <c r="Z1567" s="179"/>
      <c r="AA1567" s="222"/>
      <c r="AB1567" s="222"/>
      <c r="AC1567" s="222"/>
      <c r="AD1567" s="179"/>
      <c r="AE1567" s="179"/>
      <c r="AF1567" s="179"/>
      <c r="AG1567" s="179"/>
      <c r="AH1567" s="179"/>
      <c r="AI1567" s="179"/>
      <c r="AJ1567" s="179"/>
    </row>
    <row r="1568" spans="2:36" x14ac:dyDescent="0.3">
      <c r="B1568" s="224">
        <v>164500</v>
      </c>
      <c r="C1568" s="209">
        <v>59117</v>
      </c>
      <c r="D1568" s="206">
        <f t="shared" si="133"/>
        <v>0.35937386018237083</v>
      </c>
      <c r="E1568" s="208">
        <f t="shared" si="134"/>
        <v>0.42</v>
      </c>
      <c r="F1568" s="207">
        <v>3251.43</v>
      </c>
      <c r="G1568" s="207">
        <v>4729.3599999999997</v>
      </c>
      <c r="H1568" s="207">
        <v>5320.53</v>
      </c>
      <c r="I1568" s="214">
        <v>49144</v>
      </c>
      <c r="J1568" s="211">
        <f t="shared" si="130"/>
        <v>0.29874772036474162</v>
      </c>
      <c r="K1568" s="212">
        <f t="shared" si="131"/>
        <v>0.42</v>
      </c>
      <c r="L1568" s="214">
        <v>1672.9</v>
      </c>
      <c r="M1568" s="213">
        <v>3931.52</v>
      </c>
      <c r="N1568" s="213">
        <v>4422.96</v>
      </c>
      <c r="O1568" s="242">
        <f t="shared" si="132"/>
        <v>0.48090000000006511</v>
      </c>
      <c r="P1568" s="242"/>
      <c r="Q1568" s="179"/>
      <c r="R1568" s="179"/>
      <c r="S1568" s="179"/>
      <c r="T1568" s="179"/>
      <c r="U1568" s="179"/>
      <c r="V1568" s="179"/>
      <c r="W1568" s="179"/>
      <c r="X1568" s="179"/>
      <c r="Y1568" s="179"/>
      <c r="Z1568" s="179"/>
      <c r="AA1568" s="222"/>
      <c r="AB1568" s="222"/>
      <c r="AC1568" s="222"/>
      <c r="AD1568" s="179"/>
      <c r="AE1568" s="179"/>
      <c r="AF1568" s="179"/>
      <c r="AG1568" s="179"/>
      <c r="AH1568" s="179"/>
      <c r="AI1568" s="179"/>
      <c r="AJ1568" s="179"/>
    </row>
    <row r="1569" spans="2:36" x14ac:dyDescent="0.3">
      <c r="B1569" s="224">
        <v>164600</v>
      </c>
      <c r="C1569" s="209">
        <v>59159</v>
      </c>
      <c r="D1569" s="206">
        <f t="shared" si="133"/>
        <v>0.35941069258809233</v>
      </c>
      <c r="E1569" s="208">
        <f t="shared" si="134"/>
        <v>0.42</v>
      </c>
      <c r="F1569" s="207">
        <v>3253.74</v>
      </c>
      <c r="G1569" s="207">
        <v>4732.72</v>
      </c>
      <c r="H1569" s="207">
        <v>5324.31</v>
      </c>
      <c r="I1569" s="214">
        <v>49186</v>
      </c>
      <c r="J1569" s="211">
        <f t="shared" si="130"/>
        <v>0.29882138517618467</v>
      </c>
      <c r="K1569" s="212">
        <f t="shared" si="131"/>
        <v>0.42</v>
      </c>
      <c r="L1569" s="214">
        <v>1677.9</v>
      </c>
      <c r="M1569" s="213">
        <v>3934.88</v>
      </c>
      <c r="N1569" s="213">
        <v>4426.74</v>
      </c>
      <c r="O1569" s="242">
        <f t="shared" si="132"/>
        <v>0.48090000000002875</v>
      </c>
      <c r="P1569" s="242"/>
      <c r="Q1569" s="179"/>
      <c r="R1569" s="179"/>
      <c r="S1569" s="179"/>
      <c r="T1569" s="179"/>
      <c r="U1569" s="179"/>
      <c r="V1569" s="179"/>
      <c r="W1569" s="179"/>
      <c r="X1569" s="179"/>
      <c r="Y1569" s="179"/>
      <c r="Z1569" s="179"/>
      <c r="AA1569" s="222"/>
      <c r="AB1569" s="222"/>
      <c r="AC1569" s="222"/>
      <c r="AD1569" s="179"/>
      <c r="AE1569" s="179"/>
      <c r="AF1569" s="179"/>
      <c r="AG1569" s="179"/>
      <c r="AH1569" s="179"/>
      <c r="AI1569" s="179"/>
      <c r="AJ1569" s="179"/>
    </row>
    <row r="1570" spans="2:36" x14ac:dyDescent="0.3">
      <c r="B1570" s="224">
        <v>164700</v>
      </c>
      <c r="C1570" s="209">
        <v>59201</v>
      </c>
      <c r="D1570" s="206">
        <f t="shared" si="133"/>
        <v>0.3594474802671524</v>
      </c>
      <c r="E1570" s="208">
        <f t="shared" si="134"/>
        <v>0.42</v>
      </c>
      <c r="F1570" s="207">
        <v>3256.05</v>
      </c>
      <c r="G1570" s="207">
        <v>4736.08</v>
      </c>
      <c r="H1570" s="207">
        <v>5328.09</v>
      </c>
      <c r="I1570" s="214">
        <v>49228</v>
      </c>
      <c r="J1570" s="211">
        <f t="shared" si="130"/>
        <v>0.29889496053430481</v>
      </c>
      <c r="K1570" s="212">
        <f t="shared" si="131"/>
        <v>0.42</v>
      </c>
      <c r="L1570" s="214">
        <v>1682.9</v>
      </c>
      <c r="M1570" s="213">
        <v>3938.24</v>
      </c>
      <c r="N1570" s="213">
        <v>4430.5200000000004</v>
      </c>
      <c r="O1570" s="242">
        <f t="shared" si="132"/>
        <v>0.48089999999999233</v>
      </c>
      <c r="P1570" s="242"/>
      <c r="Q1570" s="179"/>
      <c r="R1570" s="179"/>
      <c r="S1570" s="179"/>
      <c r="T1570" s="179"/>
      <c r="U1570" s="179"/>
      <c r="V1570" s="179"/>
      <c r="W1570" s="179"/>
      <c r="X1570" s="179"/>
      <c r="Y1570" s="179"/>
      <c r="Z1570" s="179"/>
      <c r="AA1570" s="222"/>
      <c r="AB1570" s="222"/>
      <c r="AC1570" s="222"/>
      <c r="AD1570" s="179"/>
      <c r="AE1570" s="179"/>
      <c r="AF1570" s="179"/>
      <c r="AG1570" s="179"/>
      <c r="AH1570" s="179"/>
      <c r="AI1570" s="179"/>
      <c r="AJ1570" s="179"/>
    </row>
    <row r="1571" spans="2:36" x14ac:dyDescent="0.3">
      <c r="B1571" s="224">
        <v>164800</v>
      </c>
      <c r="C1571" s="209">
        <v>59243</v>
      </c>
      <c r="D1571" s="206">
        <f t="shared" si="133"/>
        <v>0.35948422330097085</v>
      </c>
      <c r="E1571" s="208">
        <f t="shared" si="134"/>
        <v>0.42</v>
      </c>
      <c r="F1571" s="207">
        <v>3258.36</v>
      </c>
      <c r="G1571" s="207">
        <v>4739.4399999999996</v>
      </c>
      <c r="H1571" s="207">
        <v>5331.87</v>
      </c>
      <c r="I1571" s="214">
        <v>49270</v>
      </c>
      <c r="J1571" s="211">
        <f t="shared" si="130"/>
        <v>0.29896844660194177</v>
      </c>
      <c r="K1571" s="212">
        <f t="shared" si="131"/>
        <v>0.42</v>
      </c>
      <c r="L1571" s="214">
        <v>1687.9</v>
      </c>
      <c r="M1571" s="213">
        <v>3941.6</v>
      </c>
      <c r="N1571" s="213">
        <v>4434.3</v>
      </c>
      <c r="O1571" s="242">
        <f t="shared" si="132"/>
        <v>0.48089999999995597</v>
      </c>
      <c r="P1571" s="242"/>
      <c r="Q1571" s="179"/>
      <c r="R1571" s="179"/>
      <c r="S1571" s="179"/>
      <c r="T1571" s="179"/>
      <c r="U1571" s="179"/>
      <c r="V1571" s="179"/>
      <c r="W1571" s="179"/>
      <c r="X1571" s="179"/>
      <c r="Y1571" s="179"/>
      <c r="Z1571" s="179"/>
      <c r="AA1571" s="222"/>
      <c r="AB1571" s="222"/>
      <c r="AC1571" s="222"/>
      <c r="AD1571" s="179"/>
      <c r="AE1571" s="179"/>
      <c r="AF1571" s="179"/>
      <c r="AG1571" s="179"/>
      <c r="AH1571" s="179"/>
      <c r="AI1571" s="179"/>
      <c r="AJ1571" s="179"/>
    </row>
    <row r="1572" spans="2:36" x14ac:dyDescent="0.3">
      <c r="B1572" s="224">
        <v>164900</v>
      </c>
      <c r="C1572" s="209">
        <v>59285</v>
      </c>
      <c r="D1572" s="206">
        <f t="shared" si="133"/>
        <v>0.35952092177077016</v>
      </c>
      <c r="E1572" s="208">
        <f t="shared" si="134"/>
        <v>0.42</v>
      </c>
      <c r="F1572" s="207">
        <v>3260.67</v>
      </c>
      <c r="G1572" s="207">
        <v>4742.8</v>
      </c>
      <c r="H1572" s="207">
        <v>5335.65</v>
      </c>
      <c r="I1572" s="214">
        <v>49312</v>
      </c>
      <c r="J1572" s="211">
        <f t="shared" si="130"/>
        <v>0.29904184354154034</v>
      </c>
      <c r="K1572" s="212">
        <f t="shared" si="131"/>
        <v>0.42</v>
      </c>
      <c r="L1572" s="214">
        <v>1692.89</v>
      </c>
      <c r="M1572" s="213">
        <v>3944.96</v>
      </c>
      <c r="N1572" s="213">
        <v>4438.08</v>
      </c>
      <c r="O1572" s="242">
        <f t="shared" si="132"/>
        <v>0.48089999999991961</v>
      </c>
      <c r="P1572" s="242"/>
      <c r="Q1572" s="179"/>
      <c r="R1572" s="179"/>
      <c r="S1572" s="179"/>
      <c r="T1572" s="179"/>
      <c r="U1572" s="179"/>
      <c r="V1572" s="179"/>
      <c r="W1572" s="179"/>
      <c r="X1572" s="179"/>
      <c r="Y1572" s="179"/>
      <c r="Z1572" s="179"/>
      <c r="AA1572" s="222"/>
      <c r="AB1572" s="222"/>
      <c r="AC1572" s="222"/>
      <c r="AD1572" s="179"/>
      <c r="AE1572" s="179"/>
      <c r="AF1572" s="179"/>
      <c r="AG1572" s="179"/>
      <c r="AH1572" s="179"/>
      <c r="AI1572" s="179"/>
      <c r="AJ1572" s="179"/>
    </row>
    <row r="1573" spans="2:36" x14ac:dyDescent="0.3">
      <c r="B1573" s="224">
        <v>165000</v>
      </c>
      <c r="C1573" s="209">
        <v>59327</v>
      </c>
      <c r="D1573" s="206">
        <f t="shared" si="133"/>
        <v>0.35955757575757574</v>
      </c>
      <c r="E1573" s="208">
        <f t="shared" si="134"/>
        <v>0.42</v>
      </c>
      <c r="F1573" s="207">
        <v>3262.98</v>
      </c>
      <c r="G1573" s="207">
        <v>4746.16</v>
      </c>
      <c r="H1573" s="207">
        <v>5339.43</v>
      </c>
      <c r="I1573" s="214">
        <v>49354</v>
      </c>
      <c r="J1573" s="211">
        <f t="shared" si="130"/>
        <v>0.2991151515151515</v>
      </c>
      <c r="K1573" s="212">
        <f t="shared" si="131"/>
        <v>0.42</v>
      </c>
      <c r="L1573" s="214">
        <v>1697.89</v>
      </c>
      <c r="M1573" s="213">
        <v>3948.32</v>
      </c>
      <c r="N1573" s="213">
        <v>4441.8599999999997</v>
      </c>
      <c r="O1573" s="242">
        <f t="shared" si="132"/>
        <v>0.48090000000003785</v>
      </c>
      <c r="P1573" s="242"/>
      <c r="Q1573" s="179"/>
      <c r="R1573" s="179"/>
      <c r="S1573" s="179"/>
      <c r="T1573" s="179"/>
      <c r="U1573" s="179"/>
      <c r="V1573" s="179"/>
      <c r="W1573" s="179"/>
      <c r="X1573" s="179"/>
      <c r="Y1573" s="179"/>
      <c r="Z1573" s="179"/>
      <c r="AA1573" s="222"/>
      <c r="AB1573" s="222"/>
      <c r="AC1573" s="222"/>
      <c r="AD1573" s="179"/>
      <c r="AE1573" s="179"/>
      <c r="AF1573" s="179"/>
      <c r="AG1573" s="179"/>
      <c r="AH1573" s="179"/>
      <c r="AI1573" s="179"/>
      <c r="AJ1573" s="179"/>
    </row>
    <row r="1574" spans="2:36" x14ac:dyDescent="0.3">
      <c r="B1574" s="224">
        <v>165100</v>
      </c>
      <c r="C1574" s="209">
        <v>59369</v>
      </c>
      <c r="D1574" s="206">
        <f t="shared" si="133"/>
        <v>0.35959418534221682</v>
      </c>
      <c r="E1574" s="208">
        <f t="shared" si="134"/>
        <v>0.42</v>
      </c>
      <c r="F1574" s="207">
        <v>3265.29</v>
      </c>
      <c r="G1574" s="207">
        <v>4749.5200000000004</v>
      </c>
      <c r="H1574" s="207">
        <v>5343.21</v>
      </c>
      <c r="I1574" s="214">
        <v>49396</v>
      </c>
      <c r="J1574" s="211">
        <f t="shared" si="130"/>
        <v>0.29918837068443366</v>
      </c>
      <c r="K1574" s="212">
        <f t="shared" si="131"/>
        <v>0.42</v>
      </c>
      <c r="L1574" s="214">
        <v>1702.89</v>
      </c>
      <c r="M1574" s="213">
        <v>3951.68</v>
      </c>
      <c r="N1574" s="213">
        <v>4445.6400000000003</v>
      </c>
      <c r="O1574" s="242">
        <f t="shared" si="132"/>
        <v>0.48090000000000144</v>
      </c>
      <c r="P1574" s="242"/>
      <c r="Q1574" s="179"/>
      <c r="R1574" s="179"/>
      <c r="S1574" s="179"/>
      <c r="T1574" s="179"/>
      <c r="U1574" s="179"/>
      <c r="V1574" s="179"/>
      <c r="W1574" s="179"/>
      <c r="X1574" s="179"/>
      <c r="Y1574" s="179"/>
      <c r="Z1574" s="179"/>
      <c r="AA1574" s="222"/>
      <c r="AB1574" s="222"/>
      <c r="AC1574" s="222"/>
      <c r="AD1574" s="179"/>
      <c r="AE1574" s="179"/>
      <c r="AF1574" s="179"/>
      <c r="AG1574" s="179"/>
      <c r="AH1574" s="179"/>
      <c r="AI1574" s="179"/>
      <c r="AJ1574" s="179"/>
    </row>
    <row r="1575" spans="2:36" x14ac:dyDescent="0.3">
      <c r="B1575" s="224">
        <v>165200</v>
      </c>
      <c r="C1575" s="209">
        <v>59411</v>
      </c>
      <c r="D1575" s="206">
        <f t="shared" si="133"/>
        <v>0.3596307506053269</v>
      </c>
      <c r="E1575" s="208">
        <f t="shared" si="134"/>
        <v>0.42</v>
      </c>
      <c r="F1575" s="207">
        <v>3267.6</v>
      </c>
      <c r="G1575" s="207">
        <v>4752.88</v>
      </c>
      <c r="H1575" s="207">
        <v>5346.99</v>
      </c>
      <c r="I1575" s="214">
        <v>49438</v>
      </c>
      <c r="J1575" s="211">
        <f t="shared" si="130"/>
        <v>0.29926150121065376</v>
      </c>
      <c r="K1575" s="212">
        <f t="shared" si="131"/>
        <v>0.42</v>
      </c>
      <c r="L1575" s="214">
        <v>1707.89</v>
      </c>
      <c r="M1575" s="213">
        <v>3955.04</v>
      </c>
      <c r="N1575" s="213">
        <v>4449.42</v>
      </c>
      <c r="O1575" s="242">
        <f t="shared" si="132"/>
        <v>0.48089999999996508</v>
      </c>
      <c r="P1575" s="242"/>
      <c r="Q1575" s="179"/>
      <c r="R1575" s="179"/>
      <c r="S1575" s="179"/>
      <c r="T1575" s="179"/>
      <c r="U1575" s="179"/>
      <c r="V1575" s="179"/>
      <c r="W1575" s="179"/>
      <c r="X1575" s="179"/>
      <c r="Y1575" s="179"/>
      <c r="Z1575" s="179"/>
      <c r="AA1575" s="222"/>
      <c r="AB1575" s="222"/>
      <c r="AC1575" s="222"/>
      <c r="AD1575" s="179"/>
      <c r="AE1575" s="179"/>
      <c r="AF1575" s="179"/>
      <c r="AG1575" s="179"/>
      <c r="AH1575" s="179"/>
      <c r="AI1575" s="179"/>
      <c r="AJ1575" s="179"/>
    </row>
    <row r="1576" spans="2:36" x14ac:dyDescent="0.3">
      <c r="B1576" s="224">
        <v>165300</v>
      </c>
      <c r="C1576" s="209">
        <v>59453</v>
      </c>
      <c r="D1576" s="206">
        <f t="shared" si="133"/>
        <v>0.35966727162734424</v>
      </c>
      <c r="E1576" s="208">
        <f t="shared" si="134"/>
        <v>0.42</v>
      </c>
      <c r="F1576" s="207">
        <v>3269.91</v>
      </c>
      <c r="G1576" s="207">
        <v>4756.24</v>
      </c>
      <c r="H1576" s="207">
        <v>5350.77</v>
      </c>
      <c r="I1576" s="214">
        <v>49480</v>
      </c>
      <c r="J1576" s="211">
        <f t="shared" si="130"/>
        <v>0.29933454325468845</v>
      </c>
      <c r="K1576" s="212">
        <f t="shared" si="131"/>
        <v>0.42</v>
      </c>
      <c r="L1576" s="214">
        <v>1712.89</v>
      </c>
      <c r="M1576" s="213">
        <v>3958.4</v>
      </c>
      <c r="N1576" s="213">
        <v>4453.2</v>
      </c>
      <c r="O1576" s="242">
        <f t="shared" si="132"/>
        <v>0.48090000000007421</v>
      </c>
      <c r="P1576" s="242"/>
      <c r="Q1576" s="179"/>
      <c r="R1576" s="179"/>
      <c r="S1576" s="179"/>
      <c r="T1576" s="179"/>
      <c r="U1576" s="179"/>
      <c r="V1576" s="179"/>
      <c r="W1576" s="179"/>
      <c r="X1576" s="179"/>
      <c r="Y1576" s="179"/>
      <c r="Z1576" s="179"/>
      <c r="AA1576" s="222"/>
      <c r="AB1576" s="222"/>
      <c r="AC1576" s="222"/>
      <c r="AD1576" s="179"/>
      <c r="AE1576" s="179"/>
      <c r="AF1576" s="179"/>
      <c r="AG1576" s="179"/>
      <c r="AH1576" s="179"/>
      <c r="AI1576" s="179"/>
      <c r="AJ1576" s="179"/>
    </row>
    <row r="1577" spans="2:36" x14ac:dyDescent="0.3">
      <c r="B1577" s="224">
        <v>165400</v>
      </c>
      <c r="C1577" s="209">
        <v>59495</v>
      </c>
      <c r="D1577" s="206">
        <f t="shared" si="133"/>
        <v>0.35970374848851272</v>
      </c>
      <c r="E1577" s="208">
        <f t="shared" si="134"/>
        <v>0.42</v>
      </c>
      <c r="F1577" s="207">
        <v>3272.22</v>
      </c>
      <c r="G1577" s="207">
        <v>4759.6000000000004</v>
      </c>
      <c r="H1577" s="207">
        <v>5354.55</v>
      </c>
      <c r="I1577" s="214">
        <v>49522</v>
      </c>
      <c r="J1577" s="211">
        <f t="shared" si="130"/>
        <v>0.2994074969770254</v>
      </c>
      <c r="K1577" s="212">
        <f t="shared" si="131"/>
        <v>0.42</v>
      </c>
      <c r="L1577" s="214">
        <v>1717.88</v>
      </c>
      <c r="M1577" s="213">
        <v>3961.76</v>
      </c>
      <c r="N1577" s="213">
        <v>4456.9799999999996</v>
      </c>
      <c r="O1577" s="242">
        <f t="shared" si="132"/>
        <v>0.48090000000003785</v>
      </c>
      <c r="P1577" s="242"/>
      <c r="Q1577" s="179"/>
      <c r="R1577" s="179"/>
      <c r="S1577" s="179"/>
      <c r="T1577" s="179"/>
      <c r="U1577" s="179"/>
      <c r="V1577" s="179"/>
      <c r="W1577" s="179"/>
      <c r="X1577" s="179"/>
      <c r="Y1577" s="179"/>
      <c r="Z1577" s="179"/>
      <c r="AA1577" s="222"/>
      <c r="AB1577" s="222"/>
      <c r="AC1577" s="222"/>
      <c r="AD1577" s="179"/>
      <c r="AE1577" s="179"/>
      <c r="AF1577" s="179"/>
      <c r="AG1577" s="179"/>
      <c r="AH1577" s="179"/>
      <c r="AI1577" s="179"/>
      <c r="AJ1577" s="179"/>
    </row>
    <row r="1578" spans="2:36" x14ac:dyDescent="0.3">
      <c r="B1578" s="224">
        <v>165500</v>
      </c>
      <c r="C1578" s="209">
        <v>59537</v>
      </c>
      <c r="D1578" s="206">
        <f t="shared" si="133"/>
        <v>0.35974018126888219</v>
      </c>
      <c r="E1578" s="208">
        <f t="shared" si="134"/>
        <v>0.42</v>
      </c>
      <c r="F1578" s="207">
        <v>3274.53</v>
      </c>
      <c r="G1578" s="207">
        <v>4762.96</v>
      </c>
      <c r="H1578" s="207">
        <v>5358.33</v>
      </c>
      <c r="I1578" s="214">
        <v>49564</v>
      </c>
      <c r="J1578" s="211">
        <f t="shared" si="130"/>
        <v>0.29948036253776433</v>
      </c>
      <c r="K1578" s="212">
        <f t="shared" si="131"/>
        <v>0.42</v>
      </c>
      <c r="L1578" s="214">
        <v>1722.88</v>
      </c>
      <c r="M1578" s="213">
        <v>3965.12</v>
      </c>
      <c r="N1578" s="213">
        <v>4460.76</v>
      </c>
      <c r="O1578" s="242">
        <f t="shared" si="132"/>
        <v>0.48090000000001054</v>
      </c>
      <c r="P1578" s="242"/>
      <c r="Q1578" s="179"/>
      <c r="R1578" s="179"/>
      <c r="S1578" s="179"/>
      <c r="T1578" s="179"/>
      <c r="U1578" s="179"/>
      <c r="V1578" s="179"/>
      <c r="W1578" s="179"/>
      <c r="X1578" s="179"/>
      <c r="Y1578" s="179"/>
      <c r="Z1578" s="179"/>
      <c r="AA1578" s="222"/>
      <c r="AB1578" s="222"/>
      <c r="AC1578" s="222"/>
      <c r="AD1578" s="179"/>
      <c r="AE1578" s="179"/>
      <c r="AF1578" s="179"/>
      <c r="AG1578" s="179"/>
      <c r="AH1578" s="179"/>
      <c r="AI1578" s="179"/>
      <c r="AJ1578" s="179"/>
    </row>
    <row r="1579" spans="2:36" x14ac:dyDescent="0.3">
      <c r="B1579" s="224">
        <v>165600</v>
      </c>
      <c r="C1579" s="209">
        <v>59579</v>
      </c>
      <c r="D1579" s="206">
        <f t="shared" si="133"/>
        <v>0.35977657004830915</v>
      </c>
      <c r="E1579" s="208">
        <f t="shared" si="134"/>
        <v>0.42</v>
      </c>
      <c r="F1579" s="207">
        <v>3276.84</v>
      </c>
      <c r="G1579" s="207">
        <v>4766.32</v>
      </c>
      <c r="H1579" s="207">
        <v>5362.11</v>
      </c>
      <c r="I1579" s="214">
        <v>49606</v>
      </c>
      <c r="J1579" s="211">
        <f t="shared" si="130"/>
        <v>0.29955314009661838</v>
      </c>
      <c r="K1579" s="212">
        <f t="shared" si="131"/>
        <v>0.42</v>
      </c>
      <c r="L1579" s="214">
        <v>1727.88</v>
      </c>
      <c r="M1579" s="213">
        <v>3968.48</v>
      </c>
      <c r="N1579" s="213">
        <v>4464.54</v>
      </c>
      <c r="O1579" s="242">
        <f t="shared" si="132"/>
        <v>0.48089999999996508</v>
      </c>
      <c r="P1579" s="242"/>
      <c r="Q1579" s="179"/>
      <c r="R1579" s="179"/>
      <c r="S1579" s="179"/>
      <c r="T1579" s="179"/>
      <c r="U1579" s="179"/>
      <c r="V1579" s="179"/>
      <c r="W1579" s="179"/>
      <c r="X1579" s="179"/>
      <c r="Y1579" s="179"/>
      <c r="Z1579" s="179"/>
      <c r="AA1579" s="222"/>
      <c r="AB1579" s="222"/>
      <c r="AC1579" s="222"/>
      <c r="AD1579" s="179"/>
      <c r="AE1579" s="179"/>
      <c r="AF1579" s="179"/>
      <c r="AG1579" s="179"/>
      <c r="AH1579" s="179"/>
      <c r="AI1579" s="179"/>
      <c r="AJ1579" s="179"/>
    </row>
    <row r="1580" spans="2:36" x14ac:dyDescent="0.3">
      <c r="B1580" s="224">
        <v>165700</v>
      </c>
      <c r="C1580" s="209">
        <v>59621</v>
      </c>
      <c r="D1580" s="206">
        <f t="shared" si="133"/>
        <v>0.35981291490645745</v>
      </c>
      <c r="E1580" s="208">
        <f t="shared" si="134"/>
        <v>0.42</v>
      </c>
      <c r="F1580" s="207">
        <v>3279.15</v>
      </c>
      <c r="G1580" s="207">
        <v>4769.68</v>
      </c>
      <c r="H1580" s="207">
        <v>5365.89</v>
      </c>
      <c r="I1580" s="214">
        <v>49648</v>
      </c>
      <c r="J1580" s="211">
        <f t="shared" si="130"/>
        <v>0.29962582981291491</v>
      </c>
      <c r="K1580" s="212">
        <f t="shared" si="131"/>
        <v>0.42</v>
      </c>
      <c r="L1580" s="214">
        <v>1732.88</v>
      </c>
      <c r="M1580" s="213">
        <v>3971.84</v>
      </c>
      <c r="N1580" s="213">
        <v>4468.32</v>
      </c>
      <c r="O1580" s="242">
        <f t="shared" si="132"/>
        <v>0.48090000000008332</v>
      </c>
      <c r="P1580" s="242"/>
      <c r="Q1580" s="179"/>
      <c r="R1580" s="179"/>
      <c r="S1580" s="179"/>
      <c r="T1580" s="179"/>
      <c r="U1580" s="179"/>
      <c r="V1580" s="179"/>
      <c r="W1580" s="179"/>
      <c r="X1580" s="179"/>
      <c r="Y1580" s="179"/>
      <c r="Z1580" s="179"/>
      <c r="AA1580" s="222"/>
      <c r="AB1580" s="222"/>
      <c r="AC1580" s="222"/>
      <c r="AD1580" s="179"/>
      <c r="AE1580" s="179"/>
      <c r="AF1580" s="179"/>
      <c r="AG1580" s="179"/>
      <c r="AH1580" s="179"/>
      <c r="AI1580" s="179"/>
      <c r="AJ1580" s="179"/>
    </row>
    <row r="1581" spans="2:36" x14ac:dyDescent="0.3">
      <c r="B1581" s="224">
        <v>165800</v>
      </c>
      <c r="C1581" s="209">
        <v>59663</v>
      </c>
      <c r="D1581" s="206">
        <f t="shared" si="133"/>
        <v>0.35984921592279856</v>
      </c>
      <c r="E1581" s="208">
        <f t="shared" si="134"/>
        <v>0.42</v>
      </c>
      <c r="F1581" s="207">
        <v>3281.46</v>
      </c>
      <c r="G1581" s="207">
        <v>4773.04</v>
      </c>
      <c r="H1581" s="207">
        <v>5369.67</v>
      </c>
      <c r="I1581" s="214">
        <v>49690</v>
      </c>
      <c r="J1581" s="211">
        <f t="shared" si="130"/>
        <v>0.29969843184559708</v>
      </c>
      <c r="K1581" s="212">
        <f t="shared" si="131"/>
        <v>0.42</v>
      </c>
      <c r="L1581" s="214">
        <v>1737.88</v>
      </c>
      <c r="M1581" s="213">
        <v>3975.2</v>
      </c>
      <c r="N1581" s="213">
        <v>4472.1000000000004</v>
      </c>
      <c r="O1581" s="242">
        <f t="shared" si="132"/>
        <v>0.48090000000004696</v>
      </c>
      <c r="P1581" s="242"/>
      <c r="Q1581" s="179"/>
      <c r="R1581" s="179"/>
      <c r="S1581" s="179"/>
      <c r="T1581" s="179"/>
      <c r="U1581" s="179"/>
      <c r="V1581" s="179"/>
      <c r="W1581" s="179"/>
      <c r="X1581" s="179"/>
      <c r="Y1581" s="179"/>
      <c r="Z1581" s="179"/>
      <c r="AA1581" s="222"/>
      <c r="AB1581" s="222"/>
      <c r="AC1581" s="222"/>
      <c r="AD1581" s="179"/>
      <c r="AE1581" s="179"/>
      <c r="AF1581" s="179"/>
      <c r="AG1581" s="179"/>
      <c r="AH1581" s="179"/>
      <c r="AI1581" s="179"/>
      <c r="AJ1581" s="179"/>
    </row>
    <row r="1582" spans="2:36" x14ac:dyDescent="0.3">
      <c r="B1582" s="224">
        <v>165900</v>
      </c>
      <c r="C1582" s="209">
        <v>59705</v>
      </c>
      <c r="D1582" s="206">
        <f t="shared" si="133"/>
        <v>0.3598854731766124</v>
      </c>
      <c r="E1582" s="208">
        <f t="shared" si="134"/>
        <v>0.42</v>
      </c>
      <c r="F1582" s="207">
        <v>3283.77</v>
      </c>
      <c r="G1582" s="207">
        <v>4776.3999999999996</v>
      </c>
      <c r="H1582" s="207">
        <v>5373.45</v>
      </c>
      <c r="I1582" s="214">
        <v>49732</v>
      </c>
      <c r="J1582" s="211">
        <f t="shared" si="130"/>
        <v>0.29977094635322482</v>
      </c>
      <c r="K1582" s="212">
        <f t="shared" si="131"/>
        <v>0.42</v>
      </c>
      <c r="L1582" s="214">
        <v>1742.87</v>
      </c>
      <c r="M1582" s="213">
        <v>3978.56</v>
      </c>
      <c r="N1582" s="213">
        <v>4475.88</v>
      </c>
      <c r="O1582" s="242">
        <f t="shared" si="132"/>
        <v>0.48090000000001054</v>
      </c>
      <c r="P1582" s="242"/>
      <c r="Q1582" s="179"/>
      <c r="R1582" s="179"/>
      <c r="S1582" s="179"/>
      <c r="T1582" s="179"/>
      <c r="U1582" s="179"/>
      <c r="V1582" s="179"/>
      <c r="W1582" s="179"/>
      <c r="X1582" s="179"/>
      <c r="Y1582" s="179"/>
      <c r="Z1582" s="179"/>
      <c r="AA1582" s="222"/>
      <c r="AB1582" s="222"/>
      <c r="AC1582" s="222"/>
      <c r="AD1582" s="179"/>
      <c r="AE1582" s="179"/>
      <c r="AF1582" s="179"/>
      <c r="AG1582" s="179"/>
      <c r="AH1582" s="179"/>
      <c r="AI1582" s="179"/>
      <c r="AJ1582" s="179"/>
    </row>
    <row r="1583" spans="2:36" x14ac:dyDescent="0.3">
      <c r="B1583" s="224">
        <v>166000</v>
      </c>
      <c r="C1583" s="209">
        <v>59747</v>
      </c>
      <c r="D1583" s="206">
        <f t="shared" si="133"/>
        <v>0.35992168674698793</v>
      </c>
      <c r="E1583" s="208">
        <f t="shared" si="134"/>
        <v>0.42</v>
      </c>
      <c r="F1583" s="207">
        <v>3286.08</v>
      </c>
      <c r="G1583" s="207">
        <v>4779.76</v>
      </c>
      <c r="H1583" s="207">
        <v>5377.23</v>
      </c>
      <c r="I1583" s="214">
        <v>49774</v>
      </c>
      <c r="J1583" s="211">
        <f t="shared" si="130"/>
        <v>0.29984337349397588</v>
      </c>
      <c r="K1583" s="212">
        <f t="shared" si="131"/>
        <v>0.42</v>
      </c>
      <c r="L1583" s="214">
        <v>1747.87</v>
      </c>
      <c r="M1583" s="213">
        <v>3981.92</v>
      </c>
      <c r="N1583" s="213">
        <v>4479.66</v>
      </c>
      <c r="O1583" s="242">
        <f t="shared" si="132"/>
        <v>0.48089999999997418</v>
      </c>
      <c r="P1583" s="242"/>
      <c r="Q1583" s="179"/>
      <c r="R1583" s="179"/>
      <c r="S1583" s="179"/>
      <c r="T1583" s="179"/>
      <c r="U1583" s="179"/>
      <c r="V1583" s="179"/>
      <c r="W1583" s="179"/>
      <c r="X1583" s="179"/>
      <c r="Y1583" s="179"/>
      <c r="Z1583" s="179"/>
      <c r="AA1583" s="222"/>
      <c r="AB1583" s="222"/>
      <c r="AC1583" s="222"/>
      <c r="AD1583" s="179"/>
      <c r="AE1583" s="179"/>
      <c r="AF1583" s="179"/>
      <c r="AG1583" s="179"/>
      <c r="AH1583" s="179"/>
      <c r="AI1583" s="179"/>
      <c r="AJ1583" s="179"/>
    </row>
    <row r="1584" spans="2:36" x14ac:dyDescent="0.3">
      <c r="B1584" s="224">
        <v>166100</v>
      </c>
      <c r="C1584" s="209">
        <v>59789</v>
      </c>
      <c r="D1584" s="206">
        <f t="shared" si="133"/>
        <v>0.3599578567128236</v>
      </c>
      <c r="E1584" s="208">
        <f t="shared" si="134"/>
        <v>0.42</v>
      </c>
      <c r="F1584" s="207">
        <v>3288.39</v>
      </c>
      <c r="G1584" s="207">
        <v>4783.12</v>
      </c>
      <c r="H1584" s="207">
        <v>5381.01</v>
      </c>
      <c r="I1584" s="214">
        <v>49816</v>
      </c>
      <c r="J1584" s="211">
        <f t="shared" si="130"/>
        <v>0.29991571342564721</v>
      </c>
      <c r="K1584" s="212">
        <f t="shared" si="131"/>
        <v>0.42</v>
      </c>
      <c r="L1584" s="214">
        <v>1752.87</v>
      </c>
      <c r="M1584" s="213">
        <v>3985.28</v>
      </c>
      <c r="N1584" s="213">
        <v>4483.4399999999996</v>
      </c>
      <c r="O1584" s="242">
        <f t="shared" si="132"/>
        <v>0.48089999999994687</v>
      </c>
      <c r="P1584" s="242"/>
      <c r="Q1584" s="179"/>
      <c r="R1584" s="179"/>
      <c r="S1584" s="179"/>
      <c r="T1584" s="179"/>
      <c r="U1584" s="179"/>
      <c r="V1584" s="179"/>
      <c r="W1584" s="179"/>
      <c r="X1584" s="179"/>
      <c r="Y1584" s="179"/>
      <c r="Z1584" s="179"/>
      <c r="AA1584" s="222"/>
      <c r="AB1584" s="222"/>
      <c r="AC1584" s="222"/>
      <c r="AD1584" s="179"/>
      <c r="AE1584" s="179"/>
      <c r="AF1584" s="179"/>
      <c r="AG1584" s="179"/>
      <c r="AH1584" s="179"/>
      <c r="AI1584" s="179"/>
      <c r="AJ1584" s="179"/>
    </row>
    <row r="1585" spans="2:36" x14ac:dyDescent="0.3">
      <c r="B1585" s="224">
        <v>166200</v>
      </c>
      <c r="C1585" s="209">
        <v>59831</v>
      </c>
      <c r="D1585" s="206">
        <f t="shared" si="133"/>
        <v>0.35999398315282793</v>
      </c>
      <c r="E1585" s="208">
        <f t="shared" si="134"/>
        <v>0.42</v>
      </c>
      <c r="F1585" s="207">
        <v>3290.7</v>
      </c>
      <c r="G1585" s="207">
        <v>4786.4799999999996</v>
      </c>
      <c r="H1585" s="207">
        <v>5384.79</v>
      </c>
      <c r="I1585" s="214">
        <v>49858</v>
      </c>
      <c r="J1585" s="211">
        <f t="shared" si="130"/>
        <v>0.29998796630565583</v>
      </c>
      <c r="K1585" s="212">
        <f t="shared" si="131"/>
        <v>0.42</v>
      </c>
      <c r="L1585" s="214">
        <v>1757.87</v>
      </c>
      <c r="M1585" s="213">
        <v>3988.64</v>
      </c>
      <c r="N1585" s="213">
        <v>4487.22</v>
      </c>
      <c r="O1585" s="242">
        <f t="shared" si="132"/>
        <v>0.48089999999991051</v>
      </c>
      <c r="P1585" s="242"/>
      <c r="Q1585" s="179"/>
      <c r="R1585" s="179"/>
      <c r="S1585" s="179"/>
      <c r="T1585" s="179"/>
      <c r="U1585" s="179"/>
      <c r="V1585" s="179"/>
      <c r="W1585" s="179"/>
      <c r="X1585" s="179"/>
      <c r="Y1585" s="179"/>
      <c r="Z1585" s="179"/>
      <c r="AA1585" s="222"/>
      <c r="AB1585" s="222"/>
      <c r="AC1585" s="222"/>
      <c r="AD1585" s="179"/>
      <c r="AE1585" s="179"/>
      <c r="AF1585" s="179"/>
      <c r="AG1585" s="179"/>
      <c r="AH1585" s="179"/>
      <c r="AI1585" s="179"/>
      <c r="AJ1585" s="179"/>
    </row>
    <row r="1586" spans="2:36" x14ac:dyDescent="0.3">
      <c r="B1586" s="224">
        <v>166300</v>
      </c>
      <c r="C1586" s="209">
        <v>59873</v>
      </c>
      <c r="D1586" s="206">
        <f t="shared" si="133"/>
        <v>0.36003006614552013</v>
      </c>
      <c r="E1586" s="208">
        <f t="shared" si="134"/>
        <v>0.42</v>
      </c>
      <c r="F1586" s="207">
        <v>3293.01</v>
      </c>
      <c r="G1586" s="207">
        <v>4789.84</v>
      </c>
      <c r="H1586" s="207">
        <v>5388.57</v>
      </c>
      <c r="I1586" s="214">
        <v>49900</v>
      </c>
      <c r="J1586" s="211">
        <f t="shared" si="130"/>
        <v>0.30006013229104028</v>
      </c>
      <c r="K1586" s="212">
        <f t="shared" si="131"/>
        <v>0.42</v>
      </c>
      <c r="L1586" s="214">
        <v>1762.87</v>
      </c>
      <c r="M1586" s="213">
        <v>3992</v>
      </c>
      <c r="N1586" s="213">
        <v>4491</v>
      </c>
      <c r="O1586" s="242">
        <f t="shared" si="132"/>
        <v>0.48090000000001965</v>
      </c>
      <c r="P1586" s="242"/>
      <c r="Q1586" s="179"/>
      <c r="R1586" s="179"/>
      <c r="S1586" s="179"/>
      <c r="T1586" s="179"/>
      <c r="U1586" s="179"/>
      <c r="V1586" s="179"/>
      <c r="W1586" s="179"/>
      <c r="X1586" s="179"/>
      <c r="Y1586" s="179"/>
      <c r="Z1586" s="179"/>
      <c r="AA1586" s="222"/>
      <c r="AB1586" s="222"/>
      <c r="AC1586" s="222"/>
      <c r="AD1586" s="179"/>
      <c r="AE1586" s="179"/>
      <c r="AF1586" s="179"/>
      <c r="AG1586" s="179"/>
      <c r="AH1586" s="179"/>
      <c r="AI1586" s="179"/>
      <c r="AJ1586" s="179"/>
    </row>
    <row r="1587" spans="2:36" x14ac:dyDescent="0.3">
      <c r="B1587" s="224">
        <v>166400</v>
      </c>
      <c r="C1587" s="209">
        <v>59915</v>
      </c>
      <c r="D1587" s="206">
        <f t="shared" si="133"/>
        <v>0.36006610576923076</v>
      </c>
      <c r="E1587" s="208">
        <f t="shared" si="134"/>
        <v>0.42</v>
      </c>
      <c r="F1587" s="207">
        <v>3295.32</v>
      </c>
      <c r="G1587" s="207">
        <v>4793.2</v>
      </c>
      <c r="H1587" s="207">
        <v>5392.35</v>
      </c>
      <c r="I1587" s="214">
        <v>49942</v>
      </c>
      <c r="J1587" s="211">
        <f t="shared" si="130"/>
        <v>0.30013221153846154</v>
      </c>
      <c r="K1587" s="212">
        <f t="shared" si="131"/>
        <v>0.42</v>
      </c>
      <c r="L1587" s="214">
        <v>1767.86</v>
      </c>
      <c r="M1587" s="213">
        <v>3995.36</v>
      </c>
      <c r="N1587" s="213">
        <v>4494.78</v>
      </c>
      <c r="O1587" s="242">
        <f t="shared" si="132"/>
        <v>0.48089999999998329</v>
      </c>
      <c r="P1587" s="242"/>
      <c r="Q1587" s="179"/>
      <c r="R1587" s="179"/>
      <c r="S1587" s="179"/>
      <c r="T1587" s="179"/>
      <c r="U1587" s="179"/>
      <c r="V1587" s="179"/>
      <c r="W1587" s="179"/>
      <c r="X1587" s="179"/>
      <c r="Y1587" s="179"/>
      <c r="Z1587" s="179"/>
      <c r="AA1587" s="222"/>
      <c r="AB1587" s="222"/>
      <c r="AC1587" s="222"/>
      <c r="AD1587" s="179"/>
      <c r="AE1587" s="179"/>
      <c r="AF1587" s="179"/>
      <c r="AG1587" s="179"/>
      <c r="AH1587" s="179"/>
      <c r="AI1587" s="179"/>
      <c r="AJ1587" s="179"/>
    </row>
    <row r="1588" spans="2:36" x14ac:dyDescent="0.3">
      <c r="B1588" s="224">
        <v>166500</v>
      </c>
      <c r="C1588" s="209">
        <v>59957</v>
      </c>
      <c r="D1588" s="206">
        <f t="shared" si="133"/>
        <v>0.36010210210210208</v>
      </c>
      <c r="E1588" s="208">
        <f t="shared" si="134"/>
        <v>0.42</v>
      </c>
      <c r="F1588" s="207">
        <v>3297.63</v>
      </c>
      <c r="G1588" s="207">
        <v>4796.5600000000004</v>
      </c>
      <c r="H1588" s="207">
        <v>5396.13</v>
      </c>
      <c r="I1588" s="214">
        <v>49984</v>
      </c>
      <c r="J1588" s="211">
        <f t="shared" si="130"/>
        <v>0.30020420420420418</v>
      </c>
      <c r="K1588" s="212">
        <f t="shared" si="131"/>
        <v>0.42</v>
      </c>
      <c r="L1588" s="214">
        <v>1772.86</v>
      </c>
      <c r="M1588" s="213">
        <v>3998.72</v>
      </c>
      <c r="N1588" s="213">
        <v>4498.5600000000004</v>
      </c>
      <c r="O1588" s="242">
        <f t="shared" si="132"/>
        <v>0.48089999999994687</v>
      </c>
      <c r="P1588" s="242"/>
      <c r="Q1588" s="179"/>
      <c r="R1588" s="179"/>
      <c r="S1588" s="179"/>
      <c r="T1588" s="179"/>
      <c r="U1588" s="179"/>
      <c r="V1588" s="179"/>
      <c r="W1588" s="179"/>
      <c r="X1588" s="179"/>
      <c r="Y1588" s="179"/>
      <c r="Z1588" s="179"/>
      <c r="AA1588" s="222"/>
      <c r="AB1588" s="222"/>
      <c r="AC1588" s="222"/>
      <c r="AD1588" s="179"/>
      <c r="AE1588" s="179"/>
      <c r="AF1588" s="179"/>
      <c r="AG1588" s="179"/>
      <c r="AH1588" s="179"/>
      <c r="AI1588" s="179"/>
      <c r="AJ1588" s="179"/>
    </row>
    <row r="1589" spans="2:36" x14ac:dyDescent="0.3">
      <c r="B1589" s="224">
        <v>166600</v>
      </c>
      <c r="C1589" s="209">
        <v>59999</v>
      </c>
      <c r="D1589" s="206">
        <f t="shared" si="133"/>
        <v>0.36013805522208886</v>
      </c>
      <c r="E1589" s="208">
        <f t="shared" si="134"/>
        <v>0.42</v>
      </c>
      <c r="F1589" s="207">
        <v>3299.94</v>
      </c>
      <c r="G1589" s="207">
        <v>4799.92</v>
      </c>
      <c r="H1589" s="207">
        <v>5399.91</v>
      </c>
      <c r="I1589" s="214">
        <v>50026</v>
      </c>
      <c r="J1589" s="211">
        <f t="shared" si="130"/>
        <v>0.30027611044417768</v>
      </c>
      <c r="K1589" s="212">
        <f t="shared" si="131"/>
        <v>0.42</v>
      </c>
      <c r="L1589" s="214">
        <v>1777.86</v>
      </c>
      <c r="M1589" s="213">
        <v>4002.08</v>
      </c>
      <c r="N1589" s="213">
        <v>4502.34</v>
      </c>
      <c r="O1589" s="242">
        <f t="shared" si="132"/>
        <v>0.480900000000056</v>
      </c>
      <c r="P1589" s="242"/>
      <c r="Q1589" s="179"/>
      <c r="R1589" s="179"/>
      <c r="S1589" s="179"/>
      <c r="T1589" s="179"/>
      <c r="U1589" s="179"/>
      <c r="V1589" s="179"/>
      <c r="W1589" s="179"/>
      <c r="X1589" s="179"/>
      <c r="Y1589" s="179"/>
      <c r="Z1589" s="179"/>
      <c r="AA1589" s="222"/>
      <c r="AB1589" s="222"/>
      <c r="AC1589" s="222"/>
      <c r="AD1589" s="179"/>
      <c r="AE1589" s="179"/>
      <c r="AF1589" s="179"/>
      <c r="AG1589" s="179"/>
      <c r="AH1589" s="179"/>
      <c r="AI1589" s="179"/>
      <c r="AJ1589" s="179"/>
    </row>
    <row r="1590" spans="2:36" x14ac:dyDescent="0.3">
      <c r="B1590" s="224">
        <v>166700</v>
      </c>
      <c r="C1590" s="209">
        <v>60041</v>
      </c>
      <c r="D1590" s="206">
        <f t="shared" si="133"/>
        <v>0.3601739652069586</v>
      </c>
      <c r="E1590" s="208">
        <f t="shared" si="134"/>
        <v>0.42</v>
      </c>
      <c r="F1590" s="207">
        <v>3302.25</v>
      </c>
      <c r="G1590" s="207">
        <v>4803.28</v>
      </c>
      <c r="H1590" s="207">
        <v>5403.69</v>
      </c>
      <c r="I1590" s="214">
        <v>50068</v>
      </c>
      <c r="J1590" s="211">
        <f t="shared" si="130"/>
        <v>0.30034793041391722</v>
      </c>
      <c r="K1590" s="212">
        <f t="shared" si="131"/>
        <v>0.42</v>
      </c>
      <c r="L1590" s="214">
        <v>1782.86</v>
      </c>
      <c r="M1590" s="213">
        <v>4005.44</v>
      </c>
      <c r="N1590" s="213">
        <v>4506.12</v>
      </c>
      <c r="O1590" s="242">
        <f t="shared" si="132"/>
        <v>0.48090000000001965</v>
      </c>
      <c r="P1590" s="242"/>
      <c r="Q1590" s="179"/>
      <c r="R1590" s="179"/>
      <c r="S1590" s="179"/>
      <c r="T1590" s="179"/>
      <c r="U1590" s="179"/>
      <c r="V1590" s="179"/>
      <c r="W1590" s="179"/>
      <c r="X1590" s="179"/>
      <c r="Y1590" s="179"/>
      <c r="Z1590" s="179"/>
      <c r="AA1590" s="222"/>
      <c r="AB1590" s="222"/>
      <c r="AC1590" s="222"/>
      <c r="AD1590" s="179"/>
      <c r="AE1590" s="179"/>
      <c r="AF1590" s="179"/>
      <c r="AG1590" s="179"/>
      <c r="AH1590" s="179"/>
      <c r="AI1590" s="179"/>
      <c r="AJ1590" s="179"/>
    </row>
    <row r="1591" spans="2:36" x14ac:dyDescent="0.3">
      <c r="B1591" s="224">
        <v>166800</v>
      </c>
      <c r="C1591" s="209">
        <v>60083</v>
      </c>
      <c r="D1591" s="206">
        <f t="shared" si="133"/>
        <v>0.36020983213429258</v>
      </c>
      <c r="E1591" s="208">
        <f t="shared" si="134"/>
        <v>0.42</v>
      </c>
      <c r="F1591" s="207">
        <v>3304.56</v>
      </c>
      <c r="G1591" s="207">
        <v>4806.6400000000003</v>
      </c>
      <c r="H1591" s="207">
        <v>5407.47</v>
      </c>
      <c r="I1591" s="214">
        <v>50110</v>
      </c>
      <c r="J1591" s="211">
        <f t="shared" si="130"/>
        <v>0.30041966426858513</v>
      </c>
      <c r="K1591" s="212">
        <f t="shared" si="131"/>
        <v>0.42</v>
      </c>
      <c r="L1591" s="214">
        <v>1787.86</v>
      </c>
      <c r="M1591" s="213">
        <v>4008.8</v>
      </c>
      <c r="N1591" s="213">
        <v>4509.8999999999996</v>
      </c>
      <c r="O1591" s="242">
        <f t="shared" si="132"/>
        <v>0.48089999999999233</v>
      </c>
      <c r="P1591" s="242"/>
      <c r="Q1591" s="179"/>
      <c r="R1591" s="179"/>
      <c r="S1591" s="179"/>
      <c r="T1591" s="179"/>
      <c r="U1591" s="179"/>
      <c r="V1591" s="179"/>
      <c r="W1591" s="179"/>
      <c r="X1591" s="179"/>
      <c r="Y1591" s="179"/>
      <c r="Z1591" s="179"/>
      <c r="AA1591" s="222"/>
      <c r="AB1591" s="222"/>
      <c r="AC1591" s="222"/>
      <c r="AD1591" s="179"/>
      <c r="AE1591" s="179"/>
      <c r="AF1591" s="179"/>
      <c r="AG1591" s="179"/>
      <c r="AH1591" s="179"/>
      <c r="AI1591" s="179"/>
      <c r="AJ1591" s="179"/>
    </row>
    <row r="1592" spans="2:36" x14ac:dyDescent="0.3">
      <c r="B1592" s="224">
        <v>166900</v>
      </c>
      <c r="C1592" s="209">
        <v>60125</v>
      </c>
      <c r="D1592" s="206">
        <f t="shared" si="133"/>
        <v>0.3602456560814859</v>
      </c>
      <c r="E1592" s="208">
        <f t="shared" si="134"/>
        <v>0.42</v>
      </c>
      <c r="F1592" s="207">
        <v>3306.87</v>
      </c>
      <c r="G1592" s="207">
        <v>4810</v>
      </c>
      <c r="H1592" s="207">
        <v>5411.25</v>
      </c>
      <c r="I1592" s="214">
        <v>50152</v>
      </c>
      <c r="J1592" s="211">
        <f t="shared" si="130"/>
        <v>0.30049131216297181</v>
      </c>
      <c r="K1592" s="212">
        <f t="shared" si="131"/>
        <v>0.42</v>
      </c>
      <c r="L1592" s="214">
        <v>1792.85</v>
      </c>
      <c r="M1592" s="213">
        <v>4012.16</v>
      </c>
      <c r="N1592" s="213">
        <v>4513.68</v>
      </c>
      <c r="O1592" s="242">
        <f t="shared" si="132"/>
        <v>0.48089999999995597</v>
      </c>
      <c r="P1592" s="242"/>
      <c r="Q1592" s="179"/>
      <c r="R1592" s="179"/>
      <c r="S1592" s="179"/>
      <c r="T1592" s="179"/>
      <c r="U1592" s="179"/>
      <c r="V1592" s="179"/>
      <c r="W1592" s="179"/>
      <c r="X1592" s="179"/>
      <c r="Y1592" s="179"/>
      <c r="Z1592" s="179"/>
      <c r="AA1592" s="222"/>
      <c r="AB1592" s="222"/>
      <c r="AC1592" s="222"/>
      <c r="AD1592" s="179"/>
      <c r="AE1592" s="179"/>
      <c r="AF1592" s="179"/>
      <c r="AG1592" s="179"/>
      <c r="AH1592" s="179"/>
      <c r="AI1592" s="179"/>
      <c r="AJ1592" s="179"/>
    </row>
    <row r="1593" spans="2:36" x14ac:dyDescent="0.3">
      <c r="B1593" s="224">
        <v>167000</v>
      </c>
      <c r="C1593" s="209">
        <v>60167</v>
      </c>
      <c r="D1593" s="206">
        <f t="shared" si="133"/>
        <v>0.3602814371257485</v>
      </c>
      <c r="E1593" s="208">
        <f t="shared" si="134"/>
        <v>0.42</v>
      </c>
      <c r="F1593" s="207">
        <v>3309.18</v>
      </c>
      <c r="G1593" s="207">
        <v>4813.3599999999997</v>
      </c>
      <c r="H1593" s="207">
        <v>5415.03</v>
      </c>
      <c r="I1593" s="214">
        <v>50194</v>
      </c>
      <c r="J1593" s="211">
        <f t="shared" si="130"/>
        <v>0.30056287425149703</v>
      </c>
      <c r="K1593" s="212">
        <f t="shared" si="131"/>
        <v>0.42</v>
      </c>
      <c r="L1593" s="214">
        <v>1797.85</v>
      </c>
      <c r="M1593" s="213">
        <v>4015.52</v>
      </c>
      <c r="N1593" s="213">
        <v>4517.46</v>
      </c>
      <c r="O1593" s="242">
        <f t="shared" si="132"/>
        <v>0.48090000000006511</v>
      </c>
      <c r="P1593" s="242"/>
      <c r="Q1593" s="179"/>
      <c r="R1593" s="179"/>
      <c r="S1593" s="179"/>
      <c r="T1593" s="179"/>
      <c r="U1593" s="179"/>
      <c r="V1593" s="179"/>
      <c r="W1593" s="179"/>
      <c r="X1593" s="179"/>
      <c r="Y1593" s="179"/>
      <c r="Z1593" s="179"/>
      <c r="AA1593" s="222"/>
      <c r="AB1593" s="222"/>
      <c r="AC1593" s="222"/>
      <c r="AD1593" s="179"/>
      <c r="AE1593" s="179"/>
      <c r="AF1593" s="179"/>
      <c r="AG1593" s="179"/>
      <c r="AH1593" s="179"/>
      <c r="AI1593" s="179"/>
      <c r="AJ1593" s="179"/>
    </row>
    <row r="1594" spans="2:36" x14ac:dyDescent="0.3">
      <c r="B1594" s="224">
        <v>167100</v>
      </c>
      <c r="C1594" s="209">
        <v>60209</v>
      </c>
      <c r="D1594" s="206">
        <f t="shared" si="133"/>
        <v>0.36031717534410534</v>
      </c>
      <c r="E1594" s="208">
        <f t="shared" si="134"/>
        <v>0.42</v>
      </c>
      <c r="F1594" s="207">
        <v>3311.49</v>
      </c>
      <c r="G1594" s="207">
        <v>4816.72</v>
      </c>
      <c r="H1594" s="207">
        <v>5418.81</v>
      </c>
      <c r="I1594" s="214">
        <v>50236</v>
      </c>
      <c r="J1594" s="211">
        <f t="shared" si="130"/>
        <v>0.30063435068821065</v>
      </c>
      <c r="K1594" s="212">
        <f t="shared" si="131"/>
        <v>0.42</v>
      </c>
      <c r="L1594" s="214">
        <v>1802.85</v>
      </c>
      <c r="M1594" s="213">
        <v>4018.88</v>
      </c>
      <c r="N1594" s="213">
        <v>4521.24</v>
      </c>
      <c r="O1594" s="242">
        <f t="shared" si="132"/>
        <v>0.48090000000002875</v>
      </c>
      <c r="P1594" s="242"/>
      <c r="Q1594" s="179"/>
      <c r="R1594" s="179"/>
      <c r="S1594" s="179"/>
      <c r="T1594" s="179"/>
      <c r="U1594" s="179"/>
      <c r="V1594" s="179"/>
      <c r="W1594" s="179"/>
      <c r="X1594" s="179"/>
      <c r="Y1594" s="179"/>
      <c r="Z1594" s="179"/>
      <c r="AA1594" s="222"/>
      <c r="AB1594" s="222"/>
      <c r="AC1594" s="222"/>
      <c r="AD1594" s="179"/>
      <c r="AE1594" s="179"/>
      <c r="AF1594" s="179"/>
      <c r="AG1594" s="179"/>
      <c r="AH1594" s="179"/>
      <c r="AI1594" s="179"/>
      <c r="AJ1594" s="179"/>
    </row>
    <row r="1595" spans="2:36" x14ac:dyDescent="0.3">
      <c r="B1595" s="224">
        <v>167200</v>
      </c>
      <c r="C1595" s="209">
        <v>60251</v>
      </c>
      <c r="D1595" s="206">
        <f t="shared" si="133"/>
        <v>0.36035287081339712</v>
      </c>
      <c r="E1595" s="208">
        <f t="shared" si="134"/>
        <v>0.42</v>
      </c>
      <c r="F1595" s="207">
        <v>3313.8</v>
      </c>
      <c r="G1595" s="207">
        <v>4820.08</v>
      </c>
      <c r="H1595" s="207">
        <v>5422.59</v>
      </c>
      <c r="I1595" s="214">
        <v>50278</v>
      </c>
      <c r="J1595" s="211">
        <f t="shared" ref="J1595:J1658" si="135">I1595/$B1595</f>
        <v>0.30070574162679425</v>
      </c>
      <c r="K1595" s="212">
        <f t="shared" ref="K1595:K1658" si="136">(I1595-I1594)/($B1595-$B1594)</f>
        <v>0.42</v>
      </c>
      <c r="L1595" s="214">
        <v>1807.85</v>
      </c>
      <c r="M1595" s="213">
        <v>4022.24</v>
      </c>
      <c r="N1595" s="213">
        <v>4525.0200000000004</v>
      </c>
      <c r="O1595" s="242">
        <f t="shared" si="132"/>
        <v>0.48089999999999233</v>
      </c>
      <c r="P1595" s="242"/>
      <c r="Q1595" s="179"/>
      <c r="R1595" s="179"/>
      <c r="S1595" s="179"/>
      <c r="T1595" s="179"/>
      <c r="U1595" s="179"/>
      <c r="V1595" s="179"/>
      <c r="W1595" s="179"/>
      <c r="X1595" s="179"/>
      <c r="Y1595" s="179"/>
      <c r="Z1595" s="179"/>
      <c r="AA1595" s="222"/>
      <c r="AB1595" s="222"/>
      <c r="AC1595" s="222"/>
      <c r="AD1595" s="179"/>
      <c r="AE1595" s="179"/>
      <c r="AF1595" s="179"/>
      <c r="AG1595" s="179"/>
      <c r="AH1595" s="179"/>
      <c r="AI1595" s="179"/>
      <c r="AJ1595" s="179"/>
    </row>
    <row r="1596" spans="2:36" x14ac:dyDescent="0.3">
      <c r="B1596" s="224">
        <v>167300</v>
      </c>
      <c r="C1596" s="209">
        <v>60293</v>
      </c>
      <c r="D1596" s="206">
        <f t="shared" si="133"/>
        <v>0.36038852361028095</v>
      </c>
      <c r="E1596" s="208">
        <f t="shared" si="134"/>
        <v>0.42</v>
      </c>
      <c r="F1596" s="207">
        <v>3316.11</v>
      </c>
      <c r="G1596" s="207">
        <v>4823.4399999999996</v>
      </c>
      <c r="H1596" s="207">
        <v>5426.37</v>
      </c>
      <c r="I1596" s="214">
        <v>50320</v>
      </c>
      <c r="J1596" s="211">
        <f t="shared" si="135"/>
        <v>0.30077704722056187</v>
      </c>
      <c r="K1596" s="212">
        <f t="shared" si="136"/>
        <v>0.42</v>
      </c>
      <c r="L1596" s="214">
        <v>1812.85</v>
      </c>
      <c r="M1596" s="213">
        <v>4025.6</v>
      </c>
      <c r="N1596" s="213">
        <v>4528.8</v>
      </c>
      <c r="O1596" s="242">
        <f t="shared" si="132"/>
        <v>0.48089999999995597</v>
      </c>
      <c r="P1596" s="242"/>
      <c r="Q1596" s="179"/>
      <c r="R1596" s="179"/>
      <c r="S1596" s="179"/>
      <c r="T1596" s="179"/>
      <c r="U1596" s="179"/>
      <c r="V1596" s="179"/>
      <c r="W1596" s="179"/>
      <c r="X1596" s="179"/>
      <c r="Y1596" s="179"/>
      <c r="Z1596" s="179"/>
      <c r="AA1596" s="222"/>
      <c r="AB1596" s="222"/>
      <c r="AC1596" s="222"/>
      <c r="AD1596" s="179"/>
      <c r="AE1596" s="179"/>
      <c r="AF1596" s="179"/>
      <c r="AG1596" s="179"/>
      <c r="AH1596" s="179"/>
      <c r="AI1596" s="179"/>
      <c r="AJ1596" s="179"/>
    </row>
    <row r="1597" spans="2:36" x14ac:dyDescent="0.3">
      <c r="B1597" s="224">
        <v>167400</v>
      </c>
      <c r="C1597" s="209">
        <v>60335</v>
      </c>
      <c r="D1597" s="206">
        <f t="shared" si="133"/>
        <v>0.36042413381123056</v>
      </c>
      <c r="E1597" s="208">
        <f t="shared" si="134"/>
        <v>0.42</v>
      </c>
      <c r="F1597" s="207">
        <v>3318.42</v>
      </c>
      <c r="G1597" s="207">
        <v>4826.8</v>
      </c>
      <c r="H1597" s="207">
        <v>5430.15</v>
      </c>
      <c r="I1597" s="214">
        <v>50362</v>
      </c>
      <c r="J1597" s="211">
        <f t="shared" si="135"/>
        <v>0.3008482676224612</v>
      </c>
      <c r="K1597" s="212">
        <f t="shared" si="136"/>
        <v>0.42</v>
      </c>
      <c r="L1597" s="214">
        <v>1817.84</v>
      </c>
      <c r="M1597" s="213">
        <v>4028.96</v>
      </c>
      <c r="N1597" s="213">
        <v>4532.58</v>
      </c>
      <c r="O1597" s="242">
        <f t="shared" si="132"/>
        <v>0.48089999999991961</v>
      </c>
      <c r="P1597" s="242"/>
      <c r="Q1597" s="179"/>
      <c r="R1597" s="179"/>
      <c r="S1597" s="179"/>
      <c r="T1597" s="179"/>
      <c r="U1597" s="179"/>
      <c r="V1597" s="179"/>
      <c r="W1597" s="179"/>
      <c r="X1597" s="179"/>
      <c r="Y1597" s="179"/>
      <c r="Z1597" s="179"/>
      <c r="AA1597" s="222"/>
      <c r="AB1597" s="222"/>
      <c r="AC1597" s="222"/>
      <c r="AD1597" s="179"/>
      <c r="AE1597" s="179"/>
      <c r="AF1597" s="179"/>
      <c r="AG1597" s="179"/>
      <c r="AH1597" s="179"/>
      <c r="AI1597" s="179"/>
      <c r="AJ1597" s="179"/>
    </row>
    <row r="1598" spans="2:36" x14ac:dyDescent="0.3">
      <c r="B1598" s="224">
        <v>167500</v>
      </c>
      <c r="C1598" s="209">
        <v>60377</v>
      </c>
      <c r="D1598" s="206">
        <f t="shared" si="133"/>
        <v>0.36045970149253731</v>
      </c>
      <c r="E1598" s="208">
        <f t="shared" si="134"/>
        <v>0.42</v>
      </c>
      <c r="F1598" s="207">
        <v>3320.73</v>
      </c>
      <c r="G1598" s="207">
        <v>4830.16</v>
      </c>
      <c r="H1598" s="207">
        <v>5433.93</v>
      </c>
      <c r="I1598" s="214">
        <v>50404</v>
      </c>
      <c r="J1598" s="211">
        <f t="shared" si="135"/>
        <v>0.30091940298507464</v>
      </c>
      <c r="K1598" s="212">
        <f t="shared" si="136"/>
        <v>0.42</v>
      </c>
      <c r="L1598" s="214">
        <v>1822.84</v>
      </c>
      <c r="M1598" s="213">
        <v>4032.32</v>
      </c>
      <c r="N1598" s="213">
        <v>4536.3599999999997</v>
      </c>
      <c r="O1598" s="242">
        <f t="shared" si="132"/>
        <v>0.48090000000003785</v>
      </c>
      <c r="P1598" s="242"/>
      <c r="Q1598" s="179"/>
      <c r="R1598" s="179"/>
      <c r="S1598" s="179"/>
      <c r="T1598" s="179"/>
      <c r="U1598" s="179"/>
      <c r="V1598" s="179"/>
      <c r="W1598" s="179"/>
      <c r="X1598" s="179"/>
      <c r="Y1598" s="179"/>
      <c r="Z1598" s="179"/>
      <c r="AA1598" s="222"/>
      <c r="AB1598" s="222"/>
      <c r="AC1598" s="222"/>
      <c r="AD1598" s="179"/>
      <c r="AE1598" s="179"/>
      <c r="AF1598" s="179"/>
      <c r="AG1598" s="179"/>
      <c r="AH1598" s="179"/>
      <c r="AI1598" s="179"/>
      <c r="AJ1598" s="179"/>
    </row>
    <row r="1599" spans="2:36" x14ac:dyDescent="0.3">
      <c r="B1599" s="224">
        <v>167600</v>
      </c>
      <c r="C1599" s="209">
        <v>60419</v>
      </c>
      <c r="D1599" s="206">
        <f t="shared" si="133"/>
        <v>0.36049522673031026</v>
      </c>
      <c r="E1599" s="208">
        <f t="shared" si="134"/>
        <v>0.42</v>
      </c>
      <c r="F1599" s="207">
        <v>3323.04</v>
      </c>
      <c r="G1599" s="207">
        <v>4833.5200000000004</v>
      </c>
      <c r="H1599" s="207">
        <v>5437.71</v>
      </c>
      <c r="I1599" s="214">
        <v>50446</v>
      </c>
      <c r="J1599" s="211">
        <f t="shared" si="135"/>
        <v>0.30099045346062053</v>
      </c>
      <c r="K1599" s="212">
        <f t="shared" si="136"/>
        <v>0.42</v>
      </c>
      <c r="L1599" s="214">
        <v>1827.84</v>
      </c>
      <c r="M1599" s="213">
        <v>4035.68</v>
      </c>
      <c r="N1599" s="213">
        <v>4540.1400000000003</v>
      </c>
      <c r="O1599" s="242">
        <f t="shared" si="132"/>
        <v>0.48090000000000144</v>
      </c>
      <c r="P1599" s="242"/>
      <c r="Q1599" s="179"/>
      <c r="R1599" s="179"/>
      <c r="S1599" s="179"/>
      <c r="T1599" s="179"/>
      <c r="U1599" s="179"/>
      <c r="V1599" s="179"/>
      <c r="W1599" s="179"/>
      <c r="X1599" s="179"/>
      <c r="Y1599" s="179"/>
      <c r="Z1599" s="179"/>
      <c r="AA1599" s="222"/>
      <c r="AB1599" s="222"/>
      <c r="AC1599" s="222"/>
      <c r="AD1599" s="179"/>
      <c r="AE1599" s="179"/>
      <c r="AF1599" s="179"/>
      <c r="AG1599" s="179"/>
      <c r="AH1599" s="179"/>
      <c r="AI1599" s="179"/>
      <c r="AJ1599" s="179"/>
    </row>
    <row r="1600" spans="2:36" x14ac:dyDescent="0.3">
      <c r="B1600" s="224">
        <v>167700</v>
      </c>
      <c r="C1600" s="209">
        <v>60461</v>
      </c>
      <c r="D1600" s="206">
        <f t="shared" si="133"/>
        <v>0.36053070960047706</v>
      </c>
      <c r="E1600" s="208">
        <f t="shared" si="134"/>
        <v>0.42</v>
      </c>
      <c r="F1600" s="207">
        <v>3325.35</v>
      </c>
      <c r="G1600" s="207">
        <v>4836.88</v>
      </c>
      <c r="H1600" s="207">
        <v>5441.49</v>
      </c>
      <c r="I1600" s="214">
        <v>50488</v>
      </c>
      <c r="J1600" s="211">
        <f t="shared" si="135"/>
        <v>0.30106141920095408</v>
      </c>
      <c r="K1600" s="212">
        <f t="shared" si="136"/>
        <v>0.42</v>
      </c>
      <c r="L1600" s="214">
        <v>1832.84</v>
      </c>
      <c r="M1600" s="213">
        <v>4039.04</v>
      </c>
      <c r="N1600" s="213">
        <v>4543.92</v>
      </c>
      <c r="O1600" s="242">
        <f t="shared" si="132"/>
        <v>0.48089999999996508</v>
      </c>
      <c r="P1600" s="242"/>
      <c r="Q1600" s="179"/>
      <c r="R1600" s="179"/>
      <c r="S1600" s="179"/>
      <c r="T1600" s="179"/>
      <c r="U1600" s="179"/>
      <c r="V1600" s="179"/>
      <c r="W1600" s="179"/>
      <c r="X1600" s="179"/>
      <c r="Y1600" s="179"/>
      <c r="Z1600" s="179"/>
      <c r="AA1600" s="222"/>
      <c r="AB1600" s="222"/>
      <c r="AC1600" s="222"/>
      <c r="AD1600" s="179"/>
      <c r="AE1600" s="179"/>
      <c r="AF1600" s="179"/>
      <c r="AG1600" s="179"/>
      <c r="AH1600" s="179"/>
      <c r="AI1600" s="179"/>
      <c r="AJ1600" s="179"/>
    </row>
    <row r="1601" spans="2:36" x14ac:dyDescent="0.3">
      <c r="B1601" s="224">
        <v>167800</v>
      </c>
      <c r="C1601" s="209">
        <v>60503</v>
      </c>
      <c r="D1601" s="206">
        <f t="shared" si="133"/>
        <v>0.36056615017878424</v>
      </c>
      <c r="E1601" s="208">
        <f t="shared" si="134"/>
        <v>0.42</v>
      </c>
      <c r="F1601" s="207">
        <v>3327.66</v>
      </c>
      <c r="G1601" s="207">
        <v>4840.24</v>
      </c>
      <c r="H1601" s="207">
        <v>5445.27</v>
      </c>
      <c r="I1601" s="214">
        <v>50530</v>
      </c>
      <c r="J1601" s="211">
        <f t="shared" si="135"/>
        <v>0.30113230035756855</v>
      </c>
      <c r="K1601" s="212">
        <f t="shared" si="136"/>
        <v>0.42</v>
      </c>
      <c r="L1601" s="214">
        <v>1837.84</v>
      </c>
      <c r="M1601" s="213">
        <v>4042.4</v>
      </c>
      <c r="N1601" s="213">
        <v>4547.7</v>
      </c>
      <c r="O1601" s="242">
        <f t="shared" si="132"/>
        <v>0.48090000000007421</v>
      </c>
      <c r="P1601" s="242"/>
      <c r="Q1601" s="179"/>
      <c r="R1601" s="179"/>
      <c r="S1601" s="179"/>
      <c r="T1601" s="179"/>
      <c r="U1601" s="179"/>
      <c r="V1601" s="179"/>
      <c r="W1601" s="179"/>
      <c r="X1601" s="179"/>
      <c r="Y1601" s="179"/>
      <c r="Z1601" s="179"/>
      <c r="AA1601" s="222"/>
      <c r="AB1601" s="222"/>
      <c r="AC1601" s="222"/>
      <c r="AD1601" s="179"/>
      <c r="AE1601" s="179"/>
      <c r="AF1601" s="179"/>
      <c r="AG1601" s="179"/>
      <c r="AH1601" s="179"/>
      <c r="AI1601" s="179"/>
      <c r="AJ1601" s="179"/>
    </row>
    <row r="1602" spans="2:36" x14ac:dyDescent="0.3">
      <c r="B1602" s="224">
        <v>167900</v>
      </c>
      <c r="C1602" s="209">
        <v>60545</v>
      </c>
      <c r="D1602" s="206">
        <f t="shared" si="133"/>
        <v>0.36060154854079807</v>
      </c>
      <c r="E1602" s="208">
        <f t="shared" si="134"/>
        <v>0.42</v>
      </c>
      <c r="F1602" s="207">
        <v>3329.97</v>
      </c>
      <c r="G1602" s="207">
        <v>4843.6000000000004</v>
      </c>
      <c r="H1602" s="207">
        <v>5449.05</v>
      </c>
      <c r="I1602" s="214">
        <v>50572</v>
      </c>
      <c r="J1602" s="211">
        <f t="shared" si="135"/>
        <v>0.3012030970815962</v>
      </c>
      <c r="K1602" s="212">
        <f t="shared" si="136"/>
        <v>0.42</v>
      </c>
      <c r="L1602" s="214">
        <v>1842.83</v>
      </c>
      <c r="M1602" s="213">
        <v>4045.76</v>
      </c>
      <c r="N1602" s="213">
        <v>4551.4799999999996</v>
      </c>
      <c r="O1602" s="242">
        <f t="shared" si="132"/>
        <v>0.48090000000003785</v>
      </c>
      <c r="P1602" s="242"/>
      <c r="Q1602" s="179"/>
      <c r="R1602" s="179"/>
      <c r="S1602" s="179"/>
      <c r="T1602" s="179"/>
      <c r="U1602" s="179"/>
      <c r="V1602" s="179"/>
      <c r="W1602" s="179"/>
      <c r="X1602" s="179"/>
      <c r="Y1602" s="179"/>
      <c r="Z1602" s="179"/>
      <c r="AA1602" s="222"/>
      <c r="AB1602" s="222"/>
      <c r="AC1602" s="222"/>
      <c r="AD1602" s="179"/>
      <c r="AE1602" s="179"/>
      <c r="AF1602" s="179"/>
      <c r="AG1602" s="179"/>
      <c r="AH1602" s="179"/>
      <c r="AI1602" s="179"/>
      <c r="AJ1602" s="179"/>
    </row>
    <row r="1603" spans="2:36" x14ac:dyDescent="0.3">
      <c r="B1603" s="224">
        <v>168000</v>
      </c>
      <c r="C1603" s="209">
        <v>60587</v>
      </c>
      <c r="D1603" s="206">
        <f t="shared" si="133"/>
        <v>0.36063690476190474</v>
      </c>
      <c r="E1603" s="208">
        <f t="shared" si="134"/>
        <v>0.42</v>
      </c>
      <c r="F1603" s="207">
        <v>3332.28</v>
      </c>
      <c r="G1603" s="207">
        <v>4846.96</v>
      </c>
      <c r="H1603" s="207">
        <v>5452.83</v>
      </c>
      <c r="I1603" s="214">
        <v>50614</v>
      </c>
      <c r="J1603" s="211">
        <f t="shared" si="135"/>
        <v>0.3012738095238095</v>
      </c>
      <c r="K1603" s="212">
        <f t="shared" si="136"/>
        <v>0.42</v>
      </c>
      <c r="L1603" s="214">
        <v>1847.83</v>
      </c>
      <c r="M1603" s="213">
        <v>4049.12</v>
      </c>
      <c r="N1603" s="213">
        <v>4555.26</v>
      </c>
      <c r="O1603" s="242">
        <f t="shared" si="132"/>
        <v>0.48090000000001054</v>
      </c>
      <c r="P1603" s="242"/>
      <c r="Q1603" s="179"/>
      <c r="R1603" s="179"/>
      <c r="S1603" s="179"/>
      <c r="T1603" s="179"/>
      <c r="U1603" s="179"/>
      <c r="V1603" s="179"/>
      <c r="W1603" s="179"/>
      <c r="X1603" s="179"/>
      <c r="Y1603" s="179"/>
      <c r="Z1603" s="179"/>
      <c r="AA1603" s="222"/>
      <c r="AB1603" s="222"/>
      <c r="AC1603" s="222"/>
      <c r="AD1603" s="179"/>
      <c r="AE1603" s="179"/>
      <c r="AF1603" s="179"/>
      <c r="AG1603" s="179"/>
      <c r="AH1603" s="179"/>
      <c r="AI1603" s="179"/>
      <c r="AJ1603" s="179"/>
    </row>
    <row r="1604" spans="2:36" x14ac:dyDescent="0.3">
      <c r="B1604" s="224">
        <v>168100</v>
      </c>
      <c r="C1604" s="209">
        <v>60629</v>
      </c>
      <c r="D1604" s="206">
        <f t="shared" si="133"/>
        <v>0.3606722189173111</v>
      </c>
      <c r="E1604" s="208">
        <f t="shared" si="134"/>
        <v>0.42</v>
      </c>
      <c r="F1604" s="207">
        <v>3334.59</v>
      </c>
      <c r="G1604" s="207">
        <v>4850.32</v>
      </c>
      <c r="H1604" s="207">
        <v>5456.61</v>
      </c>
      <c r="I1604" s="214">
        <v>50656</v>
      </c>
      <c r="J1604" s="211">
        <f t="shared" si="135"/>
        <v>0.30134443783462223</v>
      </c>
      <c r="K1604" s="212">
        <f t="shared" si="136"/>
        <v>0.42</v>
      </c>
      <c r="L1604" s="214">
        <v>1852.83</v>
      </c>
      <c r="M1604" s="213">
        <v>4052.48</v>
      </c>
      <c r="N1604" s="213">
        <v>4559.04</v>
      </c>
      <c r="O1604" s="242">
        <f t="shared" si="132"/>
        <v>0.48089999999996508</v>
      </c>
      <c r="P1604" s="242"/>
      <c r="Q1604" s="179"/>
      <c r="R1604" s="179"/>
      <c r="S1604" s="179"/>
      <c r="T1604" s="179"/>
      <c r="U1604" s="179"/>
      <c r="V1604" s="179"/>
      <c r="W1604" s="179"/>
      <c r="X1604" s="179"/>
      <c r="Y1604" s="179"/>
      <c r="Z1604" s="179"/>
      <c r="AA1604" s="222"/>
      <c r="AB1604" s="222"/>
      <c r="AC1604" s="222"/>
      <c r="AD1604" s="179"/>
      <c r="AE1604" s="179"/>
      <c r="AF1604" s="179"/>
      <c r="AG1604" s="179"/>
      <c r="AH1604" s="179"/>
      <c r="AI1604" s="179"/>
      <c r="AJ1604" s="179"/>
    </row>
    <row r="1605" spans="2:36" x14ac:dyDescent="0.3">
      <c r="B1605" s="224">
        <v>168200</v>
      </c>
      <c r="C1605" s="209">
        <v>60671</v>
      </c>
      <c r="D1605" s="206">
        <f t="shared" si="133"/>
        <v>0.3607074910820452</v>
      </c>
      <c r="E1605" s="208">
        <f t="shared" si="134"/>
        <v>0.42</v>
      </c>
      <c r="F1605" s="207">
        <v>3336.9</v>
      </c>
      <c r="G1605" s="207">
        <v>4853.68</v>
      </c>
      <c r="H1605" s="207">
        <v>5460.39</v>
      </c>
      <c r="I1605" s="214">
        <v>50698</v>
      </c>
      <c r="J1605" s="211">
        <f t="shared" si="135"/>
        <v>0.30141498216409035</v>
      </c>
      <c r="K1605" s="212">
        <f t="shared" si="136"/>
        <v>0.42</v>
      </c>
      <c r="L1605" s="214">
        <v>1857.83</v>
      </c>
      <c r="M1605" s="213">
        <v>4055.84</v>
      </c>
      <c r="N1605" s="213">
        <v>4562.82</v>
      </c>
      <c r="O1605" s="242">
        <f t="shared" ref="O1605:O1668" si="137">(C1605+F1605+H1605-C1604-F1604-H1604)/100</f>
        <v>0.48090000000008332</v>
      </c>
      <c r="P1605" s="242"/>
      <c r="Q1605" s="179"/>
      <c r="R1605" s="179"/>
      <c r="S1605" s="179"/>
      <c r="T1605" s="179"/>
      <c r="U1605" s="179"/>
      <c r="V1605" s="179"/>
      <c r="W1605" s="179"/>
      <c r="X1605" s="179"/>
      <c r="Y1605" s="179"/>
      <c r="Z1605" s="179"/>
      <c r="AA1605" s="222"/>
      <c r="AB1605" s="222"/>
      <c r="AC1605" s="222"/>
      <c r="AD1605" s="179"/>
      <c r="AE1605" s="179"/>
      <c r="AF1605" s="179"/>
      <c r="AG1605" s="179"/>
      <c r="AH1605" s="179"/>
      <c r="AI1605" s="179"/>
      <c r="AJ1605" s="179"/>
    </row>
    <row r="1606" spans="2:36" x14ac:dyDescent="0.3">
      <c r="B1606" s="224">
        <v>168300</v>
      </c>
      <c r="C1606" s="209">
        <v>60713</v>
      </c>
      <c r="D1606" s="206">
        <f t="shared" si="133"/>
        <v>0.36074272133095664</v>
      </c>
      <c r="E1606" s="208">
        <f t="shared" si="134"/>
        <v>0.42</v>
      </c>
      <c r="F1606" s="207">
        <v>3339.21</v>
      </c>
      <c r="G1606" s="207">
        <v>4857.04</v>
      </c>
      <c r="H1606" s="207">
        <v>5464.17</v>
      </c>
      <c r="I1606" s="214">
        <v>50740</v>
      </c>
      <c r="J1606" s="211">
        <f t="shared" si="135"/>
        <v>0.30148544266191324</v>
      </c>
      <c r="K1606" s="212">
        <f t="shared" si="136"/>
        <v>0.42</v>
      </c>
      <c r="L1606" s="214">
        <v>1862.83</v>
      </c>
      <c r="M1606" s="213">
        <v>4059.2</v>
      </c>
      <c r="N1606" s="213">
        <v>4566.6000000000004</v>
      </c>
      <c r="O1606" s="242">
        <f t="shared" si="137"/>
        <v>0.48090000000004696</v>
      </c>
      <c r="P1606" s="242"/>
      <c r="Q1606" s="179"/>
      <c r="R1606" s="179"/>
      <c r="S1606" s="179"/>
      <c r="T1606" s="179"/>
      <c r="U1606" s="179"/>
      <c r="V1606" s="179"/>
      <c r="W1606" s="179"/>
      <c r="X1606" s="179"/>
      <c r="Y1606" s="179"/>
      <c r="Z1606" s="179"/>
      <c r="AA1606" s="222"/>
      <c r="AB1606" s="222"/>
      <c r="AC1606" s="222"/>
      <c r="AD1606" s="179"/>
      <c r="AE1606" s="179"/>
      <c r="AF1606" s="179"/>
      <c r="AG1606" s="179"/>
      <c r="AH1606" s="179"/>
      <c r="AI1606" s="179"/>
      <c r="AJ1606" s="179"/>
    </row>
    <row r="1607" spans="2:36" x14ac:dyDescent="0.3">
      <c r="B1607" s="224">
        <v>168400</v>
      </c>
      <c r="C1607" s="209">
        <v>60755</v>
      </c>
      <c r="D1607" s="206">
        <f t="shared" si="133"/>
        <v>0.36077790973871732</v>
      </c>
      <c r="E1607" s="208">
        <f t="shared" si="134"/>
        <v>0.42</v>
      </c>
      <c r="F1607" s="207">
        <v>3341.52</v>
      </c>
      <c r="G1607" s="207">
        <v>4860.3999999999996</v>
      </c>
      <c r="H1607" s="207">
        <v>5467.95</v>
      </c>
      <c r="I1607" s="214">
        <v>50782</v>
      </c>
      <c r="J1607" s="211">
        <f t="shared" si="135"/>
        <v>0.30155581947743471</v>
      </c>
      <c r="K1607" s="212">
        <f t="shared" si="136"/>
        <v>0.42</v>
      </c>
      <c r="L1607" s="214">
        <v>1867.82</v>
      </c>
      <c r="M1607" s="213">
        <v>4062.56</v>
      </c>
      <c r="N1607" s="213">
        <v>4570.38</v>
      </c>
      <c r="O1607" s="242">
        <f t="shared" si="137"/>
        <v>0.48090000000001054</v>
      </c>
      <c r="P1607" s="242"/>
      <c r="Q1607" s="179"/>
      <c r="R1607" s="179"/>
      <c r="S1607" s="179"/>
      <c r="T1607" s="179"/>
      <c r="U1607" s="179"/>
      <c r="V1607" s="179"/>
      <c r="W1607" s="179"/>
      <c r="X1607" s="179"/>
      <c r="Y1607" s="179"/>
      <c r="Z1607" s="179"/>
      <c r="AA1607" s="222"/>
      <c r="AB1607" s="222"/>
      <c r="AC1607" s="222"/>
      <c r="AD1607" s="179"/>
      <c r="AE1607" s="179"/>
      <c r="AF1607" s="179"/>
      <c r="AG1607" s="179"/>
      <c r="AH1607" s="179"/>
      <c r="AI1607" s="179"/>
      <c r="AJ1607" s="179"/>
    </row>
    <row r="1608" spans="2:36" x14ac:dyDescent="0.3">
      <c r="B1608" s="224">
        <v>168500</v>
      </c>
      <c r="C1608" s="209">
        <v>60797</v>
      </c>
      <c r="D1608" s="206">
        <f t="shared" si="133"/>
        <v>0.36081305637982197</v>
      </c>
      <c r="E1608" s="208">
        <f t="shared" si="134"/>
        <v>0.42</v>
      </c>
      <c r="F1608" s="207">
        <v>3343.83</v>
      </c>
      <c r="G1608" s="207">
        <v>4863.76</v>
      </c>
      <c r="H1608" s="207">
        <v>5471.73</v>
      </c>
      <c r="I1608" s="214">
        <v>50824</v>
      </c>
      <c r="J1608" s="211">
        <f t="shared" si="135"/>
        <v>0.30162611275964391</v>
      </c>
      <c r="K1608" s="212">
        <f t="shared" si="136"/>
        <v>0.42</v>
      </c>
      <c r="L1608" s="214">
        <v>1872.82</v>
      </c>
      <c r="M1608" s="213">
        <v>4065.92</v>
      </c>
      <c r="N1608" s="213">
        <v>4574.16</v>
      </c>
      <c r="O1608" s="242">
        <f t="shared" si="137"/>
        <v>0.48089999999997418</v>
      </c>
      <c r="P1608" s="242"/>
      <c r="Q1608" s="179"/>
      <c r="R1608" s="179"/>
      <c r="S1608" s="179"/>
      <c r="T1608" s="179"/>
      <c r="U1608" s="179"/>
      <c r="V1608" s="179"/>
      <c r="W1608" s="179"/>
      <c r="X1608" s="179"/>
      <c r="Y1608" s="179"/>
      <c r="Z1608" s="179"/>
      <c r="AA1608" s="222"/>
      <c r="AB1608" s="222"/>
      <c r="AC1608" s="222"/>
      <c r="AD1608" s="179"/>
      <c r="AE1608" s="179"/>
      <c r="AF1608" s="179"/>
      <c r="AG1608" s="179"/>
      <c r="AH1608" s="179"/>
      <c r="AI1608" s="179"/>
      <c r="AJ1608" s="179"/>
    </row>
    <row r="1609" spans="2:36" x14ac:dyDescent="0.3">
      <c r="B1609" s="224">
        <v>168600</v>
      </c>
      <c r="C1609" s="209">
        <v>60839</v>
      </c>
      <c r="D1609" s="206">
        <f t="shared" si="133"/>
        <v>0.36084816132858838</v>
      </c>
      <c r="E1609" s="208">
        <f t="shared" si="134"/>
        <v>0.42</v>
      </c>
      <c r="F1609" s="207">
        <v>3346.14</v>
      </c>
      <c r="G1609" s="207">
        <v>4867.12</v>
      </c>
      <c r="H1609" s="207">
        <v>5475.51</v>
      </c>
      <c r="I1609" s="214">
        <v>50866</v>
      </c>
      <c r="J1609" s="211">
        <f t="shared" si="135"/>
        <v>0.30169632265717677</v>
      </c>
      <c r="K1609" s="212">
        <f t="shared" si="136"/>
        <v>0.42</v>
      </c>
      <c r="L1609" s="214">
        <v>1877.82</v>
      </c>
      <c r="M1609" s="213">
        <v>4069.28</v>
      </c>
      <c r="N1609" s="213">
        <v>4577.9399999999996</v>
      </c>
      <c r="O1609" s="242">
        <f t="shared" si="137"/>
        <v>0.48089999999994687</v>
      </c>
      <c r="P1609" s="242"/>
      <c r="Q1609" s="179"/>
      <c r="R1609" s="179"/>
      <c r="S1609" s="179"/>
      <c r="T1609" s="179"/>
      <c r="U1609" s="179"/>
      <c r="V1609" s="179"/>
      <c r="W1609" s="179"/>
      <c r="X1609" s="179"/>
      <c r="Y1609" s="179"/>
      <c r="Z1609" s="179"/>
      <c r="AA1609" s="222"/>
      <c r="AB1609" s="222"/>
      <c r="AC1609" s="222"/>
      <c r="AD1609" s="179"/>
      <c r="AE1609" s="179"/>
      <c r="AF1609" s="179"/>
      <c r="AG1609" s="179"/>
      <c r="AH1609" s="179"/>
      <c r="AI1609" s="179"/>
      <c r="AJ1609" s="179"/>
    </row>
    <row r="1610" spans="2:36" x14ac:dyDescent="0.3">
      <c r="B1610" s="224">
        <v>168700</v>
      </c>
      <c r="C1610" s="209">
        <v>60881</v>
      </c>
      <c r="D1610" s="206">
        <f t="shared" si="133"/>
        <v>0.36088322465915829</v>
      </c>
      <c r="E1610" s="208">
        <f t="shared" si="134"/>
        <v>0.42</v>
      </c>
      <c r="F1610" s="207">
        <v>3348.45</v>
      </c>
      <c r="G1610" s="207">
        <v>4870.4799999999996</v>
      </c>
      <c r="H1610" s="207">
        <v>5479.29</v>
      </c>
      <c r="I1610" s="214">
        <v>50908</v>
      </c>
      <c r="J1610" s="211">
        <f t="shared" si="135"/>
        <v>0.30176644931831653</v>
      </c>
      <c r="K1610" s="212">
        <f t="shared" si="136"/>
        <v>0.42</v>
      </c>
      <c r="L1610" s="214">
        <v>1882.82</v>
      </c>
      <c r="M1610" s="213">
        <v>4072.64</v>
      </c>
      <c r="N1610" s="213">
        <v>4581.72</v>
      </c>
      <c r="O1610" s="242">
        <f t="shared" si="137"/>
        <v>0.48089999999991051</v>
      </c>
      <c r="P1610" s="242"/>
      <c r="Q1610" s="179"/>
      <c r="R1610" s="179"/>
      <c r="S1610" s="179"/>
      <c r="T1610" s="179"/>
      <c r="U1610" s="179"/>
      <c r="V1610" s="179"/>
      <c r="W1610" s="179"/>
      <c r="X1610" s="179"/>
      <c r="Y1610" s="179"/>
      <c r="Z1610" s="179"/>
      <c r="AA1610" s="222"/>
      <c r="AB1610" s="222"/>
      <c r="AC1610" s="222"/>
      <c r="AD1610" s="179"/>
      <c r="AE1610" s="179"/>
      <c r="AF1610" s="179"/>
      <c r="AG1610" s="179"/>
      <c r="AH1610" s="179"/>
      <c r="AI1610" s="179"/>
      <c r="AJ1610" s="179"/>
    </row>
    <row r="1611" spans="2:36" x14ac:dyDescent="0.3">
      <c r="B1611" s="224">
        <v>168800</v>
      </c>
      <c r="C1611" s="209">
        <v>60923</v>
      </c>
      <c r="D1611" s="206">
        <f t="shared" si="133"/>
        <v>0.36091824644549764</v>
      </c>
      <c r="E1611" s="208">
        <f t="shared" si="134"/>
        <v>0.42</v>
      </c>
      <c r="F1611" s="207">
        <v>3350.76</v>
      </c>
      <c r="G1611" s="207">
        <v>4873.84</v>
      </c>
      <c r="H1611" s="207">
        <v>5483.07</v>
      </c>
      <c r="I1611" s="214">
        <v>50950</v>
      </c>
      <c r="J1611" s="211">
        <f t="shared" si="135"/>
        <v>0.30183649289099523</v>
      </c>
      <c r="K1611" s="212">
        <f t="shared" si="136"/>
        <v>0.42</v>
      </c>
      <c r="L1611" s="214">
        <v>1887.82</v>
      </c>
      <c r="M1611" s="213">
        <v>4076</v>
      </c>
      <c r="N1611" s="213">
        <v>4585.5</v>
      </c>
      <c r="O1611" s="242">
        <f t="shared" si="137"/>
        <v>0.48090000000001965</v>
      </c>
      <c r="P1611" s="242"/>
      <c r="Q1611" s="179"/>
      <c r="R1611" s="179"/>
      <c r="S1611" s="179"/>
      <c r="T1611" s="179"/>
      <c r="U1611" s="179"/>
      <c r="V1611" s="179"/>
      <c r="W1611" s="179"/>
      <c r="X1611" s="179"/>
      <c r="Y1611" s="179"/>
      <c r="Z1611" s="179"/>
      <c r="AA1611" s="222"/>
      <c r="AB1611" s="222"/>
      <c r="AC1611" s="222"/>
      <c r="AD1611" s="179"/>
      <c r="AE1611" s="179"/>
      <c r="AF1611" s="179"/>
      <c r="AG1611" s="179"/>
      <c r="AH1611" s="179"/>
      <c r="AI1611" s="179"/>
      <c r="AJ1611" s="179"/>
    </row>
    <row r="1612" spans="2:36" x14ac:dyDescent="0.3">
      <c r="B1612" s="224">
        <v>168900</v>
      </c>
      <c r="C1612" s="209">
        <v>60965</v>
      </c>
      <c r="D1612" s="206">
        <f t="shared" si="133"/>
        <v>0.36095322676139729</v>
      </c>
      <c r="E1612" s="208">
        <f t="shared" si="134"/>
        <v>0.42</v>
      </c>
      <c r="F1612" s="207">
        <v>3353.07</v>
      </c>
      <c r="G1612" s="207">
        <v>4877.2</v>
      </c>
      <c r="H1612" s="207">
        <v>5486.85</v>
      </c>
      <c r="I1612" s="214">
        <v>50992</v>
      </c>
      <c r="J1612" s="211">
        <f t="shared" si="135"/>
        <v>0.30190645352279455</v>
      </c>
      <c r="K1612" s="212">
        <f t="shared" si="136"/>
        <v>0.42</v>
      </c>
      <c r="L1612" s="214">
        <v>1892.81</v>
      </c>
      <c r="M1612" s="213">
        <v>4079.36</v>
      </c>
      <c r="N1612" s="213">
        <v>4589.28</v>
      </c>
      <c r="O1612" s="242">
        <f t="shared" si="137"/>
        <v>0.48089999999998329</v>
      </c>
      <c r="P1612" s="242"/>
      <c r="Q1612" s="179"/>
      <c r="R1612" s="179"/>
      <c r="S1612" s="179"/>
      <c r="T1612" s="179"/>
      <c r="U1612" s="179"/>
      <c r="V1612" s="179"/>
      <c r="W1612" s="179"/>
      <c r="X1612" s="179"/>
      <c r="Y1612" s="179"/>
      <c r="Z1612" s="179"/>
      <c r="AA1612" s="222"/>
      <c r="AB1612" s="222"/>
      <c r="AC1612" s="222"/>
      <c r="AD1612" s="179"/>
      <c r="AE1612" s="179"/>
      <c r="AF1612" s="179"/>
      <c r="AG1612" s="179"/>
      <c r="AH1612" s="179"/>
      <c r="AI1612" s="179"/>
      <c r="AJ1612" s="179"/>
    </row>
    <row r="1613" spans="2:36" x14ac:dyDescent="0.3">
      <c r="B1613" s="224">
        <v>169000</v>
      </c>
      <c r="C1613" s="209">
        <v>61007</v>
      </c>
      <c r="D1613" s="206">
        <f t="shared" si="133"/>
        <v>0.36098816568047337</v>
      </c>
      <c r="E1613" s="208">
        <f t="shared" si="134"/>
        <v>0.42</v>
      </c>
      <c r="F1613" s="207">
        <v>3355.38</v>
      </c>
      <c r="G1613" s="207">
        <v>4880.5600000000004</v>
      </c>
      <c r="H1613" s="207">
        <v>5490.63</v>
      </c>
      <c r="I1613" s="214">
        <v>51034</v>
      </c>
      <c r="J1613" s="211">
        <f t="shared" si="135"/>
        <v>0.30197633136094676</v>
      </c>
      <c r="K1613" s="212">
        <f t="shared" si="136"/>
        <v>0.42</v>
      </c>
      <c r="L1613" s="214">
        <v>1897.81</v>
      </c>
      <c r="M1613" s="213">
        <v>4082.72</v>
      </c>
      <c r="N1613" s="213">
        <v>4593.0600000000004</v>
      </c>
      <c r="O1613" s="242">
        <f t="shared" si="137"/>
        <v>0.48089999999994687</v>
      </c>
      <c r="P1613" s="242"/>
      <c r="Q1613" s="179"/>
      <c r="R1613" s="179"/>
      <c r="S1613" s="179"/>
      <c r="T1613" s="179"/>
      <c r="U1613" s="179"/>
      <c r="V1613" s="179"/>
      <c r="W1613" s="179"/>
      <c r="X1613" s="179"/>
      <c r="Y1613" s="179"/>
      <c r="Z1613" s="179"/>
      <c r="AA1613" s="222"/>
      <c r="AB1613" s="222"/>
      <c r="AC1613" s="222"/>
      <c r="AD1613" s="179"/>
      <c r="AE1613" s="179"/>
      <c r="AF1613" s="179"/>
      <c r="AG1613" s="179"/>
      <c r="AH1613" s="179"/>
      <c r="AI1613" s="179"/>
      <c r="AJ1613" s="179"/>
    </row>
    <row r="1614" spans="2:36" x14ac:dyDescent="0.3">
      <c r="B1614" s="224">
        <v>169100</v>
      </c>
      <c r="C1614" s="209">
        <v>61049</v>
      </c>
      <c r="D1614" s="206">
        <f t="shared" si="133"/>
        <v>0.36102306327616795</v>
      </c>
      <c r="E1614" s="208">
        <f t="shared" si="134"/>
        <v>0.42</v>
      </c>
      <c r="F1614" s="207">
        <v>3357.69</v>
      </c>
      <c r="G1614" s="207">
        <v>4883.92</v>
      </c>
      <c r="H1614" s="207">
        <v>5494.41</v>
      </c>
      <c r="I1614" s="214">
        <v>51076</v>
      </c>
      <c r="J1614" s="211">
        <f t="shared" si="135"/>
        <v>0.30204612655233587</v>
      </c>
      <c r="K1614" s="212">
        <f t="shared" si="136"/>
        <v>0.42</v>
      </c>
      <c r="L1614" s="214">
        <v>1902.81</v>
      </c>
      <c r="M1614" s="213">
        <v>4086.08</v>
      </c>
      <c r="N1614" s="213">
        <v>4596.84</v>
      </c>
      <c r="O1614" s="242">
        <f t="shared" si="137"/>
        <v>0.480900000000056</v>
      </c>
      <c r="P1614" s="242"/>
      <c r="Q1614" s="179"/>
      <c r="R1614" s="179"/>
      <c r="S1614" s="179"/>
      <c r="T1614" s="179"/>
      <c r="U1614" s="179"/>
      <c r="V1614" s="179"/>
      <c r="W1614" s="179"/>
      <c r="X1614" s="179"/>
      <c r="Y1614" s="179"/>
      <c r="Z1614" s="179"/>
      <c r="AA1614" s="222"/>
      <c r="AB1614" s="222"/>
      <c r="AC1614" s="222"/>
      <c r="AD1614" s="179"/>
      <c r="AE1614" s="179"/>
      <c r="AF1614" s="179"/>
      <c r="AG1614" s="179"/>
      <c r="AH1614" s="179"/>
      <c r="AI1614" s="179"/>
      <c r="AJ1614" s="179"/>
    </row>
    <row r="1615" spans="2:36" x14ac:dyDescent="0.3">
      <c r="B1615" s="224">
        <v>169200</v>
      </c>
      <c r="C1615" s="209">
        <v>61091</v>
      </c>
      <c r="D1615" s="206">
        <f t="shared" si="133"/>
        <v>0.36105791962174943</v>
      </c>
      <c r="E1615" s="208">
        <f t="shared" si="134"/>
        <v>0.42</v>
      </c>
      <c r="F1615" s="207">
        <v>3360</v>
      </c>
      <c r="G1615" s="207">
        <v>4887.28</v>
      </c>
      <c r="H1615" s="207">
        <v>5498.19</v>
      </c>
      <c r="I1615" s="214">
        <v>51118</v>
      </c>
      <c r="J1615" s="211">
        <f t="shared" si="135"/>
        <v>0.30211583924349883</v>
      </c>
      <c r="K1615" s="212">
        <f t="shared" si="136"/>
        <v>0.42</v>
      </c>
      <c r="L1615" s="214">
        <v>1907.81</v>
      </c>
      <c r="M1615" s="213">
        <v>4089.44</v>
      </c>
      <c r="N1615" s="213">
        <v>4600.62</v>
      </c>
      <c r="O1615" s="242">
        <f t="shared" si="137"/>
        <v>0.48090000000001965</v>
      </c>
      <c r="P1615" s="242"/>
      <c r="Q1615" s="179"/>
      <c r="R1615" s="179"/>
      <c r="S1615" s="179"/>
      <c r="T1615" s="179"/>
      <c r="U1615" s="179"/>
      <c r="V1615" s="179"/>
      <c r="W1615" s="179"/>
      <c r="X1615" s="179"/>
      <c r="Y1615" s="179"/>
      <c r="Z1615" s="179"/>
      <c r="AA1615" s="222"/>
      <c r="AB1615" s="222"/>
      <c r="AC1615" s="222"/>
      <c r="AD1615" s="179"/>
      <c r="AE1615" s="179"/>
      <c r="AF1615" s="179"/>
      <c r="AG1615" s="179"/>
      <c r="AH1615" s="179"/>
      <c r="AI1615" s="179"/>
      <c r="AJ1615" s="179"/>
    </row>
    <row r="1616" spans="2:36" x14ac:dyDescent="0.3">
      <c r="B1616" s="224">
        <v>169300</v>
      </c>
      <c r="C1616" s="209">
        <v>61133</v>
      </c>
      <c r="D1616" s="206">
        <f t="shared" si="133"/>
        <v>0.36109273479031306</v>
      </c>
      <c r="E1616" s="208">
        <f t="shared" si="134"/>
        <v>0.42</v>
      </c>
      <c r="F1616" s="207">
        <v>3362.31</v>
      </c>
      <c r="G1616" s="207">
        <v>4890.6400000000003</v>
      </c>
      <c r="H1616" s="207">
        <v>5501.97</v>
      </c>
      <c r="I1616" s="214">
        <v>51160</v>
      </c>
      <c r="J1616" s="211">
        <f t="shared" si="135"/>
        <v>0.30218546958062609</v>
      </c>
      <c r="K1616" s="212">
        <f t="shared" si="136"/>
        <v>0.42</v>
      </c>
      <c r="L1616" s="214">
        <v>1912.81</v>
      </c>
      <c r="M1616" s="213">
        <v>4092.8</v>
      </c>
      <c r="N1616" s="213">
        <v>4604.3999999999996</v>
      </c>
      <c r="O1616" s="242">
        <f t="shared" si="137"/>
        <v>0.48089999999999233</v>
      </c>
      <c r="P1616" s="242"/>
      <c r="Q1616" s="179"/>
      <c r="R1616" s="179"/>
      <c r="S1616" s="179"/>
      <c r="T1616" s="179"/>
      <c r="U1616" s="179"/>
      <c r="V1616" s="179"/>
      <c r="W1616" s="179"/>
      <c r="X1616" s="179"/>
      <c r="Y1616" s="179"/>
      <c r="Z1616" s="179"/>
      <c r="AA1616" s="222"/>
      <c r="AB1616" s="222"/>
      <c r="AC1616" s="222"/>
      <c r="AD1616" s="179"/>
      <c r="AE1616" s="179"/>
      <c r="AF1616" s="179"/>
      <c r="AG1616" s="179"/>
      <c r="AH1616" s="179"/>
      <c r="AI1616" s="179"/>
      <c r="AJ1616" s="179"/>
    </row>
    <row r="1617" spans="2:36" x14ac:dyDescent="0.3">
      <c r="B1617" s="224">
        <v>169400</v>
      </c>
      <c r="C1617" s="209">
        <v>61175</v>
      </c>
      <c r="D1617" s="206">
        <f t="shared" si="133"/>
        <v>0.36112750885478156</v>
      </c>
      <c r="E1617" s="208">
        <f t="shared" si="134"/>
        <v>0.42</v>
      </c>
      <c r="F1617" s="207">
        <v>3364.62</v>
      </c>
      <c r="G1617" s="207">
        <v>4894</v>
      </c>
      <c r="H1617" s="207">
        <v>5505.75</v>
      </c>
      <c r="I1617" s="214">
        <v>51202</v>
      </c>
      <c r="J1617" s="211">
        <f t="shared" si="135"/>
        <v>0.30225501770956315</v>
      </c>
      <c r="K1617" s="212">
        <f t="shared" si="136"/>
        <v>0.42</v>
      </c>
      <c r="L1617" s="214">
        <v>1917.8</v>
      </c>
      <c r="M1617" s="213">
        <v>4096.16</v>
      </c>
      <c r="N1617" s="213">
        <v>4608.18</v>
      </c>
      <c r="O1617" s="242">
        <f t="shared" si="137"/>
        <v>0.48089999999995597</v>
      </c>
      <c r="P1617" s="242"/>
      <c r="Q1617" s="179"/>
      <c r="R1617" s="179"/>
      <c r="S1617" s="179"/>
      <c r="T1617" s="179"/>
      <c r="U1617" s="179"/>
      <c r="V1617" s="179"/>
      <c r="W1617" s="179"/>
      <c r="X1617" s="179"/>
      <c r="Y1617" s="179"/>
      <c r="Z1617" s="179"/>
      <c r="AA1617" s="222"/>
      <c r="AB1617" s="222"/>
      <c r="AC1617" s="222"/>
      <c r="AD1617" s="179"/>
      <c r="AE1617" s="179"/>
      <c r="AF1617" s="179"/>
      <c r="AG1617" s="179"/>
      <c r="AH1617" s="179"/>
      <c r="AI1617" s="179"/>
      <c r="AJ1617" s="179"/>
    </row>
    <row r="1618" spans="2:36" x14ac:dyDescent="0.3">
      <c r="B1618" s="224">
        <v>169500</v>
      </c>
      <c r="C1618" s="209">
        <v>61217</v>
      </c>
      <c r="D1618" s="206">
        <f t="shared" si="133"/>
        <v>0.36116224188790558</v>
      </c>
      <c r="E1618" s="208">
        <f t="shared" si="134"/>
        <v>0.42</v>
      </c>
      <c r="F1618" s="207">
        <v>3366.93</v>
      </c>
      <c r="G1618" s="207">
        <v>4897.3599999999997</v>
      </c>
      <c r="H1618" s="207">
        <v>5509.53</v>
      </c>
      <c r="I1618" s="214">
        <v>51244</v>
      </c>
      <c r="J1618" s="211">
        <f t="shared" si="135"/>
        <v>0.30232448377581123</v>
      </c>
      <c r="K1618" s="212">
        <f t="shared" si="136"/>
        <v>0.42</v>
      </c>
      <c r="L1618" s="214">
        <v>1922.8</v>
      </c>
      <c r="M1618" s="213">
        <v>4099.5200000000004</v>
      </c>
      <c r="N1618" s="213">
        <v>4611.96</v>
      </c>
      <c r="O1618" s="242">
        <f t="shared" si="137"/>
        <v>0.48090000000006511</v>
      </c>
      <c r="P1618" s="242"/>
      <c r="Q1618" s="179"/>
      <c r="R1618" s="179"/>
      <c r="S1618" s="179"/>
      <c r="T1618" s="179"/>
      <c r="U1618" s="179"/>
      <c r="V1618" s="179"/>
      <c r="W1618" s="179"/>
      <c r="X1618" s="179"/>
      <c r="Y1618" s="179"/>
      <c r="Z1618" s="179"/>
      <c r="AA1618" s="222"/>
      <c r="AB1618" s="222"/>
      <c r="AC1618" s="222"/>
      <c r="AD1618" s="179"/>
      <c r="AE1618" s="179"/>
      <c r="AF1618" s="179"/>
      <c r="AG1618" s="179"/>
      <c r="AH1618" s="179"/>
      <c r="AI1618" s="179"/>
      <c r="AJ1618" s="179"/>
    </row>
    <row r="1619" spans="2:36" x14ac:dyDescent="0.3">
      <c r="B1619" s="224">
        <v>169600</v>
      </c>
      <c r="C1619" s="209">
        <v>61259</v>
      </c>
      <c r="D1619" s="206">
        <f t="shared" si="133"/>
        <v>0.36119693396226416</v>
      </c>
      <c r="E1619" s="208">
        <f t="shared" si="134"/>
        <v>0.42</v>
      </c>
      <c r="F1619" s="207">
        <v>3369.24</v>
      </c>
      <c r="G1619" s="207">
        <v>4900.72</v>
      </c>
      <c r="H1619" s="207">
        <v>5513.31</v>
      </c>
      <c r="I1619" s="214">
        <v>51286</v>
      </c>
      <c r="J1619" s="211">
        <f t="shared" si="135"/>
        <v>0.30239386792452833</v>
      </c>
      <c r="K1619" s="212">
        <f t="shared" si="136"/>
        <v>0.42</v>
      </c>
      <c r="L1619" s="214">
        <v>1927.8</v>
      </c>
      <c r="M1619" s="213">
        <v>4102.88</v>
      </c>
      <c r="N1619" s="213">
        <v>4615.74</v>
      </c>
      <c r="O1619" s="242">
        <f t="shared" si="137"/>
        <v>0.48090000000002875</v>
      </c>
      <c r="P1619" s="242"/>
      <c r="Q1619" s="179"/>
      <c r="R1619" s="179"/>
      <c r="S1619" s="179"/>
      <c r="T1619" s="179"/>
      <c r="U1619" s="179"/>
      <c r="V1619" s="179"/>
      <c r="W1619" s="179"/>
      <c r="X1619" s="179"/>
      <c r="Y1619" s="179"/>
      <c r="Z1619" s="179"/>
      <c r="AA1619" s="222"/>
      <c r="AB1619" s="222"/>
      <c r="AC1619" s="222"/>
      <c r="AD1619" s="179"/>
      <c r="AE1619" s="179"/>
      <c r="AF1619" s="179"/>
      <c r="AG1619" s="179"/>
      <c r="AH1619" s="179"/>
      <c r="AI1619" s="179"/>
      <c r="AJ1619" s="179"/>
    </row>
    <row r="1620" spans="2:36" x14ac:dyDescent="0.3">
      <c r="B1620" s="224">
        <v>169700</v>
      </c>
      <c r="C1620" s="209">
        <v>61301</v>
      </c>
      <c r="D1620" s="206">
        <f t="shared" si="133"/>
        <v>0.36123158515026516</v>
      </c>
      <c r="E1620" s="208">
        <f t="shared" si="134"/>
        <v>0.42</v>
      </c>
      <c r="F1620" s="207">
        <v>3371.55</v>
      </c>
      <c r="G1620" s="207">
        <v>4904.08</v>
      </c>
      <c r="H1620" s="207">
        <v>5517.09</v>
      </c>
      <c r="I1620" s="214">
        <v>51328</v>
      </c>
      <c r="J1620" s="211">
        <f t="shared" si="135"/>
        <v>0.30246317030053033</v>
      </c>
      <c r="K1620" s="212">
        <f t="shared" si="136"/>
        <v>0.42</v>
      </c>
      <c r="L1620" s="214">
        <v>1932.8</v>
      </c>
      <c r="M1620" s="213">
        <v>4106.24</v>
      </c>
      <c r="N1620" s="213">
        <v>4619.5200000000004</v>
      </c>
      <c r="O1620" s="242">
        <f t="shared" si="137"/>
        <v>0.48089999999999233</v>
      </c>
      <c r="P1620" s="242"/>
      <c r="Q1620" s="179"/>
      <c r="R1620" s="179"/>
      <c r="S1620" s="179"/>
      <c r="T1620" s="179"/>
      <c r="U1620" s="179"/>
      <c r="V1620" s="179"/>
      <c r="W1620" s="179"/>
      <c r="X1620" s="179"/>
      <c r="Y1620" s="179"/>
      <c r="Z1620" s="179"/>
      <c r="AA1620" s="222"/>
      <c r="AB1620" s="222"/>
      <c r="AC1620" s="222"/>
      <c r="AD1620" s="179"/>
      <c r="AE1620" s="179"/>
      <c r="AF1620" s="179"/>
      <c r="AG1620" s="179"/>
      <c r="AH1620" s="179"/>
      <c r="AI1620" s="179"/>
      <c r="AJ1620" s="179"/>
    </row>
    <row r="1621" spans="2:36" x14ac:dyDescent="0.3">
      <c r="B1621" s="224">
        <v>169800</v>
      </c>
      <c r="C1621" s="209">
        <v>61343</v>
      </c>
      <c r="D1621" s="206">
        <f t="shared" si="133"/>
        <v>0.36126619552414607</v>
      </c>
      <c r="E1621" s="208">
        <f t="shared" si="134"/>
        <v>0.42</v>
      </c>
      <c r="F1621" s="207">
        <v>3373.86</v>
      </c>
      <c r="G1621" s="207">
        <v>4907.4399999999996</v>
      </c>
      <c r="H1621" s="207">
        <v>5520.87</v>
      </c>
      <c r="I1621" s="214">
        <v>51370</v>
      </c>
      <c r="J1621" s="211">
        <f t="shared" si="135"/>
        <v>0.3025323910482921</v>
      </c>
      <c r="K1621" s="212">
        <f t="shared" si="136"/>
        <v>0.42</v>
      </c>
      <c r="L1621" s="214">
        <v>1937.8</v>
      </c>
      <c r="M1621" s="213">
        <v>4109.6000000000004</v>
      </c>
      <c r="N1621" s="213">
        <v>4623.3</v>
      </c>
      <c r="O1621" s="242">
        <f t="shared" si="137"/>
        <v>0.48089999999995597</v>
      </c>
      <c r="P1621" s="242"/>
      <c r="Q1621" s="179"/>
      <c r="R1621" s="179"/>
      <c r="S1621" s="179"/>
      <c r="T1621" s="179"/>
      <c r="U1621" s="179"/>
      <c r="V1621" s="179"/>
      <c r="W1621" s="179"/>
      <c r="X1621" s="179"/>
      <c r="Y1621" s="179"/>
      <c r="Z1621" s="179"/>
      <c r="AA1621" s="222"/>
      <c r="AB1621" s="222"/>
      <c r="AC1621" s="222"/>
      <c r="AD1621" s="179"/>
      <c r="AE1621" s="179"/>
      <c r="AF1621" s="179"/>
      <c r="AG1621" s="179"/>
      <c r="AH1621" s="179"/>
      <c r="AI1621" s="179"/>
      <c r="AJ1621" s="179"/>
    </row>
    <row r="1622" spans="2:36" x14ac:dyDescent="0.3">
      <c r="B1622" s="224">
        <v>169900</v>
      </c>
      <c r="C1622" s="209">
        <v>61385</v>
      </c>
      <c r="D1622" s="206">
        <f t="shared" si="133"/>
        <v>0.36130076515597409</v>
      </c>
      <c r="E1622" s="208">
        <f t="shared" si="134"/>
        <v>0.42</v>
      </c>
      <c r="F1622" s="207">
        <v>3376.17</v>
      </c>
      <c r="G1622" s="207">
        <v>4910.8</v>
      </c>
      <c r="H1622" s="207">
        <v>5524.65</v>
      </c>
      <c r="I1622" s="214">
        <v>51412</v>
      </c>
      <c r="J1622" s="211">
        <f t="shared" si="135"/>
        <v>0.3026015303119482</v>
      </c>
      <c r="K1622" s="212">
        <f t="shared" si="136"/>
        <v>0.42</v>
      </c>
      <c r="L1622" s="214">
        <v>1942.79</v>
      </c>
      <c r="M1622" s="213">
        <v>4112.96</v>
      </c>
      <c r="N1622" s="213">
        <v>4627.08</v>
      </c>
      <c r="O1622" s="242">
        <f t="shared" si="137"/>
        <v>0.48089999999991961</v>
      </c>
      <c r="P1622" s="242"/>
      <c r="Q1622" s="179"/>
      <c r="R1622" s="179"/>
      <c r="S1622" s="179"/>
      <c r="T1622" s="179"/>
      <c r="U1622" s="179"/>
      <c r="V1622" s="179"/>
      <c r="W1622" s="179"/>
      <c r="X1622" s="179"/>
      <c r="Y1622" s="179"/>
      <c r="Z1622" s="179"/>
      <c r="AA1622" s="222"/>
      <c r="AB1622" s="222"/>
      <c r="AC1622" s="222"/>
      <c r="AD1622" s="179"/>
      <c r="AE1622" s="179"/>
      <c r="AF1622" s="179"/>
      <c r="AG1622" s="179"/>
      <c r="AH1622" s="179"/>
      <c r="AI1622" s="179"/>
      <c r="AJ1622" s="179"/>
    </row>
    <row r="1623" spans="2:36" x14ac:dyDescent="0.3">
      <c r="B1623" s="224">
        <v>170000</v>
      </c>
      <c r="C1623" s="209">
        <v>61427</v>
      </c>
      <c r="D1623" s="206">
        <f t="shared" si="133"/>
        <v>0.36133529411764703</v>
      </c>
      <c r="E1623" s="208">
        <f t="shared" si="134"/>
        <v>0.42</v>
      </c>
      <c r="F1623" s="207">
        <v>3378.48</v>
      </c>
      <c r="G1623" s="207">
        <v>4914.16</v>
      </c>
      <c r="H1623" s="207">
        <v>5528.43</v>
      </c>
      <c r="I1623" s="214">
        <v>51454</v>
      </c>
      <c r="J1623" s="211">
        <f t="shared" si="135"/>
        <v>0.30267058823529414</v>
      </c>
      <c r="K1623" s="212">
        <f t="shared" si="136"/>
        <v>0.42</v>
      </c>
      <c r="L1623" s="214">
        <v>1947.79</v>
      </c>
      <c r="M1623" s="213">
        <v>4116.32</v>
      </c>
      <c r="N1623" s="213">
        <v>4630.8599999999997</v>
      </c>
      <c r="O1623" s="242">
        <f t="shared" si="137"/>
        <v>0.48090000000003785</v>
      </c>
      <c r="P1623" s="242"/>
      <c r="Q1623" s="179"/>
      <c r="R1623" s="179"/>
      <c r="S1623" s="179"/>
      <c r="T1623" s="179"/>
      <c r="U1623" s="179"/>
      <c r="V1623" s="179"/>
      <c r="W1623" s="179"/>
      <c r="X1623" s="179"/>
      <c r="Y1623" s="179"/>
      <c r="Z1623" s="179"/>
      <c r="AA1623" s="222"/>
      <c r="AB1623" s="222"/>
      <c r="AC1623" s="222"/>
      <c r="AD1623" s="179"/>
      <c r="AE1623" s="179"/>
      <c r="AF1623" s="179"/>
      <c r="AG1623" s="179"/>
      <c r="AH1623" s="179"/>
      <c r="AI1623" s="179"/>
      <c r="AJ1623" s="179"/>
    </row>
    <row r="1624" spans="2:36" x14ac:dyDescent="0.3">
      <c r="B1624" s="224">
        <v>170100</v>
      </c>
      <c r="C1624" s="209">
        <v>61469</v>
      </c>
      <c r="D1624" s="206">
        <f t="shared" ref="D1624:D1687" si="138">C1624/B1624</f>
        <v>0.36136978248089358</v>
      </c>
      <c r="E1624" s="208">
        <f t="shared" ref="E1624:E1687" si="139">(C1624-C1623)/(B1624-B1623)</f>
        <v>0.42</v>
      </c>
      <c r="F1624" s="207">
        <v>3380.79</v>
      </c>
      <c r="G1624" s="207">
        <v>4917.5200000000004</v>
      </c>
      <c r="H1624" s="207">
        <v>5532.21</v>
      </c>
      <c r="I1624" s="214">
        <v>51496</v>
      </c>
      <c r="J1624" s="211">
        <f t="shared" si="135"/>
        <v>0.30273956496178717</v>
      </c>
      <c r="K1624" s="212">
        <f t="shared" si="136"/>
        <v>0.42</v>
      </c>
      <c r="L1624" s="214">
        <v>1952.79</v>
      </c>
      <c r="M1624" s="213">
        <v>4119.68</v>
      </c>
      <c r="N1624" s="213">
        <v>4634.6400000000003</v>
      </c>
      <c r="O1624" s="242">
        <f t="shared" si="137"/>
        <v>0.48090000000000144</v>
      </c>
      <c r="P1624" s="242"/>
      <c r="Q1624" s="179"/>
      <c r="R1624" s="179"/>
      <c r="S1624" s="179"/>
      <c r="T1624" s="179"/>
      <c r="U1624" s="179"/>
      <c r="V1624" s="179"/>
      <c r="W1624" s="179"/>
      <c r="X1624" s="179"/>
      <c r="Y1624" s="179"/>
      <c r="Z1624" s="179"/>
      <c r="AA1624" s="222"/>
      <c r="AB1624" s="222"/>
      <c r="AC1624" s="222"/>
      <c r="AD1624" s="179"/>
      <c r="AE1624" s="179"/>
      <c r="AF1624" s="179"/>
      <c r="AG1624" s="179"/>
      <c r="AH1624" s="179"/>
      <c r="AI1624" s="179"/>
      <c r="AJ1624" s="179"/>
    </row>
    <row r="1625" spans="2:36" x14ac:dyDescent="0.3">
      <c r="B1625" s="224">
        <v>170200</v>
      </c>
      <c r="C1625" s="209">
        <v>61511</v>
      </c>
      <c r="D1625" s="206">
        <f t="shared" si="138"/>
        <v>0.36140423031727381</v>
      </c>
      <c r="E1625" s="208">
        <f t="shared" si="139"/>
        <v>0.42</v>
      </c>
      <c r="F1625" s="207">
        <v>3383.1</v>
      </c>
      <c r="G1625" s="207">
        <v>4920.88</v>
      </c>
      <c r="H1625" s="207">
        <v>5535.99</v>
      </c>
      <c r="I1625" s="214">
        <v>51538</v>
      </c>
      <c r="J1625" s="211">
        <f t="shared" si="135"/>
        <v>0.30280846063454758</v>
      </c>
      <c r="K1625" s="212">
        <f t="shared" si="136"/>
        <v>0.42</v>
      </c>
      <c r="L1625" s="214">
        <v>1957.79</v>
      </c>
      <c r="M1625" s="213">
        <v>4123.04</v>
      </c>
      <c r="N1625" s="213">
        <v>4638.42</v>
      </c>
      <c r="O1625" s="242">
        <f t="shared" si="137"/>
        <v>0.48089999999996508</v>
      </c>
      <c r="P1625" s="242"/>
      <c r="Q1625" s="179"/>
      <c r="R1625" s="179"/>
      <c r="S1625" s="179"/>
      <c r="T1625" s="179"/>
      <c r="U1625" s="179"/>
      <c r="V1625" s="179"/>
      <c r="W1625" s="179"/>
      <c r="X1625" s="179"/>
      <c r="Y1625" s="179"/>
      <c r="Z1625" s="179"/>
      <c r="AA1625" s="222"/>
      <c r="AB1625" s="222"/>
      <c r="AC1625" s="222"/>
      <c r="AD1625" s="179"/>
      <c r="AE1625" s="179"/>
      <c r="AF1625" s="179"/>
      <c r="AG1625" s="179"/>
      <c r="AH1625" s="179"/>
      <c r="AI1625" s="179"/>
      <c r="AJ1625" s="179"/>
    </row>
    <row r="1626" spans="2:36" x14ac:dyDescent="0.3">
      <c r="B1626" s="224">
        <v>170300</v>
      </c>
      <c r="C1626" s="209">
        <v>61553</v>
      </c>
      <c r="D1626" s="206">
        <f t="shared" si="138"/>
        <v>0.36143863769817969</v>
      </c>
      <c r="E1626" s="208">
        <f t="shared" si="139"/>
        <v>0.42</v>
      </c>
      <c r="F1626" s="207">
        <v>3385.41</v>
      </c>
      <c r="G1626" s="207">
        <v>4924.24</v>
      </c>
      <c r="H1626" s="207">
        <v>5539.77</v>
      </c>
      <c r="I1626" s="214">
        <v>51580</v>
      </c>
      <c r="J1626" s="211">
        <f t="shared" si="135"/>
        <v>0.30287727539635939</v>
      </c>
      <c r="K1626" s="212">
        <f t="shared" si="136"/>
        <v>0.42</v>
      </c>
      <c r="L1626" s="214">
        <v>1962.79</v>
      </c>
      <c r="M1626" s="213">
        <v>4126.3999999999996</v>
      </c>
      <c r="N1626" s="213">
        <v>4642.2</v>
      </c>
      <c r="O1626" s="242">
        <f t="shared" si="137"/>
        <v>0.48090000000007421</v>
      </c>
      <c r="P1626" s="242"/>
      <c r="Q1626" s="179"/>
      <c r="R1626" s="179"/>
      <c r="S1626" s="179"/>
      <c r="T1626" s="179"/>
      <c r="U1626" s="179"/>
      <c r="V1626" s="179"/>
      <c r="W1626" s="179"/>
      <c r="X1626" s="179"/>
      <c r="Y1626" s="179"/>
      <c r="Z1626" s="179"/>
      <c r="AA1626" s="222"/>
      <c r="AB1626" s="222"/>
      <c r="AC1626" s="222"/>
      <c r="AD1626" s="179"/>
      <c r="AE1626" s="179"/>
      <c r="AF1626" s="179"/>
      <c r="AG1626" s="179"/>
      <c r="AH1626" s="179"/>
      <c r="AI1626" s="179"/>
      <c r="AJ1626" s="179"/>
    </row>
    <row r="1627" spans="2:36" x14ac:dyDescent="0.3">
      <c r="B1627" s="224">
        <v>170400</v>
      </c>
      <c r="C1627" s="209">
        <v>61595</v>
      </c>
      <c r="D1627" s="206">
        <f t="shared" si="138"/>
        <v>0.36147300469483568</v>
      </c>
      <c r="E1627" s="208">
        <f t="shared" si="139"/>
        <v>0.42</v>
      </c>
      <c r="F1627" s="207">
        <v>3387.72</v>
      </c>
      <c r="G1627" s="207">
        <v>4927.6000000000004</v>
      </c>
      <c r="H1627" s="207">
        <v>5543.55</v>
      </c>
      <c r="I1627" s="214">
        <v>51622</v>
      </c>
      <c r="J1627" s="211">
        <f t="shared" si="135"/>
        <v>0.30294600938967137</v>
      </c>
      <c r="K1627" s="212">
        <f t="shared" si="136"/>
        <v>0.42</v>
      </c>
      <c r="L1627" s="214">
        <v>1967.78</v>
      </c>
      <c r="M1627" s="213">
        <v>4129.76</v>
      </c>
      <c r="N1627" s="213">
        <v>4645.9799999999996</v>
      </c>
      <c r="O1627" s="242">
        <f t="shared" si="137"/>
        <v>0.48090000000003785</v>
      </c>
      <c r="P1627" s="242"/>
      <c r="Q1627" s="179"/>
      <c r="R1627" s="179"/>
      <c r="S1627" s="179"/>
      <c r="T1627" s="179"/>
      <c r="U1627" s="179"/>
      <c r="V1627" s="179"/>
      <c r="W1627" s="179"/>
      <c r="X1627" s="179"/>
      <c r="Y1627" s="179"/>
      <c r="Z1627" s="179"/>
      <c r="AA1627" s="222"/>
      <c r="AB1627" s="222"/>
      <c r="AC1627" s="222"/>
      <c r="AD1627" s="179"/>
      <c r="AE1627" s="179"/>
      <c r="AF1627" s="179"/>
      <c r="AG1627" s="179"/>
      <c r="AH1627" s="179"/>
      <c r="AI1627" s="179"/>
      <c r="AJ1627" s="179"/>
    </row>
    <row r="1628" spans="2:36" x14ac:dyDescent="0.3">
      <c r="B1628" s="224">
        <v>170500</v>
      </c>
      <c r="C1628" s="209">
        <v>61637</v>
      </c>
      <c r="D1628" s="206">
        <f t="shared" si="138"/>
        <v>0.3615073313782991</v>
      </c>
      <c r="E1628" s="208">
        <f t="shared" si="139"/>
        <v>0.42</v>
      </c>
      <c r="F1628" s="207">
        <v>3390.03</v>
      </c>
      <c r="G1628" s="207">
        <v>4930.96</v>
      </c>
      <c r="H1628" s="207">
        <v>5547.33</v>
      </c>
      <c r="I1628" s="214">
        <v>51664</v>
      </c>
      <c r="J1628" s="211">
        <f t="shared" si="135"/>
        <v>0.30301466275659822</v>
      </c>
      <c r="K1628" s="212">
        <f t="shared" si="136"/>
        <v>0.42</v>
      </c>
      <c r="L1628" s="214">
        <v>1972.78</v>
      </c>
      <c r="M1628" s="213">
        <v>4133.12</v>
      </c>
      <c r="N1628" s="213">
        <v>4649.76</v>
      </c>
      <c r="O1628" s="242">
        <f t="shared" si="137"/>
        <v>0.48090000000001054</v>
      </c>
      <c r="P1628" s="242"/>
      <c r="Q1628" s="179"/>
      <c r="R1628" s="179"/>
      <c r="S1628" s="179"/>
      <c r="T1628" s="179"/>
      <c r="U1628" s="179"/>
      <c r="V1628" s="179"/>
      <c r="W1628" s="179"/>
      <c r="X1628" s="179"/>
      <c r="Y1628" s="179"/>
      <c r="Z1628" s="179"/>
      <c r="AA1628" s="222"/>
      <c r="AB1628" s="222"/>
      <c r="AC1628" s="222"/>
      <c r="AD1628" s="179"/>
      <c r="AE1628" s="179"/>
      <c r="AF1628" s="179"/>
      <c r="AG1628" s="179"/>
      <c r="AH1628" s="179"/>
      <c r="AI1628" s="179"/>
      <c r="AJ1628" s="179"/>
    </row>
    <row r="1629" spans="2:36" x14ac:dyDescent="0.3">
      <c r="B1629" s="224">
        <v>170600</v>
      </c>
      <c r="C1629" s="209">
        <v>61679</v>
      </c>
      <c r="D1629" s="206">
        <f t="shared" si="138"/>
        <v>0.3615416178194607</v>
      </c>
      <c r="E1629" s="208">
        <f t="shared" si="139"/>
        <v>0.42</v>
      </c>
      <c r="F1629" s="207">
        <v>3392.34</v>
      </c>
      <c r="G1629" s="207">
        <v>4934.32</v>
      </c>
      <c r="H1629" s="207">
        <v>5551.11</v>
      </c>
      <c r="I1629" s="214">
        <v>51706</v>
      </c>
      <c r="J1629" s="211">
        <f t="shared" si="135"/>
        <v>0.30308323563892148</v>
      </c>
      <c r="K1629" s="212">
        <f t="shared" si="136"/>
        <v>0.42</v>
      </c>
      <c r="L1629" s="214">
        <v>1977.78</v>
      </c>
      <c r="M1629" s="213">
        <v>4136.4799999999996</v>
      </c>
      <c r="N1629" s="213">
        <v>4653.54</v>
      </c>
      <c r="O1629" s="242">
        <f t="shared" si="137"/>
        <v>0.48089999999996508</v>
      </c>
      <c r="P1629" s="242"/>
      <c r="Q1629" s="179"/>
      <c r="R1629" s="179"/>
      <c r="S1629" s="179"/>
      <c r="T1629" s="179"/>
      <c r="U1629" s="179"/>
      <c r="V1629" s="179"/>
      <c r="W1629" s="179"/>
      <c r="X1629" s="179"/>
      <c r="Y1629" s="179"/>
      <c r="Z1629" s="179"/>
      <c r="AA1629" s="222"/>
      <c r="AB1629" s="222"/>
      <c r="AC1629" s="222"/>
      <c r="AD1629" s="179"/>
      <c r="AE1629" s="179"/>
      <c r="AF1629" s="179"/>
      <c r="AG1629" s="179"/>
      <c r="AH1629" s="179"/>
      <c r="AI1629" s="179"/>
      <c r="AJ1629" s="179"/>
    </row>
    <row r="1630" spans="2:36" x14ac:dyDescent="0.3">
      <c r="B1630" s="224">
        <v>170700</v>
      </c>
      <c r="C1630" s="209">
        <v>61721</v>
      </c>
      <c r="D1630" s="206">
        <f t="shared" si="138"/>
        <v>0.36157586408904513</v>
      </c>
      <c r="E1630" s="208">
        <f t="shared" si="139"/>
        <v>0.42</v>
      </c>
      <c r="F1630" s="207">
        <v>3394.65</v>
      </c>
      <c r="G1630" s="207">
        <v>4937.68</v>
      </c>
      <c r="H1630" s="207">
        <v>5554.89</v>
      </c>
      <c r="I1630" s="214">
        <v>51748</v>
      </c>
      <c r="J1630" s="211">
        <f t="shared" si="135"/>
        <v>0.30315172817809022</v>
      </c>
      <c r="K1630" s="212">
        <f t="shared" si="136"/>
        <v>0.42</v>
      </c>
      <c r="L1630" s="214">
        <v>1982.78</v>
      </c>
      <c r="M1630" s="213">
        <v>4139.84</v>
      </c>
      <c r="N1630" s="213">
        <v>4657.32</v>
      </c>
      <c r="O1630" s="242">
        <f t="shared" si="137"/>
        <v>0.48090000000008332</v>
      </c>
      <c r="P1630" s="242"/>
      <c r="Q1630" s="179"/>
      <c r="R1630" s="179"/>
      <c r="S1630" s="179"/>
      <c r="T1630" s="179"/>
      <c r="U1630" s="179"/>
      <c r="V1630" s="179"/>
      <c r="W1630" s="179"/>
      <c r="X1630" s="179"/>
      <c r="Y1630" s="179"/>
      <c r="Z1630" s="179"/>
      <c r="AA1630" s="222"/>
      <c r="AB1630" s="222"/>
      <c r="AC1630" s="222"/>
      <c r="AD1630" s="179"/>
      <c r="AE1630" s="179"/>
      <c r="AF1630" s="179"/>
      <c r="AG1630" s="179"/>
      <c r="AH1630" s="179"/>
      <c r="AI1630" s="179"/>
      <c r="AJ1630" s="179"/>
    </row>
    <row r="1631" spans="2:36" x14ac:dyDescent="0.3">
      <c r="B1631" s="224">
        <v>170800</v>
      </c>
      <c r="C1631" s="209">
        <v>61763</v>
      </c>
      <c r="D1631" s="206">
        <f t="shared" si="138"/>
        <v>0.36161007025761122</v>
      </c>
      <c r="E1631" s="208">
        <f t="shared" si="139"/>
        <v>0.42</v>
      </c>
      <c r="F1631" s="207">
        <v>3396.96</v>
      </c>
      <c r="G1631" s="207">
        <v>4941.04</v>
      </c>
      <c r="H1631" s="207">
        <v>5558.67</v>
      </c>
      <c r="I1631" s="214">
        <v>51790</v>
      </c>
      <c r="J1631" s="211">
        <f t="shared" si="135"/>
        <v>0.3032201405152225</v>
      </c>
      <c r="K1631" s="212">
        <f t="shared" si="136"/>
        <v>0.42</v>
      </c>
      <c r="L1631" s="214">
        <v>1987.78</v>
      </c>
      <c r="M1631" s="213">
        <v>4143.2</v>
      </c>
      <c r="N1631" s="213">
        <v>4661.1000000000004</v>
      </c>
      <c r="O1631" s="242">
        <f t="shared" si="137"/>
        <v>0.48090000000004696</v>
      </c>
      <c r="P1631" s="242"/>
      <c r="Q1631" s="179"/>
      <c r="R1631" s="179"/>
      <c r="S1631" s="179"/>
      <c r="T1631" s="179"/>
      <c r="U1631" s="179"/>
      <c r="V1631" s="179"/>
      <c r="W1631" s="179"/>
      <c r="X1631" s="179"/>
      <c r="Y1631" s="179"/>
      <c r="Z1631" s="179"/>
      <c r="AA1631" s="222"/>
      <c r="AB1631" s="222"/>
      <c r="AC1631" s="222"/>
      <c r="AD1631" s="179"/>
      <c r="AE1631" s="179"/>
      <c r="AF1631" s="179"/>
      <c r="AG1631" s="179"/>
      <c r="AH1631" s="179"/>
      <c r="AI1631" s="179"/>
      <c r="AJ1631" s="179"/>
    </row>
    <row r="1632" spans="2:36" x14ac:dyDescent="0.3">
      <c r="B1632" s="224">
        <v>170900</v>
      </c>
      <c r="C1632" s="209">
        <v>61805</v>
      </c>
      <c r="D1632" s="206">
        <f t="shared" si="138"/>
        <v>0.36164423639555293</v>
      </c>
      <c r="E1632" s="208">
        <f t="shared" si="139"/>
        <v>0.42</v>
      </c>
      <c r="F1632" s="207">
        <v>3399.27</v>
      </c>
      <c r="G1632" s="207">
        <v>4944.3999999999996</v>
      </c>
      <c r="H1632" s="207">
        <v>5562.45</v>
      </c>
      <c r="I1632" s="214">
        <v>51832</v>
      </c>
      <c r="J1632" s="211">
        <f t="shared" si="135"/>
        <v>0.30328847279110593</v>
      </c>
      <c r="K1632" s="212">
        <f t="shared" si="136"/>
        <v>0.42</v>
      </c>
      <c r="L1632" s="214">
        <v>1992.77</v>
      </c>
      <c r="M1632" s="213">
        <v>4146.5600000000004</v>
      </c>
      <c r="N1632" s="213">
        <v>4664.88</v>
      </c>
      <c r="O1632" s="242">
        <f t="shared" si="137"/>
        <v>0.48090000000001054</v>
      </c>
      <c r="P1632" s="242"/>
      <c r="Q1632" s="179"/>
      <c r="R1632" s="179"/>
      <c r="S1632" s="179"/>
      <c r="T1632" s="179"/>
      <c r="U1632" s="179"/>
      <c r="V1632" s="179"/>
      <c r="W1632" s="179"/>
      <c r="X1632" s="179"/>
      <c r="Y1632" s="179"/>
      <c r="Z1632" s="179"/>
      <c r="AA1632" s="222"/>
      <c r="AB1632" s="222"/>
      <c r="AC1632" s="222"/>
      <c r="AD1632" s="179"/>
      <c r="AE1632" s="179"/>
      <c r="AF1632" s="179"/>
      <c r="AG1632" s="179"/>
      <c r="AH1632" s="179"/>
      <c r="AI1632" s="179"/>
      <c r="AJ1632" s="179"/>
    </row>
    <row r="1633" spans="2:36" x14ac:dyDescent="0.3">
      <c r="B1633" s="224">
        <v>171000</v>
      </c>
      <c r="C1633" s="209">
        <v>61847</v>
      </c>
      <c r="D1633" s="206">
        <f t="shared" si="138"/>
        <v>0.36167836257309943</v>
      </c>
      <c r="E1633" s="208">
        <f t="shared" si="139"/>
        <v>0.42</v>
      </c>
      <c r="F1633" s="207">
        <v>3401.58</v>
      </c>
      <c r="G1633" s="207">
        <v>4947.76</v>
      </c>
      <c r="H1633" s="207">
        <v>5566.23</v>
      </c>
      <c r="I1633" s="214">
        <v>51874</v>
      </c>
      <c r="J1633" s="211">
        <f t="shared" si="135"/>
        <v>0.30335672514619882</v>
      </c>
      <c r="K1633" s="212">
        <f t="shared" si="136"/>
        <v>0.42</v>
      </c>
      <c r="L1633" s="214">
        <v>1997.77</v>
      </c>
      <c r="M1633" s="213">
        <v>4149.92</v>
      </c>
      <c r="N1633" s="213">
        <v>4668.66</v>
      </c>
      <c r="O1633" s="242">
        <f t="shared" si="137"/>
        <v>0.48089999999997418</v>
      </c>
      <c r="P1633" s="242"/>
      <c r="Q1633" s="179"/>
      <c r="R1633" s="179"/>
      <c r="S1633" s="179"/>
      <c r="T1633" s="179"/>
      <c r="U1633" s="179"/>
      <c r="V1633" s="179"/>
      <c r="W1633" s="179"/>
      <c r="X1633" s="179"/>
      <c r="Y1633" s="179"/>
      <c r="Z1633" s="179"/>
      <c r="AA1633" s="222"/>
      <c r="AB1633" s="222"/>
      <c r="AC1633" s="222"/>
      <c r="AD1633" s="179"/>
      <c r="AE1633" s="179"/>
      <c r="AF1633" s="179"/>
      <c r="AG1633" s="179"/>
      <c r="AH1633" s="179"/>
      <c r="AI1633" s="179"/>
      <c r="AJ1633" s="179"/>
    </row>
    <row r="1634" spans="2:36" x14ac:dyDescent="0.3">
      <c r="B1634" s="224">
        <v>171100</v>
      </c>
      <c r="C1634" s="209">
        <v>61889</v>
      </c>
      <c r="D1634" s="206">
        <f t="shared" si="138"/>
        <v>0.36171244886031562</v>
      </c>
      <c r="E1634" s="208">
        <f t="shared" si="139"/>
        <v>0.42</v>
      </c>
      <c r="F1634" s="207">
        <v>3403.89</v>
      </c>
      <c r="G1634" s="207">
        <v>4951.12</v>
      </c>
      <c r="H1634" s="207">
        <v>5570.01</v>
      </c>
      <c r="I1634" s="214">
        <v>51916</v>
      </c>
      <c r="J1634" s="211">
        <f t="shared" si="135"/>
        <v>0.30342489772063119</v>
      </c>
      <c r="K1634" s="212">
        <f t="shared" si="136"/>
        <v>0.42</v>
      </c>
      <c r="L1634" s="214">
        <v>2002.77</v>
      </c>
      <c r="M1634" s="213">
        <v>4153.28</v>
      </c>
      <c r="N1634" s="213">
        <v>4672.4399999999996</v>
      </c>
      <c r="O1634" s="242">
        <f t="shared" si="137"/>
        <v>0.48089999999994687</v>
      </c>
      <c r="P1634" s="242"/>
      <c r="Q1634" s="179"/>
      <c r="R1634" s="179"/>
      <c r="S1634" s="179"/>
      <c r="T1634" s="179"/>
      <c r="U1634" s="179"/>
      <c r="V1634" s="179"/>
      <c r="W1634" s="179"/>
      <c r="X1634" s="179"/>
      <c r="Y1634" s="179"/>
      <c r="Z1634" s="179"/>
      <c r="AA1634" s="222"/>
      <c r="AB1634" s="222"/>
      <c r="AC1634" s="222"/>
      <c r="AD1634" s="179"/>
      <c r="AE1634" s="179"/>
      <c r="AF1634" s="179"/>
      <c r="AG1634" s="179"/>
      <c r="AH1634" s="179"/>
      <c r="AI1634" s="179"/>
      <c r="AJ1634" s="179"/>
    </row>
    <row r="1635" spans="2:36" x14ac:dyDescent="0.3">
      <c r="B1635" s="224">
        <v>171200</v>
      </c>
      <c r="C1635" s="209">
        <v>61931</v>
      </c>
      <c r="D1635" s="206">
        <f t="shared" si="138"/>
        <v>0.36174649532710279</v>
      </c>
      <c r="E1635" s="208">
        <f t="shared" si="139"/>
        <v>0.42</v>
      </c>
      <c r="F1635" s="207">
        <v>3406.2</v>
      </c>
      <c r="G1635" s="207">
        <v>4954.4799999999996</v>
      </c>
      <c r="H1635" s="207">
        <v>5573.79</v>
      </c>
      <c r="I1635" s="214">
        <v>51958</v>
      </c>
      <c r="J1635" s="211">
        <f t="shared" si="135"/>
        <v>0.3034929906542056</v>
      </c>
      <c r="K1635" s="212">
        <f t="shared" si="136"/>
        <v>0.42</v>
      </c>
      <c r="L1635" s="214">
        <v>2007.77</v>
      </c>
      <c r="M1635" s="213">
        <v>4156.6400000000003</v>
      </c>
      <c r="N1635" s="213">
        <v>4676.22</v>
      </c>
      <c r="O1635" s="242">
        <f t="shared" si="137"/>
        <v>0.48089999999991051</v>
      </c>
      <c r="P1635" s="242"/>
      <c r="Q1635" s="179"/>
      <c r="R1635" s="179"/>
      <c r="S1635" s="179"/>
      <c r="T1635" s="179"/>
      <c r="U1635" s="179"/>
      <c r="V1635" s="179"/>
      <c r="W1635" s="179"/>
      <c r="X1635" s="179"/>
      <c r="Y1635" s="179"/>
      <c r="Z1635" s="179"/>
      <c r="AA1635" s="222"/>
      <c r="AB1635" s="222"/>
      <c r="AC1635" s="222"/>
      <c r="AD1635" s="179"/>
      <c r="AE1635" s="179"/>
      <c r="AF1635" s="179"/>
      <c r="AG1635" s="179"/>
      <c r="AH1635" s="179"/>
      <c r="AI1635" s="179"/>
      <c r="AJ1635" s="179"/>
    </row>
    <row r="1636" spans="2:36" x14ac:dyDescent="0.3">
      <c r="B1636" s="224">
        <v>171300</v>
      </c>
      <c r="C1636" s="209">
        <v>61973</v>
      </c>
      <c r="D1636" s="206">
        <f t="shared" si="138"/>
        <v>0.36178050204319906</v>
      </c>
      <c r="E1636" s="208">
        <f t="shared" si="139"/>
        <v>0.42</v>
      </c>
      <c r="F1636" s="207">
        <v>3408.51</v>
      </c>
      <c r="G1636" s="207">
        <v>4957.84</v>
      </c>
      <c r="H1636" s="207">
        <v>5577.57</v>
      </c>
      <c r="I1636" s="214">
        <v>52000</v>
      </c>
      <c r="J1636" s="211">
        <f t="shared" si="135"/>
        <v>0.30356100408639813</v>
      </c>
      <c r="K1636" s="212">
        <f t="shared" si="136"/>
        <v>0.42</v>
      </c>
      <c r="L1636" s="214">
        <v>2012.77</v>
      </c>
      <c r="M1636" s="213">
        <v>4160</v>
      </c>
      <c r="N1636" s="213">
        <v>4680</v>
      </c>
      <c r="O1636" s="242">
        <f t="shared" si="137"/>
        <v>0.48090000000001965</v>
      </c>
      <c r="P1636" s="242"/>
      <c r="Q1636" s="179"/>
      <c r="R1636" s="179"/>
      <c r="S1636" s="179"/>
      <c r="T1636" s="179"/>
      <c r="U1636" s="179"/>
      <c r="V1636" s="179"/>
      <c r="W1636" s="179"/>
      <c r="X1636" s="179"/>
      <c r="Y1636" s="179"/>
      <c r="Z1636" s="179"/>
      <c r="AA1636" s="222"/>
      <c r="AB1636" s="222"/>
      <c r="AC1636" s="222"/>
      <c r="AD1636" s="179"/>
      <c r="AE1636" s="179"/>
      <c r="AF1636" s="179"/>
      <c r="AG1636" s="179"/>
      <c r="AH1636" s="179"/>
      <c r="AI1636" s="179"/>
      <c r="AJ1636" s="179"/>
    </row>
    <row r="1637" spans="2:36" x14ac:dyDescent="0.3">
      <c r="B1637" s="224">
        <v>171400</v>
      </c>
      <c r="C1637" s="209">
        <v>62015</v>
      </c>
      <c r="D1637" s="206">
        <f t="shared" si="138"/>
        <v>0.36181446907817971</v>
      </c>
      <c r="E1637" s="208">
        <f t="shared" si="139"/>
        <v>0.42</v>
      </c>
      <c r="F1637" s="207">
        <v>3410.82</v>
      </c>
      <c r="G1637" s="207">
        <v>4961.2</v>
      </c>
      <c r="H1637" s="207">
        <v>5581.35</v>
      </c>
      <c r="I1637" s="214">
        <v>52042</v>
      </c>
      <c r="J1637" s="211">
        <f t="shared" si="135"/>
        <v>0.30362893815635938</v>
      </c>
      <c r="K1637" s="212">
        <f t="shared" si="136"/>
        <v>0.42</v>
      </c>
      <c r="L1637" s="214">
        <v>2017.76</v>
      </c>
      <c r="M1637" s="213">
        <v>4163.3599999999997</v>
      </c>
      <c r="N1637" s="213">
        <v>4683.78</v>
      </c>
      <c r="O1637" s="242">
        <f t="shared" si="137"/>
        <v>0.48089999999998329</v>
      </c>
      <c r="P1637" s="242"/>
      <c r="Q1637" s="179"/>
      <c r="R1637" s="179"/>
      <c r="S1637" s="179"/>
      <c r="T1637" s="179"/>
      <c r="U1637" s="179"/>
      <c r="V1637" s="179"/>
      <c r="W1637" s="179"/>
      <c r="X1637" s="179"/>
      <c r="Y1637" s="179"/>
      <c r="Z1637" s="179"/>
      <c r="AA1637" s="222"/>
      <c r="AB1637" s="222"/>
      <c r="AC1637" s="222"/>
      <c r="AD1637" s="179"/>
      <c r="AE1637" s="179"/>
      <c r="AF1637" s="179"/>
      <c r="AG1637" s="179"/>
      <c r="AH1637" s="179"/>
      <c r="AI1637" s="179"/>
      <c r="AJ1637" s="179"/>
    </row>
    <row r="1638" spans="2:36" x14ac:dyDescent="0.3">
      <c r="B1638" s="224">
        <v>171500</v>
      </c>
      <c r="C1638" s="209">
        <v>62057</v>
      </c>
      <c r="D1638" s="206">
        <f t="shared" si="138"/>
        <v>0.36184839650145773</v>
      </c>
      <c r="E1638" s="208">
        <f t="shared" si="139"/>
        <v>0.42</v>
      </c>
      <c r="F1638" s="207">
        <v>3413.13</v>
      </c>
      <c r="G1638" s="207">
        <v>4964.5600000000004</v>
      </c>
      <c r="H1638" s="207">
        <v>5585.13</v>
      </c>
      <c r="I1638" s="214">
        <v>52084</v>
      </c>
      <c r="J1638" s="211">
        <f t="shared" si="135"/>
        <v>0.30369679300291547</v>
      </c>
      <c r="K1638" s="212">
        <f t="shared" si="136"/>
        <v>0.42</v>
      </c>
      <c r="L1638" s="214">
        <v>2022.76</v>
      </c>
      <c r="M1638" s="213">
        <v>4166.72</v>
      </c>
      <c r="N1638" s="213">
        <v>4687.5600000000004</v>
      </c>
      <c r="O1638" s="242">
        <f t="shared" si="137"/>
        <v>0.48089999999994687</v>
      </c>
      <c r="P1638" s="242"/>
      <c r="Q1638" s="179"/>
      <c r="R1638" s="179"/>
      <c r="S1638" s="179"/>
      <c r="T1638" s="179"/>
      <c r="U1638" s="179"/>
      <c r="V1638" s="179"/>
      <c r="W1638" s="179"/>
      <c r="X1638" s="179"/>
      <c r="Y1638" s="179"/>
      <c r="Z1638" s="179"/>
      <c r="AA1638" s="222"/>
      <c r="AB1638" s="222"/>
      <c r="AC1638" s="222"/>
      <c r="AD1638" s="179"/>
      <c r="AE1638" s="179"/>
      <c r="AF1638" s="179"/>
      <c r="AG1638" s="179"/>
      <c r="AH1638" s="179"/>
      <c r="AI1638" s="179"/>
      <c r="AJ1638" s="179"/>
    </row>
    <row r="1639" spans="2:36" x14ac:dyDescent="0.3">
      <c r="B1639" s="224">
        <v>171600</v>
      </c>
      <c r="C1639" s="209">
        <v>62099</v>
      </c>
      <c r="D1639" s="206">
        <f t="shared" si="138"/>
        <v>0.36188228438228437</v>
      </c>
      <c r="E1639" s="208">
        <f t="shared" si="139"/>
        <v>0.42</v>
      </c>
      <c r="F1639" s="207">
        <v>3415.44</v>
      </c>
      <c r="G1639" s="207">
        <v>4967.92</v>
      </c>
      <c r="H1639" s="207">
        <v>5588.91</v>
      </c>
      <c r="I1639" s="214">
        <v>52126</v>
      </c>
      <c r="J1639" s="211">
        <f t="shared" si="135"/>
        <v>0.30376456876456875</v>
      </c>
      <c r="K1639" s="212">
        <f t="shared" si="136"/>
        <v>0.42</v>
      </c>
      <c r="L1639" s="214">
        <v>2027.76</v>
      </c>
      <c r="M1639" s="213">
        <v>4170.08</v>
      </c>
      <c r="N1639" s="213">
        <v>4691.34</v>
      </c>
      <c r="O1639" s="242">
        <f t="shared" si="137"/>
        <v>0.480900000000056</v>
      </c>
      <c r="P1639" s="242"/>
      <c r="Q1639" s="179"/>
      <c r="R1639" s="179"/>
      <c r="S1639" s="179"/>
      <c r="T1639" s="179"/>
      <c r="U1639" s="179"/>
      <c r="V1639" s="179"/>
      <c r="W1639" s="179"/>
      <c r="X1639" s="179"/>
      <c r="Y1639" s="179"/>
      <c r="Z1639" s="179"/>
      <c r="AA1639" s="222"/>
      <c r="AB1639" s="222"/>
      <c r="AC1639" s="222"/>
      <c r="AD1639" s="179"/>
      <c r="AE1639" s="179"/>
      <c r="AF1639" s="179"/>
      <c r="AG1639" s="179"/>
      <c r="AH1639" s="179"/>
      <c r="AI1639" s="179"/>
      <c r="AJ1639" s="179"/>
    </row>
    <row r="1640" spans="2:36" x14ac:dyDescent="0.3">
      <c r="B1640" s="224">
        <v>171700</v>
      </c>
      <c r="C1640" s="209">
        <v>62141</v>
      </c>
      <c r="D1640" s="206">
        <f t="shared" si="138"/>
        <v>0.36191613278974955</v>
      </c>
      <c r="E1640" s="208">
        <f t="shared" si="139"/>
        <v>0.42</v>
      </c>
      <c r="F1640" s="207">
        <v>3417.75</v>
      </c>
      <c r="G1640" s="207">
        <v>4971.28</v>
      </c>
      <c r="H1640" s="207">
        <v>5592.69</v>
      </c>
      <c r="I1640" s="214">
        <v>52168</v>
      </c>
      <c r="J1640" s="211">
        <f t="shared" si="135"/>
        <v>0.30383226557949911</v>
      </c>
      <c r="K1640" s="212">
        <f t="shared" si="136"/>
        <v>0.42</v>
      </c>
      <c r="L1640" s="214">
        <v>2032.76</v>
      </c>
      <c r="M1640" s="213">
        <v>4173.4399999999996</v>
      </c>
      <c r="N1640" s="213">
        <v>4695.12</v>
      </c>
      <c r="O1640" s="242">
        <f t="shared" si="137"/>
        <v>0.48090000000001965</v>
      </c>
      <c r="P1640" s="242"/>
      <c r="Q1640" s="179"/>
      <c r="R1640" s="179"/>
      <c r="S1640" s="179"/>
      <c r="T1640" s="179"/>
      <c r="U1640" s="179"/>
      <c r="V1640" s="179"/>
      <c r="W1640" s="179"/>
      <c r="X1640" s="179"/>
      <c r="Y1640" s="179"/>
      <c r="Z1640" s="179"/>
      <c r="AA1640" s="222"/>
      <c r="AB1640" s="222"/>
      <c r="AC1640" s="222"/>
      <c r="AD1640" s="179"/>
      <c r="AE1640" s="179"/>
      <c r="AF1640" s="179"/>
      <c r="AG1640" s="179"/>
      <c r="AH1640" s="179"/>
      <c r="AI1640" s="179"/>
      <c r="AJ1640" s="179"/>
    </row>
    <row r="1641" spans="2:36" x14ac:dyDescent="0.3">
      <c r="B1641" s="224">
        <v>171800</v>
      </c>
      <c r="C1641" s="209">
        <v>62183</v>
      </c>
      <c r="D1641" s="206">
        <f t="shared" si="138"/>
        <v>0.36194994179278228</v>
      </c>
      <c r="E1641" s="208">
        <f t="shared" si="139"/>
        <v>0.42</v>
      </c>
      <c r="F1641" s="207">
        <v>3420.06</v>
      </c>
      <c r="G1641" s="207">
        <v>4974.6400000000003</v>
      </c>
      <c r="H1641" s="207">
        <v>5596.47</v>
      </c>
      <c r="I1641" s="214">
        <v>52210</v>
      </c>
      <c r="J1641" s="211">
        <f t="shared" si="135"/>
        <v>0.30389988358556463</v>
      </c>
      <c r="K1641" s="212">
        <f t="shared" si="136"/>
        <v>0.42</v>
      </c>
      <c r="L1641" s="214">
        <v>2037.76</v>
      </c>
      <c r="M1641" s="213">
        <v>4176.8</v>
      </c>
      <c r="N1641" s="213">
        <v>4698.8999999999996</v>
      </c>
      <c r="O1641" s="242">
        <f t="shared" si="137"/>
        <v>0.48089999999999233</v>
      </c>
      <c r="P1641" s="242"/>
      <c r="Q1641" s="179"/>
      <c r="R1641" s="179"/>
      <c r="S1641" s="179"/>
      <c r="T1641" s="179"/>
      <c r="U1641" s="179"/>
      <c r="V1641" s="179"/>
      <c r="W1641" s="179"/>
      <c r="X1641" s="179"/>
      <c r="Y1641" s="179"/>
      <c r="Z1641" s="179"/>
      <c r="AA1641" s="222"/>
      <c r="AB1641" s="222"/>
      <c r="AC1641" s="222"/>
      <c r="AD1641" s="179"/>
      <c r="AE1641" s="179"/>
      <c r="AF1641" s="179"/>
      <c r="AG1641" s="179"/>
      <c r="AH1641" s="179"/>
      <c r="AI1641" s="179"/>
      <c r="AJ1641" s="179"/>
    </row>
    <row r="1642" spans="2:36" x14ac:dyDescent="0.3">
      <c r="B1642" s="224">
        <v>171900</v>
      </c>
      <c r="C1642" s="209">
        <v>62225</v>
      </c>
      <c r="D1642" s="206">
        <f t="shared" si="138"/>
        <v>0.36198371146015124</v>
      </c>
      <c r="E1642" s="208">
        <f t="shared" si="139"/>
        <v>0.42</v>
      </c>
      <c r="F1642" s="207">
        <v>3422.37</v>
      </c>
      <c r="G1642" s="207">
        <v>4978</v>
      </c>
      <c r="H1642" s="207">
        <v>5600.25</v>
      </c>
      <c r="I1642" s="214">
        <v>52252</v>
      </c>
      <c r="J1642" s="211">
        <f t="shared" si="135"/>
        <v>0.30396742292030249</v>
      </c>
      <c r="K1642" s="212">
        <f t="shared" si="136"/>
        <v>0.42</v>
      </c>
      <c r="L1642" s="214">
        <v>2042.75</v>
      </c>
      <c r="M1642" s="213">
        <v>4180.16</v>
      </c>
      <c r="N1642" s="213">
        <v>4702.68</v>
      </c>
      <c r="O1642" s="242">
        <f t="shared" si="137"/>
        <v>0.48089999999995597</v>
      </c>
      <c r="P1642" s="242"/>
      <c r="Q1642" s="179"/>
      <c r="R1642" s="179"/>
      <c r="S1642" s="179"/>
      <c r="T1642" s="179"/>
      <c r="U1642" s="179"/>
      <c r="V1642" s="179"/>
      <c r="W1642" s="179"/>
      <c r="X1642" s="179"/>
      <c r="Y1642" s="179"/>
      <c r="Z1642" s="179"/>
      <c r="AA1642" s="222"/>
      <c r="AB1642" s="222"/>
      <c r="AC1642" s="222"/>
      <c r="AD1642" s="179"/>
      <c r="AE1642" s="179"/>
      <c r="AF1642" s="179"/>
      <c r="AG1642" s="179"/>
      <c r="AH1642" s="179"/>
      <c r="AI1642" s="179"/>
      <c r="AJ1642" s="179"/>
    </row>
    <row r="1643" spans="2:36" x14ac:dyDescent="0.3">
      <c r="B1643" s="224">
        <v>172000</v>
      </c>
      <c r="C1643" s="209">
        <v>62267</v>
      </c>
      <c r="D1643" s="206">
        <f t="shared" si="138"/>
        <v>0.36201744186046514</v>
      </c>
      <c r="E1643" s="208">
        <f t="shared" si="139"/>
        <v>0.42</v>
      </c>
      <c r="F1643" s="207">
        <v>3424.68</v>
      </c>
      <c r="G1643" s="207">
        <v>4981.3599999999997</v>
      </c>
      <c r="H1643" s="207">
        <v>5604.03</v>
      </c>
      <c r="I1643" s="214">
        <v>52294</v>
      </c>
      <c r="J1643" s="211">
        <f t="shared" si="135"/>
        <v>0.30403488372093024</v>
      </c>
      <c r="K1643" s="212">
        <f t="shared" si="136"/>
        <v>0.42</v>
      </c>
      <c r="L1643" s="214">
        <v>2047.75</v>
      </c>
      <c r="M1643" s="213">
        <v>4183.5200000000004</v>
      </c>
      <c r="N1643" s="213">
        <v>4706.46</v>
      </c>
      <c r="O1643" s="242">
        <f t="shared" si="137"/>
        <v>0.48089999999991961</v>
      </c>
      <c r="P1643" s="242"/>
      <c r="Q1643" s="179"/>
      <c r="R1643" s="179"/>
      <c r="S1643" s="179"/>
      <c r="T1643" s="179"/>
      <c r="U1643" s="179"/>
      <c r="V1643" s="179"/>
      <c r="W1643" s="179"/>
      <c r="X1643" s="179"/>
      <c r="Y1643" s="179"/>
      <c r="Z1643" s="179"/>
      <c r="AA1643" s="222"/>
      <c r="AB1643" s="222"/>
      <c r="AC1643" s="222"/>
      <c r="AD1643" s="179"/>
      <c r="AE1643" s="179"/>
      <c r="AF1643" s="179"/>
      <c r="AG1643" s="179"/>
      <c r="AH1643" s="179"/>
      <c r="AI1643" s="179"/>
      <c r="AJ1643" s="179"/>
    </row>
    <row r="1644" spans="2:36" x14ac:dyDescent="0.3">
      <c r="B1644" s="224">
        <v>172100</v>
      </c>
      <c r="C1644" s="209">
        <v>62309</v>
      </c>
      <c r="D1644" s="206">
        <f t="shared" si="138"/>
        <v>0.36205113306217318</v>
      </c>
      <c r="E1644" s="208">
        <f t="shared" si="139"/>
        <v>0.42</v>
      </c>
      <c r="F1644" s="207">
        <v>3426.99</v>
      </c>
      <c r="G1644" s="207">
        <v>4984.72</v>
      </c>
      <c r="H1644" s="207">
        <v>5607.81</v>
      </c>
      <c r="I1644" s="214">
        <v>52336</v>
      </c>
      <c r="J1644" s="211">
        <f t="shared" si="135"/>
        <v>0.30410226612434632</v>
      </c>
      <c r="K1644" s="212">
        <f t="shared" si="136"/>
        <v>0.42</v>
      </c>
      <c r="L1644" s="214">
        <v>2052.75</v>
      </c>
      <c r="M1644" s="213">
        <v>4186.88</v>
      </c>
      <c r="N1644" s="213">
        <v>4710.24</v>
      </c>
      <c r="O1644" s="242">
        <f t="shared" si="137"/>
        <v>0.48090000000002875</v>
      </c>
      <c r="P1644" s="242"/>
      <c r="Q1644" s="179"/>
      <c r="R1644" s="179"/>
      <c r="S1644" s="179"/>
      <c r="T1644" s="179"/>
      <c r="U1644" s="179"/>
      <c r="V1644" s="179"/>
      <c r="W1644" s="179"/>
      <c r="X1644" s="179"/>
      <c r="Y1644" s="179"/>
      <c r="Z1644" s="179"/>
      <c r="AA1644" s="222"/>
      <c r="AB1644" s="222"/>
      <c r="AC1644" s="222"/>
      <c r="AD1644" s="179"/>
      <c r="AE1644" s="179"/>
      <c r="AF1644" s="179"/>
      <c r="AG1644" s="179"/>
      <c r="AH1644" s="179"/>
      <c r="AI1644" s="179"/>
      <c r="AJ1644" s="179"/>
    </row>
    <row r="1645" spans="2:36" x14ac:dyDescent="0.3">
      <c r="B1645" s="224">
        <v>172200</v>
      </c>
      <c r="C1645" s="209">
        <v>62351</v>
      </c>
      <c r="D1645" s="206">
        <f t="shared" si="138"/>
        <v>0.36208478513356562</v>
      </c>
      <c r="E1645" s="208">
        <f t="shared" si="139"/>
        <v>0.42</v>
      </c>
      <c r="F1645" s="207">
        <v>3429.3</v>
      </c>
      <c r="G1645" s="207">
        <v>4988.08</v>
      </c>
      <c r="H1645" s="207">
        <v>5611.59</v>
      </c>
      <c r="I1645" s="214">
        <v>52378</v>
      </c>
      <c r="J1645" s="211">
        <f t="shared" si="135"/>
        <v>0.30416957026713126</v>
      </c>
      <c r="K1645" s="212">
        <f t="shared" si="136"/>
        <v>0.42</v>
      </c>
      <c r="L1645" s="214">
        <v>2057.75</v>
      </c>
      <c r="M1645" s="213">
        <v>4190.24</v>
      </c>
      <c r="N1645" s="213">
        <v>4714.0200000000004</v>
      </c>
      <c r="O1645" s="242">
        <f t="shared" si="137"/>
        <v>0.48089999999999233</v>
      </c>
      <c r="P1645" s="242"/>
      <c r="Q1645" s="179"/>
      <c r="R1645" s="179"/>
      <c r="S1645" s="179"/>
      <c r="T1645" s="179"/>
      <c r="U1645" s="179"/>
      <c r="V1645" s="179"/>
      <c r="W1645" s="179"/>
      <c r="X1645" s="179"/>
      <c r="Y1645" s="179"/>
      <c r="Z1645" s="179"/>
      <c r="AA1645" s="222"/>
      <c r="AB1645" s="222"/>
      <c r="AC1645" s="222"/>
      <c r="AD1645" s="179"/>
      <c r="AE1645" s="179"/>
      <c r="AF1645" s="179"/>
      <c r="AG1645" s="179"/>
      <c r="AH1645" s="179"/>
      <c r="AI1645" s="179"/>
      <c r="AJ1645" s="179"/>
    </row>
    <row r="1646" spans="2:36" x14ac:dyDescent="0.3">
      <c r="B1646" s="224">
        <v>172300</v>
      </c>
      <c r="C1646" s="209">
        <v>62393</v>
      </c>
      <c r="D1646" s="206">
        <f t="shared" si="138"/>
        <v>0.36211839814277424</v>
      </c>
      <c r="E1646" s="208">
        <f t="shared" si="139"/>
        <v>0.42</v>
      </c>
      <c r="F1646" s="207">
        <v>3431.61</v>
      </c>
      <c r="G1646" s="207">
        <v>4991.4399999999996</v>
      </c>
      <c r="H1646" s="207">
        <v>5615.37</v>
      </c>
      <c r="I1646" s="214">
        <v>52420</v>
      </c>
      <c r="J1646" s="211">
        <f t="shared" si="135"/>
        <v>0.30423679628554845</v>
      </c>
      <c r="K1646" s="212">
        <f t="shared" si="136"/>
        <v>0.42</v>
      </c>
      <c r="L1646" s="214">
        <v>2062.75</v>
      </c>
      <c r="M1646" s="213">
        <v>4193.6000000000004</v>
      </c>
      <c r="N1646" s="213">
        <v>4717.8</v>
      </c>
      <c r="O1646" s="242">
        <f t="shared" si="137"/>
        <v>0.48089999999995597</v>
      </c>
      <c r="P1646" s="242"/>
      <c r="Q1646" s="179"/>
      <c r="R1646" s="179"/>
      <c r="S1646" s="179"/>
      <c r="T1646" s="179"/>
      <c r="U1646" s="179"/>
      <c r="V1646" s="179"/>
      <c r="W1646" s="179"/>
      <c r="X1646" s="179"/>
      <c r="Y1646" s="179"/>
      <c r="Z1646" s="179"/>
      <c r="AA1646" s="222"/>
      <c r="AB1646" s="222"/>
      <c r="AC1646" s="222"/>
      <c r="AD1646" s="179"/>
      <c r="AE1646" s="179"/>
      <c r="AF1646" s="179"/>
      <c r="AG1646" s="179"/>
      <c r="AH1646" s="179"/>
      <c r="AI1646" s="179"/>
      <c r="AJ1646" s="179"/>
    </row>
    <row r="1647" spans="2:36" x14ac:dyDescent="0.3">
      <c r="B1647" s="224">
        <v>172400</v>
      </c>
      <c r="C1647" s="209">
        <v>62435</v>
      </c>
      <c r="D1647" s="206">
        <f t="shared" si="138"/>
        <v>0.36215197215777262</v>
      </c>
      <c r="E1647" s="208">
        <f t="shared" si="139"/>
        <v>0.42</v>
      </c>
      <c r="F1647" s="207">
        <v>3433.92</v>
      </c>
      <c r="G1647" s="207">
        <v>4994.8</v>
      </c>
      <c r="H1647" s="207">
        <v>5619.15</v>
      </c>
      <c r="I1647" s="214">
        <v>52462</v>
      </c>
      <c r="J1647" s="211">
        <f t="shared" si="135"/>
        <v>0.30430394431554525</v>
      </c>
      <c r="K1647" s="212">
        <f t="shared" si="136"/>
        <v>0.42</v>
      </c>
      <c r="L1647" s="214">
        <v>2067.7399999999998</v>
      </c>
      <c r="M1647" s="213">
        <v>4196.96</v>
      </c>
      <c r="N1647" s="213">
        <v>4721.58</v>
      </c>
      <c r="O1647" s="242">
        <f t="shared" si="137"/>
        <v>0.48089999999991961</v>
      </c>
      <c r="P1647" s="242"/>
      <c r="Q1647" s="179"/>
      <c r="R1647" s="179"/>
      <c r="S1647" s="179"/>
      <c r="T1647" s="179"/>
      <c r="U1647" s="179"/>
      <c r="V1647" s="179"/>
      <c r="W1647" s="179"/>
      <c r="X1647" s="179"/>
      <c r="Y1647" s="179"/>
      <c r="Z1647" s="179"/>
      <c r="AA1647" s="222"/>
      <c r="AB1647" s="222"/>
      <c r="AC1647" s="222"/>
      <c r="AD1647" s="179"/>
      <c r="AE1647" s="179"/>
      <c r="AF1647" s="179"/>
      <c r="AG1647" s="179"/>
      <c r="AH1647" s="179"/>
      <c r="AI1647" s="179"/>
      <c r="AJ1647" s="179"/>
    </row>
    <row r="1648" spans="2:36" x14ac:dyDescent="0.3">
      <c r="B1648" s="224">
        <v>172500</v>
      </c>
      <c r="C1648" s="209">
        <v>62477</v>
      </c>
      <c r="D1648" s="206">
        <f t="shared" si="138"/>
        <v>0.36218550724637683</v>
      </c>
      <c r="E1648" s="208">
        <f t="shared" si="139"/>
        <v>0.42</v>
      </c>
      <c r="F1648" s="207">
        <v>3436.23</v>
      </c>
      <c r="G1648" s="207">
        <v>4998.16</v>
      </c>
      <c r="H1648" s="207">
        <v>5622.93</v>
      </c>
      <c r="I1648" s="214">
        <v>52504</v>
      </c>
      <c r="J1648" s="211">
        <f t="shared" si="135"/>
        <v>0.30437101449275361</v>
      </c>
      <c r="K1648" s="212">
        <f t="shared" si="136"/>
        <v>0.42</v>
      </c>
      <c r="L1648" s="214">
        <v>2072.7399999999998</v>
      </c>
      <c r="M1648" s="213">
        <v>4200.32</v>
      </c>
      <c r="N1648" s="213">
        <v>4725.3599999999997</v>
      </c>
      <c r="O1648" s="242">
        <f t="shared" si="137"/>
        <v>0.48090000000003785</v>
      </c>
      <c r="P1648" s="242"/>
      <c r="Q1648" s="179"/>
      <c r="R1648" s="179"/>
      <c r="S1648" s="179"/>
      <c r="T1648" s="179"/>
      <c r="U1648" s="179"/>
      <c r="V1648" s="179"/>
      <c r="W1648" s="179"/>
      <c r="X1648" s="179"/>
      <c r="Y1648" s="179"/>
      <c r="Z1648" s="179"/>
      <c r="AA1648" s="222"/>
      <c r="AB1648" s="222"/>
      <c r="AC1648" s="222"/>
      <c r="AD1648" s="179"/>
      <c r="AE1648" s="179"/>
      <c r="AF1648" s="179"/>
      <c r="AG1648" s="179"/>
      <c r="AH1648" s="179"/>
      <c r="AI1648" s="179"/>
      <c r="AJ1648" s="179"/>
    </row>
    <row r="1649" spans="2:36" x14ac:dyDescent="0.3">
      <c r="B1649" s="224">
        <v>172600</v>
      </c>
      <c r="C1649" s="209">
        <v>62519</v>
      </c>
      <c r="D1649" s="206">
        <f t="shared" si="138"/>
        <v>0.36221900347624564</v>
      </c>
      <c r="E1649" s="208">
        <f t="shared" si="139"/>
        <v>0.42</v>
      </c>
      <c r="F1649" s="207">
        <v>3438.54</v>
      </c>
      <c r="G1649" s="207">
        <v>5001.5200000000004</v>
      </c>
      <c r="H1649" s="207">
        <v>5626.71</v>
      </c>
      <c r="I1649" s="214">
        <v>52546</v>
      </c>
      <c r="J1649" s="211">
        <f t="shared" si="135"/>
        <v>0.30443800695249129</v>
      </c>
      <c r="K1649" s="212">
        <f t="shared" si="136"/>
        <v>0.42</v>
      </c>
      <c r="L1649" s="214">
        <v>2077.7399999999998</v>
      </c>
      <c r="M1649" s="213">
        <v>4203.68</v>
      </c>
      <c r="N1649" s="213">
        <v>4729.1400000000003</v>
      </c>
      <c r="O1649" s="242">
        <f t="shared" si="137"/>
        <v>0.48090000000000144</v>
      </c>
      <c r="P1649" s="242"/>
      <c r="Q1649" s="179"/>
      <c r="R1649" s="179"/>
      <c r="S1649" s="179"/>
      <c r="T1649" s="179"/>
      <c r="U1649" s="179"/>
      <c r="V1649" s="179"/>
      <c r="W1649" s="179"/>
      <c r="X1649" s="179"/>
      <c r="Y1649" s="179"/>
      <c r="Z1649" s="179"/>
      <c r="AA1649" s="222"/>
      <c r="AB1649" s="222"/>
      <c r="AC1649" s="222"/>
      <c r="AD1649" s="179"/>
      <c r="AE1649" s="179"/>
      <c r="AF1649" s="179"/>
      <c r="AG1649" s="179"/>
      <c r="AH1649" s="179"/>
      <c r="AI1649" s="179"/>
      <c r="AJ1649" s="179"/>
    </row>
    <row r="1650" spans="2:36" x14ac:dyDescent="0.3">
      <c r="B1650" s="224">
        <v>172700</v>
      </c>
      <c r="C1650" s="209">
        <v>62561</v>
      </c>
      <c r="D1650" s="206">
        <f t="shared" si="138"/>
        <v>0.36225246091488128</v>
      </c>
      <c r="E1650" s="208">
        <f t="shared" si="139"/>
        <v>0.42</v>
      </c>
      <c r="F1650" s="207">
        <v>3440.85</v>
      </c>
      <c r="G1650" s="207">
        <v>5004.88</v>
      </c>
      <c r="H1650" s="207">
        <v>5630.49</v>
      </c>
      <c r="I1650" s="214">
        <v>52588</v>
      </c>
      <c r="J1650" s="211">
        <f t="shared" si="135"/>
        <v>0.30450492182976258</v>
      </c>
      <c r="K1650" s="212">
        <f t="shared" si="136"/>
        <v>0.42</v>
      </c>
      <c r="L1650" s="214">
        <v>2082.7399999999998</v>
      </c>
      <c r="M1650" s="213">
        <v>4207.04</v>
      </c>
      <c r="N1650" s="213">
        <v>4732.92</v>
      </c>
      <c r="O1650" s="242">
        <f t="shared" si="137"/>
        <v>0.48090000000011057</v>
      </c>
      <c r="P1650" s="242"/>
      <c r="Q1650" s="179"/>
      <c r="R1650" s="179"/>
      <c r="S1650" s="179"/>
      <c r="T1650" s="179"/>
      <c r="U1650" s="179"/>
      <c r="V1650" s="179"/>
      <c r="W1650" s="179"/>
      <c r="X1650" s="179"/>
      <c r="Y1650" s="179"/>
      <c r="Z1650" s="179"/>
      <c r="AA1650" s="222"/>
      <c r="AB1650" s="222"/>
      <c r="AC1650" s="222"/>
      <c r="AD1650" s="179"/>
      <c r="AE1650" s="179"/>
      <c r="AF1650" s="179"/>
      <c r="AG1650" s="179"/>
      <c r="AH1650" s="179"/>
      <c r="AI1650" s="179"/>
      <c r="AJ1650" s="179"/>
    </row>
    <row r="1651" spans="2:36" x14ac:dyDescent="0.3">
      <c r="B1651" s="224">
        <v>172800</v>
      </c>
      <c r="C1651" s="209">
        <v>62603</v>
      </c>
      <c r="D1651" s="206">
        <f t="shared" si="138"/>
        <v>0.3622858796296296</v>
      </c>
      <c r="E1651" s="208">
        <f t="shared" si="139"/>
        <v>0.42</v>
      </c>
      <c r="F1651" s="207">
        <v>3443.16</v>
      </c>
      <c r="G1651" s="207">
        <v>5008.24</v>
      </c>
      <c r="H1651" s="207">
        <v>5634.27</v>
      </c>
      <c r="I1651" s="214">
        <v>52630</v>
      </c>
      <c r="J1651" s="211">
        <f t="shared" si="135"/>
        <v>0.30457175925925928</v>
      </c>
      <c r="K1651" s="212">
        <f t="shared" si="136"/>
        <v>0.42</v>
      </c>
      <c r="L1651" s="214">
        <v>2087.7399999999998</v>
      </c>
      <c r="M1651" s="213">
        <v>4210.3999999999996</v>
      </c>
      <c r="N1651" s="213">
        <v>4736.7</v>
      </c>
      <c r="O1651" s="242">
        <f t="shared" si="137"/>
        <v>0.48090000000007421</v>
      </c>
      <c r="P1651" s="242"/>
      <c r="Q1651" s="179"/>
      <c r="R1651" s="179"/>
      <c r="S1651" s="179"/>
      <c r="T1651" s="179"/>
      <c r="U1651" s="179"/>
      <c r="V1651" s="179"/>
      <c r="W1651" s="179"/>
      <c r="X1651" s="179"/>
      <c r="Y1651" s="179"/>
      <c r="Z1651" s="179"/>
      <c r="AA1651" s="222"/>
      <c r="AB1651" s="222"/>
      <c r="AC1651" s="222"/>
      <c r="AD1651" s="179"/>
      <c r="AE1651" s="179"/>
      <c r="AF1651" s="179"/>
      <c r="AG1651" s="179"/>
      <c r="AH1651" s="179"/>
      <c r="AI1651" s="179"/>
      <c r="AJ1651" s="179"/>
    </row>
    <row r="1652" spans="2:36" x14ac:dyDescent="0.3">
      <c r="B1652" s="224">
        <v>172900</v>
      </c>
      <c r="C1652" s="209">
        <v>62645</v>
      </c>
      <c r="D1652" s="206">
        <f t="shared" si="138"/>
        <v>0.36231925968768075</v>
      </c>
      <c r="E1652" s="208">
        <f t="shared" si="139"/>
        <v>0.42</v>
      </c>
      <c r="F1652" s="207">
        <v>3445.47</v>
      </c>
      <c r="G1652" s="207">
        <v>5011.6000000000004</v>
      </c>
      <c r="H1652" s="207">
        <v>5638.05</v>
      </c>
      <c r="I1652" s="214">
        <v>52672</v>
      </c>
      <c r="J1652" s="211">
        <f t="shared" si="135"/>
        <v>0.30463851937536146</v>
      </c>
      <c r="K1652" s="212">
        <f t="shared" si="136"/>
        <v>0.42</v>
      </c>
      <c r="L1652" s="214">
        <v>2092.73</v>
      </c>
      <c r="M1652" s="213">
        <v>4213.76</v>
      </c>
      <c r="N1652" s="213">
        <v>4740.4799999999996</v>
      </c>
      <c r="O1652" s="242">
        <f t="shared" si="137"/>
        <v>0.48090000000003785</v>
      </c>
      <c r="P1652" s="242"/>
      <c r="Q1652" s="179"/>
      <c r="R1652" s="179"/>
      <c r="S1652" s="179"/>
      <c r="T1652" s="179"/>
      <c r="U1652" s="179"/>
      <c r="V1652" s="179"/>
      <c r="W1652" s="179"/>
      <c r="X1652" s="179"/>
      <c r="Y1652" s="179"/>
      <c r="Z1652" s="179"/>
      <c r="AA1652" s="222"/>
      <c r="AB1652" s="222"/>
      <c r="AC1652" s="222"/>
      <c r="AD1652" s="179"/>
      <c r="AE1652" s="179"/>
      <c r="AF1652" s="179"/>
      <c r="AG1652" s="179"/>
      <c r="AH1652" s="179"/>
      <c r="AI1652" s="179"/>
      <c r="AJ1652" s="179"/>
    </row>
    <row r="1653" spans="2:36" x14ac:dyDescent="0.3">
      <c r="B1653" s="224">
        <v>173000</v>
      </c>
      <c r="C1653" s="209">
        <v>62687</v>
      </c>
      <c r="D1653" s="206">
        <f t="shared" si="138"/>
        <v>0.36235260115606938</v>
      </c>
      <c r="E1653" s="208">
        <f t="shared" si="139"/>
        <v>0.42</v>
      </c>
      <c r="F1653" s="207">
        <v>3447.78</v>
      </c>
      <c r="G1653" s="207">
        <v>5014.96</v>
      </c>
      <c r="H1653" s="207">
        <v>5641.83</v>
      </c>
      <c r="I1653" s="214">
        <v>52714</v>
      </c>
      <c r="J1653" s="211">
        <f t="shared" si="135"/>
        <v>0.30470520231213871</v>
      </c>
      <c r="K1653" s="212">
        <f t="shared" si="136"/>
        <v>0.42</v>
      </c>
      <c r="L1653" s="214">
        <v>2097.73</v>
      </c>
      <c r="M1653" s="213">
        <v>4217.12</v>
      </c>
      <c r="N1653" s="213">
        <v>4744.26</v>
      </c>
      <c r="O1653" s="242">
        <f t="shared" si="137"/>
        <v>0.48090000000001054</v>
      </c>
      <c r="P1653" s="242"/>
      <c r="Q1653" s="179"/>
      <c r="R1653" s="179"/>
      <c r="S1653" s="179"/>
      <c r="T1653" s="179"/>
      <c r="U1653" s="179"/>
      <c r="V1653" s="179"/>
      <c r="W1653" s="179"/>
      <c r="X1653" s="179"/>
      <c r="Y1653" s="179"/>
      <c r="Z1653" s="179"/>
      <c r="AA1653" s="222"/>
      <c r="AB1653" s="222"/>
      <c r="AC1653" s="222"/>
      <c r="AD1653" s="179"/>
      <c r="AE1653" s="179"/>
      <c r="AF1653" s="179"/>
      <c r="AG1653" s="179"/>
      <c r="AH1653" s="179"/>
      <c r="AI1653" s="179"/>
      <c r="AJ1653" s="179"/>
    </row>
    <row r="1654" spans="2:36" x14ac:dyDescent="0.3">
      <c r="B1654" s="224">
        <v>173100</v>
      </c>
      <c r="C1654" s="209">
        <v>62729</v>
      </c>
      <c r="D1654" s="206">
        <f t="shared" si="138"/>
        <v>0.36238590410167532</v>
      </c>
      <c r="E1654" s="208">
        <f t="shared" si="139"/>
        <v>0.42</v>
      </c>
      <c r="F1654" s="207">
        <v>3450.09</v>
      </c>
      <c r="G1654" s="207">
        <v>5018.32</v>
      </c>
      <c r="H1654" s="207">
        <v>5645.61</v>
      </c>
      <c r="I1654" s="214">
        <v>52756</v>
      </c>
      <c r="J1654" s="211">
        <f t="shared" si="135"/>
        <v>0.30477180820335065</v>
      </c>
      <c r="K1654" s="212">
        <f t="shared" si="136"/>
        <v>0.42</v>
      </c>
      <c r="L1654" s="214">
        <v>2102.73</v>
      </c>
      <c r="M1654" s="213">
        <v>4220.4799999999996</v>
      </c>
      <c r="N1654" s="213">
        <v>4748.04</v>
      </c>
      <c r="O1654" s="242">
        <f t="shared" si="137"/>
        <v>0.48089999999996508</v>
      </c>
      <c r="P1654" s="242"/>
      <c r="Q1654" s="179"/>
      <c r="R1654" s="179"/>
      <c r="S1654" s="179"/>
      <c r="T1654" s="179"/>
      <c r="U1654" s="179"/>
      <c r="V1654" s="179"/>
      <c r="W1654" s="179"/>
      <c r="X1654" s="179"/>
      <c r="Y1654" s="179"/>
      <c r="Z1654" s="179"/>
      <c r="AA1654" s="222"/>
      <c r="AB1654" s="222"/>
      <c r="AC1654" s="222"/>
      <c r="AD1654" s="179"/>
      <c r="AE1654" s="179"/>
      <c r="AF1654" s="179"/>
      <c r="AG1654" s="179"/>
      <c r="AH1654" s="179"/>
      <c r="AI1654" s="179"/>
      <c r="AJ1654" s="179"/>
    </row>
    <row r="1655" spans="2:36" x14ac:dyDescent="0.3">
      <c r="B1655" s="224">
        <v>173200</v>
      </c>
      <c r="C1655" s="209">
        <v>62771</v>
      </c>
      <c r="D1655" s="206">
        <f t="shared" si="138"/>
        <v>0.36241916859122403</v>
      </c>
      <c r="E1655" s="208">
        <f t="shared" si="139"/>
        <v>0.42</v>
      </c>
      <c r="F1655" s="207">
        <v>3452.4</v>
      </c>
      <c r="G1655" s="207">
        <v>5021.68</v>
      </c>
      <c r="H1655" s="207">
        <v>5649.39</v>
      </c>
      <c r="I1655" s="214">
        <v>52798</v>
      </c>
      <c r="J1655" s="211">
        <f t="shared" si="135"/>
        <v>0.30483833718244802</v>
      </c>
      <c r="K1655" s="212">
        <f t="shared" si="136"/>
        <v>0.42</v>
      </c>
      <c r="L1655" s="214">
        <v>2107.73</v>
      </c>
      <c r="M1655" s="213">
        <v>4223.84</v>
      </c>
      <c r="N1655" s="213">
        <v>4751.82</v>
      </c>
      <c r="O1655" s="242">
        <f t="shared" si="137"/>
        <v>0.48089999999993777</v>
      </c>
      <c r="P1655" s="242"/>
      <c r="Q1655" s="179"/>
      <c r="R1655" s="179"/>
      <c r="S1655" s="179"/>
      <c r="T1655" s="179"/>
      <c r="U1655" s="179"/>
      <c r="V1655" s="179"/>
      <c r="W1655" s="179"/>
      <c r="X1655" s="179"/>
      <c r="Y1655" s="179"/>
      <c r="Z1655" s="179"/>
      <c r="AA1655" s="222"/>
      <c r="AB1655" s="222"/>
      <c r="AC1655" s="222"/>
      <c r="AD1655" s="179"/>
      <c r="AE1655" s="179"/>
      <c r="AF1655" s="179"/>
      <c r="AG1655" s="179"/>
      <c r="AH1655" s="179"/>
      <c r="AI1655" s="179"/>
      <c r="AJ1655" s="179"/>
    </row>
    <row r="1656" spans="2:36" x14ac:dyDescent="0.3">
      <c r="B1656" s="224">
        <v>173300</v>
      </c>
      <c r="C1656" s="209">
        <v>62813</v>
      </c>
      <c r="D1656" s="206">
        <f t="shared" si="138"/>
        <v>0.36245239469128676</v>
      </c>
      <c r="E1656" s="208">
        <f t="shared" si="139"/>
        <v>0.42</v>
      </c>
      <c r="F1656" s="207">
        <v>3454.71</v>
      </c>
      <c r="G1656" s="207">
        <v>5025.04</v>
      </c>
      <c r="H1656" s="207">
        <v>5653.17</v>
      </c>
      <c r="I1656" s="214">
        <v>52840</v>
      </c>
      <c r="J1656" s="211">
        <f t="shared" si="135"/>
        <v>0.30490478938257359</v>
      </c>
      <c r="K1656" s="212">
        <f t="shared" si="136"/>
        <v>0.42</v>
      </c>
      <c r="L1656" s="214">
        <v>2112.73</v>
      </c>
      <c r="M1656" s="213">
        <v>4227.2</v>
      </c>
      <c r="N1656" s="213">
        <v>4755.6000000000004</v>
      </c>
      <c r="O1656" s="242">
        <f t="shared" si="137"/>
        <v>0.48090000000004696</v>
      </c>
      <c r="P1656" s="242"/>
      <c r="Q1656" s="179"/>
      <c r="R1656" s="179"/>
      <c r="S1656" s="179"/>
      <c r="T1656" s="179"/>
      <c r="U1656" s="179"/>
      <c r="V1656" s="179"/>
      <c r="W1656" s="179"/>
      <c r="X1656" s="179"/>
      <c r="Y1656" s="179"/>
      <c r="Z1656" s="179"/>
      <c r="AA1656" s="222"/>
      <c r="AB1656" s="222"/>
      <c r="AC1656" s="222"/>
      <c r="AD1656" s="179"/>
      <c r="AE1656" s="179"/>
      <c r="AF1656" s="179"/>
      <c r="AG1656" s="179"/>
      <c r="AH1656" s="179"/>
      <c r="AI1656" s="179"/>
      <c r="AJ1656" s="179"/>
    </row>
    <row r="1657" spans="2:36" x14ac:dyDescent="0.3">
      <c r="B1657" s="224">
        <v>173400</v>
      </c>
      <c r="C1657" s="209">
        <v>62855</v>
      </c>
      <c r="D1657" s="206">
        <f t="shared" si="138"/>
        <v>0.36248558246828144</v>
      </c>
      <c r="E1657" s="208">
        <f t="shared" si="139"/>
        <v>0.42</v>
      </c>
      <c r="F1657" s="207">
        <v>3457.02</v>
      </c>
      <c r="G1657" s="207">
        <v>5028.3999999999996</v>
      </c>
      <c r="H1657" s="207">
        <v>5656.95</v>
      </c>
      <c r="I1657" s="214">
        <v>52882</v>
      </c>
      <c r="J1657" s="211">
        <f t="shared" si="135"/>
        <v>0.30497116493656284</v>
      </c>
      <c r="K1657" s="212">
        <f t="shared" si="136"/>
        <v>0.42</v>
      </c>
      <c r="L1657" s="214">
        <v>2117.7199999999998</v>
      </c>
      <c r="M1657" s="213">
        <v>4230.5600000000004</v>
      </c>
      <c r="N1657" s="213">
        <v>4759.38</v>
      </c>
      <c r="O1657" s="242">
        <f t="shared" si="137"/>
        <v>0.48090000000001054</v>
      </c>
      <c r="P1657" s="242"/>
      <c r="Q1657" s="179"/>
      <c r="R1657" s="179"/>
      <c r="S1657" s="179"/>
      <c r="T1657" s="179"/>
      <c r="U1657" s="179"/>
      <c r="V1657" s="179"/>
      <c r="W1657" s="179"/>
      <c r="X1657" s="179"/>
      <c r="Y1657" s="179"/>
      <c r="Z1657" s="179"/>
      <c r="AA1657" s="222"/>
      <c r="AB1657" s="222"/>
      <c r="AC1657" s="222"/>
      <c r="AD1657" s="179"/>
      <c r="AE1657" s="179"/>
      <c r="AF1657" s="179"/>
      <c r="AG1657" s="179"/>
      <c r="AH1657" s="179"/>
      <c r="AI1657" s="179"/>
      <c r="AJ1657" s="179"/>
    </row>
    <row r="1658" spans="2:36" x14ac:dyDescent="0.3">
      <c r="B1658" s="224">
        <v>173500</v>
      </c>
      <c r="C1658" s="209">
        <v>62897</v>
      </c>
      <c r="D1658" s="206">
        <f t="shared" si="138"/>
        <v>0.36251873198847262</v>
      </c>
      <c r="E1658" s="208">
        <f t="shared" si="139"/>
        <v>0.42</v>
      </c>
      <c r="F1658" s="207">
        <v>3459.33</v>
      </c>
      <c r="G1658" s="207">
        <v>5031.76</v>
      </c>
      <c r="H1658" s="207">
        <v>5660.73</v>
      </c>
      <c r="I1658" s="214">
        <v>52924</v>
      </c>
      <c r="J1658" s="211">
        <f t="shared" si="135"/>
        <v>0.30503746397694526</v>
      </c>
      <c r="K1658" s="212">
        <f t="shared" si="136"/>
        <v>0.42</v>
      </c>
      <c r="L1658" s="214">
        <v>2122.7199999999998</v>
      </c>
      <c r="M1658" s="213">
        <v>4233.92</v>
      </c>
      <c r="N1658" s="213">
        <v>4763.16</v>
      </c>
      <c r="O1658" s="242">
        <f t="shared" si="137"/>
        <v>0.48089999999997418</v>
      </c>
      <c r="P1658" s="242"/>
      <c r="Q1658" s="179"/>
      <c r="R1658" s="179"/>
      <c r="S1658" s="179"/>
      <c r="T1658" s="179"/>
      <c r="U1658" s="179"/>
      <c r="V1658" s="179"/>
      <c r="W1658" s="179"/>
      <c r="X1658" s="179"/>
      <c r="Y1658" s="179"/>
      <c r="Z1658" s="179"/>
      <c r="AA1658" s="222"/>
      <c r="AB1658" s="222"/>
      <c r="AC1658" s="222"/>
      <c r="AD1658" s="179"/>
      <c r="AE1658" s="179"/>
      <c r="AF1658" s="179"/>
      <c r="AG1658" s="179"/>
      <c r="AH1658" s="179"/>
      <c r="AI1658" s="179"/>
      <c r="AJ1658" s="179"/>
    </row>
    <row r="1659" spans="2:36" x14ac:dyDescent="0.3">
      <c r="B1659" s="224">
        <v>173600</v>
      </c>
      <c r="C1659" s="209">
        <v>62939</v>
      </c>
      <c r="D1659" s="206">
        <f t="shared" si="138"/>
        <v>0.36255184331797236</v>
      </c>
      <c r="E1659" s="208">
        <f t="shared" si="139"/>
        <v>0.42</v>
      </c>
      <c r="F1659" s="207">
        <v>3461.64</v>
      </c>
      <c r="G1659" s="207">
        <v>5035.12</v>
      </c>
      <c r="H1659" s="207">
        <v>5664.51</v>
      </c>
      <c r="I1659" s="214">
        <v>52966</v>
      </c>
      <c r="J1659" s="211">
        <f t="shared" ref="J1659:J1722" si="140">I1659/$B1659</f>
        <v>0.30510368663594473</v>
      </c>
      <c r="K1659" s="212">
        <f t="shared" ref="K1659:K1722" si="141">(I1659-I1658)/($B1659-$B1658)</f>
        <v>0.42</v>
      </c>
      <c r="L1659" s="214">
        <v>2127.7199999999998</v>
      </c>
      <c r="M1659" s="213">
        <v>4237.28</v>
      </c>
      <c r="N1659" s="213">
        <v>4766.9399999999996</v>
      </c>
      <c r="O1659" s="242">
        <f t="shared" si="137"/>
        <v>0.48089999999994687</v>
      </c>
      <c r="P1659" s="242"/>
      <c r="Q1659" s="179"/>
      <c r="R1659" s="179"/>
      <c r="S1659" s="179"/>
      <c r="T1659" s="179"/>
      <c r="U1659" s="179"/>
      <c r="V1659" s="179"/>
      <c r="W1659" s="179"/>
      <c r="X1659" s="179"/>
      <c r="Y1659" s="179"/>
      <c r="Z1659" s="179"/>
      <c r="AA1659" s="222"/>
      <c r="AB1659" s="222"/>
      <c r="AC1659" s="222"/>
      <c r="AD1659" s="179"/>
      <c r="AE1659" s="179"/>
      <c r="AF1659" s="179"/>
      <c r="AG1659" s="179"/>
      <c r="AH1659" s="179"/>
      <c r="AI1659" s="179"/>
      <c r="AJ1659" s="179"/>
    </row>
    <row r="1660" spans="2:36" x14ac:dyDescent="0.3">
      <c r="B1660" s="224">
        <v>173700</v>
      </c>
      <c r="C1660" s="209">
        <v>62981</v>
      </c>
      <c r="D1660" s="206">
        <f t="shared" si="138"/>
        <v>0.36258491652274033</v>
      </c>
      <c r="E1660" s="208">
        <f t="shared" si="139"/>
        <v>0.42</v>
      </c>
      <c r="F1660" s="207">
        <v>3463.95</v>
      </c>
      <c r="G1660" s="207">
        <v>5038.4799999999996</v>
      </c>
      <c r="H1660" s="207">
        <v>5668.29</v>
      </c>
      <c r="I1660" s="214">
        <v>53008</v>
      </c>
      <c r="J1660" s="211">
        <f t="shared" si="140"/>
        <v>0.30516983304548073</v>
      </c>
      <c r="K1660" s="212">
        <f t="shared" si="141"/>
        <v>0.42</v>
      </c>
      <c r="L1660" s="214">
        <v>2132.7199999999998</v>
      </c>
      <c r="M1660" s="213">
        <v>4240.6400000000003</v>
      </c>
      <c r="N1660" s="213">
        <v>4770.72</v>
      </c>
      <c r="O1660" s="242">
        <f t="shared" si="137"/>
        <v>0.48089999999991051</v>
      </c>
      <c r="P1660" s="242"/>
      <c r="Q1660" s="179"/>
      <c r="R1660" s="179"/>
      <c r="S1660" s="179"/>
      <c r="T1660" s="179"/>
      <c r="U1660" s="179"/>
      <c r="V1660" s="179"/>
      <c r="W1660" s="179"/>
      <c r="X1660" s="179"/>
      <c r="Y1660" s="179"/>
      <c r="Z1660" s="179"/>
      <c r="AA1660" s="222"/>
      <c r="AB1660" s="222"/>
      <c r="AC1660" s="222"/>
      <c r="AD1660" s="179"/>
      <c r="AE1660" s="179"/>
      <c r="AF1660" s="179"/>
      <c r="AG1660" s="179"/>
      <c r="AH1660" s="179"/>
      <c r="AI1660" s="179"/>
      <c r="AJ1660" s="179"/>
    </row>
    <row r="1661" spans="2:36" x14ac:dyDescent="0.3">
      <c r="B1661" s="224">
        <v>173800</v>
      </c>
      <c r="C1661" s="209">
        <v>63023</v>
      </c>
      <c r="D1661" s="206">
        <f t="shared" si="138"/>
        <v>0.36261795166858457</v>
      </c>
      <c r="E1661" s="208">
        <f t="shared" si="139"/>
        <v>0.42</v>
      </c>
      <c r="F1661" s="207">
        <v>3466.26</v>
      </c>
      <c r="G1661" s="207">
        <v>5041.84</v>
      </c>
      <c r="H1661" s="207">
        <v>5672.07</v>
      </c>
      <c r="I1661" s="214">
        <v>53050</v>
      </c>
      <c r="J1661" s="211">
        <f t="shared" si="140"/>
        <v>0.30523590333716916</v>
      </c>
      <c r="K1661" s="212">
        <f t="shared" si="141"/>
        <v>0.42</v>
      </c>
      <c r="L1661" s="214">
        <v>2137.7199999999998</v>
      </c>
      <c r="M1661" s="213">
        <v>4244</v>
      </c>
      <c r="N1661" s="213">
        <v>4774.5</v>
      </c>
      <c r="O1661" s="242">
        <f t="shared" si="137"/>
        <v>0.48089999999987415</v>
      </c>
      <c r="P1661" s="242"/>
      <c r="Q1661" s="179"/>
      <c r="R1661" s="179"/>
      <c r="S1661" s="179"/>
      <c r="T1661" s="179"/>
      <c r="U1661" s="179"/>
      <c r="V1661" s="179"/>
      <c r="W1661" s="179"/>
      <c r="X1661" s="179"/>
      <c r="Y1661" s="179"/>
      <c r="Z1661" s="179"/>
      <c r="AA1661" s="222"/>
      <c r="AB1661" s="222"/>
      <c r="AC1661" s="222"/>
      <c r="AD1661" s="179"/>
      <c r="AE1661" s="179"/>
      <c r="AF1661" s="179"/>
      <c r="AG1661" s="179"/>
      <c r="AH1661" s="179"/>
      <c r="AI1661" s="179"/>
      <c r="AJ1661" s="179"/>
    </row>
    <row r="1662" spans="2:36" x14ac:dyDescent="0.3">
      <c r="B1662" s="224">
        <v>173900</v>
      </c>
      <c r="C1662" s="209">
        <v>63065</v>
      </c>
      <c r="D1662" s="206">
        <f t="shared" si="138"/>
        <v>0.36265094882116161</v>
      </c>
      <c r="E1662" s="208">
        <f t="shared" si="139"/>
        <v>0.42</v>
      </c>
      <c r="F1662" s="207">
        <v>3468.57</v>
      </c>
      <c r="G1662" s="207">
        <v>5045.2</v>
      </c>
      <c r="H1662" s="207">
        <v>5675.85</v>
      </c>
      <c r="I1662" s="214">
        <v>53092</v>
      </c>
      <c r="J1662" s="211">
        <f t="shared" si="140"/>
        <v>0.30530189764232318</v>
      </c>
      <c r="K1662" s="212">
        <f t="shared" si="141"/>
        <v>0.42</v>
      </c>
      <c r="L1662" s="214">
        <v>2142.71</v>
      </c>
      <c r="M1662" s="213">
        <v>4247.3599999999997</v>
      </c>
      <c r="N1662" s="213">
        <v>4778.28</v>
      </c>
      <c r="O1662" s="242">
        <f t="shared" si="137"/>
        <v>0.48090000000012878</v>
      </c>
      <c r="P1662" s="242"/>
      <c r="Q1662" s="179"/>
      <c r="R1662" s="179"/>
      <c r="S1662" s="179"/>
      <c r="T1662" s="179"/>
      <c r="U1662" s="179"/>
      <c r="V1662" s="179"/>
      <c r="W1662" s="179"/>
      <c r="X1662" s="179"/>
      <c r="Y1662" s="179"/>
      <c r="Z1662" s="179"/>
      <c r="AA1662" s="222"/>
      <c r="AB1662" s="222"/>
      <c r="AC1662" s="222"/>
      <c r="AD1662" s="179"/>
      <c r="AE1662" s="179"/>
      <c r="AF1662" s="179"/>
      <c r="AG1662" s="179"/>
      <c r="AH1662" s="179"/>
      <c r="AI1662" s="179"/>
      <c r="AJ1662" s="179"/>
    </row>
    <row r="1663" spans="2:36" x14ac:dyDescent="0.3">
      <c r="B1663" s="224">
        <v>174000</v>
      </c>
      <c r="C1663" s="209">
        <v>63107</v>
      </c>
      <c r="D1663" s="206">
        <f t="shared" si="138"/>
        <v>0.362683908045977</v>
      </c>
      <c r="E1663" s="208">
        <f t="shared" si="139"/>
        <v>0.42</v>
      </c>
      <c r="F1663" s="207">
        <v>3470.88</v>
      </c>
      <c r="G1663" s="207">
        <v>5048.5600000000004</v>
      </c>
      <c r="H1663" s="207">
        <v>5679.63</v>
      </c>
      <c r="I1663" s="214">
        <v>53134</v>
      </c>
      <c r="J1663" s="211">
        <f t="shared" si="140"/>
        <v>0.30536781609195401</v>
      </c>
      <c r="K1663" s="212">
        <f t="shared" si="141"/>
        <v>0.42</v>
      </c>
      <c r="L1663" s="214">
        <v>2147.71</v>
      </c>
      <c r="M1663" s="213">
        <v>4250.72</v>
      </c>
      <c r="N1663" s="213">
        <v>4782.0600000000004</v>
      </c>
      <c r="O1663" s="242">
        <f t="shared" si="137"/>
        <v>0.48090000000009242</v>
      </c>
      <c r="P1663" s="242"/>
      <c r="Q1663" s="179"/>
      <c r="R1663" s="179"/>
      <c r="S1663" s="179"/>
      <c r="T1663" s="179"/>
      <c r="U1663" s="179"/>
      <c r="V1663" s="179"/>
      <c r="W1663" s="179"/>
      <c r="X1663" s="179"/>
      <c r="Y1663" s="179"/>
      <c r="Z1663" s="179"/>
      <c r="AA1663" s="222"/>
      <c r="AB1663" s="222"/>
      <c r="AC1663" s="222"/>
      <c r="AD1663" s="179"/>
      <c r="AE1663" s="179"/>
      <c r="AF1663" s="179"/>
      <c r="AG1663" s="179"/>
      <c r="AH1663" s="179"/>
      <c r="AI1663" s="179"/>
      <c r="AJ1663" s="179"/>
    </row>
    <row r="1664" spans="2:36" x14ac:dyDescent="0.3">
      <c r="B1664" s="224">
        <v>174100</v>
      </c>
      <c r="C1664" s="209">
        <v>63149</v>
      </c>
      <c r="D1664" s="206">
        <f t="shared" si="138"/>
        <v>0.36271682940838601</v>
      </c>
      <c r="E1664" s="208">
        <f t="shared" si="139"/>
        <v>0.42</v>
      </c>
      <c r="F1664" s="207">
        <v>3473.19</v>
      </c>
      <c r="G1664" s="207">
        <v>5051.92</v>
      </c>
      <c r="H1664" s="207">
        <v>5683.41</v>
      </c>
      <c r="I1664" s="214">
        <v>53176</v>
      </c>
      <c r="J1664" s="211">
        <f t="shared" si="140"/>
        <v>0.30543365881677198</v>
      </c>
      <c r="K1664" s="212">
        <f t="shared" si="141"/>
        <v>0.42</v>
      </c>
      <c r="L1664" s="214">
        <v>2152.71</v>
      </c>
      <c r="M1664" s="213">
        <v>4254.08</v>
      </c>
      <c r="N1664" s="213">
        <v>4785.84</v>
      </c>
      <c r="O1664" s="242">
        <f t="shared" si="137"/>
        <v>0.480900000000056</v>
      </c>
      <c r="P1664" s="242"/>
      <c r="Q1664" s="179"/>
      <c r="R1664" s="179"/>
      <c r="S1664" s="179"/>
      <c r="T1664" s="179"/>
      <c r="U1664" s="179"/>
      <c r="V1664" s="179"/>
      <c r="W1664" s="179"/>
      <c r="X1664" s="179"/>
      <c r="Y1664" s="179"/>
      <c r="Z1664" s="179"/>
      <c r="AA1664" s="222"/>
      <c r="AB1664" s="222"/>
      <c r="AC1664" s="222"/>
      <c r="AD1664" s="179"/>
      <c r="AE1664" s="179"/>
      <c r="AF1664" s="179"/>
      <c r="AG1664" s="179"/>
      <c r="AH1664" s="179"/>
      <c r="AI1664" s="179"/>
      <c r="AJ1664" s="179"/>
    </row>
    <row r="1665" spans="2:36" x14ac:dyDescent="0.3">
      <c r="B1665" s="224">
        <v>174200</v>
      </c>
      <c r="C1665" s="209">
        <v>63191</v>
      </c>
      <c r="D1665" s="206">
        <f t="shared" si="138"/>
        <v>0.3627497129735936</v>
      </c>
      <c r="E1665" s="208">
        <f t="shared" si="139"/>
        <v>0.42</v>
      </c>
      <c r="F1665" s="207">
        <v>3475.5</v>
      </c>
      <c r="G1665" s="207">
        <v>5055.28</v>
      </c>
      <c r="H1665" s="207">
        <v>5687.19</v>
      </c>
      <c r="I1665" s="214">
        <v>53218</v>
      </c>
      <c r="J1665" s="211">
        <f t="shared" si="140"/>
        <v>0.30549942594718715</v>
      </c>
      <c r="K1665" s="212">
        <f t="shared" si="141"/>
        <v>0.42</v>
      </c>
      <c r="L1665" s="214">
        <v>2157.71</v>
      </c>
      <c r="M1665" s="213">
        <v>4257.4399999999996</v>
      </c>
      <c r="N1665" s="213">
        <v>4789.62</v>
      </c>
      <c r="O1665" s="242">
        <f t="shared" si="137"/>
        <v>0.48090000000001965</v>
      </c>
      <c r="P1665" s="242"/>
      <c r="Q1665" s="179"/>
      <c r="R1665" s="179"/>
      <c r="S1665" s="179"/>
      <c r="T1665" s="179"/>
      <c r="U1665" s="179"/>
      <c r="V1665" s="179"/>
      <c r="W1665" s="179"/>
      <c r="X1665" s="179"/>
      <c r="Y1665" s="179"/>
      <c r="Z1665" s="179"/>
      <c r="AA1665" s="222"/>
      <c r="AB1665" s="222"/>
      <c r="AC1665" s="222"/>
      <c r="AD1665" s="179"/>
      <c r="AE1665" s="179"/>
      <c r="AF1665" s="179"/>
      <c r="AG1665" s="179"/>
      <c r="AH1665" s="179"/>
      <c r="AI1665" s="179"/>
      <c r="AJ1665" s="179"/>
    </row>
    <row r="1666" spans="2:36" x14ac:dyDescent="0.3">
      <c r="B1666" s="224">
        <v>174300</v>
      </c>
      <c r="C1666" s="209">
        <v>63233</v>
      </c>
      <c r="D1666" s="206">
        <f t="shared" si="138"/>
        <v>0.36278255880665522</v>
      </c>
      <c r="E1666" s="208">
        <f t="shared" si="139"/>
        <v>0.42</v>
      </c>
      <c r="F1666" s="207">
        <v>3477.81</v>
      </c>
      <c r="G1666" s="207">
        <v>5058.6400000000003</v>
      </c>
      <c r="H1666" s="207">
        <v>5690.97</v>
      </c>
      <c r="I1666" s="214">
        <v>53260</v>
      </c>
      <c r="J1666" s="211">
        <f t="shared" si="140"/>
        <v>0.3055651176133104</v>
      </c>
      <c r="K1666" s="212">
        <f t="shared" si="141"/>
        <v>0.42</v>
      </c>
      <c r="L1666" s="214">
        <v>2162.71</v>
      </c>
      <c r="M1666" s="213">
        <v>4260.8</v>
      </c>
      <c r="N1666" s="213">
        <v>4793.3999999999996</v>
      </c>
      <c r="O1666" s="242">
        <f t="shared" si="137"/>
        <v>0.48089999999999233</v>
      </c>
      <c r="P1666" s="242"/>
      <c r="Q1666" s="179"/>
      <c r="R1666" s="179"/>
      <c r="S1666" s="179"/>
      <c r="T1666" s="179"/>
      <c r="U1666" s="179"/>
      <c r="V1666" s="179"/>
      <c r="W1666" s="179"/>
      <c r="X1666" s="179"/>
      <c r="Y1666" s="179"/>
      <c r="Z1666" s="179"/>
      <c r="AA1666" s="222"/>
      <c r="AB1666" s="222"/>
      <c r="AC1666" s="222"/>
      <c r="AD1666" s="179"/>
      <c r="AE1666" s="179"/>
      <c r="AF1666" s="179"/>
      <c r="AG1666" s="179"/>
      <c r="AH1666" s="179"/>
      <c r="AI1666" s="179"/>
      <c r="AJ1666" s="179"/>
    </row>
    <row r="1667" spans="2:36" x14ac:dyDescent="0.3">
      <c r="B1667" s="224">
        <v>174400</v>
      </c>
      <c r="C1667" s="209">
        <v>63275</v>
      </c>
      <c r="D1667" s="206">
        <f t="shared" si="138"/>
        <v>0.36281536697247707</v>
      </c>
      <c r="E1667" s="208">
        <f t="shared" si="139"/>
        <v>0.42</v>
      </c>
      <c r="F1667" s="207">
        <v>3480.12</v>
      </c>
      <c r="G1667" s="207">
        <v>5062</v>
      </c>
      <c r="H1667" s="207">
        <v>5694.75</v>
      </c>
      <c r="I1667" s="214">
        <v>53302</v>
      </c>
      <c r="J1667" s="211">
        <f t="shared" si="140"/>
        <v>0.3056307339449541</v>
      </c>
      <c r="K1667" s="212">
        <f t="shared" si="141"/>
        <v>0.42</v>
      </c>
      <c r="L1667" s="214">
        <v>2167.6999999999998</v>
      </c>
      <c r="M1667" s="213">
        <v>4264.16</v>
      </c>
      <c r="N1667" s="213">
        <v>4797.18</v>
      </c>
      <c r="O1667" s="242">
        <f t="shared" si="137"/>
        <v>0.48089999999995597</v>
      </c>
      <c r="P1667" s="242"/>
      <c r="Q1667" s="179"/>
      <c r="R1667" s="179"/>
      <c r="S1667" s="179"/>
      <c r="T1667" s="179"/>
      <c r="U1667" s="179"/>
      <c r="V1667" s="179"/>
      <c r="W1667" s="179"/>
      <c r="X1667" s="179"/>
      <c r="Y1667" s="179"/>
      <c r="Z1667" s="179"/>
      <c r="AA1667" s="222"/>
      <c r="AB1667" s="222"/>
      <c r="AC1667" s="222"/>
      <c r="AD1667" s="179"/>
      <c r="AE1667" s="179"/>
      <c r="AF1667" s="179"/>
      <c r="AG1667" s="179"/>
      <c r="AH1667" s="179"/>
      <c r="AI1667" s="179"/>
      <c r="AJ1667" s="179"/>
    </row>
    <row r="1668" spans="2:36" x14ac:dyDescent="0.3">
      <c r="B1668" s="224">
        <v>174500</v>
      </c>
      <c r="C1668" s="209">
        <v>63317</v>
      </c>
      <c r="D1668" s="206">
        <f t="shared" si="138"/>
        <v>0.36284813753581663</v>
      </c>
      <c r="E1668" s="208">
        <f t="shared" si="139"/>
        <v>0.42</v>
      </c>
      <c r="F1668" s="207">
        <v>3482.43</v>
      </c>
      <c r="G1668" s="207">
        <v>5065.3599999999997</v>
      </c>
      <c r="H1668" s="207">
        <v>5698.53</v>
      </c>
      <c r="I1668" s="214">
        <v>53344</v>
      </c>
      <c r="J1668" s="211">
        <f t="shared" si="140"/>
        <v>0.30569627507163322</v>
      </c>
      <c r="K1668" s="212">
        <f t="shared" si="141"/>
        <v>0.42</v>
      </c>
      <c r="L1668" s="214">
        <v>2172.6999999999998</v>
      </c>
      <c r="M1668" s="213">
        <v>4267.5200000000004</v>
      </c>
      <c r="N1668" s="213">
        <v>4800.96</v>
      </c>
      <c r="O1668" s="242">
        <f t="shared" si="137"/>
        <v>0.48089999999991961</v>
      </c>
      <c r="P1668" s="242"/>
      <c r="Q1668" s="179"/>
      <c r="R1668" s="179"/>
      <c r="S1668" s="179"/>
      <c r="T1668" s="179"/>
      <c r="U1668" s="179"/>
      <c r="V1668" s="179"/>
      <c r="W1668" s="179"/>
      <c r="X1668" s="179"/>
      <c r="Y1668" s="179"/>
      <c r="Z1668" s="179"/>
      <c r="AA1668" s="222"/>
      <c r="AB1668" s="222"/>
      <c r="AC1668" s="222"/>
      <c r="AD1668" s="179"/>
      <c r="AE1668" s="179"/>
      <c r="AF1668" s="179"/>
      <c r="AG1668" s="179"/>
      <c r="AH1668" s="179"/>
      <c r="AI1668" s="179"/>
      <c r="AJ1668" s="179"/>
    </row>
    <row r="1669" spans="2:36" x14ac:dyDescent="0.3">
      <c r="B1669" s="224">
        <v>174600</v>
      </c>
      <c r="C1669" s="209">
        <v>63359</v>
      </c>
      <c r="D1669" s="206">
        <f t="shared" si="138"/>
        <v>0.36288087056128293</v>
      </c>
      <c r="E1669" s="208">
        <f t="shared" si="139"/>
        <v>0.42</v>
      </c>
      <c r="F1669" s="207">
        <v>3484.74</v>
      </c>
      <c r="G1669" s="207">
        <v>5068.72</v>
      </c>
      <c r="H1669" s="207">
        <v>5702.31</v>
      </c>
      <c r="I1669" s="214">
        <v>53386</v>
      </c>
      <c r="J1669" s="211">
        <f t="shared" si="140"/>
        <v>0.30576174112256588</v>
      </c>
      <c r="K1669" s="212">
        <f t="shared" si="141"/>
        <v>0.42</v>
      </c>
      <c r="L1669" s="214">
        <v>2177.6999999999998</v>
      </c>
      <c r="M1669" s="213">
        <v>4270.88</v>
      </c>
      <c r="N1669" s="213">
        <v>4804.74</v>
      </c>
      <c r="O1669" s="242">
        <f t="shared" ref="O1669:O1732" si="142">(C1669+F1669+H1669-C1668-F1668-H1668)/100</f>
        <v>0.48090000000002875</v>
      </c>
      <c r="P1669" s="242"/>
      <c r="Q1669" s="179"/>
      <c r="R1669" s="179"/>
      <c r="S1669" s="179"/>
      <c r="T1669" s="179"/>
      <c r="U1669" s="179"/>
      <c r="V1669" s="179"/>
      <c r="W1669" s="179"/>
      <c r="X1669" s="179"/>
      <c r="Y1669" s="179"/>
      <c r="Z1669" s="179"/>
      <c r="AA1669" s="222"/>
      <c r="AB1669" s="222"/>
      <c r="AC1669" s="222"/>
      <c r="AD1669" s="179"/>
      <c r="AE1669" s="179"/>
      <c r="AF1669" s="179"/>
      <c r="AG1669" s="179"/>
      <c r="AH1669" s="179"/>
      <c r="AI1669" s="179"/>
      <c r="AJ1669" s="179"/>
    </row>
    <row r="1670" spans="2:36" x14ac:dyDescent="0.3">
      <c r="B1670" s="224">
        <v>174700</v>
      </c>
      <c r="C1670" s="209">
        <v>63401</v>
      </c>
      <c r="D1670" s="206">
        <f t="shared" si="138"/>
        <v>0.36291356611333714</v>
      </c>
      <c r="E1670" s="208">
        <f t="shared" si="139"/>
        <v>0.42</v>
      </c>
      <c r="F1670" s="207">
        <v>3487.05</v>
      </c>
      <c r="G1670" s="207">
        <v>5072.08</v>
      </c>
      <c r="H1670" s="207">
        <v>5706.09</v>
      </c>
      <c r="I1670" s="214">
        <v>53428</v>
      </c>
      <c r="J1670" s="211">
        <f t="shared" si="140"/>
        <v>0.30582713222667429</v>
      </c>
      <c r="K1670" s="212">
        <f t="shared" si="141"/>
        <v>0.42</v>
      </c>
      <c r="L1670" s="214">
        <v>2182.6999999999998</v>
      </c>
      <c r="M1670" s="213">
        <v>4274.24</v>
      </c>
      <c r="N1670" s="213">
        <v>4808.5200000000004</v>
      </c>
      <c r="O1670" s="242">
        <f t="shared" si="142"/>
        <v>0.48089999999999233</v>
      </c>
      <c r="P1670" s="242"/>
      <c r="Q1670" s="179"/>
      <c r="R1670" s="179"/>
      <c r="S1670" s="179"/>
      <c r="T1670" s="179"/>
      <c r="U1670" s="179"/>
      <c r="V1670" s="179"/>
      <c r="W1670" s="179"/>
      <c r="X1670" s="179"/>
      <c r="Y1670" s="179"/>
      <c r="Z1670" s="179"/>
      <c r="AA1670" s="222"/>
      <c r="AB1670" s="222"/>
      <c r="AC1670" s="222"/>
      <c r="AD1670" s="179"/>
      <c r="AE1670" s="179"/>
      <c r="AF1670" s="179"/>
      <c r="AG1670" s="179"/>
      <c r="AH1670" s="179"/>
      <c r="AI1670" s="179"/>
      <c r="AJ1670" s="179"/>
    </row>
    <row r="1671" spans="2:36" x14ac:dyDescent="0.3">
      <c r="B1671" s="224">
        <v>174800</v>
      </c>
      <c r="C1671" s="209">
        <v>63443</v>
      </c>
      <c r="D1671" s="206">
        <f t="shared" si="138"/>
        <v>0.36294622425629292</v>
      </c>
      <c r="E1671" s="208">
        <f t="shared" si="139"/>
        <v>0.42</v>
      </c>
      <c r="F1671" s="207">
        <v>3489.36</v>
      </c>
      <c r="G1671" s="207">
        <v>5075.4399999999996</v>
      </c>
      <c r="H1671" s="207">
        <v>5709.87</v>
      </c>
      <c r="I1671" s="214">
        <v>53470</v>
      </c>
      <c r="J1671" s="211">
        <f t="shared" si="140"/>
        <v>0.30589244851258579</v>
      </c>
      <c r="K1671" s="212">
        <f t="shared" si="141"/>
        <v>0.42</v>
      </c>
      <c r="L1671" s="214">
        <v>2187.6999999999998</v>
      </c>
      <c r="M1671" s="213">
        <v>4277.6000000000004</v>
      </c>
      <c r="N1671" s="213">
        <v>4812.3</v>
      </c>
      <c r="O1671" s="242">
        <f t="shared" si="142"/>
        <v>0.48089999999995597</v>
      </c>
      <c r="P1671" s="242"/>
      <c r="Q1671" s="179"/>
      <c r="R1671" s="179"/>
      <c r="S1671" s="179"/>
      <c r="T1671" s="179"/>
      <c r="U1671" s="179"/>
      <c r="V1671" s="179"/>
      <c r="W1671" s="179"/>
      <c r="X1671" s="179"/>
      <c r="Y1671" s="179"/>
      <c r="Z1671" s="179"/>
      <c r="AA1671" s="222"/>
      <c r="AB1671" s="222"/>
      <c r="AC1671" s="222"/>
      <c r="AD1671" s="179"/>
      <c r="AE1671" s="179"/>
      <c r="AF1671" s="179"/>
      <c r="AG1671" s="179"/>
      <c r="AH1671" s="179"/>
      <c r="AI1671" s="179"/>
      <c r="AJ1671" s="179"/>
    </row>
    <row r="1672" spans="2:36" x14ac:dyDescent="0.3">
      <c r="B1672" s="224">
        <v>174900</v>
      </c>
      <c r="C1672" s="209">
        <v>63485</v>
      </c>
      <c r="D1672" s="206">
        <f t="shared" si="138"/>
        <v>0.36297884505431677</v>
      </c>
      <c r="E1672" s="208">
        <f t="shared" si="139"/>
        <v>0.42</v>
      </c>
      <c r="F1672" s="207">
        <v>3491.67</v>
      </c>
      <c r="G1672" s="207">
        <v>5078.8</v>
      </c>
      <c r="H1672" s="207">
        <v>5713.65</v>
      </c>
      <c r="I1672" s="214">
        <v>53512</v>
      </c>
      <c r="J1672" s="211">
        <f t="shared" si="140"/>
        <v>0.3059576901086335</v>
      </c>
      <c r="K1672" s="212">
        <f t="shared" si="141"/>
        <v>0.42</v>
      </c>
      <c r="L1672" s="214">
        <v>2192.69</v>
      </c>
      <c r="M1672" s="213">
        <v>4280.96</v>
      </c>
      <c r="N1672" s="213">
        <v>4816.08</v>
      </c>
      <c r="O1672" s="242">
        <f t="shared" si="142"/>
        <v>0.48089999999991961</v>
      </c>
      <c r="P1672" s="242"/>
      <c r="Q1672" s="179"/>
      <c r="R1672" s="179"/>
      <c r="S1672" s="179"/>
      <c r="T1672" s="179"/>
      <c r="U1672" s="179"/>
      <c r="V1672" s="179"/>
      <c r="W1672" s="179"/>
      <c r="X1672" s="179"/>
      <c r="Y1672" s="179"/>
      <c r="Z1672" s="179"/>
      <c r="AA1672" s="222"/>
      <c r="AB1672" s="222"/>
      <c r="AC1672" s="222"/>
      <c r="AD1672" s="179"/>
      <c r="AE1672" s="179"/>
      <c r="AF1672" s="179"/>
      <c r="AG1672" s="179"/>
      <c r="AH1672" s="179"/>
      <c r="AI1672" s="179"/>
      <c r="AJ1672" s="179"/>
    </row>
    <row r="1673" spans="2:36" x14ac:dyDescent="0.3">
      <c r="B1673" s="224">
        <v>175000</v>
      </c>
      <c r="C1673" s="209">
        <v>63527</v>
      </c>
      <c r="D1673" s="206">
        <f t="shared" si="138"/>
        <v>0.3630114285714286</v>
      </c>
      <c r="E1673" s="208">
        <f t="shared" si="139"/>
        <v>0.42</v>
      </c>
      <c r="F1673" s="207">
        <v>3493.98</v>
      </c>
      <c r="G1673" s="207">
        <v>5082.16</v>
      </c>
      <c r="H1673" s="207">
        <v>5717.43</v>
      </c>
      <c r="I1673" s="214">
        <v>53554</v>
      </c>
      <c r="J1673" s="211">
        <f t="shared" si="140"/>
        <v>0.30602285714285715</v>
      </c>
      <c r="K1673" s="212">
        <f t="shared" si="141"/>
        <v>0.42</v>
      </c>
      <c r="L1673" s="214">
        <v>2197.69</v>
      </c>
      <c r="M1673" s="213">
        <v>4284.32</v>
      </c>
      <c r="N1673" s="213">
        <v>4819.8599999999997</v>
      </c>
      <c r="O1673" s="242">
        <f t="shared" si="142"/>
        <v>0.48090000000003785</v>
      </c>
      <c r="P1673" s="242"/>
      <c r="Q1673" s="179"/>
      <c r="R1673" s="179"/>
      <c r="S1673" s="179"/>
      <c r="T1673" s="179"/>
      <c r="U1673" s="179"/>
      <c r="V1673" s="179"/>
      <c r="W1673" s="179"/>
      <c r="X1673" s="179"/>
      <c r="Y1673" s="179"/>
      <c r="Z1673" s="179"/>
      <c r="AA1673" s="222"/>
      <c r="AB1673" s="222"/>
      <c r="AC1673" s="222"/>
      <c r="AD1673" s="179"/>
      <c r="AE1673" s="179"/>
      <c r="AF1673" s="179"/>
      <c r="AG1673" s="179"/>
      <c r="AH1673" s="179"/>
      <c r="AI1673" s="179"/>
      <c r="AJ1673" s="179"/>
    </row>
    <row r="1674" spans="2:36" x14ac:dyDescent="0.3">
      <c r="B1674" s="224">
        <v>175100</v>
      </c>
      <c r="C1674" s="209">
        <v>63569</v>
      </c>
      <c r="D1674" s="206">
        <f t="shared" si="138"/>
        <v>0.36304397487150197</v>
      </c>
      <c r="E1674" s="208">
        <f t="shared" si="139"/>
        <v>0.42</v>
      </c>
      <c r="F1674" s="207">
        <v>3496.29</v>
      </c>
      <c r="G1674" s="207">
        <v>5085.5200000000004</v>
      </c>
      <c r="H1674" s="207">
        <v>5721.21</v>
      </c>
      <c r="I1674" s="214">
        <v>53596</v>
      </c>
      <c r="J1674" s="211">
        <f t="shared" si="140"/>
        <v>0.30608794974300402</v>
      </c>
      <c r="K1674" s="212">
        <f t="shared" si="141"/>
        <v>0.42</v>
      </c>
      <c r="L1674" s="214">
        <v>2202.69</v>
      </c>
      <c r="M1674" s="213">
        <v>4287.68</v>
      </c>
      <c r="N1674" s="213">
        <v>4823.6400000000003</v>
      </c>
      <c r="O1674" s="242">
        <f t="shared" si="142"/>
        <v>0.48090000000000144</v>
      </c>
      <c r="P1674" s="242"/>
      <c r="Q1674" s="179"/>
      <c r="R1674" s="179"/>
      <c r="S1674" s="179"/>
      <c r="T1674" s="179"/>
      <c r="U1674" s="179"/>
      <c r="V1674" s="179"/>
      <c r="W1674" s="179"/>
      <c r="X1674" s="179"/>
      <c r="Y1674" s="179"/>
      <c r="Z1674" s="179"/>
      <c r="AA1674" s="222"/>
      <c r="AB1674" s="222"/>
      <c r="AC1674" s="222"/>
      <c r="AD1674" s="179"/>
      <c r="AE1674" s="179"/>
      <c r="AF1674" s="179"/>
      <c r="AG1674" s="179"/>
      <c r="AH1674" s="179"/>
      <c r="AI1674" s="179"/>
      <c r="AJ1674" s="179"/>
    </row>
    <row r="1675" spans="2:36" x14ac:dyDescent="0.3">
      <c r="B1675" s="224">
        <v>175200</v>
      </c>
      <c r="C1675" s="209">
        <v>63611</v>
      </c>
      <c r="D1675" s="206">
        <f t="shared" si="138"/>
        <v>0.36307648401826487</v>
      </c>
      <c r="E1675" s="208">
        <f t="shared" si="139"/>
        <v>0.42</v>
      </c>
      <c r="F1675" s="207">
        <v>3498.6</v>
      </c>
      <c r="G1675" s="207">
        <v>5088.88</v>
      </c>
      <c r="H1675" s="207">
        <v>5724.99</v>
      </c>
      <c r="I1675" s="214">
        <v>53638</v>
      </c>
      <c r="J1675" s="211">
        <f t="shared" si="140"/>
        <v>0.30615296803652969</v>
      </c>
      <c r="K1675" s="212">
        <f t="shared" si="141"/>
        <v>0.42</v>
      </c>
      <c r="L1675" s="214">
        <v>2207.69</v>
      </c>
      <c r="M1675" s="213">
        <v>4291.04</v>
      </c>
      <c r="N1675" s="213">
        <v>4827.42</v>
      </c>
      <c r="O1675" s="242">
        <f t="shared" si="142"/>
        <v>0.48090000000011057</v>
      </c>
      <c r="P1675" s="242"/>
      <c r="Q1675" s="179"/>
      <c r="R1675" s="179"/>
      <c r="S1675" s="179"/>
      <c r="T1675" s="179"/>
      <c r="U1675" s="179"/>
      <c r="V1675" s="179"/>
      <c r="W1675" s="179"/>
      <c r="X1675" s="179"/>
      <c r="Y1675" s="179"/>
      <c r="Z1675" s="179"/>
      <c r="AA1675" s="222"/>
      <c r="AB1675" s="222"/>
      <c r="AC1675" s="222"/>
      <c r="AD1675" s="179"/>
      <c r="AE1675" s="179"/>
      <c r="AF1675" s="179"/>
      <c r="AG1675" s="179"/>
      <c r="AH1675" s="179"/>
      <c r="AI1675" s="179"/>
      <c r="AJ1675" s="179"/>
    </row>
    <row r="1676" spans="2:36" x14ac:dyDescent="0.3">
      <c r="B1676" s="224">
        <v>175300</v>
      </c>
      <c r="C1676" s="209">
        <v>63653</v>
      </c>
      <c r="D1676" s="206">
        <f t="shared" si="138"/>
        <v>0.36310895607529947</v>
      </c>
      <c r="E1676" s="208">
        <f t="shared" si="139"/>
        <v>0.42</v>
      </c>
      <c r="F1676" s="207">
        <v>3500.91</v>
      </c>
      <c r="G1676" s="207">
        <v>5092.24</v>
      </c>
      <c r="H1676" s="207">
        <v>5728.77</v>
      </c>
      <c r="I1676" s="214">
        <v>53680</v>
      </c>
      <c r="J1676" s="211">
        <f t="shared" si="140"/>
        <v>0.30621791215059896</v>
      </c>
      <c r="K1676" s="212">
        <f t="shared" si="141"/>
        <v>0.42</v>
      </c>
      <c r="L1676" s="214">
        <v>2212.69</v>
      </c>
      <c r="M1676" s="213">
        <v>4294.3999999999996</v>
      </c>
      <c r="N1676" s="213">
        <v>4831.2</v>
      </c>
      <c r="O1676" s="242">
        <f t="shared" si="142"/>
        <v>0.48090000000007421</v>
      </c>
      <c r="P1676" s="242"/>
      <c r="Q1676" s="179"/>
      <c r="R1676" s="179"/>
      <c r="S1676" s="179"/>
      <c r="T1676" s="179"/>
      <c r="U1676" s="179"/>
      <c r="V1676" s="179"/>
      <c r="W1676" s="179"/>
      <c r="X1676" s="179"/>
      <c r="Y1676" s="179"/>
      <c r="Z1676" s="179"/>
      <c r="AA1676" s="222"/>
      <c r="AB1676" s="222"/>
      <c r="AC1676" s="222"/>
      <c r="AD1676" s="179"/>
      <c r="AE1676" s="179"/>
      <c r="AF1676" s="179"/>
      <c r="AG1676" s="179"/>
      <c r="AH1676" s="179"/>
      <c r="AI1676" s="179"/>
      <c r="AJ1676" s="179"/>
    </row>
    <row r="1677" spans="2:36" x14ac:dyDescent="0.3">
      <c r="B1677" s="224">
        <v>175400</v>
      </c>
      <c r="C1677" s="209">
        <v>63695</v>
      </c>
      <c r="D1677" s="206">
        <f t="shared" si="138"/>
        <v>0.36314139110604332</v>
      </c>
      <c r="E1677" s="208">
        <f t="shared" si="139"/>
        <v>0.42</v>
      </c>
      <c r="F1677" s="207">
        <v>3503.22</v>
      </c>
      <c r="G1677" s="207">
        <v>5095.6000000000004</v>
      </c>
      <c r="H1677" s="207">
        <v>5732.55</v>
      </c>
      <c r="I1677" s="214">
        <v>53722</v>
      </c>
      <c r="J1677" s="211">
        <f t="shared" si="140"/>
        <v>0.30628278221208666</v>
      </c>
      <c r="K1677" s="212">
        <f t="shared" si="141"/>
        <v>0.42</v>
      </c>
      <c r="L1677" s="214">
        <v>2217.6799999999998</v>
      </c>
      <c r="M1677" s="213">
        <v>4297.76</v>
      </c>
      <c r="N1677" s="213">
        <v>4834.9799999999996</v>
      </c>
      <c r="O1677" s="242">
        <f t="shared" si="142"/>
        <v>0.48090000000003785</v>
      </c>
      <c r="P1677" s="242"/>
      <c r="Q1677" s="179"/>
      <c r="R1677" s="179"/>
      <c r="S1677" s="179"/>
      <c r="T1677" s="179"/>
      <c r="U1677" s="179"/>
      <c r="V1677" s="179"/>
      <c r="W1677" s="179"/>
      <c r="X1677" s="179"/>
      <c r="Y1677" s="179"/>
      <c r="Z1677" s="179"/>
      <c r="AA1677" s="222"/>
      <c r="AB1677" s="222"/>
      <c r="AC1677" s="222"/>
      <c r="AD1677" s="179"/>
      <c r="AE1677" s="179"/>
      <c r="AF1677" s="179"/>
      <c r="AG1677" s="179"/>
      <c r="AH1677" s="179"/>
      <c r="AI1677" s="179"/>
      <c r="AJ1677" s="179"/>
    </row>
    <row r="1678" spans="2:36" x14ac:dyDescent="0.3">
      <c r="B1678" s="224">
        <v>175500</v>
      </c>
      <c r="C1678" s="209">
        <v>63737</v>
      </c>
      <c r="D1678" s="206">
        <f t="shared" si="138"/>
        <v>0.36317378917378917</v>
      </c>
      <c r="E1678" s="208">
        <f t="shared" si="139"/>
        <v>0.42</v>
      </c>
      <c r="F1678" s="207">
        <v>3505.53</v>
      </c>
      <c r="G1678" s="207">
        <v>5098.96</v>
      </c>
      <c r="H1678" s="207">
        <v>5736.33</v>
      </c>
      <c r="I1678" s="214">
        <v>53764</v>
      </c>
      <c r="J1678" s="211">
        <f t="shared" si="140"/>
        <v>0.30634757834757836</v>
      </c>
      <c r="K1678" s="212">
        <f t="shared" si="141"/>
        <v>0.42</v>
      </c>
      <c r="L1678" s="214">
        <v>2222.6799999999998</v>
      </c>
      <c r="M1678" s="213">
        <v>4301.12</v>
      </c>
      <c r="N1678" s="213">
        <v>4838.76</v>
      </c>
      <c r="O1678" s="242">
        <f t="shared" si="142"/>
        <v>0.48090000000001054</v>
      </c>
      <c r="P1678" s="242"/>
      <c r="Q1678" s="179"/>
      <c r="R1678" s="179"/>
      <c r="S1678" s="179"/>
      <c r="T1678" s="179"/>
      <c r="U1678" s="179"/>
      <c r="V1678" s="179"/>
      <c r="W1678" s="179"/>
      <c r="X1678" s="179"/>
      <c r="Y1678" s="179"/>
      <c r="Z1678" s="179"/>
      <c r="AA1678" s="222"/>
      <c r="AB1678" s="222"/>
      <c r="AC1678" s="222"/>
      <c r="AD1678" s="179"/>
      <c r="AE1678" s="179"/>
      <c r="AF1678" s="179"/>
      <c r="AG1678" s="179"/>
      <c r="AH1678" s="179"/>
      <c r="AI1678" s="179"/>
      <c r="AJ1678" s="179"/>
    </row>
    <row r="1679" spans="2:36" x14ac:dyDescent="0.3">
      <c r="B1679" s="224">
        <v>175600</v>
      </c>
      <c r="C1679" s="209">
        <v>63779</v>
      </c>
      <c r="D1679" s="206">
        <f t="shared" si="138"/>
        <v>0.36320615034168563</v>
      </c>
      <c r="E1679" s="208">
        <f t="shared" si="139"/>
        <v>0.42</v>
      </c>
      <c r="F1679" s="207">
        <v>3507.84</v>
      </c>
      <c r="G1679" s="207">
        <v>5102.32</v>
      </c>
      <c r="H1679" s="207">
        <v>5740.11</v>
      </c>
      <c r="I1679" s="214">
        <v>53806</v>
      </c>
      <c r="J1679" s="211">
        <f t="shared" si="140"/>
        <v>0.30641230068337127</v>
      </c>
      <c r="K1679" s="212">
        <f t="shared" si="141"/>
        <v>0.42</v>
      </c>
      <c r="L1679" s="214">
        <v>2227.6799999999998</v>
      </c>
      <c r="M1679" s="213">
        <v>4304.4799999999996</v>
      </c>
      <c r="N1679" s="213">
        <v>4842.54</v>
      </c>
      <c r="O1679" s="242">
        <f t="shared" si="142"/>
        <v>0.48089999999996508</v>
      </c>
      <c r="P1679" s="242"/>
      <c r="Q1679" s="179"/>
      <c r="R1679" s="179"/>
      <c r="S1679" s="179"/>
      <c r="T1679" s="179"/>
      <c r="U1679" s="179"/>
      <c r="V1679" s="179"/>
      <c r="W1679" s="179"/>
      <c r="X1679" s="179"/>
      <c r="Y1679" s="179"/>
      <c r="Z1679" s="179"/>
      <c r="AA1679" s="222"/>
      <c r="AB1679" s="222"/>
      <c r="AC1679" s="222"/>
      <c r="AD1679" s="179"/>
      <c r="AE1679" s="179"/>
      <c r="AF1679" s="179"/>
      <c r="AG1679" s="179"/>
      <c r="AH1679" s="179"/>
      <c r="AI1679" s="179"/>
      <c r="AJ1679" s="179"/>
    </row>
    <row r="1680" spans="2:36" x14ac:dyDescent="0.3">
      <c r="B1680" s="224">
        <v>175700</v>
      </c>
      <c r="C1680" s="209">
        <v>63821</v>
      </c>
      <c r="D1680" s="206">
        <f t="shared" si="138"/>
        <v>0.36323847467273762</v>
      </c>
      <c r="E1680" s="208">
        <f t="shared" si="139"/>
        <v>0.42</v>
      </c>
      <c r="F1680" s="207">
        <v>3510.15</v>
      </c>
      <c r="G1680" s="207">
        <v>5105.68</v>
      </c>
      <c r="H1680" s="207">
        <v>5743.89</v>
      </c>
      <c r="I1680" s="214">
        <v>53848</v>
      </c>
      <c r="J1680" s="211">
        <f t="shared" si="140"/>
        <v>0.30647694934547526</v>
      </c>
      <c r="K1680" s="212">
        <f t="shared" si="141"/>
        <v>0.42</v>
      </c>
      <c r="L1680" s="214">
        <v>2232.6799999999998</v>
      </c>
      <c r="M1680" s="213">
        <v>4307.84</v>
      </c>
      <c r="N1680" s="213">
        <v>4846.32</v>
      </c>
      <c r="O1680" s="242">
        <f t="shared" si="142"/>
        <v>0.48089999999993777</v>
      </c>
      <c r="P1680" s="242"/>
      <c r="Q1680" s="179"/>
      <c r="R1680" s="179"/>
      <c r="S1680" s="179"/>
      <c r="T1680" s="179"/>
      <c r="U1680" s="179"/>
      <c r="V1680" s="179"/>
      <c r="W1680" s="179"/>
      <c r="X1680" s="179"/>
      <c r="Y1680" s="179"/>
      <c r="Z1680" s="179"/>
      <c r="AA1680" s="222"/>
      <c r="AB1680" s="222"/>
      <c r="AC1680" s="222"/>
      <c r="AD1680" s="179"/>
      <c r="AE1680" s="179"/>
      <c r="AF1680" s="179"/>
      <c r="AG1680" s="179"/>
      <c r="AH1680" s="179"/>
      <c r="AI1680" s="179"/>
      <c r="AJ1680" s="179"/>
    </row>
    <row r="1681" spans="2:36" x14ac:dyDescent="0.3">
      <c r="B1681" s="224">
        <v>175800</v>
      </c>
      <c r="C1681" s="209">
        <v>63863</v>
      </c>
      <c r="D1681" s="206">
        <f t="shared" si="138"/>
        <v>0.36327076222980659</v>
      </c>
      <c r="E1681" s="208">
        <f t="shared" si="139"/>
        <v>0.42</v>
      </c>
      <c r="F1681" s="207">
        <v>3512.46</v>
      </c>
      <c r="G1681" s="207">
        <v>5109.04</v>
      </c>
      <c r="H1681" s="207">
        <v>5747.67</v>
      </c>
      <c r="I1681" s="214">
        <v>53890</v>
      </c>
      <c r="J1681" s="211">
        <f t="shared" si="140"/>
        <v>0.30654152445961319</v>
      </c>
      <c r="K1681" s="212">
        <f t="shared" si="141"/>
        <v>0.42</v>
      </c>
      <c r="L1681" s="214">
        <v>2237.6799999999998</v>
      </c>
      <c r="M1681" s="213">
        <v>4311.2</v>
      </c>
      <c r="N1681" s="213">
        <v>4850.1000000000004</v>
      </c>
      <c r="O1681" s="242">
        <f t="shared" si="142"/>
        <v>0.48090000000004696</v>
      </c>
      <c r="P1681" s="242"/>
      <c r="Q1681" s="179"/>
      <c r="R1681" s="179"/>
      <c r="S1681" s="179"/>
      <c r="T1681" s="179"/>
      <c r="U1681" s="179"/>
      <c r="V1681" s="179"/>
      <c r="W1681" s="179"/>
      <c r="X1681" s="179"/>
      <c r="Y1681" s="179"/>
      <c r="Z1681" s="179"/>
      <c r="AA1681" s="222"/>
      <c r="AB1681" s="222"/>
      <c r="AC1681" s="222"/>
      <c r="AD1681" s="179"/>
      <c r="AE1681" s="179"/>
      <c r="AF1681" s="179"/>
      <c r="AG1681" s="179"/>
      <c r="AH1681" s="179"/>
      <c r="AI1681" s="179"/>
      <c r="AJ1681" s="179"/>
    </row>
    <row r="1682" spans="2:36" x14ac:dyDescent="0.3">
      <c r="B1682" s="224">
        <v>175900</v>
      </c>
      <c r="C1682" s="209">
        <v>63905</v>
      </c>
      <c r="D1682" s="206">
        <f t="shared" si="138"/>
        <v>0.36330301307561114</v>
      </c>
      <c r="E1682" s="208">
        <f t="shared" si="139"/>
        <v>0.42</v>
      </c>
      <c r="F1682" s="207">
        <v>3514.77</v>
      </c>
      <c r="G1682" s="207">
        <v>5112.3999999999996</v>
      </c>
      <c r="H1682" s="207">
        <v>5751.45</v>
      </c>
      <c r="I1682" s="214">
        <v>53932</v>
      </c>
      <c r="J1682" s="211">
        <f t="shared" si="140"/>
        <v>0.30660602615122229</v>
      </c>
      <c r="K1682" s="212">
        <f t="shared" si="141"/>
        <v>0.42</v>
      </c>
      <c r="L1682" s="214">
        <v>2242.67</v>
      </c>
      <c r="M1682" s="213">
        <v>4314.5600000000004</v>
      </c>
      <c r="N1682" s="213">
        <v>4853.88</v>
      </c>
      <c r="O1682" s="242">
        <f t="shared" si="142"/>
        <v>0.48090000000001054</v>
      </c>
      <c r="P1682" s="242"/>
      <c r="Q1682" s="179"/>
      <c r="R1682" s="179"/>
      <c r="S1682" s="179"/>
      <c r="T1682" s="179"/>
      <c r="U1682" s="179"/>
      <c r="V1682" s="179"/>
      <c r="W1682" s="179"/>
      <c r="X1682" s="179"/>
      <c r="Y1682" s="179"/>
      <c r="Z1682" s="179"/>
      <c r="AA1682" s="222"/>
      <c r="AB1682" s="222"/>
      <c r="AC1682" s="222"/>
      <c r="AD1682" s="179"/>
      <c r="AE1682" s="179"/>
      <c r="AF1682" s="179"/>
      <c r="AG1682" s="179"/>
      <c r="AH1682" s="179"/>
      <c r="AI1682" s="179"/>
      <c r="AJ1682" s="179"/>
    </row>
    <row r="1683" spans="2:36" x14ac:dyDescent="0.3">
      <c r="B1683" s="224">
        <v>176000</v>
      </c>
      <c r="C1683" s="209">
        <v>63947</v>
      </c>
      <c r="D1683" s="206">
        <f t="shared" si="138"/>
        <v>0.36333522727272727</v>
      </c>
      <c r="E1683" s="208">
        <f t="shared" si="139"/>
        <v>0.42</v>
      </c>
      <c r="F1683" s="207">
        <v>3517.08</v>
      </c>
      <c r="G1683" s="207">
        <v>5115.76</v>
      </c>
      <c r="H1683" s="207">
        <v>5755.23</v>
      </c>
      <c r="I1683" s="214">
        <v>53974</v>
      </c>
      <c r="J1683" s="211">
        <f t="shared" si="140"/>
        <v>0.30667045454545455</v>
      </c>
      <c r="K1683" s="212">
        <f t="shared" si="141"/>
        <v>0.42</v>
      </c>
      <c r="L1683" s="214">
        <v>2247.67</v>
      </c>
      <c r="M1683" s="213">
        <v>4317.92</v>
      </c>
      <c r="N1683" s="213">
        <v>4857.66</v>
      </c>
      <c r="O1683" s="242">
        <f t="shared" si="142"/>
        <v>0.48089999999997418</v>
      </c>
      <c r="P1683" s="242"/>
      <c r="Q1683" s="179"/>
      <c r="R1683" s="179"/>
      <c r="S1683" s="179"/>
      <c r="T1683" s="179"/>
      <c r="U1683" s="179"/>
      <c r="V1683" s="179"/>
      <c r="W1683" s="179"/>
      <c r="X1683" s="179"/>
      <c r="Y1683" s="179"/>
      <c r="Z1683" s="179"/>
      <c r="AA1683" s="222"/>
      <c r="AB1683" s="222"/>
      <c r="AC1683" s="222"/>
      <c r="AD1683" s="179"/>
      <c r="AE1683" s="179"/>
      <c r="AF1683" s="179"/>
      <c r="AG1683" s="179"/>
      <c r="AH1683" s="179"/>
      <c r="AI1683" s="179"/>
      <c r="AJ1683" s="179"/>
    </row>
    <row r="1684" spans="2:36" x14ac:dyDescent="0.3">
      <c r="B1684" s="224">
        <v>176100</v>
      </c>
      <c r="C1684" s="209">
        <v>63989</v>
      </c>
      <c r="D1684" s="206">
        <f t="shared" si="138"/>
        <v>0.36336740488358887</v>
      </c>
      <c r="E1684" s="208">
        <f t="shared" si="139"/>
        <v>0.42</v>
      </c>
      <c r="F1684" s="207">
        <v>3519.39</v>
      </c>
      <c r="G1684" s="207">
        <v>5119.12</v>
      </c>
      <c r="H1684" s="207">
        <v>5759.01</v>
      </c>
      <c r="I1684" s="214">
        <v>54016</v>
      </c>
      <c r="J1684" s="211">
        <f t="shared" si="140"/>
        <v>0.30673480976717776</v>
      </c>
      <c r="K1684" s="212">
        <f t="shared" si="141"/>
        <v>0.42</v>
      </c>
      <c r="L1684" s="214">
        <v>2252.67</v>
      </c>
      <c r="M1684" s="213">
        <v>4321.28</v>
      </c>
      <c r="N1684" s="213">
        <v>4861.4399999999996</v>
      </c>
      <c r="O1684" s="242">
        <f t="shared" si="142"/>
        <v>0.48089999999994687</v>
      </c>
      <c r="P1684" s="242"/>
      <c r="Q1684" s="179"/>
      <c r="R1684" s="179"/>
      <c r="S1684" s="179"/>
      <c r="T1684" s="179"/>
      <c r="U1684" s="179"/>
      <c r="V1684" s="179"/>
      <c r="W1684" s="179"/>
      <c r="X1684" s="179"/>
      <c r="Y1684" s="179"/>
      <c r="Z1684" s="179"/>
      <c r="AA1684" s="222"/>
      <c r="AB1684" s="222"/>
      <c r="AC1684" s="222"/>
      <c r="AD1684" s="179"/>
      <c r="AE1684" s="179"/>
      <c r="AF1684" s="179"/>
      <c r="AG1684" s="179"/>
      <c r="AH1684" s="179"/>
      <c r="AI1684" s="179"/>
      <c r="AJ1684" s="179"/>
    </row>
    <row r="1685" spans="2:36" x14ac:dyDescent="0.3">
      <c r="B1685" s="224">
        <v>176200</v>
      </c>
      <c r="C1685" s="209">
        <v>64031</v>
      </c>
      <c r="D1685" s="206">
        <f t="shared" si="138"/>
        <v>0.36339954597048807</v>
      </c>
      <c r="E1685" s="208">
        <f t="shared" si="139"/>
        <v>0.42</v>
      </c>
      <c r="F1685" s="207">
        <v>3521.7</v>
      </c>
      <c r="G1685" s="207">
        <v>5122.4799999999996</v>
      </c>
      <c r="H1685" s="207">
        <v>5762.79</v>
      </c>
      <c r="I1685" s="214">
        <v>54058</v>
      </c>
      <c r="J1685" s="211">
        <f t="shared" si="140"/>
        <v>0.30679909194097615</v>
      </c>
      <c r="K1685" s="212">
        <f t="shared" si="141"/>
        <v>0.42</v>
      </c>
      <c r="L1685" s="214">
        <v>2257.67</v>
      </c>
      <c r="M1685" s="213">
        <v>4324.6400000000003</v>
      </c>
      <c r="N1685" s="213">
        <v>4865.22</v>
      </c>
      <c r="O1685" s="242">
        <f t="shared" si="142"/>
        <v>0.48089999999991051</v>
      </c>
      <c r="P1685" s="242"/>
      <c r="Q1685" s="179"/>
      <c r="R1685" s="179"/>
      <c r="S1685" s="179"/>
      <c r="T1685" s="179"/>
      <c r="U1685" s="179"/>
      <c r="V1685" s="179"/>
      <c r="W1685" s="179"/>
      <c r="X1685" s="179"/>
      <c r="Y1685" s="179"/>
      <c r="Z1685" s="179"/>
      <c r="AA1685" s="222"/>
      <c r="AB1685" s="222"/>
      <c r="AC1685" s="222"/>
      <c r="AD1685" s="179"/>
      <c r="AE1685" s="179"/>
      <c r="AF1685" s="179"/>
      <c r="AG1685" s="179"/>
      <c r="AH1685" s="179"/>
      <c r="AI1685" s="179"/>
      <c r="AJ1685" s="179"/>
    </row>
    <row r="1686" spans="2:36" x14ac:dyDescent="0.3">
      <c r="B1686" s="224">
        <v>176300</v>
      </c>
      <c r="C1686" s="209">
        <v>64073</v>
      </c>
      <c r="D1686" s="206">
        <f t="shared" si="138"/>
        <v>0.36343165059557575</v>
      </c>
      <c r="E1686" s="208">
        <f t="shared" si="139"/>
        <v>0.42</v>
      </c>
      <c r="F1686" s="207">
        <v>3524.01</v>
      </c>
      <c r="G1686" s="207">
        <v>5125.84</v>
      </c>
      <c r="H1686" s="207">
        <v>5766.57</v>
      </c>
      <c r="I1686" s="214">
        <v>54100</v>
      </c>
      <c r="J1686" s="211">
        <f t="shared" si="140"/>
        <v>0.30686330119115146</v>
      </c>
      <c r="K1686" s="212">
        <f t="shared" si="141"/>
        <v>0.42</v>
      </c>
      <c r="L1686" s="214">
        <v>2262.67</v>
      </c>
      <c r="M1686" s="213">
        <v>4328</v>
      </c>
      <c r="N1686" s="213">
        <v>4869</v>
      </c>
      <c r="O1686" s="242">
        <f t="shared" si="142"/>
        <v>0.48089999999987415</v>
      </c>
      <c r="P1686" s="242"/>
      <c r="Q1686" s="179"/>
      <c r="R1686" s="179"/>
      <c r="S1686" s="179"/>
      <c r="T1686" s="179"/>
      <c r="U1686" s="179"/>
      <c r="V1686" s="179"/>
      <c r="W1686" s="179"/>
      <c r="X1686" s="179"/>
      <c r="Y1686" s="179"/>
      <c r="Z1686" s="179"/>
      <c r="AA1686" s="222"/>
      <c r="AB1686" s="222"/>
      <c r="AC1686" s="222"/>
      <c r="AD1686" s="179"/>
      <c r="AE1686" s="179"/>
      <c r="AF1686" s="179"/>
      <c r="AG1686" s="179"/>
      <c r="AH1686" s="179"/>
      <c r="AI1686" s="179"/>
      <c r="AJ1686" s="179"/>
    </row>
    <row r="1687" spans="2:36" x14ac:dyDescent="0.3">
      <c r="B1687" s="224">
        <v>176400</v>
      </c>
      <c r="C1687" s="209">
        <v>64115</v>
      </c>
      <c r="D1687" s="206">
        <f t="shared" si="138"/>
        <v>0.3634637188208617</v>
      </c>
      <c r="E1687" s="208">
        <f t="shared" si="139"/>
        <v>0.42</v>
      </c>
      <c r="F1687" s="207">
        <v>3526.32</v>
      </c>
      <c r="G1687" s="207">
        <v>5129.2</v>
      </c>
      <c r="H1687" s="207">
        <v>5770.35</v>
      </c>
      <c r="I1687" s="214">
        <v>54142</v>
      </c>
      <c r="J1687" s="211">
        <f t="shared" si="140"/>
        <v>0.30692743764172337</v>
      </c>
      <c r="K1687" s="212">
        <f t="shared" si="141"/>
        <v>0.42</v>
      </c>
      <c r="L1687" s="214">
        <v>2267.66</v>
      </c>
      <c r="M1687" s="213">
        <v>4331.3599999999997</v>
      </c>
      <c r="N1687" s="213">
        <v>4872.78</v>
      </c>
      <c r="O1687" s="242">
        <f t="shared" si="142"/>
        <v>0.48090000000012878</v>
      </c>
      <c r="P1687" s="242"/>
      <c r="Q1687" s="179"/>
      <c r="R1687" s="179"/>
      <c r="S1687" s="179"/>
      <c r="T1687" s="179"/>
      <c r="U1687" s="179"/>
      <c r="V1687" s="179"/>
      <c r="W1687" s="179"/>
      <c r="X1687" s="179"/>
      <c r="Y1687" s="179"/>
      <c r="Z1687" s="179"/>
      <c r="AA1687" s="222"/>
      <c r="AB1687" s="222"/>
      <c r="AC1687" s="222"/>
      <c r="AD1687" s="179"/>
      <c r="AE1687" s="179"/>
      <c r="AF1687" s="179"/>
      <c r="AG1687" s="179"/>
      <c r="AH1687" s="179"/>
      <c r="AI1687" s="179"/>
      <c r="AJ1687" s="179"/>
    </row>
    <row r="1688" spans="2:36" x14ac:dyDescent="0.3">
      <c r="B1688" s="224">
        <v>176500</v>
      </c>
      <c r="C1688" s="209">
        <v>64157</v>
      </c>
      <c r="D1688" s="206">
        <f t="shared" ref="D1688:D1751" si="143">C1688/B1688</f>
        <v>0.36349575070821527</v>
      </c>
      <c r="E1688" s="208">
        <f t="shared" ref="E1688:E1751" si="144">(C1688-C1687)/(B1688-B1687)</f>
        <v>0.42</v>
      </c>
      <c r="F1688" s="207">
        <v>3528.63</v>
      </c>
      <c r="G1688" s="207">
        <v>5132.5600000000004</v>
      </c>
      <c r="H1688" s="207">
        <v>5774.13</v>
      </c>
      <c r="I1688" s="214">
        <v>54184</v>
      </c>
      <c r="J1688" s="211">
        <f t="shared" si="140"/>
        <v>0.30699150141643061</v>
      </c>
      <c r="K1688" s="212">
        <f t="shared" si="141"/>
        <v>0.42</v>
      </c>
      <c r="L1688" s="214">
        <v>2272.66</v>
      </c>
      <c r="M1688" s="213">
        <v>4334.72</v>
      </c>
      <c r="N1688" s="213">
        <v>4876.5600000000004</v>
      </c>
      <c r="O1688" s="242">
        <f t="shared" si="142"/>
        <v>0.48090000000009242</v>
      </c>
      <c r="P1688" s="242"/>
      <c r="Q1688" s="179"/>
      <c r="R1688" s="179"/>
      <c r="S1688" s="179"/>
      <c r="T1688" s="179"/>
      <c r="U1688" s="179"/>
      <c r="V1688" s="179"/>
      <c r="W1688" s="179"/>
      <c r="X1688" s="179"/>
      <c r="Y1688" s="179"/>
      <c r="Z1688" s="179"/>
      <c r="AA1688" s="222"/>
      <c r="AB1688" s="222"/>
      <c r="AC1688" s="222"/>
      <c r="AD1688" s="179"/>
      <c r="AE1688" s="179"/>
      <c r="AF1688" s="179"/>
      <c r="AG1688" s="179"/>
      <c r="AH1688" s="179"/>
      <c r="AI1688" s="179"/>
      <c r="AJ1688" s="179"/>
    </row>
    <row r="1689" spans="2:36" x14ac:dyDescent="0.3">
      <c r="B1689" s="224">
        <v>176600</v>
      </c>
      <c r="C1689" s="209">
        <v>64199</v>
      </c>
      <c r="D1689" s="206">
        <f t="shared" si="143"/>
        <v>0.3635277463193658</v>
      </c>
      <c r="E1689" s="208">
        <f t="shared" si="144"/>
        <v>0.42</v>
      </c>
      <c r="F1689" s="207">
        <v>3530.94</v>
      </c>
      <c r="G1689" s="207">
        <v>5135.92</v>
      </c>
      <c r="H1689" s="207">
        <v>5777.91</v>
      </c>
      <c r="I1689" s="214">
        <v>54226</v>
      </c>
      <c r="J1689" s="211">
        <f t="shared" si="140"/>
        <v>0.30705549263873161</v>
      </c>
      <c r="K1689" s="212">
        <f t="shared" si="141"/>
        <v>0.42</v>
      </c>
      <c r="L1689" s="214">
        <v>2277.66</v>
      </c>
      <c r="M1689" s="213">
        <v>4338.08</v>
      </c>
      <c r="N1689" s="213">
        <v>4880.34</v>
      </c>
      <c r="O1689" s="242">
        <f t="shared" si="142"/>
        <v>0.480900000000056</v>
      </c>
      <c r="P1689" s="242"/>
      <c r="Q1689" s="179"/>
      <c r="R1689" s="179"/>
      <c r="S1689" s="179"/>
      <c r="T1689" s="179"/>
      <c r="U1689" s="179"/>
      <c r="V1689" s="179"/>
      <c r="W1689" s="179"/>
      <c r="X1689" s="179"/>
      <c r="Y1689" s="179"/>
      <c r="Z1689" s="179"/>
      <c r="AA1689" s="222"/>
      <c r="AB1689" s="222"/>
      <c r="AC1689" s="222"/>
      <c r="AD1689" s="179"/>
      <c r="AE1689" s="179"/>
      <c r="AF1689" s="179"/>
      <c r="AG1689" s="179"/>
      <c r="AH1689" s="179"/>
      <c r="AI1689" s="179"/>
      <c r="AJ1689" s="179"/>
    </row>
    <row r="1690" spans="2:36" x14ac:dyDescent="0.3">
      <c r="B1690" s="224">
        <v>176700</v>
      </c>
      <c r="C1690" s="209">
        <v>64241</v>
      </c>
      <c r="D1690" s="206">
        <f t="shared" si="143"/>
        <v>0.36355970571590268</v>
      </c>
      <c r="E1690" s="208">
        <f t="shared" si="144"/>
        <v>0.42</v>
      </c>
      <c r="F1690" s="207">
        <v>3533.25</v>
      </c>
      <c r="G1690" s="207">
        <v>5139.28</v>
      </c>
      <c r="H1690" s="207">
        <v>5781.69</v>
      </c>
      <c r="I1690" s="214">
        <v>54268</v>
      </c>
      <c r="J1690" s="211">
        <f t="shared" si="140"/>
        <v>0.30711941143180532</v>
      </c>
      <c r="K1690" s="212">
        <f t="shared" si="141"/>
        <v>0.42</v>
      </c>
      <c r="L1690" s="214">
        <v>2282.66</v>
      </c>
      <c r="M1690" s="213">
        <v>4341.4399999999996</v>
      </c>
      <c r="N1690" s="213">
        <v>4884.12</v>
      </c>
      <c r="O1690" s="242">
        <f t="shared" si="142"/>
        <v>0.48090000000001965</v>
      </c>
      <c r="P1690" s="242"/>
      <c r="Q1690" s="179"/>
      <c r="R1690" s="179"/>
      <c r="S1690" s="179"/>
      <c r="T1690" s="179"/>
      <c r="U1690" s="179"/>
      <c r="V1690" s="179"/>
      <c r="W1690" s="179"/>
      <c r="X1690" s="179"/>
      <c r="Y1690" s="179"/>
      <c r="Z1690" s="179"/>
      <c r="AA1690" s="222"/>
      <c r="AB1690" s="222"/>
      <c r="AC1690" s="222"/>
      <c r="AD1690" s="179"/>
      <c r="AE1690" s="179"/>
      <c r="AF1690" s="179"/>
      <c r="AG1690" s="179"/>
      <c r="AH1690" s="179"/>
      <c r="AI1690" s="179"/>
      <c r="AJ1690" s="179"/>
    </row>
    <row r="1691" spans="2:36" x14ac:dyDescent="0.3">
      <c r="B1691" s="224">
        <v>176800</v>
      </c>
      <c r="C1691" s="209">
        <v>64283</v>
      </c>
      <c r="D1691" s="206">
        <f t="shared" si="143"/>
        <v>0.36359162895927599</v>
      </c>
      <c r="E1691" s="208">
        <f t="shared" si="144"/>
        <v>0.42</v>
      </c>
      <c r="F1691" s="207">
        <v>3535.56</v>
      </c>
      <c r="G1691" s="207">
        <v>5142.6400000000003</v>
      </c>
      <c r="H1691" s="207">
        <v>5785.47</v>
      </c>
      <c r="I1691" s="214">
        <v>54310</v>
      </c>
      <c r="J1691" s="211">
        <f t="shared" si="140"/>
        <v>0.30718325791855206</v>
      </c>
      <c r="K1691" s="212">
        <f t="shared" si="141"/>
        <v>0.42</v>
      </c>
      <c r="L1691" s="214">
        <v>2287.66</v>
      </c>
      <c r="M1691" s="213">
        <v>4344.8</v>
      </c>
      <c r="N1691" s="213">
        <v>4887.8999999999996</v>
      </c>
      <c r="O1691" s="242">
        <f t="shared" si="142"/>
        <v>0.48089999999999233</v>
      </c>
      <c r="P1691" s="242"/>
      <c r="Q1691" s="179"/>
      <c r="R1691" s="179"/>
      <c r="S1691" s="179"/>
      <c r="T1691" s="179"/>
      <c r="U1691" s="179"/>
      <c r="V1691" s="179"/>
      <c r="W1691" s="179"/>
      <c r="X1691" s="179"/>
      <c r="Y1691" s="179"/>
      <c r="Z1691" s="179"/>
      <c r="AA1691" s="222"/>
      <c r="AB1691" s="222"/>
      <c r="AC1691" s="222"/>
      <c r="AD1691" s="179"/>
      <c r="AE1691" s="179"/>
      <c r="AF1691" s="179"/>
      <c r="AG1691" s="179"/>
      <c r="AH1691" s="179"/>
      <c r="AI1691" s="179"/>
      <c r="AJ1691" s="179"/>
    </row>
    <row r="1692" spans="2:36" x14ac:dyDescent="0.3">
      <c r="B1692" s="224">
        <v>176900</v>
      </c>
      <c r="C1692" s="209">
        <v>64325</v>
      </c>
      <c r="D1692" s="206">
        <f t="shared" si="143"/>
        <v>0.36362351611079707</v>
      </c>
      <c r="E1692" s="208">
        <f t="shared" si="144"/>
        <v>0.42</v>
      </c>
      <c r="F1692" s="207">
        <v>3537.87</v>
      </c>
      <c r="G1692" s="207">
        <v>5146</v>
      </c>
      <c r="H1692" s="207">
        <v>5789.25</v>
      </c>
      <c r="I1692" s="214">
        <v>54352</v>
      </c>
      <c r="J1692" s="211">
        <f t="shared" si="140"/>
        <v>0.30724703222159411</v>
      </c>
      <c r="K1692" s="212">
        <f t="shared" si="141"/>
        <v>0.42</v>
      </c>
      <c r="L1692" s="214">
        <v>2292.65</v>
      </c>
      <c r="M1692" s="213">
        <v>4348.16</v>
      </c>
      <c r="N1692" s="213">
        <v>4891.68</v>
      </c>
      <c r="O1692" s="242">
        <f t="shared" si="142"/>
        <v>0.48089999999995597</v>
      </c>
      <c r="P1692" s="242"/>
      <c r="Q1692" s="179"/>
      <c r="R1692" s="179"/>
      <c r="S1692" s="179"/>
      <c r="T1692" s="179"/>
      <c r="U1692" s="179"/>
      <c r="V1692" s="179"/>
      <c r="W1692" s="179"/>
      <c r="X1692" s="179"/>
      <c r="Y1692" s="179"/>
      <c r="Z1692" s="179"/>
      <c r="AA1692" s="222"/>
      <c r="AB1692" s="222"/>
      <c r="AC1692" s="222"/>
      <c r="AD1692" s="179"/>
      <c r="AE1692" s="179"/>
      <c r="AF1692" s="179"/>
      <c r="AG1692" s="179"/>
      <c r="AH1692" s="179"/>
      <c r="AI1692" s="179"/>
      <c r="AJ1692" s="179"/>
    </row>
    <row r="1693" spans="2:36" x14ac:dyDescent="0.3">
      <c r="B1693" s="224">
        <v>177000</v>
      </c>
      <c r="C1693" s="209">
        <v>64367</v>
      </c>
      <c r="D1693" s="206">
        <f t="shared" si="143"/>
        <v>0.36365536723163844</v>
      </c>
      <c r="E1693" s="208">
        <f t="shared" si="144"/>
        <v>0.42</v>
      </c>
      <c r="F1693" s="207">
        <v>3540.18</v>
      </c>
      <c r="G1693" s="207">
        <v>5149.3599999999997</v>
      </c>
      <c r="H1693" s="207">
        <v>5793.03</v>
      </c>
      <c r="I1693" s="214">
        <v>54394</v>
      </c>
      <c r="J1693" s="211">
        <f t="shared" si="140"/>
        <v>0.30731073446327684</v>
      </c>
      <c r="K1693" s="212">
        <f t="shared" si="141"/>
        <v>0.42</v>
      </c>
      <c r="L1693" s="214">
        <v>2297.65</v>
      </c>
      <c r="M1693" s="213">
        <v>4351.5200000000004</v>
      </c>
      <c r="N1693" s="213">
        <v>4895.46</v>
      </c>
      <c r="O1693" s="242">
        <f t="shared" si="142"/>
        <v>0.48089999999991961</v>
      </c>
      <c r="P1693" s="242"/>
      <c r="Q1693" s="179"/>
      <c r="R1693" s="179"/>
      <c r="S1693" s="179"/>
      <c r="T1693" s="179"/>
      <c r="U1693" s="179"/>
      <c r="V1693" s="179"/>
      <c r="W1693" s="179"/>
      <c r="X1693" s="179"/>
      <c r="Y1693" s="179"/>
      <c r="Z1693" s="179"/>
      <c r="AA1693" s="222"/>
      <c r="AB1693" s="222"/>
      <c r="AC1693" s="222"/>
      <c r="AD1693" s="179"/>
      <c r="AE1693" s="179"/>
      <c r="AF1693" s="179"/>
      <c r="AG1693" s="179"/>
      <c r="AH1693" s="179"/>
      <c r="AI1693" s="179"/>
      <c r="AJ1693" s="179"/>
    </row>
    <row r="1694" spans="2:36" x14ac:dyDescent="0.3">
      <c r="B1694" s="224">
        <v>177100</v>
      </c>
      <c r="C1694" s="209">
        <v>64409</v>
      </c>
      <c r="D1694" s="206">
        <f t="shared" si="143"/>
        <v>0.36368718238283454</v>
      </c>
      <c r="E1694" s="208">
        <f t="shared" si="144"/>
        <v>0.42</v>
      </c>
      <c r="F1694" s="207">
        <v>3542.49</v>
      </c>
      <c r="G1694" s="207">
        <v>5152.72</v>
      </c>
      <c r="H1694" s="207">
        <v>5796.81</v>
      </c>
      <c r="I1694" s="214">
        <v>54436</v>
      </c>
      <c r="J1694" s="211">
        <f t="shared" si="140"/>
        <v>0.30737436476566909</v>
      </c>
      <c r="K1694" s="212">
        <f t="shared" si="141"/>
        <v>0.42</v>
      </c>
      <c r="L1694" s="214">
        <v>2302.65</v>
      </c>
      <c r="M1694" s="213">
        <v>4354.88</v>
      </c>
      <c r="N1694" s="213">
        <v>4899.24</v>
      </c>
      <c r="O1694" s="242">
        <f t="shared" si="142"/>
        <v>0.48090000000002875</v>
      </c>
      <c r="P1694" s="242"/>
      <c r="Q1694" s="179"/>
      <c r="R1694" s="179"/>
      <c r="S1694" s="179"/>
      <c r="T1694" s="179"/>
      <c r="U1694" s="179"/>
      <c r="V1694" s="179"/>
      <c r="W1694" s="179"/>
      <c r="X1694" s="179"/>
      <c r="Y1694" s="179"/>
      <c r="Z1694" s="179"/>
      <c r="AA1694" s="222"/>
      <c r="AB1694" s="222"/>
      <c r="AC1694" s="222"/>
      <c r="AD1694" s="179"/>
      <c r="AE1694" s="179"/>
      <c r="AF1694" s="179"/>
      <c r="AG1694" s="179"/>
      <c r="AH1694" s="179"/>
      <c r="AI1694" s="179"/>
      <c r="AJ1694" s="179"/>
    </row>
    <row r="1695" spans="2:36" x14ac:dyDescent="0.3">
      <c r="B1695" s="224">
        <v>177200</v>
      </c>
      <c r="C1695" s="209">
        <v>64451</v>
      </c>
      <c r="D1695" s="206">
        <f t="shared" si="143"/>
        <v>0.36371896162528217</v>
      </c>
      <c r="E1695" s="208">
        <f t="shared" si="144"/>
        <v>0.42</v>
      </c>
      <c r="F1695" s="207">
        <v>3544.8</v>
      </c>
      <c r="G1695" s="207">
        <v>5156.08</v>
      </c>
      <c r="H1695" s="207">
        <v>5800.59</v>
      </c>
      <c r="I1695" s="214">
        <v>54478</v>
      </c>
      <c r="J1695" s="211">
        <f t="shared" si="140"/>
        <v>0.30743792325056435</v>
      </c>
      <c r="K1695" s="212">
        <f t="shared" si="141"/>
        <v>0.42</v>
      </c>
      <c r="L1695" s="214">
        <v>2307.65</v>
      </c>
      <c r="M1695" s="213">
        <v>4358.24</v>
      </c>
      <c r="N1695" s="213">
        <v>4903.0200000000004</v>
      </c>
      <c r="O1695" s="242">
        <f t="shared" si="142"/>
        <v>0.48089999999999233</v>
      </c>
      <c r="P1695" s="242"/>
      <c r="Q1695" s="179"/>
      <c r="R1695" s="179"/>
      <c r="S1695" s="179"/>
      <c r="T1695" s="179"/>
      <c r="U1695" s="179"/>
      <c r="V1695" s="179"/>
      <c r="W1695" s="179"/>
      <c r="X1695" s="179"/>
      <c r="Y1695" s="179"/>
      <c r="Z1695" s="179"/>
      <c r="AA1695" s="222"/>
      <c r="AB1695" s="222"/>
      <c r="AC1695" s="222"/>
      <c r="AD1695" s="179"/>
      <c r="AE1695" s="179"/>
      <c r="AF1695" s="179"/>
      <c r="AG1695" s="179"/>
      <c r="AH1695" s="179"/>
      <c r="AI1695" s="179"/>
      <c r="AJ1695" s="179"/>
    </row>
    <row r="1696" spans="2:36" x14ac:dyDescent="0.3">
      <c r="B1696" s="224">
        <v>177300</v>
      </c>
      <c r="C1696" s="209">
        <v>64493</v>
      </c>
      <c r="D1696" s="206">
        <f t="shared" si="143"/>
        <v>0.36375070501974055</v>
      </c>
      <c r="E1696" s="208">
        <f t="shared" si="144"/>
        <v>0.42</v>
      </c>
      <c r="F1696" s="207">
        <v>3547.11</v>
      </c>
      <c r="G1696" s="207">
        <v>5159.4399999999996</v>
      </c>
      <c r="H1696" s="207">
        <v>5804.37</v>
      </c>
      <c r="I1696" s="214">
        <v>54520</v>
      </c>
      <c r="J1696" s="211">
        <f t="shared" si="140"/>
        <v>0.30750141003948112</v>
      </c>
      <c r="K1696" s="212">
        <f t="shared" si="141"/>
        <v>0.42</v>
      </c>
      <c r="L1696" s="214">
        <v>2312.65</v>
      </c>
      <c r="M1696" s="213">
        <v>4361.6000000000004</v>
      </c>
      <c r="N1696" s="213">
        <v>4906.8</v>
      </c>
      <c r="O1696" s="242">
        <f t="shared" si="142"/>
        <v>0.48089999999995597</v>
      </c>
      <c r="P1696" s="242"/>
      <c r="Q1696" s="179"/>
      <c r="R1696" s="179"/>
      <c r="S1696" s="179"/>
      <c r="T1696" s="179"/>
      <c r="U1696" s="179"/>
      <c r="V1696" s="179"/>
      <c r="W1696" s="179"/>
      <c r="X1696" s="179"/>
      <c r="Y1696" s="179"/>
      <c r="Z1696" s="179"/>
      <c r="AA1696" s="222"/>
      <c r="AB1696" s="222"/>
      <c r="AC1696" s="222"/>
      <c r="AD1696" s="179"/>
      <c r="AE1696" s="179"/>
      <c r="AF1696" s="179"/>
      <c r="AG1696" s="179"/>
      <c r="AH1696" s="179"/>
      <c r="AI1696" s="179"/>
      <c r="AJ1696" s="179"/>
    </row>
    <row r="1697" spans="2:36" x14ac:dyDescent="0.3">
      <c r="B1697" s="224">
        <v>177400</v>
      </c>
      <c r="C1697" s="209">
        <v>64535</v>
      </c>
      <c r="D1697" s="206">
        <f t="shared" si="143"/>
        <v>0.36378241262683203</v>
      </c>
      <c r="E1697" s="208">
        <f t="shared" si="144"/>
        <v>0.42</v>
      </c>
      <c r="F1697" s="207">
        <v>3549.42</v>
      </c>
      <c r="G1697" s="207">
        <v>5162.8</v>
      </c>
      <c r="H1697" s="207">
        <v>5808.15</v>
      </c>
      <c r="I1697" s="214">
        <v>54562</v>
      </c>
      <c r="J1697" s="211">
        <f t="shared" si="140"/>
        <v>0.30756482525366402</v>
      </c>
      <c r="K1697" s="212">
        <f t="shared" si="141"/>
        <v>0.42</v>
      </c>
      <c r="L1697" s="214">
        <v>2317.64</v>
      </c>
      <c r="M1697" s="213">
        <v>4364.96</v>
      </c>
      <c r="N1697" s="213">
        <v>4910.58</v>
      </c>
      <c r="O1697" s="242">
        <f t="shared" si="142"/>
        <v>0.48089999999991961</v>
      </c>
      <c r="P1697" s="242"/>
      <c r="Q1697" s="179"/>
      <c r="R1697" s="179"/>
      <c r="S1697" s="179"/>
      <c r="T1697" s="179"/>
      <c r="U1697" s="179"/>
      <c r="V1697" s="179"/>
      <c r="W1697" s="179"/>
      <c r="X1697" s="179"/>
      <c r="Y1697" s="179"/>
      <c r="Z1697" s="179"/>
      <c r="AA1697" s="222"/>
      <c r="AB1697" s="222"/>
      <c r="AC1697" s="222"/>
      <c r="AD1697" s="179"/>
      <c r="AE1697" s="179"/>
      <c r="AF1697" s="179"/>
      <c r="AG1697" s="179"/>
      <c r="AH1697" s="179"/>
      <c r="AI1697" s="179"/>
      <c r="AJ1697" s="179"/>
    </row>
    <row r="1698" spans="2:36" x14ac:dyDescent="0.3">
      <c r="B1698" s="224">
        <v>177500</v>
      </c>
      <c r="C1698" s="209">
        <v>64577</v>
      </c>
      <c r="D1698" s="206">
        <f t="shared" si="143"/>
        <v>0.36381408450704228</v>
      </c>
      <c r="E1698" s="208">
        <f t="shared" si="144"/>
        <v>0.42</v>
      </c>
      <c r="F1698" s="207">
        <v>3551.73</v>
      </c>
      <c r="G1698" s="207">
        <v>5166.16</v>
      </c>
      <c r="H1698" s="207">
        <v>5811.93</v>
      </c>
      <c r="I1698" s="214">
        <v>54604</v>
      </c>
      <c r="J1698" s="211">
        <f t="shared" si="140"/>
        <v>0.30762816901408452</v>
      </c>
      <c r="K1698" s="212">
        <f t="shared" si="141"/>
        <v>0.42</v>
      </c>
      <c r="L1698" s="214">
        <v>2322.64</v>
      </c>
      <c r="M1698" s="213">
        <v>4368.32</v>
      </c>
      <c r="N1698" s="213">
        <v>4914.3599999999997</v>
      </c>
      <c r="O1698" s="242">
        <f t="shared" si="142"/>
        <v>0.48090000000003785</v>
      </c>
      <c r="P1698" s="242"/>
      <c r="Q1698" s="179"/>
      <c r="R1698" s="179"/>
      <c r="S1698" s="179"/>
      <c r="T1698" s="179"/>
      <c r="U1698" s="179"/>
      <c r="V1698" s="179"/>
      <c r="W1698" s="179"/>
      <c r="X1698" s="179"/>
      <c r="Y1698" s="179"/>
      <c r="Z1698" s="179"/>
      <c r="AA1698" s="222"/>
      <c r="AB1698" s="222"/>
      <c r="AC1698" s="222"/>
      <c r="AD1698" s="179"/>
      <c r="AE1698" s="179"/>
      <c r="AF1698" s="179"/>
      <c r="AG1698" s="179"/>
      <c r="AH1698" s="179"/>
      <c r="AI1698" s="179"/>
      <c r="AJ1698" s="179"/>
    </row>
    <row r="1699" spans="2:36" x14ac:dyDescent="0.3">
      <c r="B1699" s="224">
        <v>177600</v>
      </c>
      <c r="C1699" s="209">
        <v>64619</v>
      </c>
      <c r="D1699" s="206">
        <f t="shared" si="143"/>
        <v>0.36384572072072074</v>
      </c>
      <c r="E1699" s="208">
        <f t="shared" si="144"/>
        <v>0.42</v>
      </c>
      <c r="F1699" s="207">
        <v>3554.04</v>
      </c>
      <c r="G1699" s="207">
        <v>5169.5200000000004</v>
      </c>
      <c r="H1699" s="207">
        <v>5815.71</v>
      </c>
      <c r="I1699" s="214">
        <v>54646</v>
      </c>
      <c r="J1699" s="211">
        <f t="shared" si="140"/>
        <v>0.30769144144144145</v>
      </c>
      <c r="K1699" s="212">
        <f t="shared" si="141"/>
        <v>0.42</v>
      </c>
      <c r="L1699" s="214">
        <v>2327.64</v>
      </c>
      <c r="M1699" s="213">
        <v>4371.68</v>
      </c>
      <c r="N1699" s="213">
        <v>4918.1400000000003</v>
      </c>
      <c r="O1699" s="242">
        <f t="shared" si="142"/>
        <v>0.48090000000000144</v>
      </c>
      <c r="P1699" s="242"/>
      <c r="Q1699" s="179"/>
      <c r="R1699" s="179"/>
      <c r="S1699" s="179"/>
      <c r="T1699" s="179"/>
      <c r="U1699" s="179"/>
      <c r="V1699" s="179"/>
      <c r="W1699" s="179"/>
      <c r="X1699" s="179"/>
      <c r="Y1699" s="179"/>
      <c r="Z1699" s="179"/>
      <c r="AA1699" s="222"/>
      <c r="AB1699" s="222"/>
      <c r="AC1699" s="222"/>
      <c r="AD1699" s="179"/>
      <c r="AE1699" s="179"/>
      <c r="AF1699" s="179"/>
      <c r="AG1699" s="179"/>
      <c r="AH1699" s="179"/>
      <c r="AI1699" s="179"/>
      <c r="AJ1699" s="179"/>
    </row>
    <row r="1700" spans="2:36" x14ac:dyDescent="0.3">
      <c r="B1700" s="224">
        <v>177700</v>
      </c>
      <c r="C1700" s="209">
        <v>64661</v>
      </c>
      <c r="D1700" s="206">
        <f t="shared" si="143"/>
        <v>0.36387732132808104</v>
      </c>
      <c r="E1700" s="208">
        <f t="shared" si="144"/>
        <v>0.42</v>
      </c>
      <c r="F1700" s="207">
        <v>3556.35</v>
      </c>
      <c r="G1700" s="207">
        <v>5172.88</v>
      </c>
      <c r="H1700" s="207">
        <v>5819.49</v>
      </c>
      <c r="I1700" s="214">
        <v>54688</v>
      </c>
      <c r="J1700" s="211">
        <f t="shared" si="140"/>
        <v>0.30775464265616209</v>
      </c>
      <c r="K1700" s="212">
        <f t="shared" si="141"/>
        <v>0.42</v>
      </c>
      <c r="L1700" s="214">
        <v>2332.64</v>
      </c>
      <c r="M1700" s="213">
        <v>4375.04</v>
      </c>
      <c r="N1700" s="213">
        <v>4921.92</v>
      </c>
      <c r="O1700" s="242">
        <f t="shared" si="142"/>
        <v>0.48090000000011057</v>
      </c>
      <c r="P1700" s="242"/>
      <c r="Q1700" s="179"/>
      <c r="R1700" s="179"/>
      <c r="S1700" s="179"/>
      <c r="T1700" s="179"/>
      <c r="U1700" s="179"/>
      <c r="V1700" s="179"/>
      <c r="W1700" s="179"/>
      <c r="X1700" s="179"/>
      <c r="Y1700" s="179"/>
      <c r="Z1700" s="179"/>
      <c r="AA1700" s="222"/>
      <c r="AB1700" s="222"/>
      <c r="AC1700" s="222"/>
      <c r="AD1700" s="179"/>
      <c r="AE1700" s="179"/>
      <c r="AF1700" s="179"/>
      <c r="AG1700" s="179"/>
      <c r="AH1700" s="179"/>
      <c r="AI1700" s="179"/>
      <c r="AJ1700" s="179"/>
    </row>
    <row r="1701" spans="2:36" x14ac:dyDescent="0.3">
      <c r="B1701" s="224">
        <v>177800</v>
      </c>
      <c r="C1701" s="209">
        <v>64703</v>
      </c>
      <c r="D1701" s="206">
        <f t="shared" si="143"/>
        <v>0.36390888638920132</v>
      </c>
      <c r="E1701" s="208">
        <f t="shared" si="144"/>
        <v>0.42</v>
      </c>
      <c r="F1701" s="207">
        <v>3558.66</v>
      </c>
      <c r="G1701" s="207">
        <v>5176.24</v>
      </c>
      <c r="H1701" s="207">
        <v>5823.27</v>
      </c>
      <c r="I1701" s="214">
        <v>54730</v>
      </c>
      <c r="J1701" s="211">
        <f t="shared" si="140"/>
        <v>0.30781777277840272</v>
      </c>
      <c r="K1701" s="212">
        <f t="shared" si="141"/>
        <v>0.42</v>
      </c>
      <c r="L1701" s="214">
        <v>2337.64</v>
      </c>
      <c r="M1701" s="213">
        <v>4378.3999999999996</v>
      </c>
      <c r="N1701" s="213">
        <v>4925.7</v>
      </c>
      <c r="O1701" s="242">
        <f t="shared" si="142"/>
        <v>0.48090000000007421</v>
      </c>
      <c r="P1701" s="242"/>
      <c r="Q1701" s="179"/>
      <c r="R1701" s="179"/>
      <c r="S1701" s="179"/>
      <c r="T1701" s="179"/>
      <c r="U1701" s="179"/>
      <c r="V1701" s="179"/>
      <c r="W1701" s="179"/>
      <c r="X1701" s="179"/>
      <c r="Y1701" s="179"/>
      <c r="Z1701" s="179"/>
      <c r="AA1701" s="222"/>
      <c r="AB1701" s="222"/>
      <c r="AC1701" s="222"/>
      <c r="AD1701" s="179"/>
      <c r="AE1701" s="179"/>
      <c r="AF1701" s="179"/>
      <c r="AG1701" s="179"/>
      <c r="AH1701" s="179"/>
      <c r="AI1701" s="179"/>
      <c r="AJ1701" s="179"/>
    </row>
    <row r="1702" spans="2:36" x14ac:dyDescent="0.3">
      <c r="B1702" s="224">
        <v>177900</v>
      </c>
      <c r="C1702" s="209">
        <v>64745</v>
      </c>
      <c r="D1702" s="206">
        <f t="shared" si="143"/>
        <v>0.36394041596402471</v>
      </c>
      <c r="E1702" s="208">
        <f t="shared" si="144"/>
        <v>0.42</v>
      </c>
      <c r="F1702" s="207">
        <v>3560.97</v>
      </c>
      <c r="G1702" s="207">
        <v>5179.6000000000004</v>
      </c>
      <c r="H1702" s="207">
        <v>5827.05</v>
      </c>
      <c r="I1702" s="214">
        <v>54772</v>
      </c>
      <c r="J1702" s="211">
        <f t="shared" si="140"/>
        <v>0.30788083192804949</v>
      </c>
      <c r="K1702" s="212">
        <f t="shared" si="141"/>
        <v>0.42</v>
      </c>
      <c r="L1702" s="214">
        <v>2342.63</v>
      </c>
      <c r="M1702" s="213">
        <v>4381.76</v>
      </c>
      <c r="N1702" s="213">
        <v>4929.4799999999996</v>
      </c>
      <c r="O1702" s="242">
        <f t="shared" si="142"/>
        <v>0.48090000000003785</v>
      </c>
      <c r="P1702" s="242"/>
      <c r="Q1702" s="179"/>
      <c r="R1702" s="179"/>
      <c r="S1702" s="179"/>
      <c r="T1702" s="179"/>
      <c r="U1702" s="179"/>
      <c r="V1702" s="179"/>
      <c r="W1702" s="179"/>
      <c r="X1702" s="179"/>
      <c r="Y1702" s="179"/>
      <c r="Z1702" s="179"/>
      <c r="AA1702" s="222"/>
      <c r="AB1702" s="222"/>
      <c r="AC1702" s="222"/>
      <c r="AD1702" s="179"/>
      <c r="AE1702" s="179"/>
      <c r="AF1702" s="179"/>
      <c r="AG1702" s="179"/>
      <c r="AH1702" s="179"/>
      <c r="AI1702" s="179"/>
      <c r="AJ1702" s="179"/>
    </row>
    <row r="1703" spans="2:36" x14ac:dyDescent="0.3">
      <c r="B1703" s="224">
        <v>178000</v>
      </c>
      <c r="C1703" s="209">
        <v>64787</v>
      </c>
      <c r="D1703" s="206">
        <f t="shared" si="143"/>
        <v>0.36397191011235958</v>
      </c>
      <c r="E1703" s="208">
        <f t="shared" si="144"/>
        <v>0.42</v>
      </c>
      <c r="F1703" s="207">
        <v>3563.28</v>
      </c>
      <c r="G1703" s="207">
        <v>5182.96</v>
      </c>
      <c r="H1703" s="207">
        <v>5830.83</v>
      </c>
      <c r="I1703" s="214">
        <v>54814</v>
      </c>
      <c r="J1703" s="211">
        <f t="shared" si="140"/>
        <v>0.30794382022471911</v>
      </c>
      <c r="K1703" s="212">
        <f t="shared" si="141"/>
        <v>0.42</v>
      </c>
      <c r="L1703" s="214">
        <v>2347.63</v>
      </c>
      <c r="M1703" s="213">
        <v>4385.12</v>
      </c>
      <c r="N1703" s="213">
        <v>4933.26</v>
      </c>
      <c r="O1703" s="242">
        <f t="shared" si="142"/>
        <v>0.48090000000001054</v>
      </c>
      <c r="P1703" s="242"/>
      <c r="Q1703" s="179"/>
      <c r="R1703" s="179"/>
      <c r="S1703" s="179"/>
      <c r="T1703" s="179"/>
      <c r="U1703" s="179"/>
      <c r="V1703" s="179"/>
      <c r="W1703" s="179"/>
      <c r="X1703" s="179"/>
      <c r="Y1703" s="179"/>
      <c r="Z1703" s="179"/>
      <c r="AA1703" s="222"/>
      <c r="AB1703" s="222"/>
      <c r="AC1703" s="222"/>
      <c r="AD1703" s="179"/>
      <c r="AE1703" s="179"/>
      <c r="AF1703" s="179"/>
      <c r="AG1703" s="179"/>
      <c r="AH1703" s="179"/>
      <c r="AI1703" s="179"/>
      <c r="AJ1703" s="179"/>
    </row>
    <row r="1704" spans="2:36" x14ac:dyDescent="0.3">
      <c r="B1704" s="224">
        <v>178100</v>
      </c>
      <c r="C1704" s="209">
        <v>64829</v>
      </c>
      <c r="D1704" s="206">
        <f t="shared" si="143"/>
        <v>0.36400336889387985</v>
      </c>
      <c r="E1704" s="208">
        <f t="shared" si="144"/>
        <v>0.42</v>
      </c>
      <c r="F1704" s="207">
        <v>3565.59</v>
      </c>
      <c r="G1704" s="207">
        <v>5186.32</v>
      </c>
      <c r="H1704" s="207">
        <v>5834.61</v>
      </c>
      <c r="I1704" s="214">
        <v>54856</v>
      </c>
      <c r="J1704" s="211">
        <f t="shared" si="140"/>
        <v>0.30800673778775967</v>
      </c>
      <c r="K1704" s="212">
        <f t="shared" si="141"/>
        <v>0.42</v>
      </c>
      <c r="L1704" s="214">
        <v>2352.63</v>
      </c>
      <c r="M1704" s="213">
        <v>4388.4799999999996</v>
      </c>
      <c r="N1704" s="213">
        <v>4937.04</v>
      </c>
      <c r="O1704" s="242">
        <f t="shared" si="142"/>
        <v>0.48089999999996508</v>
      </c>
      <c r="P1704" s="242"/>
      <c r="Q1704" s="179"/>
      <c r="R1704" s="179"/>
      <c r="S1704" s="179"/>
      <c r="T1704" s="179"/>
      <c r="U1704" s="179"/>
      <c r="V1704" s="179"/>
      <c r="W1704" s="179"/>
      <c r="X1704" s="179"/>
      <c r="Y1704" s="179"/>
      <c r="Z1704" s="179"/>
      <c r="AA1704" s="222"/>
      <c r="AB1704" s="222"/>
      <c r="AC1704" s="222"/>
      <c r="AD1704" s="179"/>
      <c r="AE1704" s="179"/>
      <c r="AF1704" s="179"/>
      <c r="AG1704" s="179"/>
      <c r="AH1704" s="179"/>
      <c r="AI1704" s="179"/>
      <c r="AJ1704" s="179"/>
    </row>
    <row r="1705" spans="2:36" x14ac:dyDescent="0.3">
      <c r="B1705" s="224">
        <v>178200</v>
      </c>
      <c r="C1705" s="209">
        <v>64871</v>
      </c>
      <c r="D1705" s="206">
        <f t="shared" si="143"/>
        <v>0.36403479236812569</v>
      </c>
      <c r="E1705" s="208">
        <f t="shared" si="144"/>
        <v>0.42</v>
      </c>
      <c r="F1705" s="207">
        <v>3567.9</v>
      </c>
      <c r="G1705" s="207">
        <v>5189.68</v>
      </c>
      <c r="H1705" s="207">
        <v>5838.39</v>
      </c>
      <c r="I1705" s="214">
        <v>54898</v>
      </c>
      <c r="J1705" s="211">
        <f t="shared" si="140"/>
        <v>0.3080695847362514</v>
      </c>
      <c r="K1705" s="212">
        <f t="shared" si="141"/>
        <v>0.42</v>
      </c>
      <c r="L1705" s="214">
        <v>2357.63</v>
      </c>
      <c r="M1705" s="213">
        <v>4391.84</v>
      </c>
      <c r="N1705" s="213">
        <v>4940.82</v>
      </c>
      <c r="O1705" s="242">
        <f t="shared" si="142"/>
        <v>0.48089999999993777</v>
      </c>
      <c r="P1705" s="242"/>
      <c r="Q1705" s="179"/>
      <c r="R1705" s="179"/>
      <c r="S1705" s="179"/>
      <c r="T1705" s="179"/>
      <c r="U1705" s="179"/>
      <c r="V1705" s="179"/>
      <c r="W1705" s="179"/>
      <c r="X1705" s="179"/>
      <c r="Y1705" s="179"/>
      <c r="Z1705" s="179"/>
      <c r="AA1705" s="222"/>
      <c r="AB1705" s="222"/>
      <c r="AC1705" s="222"/>
      <c r="AD1705" s="179"/>
      <c r="AE1705" s="179"/>
      <c r="AF1705" s="179"/>
      <c r="AG1705" s="179"/>
      <c r="AH1705" s="179"/>
      <c r="AI1705" s="179"/>
      <c r="AJ1705" s="179"/>
    </row>
    <row r="1706" spans="2:36" x14ac:dyDescent="0.3">
      <c r="B1706" s="224">
        <v>178300</v>
      </c>
      <c r="C1706" s="209">
        <v>64913</v>
      </c>
      <c r="D1706" s="206">
        <f t="shared" si="143"/>
        <v>0.36406618059450363</v>
      </c>
      <c r="E1706" s="208">
        <f t="shared" si="144"/>
        <v>0.42</v>
      </c>
      <c r="F1706" s="207">
        <v>3570.21</v>
      </c>
      <c r="G1706" s="207">
        <v>5193.04</v>
      </c>
      <c r="H1706" s="207">
        <v>5842.17</v>
      </c>
      <c r="I1706" s="214">
        <v>54940</v>
      </c>
      <c r="J1706" s="211">
        <f t="shared" si="140"/>
        <v>0.30813236118900728</v>
      </c>
      <c r="K1706" s="212">
        <f t="shared" si="141"/>
        <v>0.42</v>
      </c>
      <c r="L1706" s="214">
        <v>2362.63</v>
      </c>
      <c r="M1706" s="213">
        <v>4395.2</v>
      </c>
      <c r="N1706" s="213">
        <v>4944.6000000000004</v>
      </c>
      <c r="O1706" s="242">
        <f t="shared" si="142"/>
        <v>0.48090000000004696</v>
      </c>
      <c r="P1706" s="242"/>
      <c r="Q1706" s="179"/>
      <c r="R1706" s="179"/>
      <c r="S1706" s="179"/>
      <c r="T1706" s="179"/>
      <c r="U1706" s="179"/>
      <c r="V1706" s="179"/>
      <c r="W1706" s="179"/>
      <c r="X1706" s="179"/>
      <c r="Y1706" s="179"/>
      <c r="Z1706" s="179"/>
      <c r="AA1706" s="222"/>
      <c r="AB1706" s="222"/>
      <c r="AC1706" s="222"/>
      <c r="AD1706" s="179"/>
      <c r="AE1706" s="179"/>
      <c r="AF1706" s="179"/>
      <c r="AG1706" s="179"/>
      <c r="AH1706" s="179"/>
      <c r="AI1706" s="179"/>
      <c r="AJ1706" s="179"/>
    </row>
    <row r="1707" spans="2:36" x14ac:dyDescent="0.3">
      <c r="B1707" s="224">
        <v>178400</v>
      </c>
      <c r="C1707" s="209">
        <v>64955</v>
      </c>
      <c r="D1707" s="206">
        <f t="shared" si="143"/>
        <v>0.36409753363228697</v>
      </c>
      <c r="E1707" s="208">
        <f t="shared" si="144"/>
        <v>0.42</v>
      </c>
      <c r="F1707" s="207">
        <v>3572.52</v>
      </c>
      <c r="G1707" s="207">
        <v>5196.3999999999996</v>
      </c>
      <c r="H1707" s="207">
        <v>5845.95</v>
      </c>
      <c r="I1707" s="214">
        <v>54982</v>
      </c>
      <c r="J1707" s="211">
        <f t="shared" si="140"/>
        <v>0.30819506726457402</v>
      </c>
      <c r="K1707" s="212">
        <f t="shared" si="141"/>
        <v>0.42</v>
      </c>
      <c r="L1707" s="214">
        <v>2367.62</v>
      </c>
      <c r="M1707" s="213">
        <v>4398.5600000000004</v>
      </c>
      <c r="N1707" s="213">
        <v>4948.38</v>
      </c>
      <c r="O1707" s="242">
        <f t="shared" si="142"/>
        <v>0.48090000000001054</v>
      </c>
      <c r="P1707" s="242"/>
      <c r="Q1707" s="179"/>
      <c r="R1707" s="179"/>
      <c r="S1707" s="179"/>
      <c r="T1707" s="179"/>
      <c r="U1707" s="179"/>
      <c r="V1707" s="179"/>
      <c r="W1707" s="179"/>
      <c r="X1707" s="179"/>
      <c r="Y1707" s="179"/>
      <c r="Z1707" s="179"/>
      <c r="AA1707" s="222"/>
      <c r="AB1707" s="222"/>
      <c r="AC1707" s="222"/>
      <c r="AD1707" s="179"/>
      <c r="AE1707" s="179"/>
      <c r="AF1707" s="179"/>
      <c r="AG1707" s="179"/>
      <c r="AH1707" s="179"/>
      <c r="AI1707" s="179"/>
      <c r="AJ1707" s="179"/>
    </row>
    <row r="1708" spans="2:36" x14ac:dyDescent="0.3">
      <c r="B1708" s="224">
        <v>178500</v>
      </c>
      <c r="C1708" s="209">
        <v>64997</v>
      </c>
      <c r="D1708" s="206">
        <f t="shared" si="143"/>
        <v>0.36412885154061625</v>
      </c>
      <c r="E1708" s="208">
        <f t="shared" si="144"/>
        <v>0.42</v>
      </c>
      <c r="F1708" s="207">
        <v>3574.83</v>
      </c>
      <c r="G1708" s="207">
        <v>5199.76</v>
      </c>
      <c r="H1708" s="207">
        <v>5849.73</v>
      </c>
      <c r="I1708" s="214">
        <v>55024</v>
      </c>
      <c r="J1708" s="211">
        <f t="shared" si="140"/>
        <v>0.30825770308123251</v>
      </c>
      <c r="K1708" s="212">
        <f t="shared" si="141"/>
        <v>0.42</v>
      </c>
      <c r="L1708" s="214">
        <v>2372.62</v>
      </c>
      <c r="M1708" s="213">
        <v>4401.92</v>
      </c>
      <c r="N1708" s="213">
        <v>4952.16</v>
      </c>
      <c r="O1708" s="242">
        <f t="shared" si="142"/>
        <v>0.48089999999997418</v>
      </c>
      <c r="P1708" s="242"/>
      <c r="Q1708" s="179"/>
      <c r="R1708" s="179"/>
      <c r="S1708" s="179"/>
      <c r="T1708" s="179"/>
      <c r="U1708" s="179"/>
      <c r="V1708" s="179"/>
      <c r="W1708" s="179"/>
      <c r="X1708" s="179"/>
      <c r="Y1708" s="179"/>
      <c r="Z1708" s="179"/>
      <c r="AA1708" s="222"/>
      <c r="AB1708" s="222"/>
      <c r="AC1708" s="222"/>
      <c r="AD1708" s="179"/>
      <c r="AE1708" s="179"/>
      <c r="AF1708" s="179"/>
      <c r="AG1708" s="179"/>
      <c r="AH1708" s="179"/>
      <c r="AI1708" s="179"/>
      <c r="AJ1708" s="179"/>
    </row>
    <row r="1709" spans="2:36" x14ac:dyDescent="0.3">
      <c r="B1709" s="224">
        <v>178600</v>
      </c>
      <c r="C1709" s="209">
        <v>65039</v>
      </c>
      <c r="D1709" s="206">
        <f t="shared" si="143"/>
        <v>0.36416013437849942</v>
      </c>
      <c r="E1709" s="208">
        <f t="shared" si="144"/>
        <v>0.42</v>
      </c>
      <c r="F1709" s="207">
        <v>3577.14</v>
      </c>
      <c r="G1709" s="207">
        <v>5203.12</v>
      </c>
      <c r="H1709" s="207">
        <v>5853.51</v>
      </c>
      <c r="I1709" s="214">
        <v>55066</v>
      </c>
      <c r="J1709" s="211">
        <f t="shared" si="140"/>
        <v>0.30832026875699886</v>
      </c>
      <c r="K1709" s="212">
        <f t="shared" si="141"/>
        <v>0.42</v>
      </c>
      <c r="L1709" s="214">
        <v>2377.62</v>
      </c>
      <c r="M1709" s="213">
        <v>4405.28</v>
      </c>
      <c r="N1709" s="213">
        <v>4955.9399999999996</v>
      </c>
      <c r="O1709" s="242">
        <f t="shared" si="142"/>
        <v>0.48089999999994687</v>
      </c>
      <c r="P1709" s="242"/>
      <c r="Q1709" s="179"/>
      <c r="R1709" s="179"/>
      <c r="S1709" s="179"/>
      <c r="T1709" s="179"/>
      <c r="U1709" s="179"/>
      <c r="V1709" s="179"/>
      <c r="W1709" s="179"/>
      <c r="X1709" s="179"/>
      <c r="Y1709" s="179"/>
      <c r="Z1709" s="179"/>
      <c r="AA1709" s="222"/>
      <c r="AB1709" s="222"/>
      <c r="AC1709" s="222"/>
      <c r="AD1709" s="179"/>
      <c r="AE1709" s="179"/>
      <c r="AF1709" s="179"/>
      <c r="AG1709" s="179"/>
      <c r="AH1709" s="179"/>
      <c r="AI1709" s="179"/>
      <c r="AJ1709" s="179"/>
    </row>
    <row r="1710" spans="2:36" x14ac:dyDescent="0.3">
      <c r="B1710" s="224">
        <v>178700</v>
      </c>
      <c r="C1710" s="209">
        <v>65081</v>
      </c>
      <c r="D1710" s="206">
        <f t="shared" si="143"/>
        <v>0.36419138220481251</v>
      </c>
      <c r="E1710" s="208">
        <f t="shared" si="144"/>
        <v>0.42</v>
      </c>
      <c r="F1710" s="207">
        <v>3579.45</v>
      </c>
      <c r="G1710" s="207">
        <v>5206.4799999999996</v>
      </c>
      <c r="H1710" s="207">
        <v>5857.29</v>
      </c>
      <c r="I1710" s="214">
        <v>55108</v>
      </c>
      <c r="J1710" s="211">
        <f t="shared" si="140"/>
        <v>0.30838276440962509</v>
      </c>
      <c r="K1710" s="212">
        <f t="shared" si="141"/>
        <v>0.42</v>
      </c>
      <c r="L1710" s="214">
        <v>2382.62</v>
      </c>
      <c r="M1710" s="213">
        <v>4408.6400000000003</v>
      </c>
      <c r="N1710" s="213">
        <v>4959.72</v>
      </c>
      <c r="O1710" s="242">
        <f t="shared" si="142"/>
        <v>0.48089999999991051</v>
      </c>
      <c r="P1710" s="242"/>
      <c r="Q1710" s="179"/>
      <c r="R1710" s="179"/>
      <c r="S1710" s="179"/>
      <c r="T1710" s="179"/>
      <c r="U1710" s="179"/>
      <c r="V1710" s="179"/>
      <c r="W1710" s="179"/>
      <c r="X1710" s="179"/>
      <c r="Y1710" s="179"/>
      <c r="Z1710" s="179"/>
      <c r="AA1710" s="222"/>
      <c r="AB1710" s="222"/>
      <c r="AC1710" s="222"/>
      <c r="AD1710" s="179"/>
      <c r="AE1710" s="179"/>
      <c r="AF1710" s="179"/>
      <c r="AG1710" s="179"/>
      <c r="AH1710" s="179"/>
      <c r="AI1710" s="179"/>
      <c r="AJ1710" s="179"/>
    </row>
    <row r="1711" spans="2:36" x14ac:dyDescent="0.3">
      <c r="B1711" s="224">
        <v>178800</v>
      </c>
      <c r="C1711" s="209">
        <v>65123</v>
      </c>
      <c r="D1711" s="206">
        <f t="shared" si="143"/>
        <v>0.36422259507829979</v>
      </c>
      <c r="E1711" s="208">
        <f t="shared" si="144"/>
        <v>0.42</v>
      </c>
      <c r="F1711" s="207">
        <v>3581.76</v>
      </c>
      <c r="G1711" s="207">
        <v>5209.84</v>
      </c>
      <c r="H1711" s="207">
        <v>5861.07</v>
      </c>
      <c r="I1711" s="214">
        <v>55150</v>
      </c>
      <c r="J1711" s="211">
        <f t="shared" si="140"/>
        <v>0.30844519015659955</v>
      </c>
      <c r="K1711" s="212">
        <f t="shared" si="141"/>
        <v>0.42</v>
      </c>
      <c r="L1711" s="214">
        <v>2387.62</v>
      </c>
      <c r="M1711" s="213">
        <v>4412</v>
      </c>
      <c r="N1711" s="213">
        <v>4963.5</v>
      </c>
      <c r="O1711" s="242">
        <f t="shared" si="142"/>
        <v>0.48089999999987415</v>
      </c>
      <c r="P1711" s="242"/>
      <c r="Q1711" s="179"/>
      <c r="R1711" s="179"/>
      <c r="S1711" s="179"/>
      <c r="T1711" s="179"/>
      <c r="U1711" s="179"/>
      <c r="V1711" s="179"/>
      <c r="W1711" s="179"/>
      <c r="X1711" s="179"/>
      <c r="Y1711" s="179"/>
      <c r="Z1711" s="179"/>
      <c r="AA1711" s="222"/>
      <c r="AB1711" s="222"/>
      <c r="AC1711" s="222"/>
      <c r="AD1711" s="179"/>
      <c r="AE1711" s="179"/>
      <c r="AF1711" s="179"/>
      <c r="AG1711" s="179"/>
      <c r="AH1711" s="179"/>
      <c r="AI1711" s="179"/>
      <c r="AJ1711" s="179"/>
    </row>
    <row r="1712" spans="2:36" x14ac:dyDescent="0.3">
      <c r="B1712" s="224">
        <v>178900</v>
      </c>
      <c r="C1712" s="209">
        <v>65165</v>
      </c>
      <c r="D1712" s="206">
        <f t="shared" si="143"/>
        <v>0.36425377305757406</v>
      </c>
      <c r="E1712" s="208">
        <f t="shared" si="144"/>
        <v>0.42</v>
      </c>
      <c r="F1712" s="207">
        <v>3584.07</v>
      </c>
      <c r="G1712" s="207">
        <v>5213.2</v>
      </c>
      <c r="H1712" s="207">
        <v>5864.85</v>
      </c>
      <c r="I1712" s="214">
        <v>55192</v>
      </c>
      <c r="J1712" s="211">
        <f t="shared" si="140"/>
        <v>0.30850754611514813</v>
      </c>
      <c r="K1712" s="212">
        <f t="shared" si="141"/>
        <v>0.42</v>
      </c>
      <c r="L1712" s="214">
        <v>2392.61</v>
      </c>
      <c r="M1712" s="213">
        <v>4415.3599999999997</v>
      </c>
      <c r="N1712" s="213">
        <v>4967.28</v>
      </c>
      <c r="O1712" s="242">
        <f t="shared" si="142"/>
        <v>0.48090000000012878</v>
      </c>
      <c r="P1712" s="242"/>
      <c r="Q1712" s="179"/>
      <c r="R1712" s="179"/>
      <c r="S1712" s="179"/>
      <c r="T1712" s="179"/>
      <c r="U1712" s="179"/>
      <c r="V1712" s="179"/>
      <c r="W1712" s="179"/>
      <c r="X1712" s="179"/>
      <c r="Y1712" s="179"/>
      <c r="Z1712" s="179"/>
      <c r="AA1712" s="222"/>
      <c r="AB1712" s="222"/>
      <c r="AC1712" s="222"/>
      <c r="AD1712" s="179"/>
      <c r="AE1712" s="179"/>
      <c r="AF1712" s="179"/>
      <c r="AG1712" s="179"/>
      <c r="AH1712" s="179"/>
      <c r="AI1712" s="179"/>
      <c r="AJ1712" s="179"/>
    </row>
    <row r="1713" spans="2:36" x14ac:dyDescent="0.3">
      <c r="B1713" s="224">
        <v>179000</v>
      </c>
      <c r="C1713" s="209">
        <v>65207</v>
      </c>
      <c r="D1713" s="206">
        <f t="shared" si="143"/>
        <v>0.3642849162011173</v>
      </c>
      <c r="E1713" s="208">
        <f t="shared" si="144"/>
        <v>0.42</v>
      </c>
      <c r="F1713" s="207">
        <v>3586.38</v>
      </c>
      <c r="G1713" s="207">
        <v>5216.5600000000004</v>
      </c>
      <c r="H1713" s="207">
        <v>5868.63</v>
      </c>
      <c r="I1713" s="214">
        <v>55234</v>
      </c>
      <c r="J1713" s="211">
        <f t="shared" si="140"/>
        <v>0.30856983240223462</v>
      </c>
      <c r="K1713" s="212">
        <f t="shared" si="141"/>
        <v>0.42</v>
      </c>
      <c r="L1713" s="214">
        <v>2397.61</v>
      </c>
      <c r="M1713" s="213">
        <v>4418.72</v>
      </c>
      <c r="N1713" s="213">
        <v>4971.0600000000004</v>
      </c>
      <c r="O1713" s="242">
        <f t="shared" si="142"/>
        <v>0.48090000000009242</v>
      </c>
      <c r="P1713" s="242"/>
      <c r="Q1713" s="179"/>
      <c r="R1713" s="179"/>
      <c r="S1713" s="179"/>
      <c r="T1713" s="179"/>
      <c r="U1713" s="179"/>
      <c r="V1713" s="179"/>
      <c r="W1713" s="179"/>
      <c r="X1713" s="179"/>
      <c r="Y1713" s="179"/>
      <c r="Z1713" s="179"/>
      <c r="AA1713" s="222"/>
      <c r="AB1713" s="222"/>
      <c r="AC1713" s="222"/>
      <c r="AD1713" s="179"/>
      <c r="AE1713" s="179"/>
      <c r="AF1713" s="179"/>
      <c r="AG1713" s="179"/>
      <c r="AH1713" s="179"/>
      <c r="AI1713" s="179"/>
      <c r="AJ1713" s="179"/>
    </row>
    <row r="1714" spans="2:36" x14ac:dyDescent="0.3">
      <c r="B1714" s="224">
        <v>179100</v>
      </c>
      <c r="C1714" s="209">
        <v>65249</v>
      </c>
      <c r="D1714" s="206">
        <f t="shared" si="143"/>
        <v>0.36431602456728085</v>
      </c>
      <c r="E1714" s="208">
        <f t="shared" si="144"/>
        <v>0.42</v>
      </c>
      <c r="F1714" s="207">
        <v>3588.69</v>
      </c>
      <c r="G1714" s="207">
        <v>5219.92</v>
      </c>
      <c r="H1714" s="207">
        <v>5872.41</v>
      </c>
      <c r="I1714" s="214">
        <v>55276</v>
      </c>
      <c r="J1714" s="211">
        <f t="shared" si="140"/>
        <v>0.30863204913456171</v>
      </c>
      <c r="K1714" s="212">
        <f t="shared" si="141"/>
        <v>0.42</v>
      </c>
      <c r="L1714" s="214">
        <v>2402.61</v>
      </c>
      <c r="M1714" s="213">
        <v>4422.08</v>
      </c>
      <c r="N1714" s="213">
        <v>4974.84</v>
      </c>
      <c r="O1714" s="242">
        <f t="shared" si="142"/>
        <v>0.480900000000056</v>
      </c>
      <c r="P1714" s="242"/>
      <c r="Q1714" s="179"/>
      <c r="R1714" s="179"/>
      <c r="S1714" s="179"/>
      <c r="T1714" s="179"/>
      <c r="U1714" s="179"/>
      <c r="V1714" s="179"/>
      <c r="W1714" s="179"/>
      <c r="X1714" s="179"/>
      <c r="Y1714" s="179"/>
      <c r="Z1714" s="179"/>
      <c r="AA1714" s="222"/>
      <c r="AB1714" s="222"/>
      <c r="AC1714" s="222"/>
      <c r="AD1714" s="179"/>
      <c r="AE1714" s="179"/>
      <c r="AF1714" s="179"/>
      <c r="AG1714" s="179"/>
      <c r="AH1714" s="179"/>
      <c r="AI1714" s="179"/>
      <c r="AJ1714" s="179"/>
    </row>
    <row r="1715" spans="2:36" x14ac:dyDescent="0.3">
      <c r="B1715" s="224">
        <v>179200</v>
      </c>
      <c r="C1715" s="209">
        <v>65291</v>
      </c>
      <c r="D1715" s="206">
        <f t="shared" si="143"/>
        <v>0.36434709821428574</v>
      </c>
      <c r="E1715" s="208">
        <f t="shared" si="144"/>
        <v>0.42</v>
      </c>
      <c r="F1715" s="207">
        <v>3591</v>
      </c>
      <c r="G1715" s="207">
        <v>5223.28</v>
      </c>
      <c r="H1715" s="207">
        <v>5876.19</v>
      </c>
      <c r="I1715" s="214">
        <v>55318</v>
      </c>
      <c r="J1715" s="211">
        <f t="shared" si="140"/>
        <v>0.30869419642857143</v>
      </c>
      <c r="K1715" s="212">
        <f t="shared" si="141"/>
        <v>0.42</v>
      </c>
      <c r="L1715" s="214">
        <v>2407.61</v>
      </c>
      <c r="M1715" s="213">
        <v>4425.4399999999996</v>
      </c>
      <c r="N1715" s="213">
        <v>4978.62</v>
      </c>
      <c r="O1715" s="242">
        <f t="shared" si="142"/>
        <v>0.48090000000001965</v>
      </c>
      <c r="P1715" s="242"/>
      <c r="Q1715" s="179"/>
      <c r="R1715" s="179"/>
      <c r="S1715" s="179"/>
      <c r="T1715" s="179"/>
      <c r="U1715" s="179"/>
      <c r="V1715" s="179"/>
      <c r="W1715" s="179"/>
      <c r="X1715" s="179"/>
      <c r="Y1715" s="179"/>
      <c r="Z1715" s="179"/>
      <c r="AA1715" s="222"/>
      <c r="AB1715" s="222"/>
      <c r="AC1715" s="222"/>
      <c r="AD1715" s="179"/>
      <c r="AE1715" s="179"/>
      <c r="AF1715" s="179"/>
      <c r="AG1715" s="179"/>
      <c r="AH1715" s="179"/>
      <c r="AI1715" s="179"/>
      <c r="AJ1715" s="179"/>
    </row>
    <row r="1716" spans="2:36" x14ac:dyDescent="0.3">
      <c r="B1716" s="224">
        <v>179300</v>
      </c>
      <c r="C1716" s="209">
        <v>65333</v>
      </c>
      <c r="D1716" s="206">
        <f t="shared" si="143"/>
        <v>0.36437813720022311</v>
      </c>
      <c r="E1716" s="208">
        <f t="shared" si="144"/>
        <v>0.42</v>
      </c>
      <c r="F1716" s="207">
        <v>3593.31</v>
      </c>
      <c r="G1716" s="207">
        <v>5226.6400000000003</v>
      </c>
      <c r="H1716" s="207">
        <v>5879.97</v>
      </c>
      <c r="I1716" s="214">
        <v>55360</v>
      </c>
      <c r="J1716" s="211">
        <f t="shared" si="140"/>
        <v>0.30875627440044617</v>
      </c>
      <c r="K1716" s="212">
        <f t="shared" si="141"/>
        <v>0.42</v>
      </c>
      <c r="L1716" s="214">
        <v>2412.61</v>
      </c>
      <c r="M1716" s="213">
        <v>4428.8</v>
      </c>
      <c r="N1716" s="213">
        <v>4982.3999999999996</v>
      </c>
      <c r="O1716" s="242">
        <f t="shared" si="142"/>
        <v>0.48089999999999233</v>
      </c>
      <c r="P1716" s="242"/>
      <c r="Q1716" s="179"/>
      <c r="R1716" s="179"/>
      <c r="S1716" s="179"/>
      <c r="T1716" s="179"/>
      <c r="U1716" s="179"/>
      <c r="V1716" s="179"/>
      <c r="W1716" s="179"/>
      <c r="X1716" s="179"/>
      <c r="Y1716" s="179"/>
      <c r="Z1716" s="179"/>
      <c r="AA1716" s="222"/>
      <c r="AB1716" s="222"/>
      <c r="AC1716" s="222"/>
      <c r="AD1716" s="179"/>
      <c r="AE1716" s="179"/>
      <c r="AF1716" s="179"/>
      <c r="AG1716" s="179"/>
      <c r="AH1716" s="179"/>
      <c r="AI1716" s="179"/>
      <c r="AJ1716" s="179"/>
    </row>
    <row r="1717" spans="2:36" x14ac:dyDescent="0.3">
      <c r="B1717" s="224">
        <v>179400</v>
      </c>
      <c r="C1717" s="209">
        <v>65375</v>
      </c>
      <c r="D1717" s="206">
        <f t="shared" si="143"/>
        <v>0.36440914158305465</v>
      </c>
      <c r="E1717" s="208">
        <f t="shared" si="144"/>
        <v>0.42</v>
      </c>
      <c r="F1717" s="207">
        <v>3595.62</v>
      </c>
      <c r="G1717" s="207">
        <v>5230</v>
      </c>
      <c r="H1717" s="207">
        <v>5883.75</v>
      </c>
      <c r="I1717" s="214">
        <v>55402</v>
      </c>
      <c r="J1717" s="211">
        <f t="shared" si="140"/>
        <v>0.30881828316610926</v>
      </c>
      <c r="K1717" s="212">
        <f t="shared" si="141"/>
        <v>0.42</v>
      </c>
      <c r="L1717" s="214">
        <v>2417.6</v>
      </c>
      <c r="M1717" s="213">
        <v>4432.16</v>
      </c>
      <c r="N1717" s="213">
        <v>4986.18</v>
      </c>
      <c r="O1717" s="242">
        <f t="shared" si="142"/>
        <v>0.48089999999995597</v>
      </c>
      <c r="P1717" s="242"/>
      <c r="Q1717" s="179"/>
      <c r="R1717" s="179"/>
      <c r="S1717" s="179"/>
      <c r="T1717" s="179"/>
      <c r="U1717" s="179"/>
      <c r="V1717" s="179"/>
      <c r="W1717" s="179"/>
      <c r="X1717" s="179"/>
      <c r="Y1717" s="179"/>
      <c r="Z1717" s="179"/>
      <c r="AA1717" s="222"/>
      <c r="AB1717" s="222"/>
      <c r="AC1717" s="222"/>
      <c r="AD1717" s="179"/>
      <c r="AE1717" s="179"/>
      <c r="AF1717" s="179"/>
      <c r="AG1717" s="179"/>
      <c r="AH1717" s="179"/>
      <c r="AI1717" s="179"/>
      <c r="AJ1717" s="179"/>
    </row>
    <row r="1718" spans="2:36" x14ac:dyDescent="0.3">
      <c r="B1718" s="224">
        <v>179500</v>
      </c>
      <c r="C1718" s="209">
        <v>65417</v>
      </c>
      <c r="D1718" s="206">
        <f t="shared" si="143"/>
        <v>0.36444011142061283</v>
      </c>
      <c r="E1718" s="208">
        <f t="shared" si="144"/>
        <v>0.42</v>
      </c>
      <c r="F1718" s="207">
        <v>3597.93</v>
      </c>
      <c r="G1718" s="207">
        <v>5233.3599999999997</v>
      </c>
      <c r="H1718" s="207">
        <v>5887.53</v>
      </c>
      <c r="I1718" s="214">
        <v>55444</v>
      </c>
      <c r="J1718" s="211">
        <f t="shared" si="140"/>
        <v>0.30888022284122563</v>
      </c>
      <c r="K1718" s="212">
        <f t="shared" si="141"/>
        <v>0.42</v>
      </c>
      <c r="L1718" s="214">
        <v>2422.6</v>
      </c>
      <c r="M1718" s="213">
        <v>4435.5200000000004</v>
      </c>
      <c r="N1718" s="213">
        <v>4989.96</v>
      </c>
      <c r="O1718" s="242">
        <f t="shared" si="142"/>
        <v>0.48089999999991961</v>
      </c>
      <c r="P1718" s="242"/>
      <c r="Q1718" s="179"/>
      <c r="R1718" s="179"/>
      <c r="S1718" s="179"/>
      <c r="T1718" s="179"/>
      <c r="U1718" s="179"/>
      <c r="V1718" s="179"/>
      <c r="W1718" s="179"/>
      <c r="X1718" s="179"/>
      <c r="Y1718" s="179"/>
      <c r="Z1718" s="179"/>
      <c r="AA1718" s="222"/>
      <c r="AB1718" s="222"/>
      <c r="AC1718" s="222"/>
      <c r="AD1718" s="179"/>
      <c r="AE1718" s="179"/>
      <c r="AF1718" s="179"/>
      <c r="AG1718" s="179"/>
      <c r="AH1718" s="179"/>
      <c r="AI1718" s="179"/>
      <c r="AJ1718" s="179"/>
    </row>
    <row r="1719" spans="2:36" x14ac:dyDescent="0.3">
      <c r="B1719" s="224">
        <v>179600</v>
      </c>
      <c r="C1719" s="209">
        <v>65459</v>
      </c>
      <c r="D1719" s="206">
        <f t="shared" si="143"/>
        <v>0.36447104677060133</v>
      </c>
      <c r="E1719" s="208">
        <f t="shared" si="144"/>
        <v>0.42</v>
      </c>
      <c r="F1719" s="207">
        <v>3600.24</v>
      </c>
      <c r="G1719" s="207">
        <v>5236.72</v>
      </c>
      <c r="H1719" s="207">
        <v>5891.31</v>
      </c>
      <c r="I1719" s="214">
        <v>55486</v>
      </c>
      <c r="J1719" s="211">
        <f t="shared" si="140"/>
        <v>0.30894209354120267</v>
      </c>
      <c r="K1719" s="212">
        <f t="shared" si="141"/>
        <v>0.42</v>
      </c>
      <c r="L1719" s="214">
        <v>2427.6</v>
      </c>
      <c r="M1719" s="213">
        <v>4438.88</v>
      </c>
      <c r="N1719" s="213">
        <v>4993.74</v>
      </c>
      <c r="O1719" s="242">
        <f t="shared" si="142"/>
        <v>0.48090000000002875</v>
      </c>
      <c r="P1719" s="242"/>
      <c r="Q1719" s="179"/>
      <c r="R1719" s="179"/>
      <c r="S1719" s="179"/>
      <c r="T1719" s="179"/>
      <c r="U1719" s="179"/>
      <c r="V1719" s="179"/>
      <c r="W1719" s="179"/>
      <c r="X1719" s="179"/>
      <c r="Y1719" s="179"/>
      <c r="Z1719" s="179"/>
      <c r="AA1719" s="222"/>
      <c r="AB1719" s="222"/>
      <c r="AC1719" s="222"/>
      <c r="AD1719" s="179"/>
      <c r="AE1719" s="179"/>
      <c r="AF1719" s="179"/>
      <c r="AG1719" s="179"/>
      <c r="AH1719" s="179"/>
      <c r="AI1719" s="179"/>
      <c r="AJ1719" s="179"/>
    </row>
    <row r="1720" spans="2:36" x14ac:dyDescent="0.3">
      <c r="B1720" s="224">
        <v>179700</v>
      </c>
      <c r="C1720" s="209">
        <v>65501</v>
      </c>
      <c r="D1720" s="206">
        <f t="shared" si="143"/>
        <v>0.36450194769059546</v>
      </c>
      <c r="E1720" s="208">
        <f t="shared" si="144"/>
        <v>0.42</v>
      </c>
      <c r="F1720" s="207">
        <v>3602.55</v>
      </c>
      <c r="G1720" s="207">
        <v>5240.08</v>
      </c>
      <c r="H1720" s="207">
        <v>5895.09</v>
      </c>
      <c r="I1720" s="214">
        <v>55528</v>
      </c>
      <c r="J1720" s="211">
        <f t="shared" si="140"/>
        <v>0.30900389538119089</v>
      </c>
      <c r="K1720" s="212">
        <f t="shared" si="141"/>
        <v>0.42</v>
      </c>
      <c r="L1720" s="214">
        <v>2432.6</v>
      </c>
      <c r="M1720" s="213">
        <v>4442.24</v>
      </c>
      <c r="N1720" s="213">
        <v>4997.5200000000004</v>
      </c>
      <c r="O1720" s="242">
        <f t="shared" si="142"/>
        <v>0.48089999999999233</v>
      </c>
      <c r="P1720" s="242"/>
      <c r="Q1720" s="179"/>
      <c r="R1720" s="179"/>
      <c r="S1720" s="179"/>
      <c r="T1720" s="179"/>
      <c r="U1720" s="179"/>
      <c r="V1720" s="179"/>
      <c r="W1720" s="179"/>
      <c r="X1720" s="179"/>
      <c r="Y1720" s="179"/>
      <c r="Z1720" s="179"/>
      <c r="AA1720" s="222"/>
      <c r="AB1720" s="222"/>
      <c r="AC1720" s="222"/>
      <c r="AD1720" s="179"/>
      <c r="AE1720" s="179"/>
      <c r="AF1720" s="179"/>
      <c r="AG1720" s="179"/>
      <c r="AH1720" s="179"/>
      <c r="AI1720" s="179"/>
      <c r="AJ1720" s="179"/>
    </row>
    <row r="1721" spans="2:36" x14ac:dyDescent="0.3">
      <c r="B1721" s="224">
        <v>179800</v>
      </c>
      <c r="C1721" s="209">
        <v>65543</v>
      </c>
      <c r="D1721" s="206">
        <f t="shared" si="143"/>
        <v>0.36453281423804229</v>
      </c>
      <c r="E1721" s="208">
        <f t="shared" si="144"/>
        <v>0.42</v>
      </c>
      <c r="F1721" s="207">
        <v>3604.86</v>
      </c>
      <c r="G1721" s="207">
        <v>5243.44</v>
      </c>
      <c r="H1721" s="207">
        <v>5898.87</v>
      </c>
      <c r="I1721" s="214">
        <v>55570</v>
      </c>
      <c r="J1721" s="211">
        <f t="shared" si="140"/>
        <v>0.30906562847608454</v>
      </c>
      <c r="K1721" s="212">
        <f t="shared" si="141"/>
        <v>0.42</v>
      </c>
      <c r="L1721" s="214">
        <v>2437.6</v>
      </c>
      <c r="M1721" s="213">
        <v>4445.6000000000004</v>
      </c>
      <c r="N1721" s="213">
        <v>5001.3</v>
      </c>
      <c r="O1721" s="242">
        <f t="shared" si="142"/>
        <v>0.48089999999995597</v>
      </c>
      <c r="P1721" s="242"/>
      <c r="Q1721" s="179"/>
      <c r="R1721" s="179"/>
      <c r="S1721" s="179"/>
      <c r="T1721" s="179"/>
      <c r="U1721" s="179"/>
      <c r="V1721" s="179"/>
      <c r="W1721" s="179"/>
      <c r="X1721" s="179"/>
      <c r="Y1721" s="179"/>
      <c r="Z1721" s="179"/>
      <c r="AA1721" s="222"/>
      <c r="AB1721" s="222"/>
      <c r="AC1721" s="222"/>
      <c r="AD1721" s="179"/>
      <c r="AE1721" s="179"/>
      <c r="AF1721" s="179"/>
      <c r="AG1721" s="179"/>
      <c r="AH1721" s="179"/>
      <c r="AI1721" s="179"/>
      <c r="AJ1721" s="179"/>
    </row>
    <row r="1722" spans="2:36" x14ac:dyDescent="0.3">
      <c r="B1722" s="224">
        <v>179900</v>
      </c>
      <c r="C1722" s="209">
        <v>65585</v>
      </c>
      <c r="D1722" s="206">
        <f t="shared" si="143"/>
        <v>0.36456364647026124</v>
      </c>
      <c r="E1722" s="208">
        <f t="shared" si="144"/>
        <v>0.42</v>
      </c>
      <c r="F1722" s="207">
        <v>3607.17</v>
      </c>
      <c r="G1722" s="207">
        <v>5246.8</v>
      </c>
      <c r="H1722" s="207">
        <v>5902.65</v>
      </c>
      <c r="I1722" s="214">
        <v>55612</v>
      </c>
      <c r="J1722" s="211">
        <f t="shared" si="140"/>
        <v>0.30912729294052249</v>
      </c>
      <c r="K1722" s="212">
        <f t="shared" si="141"/>
        <v>0.42</v>
      </c>
      <c r="L1722" s="214">
        <v>2442.59</v>
      </c>
      <c r="M1722" s="213">
        <v>4448.96</v>
      </c>
      <c r="N1722" s="213">
        <v>5005.08</v>
      </c>
      <c r="O1722" s="242">
        <f t="shared" si="142"/>
        <v>0.48089999999991961</v>
      </c>
      <c r="P1722" s="242"/>
      <c r="Q1722" s="179"/>
      <c r="R1722" s="179"/>
      <c r="S1722" s="179"/>
      <c r="T1722" s="179"/>
      <c r="U1722" s="179"/>
      <c r="V1722" s="179"/>
      <c r="W1722" s="179"/>
      <c r="X1722" s="179"/>
      <c r="Y1722" s="179"/>
      <c r="Z1722" s="179"/>
      <c r="AA1722" s="222"/>
      <c r="AB1722" s="222"/>
      <c r="AC1722" s="222"/>
      <c r="AD1722" s="179"/>
      <c r="AE1722" s="179"/>
      <c r="AF1722" s="179"/>
      <c r="AG1722" s="179"/>
      <c r="AH1722" s="179"/>
      <c r="AI1722" s="179"/>
      <c r="AJ1722" s="179"/>
    </row>
    <row r="1723" spans="2:36" x14ac:dyDescent="0.3">
      <c r="B1723" s="224">
        <v>180000</v>
      </c>
      <c r="C1723" s="209">
        <v>65627</v>
      </c>
      <c r="D1723" s="206">
        <f t="shared" si="143"/>
        <v>0.36459444444444444</v>
      </c>
      <c r="E1723" s="208">
        <f t="shared" si="144"/>
        <v>0.42</v>
      </c>
      <c r="F1723" s="207">
        <v>3609.48</v>
      </c>
      <c r="G1723" s="207">
        <v>5250.16</v>
      </c>
      <c r="H1723" s="207">
        <v>5906.43</v>
      </c>
      <c r="I1723" s="214">
        <v>55654</v>
      </c>
      <c r="J1723" s="211">
        <f t="shared" ref="J1723:J1786" si="145">I1723/$B1723</f>
        <v>0.3091888888888889</v>
      </c>
      <c r="K1723" s="212">
        <f t="shared" ref="K1723:K1786" si="146">(I1723-I1722)/($B1723-$B1722)</f>
        <v>0.42</v>
      </c>
      <c r="L1723" s="214">
        <v>2447.59</v>
      </c>
      <c r="M1723" s="213">
        <v>4452.32</v>
      </c>
      <c r="N1723" s="213">
        <v>5008.8599999999997</v>
      </c>
      <c r="O1723" s="242">
        <f t="shared" si="142"/>
        <v>0.48090000000003785</v>
      </c>
      <c r="P1723" s="242"/>
      <c r="Q1723" s="179"/>
      <c r="R1723" s="179"/>
      <c r="S1723" s="179"/>
      <c r="T1723" s="179"/>
      <c r="U1723" s="179"/>
      <c r="V1723" s="179"/>
      <c r="W1723" s="179"/>
      <c r="X1723" s="179"/>
      <c r="Y1723" s="179"/>
      <c r="Z1723" s="179"/>
      <c r="AA1723" s="222"/>
      <c r="AB1723" s="222"/>
      <c r="AC1723" s="222"/>
      <c r="AD1723" s="179"/>
      <c r="AE1723" s="179"/>
      <c r="AF1723" s="179"/>
      <c r="AG1723" s="179"/>
      <c r="AH1723" s="179"/>
      <c r="AI1723" s="179"/>
      <c r="AJ1723" s="179"/>
    </row>
    <row r="1724" spans="2:36" x14ac:dyDescent="0.3">
      <c r="B1724" s="224">
        <v>180100</v>
      </c>
      <c r="C1724" s="209">
        <v>65669</v>
      </c>
      <c r="D1724" s="206">
        <f t="shared" si="143"/>
        <v>0.36462520821765687</v>
      </c>
      <c r="E1724" s="208">
        <f t="shared" si="144"/>
        <v>0.42</v>
      </c>
      <c r="F1724" s="207">
        <v>3611.79</v>
      </c>
      <c r="G1724" s="207">
        <v>5253.52</v>
      </c>
      <c r="H1724" s="207">
        <v>5910.21</v>
      </c>
      <c r="I1724" s="214">
        <v>55696</v>
      </c>
      <c r="J1724" s="211">
        <f t="shared" si="145"/>
        <v>0.3092504164353137</v>
      </c>
      <c r="K1724" s="212">
        <f t="shared" si="146"/>
        <v>0.42</v>
      </c>
      <c r="L1724" s="214">
        <v>2452.59</v>
      </c>
      <c r="M1724" s="213">
        <v>4455.68</v>
      </c>
      <c r="N1724" s="213">
        <v>5012.6400000000003</v>
      </c>
      <c r="O1724" s="242">
        <f t="shared" si="142"/>
        <v>0.48090000000000144</v>
      </c>
      <c r="P1724" s="242"/>
      <c r="Q1724" s="179"/>
      <c r="R1724" s="179"/>
      <c r="S1724" s="179"/>
      <c r="T1724" s="179"/>
      <c r="U1724" s="179"/>
      <c r="V1724" s="179"/>
      <c r="W1724" s="179"/>
      <c r="X1724" s="179"/>
      <c r="Y1724" s="179"/>
      <c r="Z1724" s="179"/>
      <c r="AA1724" s="222"/>
      <c r="AB1724" s="222"/>
      <c r="AC1724" s="222"/>
      <c r="AD1724" s="179"/>
      <c r="AE1724" s="179"/>
      <c r="AF1724" s="179"/>
      <c r="AG1724" s="179"/>
      <c r="AH1724" s="179"/>
      <c r="AI1724" s="179"/>
      <c r="AJ1724" s="179"/>
    </row>
    <row r="1725" spans="2:36" x14ac:dyDescent="0.3">
      <c r="B1725" s="224">
        <v>180200</v>
      </c>
      <c r="C1725" s="209">
        <v>65711</v>
      </c>
      <c r="D1725" s="206">
        <f t="shared" si="143"/>
        <v>0.36465593784683686</v>
      </c>
      <c r="E1725" s="208">
        <f t="shared" si="144"/>
        <v>0.42</v>
      </c>
      <c r="F1725" s="207">
        <v>3614.1</v>
      </c>
      <c r="G1725" s="207">
        <v>5256.88</v>
      </c>
      <c r="H1725" s="207">
        <v>5913.99</v>
      </c>
      <c r="I1725" s="214">
        <v>55738</v>
      </c>
      <c r="J1725" s="211">
        <f t="shared" si="145"/>
        <v>0.30931187569367369</v>
      </c>
      <c r="K1725" s="212">
        <f t="shared" si="146"/>
        <v>0.42</v>
      </c>
      <c r="L1725" s="214">
        <v>2457.59</v>
      </c>
      <c r="M1725" s="213">
        <v>4459.04</v>
      </c>
      <c r="N1725" s="213">
        <v>5016.42</v>
      </c>
      <c r="O1725" s="242">
        <f t="shared" si="142"/>
        <v>0.48090000000011057</v>
      </c>
      <c r="P1725" s="242"/>
      <c r="Q1725" s="179"/>
      <c r="R1725" s="179"/>
      <c r="S1725" s="179"/>
      <c r="T1725" s="179"/>
      <c r="U1725" s="179"/>
      <c r="V1725" s="179"/>
      <c r="W1725" s="179"/>
      <c r="X1725" s="179"/>
      <c r="Y1725" s="179"/>
      <c r="Z1725" s="179"/>
      <c r="AA1725" s="222"/>
      <c r="AB1725" s="222"/>
      <c r="AC1725" s="222"/>
      <c r="AD1725" s="179"/>
      <c r="AE1725" s="179"/>
      <c r="AF1725" s="179"/>
      <c r="AG1725" s="179"/>
      <c r="AH1725" s="179"/>
      <c r="AI1725" s="179"/>
      <c r="AJ1725" s="179"/>
    </row>
    <row r="1726" spans="2:36" x14ac:dyDescent="0.3">
      <c r="B1726" s="224">
        <v>180300</v>
      </c>
      <c r="C1726" s="209">
        <v>65753</v>
      </c>
      <c r="D1726" s="206">
        <f t="shared" si="143"/>
        <v>0.36468663338879648</v>
      </c>
      <c r="E1726" s="208">
        <f t="shared" si="144"/>
        <v>0.42</v>
      </c>
      <c r="F1726" s="207">
        <v>3616.41</v>
      </c>
      <c r="G1726" s="207">
        <v>5260.24</v>
      </c>
      <c r="H1726" s="207">
        <v>5917.77</v>
      </c>
      <c r="I1726" s="214">
        <v>55780</v>
      </c>
      <c r="J1726" s="211">
        <f t="shared" si="145"/>
        <v>0.30937326677759291</v>
      </c>
      <c r="K1726" s="212">
        <f t="shared" si="146"/>
        <v>0.42</v>
      </c>
      <c r="L1726" s="214">
        <v>2462.59</v>
      </c>
      <c r="M1726" s="213">
        <v>4462.3999999999996</v>
      </c>
      <c r="N1726" s="213">
        <v>5020.2</v>
      </c>
      <c r="O1726" s="242">
        <f t="shared" si="142"/>
        <v>0.48090000000007421</v>
      </c>
      <c r="P1726" s="242"/>
      <c r="Q1726" s="179"/>
      <c r="R1726" s="179"/>
      <c r="S1726" s="179"/>
      <c r="T1726" s="179"/>
      <c r="U1726" s="179"/>
      <c r="V1726" s="179"/>
      <c r="W1726" s="179"/>
      <c r="X1726" s="179"/>
      <c r="Y1726" s="179"/>
      <c r="Z1726" s="179"/>
      <c r="AA1726" s="222"/>
      <c r="AB1726" s="222"/>
      <c r="AC1726" s="222"/>
      <c r="AD1726" s="179"/>
      <c r="AE1726" s="179"/>
      <c r="AF1726" s="179"/>
      <c r="AG1726" s="179"/>
      <c r="AH1726" s="179"/>
      <c r="AI1726" s="179"/>
      <c r="AJ1726" s="179"/>
    </row>
    <row r="1727" spans="2:36" x14ac:dyDescent="0.3">
      <c r="B1727" s="224">
        <v>180400</v>
      </c>
      <c r="C1727" s="209">
        <v>65795</v>
      </c>
      <c r="D1727" s="206">
        <f t="shared" si="143"/>
        <v>0.36471729490022176</v>
      </c>
      <c r="E1727" s="208">
        <f t="shared" si="144"/>
        <v>0.42</v>
      </c>
      <c r="F1727" s="207">
        <v>3618.72</v>
      </c>
      <c r="G1727" s="207">
        <v>5263.6</v>
      </c>
      <c r="H1727" s="207">
        <v>5921.55</v>
      </c>
      <c r="I1727" s="214">
        <v>55822</v>
      </c>
      <c r="J1727" s="211">
        <f t="shared" si="145"/>
        <v>0.30943458980044347</v>
      </c>
      <c r="K1727" s="212">
        <f t="shared" si="146"/>
        <v>0.42</v>
      </c>
      <c r="L1727" s="214">
        <v>2467.58</v>
      </c>
      <c r="M1727" s="213">
        <v>4465.76</v>
      </c>
      <c r="N1727" s="213">
        <v>5023.9799999999996</v>
      </c>
      <c r="O1727" s="242">
        <f t="shared" si="142"/>
        <v>0.48090000000003785</v>
      </c>
      <c r="P1727" s="242"/>
      <c r="Q1727" s="179"/>
      <c r="R1727" s="179"/>
      <c r="S1727" s="179"/>
      <c r="T1727" s="179"/>
      <c r="U1727" s="179"/>
      <c r="V1727" s="179"/>
      <c r="W1727" s="179"/>
      <c r="X1727" s="179"/>
      <c r="Y1727" s="179"/>
      <c r="Z1727" s="179"/>
      <c r="AA1727" s="222"/>
      <c r="AB1727" s="222"/>
      <c r="AC1727" s="222"/>
      <c r="AD1727" s="179"/>
      <c r="AE1727" s="179"/>
      <c r="AF1727" s="179"/>
      <c r="AG1727" s="179"/>
      <c r="AH1727" s="179"/>
      <c r="AI1727" s="179"/>
      <c r="AJ1727" s="179"/>
    </row>
    <row r="1728" spans="2:36" x14ac:dyDescent="0.3">
      <c r="B1728" s="224">
        <v>180500</v>
      </c>
      <c r="C1728" s="209">
        <v>65837</v>
      </c>
      <c r="D1728" s="206">
        <f t="shared" si="143"/>
        <v>0.36474792243767312</v>
      </c>
      <c r="E1728" s="208">
        <f t="shared" si="144"/>
        <v>0.42</v>
      </c>
      <c r="F1728" s="207">
        <v>3621.03</v>
      </c>
      <c r="G1728" s="207">
        <v>5266.96</v>
      </c>
      <c r="H1728" s="207">
        <v>5925.33</v>
      </c>
      <c r="I1728" s="214">
        <v>55864</v>
      </c>
      <c r="J1728" s="211">
        <f t="shared" si="145"/>
        <v>0.30949584487534626</v>
      </c>
      <c r="K1728" s="212">
        <f t="shared" si="146"/>
        <v>0.42</v>
      </c>
      <c r="L1728" s="214">
        <v>2472.58</v>
      </c>
      <c r="M1728" s="213">
        <v>4469.12</v>
      </c>
      <c r="N1728" s="213">
        <v>5027.76</v>
      </c>
      <c r="O1728" s="242">
        <f t="shared" si="142"/>
        <v>0.48090000000001054</v>
      </c>
      <c r="P1728" s="242"/>
      <c r="Q1728" s="179"/>
      <c r="R1728" s="179"/>
      <c r="S1728" s="179"/>
      <c r="T1728" s="179"/>
      <c r="U1728" s="179"/>
      <c r="V1728" s="179"/>
      <c r="W1728" s="179"/>
      <c r="X1728" s="179"/>
      <c r="Y1728" s="179"/>
      <c r="Z1728" s="179"/>
      <c r="AA1728" s="222"/>
      <c r="AB1728" s="222"/>
      <c r="AC1728" s="222"/>
      <c r="AD1728" s="179"/>
      <c r="AE1728" s="179"/>
      <c r="AF1728" s="179"/>
      <c r="AG1728" s="179"/>
      <c r="AH1728" s="179"/>
      <c r="AI1728" s="179"/>
      <c r="AJ1728" s="179"/>
    </row>
    <row r="1729" spans="2:36" x14ac:dyDescent="0.3">
      <c r="B1729" s="224">
        <v>180600</v>
      </c>
      <c r="C1729" s="209">
        <v>65879</v>
      </c>
      <c r="D1729" s="206">
        <f t="shared" si="143"/>
        <v>0.36477851605758582</v>
      </c>
      <c r="E1729" s="208">
        <f t="shared" si="144"/>
        <v>0.42</v>
      </c>
      <c r="F1729" s="207">
        <v>3623.34</v>
      </c>
      <c r="G1729" s="207">
        <v>5270.32</v>
      </c>
      <c r="H1729" s="207">
        <v>5929.11</v>
      </c>
      <c r="I1729" s="214">
        <v>55906</v>
      </c>
      <c r="J1729" s="211">
        <f t="shared" si="145"/>
        <v>0.30955703211517166</v>
      </c>
      <c r="K1729" s="212">
        <f t="shared" si="146"/>
        <v>0.42</v>
      </c>
      <c r="L1729" s="214">
        <v>2477.58</v>
      </c>
      <c r="M1729" s="213">
        <v>4472.4799999999996</v>
      </c>
      <c r="N1729" s="213">
        <v>5031.54</v>
      </c>
      <c r="O1729" s="242">
        <f t="shared" si="142"/>
        <v>0.48089999999996508</v>
      </c>
      <c r="P1729" s="242"/>
      <c r="Q1729" s="179"/>
      <c r="R1729" s="179"/>
      <c r="S1729" s="179"/>
      <c r="T1729" s="179"/>
      <c r="U1729" s="179"/>
      <c r="V1729" s="179"/>
      <c r="W1729" s="179"/>
      <c r="X1729" s="179"/>
      <c r="Y1729" s="179"/>
      <c r="Z1729" s="179"/>
      <c r="AA1729" s="222"/>
      <c r="AB1729" s="222"/>
      <c r="AC1729" s="222"/>
      <c r="AD1729" s="179"/>
      <c r="AE1729" s="179"/>
      <c r="AF1729" s="179"/>
      <c r="AG1729" s="179"/>
      <c r="AH1729" s="179"/>
      <c r="AI1729" s="179"/>
      <c r="AJ1729" s="179"/>
    </row>
    <row r="1730" spans="2:36" x14ac:dyDescent="0.3">
      <c r="B1730" s="224">
        <v>180700</v>
      </c>
      <c r="C1730" s="209">
        <v>65921</v>
      </c>
      <c r="D1730" s="206">
        <f t="shared" si="143"/>
        <v>0.36480907581627003</v>
      </c>
      <c r="E1730" s="208">
        <f t="shared" si="144"/>
        <v>0.42</v>
      </c>
      <c r="F1730" s="207">
        <v>3625.65</v>
      </c>
      <c r="G1730" s="207">
        <v>5273.68</v>
      </c>
      <c r="H1730" s="207">
        <v>5932.89</v>
      </c>
      <c r="I1730" s="214">
        <v>55948</v>
      </c>
      <c r="J1730" s="211">
        <f t="shared" si="145"/>
        <v>0.30961815163254014</v>
      </c>
      <c r="K1730" s="212">
        <f t="shared" si="146"/>
        <v>0.42</v>
      </c>
      <c r="L1730" s="214">
        <v>2482.58</v>
      </c>
      <c r="M1730" s="213">
        <v>4475.84</v>
      </c>
      <c r="N1730" s="213">
        <v>5035.32</v>
      </c>
      <c r="O1730" s="242">
        <f t="shared" si="142"/>
        <v>0.48089999999993777</v>
      </c>
      <c r="P1730" s="242"/>
      <c r="Q1730" s="179"/>
      <c r="R1730" s="179"/>
      <c r="S1730" s="179"/>
      <c r="T1730" s="179"/>
      <c r="U1730" s="179"/>
      <c r="V1730" s="179"/>
      <c r="W1730" s="179"/>
      <c r="X1730" s="179"/>
      <c r="Y1730" s="179"/>
      <c r="Z1730" s="179"/>
      <c r="AA1730" s="222"/>
      <c r="AB1730" s="222"/>
      <c r="AC1730" s="222"/>
      <c r="AD1730" s="179"/>
      <c r="AE1730" s="179"/>
      <c r="AF1730" s="179"/>
      <c r="AG1730" s="179"/>
      <c r="AH1730" s="179"/>
      <c r="AI1730" s="179"/>
      <c r="AJ1730" s="179"/>
    </row>
    <row r="1731" spans="2:36" x14ac:dyDescent="0.3">
      <c r="B1731" s="224">
        <v>180800</v>
      </c>
      <c r="C1731" s="209">
        <v>65963</v>
      </c>
      <c r="D1731" s="206">
        <f t="shared" si="143"/>
        <v>0.36483960176991148</v>
      </c>
      <c r="E1731" s="208">
        <f t="shared" si="144"/>
        <v>0.42</v>
      </c>
      <c r="F1731" s="207">
        <v>3627.96</v>
      </c>
      <c r="G1731" s="207">
        <v>5277.04</v>
      </c>
      <c r="H1731" s="207">
        <v>5936.67</v>
      </c>
      <c r="I1731" s="214">
        <v>55990</v>
      </c>
      <c r="J1731" s="211">
        <f t="shared" si="145"/>
        <v>0.30967920353982303</v>
      </c>
      <c r="K1731" s="212">
        <f t="shared" si="146"/>
        <v>0.42</v>
      </c>
      <c r="L1731" s="214">
        <v>2487.58</v>
      </c>
      <c r="M1731" s="213">
        <v>4479.2</v>
      </c>
      <c r="N1731" s="213">
        <v>5039.1000000000004</v>
      </c>
      <c r="O1731" s="242">
        <f t="shared" si="142"/>
        <v>0.48090000000004696</v>
      </c>
      <c r="P1731" s="242"/>
      <c r="Q1731" s="179"/>
      <c r="R1731" s="179"/>
      <c r="S1731" s="179"/>
      <c r="T1731" s="179"/>
      <c r="U1731" s="179"/>
      <c r="V1731" s="179"/>
      <c r="W1731" s="179"/>
      <c r="X1731" s="179"/>
      <c r="Y1731" s="179"/>
      <c r="Z1731" s="179"/>
      <c r="AA1731" s="222"/>
      <c r="AB1731" s="222"/>
      <c r="AC1731" s="222"/>
      <c r="AD1731" s="179"/>
      <c r="AE1731" s="179"/>
      <c r="AF1731" s="179"/>
      <c r="AG1731" s="179"/>
      <c r="AH1731" s="179"/>
      <c r="AI1731" s="179"/>
      <c r="AJ1731" s="179"/>
    </row>
    <row r="1732" spans="2:36" x14ac:dyDescent="0.3">
      <c r="B1732" s="224">
        <v>180900</v>
      </c>
      <c r="C1732" s="209">
        <v>66005</v>
      </c>
      <c r="D1732" s="206">
        <f t="shared" si="143"/>
        <v>0.3648700939745716</v>
      </c>
      <c r="E1732" s="208">
        <f t="shared" si="144"/>
        <v>0.42</v>
      </c>
      <c r="F1732" s="207">
        <v>3630.27</v>
      </c>
      <c r="G1732" s="207">
        <v>5280.4</v>
      </c>
      <c r="H1732" s="207">
        <v>5940.45</v>
      </c>
      <c r="I1732" s="214">
        <v>56032</v>
      </c>
      <c r="J1732" s="211">
        <f t="shared" si="145"/>
        <v>0.30974018794914315</v>
      </c>
      <c r="K1732" s="212">
        <f t="shared" si="146"/>
        <v>0.42</v>
      </c>
      <c r="L1732" s="214">
        <v>2492.5700000000002</v>
      </c>
      <c r="M1732" s="213">
        <v>4482.5600000000004</v>
      </c>
      <c r="N1732" s="213">
        <v>5042.88</v>
      </c>
      <c r="O1732" s="242">
        <f t="shared" si="142"/>
        <v>0.48090000000001054</v>
      </c>
      <c r="P1732" s="242"/>
      <c r="Q1732" s="179"/>
      <c r="R1732" s="179"/>
      <c r="S1732" s="179"/>
      <c r="T1732" s="179"/>
      <c r="U1732" s="179"/>
      <c r="V1732" s="179"/>
      <c r="W1732" s="179"/>
      <c r="X1732" s="179"/>
      <c r="Y1732" s="179"/>
      <c r="Z1732" s="179"/>
      <c r="AA1732" s="222"/>
      <c r="AB1732" s="222"/>
      <c r="AC1732" s="222"/>
      <c r="AD1732" s="179"/>
      <c r="AE1732" s="179"/>
      <c r="AF1732" s="179"/>
      <c r="AG1732" s="179"/>
      <c r="AH1732" s="179"/>
      <c r="AI1732" s="179"/>
      <c r="AJ1732" s="179"/>
    </row>
    <row r="1733" spans="2:36" x14ac:dyDescent="0.3">
      <c r="B1733" s="224">
        <v>181000</v>
      </c>
      <c r="C1733" s="209">
        <v>66047</v>
      </c>
      <c r="D1733" s="206">
        <f t="shared" si="143"/>
        <v>0.36490055248618786</v>
      </c>
      <c r="E1733" s="208">
        <f t="shared" si="144"/>
        <v>0.42</v>
      </c>
      <c r="F1733" s="207">
        <v>3632.58</v>
      </c>
      <c r="G1733" s="207">
        <v>5283.76</v>
      </c>
      <c r="H1733" s="207">
        <v>5944.23</v>
      </c>
      <c r="I1733" s="214">
        <v>56074</v>
      </c>
      <c r="J1733" s="211">
        <f t="shared" si="145"/>
        <v>0.30980110497237567</v>
      </c>
      <c r="K1733" s="212">
        <f t="shared" si="146"/>
        <v>0.42</v>
      </c>
      <c r="L1733" s="214">
        <v>2497.5700000000002</v>
      </c>
      <c r="M1733" s="213">
        <v>4485.92</v>
      </c>
      <c r="N1733" s="213">
        <v>5046.66</v>
      </c>
      <c r="O1733" s="242">
        <f t="shared" ref="O1733:O1796" si="147">(C1733+F1733+H1733-C1732-F1732-H1732)/100</f>
        <v>0.48089999999997418</v>
      </c>
      <c r="P1733" s="242"/>
      <c r="Q1733" s="179"/>
      <c r="R1733" s="179"/>
      <c r="S1733" s="179"/>
      <c r="T1733" s="179"/>
      <c r="U1733" s="179"/>
      <c r="V1733" s="179"/>
      <c r="W1733" s="179"/>
      <c r="X1733" s="179"/>
      <c r="Y1733" s="179"/>
      <c r="Z1733" s="179"/>
      <c r="AA1733" s="222"/>
      <c r="AB1733" s="222"/>
      <c r="AC1733" s="222"/>
      <c r="AD1733" s="179"/>
      <c r="AE1733" s="179"/>
      <c r="AF1733" s="179"/>
      <c r="AG1733" s="179"/>
      <c r="AH1733" s="179"/>
      <c r="AI1733" s="179"/>
      <c r="AJ1733" s="179"/>
    </row>
    <row r="1734" spans="2:36" x14ac:dyDescent="0.3">
      <c r="B1734" s="224">
        <v>181100</v>
      </c>
      <c r="C1734" s="209">
        <v>66089</v>
      </c>
      <c r="D1734" s="206">
        <f t="shared" si="143"/>
        <v>0.36493097736057428</v>
      </c>
      <c r="E1734" s="208">
        <f t="shared" si="144"/>
        <v>0.42</v>
      </c>
      <c r="F1734" s="207">
        <v>3634.89</v>
      </c>
      <c r="G1734" s="207">
        <v>5287.12</v>
      </c>
      <c r="H1734" s="207">
        <v>5948.01</v>
      </c>
      <c r="I1734" s="214">
        <v>56116</v>
      </c>
      <c r="J1734" s="211">
        <f t="shared" si="145"/>
        <v>0.30986195472114852</v>
      </c>
      <c r="K1734" s="212">
        <f t="shared" si="146"/>
        <v>0.42</v>
      </c>
      <c r="L1734" s="214">
        <v>2502.5700000000002</v>
      </c>
      <c r="M1734" s="213">
        <v>4489.28</v>
      </c>
      <c r="N1734" s="213">
        <v>5050.4399999999996</v>
      </c>
      <c r="O1734" s="242">
        <f t="shared" si="147"/>
        <v>0.48089999999994687</v>
      </c>
      <c r="P1734" s="242"/>
      <c r="Q1734" s="179"/>
      <c r="R1734" s="179"/>
      <c r="S1734" s="179"/>
      <c r="T1734" s="179"/>
      <c r="U1734" s="179"/>
      <c r="V1734" s="179"/>
      <c r="W1734" s="179"/>
      <c r="X1734" s="179"/>
      <c r="Y1734" s="179"/>
      <c r="Z1734" s="179"/>
      <c r="AA1734" s="222"/>
      <c r="AB1734" s="222"/>
      <c r="AC1734" s="222"/>
      <c r="AD1734" s="179"/>
      <c r="AE1734" s="179"/>
      <c r="AF1734" s="179"/>
      <c r="AG1734" s="179"/>
      <c r="AH1734" s="179"/>
      <c r="AI1734" s="179"/>
      <c r="AJ1734" s="179"/>
    </row>
    <row r="1735" spans="2:36" x14ac:dyDescent="0.3">
      <c r="B1735" s="224">
        <v>181200</v>
      </c>
      <c r="C1735" s="209">
        <v>66131</v>
      </c>
      <c r="D1735" s="206">
        <f t="shared" si="143"/>
        <v>0.36496136865342166</v>
      </c>
      <c r="E1735" s="208">
        <f t="shared" si="144"/>
        <v>0.42</v>
      </c>
      <c r="F1735" s="207">
        <v>3637.2</v>
      </c>
      <c r="G1735" s="207">
        <v>5290.48</v>
      </c>
      <c r="H1735" s="207">
        <v>5951.79</v>
      </c>
      <c r="I1735" s="214">
        <v>56158</v>
      </c>
      <c r="J1735" s="211">
        <f t="shared" si="145"/>
        <v>0.30992273730684328</v>
      </c>
      <c r="K1735" s="212">
        <f t="shared" si="146"/>
        <v>0.42</v>
      </c>
      <c r="L1735" s="214">
        <v>2507.5700000000002</v>
      </c>
      <c r="M1735" s="213">
        <v>4492.6400000000003</v>
      </c>
      <c r="N1735" s="213">
        <v>5054.22</v>
      </c>
      <c r="O1735" s="242">
        <f t="shared" si="147"/>
        <v>0.48089999999991051</v>
      </c>
      <c r="P1735" s="242"/>
      <c r="Q1735" s="179"/>
      <c r="R1735" s="179"/>
      <c r="S1735" s="179"/>
      <c r="T1735" s="179"/>
      <c r="U1735" s="179"/>
      <c r="V1735" s="179"/>
      <c r="W1735" s="179"/>
      <c r="X1735" s="179"/>
      <c r="Y1735" s="179"/>
      <c r="Z1735" s="179"/>
      <c r="AA1735" s="222"/>
      <c r="AB1735" s="222"/>
      <c r="AC1735" s="222"/>
      <c r="AD1735" s="179"/>
      <c r="AE1735" s="179"/>
      <c r="AF1735" s="179"/>
      <c r="AG1735" s="179"/>
      <c r="AH1735" s="179"/>
      <c r="AI1735" s="179"/>
      <c r="AJ1735" s="179"/>
    </row>
    <row r="1736" spans="2:36" x14ac:dyDescent="0.3">
      <c r="B1736" s="224">
        <v>181300</v>
      </c>
      <c r="C1736" s="209">
        <v>66173</v>
      </c>
      <c r="D1736" s="206">
        <f t="shared" si="143"/>
        <v>0.36499172642029787</v>
      </c>
      <c r="E1736" s="208">
        <f t="shared" si="144"/>
        <v>0.42</v>
      </c>
      <c r="F1736" s="207">
        <v>3639.51</v>
      </c>
      <c r="G1736" s="207">
        <v>5293.84</v>
      </c>
      <c r="H1736" s="207">
        <v>5955.57</v>
      </c>
      <c r="I1736" s="214">
        <v>56200</v>
      </c>
      <c r="J1736" s="211">
        <f t="shared" si="145"/>
        <v>0.3099834528405957</v>
      </c>
      <c r="K1736" s="212">
        <f t="shared" si="146"/>
        <v>0.42</v>
      </c>
      <c r="L1736" s="214">
        <v>2512.5700000000002</v>
      </c>
      <c r="M1736" s="213">
        <v>4496</v>
      </c>
      <c r="N1736" s="213">
        <v>5058</v>
      </c>
      <c r="O1736" s="242">
        <f t="shared" si="147"/>
        <v>0.48089999999987415</v>
      </c>
      <c r="P1736" s="242"/>
      <c r="Q1736" s="179"/>
      <c r="R1736" s="179"/>
      <c r="S1736" s="179"/>
      <c r="T1736" s="179"/>
      <c r="U1736" s="179"/>
      <c r="V1736" s="179"/>
      <c r="W1736" s="179"/>
      <c r="X1736" s="179"/>
      <c r="Y1736" s="179"/>
      <c r="Z1736" s="179"/>
      <c r="AA1736" s="222"/>
      <c r="AB1736" s="222"/>
      <c r="AC1736" s="222"/>
      <c r="AD1736" s="179"/>
      <c r="AE1736" s="179"/>
      <c r="AF1736" s="179"/>
      <c r="AG1736" s="179"/>
      <c r="AH1736" s="179"/>
      <c r="AI1736" s="179"/>
      <c r="AJ1736" s="179"/>
    </row>
    <row r="1737" spans="2:36" x14ac:dyDescent="0.3">
      <c r="B1737" s="224">
        <v>181400</v>
      </c>
      <c r="C1737" s="209">
        <v>66215</v>
      </c>
      <c r="D1737" s="206">
        <f t="shared" si="143"/>
        <v>0.36502205071664828</v>
      </c>
      <c r="E1737" s="208">
        <f t="shared" si="144"/>
        <v>0.42</v>
      </c>
      <c r="F1737" s="207">
        <v>3641.82</v>
      </c>
      <c r="G1737" s="207">
        <v>5297.2</v>
      </c>
      <c r="H1737" s="207">
        <v>5959.35</v>
      </c>
      <c r="I1737" s="214">
        <v>56242</v>
      </c>
      <c r="J1737" s="211">
        <f t="shared" si="145"/>
        <v>0.31004410143329658</v>
      </c>
      <c r="K1737" s="212">
        <f t="shared" si="146"/>
        <v>0.42</v>
      </c>
      <c r="L1737" s="214">
        <v>2517.56</v>
      </c>
      <c r="M1737" s="213">
        <v>4499.3599999999997</v>
      </c>
      <c r="N1737" s="213">
        <v>5061.78</v>
      </c>
      <c r="O1737" s="242">
        <f t="shared" si="147"/>
        <v>0.48090000000012878</v>
      </c>
      <c r="P1737" s="242"/>
      <c r="Q1737" s="179"/>
      <c r="R1737" s="179"/>
      <c r="S1737" s="179"/>
      <c r="T1737" s="179"/>
      <c r="U1737" s="179"/>
      <c r="V1737" s="179"/>
      <c r="W1737" s="179"/>
      <c r="X1737" s="179"/>
      <c r="Y1737" s="179"/>
      <c r="Z1737" s="179"/>
      <c r="AA1737" s="222"/>
      <c r="AB1737" s="222"/>
      <c r="AC1737" s="222"/>
      <c r="AD1737" s="179"/>
      <c r="AE1737" s="179"/>
      <c r="AF1737" s="179"/>
      <c r="AG1737" s="179"/>
      <c r="AH1737" s="179"/>
      <c r="AI1737" s="179"/>
      <c r="AJ1737" s="179"/>
    </row>
    <row r="1738" spans="2:36" x14ac:dyDescent="0.3">
      <c r="B1738" s="224">
        <v>181500</v>
      </c>
      <c r="C1738" s="209">
        <v>66257</v>
      </c>
      <c r="D1738" s="206">
        <f t="shared" si="143"/>
        <v>0.36505234159779615</v>
      </c>
      <c r="E1738" s="208">
        <f t="shared" si="144"/>
        <v>0.42</v>
      </c>
      <c r="F1738" s="207">
        <v>3644.13</v>
      </c>
      <c r="G1738" s="207">
        <v>5300.56</v>
      </c>
      <c r="H1738" s="207">
        <v>5963.13</v>
      </c>
      <c r="I1738" s="214">
        <v>56284</v>
      </c>
      <c r="J1738" s="211">
        <f t="shared" si="145"/>
        <v>0.31010468319559231</v>
      </c>
      <c r="K1738" s="212">
        <f t="shared" si="146"/>
        <v>0.42</v>
      </c>
      <c r="L1738" s="214">
        <v>2522.56</v>
      </c>
      <c r="M1738" s="213">
        <v>4502.72</v>
      </c>
      <c r="N1738" s="213">
        <v>5065.5600000000004</v>
      </c>
      <c r="O1738" s="242">
        <f t="shared" si="147"/>
        <v>0.48090000000009242</v>
      </c>
      <c r="P1738" s="242"/>
      <c r="Q1738" s="179"/>
      <c r="R1738" s="179"/>
      <c r="S1738" s="179"/>
      <c r="T1738" s="179"/>
      <c r="U1738" s="179"/>
      <c r="V1738" s="179"/>
      <c r="W1738" s="179"/>
      <c r="X1738" s="179"/>
      <c r="Y1738" s="179"/>
      <c r="Z1738" s="179"/>
      <c r="AA1738" s="222"/>
      <c r="AB1738" s="222"/>
      <c r="AC1738" s="222"/>
      <c r="AD1738" s="179"/>
      <c r="AE1738" s="179"/>
      <c r="AF1738" s="179"/>
      <c r="AG1738" s="179"/>
      <c r="AH1738" s="179"/>
      <c r="AI1738" s="179"/>
      <c r="AJ1738" s="179"/>
    </row>
    <row r="1739" spans="2:36" x14ac:dyDescent="0.3">
      <c r="B1739" s="224">
        <v>181600</v>
      </c>
      <c r="C1739" s="209">
        <v>66299</v>
      </c>
      <c r="D1739" s="206">
        <f t="shared" si="143"/>
        <v>0.36508259911894275</v>
      </c>
      <c r="E1739" s="208">
        <f t="shared" si="144"/>
        <v>0.42</v>
      </c>
      <c r="F1739" s="207">
        <v>3646.44</v>
      </c>
      <c r="G1739" s="207">
        <v>5303.92</v>
      </c>
      <c r="H1739" s="207">
        <v>5966.91</v>
      </c>
      <c r="I1739" s="214">
        <v>56326</v>
      </c>
      <c r="J1739" s="211">
        <f t="shared" si="145"/>
        <v>0.31016519823788546</v>
      </c>
      <c r="K1739" s="212">
        <f t="shared" si="146"/>
        <v>0.42</v>
      </c>
      <c r="L1739" s="214">
        <v>2527.56</v>
      </c>
      <c r="M1739" s="213">
        <v>4506.08</v>
      </c>
      <c r="N1739" s="213">
        <v>5069.34</v>
      </c>
      <c r="O1739" s="242">
        <f t="shared" si="147"/>
        <v>0.480900000000056</v>
      </c>
      <c r="P1739" s="242"/>
      <c r="Q1739" s="179"/>
      <c r="R1739" s="179"/>
      <c r="S1739" s="179"/>
      <c r="T1739" s="179"/>
      <c r="U1739" s="179"/>
      <c r="V1739" s="179"/>
      <c r="W1739" s="179"/>
      <c r="X1739" s="179"/>
      <c r="Y1739" s="179"/>
      <c r="Z1739" s="179"/>
      <c r="AA1739" s="222"/>
      <c r="AB1739" s="222"/>
      <c r="AC1739" s="222"/>
      <c r="AD1739" s="179"/>
      <c r="AE1739" s="179"/>
      <c r="AF1739" s="179"/>
      <c r="AG1739" s="179"/>
      <c r="AH1739" s="179"/>
      <c r="AI1739" s="179"/>
      <c r="AJ1739" s="179"/>
    </row>
    <row r="1740" spans="2:36" x14ac:dyDescent="0.3">
      <c r="B1740" s="224">
        <v>181700</v>
      </c>
      <c r="C1740" s="209">
        <v>66341</v>
      </c>
      <c r="D1740" s="206">
        <f t="shared" si="143"/>
        <v>0.36511282333516787</v>
      </c>
      <c r="E1740" s="208">
        <f t="shared" si="144"/>
        <v>0.42</v>
      </c>
      <c r="F1740" s="207">
        <v>3648.75</v>
      </c>
      <c r="G1740" s="207">
        <v>5307.28</v>
      </c>
      <c r="H1740" s="207">
        <v>5970.69</v>
      </c>
      <c r="I1740" s="214">
        <v>56368</v>
      </c>
      <c r="J1740" s="211">
        <f t="shared" si="145"/>
        <v>0.3102256466703357</v>
      </c>
      <c r="K1740" s="212">
        <f t="shared" si="146"/>
        <v>0.42</v>
      </c>
      <c r="L1740" s="214">
        <v>2532.56</v>
      </c>
      <c r="M1740" s="213">
        <v>4509.4399999999996</v>
      </c>
      <c r="N1740" s="213">
        <v>5073.12</v>
      </c>
      <c r="O1740" s="242">
        <f t="shared" si="147"/>
        <v>0.48090000000001965</v>
      </c>
      <c r="P1740" s="242"/>
      <c r="Q1740" s="179"/>
      <c r="R1740" s="179"/>
      <c r="S1740" s="179"/>
      <c r="T1740" s="179"/>
      <c r="U1740" s="179"/>
      <c r="V1740" s="179"/>
      <c r="W1740" s="179"/>
      <c r="X1740" s="179"/>
      <c r="Y1740" s="179"/>
      <c r="Z1740" s="179"/>
      <c r="AA1740" s="222"/>
      <c r="AB1740" s="222"/>
      <c r="AC1740" s="222"/>
      <c r="AD1740" s="179"/>
      <c r="AE1740" s="179"/>
      <c r="AF1740" s="179"/>
      <c r="AG1740" s="179"/>
      <c r="AH1740" s="179"/>
      <c r="AI1740" s="179"/>
      <c r="AJ1740" s="179"/>
    </row>
    <row r="1741" spans="2:36" x14ac:dyDescent="0.3">
      <c r="B1741" s="224">
        <v>181800</v>
      </c>
      <c r="C1741" s="209">
        <v>66383</v>
      </c>
      <c r="D1741" s="206">
        <f t="shared" si="143"/>
        <v>0.36514301430143015</v>
      </c>
      <c r="E1741" s="208">
        <f t="shared" si="144"/>
        <v>0.42</v>
      </c>
      <c r="F1741" s="207">
        <v>3651.06</v>
      </c>
      <c r="G1741" s="207">
        <v>5310.64</v>
      </c>
      <c r="H1741" s="207">
        <v>5974.47</v>
      </c>
      <c r="I1741" s="214">
        <v>56410</v>
      </c>
      <c r="J1741" s="211">
        <f t="shared" si="145"/>
        <v>0.31028602860286031</v>
      </c>
      <c r="K1741" s="212">
        <f t="shared" si="146"/>
        <v>0.42</v>
      </c>
      <c r="L1741" s="214">
        <v>2537.56</v>
      </c>
      <c r="M1741" s="213">
        <v>4512.8</v>
      </c>
      <c r="N1741" s="213">
        <v>5076.8999999999996</v>
      </c>
      <c r="O1741" s="242">
        <f t="shared" si="147"/>
        <v>0.48089999999999233</v>
      </c>
      <c r="P1741" s="242"/>
      <c r="Q1741" s="179"/>
      <c r="R1741" s="179"/>
      <c r="S1741" s="179"/>
      <c r="T1741" s="179"/>
      <c r="U1741" s="179"/>
      <c r="V1741" s="179"/>
      <c r="W1741" s="179"/>
      <c r="X1741" s="179"/>
      <c r="Y1741" s="179"/>
      <c r="Z1741" s="179"/>
      <c r="AA1741" s="222"/>
      <c r="AB1741" s="222"/>
      <c r="AC1741" s="222"/>
      <c r="AD1741" s="179"/>
      <c r="AE1741" s="179"/>
      <c r="AF1741" s="179"/>
      <c r="AG1741" s="179"/>
      <c r="AH1741" s="179"/>
      <c r="AI1741" s="179"/>
      <c r="AJ1741" s="179"/>
    </row>
    <row r="1742" spans="2:36" x14ac:dyDescent="0.3">
      <c r="B1742" s="224">
        <v>181900</v>
      </c>
      <c r="C1742" s="209">
        <v>66425</v>
      </c>
      <c r="D1742" s="206">
        <f t="shared" si="143"/>
        <v>0.36517317207256733</v>
      </c>
      <c r="E1742" s="208">
        <f t="shared" si="144"/>
        <v>0.42</v>
      </c>
      <c r="F1742" s="207">
        <v>3653.37</v>
      </c>
      <c r="G1742" s="207">
        <v>5314</v>
      </c>
      <c r="H1742" s="207">
        <v>5978.25</v>
      </c>
      <c r="I1742" s="214">
        <v>56452</v>
      </c>
      <c r="J1742" s="211">
        <f t="shared" si="145"/>
        <v>0.31034634414513468</v>
      </c>
      <c r="K1742" s="212">
        <f t="shared" si="146"/>
        <v>0.42</v>
      </c>
      <c r="L1742" s="214">
        <v>2542.5500000000002</v>
      </c>
      <c r="M1742" s="213">
        <v>4516.16</v>
      </c>
      <c r="N1742" s="213">
        <v>5080.68</v>
      </c>
      <c r="O1742" s="242">
        <f t="shared" si="147"/>
        <v>0.48089999999995597</v>
      </c>
      <c r="P1742" s="242"/>
      <c r="Q1742" s="179"/>
      <c r="R1742" s="179"/>
      <c r="S1742" s="179"/>
      <c r="T1742" s="179"/>
      <c r="U1742" s="179"/>
      <c r="V1742" s="179"/>
      <c r="W1742" s="179"/>
      <c r="X1742" s="179"/>
      <c r="Y1742" s="179"/>
      <c r="Z1742" s="179"/>
      <c r="AA1742" s="222"/>
      <c r="AB1742" s="222"/>
      <c r="AC1742" s="222"/>
      <c r="AD1742" s="179"/>
      <c r="AE1742" s="179"/>
      <c r="AF1742" s="179"/>
      <c r="AG1742" s="179"/>
      <c r="AH1742" s="179"/>
      <c r="AI1742" s="179"/>
      <c r="AJ1742" s="179"/>
    </row>
    <row r="1743" spans="2:36" x14ac:dyDescent="0.3">
      <c r="B1743" s="224">
        <v>182000</v>
      </c>
      <c r="C1743" s="209">
        <v>66467</v>
      </c>
      <c r="D1743" s="206">
        <f t="shared" si="143"/>
        <v>0.36520329670329671</v>
      </c>
      <c r="E1743" s="208">
        <f t="shared" si="144"/>
        <v>0.42</v>
      </c>
      <c r="F1743" s="207">
        <v>3655.68</v>
      </c>
      <c r="G1743" s="207">
        <v>5317.36</v>
      </c>
      <c r="H1743" s="207">
        <v>5982.03</v>
      </c>
      <c r="I1743" s="214">
        <v>56494</v>
      </c>
      <c r="J1743" s="211">
        <f t="shared" si="145"/>
        <v>0.31040659340659343</v>
      </c>
      <c r="K1743" s="212">
        <f t="shared" si="146"/>
        <v>0.42</v>
      </c>
      <c r="L1743" s="214">
        <v>2547.5500000000002</v>
      </c>
      <c r="M1743" s="213">
        <v>4519.5200000000004</v>
      </c>
      <c r="N1743" s="213">
        <v>5084.46</v>
      </c>
      <c r="O1743" s="242">
        <f t="shared" si="147"/>
        <v>0.48089999999991961</v>
      </c>
      <c r="P1743" s="242"/>
      <c r="Q1743" s="179"/>
      <c r="R1743" s="179"/>
      <c r="S1743" s="179"/>
      <c r="T1743" s="179"/>
      <c r="U1743" s="179"/>
      <c r="V1743" s="179"/>
      <c r="W1743" s="179"/>
      <c r="X1743" s="179"/>
      <c r="Y1743" s="179"/>
      <c r="Z1743" s="179"/>
      <c r="AA1743" s="222"/>
      <c r="AB1743" s="222"/>
      <c r="AC1743" s="222"/>
      <c r="AD1743" s="179"/>
      <c r="AE1743" s="179"/>
      <c r="AF1743" s="179"/>
      <c r="AG1743" s="179"/>
      <c r="AH1743" s="179"/>
      <c r="AI1743" s="179"/>
      <c r="AJ1743" s="179"/>
    </row>
    <row r="1744" spans="2:36" x14ac:dyDescent="0.3">
      <c r="B1744" s="224">
        <v>182100</v>
      </c>
      <c r="C1744" s="209">
        <v>66509</v>
      </c>
      <c r="D1744" s="206">
        <f t="shared" si="143"/>
        <v>0.36523338824821527</v>
      </c>
      <c r="E1744" s="208">
        <f t="shared" si="144"/>
        <v>0.42</v>
      </c>
      <c r="F1744" s="207">
        <v>3657.99</v>
      </c>
      <c r="G1744" s="207">
        <v>5320.72</v>
      </c>
      <c r="H1744" s="207">
        <v>5985.81</v>
      </c>
      <c r="I1744" s="214">
        <v>56536</v>
      </c>
      <c r="J1744" s="211">
        <f t="shared" si="145"/>
        <v>0.31046677649643051</v>
      </c>
      <c r="K1744" s="212">
        <f t="shared" si="146"/>
        <v>0.42</v>
      </c>
      <c r="L1744" s="214">
        <v>2552.5500000000002</v>
      </c>
      <c r="M1744" s="213">
        <v>4522.88</v>
      </c>
      <c r="N1744" s="213">
        <v>5088.24</v>
      </c>
      <c r="O1744" s="242">
        <f t="shared" si="147"/>
        <v>0.48090000000002875</v>
      </c>
      <c r="P1744" s="242"/>
      <c r="Q1744" s="179"/>
      <c r="R1744" s="179"/>
      <c r="S1744" s="179"/>
      <c r="T1744" s="179"/>
      <c r="U1744" s="179"/>
      <c r="V1744" s="179"/>
      <c r="W1744" s="179"/>
      <c r="X1744" s="179"/>
      <c r="Y1744" s="179"/>
      <c r="Z1744" s="179"/>
      <c r="AA1744" s="222"/>
      <c r="AB1744" s="222"/>
      <c r="AC1744" s="222"/>
      <c r="AD1744" s="179"/>
      <c r="AE1744" s="179"/>
      <c r="AF1744" s="179"/>
      <c r="AG1744" s="179"/>
      <c r="AH1744" s="179"/>
      <c r="AI1744" s="179"/>
      <c r="AJ1744" s="179"/>
    </row>
    <row r="1745" spans="2:36" x14ac:dyDescent="0.3">
      <c r="B1745" s="224">
        <v>182200</v>
      </c>
      <c r="C1745" s="209">
        <v>66551</v>
      </c>
      <c r="D1745" s="206">
        <f t="shared" si="143"/>
        <v>0.36526344676180023</v>
      </c>
      <c r="E1745" s="208">
        <f t="shared" si="144"/>
        <v>0.42</v>
      </c>
      <c r="F1745" s="207">
        <v>3660.3</v>
      </c>
      <c r="G1745" s="207">
        <v>5324.08</v>
      </c>
      <c r="H1745" s="207">
        <v>5989.59</v>
      </c>
      <c r="I1745" s="214">
        <v>56578</v>
      </c>
      <c r="J1745" s="211">
        <f t="shared" si="145"/>
        <v>0.31052689352360047</v>
      </c>
      <c r="K1745" s="212">
        <f t="shared" si="146"/>
        <v>0.42</v>
      </c>
      <c r="L1745" s="214">
        <v>2557.5500000000002</v>
      </c>
      <c r="M1745" s="213">
        <v>4526.24</v>
      </c>
      <c r="N1745" s="213">
        <v>5092.0200000000004</v>
      </c>
      <c r="O1745" s="242">
        <f t="shared" si="147"/>
        <v>0.48089999999999233</v>
      </c>
      <c r="P1745" s="242"/>
      <c r="Q1745" s="179"/>
      <c r="R1745" s="179"/>
      <c r="S1745" s="179"/>
      <c r="T1745" s="179"/>
      <c r="U1745" s="179"/>
      <c r="V1745" s="179"/>
      <c r="W1745" s="179"/>
      <c r="X1745" s="179"/>
      <c r="Y1745" s="179"/>
      <c r="Z1745" s="179"/>
      <c r="AA1745" s="222"/>
      <c r="AB1745" s="222"/>
      <c r="AC1745" s="222"/>
      <c r="AD1745" s="179"/>
      <c r="AE1745" s="179"/>
      <c r="AF1745" s="179"/>
      <c r="AG1745" s="179"/>
      <c r="AH1745" s="179"/>
      <c r="AI1745" s="179"/>
      <c r="AJ1745" s="179"/>
    </row>
    <row r="1746" spans="2:36" x14ac:dyDescent="0.3">
      <c r="B1746" s="224">
        <v>182300</v>
      </c>
      <c r="C1746" s="209">
        <v>66593</v>
      </c>
      <c r="D1746" s="206">
        <f t="shared" si="143"/>
        <v>0.36529347229840919</v>
      </c>
      <c r="E1746" s="208">
        <f t="shared" si="144"/>
        <v>0.42</v>
      </c>
      <c r="F1746" s="207">
        <v>3662.61</v>
      </c>
      <c r="G1746" s="207">
        <v>5327.44</v>
      </c>
      <c r="H1746" s="207">
        <v>5993.37</v>
      </c>
      <c r="I1746" s="214">
        <v>56620</v>
      </c>
      <c r="J1746" s="211">
        <f t="shared" si="145"/>
        <v>0.3105869445968184</v>
      </c>
      <c r="K1746" s="212">
        <f t="shared" si="146"/>
        <v>0.42</v>
      </c>
      <c r="L1746" s="214">
        <v>2562.5500000000002</v>
      </c>
      <c r="M1746" s="213">
        <v>4529.6000000000004</v>
      </c>
      <c r="N1746" s="213">
        <v>5095.8</v>
      </c>
      <c r="O1746" s="242">
        <f t="shared" si="147"/>
        <v>0.48089999999995597</v>
      </c>
      <c r="P1746" s="242"/>
      <c r="Q1746" s="179"/>
      <c r="R1746" s="179"/>
      <c r="S1746" s="179"/>
      <c r="T1746" s="179"/>
      <c r="U1746" s="179"/>
      <c r="V1746" s="179"/>
      <c r="W1746" s="179"/>
      <c r="X1746" s="179"/>
      <c r="Y1746" s="179"/>
      <c r="Z1746" s="179"/>
      <c r="AA1746" s="222"/>
      <c r="AB1746" s="222"/>
      <c r="AC1746" s="222"/>
      <c r="AD1746" s="179"/>
      <c r="AE1746" s="179"/>
      <c r="AF1746" s="179"/>
      <c r="AG1746" s="179"/>
      <c r="AH1746" s="179"/>
      <c r="AI1746" s="179"/>
      <c r="AJ1746" s="179"/>
    </row>
    <row r="1747" spans="2:36" x14ac:dyDescent="0.3">
      <c r="B1747" s="224">
        <v>182400</v>
      </c>
      <c r="C1747" s="209">
        <v>66635</v>
      </c>
      <c r="D1747" s="206">
        <f t="shared" si="143"/>
        <v>0.36532346491228068</v>
      </c>
      <c r="E1747" s="208">
        <f t="shared" si="144"/>
        <v>0.42</v>
      </c>
      <c r="F1747" s="207">
        <v>3664.92</v>
      </c>
      <c r="G1747" s="207">
        <v>5330.8</v>
      </c>
      <c r="H1747" s="207">
        <v>5997.15</v>
      </c>
      <c r="I1747" s="214">
        <v>56662</v>
      </c>
      <c r="J1747" s="211">
        <f t="shared" si="145"/>
        <v>0.31064692982456138</v>
      </c>
      <c r="K1747" s="212">
        <f t="shared" si="146"/>
        <v>0.42</v>
      </c>
      <c r="L1747" s="214">
        <v>2567.54</v>
      </c>
      <c r="M1747" s="213">
        <v>4532.96</v>
      </c>
      <c r="N1747" s="213">
        <v>5099.58</v>
      </c>
      <c r="O1747" s="242">
        <f t="shared" si="147"/>
        <v>0.48089999999991961</v>
      </c>
      <c r="P1747" s="242"/>
      <c r="Q1747" s="179"/>
      <c r="R1747" s="179"/>
      <c r="S1747" s="179"/>
      <c r="T1747" s="179"/>
      <c r="U1747" s="179"/>
      <c r="V1747" s="179"/>
      <c r="W1747" s="179"/>
      <c r="X1747" s="179"/>
      <c r="Y1747" s="179"/>
      <c r="Z1747" s="179"/>
      <c r="AA1747" s="222"/>
      <c r="AB1747" s="222"/>
      <c r="AC1747" s="222"/>
      <c r="AD1747" s="179"/>
      <c r="AE1747" s="179"/>
      <c r="AF1747" s="179"/>
      <c r="AG1747" s="179"/>
      <c r="AH1747" s="179"/>
      <c r="AI1747" s="179"/>
      <c r="AJ1747" s="179"/>
    </row>
    <row r="1748" spans="2:36" x14ac:dyDescent="0.3">
      <c r="B1748" s="224">
        <v>182500</v>
      </c>
      <c r="C1748" s="209">
        <v>66677</v>
      </c>
      <c r="D1748" s="206">
        <f t="shared" si="143"/>
        <v>0.36535342465753423</v>
      </c>
      <c r="E1748" s="208">
        <f t="shared" si="144"/>
        <v>0.42</v>
      </c>
      <c r="F1748" s="207">
        <v>3667.23</v>
      </c>
      <c r="G1748" s="207">
        <v>5334.16</v>
      </c>
      <c r="H1748" s="207">
        <v>6000.93</v>
      </c>
      <c r="I1748" s="214">
        <v>56704</v>
      </c>
      <c r="J1748" s="211">
        <f t="shared" si="145"/>
        <v>0.31070684931506848</v>
      </c>
      <c r="K1748" s="212">
        <f t="shared" si="146"/>
        <v>0.42</v>
      </c>
      <c r="L1748" s="214">
        <v>2572.54</v>
      </c>
      <c r="M1748" s="213">
        <v>4536.32</v>
      </c>
      <c r="N1748" s="213">
        <v>5103.3599999999997</v>
      </c>
      <c r="O1748" s="242">
        <f t="shared" si="147"/>
        <v>0.48090000000003785</v>
      </c>
      <c r="P1748" s="242"/>
      <c r="Q1748" s="179"/>
      <c r="R1748" s="179"/>
      <c r="S1748" s="179"/>
      <c r="T1748" s="179"/>
      <c r="U1748" s="179"/>
      <c r="V1748" s="179"/>
      <c r="W1748" s="179"/>
      <c r="X1748" s="179"/>
      <c r="Y1748" s="179"/>
      <c r="Z1748" s="179"/>
      <c r="AA1748" s="222"/>
      <c r="AB1748" s="222"/>
      <c r="AC1748" s="222"/>
      <c r="AD1748" s="179"/>
      <c r="AE1748" s="179"/>
      <c r="AF1748" s="179"/>
      <c r="AG1748" s="179"/>
      <c r="AH1748" s="179"/>
      <c r="AI1748" s="179"/>
      <c r="AJ1748" s="179"/>
    </row>
    <row r="1749" spans="2:36" x14ac:dyDescent="0.3">
      <c r="B1749" s="224">
        <v>182600</v>
      </c>
      <c r="C1749" s="209">
        <v>66719</v>
      </c>
      <c r="D1749" s="206">
        <f t="shared" si="143"/>
        <v>0.36538335158817087</v>
      </c>
      <c r="E1749" s="208">
        <f t="shared" si="144"/>
        <v>0.42</v>
      </c>
      <c r="F1749" s="207">
        <v>3669.54</v>
      </c>
      <c r="G1749" s="207">
        <v>5337.52</v>
      </c>
      <c r="H1749" s="207">
        <v>6004.71</v>
      </c>
      <c r="I1749" s="214">
        <v>56746</v>
      </c>
      <c r="J1749" s="211">
        <f t="shared" si="145"/>
        <v>0.31076670317634175</v>
      </c>
      <c r="K1749" s="212">
        <f t="shared" si="146"/>
        <v>0.42</v>
      </c>
      <c r="L1749" s="214">
        <v>2577.54</v>
      </c>
      <c r="M1749" s="213">
        <v>4539.68</v>
      </c>
      <c r="N1749" s="213">
        <v>5107.1400000000003</v>
      </c>
      <c r="O1749" s="242">
        <f t="shared" si="147"/>
        <v>0.48090000000000144</v>
      </c>
      <c r="P1749" s="242"/>
      <c r="Q1749" s="179"/>
      <c r="R1749" s="179"/>
      <c r="S1749" s="179"/>
      <c r="T1749" s="179"/>
      <c r="U1749" s="179"/>
      <c r="V1749" s="179"/>
      <c r="W1749" s="179"/>
      <c r="X1749" s="179"/>
      <c r="Y1749" s="179"/>
      <c r="Z1749" s="179"/>
      <c r="AA1749" s="222"/>
      <c r="AB1749" s="222"/>
      <c r="AC1749" s="222"/>
      <c r="AD1749" s="179"/>
      <c r="AE1749" s="179"/>
      <c r="AF1749" s="179"/>
      <c r="AG1749" s="179"/>
      <c r="AH1749" s="179"/>
      <c r="AI1749" s="179"/>
      <c r="AJ1749" s="179"/>
    </row>
    <row r="1750" spans="2:36" x14ac:dyDescent="0.3">
      <c r="B1750" s="224">
        <v>182700</v>
      </c>
      <c r="C1750" s="209">
        <v>66761</v>
      </c>
      <c r="D1750" s="206">
        <f t="shared" si="143"/>
        <v>0.36541324575807332</v>
      </c>
      <c r="E1750" s="208">
        <f t="shared" si="144"/>
        <v>0.42</v>
      </c>
      <c r="F1750" s="207">
        <v>3671.85</v>
      </c>
      <c r="G1750" s="207">
        <v>5340.88</v>
      </c>
      <c r="H1750" s="207">
        <v>6008.49</v>
      </c>
      <c r="I1750" s="214">
        <v>56788</v>
      </c>
      <c r="J1750" s="211">
        <f t="shared" si="145"/>
        <v>0.31082649151614666</v>
      </c>
      <c r="K1750" s="212">
        <f t="shared" si="146"/>
        <v>0.42</v>
      </c>
      <c r="L1750" s="214">
        <v>2582.54</v>
      </c>
      <c r="M1750" s="213">
        <v>4543.04</v>
      </c>
      <c r="N1750" s="213">
        <v>5110.92</v>
      </c>
      <c r="O1750" s="242">
        <f t="shared" si="147"/>
        <v>0.48090000000011057</v>
      </c>
      <c r="P1750" s="242"/>
      <c r="Q1750" s="179"/>
      <c r="R1750" s="179"/>
      <c r="S1750" s="179"/>
      <c r="T1750" s="179"/>
      <c r="U1750" s="179"/>
      <c r="V1750" s="179"/>
      <c r="W1750" s="179"/>
      <c r="X1750" s="179"/>
      <c r="Y1750" s="179"/>
      <c r="Z1750" s="179"/>
      <c r="AA1750" s="222"/>
      <c r="AB1750" s="222"/>
      <c r="AC1750" s="222"/>
      <c r="AD1750" s="179"/>
      <c r="AE1750" s="179"/>
      <c r="AF1750" s="179"/>
      <c r="AG1750" s="179"/>
      <c r="AH1750" s="179"/>
      <c r="AI1750" s="179"/>
      <c r="AJ1750" s="179"/>
    </row>
    <row r="1751" spans="2:36" x14ac:dyDescent="0.3">
      <c r="B1751" s="224">
        <v>182800</v>
      </c>
      <c r="C1751" s="209">
        <v>66803</v>
      </c>
      <c r="D1751" s="206">
        <f t="shared" si="143"/>
        <v>0.36544310722100659</v>
      </c>
      <c r="E1751" s="208">
        <f t="shared" si="144"/>
        <v>0.42</v>
      </c>
      <c r="F1751" s="207">
        <v>3674.16</v>
      </c>
      <c r="G1751" s="207">
        <v>5344.24</v>
      </c>
      <c r="H1751" s="207">
        <v>6012.27</v>
      </c>
      <c r="I1751" s="214">
        <v>56830</v>
      </c>
      <c r="J1751" s="211">
        <f t="shared" si="145"/>
        <v>0.31088621444201314</v>
      </c>
      <c r="K1751" s="212">
        <f t="shared" si="146"/>
        <v>0.42</v>
      </c>
      <c r="L1751" s="214">
        <v>2587.54</v>
      </c>
      <c r="M1751" s="213">
        <v>4546.3999999999996</v>
      </c>
      <c r="N1751" s="213">
        <v>5114.7</v>
      </c>
      <c r="O1751" s="242">
        <f t="shared" si="147"/>
        <v>0.48090000000007421</v>
      </c>
      <c r="P1751" s="242"/>
      <c r="Q1751" s="179"/>
      <c r="R1751" s="179"/>
      <c r="S1751" s="179"/>
      <c r="T1751" s="179"/>
      <c r="U1751" s="179"/>
      <c r="V1751" s="179"/>
      <c r="W1751" s="179"/>
      <c r="X1751" s="179"/>
      <c r="Y1751" s="179"/>
      <c r="Z1751" s="179"/>
      <c r="AA1751" s="222"/>
      <c r="AB1751" s="222"/>
      <c r="AC1751" s="222"/>
      <c r="AD1751" s="179"/>
      <c r="AE1751" s="179"/>
      <c r="AF1751" s="179"/>
      <c r="AG1751" s="179"/>
      <c r="AH1751" s="179"/>
      <c r="AI1751" s="179"/>
      <c r="AJ1751" s="179"/>
    </row>
    <row r="1752" spans="2:36" x14ac:dyDescent="0.3">
      <c r="B1752" s="224">
        <v>182900</v>
      </c>
      <c r="C1752" s="209">
        <v>66845</v>
      </c>
      <c r="D1752" s="206">
        <f t="shared" ref="D1752:D1815" si="148">C1752/B1752</f>
        <v>0.36547293603061781</v>
      </c>
      <c r="E1752" s="208">
        <f t="shared" ref="E1752:E1815" si="149">(C1752-C1751)/(B1752-B1751)</f>
        <v>0.42</v>
      </c>
      <c r="F1752" s="207">
        <v>3676.47</v>
      </c>
      <c r="G1752" s="207">
        <v>5347.6</v>
      </c>
      <c r="H1752" s="207">
        <v>6016.05</v>
      </c>
      <c r="I1752" s="214">
        <v>56872</v>
      </c>
      <c r="J1752" s="211">
        <f t="shared" si="145"/>
        <v>0.31094587206123564</v>
      </c>
      <c r="K1752" s="212">
        <f t="shared" si="146"/>
        <v>0.42</v>
      </c>
      <c r="L1752" s="214">
        <v>2592.5300000000002</v>
      </c>
      <c r="M1752" s="213">
        <v>4549.76</v>
      </c>
      <c r="N1752" s="213">
        <v>5118.4799999999996</v>
      </c>
      <c r="O1752" s="242">
        <f t="shared" si="147"/>
        <v>0.48090000000003785</v>
      </c>
      <c r="P1752" s="242"/>
      <c r="Q1752" s="179"/>
      <c r="R1752" s="179"/>
      <c r="S1752" s="179"/>
      <c r="T1752" s="179"/>
      <c r="U1752" s="179"/>
      <c r="V1752" s="179"/>
      <c r="W1752" s="179"/>
      <c r="X1752" s="179"/>
      <c r="Y1752" s="179"/>
      <c r="Z1752" s="179"/>
      <c r="AA1752" s="222"/>
      <c r="AB1752" s="222"/>
      <c r="AC1752" s="222"/>
      <c r="AD1752" s="179"/>
      <c r="AE1752" s="179"/>
      <c r="AF1752" s="179"/>
      <c r="AG1752" s="179"/>
      <c r="AH1752" s="179"/>
      <c r="AI1752" s="179"/>
      <c r="AJ1752" s="179"/>
    </row>
    <row r="1753" spans="2:36" x14ac:dyDescent="0.3">
      <c r="B1753" s="224">
        <v>183000</v>
      </c>
      <c r="C1753" s="209">
        <v>66887</v>
      </c>
      <c r="D1753" s="206">
        <f t="shared" si="148"/>
        <v>0.36550273224043717</v>
      </c>
      <c r="E1753" s="208">
        <f t="shared" si="149"/>
        <v>0.42</v>
      </c>
      <c r="F1753" s="207">
        <v>3678.78</v>
      </c>
      <c r="G1753" s="207">
        <v>5350.96</v>
      </c>
      <c r="H1753" s="207">
        <v>6019.83</v>
      </c>
      <c r="I1753" s="214">
        <v>56914</v>
      </c>
      <c r="J1753" s="211">
        <f t="shared" si="145"/>
        <v>0.31100546448087429</v>
      </c>
      <c r="K1753" s="212">
        <f t="shared" si="146"/>
        <v>0.42</v>
      </c>
      <c r="L1753" s="214">
        <v>2597.5300000000002</v>
      </c>
      <c r="M1753" s="213">
        <v>4553.12</v>
      </c>
      <c r="N1753" s="213">
        <v>5122.26</v>
      </c>
      <c r="O1753" s="242">
        <f t="shared" si="147"/>
        <v>0.48090000000001054</v>
      </c>
      <c r="P1753" s="242"/>
      <c r="Q1753" s="179"/>
      <c r="R1753" s="179"/>
      <c r="S1753" s="179"/>
      <c r="T1753" s="179"/>
      <c r="U1753" s="179"/>
      <c r="V1753" s="179"/>
      <c r="W1753" s="179"/>
      <c r="X1753" s="179"/>
      <c r="Y1753" s="179"/>
      <c r="Z1753" s="179"/>
      <c r="AA1753" s="222"/>
      <c r="AB1753" s="222"/>
      <c r="AC1753" s="222"/>
      <c r="AD1753" s="179"/>
      <c r="AE1753" s="179"/>
      <c r="AF1753" s="179"/>
      <c r="AG1753" s="179"/>
      <c r="AH1753" s="179"/>
      <c r="AI1753" s="179"/>
      <c r="AJ1753" s="179"/>
    </row>
    <row r="1754" spans="2:36" x14ac:dyDescent="0.3">
      <c r="B1754" s="224">
        <v>183100</v>
      </c>
      <c r="C1754" s="209">
        <v>66929</v>
      </c>
      <c r="D1754" s="206">
        <f t="shared" si="148"/>
        <v>0.36553249590387765</v>
      </c>
      <c r="E1754" s="208">
        <f t="shared" si="149"/>
        <v>0.42</v>
      </c>
      <c r="F1754" s="207">
        <v>3681.09</v>
      </c>
      <c r="G1754" s="207">
        <v>5354.32</v>
      </c>
      <c r="H1754" s="207">
        <v>6023.61</v>
      </c>
      <c r="I1754" s="214">
        <v>56956</v>
      </c>
      <c r="J1754" s="211">
        <f t="shared" si="145"/>
        <v>0.31106499180775532</v>
      </c>
      <c r="K1754" s="212">
        <f t="shared" si="146"/>
        <v>0.42</v>
      </c>
      <c r="L1754" s="214">
        <v>2602.5300000000002</v>
      </c>
      <c r="M1754" s="213">
        <v>4556.4799999999996</v>
      </c>
      <c r="N1754" s="213">
        <v>5126.04</v>
      </c>
      <c r="O1754" s="242">
        <f t="shared" si="147"/>
        <v>0.48089999999996508</v>
      </c>
      <c r="P1754" s="242"/>
      <c r="Q1754" s="179"/>
      <c r="R1754" s="179"/>
      <c r="S1754" s="179"/>
      <c r="T1754" s="179"/>
      <c r="U1754" s="179"/>
      <c r="V1754" s="179"/>
      <c r="W1754" s="179"/>
      <c r="X1754" s="179"/>
      <c r="Y1754" s="179"/>
      <c r="Z1754" s="179"/>
      <c r="AA1754" s="222"/>
      <c r="AB1754" s="222"/>
      <c r="AC1754" s="222"/>
      <c r="AD1754" s="179"/>
      <c r="AE1754" s="179"/>
      <c r="AF1754" s="179"/>
      <c r="AG1754" s="179"/>
      <c r="AH1754" s="179"/>
      <c r="AI1754" s="179"/>
      <c r="AJ1754" s="179"/>
    </row>
    <row r="1755" spans="2:36" x14ac:dyDescent="0.3">
      <c r="B1755" s="224">
        <v>183200</v>
      </c>
      <c r="C1755" s="209">
        <v>66971</v>
      </c>
      <c r="D1755" s="206">
        <f t="shared" si="148"/>
        <v>0.3655622270742358</v>
      </c>
      <c r="E1755" s="208">
        <f t="shared" si="149"/>
        <v>0.42</v>
      </c>
      <c r="F1755" s="207">
        <v>3683.4</v>
      </c>
      <c r="G1755" s="207">
        <v>5357.68</v>
      </c>
      <c r="H1755" s="207">
        <v>6027.39</v>
      </c>
      <c r="I1755" s="214">
        <v>56998</v>
      </c>
      <c r="J1755" s="211">
        <f t="shared" si="145"/>
        <v>0.31112445414847162</v>
      </c>
      <c r="K1755" s="212">
        <f t="shared" si="146"/>
        <v>0.42</v>
      </c>
      <c r="L1755" s="214">
        <v>2607.5300000000002</v>
      </c>
      <c r="M1755" s="213">
        <v>4559.84</v>
      </c>
      <c r="N1755" s="213">
        <v>5129.82</v>
      </c>
      <c r="O1755" s="242">
        <f t="shared" si="147"/>
        <v>0.48089999999993777</v>
      </c>
      <c r="P1755" s="242"/>
      <c r="Q1755" s="179"/>
      <c r="R1755" s="179"/>
      <c r="S1755" s="179"/>
      <c r="T1755" s="179"/>
      <c r="U1755" s="179"/>
      <c r="V1755" s="179"/>
      <c r="W1755" s="179"/>
      <c r="X1755" s="179"/>
      <c r="Y1755" s="179"/>
      <c r="Z1755" s="179"/>
      <c r="AA1755" s="222"/>
      <c r="AB1755" s="222"/>
      <c r="AC1755" s="222"/>
      <c r="AD1755" s="179"/>
      <c r="AE1755" s="179"/>
      <c r="AF1755" s="179"/>
      <c r="AG1755" s="179"/>
      <c r="AH1755" s="179"/>
      <c r="AI1755" s="179"/>
      <c r="AJ1755" s="179"/>
    </row>
    <row r="1756" spans="2:36" x14ac:dyDescent="0.3">
      <c r="B1756" s="224">
        <v>183300</v>
      </c>
      <c r="C1756" s="209">
        <v>67013</v>
      </c>
      <c r="D1756" s="206">
        <f t="shared" si="148"/>
        <v>0.36559192580469174</v>
      </c>
      <c r="E1756" s="208">
        <f t="shared" si="149"/>
        <v>0.42</v>
      </c>
      <c r="F1756" s="207">
        <v>3685.71</v>
      </c>
      <c r="G1756" s="207">
        <v>5361.04</v>
      </c>
      <c r="H1756" s="207">
        <v>6031.17</v>
      </c>
      <c r="I1756" s="214">
        <v>57040</v>
      </c>
      <c r="J1756" s="211">
        <f t="shared" si="145"/>
        <v>0.3111838516093835</v>
      </c>
      <c r="K1756" s="212">
        <f t="shared" si="146"/>
        <v>0.42</v>
      </c>
      <c r="L1756" s="214">
        <v>2612.5300000000002</v>
      </c>
      <c r="M1756" s="213">
        <v>4563.2</v>
      </c>
      <c r="N1756" s="213">
        <v>5133.6000000000004</v>
      </c>
      <c r="O1756" s="242">
        <f t="shared" si="147"/>
        <v>0.48090000000004696</v>
      </c>
      <c r="P1756" s="242"/>
      <c r="Q1756" s="179"/>
      <c r="R1756" s="179"/>
      <c r="S1756" s="179"/>
      <c r="T1756" s="179"/>
      <c r="U1756" s="179"/>
      <c r="V1756" s="179"/>
      <c r="W1756" s="179"/>
      <c r="X1756" s="179"/>
      <c r="Y1756" s="179"/>
      <c r="Z1756" s="179"/>
      <c r="AA1756" s="222"/>
      <c r="AB1756" s="222"/>
      <c r="AC1756" s="222"/>
      <c r="AD1756" s="179"/>
      <c r="AE1756" s="179"/>
      <c r="AF1756" s="179"/>
      <c r="AG1756" s="179"/>
      <c r="AH1756" s="179"/>
      <c r="AI1756" s="179"/>
      <c r="AJ1756" s="179"/>
    </row>
    <row r="1757" spans="2:36" x14ac:dyDescent="0.3">
      <c r="B1757" s="224">
        <v>183400</v>
      </c>
      <c r="C1757" s="209">
        <v>67055</v>
      </c>
      <c r="D1757" s="206">
        <f t="shared" si="148"/>
        <v>0.36562159214830969</v>
      </c>
      <c r="E1757" s="208">
        <f t="shared" si="149"/>
        <v>0.42</v>
      </c>
      <c r="F1757" s="207">
        <v>3688.02</v>
      </c>
      <c r="G1757" s="207">
        <v>5364.4</v>
      </c>
      <c r="H1757" s="207">
        <v>6034.95</v>
      </c>
      <c r="I1757" s="214">
        <v>57082</v>
      </c>
      <c r="J1757" s="211">
        <f t="shared" si="145"/>
        <v>0.3112431842966194</v>
      </c>
      <c r="K1757" s="212">
        <f t="shared" si="146"/>
        <v>0.42</v>
      </c>
      <c r="L1757" s="214">
        <v>2617.52</v>
      </c>
      <c r="M1757" s="213">
        <v>4566.5600000000004</v>
      </c>
      <c r="N1757" s="213">
        <v>5137.38</v>
      </c>
      <c r="O1757" s="242">
        <f t="shared" si="147"/>
        <v>0.48090000000001054</v>
      </c>
      <c r="P1757" s="242"/>
      <c r="Q1757" s="179"/>
      <c r="R1757" s="179"/>
      <c r="S1757" s="179"/>
      <c r="T1757" s="179"/>
      <c r="U1757" s="179"/>
      <c r="V1757" s="179"/>
      <c r="W1757" s="179"/>
      <c r="X1757" s="179"/>
      <c r="Y1757" s="179"/>
      <c r="Z1757" s="179"/>
      <c r="AA1757" s="222"/>
      <c r="AB1757" s="222"/>
      <c r="AC1757" s="222"/>
      <c r="AD1757" s="179"/>
      <c r="AE1757" s="179"/>
      <c r="AF1757" s="179"/>
      <c r="AG1757" s="179"/>
      <c r="AH1757" s="179"/>
      <c r="AI1757" s="179"/>
      <c r="AJ1757" s="179"/>
    </row>
    <row r="1758" spans="2:36" x14ac:dyDescent="0.3">
      <c r="B1758" s="224">
        <v>183500</v>
      </c>
      <c r="C1758" s="209">
        <v>67097</v>
      </c>
      <c r="D1758" s="206">
        <f t="shared" si="148"/>
        <v>0.36565122615803813</v>
      </c>
      <c r="E1758" s="208">
        <f t="shared" si="149"/>
        <v>0.42</v>
      </c>
      <c r="F1758" s="207">
        <v>3690.33</v>
      </c>
      <c r="G1758" s="207">
        <v>5367.76</v>
      </c>
      <c r="H1758" s="207">
        <v>6038.73</v>
      </c>
      <c r="I1758" s="214">
        <v>57124</v>
      </c>
      <c r="J1758" s="211">
        <f t="shared" si="145"/>
        <v>0.31130245231607628</v>
      </c>
      <c r="K1758" s="212">
        <f t="shared" si="146"/>
        <v>0.42</v>
      </c>
      <c r="L1758" s="214">
        <v>2622.52</v>
      </c>
      <c r="M1758" s="213">
        <v>4569.92</v>
      </c>
      <c r="N1758" s="213">
        <v>5141.16</v>
      </c>
      <c r="O1758" s="242">
        <f t="shared" si="147"/>
        <v>0.48089999999997418</v>
      </c>
      <c r="P1758" s="242"/>
      <c r="Q1758" s="179"/>
      <c r="R1758" s="179"/>
      <c r="S1758" s="179"/>
      <c r="T1758" s="179"/>
      <c r="U1758" s="179"/>
      <c r="V1758" s="179"/>
      <c r="W1758" s="179"/>
      <c r="X1758" s="179"/>
      <c r="Y1758" s="179"/>
      <c r="Z1758" s="179"/>
      <c r="AA1758" s="222"/>
      <c r="AB1758" s="222"/>
      <c r="AC1758" s="222"/>
      <c r="AD1758" s="179"/>
      <c r="AE1758" s="179"/>
      <c r="AF1758" s="179"/>
      <c r="AG1758" s="179"/>
      <c r="AH1758" s="179"/>
      <c r="AI1758" s="179"/>
      <c r="AJ1758" s="179"/>
    </row>
    <row r="1759" spans="2:36" x14ac:dyDescent="0.3">
      <c r="B1759" s="224">
        <v>183600</v>
      </c>
      <c r="C1759" s="209">
        <v>67139</v>
      </c>
      <c r="D1759" s="206">
        <f t="shared" si="148"/>
        <v>0.36568082788671025</v>
      </c>
      <c r="E1759" s="208">
        <f t="shared" si="149"/>
        <v>0.42</v>
      </c>
      <c r="F1759" s="207">
        <v>3692.64</v>
      </c>
      <c r="G1759" s="207">
        <v>5371.12</v>
      </c>
      <c r="H1759" s="207">
        <v>6042.51</v>
      </c>
      <c r="I1759" s="214">
        <v>57166</v>
      </c>
      <c r="J1759" s="211">
        <f t="shared" si="145"/>
        <v>0.31136165577342045</v>
      </c>
      <c r="K1759" s="212">
        <f t="shared" si="146"/>
        <v>0.42</v>
      </c>
      <c r="L1759" s="214">
        <v>2627.52</v>
      </c>
      <c r="M1759" s="213">
        <v>4573.28</v>
      </c>
      <c r="N1759" s="213">
        <v>5144.9399999999996</v>
      </c>
      <c r="O1759" s="242">
        <f t="shared" si="147"/>
        <v>0.48089999999994687</v>
      </c>
      <c r="P1759" s="242"/>
      <c r="Q1759" s="179"/>
      <c r="R1759" s="179"/>
      <c r="S1759" s="179"/>
      <c r="T1759" s="179"/>
      <c r="U1759" s="179"/>
      <c r="V1759" s="179"/>
      <c r="W1759" s="179"/>
      <c r="X1759" s="179"/>
      <c r="Y1759" s="179"/>
      <c r="Z1759" s="179"/>
      <c r="AA1759" s="222"/>
      <c r="AB1759" s="222"/>
      <c r="AC1759" s="222"/>
      <c r="AD1759" s="179"/>
      <c r="AE1759" s="179"/>
      <c r="AF1759" s="179"/>
      <c r="AG1759" s="179"/>
      <c r="AH1759" s="179"/>
      <c r="AI1759" s="179"/>
      <c r="AJ1759" s="179"/>
    </row>
    <row r="1760" spans="2:36" x14ac:dyDescent="0.3">
      <c r="B1760" s="224">
        <v>183700</v>
      </c>
      <c r="C1760" s="209">
        <v>67181</v>
      </c>
      <c r="D1760" s="206">
        <f t="shared" si="148"/>
        <v>0.36571039738704408</v>
      </c>
      <c r="E1760" s="208">
        <f t="shared" si="149"/>
        <v>0.42</v>
      </c>
      <c r="F1760" s="207">
        <v>3694.95</v>
      </c>
      <c r="G1760" s="207">
        <v>5374.48</v>
      </c>
      <c r="H1760" s="207">
        <v>6046.29</v>
      </c>
      <c r="I1760" s="214">
        <v>57208</v>
      </c>
      <c r="J1760" s="211">
        <f t="shared" si="145"/>
        <v>0.31142079477408818</v>
      </c>
      <c r="K1760" s="212">
        <f t="shared" si="146"/>
        <v>0.42</v>
      </c>
      <c r="L1760" s="214">
        <v>2632.52</v>
      </c>
      <c r="M1760" s="213">
        <v>4576.6400000000003</v>
      </c>
      <c r="N1760" s="213">
        <v>5148.72</v>
      </c>
      <c r="O1760" s="242">
        <f t="shared" si="147"/>
        <v>0.48089999999991051</v>
      </c>
      <c r="P1760" s="242"/>
      <c r="Q1760" s="179"/>
      <c r="R1760" s="179"/>
      <c r="S1760" s="179"/>
      <c r="T1760" s="179"/>
      <c r="U1760" s="179"/>
      <c r="V1760" s="179"/>
      <c r="W1760" s="179"/>
      <c r="X1760" s="179"/>
      <c r="Y1760" s="179"/>
      <c r="Z1760" s="179"/>
      <c r="AA1760" s="222"/>
      <c r="AB1760" s="222"/>
      <c r="AC1760" s="222"/>
      <c r="AD1760" s="179"/>
      <c r="AE1760" s="179"/>
      <c r="AF1760" s="179"/>
      <c r="AG1760" s="179"/>
      <c r="AH1760" s="179"/>
      <c r="AI1760" s="179"/>
      <c r="AJ1760" s="179"/>
    </row>
    <row r="1761" spans="2:36" x14ac:dyDescent="0.3">
      <c r="B1761" s="224">
        <v>183800</v>
      </c>
      <c r="C1761" s="209">
        <v>67223</v>
      </c>
      <c r="D1761" s="206">
        <f t="shared" si="148"/>
        <v>0.36573993471164307</v>
      </c>
      <c r="E1761" s="208">
        <f t="shared" si="149"/>
        <v>0.42</v>
      </c>
      <c r="F1761" s="207">
        <v>3697.26</v>
      </c>
      <c r="G1761" s="207">
        <v>5377.84</v>
      </c>
      <c r="H1761" s="207">
        <v>6050.07</v>
      </c>
      <c r="I1761" s="214">
        <v>57250</v>
      </c>
      <c r="J1761" s="211">
        <f t="shared" si="145"/>
        <v>0.3114798694232862</v>
      </c>
      <c r="K1761" s="212">
        <f t="shared" si="146"/>
        <v>0.42</v>
      </c>
      <c r="L1761" s="214">
        <v>2637.52</v>
      </c>
      <c r="M1761" s="213">
        <v>4580</v>
      </c>
      <c r="N1761" s="213">
        <v>5152.5</v>
      </c>
      <c r="O1761" s="242">
        <f t="shared" si="147"/>
        <v>0.48089999999987415</v>
      </c>
      <c r="P1761" s="242"/>
      <c r="Q1761" s="179"/>
      <c r="R1761" s="179"/>
      <c r="S1761" s="179"/>
      <c r="T1761" s="179"/>
      <c r="U1761" s="179"/>
      <c r="V1761" s="179"/>
      <c r="W1761" s="179"/>
      <c r="X1761" s="179"/>
      <c r="Y1761" s="179"/>
      <c r="Z1761" s="179"/>
      <c r="AA1761" s="222"/>
      <c r="AB1761" s="222"/>
      <c r="AC1761" s="222"/>
      <c r="AD1761" s="179"/>
      <c r="AE1761" s="179"/>
      <c r="AF1761" s="179"/>
      <c r="AG1761" s="179"/>
      <c r="AH1761" s="179"/>
      <c r="AI1761" s="179"/>
      <c r="AJ1761" s="179"/>
    </row>
    <row r="1762" spans="2:36" x14ac:dyDescent="0.3">
      <c r="B1762" s="224">
        <v>183900</v>
      </c>
      <c r="C1762" s="209">
        <v>67265</v>
      </c>
      <c r="D1762" s="206">
        <f t="shared" si="148"/>
        <v>0.36576943991299621</v>
      </c>
      <c r="E1762" s="208">
        <f t="shared" si="149"/>
        <v>0.42</v>
      </c>
      <c r="F1762" s="207">
        <v>3699.57</v>
      </c>
      <c r="G1762" s="207">
        <v>5381.2</v>
      </c>
      <c r="H1762" s="207">
        <v>6053.85</v>
      </c>
      <c r="I1762" s="214">
        <v>57292</v>
      </c>
      <c r="J1762" s="211">
        <f t="shared" si="145"/>
        <v>0.31153887982599238</v>
      </c>
      <c r="K1762" s="212">
        <f t="shared" si="146"/>
        <v>0.42</v>
      </c>
      <c r="L1762" s="214">
        <v>2642.51</v>
      </c>
      <c r="M1762" s="213">
        <v>4583.3599999999997</v>
      </c>
      <c r="N1762" s="213">
        <v>5156.28</v>
      </c>
      <c r="O1762" s="242">
        <f t="shared" si="147"/>
        <v>0.48090000000012878</v>
      </c>
      <c r="P1762" s="242"/>
      <c r="Q1762" s="179"/>
      <c r="R1762" s="179"/>
      <c r="S1762" s="179"/>
      <c r="T1762" s="179"/>
      <c r="U1762" s="179"/>
      <c r="V1762" s="179"/>
      <c r="W1762" s="179"/>
      <c r="X1762" s="179"/>
      <c r="Y1762" s="179"/>
      <c r="Z1762" s="179"/>
      <c r="AA1762" s="222"/>
      <c r="AB1762" s="222"/>
      <c r="AC1762" s="222"/>
      <c r="AD1762" s="179"/>
      <c r="AE1762" s="179"/>
      <c r="AF1762" s="179"/>
      <c r="AG1762" s="179"/>
      <c r="AH1762" s="179"/>
      <c r="AI1762" s="179"/>
      <c r="AJ1762" s="179"/>
    </row>
    <row r="1763" spans="2:36" x14ac:dyDescent="0.3">
      <c r="B1763" s="224">
        <v>184000</v>
      </c>
      <c r="C1763" s="209">
        <v>67307</v>
      </c>
      <c r="D1763" s="206">
        <f t="shared" si="148"/>
        <v>0.36579891304347828</v>
      </c>
      <c r="E1763" s="208">
        <f t="shared" si="149"/>
        <v>0.42</v>
      </c>
      <c r="F1763" s="207">
        <v>3701.88</v>
      </c>
      <c r="G1763" s="207">
        <v>5384.56</v>
      </c>
      <c r="H1763" s="207">
        <v>6057.63</v>
      </c>
      <c r="I1763" s="214">
        <v>57334</v>
      </c>
      <c r="J1763" s="211">
        <f t="shared" si="145"/>
        <v>0.31159782608695652</v>
      </c>
      <c r="K1763" s="212">
        <f t="shared" si="146"/>
        <v>0.42</v>
      </c>
      <c r="L1763" s="214">
        <v>2647.51</v>
      </c>
      <c r="M1763" s="213">
        <v>4586.72</v>
      </c>
      <c r="N1763" s="213">
        <v>5160.0600000000004</v>
      </c>
      <c r="O1763" s="242">
        <f t="shared" si="147"/>
        <v>0.48090000000009242</v>
      </c>
      <c r="P1763" s="242"/>
      <c r="Q1763" s="179"/>
      <c r="R1763" s="179"/>
      <c r="S1763" s="179"/>
      <c r="T1763" s="179"/>
      <c r="U1763" s="179"/>
      <c r="V1763" s="179"/>
      <c r="W1763" s="179"/>
      <c r="X1763" s="179"/>
      <c r="Y1763" s="179"/>
      <c r="Z1763" s="179"/>
      <c r="AA1763" s="222"/>
      <c r="AB1763" s="222"/>
      <c r="AC1763" s="222"/>
      <c r="AD1763" s="179"/>
      <c r="AE1763" s="179"/>
      <c r="AF1763" s="179"/>
      <c r="AG1763" s="179"/>
      <c r="AH1763" s="179"/>
      <c r="AI1763" s="179"/>
      <c r="AJ1763" s="179"/>
    </row>
    <row r="1764" spans="2:36" x14ac:dyDescent="0.3">
      <c r="B1764" s="224">
        <v>184100</v>
      </c>
      <c r="C1764" s="209">
        <v>67349</v>
      </c>
      <c r="D1764" s="206">
        <f t="shared" si="148"/>
        <v>0.36582835415535037</v>
      </c>
      <c r="E1764" s="208">
        <f t="shared" si="149"/>
        <v>0.42</v>
      </c>
      <c r="F1764" s="207">
        <v>3704.19</v>
      </c>
      <c r="G1764" s="207">
        <v>5387.92</v>
      </c>
      <c r="H1764" s="207">
        <v>6061.41</v>
      </c>
      <c r="I1764" s="214">
        <v>57376</v>
      </c>
      <c r="J1764" s="211">
        <f t="shared" si="145"/>
        <v>0.31165670831070069</v>
      </c>
      <c r="K1764" s="212">
        <f t="shared" si="146"/>
        <v>0.42</v>
      </c>
      <c r="L1764" s="214">
        <v>2652.51</v>
      </c>
      <c r="M1764" s="213">
        <v>4590.08</v>
      </c>
      <c r="N1764" s="213">
        <v>5163.84</v>
      </c>
      <c r="O1764" s="242">
        <f t="shared" si="147"/>
        <v>0.480900000000056</v>
      </c>
      <c r="P1764" s="242"/>
      <c r="Q1764" s="179"/>
      <c r="R1764" s="179"/>
      <c r="S1764" s="179"/>
      <c r="T1764" s="179"/>
      <c r="U1764" s="179"/>
      <c r="V1764" s="179"/>
      <c r="W1764" s="179"/>
      <c r="X1764" s="179"/>
      <c r="Y1764" s="179"/>
      <c r="Z1764" s="179"/>
      <c r="AA1764" s="222"/>
      <c r="AB1764" s="222"/>
      <c r="AC1764" s="222"/>
      <c r="AD1764" s="179"/>
      <c r="AE1764" s="179"/>
      <c r="AF1764" s="179"/>
      <c r="AG1764" s="179"/>
      <c r="AH1764" s="179"/>
      <c r="AI1764" s="179"/>
      <c r="AJ1764" s="179"/>
    </row>
    <row r="1765" spans="2:36" x14ac:dyDescent="0.3">
      <c r="B1765" s="224">
        <v>184200</v>
      </c>
      <c r="C1765" s="209">
        <v>67391</v>
      </c>
      <c r="D1765" s="206">
        <f t="shared" si="148"/>
        <v>0.36585776330076003</v>
      </c>
      <c r="E1765" s="208">
        <f t="shared" si="149"/>
        <v>0.42</v>
      </c>
      <c r="F1765" s="207">
        <v>3706.5</v>
      </c>
      <c r="G1765" s="207">
        <v>5391.28</v>
      </c>
      <c r="H1765" s="207">
        <v>6065.19</v>
      </c>
      <c r="I1765" s="214">
        <v>57418</v>
      </c>
      <c r="J1765" s="211">
        <f t="shared" si="145"/>
        <v>0.31171552660152008</v>
      </c>
      <c r="K1765" s="212">
        <f t="shared" si="146"/>
        <v>0.42</v>
      </c>
      <c r="L1765" s="214">
        <v>2657.51</v>
      </c>
      <c r="M1765" s="213">
        <v>4593.4399999999996</v>
      </c>
      <c r="N1765" s="213">
        <v>5167.62</v>
      </c>
      <c r="O1765" s="242">
        <f t="shared" si="147"/>
        <v>0.48090000000001965</v>
      </c>
      <c r="P1765" s="242"/>
      <c r="Q1765" s="179"/>
      <c r="R1765" s="179"/>
      <c r="S1765" s="179"/>
      <c r="T1765" s="179"/>
      <c r="U1765" s="179"/>
      <c r="V1765" s="179"/>
      <c r="W1765" s="179"/>
      <c r="X1765" s="179"/>
      <c r="Y1765" s="179"/>
      <c r="Z1765" s="179"/>
      <c r="AA1765" s="222"/>
      <c r="AB1765" s="222"/>
      <c r="AC1765" s="222"/>
      <c r="AD1765" s="179"/>
      <c r="AE1765" s="179"/>
      <c r="AF1765" s="179"/>
      <c r="AG1765" s="179"/>
      <c r="AH1765" s="179"/>
      <c r="AI1765" s="179"/>
      <c r="AJ1765" s="179"/>
    </row>
    <row r="1766" spans="2:36" x14ac:dyDescent="0.3">
      <c r="B1766" s="224">
        <v>184300</v>
      </c>
      <c r="C1766" s="209">
        <v>67433</v>
      </c>
      <c r="D1766" s="206">
        <f t="shared" si="148"/>
        <v>0.36588714053174171</v>
      </c>
      <c r="E1766" s="208">
        <f t="shared" si="149"/>
        <v>0.42</v>
      </c>
      <c r="F1766" s="207">
        <v>3708.81</v>
      </c>
      <c r="G1766" s="207">
        <v>5394.64</v>
      </c>
      <c r="H1766" s="207">
        <v>6068.97</v>
      </c>
      <c r="I1766" s="214">
        <v>57460</v>
      </c>
      <c r="J1766" s="211">
        <f t="shared" si="145"/>
        <v>0.31177428106348343</v>
      </c>
      <c r="K1766" s="212">
        <f t="shared" si="146"/>
        <v>0.42</v>
      </c>
      <c r="L1766" s="214">
        <v>2662.51</v>
      </c>
      <c r="M1766" s="213">
        <v>4596.8</v>
      </c>
      <c r="N1766" s="213">
        <v>5171.3999999999996</v>
      </c>
      <c r="O1766" s="242">
        <f t="shared" si="147"/>
        <v>0.48089999999999233</v>
      </c>
      <c r="P1766" s="242"/>
      <c r="Q1766" s="179"/>
      <c r="R1766" s="179"/>
      <c r="S1766" s="179"/>
      <c r="T1766" s="179"/>
      <c r="U1766" s="179"/>
      <c r="V1766" s="179"/>
      <c r="W1766" s="179"/>
      <c r="X1766" s="179"/>
      <c r="Y1766" s="179"/>
      <c r="Z1766" s="179"/>
      <c r="AA1766" s="222"/>
      <c r="AB1766" s="222"/>
      <c r="AC1766" s="222"/>
      <c r="AD1766" s="179"/>
      <c r="AE1766" s="179"/>
      <c r="AF1766" s="179"/>
      <c r="AG1766" s="179"/>
      <c r="AH1766" s="179"/>
      <c r="AI1766" s="179"/>
      <c r="AJ1766" s="179"/>
    </row>
    <row r="1767" spans="2:36" x14ac:dyDescent="0.3">
      <c r="B1767" s="224">
        <v>184400</v>
      </c>
      <c r="C1767" s="209">
        <v>67475</v>
      </c>
      <c r="D1767" s="206">
        <f t="shared" si="148"/>
        <v>0.36591648590021691</v>
      </c>
      <c r="E1767" s="208">
        <f t="shared" si="149"/>
        <v>0.42</v>
      </c>
      <c r="F1767" s="207">
        <v>3711.12</v>
      </c>
      <c r="G1767" s="207">
        <v>5398</v>
      </c>
      <c r="H1767" s="207">
        <v>6072.75</v>
      </c>
      <c r="I1767" s="214">
        <v>57502</v>
      </c>
      <c r="J1767" s="211">
        <f t="shared" si="145"/>
        <v>0.31183297180043384</v>
      </c>
      <c r="K1767" s="212">
        <f t="shared" si="146"/>
        <v>0.42</v>
      </c>
      <c r="L1767" s="214">
        <v>2667.5</v>
      </c>
      <c r="M1767" s="213">
        <v>4600.16</v>
      </c>
      <c r="N1767" s="213">
        <v>5175.18</v>
      </c>
      <c r="O1767" s="242">
        <f t="shared" si="147"/>
        <v>0.48089999999995597</v>
      </c>
      <c r="P1767" s="242"/>
      <c r="Q1767" s="179"/>
      <c r="R1767" s="179"/>
      <c r="S1767" s="179"/>
      <c r="T1767" s="179"/>
      <c r="U1767" s="179"/>
      <c r="V1767" s="179"/>
      <c r="W1767" s="179"/>
      <c r="X1767" s="179"/>
      <c r="Y1767" s="179"/>
      <c r="Z1767" s="179"/>
      <c r="AA1767" s="222"/>
      <c r="AB1767" s="222"/>
      <c r="AC1767" s="222"/>
      <c r="AD1767" s="179"/>
      <c r="AE1767" s="179"/>
      <c r="AF1767" s="179"/>
      <c r="AG1767" s="179"/>
      <c r="AH1767" s="179"/>
      <c r="AI1767" s="179"/>
      <c r="AJ1767" s="179"/>
    </row>
    <row r="1768" spans="2:36" x14ac:dyDescent="0.3">
      <c r="B1768" s="224">
        <v>184500</v>
      </c>
      <c r="C1768" s="209">
        <v>67517</v>
      </c>
      <c r="D1768" s="206">
        <f t="shared" si="148"/>
        <v>0.3659457994579946</v>
      </c>
      <c r="E1768" s="208">
        <f t="shared" si="149"/>
        <v>0.42</v>
      </c>
      <c r="F1768" s="207">
        <v>3713.43</v>
      </c>
      <c r="G1768" s="207">
        <v>5401.36</v>
      </c>
      <c r="H1768" s="207">
        <v>6076.53</v>
      </c>
      <c r="I1768" s="214">
        <v>57544</v>
      </c>
      <c r="J1768" s="211">
        <f t="shared" si="145"/>
        <v>0.31189159891598917</v>
      </c>
      <c r="K1768" s="212">
        <f t="shared" si="146"/>
        <v>0.42</v>
      </c>
      <c r="L1768" s="214">
        <v>2672.5</v>
      </c>
      <c r="M1768" s="213">
        <v>4603.5200000000004</v>
      </c>
      <c r="N1768" s="213">
        <v>5178.96</v>
      </c>
      <c r="O1768" s="242">
        <f t="shared" si="147"/>
        <v>0.48089999999991961</v>
      </c>
      <c r="P1768" s="242"/>
      <c r="Q1768" s="179"/>
      <c r="R1768" s="179"/>
      <c r="S1768" s="179"/>
      <c r="T1768" s="179"/>
      <c r="U1768" s="179"/>
      <c r="V1768" s="179"/>
      <c r="W1768" s="179"/>
      <c r="X1768" s="179"/>
      <c r="Y1768" s="179"/>
      <c r="Z1768" s="179"/>
      <c r="AA1768" s="222"/>
      <c r="AB1768" s="222"/>
      <c r="AC1768" s="222"/>
      <c r="AD1768" s="179"/>
      <c r="AE1768" s="179"/>
      <c r="AF1768" s="179"/>
      <c r="AG1768" s="179"/>
      <c r="AH1768" s="179"/>
      <c r="AI1768" s="179"/>
      <c r="AJ1768" s="179"/>
    </row>
    <row r="1769" spans="2:36" x14ac:dyDescent="0.3">
      <c r="B1769" s="224">
        <v>184600</v>
      </c>
      <c r="C1769" s="209">
        <v>67559</v>
      </c>
      <c r="D1769" s="206">
        <f t="shared" si="148"/>
        <v>0.36597508125677142</v>
      </c>
      <c r="E1769" s="208">
        <f t="shared" si="149"/>
        <v>0.42</v>
      </c>
      <c r="F1769" s="207">
        <v>3715.74</v>
      </c>
      <c r="G1769" s="207">
        <v>5404.72</v>
      </c>
      <c r="H1769" s="207">
        <v>6080.31</v>
      </c>
      <c r="I1769" s="214">
        <v>57586</v>
      </c>
      <c r="J1769" s="211">
        <f t="shared" si="145"/>
        <v>0.31195016251354279</v>
      </c>
      <c r="K1769" s="212">
        <f t="shared" si="146"/>
        <v>0.42</v>
      </c>
      <c r="L1769" s="214">
        <v>2677.5</v>
      </c>
      <c r="M1769" s="213">
        <v>4606.88</v>
      </c>
      <c r="N1769" s="213">
        <v>5182.74</v>
      </c>
      <c r="O1769" s="242">
        <f t="shared" si="147"/>
        <v>0.48090000000002875</v>
      </c>
      <c r="P1769" s="242"/>
      <c r="Q1769" s="179"/>
      <c r="R1769" s="179"/>
      <c r="S1769" s="179"/>
      <c r="T1769" s="179"/>
      <c r="U1769" s="179"/>
      <c r="V1769" s="179"/>
      <c r="W1769" s="179"/>
      <c r="X1769" s="179"/>
      <c r="Y1769" s="179"/>
      <c r="Z1769" s="179"/>
      <c r="AA1769" s="222"/>
      <c r="AB1769" s="222"/>
      <c r="AC1769" s="222"/>
      <c r="AD1769" s="179"/>
      <c r="AE1769" s="179"/>
      <c r="AF1769" s="179"/>
      <c r="AG1769" s="179"/>
      <c r="AH1769" s="179"/>
      <c r="AI1769" s="179"/>
      <c r="AJ1769" s="179"/>
    </row>
    <row r="1770" spans="2:36" x14ac:dyDescent="0.3">
      <c r="B1770" s="224">
        <v>184700</v>
      </c>
      <c r="C1770" s="209">
        <v>67601</v>
      </c>
      <c r="D1770" s="206">
        <f t="shared" si="148"/>
        <v>0.36600433134813209</v>
      </c>
      <c r="E1770" s="208">
        <f t="shared" si="149"/>
        <v>0.42</v>
      </c>
      <c r="F1770" s="207">
        <v>3718.05</v>
      </c>
      <c r="G1770" s="207">
        <v>5408.08</v>
      </c>
      <c r="H1770" s="207">
        <v>6084.09</v>
      </c>
      <c r="I1770" s="214">
        <v>57628</v>
      </c>
      <c r="J1770" s="211">
        <f t="shared" si="145"/>
        <v>0.31200866269626421</v>
      </c>
      <c r="K1770" s="212">
        <f t="shared" si="146"/>
        <v>0.42</v>
      </c>
      <c r="L1770" s="214">
        <v>2682.5</v>
      </c>
      <c r="M1770" s="213">
        <v>4610.24</v>
      </c>
      <c r="N1770" s="213">
        <v>5186.5200000000004</v>
      </c>
      <c r="O1770" s="242">
        <f t="shared" si="147"/>
        <v>0.48089999999999233</v>
      </c>
      <c r="P1770" s="242"/>
      <c r="Q1770" s="179"/>
      <c r="R1770" s="179"/>
      <c r="S1770" s="179"/>
      <c r="T1770" s="179"/>
      <c r="U1770" s="179"/>
      <c r="V1770" s="179"/>
      <c r="W1770" s="179"/>
      <c r="X1770" s="179"/>
      <c r="Y1770" s="179"/>
      <c r="Z1770" s="179"/>
      <c r="AA1770" s="222"/>
      <c r="AB1770" s="222"/>
      <c r="AC1770" s="222"/>
      <c r="AD1770" s="179"/>
      <c r="AE1770" s="179"/>
      <c r="AF1770" s="179"/>
      <c r="AG1770" s="179"/>
      <c r="AH1770" s="179"/>
      <c r="AI1770" s="179"/>
      <c r="AJ1770" s="179"/>
    </row>
    <row r="1771" spans="2:36" x14ac:dyDescent="0.3">
      <c r="B1771" s="224">
        <v>184800</v>
      </c>
      <c r="C1771" s="209">
        <v>67643</v>
      </c>
      <c r="D1771" s="206">
        <f t="shared" si="148"/>
        <v>0.36603354978354979</v>
      </c>
      <c r="E1771" s="208">
        <f t="shared" si="149"/>
        <v>0.42</v>
      </c>
      <c r="F1771" s="207">
        <v>3720.36</v>
      </c>
      <c r="G1771" s="207">
        <v>5411.44</v>
      </c>
      <c r="H1771" s="207">
        <v>6087.87</v>
      </c>
      <c r="I1771" s="214">
        <v>57670</v>
      </c>
      <c r="J1771" s="211">
        <f t="shared" si="145"/>
        <v>0.31206709956709955</v>
      </c>
      <c r="K1771" s="212">
        <f t="shared" si="146"/>
        <v>0.42</v>
      </c>
      <c r="L1771" s="214">
        <v>2687.5</v>
      </c>
      <c r="M1771" s="213">
        <v>4613.6000000000004</v>
      </c>
      <c r="N1771" s="213">
        <v>5190.3</v>
      </c>
      <c r="O1771" s="242">
        <f t="shared" si="147"/>
        <v>0.48089999999995597</v>
      </c>
      <c r="P1771" s="242"/>
      <c r="Q1771" s="179"/>
      <c r="R1771" s="179"/>
      <c r="S1771" s="179"/>
      <c r="T1771" s="179"/>
      <c r="U1771" s="179"/>
      <c r="V1771" s="179"/>
      <c r="W1771" s="179"/>
      <c r="X1771" s="179"/>
      <c r="Y1771" s="179"/>
      <c r="Z1771" s="179"/>
      <c r="AA1771" s="222"/>
      <c r="AB1771" s="222"/>
      <c r="AC1771" s="222"/>
      <c r="AD1771" s="179"/>
      <c r="AE1771" s="179"/>
      <c r="AF1771" s="179"/>
      <c r="AG1771" s="179"/>
      <c r="AH1771" s="179"/>
      <c r="AI1771" s="179"/>
      <c r="AJ1771" s="179"/>
    </row>
    <row r="1772" spans="2:36" x14ac:dyDescent="0.3">
      <c r="B1772" s="224">
        <v>184900</v>
      </c>
      <c r="C1772" s="209">
        <v>67685</v>
      </c>
      <c r="D1772" s="206">
        <f t="shared" si="148"/>
        <v>0.36606273661438615</v>
      </c>
      <c r="E1772" s="208">
        <f t="shared" si="149"/>
        <v>0.42</v>
      </c>
      <c r="F1772" s="207">
        <v>3722.67</v>
      </c>
      <c r="G1772" s="207">
        <v>5414.8</v>
      </c>
      <c r="H1772" s="207">
        <v>6091.65</v>
      </c>
      <c r="I1772" s="214">
        <v>57712</v>
      </c>
      <c r="J1772" s="211">
        <f t="shared" si="145"/>
        <v>0.31212547322877232</v>
      </c>
      <c r="K1772" s="212">
        <f t="shared" si="146"/>
        <v>0.42</v>
      </c>
      <c r="L1772" s="214">
        <v>2692.49</v>
      </c>
      <c r="M1772" s="213">
        <v>4616.96</v>
      </c>
      <c r="N1772" s="213">
        <v>5194.08</v>
      </c>
      <c r="O1772" s="242">
        <f t="shared" si="147"/>
        <v>0.48089999999991961</v>
      </c>
      <c r="P1772" s="242"/>
      <c r="Q1772" s="179"/>
      <c r="R1772" s="179"/>
      <c r="S1772" s="179"/>
      <c r="T1772" s="179"/>
      <c r="U1772" s="179"/>
      <c r="V1772" s="179"/>
      <c r="W1772" s="179"/>
      <c r="X1772" s="179"/>
      <c r="Y1772" s="179"/>
      <c r="Z1772" s="179"/>
      <c r="AA1772" s="222"/>
      <c r="AB1772" s="222"/>
      <c r="AC1772" s="222"/>
      <c r="AD1772" s="179"/>
      <c r="AE1772" s="179"/>
      <c r="AF1772" s="179"/>
      <c r="AG1772" s="179"/>
      <c r="AH1772" s="179"/>
      <c r="AI1772" s="179"/>
      <c r="AJ1772" s="179"/>
    </row>
    <row r="1773" spans="2:36" x14ac:dyDescent="0.3">
      <c r="B1773" s="224">
        <v>185000</v>
      </c>
      <c r="C1773" s="209">
        <v>67727</v>
      </c>
      <c r="D1773" s="206">
        <f t="shared" si="148"/>
        <v>0.3660918918918919</v>
      </c>
      <c r="E1773" s="208">
        <f t="shared" si="149"/>
        <v>0.42</v>
      </c>
      <c r="F1773" s="207">
        <v>3724.98</v>
      </c>
      <c r="G1773" s="207">
        <v>5418.16</v>
      </c>
      <c r="H1773" s="207">
        <v>6095.43</v>
      </c>
      <c r="I1773" s="214">
        <v>57754</v>
      </c>
      <c r="J1773" s="211">
        <f t="shared" si="145"/>
        <v>0.31218378378378381</v>
      </c>
      <c r="K1773" s="212">
        <f t="shared" si="146"/>
        <v>0.42</v>
      </c>
      <c r="L1773" s="214">
        <v>2697.49</v>
      </c>
      <c r="M1773" s="213">
        <v>4620.32</v>
      </c>
      <c r="N1773" s="213">
        <v>5197.8599999999997</v>
      </c>
      <c r="O1773" s="242">
        <f t="shared" si="147"/>
        <v>0.48090000000003785</v>
      </c>
      <c r="P1773" s="242"/>
      <c r="Q1773" s="179"/>
      <c r="R1773" s="179"/>
      <c r="S1773" s="179"/>
      <c r="T1773" s="179"/>
      <c r="U1773" s="179"/>
      <c r="V1773" s="179"/>
      <c r="W1773" s="179"/>
      <c r="X1773" s="179"/>
      <c r="Y1773" s="179"/>
      <c r="Z1773" s="179"/>
      <c r="AA1773" s="222"/>
      <c r="AB1773" s="222"/>
      <c r="AC1773" s="222"/>
      <c r="AD1773" s="179"/>
      <c r="AE1773" s="179"/>
      <c r="AF1773" s="179"/>
      <c r="AG1773" s="179"/>
      <c r="AH1773" s="179"/>
      <c r="AI1773" s="179"/>
      <c r="AJ1773" s="179"/>
    </row>
    <row r="1774" spans="2:36" x14ac:dyDescent="0.3">
      <c r="B1774" s="224">
        <v>185100</v>
      </c>
      <c r="C1774" s="209">
        <v>67769</v>
      </c>
      <c r="D1774" s="206">
        <f t="shared" si="148"/>
        <v>0.36612101566720689</v>
      </c>
      <c r="E1774" s="208">
        <f t="shared" si="149"/>
        <v>0.42</v>
      </c>
      <c r="F1774" s="207">
        <v>3727.29</v>
      </c>
      <c r="G1774" s="207">
        <v>5421.52</v>
      </c>
      <c r="H1774" s="207">
        <v>6099.21</v>
      </c>
      <c r="I1774" s="214">
        <v>57796</v>
      </c>
      <c r="J1774" s="211">
        <f t="shared" si="145"/>
        <v>0.31224203133441381</v>
      </c>
      <c r="K1774" s="212">
        <f t="shared" si="146"/>
        <v>0.42</v>
      </c>
      <c r="L1774" s="214">
        <v>2702.49</v>
      </c>
      <c r="M1774" s="213">
        <v>4623.68</v>
      </c>
      <c r="N1774" s="213">
        <v>5201.6400000000003</v>
      </c>
      <c r="O1774" s="242">
        <f t="shared" si="147"/>
        <v>0.48090000000000144</v>
      </c>
      <c r="P1774" s="242"/>
      <c r="Q1774" s="179"/>
      <c r="R1774" s="179"/>
      <c r="S1774" s="179"/>
      <c r="T1774" s="179"/>
      <c r="U1774" s="179"/>
      <c r="V1774" s="179"/>
      <c r="W1774" s="179"/>
      <c r="X1774" s="179"/>
      <c r="Y1774" s="179"/>
      <c r="Z1774" s="179"/>
      <c r="AA1774" s="222"/>
      <c r="AB1774" s="222"/>
      <c r="AC1774" s="222"/>
      <c r="AD1774" s="179"/>
      <c r="AE1774" s="179"/>
      <c r="AF1774" s="179"/>
      <c r="AG1774" s="179"/>
      <c r="AH1774" s="179"/>
      <c r="AI1774" s="179"/>
      <c r="AJ1774" s="179"/>
    </row>
    <row r="1775" spans="2:36" x14ac:dyDescent="0.3">
      <c r="B1775" s="224">
        <v>185200</v>
      </c>
      <c r="C1775" s="209">
        <v>67811</v>
      </c>
      <c r="D1775" s="206">
        <f t="shared" si="148"/>
        <v>0.36615010799136072</v>
      </c>
      <c r="E1775" s="208">
        <f t="shared" si="149"/>
        <v>0.42</v>
      </c>
      <c r="F1775" s="207">
        <v>3729.6</v>
      </c>
      <c r="G1775" s="207">
        <v>5424.88</v>
      </c>
      <c r="H1775" s="207">
        <v>6102.99</v>
      </c>
      <c r="I1775" s="214">
        <v>57838</v>
      </c>
      <c r="J1775" s="211">
        <f t="shared" si="145"/>
        <v>0.3123002159827214</v>
      </c>
      <c r="K1775" s="212">
        <f t="shared" si="146"/>
        <v>0.42</v>
      </c>
      <c r="L1775" s="214">
        <v>2707.49</v>
      </c>
      <c r="M1775" s="213">
        <v>4627.04</v>
      </c>
      <c r="N1775" s="213">
        <v>5205.42</v>
      </c>
      <c r="O1775" s="242">
        <f t="shared" si="147"/>
        <v>0.48090000000011057</v>
      </c>
      <c r="P1775" s="242"/>
      <c r="Q1775" s="179"/>
      <c r="R1775" s="179"/>
      <c r="S1775" s="179"/>
      <c r="T1775" s="179"/>
      <c r="U1775" s="179"/>
      <c r="V1775" s="179"/>
      <c r="W1775" s="179"/>
      <c r="X1775" s="179"/>
      <c r="Y1775" s="179"/>
      <c r="Z1775" s="179"/>
      <c r="AA1775" s="222"/>
      <c r="AB1775" s="222"/>
      <c r="AC1775" s="222"/>
      <c r="AD1775" s="179"/>
      <c r="AE1775" s="179"/>
      <c r="AF1775" s="179"/>
      <c r="AG1775" s="179"/>
      <c r="AH1775" s="179"/>
      <c r="AI1775" s="179"/>
      <c r="AJ1775" s="179"/>
    </row>
    <row r="1776" spans="2:36" x14ac:dyDescent="0.3">
      <c r="B1776" s="224">
        <v>185300</v>
      </c>
      <c r="C1776" s="209">
        <v>67853</v>
      </c>
      <c r="D1776" s="206">
        <f t="shared" si="148"/>
        <v>0.36617916891527252</v>
      </c>
      <c r="E1776" s="208">
        <f t="shared" si="149"/>
        <v>0.42</v>
      </c>
      <c r="F1776" s="207">
        <v>3731.91</v>
      </c>
      <c r="G1776" s="207">
        <v>5428.24</v>
      </c>
      <c r="H1776" s="207">
        <v>6106.77</v>
      </c>
      <c r="I1776" s="214">
        <v>57880</v>
      </c>
      <c r="J1776" s="211">
        <f t="shared" si="145"/>
        <v>0.31235833783054506</v>
      </c>
      <c r="K1776" s="212">
        <f t="shared" si="146"/>
        <v>0.42</v>
      </c>
      <c r="L1776" s="214">
        <v>2712.49</v>
      </c>
      <c r="M1776" s="213">
        <v>4630.3999999999996</v>
      </c>
      <c r="N1776" s="213">
        <v>5209.2</v>
      </c>
      <c r="O1776" s="242">
        <f t="shared" si="147"/>
        <v>0.48090000000007421</v>
      </c>
      <c r="P1776" s="242"/>
      <c r="Q1776" s="179"/>
      <c r="R1776" s="179"/>
      <c r="S1776" s="179"/>
      <c r="T1776" s="179"/>
      <c r="U1776" s="179"/>
      <c r="V1776" s="179"/>
      <c r="W1776" s="179"/>
      <c r="X1776" s="179"/>
      <c r="Y1776" s="179"/>
      <c r="Z1776" s="179"/>
      <c r="AA1776" s="222"/>
      <c r="AB1776" s="222"/>
      <c r="AC1776" s="222"/>
      <c r="AD1776" s="179"/>
      <c r="AE1776" s="179"/>
      <c r="AF1776" s="179"/>
      <c r="AG1776" s="179"/>
      <c r="AH1776" s="179"/>
      <c r="AI1776" s="179"/>
      <c r="AJ1776" s="179"/>
    </row>
    <row r="1777" spans="2:36" x14ac:dyDescent="0.3">
      <c r="B1777" s="224">
        <v>185400</v>
      </c>
      <c r="C1777" s="209">
        <v>67895</v>
      </c>
      <c r="D1777" s="206">
        <f t="shared" si="148"/>
        <v>0.36620819848975189</v>
      </c>
      <c r="E1777" s="208">
        <f t="shared" si="149"/>
        <v>0.42</v>
      </c>
      <c r="F1777" s="207">
        <v>3734.22</v>
      </c>
      <c r="G1777" s="207">
        <v>5431.6</v>
      </c>
      <c r="H1777" s="207">
        <v>6110.55</v>
      </c>
      <c r="I1777" s="214">
        <v>57922</v>
      </c>
      <c r="J1777" s="211">
        <f t="shared" si="145"/>
        <v>0.3124163969795038</v>
      </c>
      <c r="K1777" s="212">
        <f t="shared" si="146"/>
        <v>0.42</v>
      </c>
      <c r="L1777" s="214">
        <v>2717.48</v>
      </c>
      <c r="M1777" s="213">
        <v>4633.76</v>
      </c>
      <c r="N1777" s="213">
        <v>5212.9799999999996</v>
      </c>
      <c r="O1777" s="242">
        <f t="shared" si="147"/>
        <v>0.48090000000003785</v>
      </c>
      <c r="P1777" s="242"/>
      <c r="Q1777" s="179"/>
      <c r="R1777" s="179"/>
      <c r="S1777" s="179"/>
      <c r="T1777" s="179"/>
      <c r="U1777" s="179"/>
      <c r="V1777" s="179"/>
      <c r="W1777" s="179"/>
      <c r="X1777" s="179"/>
      <c r="Y1777" s="179"/>
      <c r="Z1777" s="179"/>
      <c r="AA1777" s="222"/>
      <c r="AB1777" s="222"/>
      <c r="AC1777" s="222"/>
      <c r="AD1777" s="179"/>
      <c r="AE1777" s="179"/>
      <c r="AF1777" s="179"/>
      <c r="AG1777" s="179"/>
      <c r="AH1777" s="179"/>
      <c r="AI1777" s="179"/>
      <c r="AJ1777" s="179"/>
    </row>
    <row r="1778" spans="2:36" x14ac:dyDescent="0.3">
      <c r="B1778" s="224">
        <v>185500</v>
      </c>
      <c r="C1778" s="209">
        <v>67937</v>
      </c>
      <c r="D1778" s="206">
        <f t="shared" si="148"/>
        <v>0.36623719676549865</v>
      </c>
      <c r="E1778" s="208">
        <f t="shared" si="149"/>
        <v>0.42</v>
      </c>
      <c r="F1778" s="207">
        <v>3736.53</v>
      </c>
      <c r="G1778" s="207">
        <v>5434.96</v>
      </c>
      <c r="H1778" s="207">
        <v>6114.33</v>
      </c>
      <c r="I1778" s="214">
        <v>57964</v>
      </c>
      <c r="J1778" s="211">
        <f t="shared" si="145"/>
        <v>0.31247439353099732</v>
      </c>
      <c r="K1778" s="212">
        <f t="shared" si="146"/>
        <v>0.42</v>
      </c>
      <c r="L1778" s="214">
        <v>2722.48</v>
      </c>
      <c r="M1778" s="213">
        <v>4637.12</v>
      </c>
      <c r="N1778" s="213">
        <v>5216.76</v>
      </c>
      <c r="O1778" s="242">
        <f t="shared" si="147"/>
        <v>0.48090000000001054</v>
      </c>
      <c r="P1778" s="242"/>
      <c r="Q1778" s="179"/>
      <c r="R1778" s="179"/>
      <c r="S1778" s="179"/>
      <c r="T1778" s="179"/>
      <c r="U1778" s="179"/>
      <c r="V1778" s="179"/>
      <c r="W1778" s="179"/>
      <c r="X1778" s="179"/>
      <c r="Y1778" s="179"/>
      <c r="Z1778" s="179"/>
      <c r="AA1778" s="222"/>
      <c r="AB1778" s="222"/>
      <c r="AC1778" s="222"/>
      <c r="AD1778" s="179"/>
      <c r="AE1778" s="179"/>
      <c r="AF1778" s="179"/>
      <c r="AG1778" s="179"/>
      <c r="AH1778" s="179"/>
      <c r="AI1778" s="179"/>
      <c r="AJ1778" s="179"/>
    </row>
    <row r="1779" spans="2:36" x14ac:dyDescent="0.3">
      <c r="B1779" s="224">
        <v>185600</v>
      </c>
      <c r="C1779" s="209">
        <v>67979</v>
      </c>
      <c r="D1779" s="206">
        <f t="shared" si="148"/>
        <v>0.36626616379310345</v>
      </c>
      <c r="E1779" s="208">
        <f t="shared" si="149"/>
        <v>0.42</v>
      </c>
      <c r="F1779" s="207">
        <v>3738.84</v>
      </c>
      <c r="G1779" s="207">
        <v>5438.32</v>
      </c>
      <c r="H1779" s="207">
        <v>6118.11</v>
      </c>
      <c r="I1779" s="214">
        <v>58006</v>
      </c>
      <c r="J1779" s="211">
        <f t="shared" si="145"/>
        <v>0.31253232758620692</v>
      </c>
      <c r="K1779" s="212">
        <f t="shared" si="146"/>
        <v>0.42</v>
      </c>
      <c r="L1779" s="214">
        <v>2727.48</v>
      </c>
      <c r="M1779" s="213">
        <v>4640.4799999999996</v>
      </c>
      <c r="N1779" s="213">
        <v>5220.54</v>
      </c>
      <c r="O1779" s="242">
        <f t="shared" si="147"/>
        <v>0.48089999999996508</v>
      </c>
      <c r="P1779" s="242"/>
      <c r="Q1779" s="179"/>
      <c r="R1779" s="179"/>
      <c r="S1779" s="179"/>
      <c r="T1779" s="179"/>
      <c r="U1779" s="179"/>
      <c r="V1779" s="179"/>
      <c r="W1779" s="179"/>
      <c r="X1779" s="179"/>
      <c r="Y1779" s="179"/>
      <c r="Z1779" s="179"/>
      <c r="AA1779" s="222"/>
      <c r="AB1779" s="222"/>
      <c r="AC1779" s="222"/>
      <c r="AD1779" s="179"/>
      <c r="AE1779" s="179"/>
      <c r="AF1779" s="179"/>
      <c r="AG1779" s="179"/>
      <c r="AH1779" s="179"/>
      <c r="AI1779" s="179"/>
      <c r="AJ1779" s="179"/>
    </row>
    <row r="1780" spans="2:36" x14ac:dyDescent="0.3">
      <c r="B1780" s="224">
        <v>185700</v>
      </c>
      <c r="C1780" s="209">
        <v>68021</v>
      </c>
      <c r="D1780" s="206">
        <f t="shared" si="148"/>
        <v>0.3662950996230479</v>
      </c>
      <c r="E1780" s="208">
        <f t="shared" si="149"/>
        <v>0.42</v>
      </c>
      <c r="F1780" s="207">
        <v>3741.15</v>
      </c>
      <c r="G1780" s="207">
        <v>5441.68</v>
      </c>
      <c r="H1780" s="207">
        <v>6121.89</v>
      </c>
      <c r="I1780" s="214">
        <v>58048</v>
      </c>
      <c r="J1780" s="211">
        <f t="shared" si="145"/>
        <v>0.31259019924609588</v>
      </c>
      <c r="K1780" s="212">
        <f t="shared" si="146"/>
        <v>0.42</v>
      </c>
      <c r="L1780" s="214">
        <v>2732.48</v>
      </c>
      <c r="M1780" s="213">
        <v>4643.84</v>
      </c>
      <c r="N1780" s="213">
        <v>5224.32</v>
      </c>
      <c r="O1780" s="242">
        <f t="shared" si="147"/>
        <v>0.48089999999993777</v>
      </c>
      <c r="P1780" s="242"/>
      <c r="Q1780" s="179"/>
      <c r="R1780" s="179"/>
      <c r="S1780" s="179"/>
      <c r="T1780" s="179"/>
      <c r="U1780" s="179"/>
      <c r="V1780" s="179"/>
      <c r="W1780" s="179"/>
      <c r="X1780" s="179"/>
      <c r="Y1780" s="179"/>
      <c r="Z1780" s="179"/>
      <c r="AA1780" s="222"/>
      <c r="AB1780" s="222"/>
      <c r="AC1780" s="222"/>
      <c r="AD1780" s="179"/>
      <c r="AE1780" s="179"/>
      <c r="AF1780" s="179"/>
      <c r="AG1780" s="179"/>
      <c r="AH1780" s="179"/>
      <c r="AI1780" s="179"/>
      <c r="AJ1780" s="179"/>
    </row>
    <row r="1781" spans="2:36" x14ac:dyDescent="0.3">
      <c r="B1781" s="224">
        <v>185800</v>
      </c>
      <c r="C1781" s="209">
        <v>68063</v>
      </c>
      <c r="D1781" s="206">
        <f t="shared" si="148"/>
        <v>0.36632400430570505</v>
      </c>
      <c r="E1781" s="208">
        <f t="shared" si="149"/>
        <v>0.42</v>
      </c>
      <c r="F1781" s="207">
        <v>3743.46</v>
      </c>
      <c r="G1781" s="207">
        <v>5445.04</v>
      </c>
      <c r="H1781" s="207">
        <v>6125.67</v>
      </c>
      <c r="I1781" s="214">
        <v>58090</v>
      </c>
      <c r="J1781" s="211">
        <f t="shared" si="145"/>
        <v>0.31264800861141012</v>
      </c>
      <c r="K1781" s="212">
        <f t="shared" si="146"/>
        <v>0.42</v>
      </c>
      <c r="L1781" s="214">
        <v>2737.48</v>
      </c>
      <c r="M1781" s="213">
        <v>4647.2</v>
      </c>
      <c r="N1781" s="213">
        <v>5228.1000000000004</v>
      </c>
      <c r="O1781" s="242">
        <f t="shared" si="147"/>
        <v>0.48090000000004696</v>
      </c>
      <c r="P1781" s="242"/>
      <c r="Q1781" s="179"/>
      <c r="R1781" s="179"/>
      <c r="S1781" s="179"/>
      <c r="T1781" s="179"/>
      <c r="U1781" s="179"/>
      <c r="V1781" s="179"/>
      <c r="W1781" s="179"/>
      <c r="X1781" s="179"/>
      <c r="Y1781" s="179"/>
      <c r="Z1781" s="179"/>
      <c r="AA1781" s="222"/>
      <c r="AB1781" s="222"/>
      <c r="AC1781" s="222"/>
      <c r="AD1781" s="179"/>
      <c r="AE1781" s="179"/>
      <c r="AF1781" s="179"/>
      <c r="AG1781" s="179"/>
      <c r="AH1781" s="179"/>
      <c r="AI1781" s="179"/>
      <c r="AJ1781" s="179"/>
    </row>
    <row r="1782" spans="2:36" x14ac:dyDescent="0.3">
      <c r="B1782" s="224">
        <v>185900</v>
      </c>
      <c r="C1782" s="209">
        <v>68105</v>
      </c>
      <c r="D1782" s="206">
        <f t="shared" si="148"/>
        <v>0.36635287789133941</v>
      </c>
      <c r="E1782" s="208">
        <f t="shared" si="149"/>
        <v>0.42</v>
      </c>
      <c r="F1782" s="207">
        <v>3745.77</v>
      </c>
      <c r="G1782" s="207">
        <v>5448.4</v>
      </c>
      <c r="H1782" s="207">
        <v>6129.45</v>
      </c>
      <c r="I1782" s="214">
        <v>58132</v>
      </c>
      <c r="J1782" s="211">
        <f t="shared" si="145"/>
        <v>0.31270575578267884</v>
      </c>
      <c r="K1782" s="212">
        <f t="shared" si="146"/>
        <v>0.42</v>
      </c>
      <c r="L1782" s="214">
        <v>2742.47</v>
      </c>
      <c r="M1782" s="213">
        <v>4650.5600000000004</v>
      </c>
      <c r="N1782" s="213">
        <v>5231.88</v>
      </c>
      <c r="O1782" s="242">
        <f t="shared" si="147"/>
        <v>0.48090000000001054</v>
      </c>
      <c r="P1782" s="242"/>
      <c r="Q1782" s="179"/>
      <c r="R1782" s="179"/>
      <c r="S1782" s="179"/>
      <c r="T1782" s="179"/>
      <c r="U1782" s="179"/>
      <c r="V1782" s="179"/>
      <c r="W1782" s="179"/>
      <c r="X1782" s="179"/>
      <c r="Y1782" s="179"/>
      <c r="Z1782" s="179"/>
      <c r="AA1782" s="222"/>
      <c r="AB1782" s="222"/>
      <c r="AC1782" s="222"/>
      <c r="AD1782" s="179"/>
      <c r="AE1782" s="179"/>
      <c r="AF1782" s="179"/>
      <c r="AG1782" s="179"/>
      <c r="AH1782" s="179"/>
      <c r="AI1782" s="179"/>
      <c r="AJ1782" s="179"/>
    </row>
    <row r="1783" spans="2:36" x14ac:dyDescent="0.3">
      <c r="B1783" s="224">
        <v>186000</v>
      </c>
      <c r="C1783" s="209">
        <v>68147</v>
      </c>
      <c r="D1783" s="206">
        <f t="shared" si="148"/>
        <v>0.36638172043010753</v>
      </c>
      <c r="E1783" s="208">
        <f t="shared" si="149"/>
        <v>0.42</v>
      </c>
      <c r="F1783" s="207">
        <v>3748.08</v>
      </c>
      <c r="G1783" s="207">
        <v>5451.76</v>
      </c>
      <c r="H1783" s="207">
        <v>6133.23</v>
      </c>
      <c r="I1783" s="214">
        <v>58174</v>
      </c>
      <c r="J1783" s="211">
        <f t="shared" si="145"/>
        <v>0.31276344086021507</v>
      </c>
      <c r="K1783" s="212">
        <f t="shared" si="146"/>
        <v>0.42</v>
      </c>
      <c r="L1783" s="214">
        <v>2747.47</v>
      </c>
      <c r="M1783" s="213">
        <v>4653.92</v>
      </c>
      <c r="N1783" s="213">
        <v>5235.66</v>
      </c>
      <c r="O1783" s="242">
        <f t="shared" si="147"/>
        <v>0.48089999999997418</v>
      </c>
      <c r="P1783" s="242"/>
      <c r="Q1783" s="179"/>
      <c r="R1783" s="179"/>
      <c r="S1783" s="179"/>
      <c r="T1783" s="179"/>
      <c r="U1783" s="179"/>
      <c r="V1783" s="179"/>
      <c r="W1783" s="179"/>
      <c r="X1783" s="179"/>
      <c r="Y1783" s="179"/>
      <c r="Z1783" s="179"/>
      <c r="AA1783" s="222"/>
      <c r="AB1783" s="222"/>
      <c r="AC1783" s="222"/>
      <c r="AD1783" s="179"/>
      <c r="AE1783" s="179"/>
      <c r="AF1783" s="179"/>
      <c r="AG1783" s="179"/>
      <c r="AH1783" s="179"/>
      <c r="AI1783" s="179"/>
      <c r="AJ1783" s="179"/>
    </row>
    <row r="1784" spans="2:36" x14ac:dyDescent="0.3">
      <c r="B1784" s="224">
        <v>186100</v>
      </c>
      <c r="C1784" s="209">
        <v>68189</v>
      </c>
      <c r="D1784" s="206">
        <f t="shared" si="148"/>
        <v>0.36641053197205803</v>
      </c>
      <c r="E1784" s="208">
        <f t="shared" si="149"/>
        <v>0.42</v>
      </c>
      <c r="F1784" s="207">
        <v>3750.39</v>
      </c>
      <c r="G1784" s="207">
        <v>5455.12</v>
      </c>
      <c r="H1784" s="207">
        <v>6137.01</v>
      </c>
      <c r="I1784" s="214">
        <v>58216</v>
      </c>
      <c r="J1784" s="211">
        <f t="shared" si="145"/>
        <v>0.31282106394411607</v>
      </c>
      <c r="K1784" s="212">
        <f t="shared" si="146"/>
        <v>0.42</v>
      </c>
      <c r="L1784" s="214">
        <v>2752.47</v>
      </c>
      <c r="M1784" s="213">
        <v>4657.28</v>
      </c>
      <c r="N1784" s="213">
        <v>5239.4399999999996</v>
      </c>
      <c r="O1784" s="242">
        <f t="shared" si="147"/>
        <v>0.48089999999994687</v>
      </c>
      <c r="P1784" s="242"/>
      <c r="Q1784" s="179"/>
      <c r="R1784" s="179"/>
      <c r="S1784" s="179"/>
      <c r="T1784" s="179"/>
      <c r="U1784" s="179"/>
      <c r="V1784" s="179"/>
      <c r="W1784" s="179"/>
      <c r="X1784" s="179"/>
      <c r="Y1784" s="179"/>
      <c r="Z1784" s="179"/>
      <c r="AA1784" s="222"/>
      <c r="AB1784" s="222"/>
      <c r="AC1784" s="222"/>
      <c r="AD1784" s="179"/>
      <c r="AE1784" s="179"/>
      <c r="AF1784" s="179"/>
      <c r="AG1784" s="179"/>
      <c r="AH1784" s="179"/>
      <c r="AI1784" s="179"/>
      <c r="AJ1784" s="179"/>
    </row>
    <row r="1785" spans="2:36" x14ac:dyDescent="0.3">
      <c r="B1785" s="224">
        <v>186200</v>
      </c>
      <c r="C1785" s="209">
        <v>68231</v>
      </c>
      <c r="D1785" s="206">
        <f t="shared" si="148"/>
        <v>0.36643931256713214</v>
      </c>
      <c r="E1785" s="208">
        <f t="shared" si="149"/>
        <v>0.42</v>
      </c>
      <c r="F1785" s="207">
        <v>3752.7</v>
      </c>
      <c r="G1785" s="207">
        <v>5458.48</v>
      </c>
      <c r="H1785" s="207">
        <v>6140.79</v>
      </c>
      <c r="I1785" s="214">
        <v>58258</v>
      </c>
      <c r="J1785" s="211">
        <f t="shared" si="145"/>
        <v>0.31287862513426423</v>
      </c>
      <c r="K1785" s="212">
        <f t="shared" si="146"/>
        <v>0.42</v>
      </c>
      <c r="L1785" s="214">
        <v>2757.47</v>
      </c>
      <c r="M1785" s="213">
        <v>4660.6400000000003</v>
      </c>
      <c r="N1785" s="213">
        <v>5243.22</v>
      </c>
      <c r="O1785" s="242">
        <f t="shared" si="147"/>
        <v>0.48089999999991051</v>
      </c>
      <c r="P1785" s="242"/>
      <c r="Q1785" s="179"/>
      <c r="R1785" s="179"/>
      <c r="S1785" s="179"/>
      <c r="T1785" s="179"/>
      <c r="U1785" s="179"/>
      <c r="V1785" s="179"/>
      <c r="W1785" s="179"/>
      <c r="X1785" s="179"/>
      <c r="Y1785" s="179"/>
      <c r="Z1785" s="179"/>
      <c r="AA1785" s="222"/>
      <c r="AB1785" s="222"/>
      <c r="AC1785" s="222"/>
      <c r="AD1785" s="179"/>
      <c r="AE1785" s="179"/>
      <c r="AF1785" s="179"/>
      <c r="AG1785" s="179"/>
      <c r="AH1785" s="179"/>
      <c r="AI1785" s="179"/>
      <c r="AJ1785" s="179"/>
    </row>
    <row r="1786" spans="2:36" x14ac:dyDescent="0.3">
      <c r="B1786" s="224">
        <v>186300</v>
      </c>
      <c r="C1786" s="209">
        <v>68273</v>
      </c>
      <c r="D1786" s="206">
        <f t="shared" si="148"/>
        <v>0.36646806226516371</v>
      </c>
      <c r="E1786" s="208">
        <f t="shared" si="149"/>
        <v>0.42</v>
      </c>
      <c r="F1786" s="207">
        <v>3755.01</v>
      </c>
      <c r="G1786" s="207">
        <v>5461.84</v>
      </c>
      <c r="H1786" s="207">
        <v>6144.57</v>
      </c>
      <c r="I1786" s="214">
        <v>58300</v>
      </c>
      <c r="J1786" s="211">
        <f t="shared" si="145"/>
        <v>0.31293612453032743</v>
      </c>
      <c r="K1786" s="212">
        <f t="shared" si="146"/>
        <v>0.42</v>
      </c>
      <c r="L1786" s="214">
        <v>2762.47</v>
      </c>
      <c r="M1786" s="213">
        <v>4664</v>
      </c>
      <c r="N1786" s="213">
        <v>5247</v>
      </c>
      <c r="O1786" s="242">
        <f t="shared" si="147"/>
        <v>0.48089999999987415</v>
      </c>
      <c r="P1786" s="242"/>
      <c r="Q1786" s="179"/>
      <c r="R1786" s="179"/>
      <c r="S1786" s="179"/>
      <c r="T1786" s="179"/>
      <c r="U1786" s="179"/>
      <c r="V1786" s="179"/>
      <c r="W1786" s="179"/>
      <c r="X1786" s="179"/>
      <c r="Y1786" s="179"/>
      <c r="Z1786" s="179"/>
      <c r="AA1786" s="222"/>
      <c r="AB1786" s="222"/>
      <c r="AC1786" s="222"/>
      <c r="AD1786" s="179"/>
      <c r="AE1786" s="179"/>
      <c r="AF1786" s="179"/>
      <c r="AG1786" s="179"/>
      <c r="AH1786" s="179"/>
      <c r="AI1786" s="179"/>
      <c r="AJ1786" s="179"/>
    </row>
    <row r="1787" spans="2:36" x14ac:dyDescent="0.3">
      <c r="B1787" s="224">
        <v>186400</v>
      </c>
      <c r="C1787" s="209">
        <v>68315</v>
      </c>
      <c r="D1787" s="206">
        <f t="shared" si="148"/>
        <v>0.36649678111587985</v>
      </c>
      <c r="E1787" s="208">
        <f t="shared" si="149"/>
        <v>0.42</v>
      </c>
      <c r="F1787" s="207">
        <v>3757.32</v>
      </c>
      <c r="G1787" s="207">
        <v>5465.2</v>
      </c>
      <c r="H1787" s="207">
        <v>6148.35</v>
      </c>
      <c r="I1787" s="214">
        <v>58342</v>
      </c>
      <c r="J1787" s="211">
        <f t="shared" ref="J1787:J1850" si="150">I1787/$B1787</f>
        <v>0.31299356223175967</v>
      </c>
      <c r="K1787" s="212">
        <f t="shared" ref="K1787:K1850" si="151">(I1787-I1786)/($B1787-$B1786)</f>
        <v>0.42</v>
      </c>
      <c r="L1787" s="214">
        <v>2767.46</v>
      </c>
      <c r="M1787" s="213">
        <v>4667.3599999999997</v>
      </c>
      <c r="N1787" s="213">
        <v>5250.78</v>
      </c>
      <c r="O1787" s="242">
        <f t="shared" si="147"/>
        <v>0.48090000000012878</v>
      </c>
      <c r="P1787" s="242"/>
      <c r="Q1787" s="179"/>
      <c r="R1787" s="179"/>
      <c r="S1787" s="179"/>
      <c r="T1787" s="179"/>
      <c r="U1787" s="179"/>
      <c r="V1787" s="179"/>
      <c r="W1787" s="179"/>
      <c r="X1787" s="179"/>
      <c r="Y1787" s="179"/>
      <c r="Z1787" s="179"/>
      <c r="AA1787" s="222"/>
      <c r="AB1787" s="222"/>
      <c r="AC1787" s="222"/>
      <c r="AD1787" s="179"/>
      <c r="AE1787" s="179"/>
      <c r="AF1787" s="179"/>
      <c r="AG1787" s="179"/>
      <c r="AH1787" s="179"/>
      <c r="AI1787" s="179"/>
      <c r="AJ1787" s="179"/>
    </row>
    <row r="1788" spans="2:36" x14ac:dyDescent="0.3">
      <c r="B1788" s="224">
        <v>186500</v>
      </c>
      <c r="C1788" s="209">
        <v>68357</v>
      </c>
      <c r="D1788" s="206">
        <f t="shared" si="148"/>
        <v>0.36652546916890083</v>
      </c>
      <c r="E1788" s="208">
        <f t="shared" si="149"/>
        <v>0.42</v>
      </c>
      <c r="F1788" s="207">
        <v>3759.63</v>
      </c>
      <c r="G1788" s="207">
        <v>5468.56</v>
      </c>
      <c r="H1788" s="207">
        <v>6152.13</v>
      </c>
      <c r="I1788" s="214">
        <v>58384</v>
      </c>
      <c r="J1788" s="211">
        <f t="shared" si="150"/>
        <v>0.31305093833780162</v>
      </c>
      <c r="K1788" s="212">
        <f t="shared" si="151"/>
        <v>0.42</v>
      </c>
      <c r="L1788" s="214">
        <v>2772.46</v>
      </c>
      <c r="M1788" s="213">
        <v>4670.72</v>
      </c>
      <c r="N1788" s="213">
        <v>5254.56</v>
      </c>
      <c r="O1788" s="242">
        <f t="shared" si="147"/>
        <v>0.48090000000009242</v>
      </c>
      <c r="P1788" s="242"/>
      <c r="Q1788" s="179"/>
      <c r="R1788" s="179"/>
      <c r="S1788" s="179"/>
      <c r="T1788" s="179"/>
      <c r="U1788" s="179"/>
      <c r="V1788" s="179"/>
      <c r="W1788" s="179"/>
      <c r="X1788" s="179"/>
      <c r="Y1788" s="179"/>
      <c r="Z1788" s="179"/>
      <c r="AA1788" s="222"/>
      <c r="AB1788" s="222"/>
      <c r="AC1788" s="222"/>
      <c r="AD1788" s="179"/>
      <c r="AE1788" s="179"/>
      <c r="AF1788" s="179"/>
      <c r="AG1788" s="179"/>
      <c r="AH1788" s="179"/>
      <c r="AI1788" s="179"/>
      <c r="AJ1788" s="179"/>
    </row>
    <row r="1789" spans="2:36" x14ac:dyDescent="0.3">
      <c r="B1789" s="224">
        <v>186600</v>
      </c>
      <c r="C1789" s="209">
        <v>68399</v>
      </c>
      <c r="D1789" s="206">
        <f t="shared" si="148"/>
        <v>0.36655412647374064</v>
      </c>
      <c r="E1789" s="208">
        <f t="shared" si="149"/>
        <v>0.42</v>
      </c>
      <c r="F1789" s="207">
        <v>3761.94</v>
      </c>
      <c r="G1789" s="207">
        <v>5471.92</v>
      </c>
      <c r="H1789" s="207">
        <v>6155.91</v>
      </c>
      <c r="I1789" s="214">
        <v>58426</v>
      </c>
      <c r="J1789" s="211">
        <f t="shared" si="150"/>
        <v>0.31310825294748124</v>
      </c>
      <c r="K1789" s="212">
        <f t="shared" si="151"/>
        <v>0.42</v>
      </c>
      <c r="L1789" s="214">
        <v>2777.46</v>
      </c>
      <c r="M1789" s="213">
        <v>4674.08</v>
      </c>
      <c r="N1789" s="213">
        <v>5258.34</v>
      </c>
      <c r="O1789" s="242">
        <f t="shared" si="147"/>
        <v>0.480900000000056</v>
      </c>
      <c r="P1789" s="242"/>
      <c r="Q1789" s="179"/>
      <c r="R1789" s="179"/>
      <c r="S1789" s="179"/>
      <c r="T1789" s="179"/>
      <c r="U1789" s="179"/>
      <c r="V1789" s="179"/>
      <c r="W1789" s="179"/>
      <c r="X1789" s="179"/>
      <c r="Y1789" s="179"/>
      <c r="Z1789" s="179"/>
      <c r="AA1789" s="222"/>
      <c r="AB1789" s="222"/>
      <c r="AC1789" s="222"/>
      <c r="AD1789" s="179"/>
      <c r="AE1789" s="179"/>
      <c r="AF1789" s="179"/>
      <c r="AG1789" s="179"/>
      <c r="AH1789" s="179"/>
      <c r="AI1789" s="179"/>
      <c r="AJ1789" s="179"/>
    </row>
    <row r="1790" spans="2:36" x14ac:dyDescent="0.3">
      <c r="B1790" s="224">
        <v>186700</v>
      </c>
      <c r="C1790" s="209">
        <v>68441</v>
      </c>
      <c r="D1790" s="206">
        <f t="shared" si="148"/>
        <v>0.3665827530798072</v>
      </c>
      <c r="E1790" s="208">
        <f t="shared" si="149"/>
        <v>0.42</v>
      </c>
      <c r="F1790" s="207">
        <v>3764.25</v>
      </c>
      <c r="G1790" s="207">
        <v>5475.28</v>
      </c>
      <c r="H1790" s="207">
        <v>6159.69</v>
      </c>
      <c r="I1790" s="214">
        <v>58468</v>
      </c>
      <c r="J1790" s="211">
        <f t="shared" si="150"/>
        <v>0.31316550615961436</v>
      </c>
      <c r="K1790" s="212">
        <f t="shared" si="151"/>
        <v>0.42</v>
      </c>
      <c r="L1790" s="214">
        <v>2782.46</v>
      </c>
      <c r="M1790" s="213">
        <v>4677.4399999999996</v>
      </c>
      <c r="N1790" s="213">
        <v>5262.12</v>
      </c>
      <c r="O1790" s="242">
        <f t="shared" si="147"/>
        <v>0.48090000000001965</v>
      </c>
      <c r="P1790" s="242"/>
      <c r="Q1790" s="179"/>
      <c r="R1790" s="179"/>
      <c r="S1790" s="179"/>
      <c r="T1790" s="179"/>
      <c r="U1790" s="179"/>
      <c r="V1790" s="179"/>
      <c r="W1790" s="179"/>
      <c r="X1790" s="179"/>
      <c r="Y1790" s="179"/>
      <c r="Z1790" s="179"/>
      <c r="AA1790" s="222"/>
      <c r="AB1790" s="222"/>
      <c r="AC1790" s="222"/>
      <c r="AD1790" s="179"/>
      <c r="AE1790" s="179"/>
      <c r="AF1790" s="179"/>
      <c r="AG1790" s="179"/>
      <c r="AH1790" s="179"/>
      <c r="AI1790" s="179"/>
      <c r="AJ1790" s="179"/>
    </row>
    <row r="1791" spans="2:36" x14ac:dyDescent="0.3">
      <c r="B1791" s="224">
        <v>186800</v>
      </c>
      <c r="C1791" s="209">
        <v>68483</v>
      </c>
      <c r="D1791" s="206">
        <f t="shared" si="148"/>
        <v>0.36661134903640258</v>
      </c>
      <c r="E1791" s="208">
        <f t="shared" si="149"/>
        <v>0.42</v>
      </c>
      <c r="F1791" s="207">
        <v>3766.56</v>
      </c>
      <c r="G1791" s="207">
        <v>5478.64</v>
      </c>
      <c r="H1791" s="207">
        <v>6163.47</v>
      </c>
      <c r="I1791" s="214">
        <v>58510</v>
      </c>
      <c r="J1791" s="211">
        <f t="shared" si="150"/>
        <v>0.31322269807280512</v>
      </c>
      <c r="K1791" s="212">
        <f t="shared" si="151"/>
        <v>0.42</v>
      </c>
      <c r="L1791" s="214">
        <v>2787.46</v>
      </c>
      <c r="M1791" s="213">
        <v>4680.8</v>
      </c>
      <c r="N1791" s="213">
        <v>5265.9</v>
      </c>
      <c r="O1791" s="242">
        <f t="shared" si="147"/>
        <v>0.48089999999999233</v>
      </c>
      <c r="P1791" s="242"/>
      <c r="Q1791" s="179"/>
      <c r="R1791" s="179"/>
      <c r="S1791" s="179"/>
      <c r="T1791" s="179"/>
      <c r="U1791" s="179"/>
      <c r="V1791" s="179"/>
      <c r="W1791" s="179"/>
      <c r="X1791" s="179"/>
      <c r="Y1791" s="179"/>
      <c r="Z1791" s="179"/>
      <c r="AA1791" s="222"/>
      <c r="AB1791" s="222"/>
      <c r="AC1791" s="222"/>
      <c r="AD1791" s="179"/>
      <c r="AE1791" s="179"/>
      <c r="AF1791" s="179"/>
      <c r="AG1791" s="179"/>
      <c r="AH1791" s="179"/>
      <c r="AI1791" s="179"/>
      <c r="AJ1791" s="179"/>
    </row>
    <row r="1792" spans="2:36" x14ac:dyDescent="0.3">
      <c r="B1792" s="224">
        <v>186900</v>
      </c>
      <c r="C1792" s="209">
        <v>68525</v>
      </c>
      <c r="D1792" s="206">
        <f t="shared" si="148"/>
        <v>0.36663991439272337</v>
      </c>
      <c r="E1792" s="208">
        <f t="shared" si="149"/>
        <v>0.42</v>
      </c>
      <c r="F1792" s="207">
        <v>3768.87</v>
      </c>
      <c r="G1792" s="207">
        <v>5482</v>
      </c>
      <c r="H1792" s="207">
        <v>6167.25</v>
      </c>
      <c r="I1792" s="214">
        <v>58552</v>
      </c>
      <c r="J1792" s="211">
        <f t="shared" si="150"/>
        <v>0.31327982878544675</v>
      </c>
      <c r="K1792" s="212">
        <f t="shared" si="151"/>
        <v>0.42</v>
      </c>
      <c r="L1792" s="214">
        <v>2792.45</v>
      </c>
      <c r="M1792" s="213">
        <v>4684.16</v>
      </c>
      <c r="N1792" s="213">
        <v>5269.68</v>
      </c>
      <c r="O1792" s="242">
        <f t="shared" si="147"/>
        <v>0.48089999999995597</v>
      </c>
      <c r="P1792" s="242"/>
      <c r="Q1792" s="179"/>
      <c r="R1792" s="179"/>
      <c r="S1792" s="179"/>
      <c r="T1792" s="179"/>
      <c r="U1792" s="179"/>
      <c r="V1792" s="179"/>
      <c r="W1792" s="179"/>
      <c r="X1792" s="179"/>
      <c r="Y1792" s="179"/>
      <c r="Z1792" s="179"/>
      <c r="AA1792" s="222"/>
      <c r="AB1792" s="222"/>
      <c r="AC1792" s="222"/>
      <c r="AD1792" s="179"/>
      <c r="AE1792" s="179"/>
      <c r="AF1792" s="179"/>
      <c r="AG1792" s="179"/>
      <c r="AH1792" s="179"/>
      <c r="AI1792" s="179"/>
      <c r="AJ1792" s="179"/>
    </row>
    <row r="1793" spans="2:36" x14ac:dyDescent="0.3">
      <c r="B1793" s="224">
        <v>187000</v>
      </c>
      <c r="C1793" s="209">
        <v>68567</v>
      </c>
      <c r="D1793" s="206">
        <f t="shared" si="148"/>
        <v>0.36666844919786096</v>
      </c>
      <c r="E1793" s="208">
        <f t="shared" si="149"/>
        <v>0.42</v>
      </c>
      <c r="F1793" s="207">
        <v>3771.18</v>
      </c>
      <c r="G1793" s="207">
        <v>5485.36</v>
      </c>
      <c r="H1793" s="207">
        <v>6171.03</v>
      </c>
      <c r="I1793" s="214">
        <v>58594</v>
      </c>
      <c r="J1793" s="211">
        <f t="shared" si="150"/>
        <v>0.31333689839572193</v>
      </c>
      <c r="K1793" s="212">
        <f t="shared" si="151"/>
        <v>0.42</v>
      </c>
      <c r="L1793" s="214">
        <v>2797.45</v>
      </c>
      <c r="M1793" s="213">
        <v>4687.5200000000004</v>
      </c>
      <c r="N1793" s="213">
        <v>5273.46</v>
      </c>
      <c r="O1793" s="242">
        <f t="shared" si="147"/>
        <v>0.48089999999991961</v>
      </c>
      <c r="P1793" s="242"/>
      <c r="Q1793" s="179"/>
      <c r="R1793" s="179"/>
      <c r="S1793" s="179"/>
      <c r="T1793" s="179"/>
      <c r="U1793" s="179"/>
      <c r="V1793" s="179"/>
      <c r="W1793" s="179"/>
      <c r="X1793" s="179"/>
      <c r="Y1793" s="179"/>
      <c r="Z1793" s="179"/>
      <c r="AA1793" s="222"/>
      <c r="AB1793" s="222"/>
      <c r="AC1793" s="222"/>
      <c r="AD1793" s="179"/>
      <c r="AE1793" s="179"/>
      <c r="AF1793" s="179"/>
      <c r="AG1793" s="179"/>
      <c r="AH1793" s="179"/>
      <c r="AI1793" s="179"/>
      <c r="AJ1793" s="179"/>
    </row>
    <row r="1794" spans="2:36" x14ac:dyDescent="0.3">
      <c r="B1794" s="224">
        <v>187100</v>
      </c>
      <c r="C1794" s="209">
        <v>68609</v>
      </c>
      <c r="D1794" s="206">
        <f t="shared" si="148"/>
        <v>0.36669695350080173</v>
      </c>
      <c r="E1794" s="208">
        <f t="shared" si="149"/>
        <v>0.42</v>
      </c>
      <c r="F1794" s="207">
        <v>3773.49</v>
      </c>
      <c r="G1794" s="207">
        <v>5488.72</v>
      </c>
      <c r="H1794" s="207">
        <v>6174.81</v>
      </c>
      <c r="I1794" s="214">
        <v>58636</v>
      </c>
      <c r="J1794" s="211">
        <f t="shared" si="150"/>
        <v>0.31339390700160341</v>
      </c>
      <c r="K1794" s="212">
        <f t="shared" si="151"/>
        <v>0.42</v>
      </c>
      <c r="L1794" s="214">
        <v>2802.45</v>
      </c>
      <c r="M1794" s="213">
        <v>4690.88</v>
      </c>
      <c r="N1794" s="213">
        <v>5277.24</v>
      </c>
      <c r="O1794" s="242">
        <f t="shared" si="147"/>
        <v>0.48090000000002875</v>
      </c>
      <c r="P1794" s="242"/>
      <c r="Q1794" s="179"/>
      <c r="R1794" s="179"/>
      <c r="S1794" s="179"/>
      <c r="T1794" s="179"/>
      <c r="U1794" s="179"/>
      <c r="V1794" s="179"/>
      <c r="W1794" s="179"/>
      <c r="X1794" s="179"/>
      <c r="Y1794" s="179"/>
      <c r="Z1794" s="179"/>
      <c r="AA1794" s="222"/>
      <c r="AB1794" s="222"/>
      <c r="AC1794" s="222"/>
      <c r="AD1794" s="179"/>
      <c r="AE1794" s="179"/>
      <c r="AF1794" s="179"/>
      <c r="AG1794" s="179"/>
      <c r="AH1794" s="179"/>
      <c r="AI1794" s="179"/>
      <c r="AJ1794" s="179"/>
    </row>
    <row r="1795" spans="2:36" x14ac:dyDescent="0.3">
      <c r="B1795" s="224">
        <v>187200</v>
      </c>
      <c r="C1795" s="209">
        <v>68651</v>
      </c>
      <c r="D1795" s="206">
        <f t="shared" si="148"/>
        <v>0.36672542735042735</v>
      </c>
      <c r="E1795" s="208">
        <f t="shared" si="149"/>
        <v>0.42</v>
      </c>
      <c r="F1795" s="207">
        <v>3775.8</v>
      </c>
      <c r="G1795" s="207">
        <v>5492.08</v>
      </c>
      <c r="H1795" s="207">
        <v>6178.59</v>
      </c>
      <c r="I1795" s="214">
        <v>58678</v>
      </c>
      <c r="J1795" s="211">
        <f t="shared" si="150"/>
        <v>0.31345085470085471</v>
      </c>
      <c r="K1795" s="212">
        <f t="shared" si="151"/>
        <v>0.42</v>
      </c>
      <c r="L1795" s="214">
        <v>2807.45</v>
      </c>
      <c r="M1795" s="213">
        <v>4694.24</v>
      </c>
      <c r="N1795" s="213">
        <v>5281.02</v>
      </c>
      <c r="O1795" s="242">
        <f t="shared" si="147"/>
        <v>0.48089999999999233</v>
      </c>
      <c r="P1795" s="242"/>
      <c r="Q1795" s="179"/>
      <c r="R1795" s="179"/>
      <c r="S1795" s="179"/>
      <c r="T1795" s="179"/>
      <c r="U1795" s="179"/>
      <c r="V1795" s="179"/>
      <c r="W1795" s="179"/>
      <c r="X1795" s="179"/>
      <c r="Y1795" s="179"/>
      <c r="Z1795" s="179"/>
      <c r="AA1795" s="222"/>
      <c r="AB1795" s="222"/>
      <c r="AC1795" s="222"/>
      <c r="AD1795" s="179"/>
      <c r="AE1795" s="179"/>
      <c r="AF1795" s="179"/>
      <c r="AG1795" s="179"/>
      <c r="AH1795" s="179"/>
      <c r="AI1795" s="179"/>
      <c r="AJ1795" s="179"/>
    </row>
    <row r="1796" spans="2:36" x14ac:dyDescent="0.3">
      <c r="B1796" s="224">
        <v>187300</v>
      </c>
      <c r="C1796" s="209">
        <v>68693</v>
      </c>
      <c r="D1796" s="206">
        <f t="shared" si="148"/>
        <v>0.36675387079551519</v>
      </c>
      <c r="E1796" s="208">
        <f t="shared" si="149"/>
        <v>0.42</v>
      </c>
      <c r="F1796" s="207">
        <v>3778.11</v>
      </c>
      <c r="G1796" s="207">
        <v>5495.44</v>
      </c>
      <c r="H1796" s="207">
        <v>6182.37</v>
      </c>
      <c r="I1796" s="214">
        <v>58720</v>
      </c>
      <c r="J1796" s="211">
        <f t="shared" si="150"/>
        <v>0.31350774159103045</v>
      </c>
      <c r="K1796" s="212">
        <f t="shared" si="151"/>
        <v>0.42</v>
      </c>
      <c r="L1796" s="214">
        <v>2812.45</v>
      </c>
      <c r="M1796" s="213">
        <v>4697.6000000000004</v>
      </c>
      <c r="N1796" s="213">
        <v>5284.8</v>
      </c>
      <c r="O1796" s="242">
        <f t="shared" si="147"/>
        <v>0.48089999999995597</v>
      </c>
      <c r="P1796" s="242"/>
      <c r="Q1796" s="179"/>
      <c r="R1796" s="179"/>
      <c r="S1796" s="179"/>
      <c r="T1796" s="179"/>
      <c r="U1796" s="179"/>
      <c r="V1796" s="179"/>
      <c r="W1796" s="179"/>
      <c r="X1796" s="179"/>
      <c r="Y1796" s="179"/>
      <c r="Z1796" s="179"/>
      <c r="AA1796" s="222"/>
      <c r="AB1796" s="222"/>
      <c r="AC1796" s="222"/>
      <c r="AD1796" s="179"/>
      <c r="AE1796" s="179"/>
      <c r="AF1796" s="179"/>
      <c r="AG1796" s="179"/>
      <c r="AH1796" s="179"/>
      <c r="AI1796" s="179"/>
      <c r="AJ1796" s="179"/>
    </row>
    <row r="1797" spans="2:36" x14ac:dyDescent="0.3">
      <c r="B1797" s="224">
        <v>187400</v>
      </c>
      <c r="C1797" s="209">
        <v>68735</v>
      </c>
      <c r="D1797" s="206">
        <f t="shared" si="148"/>
        <v>0.36678228388473855</v>
      </c>
      <c r="E1797" s="208">
        <f t="shared" si="149"/>
        <v>0.42</v>
      </c>
      <c r="F1797" s="207">
        <v>3780.42</v>
      </c>
      <c r="G1797" s="207">
        <v>5498.8</v>
      </c>
      <c r="H1797" s="207">
        <v>6186.15</v>
      </c>
      <c r="I1797" s="214">
        <v>58762</v>
      </c>
      <c r="J1797" s="211">
        <f t="shared" si="150"/>
        <v>0.31356456776947705</v>
      </c>
      <c r="K1797" s="212">
        <f t="shared" si="151"/>
        <v>0.42</v>
      </c>
      <c r="L1797" s="214">
        <v>2817.44</v>
      </c>
      <c r="M1797" s="213">
        <v>4700.96</v>
      </c>
      <c r="N1797" s="213">
        <v>5288.58</v>
      </c>
      <c r="O1797" s="242">
        <f t="shared" ref="O1797:O1860" si="152">(C1797+F1797+H1797-C1796-F1796-H1796)/100</f>
        <v>0.48089999999991961</v>
      </c>
      <c r="P1797" s="242"/>
      <c r="Q1797" s="179"/>
      <c r="R1797" s="179"/>
      <c r="S1797" s="179"/>
      <c r="T1797" s="179"/>
      <c r="U1797" s="179"/>
      <c r="V1797" s="179"/>
      <c r="W1797" s="179"/>
      <c r="X1797" s="179"/>
      <c r="Y1797" s="179"/>
      <c r="Z1797" s="179"/>
      <c r="AA1797" s="222"/>
      <c r="AB1797" s="222"/>
      <c r="AC1797" s="222"/>
      <c r="AD1797" s="179"/>
      <c r="AE1797" s="179"/>
      <c r="AF1797" s="179"/>
      <c r="AG1797" s="179"/>
      <c r="AH1797" s="179"/>
      <c r="AI1797" s="179"/>
      <c r="AJ1797" s="179"/>
    </row>
    <row r="1798" spans="2:36" x14ac:dyDescent="0.3">
      <c r="B1798" s="224">
        <v>187500</v>
      </c>
      <c r="C1798" s="209">
        <v>68777</v>
      </c>
      <c r="D1798" s="206">
        <f t="shared" si="148"/>
        <v>0.36681066666666667</v>
      </c>
      <c r="E1798" s="208">
        <f t="shared" si="149"/>
        <v>0.42</v>
      </c>
      <c r="F1798" s="207">
        <v>3782.73</v>
      </c>
      <c r="G1798" s="207">
        <v>5502.16</v>
      </c>
      <c r="H1798" s="207">
        <v>6189.93</v>
      </c>
      <c r="I1798" s="214">
        <v>58804</v>
      </c>
      <c r="J1798" s="211">
        <f t="shared" si="150"/>
        <v>0.31362133333333331</v>
      </c>
      <c r="K1798" s="212">
        <f t="shared" si="151"/>
        <v>0.42</v>
      </c>
      <c r="L1798" s="214">
        <v>2822.44</v>
      </c>
      <c r="M1798" s="213">
        <v>4704.32</v>
      </c>
      <c r="N1798" s="213">
        <v>5292.36</v>
      </c>
      <c r="O1798" s="242">
        <f t="shared" si="152"/>
        <v>0.48090000000003785</v>
      </c>
      <c r="P1798" s="242"/>
      <c r="Q1798" s="179"/>
      <c r="R1798" s="179"/>
      <c r="S1798" s="179"/>
      <c r="T1798" s="179"/>
      <c r="U1798" s="179"/>
      <c r="V1798" s="179"/>
      <c r="W1798" s="179"/>
      <c r="X1798" s="179"/>
      <c r="Y1798" s="179"/>
      <c r="Z1798" s="179"/>
      <c r="AA1798" s="222"/>
      <c r="AB1798" s="222"/>
      <c r="AC1798" s="222"/>
      <c r="AD1798" s="179"/>
      <c r="AE1798" s="179"/>
      <c r="AF1798" s="179"/>
      <c r="AG1798" s="179"/>
      <c r="AH1798" s="179"/>
      <c r="AI1798" s="179"/>
      <c r="AJ1798" s="179"/>
    </row>
    <row r="1799" spans="2:36" x14ac:dyDescent="0.3">
      <c r="B1799" s="224">
        <v>187600</v>
      </c>
      <c r="C1799" s="209">
        <v>68819</v>
      </c>
      <c r="D1799" s="206">
        <f t="shared" si="148"/>
        <v>0.36683901918976547</v>
      </c>
      <c r="E1799" s="208">
        <f t="shared" si="149"/>
        <v>0.42</v>
      </c>
      <c r="F1799" s="207">
        <v>3785.04</v>
      </c>
      <c r="G1799" s="207">
        <v>5505.52</v>
      </c>
      <c r="H1799" s="207">
        <v>6193.71</v>
      </c>
      <c r="I1799" s="214">
        <v>58846</v>
      </c>
      <c r="J1799" s="211">
        <f t="shared" si="150"/>
        <v>0.3136780383795309</v>
      </c>
      <c r="K1799" s="212">
        <f t="shared" si="151"/>
        <v>0.42</v>
      </c>
      <c r="L1799" s="214">
        <v>2827.44</v>
      </c>
      <c r="M1799" s="213">
        <v>4707.68</v>
      </c>
      <c r="N1799" s="213">
        <v>5296.14</v>
      </c>
      <c r="O1799" s="242">
        <f t="shared" si="152"/>
        <v>0.48090000000000144</v>
      </c>
      <c r="P1799" s="242"/>
      <c r="Q1799" s="179"/>
      <c r="R1799" s="179"/>
      <c r="S1799" s="179"/>
      <c r="T1799" s="179"/>
      <c r="U1799" s="179"/>
      <c r="V1799" s="179"/>
      <c r="W1799" s="179"/>
      <c r="X1799" s="179"/>
      <c r="Y1799" s="179"/>
      <c r="Z1799" s="179"/>
      <c r="AA1799" s="222"/>
      <c r="AB1799" s="222"/>
      <c r="AC1799" s="222"/>
      <c r="AD1799" s="179"/>
      <c r="AE1799" s="179"/>
      <c r="AF1799" s="179"/>
      <c r="AG1799" s="179"/>
      <c r="AH1799" s="179"/>
      <c r="AI1799" s="179"/>
      <c r="AJ1799" s="179"/>
    </row>
    <row r="1800" spans="2:36" x14ac:dyDescent="0.3">
      <c r="B1800" s="224">
        <v>187700</v>
      </c>
      <c r="C1800" s="209">
        <v>68861</v>
      </c>
      <c r="D1800" s="206">
        <f t="shared" si="148"/>
        <v>0.36686734150239747</v>
      </c>
      <c r="E1800" s="208">
        <f t="shared" si="149"/>
        <v>0.42</v>
      </c>
      <c r="F1800" s="207">
        <v>3787.35</v>
      </c>
      <c r="G1800" s="207">
        <v>5508.88</v>
      </c>
      <c r="H1800" s="207">
        <v>6197.49</v>
      </c>
      <c r="I1800" s="214">
        <v>58888</v>
      </c>
      <c r="J1800" s="211">
        <f t="shared" si="150"/>
        <v>0.3137346830047949</v>
      </c>
      <c r="K1800" s="212">
        <f t="shared" si="151"/>
        <v>0.42</v>
      </c>
      <c r="L1800" s="214">
        <v>2832.44</v>
      </c>
      <c r="M1800" s="213">
        <v>4711.04</v>
      </c>
      <c r="N1800" s="213">
        <v>5299.92</v>
      </c>
      <c r="O1800" s="242">
        <f t="shared" si="152"/>
        <v>0.48090000000011057</v>
      </c>
      <c r="P1800" s="242"/>
      <c r="Q1800" s="179"/>
      <c r="R1800" s="179"/>
      <c r="S1800" s="179"/>
      <c r="T1800" s="179"/>
      <c r="U1800" s="179"/>
      <c r="V1800" s="179"/>
      <c r="W1800" s="179"/>
      <c r="X1800" s="179"/>
      <c r="Y1800" s="179"/>
      <c r="Z1800" s="179"/>
      <c r="AA1800" s="222"/>
      <c r="AB1800" s="222"/>
      <c r="AC1800" s="222"/>
      <c r="AD1800" s="179"/>
      <c r="AE1800" s="179"/>
      <c r="AF1800" s="179"/>
      <c r="AG1800" s="179"/>
      <c r="AH1800" s="179"/>
      <c r="AI1800" s="179"/>
      <c r="AJ1800" s="179"/>
    </row>
    <row r="1801" spans="2:36" x14ac:dyDescent="0.3">
      <c r="B1801" s="224">
        <v>187800</v>
      </c>
      <c r="C1801" s="209">
        <v>68903</v>
      </c>
      <c r="D1801" s="206">
        <f t="shared" si="148"/>
        <v>0.36689563365282213</v>
      </c>
      <c r="E1801" s="208">
        <f t="shared" si="149"/>
        <v>0.42</v>
      </c>
      <c r="F1801" s="207">
        <v>3789.66</v>
      </c>
      <c r="G1801" s="207">
        <v>5512.24</v>
      </c>
      <c r="H1801" s="207">
        <v>6201.27</v>
      </c>
      <c r="I1801" s="214">
        <v>58930</v>
      </c>
      <c r="J1801" s="211">
        <f t="shared" si="150"/>
        <v>0.31379126730564433</v>
      </c>
      <c r="K1801" s="212">
        <f t="shared" si="151"/>
        <v>0.42</v>
      </c>
      <c r="L1801" s="214">
        <v>2837.44</v>
      </c>
      <c r="M1801" s="213">
        <v>4714.3999999999996</v>
      </c>
      <c r="N1801" s="213">
        <v>5303.7</v>
      </c>
      <c r="O1801" s="242">
        <f t="shared" si="152"/>
        <v>0.48090000000007421</v>
      </c>
      <c r="P1801" s="242"/>
      <c r="Q1801" s="179"/>
      <c r="R1801" s="179"/>
      <c r="S1801" s="179"/>
      <c r="T1801" s="179"/>
      <c r="U1801" s="179"/>
      <c r="V1801" s="179"/>
      <c r="W1801" s="179"/>
      <c r="X1801" s="179"/>
      <c r="Y1801" s="179"/>
      <c r="Z1801" s="179"/>
      <c r="AA1801" s="222"/>
      <c r="AB1801" s="222"/>
      <c r="AC1801" s="222"/>
      <c r="AD1801" s="179"/>
      <c r="AE1801" s="179"/>
      <c r="AF1801" s="179"/>
      <c r="AG1801" s="179"/>
      <c r="AH1801" s="179"/>
      <c r="AI1801" s="179"/>
      <c r="AJ1801" s="179"/>
    </row>
    <row r="1802" spans="2:36" x14ac:dyDescent="0.3">
      <c r="B1802" s="224">
        <v>187900</v>
      </c>
      <c r="C1802" s="209">
        <v>68945</v>
      </c>
      <c r="D1802" s="206">
        <f t="shared" si="148"/>
        <v>0.36692389568919637</v>
      </c>
      <c r="E1802" s="208">
        <f t="shared" si="149"/>
        <v>0.42</v>
      </c>
      <c r="F1802" s="207">
        <v>3791.97</v>
      </c>
      <c r="G1802" s="207">
        <v>5515.6</v>
      </c>
      <c r="H1802" s="207">
        <v>6205.05</v>
      </c>
      <c r="I1802" s="214">
        <v>58972</v>
      </c>
      <c r="J1802" s="211">
        <f t="shared" si="150"/>
        <v>0.31384779137839275</v>
      </c>
      <c r="K1802" s="212">
        <f t="shared" si="151"/>
        <v>0.42</v>
      </c>
      <c r="L1802" s="214">
        <v>2842.43</v>
      </c>
      <c r="M1802" s="213">
        <v>4717.76</v>
      </c>
      <c r="N1802" s="213">
        <v>5307.48</v>
      </c>
      <c r="O1802" s="242">
        <f t="shared" si="152"/>
        <v>0.48090000000003785</v>
      </c>
      <c r="P1802" s="242"/>
      <c r="Q1802" s="179"/>
      <c r="R1802" s="179"/>
      <c r="S1802" s="179"/>
      <c r="T1802" s="179"/>
      <c r="U1802" s="179"/>
      <c r="V1802" s="179"/>
      <c r="W1802" s="179"/>
      <c r="X1802" s="179"/>
      <c r="Y1802" s="179"/>
      <c r="Z1802" s="179"/>
      <c r="AA1802" s="222"/>
      <c r="AB1802" s="222"/>
      <c r="AC1802" s="222"/>
      <c r="AD1802" s="179"/>
      <c r="AE1802" s="179"/>
      <c r="AF1802" s="179"/>
      <c r="AG1802" s="179"/>
      <c r="AH1802" s="179"/>
      <c r="AI1802" s="179"/>
      <c r="AJ1802" s="179"/>
    </row>
    <row r="1803" spans="2:36" x14ac:dyDescent="0.3">
      <c r="B1803" s="224">
        <v>188000</v>
      </c>
      <c r="C1803" s="209">
        <v>68987</v>
      </c>
      <c r="D1803" s="206">
        <f t="shared" si="148"/>
        <v>0.36695212765957447</v>
      </c>
      <c r="E1803" s="208">
        <f t="shared" si="149"/>
        <v>0.42</v>
      </c>
      <c r="F1803" s="207">
        <v>3794.28</v>
      </c>
      <c r="G1803" s="207">
        <v>5518.96</v>
      </c>
      <c r="H1803" s="207">
        <v>6208.83</v>
      </c>
      <c r="I1803" s="214">
        <v>59014</v>
      </c>
      <c r="J1803" s="211">
        <f t="shared" si="150"/>
        <v>0.31390425531914895</v>
      </c>
      <c r="K1803" s="212">
        <f t="shared" si="151"/>
        <v>0.42</v>
      </c>
      <c r="L1803" s="214">
        <v>2847.43</v>
      </c>
      <c r="M1803" s="213">
        <v>4721.12</v>
      </c>
      <c r="N1803" s="213">
        <v>5311.26</v>
      </c>
      <c r="O1803" s="242">
        <f t="shared" si="152"/>
        <v>0.48090000000001054</v>
      </c>
      <c r="P1803" s="242"/>
      <c r="Q1803" s="179"/>
      <c r="R1803" s="179"/>
      <c r="S1803" s="179"/>
      <c r="T1803" s="179"/>
      <c r="U1803" s="179"/>
      <c r="V1803" s="179"/>
      <c r="W1803" s="179"/>
      <c r="X1803" s="179"/>
      <c r="Y1803" s="179"/>
      <c r="Z1803" s="179"/>
      <c r="AA1803" s="222"/>
      <c r="AB1803" s="222"/>
      <c r="AC1803" s="222"/>
      <c r="AD1803" s="179"/>
      <c r="AE1803" s="179"/>
      <c r="AF1803" s="179"/>
      <c r="AG1803" s="179"/>
      <c r="AH1803" s="179"/>
      <c r="AI1803" s="179"/>
      <c r="AJ1803" s="179"/>
    </row>
    <row r="1804" spans="2:36" x14ac:dyDescent="0.3">
      <c r="B1804" s="224">
        <v>188100</v>
      </c>
      <c r="C1804" s="209">
        <v>69029</v>
      </c>
      <c r="D1804" s="206">
        <f t="shared" si="148"/>
        <v>0.36698032961190857</v>
      </c>
      <c r="E1804" s="208">
        <f t="shared" si="149"/>
        <v>0.42</v>
      </c>
      <c r="F1804" s="207">
        <v>3796.59</v>
      </c>
      <c r="G1804" s="207">
        <v>5522.32</v>
      </c>
      <c r="H1804" s="207">
        <v>6212.61</v>
      </c>
      <c r="I1804" s="214">
        <v>59056</v>
      </c>
      <c r="J1804" s="211">
        <f t="shared" si="150"/>
        <v>0.31396065922381711</v>
      </c>
      <c r="K1804" s="212">
        <f t="shared" si="151"/>
        <v>0.42</v>
      </c>
      <c r="L1804" s="214">
        <v>2852.43</v>
      </c>
      <c r="M1804" s="213">
        <v>4724.4799999999996</v>
      </c>
      <c r="N1804" s="213">
        <v>5315.04</v>
      </c>
      <c r="O1804" s="242">
        <f t="shared" si="152"/>
        <v>0.48089999999996508</v>
      </c>
      <c r="P1804" s="242"/>
      <c r="Q1804" s="179"/>
      <c r="R1804" s="179"/>
      <c r="S1804" s="179"/>
      <c r="T1804" s="179"/>
      <c r="U1804" s="179"/>
      <c r="V1804" s="179"/>
      <c r="W1804" s="179"/>
      <c r="X1804" s="179"/>
      <c r="Y1804" s="179"/>
      <c r="Z1804" s="179"/>
      <c r="AA1804" s="222"/>
      <c r="AB1804" s="222"/>
      <c r="AC1804" s="222"/>
      <c r="AD1804" s="179"/>
      <c r="AE1804" s="179"/>
      <c r="AF1804" s="179"/>
      <c r="AG1804" s="179"/>
      <c r="AH1804" s="179"/>
      <c r="AI1804" s="179"/>
      <c r="AJ1804" s="179"/>
    </row>
    <row r="1805" spans="2:36" x14ac:dyDescent="0.3">
      <c r="B1805" s="224">
        <v>188200</v>
      </c>
      <c r="C1805" s="209">
        <v>69071</v>
      </c>
      <c r="D1805" s="206">
        <f t="shared" si="148"/>
        <v>0.36700850159404891</v>
      </c>
      <c r="E1805" s="208">
        <f t="shared" si="149"/>
        <v>0.42</v>
      </c>
      <c r="F1805" s="207">
        <v>3798.9</v>
      </c>
      <c r="G1805" s="207">
        <v>5525.68</v>
      </c>
      <c r="H1805" s="207">
        <v>6216.39</v>
      </c>
      <c r="I1805" s="214">
        <v>59098</v>
      </c>
      <c r="J1805" s="211">
        <f t="shared" si="150"/>
        <v>0.31401700318809778</v>
      </c>
      <c r="K1805" s="212">
        <f t="shared" si="151"/>
        <v>0.42</v>
      </c>
      <c r="L1805" s="214">
        <v>2857.43</v>
      </c>
      <c r="M1805" s="213">
        <v>4727.84</v>
      </c>
      <c r="N1805" s="213">
        <v>5318.82</v>
      </c>
      <c r="O1805" s="242">
        <f t="shared" si="152"/>
        <v>0.48089999999993777</v>
      </c>
      <c r="P1805" s="242"/>
      <c r="Q1805" s="179"/>
      <c r="R1805" s="179"/>
      <c r="S1805" s="179"/>
      <c r="T1805" s="179"/>
      <c r="U1805" s="179"/>
      <c r="V1805" s="179"/>
      <c r="W1805" s="179"/>
      <c r="X1805" s="179"/>
      <c r="Y1805" s="179"/>
      <c r="Z1805" s="179"/>
      <c r="AA1805" s="222"/>
      <c r="AB1805" s="222"/>
      <c r="AC1805" s="222"/>
      <c r="AD1805" s="179"/>
      <c r="AE1805" s="179"/>
      <c r="AF1805" s="179"/>
      <c r="AG1805" s="179"/>
      <c r="AH1805" s="179"/>
      <c r="AI1805" s="179"/>
      <c r="AJ1805" s="179"/>
    </row>
    <row r="1806" spans="2:36" x14ac:dyDescent="0.3">
      <c r="B1806" s="224">
        <v>188300</v>
      </c>
      <c r="C1806" s="209">
        <v>69113</v>
      </c>
      <c r="D1806" s="206">
        <f t="shared" si="148"/>
        <v>0.367036643653744</v>
      </c>
      <c r="E1806" s="208">
        <f t="shared" si="149"/>
        <v>0.42</v>
      </c>
      <c r="F1806" s="207">
        <v>3801.21</v>
      </c>
      <c r="G1806" s="207">
        <v>5529.04</v>
      </c>
      <c r="H1806" s="207">
        <v>6220.17</v>
      </c>
      <c r="I1806" s="214">
        <v>59140</v>
      </c>
      <c r="J1806" s="211">
        <f t="shared" si="150"/>
        <v>0.31407328730748807</v>
      </c>
      <c r="K1806" s="212">
        <f t="shared" si="151"/>
        <v>0.42</v>
      </c>
      <c r="L1806" s="214">
        <v>2862.43</v>
      </c>
      <c r="M1806" s="213">
        <v>4731.2</v>
      </c>
      <c r="N1806" s="213">
        <v>5322.6</v>
      </c>
      <c r="O1806" s="242">
        <f t="shared" si="152"/>
        <v>0.48090000000004696</v>
      </c>
      <c r="P1806" s="242"/>
      <c r="Q1806" s="179"/>
      <c r="R1806" s="179"/>
      <c r="S1806" s="179"/>
      <c r="T1806" s="179"/>
      <c r="U1806" s="179"/>
      <c r="V1806" s="179"/>
      <c r="W1806" s="179"/>
      <c r="X1806" s="179"/>
      <c r="Y1806" s="179"/>
      <c r="Z1806" s="179"/>
      <c r="AA1806" s="222"/>
      <c r="AB1806" s="222"/>
      <c r="AC1806" s="222"/>
      <c r="AD1806" s="179"/>
      <c r="AE1806" s="179"/>
      <c r="AF1806" s="179"/>
      <c r="AG1806" s="179"/>
      <c r="AH1806" s="179"/>
      <c r="AI1806" s="179"/>
      <c r="AJ1806" s="179"/>
    </row>
    <row r="1807" spans="2:36" x14ac:dyDescent="0.3">
      <c r="B1807" s="224">
        <v>188400</v>
      </c>
      <c r="C1807" s="209">
        <v>69155</v>
      </c>
      <c r="D1807" s="206">
        <f t="shared" si="148"/>
        <v>0.36706475583864118</v>
      </c>
      <c r="E1807" s="208">
        <f t="shared" si="149"/>
        <v>0.42</v>
      </c>
      <c r="F1807" s="207">
        <v>3803.52</v>
      </c>
      <c r="G1807" s="207">
        <v>5532.4</v>
      </c>
      <c r="H1807" s="207">
        <v>6223.95</v>
      </c>
      <c r="I1807" s="214">
        <v>59182</v>
      </c>
      <c r="J1807" s="211">
        <f t="shared" si="150"/>
        <v>0.31412951167728237</v>
      </c>
      <c r="K1807" s="212">
        <f t="shared" si="151"/>
        <v>0.42</v>
      </c>
      <c r="L1807" s="214">
        <v>2867.42</v>
      </c>
      <c r="M1807" s="213">
        <v>4734.5600000000004</v>
      </c>
      <c r="N1807" s="213">
        <v>5326.38</v>
      </c>
      <c r="O1807" s="242">
        <f t="shared" si="152"/>
        <v>0.48090000000001054</v>
      </c>
      <c r="P1807" s="242"/>
      <c r="Q1807" s="179"/>
      <c r="R1807" s="179"/>
      <c r="S1807" s="179"/>
      <c r="T1807" s="179"/>
      <c r="U1807" s="179"/>
      <c r="V1807" s="179"/>
      <c r="W1807" s="179"/>
      <c r="X1807" s="179"/>
      <c r="Y1807" s="179"/>
      <c r="Z1807" s="179"/>
      <c r="AA1807" s="222"/>
      <c r="AB1807" s="222"/>
      <c r="AC1807" s="222"/>
      <c r="AD1807" s="179"/>
      <c r="AE1807" s="179"/>
      <c r="AF1807" s="179"/>
      <c r="AG1807" s="179"/>
      <c r="AH1807" s="179"/>
      <c r="AI1807" s="179"/>
      <c r="AJ1807" s="179"/>
    </row>
    <row r="1808" spans="2:36" x14ac:dyDescent="0.3">
      <c r="B1808" s="224">
        <v>188500</v>
      </c>
      <c r="C1808" s="209">
        <v>69197</v>
      </c>
      <c r="D1808" s="206">
        <f t="shared" si="148"/>
        <v>0.36709283819628646</v>
      </c>
      <c r="E1808" s="208">
        <f t="shared" si="149"/>
        <v>0.42</v>
      </c>
      <c r="F1808" s="207">
        <v>3805.83</v>
      </c>
      <c r="G1808" s="207">
        <v>5535.76</v>
      </c>
      <c r="H1808" s="207">
        <v>6227.73</v>
      </c>
      <c r="I1808" s="214">
        <v>59224</v>
      </c>
      <c r="J1808" s="211">
        <f t="shared" si="150"/>
        <v>0.31418567639257294</v>
      </c>
      <c r="K1808" s="212">
        <f t="shared" si="151"/>
        <v>0.42</v>
      </c>
      <c r="L1808" s="214">
        <v>2872.42</v>
      </c>
      <c r="M1808" s="213">
        <v>4737.92</v>
      </c>
      <c r="N1808" s="213">
        <v>5330.16</v>
      </c>
      <c r="O1808" s="242">
        <f t="shared" si="152"/>
        <v>0.48089999999997418</v>
      </c>
      <c r="P1808" s="242"/>
      <c r="Q1808" s="179"/>
      <c r="R1808" s="179"/>
      <c r="S1808" s="179"/>
      <c r="T1808" s="179"/>
      <c r="U1808" s="179"/>
      <c r="V1808" s="179"/>
      <c r="W1808" s="179"/>
      <c r="X1808" s="179"/>
      <c r="Y1808" s="179"/>
      <c r="Z1808" s="179"/>
      <c r="AA1808" s="222"/>
      <c r="AB1808" s="222"/>
      <c r="AC1808" s="222"/>
      <c r="AD1808" s="179"/>
      <c r="AE1808" s="179"/>
      <c r="AF1808" s="179"/>
      <c r="AG1808" s="179"/>
      <c r="AH1808" s="179"/>
      <c r="AI1808" s="179"/>
      <c r="AJ1808" s="179"/>
    </row>
    <row r="1809" spans="2:36" x14ac:dyDescent="0.3">
      <c r="B1809" s="224">
        <v>188600</v>
      </c>
      <c r="C1809" s="209">
        <v>69239</v>
      </c>
      <c r="D1809" s="206">
        <f t="shared" si="148"/>
        <v>0.36712089077412513</v>
      </c>
      <c r="E1809" s="208">
        <f t="shared" si="149"/>
        <v>0.42</v>
      </c>
      <c r="F1809" s="207">
        <v>3808.14</v>
      </c>
      <c r="G1809" s="207">
        <v>5539.12</v>
      </c>
      <c r="H1809" s="207">
        <v>6231.51</v>
      </c>
      <c r="I1809" s="214">
        <v>59266</v>
      </c>
      <c r="J1809" s="211">
        <f t="shared" si="150"/>
        <v>0.31424178154825028</v>
      </c>
      <c r="K1809" s="212">
        <f t="shared" si="151"/>
        <v>0.42</v>
      </c>
      <c r="L1809" s="214">
        <v>2877.42</v>
      </c>
      <c r="M1809" s="213">
        <v>4741.28</v>
      </c>
      <c r="N1809" s="213">
        <v>5333.94</v>
      </c>
      <c r="O1809" s="242">
        <f t="shared" si="152"/>
        <v>0.48089999999994687</v>
      </c>
      <c r="P1809" s="242"/>
      <c r="Q1809" s="179"/>
      <c r="R1809" s="179"/>
      <c r="S1809" s="179"/>
      <c r="T1809" s="179"/>
      <c r="U1809" s="179"/>
      <c r="V1809" s="179"/>
      <c r="W1809" s="179"/>
      <c r="X1809" s="179"/>
      <c r="Y1809" s="179"/>
      <c r="Z1809" s="179"/>
      <c r="AA1809" s="222"/>
      <c r="AB1809" s="222"/>
      <c r="AC1809" s="222"/>
      <c r="AD1809" s="179"/>
      <c r="AE1809" s="179"/>
      <c r="AF1809" s="179"/>
      <c r="AG1809" s="179"/>
      <c r="AH1809" s="179"/>
      <c r="AI1809" s="179"/>
      <c r="AJ1809" s="179"/>
    </row>
    <row r="1810" spans="2:36" x14ac:dyDescent="0.3">
      <c r="B1810" s="224">
        <v>188700</v>
      </c>
      <c r="C1810" s="209">
        <v>69281</v>
      </c>
      <c r="D1810" s="206">
        <f t="shared" si="148"/>
        <v>0.36714891361950186</v>
      </c>
      <c r="E1810" s="208">
        <f t="shared" si="149"/>
        <v>0.42</v>
      </c>
      <c r="F1810" s="207">
        <v>3810.45</v>
      </c>
      <c r="G1810" s="207">
        <v>5542.48</v>
      </c>
      <c r="H1810" s="207">
        <v>6235.29</v>
      </c>
      <c r="I1810" s="214">
        <v>59308</v>
      </c>
      <c r="J1810" s="211">
        <f t="shared" si="150"/>
        <v>0.31429782723900374</v>
      </c>
      <c r="K1810" s="212">
        <f t="shared" si="151"/>
        <v>0.42</v>
      </c>
      <c r="L1810" s="214">
        <v>2882.42</v>
      </c>
      <c r="M1810" s="213">
        <v>4744.6400000000003</v>
      </c>
      <c r="N1810" s="213">
        <v>5337.72</v>
      </c>
      <c r="O1810" s="242">
        <f t="shared" si="152"/>
        <v>0.48089999999991051</v>
      </c>
      <c r="P1810" s="242"/>
      <c r="Q1810" s="179"/>
      <c r="R1810" s="179"/>
      <c r="S1810" s="179"/>
      <c r="T1810" s="179"/>
      <c r="U1810" s="179"/>
      <c r="V1810" s="179"/>
      <c r="W1810" s="179"/>
      <c r="X1810" s="179"/>
      <c r="Y1810" s="179"/>
      <c r="Z1810" s="179"/>
      <c r="AA1810" s="222"/>
      <c r="AB1810" s="222"/>
      <c r="AC1810" s="222"/>
      <c r="AD1810" s="179"/>
      <c r="AE1810" s="179"/>
      <c r="AF1810" s="179"/>
      <c r="AG1810" s="179"/>
      <c r="AH1810" s="179"/>
      <c r="AI1810" s="179"/>
      <c r="AJ1810" s="179"/>
    </row>
    <row r="1811" spans="2:36" x14ac:dyDescent="0.3">
      <c r="B1811" s="224">
        <v>188800</v>
      </c>
      <c r="C1811" s="209">
        <v>69323</v>
      </c>
      <c r="D1811" s="206">
        <f t="shared" si="148"/>
        <v>0.36717690677966103</v>
      </c>
      <c r="E1811" s="208">
        <f t="shared" si="149"/>
        <v>0.42</v>
      </c>
      <c r="F1811" s="207">
        <v>3812.76</v>
      </c>
      <c r="G1811" s="207">
        <v>5545.84</v>
      </c>
      <c r="H1811" s="207">
        <v>6239.07</v>
      </c>
      <c r="I1811" s="214">
        <v>59350</v>
      </c>
      <c r="J1811" s="211">
        <f t="shared" si="150"/>
        <v>0.31435381355932202</v>
      </c>
      <c r="K1811" s="212">
        <f t="shared" si="151"/>
        <v>0.42</v>
      </c>
      <c r="L1811" s="214">
        <v>2887.42</v>
      </c>
      <c r="M1811" s="213">
        <v>4748</v>
      </c>
      <c r="N1811" s="213">
        <v>5341.5</v>
      </c>
      <c r="O1811" s="242">
        <f t="shared" si="152"/>
        <v>0.48089999999987415</v>
      </c>
      <c r="P1811" s="242"/>
      <c r="Q1811" s="179"/>
      <c r="R1811" s="179"/>
      <c r="S1811" s="179"/>
      <c r="T1811" s="179"/>
      <c r="U1811" s="179"/>
      <c r="V1811" s="179"/>
      <c r="W1811" s="179"/>
      <c r="X1811" s="179"/>
      <c r="Y1811" s="179"/>
      <c r="Z1811" s="179"/>
      <c r="AA1811" s="222"/>
      <c r="AB1811" s="222"/>
      <c r="AC1811" s="222"/>
      <c r="AD1811" s="179"/>
      <c r="AE1811" s="179"/>
      <c r="AF1811" s="179"/>
      <c r="AG1811" s="179"/>
      <c r="AH1811" s="179"/>
      <c r="AI1811" s="179"/>
      <c r="AJ1811" s="179"/>
    </row>
    <row r="1812" spans="2:36" x14ac:dyDescent="0.3">
      <c r="B1812" s="224">
        <v>188900</v>
      </c>
      <c r="C1812" s="209">
        <v>69365</v>
      </c>
      <c r="D1812" s="206">
        <f t="shared" si="148"/>
        <v>0.36720487030174698</v>
      </c>
      <c r="E1812" s="208">
        <f t="shared" si="149"/>
        <v>0.42</v>
      </c>
      <c r="F1812" s="207">
        <v>3815.07</v>
      </c>
      <c r="G1812" s="207">
        <v>5549.2</v>
      </c>
      <c r="H1812" s="207">
        <v>6242.85</v>
      </c>
      <c r="I1812" s="214">
        <v>59392</v>
      </c>
      <c r="J1812" s="211">
        <f t="shared" si="150"/>
        <v>0.31440974060349391</v>
      </c>
      <c r="K1812" s="212">
        <f t="shared" si="151"/>
        <v>0.42</v>
      </c>
      <c r="L1812" s="214">
        <v>2892.41</v>
      </c>
      <c r="M1812" s="213">
        <v>4751.3599999999997</v>
      </c>
      <c r="N1812" s="213">
        <v>5345.28</v>
      </c>
      <c r="O1812" s="242">
        <f t="shared" si="152"/>
        <v>0.48090000000012878</v>
      </c>
      <c r="P1812" s="242"/>
      <c r="Q1812" s="179"/>
      <c r="R1812" s="179"/>
      <c r="S1812" s="179"/>
      <c r="T1812" s="179"/>
      <c r="U1812" s="179"/>
      <c r="V1812" s="179"/>
      <c r="W1812" s="179"/>
      <c r="X1812" s="179"/>
      <c r="Y1812" s="179"/>
      <c r="Z1812" s="179"/>
      <c r="AA1812" s="222"/>
      <c r="AB1812" s="222"/>
      <c r="AC1812" s="222"/>
      <c r="AD1812" s="179"/>
      <c r="AE1812" s="179"/>
      <c r="AF1812" s="179"/>
      <c r="AG1812" s="179"/>
      <c r="AH1812" s="179"/>
      <c r="AI1812" s="179"/>
      <c r="AJ1812" s="179"/>
    </row>
    <row r="1813" spans="2:36" x14ac:dyDescent="0.3">
      <c r="B1813" s="224">
        <v>189000</v>
      </c>
      <c r="C1813" s="209">
        <v>69407</v>
      </c>
      <c r="D1813" s="206">
        <f t="shared" si="148"/>
        <v>0.36723280423280424</v>
      </c>
      <c r="E1813" s="208">
        <f t="shared" si="149"/>
        <v>0.42</v>
      </c>
      <c r="F1813" s="207">
        <v>3817.38</v>
      </c>
      <c r="G1813" s="207">
        <v>5552.56</v>
      </c>
      <c r="H1813" s="207">
        <v>6246.63</v>
      </c>
      <c r="I1813" s="214">
        <v>59434</v>
      </c>
      <c r="J1813" s="211">
        <f t="shared" si="150"/>
        <v>0.31446560846560845</v>
      </c>
      <c r="K1813" s="212">
        <f t="shared" si="151"/>
        <v>0.42</v>
      </c>
      <c r="L1813" s="214">
        <v>2897.41</v>
      </c>
      <c r="M1813" s="213">
        <v>4754.72</v>
      </c>
      <c r="N1813" s="213">
        <v>5349.06</v>
      </c>
      <c r="O1813" s="242">
        <f t="shared" si="152"/>
        <v>0.48090000000009242</v>
      </c>
      <c r="P1813" s="242"/>
      <c r="Q1813" s="179"/>
      <c r="R1813" s="179"/>
      <c r="S1813" s="179"/>
      <c r="T1813" s="179"/>
      <c r="U1813" s="179"/>
      <c r="V1813" s="179"/>
      <c r="W1813" s="179"/>
      <c r="X1813" s="179"/>
      <c r="Y1813" s="179"/>
      <c r="Z1813" s="179"/>
      <c r="AA1813" s="222"/>
      <c r="AB1813" s="222"/>
      <c r="AC1813" s="222"/>
      <c r="AD1813" s="179"/>
      <c r="AE1813" s="179"/>
      <c r="AF1813" s="179"/>
      <c r="AG1813" s="179"/>
      <c r="AH1813" s="179"/>
      <c r="AI1813" s="179"/>
      <c r="AJ1813" s="179"/>
    </row>
    <row r="1814" spans="2:36" x14ac:dyDescent="0.3">
      <c r="B1814" s="224">
        <v>189100</v>
      </c>
      <c r="C1814" s="209">
        <v>69449</v>
      </c>
      <c r="D1814" s="206">
        <f t="shared" si="148"/>
        <v>0.36726070861977789</v>
      </c>
      <c r="E1814" s="208">
        <f t="shared" si="149"/>
        <v>0.42</v>
      </c>
      <c r="F1814" s="207">
        <v>3819.69</v>
      </c>
      <c r="G1814" s="207">
        <v>5555.92</v>
      </c>
      <c r="H1814" s="207">
        <v>6250.41</v>
      </c>
      <c r="I1814" s="214">
        <v>59476</v>
      </c>
      <c r="J1814" s="211">
        <f t="shared" si="150"/>
        <v>0.31452141723955579</v>
      </c>
      <c r="K1814" s="212">
        <f t="shared" si="151"/>
        <v>0.42</v>
      </c>
      <c r="L1814" s="214">
        <v>2902.41</v>
      </c>
      <c r="M1814" s="213">
        <v>4758.08</v>
      </c>
      <c r="N1814" s="213">
        <v>5352.84</v>
      </c>
      <c r="O1814" s="242">
        <f t="shared" si="152"/>
        <v>0.480900000000056</v>
      </c>
      <c r="P1814" s="242"/>
      <c r="Q1814" s="179"/>
      <c r="R1814" s="179"/>
      <c r="S1814" s="179"/>
      <c r="T1814" s="179"/>
      <c r="U1814" s="179"/>
      <c r="V1814" s="179"/>
      <c r="W1814" s="179"/>
      <c r="X1814" s="179"/>
      <c r="Y1814" s="179"/>
      <c r="Z1814" s="179"/>
      <c r="AA1814" s="222"/>
      <c r="AB1814" s="222"/>
      <c r="AC1814" s="222"/>
      <c r="AD1814" s="179"/>
      <c r="AE1814" s="179"/>
      <c r="AF1814" s="179"/>
      <c r="AG1814" s="179"/>
      <c r="AH1814" s="179"/>
      <c r="AI1814" s="179"/>
      <c r="AJ1814" s="179"/>
    </row>
    <row r="1815" spans="2:36" x14ac:dyDescent="0.3">
      <c r="B1815" s="224">
        <v>189200</v>
      </c>
      <c r="C1815" s="209">
        <v>69491</v>
      </c>
      <c r="D1815" s="206">
        <f t="shared" si="148"/>
        <v>0.36728858350951377</v>
      </c>
      <c r="E1815" s="208">
        <f t="shared" si="149"/>
        <v>0.42</v>
      </c>
      <c r="F1815" s="207">
        <v>3822</v>
      </c>
      <c r="G1815" s="207">
        <v>5559.28</v>
      </c>
      <c r="H1815" s="207">
        <v>6254.19</v>
      </c>
      <c r="I1815" s="214">
        <v>59518</v>
      </c>
      <c r="J1815" s="211">
        <f t="shared" si="150"/>
        <v>0.31457716701902749</v>
      </c>
      <c r="K1815" s="212">
        <f t="shared" si="151"/>
        <v>0.42</v>
      </c>
      <c r="L1815" s="214">
        <v>2907.41</v>
      </c>
      <c r="M1815" s="213">
        <v>4761.4399999999996</v>
      </c>
      <c r="N1815" s="213">
        <v>5356.62</v>
      </c>
      <c r="O1815" s="242">
        <f t="shared" si="152"/>
        <v>0.48090000000001965</v>
      </c>
      <c r="P1815" s="242"/>
      <c r="Q1815" s="179"/>
      <c r="R1815" s="179"/>
      <c r="S1815" s="179"/>
      <c r="T1815" s="179"/>
      <c r="U1815" s="179"/>
      <c r="V1815" s="179"/>
      <c r="W1815" s="179"/>
      <c r="X1815" s="179"/>
      <c r="Y1815" s="179"/>
      <c r="Z1815" s="179"/>
      <c r="AA1815" s="222"/>
      <c r="AB1815" s="222"/>
      <c r="AC1815" s="222"/>
      <c r="AD1815" s="179"/>
      <c r="AE1815" s="179"/>
      <c r="AF1815" s="179"/>
      <c r="AG1815" s="179"/>
      <c r="AH1815" s="179"/>
      <c r="AI1815" s="179"/>
      <c r="AJ1815" s="179"/>
    </row>
    <row r="1816" spans="2:36" x14ac:dyDescent="0.3">
      <c r="B1816" s="224">
        <v>189300</v>
      </c>
      <c r="C1816" s="209">
        <v>69533</v>
      </c>
      <c r="D1816" s="206">
        <f t="shared" ref="D1816:D1879" si="153">C1816/B1816</f>
        <v>0.3673164289487586</v>
      </c>
      <c r="E1816" s="208">
        <f t="shared" ref="E1816:E1879" si="154">(C1816-C1815)/(B1816-B1815)</f>
        <v>0.42</v>
      </c>
      <c r="F1816" s="207">
        <v>3824.31</v>
      </c>
      <c r="G1816" s="207">
        <v>5562.64</v>
      </c>
      <c r="H1816" s="207">
        <v>6257.97</v>
      </c>
      <c r="I1816" s="214">
        <v>59560</v>
      </c>
      <c r="J1816" s="211">
        <f t="shared" si="150"/>
        <v>0.31463285789751716</v>
      </c>
      <c r="K1816" s="212">
        <f t="shared" si="151"/>
        <v>0.42</v>
      </c>
      <c r="L1816" s="214">
        <v>2912.41</v>
      </c>
      <c r="M1816" s="213">
        <v>4764.8</v>
      </c>
      <c r="N1816" s="213">
        <v>5360.4</v>
      </c>
      <c r="O1816" s="242">
        <f t="shared" si="152"/>
        <v>0.48089999999999233</v>
      </c>
      <c r="P1816" s="242"/>
      <c r="Q1816" s="179"/>
      <c r="R1816" s="179"/>
      <c r="S1816" s="179"/>
      <c r="T1816" s="179"/>
      <c r="U1816" s="179"/>
      <c r="V1816" s="179"/>
      <c r="W1816" s="179"/>
      <c r="X1816" s="179"/>
      <c r="Y1816" s="179"/>
      <c r="Z1816" s="179"/>
      <c r="AA1816" s="222"/>
      <c r="AB1816" s="222"/>
      <c r="AC1816" s="222"/>
      <c r="AD1816" s="179"/>
      <c r="AE1816" s="179"/>
      <c r="AF1816" s="179"/>
      <c r="AG1816" s="179"/>
      <c r="AH1816" s="179"/>
      <c r="AI1816" s="179"/>
      <c r="AJ1816" s="179"/>
    </row>
    <row r="1817" spans="2:36" x14ac:dyDescent="0.3">
      <c r="B1817" s="224">
        <v>189400</v>
      </c>
      <c r="C1817" s="209">
        <v>69575</v>
      </c>
      <c r="D1817" s="206">
        <f t="shared" si="153"/>
        <v>0.36734424498416052</v>
      </c>
      <c r="E1817" s="208">
        <f t="shared" si="154"/>
        <v>0.42</v>
      </c>
      <c r="F1817" s="207">
        <v>3826.62</v>
      </c>
      <c r="G1817" s="207">
        <v>5566</v>
      </c>
      <c r="H1817" s="207">
        <v>6261.75</v>
      </c>
      <c r="I1817" s="214">
        <v>59602</v>
      </c>
      <c r="J1817" s="211">
        <f t="shared" si="150"/>
        <v>0.31468848996832099</v>
      </c>
      <c r="K1817" s="212">
        <f t="shared" si="151"/>
        <v>0.42</v>
      </c>
      <c r="L1817" s="214">
        <v>2917.4</v>
      </c>
      <c r="M1817" s="213">
        <v>4768.16</v>
      </c>
      <c r="N1817" s="213">
        <v>5364.18</v>
      </c>
      <c r="O1817" s="242">
        <f t="shared" si="152"/>
        <v>0.48089999999995597</v>
      </c>
      <c r="P1817" s="242"/>
      <c r="Q1817" s="179"/>
      <c r="R1817" s="179"/>
      <c r="S1817" s="179"/>
      <c r="T1817" s="179"/>
      <c r="U1817" s="179"/>
      <c r="V1817" s="179"/>
      <c r="W1817" s="179"/>
      <c r="X1817" s="179"/>
      <c r="Y1817" s="179"/>
      <c r="Z1817" s="179"/>
      <c r="AA1817" s="222"/>
      <c r="AB1817" s="222"/>
      <c r="AC1817" s="222"/>
      <c r="AD1817" s="179"/>
      <c r="AE1817" s="179"/>
      <c r="AF1817" s="179"/>
      <c r="AG1817" s="179"/>
      <c r="AH1817" s="179"/>
      <c r="AI1817" s="179"/>
      <c r="AJ1817" s="179"/>
    </row>
    <row r="1818" spans="2:36" x14ac:dyDescent="0.3">
      <c r="B1818" s="224">
        <v>189500</v>
      </c>
      <c r="C1818" s="209">
        <v>69617</v>
      </c>
      <c r="D1818" s="206">
        <f t="shared" si="153"/>
        <v>0.36737203166226912</v>
      </c>
      <c r="E1818" s="208">
        <f t="shared" si="154"/>
        <v>0.42</v>
      </c>
      <c r="F1818" s="207">
        <v>3828.93</v>
      </c>
      <c r="G1818" s="207">
        <v>5569.36</v>
      </c>
      <c r="H1818" s="207">
        <v>6265.53</v>
      </c>
      <c r="I1818" s="214">
        <v>59644</v>
      </c>
      <c r="J1818" s="211">
        <f t="shared" si="150"/>
        <v>0.31474406332453825</v>
      </c>
      <c r="K1818" s="212">
        <f t="shared" si="151"/>
        <v>0.42</v>
      </c>
      <c r="L1818" s="214">
        <v>2922.4</v>
      </c>
      <c r="M1818" s="213">
        <v>4771.5200000000004</v>
      </c>
      <c r="N1818" s="213">
        <v>5367.96</v>
      </c>
      <c r="O1818" s="242">
        <f t="shared" si="152"/>
        <v>0.48089999999991961</v>
      </c>
      <c r="P1818" s="242"/>
      <c r="Q1818" s="179"/>
      <c r="R1818" s="179"/>
      <c r="S1818" s="179"/>
      <c r="T1818" s="179"/>
      <c r="U1818" s="179"/>
      <c r="V1818" s="179"/>
      <c r="W1818" s="179"/>
      <c r="X1818" s="179"/>
      <c r="Y1818" s="179"/>
      <c r="Z1818" s="179"/>
      <c r="AA1818" s="222"/>
      <c r="AB1818" s="222"/>
      <c r="AC1818" s="222"/>
      <c r="AD1818" s="179"/>
      <c r="AE1818" s="179"/>
      <c r="AF1818" s="179"/>
      <c r="AG1818" s="179"/>
      <c r="AH1818" s="179"/>
      <c r="AI1818" s="179"/>
      <c r="AJ1818" s="179"/>
    </row>
    <row r="1819" spans="2:36" x14ac:dyDescent="0.3">
      <c r="B1819" s="224">
        <v>189600</v>
      </c>
      <c r="C1819" s="209">
        <v>69659</v>
      </c>
      <c r="D1819" s="206">
        <f t="shared" si="153"/>
        <v>0.36739978902953585</v>
      </c>
      <c r="E1819" s="208">
        <f t="shared" si="154"/>
        <v>0.42</v>
      </c>
      <c r="F1819" s="207">
        <v>3831.24</v>
      </c>
      <c r="G1819" s="207">
        <v>5572.72</v>
      </c>
      <c r="H1819" s="207">
        <v>6269.31</v>
      </c>
      <c r="I1819" s="214">
        <v>59686</v>
      </c>
      <c r="J1819" s="211">
        <f t="shared" si="150"/>
        <v>0.31479957805907172</v>
      </c>
      <c r="K1819" s="212">
        <f t="shared" si="151"/>
        <v>0.42</v>
      </c>
      <c r="L1819" s="214">
        <v>2927.4</v>
      </c>
      <c r="M1819" s="213">
        <v>4774.88</v>
      </c>
      <c r="N1819" s="213">
        <v>5371.74</v>
      </c>
      <c r="O1819" s="242">
        <f t="shared" si="152"/>
        <v>0.48090000000002875</v>
      </c>
      <c r="P1819" s="242"/>
      <c r="Q1819" s="179"/>
      <c r="R1819" s="179"/>
      <c r="S1819" s="179"/>
      <c r="T1819" s="179"/>
      <c r="U1819" s="179"/>
      <c r="V1819" s="179"/>
      <c r="W1819" s="179"/>
      <c r="X1819" s="179"/>
      <c r="Y1819" s="179"/>
      <c r="Z1819" s="179"/>
      <c r="AA1819" s="222"/>
      <c r="AB1819" s="222"/>
      <c r="AC1819" s="222"/>
      <c r="AD1819" s="179"/>
      <c r="AE1819" s="179"/>
      <c r="AF1819" s="179"/>
      <c r="AG1819" s="179"/>
      <c r="AH1819" s="179"/>
      <c r="AI1819" s="179"/>
      <c r="AJ1819" s="179"/>
    </row>
    <row r="1820" spans="2:36" x14ac:dyDescent="0.3">
      <c r="B1820" s="224">
        <v>189700</v>
      </c>
      <c r="C1820" s="209">
        <v>69701</v>
      </c>
      <c r="D1820" s="206">
        <f t="shared" si="153"/>
        <v>0.3674275171323142</v>
      </c>
      <c r="E1820" s="208">
        <f t="shared" si="154"/>
        <v>0.42</v>
      </c>
      <c r="F1820" s="207">
        <v>3833.55</v>
      </c>
      <c r="G1820" s="207">
        <v>5576.08</v>
      </c>
      <c r="H1820" s="207">
        <v>6273.09</v>
      </c>
      <c r="I1820" s="214">
        <v>59728</v>
      </c>
      <c r="J1820" s="211">
        <f t="shared" si="150"/>
        <v>0.31485503426462835</v>
      </c>
      <c r="K1820" s="212">
        <f t="shared" si="151"/>
        <v>0.42</v>
      </c>
      <c r="L1820" s="214">
        <v>2932.4</v>
      </c>
      <c r="M1820" s="213">
        <v>4778.24</v>
      </c>
      <c r="N1820" s="213">
        <v>5375.52</v>
      </c>
      <c r="O1820" s="242">
        <f t="shared" si="152"/>
        <v>0.48089999999999233</v>
      </c>
      <c r="P1820" s="242"/>
      <c r="Q1820" s="179"/>
      <c r="R1820" s="179"/>
      <c r="S1820" s="179"/>
      <c r="T1820" s="179"/>
      <c r="U1820" s="179"/>
      <c r="V1820" s="179"/>
      <c r="W1820" s="179"/>
      <c r="X1820" s="179"/>
      <c r="Y1820" s="179"/>
      <c r="Z1820" s="179"/>
      <c r="AA1820" s="222"/>
      <c r="AB1820" s="222"/>
      <c r="AC1820" s="222"/>
      <c r="AD1820" s="179"/>
      <c r="AE1820" s="179"/>
      <c r="AF1820" s="179"/>
      <c r="AG1820" s="179"/>
      <c r="AH1820" s="179"/>
      <c r="AI1820" s="179"/>
      <c r="AJ1820" s="179"/>
    </row>
    <row r="1821" spans="2:36" x14ac:dyDescent="0.3">
      <c r="B1821" s="224">
        <v>189800</v>
      </c>
      <c r="C1821" s="209">
        <v>69743</v>
      </c>
      <c r="D1821" s="206">
        <f t="shared" si="153"/>
        <v>0.36745521601685988</v>
      </c>
      <c r="E1821" s="208">
        <f t="shared" si="154"/>
        <v>0.42</v>
      </c>
      <c r="F1821" s="207">
        <v>3835.86</v>
      </c>
      <c r="G1821" s="207">
        <v>5579.44</v>
      </c>
      <c r="H1821" s="207">
        <v>6276.87</v>
      </c>
      <c r="I1821" s="214">
        <v>59770</v>
      </c>
      <c r="J1821" s="211">
        <f t="shared" si="150"/>
        <v>0.31491043203371971</v>
      </c>
      <c r="K1821" s="212">
        <f t="shared" si="151"/>
        <v>0.42</v>
      </c>
      <c r="L1821" s="214">
        <v>2937.4</v>
      </c>
      <c r="M1821" s="213">
        <v>4781.6000000000004</v>
      </c>
      <c r="N1821" s="213">
        <v>5379.3</v>
      </c>
      <c r="O1821" s="242">
        <f t="shared" si="152"/>
        <v>0.48089999999995597</v>
      </c>
      <c r="P1821" s="242"/>
      <c r="Q1821" s="179"/>
      <c r="R1821" s="179"/>
      <c r="S1821" s="179"/>
      <c r="T1821" s="179"/>
      <c r="U1821" s="179"/>
      <c r="V1821" s="179"/>
      <c r="W1821" s="179"/>
      <c r="X1821" s="179"/>
      <c r="Y1821" s="179"/>
      <c r="Z1821" s="179"/>
      <c r="AA1821" s="222"/>
      <c r="AB1821" s="222"/>
      <c r="AC1821" s="222"/>
      <c r="AD1821" s="179"/>
      <c r="AE1821" s="179"/>
      <c r="AF1821" s="179"/>
      <c r="AG1821" s="179"/>
      <c r="AH1821" s="179"/>
      <c r="AI1821" s="179"/>
      <c r="AJ1821" s="179"/>
    </row>
    <row r="1822" spans="2:36" x14ac:dyDescent="0.3">
      <c r="B1822" s="224">
        <v>189900</v>
      </c>
      <c r="C1822" s="209">
        <v>69785</v>
      </c>
      <c r="D1822" s="206">
        <f t="shared" si="153"/>
        <v>0.36748288572933124</v>
      </c>
      <c r="E1822" s="208">
        <f t="shared" si="154"/>
        <v>0.42</v>
      </c>
      <c r="F1822" s="207">
        <v>3838.17</v>
      </c>
      <c r="G1822" s="207">
        <v>5582.8</v>
      </c>
      <c r="H1822" s="207">
        <v>6280.65</v>
      </c>
      <c r="I1822" s="214">
        <v>59812</v>
      </c>
      <c r="J1822" s="211">
        <f t="shared" si="150"/>
        <v>0.31496577145866245</v>
      </c>
      <c r="K1822" s="212">
        <f t="shared" si="151"/>
        <v>0.42</v>
      </c>
      <c r="L1822" s="214">
        <v>2942.39</v>
      </c>
      <c r="M1822" s="213">
        <v>4784.96</v>
      </c>
      <c r="N1822" s="213">
        <v>5383.08</v>
      </c>
      <c r="O1822" s="242">
        <f t="shared" si="152"/>
        <v>0.48089999999991961</v>
      </c>
      <c r="P1822" s="242"/>
      <c r="Q1822" s="179"/>
      <c r="R1822" s="179"/>
      <c r="S1822" s="179"/>
      <c r="T1822" s="179"/>
      <c r="U1822" s="179"/>
      <c r="V1822" s="179"/>
      <c r="W1822" s="179"/>
      <c r="X1822" s="179"/>
      <c r="Y1822" s="179"/>
      <c r="Z1822" s="179"/>
      <c r="AA1822" s="222"/>
      <c r="AB1822" s="222"/>
      <c r="AC1822" s="222"/>
      <c r="AD1822" s="179"/>
      <c r="AE1822" s="179"/>
      <c r="AF1822" s="179"/>
      <c r="AG1822" s="179"/>
      <c r="AH1822" s="179"/>
      <c r="AI1822" s="179"/>
      <c r="AJ1822" s="179"/>
    </row>
    <row r="1823" spans="2:36" x14ac:dyDescent="0.3">
      <c r="B1823" s="224">
        <v>190000</v>
      </c>
      <c r="C1823" s="209">
        <v>69827</v>
      </c>
      <c r="D1823" s="206">
        <f t="shared" si="153"/>
        <v>0.36751052631578945</v>
      </c>
      <c r="E1823" s="208">
        <f t="shared" si="154"/>
        <v>0.42</v>
      </c>
      <c r="F1823" s="207">
        <v>3840.48</v>
      </c>
      <c r="G1823" s="207">
        <v>5586.16</v>
      </c>
      <c r="H1823" s="207">
        <v>6284.43</v>
      </c>
      <c r="I1823" s="214">
        <v>59854</v>
      </c>
      <c r="J1823" s="211">
        <f t="shared" si="150"/>
        <v>0.31502105263157892</v>
      </c>
      <c r="K1823" s="212">
        <f t="shared" si="151"/>
        <v>0.42</v>
      </c>
      <c r="L1823" s="214">
        <v>2947.39</v>
      </c>
      <c r="M1823" s="213">
        <v>4788.32</v>
      </c>
      <c r="N1823" s="213">
        <v>5386.86</v>
      </c>
      <c r="O1823" s="242">
        <f t="shared" si="152"/>
        <v>0.48090000000003785</v>
      </c>
      <c r="P1823" s="242"/>
      <c r="Q1823" s="179"/>
      <c r="R1823" s="179"/>
      <c r="S1823" s="179"/>
      <c r="T1823" s="179"/>
      <c r="U1823" s="179"/>
      <c r="V1823" s="179"/>
      <c r="W1823" s="179"/>
      <c r="X1823" s="179"/>
      <c r="Y1823" s="179"/>
      <c r="Z1823" s="179"/>
      <c r="AA1823" s="222"/>
      <c r="AB1823" s="222"/>
      <c r="AC1823" s="222"/>
      <c r="AD1823" s="179"/>
      <c r="AE1823" s="179"/>
      <c r="AF1823" s="179"/>
      <c r="AG1823" s="179"/>
      <c r="AH1823" s="179"/>
      <c r="AI1823" s="179"/>
      <c r="AJ1823" s="179"/>
    </row>
    <row r="1824" spans="2:36" x14ac:dyDescent="0.3">
      <c r="B1824" s="224">
        <v>190100</v>
      </c>
      <c r="C1824" s="209">
        <v>69869</v>
      </c>
      <c r="D1824" s="206">
        <f t="shared" si="153"/>
        <v>0.36753813782219885</v>
      </c>
      <c r="E1824" s="208">
        <f t="shared" si="154"/>
        <v>0.42</v>
      </c>
      <c r="F1824" s="207">
        <v>3842.79</v>
      </c>
      <c r="G1824" s="207">
        <v>5589.52</v>
      </c>
      <c r="H1824" s="207">
        <v>6288.21</v>
      </c>
      <c r="I1824" s="214">
        <v>59896</v>
      </c>
      <c r="J1824" s="211">
        <f t="shared" si="150"/>
        <v>0.31507627564439766</v>
      </c>
      <c r="K1824" s="212">
        <f t="shared" si="151"/>
        <v>0.42</v>
      </c>
      <c r="L1824" s="214">
        <v>2952.39</v>
      </c>
      <c r="M1824" s="213">
        <v>4791.68</v>
      </c>
      <c r="N1824" s="213">
        <v>5390.64</v>
      </c>
      <c r="O1824" s="242">
        <f t="shared" si="152"/>
        <v>0.48090000000000144</v>
      </c>
      <c r="P1824" s="242"/>
      <c r="Q1824" s="179"/>
      <c r="R1824" s="179"/>
      <c r="S1824" s="179"/>
      <c r="T1824" s="179"/>
      <c r="U1824" s="179"/>
      <c r="V1824" s="179"/>
      <c r="W1824" s="179"/>
      <c r="X1824" s="179"/>
      <c r="Y1824" s="179"/>
      <c r="Z1824" s="179"/>
      <c r="AA1824" s="222"/>
      <c r="AB1824" s="222"/>
      <c r="AC1824" s="222"/>
      <c r="AD1824" s="179"/>
      <c r="AE1824" s="179"/>
      <c r="AF1824" s="179"/>
      <c r="AG1824" s="179"/>
      <c r="AH1824" s="179"/>
      <c r="AI1824" s="179"/>
      <c r="AJ1824" s="179"/>
    </row>
    <row r="1825" spans="2:36" x14ac:dyDescent="0.3">
      <c r="B1825" s="224">
        <v>190200</v>
      </c>
      <c r="C1825" s="209">
        <v>69911</v>
      </c>
      <c r="D1825" s="206">
        <f t="shared" si="153"/>
        <v>0.36756572029442691</v>
      </c>
      <c r="E1825" s="208">
        <f t="shared" si="154"/>
        <v>0.42</v>
      </c>
      <c r="F1825" s="207">
        <v>3845.1</v>
      </c>
      <c r="G1825" s="207">
        <v>5592.88</v>
      </c>
      <c r="H1825" s="207">
        <v>6291.99</v>
      </c>
      <c r="I1825" s="214">
        <v>59938</v>
      </c>
      <c r="J1825" s="211">
        <f t="shared" si="150"/>
        <v>0.31513144058885384</v>
      </c>
      <c r="K1825" s="212">
        <f t="shared" si="151"/>
        <v>0.42</v>
      </c>
      <c r="L1825" s="214">
        <v>2957.39</v>
      </c>
      <c r="M1825" s="213">
        <v>4795.04</v>
      </c>
      <c r="N1825" s="213">
        <v>5394.42</v>
      </c>
      <c r="O1825" s="242">
        <f t="shared" si="152"/>
        <v>0.48090000000011057</v>
      </c>
      <c r="P1825" s="242"/>
      <c r="Q1825" s="179"/>
      <c r="R1825" s="179"/>
      <c r="S1825" s="179"/>
      <c r="T1825" s="179"/>
      <c r="U1825" s="179"/>
      <c r="V1825" s="179"/>
      <c r="W1825" s="179"/>
      <c r="X1825" s="179"/>
      <c r="Y1825" s="179"/>
      <c r="Z1825" s="179"/>
      <c r="AA1825" s="222"/>
      <c r="AB1825" s="222"/>
      <c r="AC1825" s="222"/>
      <c r="AD1825" s="179"/>
      <c r="AE1825" s="179"/>
      <c r="AF1825" s="179"/>
      <c r="AG1825" s="179"/>
      <c r="AH1825" s="179"/>
      <c r="AI1825" s="179"/>
      <c r="AJ1825" s="179"/>
    </row>
    <row r="1826" spans="2:36" x14ac:dyDescent="0.3">
      <c r="B1826" s="224">
        <v>190300</v>
      </c>
      <c r="C1826" s="209">
        <v>69953</v>
      </c>
      <c r="D1826" s="206">
        <f t="shared" si="153"/>
        <v>0.36759327377824486</v>
      </c>
      <c r="E1826" s="208">
        <f t="shared" si="154"/>
        <v>0.42</v>
      </c>
      <c r="F1826" s="207">
        <v>3847.41</v>
      </c>
      <c r="G1826" s="207">
        <v>5596.24</v>
      </c>
      <c r="H1826" s="207">
        <v>6295.77</v>
      </c>
      <c r="I1826" s="214">
        <v>59980</v>
      </c>
      <c r="J1826" s="211">
        <f t="shared" si="150"/>
        <v>0.31518654755648973</v>
      </c>
      <c r="K1826" s="212">
        <f t="shared" si="151"/>
        <v>0.42</v>
      </c>
      <c r="L1826" s="214">
        <v>2962.39</v>
      </c>
      <c r="M1826" s="213">
        <v>4798.3999999999996</v>
      </c>
      <c r="N1826" s="213">
        <v>5398.2</v>
      </c>
      <c r="O1826" s="242">
        <f t="shared" si="152"/>
        <v>0.48090000000007421</v>
      </c>
      <c r="P1826" s="242"/>
      <c r="Q1826" s="179"/>
      <c r="R1826" s="179"/>
      <c r="S1826" s="179"/>
      <c r="T1826" s="179"/>
      <c r="U1826" s="179"/>
      <c r="V1826" s="179"/>
      <c r="W1826" s="179"/>
      <c r="X1826" s="179"/>
      <c r="Y1826" s="179"/>
      <c r="Z1826" s="179"/>
      <c r="AA1826" s="222"/>
      <c r="AB1826" s="222"/>
      <c r="AC1826" s="222"/>
      <c r="AD1826" s="179"/>
      <c r="AE1826" s="179"/>
      <c r="AF1826" s="179"/>
      <c r="AG1826" s="179"/>
      <c r="AH1826" s="179"/>
      <c r="AI1826" s="179"/>
      <c r="AJ1826" s="179"/>
    </row>
    <row r="1827" spans="2:36" x14ac:dyDescent="0.3">
      <c r="B1827" s="224">
        <v>190400</v>
      </c>
      <c r="C1827" s="209">
        <v>69995</v>
      </c>
      <c r="D1827" s="206">
        <f t="shared" si="153"/>
        <v>0.36762079831932776</v>
      </c>
      <c r="E1827" s="208">
        <f t="shared" si="154"/>
        <v>0.42</v>
      </c>
      <c r="F1827" s="207">
        <v>3849.72</v>
      </c>
      <c r="G1827" s="207">
        <v>5599.6</v>
      </c>
      <c r="H1827" s="207">
        <v>6299.55</v>
      </c>
      <c r="I1827" s="214">
        <v>60022</v>
      </c>
      <c r="J1827" s="211">
        <f t="shared" si="150"/>
        <v>0.31524159663865547</v>
      </c>
      <c r="K1827" s="212">
        <f t="shared" si="151"/>
        <v>0.42</v>
      </c>
      <c r="L1827" s="214">
        <v>2967.38</v>
      </c>
      <c r="M1827" s="213">
        <v>4801.76</v>
      </c>
      <c r="N1827" s="213">
        <v>5401.98</v>
      </c>
      <c r="O1827" s="242">
        <f t="shared" si="152"/>
        <v>0.48090000000003785</v>
      </c>
      <c r="P1827" s="242"/>
      <c r="Q1827" s="179"/>
      <c r="R1827" s="179"/>
      <c r="S1827" s="179"/>
      <c r="T1827" s="179"/>
      <c r="U1827" s="179"/>
      <c r="V1827" s="179"/>
      <c r="W1827" s="179"/>
      <c r="X1827" s="179"/>
      <c r="Y1827" s="179"/>
      <c r="Z1827" s="179"/>
      <c r="AA1827" s="222"/>
      <c r="AB1827" s="222"/>
      <c r="AC1827" s="222"/>
      <c r="AD1827" s="179"/>
      <c r="AE1827" s="179"/>
      <c r="AF1827" s="179"/>
      <c r="AG1827" s="179"/>
      <c r="AH1827" s="179"/>
      <c r="AI1827" s="179"/>
      <c r="AJ1827" s="179"/>
    </row>
    <row r="1828" spans="2:36" x14ac:dyDescent="0.3">
      <c r="B1828" s="224">
        <v>190500</v>
      </c>
      <c r="C1828" s="209">
        <v>70037</v>
      </c>
      <c r="D1828" s="206">
        <f t="shared" si="153"/>
        <v>0.3676482939632546</v>
      </c>
      <c r="E1828" s="208">
        <f t="shared" si="154"/>
        <v>0.42</v>
      </c>
      <c r="F1828" s="207">
        <v>3852.03</v>
      </c>
      <c r="G1828" s="207">
        <v>5602.96</v>
      </c>
      <c r="H1828" s="207">
        <v>6303.33</v>
      </c>
      <c r="I1828" s="214">
        <v>60064</v>
      </c>
      <c r="J1828" s="211">
        <f t="shared" si="150"/>
        <v>0.31529658792650916</v>
      </c>
      <c r="K1828" s="212">
        <f t="shared" si="151"/>
        <v>0.42</v>
      </c>
      <c r="L1828" s="214">
        <v>2972.38</v>
      </c>
      <c r="M1828" s="213">
        <v>4805.12</v>
      </c>
      <c r="N1828" s="213">
        <v>5405.76</v>
      </c>
      <c r="O1828" s="242">
        <f t="shared" si="152"/>
        <v>0.48090000000001054</v>
      </c>
      <c r="P1828" s="242"/>
      <c r="Q1828" s="179"/>
      <c r="R1828" s="179"/>
      <c r="S1828" s="179"/>
      <c r="T1828" s="179"/>
      <c r="U1828" s="179"/>
      <c r="V1828" s="179"/>
      <c r="W1828" s="179"/>
      <c r="X1828" s="179"/>
      <c r="Y1828" s="179"/>
      <c r="Z1828" s="179"/>
      <c r="AA1828" s="222"/>
      <c r="AB1828" s="222"/>
      <c r="AC1828" s="222"/>
      <c r="AD1828" s="179"/>
      <c r="AE1828" s="179"/>
      <c r="AF1828" s="179"/>
      <c r="AG1828" s="179"/>
      <c r="AH1828" s="179"/>
      <c r="AI1828" s="179"/>
      <c r="AJ1828" s="179"/>
    </row>
    <row r="1829" spans="2:36" x14ac:dyDescent="0.3">
      <c r="B1829" s="224">
        <v>190600</v>
      </c>
      <c r="C1829" s="209">
        <v>70079</v>
      </c>
      <c r="D1829" s="206">
        <f t="shared" si="153"/>
        <v>0.3676757607555089</v>
      </c>
      <c r="E1829" s="208">
        <f t="shared" si="154"/>
        <v>0.42</v>
      </c>
      <c r="F1829" s="207">
        <v>3854.34</v>
      </c>
      <c r="G1829" s="207">
        <v>5606.32</v>
      </c>
      <c r="H1829" s="207">
        <v>6307.11</v>
      </c>
      <c r="I1829" s="214">
        <v>60106</v>
      </c>
      <c r="J1829" s="211">
        <f t="shared" si="150"/>
        <v>0.31535152151101786</v>
      </c>
      <c r="K1829" s="212">
        <f t="shared" si="151"/>
        <v>0.42</v>
      </c>
      <c r="L1829" s="214">
        <v>2977.38</v>
      </c>
      <c r="M1829" s="213">
        <v>4808.4799999999996</v>
      </c>
      <c r="N1829" s="213">
        <v>5409.54</v>
      </c>
      <c r="O1829" s="242">
        <f t="shared" si="152"/>
        <v>0.48089999999996508</v>
      </c>
      <c r="P1829" s="242"/>
      <c r="Q1829" s="179"/>
      <c r="R1829" s="179"/>
      <c r="S1829" s="179"/>
      <c r="T1829" s="179"/>
      <c r="U1829" s="179"/>
      <c r="V1829" s="179"/>
      <c r="W1829" s="179"/>
      <c r="X1829" s="179"/>
      <c r="Y1829" s="179"/>
      <c r="Z1829" s="179"/>
      <c r="AA1829" s="222"/>
      <c r="AB1829" s="222"/>
      <c r="AC1829" s="222"/>
      <c r="AD1829" s="179"/>
      <c r="AE1829" s="179"/>
      <c r="AF1829" s="179"/>
      <c r="AG1829" s="179"/>
      <c r="AH1829" s="179"/>
      <c r="AI1829" s="179"/>
      <c r="AJ1829" s="179"/>
    </row>
    <row r="1830" spans="2:36" x14ac:dyDescent="0.3">
      <c r="B1830" s="224">
        <v>190700</v>
      </c>
      <c r="C1830" s="209">
        <v>70121</v>
      </c>
      <c r="D1830" s="206">
        <f t="shared" si="153"/>
        <v>0.36770319874147878</v>
      </c>
      <c r="E1830" s="208">
        <f t="shared" si="154"/>
        <v>0.42</v>
      </c>
      <c r="F1830" s="207">
        <v>3856.65</v>
      </c>
      <c r="G1830" s="207">
        <v>5609.68</v>
      </c>
      <c r="H1830" s="207">
        <v>6310.89</v>
      </c>
      <c r="I1830" s="214">
        <v>60148</v>
      </c>
      <c r="J1830" s="211">
        <f t="shared" si="150"/>
        <v>0.31540639748295751</v>
      </c>
      <c r="K1830" s="212">
        <f t="shared" si="151"/>
        <v>0.42</v>
      </c>
      <c r="L1830" s="214">
        <v>2982.38</v>
      </c>
      <c r="M1830" s="213">
        <v>4811.84</v>
      </c>
      <c r="N1830" s="213">
        <v>5413.32</v>
      </c>
      <c r="O1830" s="242">
        <f t="shared" si="152"/>
        <v>0.48089999999993777</v>
      </c>
      <c r="P1830" s="242"/>
      <c r="Q1830" s="179"/>
      <c r="R1830" s="179"/>
      <c r="S1830" s="179"/>
      <c r="T1830" s="179"/>
      <c r="U1830" s="179"/>
      <c r="V1830" s="179"/>
      <c r="W1830" s="179"/>
      <c r="X1830" s="179"/>
      <c r="Y1830" s="179"/>
      <c r="Z1830" s="179"/>
      <c r="AA1830" s="222"/>
      <c r="AB1830" s="222"/>
      <c r="AC1830" s="222"/>
      <c r="AD1830" s="179"/>
      <c r="AE1830" s="179"/>
      <c r="AF1830" s="179"/>
      <c r="AG1830" s="179"/>
      <c r="AH1830" s="179"/>
      <c r="AI1830" s="179"/>
      <c r="AJ1830" s="179"/>
    </row>
    <row r="1831" spans="2:36" x14ac:dyDescent="0.3">
      <c r="B1831" s="224">
        <v>190800</v>
      </c>
      <c r="C1831" s="209">
        <v>70163</v>
      </c>
      <c r="D1831" s="206">
        <f t="shared" si="153"/>
        <v>0.36773060796645701</v>
      </c>
      <c r="E1831" s="208">
        <f t="shared" si="154"/>
        <v>0.42</v>
      </c>
      <c r="F1831" s="207">
        <v>3858.96</v>
      </c>
      <c r="G1831" s="207">
        <v>5613.04</v>
      </c>
      <c r="H1831" s="207">
        <v>6314.67</v>
      </c>
      <c r="I1831" s="214">
        <v>60190</v>
      </c>
      <c r="J1831" s="211">
        <f t="shared" si="150"/>
        <v>0.31546121593291404</v>
      </c>
      <c r="K1831" s="212">
        <f t="shared" si="151"/>
        <v>0.42</v>
      </c>
      <c r="L1831" s="214">
        <v>2987.38</v>
      </c>
      <c r="M1831" s="213">
        <v>4815.2</v>
      </c>
      <c r="N1831" s="213">
        <v>5417.1</v>
      </c>
      <c r="O1831" s="242">
        <f t="shared" si="152"/>
        <v>0.48090000000004696</v>
      </c>
      <c r="P1831" s="242"/>
      <c r="Q1831" s="179"/>
      <c r="R1831" s="179"/>
      <c r="S1831" s="179"/>
      <c r="T1831" s="179"/>
      <c r="U1831" s="179"/>
      <c r="V1831" s="179"/>
      <c r="W1831" s="179"/>
      <c r="X1831" s="179"/>
      <c r="Y1831" s="179"/>
      <c r="Z1831" s="179"/>
      <c r="AA1831" s="222"/>
      <c r="AB1831" s="222"/>
      <c r="AC1831" s="222"/>
      <c r="AD1831" s="179"/>
      <c r="AE1831" s="179"/>
      <c r="AF1831" s="179"/>
      <c r="AG1831" s="179"/>
      <c r="AH1831" s="179"/>
      <c r="AI1831" s="179"/>
      <c r="AJ1831" s="179"/>
    </row>
    <row r="1832" spans="2:36" x14ac:dyDescent="0.3">
      <c r="B1832" s="224">
        <v>190900</v>
      </c>
      <c r="C1832" s="209">
        <v>70205</v>
      </c>
      <c r="D1832" s="206">
        <f t="shared" si="153"/>
        <v>0.36775798847564167</v>
      </c>
      <c r="E1832" s="208">
        <f t="shared" si="154"/>
        <v>0.42</v>
      </c>
      <c r="F1832" s="207">
        <v>3861.27</v>
      </c>
      <c r="G1832" s="207">
        <v>5616.4</v>
      </c>
      <c r="H1832" s="207">
        <v>6318.45</v>
      </c>
      <c r="I1832" s="214">
        <v>60232</v>
      </c>
      <c r="J1832" s="211">
        <f t="shared" si="150"/>
        <v>0.31551597695128342</v>
      </c>
      <c r="K1832" s="212">
        <f t="shared" si="151"/>
        <v>0.42</v>
      </c>
      <c r="L1832" s="214">
        <v>2992.37</v>
      </c>
      <c r="M1832" s="213">
        <v>4818.5600000000004</v>
      </c>
      <c r="N1832" s="213">
        <v>5420.88</v>
      </c>
      <c r="O1832" s="242">
        <f t="shared" si="152"/>
        <v>0.48090000000001054</v>
      </c>
      <c r="P1832" s="242"/>
      <c r="Q1832" s="179"/>
      <c r="R1832" s="179"/>
      <c r="S1832" s="179"/>
      <c r="T1832" s="179"/>
      <c r="U1832" s="179"/>
      <c r="V1832" s="179"/>
      <c r="W1832" s="179"/>
      <c r="X1832" s="179"/>
      <c r="Y1832" s="179"/>
      <c r="Z1832" s="179"/>
      <c r="AA1832" s="222"/>
      <c r="AB1832" s="222"/>
      <c r="AC1832" s="222"/>
      <c r="AD1832" s="179"/>
      <c r="AE1832" s="179"/>
      <c r="AF1832" s="179"/>
      <c r="AG1832" s="179"/>
      <c r="AH1832" s="179"/>
      <c r="AI1832" s="179"/>
      <c r="AJ1832" s="179"/>
    </row>
    <row r="1833" spans="2:36" x14ac:dyDescent="0.3">
      <c r="B1833" s="224">
        <v>191000</v>
      </c>
      <c r="C1833" s="209">
        <v>70247</v>
      </c>
      <c r="D1833" s="206">
        <f t="shared" si="153"/>
        <v>0.36778534031413612</v>
      </c>
      <c r="E1833" s="208">
        <f t="shared" si="154"/>
        <v>0.42</v>
      </c>
      <c r="F1833" s="207">
        <v>3863.58</v>
      </c>
      <c r="G1833" s="207">
        <v>5619.76</v>
      </c>
      <c r="H1833" s="207">
        <v>6322.23</v>
      </c>
      <c r="I1833" s="214">
        <v>60274</v>
      </c>
      <c r="J1833" s="211">
        <f t="shared" si="150"/>
        <v>0.31557068062827226</v>
      </c>
      <c r="K1833" s="212">
        <f t="shared" si="151"/>
        <v>0.42</v>
      </c>
      <c r="L1833" s="214">
        <v>2997.37</v>
      </c>
      <c r="M1833" s="213">
        <v>4821.92</v>
      </c>
      <c r="N1833" s="213">
        <v>5424.66</v>
      </c>
      <c r="O1833" s="242">
        <f t="shared" si="152"/>
        <v>0.48089999999997418</v>
      </c>
      <c r="P1833" s="242"/>
      <c r="Q1833" s="179"/>
      <c r="R1833" s="179"/>
      <c r="S1833" s="179"/>
      <c r="T1833" s="179"/>
      <c r="U1833" s="179"/>
      <c r="V1833" s="179"/>
      <c r="W1833" s="179"/>
      <c r="X1833" s="179"/>
      <c r="Y1833" s="179"/>
      <c r="Z1833" s="179"/>
      <c r="AA1833" s="222"/>
      <c r="AB1833" s="222"/>
      <c r="AC1833" s="222"/>
      <c r="AD1833" s="179"/>
      <c r="AE1833" s="179"/>
      <c r="AF1833" s="179"/>
      <c r="AG1833" s="179"/>
      <c r="AH1833" s="179"/>
      <c r="AI1833" s="179"/>
      <c r="AJ1833" s="179"/>
    </row>
    <row r="1834" spans="2:36" x14ac:dyDescent="0.3">
      <c r="B1834" s="224">
        <v>191100</v>
      </c>
      <c r="C1834" s="209">
        <v>70289</v>
      </c>
      <c r="D1834" s="206">
        <f t="shared" si="153"/>
        <v>0.36781266352694925</v>
      </c>
      <c r="E1834" s="208">
        <f t="shared" si="154"/>
        <v>0.42</v>
      </c>
      <c r="F1834" s="207">
        <v>3865.89</v>
      </c>
      <c r="G1834" s="207">
        <v>5623.12</v>
      </c>
      <c r="H1834" s="207">
        <v>6326.01</v>
      </c>
      <c r="I1834" s="214">
        <v>60316</v>
      </c>
      <c r="J1834" s="211">
        <f t="shared" si="150"/>
        <v>0.31562532705389851</v>
      </c>
      <c r="K1834" s="212">
        <f t="shared" si="151"/>
        <v>0.42</v>
      </c>
      <c r="L1834" s="214">
        <v>3002.37</v>
      </c>
      <c r="M1834" s="213">
        <v>4825.28</v>
      </c>
      <c r="N1834" s="213">
        <v>5428.44</v>
      </c>
      <c r="O1834" s="242">
        <f t="shared" si="152"/>
        <v>0.48089999999994687</v>
      </c>
      <c r="P1834" s="242"/>
      <c r="Q1834" s="179"/>
      <c r="R1834" s="179"/>
      <c r="S1834" s="179"/>
      <c r="T1834" s="179"/>
      <c r="U1834" s="179"/>
      <c r="V1834" s="179"/>
      <c r="W1834" s="179"/>
      <c r="X1834" s="179"/>
      <c r="Y1834" s="179"/>
      <c r="Z1834" s="179"/>
      <c r="AA1834" s="222"/>
      <c r="AB1834" s="222"/>
      <c r="AC1834" s="222"/>
      <c r="AD1834" s="179"/>
      <c r="AE1834" s="179"/>
      <c r="AF1834" s="179"/>
      <c r="AG1834" s="179"/>
      <c r="AH1834" s="179"/>
      <c r="AI1834" s="179"/>
      <c r="AJ1834" s="179"/>
    </row>
    <row r="1835" spans="2:36" x14ac:dyDescent="0.3">
      <c r="B1835" s="224">
        <v>191200</v>
      </c>
      <c r="C1835" s="209">
        <v>70331</v>
      </c>
      <c r="D1835" s="206">
        <f t="shared" si="153"/>
        <v>0.36783995815899584</v>
      </c>
      <c r="E1835" s="208">
        <f t="shared" si="154"/>
        <v>0.42</v>
      </c>
      <c r="F1835" s="207">
        <v>3868.2</v>
      </c>
      <c r="G1835" s="207">
        <v>5626.48</v>
      </c>
      <c r="H1835" s="207">
        <v>6329.79</v>
      </c>
      <c r="I1835" s="214">
        <v>60358</v>
      </c>
      <c r="J1835" s="211">
        <f t="shared" si="150"/>
        <v>0.31567991631799164</v>
      </c>
      <c r="K1835" s="212">
        <f t="shared" si="151"/>
        <v>0.42</v>
      </c>
      <c r="L1835" s="214">
        <v>3007.37</v>
      </c>
      <c r="M1835" s="213">
        <v>4828.6400000000003</v>
      </c>
      <c r="N1835" s="213">
        <v>5432.22</v>
      </c>
      <c r="O1835" s="242">
        <f t="shared" si="152"/>
        <v>0.48089999999991051</v>
      </c>
      <c r="P1835" s="242"/>
      <c r="Q1835" s="179"/>
      <c r="R1835" s="179"/>
      <c r="S1835" s="179"/>
      <c r="T1835" s="179"/>
      <c r="U1835" s="179"/>
      <c r="V1835" s="179"/>
      <c r="W1835" s="179"/>
      <c r="X1835" s="179"/>
      <c r="Y1835" s="179"/>
      <c r="Z1835" s="179"/>
      <c r="AA1835" s="222"/>
      <c r="AB1835" s="222"/>
      <c r="AC1835" s="222"/>
      <c r="AD1835" s="179"/>
      <c r="AE1835" s="179"/>
      <c r="AF1835" s="179"/>
      <c r="AG1835" s="179"/>
      <c r="AH1835" s="179"/>
      <c r="AI1835" s="179"/>
      <c r="AJ1835" s="179"/>
    </row>
    <row r="1836" spans="2:36" x14ac:dyDescent="0.3">
      <c r="B1836" s="224">
        <v>191300</v>
      </c>
      <c r="C1836" s="209">
        <v>70373</v>
      </c>
      <c r="D1836" s="206">
        <f t="shared" si="153"/>
        <v>0.36786722425509671</v>
      </c>
      <c r="E1836" s="208">
        <f t="shared" si="154"/>
        <v>0.42</v>
      </c>
      <c r="F1836" s="207">
        <v>3870.51</v>
      </c>
      <c r="G1836" s="207">
        <v>5629.84</v>
      </c>
      <c r="H1836" s="207">
        <v>6333.57</v>
      </c>
      <c r="I1836" s="214">
        <v>60400</v>
      </c>
      <c r="J1836" s="211">
        <f t="shared" si="150"/>
        <v>0.31573444851019339</v>
      </c>
      <c r="K1836" s="212">
        <f t="shared" si="151"/>
        <v>0.42</v>
      </c>
      <c r="L1836" s="214">
        <v>3012.37</v>
      </c>
      <c r="M1836" s="213">
        <v>4832</v>
      </c>
      <c r="N1836" s="213">
        <v>5436</v>
      </c>
      <c r="O1836" s="242">
        <f t="shared" si="152"/>
        <v>0.48089999999987415</v>
      </c>
      <c r="P1836" s="242"/>
      <c r="Q1836" s="179"/>
      <c r="R1836" s="179"/>
      <c r="S1836" s="179"/>
      <c r="T1836" s="179"/>
      <c r="U1836" s="179"/>
      <c r="V1836" s="179"/>
      <c r="W1836" s="179"/>
      <c r="X1836" s="179"/>
      <c r="Y1836" s="179"/>
      <c r="Z1836" s="179"/>
      <c r="AA1836" s="222"/>
      <c r="AB1836" s="222"/>
      <c r="AC1836" s="222"/>
      <c r="AD1836" s="179"/>
      <c r="AE1836" s="179"/>
      <c r="AF1836" s="179"/>
      <c r="AG1836" s="179"/>
      <c r="AH1836" s="179"/>
      <c r="AI1836" s="179"/>
      <c r="AJ1836" s="179"/>
    </row>
    <row r="1837" spans="2:36" x14ac:dyDescent="0.3">
      <c r="B1837" s="224">
        <v>191400</v>
      </c>
      <c r="C1837" s="209">
        <v>70415</v>
      </c>
      <c r="D1837" s="206">
        <f t="shared" si="153"/>
        <v>0.36789446185997909</v>
      </c>
      <c r="E1837" s="208">
        <f t="shared" si="154"/>
        <v>0.42</v>
      </c>
      <c r="F1837" s="207">
        <v>3872.82</v>
      </c>
      <c r="G1837" s="207">
        <v>5633.2</v>
      </c>
      <c r="H1837" s="207">
        <v>6337.35</v>
      </c>
      <c r="I1837" s="214">
        <v>60442</v>
      </c>
      <c r="J1837" s="211">
        <f t="shared" si="150"/>
        <v>0.3157889237199582</v>
      </c>
      <c r="K1837" s="212">
        <f t="shared" si="151"/>
        <v>0.42</v>
      </c>
      <c r="L1837" s="214">
        <v>3017.36</v>
      </c>
      <c r="M1837" s="213">
        <v>4835.3599999999997</v>
      </c>
      <c r="N1837" s="213">
        <v>5439.78</v>
      </c>
      <c r="O1837" s="242">
        <f t="shared" si="152"/>
        <v>0.48090000000012878</v>
      </c>
      <c r="P1837" s="242"/>
      <c r="Q1837" s="179"/>
      <c r="R1837" s="179"/>
      <c r="S1837" s="179"/>
      <c r="T1837" s="179"/>
      <c r="U1837" s="179"/>
      <c r="V1837" s="179"/>
      <c r="W1837" s="179"/>
      <c r="X1837" s="179"/>
      <c r="Y1837" s="179"/>
      <c r="Z1837" s="179"/>
      <c r="AA1837" s="222"/>
      <c r="AB1837" s="222"/>
      <c r="AC1837" s="222"/>
      <c r="AD1837" s="179"/>
      <c r="AE1837" s="179"/>
      <c r="AF1837" s="179"/>
      <c r="AG1837" s="179"/>
      <c r="AH1837" s="179"/>
      <c r="AI1837" s="179"/>
      <c r="AJ1837" s="179"/>
    </row>
    <row r="1838" spans="2:36" x14ac:dyDescent="0.3">
      <c r="B1838" s="224">
        <v>191500</v>
      </c>
      <c r="C1838" s="209">
        <v>70457</v>
      </c>
      <c r="D1838" s="206">
        <f t="shared" si="153"/>
        <v>0.36792167101827677</v>
      </c>
      <c r="E1838" s="208">
        <f t="shared" si="154"/>
        <v>0.42</v>
      </c>
      <c r="F1838" s="207">
        <v>3875.13</v>
      </c>
      <c r="G1838" s="207">
        <v>5636.56</v>
      </c>
      <c r="H1838" s="207">
        <v>6341.13</v>
      </c>
      <c r="I1838" s="214">
        <v>60484</v>
      </c>
      <c r="J1838" s="211">
        <f t="shared" si="150"/>
        <v>0.31584334203655351</v>
      </c>
      <c r="K1838" s="212">
        <f t="shared" si="151"/>
        <v>0.42</v>
      </c>
      <c r="L1838" s="214">
        <v>3022.36</v>
      </c>
      <c r="M1838" s="213">
        <v>4838.72</v>
      </c>
      <c r="N1838" s="213">
        <v>5443.56</v>
      </c>
      <c r="O1838" s="242">
        <f t="shared" si="152"/>
        <v>0.48090000000009242</v>
      </c>
      <c r="P1838" s="242"/>
      <c r="Q1838" s="179"/>
      <c r="R1838" s="179"/>
      <c r="S1838" s="179"/>
      <c r="T1838" s="179"/>
      <c r="U1838" s="179"/>
      <c r="V1838" s="179"/>
      <c r="W1838" s="179"/>
      <c r="X1838" s="179"/>
      <c r="Y1838" s="179"/>
      <c r="Z1838" s="179"/>
      <c r="AA1838" s="222"/>
      <c r="AB1838" s="222"/>
      <c r="AC1838" s="222"/>
      <c r="AD1838" s="179"/>
      <c r="AE1838" s="179"/>
      <c r="AF1838" s="179"/>
      <c r="AG1838" s="179"/>
      <c r="AH1838" s="179"/>
      <c r="AI1838" s="179"/>
      <c r="AJ1838" s="179"/>
    </row>
    <row r="1839" spans="2:36" x14ac:dyDescent="0.3">
      <c r="B1839" s="224">
        <v>191600</v>
      </c>
      <c r="C1839" s="209">
        <v>70499</v>
      </c>
      <c r="D1839" s="206">
        <f t="shared" si="153"/>
        <v>0.36794885177453029</v>
      </c>
      <c r="E1839" s="208">
        <f t="shared" si="154"/>
        <v>0.42</v>
      </c>
      <c r="F1839" s="207">
        <v>3877.44</v>
      </c>
      <c r="G1839" s="207">
        <v>5639.92</v>
      </c>
      <c r="H1839" s="207">
        <v>6344.91</v>
      </c>
      <c r="I1839" s="214">
        <v>60526</v>
      </c>
      <c r="J1839" s="211">
        <f t="shared" si="150"/>
        <v>0.31589770354906055</v>
      </c>
      <c r="K1839" s="212">
        <f t="shared" si="151"/>
        <v>0.42</v>
      </c>
      <c r="L1839" s="214">
        <v>3027.36</v>
      </c>
      <c r="M1839" s="213">
        <v>4842.08</v>
      </c>
      <c r="N1839" s="213">
        <v>5447.34</v>
      </c>
      <c r="O1839" s="242">
        <f t="shared" si="152"/>
        <v>0.480900000000056</v>
      </c>
      <c r="P1839" s="242"/>
      <c r="Q1839" s="179"/>
      <c r="R1839" s="179"/>
      <c r="S1839" s="179"/>
      <c r="T1839" s="179"/>
      <c r="U1839" s="179"/>
      <c r="V1839" s="179"/>
      <c r="W1839" s="179"/>
      <c r="X1839" s="179"/>
      <c r="Y1839" s="179"/>
      <c r="Z1839" s="179"/>
      <c r="AA1839" s="222"/>
      <c r="AB1839" s="222"/>
      <c r="AC1839" s="222"/>
      <c r="AD1839" s="179"/>
      <c r="AE1839" s="179"/>
      <c r="AF1839" s="179"/>
      <c r="AG1839" s="179"/>
      <c r="AH1839" s="179"/>
      <c r="AI1839" s="179"/>
      <c r="AJ1839" s="179"/>
    </row>
    <row r="1840" spans="2:36" x14ac:dyDescent="0.3">
      <c r="B1840" s="224">
        <v>191700</v>
      </c>
      <c r="C1840" s="209">
        <v>70541</v>
      </c>
      <c r="D1840" s="206">
        <f t="shared" si="153"/>
        <v>0.36797600417318727</v>
      </c>
      <c r="E1840" s="208">
        <f t="shared" si="154"/>
        <v>0.42</v>
      </c>
      <c r="F1840" s="207">
        <v>3879.75</v>
      </c>
      <c r="G1840" s="207">
        <v>5643.28</v>
      </c>
      <c r="H1840" s="207">
        <v>6348.69</v>
      </c>
      <c r="I1840" s="214">
        <v>60568</v>
      </c>
      <c r="J1840" s="211">
        <f t="shared" si="150"/>
        <v>0.31595200834637455</v>
      </c>
      <c r="K1840" s="212">
        <f t="shared" si="151"/>
        <v>0.42</v>
      </c>
      <c r="L1840" s="214">
        <v>3032.36</v>
      </c>
      <c r="M1840" s="213">
        <v>4845.4399999999996</v>
      </c>
      <c r="N1840" s="213">
        <v>5451.12</v>
      </c>
      <c r="O1840" s="242">
        <f t="shared" si="152"/>
        <v>0.48090000000001965</v>
      </c>
      <c r="P1840" s="242"/>
      <c r="Q1840" s="179"/>
      <c r="R1840" s="179"/>
      <c r="S1840" s="179"/>
      <c r="T1840" s="179"/>
      <c r="U1840" s="179"/>
      <c r="V1840" s="179"/>
      <c r="W1840" s="179"/>
      <c r="X1840" s="179"/>
      <c r="Y1840" s="179"/>
      <c r="Z1840" s="179"/>
      <c r="AA1840" s="222"/>
      <c r="AB1840" s="222"/>
      <c r="AC1840" s="222"/>
      <c r="AD1840" s="179"/>
      <c r="AE1840" s="179"/>
      <c r="AF1840" s="179"/>
      <c r="AG1840" s="179"/>
      <c r="AH1840" s="179"/>
      <c r="AI1840" s="179"/>
      <c r="AJ1840" s="179"/>
    </row>
    <row r="1841" spans="2:36" x14ac:dyDescent="0.3">
      <c r="B1841" s="224">
        <v>191800</v>
      </c>
      <c r="C1841" s="209">
        <v>70583</v>
      </c>
      <c r="D1841" s="206">
        <f t="shared" si="153"/>
        <v>0.36800312825860271</v>
      </c>
      <c r="E1841" s="208">
        <f t="shared" si="154"/>
        <v>0.42</v>
      </c>
      <c r="F1841" s="207">
        <v>3882.06</v>
      </c>
      <c r="G1841" s="207">
        <v>5646.64</v>
      </c>
      <c r="H1841" s="207">
        <v>6352.47</v>
      </c>
      <c r="I1841" s="214">
        <v>60610</v>
      </c>
      <c r="J1841" s="211">
        <f t="shared" si="150"/>
        <v>0.31600625651720543</v>
      </c>
      <c r="K1841" s="212">
        <f t="shared" si="151"/>
        <v>0.42</v>
      </c>
      <c r="L1841" s="214">
        <v>3037.36</v>
      </c>
      <c r="M1841" s="213">
        <v>4848.8</v>
      </c>
      <c r="N1841" s="213">
        <v>5454.9</v>
      </c>
      <c r="O1841" s="242">
        <f t="shared" si="152"/>
        <v>0.48089999999999233</v>
      </c>
      <c r="P1841" s="242"/>
      <c r="Q1841" s="179"/>
      <c r="R1841" s="179"/>
      <c r="S1841" s="179"/>
      <c r="T1841" s="179"/>
      <c r="U1841" s="179"/>
      <c r="V1841" s="179"/>
      <c r="W1841" s="179"/>
      <c r="X1841" s="179"/>
      <c r="Y1841" s="179"/>
      <c r="Z1841" s="179"/>
      <c r="AA1841" s="222"/>
      <c r="AB1841" s="222"/>
      <c r="AC1841" s="222"/>
      <c r="AD1841" s="179"/>
      <c r="AE1841" s="179"/>
      <c r="AF1841" s="179"/>
      <c r="AG1841" s="179"/>
      <c r="AH1841" s="179"/>
      <c r="AI1841" s="179"/>
      <c r="AJ1841" s="179"/>
    </row>
    <row r="1842" spans="2:36" x14ac:dyDescent="0.3">
      <c r="B1842" s="224">
        <v>191900</v>
      </c>
      <c r="C1842" s="209">
        <v>70625</v>
      </c>
      <c r="D1842" s="206">
        <f t="shared" si="153"/>
        <v>0.3680302240750391</v>
      </c>
      <c r="E1842" s="208">
        <f t="shared" si="154"/>
        <v>0.42</v>
      </c>
      <c r="F1842" s="207">
        <v>3884.37</v>
      </c>
      <c r="G1842" s="207">
        <v>5650</v>
      </c>
      <c r="H1842" s="207">
        <v>6356.25</v>
      </c>
      <c r="I1842" s="214">
        <v>60652</v>
      </c>
      <c r="J1842" s="211">
        <f t="shared" si="150"/>
        <v>0.31606044815007817</v>
      </c>
      <c r="K1842" s="212">
        <f t="shared" si="151"/>
        <v>0.42</v>
      </c>
      <c r="L1842" s="214">
        <v>3042.35</v>
      </c>
      <c r="M1842" s="213">
        <v>4852.16</v>
      </c>
      <c r="N1842" s="213">
        <v>5458.68</v>
      </c>
      <c r="O1842" s="242">
        <f t="shared" si="152"/>
        <v>0.48089999999995597</v>
      </c>
      <c r="P1842" s="242"/>
      <c r="Q1842" s="179"/>
      <c r="R1842" s="179"/>
      <c r="S1842" s="179"/>
      <c r="T1842" s="179"/>
      <c r="U1842" s="179"/>
      <c r="V1842" s="179"/>
      <c r="W1842" s="179"/>
      <c r="X1842" s="179"/>
      <c r="Y1842" s="179"/>
      <c r="Z1842" s="179"/>
      <c r="AA1842" s="222"/>
      <c r="AB1842" s="222"/>
      <c r="AC1842" s="222"/>
      <c r="AD1842" s="179"/>
      <c r="AE1842" s="179"/>
      <c r="AF1842" s="179"/>
      <c r="AG1842" s="179"/>
      <c r="AH1842" s="179"/>
      <c r="AI1842" s="179"/>
      <c r="AJ1842" s="179"/>
    </row>
    <row r="1843" spans="2:36" x14ac:dyDescent="0.3">
      <c r="B1843" s="224">
        <v>192000</v>
      </c>
      <c r="C1843" s="209">
        <v>70667</v>
      </c>
      <c r="D1843" s="206">
        <f t="shared" si="153"/>
        <v>0.36805729166666667</v>
      </c>
      <c r="E1843" s="208">
        <f t="shared" si="154"/>
        <v>0.42</v>
      </c>
      <c r="F1843" s="207">
        <v>3886.68</v>
      </c>
      <c r="G1843" s="207">
        <v>5653.36</v>
      </c>
      <c r="H1843" s="207">
        <v>6360.03</v>
      </c>
      <c r="I1843" s="214">
        <v>60694</v>
      </c>
      <c r="J1843" s="211">
        <f t="shared" si="150"/>
        <v>0.31611458333333331</v>
      </c>
      <c r="K1843" s="212">
        <f t="shared" si="151"/>
        <v>0.42</v>
      </c>
      <c r="L1843" s="214">
        <v>3047.35</v>
      </c>
      <c r="M1843" s="213">
        <v>4855.5200000000004</v>
      </c>
      <c r="N1843" s="213">
        <v>5462.46</v>
      </c>
      <c r="O1843" s="242">
        <f t="shared" si="152"/>
        <v>0.48089999999991961</v>
      </c>
      <c r="P1843" s="242"/>
      <c r="Q1843" s="179"/>
      <c r="R1843" s="179"/>
      <c r="S1843" s="179"/>
      <c r="T1843" s="179"/>
      <c r="U1843" s="179"/>
      <c r="V1843" s="179"/>
      <c r="W1843" s="179"/>
      <c r="X1843" s="179"/>
      <c r="Y1843" s="179"/>
      <c r="Z1843" s="179"/>
      <c r="AA1843" s="222"/>
      <c r="AB1843" s="222"/>
      <c r="AC1843" s="222"/>
      <c r="AD1843" s="179"/>
      <c r="AE1843" s="179"/>
      <c r="AF1843" s="179"/>
      <c r="AG1843" s="179"/>
      <c r="AH1843" s="179"/>
      <c r="AI1843" s="179"/>
      <c r="AJ1843" s="179"/>
    </row>
    <row r="1844" spans="2:36" x14ac:dyDescent="0.3">
      <c r="B1844" s="224">
        <v>192100</v>
      </c>
      <c r="C1844" s="209">
        <v>70709</v>
      </c>
      <c r="D1844" s="206">
        <f t="shared" si="153"/>
        <v>0.36808433107756378</v>
      </c>
      <c r="E1844" s="208">
        <f t="shared" si="154"/>
        <v>0.42</v>
      </c>
      <c r="F1844" s="207">
        <v>3888.99</v>
      </c>
      <c r="G1844" s="207">
        <v>5656.72</v>
      </c>
      <c r="H1844" s="207">
        <v>6363.81</v>
      </c>
      <c r="I1844" s="214">
        <v>60736</v>
      </c>
      <c r="J1844" s="211">
        <f t="shared" si="150"/>
        <v>0.31616866215512751</v>
      </c>
      <c r="K1844" s="212">
        <f t="shared" si="151"/>
        <v>0.42</v>
      </c>
      <c r="L1844" s="214">
        <v>3052.35</v>
      </c>
      <c r="M1844" s="213">
        <v>4858.88</v>
      </c>
      <c r="N1844" s="213">
        <v>5466.24</v>
      </c>
      <c r="O1844" s="242">
        <f t="shared" si="152"/>
        <v>0.48090000000002875</v>
      </c>
      <c r="P1844" s="242"/>
      <c r="Q1844" s="179"/>
      <c r="R1844" s="179"/>
      <c r="S1844" s="179"/>
      <c r="T1844" s="179"/>
      <c r="U1844" s="179"/>
      <c r="V1844" s="179"/>
      <c r="W1844" s="179"/>
      <c r="X1844" s="179"/>
      <c r="Y1844" s="179"/>
      <c r="Z1844" s="179"/>
      <c r="AA1844" s="222"/>
      <c r="AB1844" s="222"/>
      <c r="AC1844" s="222"/>
      <c r="AD1844" s="179"/>
      <c r="AE1844" s="179"/>
      <c r="AF1844" s="179"/>
      <c r="AG1844" s="179"/>
      <c r="AH1844" s="179"/>
      <c r="AI1844" s="179"/>
      <c r="AJ1844" s="179"/>
    </row>
    <row r="1845" spans="2:36" x14ac:dyDescent="0.3">
      <c r="B1845" s="224">
        <v>192200</v>
      </c>
      <c r="C1845" s="209">
        <v>70751</v>
      </c>
      <c r="D1845" s="206">
        <f t="shared" si="153"/>
        <v>0.36811134235171694</v>
      </c>
      <c r="E1845" s="208">
        <f t="shared" si="154"/>
        <v>0.42</v>
      </c>
      <c r="F1845" s="207">
        <v>3891.3</v>
      </c>
      <c r="G1845" s="207">
        <v>5660.08</v>
      </c>
      <c r="H1845" s="207">
        <v>6367.59</v>
      </c>
      <c r="I1845" s="214">
        <v>60778</v>
      </c>
      <c r="J1845" s="211">
        <f t="shared" si="150"/>
        <v>0.3162226847034339</v>
      </c>
      <c r="K1845" s="212">
        <f t="shared" si="151"/>
        <v>0.42</v>
      </c>
      <c r="L1845" s="214">
        <v>3057.35</v>
      </c>
      <c r="M1845" s="213">
        <v>4862.24</v>
      </c>
      <c r="N1845" s="213">
        <v>5470.02</v>
      </c>
      <c r="O1845" s="242">
        <f t="shared" si="152"/>
        <v>0.48089999999999233</v>
      </c>
      <c r="P1845" s="242"/>
      <c r="Q1845" s="179"/>
      <c r="R1845" s="179"/>
      <c r="S1845" s="179"/>
      <c r="T1845" s="179"/>
      <c r="U1845" s="179"/>
      <c r="V1845" s="179"/>
      <c r="W1845" s="179"/>
      <c r="X1845" s="179"/>
      <c r="Y1845" s="179"/>
      <c r="Z1845" s="179"/>
      <c r="AA1845" s="222"/>
      <c r="AB1845" s="222"/>
      <c r="AC1845" s="222"/>
      <c r="AD1845" s="179"/>
      <c r="AE1845" s="179"/>
      <c r="AF1845" s="179"/>
      <c r="AG1845" s="179"/>
      <c r="AH1845" s="179"/>
      <c r="AI1845" s="179"/>
      <c r="AJ1845" s="179"/>
    </row>
    <row r="1846" spans="2:36" x14ac:dyDescent="0.3">
      <c r="B1846" s="224">
        <v>192300</v>
      </c>
      <c r="C1846" s="209">
        <v>70793</v>
      </c>
      <c r="D1846" s="206">
        <f t="shared" si="153"/>
        <v>0.36813832553302134</v>
      </c>
      <c r="E1846" s="208">
        <f t="shared" si="154"/>
        <v>0.42</v>
      </c>
      <c r="F1846" s="207">
        <v>3893.61</v>
      </c>
      <c r="G1846" s="207">
        <v>5663.44</v>
      </c>
      <c r="H1846" s="207">
        <v>6371.37</v>
      </c>
      <c r="I1846" s="214">
        <v>60820</v>
      </c>
      <c r="J1846" s="211">
        <f t="shared" si="150"/>
        <v>0.31627665106604264</v>
      </c>
      <c r="K1846" s="212">
        <f t="shared" si="151"/>
        <v>0.42</v>
      </c>
      <c r="L1846" s="214">
        <v>3062.35</v>
      </c>
      <c r="M1846" s="213">
        <v>4865.6000000000004</v>
      </c>
      <c r="N1846" s="213">
        <v>5473.8</v>
      </c>
      <c r="O1846" s="242">
        <f t="shared" si="152"/>
        <v>0.48089999999995597</v>
      </c>
      <c r="P1846" s="242"/>
      <c r="Q1846" s="179"/>
      <c r="R1846" s="179"/>
      <c r="S1846" s="179"/>
      <c r="T1846" s="179"/>
      <c r="U1846" s="179"/>
      <c r="V1846" s="179"/>
      <c r="W1846" s="179"/>
      <c r="X1846" s="179"/>
      <c r="Y1846" s="179"/>
      <c r="Z1846" s="179"/>
      <c r="AA1846" s="222"/>
      <c r="AB1846" s="222"/>
      <c r="AC1846" s="222"/>
      <c r="AD1846" s="179"/>
      <c r="AE1846" s="179"/>
      <c r="AF1846" s="179"/>
      <c r="AG1846" s="179"/>
      <c r="AH1846" s="179"/>
      <c r="AI1846" s="179"/>
      <c r="AJ1846" s="179"/>
    </row>
    <row r="1847" spans="2:36" x14ac:dyDescent="0.3">
      <c r="B1847" s="224">
        <v>192400</v>
      </c>
      <c r="C1847" s="209">
        <v>70835</v>
      </c>
      <c r="D1847" s="206">
        <f t="shared" si="153"/>
        <v>0.36816528066528065</v>
      </c>
      <c r="E1847" s="208">
        <f t="shared" si="154"/>
        <v>0.42</v>
      </c>
      <c r="F1847" s="207">
        <v>3895.92</v>
      </c>
      <c r="G1847" s="207">
        <v>5666.8</v>
      </c>
      <c r="H1847" s="207">
        <v>6375.15</v>
      </c>
      <c r="I1847" s="214">
        <v>60862</v>
      </c>
      <c r="J1847" s="211">
        <f t="shared" si="150"/>
        <v>0.31633056133056131</v>
      </c>
      <c r="K1847" s="212">
        <f t="shared" si="151"/>
        <v>0.42</v>
      </c>
      <c r="L1847" s="214">
        <v>3067.34</v>
      </c>
      <c r="M1847" s="213">
        <v>4868.96</v>
      </c>
      <c r="N1847" s="213">
        <v>5477.58</v>
      </c>
      <c r="O1847" s="242">
        <f t="shared" si="152"/>
        <v>0.48089999999991961</v>
      </c>
      <c r="P1847" s="242"/>
      <c r="Q1847" s="179"/>
      <c r="R1847" s="179"/>
      <c r="S1847" s="179"/>
      <c r="T1847" s="179"/>
      <c r="U1847" s="179"/>
      <c r="V1847" s="179"/>
      <c r="W1847" s="179"/>
      <c r="X1847" s="179"/>
      <c r="Y1847" s="179"/>
      <c r="Z1847" s="179"/>
      <c r="AA1847" s="222"/>
      <c r="AB1847" s="222"/>
      <c r="AC1847" s="222"/>
      <c r="AD1847" s="179"/>
      <c r="AE1847" s="179"/>
      <c r="AF1847" s="179"/>
      <c r="AG1847" s="179"/>
      <c r="AH1847" s="179"/>
      <c r="AI1847" s="179"/>
      <c r="AJ1847" s="179"/>
    </row>
    <row r="1848" spans="2:36" x14ac:dyDescent="0.3">
      <c r="B1848" s="224">
        <v>192500</v>
      </c>
      <c r="C1848" s="209">
        <v>70877</v>
      </c>
      <c r="D1848" s="206">
        <f t="shared" si="153"/>
        <v>0.36819220779220779</v>
      </c>
      <c r="E1848" s="208">
        <f t="shared" si="154"/>
        <v>0.42</v>
      </c>
      <c r="F1848" s="207">
        <v>3898.23</v>
      </c>
      <c r="G1848" s="207">
        <v>5670.16</v>
      </c>
      <c r="H1848" s="207">
        <v>6378.93</v>
      </c>
      <c r="I1848" s="214">
        <v>60904</v>
      </c>
      <c r="J1848" s="211">
        <f t="shared" si="150"/>
        <v>0.3163844155844156</v>
      </c>
      <c r="K1848" s="212">
        <f t="shared" si="151"/>
        <v>0.42</v>
      </c>
      <c r="L1848" s="214">
        <v>3072.34</v>
      </c>
      <c r="M1848" s="213">
        <v>4872.32</v>
      </c>
      <c r="N1848" s="213">
        <v>5481.36</v>
      </c>
      <c r="O1848" s="242">
        <f t="shared" si="152"/>
        <v>0.48090000000003785</v>
      </c>
      <c r="P1848" s="242"/>
      <c r="Q1848" s="179"/>
      <c r="R1848" s="179"/>
      <c r="S1848" s="179"/>
      <c r="T1848" s="179"/>
      <c r="U1848" s="179"/>
      <c r="V1848" s="179"/>
      <c r="W1848" s="179"/>
      <c r="X1848" s="179"/>
      <c r="Y1848" s="179"/>
      <c r="Z1848" s="179"/>
      <c r="AA1848" s="222"/>
      <c r="AB1848" s="222"/>
      <c r="AC1848" s="222"/>
      <c r="AD1848" s="179"/>
      <c r="AE1848" s="179"/>
      <c r="AF1848" s="179"/>
      <c r="AG1848" s="179"/>
      <c r="AH1848" s="179"/>
      <c r="AI1848" s="179"/>
      <c r="AJ1848" s="179"/>
    </row>
    <row r="1849" spans="2:36" x14ac:dyDescent="0.3">
      <c r="B1849" s="224">
        <v>192600</v>
      </c>
      <c r="C1849" s="209">
        <v>70919</v>
      </c>
      <c r="D1849" s="206">
        <f t="shared" si="153"/>
        <v>0.36821910695742471</v>
      </c>
      <c r="E1849" s="208">
        <f t="shared" si="154"/>
        <v>0.42</v>
      </c>
      <c r="F1849" s="207">
        <v>3900.54</v>
      </c>
      <c r="G1849" s="207">
        <v>5673.52</v>
      </c>
      <c r="H1849" s="207">
        <v>6382.71</v>
      </c>
      <c r="I1849" s="214">
        <v>60946</v>
      </c>
      <c r="J1849" s="211">
        <f t="shared" si="150"/>
        <v>0.31643821391484944</v>
      </c>
      <c r="K1849" s="212">
        <f t="shared" si="151"/>
        <v>0.42</v>
      </c>
      <c r="L1849" s="214">
        <v>3077.34</v>
      </c>
      <c r="M1849" s="213">
        <v>4875.68</v>
      </c>
      <c r="N1849" s="213">
        <v>5485.14</v>
      </c>
      <c r="O1849" s="242">
        <f t="shared" si="152"/>
        <v>0.48090000000000144</v>
      </c>
      <c r="P1849" s="242"/>
      <c r="Q1849" s="179"/>
      <c r="R1849" s="179"/>
      <c r="S1849" s="179"/>
      <c r="T1849" s="179"/>
      <c r="U1849" s="179"/>
      <c r="V1849" s="179"/>
      <c r="W1849" s="179"/>
      <c r="X1849" s="179"/>
      <c r="Y1849" s="179"/>
      <c r="Z1849" s="179"/>
      <c r="AA1849" s="222"/>
      <c r="AB1849" s="222"/>
      <c r="AC1849" s="222"/>
      <c r="AD1849" s="179"/>
      <c r="AE1849" s="179"/>
      <c r="AF1849" s="179"/>
      <c r="AG1849" s="179"/>
      <c r="AH1849" s="179"/>
      <c r="AI1849" s="179"/>
      <c r="AJ1849" s="179"/>
    </row>
    <row r="1850" spans="2:36" x14ac:dyDescent="0.3">
      <c r="B1850" s="224">
        <v>192700</v>
      </c>
      <c r="C1850" s="209">
        <v>70961</v>
      </c>
      <c r="D1850" s="206">
        <f t="shared" si="153"/>
        <v>0.36824597820446292</v>
      </c>
      <c r="E1850" s="208">
        <f t="shared" si="154"/>
        <v>0.42</v>
      </c>
      <c r="F1850" s="207">
        <v>3902.85</v>
      </c>
      <c r="G1850" s="207">
        <v>5676.88</v>
      </c>
      <c r="H1850" s="207">
        <v>6386.49</v>
      </c>
      <c r="I1850" s="214">
        <v>60988</v>
      </c>
      <c r="J1850" s="211">
        <f t="shared" si="150"/>
        <v>0.3164919564089258</v>
      </c>
      <c r="K1850" s="212">
        <f t="shared" si="151"/>
        <v>0.42</v>
      </c>
      <c r="L1850" s="214">
        <v>3082.34</v>
      </c>
      <c r="M1850" s="213">
        <v>4879.04</v>
      </c>
      <c r="N1850" s="213">
        <v>5488.92</v>
      </c>
      <c r="O1850" s="242">
        <f t="shared" si="152"/>
        <v>0.48090000000011057</v>
      </c>
      <c r="P1850" s="242"/>
      <c r="Q1850" s="179"/>
      <c r="R1850" s="179"/>
      <c r="S1850" s="179"/>
      <c r="T1850" s="179"/>
      <c r="U1850" s="179"/>
      <c r="V1850" s="179"/>
      <c r="W1850" s="179"/>
      <c r="X1850" s="179"/>
      <c r="Y1850" s="179"/>
      <c r="Z1850" s="179"/>
      <c r="AA1850" s="222"/>
      <c r="AB1850" s="222"/>
      <c r="AC1850" s="222"/>
      <c r="AD1850" s="179"/>
      <c r="AE1850" s="179"/>
      <c r="AF1850" s="179"/>
      <c r="AG1850" s="179"/>
      <c r="AH1850" s="179"/>
      <c r="AI1850" s="179"/>
      <c r="AJ1850" s="179"/>
    </row>
    <row r="1851" spans="2:36" x14ac:dyDescent="0.3">
      <c r="B1851" s="224">
        <v>192800</v>
      </c>
      <c r="C1851" s="209">
        <v>71003</v>
      </c>
      <c r="D1851" s="206">
        <f t="shared" si="153"/>
        <v>0.3682728215767635</v>
      </c>
      <c r="E1851" s="208">
        <f t="shared" si="154"/>
        <v>0.42</v>
      </c>
      <c r="F1851" s="207">
        <v>3905.16</v>
      </c>
      <c r="G1851" s="207">
        <v>5680.24</v>
      </c>
      <c r="H1851" s="207">
        <v>6390.27</v>
      </c>
      <c r="I1851" s="214">
        <v>61030</v>
      </c>
      <c r="J1851" s="211">
        <f t="shared" ref="J1851:J1914" si="155">I1851/$B1851</f>
        <v>0.31654564315352696</v>
      </c>
      <c r="K1851" s="212">
        <f t="shared" ref="K1851:K1914" si="156">(I1851-I1850)/($B1851-$B1850)</f>
        <v>0.42</v>
      </c>
      <c r="L1851" s="214">
        <v>3087.34</v>
      </c>
      <c r="M1851" s="213">
        <v>4882.3999999999996</v>
      </c>
      <c r="N1851" s="213">
        <v>5492.7</v>
      </c>
      <c r="O1851" s="242">
        <f t="shared" si="152"/>
        <v>0.48090000000007421</v>
      </c>
      <c r="P1851" s="242"/>
      <c r="Q1851" s="179"/>
      <c r="R1851" s="179"/>
      <c r="S1851" s="179"/>
      <c r="T1851" s="179"/>
      <c r="U1851" s="179"/>
      <c r="V1851" s="179"/>
      <c r="W1851" s="179"/>
      <c r="X1851" s="179"/>
      <c r="Y1851" s="179"/>
      <c r="Z1851" s="179"/>
      <c r="AA1851" s="222"/>
      <c r="AB1851" s="222"/>
      <c r="AC1851" s="222"/>
      <c r="AD1851" s="179"/>
      <c r="AE1851" s="179"/>
      <c r="AF1851" s="179"/>
      <c r="AG1851" s="179"/>
      <c r="AH1851" s="179"/>
      <c r="AI1851" s="179"/>
      <c r="AJ1851" s="179"/>
    </row>
    <row r="1852" spans="2:36" x14ac:dyDescent="0.3">
      <c r="B1852" s="224">
        <v>192900</v>
      </c>
      <c r="C1852" s="209">
        <v>71045</v>
      </c>
      <c r="D1852" s="206">
        <f t="shared" si="153"/>
        <v>0.36829963711767755</v>
      </c>
      <c r="E1852" s="208">
        <f t="shared" si="154"/>
        <v>0.42</v>
      </c>
      <c r="F1852" s="207">
        <v>3907.47</v>
      </c>
      <c r="G1852" s="207">
        <v>5683.6</v>
      </c>
      <c r="H1852" s="207">
        <v>6394.05</v>
      </c>
      <c r="I1852" s="214">
        <v>61072</v>
      </c>
      <c r="J1852" s="211">
        <f t="shared" si="155"/>
        <v>0.31659927423535511</v>
      </c>
      <c r="K1852" s="212">
        <f t="shared" si="156"/>
        <v>0.42</v>
      </c>
      <c r="L1852" s="214">
        <v>3092.33</v>
      </c>
      <c r="M1852" s="213">
        <v>4885.76</v>
      </c>
      <c r="N1852" s="213">
        <v>5496.48</v>
      </c>
      <c r="O1852" s="242">
        <f t="shared" si="152"/>
        <v>0.48090000000003785</v>
      </c>
      <c r="P1852" s="242"/>
      <c r="Q1852" s="179"/>
      <c r="R1852" s="179"/>
      <c r="S1852" s="179"/>
      <c r="T1852" s="179"/>
      <c r="U1852" s="179"/>
      <c r="V1852" s="179"/>
      <c r="W1852" s="179"/>
      <c r="X1852" s="179"/>
      <c r="Y1852" s="179"/>
      <c r="Z1852" s="179"/>
      <c r="AA1852" s="222"/>
      <c r="AB1852" s="222"/>
      <c r="AC1852" s="222"/>
      <c r="AD1852" s="179"/>
      <c r="AE1852" s="179"/>
      <c r="AF1852" s="179"/>
      <c r="AG1852" s="179"/>
      <c r="AH1852" s="179"/>
      <c r="AI1852" s="179"/>
      <c r="AJ1852" s="179"/>
    </row>
    <row r="1853" spans="2:36" x14ac:dyDescent="0.3">
      <c r="B1853" s="224">
        <v>193000</v>
      </c>
      <c r="C1853" s="209">
        <v>71087</v>
      </c>
      <c r="D1853" s="206">
        <f t="shared" si="153"/>
        <v>0.3683264248704663</v>
      </c>
      <c r="E1853" s="208">
        <f t="shared" si="154"/>
        <v>0.42</v>
      </c>
      <c r="F1853" s="207">
        <v>3909.78</v>
      </c>
      <c r="G1853" s="207">
        <v>5686.96</v>
      </c>
      <c r="H1853" s="207">
        <v>6397.83</v>
      </c>
      <c r="I1853" s="214">
        <v>61114</v>
      </c>
      <c r="J1853" s="211">
        <f t="shared" si="155"/>
        <v>0.31665284974093266</v>
      </c>
      <c r="K1853" s="212">
        <f t="shared" si="156"/>
        <v>0.42</v>
      </c>
      <c r="L1853" s="214">
        <v>3097.33</v>
      </c>
      <c r="M1853" s="213">
        <v>4889.12</v>
      </c>
      <c r="N1853" s="213">
        <v>5500.26</v>
      </c>
      <c r="O1853" s="242">
        <f t="shared" si="152"/>
        <v>0.48090000000001054</v>
      </c>
      <c r="P1853" s="242"/>
      <c r="Q1853" s="179"/>
      <c r="R1853" s="179"/>
      <c r="S1853" s="179"/>
      <c r="T1853" s="179"/>
      <c r="U1853" s="179"/>
      <c r="V1853" s="179"/>
      <c r="W1853" s="179"/>
      <c r="X1853" s="179"/>
      <c r="Y1853" s="179"/>
      <c r="Z1853" s="179"/>
      <c r="AA1853" s="222"/>
      <c r="AB1853" s="222"/>
      <c r="AC1853" s="222"/>
      <c r="AD1853" s="179"/>
      <c r="AE1853" s="179"/>
      <c r="AF1853" s="179"/>
      <c r="AG1853" s="179"/>
      <c r="AH1853" s="179"/>
      <c r="AI1853" s="179"/>
      <c r="AJ1853" s="179"/>
    </row>
    <row r="1854" spans="2:36" x14ac:dyDescent="0.3">
      <c r="B1854" s="224">
        <v>193100</v>
      </c>
      <c r="C1854" s="209">
        <v>71129</v>
      </c>
      <c r="D1854" s="206">
        <f t="shared" si="153"/>
        <v>0.36835318487830138</v>
      </c>
      <c r="E1854" s="208">
        <f t="shared" si="154"/>
        <v>0.42</v>
      </c>
      <c r="F1854" s="207">
        <v>3912.09</v>
      </c>
      <c r="G1854" s="207">
        <v>5690.32</v>
      </c>
      <c r="H1854" s="207">
        <v>6401.61</v>
      </c>
      <c r="I1854" s="214">
        <v>61156</v>
      </c>
      <c r="J1854" s="211">
        <f t="shared" si="155"/>
        <v>0.31670636975660282</v>
      </c>
      <c r="K1854" s="212">
        <f t="shared" si="156"/>
        <v>0.42</v>
      </c>
      <c r="L1854" s="214">
        <v>3102.33</v>
      </c>
      <c r="M1854" s="213">
        <v>4892.4799999999996</v>
      </c>
      <c r="N1854" s="213">
        <v>5504.04</v>
      </c>
      <c r="O1854" s="242">
        <f t="shared" si="152"/>
        <v>0.48089999999996508</v>
      </c>
      <c r="P1854" s="242"/>
      <c r="Q1854" s="179"/>
      <c r="R1854" s="179"/>
      <c r="S1854" s="179"/>
      <c r="T1854" s="179"/>
      <c r="U1854" s="179"/>
      <c r="V1854" s="179"/>
      <c r="W1854" s="179"/>
      <c r="X1854" s="179"/>
      <c r="Y1854" s="179"/>
      <c r="Z1854" s="179"/>
      <c r="AA1854" s="222"/>
      <c r="AB1854" s="222"/>
      <c r="AC1854" s="222"/>
      <c r="AD1854" s="179"/>
      <c r="AE1854" s="179"/>
      <c r="AF1854" s="179"/>
      <c r="AG1854" s="179"/>
      <c r="AH1854" s="179"/>
      <c r="AI1854" s="179"/>
      <c r="AJ1854" s="179"/>
    </row>
    <row r="1855" spans="2:36" x14ac:dyDescent="0.3">
      <c r="B1855" s="224">
        <v>193200</v>
      </c>
      <c r="C1855" s="209">
        <v>71171</v>
      </c>
      <c r="D1855" s="206">
        <f t="shared" si="153"/>
        <v>0.36837991718426499</v>
      </c>
      <c r="E1855" s="208">
        <f t="shared" si="154"/>
        <v>0.42</v>
      </c>
      <c r="F1855" s="207">
        <v>3914.4</v>
      </c>
      <c r="G1855" s="207">
        <v>5693.68</v>
      </c>
      <c r="H1855" s="207">
        <v>6405.39</v>
      </c>
      <c r="I1855" s="214">
        <v>61198</v>
      </c>
      <c r="J1855" s="211">
        <f t="shared" si="155"/>
        <v>0.31675983436853</v>
      </c>
      <c r="K1855" s="212">
        <f t="shared" si="156"/>
        <v>0.42</v>
      </c>
      <c r="L1855" s="214">
        <v>3107.33</v>
      </c>
      <c r="M1855" s="213">
        <v>4895.84</v>
      </c>
      <c r="N1855" s="213">
        <v>5507.82</v>
      </c>
      <c r="O1855" s="242">
        <f t="shared" si="152"/>
        <v>0.48089999999993777</v>
      </c>
      <c r="P1855" s="242"/>
      <c r="Q1855" s="179"/>
      <c r="R1855" s="179"/>
      <c r="S1855" s="179"/>
      <c r="T1855" s="179"/>
      <c r="U1855" s="179"/>
      <c r="V1855" s="179"/>
      <c r="W1855" s="179"/>
      <c r="X1855" s="179"/>
      <c r="Y1855" s="179"/>
      <c r="Z1855" s="179"/>
      <c r="AA1855" s="222"/>
      <c r="AB1855" s="222"/>
      <c r="AC1855" s="222"/>
      <c r="AD1855" s="179"/>
      <c r="AE1855" s="179"/>
      <c r="AF1855" s="179"/>
      <c r="AG1855" s="179"/>
      <c r="AH1855" s="179"/>
      <c r="AI1855" s="179"/>
      <c r="AJ1855" s="179"/>
    </row>
    <row r="1856" spans="2:36" x14ac:dyDescent="0.3">
      <c r="B1856" s="224">
        <v>193300</v>
      </c>
      <c r="C1856" s="209">
        <v>71213</v>
      </c>
      <c r="D1856" s="206">
        <f t="shared" si="153"/>
        <v>0.36840662183135026</v>
      </c>
      <c r="E1856" s="208">
        <f t="shared" si="154"/>
        <v>0.42</v>
      </c>
      <c r="F1856" s="207">
        <v>3916.71</v>
      </c>
      <c r="G1856" s="207">
        <v>5697.04</v>
      </c>
      <c r="H1856" s="207">
        <v>6409.17</v>
      </c>
      <c r="I1856" s="214">
        <v>61240</v>
      </c>
      <c r="J1856" s="211">
        <f t="shared" si="155"/>
        <v>0.31681324366270047</v>
      </c>
      <c r="K1856" s="212">
        <f t="shared" si="156"/>
        <v>0.42</v>
      </c>
      <c r="L1856" s="214">
        <v>3112.33</v>
      </c>
      <c r="M1856" s="213">
        <v>4899.2</v>
      </c>
      <c r="N1856" s="213">
        <v>5511.6</v>
      </c>
      <c r="O1856" s="242">
        <f t="shared" si="152"/>
        <v>0.48090000000004696</v>
      </c>
      <c r="P1856" s="242"/>
      <c r="Q1856" s="179"/>
      <c r="R1856" s="179"/>
      <c r="S1856" s="179"/>
      <c r="T1856" s="179"/>
      <c r="U1856" s="179"/>
      <c r="V1856" s="179"/>
      <c r="W1856" s="179"/>
      <c r="X1856" s="179"/>
      <c r="Y1856" s="179"/>
      <c r="Z1856" s="179"/>
      <c r="AA1856" s="222"/>
      <c r="AB1856" s="222"/>
      <c r="AC1856" s="222"/>
      <c r="AD1856" s="179"/>
      <c r="AE1856" s="179"/>
      <c r="AF1856" s="179"/>
      <c r="AG1856" s="179"/>
      <c r="AH1856" s="179"/>
      <c r="AI1856" s="179"/>
      <c r="AJ1856" s="179"/>
    </row>
    <row r="1857" spans="2:36" x14ac:dyDescent="0.3">
      <c r="B1857" s="224">
        <v>193400</v>
      </c>
      <c r="C1857" s="209">
        <v>71255</v>
      </c>
      <c r="D1857" s="206">
        <f t="shared" si="153"/>
        <v>0.36843329886246123</v>
      </c>
      <c r="E1857" s="208">
        <f t="shared" si="154"/>
        <v>0.42</v>
      </c>
      <c r="F1857" s="207">
        <v>3919.02</v>
      </c>
      <c r="G1857" s="207">
        <v>5700.4</v>
      </c>
      <c r="H1857" s="207">
        <v>6412.95</v>
      </c>
      <c r="I1857" s="214">
        <v>61282</v>
      </c>
      <c r="J1857" s="211">
        <f t="shared" si="155"/>
        <v>0.31686659772492243</v>
      </c>
      <c r="K1857" s="212">
        <f t="shared" si="156"/>
        <v>0.42</v>
      </c>
      <c r="L1857" s="214">
        <v>3117.32</v>
      </c>
      <c r="M1857" s="213">
        <v>4902.5600000000004</v>
      </c>
      <c r="N1857" s="213">
        <v>5515.38</v>
      </c>
      <c r="O1857" s="242">
        <f t="shared" si="152"/>
        <v>0.48090000000001054</v>
      </c>
      <c r="P1857" s="242"/>
      <c r="Q1857" s="179"/>
      <c r="R1857" s="179"/>
      <c r="S1857" s="179"/>
      <c r="T1857" s="179"/>
      <c r="U1857" s="179"/>
      <c r="V1857" s="179"/>
      <c r="W1857" s="179"/>
      <c r="X1857" s="179"/>
      <c r="Y1857" s="179"/>
      <c r="Z1857" s="179"/>
      <c r="AA1857" s="222"/>
      <c r="AB1857" s="222"/>
      <c r="AC1857" s="222"/>
      <c r="AD1857" s="179"/>
      <c r="AE1857" s="179"/>
      <c r="AF1857" s="179"/>
      <c r="AG1857" s="179"/>
      <c r="AH1857" s="179"/>
      <c r="AI1857" s="179"/>
      <c r="AJ1857" s="179"/>
    </row>
    <row r="1858" spans="2:36" x14ac:dyDescent="0.3">
      <c r="B1858" s="224">
        <v>193500</v>
      </c>
      <c r="C1858" s="209">
        <v>71297</v>
      </c>
      <c r="D1858" s="206">
        <f t="shared" si="153"/>
        <v>0.36845994832041346</v>
      </c>
      <c r="E1858" s="208">
        <f t="shared" si="154"/>
        <v>0.42</v>
      </c>
      <c r="F1858" s="207">
        <v>3921.33</v>
      </c>
      <c r="G1858" s="207">
        <v>5703.76</v>
      </c>
      <c r="H1858" s="207">
        <v>6416.73</v>
      </c>
      <c r="I1858" s="214">
        <v>61324</v>
      </c>
      <c r="J1858" s="211">
        <f t="shared" si="155"/>
        <v>0.31691989664082687</v>
      </c>
      <c r="K1858" s="212">
        <f t="shared" si="156"/>
        <v>0.42</v>
      </c>
      <c r="L1858" s="214">
        <v>3122.32</v>
      </c>
      <c r="M1858" s="213">
        <v>4905.92</v>
      </c>
      <c r="N1858" s="213">
        <v>5519.16</v>
      </c>
      <c r="O1858" s="242">
        <f t="shared" si="152"/>
        <v>0.48089999999997418</v>
      </c>
      <c r="P1858" s="242"/>
      <c r="Q1858" s="179"/>
      <c r="R1858" s="179"/>
      <c r="S1858" s="179"/>
      <c r="T1858" s="179"/>
      <c r="U1858" s="179"/>
      <c r="V1858" s="179"/>
      <c r="W1858" s="179"/>
      <c r="X1858" s="179"/>
      <c r="Y1858" s="179"/>
      <c r="Z1858" s="179"/>
      <c r="AA1858" s="222"/>
      <c r="AB1858" s="222"/>
      <c r="AC1858" s="222"/>
      <c r="AD1858" s="179"/>
      <c r="AE1858" s="179"/>
      <c r="AF1858" s="179"/>
      <c r="AG1858" s="179"/>
      <c r="AH1858" s="179"/>
      <c r="AI1858" s="179"/>
      <c r="AJ1858" s="179"/>
    </row>
    <row r="1859" spans="2:36" x14ac:dyDescent="0.3">
      <c r="B1859" s="224">
        <v>193600</v>
      </c>
      <c r="C1859" s="209">
        <v>71339</v>
      </c>
      <c r="D1859" s="206">
        <f t="shared" si="153"/>
        <v>0.36848657024793391</v>
      </c>
      <c r="E1859" s="208">
        <f t="shared" si="154"/>
        <v>0.42</v>
      </c>
      <c r="F1859" s="207">
        <v>3923.64</v>
      </c>
      <c r="G1859" s="207">
        <v>5707.12</v>
      </c>
      <c r="H1859" s="207">
        <v>6420.51</v>
      </c>
      <c r="I1859" s="214">
        <v>61366</v>
      </c>
      <c r="J1859" s="211">
        <f t="shared" si="155"/>
        <v>0.31697314049586778</v>
      </c>
      <c r="K1859" s="212">
        <f t="shared" si="156"/>
        <v>0.42</v>
      </c>
      <c r="L1859" s="214">
        <v>3127.32</v>
      </c>
      <c r="M1859" s="213">
        <v>4909.28</v>
      </c>
      <c r="N1859" s="213">
        <v>5522.94</v>
      </c>
      <c r="O1859" s="242">
        <f t="shared" si="152"/>
        <v>0.48089999999994687</v>
      </c>
      <c r="P1859" s="242"/>
      <c r="Q1859" s="179"/>
      <c r="R1859" s="179"/>
      <c r="S1859" s="179"/>
      <c r="T1859" s="179"/>
      <c r="U1859" s="179"/>
      <c r="V1859" s="179"/>
      <c r="W1859" s="179"/>
      <c r="X1859" s="179"/>
      <c r="Y1859" s="179"/>
      <c r="Z1859" s="179"/>
      <c r="AA1859" s="222"/>
      <c r="AB1859" s="222"/>
      <c r="AC1859" s="222"/>
      <c r="AD1859" s="179"/>
      <c r="AE1859" s="179"/>
      <c r="AF1859" s="179"/>
      <c r="AG1859" s="179"/>
      <c r="AH1859" s="179"/>
      <c r="AI1859" s="179"/>
      <c r="AJ1859" s="179"/>
    </row>
    <row r="1860" spans="2:36" x14ac:dyDescent="0.3">
      <c r="B1860" s="224">
        <v>193700</v>
      </c>
      <c r="C1860" s="209">
        <v>71381</v>
      </c>
      <c r="D1860" s="206">
        <f t="shared" si="153"/>
        <v>0.36851316468766132</v>
      </c>
      <c r="E1860" s="208">
        <f t="shared" si="154"/>
        <v>0.42</v>
      </c>
      <c r="F1860" s="207">
        <v>3925.95</v>
      </c>
      <c r="G1860" s="207">
        <v>5710.48</v>
      </c>
      <c r="H1860" s="207">
        <v>6424.29</v>
      </c>
      <c r="I1860" s="214">
        <v>61408</v>
      </c>
      <c r="J1860" s="211">
        <f t="shared" si="155"/>
        <v>0.31702632937532266</v>
      </c>
      <c r="K1860" s="212">
        <f t="shared" si="156"/>
        <v>0.42</v>
      </c>
      <c r="L1860" s="214">
        <v>3132.32</v>
      </c>
      <c r="M1860" s="213">
        <v>4912.6400000000003</v>
      </c>
      <c r="N1860" s="213">
        <v>5526.72</v>
      </c>
      <c r="O1860" s="242">
        <f t="shared" si="152"/>
        <v>0.48089999999991051</v>
      </c>
      <c r="P1860" s="242"/>
      <c r="Q1860" s="179"/>
      <c r="R1860" s="179"/>
      <c r="S1860" s="179"/>
      <c r="T1860" s="179"/>
      <c r="U1860" s="179"/>
      <c r="V1860" s="179"/>
      <c r="W1860" s="179"/>
      <c r="X1860" s="179"/>
      <c r="Y1860" s="179"/>
      <c r="Z1860" s="179"/>
      <c r="AA1860" s="222"/>
      <c r="AB1860" s="222"/>
      <c r="AC1860" s="222"/>
      <c r="AD1860" s="179"/>
      <c r="AE1860" s="179"/>
      <c r="AF1860" s="179"/>
      <c r="AG1860" s="179"/>
      <c r="AH1860" s="179"/>
      <c r="AI1860" s="179"/>
      <c r="AJ1860" s="179"/>
    </row>
    <row r="1861" spans="2:36" x14ac:dyDescent="0.3">
      <c r="B1861" s="224">
        <v>193800</v>
      </c>
      <c r="C1861" s="209">
        <v>71423</v>
      </c>
      <c r="D1861" s="206">
        <f t="shared" si="153"/>
        <v>0.36853973168214654</v>
      </c>
      <c r="E1861" s="208">
        <f t="shared" si="154"/>
        <v>0.42</v>
      </c>
      <c r="F1861" s="207">
        <v>3928.26</v>
      </c>
      <c r="G1861" s="207">
        <v>5713.84</v>
      </c>
      <c r="H1861" s="207">
        <v>6428.07</v>
      </c>
      <c r="I1861" s="214">
        <v>61450</v>
      </c>
      <c r="J1861" s="211">
        <f t="shared" si="155"/>
        <v>0.3170794633642931</v>
      </c>
      <c r="K1861" s="212">
        <f t="shared" si="156"/>
        <v>0.42</v>
      </c>
      <c r="L1861" s="214">
        <v>3137.32</v>
      </c>
      <c r="M1861" s="213">
        <v>4916</v>
      </c>
      <c r="N1861" s="213">
        <v>5530.5</v>
      </c>
      <c r="O1861" s="242">
        <f t="shared" ref="O1861:O1924" si="157">(C1861+F1861+H1861-C1860-F1860-H1860)/100</f>
        <v>0.48089999999987415</v>
      </c>
      <c r="P1861" s="242"/>
      <c r="Q1861" s="179"/>
      <c r="R1861" s="179"/>
      <c r="S1861" s="179"/>
      <c r="T1861" s="179"/>
      <c r="U1861" s="179"/>
      <c r="V1861" s="179"/>
      <c r="W1861" s="179"/>
      <c r="X1861" s="179"/>
      <c r="Y1861" s="179"/>
      <c r="Z1861" s="179"/>
      <c r="AA1861" s="222"/>
      <c r="AB1861" s="222"/>
      <c r="AC1861" s="222"/>
      <c r="AD1861" s="179"/>
      <c r="AE1861" s="179"/>
      <c r="AF1861" s="179"/>
      <c r="AG1861" s="179"/>
      <c r="AH1861" s="179"/>
      <c r="AI1861" s="179"/>
      <c r="AJ1861" s="179"/>
    </row>
    <row r="1862" spans="2:36" x14ac:dyDescent="0.3">
      <c r="B1862" s="224">
        <v>193900</v>
      </c>
      <c r="C1862" s="209">
        <v>71465</v>
      </c>
      <c r="D1862" s="206">
        <f t="shared" si="153"/>
        <v>0.3685662712738525</v>
      </c>
      <c r="E1862" s="208">
        <f t="shared" si="154"/>
        <v>0.42</v>
      </c>
      <c r="F1862" s="207">
        <v>3930.57</v>
      </c>
      <c r="G1862" s="207">
        <v>5717.2</v>
      </c>
      <c r="H1862" s="207">
        <v>6431.85</v>
      </c>
      <c r="I1862" s="214">
        <v>61492</v>
      </c>
      <c r="J1862" s="211">
        <f t="shared" si="155"/>
        <v>0.31713254254770501</v>
      </c>
      <c r="K1862" s="212">
        <f t="shared" si="156"/>
        <v>0.42</v>
      </c>
      <c r="L1862" s="214">
        <v>3142.31</v>
      </c>
      <c r="M1862" s="213">
        <v>4919.3599999999997</v>
      </c>
      <c r="N1862" s="213">
        <v>5534.28</v>
      </c>
      <c r="O1862" s="242">
        <f t="shared" si="157"/>
        <v>0.48090000000012878</v>
      </c>
      <c r="P1862" s="242"/>
      <c r="Q1862" s="179"/>
      <c r="R1862" s="179"/>
      <c r="S1862" s="179"/>
      <c r="T1862" s="179"/>
      <c r="U1862" s="179"/>
      <c r="V1862" s="179"/>
      <c r="W1862" s="179"/>
      <c r="X1862" s="179"/>
      <c r="Y1862" s="179"/>
      <c r="Z1862" s="179"/>
      <c r="AA1862" s="222"/>
      <c r="AB1862" s="222"/>
      <c r="AC1862" s="222"/>
      <c r="AD1862" s="179"/>
      <c r="AE1862" s="179"/>
      <c r="AF1862" s="179"/>
      <c r="AG1862" s="179"/>
      <c r="AH1862" s="179"/>
      <c r="AI1862" s="179"/>
      <c r="AJ1862" s="179"/>
    </row>
    <row r="1863" spans="2:36" x14ac:dyDescent="0.3">
      <c r="B1863" s="224">
        <v>194000</v>
      </c>
      <c r="C1863" s="209">
        <v>71507</v>
      </c>
      <c r="D1863" s="206">
        <f t="shared" si="153"/>
        <v>0.36859278350515462</v>
      </c>
      <c r="E1863" s="208">
        <f t="shared" si="154"/>
        <v>0.42</v>
      </c>
      <c r="F1863" s="207">
        <v>3932.88</v>
      </c>
      <c r="G1863" s="207">
        <v>5720.56</v>
      </c>
      <c r="H1863" s="207">
        <v>6435.63</v>
      </c>
      <c r="I1863" s="214">
        <v>61534</v>
      </c>
      <c r="J1863" s="211">
        <f t="shared" si="155"/>
        <v>0.31718556701030926</v>
      </c>
      <c r="K1863" s="212">
        <f t="shared" si="156"/>
        <v>0.42</v>
      </c>
      <c r="L1863" s="214">
        <v>3147.31</v>
      </c>
      <c r="M1863" s="213">
        <v>4922.72</v>
      </c>
      <c r="N1863" s="213">
        <v>5538.06</v>
      </c>
      <c r="O1863" s="242">
        <f t="shared" si="157"/>
        <v>0.48090000000009242</v>
      </c>
      <c r="P1863" s="242"/>
      <c r="Q1863" s="179"/>
      <c r="R1863" s="179"/>
      <c r="S1863" s="179"/>
      <c r="T1863" s="179"/>
      <c r="U1863" s="179"/>
      <c r="V1863" s="179"/>
      <c r="W1863" s="179"/>
      <c r="X1863" s="179"/>
      <c r="Y1863" s="179"/>
      <c r="Z1863" s="179"/>
      <c r="AA1863" s="222"/>
      <c r="AB1863" s="222"/>
      <c r="AC1863" s="222"/>
      <c r="AD1863" s="179"/>
      <c r="AE1863" s="179"/>
      <c r="AF1863" s="179"/>
      <c r="AG1863" s="179"/>
      <c r="AH1863" s="179"/>
      <c r="AI1863" s="179"/>
      <c r="AJ1863" s="179"/>
    </row>
    <row r="1864" spans="2:36" x14ac:dyDescent="0.3">
      <c r="B1864" s="224">
        <v>194100</v>
      </c>
      <c r="C1864" s="209">
        <v>71549</v>
      </c>
      <c r="D1864" s="206">
        <f t="shared" si="153"/>
        <v>0.36861926841834108</v>
      </c>
      <c r="E1864" s="208">
        <f t="shared" si="154"/>
        <v>0.42</v>
      </c>
      <c r="F1864" s="207">
        <v>3935.19</v>
      </c>
      <c r="G1864" s="207">
        <v>5723.92</v>
      </c>
      <c r="H1864" s="207">
        <v>6439.41</v>
      </c>
      <c r="I1864" s="214">
        <v>61576</v>
      </c>
      <c r="J1864" s="211">
        <f t="shared" si="155"/>
        <v>0.31723853683668213</v>
      </c>
      <c r="K1864" s="212">
        <f t="shared" si="156"/>
        <v>0.42</v>
      </c>
      <c r="L1864" s="214">
        <v>3152.31</v>
      </c>
      <c r="M1864" s="213">
        <v>4926.08</v>
      </c>
      <c r="N1864" s="213">
        <v>5541.84</v>
      </c>
      <c r="O1864" s="242">
        <f t="shared" si="157"/>
        <v>0.480900000000056</v>
      </c>
      <c r="P1864" s="242"/>
      <c r="Q1864" s="179"/>
      <c r="R1864" s="179"/>
      <c r="S1864" s="179"/>
      <c r="T1864" s="179"/>
      <c r="U1864" s="179"/>
      <c r="V1864" s="179"/>
      <c r="W1864" s="179"/>
      <c r="X1864" s="179"/>
      <c r="Y1864" s="179"/>
      <c r="Z1864" s="179"/>
      <c r="AA1864" s="222"/>
      <c r="AB1864" s="222"/>
      <c r="AC1864" s="222"/>
      <c r="AD1864" s="179"/>
      <c r="AE1864" s="179"/>
      <c r="AF1864" s="179"/>
      <c r="AG1864" s="179"/>
      <c r="AH1864" s="179"/>
      <c r="AI1864" s="179"/>
      <c r="AJ1864" s="179"/>
    </row>
    <row r="1865" spans="2:36" x14ac:dyDescent="0.3">
      <c r="B1865" s="224">
        <v>194200</v>
      </c>
      <c r="C1865" s="209">
        <v>71591</v>
      </c>
      <c r="D1865" s="206">
        <f t="shared" si="153"/>
        <v>0.36864572605561274</v>
      </c>
      <c r="E1865" s="208">
        <f t="shared" si="154"/>
        <v>0.42</v>
      </c>
      <c r="F1865" s="207">
        <v>3937.5</v>
      </c>
      <c r="G1865" s="207">
        <v>5727.28</v>
      </c>
      <c r="H1865" s="207">
        <v>6443.19</v>
      </c>
      <c r="I1865" s="214">
        <v>61618</v>
      </c>
      <c r="J1865" s="211">
        <f t="shared" si="155"/>
        <v>0.31729145211122556</v>
      </c>
      <c r="K1865" s="212">
        <f t="shared" si="156"/>
        <v>0.42</v>
      </c>
      <c r="L1865" s="214">
        <v>3157.31</v>
      </c>
      <c r="M1865" s="213">
        <v>4929.4399999999996</v>
      </c>
      <c r="N1865" s="213">
        <v>5545.62</v>
      </c>
      <c r="O1865" s="242">
        <f t="shared" si="157"/>
        <v>0.48090000000001965</v>
      </c>
      <c r="P1865" s="242"/>
      <c r="Q1865" s="179"/>
      <c r="R1865" s="179"/>
      <c r="S1865" s="179"/>
      <c r="T1865" s="179"/>
      <c r="U1865" s="179"/>
      <c r="V1865" s="179"/>
      <c r="W1865" s="179"/>
      <c r="X1865" s="179"/>
      <c r="Y1865" s="179"/>
      <c r="Z1865" s="179"/>
      <c r="AA1865" s="222"/>
      <c r="AB1865" s="222"/>
      <c r="AC1865" s="222"/>
      <c r="AD1865" s="179"/>
      <c r="AE1865" s="179"/>
      <c r="AF1865" s="179"/>
      <c r="AG1865" s="179"/>
      <c r="AH1865" s="179"/>
      <c r="AI1865" s="179"/>
      <c r="AJ1865" s="179"/>
    </row>
    <row r="1866" spans="2:36" x14ac:dyDescent="0.3">
      <c r="B1866" s="224">
        <v>194300</v>
      </c>
      <c r="C1866" s="209">
        <v>71633</v>
      </c>
      <c r="D1866" s="206">
        <f t="shared" si="153"/>
        <v>0.36867215645908391</v>
      </c>
      <c r="E1866" s="208">
        <f t="shared" si="154"/>
        <v>0.42</v>
      </c>
      <c r="F1866" s="207">
        <v>3939.81</v>
      </c>
      <c r="G1866" s="207">
        <v>5730.64</v>
      </c>
      <c r="H1866" s="207">
        <v>6446.97</v>
      </c>
      <c r="I1866" s="214">
        <v>61660</v>
      </c>
      <c r="J1866" s="211">
        <f t="shared" si="155"/>
        <v>0.31734431291816778</v>
      </c>
      <c r="K1866" s="212">
        <f t="shared" si="156"/>
        <v>0.42</v>
      </c>
      <c r="L1866" s="214">
        <v>3162.31</v>
      </c>
      <c r="M1866" s="213">
        <v>4932.8</v>
      </c>
      <c r="N1866" s="213">
        <v>5549.4</v>
      </c>
      <c r="O1866" s="242">
        <f t="shared" si="157"/>
        <v>0.48089999999999233</v>
      </c>
      <c r="P1866" s="242"/>
      <c r="Q1866" s="179"/>
      <c r="R1866" s="179"/>
      <c r="S1866" s="179"/>
      <c r="T1866" s="179"/>
      <c r="U1866" s="179"/>
      <c r="V1866" s="179"/>
      <c r="W1866" s="179"/>
      <c r="X1866" s="179"/>
      <c r="Y1866" s="179"/>
      <c r="Z1866" s="179"/>
      <c r="AA1866" s="222"/>
      <c r="AB1866" s="222"/>
      <c r="AC1866" s="222"/>
      <c r="AD1866" s="179"/>
      <c r="AE1866" s="179"/>
      <c r="AF1866" s="179"/>
      <c r="AG1866" s="179"/>
      <c r="AH1866" s="179"/>
      <c r="AI1866" s="179"/>
      <c r="AJ1866" s="179"/>
    </row>
    <row r="1867" spans="2:36" x14ac:dyDescent="0.3">
      <c r="B1867" s="224">
        <v>194400</v>
      </c>
      <c r="C1867" s="209">
        <v>71675</v>
      </c>
      <c r="D1867" s="206">
        <f t="shared" si="153"/>
        <v>0.36869855967078191</v>
      </c>
      <c r="E1867" s="208">
        <f t="shared" si="154"/>
        <v>0.42</v>
      </c>
      <c r="F1867" s="207">
        <v>3942.12</v>
      </c>
      <c r="G1867" s="207">
        <v>5734</v>
      </c>
      <c r="H1867" s="207">
        <v>6450.75</v>
      </c>
      <c r="I1867" s="214">
        <v>61702</v>
      </c>
      <c r="J1867" s="211">
        <f t="shared" si="155"/>
        <v>0.31739711934156378</v>
      </c>
      <c r="K1867" s="212">
        <f t="shared" si="156"/>
        <v>0.42</v>
      </c>
      <c r="L1867" s="214">
        <v>3167.3</v>
      </c>
      <c r="M1867" s="213">
        <v>4936.16</v>
      </c>
      <c r="N1867" s="213">
        <v>5553.18</v>
      </c>
      <c r="O1867" s="242">
        <f t="shared" si="157"/>
        <v>0.48089999999995597</v>
      </c>
      <c r="P1867" s="242"/>
      <c r="Q1867" s="179"/>
      <c r="R1867" s="179"/>
      <c r="S1867" s="179"/>
      <c r="T1867" s="179"/>
      <c r="U1867" s="179"/>
      <c r="V1867" s="179"/>
      <c r="W1867" s="179"/>
      <c r="X1867" s="179"/>
      <c r="Y1867" s="179"/>
      <c r="Z1867" s="179"/>
      <c r="AA1867" s="222"/>
      <c r="AB1867" s="222"/>
      <c r="AC1867" s="222"/>
      <c r="AD1867" s="179"/>
      <c r="AE1867" s="179"/>
      <c r="AF1867" s="179"/>
      <c r="AG1867" s="179"/>
      <c r="AH1867" s="179"/>
      <c r="AI1867" s="179"/>
      <c r="AJ1867" s="179"/>
    </row>
    <row r="1868" spans="2:36" x14ac:dyDescent="0.3">
      <c r="B1868" s="224">
        <v>194500</v>
      </c>
      <c r="C1868" s="209">
        <v>71717</v>
      </c>
      <c r="D1868" s="206">
        <f t="shared" si="153"/>
        <v>0.36872493573264781</v>
      </c>
      <c r="E1868" s="208">
        <f t="shared" si="154"/>
        <v>0.42</v>
      </c>
      <c r="F1868" s="207">
        <v>3944.43</v>
      </c>
      <c r="G1868" s="207">
        <v>5737.36</v>
      </c>
      <c r="H1868" s="207">
        <v>6454.53</v>
      </c>
      <c r="I1868" s="214">
        <v>61744</v>
      </c>
      <c r="J1868" s="211">
        <f t="shared" si="155"/>
        <v>0.31744987146529563</v>
      </c>
      <c r="K1868" s="212">
        <f t="shared" si="156"/>
        <v>0.42</v>
      </c>
      <c r="L1868" s="214">
        <v>3172.3</v>
      </c>
      <c r="M1868" s="213">
        <v>4939.5200000000004</v>
      </c>
      <c r="N1868" s="213">
        <v>5556.96</v>
      </c>
      <c r="O1868" s="242">
        <f t="shared" si="157"/>
        <v>0.48089999999991961</v>
      </c>
      <c r="P1868" s="242"/>
      <c r="Q1868" s="179"/>
      <c r="R1868" s="179"/>
      <c r="S1868" s="179"/>
      <c r="T1868" s="179"/>
      <c r="U1868" s="179"/>
      <c r="V1868" s="179"/>
      <c r="W1868" s="179"/>
      <c r="X1868" s="179"/>
      <c r="Y1868" s="179"/>
      <c r="Z1868" s="179"/>
      <c r="AA1868" s="222"/>
      <c r="AB1868" s="222"/>
      <c r="AC1868" s="222"/>
      <c r="AD1868" s="179"/>
      <c r="AE1868" s="179"/>
      <c r="AF1868" s="179"/>
      <c r="AG1868" s="179"/>
      <c r="AH1868" s="179"/>
      <c r="AI1868" s="179"/>
      <c r="AJ1868" s="179"/>
    </row>
    <row r="1869" spans="2:36" x14ac:dyDescent="0.3">
      <c r="B1869" s="224">
        <v>194600</v>
      </c>
      <c r="C1869" s="209">
        <v>71759</v>
      </c>
      <c r="D1869" s="206">
        <f t="shared" si="153"/>
        <v>0.36875128468653651</v>
      </c>
      <c r="E1869" s="208">
        <f t="shared" si="154"/>
        <v>0.42</v>
      </c>
      <c r="F1869" s="207">
        <v>3946.74</v>
      </c>
      <c r="G1869" s="207">
        <v>5740.72</v>
      </c>
      <c r="H1869" s="207">
        <v>6458.31</v>
      </c>
      <c r="I1869" s="214">
        <v>61786</v>
      </c>
      <c r="J1869" s="211">
        <f t="shared" si="155"/>
        <v>0.31750256937307297</v>
      </c>
      <c r="K1869" s="212">
        <f t="shared" si="156"/>
        <v>0.42</v>
      </c>
      <c r="L1869" s="214">
        <v>3177.3</v>
      </c>
      <c r="M1869" s="213">
        <v>4942.88</v>
      </c>
      <c r="N1869" s="213">
        <v>5560.74</v>
      </c>
      <c r="O1869" s="242">
        <f t="shared" si="157"/>
        <v>0.48090000000002875</v>
      </c>
      <c r="P1869" s="242"/>
      <c r="Q1869" s="179"/>
      <c r="R1869" s="179"/>
      <c r="S1869" s="179"/>
      <c r="T1869" s="179"/>
      <c r="U1869" s="179"/>
      <c r="V1869" s="179"/>
      <c r="W1869" s="179"/>
      <c r="X1869" s="179"/>
      <c r="Y1869" s="179"/>
      <c r="Z1869" s="179"/>
      <c r="AA1869" s="222"/>
      <c r="AB1869" s="222"/>
      <c r="AC1869" s="222"/>
      <c r="AD1869" s="179"/>
      <c r="AE1869" s="179"/>
      <c r="AF1869" s="179"/>
      <c r="AG1869" s="179"/>
      <c r="AH1869" s="179"/>
      <c r="AI1869" s="179"/>
      <c r="AJ1869" s="179"/>
    </row>
    <row r="1870" spans="2:36" x14ac:dyDescent="0.3">
      <c r="B1870" s="224">
        <v>194700</v>
      </c>
      <c r="C1870" s="209">
        <v>71801</v>
      </c>
      <c r="D1870" s="206">
        <f t="shared" si="153"/>
        <v>0.36877760657421677</v>
      </c>
      <c r="E1870" s="208">
        <f t="shared" si="154"/>
        <v>0.42</v>
      </c>
      <c r="F1870" s="207">
        <v>3949.05</v>
      </c>
      <c r="G1870" s="207">
        <v>5744.08</v>
      </c>
      <c r="H1870" s="207">
        <v>6462.09</v>
      </c>
      <c r="I1870" s="214">
        <v>61828</v>
      </c>
      <c r="J1870" s="211">
        <f t="shared" si="155"/>
        <v>0.31755521314843349</v>
      </c>
      <c r="K1870" s="212">
        <f t="shared" si="156"/>
        <v>0.42</v>
      </c>
      <c r="L1870" s="214">
        <v>3182.3</v>
      </c>
      <c r="M1870" s="213">
        <v>4946.24</v>
      </c>
      <c r="N1870" s="213">
        <v>5564.52</v>
      </c>
      <c r="O1870" s="242">
        <f t="shared" si="157"/>
        <v>0.48089999999999233</v>
      </c>
      <c r="P1870" s="242"/>
      <c r="Q1870" s="179"/>
      <c r="R1870" s="179"/>
      <c r="S1870" s="179"/>
      <c r="T1870" s="179"/>
      <c r="U1870" s="179"/>
      <c r="V1870" s="179"/>
      <c r="W1870" s="179"/>
      <c r="X1870" s="179"/>
      <c r="Y1870" s="179"/>
      <c r="Z1870" s="179"/>
      <c r="AA1870" s="222"/>
      <c r="AB1870" s="222"/>
      <c r="AC1870" s="222"/>
      <c r="AD1870" s="179"/>
      <c r="AE1870" s="179"/>
      <c r="AF1870" s="179"/>
      <c r="AG1870" s="179"/>
      <c r="AH1870" s="179"/>
      <c r="AI1870" s="179"/>
      <c r="AJ1870" s="179"/>
    </row>
    <row r="1871" spans="2:36" x14ac:dyDescent="0.3">
      <c r="B1871" s="224">
        <v>194800</v>
      </c>
      <c r="C1871" s="209">
        <v>71843</v>
      </c>
      <c r="D1871" s="206">
        <f t="shared" si="153"/>
        <v>0.36880390143737168</v>
      </c>
      <c r="E1871" s="208">
        <f t="shared" si="154"/>
        <v>0.42</v>
      </c>
      <c r="F1871" s="207">
        <v>3951.36</v>
      </c>
      <c r="G1871" s="207">
        <v>5747.44</v>
      </c>
      <c r="H1871" s="207">
        <v>6465.87</v>
      </c>
      <c r="I1871" s="214">
        <v>61870</v>
      </c>
      <c r="J1871" s="211">
        <f t="shared" si="155"/>
        <v>0.31760780287474333</v>
      </c>
      <c r="K1871" s="212">
        <f t="shared" si="156"/>
        <v>0.42</v>
      </c>
      <c r="L1871" s="214">
        <v>3187.3</v>
      </c>
      <c r="M1871" s="213">
        <v>4949.6000000000004</v>
      </c>
      <c r="N1871" s="213">
        <v>5568.3</v>
      </c>
      <c r="O1871" s="242">
        <f t="shared" si="157"/>
        <v>0.48089999999995597</v>
      </c>
      <c r="P1871" s="242"/>
      <c r="Q1871" s="179"/>
      <c r="R1871" s="179"/>
      <c r="S1871" s="179"/>
      <c r="T1871" s="179"/>
      <c r="U1871" s="179"/>
      <c r="V1871" s="179"/>
      <c r="W1871" s="179"/>
      <c r="X1871" s="179"/>
      <c r="Y1871" s="179"/>
      <c r="Z1871" s="179"/>
      <c r="AA1871" s="222"/>
      <c r="AB1871" s="222"/>
      <c r="AC1871" s="222"/>
      <c r="AD1871" s="179"/>
      <c r="AE1871" s="179"/>
      <c r="AF1871" s="179"/>
      <c r="AG1871" s="179"/>
      <c r="AH1871" s="179"/>
      <c r="AI1871" s="179"/>
      <c r="AJ1871" s="179"/>
    </row>
    <row r="1872" spans="2:36" x14ac:dyDescent="0.3">
      <c r="B1872" s="224">
        <v>194900</v>
      </c>
      <c r="C1872" s="209">
        <v>71885</v>
      </c>
      <c r="D1872" s="206">
        <f t="shared" si="153"/>
        <v>0.36883016931759877</v>
      </c>
      <c r="E1872" s="208">
        <f t="shared" si="154"/>
        <v>0.42</v>
      </c>
      <c r="F1872" s="207">
        <v>3953.67</v>
      </c>
      <c r="G1872" s="207">
        <v>5750.8</v>
      </c>
      <c r="H1872" s="207">
        <v>6469.65</v>
      </c>
      <c r="I1872" s="214">
        <v>61912</v>
      </c>
      <c r="J1872" s="211">
        <f t="shared" si="155"/>
        <v>0.31766033863519755</v>
      </c>
      <c r="K1872" s="212">
        <f t="shared" si="156"/>
        <v>0.42</v>
      </c>
      <c r="L1872" s="214">
        <v>3192.29</v>
      </c>
      <c r="M1872" s="213">
        <v>4952.96</v>
      </c>
      <c r="N1872" s="213">
        <v>5572.08</v>
      </c>
      <c r="O1872" s="242">
        <f t="shared" si="157"/>
        <v>0.48089999999991961</v>
      </c>
      <c r="P1872" s="242"/>
      <c r="Q1872" s="179"/>
      <c r="R1872" s="179"/>
      <c r="S1872" s="179"/>
      <c r="T1872" s="179"/>
      <c r="U1872" s="179"/>
      <c r="V1872" s="179"/>
      <c r="W1872" s="179"/>
      <c r="X1872" s="179"/>
      <c r="Y1872" s="179"/>
      <c r="Z1872" s="179"/>
      <c r="AA1872" s="222"/>
      <c r="AB1872" s="222"/>
      <c r="AC1872" s="222"/>
      <c r="AD1872" s="179"/>
      <c r="AE1872" s="179"/>
      <c r="AF1872" s="179"/>
      <c r="AG1872" s="179"/>
      <c r="AH1872" s="179"/>
      <c r="AI1872" s="179"/>
      <c r="AJ1872" s="179"/>
    </row>
    <row r="1873" spans="2:36" x14ac:dyDescent="0.3">
      <c r="B1873" s="224">
        <v>195000</v>
      </c>
      <c r="C1873" s="209">
        <v>71927</v>
      </c>
      <c r="D1873" s="206">
        <f t="shared" si="153"/>
        <v>0.36885641025641025</v>
      </c>
      <c r="E1873" s="208">
        <f t="shared" si="154"/>
        <v>0.42</v>
      </c>
      <c r="F1873" s="207">
        <v>3955.98</v>
      </c>
      <c r="G1873" s="207">
        <v>5754.16</v>
      </c>
      <c r="H1873" s="207">
        <v>6473.43</v>
      </c>
      <c r="I1873" s="214">
        <v>61954</v>
      </c>
      <c r="J1873" s="211">
        <f t="shared" si="155"/>
        <v>0.31771282051282052</v>
      </c>
      <c r="K1873" s="212">
        <f t="shared" si="156"/>
        <v>0.42</v>
      </c>
      <c r="L1873" s="214">
        <v>3197.29</v>
      </c>
      <c r="M1873" s="213">
        <v>4956.32</v>
      </c>
      <c r="N1873" s="213">
        <v>5575.86</v>
      </c>
      <c r="O1873" s="242">
        <f t="shared" si="157"/>
        <v>0.48090000000003785</v>
      </c>
      <c r="P1873" s="242"/>
      <c r="Q1873" s="179"/>
      <c r="R1873" s="179"/>
      <c r="S1873" s="179"/>
      <c r="T1873" s="179"/>
      <c r="U1873" s="179"/>
      <c r="V1873" s="179"/>
      <c r="W1873" s="179"/>
      <c r="X1873" s="179"/>
      <c r="Y1873" s="179"/>
      <c r="Z1873" s="179"/>
      <c r="AA1873" s="222"/>
      <c r="AB1873" s="222"/>
      <c r="AC1873" s="222"/>
      <c r="AD1873" s="179"/>
      <c r="AE1873" s="179"/>
      <c r="AF1873" s="179"/>
      <c r="AG1873" s="179"/>
      <c r="AH1873" s="179"/>
      <c r="AI1873" s="179"/>
      <c r="AJ1873" s="179"/>
    </row>
    <row r="1874" spans="2:36" x14ac:dyDescent="0.3">
      <c r="B1874" s="224">
        <v>195100</v>
      </c>
      <c r="C1874" s="209">
        <v>71969</v>
      </c>
      <c r="D1874" s="206">
        <f t="shared" si="153"/>
        <v>0.36888262429523322</v>
      </c>
      <c r="E1874" s="208">
        <f t="shared" si="154"/>
        <v>0.42</v>
      </c>
      <c r="F1874" s="207">
        <v>3958.29</v>
      </c>
      <c r="G1874" s="207">
        <v>5757.52</v>
      </c>
      <c r="H1874" s="207">
        <v>6477.21</v>
      </c>
      <c r="I1874" s="214">
        <v>61996</v>
      </c>
      <c r="J1874" s="211">
        <f t="shared" si="155"/>
        <v>0.31776524859046645</v>
      </c>
      <c r="K1874" s="212">
        <f t="shared" si="156"/>
        <v>0.42</v>
      </c>
      <c r="L1874" s="214">
        <v>3202.29</v>
      </c>
      <c r="M1874" s="213">
        <v>4959.68</v>
      </c>
      <c r="N1874" s="213">
        <v>5579.64</v>
      </c>
      <c r="O1874" s="242">
        <f t="shared" si="157"/>
        <v>0.48090000000000144</v>
      </c>
      <c r="P1874" s="242"/>
      <c r="Q1874" s="179"/>
      <c r="R1874" s="179"/>
      <c r="S1874" s="179"/>
      <c r="T1874" s="179"/>
      <c r="U1874" s="179"/>
      <c r="V1874" s="179"/>
      <c r="W1874" s="179"/>
      <c r="X1874" s="179"/>
      <c r="Y1874" s="179"/>
      <c r="Z1874" s="179"/>
      <c r="AA1874" s="222"/>
      <c r="AB1874" s="222"/>
      <c r="AC1874" s="222"/>
      <c r="AD1874" s="179"/>
      <c r="AE1874" s="179"/>
      <c r="AF1874" s="179"/>
      <c r="AG1874" s="179"/>
      <c r="AH1874" s="179"/>
      <c r="AI1874" s="179"/>
      <c r="AJ1874" s="179"/>
    </row>
    <row r="1875" spans="2:36" x14ac:dyDescent="0.3">
      <c r="B1875" s="224">
        <v>195200</v>
      </c>
      <c r="C1875" s="209">
        <v>72011</v>
      </c>
      <c r="D1875" s="206">
        <f t="shared" si="153"/>
        <v>0.36890881147540983</v>
      </c>
      <c r="E1875" s="208">
        <f t="shared" si="154"/>
        <v>0.42</v>
      </c>
      <c r="F1875" s="207">
        <v>3960.6</v>
      </c>
      <c r="G1875" s="207">
        <v>5760.88</v>
      </c>
      <c r="H1875" s="207">
        <v>6480.99</v>
      </c>
      <c r="I1875" s="214">
        <v>62038</v>
      </c>
      <c r="J1875" s="211">
        <f t="shared" si="155"/>
        <v>0.31781762295081967</v>
      </c>
      <c r="K1875" s="212">
        <f t="shared" si="156"/>
        <v>0.42</v>
      </c>
      <c r="L1875" s="214">
        <v>3207.29</v>
      </c>
      <c r="M1875" s="213">
        <v>4963.04</v>
      </c>
      <c r="N1875" s="213">
        <v>5583.42</v>
      </c>
      <c r="O1875" s="242">
        <f t="shared" si="157"/>
        <v>0.48090000000011057</v>
      </c>
      <c r="P1875" s="242"/>
      <c r="Q1875" s="179"/>
      <c r="R1875" s="179"/>
      <c r="S1875" s="179"/>
      <c r="T1875" s="179"/>
      <c r="U1875" s="179"/>
      <c r="V1875" s="179"/>
      <c r="W1875" s="179"/>
      <c r="X1875" s="179"/>
      <c r="Y1875" s="179"/>
      <c r="Z1875" s="179"/>
      <c r="AA1875" s="222"/>
      <c r="AB1875" s="222"/>
      <c r="AC1875" s="222"/>
      <c r="AD1875" s="179"/>
      <c r="AE1875" s="179"/>
      <c r="AF1875" s="179"/>
      <c r="AG1875" s="179"/>
      <c r="AH1875" s="179"/>
      <c r="AI1875" s="179"/>
      <c r="AJ1875" s="179"/>
    </row>
    <row r="1876" spans="2:36" x14ac:dyDescent="0.3">
      <c r="B1876" s="224">
        <v>195300</v>
      </c>
      <c r="C1876" s="209">
        <v>72053</v>
      </c>
      <c r="D1876" s="206">
        <f t="shared" si="153"/>
        <v>0.36893497183819762</v>
      </c>
      <c r="E1876" s="208">
        <f t="shared" si="154"/>
        <v>0.42</v>
      </c>
      <c r="F1876" s="207">
        <v>3962.91</v>
      </c>
      <c r="G1876" s="207">
        <v>5764.24</v>
      </c>
      <c r="H1876" s="207">
        <v>6484.77</v>
      </c>
      <c r="I1876" s="214">
        <v>62080</v>
      </c>
      <c r="J1876" s="211">
        <f t="shared" si="155"/>
        <v>0.31786994367639532</v>
      </c>
      <c r="K1876" s="212">
        <f t="shared" si="156"/>
        <v>0.42</v>
      </c>
      <c r="L1876" s="214">
        <v>3212.29</v>
      </c>
      <c r="M1876" s="213">
        <v>4966.3999999999996</v>
      </c>
      <c r="N1876" s="213">
        <v>5587.2</v>
      </c>
      <c r="O1876" s="242">
        <f t="shared" si="157"/>
        <v>0.48090000000007421</v>
      </c>
      <c r="P1876" s="242"/>
      <c r="Q1876" s="179"/>
      <c r="R1876" s="179"/>
      <c r="S1876" s="179"/>
      <c r="T1876" s="179"/>
      <c r="U1876" s="179"/>
      <c r="V1876" s="179"/>
      <c r="W1876" s="179"/>
      <c r="X1876" s="179"/>
      <c r="Y1876" s="179"/>
      <c r="Z1876" s="179"/>
      <c r="AA1876" s="222"/>
      <c r="AB1876" s="222"/>
      <c r="AC1876" s="222"/>
      <c r="AD1876" s="179"/>
      <c r="AE1876" s="179"/>
      <c r="AF1876" s="179"/>
      <c r="AG1876" s="179"/>
      <c r="AH1876" s="179"/>
      <c r="AI1876" s="179"/>
      <c r="AJ1876" s="179"/>
    </row>
    <row r="1877" spans="2:36" x14ac:dyDescent="0.3">
      <c r="B1877" s="224">
        <v>195400</v>
      </c>
      <c r="C1877" s="209">
        <v>72095</v>
      </c>
      <c r="D1877" s="206">
        <f t="shared" si="153"/>
        <v>0.36896110542476973</v>
      </c>
      <c r="E1877" s="208">
        <f t="shared" si="154"/>
        <v>0.42</v>
      </c>
      <c r="F1877" s="207">
        <v>3965.22</v>
      </c>
      <c r="G1877" s="207">
        <v>5767.6</v>
      </c>
      <c r="H1877" s="207">
        <v>6488.55</v>
      </c>
      <c r="I1877" s="214">
        <v>62122</v>
      </c>
      <c r="J1877" s="211">
        <f t="shared" si="155"/>
        <v>0.31792221084953942</v>
      </c>
      <c r="K1877" s="212">
        <f t="shared" si="156"/>
        <v>0.42</v>
      </c>
      <c r="L1877" s="214">
        <v>3217.28</v>
      </c>
      <c r="M1877" s="213">
        <v>4969.76</v>
      </c>
      <c r="N1877" s="213">
        <v>5590.98</v>
      </c>
      <c r="O1877" s="242">
        <f t="shared" si="157"/>
        <v>0.48090000000003785</v>
      </c>
      <c r="P1877" s="242"/>
      <c r="Q1877" s="179"/>
      <c r="R1877" s="179"/>
      <c r="S1877" s="179"/>
      <c r="T1877" s="179"/>
      <c r="U1877" s="179"/>
      <c r="V1877" s="179"/>
      <c r="W1877" s="179"/>
      <c r="X1877" s="179"/>
      <c r="Y1877" s="179"/>
      <c r="Z1877" s="179"/>
      <c r="AA1877" s="222"/>
      <c r="AB1877" s="222"/>
      <c r="AC1877" s="222"/>
      <c r="AD1877" s="179"/>
      <c r="AE1877" s="179"/>
      <c r="AF1877" s="179"/>
      <c r="AG1877" s="179"/>
      <c r="AH1877" s="179"/>
      <c r="AI1877" s="179"/>
      <c r="AJ1877" s="179"/>
    </row>
    <row r="1878" spans="2:36" x14ac:dyDescent="0.3">
      <c r="B1878" s="224">
        <v>195500</v>
      </c>
      <c r="C1878" s="209">
        <v>72137</v>
      </c>
      <c r="D1878" s="206">
        <f t="shared" si="153"/>
        <v>0.36898721227621484</v>
      </c>
      <c r="E1878" s="208">
        <f t="shared" si="154"/>
        <v>0.42</v>
      </c>
      <c r="F1878" s="207">
        <v>3967.53</v>
      </c>
      <c r="G1878" s="207">
        <v>5770.96</v>
      </c>
      <c r="H1878" s="207">
        <v>6492.33</v>
      </c>
      <c r="I1878" s="214">
        <v>62164</v>
      </c>
      <c r="J1878" s="211">
        <f t="shared" si="155"/>
        <v>0.31797442455242969</v>
      </c>
      <c r="K1878" s="212">
        <f t="shared" si="156"/>
        <v>0.42</v>
      </c>
      <c r="L1878" s="214">
        <v>3222.28</v>
      </c>
      <c r="M1878" s="213">
        <v>4973.12</v>
      </c>
      <c r="N1878" s="213">
        <v>5594.76</v>
      </c>
      <c r="O1878" s="242">
        <f t="shared" si="157"/>
        <v>0.48090000000001054</v>
      </c>
      <c r="P1878" s="242"/>
      <c r="Q1878" s="179"/>
      <c r="R1878" s="179"/>
      <c r="S1878" s="179"/>
      <c r="T1878" s="179"/>
      <c r="U1878" s="179"/>
      <c r="V1878" s="179"/>
      <c r="W1878" s="179"/>
      <c r="X1878" s="179"/>
      <c r="Y1878" s="179"/>
      <c r="Z1878" s="179"/>
      <c r="AA1878" s="222"/>
      <c r="AB1878" s="222"/>
      <c r="AC1878" s="222"/>
      <c r="AD1878" s="179"/>
      <c r="AE1878" s="179"/>
      <c r="AF1878" s="179"/>
      <c r="AG1878" s="179"/>
      <c r="AH1878" s="179"/>
      <c r="AI1878" s="179"/>
      <c r="AJ1878" s="179"/>
    </row>
    <row r="1879" spans="2:36" x14ac:dyDescent="0.3">
      <c r="B1879" s="224">
        <v>195600</v>
      </c>
      <c r="C1879" s="209">
        <v>72179</v>
      </c>
      <c r="D1879" s="206">
        <f t="shared" si="153"/>
        <v>0.36901329243353781</v>
      </c>
      <c r="E1879" s="208">
        <f t="shared" si="154"/>
        <v>0.42</v>
      </c>
      <c r="F1879" s="207">
        <v>3969.84</v>
      </c>
      <c r="G1879" s="207">
        <v>5774.32</v>
      </c>
      <c r="H1879" s="207">
        <v>6496.11</v>
      </c>
      <c r="I1879" s="214">
        <v>62206</v>
      </c>
      <c r="J1879" s="211">
        <f t="shared" si="155"/>
        <v>0.31802658486707569</v>
      </c>
      <c r="K1879" s="212">
        <f t="shared" si="156"/>
        <v>0.42</v>
      </c>
      <c r="L1879" s="214">
        <v>3227.28</v>
      </c>
      <c r="M1879" s="213">
        <v>4976.4799999999996</v>
      </c>
      <c r="N1879" s="213">
        <v>5598.54</v>
      </c>
      <c r="O1879" s="242">
        <f t="shared" si="157"/>
        <v>0.48089999999996508</v>
      </c>
      <c r="P1879" s="242"/>
      <c r="Q1879" s="179"/>
      <c r="R1879" s="179"/>
      <c r="S1879" s="179"/>
      <c r="T1879" s="179"/>
      <c r="U1879" s="179"/>
      <c r="V1879" s="179"/>
      <c r="W1879" s="179"/>
      <c r="X1879" s="179"/>
      <c r="Y1879" s="179"/>
      <c r="Z1879" s="179"/>
      <c r="AA1879" s="222"/>
      <c r="AB1879" s="222"/>
      <c r="AC1879" s="222"/>
      <c r="AD1879" s="179"/>
      <c r="AE1879" s="179"/>
      <c r="AF1879" s="179"/>
      <c r="AG1879" s="179"/>
      <c r="AH1879" s="179"/>
      <c r="AI1879" s="179"/>
      <c r="AJ1879" s="179"/>
    </row>
    <row r="1880" spans="2:36" x14ac:dyDescent="0.3">
      <c r="B1880" s="224">
        <v>195700</v>
      </c>
      <c r="C1880" s="209">
        <v>72221</v>
      </c>
      <c r="D1880" s="206">
        <f t="shared" ref="D1880:D1943" si="158">C1880/B1880</f>
        <v>0.36903934593765969</v>
      </c>
      <c r="E1880" s="208">
        <f t="shared" ref="E1880:E1943" si="159">(C1880-C1879)/(B1880-B1879)</f>
        <v>0.42</v>
      </c>
      <c r="F1880" s="207">
        <v>3972.15</v>
      </c>
      <c r="G1880" s="207">
        <v>5777.68</v>
      </c>
      <c r="H1880" s="207">
        <v>6499.89</v>
      </c>
      <c r="I1880" s="214">
        <v>62248</v>
      </c>
      <c r="J1880" s="211">
        <f t="shared" si="155"/>
        <v>0.31807869187531934</v>
      </c>
      <c r="K1880" s="212">
        <f t="shared" si="156"/>
        <v>0.42</v>
      </c>
      <c r="L1880" s="214">
        <v>3232.28</v>
      </c>
      <c r="M1880" s="213">
        <v>4979.84</v>
      </c>
      <c r="N1880" s="213">
        <v>5602.32</v>
      </c>
      <c r="O1880" s="242">
        <f t="shared" si="157"/>
        <v>0.48089999999993777</v>
      </c>
      <c r="P1880" s="242"/>
      <c r="Q1880" s="179"/>
      <c r="R1880" s="179"/>
      <c r="S1880" s="179"/>
      <c r="T1880" s="179"/>
      <c r="U1880" s="179"/>
      <c r="V1880" s="179"/>
      <c r="W1880" s="179"/>
      <c r="X1880" s="179"/>
      <c r="Y1880" s="179"/>
      <c r="Z1880" s="179"/>
      <c r="AA1880" s="222"/>
      <c r="AB1880" s="222"/>
      <c r="AC1880" s="222"/>
      <c r="AD1880" s="179"/>
      <c r="AE1880" s="179"/>
      <c r="AF1880" s="179"/>
      <c r="AG1880" s="179"/>
      <c r="AH1880" s="179"/>
      <c r="AI1880" s="179"/>
      <c r="AJ1880" s="179"/>
    </row>
    <row r="1881" spans="2:36" x14ac:dyDescent="0.3">
      <c r="B1881" s="224">
        <v>195800</v>
      </c>
      <c r="C1881" s="209">
        <v>72263</v>
      </c>
      <c r="D1881" s="206">
        <f t="shared" si="158"/>
        <v>0.36906537282941776</v>
      </c>
      <c r="E1881" s="208">
        <f t="shared" si="159"/>
        <v>0.42</v>
      </c>
      <c r="F1881" s="207">
        <v>3974.46</v>
      </c>
      <c r="G1881" s="207">
        <v>5781.04</v>
      </c>
      <c r="H1881" s="207">
        <v>6503.67</v>
      </c>
      <c r="I1881" s="214">
        <v>62290</v>
      </c>
      <c r="J1881" s="211">
        <f t="shared" si="155"/>
        <v>0.31813074565883553</v>
      </c>
      <c r="K1881" s="212">
        <f t="shared" si="156"/>
        <v>0.42</v>
      </c>
      <c r="L1881" s="214">
        <v>3237.28</v>
      </c>
      <c r="M1881" s="213">
        <v>4983.2</v>
      </c>
      <c r="N1881" s="213">
        <v>5606.1</v>
      </c>
      <c r="O1881" s="242">
        <f t="shared" si="157"/>
        <v>0.48090000000004696</v>
      </c>
      <c r="P1881" s="242"/>
      <c r="Q1881" s="179"/>
      <c r="R1881" s="179"/>
      <c r="S1881" s="179"/>
      <c r="T1881" s="179"/>
      <c r="U1881" s="179"/>
      <c r="V1881" s="179"/>
      <c r="W1881" s="179"/>
      <c r="X1881" s="179"/>
      <c r="Y1881" s="179"/>
      <c r="Z1881" s="179"/>
      <c r="AA1881" s="222"/>
      <c r="AB1881" s="222"/>
      <c r="AC1881" s="222"/>
      <c r="AD1881" s="179"/>
      <c r="AE1881" s="179"/>
      <c r="AF1881" s="179"/>
      <c r="AG1881" s="179"/>
      <c r="AH1881" s="179"/>
      <c r="AI1881" s="179"/>
      <c r="AJ1881" s="179"/>
    </row>
    <row r="1882" spans="2:36" x14ac:dyDescent="0.3">
      <c r="B1882" s="224">
        <v>195900</v>
      </c>
      <c r="C1882" s="209">
        <v>72305</v>
      </c>
      <c r="D1882" s="206">
        <f t="shared" si="158"/>
        <v>0.36909137314956608</v>
      </c>
      <c r="E1882" s="208">
        <f t="shared" si="159"/>
        <v>0.42</v>
      </c>
      <c r="F1882" s="207">
        <v>3976.77</v>
      </c>
      <c r="G1882" s="207">
        <v>5784.4</v>
      </c>
      <c r="H1882" s="207">
        <v>6507.45</v>
      </c>
      <c r="I1882" s="214">
        <v>62332</v>
      </c>
      <c r="J1882" s="211">
        <f t="shared" si="155"/>
        <v>0.31818274629913224</v>
      </c>
      <c r="K1882" s="212">
        <f t="shared" si="156"/>
        <v>0.42</v>
      </c>
      <c r="L1882" s="214">
        <v>3242.27</v>
      </c>
      <c r="M1882" s="213">
        <v>4986.5600000000004</v>
      </c>
      <c r="N1882" s="213">
        <v>5609.88</v>
      </c>
      <c r="O1882" s="242">
        <f t="shared" si="157"/>
        <v>0.48090000000001054</v>
      </c>
      <c r="P1882" s="242"/>
      <c r="Q1882" s="179"/>
      <c r="R1882" s="179"/>
      <c r="S1882" s="179"/>
      <c r="T1882" s="179"/>
      <c r="U1882" s="179"/>
      <c r="V1882" s="179"/>
      <c r="W1882" s="179"/>
      <c r="X1882" s="179"/>
      <c r="Y1882" s="179"/>
      <c r="Z1882" s="179"/>
      <c r="AA1882" s="222"/>
      <c r="AB1882" s="222"/>
      <c r="AC1882" s="222"/>
      <c r="AD1882" s="179"/>
      <c r="AE1882" s="179"/>
      <c r="AF1882" s="179"/>
      <c r="AG1882" s="179"/>
      <c r="AH1882" s="179"/>
      <c r="AI1882" s="179"/>
      <c r="AJ1882" s="179"/>
    </row>
    <row r="1883" spans="2:36" x14ac:dyDescent="0.3">
      <c r="B1883" s="224">
        <v>196000</v>
      </c>
      <c r="C1883" s="209">
        <v>72347</v>
      </c>
      <c r="D1883" s="206">
        <f t="shared" si="158"/>
        <v>0.36911734693877551</v>
      </c>
      <c r="E1883" s="208">
        <f t="shared" si="159"/>
        <v>0.42</v>
      </c>
      <c r="F1883" s="207">
        <v>3979.08</v>
      </c>
      <c r="G1883" s="207">
        <v>5787.76</v>
      </c>
      <c r="H1883" s="207">
        <v>6511.23</v>
      </c>
      <c r="I1883" s="214">
        <v>62374</v>
      </c>
      <c r="J1883" s="211">
        <f t="shared" si="155"/>
        <v>0.31823469387755104</v>
      </c>
      <c r="K1883" s="212">
        <f t="shared" si="156"/>
        <v>0.42</v>
      </c>
      <c r="L1883" s="214">
        <v>3247.27</v>
      </c>
      <c r="M1883" s="213">
        <v>4989.92</v>
      </c>
      <c r="N1883" s="213">
        <v>5613.66</v>
      </c>
      <c r="O1883" s="242">
        <f t="shared" si="157"/>
        <v>0.48089999999997418</v>
      </c>
      <c r="P1883" s="242"/>
      <c r="Q1883" s="179"/>
      <c r="R1883" s="179"/>
      <c r="S1883" s="179"/>
      <c r="T1883" s="179"/>
      <c r="U1883" s="179"/>
      <c r="V1883" s="179"/>
      <c r="W1883" s="179"/>
      <c r="X1883" s="179"/>
      <c r="Y1883" s="179"/>
      <c r="Z1883" s="179"/>
      <c r="AA1883" s="222"/>
      <c r="AB1883" s="222"/>
      <c r="AC1883" s="222"/>
      <c r="AD1883" s="179"/>
      <c r="AE1883" s="179"/>
      <c r="AF1883" s="179"/>
      <c r="AG1883" s="179"/>
      <c r="AH1883" s="179"/>
      <c r="AI1883" s="179"/>
      <c r="AJ1883" s="179"/>
    </row>
    <row r="1884" spans="2:36" x14ac:dyDescent="0.3">
      <c r="B1884" s="224">
        <v>196100</v>
      </c>
      <c r="C1884" s="209">
        <v>72389</v>
      </c>
      <c r="D1884" s="206">
        <f t="shared" si="158"/>
        <v>0.36914329423763387</v>
      </c>
      <c r="E1884" s="208">
        <f t="shared" si="159"/>
        <v>0.42</v>
      </c>
      <c r="F1884" s="207">
        <v>3981.39</v>
      </c>
      <c r="G1884" s="207">
        <v>5791.12</v>
      </c>
      <c r="H1884" s="207">
        <v>6515.01</v>
      </c>
      <c r="I1884" s="214">
        <v>62416</v>
      </c>
      <c r="J1884" s="211">
        <f t="shared" si="155"/>
        <v>0.3182865884752677</v>
      </c>
      <c r="K1884" s="212">
        <f t="shared" si="156"/>
        <v>0.42</v>
      </c>
      <c r="L1884" s="214">
        <v>3252.27</v>
      </c>
      <c r="M1884" s="213">
        <v>4993.28</v>
      </c>
      <c r="N1884" s="213">
        <v>5617.44</v>
      </c>
      <c r="O1884" s="242">
        <f t="shared" si="157"/>
        <v>0.48089999999994687</v>
      </c>
      <c r="P1884" s="242"/>
      <c r="Q1884" s="179"/>
      <c r="R1884" s="179"/>
      <c r="S1884" s="179"/>
      <c r="T1884" s="179"/>
      <c r="U1884" s="179"/>
      <c r="V1884" s="179"/>
      <c r="W1884" s="179"/>
      <c r="X1884" s="179"/>
      <c r="Y1884" s="179"/>
      <c r="Z1884" s="179"/>
      <c r="AA1884" s="222"/>
      <c r="AB1884" s="222"/>
      <c r="AC1884" s="222"/>
      <c r="AD1884" s="179"/>
      <c r="AE1884" s="179"/>
      <c r="AF1884" s="179"/>
      <c r="AG1884" s="179"/>
      <c r="AH1884" s="179"/>
      <c r="AI1884" s="179"/>
      <c r="AJ1884" s="179"/>
    </row>
    <row r="1885" spans="2:36" x14ac:dyDescent="0.3">
      <c r="B1885" s="224">
        <v>196200</v>
      </c>
      <c r="C1885" s="209">
        <v>72431</v>
      </c>
      <c r="D1885" s="206">
        <f t="shared" si="158"/>
        <v>0.3691692150866463</v>
      </c>
      <c r="E1885" s="208">
        <f t="shared" si="159"/>
        <v>0.42</v>
      </c>
      <c r="F1885" s="207">
        <v>3983.7</v>
      </c>
      <c r="G1885" s="207">
        <v>5794.48</v>
      </c>
      <c r="H1885" s="207">
        <v>6518.79</v>
      </c>
      <c r="I1885" s="214">
        <v>62458</v>
      </c>
      <c r="J1885" s="211">
        <f t="shared" si="155"/>
        <v>0.31833843017329255</v>
      </c>
      <c r="K1885" s="212">
        <f t="shared" si="156"/>
        <v>0.42</v>
      </c>
      <c r="L1885" s="214">
        <v>3257.27</v>
      </c>
      <c r="M1885" s="213">
        <v>4996.6400000000003</v>
      </c>
      <c r="N1885" s="213">
        <v>5621.22</v>
      </c>
      <c r="O1885" s="242">
        <f t="shared" si="157"/>
        <v>0.48089999999991051</v>
      </c>
      <c r="P1885" s="242"/>
      <c r="Q1885" s="179"/>
      <c r="R1885" s="179"/>
      <c r="S1885" s="179"/>
      <c r="T1885" s="179"/>
      <c r="U1885" s="179"/>
      <c r="V1885" s="179"/>
      <c r="W1885" s="179"/>
      <c r="X1885" s="179"/>
      <c r="Y1885" s="179"/>
      <c r="Z1885" s="179"/>
      <c r="AA1885" s="222"/>
      <c r="AB1885" s="222"/>
      <c r="AC1885" s="222"/>
      <c r="AD1885" s="179"/>
      <c r="AE1885" s="179"/>
      <c r="AF1885" s="179"/>
      <c r="AG1885" s="179"/>
      <c r="AH1885" s="179"/>
      <c r="AI1885" s="179"/>
      <c r="AJ1885" s="179"/>
    </row>
    <row r="1886" spans="2:36" x14ac:dyDescent="0.3">
      <c r="B1886" s="224">
        <v>196300</v>
      </c>
      <c r="C1886" s="209">
        <v>72473</v>
      </c>
      <c r="D1886" s="206">
        <f t="shared" si="158"/>
        <v>0.36919510952623535</v>
      </c>
      <c r="E1886" s="208">
        <f t="shared" si="159"/>
        <v>0.42</v>
      </c>
      <c r="F1886" s="207">
        <v>3986.01</v>
      </c>
      <c r="G1886" s="207">
        <v>5797.84</v>
      </c>
      <c r="H1886" s="207">
        <v>6522.57</v>
      </c>
      <c r="I1886" s="214">
        <v>62500</v>
      </c>
      <c r="J1886" s="211">
        <f t="shared" si="155"/>
        <v>0.31839021905247072</v>
      </c>
      <c r="K1886" s="212">
        <f t="shared" si="156"/>
        <v>0.42</v>
      </c>
      <c r="L1886" s="214">
        <v>3262.27</v>
      </c>
      <c r="M1886" s="213">
        <v>5000</v>
      </c>
      <c r="N1886" s="213">
        <v>5625</v>
      </c>
      <c r="O1886" s="242">
        <f t="shared" si="157"/>
        <v>0.48089999999987415</v>
      </c>
      <c r="P1886" s="242"/>
      <c r="Q1886" s="179"/>
      <c r="R1886" s="179"/>
      <c r="S1886" s="179"/>
      <c r="T1886" s="179"/>
      <c r="U1886" s="179"/>
      <c r="V1886" s="179"/>
      <c r="W1886" s="179"/>
      <c r="X1886" s="179"/>
      <c r="Y1886" s="179"/>
      <c r="Z1886" s="179"/>
      <c r="AA1886" s="222"/>
      <c r="AB1886" s="222"/>
      <c r="AC1886" s="222"/>
      <c r="AD1886" s="179"/>
      <c r="AE1886" s="179"/>
      <c r="AF1886" s="179"/>
      <c r="AG1886" s="179"/>
      <c r="AH1886" s="179"/>
      <c r="AI1886" s="179"/>
      <c r="AJ1886" s="179"/>
    </row>
    <row r="1887" spans="2:36" x14ac:dyDescent="0.3">
      <c r="B1887" s="224">
        <v>196400</v>
      </c>
      <c r="C1887" s="209">
        <v>72515</v>
      </c>
      <c r="D1887" s="206">
        <f t="shared" si="158"/>
        <v>0.36922097759674133</v>
      </c>
      <c r="E1887" s="208">
        <f t="shared" si="159"/>
        <v>0.42</v>
      </c>
      <c r="F1887" s="207">
        <v>3988.32</v>
      </c>
      <c r="G1887" s="207">
        <v>5801.2</v>
      </c>
      <c r="H1887" s="207">
        <v>6526.35</v>
      </c>
      <c r="I1887" s="214">
        <v>62542</v>
      </c>
      <c r="J1887" s="211">
        <f t="shared" si="155"/>
        <v>0.31844195519348267</v>
      </c>
      <c r="K1887" s="212">
        <f t="shared" si="156"/>
        <v>0.42</v>
      </c>
      <c r="L1887" s="214">
        <v>3267.26</v>
      </c>
      <c r="M1887" s="213">
        <v>5003.3599999999997</v>
      </c>
      <c r="N1887" s="213">
        <v>5628.78</v>
      </c>
      <c r="O1887" s="242">
        <f t="shared" si="157"/>
        <v>0.48090000000012878</v>
      </c>
      <c r="P1887" s="242"/>
      <c r="Q1887" s="179"/>
      <c r="R1887" s="179"/>
      <c r="S1887" s="179"/>
      <c r="T1887" s="179"/>
      <c r="U1887" s="179"/>
      <c r="V1887" s="179"/>
      <c r="W1887" s="179"/>
      <c r="X1887" s="179"/>
      <c r="Y1887" s="179"/>
      <c r="Z1887" s="179"/>
      <c r="AA1887" s="222"/>
      <c r="AB1887" s="222"/>
      <c r="AC1887" s="222"/>
      <c r="AD1887" s="179"/>
      <c r="AE1887" s="179"/>
      <c r="AF1887" s="179"/>
      <c r="AG1887" s="179"/>
      <c r="AH1887" s="179"/>
      <c r="AI1887" s="179"/>
      <c r="AJ1887" s="179"/>
    </row>
    <row r="1888" spans="2:36" x14ac:dyDescent="0.3">
      <c r="B1888" s="224">
        <v>196500</v>
      </c>
      <c r="C1888" s="209">
        <v>72557</v>
      </c>
      <c r="D1888" s="206">
        <f t="shared" si="158"/>
        <v>0.36924681933842241</v>
      </c>
      <c r="E1888" s="208">
        <f t="shared" si="159"/>
        <v>0.42</v>
      </c>
      <c r="F1888" s="207">
        <v>3990.63</v>
      </c>
      <c r="G1888" s="207">
        <v>5804.56</v>
      </c>
      <c r="H1888" s="207">
        <v>6530.13</v>
      </c>
      <c r="I1888" s="214">
        <v>62584</v>
      </c>
      <c r="J1888" s="211">
        <f t="shared" si="155"/>
        <v>0.31849363867684477</v>
      </c>
      <c r="K1888" s="212">
        <f t="shared" si="156"/>
        <v>0.42</v>
      </c>
      <c r="L1888" s="214">
        <v>3272.26</v>
      </c>
      <c r="M1888" s="213">
        <v>5006.72</v>
      </c>
      <c r="N1888" s="213">
        <v>5632.56</v>
      </c>
      <c r="O1888" s="242">
        <f t="shared" si="157"/>
        <v>0.48090000000009242</v>
      </c>
      <c r="P1888" s="242"/>
      <c r="Q1888" s="179"/>
      <c r="R1888" s="179"/>
      <c r="S1888" s="179"/>
      <c r="T1888" s="179"/>
      <c r="U1888" s="179"/>
      <c r="V1888" s="179"/>
      <c r="W1888" s="179"/>
      <c r="X1888" s="179"/>
      <c r="Y1888" s="179"/>
      <c r="Z1888" s="179"/>
      <c r="AA1888" s="222"/>
      <c r="AB1888" s="222"/>
      <c r="AC1888" s="222"/>
      <c r="AD1888" s="179"/>
      <c r="AE1888" s="179"/>
      <c r="AF1888" s="179"/>
      <c r="AG1888" s="179"/>
      <c r="AH1888" s="179"/>
      <c r="AI1888" s="179"/>
      <c r="AJ1888" s="179"/>
    </row>
    <row r="1889" spans="2:36" x14ac:dyDescent="0.3">
      <c r="B1889" s="224">
        <v>196600</v>
      </c>
      <c r="C1889" s="209">
        <v>72599</v>
      </c>
      <c r="D1889" s="206">
        <f t="shared" si="158"/>
        <v>0.36927263479145472</v>
      </c>
      <c r="E1889" s="208">
        <f t="shared" si="159"/>
        <v>0.42</v>
      </c>
      <c r="F1889" s="207">
        <v>3992.94</v>
      </c>
      <c r="G1889" s="207">
        <v>5807.92</v>
      </c>
      <c r="H1889" s="207">
        <v>6533.91</v>
      </c>
      <c r="I1889" s="214">
        <v>62626</v>
      </c>
      <c r="J1889" s="211">
        <f t="shared" si="155"/>
        <v>0.31854526958290946</v>
      </c>
      <c r="K1889" s="212">
        <f t="shared" si="156"/>
        <v>0.42</v>
      </c>
      <c r="L1889" s="214">
        <v>3277.26</v>
      </c>
      <c r="M1889" s="213">
        <v>5010.08</v>
      </c>
      <c r="N1889" s="213">
        <v>5636.34</v>
      </c>
      <c r="O1889" s="242">
        <f t="shared" si="157"/>
        <v>0.480900000000056</v>
      </c>
      <c r="P1889" s="242"/>
      <c r="Q1889" s="179"/>
      <c r="R1889" s="179"/>
      <c r="S1889" s="179"/>
      <c r="T1889" s="179"/>
      <c r="U1889" s="179"/>
      <c r="V1889" s="179"/>
      <c r="W1889" s="179"/>
      <c r="X1889" s="179"/>
      <c r="Y1889" s="179"/>
      <c r="Z1889" s="179"/>
      <c r="AA1889" s="222"/>
      <c r="AB1889" s="222"/>
      <c r="AC1889" s="222"/>
      <c r="AD1889" s="179"/>
      <c r="AE1889" s="179"/>
      <c r="AF1889" s="179"/>
      <c r="AG1889" s="179"/>
      <c r="AH1889" s="179"/>
      <c r="AI1889" s="179"/>
      <c r="AJ1889" s="179"/>
    </row>
    <row r="1890" spans="2:36" x14ac:dyDescent="0.3">
      <c r="B1890" s="224">
        <v>196700</v>
      </c>
      <c r="C1890" s="209">
        <v>72641</v>
      </c>
      <c r="D1890" s="206">
        <f t="shared" si="158"/>
        <v>0.36929842399593288</v>
      </c>
      <c r="E1890" s="208">
        <f t="shared" si="159"/>
        <v>0.42</v>
      </c>
      <c r="F1890" s="207">
        <v>3995.25</v>
      </c>
      <c r="G1890" s="207">
        <v>5811.28</v>
      </c>
      <c r="H1890" s="207">
        <v>6537.69</v>
      </c>
      <c r="I1890" s="214">
        <v>62668</v>
      </c>
      <c r="J1890" s="211">
        <f t="shared" si="155"/>
        <v>0.31859684799186577</v>
      </c>
      <c r="K1890" s="212">
        <f t="shared" si="156"/>
        <v>0.42</v>
      </c>
      <c r="L1890" s="214">
        <v>3282.26</v>
      </c>
      <c r="M1890" s="213">
        <v>5013.4399999999996</v>
      </c>
      <c r="N1890" s="213">
        <v>5640.12</v>
      </c>
      <c r="O1890" s="242">
        <f t="shared" si="157"/>
        <v>0.48090000000001965</v>
      </c>
      <c r="P1890" s="242"/>
      <c r="Q1890" s="179"/>
      <c r="R1890" s="179"/>
      <c r="S1890" s="179"/>
      <c r="T1890" s="179"/>
      <c r="U1890" s="179"/>
      <c r="V1890" s="179"/>
      <c r="W1890" s="179"/>
      <c r="X1890" s="179"/>
      <c r="Y1890" s="179"/>
      <c r="Z1890" s="179"/>
      <c r="AA1890" s="222"/>
      <c r="AB1890" s="222"/>
      <c r="AC1890" s="222"/>
      <c r="AD1890" s="179"/>
      <c r="AE1890" s="179"/>
      <c r="AF1890" s="179"/>
      <c r="AG1890" s="179"/>
      <c r="AH1890" s="179"/>
      <c r="AI1890" s="179"/>
      <c r="AJ1890" s="179"/>
    </row>
    <row r="1891" spans="2:36" x14ac:dyDescent="0.3">
      <c r="B1891" s="224">
        <v>196800</v>
      </c>
      <c r="C1891" s="209">
        <v>72683</v>
      </c>
      <c r="D1891" s="206">
        <f t="shared" si="158"/>
        <v>0.36932418699186992</v>
      </c>
      <c r="E1891" s="208">
        <f t="shared" si="159"/>
        <v>0.42</v>
      </c>
      <c r="F1891" s="207">
        <v>3997.56</v>
      </c>
      <c r="G1891" s="207">
        <v>5814.64</v>
      </c>
      <c r="H1891" s="207">
        <v>6541.47</v>
      </c>
      <c r="I1891" s="214">
        <v>62710</v>
      </c>
      <c r="J1891" s="211">
        <f t="shared" si="155"/>
        <v>0.31864837398373985</v>
      </c>
      <c r="K1891" s="212">
        <f t="shared" si="156"/>
        <v>0.42</v>
      </c>
      <c r="L1891" s="214">
        <v>3287.26</v>
      </c>
      <c r="M1891" s="213">
        <v>5016.8</v>
      </c>
      <c r="N1891" s="213">
        <v>5643.9</v>
      </c>
      <c r="O1891" s="242">
        <f t="shared" si="157"/>
        <v>0.48089999999999233</v>
      </c>
      <c r="P1891" s="242"/>
      <c r="Q1891" s="179"/>
      <c r="R1891" s="179"/>
      <c r="S1891" s="179"/>
      <c r="T1891" s="179"/>
      <c r="U1891" s="179"/>
      <c r="V1891" s="179"/>
      <c r="W1891" s="179"/>
      <c r="X1891" s="179"/>
      <c r="Y1891" s="179"/>
      <c r="Z1891" s="179"/>
      <c r="AA1891" s="222"/>
      <c r="AB1891" s="222"/>
      <c r="AC1891" s="222"/>
      <c r="AD1891" s="179"/>
      <c r="AE1891" s="179"/>
      <c r="AF1891" s="179"/>
      <c r="AG1891" s="179"/>
      <c r="AH1891" s="179"/>
      <c r="AI1891" s="179"/>
      <c r="AJ1891" s="179"/>
    </row>
    <row r="1892" spans="2:36" x14ac:dyDescent="0.3">
      <c r="B1892" s="224">
        <v>196900</v>
      </c>
      <c r="C1892" s="209">
        <v>72725</v>
      </c>
      <c r="D1892" s="206">
        <f t="shared" si="158"/>
        <v>0.36934992381919757</v>
      </c>
      <c r="E1892" s="208">
        <f t="shared" si="159"/>
        <v>0.42</v>
      </c>
      <c r="F1892" s="207">
        <v>3999.87</v>
      </c>
      <c r="G1892" s="207">
        <v>5818</v>
      </c>
      <c r="H1892" s="207">
        <v>6545.25</v>
      </c>
      <c r="I1892" s="214">
        <v>62752</v>
      </c>
      <c r="J1892" s="211">
        <f t="shared" si="155"/>
        <v>0.31869984763839515</v>
      </c>
      <c r="K1892" s="212">
        <f t="shared" si="156"/>
        <v>0.42</v>
      </c>
      <c r="L1892" s="214">
        <v>3292.25</v>
      </c>
      <c r="M1892" s="213">
        <v>5020.16</v>
      </c>
      <c r="N1892" s="213">
        <v>5647.68</v>
      </c>
      <c r="O1892" s="242">
        <f t="shared" si="157"/>
        <v>0.48089999999995597</v>
      </c>
      <c r="P1892" s="242"/>
      <c r="Q1892" s="179"/>
      <c r="R1892" s="179"/>
      <c r="S1892" s="179"/>
      <c r="T1892" s="179"/>
      <c r="U1892" s="179"/>
      <c r="V1892" s="179"/>
      <c r="W1892" s="179"/>
      <c r="X1892" s="179"/>
      <c r="Y1892" s="179"/>
      <c r="Z1892" s="179"/>
      <c r="AA1892" s="222"/>
      <c r="AB1892" s="222"/>
      <c r="AC1892" s="222"/>
      <c r="AD1892" s="179"/>
      <c r="AE1892" s="179"/>
      <c r="AF1892" s="179"/>
      <c r="AG1892" s="179"/>
      <c r="AH1892" s="179"/>
      <c r="AI1892" s="179"/>
      <c r="AJ1892" s="179"/>
    </row>
    <row r="1893" spans="2:36" x14ac:dyDescent="0.3">
      <c r="B1893" s="224">
        <v>197000</v>
      </c>
      <c r="C1893" s="209">
        <v>72767</v>
      </c>
      <c r="D1893" s="206">
        <f t="shared" si="158"/>
        <v>0.3693756345177665</v>
      </c>
      <c r="E1893" s="208">
        <f t="shared" si="159"/>
        <v>0.42</v>
      </c>
      <c r="F1893" s="207">
        <v>4002.18</v>
      </c>
      <c r="G1893" s="207">
        <v>5821.36</v>
      </c>
      <c r="H1893" s="207">
        <v>6549.03</v>
      </c>
      <c r="I1893" s="214">
        <v>62794</v>
      </c>
      <c r="J1893" s="211">
        <f t="shared" si="155"/>
        <v>0.31875126903553297</v>
      </c>
      <c r="K1893" s="212">
        <f t="shared" si="156"/>
        <v>0.42</v>
      </c>
      <c r="L1893" s="214">
        <v>3297.25</v>
      </c>
      <c r="M1893" s="213">
        <v>5023.5200000000004</v>
      </c>
      <c r="N1893" s="213">
        <v>5651.46</v>
      </c>
      <c r="O1893" s="242">
        <f t="shared" si="157"/>
        <v>0.48089999999991961</v>
      </c>
      <c r="P1893" s="242"/>
      <c r="Q1893" s="179"/>
      <c r="R1893" s="179"/>
      <c r="S1893" s="179"/>
      <c r="T1893" s="179"/>
      <c r="U1893" s="179"/>
      <c r="V1893" s="179"/>
      <c r="W1893" s="179"/>
      <c r="X1893" s="179"/>
      <c r="Y1893" s="179"/>
      <c r="Z1893" s="179"/>
      <c r="AA1893" s="222"/>
      <c r="AB1893" s="222"/>
      <c r="AC1893" s="222"/>
      <c r="AD1893" s="179"/>
      <c r="AE1893" s="179"/>
      <c r="AF1893" s="179"/>
      <c r="AG1893" s="179"/>
      <c r="AH1893" s="179"/>
      <c r="AI1893" s="179"/>
      <c r="AJ1893" s="179"/>
    </row>
    <row r="1894" spans="2:36" x14ac:dyDescent="0.3">
      <c r="B1894" s="224">
        <v>197100</v>
      </c>
      <c r="C1894" s="209">
        <v>72809</v>
      </c>
      <c r="D1894" s="206">
        <f t="shared" si="158"/>
        <v>0.36940131912734653</v>
      </c>
      <c r="E1894" s="208">
        <f t="shared" si="159"/>
        <v>0.42</v>
      </c>
      <c r="F1894" s="207">
        <v>4004.49</v>
      </c>
      <c r="G1894" s="207">
        <v>5824.72</v>
      </c>
      <c r="H1894" s="207">
        <v>6552.81</v>
      </c>
      <c r="I1894" s="214">
        <v>62836</v>
      </c>
      <c r="J1894" s="211">
        <f t="shared" si="155"/>
        <v>0.31880263825469307</v>
      </c>
      <c r="K1894" s="212">
        <f t="shared" si="156"/>
        <v>0.42</v>
      </c>
      <c r="L1894" s="214">
        <v>3302.25</v>
      </c>
      <c r="M1894" s="213">
        <v>5026.88</v>
      </c>
      <c r="N1894" s="213">
        <v>5655.24</v>
      </c>
      <c r="O1894" s="242">
        <f t="shared" si="157"/>
        <v>0.48090000000002875</v>
      </c>
      <c r="P1894" s="242"/>
      <c r="Q1894" s="179"/>
      <c r="R1894" s="179"/>
      <c r="S1894" s="179"/>
      <c r="T1894" s="179"/>
      <c r="U1894" s="179"/>
      <c r="V1894" s="179"/>
      <c r="W1894" s="179"/>
      <c r="X1894" s="179"/>
      <c r="Y1894" s="179"/>
      <c r="Z1894" s="179"/>
      <c r="AA1894" s="222"/>
      <c r="AB1894" s="222"/>
      <c r="AC1894" s="222"/>
      <c r="AD1894" s="179"/>
      <c r="AE1894" s="179"/>
      <c r="AF1894" s="179"/>
      <c r="AG1894" s="179"/>
      <c r="AH1894" s="179"/>
      <c r="AI1894" s="179"/>
      <c r="AJ1894" s="179"/>
    </row>
    <row r="1895" spans="2:36" x14ac:dyDescent="0.3">
      <c r="B1895" s="224">
        <v>197200</v>
      </c>
      <c r="C1895" s="209">
        <v>72851</v>
      </c>
      <c r="D1895" s="206">
        <f t="shared" si="158"/>
        <v>0.36942697768762678</v>
      </c>
      <c r="E1895" s="208">
        <f t="shared" si="159"/>
        <v>0.42</v>
      </c>
      <c r="F1895" s="207">
        <v>4006.8</v>
      </c>
      <c r="G1895" s="207">
        <v>5828.08</v>
      </c>
      <c r="H1895" s="207">
        <v>6556.59</v>
      </c>
      <c r="I1895" s="214">
        <v>62878</v>
      </c>
      <c r="J1895" s="211">
        <f t="shared" si="155"/>
        <v>0.31885395537525357</v>
      </c>
      <c r="K1895" s="212">
        <f t="shared" si="156"/>
        <v>0.42</v>
      </c>
      <c r="L1895" s="214">
        <v>3307.25</v>
      </c>
      <c r="M1895" s="213">
        <v>5030.24</v>
      </c>
      <c r="N1895" s="213">
        <v>5659.02</v>
      </c>
      <c r="O1895" s="242">
        <f t="shared" si="157"/>
        <v>0.48089999999999233</v>
      </c>
      <c r="P1895" s="242"/>
      <c r="Q1895" s="179"/>
      <c r="R1895" s="179"/>
      <c r="S1895" s="179"/>
      <c r="T1895" s="179"/>
      <c r="U1895" s="179"/>
      <c r="V1895" s="179"/>
      <c r="W1895" s="179"/>
      <c r="X1895" s="179"/>
      <c r="Y1895" s="179"/>
      <c r="Z1895" s="179"/>
      <c r="AA1895" s="222"/>
      <c r="AB1895" s="222"/>
      <c r="AC1895" s="222"/>
      <c r="AD1895" s="179"/>
      <c r="AE1895" s="179"/>
      <c r="AF1895" s="179"/>
      <c r="AG1895" s="179"/>
      <c r="AH1895" s="179"/>
      <c r="AI1895" s="179"/>
      <c r="AJ1895" s="179"/>
    </row>
    <row r="1896" spans="2:36" x14ac:dyDescent="0.3">
      <c r="B1896" s="224">
        <v>197300</v>
      </c>
      <c r="C1896" s="209">
        <v>72893</v>
      </c>
      <c r="D1896" s="206">
        <f t="shared" si="158"/>
        <v>0.36945261023821591</v>
      </c>
      <c r="E1896" s="208">
        <f t="shared" si="159"/>
        <v>0.42</v>
      </c>
      <c r="F1896" s="207">
        <v>4009.11</v>
      </c>
      <c r="G1896" s="207">
        <v>5831.44</v>
      </c>
      <c r="H1896" s="207">
        <v>6560.37</v>
      </c>
      <c r="I1896" s="214">
        <v>62920</v>
      </c>
      <c r="J1896" s="211">
        <f t="shared" si="155"/>
        <v>0.31890522047643183</v>
      </c>
      <c r="K1896" s="212">
        <f t="shared" si="156"/>
        <v>0.42</v>
      </c>
      <c r="L1896" s="214">
        <v>3312.25</v>
      </c>
      <c r="M1896" s="213">
        <v>5033.6000000000004</v>
      </c>
      <c r="N1896" s="213">
        <v>5662.8</v>
      </c>
      <c r="O1896" s="242">
        <f t="shared" si="157"/>
        <v>0.48089999999995597</v>
      </c>
      <c r="P1896" s="242"/>
      <c r="Q1896" s="179"/>
      <c r="R1896" s="179"/>
      <c r="S1896" s="179"/>
      <c r="T1896" s="179"/>
      <c r="U1896" s="179"/>
      <c r="V1896" s="179"/>
      <c r="W1896" s="179"/>
      <c r="X1896" s="179"/>
      <c r="Y1896" s="179"/>
      <c r="Z1896" s="179"/>
      <c r="AA1896" s="222"/>
      <c r="AB1896" s="222"/>
      <c r="AC1896" s="222"/>
      <c r="AD1896" s="179"/>
      <c r="AE1896" s="179"/>
      <c r="AF1896" s="179"/>
      <c r="AG1896" s="179"/>
      <c r="AH1896" s="179"/>
      <c r="AI1896" s="179"/>
      <c r="AJ1896" s="179"/>
    </row>
    <row r="1897" spans="2:36" x14ac:dyDescent="0.3">
      <c r="B1897" s="224">
        <v>197400</v>
      </c>
      <c r="C1897" s="209">
        <v>72935</v>
      </c>
      <c r="D1897" s="206">
        <f t="shared" si="158"/>
        <v>0.36947821681864235</v>
      </c>
      <c r="E1897" s="208">
        <f t="shared" si="159"/>
        <v>0.42</v>
      </c>
      <c r="F1897" s="207">
        <v>4011.42</v>
      </c>
      <c r="G1897" s="207">
        <v>5834.8</v>
      </c>
      <c r="H1897" s="207">
        <v>6564.15</v>
      </c>
      <c r="I1897" s="214">
        <v>62962</v>
      </c>
      <c r="J1897" s="211">
        <f t="shared" si="155"/>
        <v>0.31895643363728471</v>
      </c>
      <c r="K1897" s="212">
        <f t="shared" si="156"/>
        <v>0.42</v>
      </c>
      <c r="L1897" s="214">
        <v>3317.24</v>
      </c>
      <c r="M1897" s="213">
        <v>5036.96</v>
      </c>
      <c r="N1897" s="213">
        <v>5666.58</v>
      </c>
      <c r="O1897" s="242">
        <f t="shared" si="157"/>
        <v>0.48089999999991961</v>
      </c>
      <c r="P1897" s="242"/>
      <c r="Q1897" s="179"/>
      <c r="R1897" s="179"/>
      <c r="S1897" s="179"/>
      <c r="T1897" s="179"/>
      <c r="U1897" s="179"/>
      <c r="V1897" s="179"/>
      <c r="W1897" s="179"/>
      <c r="X1897" s="179"/>
      <c r="Y1897" s="179"/>
      <c r="Z1897" s="179"/>
      <c r="AA1897" s="222"/>
      <c r="AB1897" s="222"/>
      <c r="AC1897" s="222"/>
      <c r="AD1897" s="179"/>
      <c r="AE1897" s="179"/>
      <c r="AF1897" s="179"/>
      <c r="AG1897" s="179"/>
      <c r="AH1897" s="179"/>
      <c r="AI1897" s="179"/>
      <c r="AJ1897" s="179"/>
    </row>
    <row r="1898" spans="2:36" x14ac:dyDescent="0.3">
      <c r="B1898" s="224">
        <v>197500</v>
      </c>
      <c r="C1898" s="209">
        <v>72977</v>
      </c>
      <c r="D1898" s="206">
        <f t="shared" si="158"/>
        <v>0.36950379746835443</v>
      </c>
      <c r="E1898" s="208">
        <f t="shared" si="159"/>
        <v>0.42</v>
      </c>
      <c r="F1898" s="207">
        <v>4013.73</v>
      </c>
      <c r="G1898" s="207">
        <v>5838.16</v>
      </c>
      <c r="H1898" s="207">
        <v>6567.93</v>
      </c>
      <c r="I1898" s="214">
        <v>63004</v>
      </c>
      <c r="J1898" s="211">
        <f t="shared" si="155"/>
        <v>0.31900759493670888</v>
      </c>
      <c r="K1898" s="212">
        <f t="shared" si="156"/>
        <v>0.42</v>
      </c>
      <c r="L1898" s="214">
        <v>3322.24</v>
      </c>
      <c r="M1898" s="213">
        <v>5040.32</v>
      </c>
      <c r="N1898" s="213">
        <v>5670.36</v>
      </c>
      <c r="O1898" s="242">
        <f t="shared" si="157"/>
        <v>0.48090000000003785</v>
      </c>
      <c r="P1898" s="242"/>
      <c r="Q1898" s="179"/>
      <c r="R1898" s="179"/>
      <c r="S1898" s="179"/>
      <c r="T1898" s="179"/>
      <c r="U1898" s="179"/>
      <c r="V1898" s="179"/>
      <c r="W1898" s="179"/>
      <c r="X1898" s="179"/>
      <c r="Y1898" s="179"/>
      <c r="Z1898" s="179"/>
      <c r="AA1898" s="222"/>
      <c r="AB1898" s="222"/>
      <c r="AC1898" s="222"/>
      <c r="AD1898" s="179"/>
      <c r="AE1898" s="179"/>
      <c r="AF1898" s="179"/>
      <c r="AG1898" s="179"/>
      <c r="AH1898" s="179"/>
      <c r="AI1898" s="179"/>
      <c r="AJ1898" s="179"/>
    </row>
    <row r="1899" spans="2:36" x14ac:dyDescent="0.3">
      <c r="B1899" s="224">
        <v>197600</v>
      </c>
      <c r="C1899" s="209">
        <v>73019</v>
      </c>
      <c r="D1899" s="206">
        <f t="shared" si="158"/>
        <v>0.36952935222672068</v>
      </c>
      <c r="E1899" s="208">
        <f t="shared" si="159"/>
        <v>0.42</v>
      </c>
      <c r="F1899" s="207">
        <v>4016.04</v>
      </c>
      <c r="G1899" s="207">
        <v>5841.52</v>
      </c>
      <c r="H1899" s="207">
        <v>6571.71</v>
      </c>
      <c r="I1899" s="214">
        <v>63046</v>
      </c>
      <c r="J1899" s="211">
        <f t="shared" si="155"/>
        <v>0.31905870445344131</v>
      </c>
      <c r="K1899" s="212">
        <f t="shared" si="156"/>
        <v>0.42</v>
      </c>
      <c r="L1899" s="214">
        <v>3327.24</v>
      </c>
      <c r="M1899" s="213">
        <v>5043.68</v>
      </c>
      <c r="N1899" s="213">
        <v>5674.14</v>
      </c>
      <c r="O1899" s="242">
        <f t="shared" si="157"/>
        <v>0.48090000000000144</v>
      </c>
      <c r="P1899" s="242"/>
      <c r="Q1899" s="179"/>
      <c r="R1899" s="179"/>
      <c r="S1899" s="179"/>
      <c r="T1899" s="179"/>
      <c r="U1899" s="179"/>
      <c r="V1899" s="179"/>
      <c r="W1899" s="179"/>
      <c r="X1899" s="179"/>
      <c r="Y1899" s="179"/>
      <c r="Z1899" s="179"/>
      <c r="AA1899" s="222"/>
      <c r="AB1899" s="222"/>
      <c r="AC1899" s="222"/>
      <c r="AD1899" s="179"/>
      <c r="AE1899" s="179"/>
      <c r="AF1899" s="179"/>
      <c r="AG1899" s="179"/>
      <c r="AH1899" s="179"/>
      <c r="AI1899" s="179"/>
      <c r="AJ1899" s="179"/>
    </row>
    <row r="1900" spans="2:36" x14ac:dyDescent="0.3">
      <c r="B1900" s="224">
        <v>197700</v>
      </c>
      <c r="C1900" s="209">
        <v>73061</v>
      </c>
      <c r="D1900" s="206">
        <f t="shared" si="158"/>
        <v>0.36955488113302987</v>
      </c>
      <c r="E1900" s="208">
        <f t="shared" si="159"/>
        <v>0.42</v>
      </c>
      <c r="F1900" s="207">
        <v>4018.35</v>
      </c>
      <c r="G1900" s="207">
        <v>5844.88</v>
      </c>
      <c r="H1900" s="207">
        <v>6575.49</v>
      </c>
      <c r="I1900" s="214">
        <v>63088</v>
      </c>
      <c r="J1900" s="211">
        <f t="shared" si="155"/>
        <v>0.31910976226605969</v>
      </c>
      <c r="K1900" s="212">
        <f t="shared" si="156"/>
        <v>0.42</v>
      </c>
      <c r="L1900" s="214">
        <v>3332.24</v>
      </c>
      <c r="M1900" s="213">
        <v>5047.04</v>
      </c>
      <c r="N1900" s="213">
        <v>5677.92</v>
      </c>
      <c r="O1900" s="242">
        <f t="shared" si="157"/>
        <v>0.48090000000011057</v>
      </c>
      <c r="P1900" s="242"/>
      <c r="Q1900" s="179"/>
      <c r="R1900" s="179"/>
      <c r="S1900" s="179"/>
      <c r="T1900" s="179"/>
      <c r="U1900" s="179"/>
      <c r="V1900" s="179"/>
      <c r="W1900" s="179"/>
      <c r="X1900" s="179"/>
      <c r="Y1900" s="179"/>
      <c r="Z1900" s="179"/>
      <c r="AA1900" s="222"/>
      <c r="AB1900" s="222"/>
      <c r="AC1900" s="222"/>
      <c r="AD1900" s="179"/>
      <c r="AE1900" s="179"/>
      <c r="AF1900" s="179"/>
      <c r="AG1900" s="179"/>
      <c r="AH1900" s="179"/>
      <c r="AI1900" s="179"/>
      <c r="AJ1900" s="179"/>
    </row>
    <row r="1901" spans="2:36" x14ac:dyDescent="0.3">
      <c r="B1901" s="224">
        <v>197800</v>
      </c>
      <c r="C1901" s="209">
        <v>73103</v>
      </c>
      <c r="D1901" s="206">
        <f t="shared" si="158"/>
        <v>0.36958038422649142</v>
      </c>
      <c r="E1901" s="208">
        <f t="shared" si="159"/>
        <v>0.42</v>
      </c>
      <c r="F1901" s="207">
        <v>4020.66</v>
      </c>
      <c r="G1901" s="207">
        <v>5848.24</v>
      </c>
      <c r="H1901" s="207">
        <v>6579.27</v>
      </c>
      <c r="I1901" s="214">
        <v>63130</v>
      </c>
      <c r="J1901" s="211">
        <f t="shared" si="155"/>
        <v>0.3191607684529828</v>
      </c>
      <c r="K1901" s="212">
        <f t="shared" si="156"/>
        <v>0.42</v>
      </c>
      <c r="L1901" s="214">
        <v>3337.24</v>
      </c>
      <c r="M1901" s="213">
        <v>5050.3999999999996</v>
      </c>
      <c r="N1901" s="213">
        <v>5681.7</v>
      </c>
      <c r="O1901" s="242">
        <f t="shared" si="157"/>
        <v>0.48090000000007421</v>
      </c>
      <c r="P1901" s="242"/>
      <c r="Q1901" s="179"/>
      <c r="R1901" s="179"/>
      <c r="S1901" s="179"/>
      <c r="T1901" s="179"/>
      <c r="U1901" s="179"/>
      <c r="V1901" s="179"/>
      <c r="W1901" s="179"/>
      <c r="X1901" s="179"/>
      <c r="Y1901" s="179"/>
      <c r="Z1901" s="179"/>
      <c r="AA1901" s="222"/>
      <c r="AB1901" s="222"/>
      <c r="AC1901" s="222"/>
      <c r="AD1901" s="179"/>
      <c r="AE1901" s="179"/>
      <c r="AF1901" s="179"/>
      <c r="AG1901" s="179"/>
      <c r="AH1901" s="179"/>
      <c r="AI1901" s="179"/>
      <c r="AJ1901" s="179"/>
    </row>
    <row r="1902" spans="2:36" x14ac:dyDescent="0.3">
      <c r="B1902" s="224">
        <v>197900</v>
      </c>
      <c r="C1902" s="209">
        <v>73145</v>
      </c>
      <c r="D1902" s="206">
        <f t="shared" si="158"/>
        <v>0.36960586154623548</v>
      </c>
      <c r="E1902" s="208">
        <f t="shared" si="159"/>
        <v>0.42</v>
      </c>
      <c r="F1902" s="207">
        <v>4022.97</v>
      </c>
      <c r="G1902" s="207">
        <v>5851.6</v>
      </c>
      <c r="H1902" s="207">
        <v>6583.05</v>
      </c>
      <c r="I1902" s="214">
        <v>63172</v>
      </c>
      <c r="J1902" s="211">
        <f t="shared" si="155"/>
        <v>0.31921172309247092</v>
      </c>
      <c r="K1902" s="212">
        <f t="shared" si="156"/>
        <v>0.42</v>
      </c>
      <c r="L1902" s="214">
        <v>3342.23</v>
      </c>
      <c r="M1902" s="213">
        <v>5053.76</v>
      </c>
      <c r="N1902" s="213">
        <v>5685.48</v>
      </c>
      <c r="O1902" s="242">
        <f t="shared" si="157"/>
        <v>0.48090000000003785</v>
      </c>
      <c r="P1902" s="242"/>
      <c r="Q1902" s="179"/>
      <c r="R1902" s="179"/>
      <c r="S1902" s="179"/>
      <c r="T1902" s="179"/>
      <c r="U1902" s="179"/>
      <c r="V1902" s="179"/>
      <c r="W1902" s="179"/>
      <c r="X1902" s="179"/>
      <c r="Y1902" s="179"/>
      <c r="Z1902" s="179"/>
      <c r="AA1902" s="222"/>
      <c r="AB1902" s="222"/>
      <c r="AC1902" s="222"/>
      <c r="AD1902" s="179"/>
      <c r="AE1902" s="179"/>
      <c r="AF1902" s="179"/>
      <c r="AG1902" s="179"/>
      <c r="AH1902" s="179"/>
      <c r="AI1902" s="179"/>
      <c r="AJ1902" s="179"/>
    </row>
    <row r="1903" spans="2:36" x14ac:dyDescent="0.3">
      <c r="B1903" s="224">
        <v>198000</v>
      </c>
      <c r="C1903" s="209">
        <v>73187</v>
      </c>
      <c r="D1903" s="206">
        <f t="shared" si="158"/>
        <v>0.36963131313131314</v>
      </c>
      <c r="E1903" s="208">
        <f t="shared" si="159"/>
        <v>0.42</v>
      </c>
      <c r="F1903" s="207">
        <v>4025.28</v>
      </c>
      <c r="G1903" s="207">
        <v>5854.96</v>
      </c>
      <c r="H1903" s="207">
        <v>6586.83</v>
      </c>
      <c r="I1903" s="214">
        <v>63214</v>
      </c>
      <c r="J1903" s="211">
        <f t="shared" si="155"/>
        <v>0.31926262626262625</v>
      </c>
      <c r="K1903" s="212">
        <f t="shared" si="156"/>
        <v>0.42</v>
      </c>
      <c r="L1903" s="214">
        <v>3347.23</v>
      </c>
      <c r="M1903" s="213">
        <v>5057.12</v>
      </c>
      <c r="N1903" s="213">
        <v>5689.26</v>
      </c>
      <c r="O1903" s="242">
        <f t="shared" si="157"/>
        <v>0.48090000000001054</v>
      </c>
      <c r="P1903" s="242"/>
      <c r="Q1903" s="179"/>
      <c r="R1903" s="179"/>
      <c r="S1903" s="179"/>
      <c r="T1903" s="179"/>
      <c r="U1903" s="179"/>
      <c r="V1903" s="179"/>
      <c r="W1903" s="179"/>
      <c r="X1903" s="179"/>
      <c r="Y1903" s="179"/>
      <c r="Z1903" s="179"/>
      <c r="AA1903" s="222"/>
      <c r="AB1903" s="222"/>
      <c r="AC1903" s="222"/>
      <c r="AD1903" s="179"/>
      <c r="AE1903" s="179"/>
      <c r="AF1903" s="179"/>
      <c r="AG1903" s="179"/>
      <c r="AH1903" s="179"/>
      <c r="AI1903" s="179"/>
      <c r="AJ1903" s="179"/>
    </row>
    <row r="1904" spans="2:36" x14ac:dyDescent="0.3">
      <c r="B1904" s="224">
        <v>198100</v>
      </c>
      <c r="C1904" s="209">
        <v>73229</v>
      </c>
      <c r="D1904" s="206">
        <f t="shared" si="158"/>
        <v>0.36965673902069662</v>
      </c>
      <c r="E1904" s="208">
        <f t="shared" si="159"/>
        <v>0.42</v>
      </c>
      <c r="F1904" s="207">
        <v>4027.59</v>
      </c>
      <c r="G1904" s="207">
        <v>5858.32</v>
      </c>
      <c r="H1904" s="207">
        <v>6590.61</v>
      </c>
      <c r="I1904" s="214">
        <v>63256</v>
      </c>
      <c r="J1904" s="211">
        <f t="shared" si="155"/>
        <v>0.31931347804139326</v>
      </c>
      <c r="K1904" s="212">
        <f t="shared" si="156"/>
        <v>0.42</v>
      </c>
      <c r="L1904" s="214">
        <v>3352.23</v>
      </c>
      <c r="M1904" s="213">
        <v>5060.4799999999996</v>
      </c>
      <c r="N1904" s="213">
        <v>5693.04</v>
      </c>
      <c r="O1904" s="242">
        <f t="shared" si="157"/>
        <v>0.48089999999996508</v>
      </c>
      <c r="P1904" s="242"/>
      <c r="Q1904" s="179"/>
      <c r="R1904" s="179"/>
      <c r="S1904" s="179"/>
      <c r="T1904" s="179"/>
      <c r="U1904" s="179"/>
      <c r="V1904" s="179"/>
      <c r="W1904" s="179"/>
      <c r="X1904" s="179"/>
      <c r="Y1904" s="179"/>
      <c r="Z1904" s="179"/>
      <c r="AA1904" s="222"/>
      <c r="AB1904" s="222"/>
      <c r="AC1904" s="222"/>
      <c r="AD1904" s="179"/>
      <c r="AE1904" s="179"/>
      <c r="AF1904" s="179"/>
      <c r="AG1904" s="179"/>
      <c r="AH1904" s="179"/>
      <c r="AI1904" s="179"/>
      <c r="AJ1904" s="179"/>
    </row>
    <row r="1905" spans="2:36" x14ac:dyDescent="0.3">
      <c r="B1905" s="224">
        <v>198200</v>
      </c>
      <c r="C1905" s="209">
        <v>73271</v>
      </c>
      <c r="D1905" s="206">
        <f t="shared" si="158"/>
        <v>0.36968213925327953</v>
      </c>
      <c r="E1905" s="208">
        <f t="shared" si="159"/>
        <v>0.42</v>
      </c>
      <c r="F1905" s="207">
        <v>4029.9</v>
      </c>
      <c r="G1905" s="207">
        <v>5861.68</v>
      </c>
      <c r="H1905" s="207">
        <v>6594.39</v>
      </c>
      <c r="I1905" s="214">
        <v>63298</v>
      </c>
      <c r="J1905" s="211">
        <f t="shared" si="155"/>
        <v>0.31936427850655902</v>
      </c>
      <c r="K1905" s="212">
        <f t="shared" si="156"/>
        <v>0.42</v>
      </c>
      <c r="L1905" s="214">
        <v>3357.23</v>
      </c>
      <c r="M1905" s="213">
        <v>5063.84</v>
      </c>
      <c r="N1905" s="213">
        <v>5696.82</v>
      </c>
      <c r="O1905" s="242">
        <f t="shared" si="157"/>
        <v>0.48089999999993777</v>
      </c>
      <c r="P1905" s="242"/>
      <c r="Q1905" s="179"/>
      <c r="R1905" s="179"/>
      <c r="S1905" s="179"/>
      <c r="T1905" s="179"/>
      <c r="U1905" s="179"/>
      <c r="V1905" s="179"/>
      <c r="W1905" s="179"/>
      <c r="X1905" s="179"/>
      <c r="Y1905" s="179"/>
      <c r="Z1905" s="179"/>
      <c r="AA1905" s="222"/>
      <c r="AB1905" s="222"/>
      <c r="AC1905" s="222"/>
      <c r="AD1905" s="179"/>
      <c r="AE1905" s="179"/>
      <c r="AF1905" s="179"/>
      <c r="AG1905" s="179"/>
      <c r="AH1905" s="179"/>
      <c r="AI1905" s="179"/>
      <c r="AJ1905" s="179"/>
    </row>
    <row r="1906" spans="2:36" x14ac:dyDescent="0.3">
      <c r="B1906" s="224">
        <v>198300</v>
      </c>
      <c r="C1906" s="209">
        <v>73313</v>
      </c>
      <c r="D1906" s="206">
        <f t="shared" si="158"/>
        <v>0.36970751386787698</v>
      </c>
      <c r="E1906" s="208">
        <f t="shared" si="159"/>
        <v>0.42</v>
      </c>
      <c r="F1906" s="207">
        <v>4032.21</v>
      </c>
      <c r="G1906" s="207">
        <v>5865.04</v>
      </c>
      <c r="H1906" s="207">
        <v>6598.17</v>
      </c>
      <c r="I1906" s="214">
        <v>63340</v>
      </c>
      <c r="J1906" s="211">
        <f t="shared" si="155"/>
        <v>0.31941502773575392</v>
      </c>
      <c r="K1906" s="212">
        <f t="shared" si="156"/>
        <v>0.42</v>
      </c>
      <c r="L1906" s="214">
        <v>3362.23</v>
      </c>
      <c r="M1906" s="213">
        <v>5067.2</v>
      </c>
      <c r="N1906" s="213">
        <v>5700.6</v>
      </c>
      <c r="O1906" s="242">
        <f t="shared" si="157"/>
        <v>0.48090000000004696</v>
      </c>
      <c r="P1906" s="242"/>
      <c r="Q1906" s="179"/>
      <c r="R1906" s="179"/>
      <c r="S1906" s="179"/>
      <c r="T1906" s="179"/>
      <c r="U1906" s="179"/>
      <c r="V1906" s="179"/>
      <c r="W1906" s="179"/>
      <c r="X1906" s="179"/>
      <c r="Y1906" s="179"/>
      <c r="Z1906" s="179"/>
      <c r="AA1906" s="222"/>
      <c r="AB1906" s="222"/>
      <c r="AC1906" s="222"/>
      <c r="AD1906" s="179"/>
      <c r="AE1906" s="179"/>
      <c r="AF1906" s="179"/>
      <c r="AG1906" s="179"/>
      <c r="AH1906" s="179"/>
      <c r="AI1906" s="179"/>
      <c r="AJ1906" s="179"/>
    </row>
    <row r="1907" spans="2:36" x14ac:dyDescent="0.3">
      <c r="B1907" s="224">
        <v>198400</v>
      </c>
      <c r="C1907" s="209">
        <v>73355</v>
      </c>
      <c r="D1907" s="206">
        <f t="shared" si="158"/>
        <v>0.36973286290322582</v>
      </c>
      <c r="E1907" s="208">
        <f t="shared" si="159"/>
        <v>0.42</v>
      </c>
      <c r="F1907" s="207">
        <v>4034.52</v>
      </c>
      <c r="G1907" s="207">
        <v>5868.4</v>
      </c>
      <c r="H1907" s="207">
        <v>6601.95</v>
      </c>
      <c r="I1907" s="214">
        <v>63382</v>
      </c>
      <c r="J1907" s="211">
        <f t="shared" si="155"/>
        <v>0.31946572580645161</v>
      </c>
      <c r="K1907" s="212">
        <f t="shared" si="156"/>
        <v>0.42</v>
      </c>
      <c r="L1907" s="214">
        <v>3367.22</v>
      </c>
      <c r="M1907" s="213">
        <v>5070.5600000000004</v>
      </c>
      <c r="N1907" s="213">
        <v>5704.38</v>
      </c>
      <c r="O1907" s="242">
        <f t="shared" si="157"/>
        <v>0.48090000000001054</v>
      </c>
      <c r="P1907" s="242"/>
      <c r="Q1907" s="179"/>
      <c r="R1907" s="179"/>
      <c r="S1907" s="179"/>
      <c r="T1907" s="179"/>
      <c r="U1907" s="179"/>
      <c r="V1907" s="179"/>
      <c r="W1907" s="179"/>
      <c r="X1907" s="179"/>
      <c r="Y1907" s="179"/>
      <c r="Z1907" s="179"/>
      <c r="AA1907" s="222"/>
      <c r="AB1907" s="222"/>
      <c r="AC1907" s="222"/>
      <c r="AD1907" s="179"/>
      <c r="AE1907" s="179"/>
      <c r="AF1907" s="179"/>
      <c r="AG1907" s="179"/>
      <c r="AH1907" s="179"/>
      <c r="AI1907" s="179"/>
      <c r="AJ1907" s="179"/>
    </row>
    <row r="1908" spans="2:36" x14ac:dyDescent="0.3">
      <c r="B1908" s="224">
        <v>198500</v>
      </c>
      <c r="C1908" s="209">
        <v>73397</v>
      </c>
      <c r="D1908" s="206">
        <f t="shared" si="158"/>
        <v>0.36975818639798491</v>
      </c>
      <c r="E1908" s="208">
        <f t="shared" si="159"/>
        <v>0.42</v>
      </c>
      <c r="F1908" s="207">
        <v>4036.83</v>
      </c>
      <c r="G1908" s="207">
        <v>5871.76</v>
      </c>
      <c r="H1908" s="207">
        <v>6605.73</v>
      </c>
      <c r="I1908" s="214">
        <v>63424</v>
      </c>
      <c r="J1908" s="211">
        <f t="shared" si="155"/>
        <v>0.31951637279596978</v>
      </c>
      <c r="K1908" s="212">
        <f t="shared" si="156"/>
        <v>0.42</v>
      </c>
      <c r="L1908" s="214">
        <v>3372.22</v>
      </c>
      <c r="M1908" s="213">
        <v>5073.92</v>
      </c>
      <c r="N1908" s="213">
        <v>5708.16</v>
      </c>
      <c r="O1908" s="242">
        <f t="shared" si="157"/>
        <v>0.48089999999997418</v>
      </c>
      <c r="P1908" s="242"/>
      <c r="Q1908" s="179"/>
      <c r="R1908" s="179"/>
      <c r="S1908" s="179"/>
      <c r="T1908" s="179"/>
      <c r="U1908" s="179"/>
      <c r="V1908" s="179"/>
      <c r="W1908" s="179"/>
      <c r="X1908" s="179"/>
      <c r="Y1908" s="179"/>
      <c r="Z1908" s="179"/>
      <c r="AA1908" s="222"/>
      <c r="AB1908" s="222"/>
      <c r="AC1908" s="222"/>
      <c r="AD1908" s="179"/>
      <c r="AE1908" s="179"/>
      <c r="AF1908" s="179"/>
      <c r="AG1908" s="179"/>
      <c r="AH1908" s="179"/>
      <c r="AI1908" s="179"/>
      <c r="AJ1908" s="179"/>
    </row>
    <row r="1909" spans="2:36" x14ac:dyDescent="0.3">
      <c r="B1909" s="224">
        <v>198600</v>
      </c>
      <c r="C1909" s="209">
        <v>73439</v>
      </c>
      <c r="D1909" s="206">
        <f t="shared" si="158"/>
        <v>0.36978348439073516</v>
      </c>
      <c r="E1909" s="208">
        <f t="shared" si="159"/>
        <v>0.42</v>
      </c>
      <c r="F1909" s="207">
        <v>4039.14</v>
      </c>
      <c r="G1909" s="207">
        <v>5875.12</v>
      </c>
      <c r="H1909" s="207">
        <v>6609.51</v>
      </c>
      <c r="I1909" s="214">
        <v>63466</v>
      </c>
      <c r="J1909" s="211">
        <f t="shared" si="155"/>
        <v>0.31956696878147028</v>
      </c>
      <c r="K1909" s="212">
        <f t="shared" si="156"/>
        <v>0.42</v>
      </c>
      <c r="L1909" s="214">
        <v>3377.22</v>
      </c>
      <c r="M1909" s="213">
        <v>5077.28</v>
      </c>
      <c r="N1909" s="213">
        <v>5711.94</v>
      </c>
      <c r="O1909" s="242">
        <f t="shared" si="157"/>
        <v>0.48089999999994687</v>
      </c>
      <c r="P1909" s="242"/>
      <c r="Q1909" s="179"/>
      <c r="R1909" s="179"/>
      <c r="S1909" s="179"/>
      <c r="T1909" s="179"/>
      <c r="U1909" s="179"/>
      <c r="V1909" s="179"/>
      <c r="W1909" s="179"/>
      <c r="X1909" s="179"/>
      <c r="Y1909" s="179"/>
      <c r="Z1909" s="179"/>
      <c r="AA1909" s="222"/>
      <c r="AB1909" s="222"/>
      <c r="AC1909" s="222"/>
      <c r="AD1909" s="179"/>
      <c r="AE1909" s="179"/>
      <c r="AF1909" s="179"/>
      <c r="AG1909" s="179"/>
      <c r="AH1909" s="179"/>
      <c r="AI1909" s="179"/>
      <c r="AJ1909" s="179"/>
    </row>
    <row r="1910" spans="2:36" x14ac:dyDescent="0.3">
      <c r="B1910" s="224">
        <v>198700</v>
      </c>
      <c r="C1910" s="209">
        <v>73481</v>
      </c>
      <c r="D1910" s="206">
        <f t="shared" si="158"/>
        <v>0.36980875691997989</v>
      </c>
      <c r="E1910" s="208">
        <f t="shared" si="159"/>
        <v>0.42</v>
      </c>
      <c r="F1910" s="207">
        <v>4041.45</v>
      </c>
      <c r="G1910" s="207">
        <v>5878.48</v>
      </c>
      <c r="H1910" s="207">
        <v>6613.29</v>
      </c>
      <c r="I1910" s="214">
        <v>63508</v>
      </c>
      <c r="J1910" s="211">
        <f t="shared" si="155"/>
        <v>0.31961751383995973</v>
      </c>
      <c r="K1910" s="212">
        <f t="shared" si="156"/>
        <v>0.42</v>
      </c>
      <c r="L1910" s="214">
        <v>3382.22</v>
      </c>
      <c r="M1910" s="213">
        <v>5080.6400000000003</v>
      </c>
      <c r="N1910" s="213">
        <v>5715.72</v>
      </c>
      <c r="O1910" s="242">
        <f t="shared" si="157"/>
        <v>0.48089999999991051</v>
      </c>
      <c r="P1910" s="242"/>
      <c r="Q1910" s="179"/>
      <c r="R1910" s="179"/>
      <c r="S1910" s="179"/>
      <c r="T1910" s="179"/>
      <c r="U1910" s="179"/>
      <c r="V1910" s="179"/>
      <c r="W1910" s="179"/>
      <c r="X1910" s="179"/>
      <c r="Y1910" s="179"/>
      <c r="Z1910" s="179"/>
      <c r="AA1910" s="222"/>
      <c r="AB1910" s="222"/>
      <c r="AC1910" s="222"/>
      <c r="AD1910" s="179"/>
      <c r="AE1910" s="179"/>
      <c r="AF1910" s="179"/>
      <c r="AG1910" s="179"/>
      <c r="AH1910" s="179"/>
      <c r="AI1910" s="179"/>
      <c r="AJ1910" s="179"/>
    </row>
    <row r="1911" spans="2:36" x14ac:dyDescent="0.3">
      <c r="B1911" s="224">
        <v>198800</v>
      </c>
      <c r="C1911" s="209">
        <v>73523</v>
      </c>
      <c r="D1911" s="206">
        <f t="shared" si="158"/>
        <v>0.36983400402414485</v>
      </c>
      <c r="E1911" s="208">
        <f t="shared" si="159"/>
        <v>0.42</v>
      </c>
      <c r="F1911" s="207">
        <v>4043.76</v>
      </c>
      <c r="G1911" s="207">
        <v>5881.84</v>
      </c>
      <c r="H1911" s="207">
        <v>6617.07</v>
      </c>
      <c r="I1911" s="214">
        <v>63550</v>
      </c>
      <c r="J1911" s="211">
        <f t="shared" si="155"/>
        <v>0.31966800804828976</v>
      </c>
      <c r="K1911" s="212">
        <f t="shared" si="156"/>
        <v>0.42</v>
      </c>
      <c r="L1911" s="214">
        <v>3387.22</v>
      </c>
      <c r="M1911" s="213">
        <v>5084</v>
      </c>
      <c r="N1911" s="213">
        <v>5719.5</v>
      </c>
      <c r="O1911" s="242">
        <f t="shared" si="157"/>
        <v>0.48089999999987415</v>
      </c>
      <c r="P1911" s="242"/>
      <c r="Q1911" s="179"/>
      <c r="R1911" s="179"/>
      <c r="S1911" s="179"/>
      <c r="T1911" s="179"/>
      <c r="U1911" s="179"/>
      <c r="V1911" s="179"/>
      <c r="W1911" s="179"/>
      <c r="X1911" s="179"/>
      <c r="Y1911" s="179"/>
      <c r="Z1911" s="179"/>
      <c r="AA1911" s="222"/>
      <c r="AB1911" s="222"/>
      <c r="AC1911" s="222"/>
      <c r="AD1911" s="179"/>
      <c r="AE1911" s="179"/>
      <c r="AF1911" s="179"/>
      <c r="AG1911" s="179"/>
      <c r="AH1911" s="179"/>
      <c r="AI1911" s="179"/>
      <c r="AJ1911" s="179"/>
    </row>
    <row r="1912" spans="2:36" x14ac:dyDescent="0.3">
      <c r="B1912" s="224">
        <v>198900</v>
      </c>
      <c r="C1912" s="209">
        <v>73565</v>
      </c>
      <c r="D1912" s="206">
        <f t="shared" si="158"/>
        <v>0.3698592257415787</v>
      </c>
      <c r="E1912" s="208">
        <f t="shared" si="159"/>
        <v>0.42</v>
      </c>
      <c r="F1912" s="207">
        <v>4046.07</v>
      </c>
      <c r="G1912" s="207">
        <v>5885.2</v>
      </c>
      <c r="H1912" s="207">
        <v>6620.85</v>
      </c>
      <c r="I1912" s="214">
        <v>63592</v>
      </c>
      <c r="J1912" s="211">
        <f t="shared" si="155"/>
        <v>0.31971845148315736</v>
      </c>
      <c r="K1912" s="212">
        <f t="shared" si="156"/>
        <v>0.42</v>
      </c>
      <c r="L1912" s="214">
        <v>3392.21</v>
      </c>
      <c r="M1912" s="213">
        <v>5087.3599999999997</v>
      </c>
      <c r="N1912" s="213">
        <v>5723.28</v>
      </c>
      <c r="O1912" s="242">
        <f t="shared" si="157"/>
        <v>0.48090000000012878</v>
      </c>
      <c r="P1912" s="242"/>
      <c r="Q1912" s="179"/>
      <c r="R1912" s="179"/>
      <c r="S1912" s="179"/>
      <c r="T1912" s="179"/>
      <c r="U1912" s="179"/>
      <c r="V1912" s="179"/>
      <c r="W1912" s="179"/>
      <c r="X1912" s="179"/>
      <c r="Y1912" s="179"/>
      <c r="Z1912" s="179"/>
      <c r="AA1912" s="222"/>
      <c r="AB1912" s="222"/>
      <c r="AC1912" s="222"/>
      <c r="AD1912" s="179"/>
      <c r="AE1912" s="179"/>
      <c r="AF1912" s="179"/>
      <c r="AG1912" s="179"/>
      <c r="AH1912" s="179"/>
      <c r="AI1912" s="179"/>
      <c r="AJ1912" s="179"/>
    </row>
    <row r="1913" spans="2:36" x14ac:dyDescent="0.3">
      <c r="B1913" s="224">
        <v>199000</v>
      </c>
      <c r="C1913" s="209">
        <v>73607</v>
      </c>
      <c r="D1913" s="206">
        <f t="shared" si="158"/>
        <v>0.36988442211055278</v>
      </c>
      <c r="E1913" s="208">
        <f t="shared" si="159"/>
        <v>0.42</v>
      </c>
      <c r="F1913" s="207">
        <v>4048.38</v>
      </c>
      <c r="G1913" s="207">
        <v>5888.56</v>
      </c>
      <c r="H1913" s="207">
        <v>6624.63</v>
      </c>
      <c r="I1913" s="214">
        <v>63634</v>
      </c>
      <c r="J1913" s="211">
        <f t="shared" si="155"/>
        <v>0.31976884422110552</v>
      </c>
      <c r="K1913" s="212">
        <f t="shared" si="156"/>
        <v>0.42</v>
      </c>
      <c r="L1913" s="214">
        <v>3397.21</v>
      </c>
      <c r="M1913" s="213">
        <v>5090.72</v>
      </c>
      <c r="N1913" s="213">
        <v>5727.06</v>
      </c>
      <c r="O1913" s="242">
        <f t="shared" si="157"/>
        <v>0.48090000000009242</v>
      </c>
      <c r="P1913" s="242"/>
      <c r="Q1913" s="179"/>
      <c r="R1913" s="179"/>
      <c r="S1913" s="179"/>
      <c r="T1913" s="179"/>
      <c r="U1913" s="179"/>
      <c r="V1913" s="179"/>
      <c r="W1913" s="179"/>
      <c r="X1913" s="179"/>
      <c r="Y1913" s="179"/>
      <c r="Z1913" s="179"/>
      <c r="AA1913" s="222"/>
      <c r="AB1913" s="222"/>
      <c r="AC1913" s="222"/>
      <c r="AD1913" s="179"/>
      <c r="AE1913" s="179"/>
      <c r="AF1913" s="179"/>
      <c r="AG1913" s="179"/>
      <c r="AH1913" s="179"/>
      <c r="AI1913" s="179"/>
      <c r="AJ1913" s="179"/>
    </row>
    <row r="1914" spans="2:36" x14ac:dyDescent="0.3">
      <c r="B1914" s="224">
        <v>199100</v>
      </c>
      <c r="C1914" s="209">
        <v>73649</v>
      </c>
      <c r="D1914" s="206">
        <f t="shared" si="158"/>
        <v>0.3699095931692617</v>
      </c>
      <c r="E1914" s="208">
        <f t="shared" si="159"/>
        <v>0.42</v>
      </c>
      <c r="F1914" s="207">
        <v>4050.69</v>
      </c>
      <c r="G1914" s="207">
        <v>5891.92</v>
      </c>
      <c r="H1914" s="207">
        <v>6628.41</v>
      </c>
      <c r="I1914" s="214">
        <v>63676</v>
      </c>
      <c r="J1914" s="211">
        <f t="shared" si="155"/>
        <v>0.31981918633852335</v>
      </c>
      <c r="K1914" s="212">
        <f t="shared" si="156"/>
        <v>0.42</v>
      </c>
      <c r="L1914" s="214">
        <v>3402.21</v>
      </c>
      <c r="M1914" s="213">
        <v>5094.08</v>
      </c>
      <c r="N1914" s="213">
        <v>5730.84</v>
      </c>
      <c r="O1914" s="242">
        <f t="shared" si="157"/>
        <v>0.480900000000056</v>
      </c>
      <c r="P1914" s="242"/>
      <c r="Q1914" s="179"/>
      <c r="R1914" s="179"/>
      <c r="S1914" s="179"/>
      <c r="T1914" s="179"/>
      <c r="U1914" s="179"/>
      <c r="V1914" s="179"/>
      <c r="W1914" s="179"/>
      <c r="X1914" s="179"/>
      <c r="Y1914" s="179"/>
      <c r="Z1914" s="179"/>
      <c r="AA1914" s="222"/>
      <c r="AB1914" s="222"/>
      <c r="AC1914" s="222"/>
      <c r="AD1914" s="179"/>
      <c r="AE1914" s="179"/>
      <c r="AF1914" s="179"/>
      <c r="AG1914" s="179"/>
      <c r="AH1914" s="179"/>
      <c r="AI1914" s="179"/>
      <c r="AJ1914" s="179"/>
    </row>
    <row r="1915" spans="2:36" x14ac:dyDescent="0.3">
      <c r="B1915" s="224">
        <v>199200</v>
      </c>
      <c r="C1915" s="209">
        <v>73691</v>
      </c>
      <c r="D1915" s="206">
        <f t="shared" si="158"/>
        <v>0.36993473895582329</v>
      </c>
      <c r="E1915" s="208">
        <f t="shared" si="159"/>
        <v>0.42</v>
      </c>
      <c r="F1915" s="207">
        <v>4053</v>
      </c>
      <c r="G1915" s="207">
        <v>5895.28</v>
      </c>
      <c r="H1915" s="207">
        <v>6632.19</v>
      </c>
      <c r="I1915" s="214">
        <v>63718</v>
      </c>
      <c r="J1915" s="211">
        <f t="shared" ref="J1915:J1978" si="160">I1915/$B1915</f>
        <v>0.3198694779116466</v>
      </c>
      <c r="K1915" s="212">
        <f t="shared" ref="K1915:K1978" si="161">(I1915-I1914)/($B1915-$B1914)</f>
        <v>0.42</v>
      </c>
      <c r="L1915" s="214">
        <v>3407.21</v>
      </c>
      <c r="M1915" s="213">
        <v>5097.4399999999996</v>
      </c>
      <c r="N1915" s="213">
        <v>5734.62</v>
      </c>
      <c r="O1915" s="242">
        <f t="shared" si="157"/>
        <v>0.48090000000001965</v>
      </c>
      <c r="P1915" s="242"/>
      <c r="Q1915" s="179"/>
      <c r="R1915" s="179"/>
      <c r="S1915" s="179"/>
      <c r="T1915" s="179"/>
      <c r="U1915" s="179"/>
      <c r="V1915" s="179"/>
      <c r="W1915" s="179"/>
      <c r="X1915" s="179"/>
      <c r="Y1915" s="179"/>
      <c r="Z1915" s="179"/>
      <c r="AA1915" s="222"/>
      <c r="AB1915" s="222"/>
      <c r="AC1915" s="222"/>
      <c r="AD1915" s="179"/>
      <c r="AE1915" s="179"/>
      <c r="AF1915" s="179"/>
      <c r="AG1915" s="179"/>
      <c r="AH1915" s="179"/>
      <c r="AI1915" s="179"/>
      <c r="AJ1915" s="179"/>
    </row>
    <row r="1916" spans="2:36" x14ac:dyDescent="0.3">
      <c r="B1916" s="224">
        <v>199300</v>
      </c>
      <c r="C1916" s="209">
        <v>73733</v>
      </c>
      <c r="D1916" s="206">
        <f t="shared" si="158"/>
        <v>0.36995985950827898</v>
      </c>
      <c r="E1916" s="208">
        <f t="shared" si="159"/>
        <v>0.42</v>
      </c>
      <c r="F1916" s="207">
        <v>4055.31</v>
      </c>
      <c r="G1916" s="207">
        <v>5898.64</v>
      </c>
      <c r="H1916" s="207">
        <v>6635.97</v>
      </c>
      <c r="I1916" s="214">
        <v>63760</v>
      </c>
      <c r="J1916" s="211">
        <f t="shared" si="160"/>
        <v>0.31991971901655797</v>
      </c>
      <c r="K1916" s="212">
        <f t="shared" si="161"/>
        <v>0.42</v>
      </c>
      <c r="L1916" s="214">
        <v>3412.21</v>
      </c>
      <c r="M1916" s="213">
        <v>5100.8</v>
      </c>
      <c r="N1916" s="213">
        <v>5738.4</v>
      </c>
      <c r="O1916" s="242">
        <f t="shared" si="157"/>
        <v>0.48089999999999233</v>
      </c>
      <c r="P1916" s="242"/>
      <c r="Q1916" s="179"/>
      <c r="R1916" s="179"/>
      <c r="S1916" s="179"/>
      <c r="T1916" s="179"/>
      <c r="U1916" s="179"/>
      <c r="V1916" s="179"/>
      <c r="W1916" s="179"/>
      <c r="X1916" s="179"/>
      <c r="Y1916" s="179"/>
      <c r="Z1916" s="179"/>
      <c r="AA1916" s="222"/>
      <c r="AB1916" s="222"/>
      <c r="AC1916" s="222"/>
      <c r="AD1916" s="179"/>
      <c r="AE1916" s="179"/>
      <c r="AF1916" s="179"/>
      <c r="AG1916" s="179"/>
      <c r="AH1916" s="179"/>
      <c r="AI1916" s="179"/>
      <c r="AJ1916" s="179"/>
    </row>
    <row r="1917" spans="2:36" x14ac:dyDescent="0.3">
      <c r="B1917" s="224">
        <v>199400</v>
      </c>
      <c r="C1917" s="209">
        <v>73775</v>
      </c>
      <c r="D1917" s="206">
        <f t="shared" si="158"/>
        <v>0.36998495486459376</v>
      </c>
      <c r="E1917" s="208">
        <f t="shared" si="159"/>
        <v>0.42</v>
      </c>
      <c r="F1917" s="207">
        <v>4057.62</v>
      </c>
      <c r="G1917" s="207">
        <v>5902</v>
      </c>
      <c r="H1917" s="207">
        <v>6639.75</v>
      </c>
      <c r="I1917" s="214">
        <v>63802</v>
      </c>
      <c r="J1917" s="211">
        <f t="shared" si="160"/>
        <v>0.31996990972918754</v>
      </c>
      <c r="K1917" s="212">
        <f t="shared" si="161"/>
        <v>0.42</v>
      </c>
      <c r="L1917" s="214">
        <v>3417.2</v>
      </c>
      <c r="M1917" s="213">
        <v>5104.16</v>
      </c>
      <c r="N1917" s="213">
        <v>5742.18</v>
      </c>
      <c r="O1917" s="242">
        <f t="shared" si="157"/>
        <v>0.48089999999995597</v>
      </c>
      <c r="P1917" s="242"/>
      <c r="Q1917" s="179"/>
      <c r="R1917" s="179"/>
      <c r="S1917" s="179"/>
      <c r="T1917" s="179"/>
      <c r="U1917" s="179"/>
      <c r="V1917" s="179"/>
      <c r="W1917" s="179"/>
      <c r="X1917" s="179"/>
      <c r="Y1917" s="179"/>
      <c r="Z1917" s="179"/>
      <c r="AA1917" s="222"/>
      <c r="AB1917" s="222"/>
      <c r="AC1917" s="222"/>
      <c r="AD1917" s="179"/>
      <c r="AE1917" s="179"/>
      <c r="AF1917" s="179"/>
      <c r="AG1917" s="179"/>
      <c r="AH1917" s="179"/>
      <c r="AI1917" s="179"/>
      <c r="AJ1917" s="179"/>
    </row>
    <row r="1918" spans="2:36" x14ac:dyDescent="0.3">
      <c r="B1918" s="224">
        <v>199500</v>
      </c>
      <c r="C1918" s="209">
        <v>73817</v>
      </c>
      <c r="D1918" s="206">
        <f t="shared" si="158"/>
        <v>0.37001002506265662</v>
      </c>
      <c r="E1918" s="208">
        <f t="shared" si="159"/>
        <v>0.42</v>
      </c>
      <c r="F1918" s="207">
        <v>4059.93</v>
      </c>
      <c r="G1918" s="207">
        <v>5905.36</v>
      </c>
      <c r="H1918" s="207">
        <v>6643.53</v>
      </c>
      <c r="I1918" s="214">
        <v>63844</v>
      </c>
      <c r="J1918" s="211">
        <f t="shared" si="160"/>
        <v>0.32002005012531326</v>
      </c>
      <c r="K1918" s="212">
        <f t="shared" si="161"/>
        <v>0.42</v>
      </c>
      <c r="L1918" s="214">
        <v>3422.2</v>
      </c>
      <c r="M1918" s="213">
        <v>5107.5200000000004</v>
      </c>
      <c r="N1918" s="213">
        <v>5745.96</v>
      </c>
      <c r="O1918" s="242">
        <f t="shared" si="157"/>
        <v>0.48089999999991961</v>
      </c>
      <c r="P1918" s="242"/>
      <c r="Q1918" s="179"/>
      <c r="R1918" s="179"/>
      <c r="S1918" s="179"/>
      <c r="T1918" s="179"/>
      <c r="U1918" s="179"/>
      <c r="V1918" s="179"/>
      <c r="W1918" s="179"/>
      <c r="X1918" s="179"/>
      <c r="Y1918" s="179"/>
      <c r="Z1918" s="179"/>
      <c r="AA1918" s="222"/>
      <c r="AB1918" s="222"/>
      <c r="AC1918" s="222"/>
      <c r="AD1918" s="179"/>
      <c r="AE1918" s="179"/>
      <c r="AF1918" s="179"/>
      <c r="AG1918" s="179"/>
      <c r="AH1918" s="179"/>
      <c r="AI1918" s="179"/>
      <c r="AJ1918" s="179"/>
    </row>
    <row r="1919" spans="2:36" x14ac:dyDescent="0.3">
      <c r="B1919" s="224">
        <v>199600</v>
      </c>
      <c r="C1919" s="209">
        <v>73859</v>
      </c>
      <c r="D1919" s="206">
        <f t="shared" si="158"/>
        <v>0.37003507014028059</v>
      </c>
      <c r="E1919" s="208">
        <f t="shared" si="159"/>
        <v>0.42</v>
      </c>
      <c r="F1919" s="207">
        <v>4062.24</v>
      </c>
      <c r="G1919" s="207">
        <v>5908.72</v>
      </c>
      <c r="H1919" s="207">
        <v>6647.31</v>
      </c>
      <c r="I1919" s="214">
        <v>63886</v>
      </c>
      <c r="J1919" s="211">
        <f t="shared" si="160"/>
        <v>0.32007014028056113</v>
      </c>
      <c r="K1919" s="212">
        <f t="shared" si="161"/>
        <v>0.42</v>
      </c>
      <c r="L1919" s="214">
        <v>3427.2</v>
      </c>
      <c r="M1919" s="213">
        <v>5110.88</v>
      </c>
      <c r="N1919" s="213">
        <v>5749.74</v>
      </c>
      <c r="O1919" s="242">
        <f t="shared" si="157"/>
        <v>0.48090000000002875</v>
      </c>
      <c r="P1919" s="242"/>
      <c r="Q1919" s="179"/>
      <c r="R1919" s="179"/>
      <c r="S1919" s="179"/>
      <c r="T1919" s="179"/>
      <c r="U1919" s="179"/>
      <c r="V1919" s="179"/>
      <c r="W1919" s="179"/>
      <c r="X1919" s="179"/>
      <c r="Y1919" s="179"/>
      <c r="Z1919" s="179"/>
      <c r="AA1919" s="222"/>
      <c r="AB1919" s="222"/>
      <c r="AC1919" s="222"/>
      <c r="AD1919" s="179"/>
      <c r="AE1919" s="179"/>
      <c r="AF1919" s="179"/>
      <c r="AG1919" s="179"/>
      <c r="AH1919" s="179"/>
      <c r="AI1919" s="179"/>
      <c r="AJ1919" s="179"/>
    </row>
    <row r="1920" spans="2:36" x14ac:dyDescent="0.3">
      <c r="B1920" s="224">
        <v>199700</v>
      </c>
      <c r="C1920" s="209">
        <v>73901</v>
      </c>
      <c r="D1920" s="206">
        <f t="shared" si="158"/>
        <v>0.3700600901352028</v>
      </c>
      <c r="E1920" s="208">
        <f t="shared" si="159"/>
        <v>0.42</v>
      </c>
      <c r="F1920" s="207">
        <v>4064.55</v>
      </c>
      <c r="G1920" s="207">
        <v>5912.08</v>
      </c>
      <c r="H1920" s="207">
        <v>6651.09</v>
      </c>
      <c r="I1920" s="214">
        <v>63928</v>
      </c>
      <c r="J1920" s="211">
        <f t="shared" si="160"/>
        <v>0.32012018027040562</v>
      </c>
      <c r="K1920" s="212">
        <f t="shared" si="161"/>
        <v>0.42</v>
      </c>
      <c r="L1920" s="214">
        <v>3432.2</v>
      </c>
      <c r="M1920" s="213">
        <v>5114.24</v>
      </c>
      <c r="N1920" s="213">
        <v>5753.52</v>
      </c>
      <c r="O1920" s="242">
        <f t="shared" si="157"/>
        <v>0.48089999999999233</v>
      </c>
      <c r="P1920" s="242"/>
      <c r="Q1920" s="179"/>
      <c r="R1920" s="179"/>
      <c r="S1920" s="179"/>
      <c r="T1920" s="179"/>
      <c r="U1920" s="179"/>
      <c r="V1920" s="179"/>
      <c r="W1920" s="179"/>
      <c r="X1920" s="179"/>
      <c r="Y1920" s="179"/>
      <c r="Z1920" s="179"/>
      <c r="AA1920" s="222"/>
      <c r="AB1920" s="222"/>
      <c r="AC1920" s="222"/>
      <c r="AD1920" s="179"/>
      <c r="AE1920" s="179"/>
      <c r="AF1920" s="179"/>
      <c r="AG1920" s="179"/>
      <c r="AH1920" s="179"/>
      <c r="AI1920" s="179"/>
      <c r="AJ1920" s="179"/>
    </row>
    <row r="1921" spans="2:36" x14ac:dyDescent="0.3">
      <c r="B1921" s="224">
        <v>199800</v>
      </c>
      <c r="C1921" s="209">
        <v>73943</v>
      </c>
      <c r="D1921" s="206">
        <f t="shared" si="158"/>
        <v>0.37008508508508509</v>
      </c>
      <c r="E1921" s="208">
        <f t="shared" si="159"/>
        <v>0.42</v>
      </c>
      <c r="F1921" s="207">
        <v>4066.86</v>
      </c>
      <c r="G1921" s="207">
        <v>5915.44</v>
      </c>
      <c r="H1921" s="207">
        <v>6654.87</v>
      </c>
      <c r="I1921" s="214">
        <v>63970</v>
      </c>
      <c r="J1921" s="211">
        <f t="shared" si="160"/>
        <v>0.32017017017017019</v>
      </c>
      <c r="K1921" s="212">
        <f t="shared" si="161"/>
        <v>0.42</v>
      </c>
      <c r="L1921" s="214">
        <v>3437.2</v>
      </c>
      <c r="M1921" s="213">
        <v>5117.6000000000004</v>
      </c>
      <c r="N1921" s="213">
        <v>5757.3</v>
      </c>
      <c r="O1921" s="242">
        <f t="shared" si="157"/>
        <v>0.48089999999995597</v>
      </c>
      <c r="P1921" s="242"/>
      <c r="Q1921" s="179"/>
      <c r="R1921" s="179"/>
      <c r="S1921" s="179"/>
      <c r="T1921" s="179"/>
      <c r="U1921" s="179"/>
      <c r="V1921" s="179"/>
      <c r="W1921" s="179"/>
      <c r="X1921" s="179"/>
      <c r="Y1921" s="179"/>
      <c r="Z1921" s="179"/>
      <c r="AA1921" s="222"/>
      <c r="AB1921" s="222"/>
      <c r="AC1921" s="222"/>
      <c r="AD1921" s="179"/>
      <c r="AE1921" s="179"/>
      <c r="AF1921" s="179"/>
      <c r="AG1921" s="179"/>
      <c r="AH1921" s="179"/>
      <c r="AI1921" s="179"/>
      <c r="AJ1921" s="179"/>
    </row>
    <row r="1922" spans="2:36" x14ac:dyDescent="0.3">
      <c r="B1922" s="224">
        <v>199900</v>
      </c>
      <c r="C1922" s="209">
        <v>73985</v>
      </c>
      <c r="D1922" s="206">
        <f t="shared" si="158"/>
        <v>0.37011005502751376</v>
      </c>
      <c r="E1922" s="208">
        <f t="shared" si="159"/>
        <v>0.42</v>
      </c>
      <c r="F1922" s="207">
        <v>4069.17</v>
      </c>
      <c r="G1922" s="207">
        <v>5918.8</v>
      </c>
      <c r="H1922" s="207">
        <v>6658.65</v>
      </c>
      <c r="I1922" s="214">
        <v>64012</v>
      </c>
      <c r="J1922" s="211">
        <f t="shared" si="160"/>
        <v>0.32022011005502754</v>
      </c>
      <c r="K1922" s="212">
        <f t="shared" si="161"/>
        <v>0.42</v>
      </c>
      <c r="L1922" s="214">
        <v>3442.19</v>
      </c>
      <c r="M1922" s="213">
        <v>5120.96</v>
      </c>
      <c r="N1922" s="213">
        <v>5761.08</v>
      </c>
      <c r="O1922" s="242">
        <f t="shared" si="157"/>
        <v>0.48089999999991961</v>
      </c>
      <c r="P1922" s="242"/>
      <c r="Q1922" s="179"/>
      <c r="R1922" s="179"/>
      <c r="S1922" s="179"/>
      <c r="T1922" s="179"/>
      <c r="U1922" s="179"/>
      <c r="V1922" s="179"/>
      <c r="W1922" s="179"/>
      <c r="X1922" s="179"/>
      <c r="Y1922" s="179"/>
      <c r="Z1922" s="179"/>
      <c r="AA1922" s="222"/>
      <c r="AB1922" s="222"/>
      <c r="AC1922" s="222"/>
      <c r="AD1922" s="179"/>
      <c r="AE1922" s="179"/>
      <c r="AF1922" s="179"/>
      <c r="AG1922" s="179"/>
      <c r="AH1922" s="179"/>
      <c r="AI1922" s="179"/>
      <c r="AJ1922" s="179"/>
    </row>
    <row r="1923" spans="2:36" x14ac:dyDescent="0.3">
      <c r="B1923" s="224">
        <v>200000</v>
      </c>
      <c r="C1923" s="209">
        <v>74027</v>
      </c>
      <c r="D1923" s="206">
        <f t="shared" si="158"/>
        <v>0.37013499999999999</v>
      </c>
      <c r="E1923" s="208">
        <f t="shared" si="159"/>
        <v>0.42</v>
      </c>
      <c r="F1923" s="207">
        <v>4071.48</v>
      </c>
      <c r="G1923" s="207">
        <v>5922.16</v>
      </c>
      <c r="H1923" s="207">
        <v>6662.43</v>
      </c>
      <c r="I1923" s="214">
        <v>64054</v>
      </c>
      <c r="J1923" s="211">
        <f t="shared" si="160"/>
        <v>0.32027</v>
      </c>
      <c r="K1923" s="212">
        <f t="shared" si="161"/>
        <v>0.42</v>
      </c>
      <c r="L1923" s="214">
        <v>3447.19</v>
      </c>
      <c r="M1923" s="213">
        <v>5124.32</v>
      </c>
      <c r="N1923" s="213">
        <v>5764.86</v>
      </c>
      <c r="O1923" s="242">
        <f t="shared" si="157"/>
        <v>0.48090000000003785</v>
      </c>
      <c r="P1923" s="242"/>
      <c r="Q1923" s="179"/>
      <c r="R1923" s="179"/>
      <c r="S1923" s="179"/>
      <c r="T1923" s="179"/>
      <c r="U1923" s="179"/>
      <c r="V1923" s="179"/>
      <c r="W1923" s="179"/>
      <c r="X1923" s="179"/>
      <c r="Y1923" s="179"/>
      <c r="Z1923" s="179"/>
      <c r="AA1923" s="222"/>
      <c r="AB1923" s="222"/>
      <c r="AC1923" s="222"/>
      <c r="AD1923" s="179"/>
      <c r="AE1923" s="179"/>
      <c r="AF1923" s="179"/>
      <c r="AG1923" s="179"/>
      <c r="AH1923" s="179"/>
      <c r="AI1923" s="179"/>
      <c r="AJ1923" s="179"/>
    </row>
    <row r="1924" spans="2:36" x14ac:dyDescent="0.3">
      <c r="B1924" s="224">
        <v>200100</v>
      </c>
      <c r="C1924" s="209">
        <v>74069</v>
      </c>
      <c r="D1924" s="206">
        <f t="shared" si="158"/>
        <v>0.37015992003997999</v>
      </c>
      <c r="E1924" s="208">
        <f t="shared" si="159"/>
        <v>0.42</v>
      </c>
      <c r="F1924" s="207">
        <v>4073.79</v>
      </c>
      <c r="G1924" s="207">
        <v>5925.52</v>
      </c>
      <c r="H1924" s="207">
        <v>6666.21</v>
      </c>
      <c r="I1924" s="214">
        <v>64096</v>
      </c>
      <c r="J1924" s="211">
        <f t="shared" si="160"/>
        <v>0.32031984007996001</v>
      </c>
      <c r="K1924" s="212">
        <f t="shared" si="161"/>
        <v>0.42</v>
      </c>
      <c r="L1924" s="214">
        <v>3452.19</v>
      </c>
      <c r="M1924" s="213">
        <v>5127.68</v>
      </c>
      <c r="N1924" s="213">
        <v>5768.64</v>
      </c>
      <c r="O1924" s="242">
        <f t="shared" si="157"/>
        <v>0.48090000000000144</v>
      </c>
      <c r="P1924" s="242"/>
      <c r="Q1924" s="179"/>
      <c r="R1924" s="179"/>
      <c r="S1924" s="179"/>
      <c r="T1924" s="179"/>
      <c r="U1924" s="179"/>
      <c r="V1924" s="179"/>
      <c r="W1924" s="179"/>
      <c r="X1924" s="179"/>
      <c r="Y1924" s="179"/>
      <c r="Z1924" s="179"/>
      <c r="AA1924" s="222"/>
      <c r="AB1924" s="222"/>
      <c r="AC1924" s="222"/>
      <c r="AD1924" s="179"/>
      <c r="AE1924" s="179"/>
      <c r="AF1924" s="179"/>
      <c r="AG1924" s="179"/>
      <c r="AH1924" s="179"/>
      <c r="AI1924" s="179"/>
      <c r="AJ1924" s="179"/>
    </row>
    <row r="1925" spans="2:36" x14ac:dyDescent="0.3">
      <c r="B1925" s="224">
        <v>200200</v>
      </c>
      <c r="C1925" s="209">
        <v>74111</v>
      </c>
      <c r="D1925" s="206">
        <f t="shared" si="158"/>
        <v>0.37018481518481516</v>
      </c>
      <c r="E1925" s="208">
        <f t="shared" si="159"/>
        <v>0.42</v>
      </c>
      <c r="F1925" s="207">
        <v>4076.1</v>
      </c>
      <c r="G1925" s="207">
        <v>5928.88</v>
      </c>
      <c r="H1925" s="207">
        <v>6669.99</v>
      </c>
      <c r="I1925" s="214">
        <v>64138</v>
      </c>
      <c r="J1925" s="211">
        <f t="shared" si="160"/>
        <v>0.32036963036963034</v>
      </c>
      <c r="K1925" s="212">
        <f t="shared" si="161"/>
        <v>0.42</v>
      </c>
      <c r="L1925" s="214">
        <v>3457.19</v>
      </c>
      <c r="M1925" s="213">
        <v>5131.04</v>
      </c>
      <c r="N1925" s="213">
        <v>5772.42</v>
      </c>
      <c r="O1925" s="242">
        <f t="shared" ref="O1925:O1988" si="162">(C1925+F1925+H1925-C1924-F1924-H1924)/100</f>
        <v>0.48090000000011057</v>
      </c>
      <c r="P1925" s="242"/>
      <c r="Q1925" s="179"/>
      <c r="R1925" s="179"/>
      <c r="S1925" s="179"/>
      <c r="T1925" s="179"/>
      <c r="U1925" s="179"/>
      <c r="V1925" s="179"/>
      <c r="W1925" s="179"/>
      <c r="X1925" s="179"/>
      <c r="Y1925" s="179"/>
      <c r="Z1925" s="179"/>
      <c r="AA1925" s="222"/>
      <c r="AB1925" s="222"/>
      <c r="AC1925" s="222"/>
      <c r="AD1925" s="179"/>
      <c r="AE1925" s="179"/>
      <c r="AF1925" s="179"/>
      <c r="AG1925" s="179"/>
      <c r="AH1925" s="179"/>
      <c r="AI1925" s="179"/>
      <c r="AJ1925" s="179"/>
    </row>
    <row r="1926" spans="2:36" x14ac:dyDescent="0.3">
      <c r="B1926" s="224">
        <v>200300</v>
      </c>
      <c r="C1926" s="209">
        <v>74153</v>
      </c>
      <c r="D1926" s="206">
        <f t="shared" si="158"/>
        <v>0.37020968547179234</v>
      </c>
      <c r="E1926" s="208">
        <f t="shared" si="159"/>
        <v>0.42</v>
      </c>
      <c r="F1926" s="207">
        <v>4078.41</v>
      </c>
      <c r="G1926" s="207">
        <v>5932.24</v>
      </c>
      <c r="H1926" s="207">
        <v>6673.77</v>
      </c>
      <c r="I1926" s="214">
        <v>64180</v>
      </c>
      <c r="J1926" s="211">
        <f t="shared" si="160"/>
        <v>0.32041937094358464</v>
      </c>
      <c r="K1926" s="212">
        <f t="shared" si="161"/>
        <v>0.42</v>
      </c>
      <c r="L1926" s="214">
        <v>3462.19</v>
      </c>
      <c r="M1926" s="213">
        <v>5134.3999999999996</v>
      </c>
      <c r="N1926" s="213">
        <v>5776.2</v>
      </c>
      <c r="O1926" s="242">
        <f t="shared" si="162"/>
        <v>0.48090000000007421</v>
      </c>
      <c r="P1926" s="242"/>
      <c r="Q1926" s="179"/>
      <c r="R1926" s="179"/>
      <c r="S1926" s="179"/>
      <c r="T1926" s="179"/>
      <c r="U1926" s="179"/>
      <c r="V1926" s="179"/>
      <c r="W1926" s="179"/>
      <c r="X1926" s="179"/>
      <c r="Y1926" s="179"/>
      <c r="Z1926" s="179"/>
      <c r="AA1926" s="222"/>
      <c r="AB1926" s="222"/>
      <c r="AC1926" s="222"/>
      <c r="AD1926" s="179"/>
      <c r="AE1926" s="179"/>
      <c r="AF1926" s="179"/>
      <c r="AG1926" s="179"/>
      <c r="AH1926" s="179"/>
      <c r="AI1926" s="179"/>
      <c r="AJ1926" s="179"/>
    </row>
    <row r="1927" spans="2:36" x14ac:dyDescent="0.3">
      <c r="B1927" s="224">
        <v>200400</v>
      </c>
      <c r="C1927" s="209">
        <v>74195</v>
      </c>
      <c r="D1927" s="206">
        <f t="shared" si="158"/>
        <v>0.37023453093812375</v>
      </c>
      <c r="E1927" s="208">
        <f t="shared" si="159"/>
        <v>0.42</v>
      </c>
      <c r="F1927" s="207">
        <v>4080.72</v>
      </c>
      <c r="G1927" s="207">
        <v>5935.6</v>
      </c>
      <c r="H1927" s="207">
        <v>6677.55</v>
      </c>
      <c r="I1927" s="214">
        <v>64222</v>
      </c>
      <c r="J1927" s="211">
        <f t="shared" si="160"/>
        <v>0.32046906187624752</v>
      </c>
      <c r="K1927" s="212">
        <f t="shared" si="161"/>
        <v>0.42</v>
      </c>
      <c r="L1927" s="214">
        <v>3467.18</v>
      </c>
      <c r="M1927" s="213">
        <v>5137.76</v>
      </c>
      <c r="N1927" s="213">
        <v>5779.98</v>
      </c>
      <c r="O1927" s="242">
        <f t="shared" si="162"/>
        <v>0.48090000000003785</v>
      </c>
      <c r="P1927" s="242"/>
      <c r="Q1927" s="179"/>
      <c r="R1927" s="179"/>
      <c r="S1927" s="179"/>
      <c r="T1927" s="179"/>
      <c r="U1927" s="179"/>
      <c r="V1927" s="179"/>
      <c r="W1927" s="179"/>
      <c r="X1927" s="179"/>
      <c r="Y1927" s="179"/>
      <c r="Z1927" s="179"/>
      <c r="AA1927" s="222"/>
      <c r="AB1927" s="222"/>
      <c r="AC1927" s="222"/>
      <c r="AD1927" s="179"/>
      <c r="AE1927" s="179"/>
      <c r="AF1927" s="179"/>
      <c r="AG1927" s="179"/>
      <c r="AH1927" s="179"/>
      <c r="AI1927" s="179"/>
      <c r="AJ1927" s="179"/>
    </row>
    <row r="1928" spans="2:36" x14ac:dyDescent="0.3">
      <c r="B1928" s="224">
        <v>200500</v>
      </c>
      <c r="C1928" s="209">
        <v>74237</v>
      </c>
      <c r="D1928" s="206">
        <f t="shared" si="158"/>
        <v>0.37025935162094764</v>
      </c>
      <c r="E1928" s="208">
        <f t="shared" si="159"/>
        <v>0.42</v>
      </c>
      <c r="F1928" s="207">
        <v>4083.03</v>
      </c>
      <c r="G1928" s="207">
        <v>5938.96</v>
      </c>
      <c r="H1928" s="207">
        <v>6681.33</v>
      </c>
      <c r="I1928" s="214">
        <v>64264</v>
      </c>
      <c r="J1928" s="211">
        <f t="shared" si="160"/>
        <v>0.32051870324189524</v>
      </c>
      <c r="K1928" s="212">
        <f t="shared" si="161"/>
        <v>0.42</v>
      </c>
      <c r="L1928" s="214">
        <v>3472.18</v>
      </c>
      <c r="M1928" s="213">
        <v>5141.12</v>
      </c>
      <c r="N1928" s="213">
        <v>5783.76</v>
      </c>
      <c r="O1928" s="242">
        <f t="shared" si="162"/>
        <v>0.48090000000001054</v>
      </c>
      <c r="P1928" s="242"/>
      <c r="Q1928" s="179"/>
      <c r="R1928" s="179"/>
      <c r="S1928" s="179"/>
      <c r="T1928" s="179"/>
      <c r="U1928" s="179"/>
      <c r="V1928" s="179"/>
      <c r="W1928" s="179"/>
      <c r="X1928" s="179"/>
      <c r="Y1928" s="179"/>
      <c r="Z1928" s="179"/>
      <c r="AA1928" s="222"/>
      <c r="AB1928" s="222"/>
      <c r="AC1928" s="222"/>
      <c r="AD1928" s="179"/>
      <c r="AE1928" s="179"/>
      <c r="AF1928" s="179"/>
      <c r="AG1928" s="179"/>
      <c r="AH1928" s="179"/>
      <c r="AI1928" s="179"/>
      <c r="AJ1928" s="179"/>
    </row>
    <row r="1929" spans="2:36" x14ac:dyDescent="0.3">
      <c r="B1929" s="224">
        <v>200600</v>
      </c>
      <c r="C1929" s="209">
        <v>74279</v>
      </c>
      <c r="D1929" s="206">
        <f t="shared" si="158"/>
        <v>0.37028414755732802</v>
      </c>
      <c r="E1929" s="208">
        <f t="shared" si="159"/>
        <v>0.42</v>
      </c>
      <c r="F1929" s="207">
        <v>4085.34</v>
      </c>
      <c r="G1929" s="207">
        <v>5942.32</v>
      </c>
      <c r="H1929" s="207">
        <v>6685.11</v>
      </c>
      <c r="I1929" s="214">
        <v>64306</v>
      </c>
      <c r="J1929" s="211">
        <f t="shared" si="160"/>
        <v>0.32056829511465601</v>
      </c>
      <c r="K1929" s="212">
        <f t="shared" si="161"/>
        <v>0.42</v>
      </c>
      <c r="L1929" s="214">
        <v>3477.18</v>
      </c>
      <c r="M1929" s="213">
        <v>5144.4799999999996</v>
      </c>
      <c r="N1929" s="213">
        <v>5787.54</v>
      </c>
      <c r="O1929" s="242">
        <f t="shared" si="162"/>
        <v>0.48089999999996508</v>
      </c>
      <c r="P1929" s="242"/>
      <c r="Q1929" s="179"/>
      <c r="R1929" s="179"/>
      <c r="S1929" s="179"/>
      <c r="T1929" s="179"/>
      <c r="U1929" s="179"/>
      <c r="V1929" s="179"/>
      <c r="W1929" s="179"/>
      <c r="X1929" s="179"/>
      <c r="Y1929" s="179"/>
      <c r="Z1929" s="179"/>
      <c r="AA1929" s="222"/>
      <c r="AB1929" s="222"/>
      <c r="AC1929" s="222"/>
      <c r="AD1929" s="179"/>
      <c r="AE1929" s="179"/>
      <c r="AF1929" s="179"/>
      <c r="AG1929" s="179"/>
      <c r="AH1929" s="179"/>
      <c r="AI1929" s="179"/>
      <c r="AJ1929" s="179"/>
    </row>
    <row r="1930" spans="2:36" x14ac:dyDescent="0.3">
      <c r="B1930" s="224">
        <v>200700</v>
      </c>
      <c r="C1930" s="209">
        <v>74321</v>
      </c>
      <c r="D1930" s="206">
        <f t="shared" si="158"/>
        <v>0.37030891878425509</v>
      </c>
      <c r="E1930" s="208">
        <f t="shared" si="159"/>
        <v>0.42</v>
      </c>
      <c r="F1930" s="207">
        <v>4087.65</v>
      </c>
      <c r="G1930" s="207">
        <v>5945.68</v>
      </c>
      <c r="H1930" s="207">
        <v>6688.89</v>
      </c>
      <c r="I1930" s="214">
        <v>64348</v>
      </c>
      <c r="J1930" s="211">
        <f t="shared" si="160"/>
        <v>0.3206178375685102</v>
      </c>
      <c r="K1930" s="212">
        <f t="shared" si="161"/>
        <v>0.42</v>
      </c>
      <c r="L1930" s="214">
        <v>3482.18</v>
      </c>
      <c r="M1930" s="213">
        <v>5147.84</v>
      </c>
      <c r="N1930" s="213">
        <v>5791.32</v>
      </c>
      <c r="O1930" s="242">
        <f t="shared" si="162"/>
        <v>0.48089999999993777</v>
      </c>
      <c r="P1930" s="242"/>
      <c r="Q1930" s="179"/>
      <c r="R1930" s="179"/>
      <c r="S1930" s="179"/>
      <c r="T1930" s="179"/>
      <c r="U1930" s="179"/>
      <c r="V1930" s="179"/>
      <c r="W1930" s="179"/>
      <c r="X1930" s="179"/>
      <c r="Y1930" s="179"/>
      <c r="Z1930" s="179"/>
      <c r="AA1930" s="222"/>
      <c r="AB1930" s="222"/>
      <c r="AC1930" s="222"/>
      <c r="AD1930" s="179"/>
      <c r="AE1930" s="179"/>
      <c r="AF1930" s="179"/>
      <c r="AG1930" s="179"/>
      <c r="AH1930" s="179"/>
      <c r="AI1930" s="179"/>
      <c r="AJ1930" s="179"/>
    </row>
    <row r="1931" spans="2:36" x14ac:dyDescent="0.3">
      <c r="B1931" s="224">
        <v>200800</v>
      </c>
      <c r="C1931" s="209">
        <v>74363</v>
      </c>
      <c r="D1931" s="206">
        <f t="shared" si="158"/>
        <v>0.37033366533864542</v>
      </c>
      <c r="E1931" s="208">
        <f t="shared" si="159"/>
        <v>0.42</v>
      </c>
      <c r="F1931" s="207">
        <v>4089.96</v>
      </c>
      <c r="G1931" s="207">
        <v>5949.04</v>
      </c>
      <c r="H1931" s="207">
        <v>6692.67</v>
      </c>
      <c r="I1931" s="214">
        <v>64390</v>
      </c>
      <c r="J1931" s="211">
        <f t="shared" si="160"/>
        <v>0.32066733067729086</v>
      </c>
      <c r="K1931" s="212">
        <f t="shared" si="161"/>
        <v>0.42</v>
      </c>
      <c r="L1931" s="214">
        <v>3487.18</v>
      </c>
      <c r="M1931" s="213">
        <v>5151.2</v>
      </c>
      <c r="N1931" s="213">
        <v>5795.1</v>
      </c>
      <c r="O1931" s="242">
        <f t="shared" si="162"/>
        <v>0.48090000000004696</v>
      </c>
      <c r="P1931" s="242"/>
      <c r="Q1931" s="179"/>
      <c r="R1931" s="179"/>
      <c r="S1931" s="179"/>
      <c r="T1931" s="179"/>
      <c r="U1931" s="179"/>
      <c r="V1931" s="179"/>
      <c r="W1931" s="179"/>
      <c r="X1931" s="179"/>
      <c r="Y1931" s="179"/>
      <c r="Z1931" s="179"/>
      <c r="AA1931" s="222"/>
      <c r="AB1931" s="222"/>
      <c r="AC1931" s="222"/>
      <c r="AD1931" s="179"/>
      <c r="AE1931" s="179"/>
      <c r="AF1931" s="179"/>
      <c r="AG1931" s="179"/>
      <c r="AH1931" s="179"/>
      <c r="AI1931" s="179"/>
      <c r="AJ1931" s="179"/>
    </row>
    <row r="1932" spans="2:36" x14ac:dyDescent="0.3">
      <c r="B1932" s="224">
        <v>200900</v>
      </c>
      <c r="C1932" s="209">
        <v>74405</v>
      </c>
      <c r="D1932" s="206">
        <f t="shared" si="158"/>
        <v>0.37035838725734194</v>
      </c>
      <c r="E1932" s="208">
        <f t="shared" si="159"/>
        <v>0.42</v>
      </c>
      <c r="F1932" s="207">
        <v>4092.27</v>
      </c>
      <c r="G1932" s="207">
        <v>5952.4</v>
      </c>
      <c r="H1932" s="207">
        <v>6696.45</v>
      </c>
      <c r="I1932" s="214">
        <v>64432</v>
      </c>
      <c r="J1932" s="211">
        <f t="shared" si="160"/>
        <v>0.32071677451468394</v>
      </c>
      <c r="K1932" s="212">
        <f t="shared" si="161"/>
        <v>0.42</v>
      </c>
      <c r="L1932" s="214">
        <v>3492.17</v>
      </c>
      <c r="M1932" s="213">
        <v>5154.5600000000004</v>
      </c>
      <c r="N1932" s="213">
        <v>5798.88</v>
      </c>
      <c r="O1932" s="242">
        <f t="shared" si="162"/>
        <v>0.48090000000001054</v>
      </c>
      <c r="P1932" s="242"/>
      <c r="Q1932" s="179"/>
      <c r="R1932" s="179"/>
      <c r="S1932" s="179"/>
      <c r="T1932" s="179"/>
      <c r="U1932" s="179"/>
      <c r="V1932" s="179"/>
      <c r="W1932" s="179"/>
      <c r="X1932" s="179"/>
      <c r="Y1932" s="179"/>
      <c r="Z1932" s="179"/>
      <c r="AA1932" s="222"/>
      <c r="AB1932" s="222"/>
      <c r="AC1932" s="222"/>
      <c r="AD1932" s="179"/>
      <c r="AE1932" s="179"/>
      <c r="AF1932" s="179"/>
      <c r="AG1932" s="179"/>
      <c r="AH1932" s="179"/>
      <c r="AI1932" s="179"/>
      <c r="AJ1932" s="179"/>
    </row>
    <row r="1933" spans="2:36" x14ac:dyDescent="0.3">
      <c r="B1933" s="224">
        <v>201000</v>
      </c>
      <c r="C1933" s="209">
        <v>74447</v>
      </c>
      <c r="D1933" s="206">
        <f t="shared" si="158"/>
        <v>0.37038308457711444</v>
      </c>
      <c r="E1933" s="208">
        <f t="shared" si="159"/>
        <v>0.42</v>
      </c>
      <c r="F1933" s="207">
        <v>4094.58</v>
      </c>
      <c r="G1933" s="207">
        <v>5955.76</v>
      </c>
      <c r="H1933" s="207">
        <v>6700.23</v>
      </c>
      <c r="I1933" s="214">
        <v>64474</v>
      </c>
      <c r="J1933" s="211">
        <f t="shared" si="160"/>
        <v>0.32076616915422884</v>
      </c>
      <c r="K1933" s="212">
        <f t="shared" si="161"/>
        <v>0.42</v>
      </c>
      <c r="L1933" s="214">
        <v>3497.17</v>
      </c>
      <c r="M1933" s="213">
        <v>5157.92</v>
      </c>
      <c r="N1933" s="213">
        <v>5802.66</v>
      </c>
      <c r="O1933" s="242">
        <f t="shared" si="162"/>
        <v>0.48089999999997418</v>
      </c>
      <c r="P1933" s="242"/>
      <c r="Q1933" s="179"/>
      <c r="R1933" s="179"/>
      <c r="S1933" s="179"/>
      <c r="T1933" s="179"/>
      <c r="U1933" s="179"/>
      <c r="V1933" s="179"/>
      <c r="W1933" s="179"/>
      <c r="X1933" s="179"/>
      <c r="Y1933" s="179"/>
      <c r="Z1933" s="179"/>
      <c r="AA1933" s="222"/>
      <c r="AB1933" s="222"/>
      <c r="AC1933" s="222"/>
      <c r="AD1933" s="179"/>
      <c r="AE1933" s="179"/>
      <c r="AF1933" s="179"/>
      <c r="AG1933" s="179"/>
      <c r="AH1933" s="179"/>
      <c r="AI1933" s="179"/>
      <c r="AJ1933" s="179"/>
    </row>
    <row r="1934" spans="2:36" x14ac:dyDescent="0.3">
      <c r="B1934" s="224">
        <v>201100</v>
      </c>
      <c r="C1934" s="209">
        <v>74489</v>
      </c>
      <c r="D1934" s="206">
        <f t="shared" si="158"/>
        <v>0.37040775733465936</v>
      </c>
      <c r="E1934" s="208">
        <f t="shared" si="159"/>
        <v>0.42</v>
      </c>
      <c r="F1934" s="207">
        <v>4096.8900000000003</v>
      </c>
      <c r="G1934" s="207">
        <v>5959.12</v>
      </c>
      <c r="H1934" s="207">
        <v>6704.01</v>
      </c>
      <c r="I1934" s="214">
        <v>64516</v>
      </c>
      <c r="J1934" s="211">
        <f t="shared" si="160"/>
        <v>0.32081551466931874</v>
      </c>
      <c r="K1934" s="212">
        <f t="shared" si="161"/>
        <v>0.42</v>
      </c>
      <c r="L1934" s="214">
        <v>3502.17</v>
      </c>
      <c r="M1934" s="213">
        <v>5161.28</v>
      </c>
      <c r="N1934" s="213">
        <v>5806.44</v>
      </c>
      <c r="O1934" s="242">
        <f t="shared" si="162"/>
        <v>0.48089999999994687</v>
      </c>
      <c r="P1934" s="242"/>
      <c r="Q1934" s="179"/>
      <c r="R1934" s="179"/>
      <c r="S1934" s="179"/>
      <c r="T1934" s="179"/>
      <c r="U1934" s="179"/>
      <c r="V1934" s="179"/>
      <c r="W1934" s="179"/>
      <c r="X1934" s="179"/>
      <c r="Y1934" s="179"/>
      <c r="Z1934" s="179"/>
      <c r="AA1934" s="222"/>
      <c r="AB1934" s="222"/>
      <c r="AC1934" s="222"/>
      <c r="AD1934" s="179"/>
      <c r="AE1934" s="179"/>
      <c r="AF1934" s="179"/>
      <c r="AG1934" s="179"/>
      <c r="AH1934" s="179"/>
      <c r="AI1934" s="179"/>
      <c r="AJ1934" s="179"/>
    </row>
    <row r="1935" spans="2:36" x14ac:dyDescent="0.3">
      <c r="B1935" s="224">
        <v>201200</v>
      </c>
      <c r="C1935" s="209">
        <v>74531</v>
      </c>
      <c r="D1935" s="206">
        <f t="shared" si="158"/>
        <v>0.3704324055666004</v>
      </c>
      <c r="E1935" s="208">
        <f t="shared" si="159"/>
        <v>0.42</v>
      </c>
      <c r="F1935" s="207">
        <v>4099.2</v>
      </c>
      <c r="G1935" s="207">
        <v>5962.48</v>
      </c>
      <c r="H1935" s="207">
        <v>6707.79</v>
      </c>
      <c r="I1935" s="214">
        <v>64558</v>
      </c>
      <c r="J1935" s="211">
        <f t="shared" si="160"/>
        <v>0.32086481113320081</v>
      </c>
      <c r="K1935" s="212">
        <f t="shared" si="161"/>
        <v>0.42</v>
      </c>
      <c r="L1935" s="214">
        <v>3507.17</v>
      </c>
      <c r="M1935" s="213">
        <v>5164.6400000000003</v>
      </c>
      <c r="N1935" s="213">
        <v>5810.22</v>
      </c>
      <c r="O1935" s="242">
        <f t="shared" si="162"/>
        <v>0.48089999999990141</v>
      </c>
      <c r="P1935" s="242"/>
      <c r="Q1935" s="179"/>
      <c r="R1935" s="179"/>
      <c r="S1935" s="179"/>
      <c r="T1935" s="179"/>
      <c r="U1935" s="179"/>
      <c r="V1935" s="179"/>
      <c r="W1935" s="179"/>
      <c r="X1935" s="179"/>
      <c r="Y1935" s="179"/>
      <c r="Z1935" s="179"/>
      <c r="AA1935" s="222"/>
      <c r="AB1935" s="222"/>
      <c r="AC1935" s="222"/>
      <c r="AD1935" s="179"/>
      <c r="AE1935" s="179"/>
      <c r="AF1935" s="179"/>
      <c r="AG1935" s="179"/>
      <c r="AH1935" s="179"/>
      <c r="AI1935" s="179"/>
      <c r="AJ1935" s="179"/>
    </row>
    <row r="1936" spans="2:36" x14ac:dyDescent="0.3">
      <c r="B1936" s="224">
        <v>201300</v>
      </c>
      <c r="C1936" s="209">
        <v>74573</v>
      </c>
      <c r="D1936" s="206">
        <f t="shared" si="158"/>
        <v>0.37045702930948832</v>
      </c>
      <c r="E1936" s="208">
        <f t="shared" si="159"/>
        <v>0.42</v>
      </c>
      <c r="F1936" s="207">
        <v>4101.51</v>
      </c>
      <c r="G1936" s="207">
        <v>5965.84</v>
      </c>
      <c r="H1936" s="207">
        <v>6711.57</v>
      </c>
      <c r="I1936" s="214">
        <v>64600</v>
      </c>
      <c r="J1936" s="211">
        <f t="shared" si="160"/>
        <v>0.32091405861897665</v>
      </c>
      <c r="K1936" s="212">
        <f t="shared" si="161"/>
        <v>0.42</v>
      </c>
      <c r="L1936" s="214">
        <v>3512.17</v>
      </c>
      <c r="M1936" s="213">
        <v>5168</v>
      </c>
      <c r="N1936" s="213">
        <v>5814</v>
      </c>
      <c r="O1936" s="242">
        <f t="shared" si="162"/>
        <v>0.48089999999987415</v>
      </c>
      <c r="P1936" s="242"/>
      <c r="Q1936" s="179"/>
      <c r="R1936" s="179"/>
      <c r="S1936" s="179"/>
      <c r="T1936" s="179"/>
      <c r="U1936" s="179"/>
      <c r="V1936" s="179"/>
      <c r="W1936" s="179"/>
      <c r="X1936" s="179"/>
      <c r="Y1936" s="179"/>
      <c r="Z1936" s="179"/>
      <c r="AA1936" s="222"/>
      <c r="AB1936" s="222"/>
      <c r="AC1936" s="222"/>
      <c r="AD1936" s="179"/>
      <c r="AE1936" s="179"/>
      <c r="AF1936" s="179"/>
      <c r="AG1936" s="179"/>
      <c r="AH1936" s="179"/>
      <c r="AI1936" s="179"/>
      <c r="AJ1936" s="179"/>
    </row>
    <row r="1937" spans="2:36" x14ac:dyDescent="0.3">
      <c r="B1937" s="224">
        <v>201400</v>
      </c>
      <c r="C1937" s="209">
        <v>74615</v>
      </c>
      <c r="D1937" s="206">
        <f t="shared" si="158"/>
        <v>0.37048162859980138</v>
      </c>
      <c r="E1937" s="208">
        <f t="shared" si="159"/>
        <v>0.42</v>
      </c>
      <c r="F1937" s="207">
        <v>4103.82</v>
      </c>
      <c r="G1937" s="207">
        <v>5969.2</v>
      </c>
      <c r="H1937" s="207">
        <v>6715.35</v>
      </c>
      <c r="I1937" s="214">
        <v>64642</v>
      </c>
      <c r="J1937" s="211">
        <f t="shared" si="160"/>
        <v>0.32096325719960278</v>
      </c>
      <c r="K1937" s="212">
        <f t="shared" si="161"/>
        <v>0.42</v>
      </c>
      <c r="L1937" s="214">
        <v>3517.16</v>
      </c>
      <c r="M1937" s="213">
        <v>5171.3599999999997</v>
      </c>
      <c r="N1937" s="213">
        <v>5817.78</v>
      </c>
      <c r="O1937" s="242">
        <f t="shared" si="162"/>
        <v>0.48090000000012878</v>
      </c>
      <c r="P1937" s="242"/>
      <c r="Q1937" s="179"/>
      <c r="R1937" s="179"/>
      <c r="S1937" s="179"/>
      <c r="T1937" s="179"/>
      <c r="U1937" s="179"/>
      <c r="V1937" s="179"/>
      <c r="W1937" s="179"/>
      <c r="X1937" s="179"/>
      <c r="Y1937" s="179"/>
      <c r="Z1937" s="179"/>
      <c r="AA1937" s="222"/>
      <c r="AB1937" s="222"/>
      <c r="AC1937" s="222"/>
      <c r="AD1937" s="179"/>
      <c r="AE1937" s="179"/>
      <c r="AF1937" s="179"/>
      <c r="AG1937" s="179"/>
      <c r="AH1937" s="179"/>
      <c r="AI1937" s="179"/>
      <c r="AJ1937" s="179"/>
    </row>
    <row r="1938" spans="2:36" x14ac:dyDescent="0.3">
      <c r="B1938" s="224">
        <v>201500</v>
      </c>
      <c r="C1938" s="209">
        <v>74657</v>
      </c>
      <c r="D1938" s="206">
        <f t="shared" si="158"/>
        <v>0.37050620347394542</v>
      </c>
      <c r="E1938" s="208">
        <f t="shared" si="159"/>
        <v>0.42</v>
      </c>
      <c r="F1938" s="207">
        <v>4106.13</v>
      </c>
      <c r="G1938" s="207">
        <v>5972.56</v>
      </c>
      <c r="H1938" s="207">
        <v>6719.13</v>
      </c>
      <c r="I1938" s="214">
        <v>64684</v>
      </c>
      <c r="J1938" s="211">
        <f t="shared" si="160"/>
        <v>0.32101240694789079</v>
      </c>
      <c r="K1938" s="212">
        <f t="shared" si="161"/>
        <v>0.42</v>
      </c>
      <c r="L1938" s="214">
        <v>3522.16</v>
      </c>
      <c r="M1938" s="213">
        <v>5174.72</v>
      </c>
      <c r="N1938" s="213">
        <v>5821.56</v>
      </c>
      <c r="O1938" s="242">
        <f t="shared" si="162"/>
        <v>0.48090000000009242</v>
      </c>
      <c r="P1938" s="242"/>
      <c r="Q1938" s="179"/>
      <c r="R1938" s="179"/>
      <c r="S1938" s="179"/>
      <c r="T1938" s="179"/>
      <c r="U1938" s="179"/>
      <c r="V1938" s="179"/>
      <c r="W1938" s="179"/>
      <c r="X1938" s="179"/>
      <c r="Y1938" s="179"/>
      <c r="Z1938" s="179"/>
      <c r="AA1938" s="222"/>
      <c r="AB1938" s="222"/>
      <c r="AC1938" s="222"/>
      <c r="AD1938" s="179"/>
      <c r="AE1938" s="179"/>
      <c r="AF1938" s="179"/>
      <c r="AG1938" s="179"/>
      <c r="AH1938" s="179"/>
      <c r="AI1938" s="179"/>
      <c r="AJ1938" s="179"/>
    </row>
    <row r="1939" spans="2:36" x14ac:dyDescent="0.3">
      <c r="B1939" s="224">
        <v>201600</v>
      </c>
      <c r="C1939" s="209">
        <v>74699</v>
      </c>
      <c r="D1939" s="206">
        <f t="shared" si="158"/>
        <v>0.37053075396825397</v>
      </c>
      <c r="E1939" s="208">
        <f t="shared" si="159"/>
        <v>0.42</v>
      </c>
      <c r="F1939" s="207">
        <v>4108.4399999999996</v>
      </c>
      <c r="G1939" s="207">
        <v>5975.92</v>
      </c>
      <c r="H1939" s="207">
        <v>6722.91</v>
      </c>
      <c r="I1939" s="214">
        <v>64726</v>
      </c>
      <c r="J1939" s="211">
        <f t="shared" si="160"/>
        <v>0.32106150793650795</v>
      </c>
      <c r="K1939" s="212">
        <f t="shared" si="161"/>
        <v>0.42</v>
      </c>
      <c r="L1939" s="214">
        <v>3527.16</v>
      </c>
      <c r="M1939" s="213">
        <v>5178.08</v>
      </c>
      <c r="N1939" s="213">
        <v>5825.34</v>
      </c>
      <c r="O1939" s="242">
        <f t="shared" si="162"/>
        <v>0.480900000000056</v>
      </c>
      <c r="P1939" s="242"/>
      <c r="Q1939" s="179"/>
      <c r="R1939" s="179"/>
      <c r="S1939" s="179"/>
      <c r="T1939" s="179"/>
      <c r="U1939" s="179"/>
      <c r="V1939" s="179"/>
      <c r="W1939" s="179"/>
      <c r="X1939" s="179"/>
      <c r="Y1939" s="179"/>
      <c r="Z1939" s="179"/>
      <c r="AA1939" s="222"/>
      <c r="AB1939" s="222"/>
      <c r="AC1939" s="222"/>
      <c r="AD1939" s="179"/>
      <c r="AE1939" s="179"/>
      <c r="AF1939" s="179"/>
      <c r="AG1939" s="179"/>
      <c r="AH1939" s="179"/>
      <c r="AI1939" s="179"/>
      <c r="AJ1939" s="179"/>
    </row>
    <row r="1940" spans="2:36" x14ac:dyDescent="0.3">
      <c r="B1940" s="224">
        <v>201700</v>
      </c>
      <c r="C1940" s="209">
        <v>74741</v>
      </c>
      <c r="D1940" s="206">
        <f t="shared" si="158"/>
        <v>0.37055528011898858</v>
      </c>
      <c r="E1940" s="208">
        <f t="shared" si="159"/>
        <v>0.42</v>
      </c>
      <c r="F1940" s="207">
        <v>4110.75</v>
      </c>
      <c r="G1940" s="207">
        <v>5979.28</v>
      </c>
      <c r="H1940" s="207">
        <v>6726.69</v>
      </c>
      <c r="I1940" s="214">
        <v>64768</v>
      </c>
      <c r="J1940" s="211">
        <f t="shared" si="160"/>
        <v>0.32111056023797718</v>
      </c>
      <c r="K1940" s="212">
        <f t="shared" si="161"/>
        <v>0.42</v>
      </c>
      <c r="L1940" s="214">
        <v>3532.16</v>
      </c>
      <c r="M1940" s="213">
        <v>5181.4399999999996</v>
      </c>
      <c r="N1940" s="213">
        <v>5829.12</v>
      </c>
      <c r="O1940" s="242">
        <f t="shared" si="162"/>
        <v>0.48090000000002875</v>
      </c>
      <c r="P1940" s="242"/>
      <c r="Q1940" s="179"/>
      <c r="R1940" s="179"/>
      <c r="S1940" s="179"/>
      <c r="T1940" s="179"/>
      <c r="U1940" s="179"/>
      <c r="V1940" s="179"/>
      <c r="W1940" s="179"/>
      <c r="X1940" s="179"/>
      <c r="Y1940" s="179"/>
      <c r="Z1940" s="179"/>
      <c r="AA1940" s="222"/>
      <c r="AB1940" s="222"/>
      <c r="AC1940" s="222"/>
      <c r="AD1940" s="179"/>
      <c r="AE1940" s="179"/>
      <c r="AF1940" s="179"/>
      <c r="AG1940" s="179"/>
      <c r="AH1940" s="179"/>
      <c r="AI1940" s="179"/>
      <c r="AJ1940" s="179"/>
    </row>
    <row r="1941" spans="2:36" x14ac:dyDescent="0.3">
      <c r="B1941" s="224">
        <v>201800</v>
      </c>
      <c r="C1941" s="209">
        <v>74783</v>
      </c>
      <c r="D1941" s="206">
        <f t="shared" si="158"/>
        <v>0.37057978196233893</v>
      </c>
      <c r="E1941" s="208">
        <f t="shared" si="159"/>
        <v>0.42</v>
      </c>
      <c r="F1941" s="207">
        <v>4113.0600000000004</v>
      </c>
      <c r="G1941" s="207">
        <v>5982.64</v>
      </c>
      <c r="H1941" s="207">
        <v>6730.47</v>
      </c>
      <c r="I1941" s="214">
        <v>64810</v>
      </c>
      <c r="J1941" s="211">
        <f t="shared" si="160"/>
        <v>0.32115956392467793</v>
      </c>
      <c r="K1941" s="212">
        <f t="shared" si="161"/>
        <v>0.42</v>
      </c>
      <c r="L1941" s="214">
        <v>3537.16</v>
      </c>
      <c r="M1941" s="213">
        <v>5184.8</v>
      </c>
      <c r="N1941" s="213">
        <v>5832.9</v>
      </c>
      <c r="O1941" s="242">
        <f t="shared" si="162"/>
        <v>0.48089999999999233</v>
      </c>
      <c r="P1941" s="242"/>
      <c r="Q1941" s="179"/>
      <c r="R1941" s="179"/>
      <c r="S1941" s="179"/>
      <c r="T1941" s="179"/>
      <c r="U1941" s="179"/>
      <c r="V1941" s="179"/>
      <c r="W1941" s="179"/>
      <c r="X1941" s="179"/>
      <c r="Y1941" s="179"/>
      <c r="Z1941" s="179"/>
      <c r="AA1941" s="222"/>
      <c r="AB1941" s="222"/>
      <c r="AC1941" s="222"/>
      <c r="AD1941" s="179"/>
      <c r="AE1941" s="179"/>
      <c r="AF1941" s="179"/>
      <c r="AG1941" s="179"/>
      <c r="AH1941" s="179"/>
      <c r="AI1941" s="179"/>
      <c r="AJ1941" s="179"/>
    </row>
    <row r="1942" spans="2:36" x14ac:dyDescent="0.3">
      <c r="B1942" s="224">
        <v>201900</v>
      </c>
      <c r="C1942" s="209">
        <v>74825</v>
      </c>
      <c r="D1942" s="206">
        <f t="shared" si="158"/>
        <v>0.370604259534423</v>
      </c>
      <c r="E1942" s="208">
        <f t="shared" si="159"/>
        <v>0.42</v>
      </c>
      <c r="F1942" s="207">
        <v>4115.37</v>
      </c>
      <c r="G1942" s="207">
        <v>5986</v>
      </c>
      <c r="H1942" s="207">
        <v>6734.25</v>
      </c>
      <c r="I1942" s="214">
        <v>64852</v>
      </c>
      <c r="J1942" s="211">
        <f t="shared" si="160"/>
        <v>0.32120851906884595</v>
      </c>
      <c r="K1942" s="212">
        <f t="shared" si="161"/>
        <v>0.42</v>
      </c>
      <c r="L1942" s="214">
        <v>3542.15</v>
      </c>
      <c r="M1942" s="213">
        <v>5188.16</v>
      </c>
      <c r="N1942" s="213">
        <v>5836.68</v>
      </c>
      <c r="O1942" s="242">
        <f t="shared" si="162"/>
        <v>0.48089999999994687</v>
      </c>
      <c r="P1942" s="242"/>
      <c r="Q1942" s="179"/>
      <c r="R1942" s="179"/>
      <c r="S1942" s="179"/>
      <c r="T1942" s="179"/>
      <c r="U1942" s="179"/>
      <c r="V1942" s="179"/>
      <c r="W1942" s="179"/>
      <c r="X1942" s="179"/>
      <c r="Y1942" s="179"/>
      <c r="Z1942" s="179"/>
      <c r="AA1942" s="222"/>
      <c r="AB1942" s="222"/>
      <c r="AC1942" s="222"/>
      <c r="AD1942" s="179"/>
      <c r="AE1942" s="179"/>
      <c r="AF1942" s="179"/>
      <c r="AG1942" s="179"/>
      <c r="AH1942" s="179"/>
      <c r="AI1942" s="179"/>
      <c r="AJ1942" s="179"/>
    </row>
    <row r="1943" spans="2:36" x14ac:dyDescent="0.3">
      <c r="B1943" s="224">
        <v>202000</v>
      </c>
      <c r="C1943" s="209">
        <v>74867</v>
      </c>
      <c r="D1943" s="206">
        <f t="shared" si="158"/>
        <v>0.37062871287128712</v>
      </c>
      <c r="E1943" s="208">
        <f t="shared" si="159"/>
        <v>0.42</v>
      </c>
      <c r="F1943" s="207">
        <v>4117.68</v>
      </c>
      <c r="G1943" s="207">
        <v>5989.36</v>
      </c>
      <c r="H1943" s="207">
        <v>6738.03</v>
      </c>
      <c r="I1943" s="214">
        <v>64894</v>
      </c>
      <c r="J1943" s="211">
        <f t="shared" si="160"/>
        <v>0.32125742574257427</v>
      </c>
      <c r="K1943" s="212">
        <f t="shared" si="161"/>
        <v>0.42</v>
      </c>
      <c r="L1943" s="214">
        <v>3547.15</v>
      </c>
      <c r="M1943" s="213">
        <v>5191.5200000000004</v>
      </c>
      <c r="N1943" s="213">
        <v>5840.46</v>
      </c>
      <c r="O1943" s="242">
        <f t="shared" si="162"/>
        <v>0.48089999999991961</v>
      </c>
      <c r="P1943" s="242"/>
      <c r="Q1943" s="179"/>
      <c r="R1943" s="179"/>
      <c r="S1943" s="179"/>
      <c r="T1943" s="179"/>
      <c r="U1943" s="179"/>
      <c r="V1943" s="179"/>
      <c r="W1943" s="179"/>
      <c r="X1943" s="179"/>
      <c r="Y1943" s="179"/>
      <c r="Z1943" s="179"/>
      <c r="AA1943" s="222"/>
      <c r="AB1943" s="222"/>
      <c r="AC1943" s="222"/>
      <c r="AD1943" s="179"/>
      <c r="AE1943" s="179"/>
      <c r="AF1943" s="179"/>
      <c r="AG1943" s="179"/>
      <c r="AH1943" s="179"/>
      <c r="AI1943" s="179"/>
      <c r="AJ1943" s="179"/>
    </row>
    <row r="1944" spans="2:36" x14ac:dyDescent="0.3">
      <c r="B1944" s="224">
        <v>202100</v>
      </c>
      <c r="C1944" s="209">
        <v>74909</v>
      </c>
      <c r="D1944" s="206">
        <f t="shared" ref="D1944:D2007" si="163">C1944/B1944</f>
        <v>0.37065314200890648</v>
      </c>
      <c r="E1944" s="208">
        <f t="shared" ref="E1944:E2007" si="164">(C1944-C1943)/(B1944-B1943)</f>
        <v>0.42</v>
      </c>
      <c r="F1944" s="207">
        <v>4119.99</v>
      </c>
      <c r="G1944" s="207">
        <v>5992.72</v>
      </c>
      <c r="H1944" s="207">
        <v>6741.81</v>
      </c>
      <c r="I1944" s="214">
        <v>64936</v>
      </c>
      <c r="J1944" s="211">
        <f t="shared" si="160"/>
        <v>0.32130628401781297</v>
      </c>
      <c r="K1944" s="212">
        <f t="shared" si="161"/>
        <v>0.42</v>
      </c>
      <c r="L1944" s="214">
        <v>3552.15</v>
      </c>
      <c r="M1944" s="213">
        <v>5194.88</v>
      </c>
      <c r="N1944" s="213">
        <v>5844.24</v>
      </c>
      <c r="O1944" s="242">
        <f t="shared" si="162"/>
        <v>0.48090000000002875</v>
      </c>
      <c r="P1944" s="242"/>
      <c r="Q1944" s="179"/>
      <c r="R1944" s="179"/>
      <c r="S1944" s="179"/>
      <c r="T1944" s="179"/>
      <c r="U1944" s="179"/>
      <c r="V1944" s="179"/>
      <c r="W1944" s="179"/>
      <c r="X1944" s="179"/>
      <c r="Y1944" s="179"/>
      <c r="Z1944" s="179"/>
      <c r="AA1944" s="222"/>
      <c r="AB1944" s="222"/>
      <c r="AC1944" s="222"/>
      <c r="AD1944" s="179"/>
      <c r="AE1944" s="179"/>
      <c r="AF1944" s="179"/>
      <c r="AG1944" s="179"/>
      <c r="AH1944" s="179"/>
      <c r="AI1944" s="179"/>
      <c r="AJ1944" s="179"/>
    </row>
    <row r="1945" spans="2:36" x14ac:dyDescent="0.3">
      <c r="B1945" s="224">
        <v>202200</v>
      </c>
      <c r="C1945" s="209">
        <v>74951</v>
      </c>
      <c r="D1945" s="206">
        <f t="shared" si="163"/>
        <v>0.37067754698318495</v>
      </c>
      <c r="E1945" s="208">
        <f t="shared" si="164"/>
        <v>0.42</v>
      </c>
      <c r="F1945" s="207">
        <v>4122.3</v>
      </c>
      <c r="G1945" s="207">
        <v>5996.08</v>
      </c>
      <c r="H1945" s="207">
        <v>6745.59</v>
      </c>
      <c r="I1945" s="214">
        <v>64978</v>
      </c>
      <c r="J1945" s="211">
        <f t="shared" si="160"/>
        <v>0.32135509396636991</v>
      </c>
      <c r="K1945" s="212">
        <f t="shared" si="161"/>
        <v>0.42</v>
      </c>
      <c r="L1945" s="214">
        <v>3557.15</v>
      </c>
      <c r="M1945" s="213">
        <v>5198.24</v>
      </c>
      <c r="N1945" s="213">
        <v>5848.02</v>
      </c>
      <c r="O1945" s="242">
        <f t="shared" si="162"/>
        <v>0.48089999999999233</v>
      </c>
      <c r="P1945" s="242"/>
      <c r="Q1945" s="179"/>
      <c r="R1945" s="179"/>
      <c r="S1945" s="179"/>
      <c r="T1945" s="179"/>
      <c r="U1945" s="179"/>
      <c r="V1945" s="179"/>
      <c r="W1945" s="179"/>
      <c r="X1945" s="179"/>
      <c r="Y1945" s="179"/>
      <c r="Z1945" s="179"/>
      <c r="AA1945" s="222"/>
      <c r="AB1945" s="222"/>
      <c r="AC1945" s="222"/>
      <c r="AD1945" s="179"/>
      <c r="AE1945" s="179"/>
      <c r="AF1945" s="179"/>
      <c r="AG1945" s="179"/>
      <c r="AH1945" s="179"/>
      <c r="AI1945" s="179"/>
      <c r="AJ1945" s="179"/>
    </row>
    <row r="1946" spans="2:36" x14ac:dyDescent="0.3">
      <c r="B1946" s="224">
        <v>202300</v>
      </c>
      <c r="C1946" s="209">
        <v>74993</v>
      </c>
      <c r="D1946" s="206">
        <f t="shared" si="163"/>
        <v>0.37070192782995554</v>
      </c>
      <c r="E1946" s="208">
        <f t="shared" si="164"/>
        <v>0.42</v>
      </c>
      <c r="F1946" s="207">
        <v>4124.6099999999997</v>
      </c>
      <c r="G1946" s="207">
        <v>5999.44</v>
      </c>
      <c r="H1946" s="207">
        <v>6749.37</v>
      </c>
      <c r="I1946" s="214">
        <v>65020</v>
      </c>
      <c r="J1946" s="211">
        <f t="shared" si="160"/>
        <v>0.32140385565991103</v>
      </c>
      <c r="K1946" s="212">
        <f t="shared" si="161"/>
        <v>0.42</v>
      </c>
      <c r="L1946" s="214">
        <v>3562.15</v>
      </c>
      <c r="M1946" s="213">
        <v>5201.6000000000004</v>
      </c>
      <c r="N1946" s="213">
        <v>5851.8</v>
      </c>
      <c r="O1946" s="242">
        <f t="shared" si="162"/>
        <v>0.48089999999995597</v>
      </c>
      <c r="P1946" s="242"/>
      <c r="Q1946" s="179"/>
      <c r="R1946" s="179"/>
      <c r="S1946" s="179"/>
      <c r="T1946" s="179"/>
      <c r="U1946" s="179"/>
      <c r="V1946" s="179"/>
      <c r="W1946" s="179"/>
      <c r="X1946" s="179"/>
      <c r="Y1946" s="179"/>
      <c r="Z1946" s="179"/>
      <c r="AA1946" s="222"/>
      <c r="AB1946" s="222"/>
      <c r="AC1946" s="222"/>
      <c r="AD1946" s="179"/>
      <c r="AE1946" s="179"/>
      <c r="AF1946" s="179"/>
      <c r="AG1946" s="179"/>
      <c r="AH1946" s="179"/>
      <c r="AI1946" s="179"/>
      <c r="AJ1946" s="179"/>
    </row>
    <row r="1947" spans="2:36" x14ac:dyDescent="0.3">
      <c r="B1947" s="224">
        <v>202400</v>
      </c>
      <c r="C1947" s="209">
        <v>75035</v>
      </c>
      <c r="D1947" s="206">
        <f t="shared" si="163"/>
        <v>0.37072628458498025</v>
      </c>
      <c r="E1947" s="208">
        <f t="shared" si="164"/>
        <v>0.42</v>
      </c>
      <c r="F1947" s="207">
        <v>4126.92</v>
      </c>
      <c r="G1947" s="207">
        <v>6002.8</v>
      </c>
      <c r="H1947" s="207">
        <v>6753.15</v>
      </c>
      <c r="I1947" s="214">
        <v>65062</v>
      </c>
      <c r="J1947" s="211">
        <f t="shared" si="160"/>
        <v>0.32145256916996046</v>
      </c>
      <c r="K1947" s="212">
        <f t="shared" si="161"/>
        <v>0.42</v>
      </c>
      <c r="L1947" s="214">
        <v>3567.14</v>
      </c>
      <c r="M1947" s="213">
        <v>5204.96</v>
      </c>
      <c r="N1947" s="213">
        <v>5855.58</v>
      </c>
      <c r="O1947" s="242">
        <f t="shared" si="162"/>
        <v>0.48089999999992872</v>
      </c>
      <c r="P1947" s="242"/>
      <c r="Q1947" s="179"/>
      <c r="R1947" s="179"/>
      <c r="S1947" s="179"/>
      <c r="T1947" s="179"/>
      <c r="U1947" s="179"/>
      <c r="V1947" s="179"/>
      <c r="W1947" s="179"/>
      <c r="X1947" s="179"/>
      <c r="Y1947" s="179"/>
      <c r="Z1947" s="179"/>
      <c r="AA1947" s="222"/>
      <c r="AB1947" s="222"/>
      <c r="AC1947" s="222"/>
      <c r="AD1947" s="179"/>
      <c r="AE1947" s="179"/>
      <c r="AF1947" s="179"/>
      <c r="AG1947" s="179"/>
      <c r="AH1947" s="179"/>
      <c r="AI1947" s="179"/>
      <c r="AJ1947" s="179"/>
    </row>
    <row r="1948" spans="2:36" x14ac:dyDescent="0.3">
      <c r="B1948" s="224">
        <v>202500</v>
      </c>
      <c r="C1948" s="209">
        <v>75077</v>
      </c>
      <c r="D1948" s="206">
        <f t="shared" si="163"/>
        <v>0.37075061728395059</v>
      </c>
      <c r="E1948" s="208">
        <f t="shared" si="164"/>
        <v>0.42</v>
      </c>
      <c r="F1948" s="207">
        <v>4129.2299999999996</v>
      </c>
      <c r="G1948" s="207">
        <v>6006.16</v>
      </c>
      <c r="H1948" s="207">
        <v>6756.93</v>
      </c>
      <c r="I1948" s="214">
        <v>65104</v>
      </c>
      <c r="J1948" s="211">
        <f t="shared" si="160"/>
        <v>0.32150123456790125</v>
      </c>
      <c r="K1948" s="212">
        <f t="shared" si="161"/>
        <v>0.42</v>
      </c>
      <c r="L1948" s="214">
        <v>3572.14</v>
      </c>
      <c r="M1948" s="213">
        <v>5208.32</v>
      </c>
      <c r="N1948" s="213">
        <v>5859.36</v>
      </c>
      <c r="O1948" s="242">
        <f t="shared" si="162"/>
        <v>0.48090000000003785</v>
      </c>
      <c r="P1948" s="242"/>
      <c r="Q1948" s="179"/>
      <c r="R1948" s="179"/>
      <c r="S1948" s="179"/>
      <c r="T1948" s="179"/>
      <c r="U1948" s="179"/>
      <c r="V1948" s="179"/>
      <c r="W1948" s="179"/>
      <c r="X1948" s="179"/>
      <c r="Y1948" s="179"/>
      <c r="Z1948" s="179"/>
      <c r="AA1948" s="222"/>
      <c r="AB1948" s="222"/>
      <c r="AC1948" s="222"/>
      <c r="AD1948" s="179"/>
      <c r="AE1948" s="179"/>
      <c r="AF1948" s="179"/>
      <c r="AG1948" s="179"/>
      <c r="AH1948" s="179"/>
      <c r="AI1948" s="179"/>
      <c r="AJ1948" s="179"/>
    </row>
    <row r="1949" spans="2:36" x14ac:dyDescent="0.3">
      <c r="B1949" s="224">
        <v>202600</v>
      </c>
      <c r="C1949" s="209">
        <v>75119</v>
      </c>
      <c r="D1949" s="206">
        <f t="shared" si="163"/>
        <v>0.37077492596248768</v>
      </c>
      <c r="E1949" s="208">
        <f t="shared" si="164"/>
        <v>0.42</v>
      </c>
      <c r="F1949" s="207">
        <v>4131.54</v>
      </c>
      <c r="G1949" s="207">
        <v>6009.52</v>
      </c>
      <c r="H1949" s="207">
        <v>6760.71</v>
      </c>
      <c r="I1949" s="214">
        <v>65146</v>
      </c>
      <c r="J1949" s="211">
        <f t="shared" si="160"/>
        <v>0.32154985192497532</v>
      </c>
      <c r="K1949" s="212">
        <f t="shared" si="161"/>
        <v>0.42</v>
      </c>
      <c r="L1949" s="214">
        <v>3577.14</v>
      </c>
      <c r="M1949" s="213">
        <v>5211.68</v>
      </c>
      <c r="N1949" s="213">
        <v>5863.14</v>
      </c>
      <c r="O1949" s="242">
        <f t="shared" si="162"/>
        <v>0.48090000000000144</v>
      </c>
      <c r="P1949" s="242"/>
      <c r="Q1949" s="179"/>
      <c r="R1949" s="179"/>
      <c r="S1949" s="179"/>
      <c r="T1949" s="179"/>
      <c r="U1949" s="179"/>
      <c r="V1949" s="179"/>
      <c r="W1949" s="179"/>
      <c r="X1949" s="179"/>
      <c r="Y1949" s="179"/>
      <c r="Z1949" s="179"/>
      <c r="AA1949" s="222"/>
      <c r="AB1949" s="222"/>
      <c r="AC1949" s="222"/>
      <c r="AD1949" s="179"/>
      <c r="AE1949" s="179"/>
      <c r="AF1949" s="179"/>
      <c r="AG1949" s="179"/>
      <c r="AH1949" s="179"/>
      <c r="AI1949" s="179"/>
      <c r="AJ1949" s="179"/>
    </row>
    <row r="1950" spans="2:36" x14ac:dyDescent="0.3">
      <c r="B1950" s="224">
        <v>202700</v>
      </c>
      <c r="C1950" s="209">
        <v>75161</v>
      </c>
      <c r="D1950" s="206">
        <f t="shared" si="163"/>
        <v>0.37079921065614208</v>
      </c>
      <c r="E1950" s="208">
        <f t="shared" si="164"/>
        <v>0.42</v>
      </c>
      <c r="F1950" s="207">
        <v>4133.8500000000004</v>
      </c>
      <c r="G1950" s="207">
        <v>6012.88</v>
      </c>
      <c r="H1950" s="207">
        <v>6764.49</v>
      </c>
      <c r="I1950" s="214">
        <v>65188</v>
      </c>
      <c r="J1950" s="211">
        <f t="shared" si="160"/>
        <v>0.32159842131228417</v>
      </c>
      <c r="K1950" s="212">
        <f t="shared" si="161"/>
        <v>0.42</v>
      </c>
      <c r="L1950" s="214">
        <v>3582.14</v>
      </c>
      <c r="M1950" s="213">
        <v>5215.04</v>
      </c>
      <c r="N1950" s="213">
        <v>5866.92</v>
      </c>
      <c r="O1950" s="242">
        <f t="shared" si="162"/>
        <v>0.48090000000011057</v>
      </c>
      <c r="P1950" s="242"/>
      <c r="Q1950" s="179"/>
      <c r="R1950" s="179"/>
      <c r="S1950" s="179"/>
      <c r="T1950" s="179"/>
      <c r="U1950" s="179"/>
      <c r="V1950" s="179"/>
      <c r="W1950" s="179"/>
      <c r="X1950" s="179"/>
      <c r="Y1950" s="179"/>
      <c r="Z1950" s="179"/>
      <c r="AA1950" s="222"/>
      <c r="AB1950" s="222"/>
      <c r="AC1950" s="222"/>
      <c r="AD1950" s="179"/>
      <c r="AE1950" s="179"/>
      <c r="AF1950" s="179"/>
      <c r="AG1950" s="179"/>
      <c r="AH1950" s="179"/>
      <c r="AI1950" s="179"/>
      <c r="AJ1950" s="179"/>
    </row>
    <row r="1951" spans="2:36" x14ac:dyDescent="0.3">
      <c r="B1951" s="224">
        <v>202800</v>
      </c>
      <c r="C1951" s="209">
        <v>75203</v>
      </c>
      <c r="D1951" s="206">
        <f t="shared" si="163"/>
        <v>0.37082347140039446</v>
      </c>
      <c r="E1951" s="208">
        <f t="shared" si="164"/>
        <v>0.42</v>
      </c>
      <c r="F1951" s="207">
        <v>4136.16</v>
      </c>
      <c r="G1951" s="207">
        <v>6016.24</v>
      </c>
      <c r="H1951" s="207">
        <v>6768.27</v>
      </c>
      <c r="I1951" s="214">
        <v>65230</v>
      </c>
      <c r="J1951" s="211">
        <f t="shared" si="160"/>
        <v>0.32164694280078898</v>
      </c>
      <c r="K1951" s="212">
        <f t="shared" si="161"/>
        <v>0.42</v>
      </c>
      <c r="L1951" s="214">
        <v>3587.14</v>
      </c>
      <c r="M1951" s="213">
        <v>5218.3999999999996</v>
      </c>
      <c r="N1951" s="213">
        <v>5870.7</v>
      </c>
      <c r="O1951" s="242">
        <f t="shared" si="162"/>
        <v>0.48090000000007421</v>
      </c>
      <c r="P1951" s="242"/>
      <c r="Q1951" s="179"/>
      <c r="R1951" s="179"/>
      <c r="S1951" s="179"/>
      <c r="T1951" s="179"/>
      <c r="U1951" s="179"/>
      <c r="V1951" s="179"/>
      <c r="W1951" s="179"/>
      <c r="X1951" s="179"/>
      <c r="Y1951" s="179"/>
      <c r="Z1951" s="179"/>
      <c r="AA1951" s="222"/>
      <c r="AB1951" s="222"/>
      <c r="AC1951" s="222"/>
      <c r="AD1951" s="179"/>
      <c r="AE1951" s="179"/>
      <c r="AF1951" s="179"/>
      <c r="AG1951" s="179"/>
      <c r="AH1951" s="179"/>
      <c r="AI1951" s="179"/>
      <c r="AJ1951" s="179"/>
    </row>
    <row r="1952" spans="2:36" x14ac:dyDescent="0.3">
      <c r="B1952" s="224">
        <v>202900</v>
      </c>
      <c r="C1952" s="209">
        <v>75245</v>
      </c>
      <c r="D1952" s="206">
        <f t="shared" si="163"/>
        <v>0.37084770823065549</v>
      </c>
      <c r="E1952" s="208">
        <f t="shared" si="164"/>
        <v>0.42</v>
      </c>
      <c r="F1952" s="207">
        <v>4138.47</v>
      </c>
      <c r="G1952" s="207">
        <v>6019.6</v>
      </c>
      <c r="H1952" s="207">
        <v>6772.05</v>
      </c>
      <c r="I1952" s="214">
        <v>65272</v>
      </c>
      <c r="J1952" s="211">
        <f t="shared" si="160"/>
        <v>0.321695416461311</v>
      </c>
      <c r="K1952" s="212">
        <f t="shared" si="161"/>
        <v>0.42</v>
      </c>
      <c r="L1952" s="214">
        <v>3589.96</v>
      </c>
      <c r="M1952" s="213">
        <v>5221.76</v>
      </c>
      <c r="N1952" s="213">
        <v>5874.48</v>
      </c>
      <c r="O1952" s="242">
        <f t="shared" si="162"/>
        <v>0.48090000000003785</v>
      </c>
      <c r="P1952" s="242"/>
      <c r="Q1952" s="179"/>
      <c r="R1952" s="179"/>
      <c r="S1952" s="179"/>
      <c r="T1952" s="179"/>
      <c r="U1952" s="179"/>
      <c r="V1952" s="179"/>
      <c r="W1952" s="179"/>
      <c r="X1952" s="179"/>
      <c r="Y1952" s="179"/>
      <c r="Z1952" s="179"/>
      <c r="AA1952" s="222"/>
      <c r="AB1952" s="222"/>
      <c r="AC1952" s="222"/>
      <c r="AD1952" s="179"/>
      <c r="AE1952" s="179"/>
      <c r="AF1952" s="179"/>
      <c r="AG1952" s="179"/>
      <c r="AH1952" s="179"/>
      <c r="AI1952" s="179"/>
      <c r="AJ1952" s="179"/>
    </row>
    <row r="1953" spans="2:36" x14ac:dyDescent="0.3">
      <c r="B1953" s="224">
        <v>203000</v>
      </c>
      <c r="C1953" s="209">
        <v>75287</v>
      </c>
      <c r="D1953" s="206">
        <f t="shared" si="163"/>
        <v>0.37087192118226603</v>
      </c>
      <c r="E1953" s="208">
        <f t="shared" si="164"/>
        <v>0.42</v>
      </c>
      <c r="F1953" s="207">
        <v>4140.78</v>
      </c>
      <c r="G1953" s="207">
        <v>6022.96</v>
      </c>
      <c r="H1953" s="207">
        <v>6775.83</v>
      </c>
      <c r="I1953" s="214">
        <v>65314</v>
      </c>
      <c r="J1953" s="211">
        <f t="shared" si="160"/>
        <v>0.32174384236453202</v>
      </c>
      <c r="K1953" s="212">
        <f t="shared" si="161"/>
        <v>0.42</v>
      </c>
      <c r="L1953" s="214">
        <v>3592.27</v>
      </c>
      <c r="M1953" s="213">
        <v>5225.12</v>
      </c>
      <c r="N1953" s="213">
        <v>5878.26</v>
      </c>
      <c r="O1953" s="242">
        <f t="shared" si="162"/>
        <v>0.48090000000000144</v>
      </c>
      <c r="P1953" s="242"/>
      <c r="Q1953" s="179"/>
      <c r="R1953" s="179"/>
      <c r="S1953" s="179"/>
      <c r="T1953" s="179"/>
      <c r="U1953" s="179"/>
      <c r="V1953" s="179"/>
      <c r="W1953" s="179"/>
      <c r="X1953" s="179"/>
      <c r="Y1953" s="179"/>
      <c r="Z1953" s="179"/>
      <c r="AA1953" s="222"/>
      <c r="AB1953" s="222"/>
      <c r="AC1953" s="222"/>
      <c r="AD1953" s="179"/>
      <c r="AE1953" s="179"/>
      <c r="AF1953" s="179"/>
      <c r="AG1953" s="179"/>
      <c r="AH1953" s="179"/>
      <c r="AI1953" s="179"/>
      <c r="AJ1953" s="179"/>
    </row>
    <row r="1954" spans="2:36" x14ac:dyDescent="0.3">
      <c r="B1954" s="224">
        <v>203100</v>
      </c>
      <c r="C1954" s="209">
        <v>75329</v>
      </c>
      <c r="D1954" s="206">
        <f t="shared" si="163"/>
        <v>0.37089611029049729</v>
      </c>
      <c r="E1954" s="208">
        <f t="shared" si="164"/>
        <v>0.42</v>
      </c>
      <c r="F1954" s="207">
        <v>4143.09</v>
      </c>
      <c r="G1954" s="207">
        <v>6026.32</v>
      </c>
      <c r="H1954" s="207">
        <v>6779.61</v>
      </c>
      <c r="I1954" s="214">
        <v>65356</v>
      </c>
      <c r="J1954" s="211">
        <f t="shared" si="160"/>
        <v>0.3217922205809946</v>
      </c>
      <c r="K1954" s="212">
        <f t="shared" si="161"/>
        <v>0.42</v>
      </c>
      <c r="L1954" s="214">
        <v>3594.58</v>
      </c>
      <c r="M1954" s="213">
        <v>5228.4799999999996</v>
      </c>
      <c r="N1954" s="213">
        <v>5882.04</v>
      </c>
      <c r="O1954" s="242">
        <f t="shared" si="162"/>
        <v>0.48089999999997418</v>
      </c>
      <c r="P1954" s="242"/>
      <c r="Q1954" s="179"/>
      <c r="R1954" s="179"/>
      <c r="S1954" s="179"/>
      <c r="T1954" s="179"/>
      <c r="U1954" s="179"/>
      <c r="V1954" s="179"/>
      <c r="W1954" s="179"/>
      <c r="X1954" s="179"/>
      <c r="Y1954" s="179"/>
      <c r="Z1954" s="179"/>
      <c r="AA1954" s="222"/>
      <c r="AB1954" s="222"/>
      <c r="AC1954" s="222"/>
      <c r="AD1954" s="179"/>
      <c r="AE1954" s="179"/>
      <c r="AF1954" s="179"/>
      <c r="AG1954" s="179"/>
      <c r="AH1954" s="179"/>
      <c r="AI1954" s="179"/>
      <c r="AJ1954" s="179"/>
    </row>
    <row r="1955" spans="2:36" x14ac:dyDescent="0.3">
      <c r="B1955" s="224">
        <v>203200</v>
      </c>
      <c r="C1955" s="209">
        <v>75371</v>
      </c>
      <c r="D1955" s="206">
        <f t="shared" si="163"/>
        <v>0.37092027559055119</v>
      </c>
      <c r="E1955" s="208">
        <f t="shared" si="164"/>
        <v>0.42</v>
      </c>
      <c r="F1955" s="207">
        <v>4145.3999999999996</v>
      </c>
      <c r="G1955" s="207">
        <v>6029.68</v>
      </c>
      <c r="H1955" s="207">
        <v>6783.39</v>
      </c>
      <c r="I1955" s="214">
        <v>65398</v>
      </c>
      <c r="J1955" s="211">
        <f t="shared" si="160"/>
        <v>0.32184055118110239</v>
      </c>
      <c r="K1955" s="212">
        <f t="shared" si="161"/>
        <v>0.42</v>
      </c>
      <c r="L1955" s="214">
        <v>3596.89</v>
      </c>
      <c r="M1955" s="213">
        <v>5231.84</v>
      </c>
      <c r="N1955" s="213">
        <v>5885.82</v>
      </c>
      <c r="O1955" s="242">
        <f t="shared" si="162"/>
        <v>0.48089999999993777</v>
      </c>
      <c r="P1955" s="242"/>
      <c r="Q1955" s="179"/>
      <c r="R1955" s="179"/>
      <c r="S1955" s="179"/>
      <c r="T1955" s="179"/>
      <c r="U1955" s="179"/>
      <c r="V1955" s="179"/>
      <c r="W1955" s="179"/>
      <c r="X1955" s="179"/>
      <c r="Y1955" s="179"/>
      <c r="Z1955" s="179"/>
      <c r="AA1955" s="222"/>
      <c r="AB1955" s="222"/>
      <c r="AC1955" s="222"/>
      <c r="AD1955" s="179"/>
      <c r="AE1955" s="179"/>
      <c r="AF1955" s="179"/>
      <c r="AG1955" s="179"/>
      <c r="AH1955" s="179"/>
      <c r="AI1955" s="179"/>
      <c r="AJ1955" s="179"/>
    </row>
    <row r="1956" spans="2:36" x14ac:dyDescent="0.3">
      <c r="B1956" s="224">
        <v>203300</v>
      </c>
      <c r="C1956" s="209">
        <v>75413</v>
      </c>
      <c r="D1956" s="206">
        <f t="shared" si="163"/>
        <v>0.37094441711756027</v>
      </c>
      <c r="E1956" s="208">
        <f t="shared" si="164"/>
        <v>0.42</v>
      </c>
      <c r="F1956" s="207">
        <v>4147.71</v>
      </c>
      <c r="G1956" s="207">
        <v>6033.04</v>
      </c>
      <c r="H1956" s="207">
        <v>6787.17</v>
      </c>
      <c r="I1956" s="214">
        <v>65440</v>
      </c>
      <c r="J1956" s="211">
        <f t="shared" si="160"/>
        <v>0.32188883423512049</v>
      </c>
      <c r="K1956" s="212">
        <f t="shared" si="161"/>
        <v>0.42</v>
      </c>
      <c r="L1956" s="214">
        <v>3599.2</v>
      </c>
      <c r="M1956" s="213">
        <v>5235.2</v>
      </c>
      <c r="N1956" s="213">
        <v>5889.6</v>
      </c>
      <c r="O1956" s="242">
        <f t="shared" si="162"/>
        <v>0.48090000000004696</v>
      </c>
      <c r="P1956" s="242"/>
      <c r="Q1956" s="179"/>
      <c r="R1956" s="179"/>
      <c r="S1956" s="179"/>
      <c r="T1956" s="179"/>
      <c r="U1956" s="179"/>
      <c r="V1956" s="179"/>
      <c r="W1956" s="179"/>
      <c r="X1956" s="179"/>
      <c r="Y1956" s="179"/>
      <c r="Z1956" s="179"/>
      <c r="AA1956" s="222"/>
      <c r="AB1956" s="222"/>
      <c r="AC1956" s="222"/>
      <c r="AD1956" s="179"/>
      <c r="AE1956" s="179"/>
      <c r="AF1956" s="179"/>
      <c r="AG1956" s="179"/>
      <c r="AH1956" s="179"/>
      <c r="AI1956" s="179"/>
      <c r="AJ1956" s="179"/>
    </row>
    <row r="1957" spans="2:36" x14ac:dyDescent="0.3">
      <c r="B1957" s="224">
        <v>203400</v>
      </c>
      <c r="C1957" s="209">
        <v>75455</v>
      </c>
      <c r="D1957" s="206">
        <f t="shared" si="163"/>
        <v>0.37096853490658799</v>
      </c>
      <c r="E1957" s="208">
        <f t="shared" si="164"/>
        <v>0.42</v>
      </c>
      <c r="F1957" s="207">
        <v>4150.0200000000004</v>
      </c>
      <c r="G1957" s="207">
        <v>6036.4</v>
      </c>
      <c r="H1957" s="207">
        <v>6790.95</v>
      </c>
      <c r="I1957" s="214">
        <v>65482</v>
      </c>
      <c r="J1957" s="211">
        <f t="shared" si="160"/>
        <v>0.32193706981317599</v>
      </c>
      <c r="K1957" s="212">
        <f t="shared" si="161"/>
        <v>0.42</v>
      </c>
      <c r="L1957" s="214">
        <v>3601.51</v>
      </c>
      <c r="M1957" s="213">
        <v>5238.5600000000004</v>
      </c>
      <c r="N1957" s="213">
        <v>5893.38</v>
      </c>
      <c r="O1957" s="242">
        <f t="shared" si="162"/>
        <v>0.48090000000001054</v>
      </c>
      <c r="P1957" s="242"/>
      <c r="Q1957" s="179"/>
      <c r="R1957" s="179"/>
      <c r="S1957" s="179"/>
      <c r="T1957" s="179"/>
      <c r="U1957" s="179"/>
      <c r="V1957" s="179"/>
      <c r="W1957" s="179"/>
      <c r="X1957" s="179"/>
      <c r="Y1957" s="179"/>
      <c r="Z1957" s="179"/>
      <c r="AA1957" s="222"/>
      <c r="AB1957" s="222"/>
      <c r="AC1957" s="222"/>
      <c r="AD1957" s="179"/>
      <c r="AE1957" s="179"/>
      <c r="AF1957" s="179"/>
      <c r="AG1957" s="179"/>
      <c r="AH1957" s="179"/>
      <c r="AI1957" s="179"/>
      <c r="AJ1957" s="179"/>
    </row>
    <row r="1958" spans="2:36" x14ac:dyDescent="0.3">
      <c r="B1958" s="224">
        <v>203500</v>
      </c>
      <c r="C1958" s="209">
        <v>75497</v>
      </c>
      <c r="D1958" s="206">
        <f t="shared" si="163"/>
        <v>0.37099262899262897</v>
      </c>
      <c r="E1958" s="208">
        <f t="shared" si="164"/>
        <v>0.42</v>
      </c>
      <c r="F1958" s="207">
        <v>4152.33</v>
      </c>
      <c r="G1958" s="207">
        <v>6039.76</v>
      </c>
      <c r="H1958" s="207">
        <v>6794.73</v>
      </c>
      <c r="I1958" s="214">
        <v>65524</v>
      </c>
      <c r="J1958" s="211">
        <f t="shared" si="160"/>
        <v>0.32198525798525801</v>
      </c>
      <c r="K1958" s="212">
        <f t="shared" si="161"/>
        <v>0.42</v>
      </c>
      <c r="L1958" s="214">
        <v>3603.82</v>
      </c>
      <c r="M1958" s="213">
        <v>5241.92</v>
      </c>
      <c r="N1958" s="213">
        <v>5897.16</v>
      </c>
      <c r="O1958" s="242">
        <f t="shared" si="162"/>
        <v>0.48089999999997418</v>
      </c>
      <c r="P1958" s="242"/>
      <c r="Q1958" s="179"/>
      <c r="R1958" s="179"/>
      <c r="S1958" s="179"/>
      <c r="T1958" s="179"/>
      <c r="U1958" s="179"/>
      <c r="V1958" s="179"/>
      <c r="W1958" s="179"/>
      <c r="X1958" s="179"/>
      <c r="Y1958" s="179"/>
      <c r="Z1958" s="179"/>
      <c r="AA1958" s="222"/>
      <c r="AB1958" s="222"/>
      <c r="AC1958" s="222"/>
      <c r="AD1958" s="179"/>
      <c r="AE1958" s="179"/>
      <c r="AF1958" s="179"/>
      <c r="AG1958" s="179"/>
      <c r="AH1958" s="179"/>
      <c r="AI1958" s="179"/>
      <c r="AJ1958" s="179"/>
    </row>
    <row r="1959" spans="2:36" x14ac:dyDescent="0.3">
      <c r="B1959" s="224">
        <v>203600</v>
      </c>
      <c r="C1959" s="209">
        <v>75539</v>
      </c>
      <c r="D1959" s="206">
        <f t="shared" si="163"/>
        <v>0.37101669941060905</v>
      </c>
      <c r="E1959" s="208">
        <f t="shared" si="164"/>
        <v>0.42</v>
      </c>
      <c r="F1959" s="207">
        <v>4154.6400000000003</v>
      </c>
      <c r="G1959" s="207">
        <v>6043.12</v>
      </c>
      <c r="H1959" s="207">
        <v>6798.51</v>
      </c>
      <c r="I1959" s="214">
        <v>65566</v>
      </c>
      <c r="J1959" s="211">
        <f t="shared" si="160"/>
        <v>0.32203339882121806</v>
      </c>
      <c r="K1959" s="212">
        <f t="shared" si="161"/>
        <v>0.42</v>
      </c>
      <c r="L1959" s="214">
        <v>3606.13</v>
      </c>
      <c r="M1959" s="213">
        <v>5245.28</v>
      </c>
      <c r="N1959" s="213">
        <v>5900.94</v>
      </c>
      <c r="O1959" s="242">
        <f t="shared" si="162"/>
        <v>0.48089999999994687</v>
      </c>
      <c r="P1959" s="242"/>
      <c r="Q1959" s="179"/>
      <c r="R1959" s="179"/>
      <c r="S1959" s="179"/>
      <c r="T1959" s="179"/>
      <c r="U1959" s="179"/>
      <c r="V1959" s="179"/>
      <c r="W1959" s="179"/>
      <c r="X1959" s="179"/>
      <c r="Y1959" s="179"/>
      <c r="Z1959" s="179"/>
      <c r="AA1959" s="222"/>
      <c r="AB1959" s="222"/>
      <c r="AC1959" s="222"/>
      <c r="AD1959" s="179"/>
      <c r="AE1959" s="179"/>
      <c r="AF1959" s="179"/>
      <c r="AG1959" s="179"/>
      <c r="AH1959" s="179"/>
      <c r="AI1959" s="179"/>
      <c r="AJ1959" s="179"/>
    </row>
    <row r="1960" spans="2:36" x14ac:dyDescent="0.3">
      <c r="B1960" s="224">
        <v>203700</v>
      </c>
      <c r="C1960" s="209">
        <v>75581</v>
      </c>
      <c r="D1960" s="206">
        <f t="shared" si="163"/>
        <v>0.37104074619538535</v>
      </c>
      <c r="E1960" s="208">
        <f t="shared" si="164"/>
        <v>0.42</v>
      </c>
      <c r="F1960" s="207">
        <v>4156.95</v>
      </c>
      <c r="G1960" s="207">
        <v>6046.48</v>
      </c>
      <c r="H1960" s="207">
        <v>6802.29</v>
      </c>
      <c r="I1960" s="214">
        <v>65608</v>
      </c>
      <c r="J1960" s="211">
        <f t="shared" si="160"/>
        <v>0.32208149239077072</v>
      </c>
      <c r="K1960" s="212">
        <f t="shared" si="161"/>
        <v>0.42</v>
      </c>
      <c r="L1960" s="214">
        <v>3608.44</v>
      </c>
      <c r="M1960" s="213">
        <v>5248.64</v>
      </c>
      <c r="N1960" s="213">
        <v>5904.72</v>
      </c>
      <c r="O1960" s="242">
        <f t="shared" si="162"/>
        <v>0.48089999999990141</v>
      </c>
      <c r="P1960" s="242"/>
      <c r="Q1960" s="179"/>
      <c r="R1960" s="179"/>
      <c r="S1960" s="179"/>
      <c r="T1960" s="179"/>
      <c r="U1960" s="179"/>
      <c r="V1960" s="179"/>
      <c r="W1960" s="179"/>
      <c r="X1960" s="179"/>
      <c r="Y1960" s="179"/>
      <c r="Z1960" s="179"/>
      <c r="AA1960" s="222"/>
      <c r="AB1960" s="222"/>
      <c r="AC1960" s="222"/>
      <c r="AD1960" s="179"/>
      <c r="AE1960" s="179"/>
      <c r="AF1960" s="179"/>
      <c r="AG1960" s="179"/>
      <c r="AH1960" s="179"/>
      <c r="AI1960" s="179"/>
      <c r="AJ1960" s="179"/>
    </row>
    <row r="1961" spans="2:36" x14ac:dyDescent="0.3">
      <c r="B1961" s="224">
        <v>203800</v>
      </c>
      <c r="C1961" s="209">
        <v>75623</v>
      </c>
      <c r="D1961" s="206">
        <f t="shared" si="163"/>
        <v>0.37106476938174682</v>
      </c>
      <c r="E1961" s="208">
        <f t="shared" si="164"/>
        <v>0.42</v>
      </c>
      <c r="F1961" s="207">
        <v>4159.26</v>
      </c>
      <c r="G1961" s="207">
        <v>6049.84</v>
      </c>
      <c r="H1961" s="207">
        <v>6806.07</v>
      </c>
      <c r="I1961" s="214">
        <v>65650</v>
      </c>
      <c r="J1961" s="211">
        <f t="shared" si="160"/>
        <v>0.32212953876349359</v>
      </c>
      <c r="K1961" s="212">
        <f t="shared" si="161"/>
        <v>0.42</v>
      </c>
      <c r="L1961" s="214">
        <v>3610.75</v>
      </c>
      <c r="M1961" s="213">
        <v>5252</v>
      </c>
      <c r="N1961" s="213">
        <v>5908.5</v>
      </c>
      <c r="O1961" s="242">
        <f t="shared" si="162"/>
        <v>0.48089999999987415</v>
      </c>
      <c r="P1961" s="242"/>
      <c r="Q1961" s="179"/>
      <c r="R1961" s="179"/>
      <c r="S1961" s="179"/>
      <c r="T1961" s="179"/>
      <c r="U1961" s="179"/>
      <c r="V1961" s="179"/>
      <c r="W1961" s="179"/>
      <c r="X1961" s="179"/>
      <c r="Y1961" s="179"/>
      <c r="Z1961" s="179"/>
      <c r="AA1961" s="222"/>
      <c r="AB1961" s="222"/>
      <c r="AC1961" s="222"/>
      <c r="AD1961" s="179"/>
      <c r="AE1961" s="179"/>
      <c r="AF1961" s="179"/>
      <c r="AG1961" s="179"/>
      <c r="AH1961" s="179"/>
      <c r="AI1961" s="179"/>
      <c r="AJ1961" s="179"/>
    </row>
    <row r="1962" spans="2:36" x14ac:dyDescent="0.3">
      <c r="B1962" s="224">
        <v>203900</v>
      </c>
      <c r="C1962" s="209">
        <v>75665</v>
      </c>
      <c r="D1962" s="206">
        <f t="shared" si="163"/>
        <v>0.37108876900441395</v>
      </c>
      <c r="E1962" s="208">
        <f t="shared" si="164"/>
        <v>0.42</v>
      </c>
      <c r="F1962" s="207">
        <v>4161.57</v>
      </c>
      <c r="G1962" s="207">
        <v>6053.2</v>
      </c>
      <c r="H1962" s="207">
        <v>6809.85</v>
      </c>
      <c r="I1962" s="214">
        <v>65692</v>
      </c>
      <c r="J1962" s="211">
        <f t="shared" si="160"/>
        <v>0.32217753800882787</v>
      </c>
      <c r="K1962" s="212">
        <f t="shared" si="161"/>
        <v>0.42</v>
      </c>
      <c r="L1962" s="214">
        <v>3613.06</v>
      </c>
      <c r="M1962" s="213">
        <v>5255.36</v>
      </c>
      <c r="N1962" s="213">
        <v>5912.28</v>
      </c>
      <c r="O1962" s="242">
        <f t="shared" si="162"/>
        <v>0.48090000000012878</v>
      </c>
      <c r="P1962" s="242"/>
      <c r="Q1962" s="179"/>
      <c r="R1962" s="179"/>
      <c r="S1962" s="179"/>
      <c r="T1962" s="179"/>
      <c r="U1962" s="179"/>
      <c r="V1962" s="179"/>
      <c r="W1962" s="179"/>
      <c r="X1962" s="179"/>
      <c r="Y1962" s="179"/>
      <c r="Z1962" s="179"/>
      <c r="AA1962" s="222"/>
      <c r="AB1962" s="222"/>
      <c r="AC1962" s="222"/>
      <c r="AD1962" s="179"/>
      <c r="AE1962" s="179"/>
      <c r="AF1962" s="179"/>
      <c r="AG1962" s="179"/>
      <c r="AH1962" s="179"/>
      <c r="AI1962" s="179"/>
      <c r="AJ1962" s="179"/>
    </row>
    <row r="1963" spans="2:36" x14ac:dyDescent="0.3">
      <c r="B1963" s="224">
        <v>204000</v>
      </c>
      <c r="C1963" s="209">
        <v>75707</v>
      </c>
      <c r="D1963" s="206">
        <f t="shared" si="163"/>
        <v>0.37111274509803921</v>
      </c>
      <c r="E1963" s="208">
        <f t="shared" si="164"/>
        <v>0.42</v>
      </c>
      <c r="F1963" s="207">
        <v>4163.88</v>
      </c>
      <c r="G1963" s="207">
        <v>6056.56</v>
      </c>
      <c r="H1963" s="207">
        <v>6813.63</v>
      </c>
      <c r="I1963" s="214">
        <v>65734</v>
      </c>
      <c r="J1963" s="211">
        <f t="shared" si="160"/>
        <v>0.32222549019607843</v>
      </c>
      <c r="K1963" s="212">
        <f t="shared" si="161"/>
        <v>0.42</v>
      </c>
      <c r="L1963" s="214">
        <v>3615.37</v>
      </c>
      <c r="M1963" s="213">
        <v>5258.72</v>
      </c>
      <c r="N1963" s="213">
        <v>5916.06</v>
      </c>
      <c r="O1963" s="242">
        <f t="shared" si="162"/>
        <v>0.48090000000009242</v>
      </c>
      <c r="P1963" s="242"/>
      <c r="Q1963" s="179"/>
      <c r="R1963" s="179"/>
      <c r="S1963" s="179"/>
      <c r="T1963" s="179"/>
      <c r="U1963" s="179"/>
      <c r="V1963" s="179"/>
      <c r="W1963" s="179"/>
      <c r="X1963" s="179"/>
      <c r="Y1963" s="179"/>
      <c r="Z1963" s="179"/>
      <c r="AA1963" s="222"/>
      <c r="AB1963" s="222"/>
      <c r="AC1963" s="222"/>
      <c r="AD1963" s="179"/>
      <c r="AE1963" s="179"/>
      <c r="AF1963" s="179"/>
      <c r="AG1963" s="179"/>
      <c r="AH1963" s="179"/>
      <c r="AI1963" s="179"/>
      <c r="AJ1963" s="179"/>
    </row>
    <row r="1964" spans="2:36" x14ac:dyDescent="0.3">
      <c r="B1964" s="224">
        <v>204100</v>
      </c>
      <c r="C1964" s="209">
        <v>75749</v>
      </c>
      <c r="D1964" s="206">
        <f t="shared" si="163"/>
        <v>0.37113669769720725</v>
      </c>
      <c r="E1964" s="208">
        <f t="shared" si="164"/>
        <v>0.42</v>
      </c>
      <c r="F1964" s="207">
        <v>4166.1899999999996</v>
      </c>
      <c r="G1964" s="207">
        <v>6059.92</v>
      </c>
      <c r="H1964" s="207">
        <v>6817.41</v>
      </c>
      <c r="I1964" s="214">
        <v>65776</v>
      </c>
      <c r="J1964" s="211">
        <f t="shared" si="160"/>
        <v>0.32227339539441452</v>
      </c>
      <c r="K1964" s="212">
        <f t="shared" si="161"/>
        <v>0.42</v>
      </c>
      <c r="L1964" s="214">
        <v>3617.68</v>
      </c>
      <c r="M1964" s="213">
        <v>5262.08</v>
      </c>
      <c r="N1964" s="213">
        <v>5919.84</v>
      </c>
      <c r="O1964" s="242">
        <f t="shared" si="162"/>
        <v>0.480900000000056</v>
      </c>
      <c r="P1964" s="242"/>
      <c r="Q1964" s="179"/>
      <c r="R1964" s="179"/>
      <c r="S1964" s="179"/>
      <c r="T1964" s="179"/>
      <c r="U1964" s="179"/>
      <c r="V1964" s="179"/>
      <c r="W1964" s="179"/>
      <c r="X1964" s="179"/>
      <c r="Y1964" s="179"/>
      <c r="Z1964" s="179"/>
      <c r="AA1964" s="222"/>
      <c r="AB1964" s="222"/>
      <c r="AC1964" s="222"/>
      <c r="AD1964" s="179"/>
      <c r="AE1964" s="179"/>
      <c r="AF1964" s="179"/>
      <c r="AG1964" s="179"/>
      <c r="AH1964" s="179"/>
      <c r="AI1964" s="179"/>
      <c r="AJ1964" s="179"/>
    </row>
    <row r="1965" spans="2:36" x14ac:dyDescent="0.3">
      <c r="B1965" s="224">
        <v>204200</v>
      </c>
      <c r="C1965" s="209">
        <v>75791</v>
      </c>
      <c r="D1965" s="206">
        <f t="shared" si="163"/>
        <v>0.37116062683643486</v>
      </c>
      <c r="E1965" s="208">
        <f t="shared" si="164"/>
        <v>0.42</v>
      </c>
      <c r="F1965" s="207">
        <v>4168.5</v>
      </c>
      <c r="G1965" s="207">
        <v>6063.28</v>
      </c>
      <c r="H1965" s="207">
        <v>6821.19</v>
      </c>
      <c r="I1965" s="214">
        <v>65818</v>
      </c>
      <c r="J1965" s="211">
        <f t="shared" si="160"/>
        <v>0.32232125367286973</v>
      </c>
      <c r="K1965" s="212">
        <f t="shared" si="161"/>
        <v>0.42</v>
      </c>
      <c r="L1965" s="214">
        <v>3619.99</v>
      </c>
      <c r="M1965" s="213">
        <v>5265.44</v>
      </c>
      <c r="N1965" s="213">
        <v>5923.62</v>
      </c>
      <c r="O1965" s="242">
        <f t="shared" si="162"/>
        <v>0.48090000000002875</v>
      </c>
      <c r="P1965" s="242"/>
      <c r="Q1965" s="179"/>
      <c r="R1965" s="179"/>
      <c r="S1965" s="179"/>
      <c r="T1965" s="179"/>
      <c r="U1965" s="179"/>
      <c r="V1965" s="179"/>
      <c r="W1965" s="179"/>
      <c r="X1965" s="179"/>
      <c r="Y1965" s="179"/>
      <c r="Z1965" s="179"/>
      <c r="AA1965" s="222"/>
      <c r="AB1965" s="222"/>
      <c r="AC1965" s="222"/>
      <c r="AD1965" s="179"/>
      <c r="AE1965" s="179"/>
      <c r="AF1965" s="179"/>
      <c r="AG1965" s="179"/>
      <c r="AH1965" s="179"/>
      <c r="AI1965" s="179"/>
      <c r="AJ1965" s="179"/>
    </row>
    <row r="1966" spans="2:36" x14ac:dyDescent="0.3">
      <c r="B1966" s="224">
        <v>204300</v>
      </c>
      <c r="C1966" s="209">
        <v>75833</v>
      </c>
      <c r="D1966" s="206">
        <f t="shared" si="163"/>
        <v>0.37118453255017131</v>
      </c>
      <c r="E1966" s="208">
        <f t="shared" si="164"/>
        <v>0.42</v>
      </c>
      <c r="F1966" s="207">
        <v>4170.8100000000004</v>
      </c>
      <c r="G1966" s="207">
        <v>6066.64</v>
      </c>
      <c r="H1966" s="207">
        <v>6824.97</v>
      </c>
      <c r="I1966" s="214">
        <v>65860</v>
      </c>
      <c r="J1966" s="211">
        <f t="shared" si="160"/>
        <v>0.32236906510034263</v>
      </c>
      <c r="K1966" s="212">
        <f t="shared" si="161"/>
        <v>0.42</v>
      </c>
      <c r="L1966" s="214">
        <v>3622.3</v>
      </c>
      <c r="M1966" s="213">
        <v>5268.8</v>
      </c>
      <c r="N1966" s="213">
        <v>5927.4</v>
      </c>
      <c r="O1966" s="242">
        <f t="shared" si="162"/>
        <v>0.48089999999999233</v>
      </c>
      <c r="P1966" s="242"/>
      <c r="Q1966" s="179"/>
      <c r="R1966" s="179"/>
      <c r="S1966" s="179"/>
      <c r="T1966" s="179"/>
      <c r="U1966" s="179"/>
      <c r="V1966" s="179"/>
      <c r="W1966" s="179"/>
      <c r="X1966" s="179"/>
      <c r="Y1966" s="179"/>
      <c r="Z1966" s="179"/>
      <c r="AA1966" s="222"/>
      <c r="AB1966" s="222"/>
      <c r="AC1966" s="222"/>
      <c r="AD1966" s="179"/>
      <c r="AE1966" s="179"/>
      <c r="AF1966" s="179"/>
      <c r="AG1966" s="179"/>
      <c r="AH1966" s="179"/>
      <c r="AI1966" s="179"/>
      <c r="AJ1966" s="179"/>
    </row>
    <row r="1967" spans="2:36" x14ac:dyDescent="0.3">
      <c r="B1967" s="224">
        <v>204400</v>
      </c>
      <c r="C1967" s="209">
        <v>75875</v>
      </c>
      <c r="D1967" s="206">
        <f t="shared" si="163"/>
        <v>0.37120841487279843</v>
      </c>
      <c r="E1967" s="208">
        <f t="shared" si="164"/>
        <v>0.42</v>
      </c>
      <c r="F1967" s="207">
        <v>4173.12</v>
      </c>
      <c r="G1967" s="207">
        <v>6070</v>
      </c>
      <c r="H1967" s="207">
        <v>6828.75</v>
      </c>
      <c r="I1967" s="214">
        <v>65902</v>
      </c>
      <c r="J1967" s="211">
        <f t="shared" si="160"/>
        <v>0.32241682974559688</v>
      </c>
      <c r="K1967" s="212">
        <f t="shared" si="161"/>
        <v>0.42</v>
      </c>
      <c r="L1967" s="214">
        <v>3624.61</v>
      </c>
      <c r="M1967" s="213">
        <v>5272.16</v>
      </c>
      <c r="N1967" s="213">
        <v>5931.18</v>
      </c>
      <c r="O1967" s="242">
        <f t="shared" si="162"/>
        <v>0.48089999999994687</v>
      </c>
      <c r="P1967" s="242"/>
      <c r="Q1967" s="179"/>
      <c r="R1967" s="179"/>
      <c r="S1967" s="179"/>
      <c r="T1967" s="179"/>
      <c r="U1967" s="179"/>
      <c r="V1967" s="179"/>
      <c r="W1967" s="179"/>
      <c r="X1967" s="179"/>
      <c r="Y1967" s="179"/>
      <c r="Z1967" s="179"/>
      <c r="AA1967" s="222"/>
      <c r="AB1967" s="222"/>
      <c r="AC1967" s="222"/>
      <c r="AD1967" s="179"/>
      <c r="AE1967" s="179"/>
      <c r="AF1967" s="179"/>
      <c r="AG1967" s="179"/>
      <c r="AH1967" s="179"/>
      <c r="AI1967" s="179"/>
      <c r="AJ1967" s="179"/>
    </row>
    <row r="1968" spans="2:36" x14ac:dyDescent="0.3">
      <c r="B1968" s="224">
        <v>204500</v>
      </c>
      <c r="C1968" s="209">
        <v>75917</v>
      </c>
      <c r="D1968" s="206">
        <f t="shared" si="163"/>
        <v>0.37123227383863083</v>
      </c>
      <c r="E1968" s="208">
        <f t="shared" si="164"/>
        <v>0.42</v>
      </c>
      <c r="F1968" s="207">
        <v>4175.43</v>
      </c>
      <c r="G1968" s="207">
        <v>6073.36</v>
      </c>
      <c r="H1968" s="207">
        <v>6832.53</v>
      </c>
      <c r="I1968" s="214">
        <v>65944</v>
      </c>
      <c r="J1968" s="211">
        <f t="shared" si="160"/>
        <v>0.32246454767726163</v>
      </c>
      <c r="K1968" s="212">
        <f t="shared" si="161"/>
        <v>0.42</v>
      </c>
      <c r="L1968" s="214">
        <v>3626.92</v>
      </c>
      <c r="M1968" s="213">
        <v>5275.52</v>
      </c>
      <c r="N1968" s="213">
        <v>5934.96</v>
      </c>
      <c r="O1968" s="242">
        <f t="shared" si="162"/>
        <v>0.48089999999991961</v>
      </c>
      <c r="P1968" s="242"/>
      <c r="Q1968" s="179"/>
      <c r="R1968" s="179"/>
      <c r="S1968" s="179"/>
      <c r="T1968" s="179"/>
      <c r="U1968" s="179"/>
      <c r="V1968" s="179"/>
      <c r="W1968" s="179"/>
      <c r="X1968" s="179"/>
      <c r="Y1968" s="179"/>
      <c r="Z1968" s="179"/>
      <c r="AA1968" s="222"/>
      <c r="AB1968" s="222"/>
      <c r="AC1968" s="222"/>
      <c r="AD1968" s="179"/>
      <c r="AE1968" s="179"/>
      <c r="AF1968" s="179"/>
      <c r="AG1968" s="179"/>
      <c r="AH1968" s="179"/>
      <c r="AI1968" s="179"/>
      <c r="AJ1968" s="179"/>
    </row>
    <row r="1969" spans="2:36" x14ac:dyDescent="0.3">
      <c r="B1969" s="224">
        <v>204600</v>
      </c>
      <c r="C1969" s="209">
        <v>75959</v>
      </c>
      <c r="D1969" s="206">
        <f t="shared" si="163"/>
        <v>0.37125610948191595</v>
      </c>
      <c r="E1969" s="208">
        <f t="shared" si="164"/>
        <v>0.42</v>
      </c>
      <c r="F1969" s="207">
        <v>4177.74</v>
      </c>
      <c r="G1969" s="207">
        <v>6076.72</v>
      </c>
      <c r="H1969" s="207">
        <v>6836.31</v>
      </c>
      <c r="I1969" s="214">
        <v>65986</v>
      </c>
      <c r="J1969" s="211">
        <f t="shared" si="160"/>
        <v>0.32251221896383186</v>
      </c>
      <c r="K1969" s="212">
        <f t="shared" si="161"/>
        <v>0.42</v>
      </c>
      <c r="L1969" s="214">
        <v>3629.23</v>
      </c>
      <c r="M1969" s="213">
        <v>5278.88</v>
      </c>
      <c r="N1969" s="213">
        <v>5938.74</v>
      </c>
      <c r="O1969" s="242">
        <f t="shared" si="162"/>
        <v>0.48090000000002875</v>
      </c>
      <c r="P1969" s="242"/>
      <c r="Q1969" s="179"/>
      <c r="R1969" s="179"/>
      <c r="S1969" s="179"/>
      <c r="T1969" s="179"/>
      <c r="U1969" s="179"/>
      <c r="V1969" s="179"/>
      <c r="W1969" s="179"/>
      <c r="X1969" s="179"/>
      <c r="Y1969" s="179"/>
      <c r="Z1969" s="179"/>
      <c r="AA1969" s="222"/>
      <c r="AB1969" s="222"/>
      <c r="AC1969" s="222"/>
      <c r="AD1969" s="179"/>
      <c r="AE1969" s="179"/>
      <c r="AF1969" s="179"/>
      <c r="AG1969" s="179"/>
      <c r="AH1969" s="179"/>
      <c r="AI1969" s="179"/>
      <c r="AJ1969" s="179"/>
    </row>
    <row r="1970" spans="2:36" x14ac:dyDescent="0.3">
      <c r="B1970" s="224">
        <v>204700</v>
      </c>
      <c r="C1970" s="209">
        <v>76001</v>
      </c>
      <c r="D1970" s="206">
        <f t="shared" si="163"/>
        <v>0.37127992183683439</v>
      </c>
      <c r="E1970" s="208">
        <f t="shared" si="164"/>
        <v>0.42</v>
      </c>
      <c r="F1970" s="207">
        <v>4180.05</v>
      </c>
      <c r="G1970" s="207">
        <v>6080.08</v>
      </c>
      <c r="H1970" s="207">
        <v>6840.09</v>
      </c>
      <c r="I1970" s="214">
        <v>66028</v>
      </c>
      <c r="J1970" s="211">
        <f t="shared" si="160"/>
        <v>0.3225598436736688</v>
      </c>
      <c r="K1970" s="212">
        <f t="shared" si="161"/>
        <v>0.42</v>
      </c>
      <c r="L1970" s="214">
        <v>3631.54</v>
      </c>
      <c r="M1970" s="213">
        <v>5282.24</v>
      </c>
      <c r="N1970" s="213">
        <v>5942.52</v>
      </c>
      <c r="O1970" s="242">
        <f t="shared" si="162"/>
        <v>0.48089999999999233</v>
      </c>
      <c r="P1970" s="242"/>
      <c r="Q1970" s="179"/>
      <c r="R1970" s="179"/>
      <c r="S1970" s="179"/>
      <c r="T1970" s="179"/>
      <c r="U1970" s="179"/>
      <c r="V1970" s="179"/>
      <c r="W1970" s="179"/>
      <c r="X1970" s="179"/>
      <c r="Y1970" s="179"/>
      <c r="Z1970" s="179"/>
      <c r="AA1970" s="222"/>
      <c r="AB1970" s="222"/>
      <c r="AC1970" s="222"/>
      <c r="AD1970" s="179"/>
      <c r="AE1970" s="179"/>
      <c r="AF1970" s="179"/>
      <c r="AG1970" s="179"/>
      <c r="AH1970" s="179"/>
      <c r="AI1970" s="179"/>
      <c r="AJ1970" s="179"/>
    </row>
    <row r="1971" spans="2:36" x14ac:dyDescent="0.3">
      <c r="B1971" s="224">
        <v>204800</v>
      </c>
      <c r="C1971" s="209">
        <v>76043</v>
      </c>
      <c r="D1971" s="206">
        <f t="shared" si="163"/>
        <v>0.37130371093749998</v>
      </c>
      <c r="E1971" s="208">
        <f t="shared" si="164"/>
        <v>0.42</v>
      </c>
      <c r="F1971" s="207">
        <v>4182.3599999999997</v>
      </c>
      <c r="G1971" s="207">
        <v>6083.44</v>
      </c>
      <c r="H1971" s="207">
        <v>6843.87</v>
      </c>
      <c r="I1971" s="214">
        <v>66070</v>
      </c>
      <c r="J1971" s="211">
        <f t="shared" si="160"/>
        <v>0.32260742187500002</v>
      </c>
      <c r="K1971" s="212">
        <f t="shared" si="161"/>
        <v>0.42</v>
      </c>
      <c r="L1971" s="214">
        <v>3633.85</v>
      </c>
      <c r="M1971" s="213">
        <v>5285.6</v>
      </c>
      <c r="N1971" s="213">
        <v>5946.3</v>
      </c>
      <c r="O1971" s="242">
        <f t="shared" si="162"/>
        <v>0.48089999999995597</v>
      </c>
      <c r="P1971" s="242"/>
      <c r="Q1971" s="179"/>
      <c r="R1971" s="179"/>
      <c r="S1971" s="179"/>
      <c r="T1971" s="179"/>
      <c r="U1971" s="179"/>
      <c r="V1971" s="179"/>
      <c r="W1971" s="179"/>
      <c r="X1971" s="179"/>
      <c r="Y1971" s="179"/>
      <c r="Z1971" s="179"/>
      <c r="AA1971" s="222"/>
      <c r="AB1971" s="222"/>
      <c r="AC1971" s="222"/>
      <c r="AD1971" s="179"/>
      <c r="AE1971" s="179"/>
      <c r="AF1971" s="179"/>
      <c r="AG1971" s="179"/>
      <c r="AH1971" s="179"/>
      <c r="AI1971" s="179"/>
      <c r="AJ1971" s="179"/>
    </row>
    <row r="1972" spans="2:36" x14ac:dyDescent="0.3">
      <c r="B1972" s="224">
        <v>204900</v>
      </c>
      <c r="C1972" s="209">
        <v>76085</v>
      </c>
      <c r="D1972" s="206">
        <f t="shared" si="163"/>
        <v>0.37132747681795997</v>
      </c>
      <c r="E1972" s="208">
        <f t="shared" si="164"/>
        <v>0.42</v>
      </c>
      <c r="F1972" s="207">
        <v>4184.67</v>
      </c>
      <c r="G1972" s="207">
        <v>6086.8</v>
      </c>
      <c r="H1972" s="207">
        <v>6847.65</v>
      </c>
      <c r="I1972" s="214">
        <v>66112</v>
      </c>
      <c r="J1972" s="211">
        <f t="shared" si="160"/>
        <v>0.32265495363591995</v>
      </c>
      <c r="K1972" s="212">
        <f t="shared" si="161"/>
        <v>0.42</v>
      </c>
      <c r="L1972" s="214">
        <v>3636.16</v>
      </c>
      <c r="M1972" s="213">
        <v>5288.96</v>
      </c>
      <c r="N1972" s="213">
        <v>5950.08</v>
      </c>
      <c r="O1972" s="242">
        <f t="shared" si="162"/>
        <v>0.48089999999992872</v>
      </c>
      <c r="P1972" s="242"/>
      <c r="Q1972" s="179"/>
      <c r="R1972" s="179"/>
      <c r="S1972" s="179"/>
      <c r="T1972" s="179"/>
      <c r="U1972" s="179"/>
      <c r="V1972" s="179"/>
      <c r="W1972" s="179"/>
      <c r="X1972" s="179"/>
      <c r="Y1972" s="179"/>
      <c r="Z1972" s="179"/>
      <c r="AA1972" s="222"/>
      <c r="AB1972" s="222"/>
      <c r="AC1972" s="222"/>
      <c r="AD1972" s="179"/>
      <c r="AE1972" s="179"/>
      <c r="AF1972" s="179"/>
      <c r="AG1972" s="179"/>
      <c r="AH1972" s="179"/>
      <c r="AI1972" s="179"/>
      <c r="AJ1972" s="179"/>
    </row>
    <row r="1973" spans="2:36" x14ac:dyDescent="0.3">
      <c r="B1973" s="224">
        <v>205000</v>
      </c>
      <c r="C1973" s="209">
        <v>76127</v>
      </c>
      <c r="D1973" s="206">
        <f t="shared" si="163"/>
        <v>0.37135121951219513</v>
      </c>
      <c r="E1973" s="208">
        <f t="shared" si="164"/>
        <v>0.42</v>
      </c>
      <c r="F1973" s="207">
        <v>4186.9799999999996</v>
      </c>
      <c r="G1973" s="207">
        <v>6090.16</v>
      </c>
      <c r="H1973" s="207">
        <v>6851.43</v>
      </c>
      <c r="I1973" s="214">
        <v>66154</v>
      </c>
      <c r="J1973" s="211">
        <f t="shared" si="160"/>
        <v>0.32270243902439022</v>
      </c>
      <c r="K1973" s="212">
        <f t="shared" si="161"/>
        <v>0.42</v>
      </c>
      <c r="L1973" s="214">
        <v>3638.47</v>
      </c>
      <c r="M1973" s="213">
        <v>5292.32</v>
      </c>
      <c r="N1973" s="213">
        <v>5953.86</v>
      </c>
      <c r="O1973" s="242">
        <f t="shared" si="162"/>
        <v>0.48090000000003785</v>
      </c>
      <c r="P1973" s="242"/>
      <c r="Q1973" s="179"/>
      <c r="R1973" s="179"/>
      <c r="S1973" s="179"/>
      <c r="T1973" s="179"/>
      <c r="U1973" s="179"/>
      <c r="V1973" s="179"/>
      <c r="W1973" s="179"/>
      <c r="X1973" s="179"/>
      <c r="Y1973" s="179"/>
      <c r="Z1973" s="179"/>
      <c r="AA1973" s="222"/>
      <c r="AB1973" s="222"/>
      <c r="AC1973" s="222"/>
      <c r="AD1973" s="179"/>
      <c r="AE1973" s="179"/>
      <c r="AF1973" s="179"/>
      <c r="AG1973" s="179"/>
      <c r="AH1973" s="179"/>
      <c r="AI1973" s="179"/>
      <c r="AJ1973" s="179"/>
    </row>
    <row r="1974" spans="2:36" x14ac:dyDescent="0.3">
      <c r="B1974" s="224">
        <v>205100</v>
      </c>
      <c r="C1974" s="209">
        <v>76169</v>
      </c>
      <c r="D1974" s="206">
        <f t="shared" si="163"/>
        <v>0.37137493905411995</v>
      </c>
      <c r="E1974" s="208">
        <f t="shared" si="164"/>
        <v>0.42</v>
      </c>
      <c r="F1974" s="207">
        <v>4189.29</v>
      </c>
      <c r="G1974" s="207">
        <v>6093.52</v>
      </c>
      <c r="H1974" s="207">
        <v>6855.21</v>
      </c>
      <c r="I1974" s="214">
        <v>66196</v>
      </c>
      <c r="J1974" s="211">
        <f t="shared" si="160"/>
        <v>0.32274987810823991</v>
      </c>
      <c r="K1974" s="212">
        <f t="shared" si="161"/>
        <v>0.42</v>
      </c>
      <c r="L1974" s="214">
        <v>3640.78</v>
      </c>
      <c r="M1974" s="213">
        <v>5295.68</v>
      </c>
      <c r="N1974" s="213">
        <v>5957.64</v>
      </c>
      <c r="O1974" s="242">
        <f t="shared" si="162"/>
        <v>0.48090000000000144</v>
      </c>
      <c r="P1974" s="242"/>
      <c r="Q1974" s="179"/>
      <c r="R1974" s="179"/>
      <c r="S1974" s="179"/>
      <c r="T1974" s="179"/>
      <c r="U1974" s="179"/>
      <c r="V1974" s="179"/>
      <c r="W1974" s="179"/>
      <c r="X1974" s="179"/>
      <c r="Y1974" s="179"/>
      <c r="Z1974" s="179"/>
      <c r="AA1974" s="222"/>
      <c r="AB1974" s="222"/>
      <c r="AC1974" s="222"/>
      <c r="AD1974" s="179"/>
      <c r="AE1974" s="179"/>
      <c r="AF1974" s="179"/>
      <c r="AG1974" s="179"/>
      <c r="AH1974" s="179"/>
      <c r="AI1974" s="179"/>
      <c r="AJ1974" s="179"/>
    </row>
    <row r="1975" spans="2:36" x14ac:dyDescent="0.3">
      <c r="B1975" s="224">
        <v>205200</v>
      </c>
      <c r="C1975" s="209">
        <v>76211</v>
      </c>
      <c r="D1975" s="206">
        <f t="shared" si="163"/>
        <v>0.37139863547758284</v>
      </c>
      <c r="E1975" s="208">
        <f t="shared" si="164"/>
        <v>0.42</v>
      </c>
      <c r="F1975" s="207">
        <v>4191.6000000000004</v>
      </c>
      <c r="G1975" s="207">
        <v>6096.88</v>
      </c>
      <c r="H1975" s="207">
        <v>6858.99</v>
      </c>
      <c r="I1975" s="214">
        <v>66238</v>
      </c>
      <c r="J1975" s="211">
        <f t="shared" si="160"/>
        <v>0.32279727095516569</v>
      </c>
      <c r="K1975" s="212">
        <f t="shared" si="161"/>
        <v>0.42</v>
      </c>
      <c r="L1975" s="214">
        <v>3643.09</v>
      </c>
      <c r="M1975" s="213">
        <v>5299.04</v>
      </c>
      <c r="N1975" s="213">
        <v>5961.42</v>
      </c>
      <c r="O1975" s="242">
        <f t="shared" si="162"/>
        <v>0.48090000000011057</v>
      </c>
      <c r="P1975" s="242"/>
      <c r="Q1975" s="179"/>
      <c r="R1975" s="179"/>
      <c r="S1975" s="179"/>
      <c r="T1975" s="179"/>
      <c r="U1975" s="179"/>
      <c r="V1975" s="179"/>
      <c r="W1975" s="179"/>
      <c r="X1975" s="179"/>
      <c r="Y1975" s="179"/>
      <c r="Z1975" s="179"/>
      <c r="AA1975" s="222"/>
      <c r="AB1975" s="222"/>
      <c r="AC1975" s="222"/>
      <c r="AD1975" s="179"/>
      <c r="AE1975" s="179"/>
      <c r="AF1975" s="179"/>
      <c r="AG1975" s="179"/>
      <c r="AH1975" s="179"/>
      <c r="AI1975" s="179"/>
      <c r="AJ1975" s="179"/>
    </row>
    <row r="1976" spans="2:36" x14ac:dyDescent="0.3">
      <c r="B1976" s="224">
        <v>205300</v>
      </c>
      <c r="C1976" s="209">
        <v>76253</v>
      </c>
      <c r="D1976" s="206">
        <f t="shared" si="163"/>
        <v>0.37142230881636629</v>
      </c>
      <c r="E1976" s="208">
        <f t="shared" si="164"/>
        <v>0.42</v>
      </c>
      <c r="F1976" s="207">
        <v>4193.91</v>
      </c>
      <c r="G1976" s="207">
        <v>6100.24</v>
      </c>
      <c r="H1976" s="207">
        <v>6862.77</v>
      </c>
      <c r="I1976" s="214">
        <v>66280</v>
      </c>
      <c r="J1976" s="211">
        <f t="shared" si="160"/>
        <v>0.32284461763273259</v>
      </c>
      <c r="K1976" s="212">
        <f t="shared" si="161"/>
        <v>0.42</v>
      </c>
      <c r="L1976" s="214">
        <v>3645.4</v>
      </c>
      <c r="M1976" s="213">
        <v>5302.4</v>
      </c>
      <c r="N1976" s="213">
        <v>5965.2</v>
      </c>
      <c r="O1976" s="242">
        <f t="shared" si="162"/>
        <v>0.48090000000007421</v>
      </c>
      <c r="P1976" s="242"/>
      <c r="Q1976" s="179"/>
      <c r="R1976" s="179"/>
      <c r="S1976" s="179"/>
      <c r="T1976" s="179"/>
      <c r="U1976" s="179"/>
      <c r="V1976" s="179"/>
      <c r="W1976" s="179"/>
      <c r="X1976" s="179"/>
      <c r="Y1976" s="179"/>
      <c r="Z1976" s="179"/>
      <c r="AA1976" s="222"/>
      <c r="AB1976" s="222"/>
      <c r="AC1976" s="222"/>
      <c r="AD1976" s="179"/>
      <c r="AE1976" s="179"/>
      <c r="AF1976" s="179"/>
      <c r="AG1976" s="179"/>
      <c r="AH1976" s="179"/>
      <c r="AI1976" s="179"/>
      <c r="AJ1976" s="179"/>
    </row>
    <row r="1977" spans="2:36" x14ac:dyDescent="0.3">
      <c r="B1977" s="224">
        <v>205400</v>
      </c>
      <c r="C1977" s="209">
        <v>76295</v>
      </c>
      <c r="D1977" s="206">
        <f t="shared" si="163"/>
        <v>0.37144595910418693</v>
      </c>
      <c r="E1977" s="208">
        <f t="shared" si="164"/>
        <v>0.42</v>
      </c>
      <c r="F1977" s="207">
        <v>4196.22</v>
      </c>
      <c r="G1977" s="207">
        <v>6103.6</v>
      </c>
      <c r="H1977" s="207">
        <v>6866.55</v>
      </c>
      <c r="I1977" s="214">
        <v>66322</v>
      </c>
      <c r="J1977" s="211">
        <f t="shared" si="160"/>
        <v>0.32289191820837393</v>
      </c>
      <c r="K1977" s="212">
        <f t="shared" si="161"/>
        <v>0.42</v>
      </c>
      <c r="L1977" s="214">
        <v>3647.71</v>
      </c>
      <c r="M1977" s="213">
        <v>5305.76</v>
      </c>
      <c r="N1977" s="213">
        <v>5968.98</v>
      </c>
      <c r="O1977" s="242">
        <f t="shared" si="162"/>
        <v>0.48090000000003785</v>
      </c>
      <c r="P1977" s="242"/>
      <c r="Q1977" s="179"/>
      <c r="R1977" s="179"/>
      <c r="S1977" s="179"/>
      <c r="T1977" s="179"/>
      <c r="U1977" s="179"/>
      <c r="V1977" s="179"/>
      <c r="W1977" s="179"/>
      <c r="X1977" s="179"/>
      <c r="Y1977" s="179"/>
      <c r="Z1977" s="179"/>
      <c r="AA1977" s="222"/>
      <c r="AB1977" s="222"/>
      <c r="AC1977" s="222"/>
      <c r="AD1977" s="179"/>
      <c r="AE1977" s="179"/>
      <c r="AF1977" s="179"/>
      <c r="AG1977" s="179"/>
      <c r="AH1977" s="179"/>
      <c r="AI1977" s="179"/>
      <c r="AJ1977" s="179"/>
    </row>
    <row r="1978" spans="2:36" x14ac:dyDescent="0.3">
      <c r="B1978" s="224">
        <v>205500</v>
      </c>
      <c r="C1978" s="209">
        <v>76337</v>
      </c>
      <c r="D1978" s="206">
        <f t="shared" si="163"/>
        <v>0.37146958637469585</v>
      </c>
      <c r="E1978" s="208">
        <f t="shared" si="164"/>
        <v>0.42</v>
      </c>
      <c r="F1978" s="207">
        <v>4198.53</v>
      </c>
      <c r="G1978" s="207">
        <v>6106.96</v>
      </c>
      <c r="H1978" s="207">
        <v>6870.33</v>
      </c>
      <c r="I1978" s="214">
        <v>66364</v>
      </c>
      <c r="J1978" s="211">
        <f t="shared" si="160"/>
        <v>0.32293917274939171</v>
      </c>
      <c r="K1978" s="212">
        <f t="shared" si="161"/>
        <v>0.42</v>
      </c>
      <c r="L1978" s="214">
        <v>3650.02</v>
      </c>
      <c r="M1978" s="213">
        <v>5309.12</v>
      </c>
      <c r="N1978" s="213">
        <v>5972.76</v>
      </c>
      <c r="O1978" s="242">
        <f t="shared" si="162"/>
        <v>0.48090000000000144</v>
      </c>
      <c r="P1978" s="242"/>
      <c r="Q1978" s="179"/>
      <c r="R1978" s="179"/>
      <c r="S1978" s="179"/>
      <c r="T1978" s="179"/>
      <c r="U1978" s="179"/>
      <c r="V1978" s="179"/>
      <c r="W1978" s="179"/>
      <c r="X1978" s="179"/>
      <c r="Y1978" s="179"/>
      <c r="Z1978" s="179"/>
      <c r="AA1978" s="222"/>
      <c r="AB1978" s="222"/>
      <c r="AC1978" s="222"/>
      <c r="AD1978" s="179"/>
      <c r="AE1978" s="179"/>
      <c r="AF1978" s="179"/>
      <c r="AG1978" s="179"/>
      <c r="AH1978" s="179"/>
      <c r="AI1978" s="179"/>
      <c r="AJ1978" s="179"/>
    </row>
    <row r="1979" spans="2:36" x14ac:dyDescent="0.3">
      <c r="B1979" s="224">
        <v>205600</v>
      </c>
      <c r="C1979" s="209">
        <v>76379</v>
      </c>
      <c r="D1979" s="206">
        <f t="shared" si="163"/>
        <v>0.37149319066147862</v>
      </c>
      <c r="E1979" s="208">
        <f t="shared" si="164"/>
        <v>0.42</v>
      </c>
      <c r="F1979" s="207">
        <v>4200.84</v>
      </c>
      <c r="G1979" s="207">
        <v>6110.32</v>
      </c>
      <c r="H1979" s="207">
        <v>6874.11</v>
      </c>
      <c r="I1979" s="214">
        <v>66406</v>
      </c>
      <c r="J1979" s="211">
        <f t="shared" ref="J1979:J2042" si="165">I1979/$B1979</f>
        <v>0.32298638132295721</v>
      </c>
      <c r="K1979" s="212">
        <f t="shared" ref="K1979:K2042" si="166">(I1979-I1978)/($B1979-$B1978)</f>
        <v>0.42</v>
      </c>
      <c r="L1979" s="214">
        <v>3652.33</v>
      </c>
      <c r="M1979" s="213">
        <v>5312.48</v>
      </c>
      <c r="N1979" s="213">
        <v>5976.54</v>
      </c>
      <c r="O1979" s="242">
        <f t="shared" si="162"/>
        <v>0.48089999999997418</v>
      </c>
      <c r="P1979" s="242"/>
      <c r="Q1979" s="179"/>
      <c r="R1979" s="179"/>
      <c r="S1979" s="179"/>
      <c r="T1979" s="179"/>
      <c r="U1979" s="179"/>
      <c r="V1979" s="179"/>
      <c r="W1979" s="179"/>
      <c r="X1979" s="179"/>
      <c r="Y1979" s="179"/>
      <c r="Z1979" s="179"/>
      <c r="AA1979" s="222"/>
      <c r="AB1979" s="222"/>
      <c r="AC1979" s="222"/>
      <c r="AD1979" s="179"/>
      <c r="AE1979" s="179"/>
      <c r="AF1979" s="179"/>
      <c r="AG1979" s="179"/>
      <c r="AH1979" s="179"/>
      <c r="AI1979" s="179"/>
      <c r="AJ1979" s="179"/>
    </row>
    <row r="1980" spans="2:36" x14ac:dyDescent="0.3">
      <c r="B1980" s="224">
        <v>205700</v>
      </c>
      <c r="C1980" s="209">
        <v>76421</v>
      </c>
      <c r="D1980" s="206">
        <f t="shared" si="163"/>
        <v>0.37151677199805544</v>
      </c>
      <c r="E1980" s="208">
        <f t="shared" si="164"/>
        <v>0.42</v>
      </c>
      <c r="F1980" s="207">
        <v>4203.1499999999996</v>
      </c>
      <c r="G1980" s="207">
        <v>6113.68</v>
      </c>
      <c r="H1980" s="207">
        <v>6877.89</v>
      </c>
      <c r="I1980" s="214">
        <v>66448</v>
      </c>
      <c r="J1980" s="211">
        <f t="shared" si="165"/>
        <v>0.32303354399611084</v>
      </c>
      <c r="K1980" s="212">
        <f t="shared" si="166"/>
        <v>0.42</v>
      </c>
      <c r="L1980" s="214">
        <v>3654.64</v>
      </c>
      <c r="M1980" s="213">
        <v>5315.84</v>
      </c>
      <c r="N1980" s="213">
        <v>5980.32</v>
      </c>
      <c r="O1980" s="242">
        <f t="shared" si="162"/>
        <v>0.48089999999993777</v>
      </c>
      <c r="P1980" s="242"/>
      <c r="Q1980" s="179"/>
      <c r="R1980" s="179"/>
      <c r="S1980" s="179"/>
      <c r="T1980" s="179"/>
      <c r="U1980" s="179"/>
      <c r="V1980" s="179"/>
      <c r="W1980" s="179"/>
      <c r="X1980" s="179"/>
      <c r="Y1980" s="179"/>
      <c r="Z1980" s="179"/>
      <c r="AA1980" s="222"/>
      <c r="AB1980" s="222"/>
      <c r="AC1980" s="222"/>
      <c r="AD1980" s="179"/>
      <c r="AE1980" s="179"/>
      <c r="AF1980" s="179"/>
      <c r="AG1980" s="179"/>
      <c r="AH1980" s="179"/>
      <c r="AI1980" s="179"/>
      <c r="AJ1980" s="179"/>
    </row>
    <row r="1981" spans="2:36" x14ac:dyDescent="0.3">
      <c r="B1981" s="224">
        <v>205800</v>
      </c>
      <c r="C1981" s="209">
        <v>76463</v>
      </c>
      <c r="D1981" s="206">
        <f t="shared" si="163"/>
        <v>0.37154033041788143</v>
      </c>
      <c r="E1981" s="208">
        <f t="shared" si="164"/>
        <v>0.42</v>
      </c>
      <c r="F1981" s="207">
        <v>4205.46</v>
      </c>
      <c r="G1981" s="207">
        <v>6117.04</v>
      </c>
      <c r="H1981" s="207">
        <v>6881.67</v>
      </c>
      <c r="I1981" s="214">
        <v>66490</v>
      </c>
      <c r="J1981" s="211">
        <f t="shared" si="165"/>
        <v>0.32308066083576287</v>
      </c>
      <c r="K1981" s="212">
        <f t="shared" si="166"/>
        <v>0.42</v>
      </c>
      <c r="L1981" s="214">
        <v>3656.95</v>
      </c>
      <c r="M1981" s="213">
        <v>5319.2</v>
      </c>
      <c r="N1981" s="213">
        <v>5984.1</v>
      </c>
      <c r="O1981" s="242">
        <f t="shared" si="162"/>
        <v>0.48090000000004696</v>
      </c>
      <c r="P1981" s="242"/>
      <c r="Q1981" s="179"/>
      <c r="R1981" s="179"/>
      <c r="S1981" s="179"/>
      <c r="T1981" s="179"/>
      <c r="U1981" s="179"/>
      <c r="V1981" s="179"/>
      <c r="W1981" s="179"/>
      <c r="X1981" s="179"/>
      <c r="Y1981" s="179"/>
      <c r="Z1981" s="179"/>
      <c r="AA1981" s="222"/>
      <c r="AB1981" s="222"/>
      <c r="AC1981" s="222"/>
      <c r="AD1981" s="179"/>
      <c r="AE1981" s="179"/>
      <c r="AF1981" s="179"/>
      <c r="AG1981" s="179"/>
      <c r="AH1981" s="179"/>
      <c r="AI1981" s="179"/>
      <c r="AJ1981" s="179"/>
    </row>
    <row r="1982" spans="2:36" x14ac:dyDescent="0.3">
      <c r="B1982" s="224">
        <v>205900</v>
      </c>
      <c r="C1982" s="209">
        <v>76505</v>
      </c>
      <c r="D1982" s="206">
        <f t="shared" si="163"/>
        <v>0.37156386595434676</v>
      </c>
      <c r="E1982" s="208">
        <f t="shared" si="164"/>
        <v>0.42</v>
      </c>
      <c r="F1982" s="207">
        <v>4207.7700000000004</v>
      </c>
      <c r="G1982" s="207">
        <v>6120.4</v>
      </c>
      <c r="H1982" s="207">
        <v>6885.45</v>
      </c>
      <c r="I1982" s="214">
        <v>66532</v>
      </c>
      <c r="J1982" s="211">
        <f t="shared" si="165"/>
        <v>0.32312773190869354</v>
      </c>
      <c r="K1982" s="212">
        <f t="shared" si="166"/>
        <v>0.42</v>
      </c>
      <c r="L1982" s="214">
        <v>3659.26</v>
      </c>
      <c r="M1982" s="213">
        <v>5322.56</v>
      </c>
      <c r="N1982" s="213">
        <v>5987.88</v>
      </c>
      <c r="O1982" s="242">
        <f t="shared" si="162"/>
        <v>0.48090000000001054</v>
      </c>
      <c r="P1982" s="242"/>
      <c r="Q1982" s="179"/>
      <c r="R1982" s="179"/>
      <c r="S1982" s="179"/>
      <c r="T1982" s="179"/>
      <c r="U1982" s="179"/>
      <c r="V1982" s="179"/>
      <c r="W1982" s="179"/>
      <c r="X1982" s="179"/>
      <c r="Y1982" s="179"/>
      <c r="Z1982" s="179"/>
      <c r="AA1982" s="222"/>
      <c r="AB1982" s="222"/>
      <c r="AC1982" s="222"/>
      <c r="AD1982" s="179"/>
      <c r="AE1982" s="179"/>
      <c r="AF1982" s="179"/>
      <c r="AG1982" s="179"/>
      <c r="AH1982" s="179"/>
      <c r="AI1982" s="179"/>
      <c r="AJ1982" s="179"/>
    </row>
    <row r="1983" spans="2:36" x14ac:dyDescent="0.3">
      <c r="B1983" s="224">
        <v>206000</v>
      </c>
      <c r="C1983" s="209">
        <v>76547</v>
      </c>
      <c r="D1983" s="206">
        <f t="shared" si="163"/>
        <v>0.37158737864077668</v>
      </c>
      <c r="E1983" s="208">
        <f t="shared" si="164"/>
        <v>0.42</v>
      </c>
      <c r="F1983" s="207">
        <v>4210.08</v>
      </c>
      <c r="G1983" s="207">
        <v>6123.76</v>
      </c>
      <c r="H1983" s="207">
        <v>6889.23</v>
      </c>
      <c r="I1983" s="214">
        <v>66574</v>
      </c>
      <c r="J1983" s="211">
        <f t="shared" si="165"/>
        <v>0.32317475728155337</v>
      </c>
      <c r="K1983" s="212">
        <f t="shared" si="166"/>
        <v>0.42</v>
      </c>
      <c r="L1983" s="214">
        <v>3661.57</v>
      </c>
      <c r="M1983" s="213">
        <v>5325.92</v>
      </c>
      <c r="N1983" s="213">
        <v>5991.66</v>
      </c>
      <c r="O1983" s="242">
        <f t="shared" si="162"/>
        <v>0.48089999999997418</v>
      </c>
      <c r="P1983" s="242"/>
      <c r="Q1983" s="179"/>
      <c r="R1983" s="179"/>
      <c r="S1983" s="179"/>
      <c r="T1983" s="179"/>
      <c r="U1983" s="179"/>
      <c r="V1983" s="179"/>
      <c r="W1983" s="179"/>
      <c r="X1983" s="179"/>
      <c r="Y1983" s="179"/>
      <c r="Z1983" s="179"/>
      <c r="AA1983" s="222"/>
      <c r="AB1983" s="222"/>
      <c r="AC1983" s="222"/>
      <c r="AD1983" s="179"/>
      <c r="AE1983" s="179"/>
      <c r="AF1983" s="179"/>
      <c r="AG1983" s="179"/>
      <c r="AH1983" s="179"/>
      <c r="AI1983" s="179"/>
      <c r="AJ1983" s="179"/>
    </row>
    <row r="1984" spans="2:36" x14ac:dyDescent="0.3">
      <c r="B1984" s="224">
        <v>206100</v>
      </c>
      <c r="C1984" s="209">
        <v>76589</v>
      </c>
      <c r="D1984" s="206">
        <f t="shared" si="163"/>
        <v>0.37161086851043185</v>
      </c>
      <c r="E1984" s="208">
        <f t="shared" si="164"/>
        <v>0.42</v>
      </c>
      <c r="F1984" s="207">
        <v>4212.3900000000003</v>
      </c>
      <c r="G1984" s="207">
        <v>6127.12</v>
      </c>
      <c r="H1984" s="207">
        <v>6893.01</v>
      </c>
      <c r="I1984" s="214">
        <v>66616</v>
      </c>
      <c r="J1984" s="211">
        <f t="shared" si="165"/>
        <v>0.32322173702086365</v>
      </c>
      <c r="K1984" s="212">
        <f t="shared" si="166"/>
        <v>0.42</v>
      </c>
      <c r="L1984" s="214">
        <v>3663.88</v>
      </c>
      <c r="M1984" s="213">
        <v>5329.28</v>
      </c>
      <c r="N1984" s="213">
        <v>5995.44</v>
      </c>
      <c r="O1984" s="242">
        <f t="shared" si="162"/>
        <v>0.48089999999994687</v>
      </c>
      <c r="P1984" s="242"/>
      <c r="Q1984" s="179"/>
      <c r="R1984" s="179"/>
      <c r="S1984" s="179"/>
      <c r="T1984" s="179"/>
      <c r="U1984" s="179"/>
      <c r="V1984" s="179"/>
      <c r="W1984" s="179"/>
      <c r="X1984" s="179"/>
      <c r="Y1984" s="179"/>
      <c r="Z1984" s="179"/>
      <c r="AA1984" s="222"/>
      <c r="AB1984" s="222"/>
      <c r="AC1984" s="222"/>
      <c r="AD1984" s="179"/>
      <c r="AE1984" s="179"/>
      <c r="AF1984" s="179"/>
      <c r="AG1984" s="179"/>
      <c r="AH1984" s="179"/>
      <c r="AI1984" s="179"/>
      <c r="AJ1984" s="179"/>
    </row>
    <row r="1985" spans="2:36" x14ac:dyDescent="0.3">
      <c r="B1985" s="224">
        <v>206200</v>
      </c>
      <c r="C1985" s="209">
        <v>76631</v>
      </c>
      <c r="D1985" s="206">
        <f t="shared" si="163"/>
        <v>0.37163433559650827</v>
      </c>
      <c r="E1985" s="208">
        <f t="shared" si="164"/>
        <v>0.42</v>
      </c>
      <c r="F1985" s="207">
        <v>4214.7</v>
      </c>
      <c r="G1985" s="207">
        <v>6130.48</v>
      </c>
      <c r="H1985" s="207">
        <v>6896.79</v>
      </c>
      <c r="I1985" s="214">
        <v>66658</v>
      </c>
      <c r="J1985" s="211">
        <f t="shared" si="165"/>
        <v>0.3232686711930165</v>
      </c>
      <c r="K1985" s="212">
        <f t="shared" si="166"/>
        <v>0.42</v>
      </c>
      <c r="L1985" s="214">
        <v>3666.19</v>
      </c>
      <c r="M1985" s="213">
        <v>5332.64</v>
      </c>
      <c r="N1985" s="213">
        <v>5999.22</v>
      </c>
      <c r="O1985" s="242">
        <f t="shared" si="162"/>
        <v>0.48089999999990141</v>
      </c>
      <c r="P1985" s="242"/>
      <c r="Q1985" s="179"/>
      <c r="R1985" s="179"/>
      <c r="S1985" s="179"/>
      <c r="T1985" s="179"/>
      <c r="U1985" s="179"/>
      <c r="V1985" s="179"/>
      <c r="W1985" s="179"/>
      <c r="X1985" s="179"/>
      <c r="Y1985" s="179"/>
      <c r="Z1985" s="179"/>
      <c r="AA1985" s="222"/>
      <c r="AB1985" s="222"/>
      <c r="AC1985" s="222"/>
      <c r="AD1985" s="179"/>
      <c r="AE1985" s="179"/>
      <c r="AF1985" s="179"/>
      <c r="AG1985" s="179"/>
      <c r="AH1985" s="179"/>
      <c r="AI1985" s="179"/>
      <c r="AJ1985" s="179"/>
    </row>
    <row r="1986" spans="2:36" x14ac:dyDescent="0.3">
      <c r="B1986" s="224">
        <v>206300</v>
      </c>
      <c r="C1986" s="209">
        <v>76673</v>
      </c>
      <c r="D1986" s="206">
        <f t="shared" si="163"/>
        <v>0.37165777993213767</v>
      </c>
      <c r="E1986" s="208">
        <f t="shared" si="164"/>
        <v>0.42</v>
      </c>
      <c r="F1986" s="207">
        <v>4217.01</v>
      </c>
      <c r="G1986" s="207">
        <v>6133.84</v>
      </c>
      <c r="H1986" s="207">
        <v>6900.57</v>
      </c>
      <c r="I1986" s="214">
        <v>66700</v>
      </c>
      <c r="J1986" s="211">
        <f t="shared" si="165"/>
        <v>0.32331555986427535</v>
      </c>
      <c r="K1986" s="212">
        <f t="shared" si="166"/>
        <v>0.42</v>
      </c>
      <c r="L1986" s="214">
        <v>3668.5</v>
      </c>
      <c r="M1986" s="213">
        <v>5336</v>
      </c>
      <c r="N1986" s="213">
        <v>6003</v>
      </c>
      <c r="O1986" s="242">
        <f t="shared" si="162"/>
        <v>0.48089999999987415</v>
      </c>
      <c r="P1986" s="242"/>
      <c r="Q1986" s="179"/>
      <c r="R1986" s="179"/>
      <c r="S1986" s="179"/>
      <c r="T1986" s="179"/>
      <c r="U1986" s="179"/>
      <c r="V1986" s="179"/>
      <c r="W1986" s="179"/>
      <c r="X1986" s="179"/>
      <c r="Y1986" s="179"/>
      <c r="Z1986" s="179"/>
      <c r="AA1986" s="222"/>
      <c r="AB1986" s="222"/>
      <c r="AC1986" s="222"/>
      <c r="AD1986" s="179"/>
      <c r="AE1986" s="179"/>
      <c r="AF1986" s="179"/>
      <c r="AG1986" s="179"/>
      <c r="AH1986" s="179"/>
      <c r="AI1986" s="179"/>
      <c r="AJ1986" s="179"/>
    </row>
    <row r="1987" spans="2:36" x14ac:dyDescent="0.3">
      <c r="B1987" s="224">
        <v>206400</v>
      </c>
      <c r="C1987" s="209">
        <v>76715</v>
      </c>
      <c r="D1987" s="206">
        <f t="shared" si="163"/>
        <v>0.37168120155038759</v>
      </c>
      <c r="E1987" s="208">
        <f t="shared" si="164"/>
        <v>0.42</v>
      </c>
      <c r="F1987" s="207">
        <v>4219.32</v>
      </c>
      <c r="G1987" s="207">
        <v>6137.2</v>
      </c>
      <c r="H1987" s="207">
        <v>6904.35</v>
      </c>
      <c r="I1987" s="214">
        <v>66742</v>
      </c>
      <c r="J1987" s="211">
        <f t="shared" si="165"/>
        <v>0.32336240310077519</v>
      </c>
      <c r="K1987" s="212">
        <f t="shared" si="166"/>
        <v>0.42</v>
      </c>
      <c r="L1987" s="214">
        <v>3670.81</v>
      </c>
      <c r="M1987" s="213">
        <v>5339.36</v>
      </c>
      <c r="N1987" s="213">
        <v>6006.78</v>
      </c>
      <c r="O1987" s="242">
        <f t="shared" si="162"/>
        <v>0.48090000000012878</v>
      </c>
      <c r="P1987" s="242"/>
      <c r="Q1987" s="179"/>
      <c r="R1987" s="179"/>
      <c r="S1987" s="179"/>
      <c r="T1987" s="179"/>
      <c r="U1987" s="179"/>
      <c r="V1987" s="179"/>
      <c r="W1987" s="179"/>
      <c r="X1987" s="179"/>
      <c r="Y1987" s="179"/>
      <c r="Z1987" s="179"/>
      <c r="AA1987" s="222"/>
      <c r="AB1987" s="222"/>
      <c r="AC1987" s="222"/>
      <c r="AD1987" s="179"/>
      <c r="AE1987" s="179"/>
      <c r="AF1987" s="179"/>
      <c r="AG1987" s="179"/>
      <c r="AH1987" s="179"/>
      <c r="AI1987" s="179"/>
      <c r="AJ1987" s="179"/>
    </row>
    <row r="1988" spans="2:36" x14ac:dyDescent="0.3">
      <c r="B1988" s="224">
        <v>206500</v>
      </c>
      <c r="C1988" s="209">
        <v>76757</v>
      </c>
      <c r="D1988" s="206">
        <f t="shared" si="163"/>
        <v>0.37170460048426152</v>
      </c>
      <c r="E1988" s="208">
        <f t="shared" si="164"/>
        <v>0.42</v>
      </c>
      <c r="F1988" s="207">
        <v>4221.63</v>
      </c>
      <c r="G1988" s="207">
        <v>6140.56</v>
      </c>
      <c r="H1988" s="207">
        <v>6908.13</v>
      </c>
      <c r="I1988" s="214">
        <v>66784</v>
      </c>
      <c r="J1988" s="211">
        <f t="shared" si="165"/>
        <v>0.32340920096852299</v>
      </c>
      <c r="K1988" s="212">
        <f t="shared" si="166"/>
        <v>0.42</v>
      </c>
      <c r="L1988" s="214">
        <v>3673.12</v>
      </c>
      <c r="M1988" s="213">
        <v>5342.72</v>
      </c>
      <c r="N1988" s="213">
        <v>6010.56</v>
      </c>
      <c r="O1988" s="242">
        <f t="shared" si="162"/>
        <v>0.48090000000009242</v>
      </c>
      <c r="P1988" s="242"/>
      <c r="Q1988" s="179"/>
      <c r="R1988" s="179"/>
      <c r="S1988" s="179"/>
      <c r="T1988" s="179"/>
      <c r="U1988" s="179"/>
      <c r="V1988" s="179"/>
      <c r="W1988" s="179"/>
      <c r="X1988" s="179"/>
      <c r="Y1988" s="179"/>
      <c r="Z1988" s="179"/>
      <c r="AA1988" s="222"/>
      <c r="AB1988" s="222"/>
      <c r="AC1988" s="222"/>
      <c r="AD1988" s="179"/>
      <c r="AE1988" s="179"/>
      <c r="AF1988" s="179"/>
      <c r="AG1988" s="179"/>
      <c r="AH1988" s="179"/>
      <c r="AI1988" s="179"/>
      <c r="AJ1988" s="179"/>
    </row>
    <row r="1989" spans="2:36" x14ac:dyDescent="0.3">
      <c r="B1989" s="224">
        <v>206600</v>
      </c>
      <c r="C1989" s="209">
        <v>76799</v>
      </c>
      <c r="D1989" s="206">
        <f t="shared" si="163"/>
        <v>0.37172797676669894</v>
      </c>
      <c r="E1989" s="208">
        <f t="shared" si="164"/>
        <v>0.42</v>
      </c>
      <c r="F1989" s="207">
        <v>4223.9399999999996</v>
      </c>
      <c r="G1989" s="207">
        <v>6143.92</v>
      </c>
      <c r="H1989" s="207">
        <v>6911.91</v>
      </c>
      <c r="I1989" s="214">
        <v>66826</v>
      </c>
      <c r="J1989" s="211">
        <f t="shared" si="165"/>
        <v>0.32345595353339784</v>
      </c>
      <c r="K1989" s="212">
        <f t="shared" si="166"/>
        <v>0.42</v>
      </c>
      <c r="L1989" s="214">
        <v>3675.43</v>
      </c>
      <c r="M1989" s="213">
        <v>5346.08</v>
      </c>
      <c r="N1989" s="213">
        <v>6014.34</v>
      </c>
      <c r="O1989" s="242">
        <f t="shared" ref="O1989:O2052" si="167">(C1989+F1989+H1989-C1988-F1988-H1988)/100</f>
        <v>0.480900000000056</v>
      </c>
      <c r="P1989" s="242"/>
      <c r="Q1989" s="179"/>
      <c r="R1989" s="179"/>
      <c r="S1989" s="179"/>
      <c r="T1989" s="179"/>
      <c r="U1989" s="179"/>
      <c r="V1989" s="179"/>
      <c r="W1989" s="179"/>
      <c r="X1989" s="179"/>
      <c r="Y1989" s="179"/>
      <c r="Z1989" s="179"/>
      <c r="AA1989" s="222"/>
      <c r="AB1989" s="222"/>
      <c r="AC1989" s="222"/>
      <c r="AD1989" s="179"/>
      <c r="AE1989" s="179"/>
      <c r="AF1989" s="179"/>
      <c r="AG1989" s="179"/>
      <c r="AH1989" s="179"/>
      <c r="AI1989" s="179"/>
      <c r="AJ1989" s="179"/>
    </row>
    <row r="1990" spans="2:36" x14ac:dyDescent="0.3">
      <c r="B1990" s="224">
        <v>206700</v>
      </c>
      <c r="C1990" s="209">
        <v>76841</v>
      </c>
      <c r="D1990" s="206">
        <f t="shared" si="163"/>
        <v>0.37175133043057573</v>
      </c>
      <c r="E1990" s="208">
        <f t="shared" si="164"/>
        <v>0.42</v>
      </c>
      <c r="F1990" s="207">
        <v>4226.25</v>
      </c>
      <c r="G1990" s="207">
        <v>6147.28</v>
      </c>
      <c r="H1990" s="207">
        <v>6915.69</v>
      </c>
      <c r="I1990" s="214">
        <v>66868</v>
      </c>
      <c r="J1990" s="211">
        <f t="shared" si="165"/>
        <v>0.32350266086115143</v>
      </c>
      <c r="K1990" s="212">
        <f t="shared" si="166"/>
        <v>0.42</v>
      </c>
      <c r="L1990" s="214">
        <v>3677.74</v>
      </c>
      <c r="M1990" s="213">
        <v>5349.44</v>
      </c>
      <c r="N1990" s="213">
        <v>6018.12</v>
      </c>
      <c r="O1990" s="242">
        <f t="shared" si="167"/>
        <v>0.48090000000002875</v>
      </c>
      <c r="P1990" s="242"/>
      <c r="Q1990" s="179"/>
      <c r="R1990" s="179"/>
      <c r="S1990" s="179"/>
      <c r="T1990" s="179"/>
      <c r="U1990" s="179"/>
      <c r="V1990" s="179"/>
      <c r="W1990" s="179"/>
      <c r="X1990" s="179"/>
      <c r="Y1990" s="179"/>
      <c r="Z1990" s="179"/>
      <c r="AA1990" s="222"/>
      <c r="AB1990" s="222"/>
      <c r="AC1990" s="222"/>
      <c r="AD1990" s="179"/>
      <c r="AE1990" s="179"/>
      <c r="AF1990" s="179"/>
      <c r="AG1990" s="179"/>
      <c r="AH1990" s="179"/>
      <c r="AI1990" s="179"/>
      <c r="AJ1990" s="179"/>
    </row>
    <row r="1991" spans="2:36" x14ac:dyDescent="0.3">
      <c r="B1991" s="224">
        <v>206800</v>
      </c>
      <c r="C1991" s="209">
        <v>76883</v>
      </c>
      <c r="D1991" s="206">
        <f t="shared" si="163"/>
        <v>0.37177466150870409</v>
      </c>
      <c r="E1991" s="208">
        <f t="shared" si="164"/>
        <v>0.42</v>
      </c>
      <c r="F1991" s="207">
        <v>4228.5600000000004</v>
      </c>
      <c r="G1991" s="207">
        <v>6150.64</v>
      </c>
      <c r="H1991" s="207">
        <v>6919.47</v>
      </c>
      <c r="I1991" s="214">
        <v>66910</v>
      </c>
      <c r="J1991" s="211">
        <f t="shared" si="165"/>
        <v>0.32354932301740813</v>
      </c>
      <c r="K1991" s="212">
        <f t="shared" si="166"/>
        <v>0.42</v>
      </c>
      <c r="L1991" s="214">
        <v>3680.05</v>
      </c>
      <c r="M1991" s="213">
        <v>5352.8</v>
      </c>
      <c r="N1991" s="213">
        <v>6021.9</v>
      </c>
      <c r="O1991" s="242">
        <f t="shared" si="167"/>
        <v>0.48089999999999233</v>
      </c>
      <c r="P1991" s="242"/>
      <c r="Q1991" s="179"/>
      <c r="R1991" s="179"/>
      <c r="S1991" s="179"/>
      <c r="T1991" s="179"/>
      <c r="U1991" s="179"/>
      <c r="V1991" s="179"/>
      <c r="W1991" s="179"/>
      <c r="X1991" s="179"/>
      <c r="Y1991" s="179"/>
      <c r="Z1991" s="179"/>
      <c r="AA1991" s="222"/>
      <c r="AB1991" s="222"/>
      <c r="AC1991" s="222"/>
      <c r="AD1991" s="179"/>
      <c r="AE1991" s="179"/>
      <c r="AF1991" s="179"/>
      <c r="AG1991" s="179"/>
      <c r="AH1991" s="179"/>
      <c r="AI1991" s="179"/>
      <c r="AJ1991" s="179"/>
    </row>
    <row r="1992" spans="2:36" x14ac:dyDescent="0.3">
      <c r="B1992" s="224">
        <v>206900</v>
      </c>
      <c r="C1992" s="209">
        <v>76925</v>
      </c>
      <c r="D1992" s="206">
        <f t="shared" si="163"/>
        <v>0.37179797003383275</v>
      </c>
      <c r="E1992" s="208">
        <f t="shared" si="164"/>
        <v>0.42</v>
      </c>
      <c r="F1992" s="207">
        <v>4230.87</v>
      </c>
      <c r="G1992" s="207">
        <v>6154</v>
      </c>
      <c r="H1992" s="207">
        <v>6923.25</v>
      </c>
      <c r="I1992" s="214">
        <v>66952</v>
      </c>
      <c r="J1992" s="211">
        <f t="shared" si="165"/>
        <v>0.32359594006766557</v>
      </c>
      <c r="K1992" s="212">
        <f t="shared" si="166"/>
        <v>0.42</v>
      </c>
      <c r="L1992" s="214">
        <v>3682.36</v>
      </c>
      <c r="M1992" s="213">
        <v>5356.16</v>
      </c>
      <c r="N1992" s="213">
        <v>6025.68</v>
      </c>
      <c r="O1992" s="242">
        <f t="shared" si="167"/>
        <v>0.48089999999994687</v>
      </c>
      <c r="P1992" s="242"/>
      <c r="Q1992" s="179"/>
      <c r="R1992" s="179"/>
      <c r="S1992" s="179"/>
      <c r="T1992" s="179"/>
      <c r="U1992" s="179"/>
      <c r="V1992" s="179"/>
      <c r="W1992" s="179"/>
      <c r="X1992" s="179"/>
      <c r="Y1992" s="179"/>
      <c r="Z1992" s="179"/>
      <c r="AA1992" s="222"/>
      <c r="AB1992" s="222"/>
      <c r="AC1992" s="222"/>
      <c r="AD1992" s="179"/>
      <c r="AE1992" s="179"/>
      <c r="AF1992" s="179"/>
      <c r="AG1992" s="179"/>
      <c r="AH1992" s="179"/>
      <c r="AI1992" s="179"/>
      <c r="AJ1992" s="179"/>
    </row>
    <row r="1993" spans="2:36" x14ac:dyDescent="0.3">
      <c r="B1993" s="224">
        <v>207000</v>
      </c>
      <c r="C1993" s="209">
        <v>76967</v>
      </c>
      <c r="D1993" s="206">
        <f t="shared" si="163"/>
        <v>0.37182125603864735</v>
      </c>
      <c r="E1993" s="208">
        <f t="shared" si="164"/>
        <v>0.42</v>
      </c>
      <c r="F1993" s="207">
        <v>4233.18</v>
      </c>
      <c r="G1993" s="207">
        <v>6157.36</v>
      </c>
      <c r="H1993" s="207">
        <v>6927.03</v>
      </c>
      <c r="I1993" s="214">
        <v>66994</v>
      </c>
      <c r="J1993" s="211">
        <f t="shared" si="165"/>
        <v>0.32364251207729466</v>
      </c>
      <c r="K1993" s="212">
        <f t="shared" si="166"/>
        <v>0.42</v>
      </c>
      <c r="L1993" s="214">
        <v>3684.67</v>
      </c>
      <c r="M1993" s="213">
        <v>5359.52</v>
      </c>
      <c r="N1993" s="213">
        <v>6029.46</v>
      </c>
      <c r="O1993" s="242">
        <f t="shared" si="167"/>
        <v>0.48089999999991961</v>
      </c>
      <c r="P1993" s="242"/>
      <c r="Q1993" s="179"/>
      <c r="R1993" s="179"/>
      <c r="S1993" s="179"/>
      <c r="T1993" s="179"/>
      <c r="U1993" s="179"/>
      <c r="V1993" s="179"/>
      <c r="W1993" s="179"/>
      <c r="X1993" s="179"/>
      <c r="Y1993" s="179"/>
      <c r="Z1993" s="179"/>
      <c r="AA1993" s="222"/>
      <c r="AB1993" s="222"/>
      <c r="AC1993" s="222"/>
      <c r="AD1993" s="179"/>
      <c r="AE1993" s="179"/>
      <c r="AF1993" s="179"/>
      <c r="AG1993" s="179"/>
      <c r="AH1993" s="179"/>
      <c r="AI1993" s="179"/>
      <c r="AJ1993" s="179"/>
    </row>
    <row r="1994" spans="2:36" x14ac:dyDescent="0.3">
      <c r="B1994" s="224">
        <v>207100</v>
      </c>
      <c r="C1994" s="209">
        <v>77009</v>
      </c>
      <c r="D1994" s="206">
        <f t="shared" si="163"/>
        <v>0.37184451955577014</v>
      </c>
      <c r="E1994" s="208">
        <f t="shared" si="164"/>
        <v>0.42</v>
      </c>
      <c r="F1994" s="207">
        <v>4235.49</v>
      </c>
      <c r="G1994" s="207">
        <v>6160.72</v>
      </c>
      <c r="H1994" s="207">
        <v>6930.81</v>
      </c>
      <c r="I1994" s="214">
        <v>67036</v>
      </c>
      <c r="J1994" s="211">
        <f t="shared" si="165"/>
        <v>0.32368903911154034</v>
      </c>
      <c r="K1994" s="212">
        <f t="shared" si="166"/>
        <v>0.42</v>
      </c>
      <c r="L1994" s="214">
        <v>3686.98</v>
      </c>
      <c r="M1994" s="213">
        <v>5362.88</v>
      </c>
      <c r="N1994" s="213">
        <v>6033.24</v>
      </c>
      <c r="O1994" s="242">
        <f t="shared" si="167"/>
        <v>0.48090000000002875</v>
      </c>
      <c r="P1994" s="242"/>
      <c r="Q1994" s="179"/>
      <c r="R1994" s="179"/>
      <c r="S1994" s="179"/>
      <c r="T1994" s="179"/>
      <c r="U1994" s="179"/>
      <c r="V1994" s="179"/>
      <c r="W1994" s="179"/>
      <c r="X1994" s="179"/>
      <c r="Y1994" s="179"/>
      <c r="Z1994" s="179"/>
      <c r="AA1994" s="222"/>
      <c r="AB1994" s="222"/>
      <c r="AC1994" s="222"/>
      <c r="AD1994" s="179"/>
      <c r="AE1994" s="179"/>
      <c r="AF1994" s="179"/>
      <c r="AG1994" s="179"/>
      <c r="AH1994" s="179"/>
      <c r="AI1994" s="179"/>
      <c r="AJ1994" s="179"/>
    </row>
    <row r="1995" spans="2:36" x14ac:dyDescent="0.3">
      <c r="B1995" s="224">
        <v>207200</v>
      </c>
      <c r="C1995" s="209">
        <v>77051</v>
      </c>
      <c r="D1995" s="206">
        <f t="shared" si="163"/>
        <v>0.37186776061776061</v>
      </c>
      <c r="E1995" s="208">
        <f t="shared" si="164"/>
        <v>0.42</v>
      </c>
      <c r="F1995" s="207">
        <v>4237.8</v>
      </c>
      <c r="G1995" s="207">
        <v>6164.08</v>
      </c>
      <c r="H1995" s="207">
        <v>6934.59</v>
      </c>
      <c r="I1995" s="214">
        <v>67078</v>
      </c>
      <c r="J1995" s="211">
        <f t="shared" si="165"/>
        <v>0.32373552123552124</v>
      </c>
      <c r="K1995" s="212">
        <f t="shared" si="166"/>
        <v>0.42</v>
      </c>
      <c r="L1995" s="214">
        <v>3689.29</v>
      </c>
      <c r="M1995" s="213">
        <v>5366.24</v>
      </c>
      <c r="N1995" s="213">
        <v>6037.02</v>
      </c>
      <c r="O1995" s="242">
        <f t="shared" si="167"/>
        <v>0.48089999999999233</v>
      </c>
      <c r="P1995" s="242"/>
      <c r="Q1995" s="179"/>
      <c r="R1995" s="179"/>
      <c r="S1995" s="179"/>
      <c r="T1995" s="179"/>
      <c r="U1995" s="179"/>
      <c r="V1995" s="179"/>
      <c r="W1995" s="179"/>
      <c r="X1995" s="179"/>
      <c r="Y1995" s="179"/>
      <c r="Z1995" s="179"/>
      <c r="AA1995" s="222"/>
      <c r="AB1995" s="222"/>
      <c r="AC1995" s="222"/>
      <c r="AD1995" s="179"/>
      <c r="AE1995" s="179"/>
      <c r="AF1995" s="179"/>
      <c r="AG1995" s="179"/>
      <c r="AH1995" s="179"/>
      <c r="AI1995" s="179"/>
      <c r="AJ1995" s="179"/>
    </row>
    <row r="1996" spans="2:36" x14ac:dyDescent="0.3">
      <c r="B1996" s="224">
        <v>207300</v>
      </c>
      <c r="C1996" s="209">
        <v>77093</v>
      </c>
      <c r="D1996" s="206">
        <f t="shared" si="163"/>
        <v>0.37189097925711528</v>
      </c>
      <c r="E1996" s="208">
        <f t="shared" si="164"/>
        <v>0.42</v>
      </c>
      <c r="F1996" s="207">
        <v>4240.1099999999997</v>
      </c>
      <c r="G1996" s="207">
        <v>6167.44</v>
      </c>
      <c r="H1996" s="207">
        <v>6938.37</v>
      </c>
      <c r="I1996" s="214">
        <v>67120</v>
      </c>
      <c r="J1996" s="211">
        <f t="shared" si="165"/>
        <v>0.32378195851423058</v>
      </c>
      <c r="K1996" s="212">
        <f t="shared" si="166"/>
        <v>0.42</v>
      </c>
      <c r="L1996" s="214">
        <v>3691.6</v>
      </c>
      <c r="M1996" s="213">
        <v>5369.6</v>
      </c>
      <c r="N1996" s="213">
        <v>6040.8</v>
      </c>
      <c r="O1996" s="242">
        <f t="shared" si="167"/>
        <v>0.48089999999995597</v>
      </c>
      <c r="P1996" s="242"/>
      <c r="Q1996" s="179"/>
      <c r="R1996" s="179"/>
      <c r="S1996" s="179"/>
      <c r="T1996" s="179"/>
      <c r="U1996" s="179"/>
      <c r="V1996" s="179"/>
      <c r="W1996" s="179"/>
      <c r="X1996" s="179"/>
      <c r="Y1996" s="179"/>
      <c r="Z1996" s="179"/>
      <c r="AA1996" s="222"/>
      <c r="AB1996" s="222"/>
      <c r="AC1996" s="222"/>
      <c r="AD1996" s="179"/>
      <c r="AE1996" s="179"/>
      <c r="AF1996" s="179"/>
      <c r="AG1996" s="179"/>
      <c r="AH1996" s="179"/>
      <c r="AI1996" s="179"/>
      <c r="AJ1996" s="179"/>
    </row>
    <row r="1997" spans="2:36" x14ac:dyDescent="0.3">
      <c r="B1997" s="224">
        <v>207400</v>
      </c>
      <c r="C1997" s="209">
        <v>77135</v>
      </c>
      <c r="D1997" s="206">
        <f t="shared" si="163"/>
        <v>0.3719141755062681</v>
      </c>
      <c r="E1997" s="208">
        <f t="shared" si="164"/>
        <v>0.42</v>
      </c>
      <c r="F1997" s="207">
        <v>4242.42</v>
      </c>
      <c r="G1997" s="207">
        <v>6170.8</v>
      </c>
      <c r="H1997" s="207">
        <v>6942.15</v>
      </c>
      <c r="I1997" s="214">
        <v>67162</v>
      </c>
      <c r="J1997" s="211">
        <f t="shared" si="165"/>
        <v>0.32382835101253615</v>
      </c>
      <c r="K1997" s="212">
        <f t="shared" si="166"/>
        <v>0.42</v>
      </c>
      <c r="L1997" s="214">
        <v>3693.91</v>
      </c>
      <c r="M1997" s="213">
        <v>5372.96</v>
      </c>
      <c r="N1997" s="213">
        <v>6044.58</v>
      </c>
      <c r="O1997" s="242">
        <f t="shared" si="167"/>
        <v>0.48089999999992872</v>
      </c>
      <c r="P1997" s="242"/>
      <c r="Q1997" s="179"/>
      <c r="R1997" s="179"/>
      <c r="S1997" s="179"/>
      <c r="T1997" s="179"/>
      <c r="U1997" s="179"/>
      <c r="V1997" s="179"/>
      <c r="W1997" s="179"/>
      <c r="X1997" s="179"/>
      <c r="Y1997" s="179"/>
      <c r="Z1997" s="179"/>
      <c r="AA1997" s="222"/>
      <c r="AB1997" s="222"/>
      <c r="AC1997" s="222"/>
      <c r="AD1997" s="179"/>
      <c r="AE1997" s="179"/>
      <c r="AF1997" s="179"/>
      <c r="AG1997" s="179"/>
      <c r="AH1997" s="179"/>
      <c r="AI1997" s="179"/>
      <c r="AJ1997" s="179"/>
    </row>
    <row r="1998" spans="2:36" x14ac:dyDescent="0.3">
      <c r="B1998" s="224">
        <v>207500</v>
      </c>
      <c r="C1998" s="209">
        <v>77177</v>
      </c>
      <c r="D1998" s="206">
        <f t="shared" si="163"/>
        <v>0.37193734939759038</v>
      </c>
      <c r="E1998" s="208">
        <f t="shared" si="164"/>
        <v>0.42</v>
      </c>
      <c r="F1998" s="207">
        <v>4244.7299999999996</v>
      </c>
      <c r="G1998" s="207">
        <v>6174.16</v>
      </c>
      <c r="H1998" s="207">
        <v>6945.93</v>
      </c>
      <c r="I1998" s="214">
        <v>67204</v>
      </c>
      <c r="J1998" s="211">
        <f t="shared" si="165"/>
        <v>0.32387469879518072</v>
      </c>
      <c r="K1998" s="212">
        <f t="shared" si="166"/>
        <v>0.42</v>
      </c>
      <c r="L1998" s="214">
        <v>3696.22</v>
      </c>
      <c r="M1998" s="213">
        <v>5376.32</v>
      </c>
      <c r="N1998" s="213">
        <v>6048.36</v>
      </c>
      <c r="O1998" s="242">
        <f t="shared" si="167"/>
        <v>0.48090000000003785</v>
      </c>
      <c r="P1998" s="242"/>
      <c r="Q1998" s="179"/>
      <c r="R1998" s="179"/>
      <c r="S1998" s="179"/>
      <c r="T1998" s="179"/>
      <c r="U1998" s="179"/>
      <c r="V1998" s="179"/>
      <c r="W1998" s="179"/>
      <c r="X1998" s="179"/>
      <c r="Y1998" s="179"/>
      <c r="Z1998" s="179"/>
      <c r="AA1998" s="222"/>
      <c r="AB1998" s="222"/>
      <c r="AC1998" s="222"/>
      <c r="AD1998" s="179"/>
      <c r="AE1998" s="179"/>
      <c r="AF1998" s="179"/>
      <c r="AG1998" s="179"/>
      <c r="AH1998" s="179"/>
      <c r="AI1998" s="179"/>
      <c r="AJ1998" s="179"/>
    </row>
    <row r="1999" spans="2:36" x14ac:dyDescent="0.3">
      <c r="B1999" s="224">
        <v>207600</v>
      </c>
      <c r="C1999" s="209">
        <v>77219</v>
      </c>
      <c r="D1999" s="206">
        <f t="shared" si="163"/>
        <v>0.37196050096339112</v>
      </c>
      <c r="E1999" s="208">
        <f t="shared" si="164"/>
        <v>0.42</v>
      </c>
      <c r="F1999" s="207">
        <v>4247.04</v>
      </c>
      <c r="G1999" s="207">
        <v>6177.52</v>
      </c>
      <c r="H1999" s="207">
        <v>6949.71</v>
      </c>
      <c r="I1999" s="214">
        <v>67246</v>
      </c>
      <c r="J1999" s="211">
        <f t="shared" si="165"/>
        <v>0.32392100192678225</v>
      </c>
      <c r="K1999" s="212">
        <f t="shared" si="166"/>
        <v>0.42</v>
      </c>
      <c r="L1999" s="214">
        <v>3698.53</v>
      </c>
      <c r="M1999" s="213">
        <v>5379.68</v>
      </c>
      <c r="N1999" s="213">
        <v>6052.14</v>
      </c>
      <c r="O1999" s="242">
        <f t="shared" si="167"/>
        <v>0.48090000000000144</v>
      </c>
      <c r="P1999" s="242"/>
      <c r="Q1999" s="179"/>
      <c r="R1999" s="179"/>
      <c r="S1999" s="179"/>
      <c r="T1999" s="179"/>
      <c r="U1999" s="179"/>
      <c r="V1999" s="179"/>
      <c r="W1999" s="179"/>
      <c r="X1999" s="179"/>
      <c r="Y1999" s="179"/>
      <c r="Z1999" s="179"/>
      <c r="AA1999" s="222"/>
      <c r="AB1999" s="222"/>
      <c r="AC1999" s="222"/>
      <c r="AD1999" s="179"/>
      <c r="AE1999" s="179"/>
      <c r="AF1999" s="179"/>
      <c r="AG1999" s="179"/>
      <c r="AH1999" s="179"/>
      <c r="AI1999" s="179"/>
      <c r="AJ1999" s="179"/>
    </row>
    <row r="2000" spans="2:36" x14ac:dyDescent="0.3">
      <c r="B2000" s="224">
        <v>207700</v>
      </c>
      <c r="C2000" s="209">
        <v>77261</v>
      </c>
      <c r="D2000" s="206">
        <f t="shared" si="163"/>
        <v>0.37198363023591718</v>
      </c>
      <c r="E2000" s="208">
        <f t="shared" si="164"/>
        <v>0.42</v>
      </c>
      <c r="F2000" s="207">
        <v>4249.3500000000004</v>
      </c>
      <c r="G2000" s="207">
        <v>6180.88</v>
      </c>
      <c r="H2000" s="207">
        <v>6953.49</v>
      </c>
      <c r="I2000" s="214">
        <v>67288</v>
      </c>
      <c r="J2000" s="211">
        <f t="shared" si="165"/>
        <v>0.32396726047183438</v>
      </c>
      <c r="K2000" s="212">
        <f t="shared" si="166"/>
        <v>0.42</v>
      </c>
      <c r="L2000" s="214">
        <v>3700.84</v>
      </c>
      <c r="M2000" s="213">
        <v>5383.04</v>
      </c>
      <c r="N2000" s="213">
        <v>6055.92</v>
      </c>
      <c r="O2000" s="242">
        <f t="shared" si="167"/>
        <v>0.48090000000011057</v>
      </c>
      <c r="P2000" s="242"/>
      <c r="Q2000" s="179"/>
      <c r="R2000" s="179"/>
      <c r="S2000" s="179"/>
      <c r="T2000" s="179"/>
      <c r="U2000" s="179"/>
      <c r="V2000" s="179"/>
      <c r="W2000" s="179"/>
      <c r="X2000" s="179"/>
      <c r="Y2000" s="179"/>
      <c r="Z2000" s="179"/>
      <c r="AA2000" s="222"/>
      <c r="AB2000" s="222"/>
      <c r="AC2000" s="222"/>
      <c r="AD2000" s="179"/>
      <c r="AE2000" s="179"/>
      <c r="AF2000" s="179"/>
      <c r="AG2000" s="179"/>
      <c r="AH2000" s="179"/>
      <c r="AI2000" s="179"/>
      <c r="AJ2000" s="179"/>
    </row>
    <row r="2001" spans="2:36" x14ac:dyDescent="0.3">
      <c r="B2001" s="224">
        <v>207800</v>
      </c>
      <c r="C2001" s="209">
        <v>77303</v>
      </c>
      <c r="D2001" s="206">
        <f t="shared" si="163"/>
        <v>0.37200673724735323</v>
      </c>
      <c r="E2001" s="208">
        <f t="shared" si="164"/>
        <v>0.42</v>
      </c>
      <c r="F2001" s="207">
        <v>4251.66</v>
      </c>
      <c r="G2001" s="207">
        <v>6184.24</v>
      </c>
      <c r="H2001" s="207">
        <v>6957.27</v>
      </c>
      <c r="I2001" s="214">
        <v>67330</v>
      </c>
      <c r="J2001" s="211">
        <f t="shared" si="165"/>
        <v>0.32401347449470647</v>
      </c>
      <c r="K2001" s="212">
        <f t="shared" si="166"/>
        <v>0.42</v>
      </c>
      <c r="L2001" s="214">
        <v>3703.15</v>
      </c>
      <c r="M2001" s="213">
        <v>5386.4</v>
      </c>
      <c r="N2001" s="213">
        <v>6059.7</v>
      </c>
      <c r="O2001" s="242">
        <f t="shared" si="167"/>
        <v>0.48090000000007421</v>
      </c>
      <c r="P2001" s="242"/>
      <c r="Q2001" s="179"/>
      <c r="R2001" s="179"/>
      <c r="S2001" s="179"/>
      <c r="T2001" s="179"/>
      <c r="U2001" s="179"/>
      <c r="V2001" s="179"/>
      <c r="W2001" s="179"/>
      <c r="X2001" s="179"/>
      <c r="Y2001" s="179"/>
      <c r="Z2001" s="179"/>
      <c r="AA2001" s="222"/>
      <c r="AB2001" s="222"/>
      <c r="AC2001" s="222"/>
      <c r="AD2001" s="179"/>
      <c r="AE2001" s="179"/>
      <c r="AF2001" s="179"/>
      <c r="AG2001" s="179"/>
      <c r="AH2001" s="179"/>
      <c r="AI2001" s="179"/>
      <c r="AJ2001" s="179"/>
    </row>
    <row r="2002" spans="2:36" x14ac:dyDescent="0.3">
      <c r="B2002" s="224">
        <v>207900</v>
      </c>
      <c r="C2002" s="209">
        <v>77345</v>
      </c>
      <c r="D2002" s="206">
        <f t="shared" si="163"/>
        <v>0.37202982202982204</v>
      </c>
      <c r="E2002" s="208">
        <f t="shared" si="164"/>
        <v>0.42</v>
      </c>
      <c r="F2002" s="207">
        <v>4253.97</v>
      </c>
      <c r="G2002" s="207">
        <v>6187.6</v>
      </c>
      <c r="H2002" s="207">
        <v>6961.05</v>
      </c>
      <c r="I2002" s="214">
        <v>67372</v>
      </c>
      <c r="J2002" s="211">
        <f t="shared" si="165"/>
        <v>0.32405964405964405</v>
      </c>
      <c r="K2002" s="212">
        <f t="shared" si="166"/>
        <v>0.42</v>
      </c>
      <c r="L2002" s="214">
        <v>3705.46</v>
      </c>
      <c r="M2002" s="213">
        <v>5389.76</v>
      </c>
      <c r="N2002" s="213">
        <v>6063.48</v>
      </c>
      <c r="O2002" s="242">
        <f t="shared" si="167"/>
        <v>0.48090000000003785</v>
      </c>
      <c r="P2002" s="242"/>
      <c r="Q2002" s="179"/>
      <c r="R2002" s="179"/>
      <c r="S2002" s="179"/>
      <c r="T2002" s="179"/>
      <c r="U2002" s="179"/>
      <c r="V2002" s="179"/>
      <c r="W2002" s="179"/>
      <c r="X2002" s="179"/>
      <c r="Y2002" s="179"/>
      <c r="Z2002" s="179"/>
      <c r="AA2002" s="222"/>
      <c r="AB2002" s="222"/>
      <c r="AC2002" s="222"/>
      <c r="AD2002" s="179"/>
      <c r="AE2002" s="179"/>
      <c r="AF2002" s="179"/>
      <c r="AG2002" s="179"/>
      <c r="AH2002" s="179"/>
      <c r="AI2002" s="179"/>
      <c r="AJ2002" s="179"/>
    </row>
    <row r="2003" spans="2:36" x14ac:dyDescent="0.3">
      <c r="B2003" s="224">
        <v>208000</v>
      </c>
      <c r="C2003" s="209">
        <v>77387</v>
      </c>
      <c r="D2003" s="206">
        <f t="shared" si="163"/>
        <v>0.3720528846153846</v>
      </c>
      <c r="E2003" s="208">
        <f t="shared" si="164"/>
        <v>0.42</v>
      </c>
      <c r="F2003" s="207">
        <v>4256.28</v>
      </c>
      <c r="G2003" s="207">
        <v>6190.96</v>
      </c>
      <c r="H2003" s="207">
        <v>6964.83</v>
      </c>
      <c r="I2003" s="214">
        <v>67414</v>
      </c>
      <c r="J2003" s="211">
        <f t="shared" si="165"/>
        <v>0.32410576923076923</v>
      </c>
      <c r="K2003" s="212">
        <f t="shared" si="166"/>
        <v>0.42</v>
      </c>
      <c r="L2003" s="214">
        <v>3707.77</v>
      </c>
      <c r="M2003" s="213">
        <v>5393.12</v>
      </c>
      <c r="N2003" s="213">
        <v>6067.26</v>
      </c>
      <c r="O2003" s="242">
        <f t="shared" si="167"/>
        <v>0.48090000000000144</v>
      </c>
      <c r="P2003" s="242"/>
      <c r="Q2003" s="179"/>
      <c r="R2003" s="179"/>
      <c r="S2003" s="179"/>
      <c r="T2003" s="179"/>
      <c r="U2003" s="179"/>
      <c r="V2003" s="179"/>
      <c r="W2003" s="179"/>
      <c r="X2003" s="179"/>
      <c r="Y2003" s="179"/>
      <c r="Z2003" s="179"/>
      <c r="AA2003" s="222"/>
      <c r="AB2003" s="222"/>
      <c r="AC2003" s="222"/>
      <c r="AD2003" s="179"/>
      <c r="AE2003" s="179"/>
      <c r="AF2003" s="179"/>
      <c r="AG2003" s="179"/>
      <c r="AH2003" s="179"/>
      <c r="AI2003" s="179"/>
      <c r="AJ2003" s="179"/>
    </row>
    <row r="2004" spans="2:36" x14ac:dyDescent="0.3">
      <c r="B2004" s="224">
        <v>208100</v>
      </c>
      <c r="C2004" s="209">
        <v>77429</v>
      </c>
      <c r="D2004" s="206">
        <f t="shared" si="163"/>
        <v>0.37207592503604037</v>
      </c>
      <c r="E2004" s="208">
        <f t="shared" si="164"/>
        <v>0.42</v>
      </c>
      <c r="F2004" s="207">
        <v>4258.59</v>
      </c>
      <c r="G2004" s="207">
        <v>6194.32</v>
      </c>
      <c r="H2004" s="207">
        <v>6968.61</v>
      </c>
      <c r="I2004" s="214">
        <v>67456</v>
      </c>
      <c r="J2004" s="211">
        <f t="shared" si="165"/>
        <v>0.32415185007208075</v>
      </c>
      <c r="K2004" s="212">
        <f t="shared" si="166"/>
        <v>0.42</v>
      </c>
      <c r="L2004" s="214">
        <v>3710.08</v>
      </c>
      <c r="M2004" s="213">
        <v>5396.48</v>
      </c>
      <c r="N2004" s="213">
        <v>6071.04</v>
      </c>
      <c r="O2004" s="242">
        <f t="shared" si="167"/>
        <v>0.48089999999997418</v>
      </c>
      <c r="P2004" s="242"/>
      <c r="Q2004" s="179"/>
      <c r="R2004" s="179"/>
      <c r="S2004" s="179"/>
      <c r="T2004" s="179"/>
      <c r="U2004" s="179"/>
      <c r="V2004" s="179"/>
      <c r="W2004" s="179"/>
      <c r="X2004" s="179"/>
      <c r="Y2004" s="179"/>
      <c r="Z2004" s="179"/>
      <c r="AA2004" s="222"/>
      <c r="AB2004" s="222"/>
      <c r="AC2004" s="222"/>
      <c r="AD2004" s="179"/>
      <c r="AE2004" s="179"/>
      <c r="AF2004" s="179"/>
      <c r="AG2004" s="179"/>
      <c r="AH2004" s="179"/>
      <c r="AI2004" s="179"/>
      <c r="AJ2004" s="179"/>
    </row>
    <row r="2005" spans="2:36" x14ac:dyDescent="0.3">
      <c r="B2005" s="224">
        <v>208200</v>
      </c>
      <c r="C2005" s="209">
        <v>77471</v>
      </c>
      <c r="D2005" s="206">
        <f t="shared" si="163"/>
        <v>0.37209894332372717</v>
      </c>
      <c r="E2005" s="208">
        <f t="shared" si="164"/>
        <v>0.42</v>
      </c>
      <c r="F2005" s="207">
        <v>4260.8999999999996</v>
      </c>
      <c r="G2005" s="207">
        <v>6197.68</v>
      </c>
      <c r="H2005" s="207">
        <v>6972.39</v>
      </c>
      <c r="I2005" s="214">
        <v>67498</v>
      </c>
      <c r="J2005" s="211">
        <f t="shared" si="165"/>
        <v>0.32419788664745436</v>
      </c>
      <c r="K2005" s="212">
        <f t="shared" si="166"/>
        <v>0.42</v>
      </c>
      <c r="L2005" s="214">
        <v>3712.39</v>
      </c>
      <c r="M2005" s="213">
        <v>5399.84</v>
      </c>
      <c r="N2005" s="213">
        <v>6074.82</v>
      </c>
      <c r="O2005" s="242">
        <f t="shared" si="167"/>
        <v>0.48089999999993777</v>
      </c>
      <c r="P2005" s="242"/>
      <c r="Q2005" s="179"/>
      <c r="R2005" s="179"/>
      <c r="S2005" s="179"/>
      <c r="T2005" s="179"/>
      <c r="U2005" s="179"/>
      <c r="V2005" s="179"/>
      <c r="W2005" s="179"/>
      <c r="X2005" s="179"/>
      <c r="Y2005" s="179"/>
      <c r="Z2005" s="179"/>
      <c r="AA2005" s="222"/>
      <c r="AB2005" s="222"/>
      <c r="AC2005" s="222"/>
      <c r="AD2005" s="179"/>
      <c r="AE2005" s="179"/>
      <c r="AF2005" s="179"/>
      <c r="AG2005" s="179"/>
      <c r="AH2005" s="179"/>
      <c r="AI2005" s="179"/>
      <c r="AJ2005" s="179"/>
    </row>
    <row r="2006" spans="2:36" x14ac:dyDescent="0.3">
      <c r="B2006" s="224">
        <v>208300</v>
      </c>
      <c r="C2006" s="209">
        <v>77513</v>
      </c>
      <c r="D2006" s="206">
        <f t="shared" si="163"/>
        <v>0.37212193951032163</v>
      </c>
      <c r="E2006" s="208">
        <f t="shared" si="164"/>
        <v>0.42</v>
      </c>
      <c r="F2006" s="207">
        <v>4263.21</v>
      </c>
      <c r="G2006" s="207">
        <v>6201.04</v>
      </c>
      <c r="H2006" s="207">
        <v>6976.17</v>
      </c>
      <c r="I2006" s="214">
        <v>67540</v>
      </c>
      <c r="J2006" s="211">
        <f t="shared" si="165"/>
        <v>0.32424387902064328</v>
      </c>
      <c r="K2006" s="212">
        <f t="shared" si="166"/>
        <v>0.42</v>
      </c>
      <c r="L2006" s="214">
        <v>3714.7</v>
      </c>
      <c r="M2006" s="213">
        <v>5403.2</v>
      </c>
      <c r="N2006" s="213">
        <v>6078.6</v>
      </c>
      <c r="O2006" s="242">
        <f t="shared" si="167"/>
        <v>0.48090000000004696</v>
      </c>
      <c r="P2006" s="242"/>
      <c r="Q2006" s="179"/>
      <c r="R2006" s="179"/>
      <c r="S2006" s="179"/>
      <c r="T2006" s="179"/>
      <c r="U2006" s="179"/>
      <c r="V2006" s="179"/>
      <c r="W2006" s="179"/>
      <c r="X2006" s="179"/>
      <c r="Y2006" s="179"/>
      <c r="Z2006" s="179"/>
      <c r="AA2006" s="222"/>
      <c r="AB2006" s="222"/>
      <c r="AC2006" s="222"/>
      <c r="AD2006" s="179"/>
      <c r="AE2006" s="179"/>
      <c r="AF2006" s="179"/>
      <c r="AG2006" s="179"/>
      <c r="AH2006" s="179"/>
      <c r="AI2006" s="179"/>
      <c r="AJ2006" s="179"/>
    </row>
    <row r="2007" spans="2:36" x14ac:dyDescent="0.3">
      <c r="B2007" s="224">
        <v>208400</v>
      </c>
      <c r="C2007" s="209">
        <v>77555</v>
      </c>
      <c r="D2007" s="206">
        <f t="shared" si="163"/>
        <v>0.37214491362763913</v>
      </c>
      <c r="E2007" s="208">
        <f t="shared" si="164"/>
        <v>0.42</v>
      </c>
      <c r="F2007" s="207">
        <v>4265.5200000000004</v>
      </c>
      <c r="G2007" s="207">
        <v>6204.4</v>
      </c>
      <c r="H2007" s="207">
        <v>6979.95</v>
      </c>
      <c r="I2007" s="214">
        <v>67582</v>
      </c>
      <c r="J2007" s="211">
        <f t="shared" si="165"/>
        <v>0.32428982725527833</v>
      </c>
      <c r="K2007" s="212">
        <f t="shared" si="166"/>
        <v>0.42</v>
      </c>
      <c r="L2007" s="214">
        <v>3717.01</v>
      </c>
      <c r="M2007" s="213">
        <v>5406.56</v>
      </c>
      <c r="N2007" s="213">
        <v>6082.38</v>
      </c>
      <c r="O2007" s="242">
        <f t="shared" si="167"/>
        <v>0.48090000000001054</v>
      </c>
      <c r="P2007" s="242"/>
      <c r="Q2007" s="179"/>
      <c r="R2007" s="179"/>
      <c r="S2007" s="179"/>
      <c r="T2007" s="179"/>
      <c r="U2007" s="179"/>
      <c r="V2007" s="179"/>
      <c r="W2007" s="179"/>
      <c r="X2007" s="179"/>
      <c r="Y2007" s="179"/>
      <c r="Z2007" s="179"/>
      <c r="AA2007" s="222"/>
      <c r="AB2007" s="222"/>
      <c r="AC2007" s="222"/>
      <c r="AD2007" s="179"/>
      <c r="AE2007" s="179"/>
      <c r="AF2007" s="179"/>
      <c r="AG2007" s="179"/>
      <c r="AH2007" s="179"/>
      <c r="AI2007" s="179"/>
      <c r="AJ2007" s="179"/>
    </row>
    <row r="2008" spans="2:36" x14ac:dyDescent="0.3">
      <c r="B2008" s="224">
        <v>208500</v>
      </c>
      <c r="C2008" s="209">
        <v>77597</v>
      </c>
      <c r="D2008" s="206">
        <f t="shared" ref="D2008:D2071" si="168">C2008/B2008</f>
        <v>0.37216786570743404</v>
      </c>
      <c r="E2008" s="208">
        <f t="shared" ref="E2008:E2071" si="169">(C2008-C2007)/(B2008-B2007)</f>
        <v>0.42</v>
      </c>
      <c r="F2008" s="207">
        <v>4267.83</v>
      </c>
      <c r="G2008" s="207">
        <v>6207.76</v>
      </c>
      <c r="H2008" s="207">
        <v>6983.73</v>
      </c>
      <c r="I2008" s="214">
        <v>67624</v>
      </c>
      <c r="J2008" s="211">
        <f t="shared" si="165"/>
        <v>0.3243357314148681</v>
      </c>
      <c r="K2008" s="212">
        <f t="shared" si="166"/>
        <v>0.42</v>
      </c>
      <c r="L2008" s="214">
        <v>3719.32</v>
      </c>
      <c r="M2008" s="213">
        <v>5409.92</v>
      </c>
      <c r="N2008" s="213">
        <v>6086.16</v>
      </c>
      <c r="O2008" s="242">
        <f t="shared" si="167"/>
        <v>0.48089999999997418</v>
      </c>
      <c r="P2008" s="242"/>
      <c r="Q2008" s="179"/>
      <c r="R2008" s="179"/>
      <c r="S2008" s="179"/>
      <c r="T2008" s="179"/>
      <c r="U2008" s="179"/>
      <c r="V2008" s="179"/>
      <c r="W2008" s="179"/>
      <c r="X2008" s="179"/>
      <c r="Y2008" s="179"/>
      <c r="Z2008" s="179"/>
      <c r="AA2008" s="222"/>
      <c r="AB2008" s="222"/>
      <c r="AC2008" s="222"/>
      <c r="AD2008" s="179"/>
      <c r="AE2008" s="179"/>
      <c r="AF2008" s="179"/>
      <c r="AG2008" s="179"/>
      <c r="AH2008" s="179"/>
      <c r="AI2008" s="179"/>
      <c r="AJ2008" s="179"/>
    </row>
    <row r="2009" spans="2:36" x14ac:dyDescent="0.3">
      <c r="B2009" s="224">
        <v>208600</v>
      </c>
      <c r="C2009" s="209">
        <v>77639</v>
      </c>
      <c r="D2009" s="206">
        <f t="shared" si="168"/>
        <v>0.3721907957813998</v>
      </c>
      <c r="E2009" s="208">
        <f t="shared" si="169"/>
        <v>0.42</v>
      </c>
      <c r="F2009" s="207">
        <v>4270.1400000000003</v>
      </c>
      <c r="G2009" s="207">
        <v>6211.12</v>
      </c>
      <c r="H2009" s="207">
        <v>6987.51</v>
      </c>
      <c r="I2009" s="214">
        <v>67666</v>
      </c>
      <c r="J2009" s="211">
        <f t="shared" si="165"/>
        <v>0.32438159156279961</v>
      </c>
      <c r="K2009" s="212">
        <f t="shared" si="166"/>
        <v>0.42</v>
      </c>
      <c r="L2009" s="214">
        <v>3721.63</v>
      </c>
      <c r="M2009" s="213">
        <v>5413.28</v>
      </c>
      <c r="N2009" s="213">
        <v>6089.94</v>
      </c>
      <c r="O2009" s="242">
        <f t="shared" si="167"/>
        <v>0.48089999999994687</v>
      </c>
      <c r="P2009" s="242"/>
      <c r="Q2009" s="179"/>
      <c r="R2009" s="179"/>
      <c r="S2009" s="179"/>
      <c r="T2009" s="179"/>
      <c r="U2009" s="179"/>
      <c r="V2009" s="179"/>
      <c r="W2009" s="179"/>
      <c r="X2009" s="179"/>
      <c r="Y2009" s="179"/>
      <c r="Z2009" s="179"/>
      <c r="AA2009" s="222"/>
      <c r="AB2009" s="222"/>
      <c r="AC2009" s="222"/>
      <c r="AD2009" s="179"/>
      <c r="AE2009" s="179"/>
      <c r="AF2009" s="179"/>
      <c r="AG2009" s="179"/>
      <c r="AH2009" s="179"/>
      <c r="AI2009" s="179"/>
      <c r="AJ2009" s="179"/>
    </row>
    <row r="2010" spans="2:36" x14ac:dyDescent="0.3">
      <c r="B2010" s="224">
        <v>208700</v>
      </c>
      <c r="C2010" s="209">
        <v>77681</v>
      </c>
      <c r="D2010" s="206">
        <f t="shared" si="168"/>
        <v>0.37221370388116914</v>
      </c>
      <c r="E2010" s="208">
        <f t="shared" si="169"/>
        <v>0.42</v>
      </c>
      <c r="F2010" s="207">
        <v>4272.45</v>
      </c>
      <c r="G2010" s="207">
        <v>6214.48</v>
      </c>
      <c r="H2010" s="207">
        <v>6991.29</v>
      </c>
      <c r="I2010" s="214">
        <v>67708</v>
      </c>
      <c r="J2010" s="211">
        <f t="shared" si="165"/>
        <v>0.3244274077623383</v>
      </c>
      <c r="K2010" s="212">
        <f t="shared" si="166"/>
        <v>0.42</v>
      </c>
      <c r="L2010" s="214">
        <v>3723.94</v>
      </c>
      <c r="M2010" s="213">
        <v>5416.64</v>
      </c>
      <c r="N2010" s="213">
        <v>6093.72</v>
      </c>
      <c r="O2010" s="242">
        <f t="shared" si="167"/>
        <v>0.48089999999990141</v>
      </c>
      <c r="P2010" s="242"/>
      <c r="Q2010" s="179"/>
      <c r="R2010" s="179"/>
      <c r="S2010" s="179"/>
      <c r="T2010" s="179"/>
      <c r="U2010" s="179"/>
      <c r="V2010" s="179"/>
      <c r="W2010" s="179"/>
      <c r="X2010" s="179"/>
      <c r="Y2010" s="179"/>
      <c r="Z2010" s="179"/>
      <c r="AA2010" s="222"/>
      <c r="AB2010" s="222"/>
      <c r="AC2010" s="222"/>
      <c r="AD2010" s="179"/>
      <c r="AE2010" s="179"/>
      <c r="AF2010" s="179"/>
      <c r="AG2010" s="179"/>
      <c r="AH2010" s="179"/>
      <c r="AI2010" s="179"/>
      <c r="AJ2010" s="179"/>
    </row>
    <row r="2011" spans="2:36" x14ac:dyDescent="0.3">
      <c r="B2011" s="224">
        <v>208800</v>
      </c>
      <c r="C2011" s="209">
        <v>77723</v>
      </c>
      <c r="D2011" s="206">
        <f t="shared" si="168"/>
        <v>0.37223659003831416</v>
      </c>
      <c r="E2011" s="208">
        <f t="shared" si="169"/>
        <v>0.42</v>
      </c>
      <c r="F2011" s="207">
        <v>4274.76</v>
      </c>
      <c r="G2011" s="207">
        <v>6217.84</v>
      </c>
      <c r="H2011" s="207">
        <v>6995.07</v>
      </c>
      <c r="I2011" s="214">
        <v>67750</v>
      </c>
      <c r="J2011" s="211">
        <f t="shared" si="165"/>
        <v>0.32447318007662834</v>
      </c>
      <c r="K2011" s="212">
        <f t="shared" si="166"/>
        <v>0.42</v>
      </c>
      <c r="L2011" s="214">
        <v>3726.25</v>
      </c>
      <c r="M2011" s="213">
        <v>5420</v>
      </c>
      <c r="N2011" s="213">
        <v>6097.5</v>
      </c>
      <c r="O2011" s="242">
        <f t="shared" si="167"/>
        <v>0.48089999999987415</v>
      </c>
      <c r="P2011" s="242"/>
      <c r="Q2011" s="179"/>
      <c r="R2011" s="179"/>
      <c r="S2011" s="179"/>
      <c r="T2011" s="179"/>
      <c r="U2011" s="179"/>
      <c r="V2011" s="179"/>
      <c r="W2011" s="179"/>
      <c r="X2011" s="179"/>
      <c r="Y2011" s="179"/>
      <c r="Z2011" s="179"/>
      <c r="AA2011" s="222"/>
      <c r="AB2011" s="222"/>
      <c r="AC2011" s="222"/>
      <c r="AD2011" s="179"/>
      <c r="AE2011" s="179"/>
      <c r="AF2011" s="179"/>
      <c r="AG2011" s="179"/>
      <c r="AH2011" s="179"/>
      <c r="AI2011" s="179"/>
      <c r="AJ2011" s="179"/>
    </row>
    <row r="2012" spans="2:36" x14ac:dyDescent="0.3">
      <c r="B2012" s="224">
        <v>208900</v>
      </c>
      <c r="C2012" s="209">
        <v>77765</v>
      </c>
      <c r="D2012" s="206">
        <f t="shared" si="168"/>
        <v>0.37225945428434659</v>
      </c>
      <c r="E2012" s="208">
        <f t="shared" si="169"/>
        <v>0.42</v>
      </c>
      <c r="F2012" s="207">
        <v>4277.07</v>
      </c>
      <c r="G2012" s="207">
        <v>6221.2</v>
      </c>
      <c r="H2012" s="207">
        <v>6998.85</v>
      </c>
      <c r="I2012" s="214">
        <v>67792</v>
      </c>
      <c r="J2012" s="211">
        <f t="shared" si="165"/>
        <v>0.32451890856869314</v>
      </c>
      <c r="K2012" s="212">
        <f t="shared" si="166"/>
        <v>0.42</v>
      </c>
      <c r="L2012" s="214">
        <v>3728.56</v>
      </c>
      <c r="M2012" s="213">
        <v>5423.36</v>
      </c>
      <c r="N2012" s="213">
        <v>6101.28</v>
      </c>
      <c r="O2012" s="242">
        <f t="shared" si="167"/>
        <v>0.48090000000012878</v>
      </c>
      <c r="P2012" s="242"/>
      <c r="Q2012" s="179"/>
      <c r="R2012" s="179"/>
      <c r="S2012" s="179"/>
      <c r="T2012" s="179"/>
      <c r="U2012" s="179"/>
      <c r="V2012" s="179"/>
      <c r="W2012" s="179"/>
      <c r="X2012" s="179"/>
      <c r="Y2012" s="179"/>
      <c r="Z2012" s="179"/>
      <c r="AA2012" s="222"/>
      <c r="AB2012" s="222"/>
      <c r="AC2012" s="222"/>
      <c r="AD2012" s="179"/>
      <c r="AE2012" s="179"/>
      <c r="AF2012" s="179"/>
      <c r="AG2012" s="179"/>
      <c r="AH2012" s="179"/>
      <c r="AI2012" s="179"/>
      <c r="AJ2012" s="179"/>
    </row>
    <row r="2013" spans="2:36" x14ac:dyDescent="0.3">
      <c r="B2013" s="224">
        <v>209000</v>
      </c>
      <c r="C2013" s="209">
        <v>77807</v>
      </c>
      <c r="D2013" s="206">
        <f t="shared" si="168"/>
        <v>0.37228229665071771</v>
      </c>
      <c r="E2013" s="208">
        <f t="shared" si="169"/>
        <v>0.42</v>
      </c>
      <c r="F2013" s="207">
        <v>4279.38</v>
      </c>
      <c r="G2013" s="207">
        <v>6224.56</v>
      </c>
      <c r="H2013" s="207">
        <v>7002.63</v>
      </c>
      <c r="I2013" s="214">
        <v>67834</v>
      </c>
      <c r="J2013" s="211">
        <f t="shared" si="165"/>
        <v>0.32456459330143539</v>
      </c>
      <c r="K2013" s="212">
        <f t="shared" si="166"/>
        <v>0.42</v>
      </c>
      <c r="L2013" s="214">
        <v>3730.87</v>
      </c>
      <c r="M2013" s="213">
        <v>5426.72</v>
      </c>
      <c r="N2013" s="213">
        <v>6105.06</v>
      </c>
      <c r="O2013" s="242">
        <f t="shared" si="167"/>
        <v>0.48090000000009242</v>
      </c>
      <c r="P2013" s="242"/>
      <c r="Q2013" s="179"/>
      <c r="R2013" s="179"/>
      <c r="S2013" s="179"/>
      <c r="T2013" s="179"/>
      <c r="U2013" s="179"/>
      <c r="V2013" s="179"/>
      <c r="W2013" s="179"/>
      <c r="X2013" s="179"/>
      <c r="Y2013" s="179"/>
      <c r="Z2013" s="179"/>
      <c r="AA2013" s="222"/>
      <c r="AB2013" s="222"/>
      <c r="AC2013" s="222"/>
      <c r="AD2013" s="179"/>
      <c r="AE2013" s="179"/>
      <c r="AF2013" s="179"/>
      <c r="AG2013" s="179"/>
      <c r="AH2013" s="179"/>
      <c r="AI2013" s="179"/>
      <c r="AJ2013" s="179"/>
    </row>
    <row r="2014" spans="2:36" x14ac:dyDescent="0.3">
      <c r="B2014" s="224">
        <v>209100</v>
      </c>
      <c r="C2014" s="209">
        <v>77849</v>
      </c>
      <c r="D2014" s="206">
        <f t="shared" si="168"/>
        <v>0.37230511716881876</v>
      </c>
      <c r="E2014" s="208">
        <f t="shared" si="169"/>
        <v>0.42</v>
      </c>
      <c r="F2014" s="207">
        <v>4281.6899999999996</v>
      </c>
      <c r="G2014" s="207">
        <v>6227.92</v>
      </c>
      <c r="H2014" s="207">
        <v>7006.41</v>
      </c>
      <c r="I2014" s="214">
        <v>67876</v>
      </c>
      <c r="J2014" s="211">
        <f t="shared" si="165"/>
        <v>0.32461023433763747</v>
      </c>
      <c r="K2014" s="212">
        <f t="shared" si="166"/>
        <v>0.42</v>
      </c>
      <c r="L2014" s="214">
        <v>3733.18</v>
      </c>
      <c r="M2014" s="213">
        <v>5430.08</v>
      </c>
      <c r="N2014" s="213">
        <v>6108.84</v>
      </c>
      <c r="O2014" s="242">
        <f t="shared" si="167"/>
        <v>0.480900000000056</v>
      </c>
      <c r="P2014" s="242"/>
      <c r="Q2014" s="179"/>
      <c r="R2014" s="179"/>
      <c r="S2014" s="179"/>
      <c r="T2014" s="179"/>
      <c r="U2014" s="179"/>
      <c r="V2014" s="179"/>
      <c r="W2014" s="179"/>
      <c r="X2014" s="179"/>
      <c r="Y2014" s="179"/>
      <c r="Z2014" s="179"/>
      <c r="AA2014" s="222"/>
      <c r="AB2014" s="222"/>
      <c r="AC2014" s="222"/>
      <c r="AD2014" s="179"/>
      <c r="AE2014" s="179"/>
      <c r="AF2014" s="179"/>
      <c r="AG2014" s="179"/>
      <c r="AH2014" s="179"/>
      <c r="AI2014" s="179"/>
      <c r="AJ2014" s="179"/>
    </row>
    <row r="2015" spans="2:36" x14ac:dyDescent="0.3">
      <c r="B2015" s="224">
        <v>209200</v>
      </c>
      <c r="C2015" s="209">
        <v>77891</v>
      </c>
      <c r="D2015" s="206">
        <f t="shared" si="168"/>
        <v>0.37232791586998087</v>
      </c>
      <c r="E2015" s="208">
        <f t="shared" si="169"/>
        <v>0.42</v>
      </c>
      <c r="F2015" s="207">
        <v>4284</v>
      </c>
      <c r="G2015" s="207">
        <v>6231.28</v>
      </c>
      <c r="H2015" s="207">
        <v>7010.19</v>
      </c>
      <c r="I2015" s="214">
        <v>67918</v>
      </c>
      <c r="J2015" s="211">
        <f t="shared" si="165"/>
        <v>0.32465583173996176</v>
      </c>
      <c r="K2015" s="212">
        <f t="shared" si="166"/>
        <v>0.42</v>
      </c>
      <c r="L2015" s="214">
        <v>3735.49</v>
      </c>
      <c r="M2015" s="213">
        <v>5433.44</v>
      </c>
      <c r="N2015" s="213">
        <v>6112.62</v>
      </c>
      <c r="O2015" s="242">
        <f t="shared" si="167"/>
        <v>0.48090000000002875</v>
      </c>
      <c r="P2015" s="242"/>
      <c r="Q2015" s="179"/>
      <c r="R2015" s="179"/>
      <c r="S2015" s="179"/>
      <c r="T2015" s="179"/>
      <c r="U2015" s="179"/>
      <c r="V2015" s="179"/>
      <c r="W2015" s="179"/>
      <c r="X2015" s="179"/>
      <c r="Y2015" s="179"/>
      <c r="Z2015" s="179"/>
      <c r="AA2015" s="222"/>
      <c r="AB2015" s="222"/>
      <c r="AC2015" s="222"/>
      <c r="AD2015" s="179"/>
      <c r="AE2015" s="179"/>
      <c r="AF2015" s="179"/>
      <c r="AG2015" s="179"/>
      <c r="AH2015" s="179"/>
      <c r="AI2015" s="179"/>
      <c r="AJ2015" s="179"/>
    </row>
    <row r="2016" spans="2:36" x14ac:dyDescent="0.3">
      <c r="B2016" s="224">
        <v>209300</v>
      </c>
      <c r="C2016" s="209">
        <v>77933</v>
      </c>
      <c r="D2016" s="206">
        <f t="shared" si="168"/>
        <v>0.37235069278547539</v>
      </c>
      <c r="E2016" s="208">
        <f t="shared" si="169"/>
        <v>0.42</v>
      </c>
      <c r="F2016" s="207">
        <v>4286.3100000000004</v>
      </c>
      <c r="G2016" s="207">
        <v>6234.64</v>
      </c>
      <c r="H2016" s="207">
        <v>7013.97</v>
      </c>
      <c r="I2016" s="214">
        <v>67960</v>
      </c>
      <c r="J2016" s="211">
        <f t="shared" si="165"/>
        <v>0.3247013855709508</v>
      </c>
      <c r="K2016" s="212">
        <f t="shared" si="166"/>
        <v>0.42</v>
      </c>
      <c r="L2016" s="214">
        <v>3737.8</v>
      </c>
      <c r="M2016" s="213">
        <v>5436.8</v>
      </c>
      <c r="N2016" s="213">
        <v>6116.4</v>
      </c>
      <c r="O2016" s="242">
        <f t="shared" si="167"/>
        <v>0.48089999999999233</v>
      </c>
      <c r="P2016" s="242"/>
      <c r="Q2016" s="179"/>
      <c r="R2016" s="179"/>
      <c r="S2016" s="179"/>
      <c r="T2016" s="179"/>
      <c r="U2016" s="179"/>
      <c r="V2016" s="179"/>
      <c r="W2016" s="179"/>
      <c r="X2016" s="179"/>
      <c r="Y2016" s="179"/>
      <c r="Z2016" s="179"/>
      <c r="AA2016" s="222"/>
      <c r="AB2016" s="222"/>
      <c r="AC2016" s="222"/>
      <c r="AD2016" s="179"/>
      <c r="AE2016" s="179"/>
      <c r="AF2016" s="179"/>
      <c r="AG2016" s="179"/>
      <c r="AH2016" s="179"/>
      <c r="AI2016" s="179"/>
      <c r="AJ2016" s="179"/>
    </row>
    <row r="2017" spans="2:36" x14ac:dyDescent="0.3">
      <c r="B2017" s="224">
        <v>209400</v>
      </c>
      <c r="C2017" s="209">
        <v>77975</v>
      </c>
      <c r="D2017" s="206">
        <f t="shared" si="168"/>
        <v>0.37237344794651384</v>
      </c>
      <c r="E2017" s="208">
        <f t="shared" si="169"/>
        <v>0.42</v>
      </c>
      <c r="F2017" s="207">
        <v>4288.62</v>
      </c>
      <c r="G2017" s="207">
        <v>6238</v>
      </c>
      <c r="H2017" s="207">
        <v>7017.75</v>
      </c>
      <c r="I2017" s="214">
        <v>68002</v>
      </c>
      <c r="J2017" s="211">
        <f t="shared" si="165"/>
        <v>0.32474689589302769</v>
      </c>
      <c r="K2017" s="212">
        <f t="shared" si="166"/>
        <v>0.42</v>
      </c>
      <c r="L2017" s="214">
        <v>3740.11</v>
      </c>
      <c r="M2017" s="213">
        <v>5440.16</v>
      </c>
      <c r="N2017" s="213">
        <v>6120.18</v>
      </c>
      <c r="O2017" s="242">
        <f t="shared" si="167"/>
        <v>0.48089999999994687</v>
      </c>
      <c r="P2017" s="242"/>
      <c r="Q2017" s="179"/>
      <c r="R2017" s="179"/>
      <c r="S2017" s="179"/>
      <c r="T2017" s="179"/>
      <c r="U2017" s="179"/>
      <c r="V2017" s="179"/>
      <c r="W2017" s="179"/>
      <c r="X2017" s="179"/>
      <c r="Y2017" s="179"/>
      <c r="Z2017" s="179"/>
      <c r="AA2017" s="222"/>
      <c r="AB2017" s="222"/>
      <c r="AC2017" s="222"/>
      <c r="AD2017" s="179"/>
      <c r="AE2017" s="179"/>
      <c r="AF2017" s="179"/>
      <c r="AG2017" s="179"/>
      <c r="AH2017" s="179"/>
      <c r="AI2017" s="179"/>
      <c r="AJ2017" s="179"/>
    </row>
    <row r="2018" spans="2:36" x14ac:dyDescent="0.3">
      <c r="B2018" s="224">
        <v>209500</v>
      </c>
      <c r="C2018" s="209">
        <v>78017</v>
      </c>
      <c r="D2018" s="206">
        <f t="shared" si="168"/>
        <v>0.37239618138424824</v>
      </c>
      <c r="E2018" s="208">
        <f t="shared" si="169"/>
        <v>0.42</v>
      </c>
      <c r="F2018" s="207">
        <v>4290.93</v>
      </c>
      <c r="G2018" s="207">
        <v>6241.36</v>
      </c>
      <c r="H2018" s="207">
        <v>7021.53</v>
      </c>
      <c r="I2018" s="214">
        <v>68044</v>
      </c>
      <c r="J2018" s="211">
        <f t="shared" si="165"/>
        <v>0.32479236276849643</v>
      </c>
      <c r="K2018" s="212">
        <f t="shared" si="166"/>
        <v>0.42</v>
      </c>
      <c r="L2018" s="214">
        <v>3742.42</v>
      </c>
      <c r="M2018" s="213">
        <v>5443.52</v>
      </c>
      <c r="N2018" s="213">
        <v>6123.96</v>
      </c>
      <c r="O2018" s="242">
        <f t="shared" si="167"/>
        <v>0.48089999999991961</v>
      </c>
      <c r="P2018" s="242"/>
      <c r="Q2018" s="179"/>
      <c r="R2018" s="179"/>
      <c r="S2018" s="179"/>
      <c r="T2018" s="179"/>
      <c r="U2018" s="179"/>
      <c r="V2018" s="179"/>
      <c r="W2018" s="179"/>
      <c r="X2018" s="179"/>
      <c r="Y2018" s="179"/>
      <c r="Z2018" s="179"/>
      <c r="AA2018" s="222"/>
      <c r="AB2018" s="222"/>
      <c r="AC2018" s="222"/>
      <c r="AD2018" s="179"/>
      <c r="AE2018" s="179"/>
      <c r="AF2018" s="179"/>
      <c r="AG2018" s="179"/>
      <c r="AH2018" s="179"/>
      <c r="AI2018" s="179"/>
      <c r="AJ2018" s="179"/>
    </row>
    <row r="2019" spans="2:36" x14ac:dyDescent="0.3">
      <c r="B2019" s="224">
        <v>209600</v>
      </c>
      <c r="C2019" s="209">
        <v>78059</v>
      </c>
      <c r="D2019" s="206">
        <f t="shared" si="168"/>
        <v>0.372418893129771</v>
      </c>
      <c r="E2019" s="208">
        <f t="shared" si="169"/>
        <v>0.42</v>
      </c>
      <c r="F2019" s="207">
        <v>4293.24</v>
      </c>
      <c r="G2019" s="207">
        <v>6244.72</v>
      </c>
      <c r="H2019" s="207">
        <v>7025.31</v>
      </c>
      <c r="I2019" s="214">
        <v>68086</v>
      </c>
      <c r="J2019" s="211">
        <f t="shared" si="165"/>
        <v>0.32483778625954196</v>
      </c>
      <c r="K2019" s="212">
        <f t="shared" si="166"/>
        <v>0.42</v>
      </c>
      <c r="L2019" s="214">
        <v>3744.73</v>
      </c>
      <c r="M2019" s="213">
        <v>5446.88</v>
      </c>
      <c r="N2019" s="213">
        <v>6127.74</v>
      </c>
      <c r="O2019" s="242">
        <f t="shared" si="167"/>
        <v>0.48090000000002875</v>
      </c>
      <c r="P2019" s="242"/>
      <c r="Q2019" s="179"/>
      <c r="R2019" s="179"/>
      <c r="S2019" s="179"/>
      <c r="T2019" s="179"/>
      <c r="U2019" s="179"/>
      <c r="V2019" s="179"/>
      <c r="W2019" s="179"/>
      <c r="X2019" s="179"/>
      <c r="Y2019" s="179"/>
      <c r="Z2019" s="179"/>
      <c r="AA2019" s="222"/>
      <c r="AB2019" s="222"/>
      <c r="AC2019" s="222"/>
      <c r="AD2019" s="179"/>
      <c r="AE2019" s="179"/>
      <c r="AF2019" s="179"/>
      <c r="AG2019" s="179"/>
      <c r="AH2019" s="179"/>
      <c r="AI2019" s="179"/>
      <c r="AJ2019" s="179"/>
    </row>
    <row r="2020" spans="2:36" x14ac:dyDescent="0.3">
      <c r="B2020" s="224">
        <v>209700</v>
      </c>
      <c r="C2020" s="209">
        <v>78101</v>
      </c>
      <c r="D2020" s="206">
        <f t="shared" si="168"/>
        <v>0.37244158321411541</v>
      </c>
      <c r="E2020" s="208">
        <f t="shared" si="169"/>
        <v>0.42</v>
      </c>
      <c r="F2020" s="207">
        <v>4295.55</v>
      </c>
      <c r="G2020" s="207">
        <v>6248.08</v>
      </c>
      <c r="H2020" s="207">
        <v>7029.09</v>
      </c>
      <c r="I2020" s="214">
        <v>68128</v>
      </c>
      <c r="J2020" s="211">
        <f t="shared" si="165"/>
        <v>0.32488316642823079</v>
      </c>
      <c r="K2020" s="212">
        <f t="shared" si="166"/>
        <v>0.42</v>
      </c>
      <c r="L2020" s="214">
        <v>3747.04</v>
      </c>
      <c r="M2020" s="213">
        <v>5450.24</v>
      </c>
      <c r="N2020" s="213">
        <v>6131.52</v>
      </c>
      <c r="O2020" s="242">
        <f t="shared" si="167"/>
        <v>0.48089999999999233</v>
      </c>
      <c r="P2020" s="242"/>
      <c r="Q2020" s="179"/>
      <c r="R2020" s="179"/>
      <c r="S2020" s="179"/>
      <c r="T2020" s="179"/>
      <c r="U2020" s="179"/>
      <c r="V2020" s="179"/>
      <c r="W2020" s="179"/>
      <c r="X2020" s="179"/>
      <c r="Y2020" s="179"/>
      <c r="Z2020" s="179"/>
      <c r="AA2020" s="222"/>
      <c r="AB2020" s="222"/>
      <c r="AC2020" s="222"/>
      <c r="AD2020" s="179"/>
      <c r="AE2020" s="179"/>
      <c r="AF2020" s="179"/>
      <c r="AG2020" s="179"/>
      <c r="AH2020" s="179"/>
      <c r="AI2020" s="179"/>
      <c r="AJ2020" s="179"/>
    </row>
    <row r="2021" spans="2:36" x14ac:dyDescent="0.3">
      <c r="B2021" s="224">
        <v>209800</v>
      </c>
      <c r="C2021" s="209">
        <v>78143</v>
      </c>
      <c r="D2021" s="206">
        <f t="shared" si="168"/>
        <v>0.37246425166825547</v>
      </c>
      <c r="E2021" s="208">
        <f t="shared" si="169"/>
        <v>0.42</v>
      </c>
      <c r="F2021" s="207">
        <v>4297.8599999999997</v>
      </c>
      <c r="G2021" s="207">
        <v>6251.44</v>
      </c>
      <c r="H2021" s="207">
        <v>7032.87</v>
      </c>
      <c r="I2021" s="214">
        <v>68170</v>
      </c>
      <c r="J2021" s="211">
        <f t="shared" si="165"/>
        <v>0.32492850333651097</v>
      </c>
      <c r="K2021" s="212">
        <f t="shared" si="166"/>
        <v>0.42</v>
      </c>
      <c r="L2021" s="214">
        <v>3749.35</v>
      </c>
      <c r="M2021" s="213">
        <v>5453.6</v>
      </c>
      <c r="N2021" s="213">
        <v>6135.3</v>
      </c>
      <c r="O2021" s="242">
        <f t="shared" si="167"/>
        <v>0.48089999999995597</v>
      </c>
      <c r="P2021" s="242"/>
      <c r="Q2021" s="179"/>
      <c r="R2021" s="179"/>
      <c r="S2021" s="179"/>
      <c r="T2021" s="179"/>
      <c r="U2021" s="179"/>
      <c r="V2021" s="179"/>
      <c r="W2021" s="179"/>
      <c r="X2021" s="179"/>
      <c r="Y2021" s="179"/>
      <c r="Z2021" s="179"/>
      <c r="AA2021" s="222"/>
      <c r="AB2021" s="222"/>
      <c r="AC2021" s="222"/>
      <c r="AD2021" s="179"/>
      <c r="AE2021" s="179"/>
      <c r="AF2021" s="179"/>
      <c r="AG2021" s="179"/>
      <c r="AH2021" s="179"/>
      <c r="AI2021" s="179"/>
      <c r="AJ2021" s="179"/>
    </row>
    <row r="2022" spans="2:36" x14ac:dyDescent="0.3">
      <c r="B2022" s="224">
        <v>209900</v>
      </c>
      <c r="C2022" s="209">
        <v>78185</v>
      </c>
      <c r="D2022" s="206">
        <f t="shared" si="168"/>
        <v>0.37248689852310624</v>
      </c>
      <c r="E2022" s="208">
        <f t="shared" si="169"/>
        <v>0.42</v>
      </c>
      <c r="F2022" s="207">
        <v>4300.17</v>
      </c>
      <c r="G2022" s="207">
        <v>6254.8</v>
      </c>
      <c r="H2022" s="207">
        <v>7036.65</v>
      </c>
      <c r="I2022" s="214">
        <v>68212</v>
      </c>
      <c r="J2022" s="211">
        <f t="shared" si="165"/>
        <v>0.32497379704621249</v>
      </c>
      <c r="K2022" s="212">
        <f t="shared" si="166"/>
        <v>0.42</v>
      </c>
      <c r="L2022" s="214">
        <v>3751.66</v>
      </c>
      <c r="M2022" s="213">
        <v>5456.96</v>
      </c>
      <c r="N2022" s="213">
        <v>6139.08</v>
      </c>
      <c r="O2022" s="242">
        <f t="shared" si="167"/>
        <v>0.48089999999992872</v>
      </c>
      <c r="P2022" s="242"/>
      <c r="Q2022" s="179"/>
      <c r="R2022" s="179"/>
      <c r="S2022" s="179"/>
      <c r="T2022" s="179"/>
      <c r="U2022" s="179"/>
      <c r="V2022" s="179"/>
      <c r="W2022" s="179"/>
      <c r="X2022" s="179"/>
      <c r="Y2022" s="179"/>
      <c r="Z2022" s="179"/>
      <c r="AA2022" s="222"/>
      <c r="AB2022" s="222"/>
      <c r="AC2022" s="222"/>
      <c r="AD2022" s="179"/>
      <c r="AE2022" s="179"/>
      <c r="AF2022" s="179"/>
      <c r="AG2022" s="179"/>
      <c r="AH2022" s="179"/>
      <c r="AI2022" s="179"/>
      <c r="AJ2022" s="179"/>
    </row>
    <row r="2023" spans="2:36" x14ac:dyDescent="0.3">
      <c r="B2023" s="224">
        <v>210000</v>
      </c>
      <c r="C2023" s="209">
        <v>78227</v>
      </c>
      <c r="D2023" s="206">
        <f t="shared" si="168"/>
        <v>0.37250952380952379</v>
      </c>
      <c r="E2023" s="208">
        <f t="shared" si="169"/>
        <v>0.42</v>
      </c>
      <c r="F2023" s="207">
        <v>4302.4799999999996</v>
      </c>
      <c r="G2023" s="207">
        <v>6258.16</v>
      </c>
      <c r="H2023" s="207">
        <v>7040.43</v>
      </c>
      <c r="I2023" s="214">
        <v>68254</v>
      </c>
      <c r="J2023" s="211">
        <f t="shared" si="165"/>
        <v>0.3250190476190476</v>
      </c>
      <c r="K2023" s="212">
        <f t="shared" si="166"/>
        <v>0.42</v>
      </c>
      <c r="L2023" s="214">
        <v>3753.97</v>
      </c>
      <c r="M2023" s="213">
        <v>5460.32</v>
      </c>
      <c r="N2023" s="213">
        <v>6142.86</v>
      </c>
      <c r="O2023" s="242">
        <f t="shared" si="167"/>
        <v>0.48090000000003785</v>
      </c>
      <c r="P2023" s="242"/>
      <c r="Q2023" s="179"/>
      <c r="R2023" s="179"/>
      <c r="S2023" s="179"/>
      <c r="T2023" s="179"/>
      <c r="U2023" s="179"/>
      <c r="V2023" s="179"/>
      <c r="W2023" s="179"/>
      <c r="X2023" s="179"/>
      <c r="Y2023" s="179"/>
      <c r="Z2023" s="179"/>
      <c r="AA2023" s="222"/>
      <c r="AB2023" s="222"/>
      <c r="AC2023" s="222"/>
      <c r="AD2023" s="179"/>
      <c r="AE2023" s="179"/>
      <c r="AF2023" s="179"/>
      <c r="AG2023" s="179"/>
      <c r="AH2023" s="179"/>
      <c r="AI2023" s="179"/>
      <c r="AJ2023" s="179"/>
    </row>
    <row r="2024" spans="2:36" x14ac:dyDescent="0.3">
      <c r="B2024" s="224">
        <v>210100</v>
      </c>
      <c r="C2024" s="209">
        <v>78269</v>
      </c>
      <c r="D2024" s="206">
        <f t="shared" si="168"/>
        <v>0.37253212755830556</v>
      </c>
      <c r="E2024" s="208">
        <f t="shared" si="169"/>
        <v>0.42</v>
      </c>
      <c r="F2024" s="207">
        <v>4304.79</v>
      </c>
      <c r="G2024" s="207">
        <v>6261.52</v>
      </c>
      <c r="H2024" s="207">
        <v>7044.21</v>
      </c>
      <c r="I2024" s="214">
        <v>68296</v>
      </c>
      <c r="J2024" s="211">
        <f t="shared" si="165"/>
        <v>0.32506425511661113</v>
      </c>
      <c r="K2024" s="212">
        <f t="shared" si="166"/>
        <v>0.42</v>
      </c>
      <c r="L2024" s="214">
        <v>3756.28</v>
      </c>
      <c r="M2024" s="213">
        <v>5463.68</v>
      </c>
      <c r="N2024" s="213">
        <v>6146.64</v>
      </c>
      <c r="O2024" s="242">
        <f t="shared" si="167"/>
        <v>0.48090000000000144</v>
      </c>
      <c r="P2024" s="242"/>
      <c r="Q2024" s="179"/>
      <c r="R2024" s="179"/>
      <c r="S2024" s="179"/>
      <c r="T2024" s="179"/>
      <c r="U2024" s="179"/>
      <c r="V2024" s="179"/>
      <c r="W2024" s="179"/>
      <c r="X2024" s="179"/>
      <c r="Y2024" s="179"/>
      <c r="Z2024" s="179"/>
      <c r="AA2024" s="222"/>
      <c r="AB2024" s="222"/>
      <c r="AC2024" s="222"/>
      <c r="AD2024" s="179"/>
      <c r="AE2024" s="179"/>
      <c r="AF2024" s="179"/>
      <c r="AG2024" s="179"/>
      <c r="AH2024" s="179"/>
      <c r="AI2024" s="179"/>
      <c r="AJ2024" s="179"/>
    </row>
    <row r="2025" spans="2:36" x14ac:dyDescent="0.3">
      <c r="B2025" s="224">
        <v>210200</v>
      </c>
      <c r="C2025" s="209">
        <v>78311</v>
      </c>
      <c r="D2025" s="206">
        <f t="shared" si="168"/>
        <v>0.37255470980019029</v>
      </c>
      <c r="E2025" s="208">
        <f t="shared" si="169"/>
        <v>0.42</v>
      </c>
      <c r="F2025" s="207">
        <v>4307.1000000000004</v>
      </c>
      <c r="G2025" s="207">
        <v>6264.88</v>
      </c>
      <c r="H2025" s="207">
        <v>7047.99</v>
      </c>
      <c r="I2025" s="214">
        <v>68338</v>
      </c>
      <c r="J2025" s="211">
        <f t="shared" si="165"/>
        <v>0.32510941960038059</v>
      </c>
      <c r="K2025" s="212">
        <f t="shared" si="166"/>
        <v>0.42</v>
      </c>
      <c r="L2025" s="214">
        <v>3758.59</v>
      </c>
      <c r="M2025" s="213">
        <v>5467.04</v>
      </c>
      <c r="N2025" s="213">
        <v>6150.42</v>
      </c>
      <c r="O2025" s="242">
        <f t="shared" si="167"/>
        <v>0.48090000000011057</v>
      </c>
      <c r="P2025" s="242"/>
      <c r="Q2025" s="179"/>
      <c r="R2025" s="179"/>
      <c r="S2025" s="179"/>
      <c r="T2025" s="179"/>
      <c r="U2025" s="179"/>
      <c r="V2025" s="179"/>
      <c r="W2025" s="179"/>
      <c r="X2025" s="179"/>
      <c r="Y2025" s="179"/>
      <c r="Z2025" s="179"/>
      <c r="AA2025" s="222"/>
      <c r="AB2025" s="222"/>
      <c r="AC2025" s="222"/>
      <c r="AD2025" s="179"/>
      <c r="AE2025" s="179"/>
      <c r="AF2025" s="179"/>
      <c r="AG2025" s="179"/>
      <c r="AH2025" s="179"/>
      <c r="AI2025" s="179"/>
      <c r="AJ2025" s="179"/>
    </row>
    <row r="2026" spans="2:36" x14ac:dyDescent="0.3">
      <c r="B2026" s="224">
        <v>210300</v>
      </c>
      <c r="C2026" s="209">
        <v>78353</v>
      </c>
      <c r="D2026" s="206">
        <f t="shared" si="168"/>
        <v>0.37257727056585832</v>
      </c>
      <c r="E2026" s="208">
        <f t="shared" si="169"/>
        <v>0.42</v>
      </c>
      <c r="F2026" s="207">
        <v>4309.41</v>
      </c>
      <c r="G2026" s="207">
        <v>6268.24</v>
      </c>
      <c r="H2026" s="207">
        <v>7051.77</v>
      </c>
      <c r="I2026" s="214">
        <v>68380</v>
      </c>
      <c r="J2026" s="211">
        <f t="shared" si="165"/>
        <v>0.3251545411317166</v>
      </c>
      <c r="K2026" s="212">
        <f t="shared" si="166"/>
        <v>0.42</v>
      </c>
      <c r="L2026" s="214">
        <v>3760.9</v>
      </c>
      <c r="M2026" s="213">
        <v>5470.4</v>
      </c>
      <c r="N2026" s="213">
        <v>6154.2</v>
      </c>
      <c r="O2026" s="242">
        <f t="shared" si="167"/>
        <v>0.48090000000007421</v>
      </c>
      <c r="P2026" s="242"/>
      <c r="Q2026" s="179"/>
      <c r="R2026" s="179"/>
      <c r="S2026" s="179"/>
      <c r="T2026" s="179"/>
      <c r="U2026" s="179"/>
      <c r="V2026" s="179"/>
      <c r="W2026" s="179"/>
      <c r="X2026" s="179"/>
      <c r="Y2026" s="179"/>
      <c r="Z2026" s="179"/>
      <c r="AA2026" s="222"/>
      <c r="AB2026" s="222"/>
      <c r="AC2026" s="222"/>
      <c r="AD2026" s="179"/>
      <c r="AE2026" s="179"/>
      <c r="AF2026" s="179"/>
      <c r="AG2026" s="179"/>
      <c r="AH2026" s="179"/>
      <c r="AI2026" s="179"/>
      <c r="AJ2026" s="179"/>
    </row>
    <row r="2027" spans="2:36" x14ac:dyDescent="0.3">
      <c r="B2027" s="224">
        <v>210400</v>
      </c>
      <c r="C2027" s="209">
        <v>78395</v>
      </c>
      <c r="D2027" s="206">
        <f t="shared" si="168"/>
        <v>0.37259980988593155</v>
      </c>
      <c r="E2027" s="208">
        <f t="shared" si="169"/>
        <v>0.42</v>
      </c>
      <c r="F2027" s="207">
        <v>4311.72</v>
      </c>
      <c r="G2027" s="207">
        <v>6271.6</v>
      </c>
      <c r="H2027" s="207">
        <v>7055.55</v>
      </c>
      <c r="I2027" s="214">
        <v>68422</v>
      </c>
      <c r="J2027" s="211">
        <f t="shared" si="165"/>
        <v>0.32519961977186312</v>
      </c>
      <c r="K2027" s="212">
        <f t="shared" si="166"/>
        <v>0.42</v>
      </c>
      <c r="L2027" s="214">
        <v>3763.21</v>
      </c>
      <c r="M2027" s="213">
        <v>5473.76</v>
      </c>
      <c r="N2027" s="213">
        <v>6157.98</v>
      </c>
      <c r="O2027" s="242">
        <f t="shared" si="167"/>
        <v>0.48090000000003785</v>
      </c>
      <c r="P2027" s="242"/>
      <c r="Q2027" s="179"/>
      <c r="R2027" s="179"/>
      <c r="S2027" s="179"/>
      <c r="T2027" s="179"/>
      <c r="U2027" s="179"/>
      <c r="V2027" s="179"/>
      <c r="W2027" s="179"/>
      <c r="X2027" s="179"/>
      <c r="Y2027" s="179"/>
      <c r="Z2027" s="179"/>
      <c r="AA2027" s="222"/>
      <c r="AB2027" s="222"/>
      <c r="AC2027" s="222"/>
      <c r="AD2027" s="179"/>
      <c r="AE2027" s="179"/>
      <c r="AF2027" s="179"/>
      <c r="AG2027" s="179"/>
      <c r="AH2027" s="179"/>
      <c r="AI2027" s="179"/>
      <c r="AJ2027" s="179"/>
    </row>
    <row r="2028" spans="2:36" x14ac:dyDescent="0.3">
      <c r="B2028" s="224">
        <v>210500</v>
      </c>
      <c r="C2028" s="209">
        <v>78437</v>
      </c>
      <c r="D2028" s="206">
        <f t="shared" si="168"/>
        <v>0.37262232779097387</v>
      </c>
      <c r="E2028" s="208">
        <f t="shared" si="169"/>
        <v>0.42</v>
      </c>
      <c r="F2028" s="207">
        <v>4314.03</v>
      </c>
      <c r="G2028" s="207">
        <v>6274.96</v>
      </c>
      <c r="H2028" s="207">
        <v>7059.33</v>
      </c>
      <c r="I2028" s="214">
        <v>68464</v>
      </c>
      <c r="J2028" s="211">
        <f t="shared" si="165"/>
        <v>0.32524465558194776</v>
      </c>
      <c r="K2028" s="212">
        <f t="shared" si="166"/>
        <v>0.42</v>
      </c>
      <c r="L2028" s="214">
        <v>3765.52</v>
      </c>
      <c r="M2028" s="213">
        <v>5477.12</v>
      </c>
      <c r="N2028" s="213">
        <v>6161.76</v>
      </c>
      <c r="O2028" s="242">
        <f t="shared" si="167"/>
        <v>0.48090000000000144</v>
      </c>
      <c r="P2028" s="242"/>
      <c r="Q2028" s="179"/>
      <c r="R2028" s="179"/>
      <c r="S2028" s="179"/>
      <c r="T2028" s="179"/>
      <c r="U2028" s="179"/>
      <c r="V2028" s="179"/>
      <c r="W2028" s="179"/>
      <c r="X2028" s="179"/>
      <c r="Y2028" s="179"/>
      <c r="Z2028" s="179"/>
      <c r="AA2028" s="222"/>
      <c r="AB2028" s="222"/>
      <c r="AC2028" s="222"/>
      <c r="AD2028" s="179"/>
      <c r="AE2028" s="179"/>
      <c r="AF2028" s="179"/>
      <c r="AG2028" s="179"/>
      <c r="AH2028" s="179"/>
      <c r="AI2028" s="179"/>
      <c r="AJ2028" s="179"/>
    </row>
    <row r="2029" spans="2:36" x14ac:dyDescent="0.3">
      <c r="B2029" s="224">
        <v>210600</v>
      </c>
      <c r="C2029" s="209">
        <v>78479</v>
      </c>
      <c r="D2029" s="206">
        <f t="shared" si="168"/>
        <v>0.37264482431149099</v>
      </c>
      <c r="E2029" s="208">
        <f t="shared" si="169"/>
        <v>0.42</v>
      </c>
      <c r="F2029" s="207">
        <v>4316.34</v>
      </c>
      <c r="G2029" s="207">
        <v>6278.32</v>
      </c>
      <c r="H2029" s="207">
        <v>7063.11</v>
      </c>
      <c r="I2029" s="214">
        <v>68506</v>
      </c>
      <c r="J2029" s="211">
        <f t="shared" si="165"/>
        <v>0.32528964862298193</v>
      </c>
      <c r="K2029" s="212">
        <f t="shared" si="166"/>
        <v>0.42</v>
      </c>
      <c r="L2029" s="214">
        <v>3767.83</v>
      </c>
      <c r="M2029" s="213">
        <v>5480.48</v>
      </c>
      <c r="N2029" s="213">
        <v>6165.54</v>
      </c>
      <c r="O2029" s="242">
        <f t="shared" si="167"/>
        <v>0.48089999999997418</v>
      </c>
      <c r="P2029" s="242"/>
      <c r="Q2029" s="179"/>
      <c r="R2029" s="179"/>
      <c r="S2029" s="179"/>
      <c r="T2029" s="179"/>
      <c r="U2029" s="179"/>
      <c r="V2029" s="179"/>
      <c r="W2029" s="179"/>
      <c r="X2029" s="179"/>
      <c r="Y2029" s="179"/>
      <c r="Z2029" s="179"/>
      <c r="AA2029" s="222"/>
      <c r="AB2029" s="222"/>
      <c r="AC2029" s="222"/>
      <c r="AD2029" s="179"/>
      <c r="AE2029" s="179"/>
      <c r="AF2029" s="179"/>
      <c r="AG2029" s="179"/>
      <c r="AH2029" s="179"/>
      <c r="AI2029" s="179"/>
      <c r="AJ2029" s="179"/>
    </row>
    <row r="2030" spans="2:36" x14ac:dyDescent="0.3">
      <c r="B2030" s="224">
        <v>210700</v>
      </c>
      <c r="C2030" s="209">
        <v>78521</v>
      </c>
      <c r="D2030" s="206">
        <f t="shared" si="168"/>
        <v>0.3726672994779307</v>
      </c>
      <c r="E2030" s="208">
        <f t="shared" si="169"/>
        <v>0.42</v>
      </c>
      <c r="F2030" s="207">
        <v>4318.6499999999996</v>
      </c>
      <c r="G2030" s="207">
        <v>6281.68</v>
      </c>
      <c r="H2030" s="207">
        <v>7066.89</v>
      </c>
      <c r="I2030" s="214">
        <v>68548</v>
      </c>
      <c r="J2030" s="211">
        <f t="shared" si="165"/>
        <v>0.32533459895586142</v>
      </c>
      <c r="K2030" s="212">
        <f t="shared" si="166"/>
        <v>0.42</v>
      </c>
      <c r="L2030" s="214">
        <v>3770.14</v>
      </c>
      <c r="M2030" s="213">
        <v>5483.84</v>
      </c>
      <c r="N2030" s="213">
        <v>6169.32</v>
      </c>
      <c r="O2030" s="242">
        <f t="shared" si="167"/>
        <v>0.48089999999993777</v>
      </c>
      <c r="P2030" s="242"/>
      <c r="Q2030" s="179"/>
      <c r="R2030" s="179"/>
      <c r="S2030" s="179"/>
      <c r="T2030" s="179"/>
      <c r="U2030" s="179"/>
      <c r="V2030" s="179"/>
      <c r="W2030" s="179"/>
      <c r="X2030" s="179"/>
      <c r="Y2030" s="179"/>
      <c r="Z2030" s="179"/>
      <c r="AA2030" s="222"/>
      <c r="AB2030" s="222"/>
      <c r="AC2030" s="222"/>
      <c r="AD2030" s="179"/>
      <c r="AE2030" s="179"/>
      <c r="AF2030" s="179"/>
      <c r="AG2030" s="179"/>
      <c r="AH2030" s="179"/>
      <c r="AI2030" s="179"/>
      <c r="AJ2030" s="179"/>
    </row>
    <row r="2031" spans="2:36" x14ac:dyDescent="0.3">
      <c r="B2031" s="224">
        <v>210800</v>
      </c>
      <c r="C2031" s="209">
        <v>78563</v>
      </c>
      <c r="D2031" s="206">
        <f t="shared" si="168"/>
        <v>0.3726897533206831</v>
      </c>
      <c r="E2031" s="208">
        <f t="shared" si="169"/>
        <v>0.42</v>
      </c>
      <c r="F2031" s="207">
        <v>4320.96</v>
      </c>
      <c r="G2031" s="207">
        <v>6285.04</v>
      </c>
      <c r="H2031" s="207">
        <v>7070.67</v>
      </c>
      <c r="I2031" s="214">
        <v>68590</v>
      </c>
      <c r="J2031" s="211">
        <f t="shared" si="165"/>
        <v>0.32537950664136622</v>
      </c>
      <c r="K2031" s="212">
        <f t="shared" si="166"/>
        <v>0.42</v>
      </c>
      <c r="L2031" s="214">
        <v>3772.45</v>
      </c>
      <c r="M2031" s="213">
        <v>5487.2</v>
      </c>
      <c r="N2031" s="213">
        <v>6173.1</v>
      </c>
      <c r="O2031" s="242">
        <f t="shared" si="167"/>
        <v>0.48090000000004696</v>
      </c>
      <c r="P2031" s="242"/>
      <c r="Q2031" s="179"/>
      <c r="R2031" s="179"/>
      <c r="S2031" s="179"/>
      <c r="T2031" s="179"/>
      <c r="U2031" s="179"/>
      <c r="V2031" s="179"/>
      <c r="W2031" s="179"/>
      <c r="X2031" s="179"/>
      <c r="Y2031" s="179"/>
      <c r="Z2031" s="179"/>
      <c r="AA2031" s="222"/>
      <c r="AB2031" s="222"/>
      <c r="AC2031" s="222"/>
      <c r="AD2031" s="179"/>
      <c r="AE2031" s="179"/>
      <c r="AF2031" s="179"/>
      <c r="AG2031" s="179"/>
      <c r="AH2031" s="179"/>
      <c r="AI2031" s="179"/>
      <c r="AJ2031" s="179"/>
    </row>
    <row r="2032" spans="2:36" x14ac:dyDescent="0.3">
      <c r="B2032" s="224">
        <v>210900</v>
      </c>
      <c r="C2032" s="209">
        <v>78605</v>
      </c>
      <c r="D2032" s="206">
        <f t="shared" si="168"/>
        <v>0.37271218587008059</v>
      </c>
      <c r="E2032" s="208">
        <f t="shared" si="169"/>
        <v>0.42</v>
      </c>
      <c r="F2032" s="207">
        <v>4323.2700000000004</v>
      </c>
      <c r="G2032" s="207">
        <v>6288.4</v>
      </c>
      <c r="H2032" s="207">
        <v>7074.45</v>
      </c>
      <c r="I2032" s="214">
        <v>68632</v>
      </c>
      <c r="J2032" s="211">
        <f t="shared" si="165"/>
        <v>0.3254243717401612</v>
      </c>
      <c r="K2032" s="212">
        <f t="shared" si="166"/>
        <v>0.42</v>
      </c>
      <c r="L2032" s="214">
        <v>3774.76</v>
      </c>
      <c r="M2032" s="213">
        <v>5490.56</v>
      </c>
      <c r="N2032" s="213">
        <v>6176.88</v>
      </c>
      <c r="O2032" s="242">
        <f t="shared" si="167"/>
        <v>0.48090000000001054</v>
      </c>
      <c r="P2032" s="242"/>
      <c r="Q2032" s="179"/>
      <c r="R2032" s="179"/>
      <c r="S2032" s="179"/>
      <c r="T2032" s="179"/>
      <c r="U2032" s="179"/>
      <c r="V2032" s="179"/>
      <c r="W2032" s="179"/>
      <c r="X2032" s="179"/>
      <c r="Y2032" s="179"/>
      <c r="Z2032" s="179"/>
      <c r="AA2032" s="222"/>
      <c r="AB2032" s="222"/>
      <c r="AC2032" s="222"/>
      <c r="AD2032" s="179"/>
      <c r="AE2032" s="179"/>
      <c r="AF2032" s="179"/>
      <c r="AG2032" s="179"/>
      <c r="AH2032" s="179"/>
      <c r="AI2032" s="179"/>
      <c r="AJ2032" s="179"/>
    </row>
    <row r="2033" spans="2:36" x14ac:dyDescent="0.3">
      <c r="B2033" s="224">
        <v>211000</v>
      </c>
      <c r="C2033" s="209">
        <v>78647</v>
      </c>
      <c r="D2033" s="206">
        <f t="shared" si="168"/>
        <v>0.37273459715639812</v>
      </c>
      <c r="E2033" s="208">
        <f t="shared" si="169"/>
        <v>0.42</v>
      </c>
      <c r="F2033" s="207">
        <v>4325.58</v>
      </c>
      <c r="G2033" s="207">
        <v>6291.76</v>
      </c>
      <c r="H2033" s="207">
        <v>7078.23</v>
      </c>
      <c r="I2033" s="214">
        <v>68674</v>
      </c>
      <c r="J2033" s="211">
        <f t="shared" si="165"/>
        <v>0.3254691943127962</v>
      </c>
      <c r="K2033" s="212">
        <f t="shared" si="166"/>
        <v>0.42</v>
      </c>
      <c r="L2033" s="214">
        <v>3777.07</v>
      </c>
      <c r="M2033" s="213">
        <v>5493.92</v>
      </c>
      <c r="N2033" s="213">
        <v>6180.66</v>
      </c>
      <c r="O2033" s="242">
        <f t="shared" si="167"/>
        <v>0.48089999999997418</v>
      </c>
      <c r="P2033" s="242"/>
      <c r="Q2033" s="179"/>
      <c r="R2033" s="179"/>
      <c r="S2033" s="179"/>
      <c r="T2033" s="179"/>
      <c r="U2033" s="179"/>
      <c r="V2033" s="179"/>
      <c r="W2033" s="179"/>
      <c r="X2033" s="179"/>
      <c r="Y2033" s="179"/>
      <c r="Z2033" s="179"/>
      <c r="AA2033" s="222"/>
      <c r="AB2033" s="222"/>
      <c r="AC2033" s="222"/>
      <c r="AD2033" s="179"/>
      <c r="AE2033" s="179"/>
      <c r="AF2033" s="179"/>
      <c r="AG2033" s="179"/>
      <c r="AH2033" s="179"/>
      <c r="AI2033" s="179"/>
      <c r="AJ2033" s="179"/>
    </row>
    <row r="2034" spans="2:36" x14ac:dyDescent="0.3">
      <c r="B2034" s="224">
        <v>211100</v>
      </c>
      <c r="C2034" s="209">
        <v>78689</v>
      </c>
      <c r="D2034" s="206">
        <f t="shared" si="168"/>
        <v>0.37275698720985317</v>
      </c>
      <c r="E2034" s="208">
        <f t="shared" si="169"/>
        <v>0.42</v>
      </c>
      <c r="F2034" s="207">
        <v>4327.8900000000003</v>
      </c>
      <c r="G2034" s="207">
        <v>6295.12</v>
      </c>
      <c r="H2034" s="207">
        <v>7082.01</v>
      </c>
      <c r="I2034" s="214">
        <v>68716</v>
      </c>
      <c r="J2034" s="211">
        <f t="shared" si="165"/>
        <v>0.32551397441970631</v>
      </c>
      <c r="K2034" s="212">
        <f t="shared" si="166"/>
        <v>0.42</v>
      </c>
      <c r="L2034" s="214">
        <v>3779.38</v>
      </c>
      <c r="M2034" s="213">
        <v>5497.28</v>
      </c>
      <c r="N2034" s="213">
        <v>6184.44</v>
      </c>
      <c r="O2034" s="242">
        <f t="shared" si="167"/>
        <v>0.48089999999994687</v>
      </c>
      <c r="P2034" s="242"/>
      <c r="Q2034" s="179"/>
      <c r="R2034" s="179"/>
      <c r="S2034" s="179"/>
      <c r="T2034" s="179"/>
      <c r="U2034" s="179"/>
      <c r="V2034" s="179"/>
      <c r="W2034" s="179"/>
      <c r="X2034" s="179"/>
      <c r="Y2034" s="179"/>
      <c r="Z2034" s="179"/>
      <c r="AA2034" s="222"/>
      <c r="AB2034" s="222"/>
      <c r="AC2034" s="222"/>
      <c r="AD2034" s="179"/>
      <c r="AE2034" s="179"/>
      <c r="AF2034" s="179"/>
      <c r="AG2034" s="179"/>
      <c r="AH2034" s="179"/>
      <c r="AI2034" s="179"/>
      <c r="AJ2034" s="179"/>
    </row>
    <row r="2035" spans="2:36" x14ac:dyDescent="0.3">
      <c r="B2035" s="224">
        <v>211200</v>
      </c>
      <c r="C2035" s="209">
        <v>78731</v>
      </c>
      <c r="D2035" s="206">
        <f t="shared" si="168"/>
        <v>0.37277935606060608</v>
      </c>
      <c r="E2035" s="208">
        <f t="shared" si="169"/>
        <v>0.42</v>
      </c>
      <c r="F2035" s="207">
        <v>4330.2</v>
      </c>
      <c r="G2035" s="207">
        <v>6298.48</v>
      </c>
      <c r="H2035" s="207">
        <v>7085.79</v>
      </c>
      <c r="I2035" s="214">
        <v>68758</v>
      </c>
      <c r="J2035" s="211">
        <f t="shared" si="165"/>
        <v>0.32555871212121212</v>
      </c>
      <c r="K2035" s="212">
        <f t="shared" si="166"/>
        <v>0.42</v>
      </c>
      <c r="L2035" s="214">
        <v>3781.69</v>
      </c>
      <c r="M2035" s="213">
        <v>5500.64</v>
      </c>
      <c r="N2035" s="213">
        <v>6188.22</v>
      </c>
      <c r="O2035" s="242">
        <f t="shared" si="167"/>
        <v>0.48089999999990141</v>
      </c>
      <c r="P2035" s="242"/>
      <c r="Q2035" s="179"/>
      <c r="R2035" s="179"/>
      <c r="S2035" s="179"/>
      <c r="T2035" s="179"/>
      <c r="U2035" s="179"/>
      <c r="V2035" s="179"/>
      <c r="W2035" s="179"/>
      <c r="X2035" s="179"/>
      <c r="Y2035" s="179"/>
      <c r="Z2035" s="179"/>
      <c r="AA2035" s="222"/>
      <c r="AB2035" s="222"/>
      <c r="AC2035" s="222"/>
      <c r="AD2035" s="179"/>
      <c r="AE2035" s="179"/>
      <c r="AF2035" s="179"/>
      <c r="AG2035" s="179"/>
      <c r="AH2035" s="179"/>
      <c r="AI2035" s="179"/>
      <c r="AJ2035" s="179"/>
    </row>
    <row r="2036" spans="2:36" x14ac:dyDescent="0.3">
      <c r="B2036" s="224">
        <v>211300</v>
      </c>
      <c r="C2036" s="209">
        <v>78773</v>
      </c>
      <c r="D2036" s="206">
        <f t="shared" si="168"/>
        <v>0.37280170373876004</v>
      </c>
      <c r="E2036" s="208">
        <f t="shared" si="169"/>
        <v>0.42</v>
      </c>
      <c r="F2036" s="207">
        <v>4332.51</v>
      </c>
      <c r="G2036" s="207">
        <v>6301.84</v>
      </c>
      <c r="H2036" s="207">
        <v>7089.57</v>
      </c>
      <c r="I2036" s="214">
        <v>68800</v>
      </c>
      <c r="J2036" s="211">
        <f t="shared" si="165"/>
        <v>0.32560340747752009</v>
      </c>
      <c r="K2036" s="212">
        <f t="shared" si="166"/>
        <v>0.42</v>
      </c>
      <c r="L2036" s="214">
        <v>3784</v>
      </c>
      <c r="M2036" s="213">
        <v>5504</v>
      </c>
      <c r="N2036" s="213">
        <v>6192</v>
      </c>
      <c r="O2036" s="242">
        <f t="shared" si="167"/>
        <v>0.48089999999987415</v>
      </c>
      <c r="P2036" s="242"/>
      <c r="Q2036" s="179"/>
      <c r="R2036" s="179"/>
      <c r="S2036" s="179"/>
      <c r="T2036" s="179"/>
      <c r="U2036" s="179"/>
      <c r="V2036" s="179"/>
      <c r="W2036" s="179"/>
      <c r="X2036" s="179"/>
      <c r="Y2036" s="179"/>
      <c r="Z2036" s="179"/>
      <c r="AA2036" s="222"/>
      <c r="AB2036" s="222"/>
      <c r="AC2036" s="222"/>
      <c r="AD2036" s="179"/>
      <c r="AE2036" s="179"/>
      <c r="AF2036" s="179"/>
      <c r="AG2036" s="179"/>
      <c r="AH2036" s="179"/>
      <c r="AI2036" s="179"/>
      <c r="AJ2036" s="179"/>
    </row>
    <row r="2037" spans="2:36" x14ac:dyDescent="0.3">
      <c r="B2037" s="224">
        <v>211400</v>
      </c>
      <c r="C2037" s="209">
        <v>78815</v>
      </c>
      <c r="D2037" s="206">
        <f t="shared" si="168"/>
        <v>0.3728240302743614</v>
      </c>
      <c r="E2037" s="208">
        <f t="shared" si="169"/>
        <v>0.42</v>
      </c>
      <c r="F2037" s="207">
        <v>4334.82</v>
      </c>
      <c r="G2037" s="207">
        <v>6305.2</v>
      </c>
      <c r="H2037" s="207">
        <v>7093.35</v>
      </c>
      <c r="I2037" s="214">
        <v>68842</v>
      </c>
      <c r="J2037" s="211">
        <f t="shared" si="165"/>
        <v>0.32564806054872281</v>
      </c>
      <c r="K2037" s="212">
        <f t="shared" si="166"/>
        <v>0.42</v>
      </c>
      <c r="L2037" s="214">
        <v>3786.31</v>
      </c>
      <c r="M2037" s="213">
        <v>5507.36</v>
      </c>
      <c r="N2037" s="213">
        <v>6195.78</v>
      </c>
      <c r="O2037" s="242">
        <f t="shared" si="167"/>
        <v>0.48090000000012878</v>
      </c>
      <c r="P2037" s="242"/>
      <c r="Q2037" s="179"/>
      <c r="R2037" s="179"/>
      <c r="S2037" s="179"/>
      <c r="T2037" s="179"/>
      <c r="U2037" s="179"/>
      <c r="V2037" s="179"/>
      <c r="W2037" s="179"/>
      <c r="X2037" s="179"/>
      <c r="Y2037" s="179"/>
      <c r="Z2037" s="179"/>
      <c r="AA2037" s="222"/>
      <c r="AB2037" s="222"/>
      <c r="AC2037" s="222"/>
      <c r="AD2037" s="179"/>
      <c r="AE2037" s="179"/>
      <c r="AF2037" s="179"/>
      <c r="AG2037" s="179"/>
      <c r="AH2037" s="179"/>
      <c r="AI2037" s="179"/>
      <c r="AJ2037" s="179"/>
    </row>
    <row r="2038" spans="2:36" x14ac:dyDescent="0.3">
      <c r="B2038" s="224">
        <v>211500</v>
      </c>
      <c r="C2038" s="209">
        <v>78857</v>
      </c>
      <c r="D2038" s="206">
        <f t="shared" si="168"/>
        <v>0.3728463356973995</v>
      </c>
      <c r="E2038" s="208">
        <f t="shared" si="169"/>
        <v>0.42</v>
      </c>
      <c r="F2038" s="207">
        <v>4337.13</v>
      </c>
      <c r="G2038" s="207">
        <v>6308.56</v>
      </c>
      <c r="H2038" s="207">
        <v>7097.13</v>
      </c>
      <c r="I2038" s="214">
        <v>68884</v>
      </c>
      <c r="J2038" s="211">
        <f t="shared" si="165"/>
        <v>0.32569267139479907</v>
      </c>
      <c r="K2038" s="212">
        <f t="shared" si="166"/>
        <v>0.42</v>
      </c>
      <c r="L2038" s="214">
        <v>3788.62</v>
      </c>
      <c r="M2038" s="213">
        <v>5510.72</v>
      </c>
      <c r="N2038" s="213">
        <v>6199.56</v>
      </c>
      <c r="O2038" s="242">
        <f t="shared" si="167"/>
        <v>0.48090000000009242</v>
      </c>
      <c r="P2038" s="242"/>
      <c r="Q2038" s="179"/>
      <c r="R2038" s="179"/>
      <c r="S2038" s="179"/>
      <c r="T2038" s="179"/>
      <c r="U2038" s="179"/>
      <c r="V2038" s="179"/>
      <c r="W2038" s="179"/>
      <c r="X2038" s="179"/>
      <c r="Y2038" s="179"/>
      <c r="Z2038" s="179"/>
      <c r="AA2038" s="222"/>
      <c r="AB2038" s="222"/>
      <c r="AC2038" s="222"/>
      <c r="AD2038" s="179"/>
      <c r="AE2038" s="179"/>
      <c r="AF2038" s="179"/>
      <c r="AG2038" s="179"/>
      <c r="AH2038" s="179"/>
      <c r="AI2038" s="179"/>
      <c r="AJ2038" s="179"/>
    </row>
    <row r="2039" spans="2:36" x14ac:dyDescent="0.3">
      <c r="B2039" s="224">
        <v>211600</v>
      </c>
      <c r="C2039" s="209">
        <v>78899</v>
      </c>
      <c r="D2039" s="206">
        <f t="shared" si="168"/>
        <v>0.37286862003780719</v>
      </c>
      <c r="E2039" s="208">
        <f t="shared" si="169"/>
        <v>0.42</v>
      </c>
      <c r="F2039" s="207">
        <v>4339.4399999999996</v>
      </c>
      <c r="G2039" s="207">
        <v>6311.92</v>
      </c>
      <c r="H2039" s="207">
        <v>7100.91</v>
      </c>
      <c r="I2039" s="214">
        <v>68926</v>
      </c>
      <c r="J2039" s="211">
        <f t="shared" si="165"/>
        <v>0.32573724007561439</v>
      </c>
      <c r="K2039" s="212">
        <f t="shared" si="166"/>
        <v>0.42</v>
      </c>
      <c r="L2039" s="214">
        <v>3790.93</v>
      </c>
      <c r="M2039" s="213">
        <v>5514.08</v>
      </c>
      <c r="N2039" s="213">
        <v>6203.34</v>
      </c>
      <c r="O2039" s="242">
        <f t="shared" si="167"/>
        <v>0.480900000000056</v>
      </c>
      <c r="P2039" s="242"/>
      <c r="Q2039" s="179"/>
      <c r="R2039" s="179"/>
      <c r="S2039" s="179"/>
      <c r="T2039" s="179"/>
      <c r="U2039" s="179"/>
      <c r="V2039" s="179"/>
      <c r="W2039" s="179"/>
      <c r="X2039" s="179"/>
      <c r="Y2039" s="179"/>
      <c r="Z2039" s="179"/>
      <c r="AA2039" s="222"/>
      <c r="AB2039" s="222"/>
      <c r="AC2039" s="222"/>
      <c r="AD2039" s="179"/>
      <c r="AE2039" s="179"/>
      <c r="AF2039" s="179"/>
      <c r="AG2039" s="179"/>
      <c r="AH2039" s="179"/>
      <c r="AI2039" s="179"/>
      <c r="AJ2039" s="179"/>
    </row>
    <row r="2040" spans="2:36" x14ac:dyDescent="0.3">
      <c r="B2040" s="224">
        <v>211700</v>
      </c>
      <c r="C2040" s="209">
        <v>78941</v>
      </c>
      <c r="D2040" s="206">
        <f t="shared" si="168"/>
        <v>0.37289088332546055</v>
      </c>
      <c r="E2040" s="208">
        <f t="shared" si="169"/>
        <v>0.42</v>
      </c>
      <c r="F2040" s="207">
        <v>4341.75</v>
      </c>
      <c r="G2040" s="207">
        <v>6315.28</v>
      </c>
      <c r="H2040" s="207">
        <v>7104.69</v>
      </c>
      <c r="I2040" s="214">
        <v>68968</v>
      </c>
      <c r="J2040" s="211">
        <f t="shared" si="165"/>
        <v>0.32578176665092112</v>
      </c>
      <c r="K2040" s="212">
        <f t="shared" si="166"/>
        <v>0.42</v>
      </c>
      <c r="L2040" s="214">
        <v>3793.24</v>
      </c>
      <c r="M2040" s="213">
        <v>5517.44</v>
      </c>
      <c r="N2040" s="213">
        <v>6207.12</v>
      </c>
      <c r="O2040" s="242">
        <f t="shared" si="167"/>
        <v>0.48090000000002875</v>
      </c>
      <c r="P2040" s="242"/>
      <c r="Q2040" s="179"/>
      <c r="R2040" s="179"/>
      <c r="S2040" s="179"/>
      <c r="T2040" s="179"/>
      <c r="U2040" s="179"/>
      <c r="V2040" s="179"/>
      <c r="W2040" s="179"/>
      <c r="X2040" s="179"/>
      <c r="Y2040" s="179"/>
      <c r="Z2040" s="179"/>
      <c r="AA2040" s="222"/>
      <c r="AB2040" s="222"/>
      <c r="AC2040" s="222"/>
      <c r="AD2040" s="179"/>
      <c r="AE2040" s="179"/>
      <c r="AF2040" s="179"/>
      <c r="AG2040" s="179"/>
      <c r="AH2040" s="179"/>
      <c r="AI2040" s="179"/>
      <c r="AJ2040" s="179"/>
    </row>
    <row r="2041" spans="2:36" x14ac:dyDescent="0.3">
      <c r="B2041" s="224">
        <v>211800</v>
      </c>
      <c r="C2041" s="209">
        <v>78983</v>
      </c>
      <c r="D2041" s="206">
        <f t="shared" si="168"/>
        <v>0.37291312559017942</v>
      </c>
      <c r="E2041" s="208">
        <f t="shared" si="169"/>
        <v>0.42</v>
      </c>
      <c r="F2041" s="207">
        <v>4344.0600000000004</v>
      </c>
      <c r="G2041" s="207">
        <v>6318.64</v>
      </c>
      <c r="H2041" s="207">
        <v>7108.47</v>
      </c>
      <c r="I2041" s="214">
        <v>69010</v>
      </c>
      <c r="J2041" s="211">
        <f t="shared" si="165"/>
        <v>0.32582625118035885</v>
      </c>
      <c r="K2041" s="212">
        <f t="shared" si="166"/>
        <v>0.42</v>
      </c>
      <c r="L2041" s="214">
        <v>3795.55</v>
      </c>
      <c r="M2041" s="213">
        <v>5520.8</v>
      </c>
      <c r="N2041" s="213">
        <v>6210.9</v>
      </c>
      <c r="O2041" s="242">
        <f t="shared" si="167"/>
        <v>0.48089999999999233</v>
      </c>
      <c r="P2041" s="242"/>
      <c r="Q2041" s="179"/>
      <c r="R2041" s="179"/>
      <c r="S2041" s="179"/>
      <c r="T2041" s="179"/>
      <c r="U2041" s="179"/>
      <c r="V2041" s="179"/>
      <c r="W2041" s="179"/>
      <c r="X2041" s="179"/>
      <c r="Y2041" s="179"/>
      <c r="Z2041" s="179"/>
      <c r="AA2041" s="222"/>
      <c r="AB2041" s="222"/>
      <c r="AC2041" s="222"/>
      <c r="AD2041" s="179"/>
      <c r="AE2041" s="179"/>
      <c r="AF2041" s="179"/>
      <c r="AG2041" s="179"/>
      <c r="AH2041" s="179"/>
      <c r="AI2041" s="179"/>
      <c r="AJ2041" s="179"/>
    </row>
    <row r="2042" spans="2:36" x14ac:dyDescent="0.3">
      <c r="B2042" s="224">
        <v>211900</v>
      </c>
      <c r="C2042" s="209">
        <v>79025</v>
      </c>
      <c r="D2042" s="206">
        <f t="shared" si="168"/>
        <v>0.37293534686172725</v>
      </c>
      <c r="E2042" s="208">
        <f t="shared" si="169"/>
        <v>0.42</v>
      </c>
      <c r="F2042" s="207">
        <v>4346.37</v>
      </c>
      <c r="G2042" s="207">
        <v>6322</v>
      </c>
      <c r="H2042" s="207">
        <v>7112.25</v>
      </c>
      <c r="I2042" s="214">
        <v>69052</v>
      </c>
      <c r="J2042" s="211">
        <f t="shared" si="165"/>
        <v>0.32587069372345445</v>
      </c>
      <c r="K2042" s="212">
        <f t="shared" si="166"/>
        <v>0.42</v>
      </c>
      <c r="L2042" s="214">
        <v>3797.86</v>
      </c>
      <c r="M2042" s="213">
        <v>5524.16</v>
      </c>
      <c r="N2042" s="213">
        <v>6214.68</v>
      </c>
      <c r="O2042" s="242">
        <f t="shared" si="167"/>
        <v>0.48089999999994687</v>
      </c>
      <c r="P2042" s="242"/>
      <c r="Q2042" s="179"/>
      <c r="R2042" s="179"/>
      <c r="S2042" s="179"/>
      <c r="T2042" s="179"/>
      <c r="U2042" s="179"/>
      <c r="V2042" s="179"/>
      <c r="W2042" s="179"/>
      <c r="X2042" s="179"/>
      <c r="Y2042" s="179"/>
      <c r="Z2042" s="179"/>
      <c r="AA2042" s="222"/>
      <c r="AB2042" s="222"/>
      <c r="AC2042" s="222"/>
      <c r="AD2042" s="179"/>
      <c r="AE2042" s="179"/>
      <c r="AF2042" s="179"/>
      <c r="AG2042" s="179"/>
      <c r="AH2042" s="179"/>
      <c r="AI2042" s="179"/>
      <c r="AJ2042" s="179"/>
    </row>
    <row r="2043" spans="2:36" x14ac:dyDescent="0.3">
      <c r="B2043" s="224">
        <v>212000</v>
      </c>
      <c r="C2043" s="209">
        <v>79067</v>
      </c>
      <c r="D2043" s="206">
        <f t="shared" si="168"/>
        <v>0.37295754716981133</v>
      </c>
      <c r="E2043" s="208">
        <f t="shared" si="169"/>
        <v>0.42</v>
      </c>
      <c r="F2043" s="207">
        <v>4348.68</v>
      </c>
      <c r="G2043" s="207">
        <v>6325.36</v>
      </c>
      <c r="H2043" s="207">
        <v>7116.03</v>
      </c>
      <c r="I2043" s="214">
        <v>69094</v>
      </c>
      <c r="J2043" s="211">
        <f t="shared" ref="J2043:J2106" si="170">I2043/$B2043</f>
        <v>0.32591509433962262</v>
      </c>
      <c r="K2043" s="212">
        <f t="shared" ref="K2043:K2106" si="171">(I2043-I2042)/($B2043-$B2042)</f>
        <v>0.42</v>
      </c>
      <c r="L2043" s="214">
        <v>3800.17</v>
      </c>
      <c r="M2043" s="213">
        <v>5527.52</v>
      </c>
      <c r="N2043" s="213">
        <v>6218.46</v>
      </c>
      <c r="O2043" s="242">
        <f t="shared" si="167"/>
        <v>0.48089999999991961</v>
      </c>
      <c r="P2043" s="242"/>
      <c r="Q2043" s="179"/>
      <c r="R2043" s="179"/>
      <c r="S2043" s="179"/>
      <c r="T2043" s="179"/>
      <c r="U2043" s="179"/>
      <c r="V2043" s="179"/>
      <c r="W2043" s="179"/>
      <c r="X2043" s="179"/>
      <c r="Y2043" s="179"/>
      <c r="Z2043" s="179"/>
      <c r="AA2043" s="222"/>
      <c r="AB2043" s="222"/>
      <c r="AC2043" s="222"/>
      <c r="AD2043" s="179"/>
      <c r="AE2043" s="179"/>
      <c r="AF2043" s="179"/>
      <c r="AG2043" s="179"/>
      <c r="AH2043" s="179"/>
      <c r="AI2043" s="179"/>
      <c r="AJ2043" s="179"/>
    </row>
    <row r="2044" spans="2:36" x14ac:dyDescent="0.3">
      <c r="B2044" s="224">
        <v>212100</v>
      </c>
      <c r="C2044" s="209">
        <v>79109</v>
      </c>
      <c r="D2044" s="206">
        <f t="shared" si="168"/>
        <v>0.37297972654408296</v>
      </c>
      <c r="E2044" s="208">
        <f t="shared" si="169"/>
        <v>0.42</v>
      </c>
      <c r="F2044" s="207">
        <v>4350.99</v>
      </c>
      <c r="G2044" s="207">
        <v>6328.72</v>
      </c>
      <c r="H2044" s="207">
        <v>7119.81</v>
      </c>
      <c r="I2044" s="214">
        <v>69136</v>
      </c>
      <c r="J2044" s="211">
        <f t="shared" si="170"/>
        <v>0.32595945308816598</v>
      </c>
      <c r="K2044" s="212">
        <f t="shared" si="171"/>
        <v>0.42</v>
      </c>
      <c r="L2044" s="214">
        <v>3802.48</v>
      </c>
      <c r="M2044" s="213">
        <v>5530.88</v>
      </c>
      <c r="N2044" s="213">
        <v>6222.24</v>
      </c>
      <c r="O2044" s="242">
        <f t="shared" si="167"/>
        <v>0.48090000000002875</v>
      </c>
      <c r="P2044" s="242"/>
      <c r="Q2044" s="179"/>
      <c r="R2044" s="179"/>
      <c r="S2044" s="179"/>
      <c r="T2044" s="179"/>
      <c r="U2044" s="179"/>
      <c r="V2044" s="179"/>
      <c r="W2044" s="179"/>
      <c r="X2044" s="179"/>
      <c r="Y2044" s="179"/>
      <c r="Z2044" s="179"/>
      <c r="AA2044" s="222"/>
      <c r="AB2044" s="222"/>
      <c r="AC2044" s="222"/>
      <c r="AD2044" s="179"/>
      <c r="AE2044" s="179"/>
      <c r="AF2044" s="179"/>
      <c r="AG2044" s="179"/>
      <c r="AH2044" s="179"/>
      <c r="AI2044" s="179"/>
      <c r="AJ2044" s="179"/>
    </row>
    <row r="2045" spans="2:36" x14ac:dyDescent="0.3">
      <c r="B2045" s="224">
        <v>212200</v>
      </c>
      <c r="C2045" s="209">
        <v>79151</v>
      </c>
      <c r="D2045" s="206">
        <f t="shared" si="168"/>
        <v>0.37300188501413761</v>
      </c>
      <c r="E2045" s="208">
        <f t="shared" si="169"/>
        <v>0.42</v>
      </c>
      <c r="F2045" s="207">
        <v>4353.3</v>
      </c>
      <c r="G2045" s="207">
        <v>6332.08</v>
      </c>
      <c r="H2045" s="207">
        <v>7123.59</v>
      </c>
      <c r="I2045" s="214">
        <v>69178</v>
      </c>
      <c r="J2045" s="211">
        <f t="shared" si="170"/>
        <v>0.32600377002827519</v>
      </c>
      <c r="K2045" s="212">
        <f t="shared" si="171"/>
        <v>0.42</v>
      </c>
      <c r="L2045" s="214">
        <v>3804.79</v>
      </c>
      <c r="M2045" s="213">
        <v>5534.24</v>
      </c>
      <c r="N2045" s="213">
        <v>6226.02</v>
      </c>
      <c r="O2045" s="242">
        <f t="shared" si="167"/>
        <v>0.48089999999999233</v>
      </c>
      <c r="P2045" s="242"/>
      <c r="Q2045" s="179"/>
      <c r="R2045" s="179"/>
      <c r="S2045" s="179"/>
      <c r="T2045" s="179"/>
      <c r="U2045" s="179"/>
      <c r="V2045" s="179"/>
      <c r="W2045" s="179"/>
      <c r="X2045" s="179"/>
      <c r="Y2045" s="179"/>
      <c r="Z2045" s="179"/>
      <c r="AA2045" s="222"/>
      <c r="AB2045" s="222"/>
      <c r="AC2045" s="222"/>
      <c r="AD2045" s="179"/>
      <c r="AE2045" s="179"/>
      <c r="AF2045" s="179"/>
      <c r="AG2045" s="179"/>
      <c r="AH2045" s="179"/>
      <c r="AI2045" s="179"/>
      <c r="AJ2045" s="179"/>
    </row>
    <row r="2046" spans="2:36" x14ac:dyDescent="0.3">
      <c r="B2046" s="224">
        <v>212300</v>
      </c>
      <c r="C2046" s="209">
        <v>79193</v>
      </c>
      <c r="D2046" s="206">
        <f t="shared" si="168"/>
        <v>0.37302402260951484</v>
      </c>
      <c r="E2046" s="208">
        <f t="shared" si="169"/>
        <v>0.42</v>
      </c>
      <c r="F2046" s="207">
        <v>4355.6099999999997</v>
      </c>
      <c r="G2046" s="207">
        <v>6335.44</v>
      </c>
      <c r="H2046" s="207">
        <v>7127.37</v>
      </c>
      <c r="I2046" s="214">
        <v>69220</v>
      </c>
      <c r="J2046" s="211">
        <f t="shared" si="170"/>
        <v>0.32604804521902969</v>
      </c>
      <c r="K2046" s="212">
        <f t="shared" si="171"/>
        <v>0.42</v>
      </c>
      <c r="L2046" s="214">
        <v>3807.1</v>
      </c>
      <c r="M2046" s="213">
        <v>5537.6</v>
      </c>
      <c r="N2046" s="213">
        <v>6229.8</v>
      </c>
      <c r="O2046" s="242">
        <f t="shared" si="167"/>
        <v>0.48089999999995597</v>
      </c>
      <c r="P2046" s="242"/>
      <c r="Q2046" s="179"/>
      <c r="R2046" s="179"/>
      <c r="S2046" s="179"/>
      <c r="T2046" s="179"/>
      <c r="U2046" s="179"/>
      <c r="V2046" s="179"/>
      <c r="W2046" s="179"/>
      <c r="X2046" s="179"/>
      <c r="Y2046" s="179"/>
      <c r="Z2046" s="179"/>
      <c r="AA2046" s="222"/>
      <c r="AB2046" s="222"/>
      <c r="AC2046" s="222"/>
      <c r="AD2046" s="179"/>
      <c r="AE2046" s="179"/>
      <c r="AF2046" s="179"/>
      <c r="AG2046" s="179"/>
      <c r="AH2046" s="179"/>
      <c r="AI2046" s="179"/>
      <c r="AJ2046" s="179"/>
    </row>
    <row r="2047" spans="2:36" x14ac:dyDescent="0.3">
      <c r="B2047" s="224">
        <v>212400</v>
      </c>
      <c r="C2047" s="209">
        <v>79235</v>
      </c>
      <c r="D2047" s="206">
        <f t="shared" si="168"/>
        <v>0.37304613935969866</v>
      </c>
      <c r="E2047" s="208">
        <f t="shared" si="169"/>
        <v>0.42</v>
      </c>
      <c r="F2047" s="207">
        <v>4357.92</v>
      </c>
      <c r="G2047" s="207">
        <v>6338.8</v>
      </c>
      <c r="H2047" s="207">
        <v>7131.15</v>
      </c>
      <c r="I2047" s="214">
        <v>69262</v>
      </c>
      <c r="J2047" s="211">
        <f t="shared" si="170"/>
        <v>0.32609227871939739</v>
      </c>
      <c r="K2047" s="212">
        <f t="shared" si="171"/>
        <v>0.42</v>
      </c>
      <c r="L2047" s="214">
        <v>3809.41</v>
      </c>
      <c r="M2047" s="213">
        <v>5540.96</v>
      </c>
      <c r="N2047" s="213">
        <v>6233.58</v>
      </c>
      <c r="O2047" s="242">
        <f t="shared" si="167"/>
        <v>0.48089999999992872</v>
      </c>
      <c r="P2047" s="242"/>
      <c r="Q2047" s="179"/>
      <c r="R2047" s="179"/>
      <c r="S2047" s="179"/>
      <c r="T2047" s="179"/>
      <c r="U2047" s="179"/>
      <c r="V2047" s="179"/>
      <c r="W2047" s="179"/>
      <c r="X2047" s="179"/>
      <c r="Y2047" s="179"/>
      <c r="Z2047" s="179"/>
      <c r="AA2047" s="222"/>
      <c r="AB2047" s="222"/>
      <c r="AC2047" s="222"/>
      <c r="AD2047" s="179"/>
      <c r="AE2047" s="179"/>
      <c r="AF2047" s="179"/>
      <c r="AG2047" s="179"/>
      <c r="AH2047" s="179"/>
      <c r="AI2047" s="179"/>
      <c r="AJ2047" s="179"/>
    </row>
    <row r="2048" spans="2:36" x14ac:dyDescent="0.3">
      <c r="B2048" s="224">
        <v>212500</v>
      </c>
      <c r="C2048" s="209">
        <v>79277</v>
      </c>
      <c r="D2048" s="206">
        <f t="shared" si="168"/>
        <v>0.37306823529411764</v>
      </c>
      <c r="E2048" s="208">
        <f t="shared" si="169"/>
        <v>0.42</v>
      </c>
      <c r="F2048" s="207">
        <v>4360.2299999999996</v>
      </c>
      <c r="G2048" s="207">
        <v>6342.16</v>
      </c>
      <c r="H2048" s="207">
        <v>7134.93</v>
      </c>
      <c r="I2048" s="214">
        <v>69304</v>
      </c>
      <c r="J2048" s="211">
        <f t="shared" si="170"/>
        <v>0.32613647058823531</v>
      </c>
      <c r="K2048" s="212">
        <f t="shared" si="171"/>
        <v>0.42</v>
      </c>
      <c r="L2048" s="214">
        <v>3811.72</v>
      </c>
      <c r="M2048" s="213">
        <v>5544.32</v>
      </c>
      <c r="N2048" s="213">
        <v>6237.36</v>
      </c>
      <c r="O2048" s="242">
        <f t="shared" si="167"/>
        <v>0.48090000000003785</v>
      </c>
      <c r="P2048" s="242"/>
      <c r="Q2048" s="179"/>
      <c r="R2048" s="179"/>
      <c r="S2048" s="179"/>
      <c r="T2048" s="179"/>
      <c r="U2048" s="179"/>
      <c r="V2048" s="179"/>
      <c r="W2048" s="179"/>
      <c r="X2048" s="179"/>
      <c r="Y2048" s="179"/>
      <c r="Z2048" s="179"/>
      <c r="AA2048" s="222"/>
      <c r="AB2048" s="222"/>
      <c r="AC2048" s="222"/>
      <c r="AD2048" s="179"/>
      <c r="AE2048" s="179"/>
      <c r="AF2048" s="179"/>
      <c r="AG2048" s="179"/>
      <c r="AH2048" s="179"/>
      <c r="AI2048" s="179"/>
      <c r="AJ2048" s="179"/>
    </row>
    <row r="2049" spans="2:36" x14ac:dyDescent="0.3">
      <c r="B2049" s="224">
        <v>212600</v>
      </c>
      <c r="C2049" s="209">
        <v>79319</v>
      </c>
      <c r="D2049" s="206">
        <f t="shared" si="168"/>
        <v>0.37309031044214486</v>
      </c>
      <c r="E2049" s="208">
        <f t="shared" si="169"/>
        <v>0.42</v>
      </c>
      <c r="F2049" s="207">
        <v>4362.54</v>
      </c>
      <c r="G2049" s="207">
        <v>6345.52</v>
      </c>
      <c r="H2049" s="207">
        <v>7138.71</v>
      </c>
      <c r="I2049" s="214">
        <v>69346</v>
      </c>
      <c r="J2049" s="211">
        <f t="shared" si="170"/>
        <v>0.32618062088428973</v>
      </c>
      <c r="K2049" s="212">
        <f t="shared" si="171"/>
        <v>0.42</v>
      </c>
      <c r="L2049" s="214">
        <v>3814.03</v>
      </c>
      <c r="M2049" s="213">
        <v>5547.68</v>
      </c>
      <c r="N2049" s="213">
        <v>6241.14</v>
      </c>
      <c r="O2049" s="242">
        <f t="shared" si="167"/>
        <v>0.48090000000000144</v>
      </c>
      <c r="P2049" s="242"/>
      <c r="Q2049" s="179"/>
      <c r="R2049" s="179"/>
      <c r="S2049" s="179"/>
      <c r="T2049" s="179"/>
      <c r="U2049" s="179"/>
      <c r="V2049" s="179"/>
      <c r="W2049" s="179"/>
      <c r="X2049" s="179"/>
      <c r="Y2049" s="179"/>
      <c r="Z2049" s="179"/>
      <c r="AA2049" s="222"/>
      <c r="AB2049" s="222"/>
      <c r="AC2049" s="222"/>
      <c r="AD2049" s="179"/>
      <c r="AE2049" s="179"/>
      <c r="AF2049" s="179"/>
      <c r="AG2049" s="179"/>
      <c r="AH2049" s="179"/>
      <c r="AI2049" s="179"/>
      <c r="AJ2049" s="179"/>
    </row>
    <row r="2050" spans="2:36" x14ac:dyDescent="0.3">
      <c r="B2050" s="224">
        <v>212700</v>
      </c>
      <c r="C2050" s="209">
        <v>79361</v>
      </c>
      <c r="D2050" s="206">
        <f t="shared" si="168"/>
        <v>0.37311236483309829</v>
      </c>
      <c r="E2050" s="208">
        <f t="shared" si="169"/>
        <v>0.42</v>
      </c>
      <c r="F2050" s="207">
        <v>4364.8500000000004</v>
      </c>
      <c r="G2050" s="207">
        <v>6348.88</v>
      </c>
      <c r="H2050" s="207">
        <v>7142.49</v>
      </c>
      <c r="I2050" s="214">
        <v>69388</v>
      </c>
      <c r="J2050" s="211">
        <f t="shared" si="170"/>
        <v>0.32622472966619653</v>
      </c>
      <c r="K2050" s="212">
        <f t="shared" si="171"/>
        <v>0.42</v>
      </c>
      <c r="L2050" s="214">
        <v>3816.34</v>
      </c>
      <c r="M2050" s="213">
        <v>5551.04</v>
      </c>
      <c r="N2050" s="213">
        <v>6244.92</v>
      </c>
      <c r="O2050" s="242">
        <f t="shared" si="167"/>
        <v>0.48090000000011057</v>
      </c>
      <c r="P2050" s="242"/>
      <c r="Q2050" s="179"/>
      <c r="R2050" s="179"/>
      <c r="S2050" s="179"/>
      <c r="T2050" s="179"/>
      <c r="U2050" s="179"/>
      <c r="V2050" s="179"/>
      <c r="W2050" s="179"/>
      <c r="X2050" s="179"/>
      <c r="Y2050" s="179"/>
      <c r="Z2050" s="179"/>
      <c r="AA2050" s="222"/>
      <c r="AB2050" s="222"/>
      <c r="AC2050" s="222"/>
      <c r="AD2050" s="179"/>
      <c r="AE2050" s="179"/>
      <c r="AF2050" s="179"/>
      <c r="AG2050" s="179"/>
      <c r="AH2050" s="179"/>
      <c r="AI2050" s="179"/>
      <c r="AJ2050" s="179"/>
    </row>
    <row r="2051" spans="2:36" x14ac:dyDescent="0.3">
      <c r="B2051" s="224">
        <v>212800</v>
      </c>
      <c r="C2051" s="209">
        <v>79403</v>
      </c>
      <c r="D2051" s="206">
        <f t="shared" si="168"/>
        <v>0.37313439849624058</v>
      </c>
      <c r="E2051" s="208">
        <f t="shared" si="169"/>
        <v>0.42</v>
      </c>
      <c r="F2051" s="207">
        <v>4367.16</v>
      </c>
      <c r="G2051" s="207">
        <v>6352.24</v>
      </c>
      <c r="H2051" s="207">
        <v>7146.27</v>
      </c>
      <c r="I2051" s="214">
        <v>69430</v>
      </c>
      <c r="J2051" s="211">
        <f t="shared" si="170"/>
        <v>0.32626879699248118</v>
      </c>
      <c r="K2051" s="212">
        <f t="shared" si="171"/>
        <v>0.42</v>
      </c>
      <c r="L2051" s="214">
        <v>3818.65</v>
      </c>
      <c r="M2051" s="213">
        <v>5554.4</v>
      </c>
      <c r="N2051" s="213">
        <v>6248.7</v>
      </c>
      <c r="O2051" s="242">
        <f t="shared" si="167"/>
        <v>0.48090000000007421</v>
      </c>
      <c r="P2051" s="242"/>
      <c r="Q2051" s="179"/>
      <c r="R2051" s="179"/>
      <c r="S2051" s="179"/>
      <c r="T2051" s="179"/>
      <c r="U2051" s="179"/>
      <c r="V2051" s="179"/>
      <c r="W2051" s="179"/>
      <c r="X2051" s="179"/>
      <c r="Y2051" s="179"/>
      <c r="Z2051" s="179"/>
      <c r="AA2051" s="222"/>
      <c r="AB2051" s="222"/>
      <c r="AC2051" s="222"/>
      <c r="AD2051" s="179"/>
      <c r="AE2051" s="179"/>
      <c r="AF2051" s="179"/>
      <c r="AG2051" s="179"/>
      <c r="AH2051" s="179"/>
      <c r="AI2051" s="179"/>
      <c r="AJ2051" s="179"/>
    </row>
    <row r="2052" spans="2:36" x14ac:dyDescent="0.3">
      <c r="B2052" s="224">
        <v>212900</v>
      </c>
      <c r="C2052" s="209">
        <v>79445</v>
      </c>
      <c r="D2052" s="206">
        <f t="shared" si="168"/>
        <v>0.37315641146077971</v>
      </c>
      <c r="E2052" s="208">
        <f t="shared" si="169"/>
        <v>0.42</v>
      </c>
      <c r="F2052" s="207">
        <v>4369.47</v>
      </c>
      <c r="G2052" s="207">
        <v>6355.6</v>
      </c>
      <c r="H2052" s="207">
        <v>7150.05</v>
      </c>
      <c r="I2052" s="214">
        <v>69472</v>
      </c>
      <c r="J2052" s="211">
        <f t="shared" si="170"/>
        <v>0.32631282292155944</v>
      </c>
      <c r="K2052" s="212">
        <f t="shared" si="171"/>
        <v>0.42</v>
      </c>
      <c r="L2052" s="214">
        <v>3820.96</v>
      </c>
      <c r="M2052" s="213">
        <v>5557.76</v>
      </c>
      <c r="N2052" s="213">
        <v>6252.48</v>
      </c>
      <c r="O2052" s="242">
        <f t="shared" si="167"/>
        <v>0.48090000000003785</v>
      </c>
      <c r="P2052" s="242"/>
      <c r="Q2052" s="179"/>
      <c r="R2052" s="179"/>
      <c r="S2052" s="179"/>
      <c r="T2052" s="179"/>
      <c r="U2052" s="179"/>
      <c r="V2052" s="179"/>
      <c r="W2052" s="179"/>
      <c r="X2052" s="179"/>
      <c r="Y2052" s="179"/>
      <c r="Z2052" s="179"/>
      <c r="AA2052" s="222"/>
      <c r="AB2052" s="222"/>
      <c r="AC2052" s="222"/>
      <c r="AD2052" s="179"/>
      <c r="AE2052" s="179"/>
      <c r="AF2052" s="179"/>
      <c r="AG2052" s="179"/>
      <c r="AH2052" s="179"/>
      <c r="AI2052" s="179"/>
      <c r="AJ2052" s="179"/>
    </row>
    <row r="2053" spans="2:36" x14ac:dyDescent="0.3">
      <c r="B2053" s="224">
        <v>213000</v>
      </c>
      <c r="C2053" s="209">
        <v>79487</v>
      </c>
      <c r="D2053" s="206">
        <f t="shared" si="168"/>
        <v>0.37317840375586853</v>
      </c>
      <c r="E2053" s="208">
        <f t="shared" si="169"/>
        <v>0.42</v>
      </c>
      <c r="F2053" s="207">
        <v>4371.78</v>
      </c>
      <c r="G2053" s="207">
        <v>6358.96</v>
      </c>
      <c r="H2053" s="207">
        <v>7153.83</v>
      </c>
      <c r="I2053" s="214">
        <v>69514</v>
      </c>
      <c r="J2053" s="211">
        <f t="shared" si="170"/>
        <v>0.32635680751173707</v>
      </c>
      <c r="K2053" s="212">
        <f t="shared" si="171"/>
        <v>0.42</v>
      </c>
      <c r="L2053" s="214">
        <v>3823.27</v>
      </c>
      <c r="M2053" s="213">
        <v>5561.12</v>
      </c>
      <c r="N2053" s="213">
        <v>6256.26</v>
      </c>
      <c r="O2053" s="242">
        <f t="shared" ref="O2053:O2116" si="172">(C2053+F2053+H2053-C2052-F2052-H2052)/100</f>
        <v>0.48090000000000144</v>
      </c>
      <c r="P2053" s="242"/>
      <c r="Q2053" s="179"/>
      <c r="R2053" s="179"/>
      <c r="S2053" s="179"/>
      <c r="T2053" s="179"/>
      <c r="U2053" s="179"/>
      <c r="V2053" s="179"/>
      <c r="W2053" s="179"/>
      <c r="X2053" s="179"/>
      <c r="Y2053" s="179"/>
      <c r="Z2053" s="179"/>
      <c r="AA2053" s="222"/>
      <c r="AB2053" s="222"/>
      <c r="AC2053" s="222"/>
      <c r="AD2053" s="179"/>
      <c r="AE2053" s="179"/>
      <c r="AF2053" s="179"/>
      <c r="AG2053" s="179"/>
      <c r="AH2053" s="179"/>
      <c r="AI2053" s="179"/>
      <c r="AJ2053" s="179"/>
    </row>
    <row r="2054" spans="2:36" x14ac:dyDescent="0.3">
      <c r="B2054" s="224">
        <v>213100</v>
      </c>
      <c r="C2054" s="209">
        <v>79529</v>
      </c>
      <c r="D2054" s="206">
        <f t="shared" si="168"/>
        <v>0.37320037541060536</v>
      </c>
      <c r="E2054" s="208">
        <f t="shared" si="169"/>
        <v>0.42</v>
      </c>
      <c r="F2054" s="207">
        <v>4374.09</v>
      </c>
      <c r="G2054" s="207">
        <v>6362.32</v>
      </c>
      <c r="H2054" s="207">
        <v>7157.61</v>
      </c>
      <c r="I2054" s="214">
        <v>69556</v>
      </c>
      <c r="J2054" s="211">
        <f t="shared" si="170"/>
        <v>0.32640075082121067</v>
      </c>
      <c r="K2054" s="212">
        <f t="shared" si="171"/>
        <v>0.42</v>
      </c>
      <c r="L2054" s="214">
        <v>3825.58</v>
      </c>
      <c r="M2054" s="213">
        <v>5564.48</v>
      </c>
      <c r="N2054" s="213">
        <v>6260.04</v>
      </c>
      <c r="O2054" s="242">
        <f t="shared" si="172"/>
        <v>0.48089999999997418</v>
      </c>
      <c r="P2054" s="242"/>
      <c r="Q2054" s="179"/>
      <c r="R2054" s="179"/>
      <c r="S2054" s="179"/>
      <c r="T2054" s="179"/>
      <c r="U2054" s="179"/>
      <c r="V2054" s="179"/>
      <c r="W2054" s="179"/>
      <c r="X2054" s="179"/>
      <c r="Y2054" s="179"/>
      <c r="Z2054" s="179"/>
      <c r="AA2054" s="222"/>
      <c r="AB2054" s="222"/>
      <c r="AC2054" s="222"/>
      <c r="AD2054" s="179"/>
      <c r="AE2054" s="179"/>
      <c r="AF2054" s="179"/>
      <c r="AG2054" s="179"/>
      <c r="AH2054" s="179"/>
      <c r="AI2054" s="179"/>
      <c r="AJ2054" s="179"/>
    </row>
    <row r="2055" spans="2:36" x14ac:dyDescent="0.3">
      <c r="B2055" s="224">
        <v>213200</v>
      </c>
      <c r="C2055" s="209">
        <v>79571</v>
      </c>
      <c r="D2055" s="206">
        <f t="shared" si="168"/>
        <v>0.37322232645403375</v>
      </c>
      <c r="E2055" s="208">
        <f t="shared" si="169"/>
        <v>0.42</v>
      </c>
      <c r="F2055" s="207">
        <v>4376.3999999999996</v>
      </c>
      <c r="G2055" s="207">
        <v>6365.68</v>
      </c>
      <c r="H2055" s="207">
        <v>7161.39</v>
      </c>
      <c r="I2055" s="214">
        <v>69598</v>
      </c>
      <c r="J2055" s="211">
        <f t="shared" si="170"/>
        <v>0.32644465290806757</v>
      </c>
      <c r="K2055" s="212">
        <f t="shared" si="171"/>
        <v>0.42</v>
      </c>
      <c r="L2055" s="214">
        <v>3827.89</v>
      </c>
      <c r="M2055" s="213">
        <v>5567.84</v>
      </c>
      <c r="N2055" s="213">
        <v>6263.82</v>
      </c>
      <c r="O2055" s="242">
        <f t="shared" si="172"/>
        <v>0.48089999999993777</v>
      </c>
      <c r="P2055" s="242"/>
      <c r="Q2055" s="179"/>
      <c r="R2055" s="179"/>
      <c r="S2055" s="179"/>
      <c r="T2055" s="179"/>
      <c r="U2055" s="179"/>
      <c r="V2055" s="179"/>
      <c r="W2055" s="179"/>
      <c r="X2055" s="179"/>
      <c r="Y2055" s="179"/>
      <c r="Z2055" s="179"/>
      <c r="AA2055" s="222"/>
      <c r="AB2055" s="222"/>
      <c r="AC2055" s="222"/>
      <c r="AD2055" s="179"/>
      <c r="AE2055" s="179"/>
      <c r="AF2055" s="179"/>
      <c r="AG2055" s="179"/>
      <c r="AH2055" s="179"/>
      <c r="AI2055" s="179"/>
      <c r="AJ2055" s="179"/>
    </row>
    <row r="2056" spans="2:36" x14ac:dyDescent="0.3">
      <c r="B2056" s="224">
        <v>213300</v>
      </c>
      <c r="C2056" s="209">
        <v>79613</v>
      </c>
      <c r="D2056" s="206">
        <f t="shared" si="168"/>
        <v>0.37324425691514301</v>
      </c>
      <c r="E2056" s="208">
        <f t="shared" si="169"/>
        <v>0.42</v>
      </c>
      <c r="F2056" s="207">
        <v>4378.71</v>
      </c>
      <c r="G2056" s="207">
        <v>6369.04</v>
      </c>
      <c r="H2056" s="207">
        <v>7165.17</v>
      </c>
      <c r="I2056" s="214">
        <v>69640</v>
      </c>
      <c r="J2056" s="211">
        <f t="shared" si="170"/>
        <v>0.32648851383028599</v>
      </c>
      <c r="K2056" s="212">
        <f t="shared" si="171"/>
        <v>0.42</v>
      </c>
      <c r="L2056" s="214">
        <v>3830.2</v>
      </c>
      <c r="M2056" s="213">
        <v>5571.2</v>
      </c>
      <c r="N2056" s="213">
        <v>6267.6</v>
      </c>
      <c r="O2056" s="242">
        <f t="shared" si="172"/>
        <v>0.48090000000004696</v>
      </c>
      <c r="P2056" s="242"/>
      <c r="Q2056" s="179"/>
      <c r="R2056" s="179"/>
      <c r="S2056" s="179"/>
      <c r="T2056" s="179"/>
      <c r="U2056" s="179"/>
      <c r="V2056" s="179"/>
      <c r="W2056" s="179"/>
      <c r="X2056" s="179"/>
      <c r="Y2056" s="179"/>
      <c r="Z2056" s="179"/>
      <c r="AA2056" s="222"/>
      <c r="AB2056" s="222"/>
      <c r="AC2056" s="222"/>
      <c r="AD2056" s="179"/>
      <c r="AE2056" s="179"/>
      <c r="AF2056" s="179"/>
      <c r="AG2056" s="179"/>
      <c r="AH2056" s="179"/>
      <c r="AI2056" s="179"/>
      <c r="AJ2056" s="179"/>
    </row>
    <row r="2057" spans="2:36" x14ac:dyDescent="0.3">
      <c r="B2057" s="224">
        <v>213400</v>
      </c>
      <c r="C2057" s="209">
        <v>79655</v>
      </c>
      <c r="D2057" s="206">
        <f t="shared" si="168"/>
        <v>0.37326616682286784</v>
      </c>
      <c r="E2057" s="208">
        <f t="shared" si="169"/>
        <v>0.42</v>
      </c>
      <c r="F2057" s="207">
        <v>4381.0200000000004</v>
      </c>
      <c r="G2057" s="207">
        <v>6372.4</v>
      </c>
      <c r="H2057" s="207">
        <v>7168.95</v>
      </c>
      <c r="I2057" s="214">
        <v>69682</v>
      </c>
      <c r="J2057" s="211">
        <f t="shared" si="170"/>
        <v>0.3265323336457357</v>
      </c>
      <c r="K2057" s="212">
        <f t="shared" si="171"/>
        <v>0.42</v>
      </c>
      <c r="L2057" s="214">
        <v>3832.51</v>
      </c>
      <c r="M2057" s="213">
        <v>5574.56</v>
      </c>
      <c r="N2057" s="213">
        <v>6271.38</v>
      </c>
      <c r="O2057" s="242">
        <f t="shared" si="172"/>
        <v>0.48090000000001054</v>
      </c>
      <c r="P2057" s="242"/>
      <c r="Q2057" s="179"/>
      <c r="R2057" s="179"/>
      <c r="S2057" s="179"/>
      <c r="T2057" s="179"/>
      <c r="U2057" s="179"/>
      <c r="V2057" s="179"/>
      <c r="W2057" s="179"/>
      <c r="X2057" s="179"/>
      <c r="Y2057" s="179"/>
      <c r="Z2057" s="179"/>
      <c r="AA2057" s="222"/>
      <c r="AB2057" s="222"/>
      <c r="AC2057" s="222"/>
      <c r="AD2057" s="179"/>
      <c r="AE2057" s="179"/>
      <c r="AF2057" s="179"/>
      <c r="AG2057" s="179"/>
      <c r="AH2057" s="179"/>
      <c r="AI2057" s="179"/>
      <c r="AJ2057" s="179"/>
    </row>
    <row r="2058" spans="2:36" x14ac:dyDescent="0.3">
      <c r="B2058" s="224">
        <v>213500</v>
      </c>
      <c r="C2058" s="209">
        <v>79697</v>
      </c>
      <c r="D2058" s="206">
        <f t="shared" si="168"/>
        <v>0.37328805620608901</v>
      </c>
      <c r="E2058" s="208">
        <f t="shared" si="169"/>
        <v>0.42</v>
      </c>
      <c r="F2058" s="207">
        <v>4383.33</v>
      </c>
      <c r="G2058" s="207">
        <v>6375.76</v>
      </c>
      <c r="H2058" s="207">
        <v>7172.73</v>
      </c>
      <c r="I2058" s="214">
        <v>69724</v>
      </c>
      <c r="J2058" s="211">
        <f t="shared" si="170"/>
        <v>0.32657611241217799</v>
      </c>
      <c r="K2058" s="212">
        <f t="shared" si="171"/>
        <v>0.42</v>
      </c>
      <c r="L2058" s="214">
        <v>3834.82</v>
      </c>
      <c r="M2058" s="213">
        <v>5577.92</v>
      </c>
      <c r="N2058" s="213">
        <v>6275.16</v>
      </c>
      <c r="O2058" s="242">
        <f t="shared" si="172"/>
        <v>0.48089999999997418</v>
      </c>
      <c r="P2058" s="242"/>
      <c r="Q2058" s="179"/>
      <c r="R2058" s="179"/>
      <c r="S2058" s="179"/>
      <c r="T2058" s="179"/>
      <c r="U2058" s="179"/>
      <c r="V2058" s="179"/>
      <c r="W2058" s="179"/>
      <c r="X2058" s="179"/>
      <c r="Y2058" s="179"/>
      <c r="Z2058" s="179"/>
      <c r="AA2058" s="222"/>
      <c r="AB2058" s="222"/>
      <c r="AC2058" s="222"/>
      <c r="AD2058" s="179"/>
      <c r="AE2058" s="179"/>
      <c r="AF2058" s="179"/>
      <c r="AG2058" s="179"/>
      <c r="AH2058" s="179"/>
      <c r="AI2058" s="179"/>
      <c r="AJ2058" s="179"/>
    </row>
    <row r="2059" spans="2:36" x14ac:dyDescent="0.3">
      <c r="B2059" s="224">
        <v>213600</v>
      </c>
      <c r="C2059" s="209">
        <v>79739</v>
      </c>
      <c r="D2059" s="206">
        <f t="shared" si="168"/>
        <v>0.37330992509363298</v>
      </c>
      <c r="E2059" s="208">
        <f t="shared" si="169"/>
        <v>0.42</v>
      </c>
      <c r="F2059" s="207">
        <v>4385.6400000000003</v>
      </c>
      <c r="G2059" s="207">
        <v>6379.12</v>
      </c>
      <c r="H2059" s="207">
        <v>7176.51</v>
      </c>
      <c r="I2059" s="214">
        <v>69766</v>
      </c>
      <c r="J2059" s="211">
        <f t="shared" si="170"/>
        <v>0.32661985018726591</v>
      </c>
      <c r="K2059" s="212">
        <f t="shared" si="171"/>
        <v>0.42</v>
      </c>
      <c r="L2059" s="214">
        <v>3837.13</v>
      </c>
      <c r="M2059" s="213">
        <v>5581.28</v>
      </c>
      <c r="N2059" s="213">
        <v>6278.94</v>
      </c>
      <c r="O2059" s="242">
        <f t="shared" si="172"/>
        <v>0.48089999999994687</v>
      </c>
      <c r="P2059" s="242"/>
      <c r="Q2059" s="179"/>
      <c r="R2059" s="179"/>
      <c r="S2059" s="179"/>
      <c r="T2059" s="179"/>
      <c r="U2059" s="179"/>
      <c r="V2059" s="179"/>
      <c r="W2059" s="179"/>
      <c r="X2059" s="179"/>
      <c r="Y2059" s="179"/>
      <c r="Z2059" s="179"/>
      <c r="AA2059" s="222"/>
      <c r="AB2059" s="222"/>
      <c r="AC2059" s="222"/>
      <c r="AD2059" s="179"/>
      <c r="AE2059" s="179"/>
      <c r="AF2059" s="179"/>
      <c r="AG2059" s="179"/>
      <c r="AH2059" s="179"/>
      <c r="AI2059" s="179"/>
      <c r="AJ2059" s="179"/>
    </row>
    <row r="2060" spans="2:36" x14ac:dyDescent="0.3">
      <c r="B2060" s="224">
        <v>213700</v>
      </c>
      <c r="C2060" s="209">
        <v>79781</v>
      </c>
      <c r="D2060" s="206">
        <f t="shared" si="168"/>
        <v>0.37333177351427232</v>
      </c>
      <c r="E2060" s="208">
        <f t="shared" si="169"/>
        <v>0.42</v>
      </c>
      <c r="F2060" s="207">
        <v>4387.95</v>
      </c>
      <c r="G2060" s="207">
        <v>6382.48</v>
      </c>
      <c r="H2060" s="207">
        <v>7180.29</v>
      </c>
      <c r="I2060" s="214">
        <v>69808</v>
      </c>
      <c r="J2060" s="211">
        <f t="shared" si="170"/>
        <v>0.32666354702854467</v>
      </c>
      <c r="K2060" s="212">
        <f t="shared" si="171"/>
        <v>0.42</v>
      </c>
      <c r="L2060" s="214">
        <v>3839.44</v>
      </c>
      <c r="M2060" s="213">
        <v>5584.64</v>
      </c>
      <c r="N2060" s="213">
        <v>6282.72</v>
      </c>
      <c r="O2060" s="242">
        <f t="shared" si="172"/>
        <v>0.48089999999990141</v>
      </c>
      <c r="P2060" s="242"/>
      <c r="Q2060" s="179"/>
      <c r="R2060" s="179"/>
      <c r="S2060" s="179"/>
      <c r="T2060" s="179"/>
      <c r="U2060" s="179"/>
      <c r="V2060" s="179"/>
      <c r="W2060" s="179"/>
      <c r="X2060" s="179"/>
      <c r="Y2060" s="179"/>
      <c r="Z2060" s="179"/>
      <c r="AA2060" s="222"/>
      <c r="AB2060" s="222"/>
      <c r="AC2060" s="222"/>
      <c r="AD2060" s="179"/>
      <c r="AE2060" s="179"/>
      <c r="AF2060" s="179"/>
      <c r="AG2060" s="179"/>
      <c r="AH2060" s="179"/>
      <c r="AI2060" s="179"/>
      <c r="AJ2060" s="179"/>
    </row>
    <row r="2061" spans="2:36" x14ac:dyDescent="0.3">
      <c r="B2061" s="224">
        <v>213800</v>
      </c>
      <c r="C2061" s="209">
        <v>79823</v>
      </c>
      <c r="D2061" s="206">
        <f t="shared" si="168"/>
        <v>0.37335360149672592</v>
      </c>
      <c r="E2061" s="208">
        <f t="shared" si="169"/>
        <v>0.42</v>
      </c>
      <c r="F2061" s="207">
        <v>4390.26</v>
      </c>
      <c r="G2061" s="207">
        <v>6385.84</v>
      </c>
      <c r="H2061" s="207">
        <v>7184.07</v>
      </c>
      <c r="I2061" s="214">
        <v>69850</v>
      </c>
      <c r="J2061" s="211">
        <f t="shared" si="170"/>
        <v>0.32670720299345185</v>
      </c>
      <c r="K2061" s="212">
        <f t="shared" si="171"/>
        <v>0.42</v>
      </c>
      <c r="L2061" s="214">
        <v>3841.75</v>
      </c>
      <c r="M2061" s="213">
        <v>5588</v>
      </c>
      <c r="N2061" s="213">
        <v>6286.5</v>
      </c>
      <c r="O2061" s="242">
        <f t="shared" si="172"/>
        <v>0.48089999999987415</v>
      </c>
      <c r="P2061" s="242"/>
      <c r="Q2061" s="179"/>
      <c r="R2061" s="179"/>
      <c r="S2061" s="179"/>
      <c r="T2061" s="179"/>
      <c r="U2061" s="179"/>
      <c r="V2061" s="179"/>
      <c r="W2061" s="179"/>
      <c r="X2061" s="179"/>
      <c r="Y2061" s="179"/>
      <c r="Z2061" s="179"/>
      <c r="AA2061" s="222"/>
      <c r="AB2061" s="222"/>
      <c r="AC2061" s="222"/>
      <c r="AD2061" s="179"/>
      <c r="AE2061" s="179"/>
      <c r="AF2061" s="179"/>
      <c r="AG2061" s="179"/>
      <c r="AH2061" s="179"/>
      <c r="AI2061" s="179"/>
      <c r="AJ2061" s="179"/>
    </row>
    <row r="2062" spans="2:36" x14ac:dyDescent="0.3">
      <c r="B2062" s="224">
        <v>213900</v>
      </c>
      <c r="C2062" s="209">
        <v>79865</v>
      </c>
      <c r="D2062" s="206">
        <f t="shared" si="168"/>
        <v>0.37337540906965871</v>
      </c>
      <c r="E2062" s="208">
        <f t="shared" si="169"/>
        <v>0.42</v>
      </c>
      <c r="F2062" s="207">
        <v>4392.57</v>
      </c>
      <c r="G2062" s="207">
        <v>6389.2</v>
      </c>
      <c r="H2062" s="207">
        <v>7187.85</v>
      </c>
      <c r="I2062" s="214">
        <v>69892</v>
      </c>
      <c r="J2062" s="211">
        <f t="shared" si="170"/>
        <v>0.32675081813931744</v>
      </c>
      <c r="K2062" s="212">
        <f t="shared" si="171"/>
        <v>0.42</v>
      </c>
      <c r="L2062" s="214">
        <v>3844.06</v>
      </c>
      <c r="M2062" s="213">
        <v>5591.36</v>
      </c>
      <c r="N2062" s="213">
        <v>6290.28</v>
      </c>
      <c r="O2062" s="242">
        <f t="shared" si="172"/>
        <v>0.48090000000012878</v>
      </c>
      <c r="P2062" s="242"/>
      <c r="Q2062" s="179"/>
      <c r="R2062" s="179"/>
      <c r="S2062" s="179"/>
      <c r="T2062" s="179"/>
      <c r="U2062" s="179"/>
      <c r="V2062" s="179"/>
      <c r="W2062" s="179"/>
      <c r="X2062" s="179"/>
      <c r="Y2062" s="179"/>
      <c r="Z2062" s="179"/>
      <c r="AA2062" s="222"/>
      <c r="AB2062" s="222"/>
      <c r="AC2062" s="222"/>
      <c r="AD2062" s="179"/>
      <c r="AE2062" s="179"/>
      <c r="AF2062" s="179"/>
      <c r="AG2062" s="179"/>
      <c r="AH2062" s="179"/>
      <c r="AI2062" s="179"/>
      <c r="AJ2062" s="179"/>
    </row>
    <row r="2063" spans="2:36" x14ac:dyDescent="0.3">
      <c r="B2063" s="224">
        <v>214000</v>
      </c>
      <c r="C2063" s="209">
        <v>79907</v>
      </c>
      <c r="D2063" s="206">
        <f t="shared" si="168"/>
        <v>0.37339719626168222</v>
      </c>
      <c r="E2063" s="208">
        <f t="shared" si="169"/>
        <v>0.42</v>
      </c>
      <c r="F2063" s="207">
        <v>4394.88</v>
      </c>
      <c r="G2063" s="207">
        <v>6392.56</v>
      </c>
      <c r="H2063" s="207">
        <v>7191.63</v>
      </c>
      <c r="I2063" s="214">
        <v>69934</v>
      </c>
      <c r="J2063" s="211">
        <f t="shared" si="170"/>
        <v>0.32679439252336451</v>
      </c>
      <c r="K2063" s="212">
        <f t="shared" si="171"/>
        <v>0.42</v>
      </c>
      <c r="L2063" s="214">
        <v>3846.37</v>
      </c>
      <c r="M2063" s="213">
        <v>5594.72</v>
      </c>
      <c r="N2063" s="213">
        <v>6294.06</v>
      </c>
      <c r="O2063" s="242">
        <f t="shared" si="172"/>
        <v>0.48090000000009242</v>
      </c>
      <c r="P2063" s="242"/>
      <c r="Q2063" s="179"/>
      <c r="R2063" s="179"/>
      <c r="S2063" s="179"/>
      <c r="T2063" s="179"/>
      <c r="U2063" s="179"/>
      <c r="V2063" s="179"/>
      <c r="W2063" s="179"/>
      <c r="X2063" s="179"/>
      <c r="Y2063" s="179"/>
      <c r="Z2063" s="179"/>
      <c r="AA2063" s="222"/>
      <c r="AB2063" s="222"/>
      <c r="AC2063" s="222"/>
      <c r="AD2063" s="179"/>
      <c r="AE2063" s="179"/>
      <c r="AF2063" s="179"/>
      <c r="AG2063" s="179"/>
      <c r="AH2063" s="179"/>
      <c r="AI2063" s="179"/>
      <c r="AJ2063" s="179"/>
    </row>
    <row r="2064" spans="2:36" x14ac:dyDescent="0.3">
      <c r="B2064" s="224">
        <v>214100</v>
      </c>
      <c r="C2064" s="209">
        <v>79949</v>
      </c>
      <c r="D2064" s="206">
        <f t="shared" si="168"/>
        <v>0.37341896310135453</v>
      </c>
      <c r="E2064" s="208">
        <f t="shared" si="169"/>
        <v>0.42</v>
      </c>
      <c r="F2064" s="207">
        <v>4397.1899999999996</v>
      </c>
      <c r="G2064" s="207">
        <v>6395.92</v>
      </c>
      <c r="H2064" s="207">
        <v>7195.41</v>
      </c>
      <c r="I2064" s="214">
        <v>69976</v>
      </c>
      <c r="J2064" s="211">
        <f t="shared" si="170"/>
        <v>0.32683792620270902</v>
      </c>
      <c r="K2064" s="212">
        <f t="shared" si="171"/>
        <v>0.42</v>
      </c>
      <c r="L2064" s="214">
        <v>3848.68</v>
      </c>
      <c r="M2064" s="213">
        <v>5598.08</v>
      </c>
      <c r="N2064" s="213">
        <v>6297.84</v>
      </c>
      <c r="O2064" s="242">
        <f t="shared" si="172"/>
        <v>0.480900000000056</v>
      </c>
      <c r="P2064" s="242"/>
      <c r="Q2064" s="179"/>
      <c r="R2064" s="179"/>
      <c r="S2064" s="179"/>
      <c r="T2064" s="179"/>
      <c r="U2064" s="179"/>
      <c r="V2064" s="179"/>
      <c r="W2064" s="179"/>
      <c r="X2064" s="179"/>
      <c r="Y2064" s="179"/>
      <c r="Z2064" s="179"/>
      <c r="AA2064" s="222"/>
      <c r="AB2064" s="222"/>
      <c r="AC2064" s="222"/>
      <c r="AD2064" s="179"/>
      <c r="AE2064" s="179"/>
      <c r="AF2064" s="179"/>
      <c r="AG2064" s="179"/>
      <c r="AH2064" s="179"/>
      <c r="AI2064" s="179"/>
      <c r="AJ2064" s="179"/>
    </row>
    <row r="2065" spans="2:36" x14ac:dyDescent="0.3">
      <c r="B2065" s="224">
        <v>214200</v>
      </c>
      <c r="C2065" s="209">
        <v>79991</v>
      </c>
      <c r="D2065" s="206">
        <f t="shared" si="168"/>
        <v>0.37344070961718023</v>
      </c>
      <c r="E2065" s="208">
        <f t="shared" si="169"/>
        <v>0.42</v>
      </c>
      <c r="F2065" s="207">
        <v>4399.5</v>
      </c>
      <c r="G2065" s="207">
        <v>6399.28</v>
      </c>
      <c r="H2065" s="207">
        <v>7199.19</v>
      </c>
      <c r="I2065" s="214">
        <v>70018</v>
      </c>
      <c r="J2065" s="211">
        <f t="shared" si="170"/>
        <v>0.32688141923436043</v>
      </c>
      <c r="K2065" s="212">
        <f t="shared" si="171"/>
        <v>0.42</v>
      </c>
      <c r="L2065" s="214">
        <v>3850.99</v>
      </c>
      <c r="M2065" s="213">
        <v>5601.44</v>
      </c>
      <c r="N2065" s="213">
        <v>6301.62</v>
      </c>
      <c r="O2065" s="242">
        <f t="shared" si="172"/>
        <v>0.48090000000002875</v>
      </c>
      <c r="P2065" s="242"/>
      <c r="Q2065" s="179"/>
      <c r="R2065" s="179"/>
      <c r="S2065" s="179"/>
      <c r="T2065" s="179"/>
      <c r="U2065" s="179"/>
      <c r="V2065" s="179"/>
      <c r="W2065" s="179"/>
      <c r="X2065" s="179"/>
      <c r="Y2065" s="179"/>
      <c r="Z2065" s="179"/>
      <c r="AA2065" s="222"/>
      <c r="AB2065" s="222"/>
      <c r="AC2065" s="222"/>
      <c r="AD2065" s="179"/>
      <c r="AE2065" s="179"/>
      <c r="AF2065" s="179"/>
      <c r="AG2065" s="179"/>
      <c r="AH2065" s="179"/>
      <c r="AI2065" s="179"/>
      <c r="AJ2065" s="179"/>
    </row>
    <row r="2066" spans="2:36" x14ac:dyDescent="0.3">
      <c r="B2066" s="224">
        <v>214300</v>
      </c>
      <c r="C2066" s="209">
        <v>80033</v>
      </c>
      <c r="D2066" s="206">
        <f t="shared" si="168"/>
        <v>0.37346243583761085</v>
      </c>
      <c r="E2066" s="208">
        <f t="shared" si="169"/>
        <v>0.42</v>
      </c>
      <c r="F2066" s="207">
        <v>4401.8100000000004</v>
      </c>
      <c r="G2066" s="207">
        <v>6402.64</v>
      </c>
      <c r="H2066" s="207">
        <v>7202.97</v>
      </c>
      <c r="I2066" s="214">
        <v>70060</v>
      </c>
      <c r="J2066" s="211">
        <f t="shared" si="170"/>
        <v>0.32692487167522166</v>
      </c>
      <c r="K2066" s="212">
        <f t="shared" si="171"/>
        <v>0.42</v>
      </c>
      <c r="L2066" s="214">
        <v>3853.3</v>
      </c>
      <c r="M2066" s="213">
        <v>5604.8</v>
      </c>
      <c r="N2066" s="213">
        <v>6305.4</v>
      </c>
      <c r="O2066" s="242">
        <f t="shared" si="172"/>
        <v>0.48089999999999233</v>
      </c>
      <c r="P2066" s="242"/>
      <c r="Q2066" s="179"/>
      <c r="R2066" s="179"/>
      <c r="S2066" s="179"/>
      <c r="T2066" s="179"/>
      <c r="U2066" s="179"/>
      <c r="V2066" s="179"/>
      <c r="W2066" s="179"/>
      <c r="X2066" s="179"/>
      <c r="Y2066" s="179"/>
      <c r="Z2066" s="179"/>
      <c r="AA2066" s="222"/>
      <c r="AB2066" s="222"/>
      <c r="AC2066" s="222"/>
      <c r="AD2066" s="179"/>
      <c r="AE2066" s="179"/>
      <c r="AF2066" s="179"/>
      <c r="AG2066" s="179"/>
      <c r="AH2066" s="179"/>
      <c r="AI2066" s="179"/>
      <c r="AJ2066" s="179"/>
    </row>
    <row r="2067" spans="2:36" x14ac:dyDescent="0.3">
      <c r="B2067" s="224">
        <v>214400</v>
      </c>
      <c r="C2067" s="209">
        <v>80075</v>
      </c>
      <c r="D2067" s="206">
        <f t="shared" si="168"/>
        <v>0.37348414179104478</v>
      </c>
      <c r="E2067" s="208">
        <f t="shared" si="169"/>
        <v>0.42</v>
      </c>
      <c r="F2067" s="207">
        <v>4404.12</v>
      </c>
      <c r="G2067" s="207">
        <v>6406</v>
      </c>
      <c r="H2067" s="207">
        <v>7206.75</v>
      </c>
      <c r="I2067" s="214">
        <v>70102</v>
      </c>
      <c r="J2067" s="211">
        <f t="shared" si="170"/>
        <v>0.32696828358208957</v>
      </c>
      <c r="K2067" s="212">
        <f t="shared" si="171"/>
        <v>0.42</v>
      </c>
      <c r="L2067" s="214">
        <v>3855.61</v>
      </c>
      <c r="M2067" s="213">
        <v>5608.16</v>
      </c>
      <c r="N2067" s="213">
        <v>6309.18</v>
      </c>
      <c r="O2067" s="242">
        <f t="shared" si="172"/>
        <v>0.48089999999994687</v>
      </c>
      <c r="P2067" s="242"/>
      <c r="Q2067" s="179"/>
      <c r="R2067" s="179"/>
      <c r="S2067" s="179"/>
      <c r="T2067" s="179"/>
      <c r="U2067" s="179"/>
      <c r="V2067" s="179"/>
      <c r="W2067" s="179"/>
      <c r="X2067" s="179"/>
      <c r="Y2067" s="179"/>
      <c r="Z2067" s="179"/>
      <c r="AA2067" s="222"/>
      <c r="AB2067" s="222"/>
      <c r="AC2067" s="222"/>
      <c r="AD2067" s="179"/>
      <c r="AE2067" s="179"/>
      <c r="AF2067" s="179"/>
      <c r="AG2067" s="179"/>
      <c r="AH2067" s="179"/>
      <c r="AI2067" s="179"/>
      <c r="AJ2067" s="179"/>
    </row>
    <row r="2068" spans="2:36" x14ac:dyDescent="0.3">
      <c r="B2068" s="224">
        <v>214500</v>
      </c>
      <c r="C2068" s="209">
        <v>80117</v>
      </c>
      <c r="D2068" s="206">
        <f t="shared" si="168"/>
        <v>0.3735058275058275</v>
      </c>
      <c r="E2068" s="208">
        <f t="shared" si="169"/>
        <v>0.42</v>
      </c>
      <c r="F2068" s="207">
        <v>4406.43</v>
      </c>
      <c r="G2068" s="207">
        <v>6409.36</v>
      </c>
      <c r="H2068" s="207">
        <v>7210.53</v>
      </c>
      <c r="I2068" s="214">
        <v>70144</v>
      </c>
      <c r="J2068" s="211">
        <f t="shared" si="170"/>
        <v>0.32701165501165502</v>
      </c>
      <c r="K2068" s="212">
        <f t="shared" si="171"/>
        <v>0.42</v>
      </c>
      <c r="L2068" s="214">
        <v>3857.92</v>
      </c>
      <c r="M2068" s="213">
        <v>5611.52</v>
      </c>
      <c r="N2068" s="213">
        <v>6312.96</v>
      </c>
      <c r="O2068" s="242">
        <f t="shared" si="172"/>
        <v>0.48089999999991961</v>
      </c>
      <c r="P2068" s="242"/>
      <c r="Q2068" s="179"/>
      <c r="R2068" s="179"/>
      <c r="S2068" s="179"/>
      <c r="T2068" s="179"/>
      <c r="U2068" s="179"/>
      <c r="V2068" s="179"/>
      <c r="W2068" s="179"/>
      <c r="X2068" s="179"/>
      <c r="Y2068" s="179"/>
      <c r="Z2068" s="179"/>
      <c r="AA2068" s="222"/>
      <c r="AB2068" s="222"/>
      <c r="AC2068" s="222"/>
      <c r="AD2068" s="179"/>
      <c r="AE2068" s="179"/>
      <c r="AF2068" s="179"/>
      <c r="AG2068" s="179"/>
      <c r="AH2068" s="179"/>
      <c r="AI2068" s="179"/>
      <c r="AJ2068" s="179"/>
    </row>
    <row r="2069" spans="2:36" x14ac:dyDescent="0.3">
      <c r="B2069" s="224">
        <v>214600</v>
      </c>
      <c r="C2069" s="209">
        <v>80159</v>
      </c>
      <c r="D2069" s="206">
        <f t="shared" si="168"/>
        <v>0.37352749301025162</v>
      </c>
      <c r="E2069" s="208">
        <f t="shared" si="169"/>
        <v>0.42</v>
      </c>
      <c r="F2069" s="207">
        <v>4408.74</v>
      </c>
      <c r="G2069" s="207">
        <v>6412.72</v>
      </c>
      <c r="H2069" s="207">
        <v>7214.31</v>
      </c>
      <c r="I2069" s="214">
        <v>70186</v>
      </c>
      <c r="J2069" s="211">
        <f t="shared" si="170"/>
        <v>0.32705498602050326</v>
      </c>
      <c r="K2069" s="212">
        <f t="shared" si="171"/>
        <v>0.42</v>
      </c>
      <c r="L2069" s="214">
        <v>3860.23</v>
      </c>
      <c r="M2069" s="213">
        <v>5614.88</v>
      </c>
      <c r="N2069" s="213">
        <v>6316.74</v>
      </c>
      <c r="O2069" s="242">
        <f t="shared" si="172"/>
        <v>0.48090000000002875</v>
      </c>
      <c r="P2069" s="242"/>
      <c r="Q2069" s="179"/>
      <c r="R2069" s="179"/>
      <c r="S2069" s="179"/>
      <c r="T2069" s="179"/>
      <c r="U2069" s="179"/>
      <c r="V2069" s="179"/>
      <c r="W2069" s="179"/>
      <c r="X2069" s="179"/>
      <c r="Y2069" s="179"/>
      <c r="Z2069" s="179"/>
      <c r="AA2069" s="222"/>
      <c r="AB2069" s="222"/>
      <c r="AC2069" s="222"/>
      <c r="AD2069" s="179"/>
      <c r="AE2069" s="179"/>
      <c r="AF2069" s="179"/>
      <c r="AG2069" s="179"/>
      <c r="AH2069" s="179"/>
      <c r="AI2069" s="179"/>
      <c r="AJ2069" s="179"/>
    </row>
    <row r="2070" spans="2:36" x14ac:dyDescent="0.3">
      <c r="B2070" s="224">
        <v>214700</v>
      </c>
      <c r="C2070" s="209">
        <v>80201</v>
      </c>
      <c r="D2070" s="206">
        <f t="shared" si="168"/>
        <v>0.37354913833255704</v>
      </c>
      <c r="E2070" s="208">
        <f t="shared" si="169"/>
        <v>0.42</v>
      </c>
      <c r="F2070" s="207">
        <v>4411.05</v>
      </c>
      <c r="G2070" s="207">
        <v>6416.08</v>
      </c>
      <c r="H2070" s="207">
        <v>7218.09</v>
      </c>
      <c r="I2070" s="214">
        <v>70228</v>
      </c>
      <c r="J2070" s="211">
        <f t="shared" si="170"/>
        <v>0.3270982766651141</v>
      </c>
      <c r="K2070" s="212">
        <f t="shared" si="171"/>
        <v>0.42</v>
      </c>
      <c r="L2070" s="214">
        <v>3862.54</v>
      </c>
      <c r="M2070" s="213">
        <v>5618.24</v>
      </c>
      <c r="N2070" s="213">
        <v>6320.52</v>
      </c>
      <c r="O2070" s="242">
        <f t="shared" si="172"/>
        <v>0.48089999999999233</v>
      </c>
      <c r="P2070" s="242"/>
      <c r="Q2070" s="179"/>
      <c r="R2070" s="179"/>
      <c r="S2070" s="179"/>
      <c r="T2070" s="179"/>
      <c r="U2070" s="179"/>
      <c r="V2070" s="179"/>
      <c r="W2070" s="179"/>
      <c r="X2070" s="179"/>
      <c r="Y2070" s="179"/>
      <c r="Z2070" s="179"/>
      <c r="AA2070" s="222"/>
      <c r="AB2070" s="222"/>
      <c r="AC2070" s="222"/>
      <c r="AD2070" s="179"/>
      <c r="AE2070" s="179"/>
      <c r="AF2070" s="179"/>
      <c r="AG2070" s="179"/>
      <c r="AH2070" s="179"/>
      <c r="AI2070" s="179"/>
      <c r="AJ2070" s="179"/>
    </row>
    <row r="2071" spans="2:36" x14ac:dyDescent="0.3">
      <c r="B2071" s="224">
        <v>214800</v>
      </c>
      <c r="C2071" s="209">
        <v>80243</v>
      </c>
      <c r="D2071" s="206">
        <f t="shared" si="168"/>
        <v>0.3735707635009311</v>
      </c>
      <c r="E2071" s="208">
        <f t="shared" si="169"/>
        <v>0.42</v>
      </c>
      <c r="F2071" s="207">
        <v>4413.3599999999997</v>
      </c>
      <c r="G2071" s="207">
        <v>6419.44</v>
      </c>
      <c r="H2071" s="207">
        <v>7221.87</v>
      </c>
      <c r="I2071" s="214">
        <v>70270</v>
      </c>
      <c r="J2071" s="211">
        <f t="shared" si="170"/>
        <v>0.32714152700186222</v>
      </c>
      <c r="K2071" s="212">
        <f t="shared" si="171"/>
        <v>0.42</v>
      </c>
      <c r="L2071" s="214">
        <v>3864.85</v>
      </c>
      <c r="M2071" s="213">
        <v>5621.6</v>
      </c>
      <c r="N2071" s="213">
        <v>6324.3</v>
      </c>
      <c r="O2071" s="242">
        <f t="shared" si="172"/>
        <v>0.48089999999995597</v>
      </c>
      <c r="P2071" s="242"/>
      <c r="Q2071" s="179"/>
      <c r="R2071" s="179"/>
      <c r="S2071" s="179"/>
      <c r="T2071" s="179"/>
      <c r="U2071" s="179"/>
      <c r="V2071" s="179"/>
      <c r="W2071" s="179"/>
      <c r="X2071" s="179"/>
      <c r="Y2071" s="179"/>
      <c r="Z2071" s="179"/>
      <c r="AA2071" s="222"/>
      <c r="AB2071" s="222"/>
      <c r="AC2071" s="222"/>
      <c r="AD2071" s="179"/>
      <c r="AE2071" s="179"/>
      <c r="AF2071" s="179"/>
      <c r="AG2071" s="179"/>
      <c r="AH2071" s="179"/>
      <c r="AI2071" s="179"/>
      <c r="AJ2071" s="179"/>
    </row>
    <row r="2072" spans="2:36" x14ac:dyDescent="0.3">
      <c r="B2072" s="224">
        <v>214900</v>
      </c>
      <c r="C2072" s="209">
        <v>80285</v>
      </c>
      <c r="D2072" s="206">
        <f t="shared" ref="D2072:D2135" si="173">C2072/B2072</f>
        <v>0.37359236854350863</v>
      </c>
      <c r="E2072" s="208">
        <f t="shared" ref="E2072:E2135" si="174">(C2072-C2071)/(B2072-B2071)</f>
        <v>0.42</v>
      </c>
      <c r="F2072" s="207">
        <v>4415.67</v>
      </c>
      <c r="G2072" s="207">
        <v>6422.8</v>
      </c>
      <c r="H2072" s="207">
        <v>7225.65</v>
      </c>
      <c r="I2072" s="214">
        <v>70312</v>
      </c>
      <c r="J2072" s="211">
        <f t="shared" si="170"/>
        <v>0.32718473708701723</v>
      </c>
      <c r="K2072" s="212">
        <f t="shared" si="171"/>
        <v>0.42</v>
      </c>
      <c r="L2072" s="214">
        <v>3867.16</v>
      </c>
      <c r="M2072" s="213">
        <v>5624.96</v>
      </c>
      <c r="N2072" s="213">
        <v>6328.08</v>
      </c>
      <c r="O2072" s="242">
        <f t="shared" si="172"/>
        <v>0.48089999999992872</v>
      </c>
      <c r="P2072" s="242"/>
      <c r="Q2072" s="179"/>
      <c r="R2072" s="179"/>
      <c r="S2072" s="179"/>
      <c r="T2072" s="179"/>
      <c r="U2072" s="179"/>
      <c r="V2072" s="179"/>
      <c r="W2072" s="179"/>
      <c r="X2072" s="179"/>
      <c r="Y2072" s="179"/>
      <c r="Z2072" s="179"/>
      <c r="AA2072" s="222"/>
      <c r="AB2072" s="222"/>
      <c r="AC2072" s="222"/>
      <c r="AD2072" s="179"/>
      <c r="AE2072" s="179"/>
      <c r="AF2072" s="179"/>
      <c r="AG2072" s="179"/>
      <c r="AH2072" s="179"/>
      <c r="AI2072" s="179"/>
      <c r="AJ2072" s="179"/>
    </row>
    <row r="2073" spans="2:36" x14ac:dyDescent="0.3">
      <c r="B2073" s="224">
        <v>215000</v>
      </c>
      <c r="C2073" s="209">
        <v>80327</v>
      </c>
      <c r="D2073" s="206">
        <f t="shared" si="173"/>
        <v>0.37361395348837212</v>
      </c>
      <c r="E2073" s="208">
        <f t="shared" si="174"/>
        <v>0.42</v>
      </c>
      <c r="F2073" s="207">
        <v>4417.9799999999996</v>
      </c>
      <c r="G2073" s="207">
        <v>6426.16</v>
      </c>
      <c r="H2073" s="207">
        <v>7229.43</v>
      </c>
      <c r="I2073" s="214">
        <v>70354</v>
      </c>
      <c r="J2073" s="211">
        <f t="shared" si="170"/>
        <v>0.3272279069767442</v>
      </c>
      <c r="K2073" s="212">
        <f t="shared" si="171"/>
        <v>0.42</v>
      </c>
      <c r="L2073" s="214">
        <v>3869.47</v>
      </c>
      <c r="M2073" s="213">
        <v>5628.32</v>
      </c>
      <c r="N2073" s="213">
        <v>6331.86</v>
      </c>
      <c r="O2073" s="242">
        <f t="shared" si="172"/>
        <v>0.48090000000003785</v>
      </c>
      <c r="P2073" s="242"/>
      <c r="Q2073" s="179"/>
      <c r="R2073" s="179"/>
      <c r="S2073" s="179"/>
      <c r="T2073" s="179"/>
      <c r="U2073" s="179"/>
      <c r="V2073" s="179"/>
      <c r="W2073" s="179"/>
      <c r="X2073" s="179"/>
      <c r="Y2073" s="179"/>
      <c r="Z2073" s="179"/>
      <c r="AA2073" s="222"/>
      <c r="AB2073" s="222"/>
      <c r="AC2073" s="222"/>
      <c r="AD2073" s="179"/>
      <c r="AE2073" s="179"/>
      <c r="AF2073" s="179"/>
      <c r="AG2073" s="179"/>
      <c r="AH2073" s="179"/>
      <c r="AI2073" s="179"/>
      <c r="AJ2073" s="179"/>
    </row>
    <row r="2074" spans="2:36" x14ac:dyDescent="0.3">
      <c r="B2074" s="224">
        <v>215100</v>
      </c>
      <c r="C2074" s="209">
        <v>80369</v>
      </c>
      <c r="D2074" s="206">
        <f t="shared" si="173"/>
        <v>0.37363551836355186</v>
      </c>
      <c r="E2074" s="208">
        <f t="shared" si="174"/>
        <v>0.42</v>
      </c>
      <c r="F2074" s="207">
        <v>4420.29</v>
      </c>
      <c r="G2074" s="207">
        <v>6429.52</v>
      </c>
      <c r="H2074" s="207">
        <v>7233.21</v>
      </c>
      <c r="I2074" s="214">
        <v>70396</v>
      </c>
      <c r="J2074" s="211">
        <f t="shared" si="170"/>
        <v>0.32727103672710367</v>
      </c>
      <c r="K2074" s="212">
        <f t="shared" si="171"/>
        <v>0.42</v>
      </c>
      <c r="L2074" s="214">
        <v>3871.78</v>
      </c>
      <c r="M2074" s="213">
        <v>5631.68</v>
      </c>
      <c r="N2074" s="213">
        <v>6335.64</v>
      </c>
      <c r="O2074" s="242">
        <f t="shared" si="172"/>
        <v>0.48090000000000144</v>
      </c>
      <c r="P2074" s="242"/>
      <c r="Q2074" s="179"/>
      <c r="R2074" s="179"/>
      <c r="S2074" s="179"/>
      <c r="T2074" s="179"/>
      <c r="U2074" s="179"/>
      <c r="V2074" s="179"/>
      <c r="W2074" s="179"/>
      <c r="X2074" s="179"/>
      <c r="Y2074" s="179"/>
      <c r="Z2074" s="179"/>
      <c r="AA2074" s="222"/>
      <c r="AB2074" s="222"/>
      <c r="AC2074" s="222"/>
      <c r="AD2074" s="179"/>
      <c r="AE2074" s="179"/>
      <c r="AF2074" s="179"/>
      <c r="AG2074" s="179"/>
      <c r="AH2074" s="179"/>
      <c r="AI2074" s="179"/>
      <c r="AJ2074" s="179"/>
    </row>
    <row r="2075" spans="2:36" x14ac:dyDescent="0.3">
      <c r="B2075" s="224">
        <v>215200</v>
      </c>
      <c r="C2075" s="209">
        <v>80411</v>
      </c>
      <c r="D2075" s="206">
        <f t="shared" si="173"/>
        <v>0.37365706319702602</v>
      </c>
      <c r="E2075" s="208">
        <f t="shared" si="174"/>
        <v>0.42</v>
      </c>
      <c r="F2075" s="207">
        <v>4422.6000000000004</v>
      </c>
      <c r="G2075" s="207">
        <v>6432.88</v>
      </c>
      <c r="H2075" s="207">
        <v>7236.99</v>
      </c>
      <c r="I2075" s="214">
        <v>70438</v>
      </c>
      <c r="J2075" s="211">
        <f t="shared" si="170"/>
        <v>0.32731412639405205</v>
      </c>
      <c r="K2075" s="212">
        <f t="shared" si="171"/>
        <v>0.42</v>
      </c>
      <c r="L2075" s="214">
        <v>3874.09</v>
      </c>
      <c r="M2075" s="213">
        <v>5635.04</v>
      </c>
      <c r="N2075" s="213">
        <v>6339.42</v>
      </c>
      <c r="O2075" s="242">
        <f t="shared" si="172"/>
        <v>0.48090000000011057</v>
      </c>
      <c r="P2075" s="242"/>
      <c r="Q2075" s="179"/>
      <c r="R2075" s="179"/>
      <c r="S2075" s="179"/>
      <c r="T2075" s="179"/>
      <c r="U2075" s="179"/>
      <c r="V2075" s="179"/>
      <c r="W2075" s="179"/>
      <c r="X2075" s="179"/>
      <c r="Y2075" s="179"/>
      <c r="Z2075" s="179"/>
      <c r="AA2075" s="222"/>
      <c r="AB2075" s="222"/>
      <c r="AC2075" s="222"/>
      <c r="AD2075" s="179"/>
      <c r="AE2075" s="179"/>
      <c r="AF2075" s="179"/>
      <c r="AG2075" s="179"/>
      <c r="AH2075" s="179"/>
      <c r="AI2075" s="179"/>
      <c r="AJ2075" s="179"/>
    </row>
    <row r="2076" spans="2:36" x14ac:dyDescent="0.3">
      <c r="B2076" s="224">
        <v>215300</v>
      </c>
      <c r="C2076" s="209">
        <v>80453</v>
      </c>
      <c r="D2076" s="206">
        <f t="shared" si="173"/>
        <v>0.37367858801672088</v>
      </c>
      <c r="E2076" s="208">
        <f t="shared" si="174"/>
        <v>0.42</v>
      </c>
      <c r="F2076" s="207">
        <v>4424.91</v>
      </c>
      <c r="G2076" s="207">
        <v>6436.24</v>
      </c>
      <c r="H2076" s="207">
        <v>7240.77</v>
      </c>
      <c r="I2076" s="214">
        <v>70480</v>
      </c>
      <c r="J2076" s="211">
        <f t="shared" si="170"/>
        <v>0.32735717603344172</v>
      </c>
      <c r="K2076" s="212">
        <f t="shared" si="171"/>
        <v>0.42</v>
      </c>
      <c r="L2076" s="214">
        <v>3876.4</v>
      </c>
      <c r="M2076" s="213">
        <v>5638.4</v>
      </c>
      <c r="N2076" s="213">
        <v>6343.2</v>
      </c>
      <c r="O2076" s="242">
        <f t="shared" si="172"/>
        <v>0.48090000000007421</v>
      </c>
      <c r="P2076" s="242"/>
      <c r="Q2076" s="179"/>
      <c r="R2076" s="179"/>
      <c r="S2076" s="179"/>
      <c r="T2076" s="179"/>
      <c r="U2076" s="179"/>
      <c r="V2076" s="179"/>
      <c r="W2076" s="179"/>
      <c r="X2076" s="179"/>
      <c r="Y2076" s="179"/>
      <c r="Z2076" s="179"/>
      <c r="AA2076" s="222"/>
      <c r="AB2076" s="222"/>
      <c r="AC2076" s="222"/>
      <c r="AD2076" s="179"/>
      <c r="AE2076" s="179"/>
      <c r="AF2076" s="179"/>
      <c r="AG2076" s="179"/>
      <c r="AH2076" s="179"/>
      <c r="AI2076" s="179"/>
      <c r="AJ2076" s="179"/>
    </row>
    <row r="2077" spans="2:36" x14ac:dyDescent="0.3">
      <c r="B2077" s="224">
        <v>215400</v>
      </c>
      <c r="C2077" s="209">
        <v>80495</v>
      </c>
      <c r="D2077" s="206">
        <f t="shared" si="173"/>
        <v>0.3737000928505107</v>
      </c>
      <c r="E2077" s="208">
        <f t="shared" si="174"/>
        <v>0.42</v>
      </c>
      <c r="F2077" s="207">
        <v>4427.22</v>
      </c>
      <c r="G2077" s="207">
        <v>6439.6</v>
      </c>
      <c r="H2077" s="207">
        <v>7244.55</v>
      </c>
      <c r="I2077" s="214">
        <v>70522</v>
      </c>
      <c r="J2077" s="211">
        <f t="shared" si="170"/>
        <v>0.32740018570102136</v>
      </c>
      <c r="K2077" s="212">
        <f t="shared" si="171"/>
        <v>0.42</v>
      </c>
      <c r="L2077" s="214">
        <v>3878.71</v>
      </c>
      <c r="M2077" s="213">
        <v>5641.76</v>
      </c>
      <c r="N2077" s="213">
        <v>6346.98</v>
      </c>
      <c r="O2077" s="242">
        <f t="shared" si="172"/>
        <v>0.48090000000003785</v>
      </c>
      <c r="P2077" s="242"/>
      <c r="Q2077" s="179"/>
      <c r="R2077" s="179"/>
      <c r="S2077" s="179"/>
      <c r="T2077" s="179"/>
      <c r="U2077" s="179"/>
      <c r="V2077" s="179"/>
      <c r="W2077" s="179"/>
      <c r="X2077" s="179"/>
      <c r="Y2077" s="179"/>
      <c r="Z2077" s="179"/>
      <c r="AA2077" s="222"/>
      <c r="AB2077" s="222"/>
      <c r="AC2077" s="222"/>
      <c r="AD2077" s="179"/>
      <c r="AE2077" s="179"/>
      <c r="AF2077" s="179"/>
      <c r="AG2077" s="179"/>
      <c r="AH2077" s="179"/>
      <c r="AI2077" s="179"/>
      <c r="AJ2077" s="179"/>
    </row>
    <row r="2078" spans="2:36" x14ac:dyDescent="0.3">
      <c r="B2078" s="224">
        <v>215500</v>
      </c>
      <c r="C2078" s="209">
        <v>80537</v>
      </c>
      <c r="D2078" s="206">
        <f t="shared" si="173"/>
        <v>0.37372157772621811</v>
      </c>
      <c r="E2078" s="208">
        <f t="shared" si="174"/>
        <v>0.42</v>
      </c>
      <c r="F2078" s="207">
        <v>4429.53</v>
      </c>
      <c r="G2078" s="207">
        <v>6442.96</v>
      </c>
      <c r="H2078" s="207">
        <v>7248.33</v>
      </c>
      <c r="I2078" s="214">
        <v>70564</v>
      </c>
      <c r="J2078" s="211">
        <f t="shared" si="170"/>
        <v>0.32744315545243619</v>
      </c>
      <c r="K2078" s="212">
        <f t="shared" si="171"/>
        <v>0.42</v>
      </c>
      <c r="L2078" s="214">
        <v>3881.02</v>
      </c>
      <c r="M2078" s="213">
        <v>5645.12</v>
      </c>
      <c r="N2078" s="213">
        <v>6350.76</v>
      </c>
      <c r="O2078" s="242">
        <f t="shared" si="172"/>
        <v>0.48090000000000144</v>
      </c>
      <c r="P2078" s="242"/>
      <c r="Q2078" s="179"/>
      <c r="R2078" s="179"/>
      <c r="S2078" s="179"/>
      <c r="T2078" s="179"/>
      <c r="U2078" s="179"/>
      <c r="V2078" s="179"/>
      <c r="W2078" s="179"/>
      <c r="X2078" s="179"/>
      <c r="Y2078" s="179"/>
      <c r="Z2078" s="179"/>
      <c r="AA2078" s="222"/>
      <c r="AB2078" s="222"/>
      <c r="AC2078" s="222"/>
      <c r="AD2078" s="179"/>
      <c r="AE2078" s="179"/>
      <c r="AF2078" s="179"/>
      <c r="AG2078" s="179"/>
      <c r="AH2078" s="179"/>
      <c r="AI2078" s="179"/>
      <c r="AJ2078" s="179"/>
    </row>
    <row r="2079" spans="2:36" x14ac:dyDescent="0.3">
      <c r="B2079" s="224">
        <v>215600</v>
      </c>
      <c r="C2079" s="209">
        <v>80579</v>
      </c>
      <c r="D2079" s="206">
        <f t="shared" si="173"/>
        <v>0.37374304267161412</v>
      </c>
      <c r="E2079" s="208">
        <f t="shared" si="174"/>
        <v>0.42</v>
      </c>
      <c r="F2079" s="207">
        <v>4431.84</v>
      </c>
      <c r="G2079" s="207">
        <v>6446.32</v>
      </c>
      <c r="H2079" s="207">
        <v>7252.11</v>
      </c>
      <c r="I2079" s="214">
        <v>70606</v>
      </c>
      <c r="J2079" s="211">
        <f t="shared" si="170"/>
        <v>0.32748608534322821</v>
      </c>
      <c r="K2079" s="212">
        <f t="shared" si="171"/>
        <v>0.42</v>
      </c>
      <c r="L2079" s="214">
        <v>3883.33</v>
      </c>
      <c r="M2079" s="213">
        <v>5648.48</v>
      </c>
      <c r="N2079" s="213">
        <v>6354.54</v>
      </c>
      <c r="O2079" s="242">
        <f t="shared" si="172"/>
        <v>0.48089999999997418</v>
      </c>
      <c r="P2079" s="242"/>
      <c r="Q2079" s="179"/>
      <c r="R2079" s="179"/>
      <c r="S2079" s="179"/>
      <c r="T2079" s="179"/>
      <c r="U2079" s="179"/>
      <c r="V2079" s="179"/>
      <c r="W2079" s="179"/>
      <c r="X2079" s="179"/>
      <c r="Y2079" s="179"/>
      <c r="Z2079" s="179"/>
      <c r="AA2079" s="222"/>
      <c r="AB2079" s="222"/>
      <c r="AC2079" s="222"/>
      <c r="AD2079" s="179"/>
      <c r="AE2079" s="179"/>
      <c r="AF2079" s="179"/>
      <c r="AG2079" s="179"/>
      <c r="AH2079" s="179"/>
      <c r="AI2079" s="179"/>
      <c r="AJ2079" s="179"/>
    </row>
    <row r="2080" spans="2:36" x14ac:dyDescent="0.3">
      <c r="B2080" s="224">
        <v>215700</v>
      </c>
      <c r="C2080" s="209">
        <v>80621</v>
      </c>
      <c r="D2080" s="206">
        <f t="shared" si="173"/>
        <v>0.37376448771441817</v>
      </c>
      <c r="E2080" s="208">
        <f t="shared" si="174"/>
        <v>0.42</v>
      </c>
      <c r="F2080" s="207">
        <v>4434.1499999999996</v>
      </c>
      <c r="G2080" s="207">
        <v>6449.68</v>
      </c>
      <c r="H2080" s="207">
        <v>7255.89</v>
      </c>
      <c r="I2080" s="214">
        <v>70648</v>
      </c>
      <c r="J2080" s="211">
        <f t="shared" si="170"/>
        <v>0.32752897542883636</v>
      </c>
      <c r="K2080" s="212">
        <f t="shared" si="171"/>
        <v>0.42</v>
      </c>
      <c r="L2080" s="214">
        <v>3885.64</v>
      </c>
      <c r="M2080" s="213">
        <v>5651.84</v>
      </c>
      <c r="N2080" s="213">
        <v>6358.32</v>
      </c>
      <c r="O2080" s="242">
        <f t="shared" si="172"/>
        <v>0.48089999999993777</v>
      </c>
      <c r="P2080" s="242"/>
      <c r="Q2080" s="179"/>
      <c r="R2080" s="179"/>
      <c r="S2080" s="179"/>
      <c r="T2080" s="179"/>
      <c r="U2080" s="179"/>
      <c r="V2080" s="179"/>
      <c r="W2080" s="179"/>
      <c r="X2080" s="179"/>
      <c r="Y2080" s="179"/>
      <c r="Z2080" s="179"/>
      <c r="AA2080" s="222"/>
      <c r="AB2080" s="222"/>
      <c r="AC2080" s="222"/>
      <c r="AD2080" s="179"/>
      <c r="AE2080" s="179"/>
      <c r="AF2080" s="179"/>
      <c r="AG2080" s="179"/>
      <c r="AH2080" s="179"/>
      <c r="AI2080" s="179"/>
      <c r="AJ2080" s="179"/>
    </row>
    <row r="2081" spans="2:36" x14ac:dyDescent="0.3">
      <c r="B2081" s="224">
        <v>215800</v>
      </c>
      <c r="C2081" s="209">
        <v>80663</v>
      </c>
      <c r="D2081" s="206">
        <f t="shared" si="173"/>
        <v>0.3737859128822984</v>
      </c>
      <c r="E2081" s="208">
        <f t="shared" si="174"/>
        <v>0.42</v>
      </c>
      <c r="F2081" s="207">
        <v>4436.46</v>
      </c>
      <c r="G2081" s="207">
        <v>6453.04</v>
      </c>
      <c r="H2081" s="207">
        <v>7259.67</v>
      </c>
      <c r="I2081" s="214">
        <v>70690</v>
      </c>
      <c r="J2081" s="211">
        <f t="shared" si="170"/>
        <v>0.32757182576459687</v>
      </c>
      <c r="K2081" s="212">
        <f t="shared" si="171"/>
        <v>0.42</v>
      </c>
      <c r="L2081" s="214">
        <v>3887.95</v>
      </c>
      <c r="M2081" s="213">
        <v>5655.2</v>
      </c>
      <c r="N2081" s="213">
        <v>6362.1</v>
      </c>
      <c r="O2081" s="242">
        <f t="shared" si="172"/>
        <v>0.48090000000004696</v>
      </c>
      <c r="P2081" s="242"/>
      <c r="Q2081" s="179"/>
      <c r="R2081" s="179"/>
      <c r="S2081" s="179"/>
      <c r="T2081" s="179"/>
      <c r="U2081" s="179"/>
      <c r="V2081" s="179"/>
      <c r="W2081" s="179"/>
      <c r="X2081" s="179"/>
      <c r="Y2081" s="179"/>
      <c r="Z2081" s="179"/>
      <c r="AA2081" s="222"/>
      <c r="AB2081" s="222"/>
      <c r="AC2081" s="222"/>
      <c r="AD2081" s="179"/>
      <c r="AE2081" s="179"/>
      <c r="AF2081" s="179"/>
      <c r="AG2081" s="179"/>
      <c r="AH2081" s="179"/>
      <c r="AI2081" s="179"/>
      <c r="AJ2081" s="179"/>
    </row>
    <row r="2082" spans="2:36" x14ac:dyDescent="0.3">
      <c r="B2082" s="224">
        <v>215900</v>
      </c>
      <c r="C2082" s="209">
        <v>80705</v>
      </c>
      <c r="D2082" s="206">
        <f t="shared" si="173"/>
        <v>0.37380731820287172</v>
      </c>
      <c r="E2082" s="208">
        <f t="shared" si="174"/>
        <v>0.42</v>
      </c>
      <c r="F2082" s="207">
        <v>4438.7700000000004</v>
      </c>
      <c r="G2082" s="207">
        <v>6456.4</v>
      </c>
      <c r="H2082" s="207">
        <v>7263.45</v>
      </c>
      <c r="I2082" s="214">
        <v>70732</v>
      </c>
      <c r="J2082" s="211">
        <f t="shared" si="170"/>
        <v>0.3276146364057434</v>
      </c>
      <c r="K2082" s="212">
        <f t="shared" si="171"/>
        <v>0.42</v>
      </c>
      <c r="L2082" s="214">
        <v>3890.26</v>
      </c>
      <c r="M2082" s="213">
        <v>5658.56</v>
      </c>
      <c r="N2082" s="213">
        <v>6365.88</v>
      </c>
      <c r="O2082" s="242">
        <f t="shared" si="172"/>
        <v>0.48090000000001054</v>
      </c>
      <c r="P2082" s="242"/>
      <c r="Q2082" s="179"/>
      <c r="R2082" s="179"/>
      <c r="S2082" s="179"/>
      <c r="T2082" s="179"/>
      <c r="U2082" s="179"/>
      <c r="V2082" s="179"/>
      <c r="W2082" s="179"/>
      <c r="X2082" s="179"/>
      <c r="Y2082" s="179"/>
      <c r="Z2082" s="179"/>
      <c r="AA2082" s="222"/>
      <c r="AB2082" s="222"/>
      <c r="AC2082" s="222"/>
      <c r="AD2082" s="179"/>
      <c r="AE2082" s="179"/>
      <c r="AF2082" s="179"/>
      <c r="AG2082" s="179"/>
      <c r="AH2082" s="179"/>
      <c r="AI2082" s="179"/>
      <c r="AJ2082" s="179"/>
    </row>
    <row r="2083" spans="2:36" x14ac:dyDescent="0.3">
      <c r="B2083" s="224">
        <v>216000</v>
      </c>
      <c r="C2083" s="209">
        <v>80747</v>
      </c>
      <c r="D2083" s="206">
        <f t="shared" si="173"/>
        <v>0.37382870370370369</v>
      </c>
      <c r="E2083" s="208">
        <f t="shared" si="174"/>
        <v>0.42</v>
      </c>
      <c r="F2083" s="207">
        <v>4441.08</v>
      </c>
      <c r="G2083" s="207">
        <v>6459.76</v>
      </c>
      <c r="H2083" s="207">
        <v>7267.23</v>
      </c>
      <c r="I2083" s="214">
        <v>70774</v>
      </c>
      <c r="J2083" s="211">
        <f t="shared" si="170"/>
        <v>0.3276574074074074</v>
      </c>
      <c r="K2083" s="212">
        <f t="shared" si="171"/>
        <v>0.42</v>
      </c>
      <c r="L2083" s="214">
        <v>3892.57</v>
      </c>
      <c r="M2083" s="213">
        <v>5661.92</v>
      </c>
      <c r="N2083" s="213">
        <v>6369.66</v>
      </c>
      <c r="O2083" s="242">
        <f t="shared" si="172"/>
        <v>0.48089999999997418</v>
      </c>
      <c r="P2083" s="242"/>
      <c r="Q2083" s="179"/>
      <c r="R2083" s="179"/>
      <c r="S2083" s="179"/>
      <c r="T2083" s="179"/>
      <c r="U2083" s="179"/>
      <c r="V2083" s="179"/>
      <c r="W2083" s="179"/>
      <c r="X2083" s="179"/>
      <c r="Y2083" s="179"/>
      <c r="Z2083" s="179"/>
      <c r="AA2083" s="222"/>
      <c r="AB2083" s="222"/>
      <c r="AC2083" s="222"/>
      <c r="AD2083" s="179"/>
      <c r="AE2083" s="179"/>
      <c r="AF2083" s="179"/>
      <c r="AG2083" s="179"/>
      <c r="AH2083" s="179"/>
      <c r="AI2083" s="179"/>
      <c r="AJ2083" s="179"/>
    </row>
    <row r="2084" spans="2:36" x14ac:dyDescent="0.3">
      <c r="B2084" s="224">
        <v>216100</v>
      </c>
      <c r="C2084" s="209">
        <v>80789</v>
      </c>
      <c r="D2084" s="206">
        <f t="shared" si="173"/>
        <v>0.37385006941230914</v>
      </c>
      <c r="E2084" s="208">
        <f t="shared" si="174"/>
        <v>0.42</v>
      </c>
      <c r="F2084" s="207">
        <v>4443.3900000000003</v>
      </c>
      <c r="G2084" s="207">
        <v>6463.12</v>
      </c>
      <c r="H2084" s="207">
        <v>7271.01</v>
      </c>
      <c r="I2084" s="214">
        <v>70816</v>
      </c>
      <c r="J2084" s="211">
        <f t="shared" si="170"/>
        <v>0.32770013882461824</v>
      </c>
      <c r="K2084" s="212">
        <f t="shared" si="171"/>
        <v>0.42</v>
      </c>
      <c r="L2084" s="214">
        <v>3894.88</v>
      </c>
      <c r="M2084" s="213">
        <v>5665.28</v>
      </c>
      <c r="N2084" s="213">
        <v>6373.44</v>
      </c>
      <c r="O2084" s="242">
        <f t="shared" si="172"/>
        <v>0.48089999999994687</v>
      </c>
      <c r="P2084" s="242"/>
      <c r="Q2084" s="179"/>
      <c r="R2084" s="179"/>
      <c r="S2084" s="179"/>
      <c r="T2084" s="179"/>
      <c r="U2084" s="179"/>
      <c r="V2084" s="179"/>
      <c r="W2084" s="179"/>
      <c r="X2084" s="179"/>
      <c r="Y2084" s="179"/>
      <c r="Z2084" s="179"/>
      <c r="AA2084" s="222"/>
      <c r="AB2084" s="222"/>
      <c r="AC2084" s="222"/>
      <c r="AD2084" s="179"/>
      <c r="AE2084" s="179"/>
      <c r="AF2084" s="179"/>
      <c r="AG2084" s="179"/>
      <c r="AH2084" s="179"/>
      <c r="AI2084" s="179"/>
      <c r="AJ2084" s="179"/>
    </row>
    <row r="2085" spans="2:36" x14ac:dyDescent="0.3">
      <c r="B2085" s="224">
        <v>216200</v>
      </c>
      <c r="C2085" s="209">
        <v>80831</v>
      </c>
      <c r="D2085" s="206">
        <f t="shared" si="173"/>
        <v>0.3738714153561517</v>
      </c>
      <c r="E2085" s="208">
        <f t="shared" si="174"/>
        <v>0.42</v>
      </c>
      <c r="F2085" s="207">
        <v>4445.7</v>
      </c>
      <c r="G2085" s="207">
        <v>6466.48</v>
      </c>
      <c r="H2085" s="207">
        <v>7274.79</v>
      </c>
      <c r="I2085" s="214">
        <v>70858</v>
      </c>
      <c r="J2085" s="211">
        <f t="shared" si="170"/>
        <v>0.32774283071230342</v>
      </c>
      <c r="K2085" s="212">
        <f t="shared" si="171"/>
        <v>0.42</v>
      </c>
      <c r="L2085" s="214">
        <v>3897.19</v>
      </c>
      <c r="M2085" s="213">
        <v>5668.64</v>
      </c>
      <c r="N2085" s="213">
        <v>6377.22</v>
      </c>
      <c r="O2085" s="242">
        <f t="shared" si="172"/>
        <v>0.48089999999990141</v>
      </c>
      <c r="P2085" s="242"/>
      <c r="Q2085" s="179"/>
      <c r="R2085" s="179"/>
      <c r="S2085" s="179"/>
      <c r="T2085" s="179"/>
      <c r="U2085" s="179"/>
      <c r="V2085" s="179"/>
      <c r="W2085" s="179"/>
      <c r="X2085" s="179"/>
      <c r="Y2085" s="179"/>
      <c r="Z2085" s="179"/>
      <c r="AA2085" s="222"/>
      <c r="AB2085" s="222"/>
      <c r="AC2085" s="222"/>
      <c r="AD2085" s="179"/>
      <c r="AE2085" s="179"/>
      <c r="AF2085" s="179"/>
      <c r="AG2085" s="179"/>
      <c r="AH2085" s="179"/>
      <c r="AI2085" s="179"/>
      <c r="AJ2085" s="179"/>
    </row>
    <row r="2086" spans="2:36" x14ac:dyDescent="0.3">
      <c r="B2086" s="224">
        <v>216300</v>
      </c>
      <c r="C2086" s="209">
        <v>80873</v>
      </c>
      <c r="D2086" s="206">
        <f t="shared" si="173"/>
        <v>0.37389274156264446</v>
      </c>
      <c r="E2086" s="208">
        <f t="shared" si="174"/>
        <v>0.42</v>
      </c>
      <c r="F2086" s="207">
        <v>4448.01</v>
      </c>
      <c r="G2086" s="207">
        <v>6469.84</v>
      </c>
      <c r="H2086" s="207">
        <v>7278.57</v>
      </c>
      <c r="I2086" s="214">
        <v>70900</v>
      </c>
      <c r="J2086" s="211">
        <f t="shared" si="170"/>
        <v>0.32778548312528893</v>
      </c>
      <c r="K2086" s="212">
        <f t="shared" si="171"/>
        <v>0.42</v>
      </c>
      <c r="L2086" s="214">
        <v>3899.5</v>
      </c>
      <c r="M2086" s="213">
        <v>5672</v>
      </c>
      <c r="N2086" s="213">
        <v>6381</v>
      </c>
      <c r="O2086" s="242">
        <f t="shared" si="172"/>
        <v>0.48089999999987415</v>
      </c>
      <c r="P2086" s="242"/>
      <c r="Q2086" s="179"/>
      <c r="R2086" s="179"/>
      <c r="S2086" s="179"/>
      <c r="T2086" s="179"/>
      <c r="U2086" s="179"/>
      <c r="V2086" s="179"/>
      <c r="W2086" s="179"/>
      <c r="X2086" s="179"/>
      <c r="Y2086" s="179"/>
      <c r="Z2086" s="179"/>
      <c r="AA2086" s="222"/>
      <c r="AB2086" s="222"/>
      <c r="AC2086" s="222"/>
      <c r="AD2086" s="179"/>
      <c r="AE2086" s="179"/>
      <c r="AF2086" s="179"/>
      <c r="AG2086" s="179"/>
      <c r="AH2086" s="179"/>
      <c r="AI2086" s="179"/>
      <c r="AJ2086" s="179"/>
    </row>
    <row r="2087" spans="2:36" x14ac:dyDescent="0.3">
      <c r="B2087" s="224">
        <v>216400</v>
      </c>
      <c r="C2087" s="209">
        <v>80915</v>
      </c>
      <c r="D2087" s="206">
        <f t="shared" si="173"/>
        <v>0.37391404805914974</v>
      </c>
      <c r="E2087" s="208">
        <f t="shared" si="174"/>
        <v>0.42</v>
      </c>
      <c r="F2087" s="207">
        <v>4450.32</v>
      </c>
      <c r="G2087" s="207">
        <v>6473.2</v>
      </c>
      <c r="H2087" s="207">
        <v>7282.35</v>
      </c>
      <c r="I2087" s="214">
        <v>70942</v>
      </c>
      <c r="J2087" s="211">
        <f t="shared" si="170"/>
        <v>0.32782809611829944</v>
      </c>
      <c r="K2087" s="212">
        <f t="shared" si="171"/>
        <v>0.42</v>
      </c>
      <c r="L2087" s="214">
        <v>3901.81</v>
      </c>
      <c r="M2087" s="213">
        <v>5675.36</v>
      </c>
      <c r="N2087" s="213">
        <v>6384.78</v>
      </c>
      <c r="O2087" s="242">
        <f t="shared" si="172"/>
        <v>0.48090000000012878</v>
      </c>
      <c r="P2087" s="242"/>
      <c r="Q2087" s="179"/>
      <c r="R2087" s="179"/>
      <c r="S2087" s="179"/>
      <c r="T2087" s="179"/>
      <c r="U2087" s="179"/>
      <c r="V2087" s="179"/>
      <c r="W2087" s="179"/>
      <c r="X2087" s="179"/>
      <c r="Y2087" s="179"/>
      <c r="Z2087" s="179"/>
      <c r="AA2087" s="222"/>
      <c r="AB2087" s="222"/>
      <c r="AC2087" s="222"/>
      <c r="AD2087" s="179"/>
      <c r="AE2087" s="179"/>
      <c r="AF2087" s="179"/>
      <c r="AG2087" s="179"/>
      <c r="AH2087" s="179"/>
      <c r="AI2087" s="179"/>
      <c r="AJ2087" s="179"/>
    </row>
    <row r="2088" spans="2:36" x14ac:dyDescent="0.3">
      <c r="B2088" s="224">
        <v>216500</v>
      </c>
      <c r="C2088" s="209">
        <v>80957</v>
      </c>
      <c r="D2088" s="206">
        <f t="shared" si="173"/>
        <v>0.3739353348729792</v>
      </c>
      <c r="E2088" s="208">
        <f t="shared" si="174"/>
        <v>0.42</v>
      </c>
      <c r="F2088" s="207">
        <v>4452.63</v>
      </c>
      <c r="G2088" s="207">
        <v>6476.56</v>
      </c>
      <c r="H2088" s="207">
        <v>7286.13</v>
      </c>
      <c r="I2088" s="214">
        <v>70984</v>
      </c>
      <c r="J2088" s="211">
        <f t="shared" si="170"/>
        <v>0.32787066974595841</v>
      </c>
      <c r="K2088" s="212">
        <f t="shared" si="171"/>
        <v>0.42</v>
      </c>
      <c r="L2088" s="214">
        <v>3904.12</v>
      </c>
      <c r="M2088" s="213">
        <v>5678.72</v>
      </c>
      <c r="N2088" s="213">
        <v>6388.56</v>
      </c>
      <c r="O2088" s="242">
        <f t="shared" si="172"/>
        <v>0.48090000000009242</v>
      </c>
      <c r="P2088" s="242"/>
      <c r="Q2088" s="179"/>
      <c r="R2088" s="179"/>
      <c r="S2088" s="179"/>
      <c r="T2088" s="179"/>
      <c r="U2088" s="179"/>
      <c r="V2088" s="179"/>
      <c r="W2088" s="179"/>
      <c r="X2088" s="179"/>
      <c r="Y2088" s="179"/>
      <c r="Z2088" s="179"/>
      <c r="AA2088" s="222"/>
      <c r="AB2088" s="222"/>
      <c r="AC2088" s="222"/>
      <c r="AD2088" s="179"/>
      <c r="AE2088" s="179"/>
      <c r="AF2088" s="179"/>
      <c r="AG2088" s="179"/>
      <c r="AH2088" s="179"/>
      <c r="AI2088" s="179"/>
      <c r="AJ2088" s="179"/>
    </row>
    <row r="2089" spans="2:36" x14ac:dyDescent="0.3">
      <c r="B2089" s="224">
        <v>216600</v>
      </c>
      <c r="C2089" s="209">
        <v>80999</v>
      </c>
      <c r="D2089" s="206">
        <f t="shared" si="173"/>
        <v>0.3739566020313943</v>
      </c>
      <c r="E2089" s="208">
        <f t="shared" si="174"/>
        <v>0.42</v>
      </c>
      <c r="F2089" s="207">
        <v>4454.9399999999996</v>
      </c>
      <c r="G2089" s="207">
        <v>6479.92</v>
      </c>
      <c r="H2089" s="207">
        <v>7289.91</v>
      </c>
      <c r="I2089" s="214">
        <v>71026</v>
      </c>
      <c r="J2089" s="211">
        <f t="shared" si="170"/>
        <v>0.32791320406278857</v>
      </c>
      <c r="K2089" s="212">
        <f t="shared" si="171"/>
        <v>0.42</v>
      </c>
      <c r="L2089" s="214">
        <v>3906.43</v>
      </c>
      <c r="M2089" s="213">
        <v>5682.08</v>
      </c>
      <c r="N2089" s="213">
        <v>6392.34</v>
      </c>
      <c r="O2089" s="242">
        <f t="shared" si="172"/>
        <v>0.480900000000056</v>
      </c>
      <c r="P2089" s="242"/>
      <c r="Q2089" s="179"/>
      <c r="R2089" s="179"/>
      <c r="S2089" s="179"/>
      <c r="T2089" s="179"/>
      <c r="U2089" s="179"/>
      <c r="V2089" s="179"/>
      <c r="W2089" s="179"/>
      <c r="X2089" s="179"/>
      <c r="Y2089" s="179"/>
      <c r="Z2089" s="179"/>
      <c r="AA2089" s="222"/>
      <c r="AB2089" s="222"/>
      <c r="AC2089" s="222"/>
      <c r="AD2089" s="179"/>
      <c r="AE2089" s="179"/>
      <c r="AF2089" s="179"/>
      <c r="AG2089" s="179"/>
      <c r="AH2089" s="179"/>
      <c r="AI2089" s="179"/>
      <c r="AJ2089" s="179"/>
    </row>
    <row r="2090" spans="2:36" x14ac:dyDescent="0.3">
      <c r="B2090" s="224">
        <v>216700</v>
      </c>
      <c r="C2090" s="209">
        <v>81041</v>
      </c>
      <c r="D2090" s="206">
        <f t="shared" si="173"/>
        <v>0.3739778495616059</v>
      </c>
      <c r="E2090" s="208">
        <f t="shared" si="174"/>
        <v>0.42</v>
      </c>
      <c r="F2090" s="207">
        <v>4457.25</v>
      </c>
      <c r="G2090" s="207">
        <v>6483.28</v>
      </c>
      <c r="H2090" s="207">
        <v>7293.69</v>
      </c>
      <c r="I2090" s="214">
        <v>71068</v>
      </c>
      <c r="J2090" s="211">
        <f t="shared" si="170"/>
        <v>0.32795569912321182</v>
      </c>
      <c r="K2090" s="212">
        <f t="shared" si="171"/>
        <v>0.42</v>
      </c>
      <c r="L2090" s="214">
        <v>3908.74</v>
      </c>
      <c r="M2090" s="213">
        <v>5685.44</v>
      </c>
      <c r="N2090" s="213">
        <v>6396.12</v>
      </c>
      <c r="O2090" s="242">
        <f t="shared" si="172"/>
        <v>0.48090000000002875</v>
      </c>
      <c r="P2090" s="242"/>
      <c r="Q2090" s="179"/>
      <c r="R2090" s="179"/>
      <c r="S2090" s="179"/>
      <c r="T2090" s="179"/>
      <c r="U2090" s="179"/>
      <c r="V2090" s="179"/>
      <c r="W2090" s="179"/>
      <c r="X2090" s="179"/>
      <c r="Y2090" s="179"/>
      <c r="Z2090" s="179"/>
      <c r="AA2090" s="222"/>
      <c r="AB2090" s="222"/>
      <c r="AC2090" s="222"/>
      <c r="AD2090" s="179"/>
      <c r="AE2090" s="179"/>
      <c r="AF2090" s="179"/>
      <c r="AG2090" s="179"/>
      <c r="AH2090" s="179"/>
      <c r="AI2090" s="179"/>
      <c r="AJ2090" s="179"/>
    </row>
    <row r="2091" spans="2:36" x14ac:dyDescent="0.3">
      <c r="B2091" s="224">
        <v>216800</v>
      </c>
      <c r="C2091" s="209">
        <v>81083</v>
      </c>
      <c r="D2091" s="206">
        <f t="shared" si="173"/>
        <v>0.37399907749077493</v>
      </c>
      <c r="E2091" s="208">
        <f t="shared" si="174"/>
        <v>0.42</v>
      </c>
      <c r="F2091" s="207">
        <v>4459.5600000000004</v>
      </c>
      <c r="G2091" s="207">
        <v>6486.64</v>
      </c>
      <c r="H2091" s="207">
        <v>7297.47</v>
      </c>
      <c r="I2091" s="214">
        <v>71110</v>
      </c>
      <c r="J2091" s="211">
        <f t="shared" si="170"/>
        <v>0.32799815498154983</v>
      </c>
      <c r="K2091" s="212">
        <f t="shared" si="171"/>
        <v>0.42</v>
      </c>
      <c r="L2091" s="214">
        <v>3911.05</v>
      </c>
      <c r="M2091" s="213">
        <v>5688.8</v>
      </c>
      <c r="N2091" s="213">
        <v>6399.9</v>
      </c>
      <c r="O2091" s="242">
        <f t="shared" si="172"/>
        <v>0.48089999999999233</v>
      </c>
      <c r="P2091" s="242"/>
      <c r="Q2091" s="179"/>
      <c r="R2091" s="179"/>
      <c r="S2091" s="179"/>
      <c r="T2091" s="179"/>
      <c r="U2091" s="179"/>
      <c r="V2091" s="179"/>
      <c r="W2091" s="179"/>
      <c r="X2091" s="179"/>
      <c r="Y2091" s="179"/>
      <c r="Z2091" s="179"/>
      <c r="AA2091" s="222"/>
      <c r="AB2091" s="222"/>
      <c r="AC2091" s="222"/>
      <c r="AD2091" s="179"/>
      <c r="AE2091" s="179"/>
      <c r="AF2091" s="179"/>
      <c r="AG2091" s="179"/>
      <c r="AH2091" s="179"/>
      <c r="AI2091" s="179"/>
      <c r="AJ2091" s="179"/>
    </row>
    <row r="2092" spans="2:36" x14ac:dyDescent="0.3">
      <c r="B2092" s="224">
        <v>216900</v>
      </c>
      <c r="C2092" s="209">
        <v>81125</v>
      </c>
      <c r="D2092" s="206">
        <f t="shared" si="173"/>
        <v>0.37402028584601199</v>
      </c>
      <c r="E2092" s="208">
        <f t="shared" si="174"/>
        <v>0.42</v>
      </c>
      <c r="F2092" s="207">
        <v>4461.87</v>
      </c>
      <c r="G2092" s="207">
        <v>6490</v>
      </c>
      <c r="H2092" s="207">
        <v>7301.25</v>
      </c>
      <c r="I2092" s="214">
        <v>71152</v>
      </c>
      <c r="J2092" s="211">
        <f t="shared" si="170"/>
        <v>0.328040571692024</v>
      </c>
      <c r="K2092" s="212">
        <f t="shared" si="171"/>
        <v>0.42</v>
      </c>
      <c r="L2092" s="214">
        <v>3913.36</v>
      </c>
      <c r="M2092" s="213">
        <v>5692.16</v>
      </c>
      <c r="N2092" s="213">
        <v>6403.68</v>
      </c>
      <c r="O2092" s="242">
        <f t="shared" si="172"/>
        <v>0.48089999999994687</v>
      </c>
      <c r="P2092" s="242"/>
      <c r="Q2092" s="179"/>
      <c r="R2092" s="179"/>
      <c r="S2092" s="179"/>
      <c r="T2092" s="179"/>
      <c r="U2092" s="179"/>
      <c r="V2092" s="179"/>
      <c r="W2092" s="179"/>
      <c r="X2092" s="179"/>
      <c r="Y2092" s="179"/>
      <c r="Z2092" s="179"/>
      <c r="AA2092" s="222"/>
      <c r="AB2092" s="222"/>
      <c r="AC2092" s="222"/>
      <c r="AD2092" s="179"/>
      <c r="AE2092" s="179"/>
      <c r="AF2092" s="179"/>
      <c r="AG2092" s="179"/>
      <c r="AH2092" s="179"/>
      <c r="AI2092" s="179"/>
      <c r="AJ2092" s="179"/>
    </row>
    <row r="2093" spans="2:36" x14ac:dyDescent="0.3">
      <c r="B2093" s="224">
        <v>217000</v>
      </c>
      <c r="C2093" s="209">
        <v>81167</v>
      </c>
      <c r="D2093" s="206">
        <f t="shared" si="173"/>
        <v>0.37404147465437787</v>
      </c>
      <c r="E2093" s="208">
        <f t="shared" si="174"/>
        <v>0.42</v>
      </c>
      <c r="F2093" s="207">
        <v>4464.18</v>
      </c>
      <c r="G2093" s="207">
        <v>6493.36</v>
      </c>
      <c r="H2093" s="207">
        <v>7305.03</v>
      </c>
      <c r="I2093" s="214">
        <v>71194</v>
      </c>
      <c r="J2093" s="211">
        <f t="shared" si="170"/>
        <v>0.32808294930875576</v>
      </c>
      <c r="K2093" s="212">
        <f t="shared" si="171"/>
        <v>0.42</v>
      </c>
      <c r="L2093" s="214">
        <v>3915.67</v>
      </c>
      <c r="M2093" s="213">
        <v>5695.52</v>
      </c>
      <c r="N2093" s="213">
        <v>6407.46</v>
      </c>
      <c r="O2093" s="242">
        <f t="shared" si="172"/>
        <v>0.48089999999991961</v>
      </c>
      <c r="P2093" s="242"/>
      <c r="Q2093" s="179"/>
      <c r="R2093" s="179"/>
      <c r="S2093" s="179"/>
      <c r="T2093" s="179"/>
      <c r="U2093" s="179"/>
      <c r="V2093" s="179"/>
      <c r="W2093" s="179"/>
      <c r="X2093" s="179"/>
      <c r="Y2093" s="179"/>
      <c r="Z2093" s="179"/>
      <c r="AA2093" s="222"/>
      <c r="AB2093" s="222"/>
      <c r="AC2093" s="222"/>
      <c r="AD2093" s="179"/>
      <c r="AE2093" s="179"/>
      <c r="AF2093" s="179"/>
      <c r="AG2093" s="179"/>
      <c r="AH2093" s="179"/>
      <c r="AI2093" s="179"/>
      <c r="AJ2093" s="179"/>
    </row>
    <row r="2094" spans="2:36" x14ac:dyDescent="0.3">
      <c r="B2094" s="224">
        <v>217100</v>
      </c>
      <c r="C2094" s="209">
        <v>81209</v>
      </c>
      <c r="D2094" s="206">
        <f t="shared" si="173"/>
        <v>0.37406264394288347</v>
      </c>
      <c r="E2094" s="208">
        <f t="shared" si="174"/>
        <v>0.42</v>
      </c>
      <c r="F2094" s="207">
        <v>4466.49</v>
      </c>
      <c r="G2094" s="207">
        <v>6496.72</v>
      </c>
      <c r="H2094" s="207">
        <v>7308.81</v>
      </c>
      <c r="I2094" s="214">
        <v>71236</v>
      </c>
      <c r="J2094" s="211">
        <f t="shared" si="170"/>
        <v>0.32812528788576695</v>
      </c>
      <c r="K2094" s="212">
        <f t="shared" si="171"/>
        <v>0.42</v>
      </c>
      <c r="L2094" s="214">
        <v>3917.98</v>
      </c>
      <c r="M2094" s="213">
        <v>5698.88</v>
      </c>
      <c r="N2094" s="213">
        <v>6411.24</v>
      </c>
      <c r="O2094" s="242">
        <f t="shared" si="172"/>
        <v>0.48090000000002875</v>
      </c>
      <c r="P2094" s="242"/>
      <c r="Q2094" s="179"/>
      <c r="R2094" s="179"/>
      <c r="S2094" s="179"/>
      <c r="T2094" s="179"/>
      <c r="U2094" s="179"/>
      <c r="V2094" s="179"/>
      <c r="W2094" s="179"/>
      <c r="X2094" s="179"/>
      <c r="Y2094" s="179"/>
      <c r="Z2094" s="179"/>
      <c r="AA2094" s="222"/>
      <c r="AB2094" s="222"/>
      <c r="AC2094" s="222"/>
      <c r="AD2094" s="179"/>
      <c r="AE2094" s="179"/>
      <c r="AF2094" s="179"/>
      <c r="AG2094" s="179"/>
      <c r="AH2094" s="179"/>
      <c r="AI2094" s="179"/>
      <c r="AJ2094" s="179"/>
    </row>
    <row r="2095" spans="2:36" x14ac:dyDescent="0.3">
      <c r="B2095" s="224">
        <v>217200</v>
      </c>
      <c r="C2095" s="209">
        <v>81251</v>
      </c>
      <c r="D2095" s="206">
        <f t="shared" si="173"/>
        <v>0.37408379373848988</v>
      </c>
      <c r="E2095" s="208">
        <f t="shared" si="174"/>
        <v>0.42</v>
      </c>
      <c r="F2095" s="207">
        <v>4468.8</v>
      </c>
      <c r="G2095" s="207">
        <v>6500.08</v>
      </c>
      <c r="H2095" s="207">
        <v>7312.59</v>
      </c>
      <c r="I2095" s="214">
        <v>71278</v>
      </c>
      <c r="J2095" s="211">
        <f t="shared" si="170"/>
        <v>0.32816758747697972</v>
      </c>
      <c r="K2095" s="212">
        <f t="shared" si="171"/>
        <v>0.42</v>
      </c>
      <c r="L2095" s="214">
        <v>3920.29</v>
      </c>
      <c r="M2095" s="213">
        <v>5702.24</v>
      </c>
      <c r="N2095" s="213">
        <v>6415.02</v>
      </c>
      <c r="O2095" s="242">
        <f t="shared" si="172"/>
        <v>0.48089999999999233</v>
      </c>
      <c r="P2095" s="242"/>
      <c r="Q2095" s="179"/>
      <c r="R2095" s="179"/>
      <c r="S2095" s="179"/>
      <c r="T2095" s="179"/>
      <c r="U2095" s="179"/>
      <c r="V2095" s="179"/>
      <c r="W2095" s="179"/>
      <c r="X2095" s="179"/>
      <c r="Y2095" s="179"/>
      <c r="Z2095" s="179"/>
      <c r="AA2095" s="222"/>
      <c r="AB2095" s="222"/>
      <c r="AC2095" s="222"/>
      <c r="AD2095" s="179"/>
      <c r="AE2095" s="179"/>
      <c r="AF2095" s="179"/>
      <c r="AG2095" s="179"/>
      <c r="AH2095" s="179"/>
      <c r="AI2095" s="179"/>
      <c r="AJ2095" s="179"/>
    </row>
    <row r="2096" spans="2:36" x14ac:dyDescent="0.3">
      <c r="B2096" s="224">
        <v>217300</v>
      </c>
      <c r="C2096" s="209">
        <v>81293</v>
      </c>
      <c r="D2096" s="206">
        <f t="shared" si="173"/>
        <v>0.37410492406810858</v>
      </c>
      <c r="E2096" s="208">
        <f t="shared" si="174"/>
        <v>0.42</v>
      </c>
      <c r="F2096" s="207">
        <v>4471.1099999999997</v>
      </c>
      <c r="G2096" s="207">
        <v>6503.44</v>
      </c>
      <c r="H2096" s="207">
        <v>7316.37</v>
      </c>
      <c r="I2096" s="214">
        <v>71320</v>
      </c>
      <c r="J2096" s="211">
        <f t="shared" si="170"/>
        <v>0.32820984813621723</v>
      </c>
      <c r="K2096" s="212">
        <f t="shared" si="171"/>
        <v>0.42</v>
      </c>
      <c r="L2096" s="214">
        <v>3922.6</v>
      </c>
      <c r="M2096" s="213">
        <v>5705.6</v>
      </c>
      <c r="N2096" s="213">
        <v>6418.8</v>
      </c>
      <c r="O2096" s="242">
        <f t="shared" si="172"/>
        <v>0.48089999999995597</v>
      </c>
      <c r="P2096" s="242"/>
      <c r="Q2096" s="179"/>
      <c r="R2096" s="179"/>
      <c r="S2096" s="179"/>
      <c r="T2096" s="179"/>
      <c r="U2096" s="179"/>
      <c r="V2096" s="179"/>
      <c r="W2096" s="179"/>
      <c r="X2096" s="179"/>
      <c r="Y2096" s="179"/>
      <c r="Z2096" s="179"/>
      <c r="AA2096" s="222"/>
      <c r="AB2096" s="222"/>
      <c r="AC2096" s="222"/>
      <c r="AD2096" s="179"/>
      <c r="AE2096" s="179"/>
      <c r="AF2096" s="179"/>
      <c r="AG2096" s="179"/>
      <c r="AH2096" s="179"/>
      <c r="AI2096" s="179"/>
      <c r="AJ2096" s="179"/>
    </row>
    <row r="2097" spans="2:36" x14ac:dyDescent="0.3">
      <c r="B2097" s="224">
        <v>217400</v>
      </c>
      <c r="C2097" s="209">
        <v>81335</v>
      </c>
      <c r="D2097" s="206">
        <f t="shared" si="173"/>
        <v>0.37412603495860164</v>
      </c>
      <c r="E2097" s="208">
        <f t="shared" si="174"/>
        <v>0.42</v>
      </c>
      <c r="F2097" s="207">
        <v>4473.42</v>
      </c>
      <c r="G2097" s="207">
        <v>6506.8</v>
      </c>
      <c r="H2097" s="207">
        <v>7320.15</v>
      </c>
      <c r="I2097" s="214">
        <v>71362</v>
      </c>
      <c r="J2097" s="211">
        <f t="shared" si="170"/>
        <v>0.32825206991720329</v>
      </c>
      <c r="K2097" s="212">
        <f t="shared" si="171"/>
        <v>0.42</v>
      </c>
      <c r="L2097" s="214">
        <v>3924.91</v>
      </c>
      <c r="M2097" s="213">
        <v>5708.96</v>
      </c>
      <c r="N2097" s="213">
        <v>6422.58</v>
      </c>
      <c r="O2097" s="242">
        <f t="shared" si="172"/>
        <v>0.48089999999992872</v>
      </c>
      <c r="P2097" s="242"/>
      <c r="Q2097" s="179"/>
      <c r="R2097" s="179"/>
      <c r="S2097" s="179"/>
      <c r="T2097" s="179"/>
      <c r="U2097" s="179"/>
      <c r="V2097" s="179"/>
      <c r="W2097" s="179"/>
      <c r="X2097" s="179"/>
      <c r="Y2097" s="179"/>
      <c r="Z2097" s="179"/>
      <c r="AA2097" s="222"/>
      <c r="AB2097" s="222"/>
      <c r="AC2097" s="222"/>
      <c r="AD2097" s="179"/>
      <c r="AE2097" s="179"/>
      <c r="AF2097" s="179"/>
      <c r="AG2097" s="179"/>
      <c r="AH2097" s="179"/>
      <c r="AI2097" s="179"/>
      <c r="AJ2097" s="179"/>
    </row>
    <row r="2098" spans="2:36" x14ac:dyDescent="0.3">
      <c r="B2098" s="224">
        <v>217500</v>
      </c>
      <c r="C2098" s="209">
        <v>81377</v>
      </c>
      <c r="D2098" s="206">
        <f t="shared" si="173"/>
        <v>0.37414712643678161</v>
      </c>
      <c r="E2098" s="208">
        <f t="shared" si="174"/>
        <v>0.42</v>
      </c>
      <c r="F2098" s="207">
        <v>4475.7299999999996</v>
      </c>
      <c r="G2098" s="207">
        <v>6510.16</v>
      </c>
      <c r="H2098" s="207">
        <v>7323.93</v>
      </c>
      <c r="I2098" s="214">
        <v>71404</v>
      </c>
      <c r="J2098" s="211">
        <f t="shared" si="170"/>
        <v>0.32829425287356323</v>
      </c>
      <c r="K2098" s="212">
        <f t="shared" si="171"/>
        <v>0.42</v>
      </c>
      <c r="L2098" s="214">
        <v>3927.22</v>
      </c>
      <c r="M2098" s="213">
        <v>5712.32</v>
      </c>
      <c r="N2098" s="213">
        <v>6426.36</v>
      </c>
      <c r="O2098" s="242">
        <f t="shared" si="172"/>
        <v>0.48090000000003785</v>
      </c>
      <c r="P2098" s="242"/>
      <c r="Q2098" s="179"/>
      <c r="R2098" s="179"/>
      <c r="S2098" s="179"/>
      <c r="T2098" s="179"/>
      <c r="U2098" s="179"/>
      <c r="V2098" s="179"/>
      <c r="W2098" s="179"/>
      <c r="X2098" s="179"/>
      <c r="Y2098" s="179"/>
      <c r="Z2098" s="179"/>
      <c r="AA2098" s="222"/>
      <c r="AB2098" s="222"/>
      <c r="AC2098" s="222"/>
      <c r="AD2098" s="179"/>
      <c r="AE2098" s="179"/>
      <c r="AF2098" s="179"/>
      <c r="AG2098" s="179"/>
      <c r="AH2098" s="179"/>
      <c r="AI2098" s="179"/>
      <c r="AJ2098" s="179"/>
    </row>
    <row r="2099" spans="2:36" x14ac:dyDescent="0.3">
      <c r="B2099" s="224">
        <v>217600</v>
      </c>
      <c r="C2099" s="209">
        <v>81419</v>
      </c>
      <c r="D2099" s="206">
        <f t="shared" si="173"/>
        <v>0.37416819852941174</v>
      </c>
      <c r="E2099" s="208">
        <f t="shared" si="174"/>
        <v>0.42</v>
      </c>
      <c r="F2099" s="207">
        <v>4478.04</v>
      </c>
      <c r="G2099" s="207">
        <v>6513.52</v>
      </c>
      <c r="H2099" s="207">
        <v>7327.71</v>
      </c>
      <c r="I2099" s="214">
        <v>71446</v>
      </c>
      <c r="J2099" s="211">
        <f t="shared" si="170"/>
        <v>0.3283363970588235</v>
      </c>
      <c r="K2099" s="212">
        <f t="shared" si="171"/>
        <v>0.42</v>
      </c>
      <c r="L2099" s="214">
        <v>3929.53</v>
      </c>
      <c r="M2099" s="213">
        <v>5715.68</v>
      </c>
      <c r="N2099" s="213">
        <v>6430.14</v>
      </c>
      <c r="O2099" s="242">
        <f t="shared" si="172"/>
        <v>0.48090000000000144</v>
      </c>
      <c r="P2099" s="242"/>
      <c r="Q2099" s="179"/>
      <c r="R2099" s="179"/>
      <c r="S2099" s="179"/>
      <c r="T2099" s="179"/>
      <c r="U2099" s="179"/>
      <c r="V2099" s="179"/>
      <c r="W2099" s="179"/>
      <c r="X2099" s="179"/>
      <c r="Y2099" s="179"/>
      <c r="Z2099" s="179"/>
      <c r="AA2099" s="222"/>
      <c r="AB2099" s="222"/>
      <c r="AC2099" s="222"/>
      <c r="AD2099" s="179"/>
      <c r="AE2099" s="179"/>
      <c r="AF2099" s="179"/>
      <c r="AG2099" s="179"/>
      <c r="AH2099" s="179"/>
      <c r="AI2099" s="179"/>
      <c r="AJ2099" s="179"/>
    </row>
    <row r="2100" spans="2:36" x14ac:dyDescent="0.3">
      <c r="B2100" s="224">
        <v>217700</v>
      </c>
      <c r="C2100" s="209">
        <v>81461</v>
      </c>
      <c r="D2100" s="206">
        <f t="shared" si="173"/>
        <v>0.37418925126320624</v>
      </c>
      <c r="E2100" s="208">
        <f t="shared" si="174"/>
        <v>0.42</v>
      </c>
      <c r="F2100" s="207">
        <v>4480.3500000000004</v>
      </c>
      <c r="G2100" s="207">
        <v>6516.88</v>
      </c>
      <c r="H2100" s="207">
        <v>7331.49</v>
      </c>
      <c r="I2100" s="214">
        <v>71488</v>
      </c>
      <c r="J2100" s="211">
        <f t="shared" si="170"/>
        <v>0.32837850252641249</v>
      </c>
      <c r="K2100" s="212">
        <f t="shared" si="171"/>
        <v>0.42</v>
      </c>
      <c r="L2100" s="214">
        <v>3931.84</v>
      </c>
      <c r="M2100" s="213">
        <v>5719.04</v>
      </c>
      <c r="N2100" s="213">
        <v>6433.92</v>
      </c>
      <c r="O2100" s="242">
        <f t="shared" si="172"/>
        <v>0.48090000000011057</v>
      </c>
      <c r="P2100" s="242"/>
      <c r="Q2100" s="179"/>
      <c r="R2100" s="179"/>
      <c r="S2100" s="179"/>
      <c r="T2100" s="179"/>
      <c r="U2100" s="179"/>
      <c r="V2100" s="179"/>
      <c r="W2100" s="179"/>
      <c r="X2100" s="179"/>
      <c r="Y2100" s="179"/>
      <c r="Z2100" s="179"/>
      <c r="AA2100" s="222"/>
      <c r="AB2100" s="222"/>
      <c r="AC2100" s="222"/>
      <c r="AD2100" s="179"/>
      <c r="AE2100" s="179"/>
      <c r="AF2100" s="179"/>
      <c r="AG2100" s="179"/>
      <c r="AH2100" s="179"/>
      <c r="AI2100" s="179"/>
      <c r="AJ2100" s="179"/>
    </row>
    <row r="2101" spans="2:36" x14ac:dyDescent="0.3">
      <c r="B2101" s="224">
        <v>217800</v>
      </c>
      <c r="C2101" s="209">
        <v>81503</v>
      </c>
      <c r="D2101" s="206">
        <f t="shared" si="173"/>
        <v>0.37421028466483014</v>
      </c>
      <c r="E2101" s="208">
        <f t="shared" si="174"/>
        <v>0.42</v>
      </c>
      <c r="F2101" s="207">
        <v>4482.66</v>
      </c>
      <c r="G2101" s="207">
        <v>6520.24</v>
      </c>
      <c r="H2101" s="207">
        <v>7335.27</v>
      </c>
      <c r="I2101" s="214">
        <v>71530</v>
      </c>
      <c r="J2101" s="211">
        <f t="shared" si="170"/>
        <v>0.32842056932966024</v>
      </c>
      <c r="K2101" s="212">
        <f t="shared" si="171"/>
        <v>0.42</v>
      </c>
      <c r="L2101" s="214">
        <v>3934.15</v>
      </c>
      <c r="M2101" s="213">
        <v>5722.4</v>
      </c>
      <c r="N2101" s="213">
        <v>6437.7</v>
      </c>
      <c r="O2101" s="242">
        <f t="shared" si="172"/>
        <v>0.48090000000007421</v>
      </c>
      <c r="P2101" s="242"/>
      <c r="Q2101" s="179"/>
      <c r="R2101" s="179"/>
      <c r="S2101" s="179"/>
      <c r="T2101" s="179"/>
      <c r="U2101" s="179"/>
      <c r="V2101" s="179"/>
      <c r="W2101" s="179"/>
      <c r="X2101" s="179"/>
      <c r="Y2101" s="179"/>
      <c r="Z2101" s="179"/>
      <c r="AA2101" s="222"/>
      <c r="AB2101" s="222"/>
      <c r="AC2101" s="222"/>
      <c r="AD2101" s="179"/>
      <c r="AE2101" s="179"/>
      <c r="AF2101" s="179"/>
      <c r="AG2101" s="179"/>
      <c r="AH2101" s="179"/>
      <c r="AI2101" s="179"/>
      <c r="AJ2101" s="179"/>
    </row>
    <row r="2102" spans="2:36" x14ac:dyDescent="0.3">
      <c r="B2102" s="224">
        <v>217900</v>
      </c>
      <c r="C2102" s="209">
        <v>81545</v>
      </c>
      <c r="D2102" s="206">
        <f t="shared" si="173"/>
        <v>0.3742312987608995</v>
      </c>
      <c r="E2102" s="208">
        <f t="shared" si="174"/>
        <v>0.42</v>
      </c>
      <c r="F2102" s="207">
        <v>4484.97</v>
      </c>
      <c r="G2102" s="207">
        <v>6523.6</v>
      </c>
      <c r="H2102" s="207">
        <v>7339.05</v>
      </c>
      <c r="I2102" s="214">
        <v>71572</v>
      </c>
      <c r="J2102" s="211">
        <f t="shared" si="170"/>
        <v>0.32846259752179902</v>
      </c>
      <c r="K2102" s="212">
        <f t="shared" si="171"/>
        <v>0.42</v>
      </c>
      <c r="L2102" s="214">
        <v>3936.46</v>
      </c>
      <c r="M2102" s="213">
        <v>5725.76</v>
      </c>
      <c r="N2102" s="213">
        <v>6441.48</v>
      </c>
      <c r="O2102" s="242">
        <f t="shared" si="172"/>
        <v>0.48090000000003785</v>
      </c>
      <c r="P2102" s="242"/>
      <c r="Q2102" s="179"/>
      <c r="R2102" s="179"/>
      <c r="S2102" s="179"/>
      <c r="T2102" s="179"/>
      <c r="U2102" s="179"/>
      <c r="V2102" s="179"/>
      <c r="W2102" s="179"/>
      <c r="X2102" s="179"/>
      <c r="Y2102" s="179"/>
      <c r="Z2102" s="179"/>
      <c r="AA2102" s="222"/>
      <c r="AB2102" s="222"/>
      <c r="AC2102" s="222"/>
      <c r="AD2102" s="179"/>
      <c r="AE2102" s="179"/>
      <c r="AF2102" s="179"/>
      <c r="AG2102" s="179"/>
      <c r="AH2102" s="179"/>
      <c r="AI2102" s="179"/>
      <c r="AJ2102" s="179"/>
    </row>
    <row r="2103" spans="2:36" x14ac:dyDescent="0.3">
      <c r="B2103" s="224">
        <v>218000</v>
      </c>
      <c r="C2103" s="209">
        <v>81587</v>
      </c>
      <c r="D2103" s="206">
        <f t="shared" si="173"/>
        <v>0.37425229357798168</v>
      </c>
      <c r="E2103" s="208">
        <f t="shared" si="174"/>
        <v>0.42</v>
      </c>
      <c r="F2103" s="207">
        <v>4487.28</v>
      </c>
      <c r="G2103" s="207">
        <v>6526.96</v>
      </c>
      <c r="H2103" s="207">
        <v>7342.83</v>
      </c>
      <c r="I2103" s="214">
        <v>71614</v>
      </c>
      <c r="J2103" s="211">
        <f t="shared" si="170"/>
        <v>0.32850458715596331</v>
      </c>
      <c r="K2103" s="212">
        <f t="shared" si="171"/>
        <v>0.42</v>
      </c>
      <c r="L2103" s="214">
        <v>3938.77</v>
      </c>
      <c r="M2103" s="213">
        <v>5729.12</v>
      </c>
      <c r="N2103" s="213">
        <v>6445.26</v>
      </c>
      <c r="O2103" s="242">
        <f t="shared" si="172"/>
        <v>0.48090000000000144</v>
      </c>
      <c r="P2103" s="242"/>
      <c r="Q2103" s="179"/>
      <c r="R2103" s="179"/>
      <c r="S2103" s="179"/>
      <c r="T2103" s="179"/>
      <c r="U2103" s="179"/>
      <c r="V2103" s="179"/>
      <c r="W2103" s="179"/>
      <c r="X2103" s="179"/>
      <c r="Y2103" s="179"/>
      <c r="Z2103" s="179"/>
      <c r="AA2103" s="222"/>
      <c r="AB2103" s="222"/>
      <c r="AC2103" s="222"/>
      <c r="AD2103" s="179"/>
      <c r="AE2103" s="179"/>
      <c r="AF2103" s="179"/>
      <c r="AG2103" s="179"/>
      <c r="AH2103" s="179"/>
      <c r="AI2103" s="179"/>
      <c r="AJ2103" s="179"/>
    </row>
    <row r="2104" spans="2:36" x14ac:dyDescent="0.3">
      <c r="B2104" s="224">
        <v>218100</v>
      </c>
      <c r="C2104" s="209">
        <v>81629</v>
      </c>
      <c r="D2104" s="206">
        <f t="shared" si="173"/>
        <v>0.37427326914259512</v>
      </c>
      <c r="E2104" s="208">
        <f t="shared" si="174"/>
        <v>0.42</v>
      </c>
      <c r="F2104" s="207">
        <v>4489.59</v>
      </c>
      <c r="G2104" s="207">
        <v>6530.32</v>
      </c>
      <c r="H2104" s="207">
        <v>7346.61</v>
      </c>
      <c r="I2104" s="214">
        <v>71656</v>
      </c>
      <c r="J2104" s="211">
        <f t="shared" si="170"/>
        <v>0.32854653828519026</v>
      </c>
      <c r="K2104" s="212">
        <f t="shared" si="171"/>
        <v>0.42</v>
      </c>
      <c r="L2104" s="214">
        <v>3941.08</v>
      </c>
      <c r="M2104" s="213">
        <v>5732.48</v>
      </c>
      <c r="N2104" s="213">
        <v>6449.04</v>
      </c>
      <c r="O2104" s="242">
        <f t="shared" si="172"/>
        <v>0.48089999999997418</v>
      </c>
      <c r="P2104" s="242"/>
      <c r="Q2104" s="179"/>
      <c r="R2104" s="179"/>
      <c r="S2104" s="179"/>
      <c r="T2104" s="179"/>
      <c r="U2104" s="179"/>
      <c r="V2104" s="179"/>
      <c r="W2104" s="179"/>
      <c r="X2104" s="179"/>
      <c r="Y2104" s="179"/>
      <c r="Z2104" s="179"/>
      <c r="AA2104" s="222"/>
      <c r="AB2104" s="222"/>
      <c r="AC2104" s="222"/>
      <c r="AD2104" s="179"/>
      <c r="AE2104" s="179"/>
      <c r="AF2104" s="179"/>
      <c r="AG2104" s="179"/>
      <c r="AH2104" s="179"/>
      <c r="AI2104" s="179"/>
      <c r="AJ2104" s="179"/>
    </row>
    <row r="2105" spans="2:36" x14ac:dyDescent="0.3">
      <c r="B2105" s="224">
        <v>218200</v>
      </c>
      <c r="C2105" s="209">
        <v>81671</v>
      </c>
      <c r="D2105" s="206">
        <f t="shared" si="173"/>
        <v>0.37429422548120989</v>
      </c>
      <c r="E2105" s="208">
        <f t="shared" si="174"/>
        <v>0.42</v>
      </c>
      <c r="F2105" s="207">
        <v>4491.8999999999996</v>
      </c>
      <c r="G2105" s="207">
        <v>6533.68</v>
      </c>
      <c r="H2105" s="207">
        <v>7350.39</v>
      </c>
      <c r="I2105" s="214">
        <v>71698</v>
      </c>
      <c r="J2105" s="211">
        <f t="shared" si="170"/>
        <v>0.32858845096241979</v>
      </c>
      <c r="K2105" s="212">
        <f t="shared" si="171"/>
        <v>0.42</v>
      </c>
      <c r="L2105" s="214">
        <v>3943.39</v>
      </c>
      <c r="M2105" s="213">
        <v>5735.84</v>
      </c>
      <c r="N2105" s="213">
        <v>6452.82</v>
      </c>
      <c r="O2105" s="242">
        <f t="shared" si="172"/>
        <v>0.48089999999993777</v>
      </c>
      <c r="P2105" s="242"/>
      <c r="Q2105" s="179"/>
      <c r="R2105" s="179"/>
      <c r="S2105" s="179"/>
      <c r="T2105" s="179"/>
      <c r="U2105" s="179"/>
      <c r="V2105" s="179"/>
      <c r="W2105" s="179"/>
      <c r="X2105" s="179"/>
      <c r="Y2105" s="179"/>
      <c r="Z2105" s="179"/>
      <c r="AA2105" s="222"/>
      <c r="AB2105" s="222"/>
      <c r="AC2105" s="222"/>
      <c r="AD2105" s="179"/>
      <c r="AE2105" s="179"/>
      <c r="AF2105" s="179"/>
      <c r="AG2105" s="179"/>
      <c r="AH2105" s="179"/>
      <c r="AI2105" s="179"/>
      <c r="AJ2105" s="179"/>
    </row>
    <row r="2106" spans="2:36" x14ac:dyDescent="0.3">
      <c r="B2106" s="224">
        <v>218300</v>
      </c>
      <c r="C2106" s="209">
        <v>81713</v>
      </c>
      <c r="D2106" s="206">
        <f t="shared" si="173"/>
        <v>0.37431516262024739</v>
      </c>
      <c r="E2106" s="208">
        <f t="shared" si="174"/>
        <v>0.42</v>
      </c>
      <c r="F2106" s="207">
        <v>4494.21</v>
      </c>
      <c r="G2106" s="207">
        <v>6537.04</v>
      </c>
      <c r="H2106" s="207">
        <v>7354.17</v>
      </c>
      <c r="I2106" s="214">
        <v>71740</v>
      </c>
      <c r="J2106" s="211">
        <f t="shared" si="170"/>
        <v>0.32863032524049474</v>
      </c>
      <c r="K2106" s="212">
        <f t="shared" si="171"/>
        <v>0.42</v>
      </c>
      <c r="L2106" s="214">
        <v>3945.7</v>
      </c>
      <c r="M2106" s="213">
        <v>5739.2</v>
      </c>
      <c r="N2106" s="213">
        <v>6456.6</v>
      </c>
      <c r="O2106" s="242">
        <f t="shared" si="172"/>
        <v>0.48090000000004696</v>
      </c>
      <c r="P2106" s="242"/>
      <c r="Q2106" s="179"/>
      <c r="R2106" s="179"/>
      <c r="S2106" s="179"/>
      <c r="T2106" s="179"/>
      <c r="U2106" s="179"/>
      <c r="V2106" s="179"/>
      <c r="W2106" s="179"/>
      <c r="X2106" s="179"/>
      <c r="Y2106" s="179"/>
      <c r="Z2106" s="179"/>
      <c r="AA2106" s="222"/>
      <c r="AB2106" s="222"/>
      <c r="AC2106" s="222"/>
      <c r="AD2106" s="179"/>
      <c r="AE2106" s="179"/>
      <c r="AF2106" s="179"/>
      <c r="AG2106" s="179"/>
      <c r="AH2106" s="179"/>
      <c r="AI2106" s="179"/>
      <c r="AJ2106" s="179"/>
    </row>
    <row r="2107" spans="2:36" x14ac:dyDescent="0.3">
      <c r="B2107" s="224">
        <v>218400</v>
      </c>
      <c r="C2107" s="209">
        <v>81755</v>
      </c>
      <c r="D2107" s="206">
        <f t="shared" si="173"/>
        <v>0.37433608058608059</v>
      </c>
      <c r="E2107" s="208">
        <f t="shared" si="174"/>
        <v>0.42</v>
      </c>
      <c r="F2107" s="207">
        <v>4496.5200000000004</v>
      </c>
      <c r="G2107" s="207">
        <v>6540.4</v>
      </c>
      <c r="H2107" s="207">
        <v>7357.95</v>
      </c>
      <c r="I2107" s="214">
        <v>71782</v>
      </c>
      <c r="J2107" s="211">
        <f t="shared" ref="J2107:J2170" si="175">I2107/$B2107</f>
        <v>0.32867216117216119</v>
      </c>
      <c r="K2107" s="212">
        <f t="shared" ref="K2107:K2170" si="176">(I2107-I2106)/($B2107-$B2106)</f>
        <v>0.42</v>
      </c>
      <c r="L2107" s="214">
        <v>3948.01</v>
      </c>
      <c r="M2107" s="213">
        <v>5742.56</v>
      </c>
      <c r="N2107" s="213">
        <v>6460.38</v>
      </c>
      <c r="O2107" s="242">
        <f t="shared" si="172"/>
        <v>0.48090000000001054</v>
      </c>
      <c r="P2107" s="242"/>
      <c r="Q2107" s="179"/>
      <c r="R2107" s="179"/>
      <c r="S2107" s="179"/>
      <c r="T2107" s="179"/>
      <c r="U2107" s="179"/>
      <c r="V2107" s="179"/>
      <c r="W2107" s="179"/>
      <c r="X2107" s="179"/>
      <c r="Y2107" s="179"/>
      <c r="Z2107" s="179"/>
      <c r="AA2107" s="222"/>
      <c r="AB2107" s="222"/>
      <c r="AC2107" s="222"/>
      <c r="AD2107" s="179"/>
      <c r="AE2107" s="179"/>
      <c r="AF2107" s="179"/>
      <c r="AG2107" s="179"/>
      <c r="AH2107" s="179"/>
      <c r="AI2107" s="179"/>
      <c r="AJ2107" s="179"/>
    </row>
    <row r="2108" spans="2:36" x14ac:dyDescent="0.3">
      <c r="B2108" s="224">
        <v>218500</v>
      </c>
      <c r="C2108" s="209">
        <v>81797</v>
      </c>
      <c r="D2108" s="206">
        <f t="shared" si="173"/>
        <v>0.37435697940503432</v>
      </c>
      <c r="E2108" s="208">
        <f t="shared" si="174"/>
        <v>0.42</v>
      </c>
      <c r="F2108" s="207">
        <v>4498.83</v>
      </c>
      <c r="G2108" s="207">
        <v>6543.76</v>
      </c>
      <c r="H2108" s="207">
        <v>7361.73</v>
      </c>
      <c r="I2108" s="214">
        <v>71824</v>
      </c>
      <c r="J2108" s="211">
        <f t="shared" si="175"/>
        <v>0.32871395881006865</v>
      </c>
      <c r="K2108" s="212">
        <f t="shared" si="176"/>
        <v>0.42</v>
      </c>
      <c r="L2108" s="214">
        <v>3950.32</v>
      </c>
      <c r="M2108" s="213">
        <v>5745.92</v>
      </c>
      <c r="N2108" s="213">
        <v>6464.16</v>
      </c>
      <c r="O2108" s="242">
        <f t="shared" si="172"/>
        <v>0.48089999999997418</v>
      </c>
      <c r="P2108" s="242"/>
      <c r="Q2108" s="179"/>
      <c r="R2108" s="179"/>
      <c r="S2108" s="179"/>
      <c r="T2108" s="179"/>
      <c r="U2108" s="179"/>
      <c r="V2108" s="179"/>
      <c r="W2108" s="179"/>
      <c r="X2108" s="179"/>
      <c r="Y2108" s="179"/>
      <c r="Z2108" s="179"/>
      <c r="AA2108" s="222"/>
      <c r="AB2108" s="222"/>
      <c r="AC2108" s="222"/>
      <c r="AD2108" s="179"/>
      <c r="AE2108" s="179"/>
      <c r="AF2108" s="179"/>
      <c r="AG2108" s="179"/>
      <c r="AH2108" s="179"/>
      <c r="AI2108" s="179"/>
      <c r="AJ2108" s="179"/>
    </row>
    <row r="2109" spans="2:36" x14ac:dyDescent="0.3">
      <c r="B2109" s="224">
        <v>218600</v>
      </c>
      <c r="C2109" s="209">
        <v>81839</v>
      </c>
      <c r="D2109" s="206">
        <f t="shared" si="173"/>
        <v>0.37437785910338517</v>
      </c>
      <c r="E2109" s="208">
        <f t="shared" si="174"/>
        <v>0.42</v>
      </c>
      <c r="F2109" s="207">
        <v>4501.1400000000003</v>
      </c>
      <c r="G2109" s="207">
        <v>6547.12</v>
      </c>
      <c r="H2109" s="207">
        <v>7365.51</v>
      </c>
      <c r="I2109" s="214">
        <v>71866</v>
      </c>
      <c r="J2109" s="211">
        <f t="shared" si="175"/>
        <v>0.32875571820677035</v>
      </c>
      <c r="K2109" s="212">
        <f t="shared" si="176"/>
        <v>0.42</v>
      </c>
      <c r="L2109" s="214">
        <v>3952.63</v>
      </c>
      <c r="M2109" s="213">
        <v>5749.28</v>
      </c>
      <c r="N2109" s="213">
        <v>6467.94</v>
      </c>
      <c r="O2109" s="242">
        <f t="shared" si="172"/>
        <v>0.48089999999994687</v>
      </c>
      <c r="P2109" s="242"/>
      <c r="Q2109" s="179"/>
      <c r="R2109" s="179"/>
      <c r="S2109" s="179"/>
      <c r="T2109" s="179"/>
      <c r="U2109" s="179"/>
      <c r="V2109" s="179"/>
      <c r="W2109" s="179"/>
      <c r="X2109" s="179"/>
      <c r="Y2109" s="179"/>
      <c r="Z2109" s="179"/>
      <c r="AA2109" s="222"/>
      <c r="AB2109" s="222"/>
      <c r="AC2109" s="222"/>
      <c r="AD2109" s="179"/>
      <c r="AE2109" s="179"/>
      <c r="AF2109" s="179"/>
      <c r="AG2109" s="179"/>
      <c r="AH2109" s="179"/>
      <c r="AI2109" s="179"/>
      <c r="AJ2109" s="179"/>
    </row>
    <row r="2110" spans="2:36" x14ac:dyDescent="0.3">
      <c r="B2110" s="224">
        <v>218700</v>
      </c>
      <c r="C2110" s="209">
        <v>81881</v>
      </c>
      <c r="D2110" s="206">
        <f t="shared" si="173"/>
        <v>0.37439871970736166</v>
      </c>
      <c r="E2110" s="208">
        <f t="shared" si="174"/>
        <v>0.42</v>
      </c>
      <c r="F2110" s="207">
        <v>4503.45</v>
      </c>
      <c r="G2110" s="207">
        <v>6550.48</v>
      </c>
      <c r="H2110" s="207">
        <v>7369.29</v>
      </c>
      <c r="I2110" s="214">
        <v>71908</v>
      </c>
      <c r="J2110" s="211">
        <f t="shared" si="175"/>
        <v>0.32879743941472339</v>
      </c>
      <c r="K2110" s="212">
        <f t="shared" si="176"/>
        <v>0.42</v>
      </c>
      <c r="L2110" s="214">
        <v>3954.94</v>
      </c>
      <c r="M2110" s="213">
        <v>5752.64</v>
      </c>
      <c r="N2110" s="213">
        <v>6471.72</v>
      </c>
      <c r="O2110" s="242">
        <f t="shared" si="172"/>
        <v>0.48089999999990141</v>
      </c>
      <c r="P2110" s="242"/>
      <c r="Q2110" s="179"/>
      <c r="R2110" s="179"/>
      <c r="S2110" s="179"/>
      <c r="T2110" s="179"/>
      <c r="U2110" s="179"/>
      <c r="V2110" s="179"/>
      <c r="W2110" s="179"/>
      <c r="X2110" s="179"/>
      <c r="Y2110" s="179"/>
      <c r="Z2110" s="179"/>
      <c r="AA2110" s="222"/>
      <c r="AB2110" s="222"/>
      <c r="AC2110" s="222"/>
      <c r="AD2110" s="179"/>
      <c r="AE2110" s="179"/>
      <c r="AF2110" s="179"/>
      <c r="AG2110" s="179"/>
      <c r="AH2110" s="179"/>
      <c r="AI2110" s="179"/>
      <c r="AJ2110" s="179"/>
    </row>
    <row r="2111" spans="2:36" x14ac:dyDescent="0.3">
      <c r="B2111" s="224">
        <v>218800</v>
      </c>
      <c r="C2111" s="209">
        <v>81923</v>
      </c>
      <c r="D2111" s="206">
        <f t="shared" si="173"/>
        <v>0.37441956124314441</v>
      </c>
      <c r="E2111" s="208">
        <f t="shared" si="174"/>
        <v>0.42</v>
      </c>
      <c r="F2111" s="207">
        <v>4505.76</v>
      </c>
      <c r="G2111" s="207">
        <v>6553.84</v>
      </c>
      <c r="H2111" s="207">
        <v>7373.07</v>
      </c>
      <c r="I2111" s="214">
        <v>71950</v>
      </c>
      <c r="J2111" s="211">
        <f t="shared" si="175"/>
        <v>0.32883912248628883</v>
      </c>
      <c r="K2111" s="212">
        <f t="shared" si="176"/>
        <v>0.42</v>
      </c>
      <c r="L2111" s="214">
        <v>3957.25</v>
      </c>
      <c r="M2111" s="213">
        <v>5756</v>
      </c>
      <c r="N2111" s="213">
        <v>6475.5</v>
      </c>
      <c r="O2111" s="242">
        <f t="shared" si="172"/>
        <v>0.48089999999987415</v>
      </c>
      <c r="P2111" s="242"/>
      <c r="Q2111" s="179"/>
      <c r="R2111" s="179"/>
      <c r="S2111" s="179"/>
      <c r="T2111" s="179"/>
      <c r="U2111" s="179"/>
      <c r="V2111" s="179"/>
      <c r="W2111" s="179"/>
      <c r="X2111" s="179"/>
      <c r="Y2111" s="179"/>
      <c r="Z2111" s="179"/>
      <c r="AA2111" s="222"/>
      <c r="AB2111" s="222"/>
      <c r="AC2111" s="222"/>
      <c r="AD2111" s="179"/>
      <c r="AE2111" s="179"/>
      <c r="AF2111" s="179"/>
      <c r="AG2111" s="179"/>
      <c r="AH2111" s="179"/>
      <c r="AI2111" s="179"/>
      <c r="AJ2111" s="179"/>
    </row>
    <row r="2112" spans="2:36" x14ac:dyDescent="0.3">
      <c r="B2112" s="224">
        <v>218900</v>
      </c>
      <c r="C2112" s="209">
        <v>81965</v>
      </c>
      <c r="D2112" s="206">
        <f t="shared" si="173"/>
        <v>0.37444038373686617</v>
      </c>
      <c r="E2112" s="208">
        <f t="shared" si="174"/>
        <v>0.42</v>
      </c>
      <c r="F2112" s="207">
        <v>4508.07</v>
      </c>
      <c r="G2112" s="207">
        <v>6557.2</v>
      </c>
      <c r="H2112" s="207">
        <v>7376.85</v>
      </c>
      <c r="I2112" s="214">
        <v>71992</v>
      </c>
      <c r="J2112" s="211">
        <f t="shared" si="175"/>
        <v>0.32888076747373229</v>
      </c>
      <c r="K2112" s="212">
        <f t="shared" si="176"/>
        <v>0.42</v>
      </c>
      <c r="L2112" s="214">
        <v>3959.56</v>
      </c>
      <c r="M2112" s="213">
        <v>5759.36</v>
      </c>
      <c r="N2112" s="213">
        <v>6479.28</v>
      </c>
      <c r="O2112" s="242">
        <f t="shared" si="172"/>
        <v>0.48090000000012878</v>
      </c>
      <c r="P2112" s="242"/>
      <c r="Q2112" s="179"/>
      <c r="R2112" s="179"/>
      <c r="S2112" s="179"/>
      <c r="T2112" s="179"/>
      <c r="U2112" s="179"/>
      <c r="V2112" s="179"/>
      <c r="W2112" s="179"/>
      <c r="X2112" s="179"/>
      <c r="Y2112" s="179"/>
      <c r="Z2112" s="179"/>
      <c r="AA2112" s="222"/>
      <c r="AB2112" s="222"/>
      <c r="AC2112" s="222"/>
      <c r="AD2112" s="179"/>
      <c r="AE2112" s="179"/>
      <c r="AF2112" s="179"/>
      <c r="AG2112" s="179"/>
      <c r="AH2112" s="179"/>
      <c r="AI2112" s="179"/>
      <c r="AJ2112" s="179"/>
    </row>
    <row r="2113" spans="2:36" x14ac:dyDescent="0.3">
      <c r="B2113" s="224">
        <v>219000</v>
      </c>
      <c r="C2113" s="209">
        <v>82007</v>
      </c>
      <c r="D2113" s="206">
        <f t="shared" si="173"/>
        <v>0.37446118721461186</v>
      </c>
      <c r="E2113" s="208">
        <f t="shared" si="174"/>
        <v>0.42</v>
      </c>
      <c r="F2113" s="207">
        <v>4510.38</v>
      </c>
      <c r="G2113" s="207">
        <v>6560.56</v>
      </c>
      <c r="H2113" s="207">
        <v>7380.63</v>
      </c>
      <c r="I2113" s="214">
        <v>72034</v>
      </c>
      <c r="J2113" s="211">
        <f t="shared" si="175"/>
        <v>0.32892237442922373</v>
      </c>
      <c r="K2113" s="212">
        <f t="shared" si="176"/>
        <v>0.42</v>
      </c>
      <c r="L2113" s="214">
        <v>3961.87</v>
      </c>
      <c r="M2113" s="213">
        <v>5762.72</v>
      </c>
      <c r="N2113" s="213">
        <v>6483.06</v>
      </c>
      <c r="O2113" s="242">
        <f t="shared" si="172"/>
        <v>0.48090000000009242</v>
      </c>
      <c r="P2113" s="242"/>
      <c r="Q2113" s="179"/>
      <c r="R2113" s="179"/>
      <c r="S2113" s="179"/>
      <c r="T2113" s="179"/>
      <c r="U2113" s="179"/>
      <c r="V2113" s="179"/>
      <c r="W2113" s="179"/>
      <c r="X2113" s="179"/>
      <c r="Y2113" s="179"/>
      <c r="Z2113" s="179"/>
      <c r="AA2113" s="222"/>
      <c r="AB2113" s="222"/>
      <c r="AC2113" s="222"/>
      <c r="AD2113" s="179"/>
      <c r="AE2113" s="179"/>
      <c r="AF2113" s="179"/>
      <c r="AG2113" s="179"/>
      <c r="AH2113" s="179"/>
      <c r="AI2113" s="179"/>
      <c r="AJ2113" s="179"/>
    </row>
    <row r="2114" spans="2:36" x14ac:dyDescent="0.3">
      <c r="B2114" s="224">
        <v>219100</v>
      </c>
      <c r="C2114" s="209">
        <v>82049</v>
      </c>
      <c r="D2114" s="206">
        <f t="shared" si="173"/>
        <v>0.37448197170241898</v>
      </c>
      <c r="E2114" s="208">
        <f t="shared" si="174"/>
        <v>0.42</v>
      </c>
      <c r="F2114" s="207">
        <v>4512.6899999999996</v>
      </c>
      <c r="G2114" s="207">
        <v>6563.92</v>
      </c>
      <c r="H2114" s="207">
        <v>7384.41</v>
      </c>
      <c r="I2114" s="214">
        <v>72076</v>
      </c>
      <c r="J2114" s="211">
        <f t="shared" si="175"/>
        <v>0.32896394340483798</v>
      </c>
      <c r="K2114" s="212">
        <f t="shared" si="176"/>
        <v>0.42</v>
      </c>
      <c r="L2114" s="214">
        <v>3964.18</v>
      </c>
      <c r="M2114" s="213">
        <v>5766.08</v>
      </c>
      <c r="N2114" s="213">
        <v>6486.84</v>
      </c>
      <c r="O2114" s="242">
        <f t="shared" si="172"/>
        <v>0.480900000000056</v>
      </c>
      <c r="P2114" s="242"/>
      <c r="Q2114" s="179"/>
      <c r="R2114" s="179"/>
      <c r="S2114" s="179"/>
      <c r="T2114" s="179"/>
      <c r="U2114" s="179"/>
      <c r="V2114" s="179"/>
      <c r="W2114" s="179"/>
      <c r="X2114" s="179"/>
      <c r="Y2114" s="179"/>
      <c r="Z2114" s="179"/>
      <c r="AA2114" s="222"/>
      <c r="AB2114" s="222"/>
      <c r="AC2114" s="222"/>
      <c r="AD2114" s="179"/>
      <c r="AE2114" s="179"/>
      <c r="AF2114" s="179"/>
      <c r="AG2114" s="179"/>
      <c r="AH2114" s="179"/>
      <c r="AI2114" s="179"/>
      <c r="AJ2114" s="179"/>
    </row>
    <row r="2115" spans="2:36" x14ac:dyDescent="0.3">
      <c r="B2115" s="224">
        <v>219200</v>
      </c>
      <c r="C2115" s="209">
        <v>82091</v>
      </c>
      <c r="D2115" s="206">
        <f t="shared" si="173"/>
        <v>0.37450273722627736</v>
      </c>
      <c r="E2115" s="208">
        <f t="shared" si="174"/>
        <v>0.42</v>
      </c>
      <c r="F2115" s="207">
        <v>4515</v>
      </c>
      <c r="G2115" s="207">
        <v>6567.28</v>
      </c>
      <c r="H2115" s="207">
        <v>7388.19</v>
      </c>
      <c r="I2115" s="214">
        <v>72118</v>
      </c>
      <c r="J2115" s="211">
        <f t="shared" si="175"/>
        <v>0.32900547445255474</v>
      </c>
      <c r="K2115" s="212">
        <f t="shared" si="176"/>
        <v>0.42</v>
      </c>
      <c r="L2115" s="214">
        <v>3966.49</v>
      </c>
      <c r="M2115" s="213">
        <v>5769.44</v>
      </c>
      <c r="N2115" s="213">
        <v>6490.62</v>
      </c>
      <c r="O2115" s="242">
        <f t="shared" si="172"/>
        <v>0.48090000000002875</v>
      </c>
      <c r="P2115" s="242"/>
      <c r="Q2115" s="179"/>
      <c r="R2115" s="179"/>
      <c r="S2115" s="179"/>
      <c r="T2115" s="179"/>
      <c r="U2115" s="179"/>
      <c r="V2115" s="179"/>
      <c r="W2115" s="179"/>
      <c r="X2115" s="179"/>
      <c r="Y2115" s="179"/>
      <c r="Z2115" s="179"/>
      <c r="AA2115" s="222"/>
      <c r="AB2115" s="222"/>
      <c r="AC2115" s="222"/>
      <c r="AD2115" s="179"/>
      <c r="AE2115" s="179"/>
      <c r="AF2115" s="179"/>
      <c r="AG2115" s="179"/>
      <c r="AH2115" s="179"/>
      <c r="AI2115" s="179"/>
      <c r="AJ2115" s="179"/>
    </row>
    <row r="2116" spans="2:36" x14ac:dyDescent="0.3">
      <c r="B2116" s="224">
        <v>219300</v>
      </c>
      <c r="C2116" s="209">
        <v>82133</v>
      </c>
      <c r="D2116" s="206">
        <f t="shared" si="173"/>
        <v>0.37452348381212952</v>
      </c>
      <c r="E2116" s="208">
        <f t="shared" si="174"/>
        <v>0.42</v>
      </c>
      <c r="F2116" s="207">
        <v>4517.3100000000004</v>
      </c>
      <c r="G2116" s="207">
        <v>6570.64</v>
      </c>
      <c r="H2116" s="207">
        <v>7391.97</v>
      </c>
      <c r="I2116" s="214">
        <v>72160</v>
      </c>
      <c r="J2116" s="211">
        <f t="shared" si="175"/>
        <v>0.329046967624259</v>
      </c>
      <c r="K2116" s="212">
        <f t="shared" si="176"/>
        <v>0.42</v>
      </c>
      <c r="L2116" s="214">
        <v>3968.8</v>
      </c>
      <c r="M2116" s="213">
        <v>5772.8</v>
      </c>
      <c r="N2116" s="213">
        <v>6494.4</v>
      </c>
      <c r="O2116" s="242">
        <f t="shared" si="172"/>
        <v>0.48089999999999233</v>
      </c>
      <c r="P2116" s="242"/>
      <c r="Q2116" s="179"/>
      <c r="R2116" s="179"/>
      <c r="S2116" s="179"/>
      <c r="T2116" s="179"/>
      <c r="U2116" s="179"/>
      <c r="V2116" s="179"/>
      <c r="W2116" s="179"/>
      <c r="X2116" s="179"/>
      <c r="Y2116" s="179"/>
      <c r="Z2116" s="179"/>
      <c r="AA2116" s="222"/>
      <c r="AB2116" s="222"/>
      <c r="AC2116" s="222"/>
      <c r="AD2116" s="179"/>
      <c r="AE2116" s="179"/>
      <c r="AF2116" s="179"/>
      <c r="AG2116" s="179"/>
      <c r="AH2116" s="179"/>
      <c r="AI2116" s="179"/>
      <c r="AJ2116" s="179"/>
    </row>
    <row r="2117" spans="2:36" x14ac:dyDescent="0.3">
      <c r="B2117" s="224">
        <v>219400</v>
      </c>
      <c r="C2117" s="209">
        <v>82175</v>
      </c>
      <c r="D2117" s="206">
        <f t="shared" si="173"/>
        <v>0.37454421148587058</v>
      </c>
      <c r="E2117" s="208">
        <f t="shared" si="174"/>
        <v>0.42</v>
      </c>
      <c r="F2117" s="207">
        <v>4519.62</v>
      </c>
      <c r="G2117" s="207">
        <v>6574</v>
      </c>
      <c r="H2117" s="207">
        <v>7395.75</v>
      </c>
      <c r="I2117" s="214">
        <v>72202</v>
      </c>
      <c r="J2117" s="211">
        <f t="shared" si="175"/>
        <v>0.32908842297174112</v>
      </c>
      <c r="K2117" s="212">
        <f t="shared" si="176"/>
        <v>0.42</v>
      </c>
      <c r="L2117" s="214">
        <v>3971.11</v>
      </c>
      <c r="M2117" s="213">
        <v>5776.16</v>
      </c>
      <c r="N2117" s="213">
        <v>6498.18</v>
      </c>
      <c r="O2117" s="242">
        <f t="shared" ref="O2117:O2180" si="177">(C2117+F2117+H2117-C2116-F2116-H2116)/100</f>
        <v>0.48089999999994687</v>
      </c>
      <c r="P2117" s="242"/>
      <c r="Q2117" s="179"/>
      <c r="R2117" s="179"/>
      <c r="S2117" s="179"/>
      <c r="T2117" s="179"/>
      <c r="U2117" s="179"/>
      <c r="V2117" s="179"/>
      <c r="W2117" s="179"/>
      <c r="X2117" s="179"/>
      <c r="Y2117" s="179"/>
      <c r="Z2117" s="179"/>
      <c r="AA2117" s="222"/>
      <c r="AB2117" s="222"/>
      <c r="AC2117" s="222"/>
      <c r="AD2117" s="179"/>
      <c r="AE2117" s="179"/>
      <c r="AF2117" s="179"/>
      <c r="AG2117" s="179"/>
      <c r="AH2117" s="179"/>
      <c r="AI2117" s="179"/>
      <c r="AJ2117" s="179"/>
    </row>
    <row r="2118" spans="2:36" x14ac:dyDescent="0.3">
      <c r="B2118" s="224">
        <v>219500</v>
      </c>
      <c r="C2118" s="209">
        <v>82217</v>
      </c>
      <c r="D2118" s="206">
        <f t="shared" si="173"/>
        <v>0.37456492027334853</v>
      </c>
      <c r="E2118" s="208">
        <f t="shared" si="174"/>
        <v>0.42</v>
      </c>
      <c r="F2118" s="207">
        <v>4521.93</v>
      </c>
      <c r="G2118" s="207">
        <v>6577.36</v>
      </c>
      <c r="H2118" s="207">
        <v>7399.53</v>
      </c>
      <c r="I2118" s="214">
        <v>72244</v>
      </c>
      <c r="J2118" s="211">
        <f t="shared" si="175"/>
        <v>0.32912984054669703</v>
      </c>
      <c r="K2118" s="212">
        <f t="shared" si="176"/>
        <v>0.42</v>
      </c>
      <c r="L2118" s="214">
        <v>3973.42</v>
      </c>
      <c r="M2118" s="213">
        <v>5779.52</v>
      </c>
      <c r="N2118" s="213">
        <v>6501.96</v>
      </c>
      <c r="O2118" s="242">
        <f t="shared" si="177"/>
        <v>0.48089999999991961</v>
      </c>
      <c r="P2118" s="242"/>
      <c r="Q2118" s="179"/>
      <c r="R2118" s="179"/>
      <c r="S2118" s="179"/>
      <c r="T2118" s="179"/>
      <c r="U2118" s="179"/>
      <c r="V2118" s="179"/>
      <c r="W2118" s="179"/>
      <c r="X2118" s="179"/>
      <c r="Y2118" s="179"/>
      <c r="Z2118" s="179"/>
      <c r="AA2118" s="222"/>
      <c r="AB2118" s="222"/>
      <c r="AC2118" s="222"/>
      <c r="AD2118" s="179"/>
      <c r="AE2118" s="179"/>
      <c r="AF2118" s="179"/>
      <c r="AG2118" s="179"/>
      <c r="AH2118" s="179"/>
      <c r="AI2118" s="179"/>
      <c r="AJ2118" s="179"/>
    </row>
    <row r="2119" spans="2:36" x14ac:dyDescent="0.3">
      <c r="B2119" s="224">
        <v>219600</v>
      </c>
      <c r="C2119" s="209">
        <v>82259</v>
      </c>
      <c r="D2119" s="206">
        <f t="shared" si="173"/>
        <v>0.37458561020036429</v>
      </c>
      <c r="E2119" s="208">
        <f t="shared" si="174"/>
        <v>0.42</v>
      </c>
      <c r="F2119" s="207">
        <v>4524.24</v>
      </c>
      <c r="G2119" s="207">
        <v>6580.72</v>
      </c>
      <c r="H2119" s="207">
        <v>7403.31</v>
      </c>
      <c r="I2119" s="214">
        <v>72286</v>
      </c>
      <c r="J2119" s="211">
        <f t="shared" si="175"/>
        <v>0.3291712204007286</v>
      </c>
      <c r="K2119" s="212">
        <f t="shared" si="176"/>
        <v>0.42</v>
      </c>
      <c r="L2119" s="214">
        <v>3975.73</v>
      </c>
      <c r="M2119" s="213">
        <v>5782.88</v>
      </c>
      <c r="N2119" s="213">
        <v>6505.74</v>
      </c>
      <c r="O2119" s="242">
        <f t="shared" si="177"/>
        <v>0.48090000000002875</v>
      </c>
      <c r="P2119" s="242"/>
      <c r="Q2119" s="179"/>
      <c r="R2119" s="179"/>
      <c r="S2119" s="179"/>
      <c r="T2119" s="179"/>
      <c r="U2119" s="179"/>
      <c r="V2119" s="179"/>
      <c r="W2119" s="179"/>
      <c r="X2119" s="179"/>
      <c r="Y2119" s="179"/>
      <c r="Z2119" s="179"/>
      <c r="AA2119" s="222"/>
      <c r="AB2119" s="222"/>
      <c r="AC2119" s="222"/>
      <c r="AD2119" s="179"/>
      <c r="AE2119" s="179"/>
      <c r="AF2119" s="179"/>
      <c r="AG2119" s="179"/>
      <c r="AH2119" s="179"/>
      <c r="AI2119" s="179"/>
      <c r="AJ2119" s="179"/>
    </row>
    <row r="2120" spans="2:36" x14ac:dyDescent="0.3">
      <c r="B2120" s="224">
        <v>219700</v>
      </c>
      <c r="C2120" s="209">
        <v>82301</v>
      </c>
      <c r="D2120" s="206">
        <f t="shared" si="173"/>
        <v>0.37460628129267182</v>
      </c>
      <c r="E2120" s="208">
        <f t="shared" si="174"/>
        <v>0.42</v>
      </c>
      <c r="F2120" s="207">
        <v>4526.55</v>
      </c>
      <c r="G2120" s="207">
        <v>6584.08</v>
      </c>
      <c r="H2120" s="207">
        <v>7407.09</v>
      </c>
      <c r="I2120" s="214">
        <v>72328</v>
      </c>
      <c r="J2120" s="211">
        <f t="shared" si="175"/>
        <v>0.32921256258534365</v>
      </c>
      <c r="K2120" s="212">
        <f t="shared" si="176"/>
        <v>0.42</v>
      </c>
      <c r="L2120" s="214">
        <v>3978.04</v>
      </c>
      <c r="M2120" s="213">
        <v>5786.24</v>
      </c>
      <c r="N2120" s="213">
        <v>6509.52</v>
      </c>
      <c r="O2120" s="242">
        <f t="shared" si="177"/>
        <v>0.48089999999999233</v>
      </c>
      <c r="P2120" s="242"/>
      <c r="Q2120" s="179"/>
      <c r="R2120" s="179"/>
      <c r="S2120" s="179"/>
      <c r="T2120" s="179"/>
      <c r="U2120" s="179"/>
      <c r="V2120" s="179"/>
      <c r="W2120" s="179"/>
      <c r="X2120" s="179"/>
      <c r="Y2120" s="179"/>
      <c r="Z2120" s="179"/>
      <c r="AA2120" s="222"/>
      <c r="AB2120" s="222"/>
      <c r="AC2120" s="222"/>
      <c r="AD2120" s="179"/>
      <c r="AE2120" s="179"/>
      <c r="AF2120" s="179"/>
      <c r="AG2120" s="179"/>
      <c r="AH2120" s="179"/>
      <c r="AI2120" s="179"/>
      <c r="AJ2120" s="179"/>
    </row>
    <row r="2121" spans="2:36" x14ac:dyDescent="0.3">
      <c r="B2121" s="224">
        <v>219800</v>
      </c>
      <c r="C2121" s="209">
        <v>82343</v>
      </c>
      <c r="D2121" s="206">
        <f t="shared" si="173"/>
        <v>0.37462693357597815</v>
      </c>
      <c r="E2121" s="208">
        <f t="shared" si="174"/>
        <v>0.42</v>
      </c>
      <c r="F2121" s="207">
        <v>4528.8599999999997</v>
      </c>
      <c r="G2121" s="207">
        <v>6587.44</v>
      </c>
      <c r="H2121" s="207">
        <v>7410.87</v>
      </c>
      <c r="I2121" s="214">
        <v>72370</v>
      </c>
      <c r="J2121" s="211">
        <f t="shared" si="175"/>
        <v>0.32925386715195631</v>
      </c>
      <c r="K2121" s="212">
        <f t="shared" si="176"/>
        <v>0.42</v>
      </c>
      <c r="L2121" s="214">
        <v>3980.35</v>
      </c>
      <c r="M2121" s="213">
        <v>5789.6</v>
      </c>
      <c r="N2121" s="213">
        <v>6513.3</v>
      </c>
      <c r="O2121" s="242">
        <f t="shared" si="177"/>
        <v>0.48089999999995597</v>
      </c>
      <c r="P2121" s="242"/>
      <c r="Q2121" s="179"/>
      <c r="R2121" s="179"/>
      <c r="S2121" s="179"/>
      <c r="T2121" s="179"/>
      <c r="U2121" s="179"/>
      <c r="V2121" s="179"/>
      <c r="W2121" s="179"/>
      <c r="X2121" s="179"/>
      <c r="Y2121" s="179"/>
      <c r="Z2121" s="179"/>
      <c r="AA2121" s="222"/>
      <c r="AB2121" s="222"/>
      <c r="AC2121" s="222"/>
      <c r="AD2121" s="179"/>
      <c r="AE2121" s="179"/>
      <c r="AF2121" s="179"/>
      <c r="AG2121" s="179"/>
      <c r="AH2121" s="179"/>
      <c r="AI2121" s="179"/>
      <c r="AJ2121" s="179"/>
    </row>
    <row r="2122" spans="2:36" x14ac:dyDescent="0.3">
      <c r="B2122" s="224">
        <v>219900</v>
      </c>
      <c r="C2122" s="209">
        <v>82385</v>
      </c>
      <c r="D2122" s="206">
        <f t="shared" si="173"/>
        <v>0.3746475670759436</v>
      </c>
      <c r="E2122" s="208">
        <f t="shared" si="174"/>
        <v>0.42</v>
      </c>
      <c r="F2122" s="207">
        <v>4531.17</v>
      </c>
      <c r="G2122" s="207">
        <v>6590.8</v>
      </c>
      <c r="H2122" s="207">
        <v>7414.65</v>
      </c>
      <c r="I2122" s="214">
        <v>72412</v>
      </c>
      <c r="J2122" s="211">
        <f t="shared" si="175"/>
        <v>0.32929513415188721</v>
      </c>
      <c r="K2122" s="212">
        <f t="shared" si="176"/>
        <v>0.42</v>
      </c>
      <c r="L2122" s="214">
        <v>3982.66</v>
      </c>
      <c r="M2122" s="213">
        <v>5792.96</v>
      </c>
      <c r="N2122" s="213">
        <v>6517.08</v>
      </c>
      <c r="O2122" s="242">
        <f t="shared" si="177"/>
        <v>0.48089999999992872</v>
      </c>
      <c r="P2122" s="242"/>
      <c r="Q2122" s="179"/>
      <c r="R2122" s="179"/>
      <c r="S2122" s="179"/>
      <c r="T2122" s="179"/>
      <c r="U2122" s="179"/>
      <c r="V2122" s="179"/>
      <c r="W2122" s="179"/>
      <c r="X2122" s="179"/>
      <c r="Y2122" s="179"/>
      <c r="Z2122" s="179"/>
      <c r="AA2122" s="222"/>
      <c r="AB2122" s="222"/>
      <c r="AC2122" s="222"/>
      <c r="AD2122" s="179"/>
      <c r="AE2122" s="179"/>
      <c r="AF2122" s="179"/>
      <c r="AG2122" s="179"/>
      <c r="AH2122" s="179"/>
      <c r="AI2122" s="179"/>
      <c r="AJ2122" s="179"/>
    </row>
    <row r="2123" spans="2:36" x14ac:dyDescent="0.3">
      <c r="B2123" s="224">
        <v>220000</v>
      </c>
      <c r="C2123" s="209">
        <v>82427</v>
      </c>
      <c r="D2123" s="206">
        <f t="shared" si="173"/>
        <v>0.37466818181818184</v>
      </c>
      <c r="E2123" s="208">
        <f t="shared" si="174"/>
        <v>0.42</v>
      </c>
      <c r="F2123" s="207">
        <v>4533.4799999999996</v>
      </c>
      <c r="G2123" s="207">
        <v>6594.16</v>
      </c>
      <c r="H2123" s="207">
        <v>7418.43</v>
      </c>
      <c r="I2123" s="214">
        <v>72454</v>
      </c>
      <c r="J2123" s="211">
        <f t="shared" si="175"/>
        <v>0.32933636363636365</v>
      </c>
      <c r="K2123" s="212">
        <f t="shared" si="176"/>
        <v>0.42</v>
      </c>
      <c r="L2123" s="214">
        <v>3984.97</v>
      </c>
      <c r="M2123" s="213">
        <v>5796.32</v>
      </c>
      <c r="N2123" s="213">
        <v>6520.86</v>
      </c>
      <c r="O2123" s="242">
        <f t="shared" si="177"/>
        <v>0.48090000000003785</v>
      </c>
      <c r="P2123" s="242"/>
      <c r="Q2123" s="179"/>
      <c r="R2123" s="179"/>
      <c r="S2123" s="179"/>
      <c r="T2123" s="179"/>
      <c r="U2123" s="179"/>
      <c r="V2123" s="179"/>
      <c r="W2123" s="179"/>
      <c r="X2123" s="179"/>
      <c r="Y2123" s="179"/>
      <c r="Z2123" s="179"/>
      <c r="AA2123" s="222"/>
      <c r="AB2123" s="222"/>
      <c r="AC2123" s="222"/>
      <c r="AD2123" s="179"/>
      <c r="AE2123" s="179"/>
      <c r="AF2123" s="179"/>
      <c r="AG2123" s="179"/>
      <c r="AH2123" s="179"/>
      <c r="AI2123" s="179"/>
      <c r="AJ2123" s="179"/>
    </row>
    <row r="2124" spans="2:36" x14ac:dyDescent="0.3">
      <c r="B2124" s="224">
        <v>220100</v>
      </c>
      <c r="C2124" s="209">
        <v>82469</v>
      </c>
      <c r="D2124" s="206">
        <f t="shared" si="173"/>
        <v>0.37468877782825988</v>
      </c>
      <c r="E2124" s="208">
        <f t="shared" si="174"/>
        <v>0.42</v>
      </c>
      <c r="F2124" s="207">
        <v>4535.79</v>
      </c>
      <c r="G2124" s="207">
        <v>6597.52</v>
      </c>
      <c r="H2124" s="207">
        <v>7422.21</v>
      </c>
      <c r="I2124" s="214">
        <v>72496</v>
      </c>
      <c r="J2124" s="211">
        <f t="shared" si="175"/>
        <v>0.32937755565651977</v>
      </c>
      <c r="K2124" s="212">
        <f t="shared" si="176"/>
        <v>0.42</v>
      </c>
      <c r="L2124" s="214">
        <v>3987.28</v>
      </c>
      <c r="M2124" s="213">
        <v>5799.68</v>
      </c>
      <c r="N2124" s="213">
        <v>6524.64</v>
      </c>
      <c r="O2124" s="242">
        <f t="shared" si="177"/>
        <v>0.48090000000000144</v>
      </c>
      <c r="P2124" s="242"/>
      <c r="Q2124" s="179"/>
      <c r="R2124" s="179"/>
      <c r="S2124" s="179"/>
      <c r="T2124" s="179"/>
      <c r="U2124" s="179"/>
      <c r="V2124" s="179"/>
      <c r="W2124" s="179"/>
      <c r="X2124" s="179"/>
      <c r="Y2124" s="179"/>
      <c r="Z2124" s="179"/>
      <c r="AA2124" s="222"/>
      <c r="AB2124" s="222"/>
      <c r="AC2124" s="222"/>
      <c r="AD2124" s="179"/>
      <c r="AE2124" s="179"/>
      <c r="AF2124" s="179"/>
      <c r="AG2124" s="179"/>
      <c r="AH2124" s="179"/>
      <c r="AI2124" s="179"/>
      <c r="AJ2124" s="179"/>
    </row>
    <row r="2125" spans="2:36" x14ac:dyDescent="0.3">
      <c r="B2125" s="224">
        <v>220200</v>
      </c>
      <c r="C2125" s="209">
        <v>82511</v>
      </c>
      <c r="D2125" s="206">
        <f t="shared" si="173"/>
        <v>0.37470935513169845</v>
      </c>
      <c r="E2125" s="208">
        <f t="shared" si="174"/>
        <v>0.42</v>
      </c>
      <c r="F2125" s="207">
        <v>4538.1000000000004</v>
      </c>
      <c r="G2125" s="207">
        <v>6600.88</v>
      </c>
      <c r="H2125" s="207">
        <v>7425.99</v>
      </c>
      <c r="I2125" s="214">
        <v>72538</v>
      </c>
      <c r="J2125" s="211">
        <f t="shared" si="175"/>
        <v>0.32941871026339692</v>
      </c>
      <c r="K2125" s="212">
        <f t="shared" si="176"/>
        <v>0.42</v>
      </c>
      <c r="L2125" s="214">
        <v>3989.59</v>
      </c>
      <c r="M2125" s="213">
        <v>5803.04</v>
      </c>
      <c r="N2125" s="213">
        <v>6528.42</v>
      </c>
      <c r="O2125" s="242">
        <f t="shared" si="177"/>
        <v>0.48090000000011057</v>
      </c>
      <c r="P2125" s="242"/>
      <c r="Q2125" s="179"/>
      <c r="R2125" s="179"/>
      <c r="S2125" s="179"/>
      <c r="T2125" s="179"/>
      <c r="U2125" s="179"/>
      <c r="V2125" s="179"/>
      <c r="W2125" s="179"/>
      <c r="X2125" s="179"/>
      <c r="Y2125" s="179"/>
      <c r="Z2125" s="179"/>
      <c r="AA2125" s="222"/>
      <c r="AB2125" s="222"/>
      <c r="AC2125" s="222"/>
      <c r="AD2125" s="179"/>
      <c r="AE2125" s="179"/>
      <c r="AF2125" s="179"/>
      <c r="AG2125" s="179"/>
      <c r="AH2125" s="179"/>
      <c r="AI2125" s="179"/>
      <c r="AJ2125" s="179"/>
    </row>
    <row r="2126" spans="2:36" x14ac:dyDescent="0.3">
      <c r="B2126" s="224">
        <v>220300</v>
      </c>
      <c r="C2126" s="209">
        <v>82553</v>
      </c>
      <c r="D2126" s="206">
        <f t="shared" si="173"/>
        <v>0.37472991375397185</v>
      </c>
      <c r="E2126" s="208">
        <f t="shared" si="174"/>
        <v>0.42</v>
      </c>
      <c r="F2126" s="207">
        <v>4540.41</v>
      </c>
      <c r="G2126" s="207">
        <v>6604.24</v>
      </c>
      <c r="H2126" s="207">
        <v>7429.77</v>
      </c>
      <c r="I2126" s="214">
        <v>72580</v>
      </c>
      <c r="J2126" s="211">
        <f t="shared" si="175"/>
        <v>0.32945982750794373</v>
      </c>
      <c r="K2126" s="212">
        <f t="shared" si="176"/>
        <v>0.42</v>
      </c>
      <c r="L2126" s="214">
        <v>3991.9</v>
      </c>
      <c r="M2126" s="213">
        <v>5806.4</v>
      </c>
      <c r="N2126" s="213">
        <v>6532.2</v>
      </c>
      <c r="O2126" s="242">
        <f t="shared" si="177"/>
        <v>0.48090000000007421</v>
      </c>
      <c r="P2126" s="242"/>
      <c r="Q2126" s="179"/>
      <c r="R2126" s="179"/>
      <c r="S2126" s="179"/>
      <c r="T2126" s="179"/>
      <c r="U2126" s="179"/>
      <c r="V2126" s="179"/>
      <c r="W2126" s="179"/>
      <c r="X2126" s="179"/>
      <c r="Y2126" s="179"/>
      <c r="Z2126" s="179"/>
      <c r="AA2126" s="222"/>
      <c r="AB2126" s="222"/>
      <c r="AC2126" s="222"/>
      <c r="AD2126" s="179"/>
      <c r="AE2126" s="179"/>
      <c r="AF2126" s="179"/>
      <c r="AG2126" s="179"/>
      <c r="AH2126" s="179"/>
      <c r="AI2126" s="179"/>
      <c r="AJ2126" s="179"/>
    </row>
    <row r="2127" spans="2:36" x14ac:dyDescent="0.3">
      <c r="B2127" s="224">
        <v>220400</v>
      </c>
      <c r="C2127" s="209">
        <v>82595</v>
      </c>
      <c r="D2127" s="206">
        <f t="shared" si="173"/>
        <v>0.37475045372050819</v>
      </c>
      <c r="E2127" s="208">
        <f t="shared" si="174"/>
        <v>0.42</v>
      </c>
      <c r="F2127" s="207">
        <v>4542.72</v>
      </c>
      <c r="G2127" s="207">
        <v>6607.6</v>
      </c>
      <c r="H2127" s="207">
        <v>7433.55</v>
      </c>
      <c r="I2127" s="214">
        <v>72622</v>
      </c>
      <c r="J2127" s="211">
        <f t="shared" si="175"/>
        <v>0.32950090744101634</v>
      </c>
      <c r="K2127" s="212">
        <f t="shared" si="176"/>
        <v>0.42</v>
      </c>
      <c r="L2127" s="214">
        <v>3994.21</v>
      </c>
      <c r="M2127" s="213">
        <v>5809.76</v>
      </c>
      <c r="N2127" s="213">
        <v>6535.98</v>
      </c>
      <c r="O2127" s="242">
        <f t="shared" si="177"/>
        <v>0.48090000000003785</v>
      </c>
      <c r="P2127" s="242"/>
      <c r="Q2127" s="179"/>
      <c r="R2127" s="179"/>
      <c r="S2127" s="179"/>
      <c r="T2127" s="179"/>
      <c r="U2127" s="179"/>
      <c r="V2127" s="179"/>
      <c r="W2127" s="179"/>
      <c r="X2127" s="179"/>
      <c r="Y2127" s="179"/>
      <c r="Z2127" s="179"/>
      <c r="AA2127" s="222"/>
      <c r="AB2127" s="222"/>
      <c r="AC2127" s="222"/>
      <c r="AD2127" s="179"/>
      <c r="AE2127" s="179"/>
      <c r="AF2127" s="179"/>
      <c r="AG2127" s="179"/>
      <c r="AH2127" s="179"/>
      <c r="AI2127" s="179"/>
      <c r="AJ2127" s="179"/>
    </row>
    <row r="2128" spans="2:36" x14ac:dyDescent="0.3">
      <c r="B2128" s="224">
        <v>220500</v>
      </c>
      <c r="C2128" s="209">
        <v>82637</v>
      </c>
      <c r="D2128" s="206">
        <f t="shared" si="173"/>
        <v>0.37477097505668933</v>
      </c>
      <c r="E2128" s="208">
        <f t="shared" si="174"/>
        <v>0.42</v>
      </c>
      <c r="F2128" s="207">
        <v>4545.03</v>
      </c>
      <c r="G2128" s="207">
        <v>6610.96</v>
      </c>
      <c r="H2128" s="207">
        <v>7437.33</v>
      </c>
      <c r="I2128" s="214">
        <v>72664</v>
      </c>
      <c r="J2128" s="211">
        <f t="shared" si="175"/>
        <v>0.32954195011337867</v>
      </c>
      <c r="K2128" s="212">
        <f t="shared" si="176"/>
        <v>0.42</v>
      </c>
      <c r="L2128" s="214">
        <v>3996.52</v>
      </c>
      <c r="M2128" s="213">
        <v>5813.12</v>
      </c>
      <c r="N2128" s="213">
        <v>6539.76</v>
      </c>
      <c r="O2128" s="242">
        <f t="shared" si="177"/>
        <v>0.48090000000000144</v>
      </c>
      <c r="P2128" s="242"/>
      <c r="Q2128" s="179"/>
      <c r="R2128" s="179"/>
      <c r="S2128" s="179"/>
      <c r="T2128" s="179"/>
      <c r="U2128" s="179"/>
      <c r="V2128" s="179"/>
      <c r="W2128" s="179"/>
      <c r="X2128" s="179"/>
      <c r="Y2128" s="179"/>
      <c r="Z2128" s="179"/>
      <c r="AA2128" s="222"/>
      <c r="AB2128" s="222"/>
      <c r="AC2128" s="222"/>
      <c r="AD2128" s="179"/>
      <c r="AE2128" s="179"/>
      <c r="AF2128" s="179"/>
      <c r="AG2128" s="179"/>
      <c r="AH2128" s="179"/>
      <c r="AI2128" s="179"/>
      <c r="AJ2128" s="179"/>
    </row>
    <row r="2129" spans="2:36" x14ac:dyDescent="0.3">
      <c r="B2129" s="224">
        <v>220600</v>
      </c>
      <c r="C2129" s="209">
        <v>82679</v>
      </c>
      <c r="D2129" s="206">
        <f t="shared" si="173"/>
        <v>0.37479147778785132</v>
      </c>
      <c r="E2129" s="208">
        <f t="shared" si="174"/>
        <v>0.42</v>
      </c>
      <c r="F2129" s="207">
        <v>4547.34</v>
      </c>
      <c r="G2129" s="207">
        <v>6614.32</v>
      </c>
      <c r="H2129" s="207">
        <v>7441.11</v>
      </c>
      <c r="I2129" s="214">
        <v>72706</v>
      </c>
      <c r="J2129" s="211">
        <f t="shared" si="175"/>
        <v>0.32958295557570261</v>
      </c>
      <c r="K2129" s="212">
        <f t="shared" si="176"/>
        <v>0.42</v>
      </c>
      <c r="L2129" s="214">
        <v>3998.83</v>
      </c>
      <c r="M2129" s="213">
        <v>5816.48</v>
      </c>
      <c r="N2129" s="213">
        <v>6543.54</v>
      </c>
      <c r="O2129" s="242">
        <f t="shared" si="177"/>
        <v>0.48089999999997418</v>
      </c>
      <c r="P2129" s="242"/>
      <c r="Q2129" s="179"/>
      <c r="R2129" s="179"/>
      <c r="S2129" s="179"/>
      <c r="T2129" s="179"/>
      <c r="U2129" s="179"/>
      <c r="V2129" s="179"/>
      <c r="W2129" s="179"/>
      <c r="X2129" s="179"/>
      <c r="Y2129" s="179"/>
      <c r="Z2129" s="179"/>
      <c r="AA2129" s="222"/>
      <c r="AB2129" s="222"/>
      <c r="AC2129" s="222"/>
      <c r="AD2129" s="179"/>
      <c r="AE2129" s="179"/>
      <c r="AF2129" s="179"/>
      <c r="AG2129" s="179"/>
      <c r="AH2129" s="179"/>
      <c r="AI2129" s="179"/>
      <c r="AJ2129" s="179"/>
    </row>
    <row r="2130" spans="2:36" x14ac:dyDescent="0.3">
      <c r="B2130" s="224">
        <v>220700</v>
      </c>
      <c r="C2130" s="209">
        <v>82721</v>
      </c>
      <c r="D2130" s="206">
        <f t="shared" si="173"/>
        <v>0.37481196193928412</v>
      </c>
      <c r="E2130" s="208">
        <f t="shared" si="174"/>
        <v>0.42</v>
      </c>
      <c r="F2130" s="207">
        <v>4549.6499999999996</v>
      </c>
      <c r="G2130" s="207">
        <v>6617.68</v>
      </c>
      <c r="H2130" s="207">
        <v>7444.89</v>
      </c>
      <c r="I2130" s="214">
        <v>72748</v>
      </c>
      <c r="J2130" s="211">
        <f t="shared" si="175"/>
        <v>0.3296239238785682</v>
      </c>
      <c r="K2130" s="212">
        <f t="shared" si="176"/>
        <v>0.42</v>
      </c>
      <c r="L2130" s="214">
        <v>4001.14</v>
      </c>
      <c r="M2130" s="213">
        <v>5819.84</v>
      </c>
      <c r="N2130" s="213">
        <v>6547.32</v>
      </c>
      <c r="O2130" s="242">
        <f t="shared" si="177"/>
        <v>0.48089999999993777</v>
      </c>
      <c r="P2130" s="242"/>
      <c r="Q2130" s="179"/>
      <c r="R2130" s="179"/>
      <c r="S2130" s="179"/>
      <c r="T2130" s="179"/>
      <c r="U2130" s="179"/>
      <c r="V2130" s="179"/>
      <c r="W2130" s="179"/>
      <c r="X2130" s="179"/>
      <c r="Y2130" s="179"/>
      <c r="Z2130" s="179"/>
      <c r="AA2130" s="222"/>
      <c r="AB2130" s="222"/>
      <c r="AC2130" s="222"/>
      <c r="AD2130" s="179"/>
      <c r="AE2130" s="179"/>
      <c r="AF2130" s="179"/>
      <c r="AG2130" s="179"/>
      <c r="AH2130" s="179"/>
      <c r="AI2130" s="179"/>
      <c r="AJ2130" s="179"/>
    </row>
    <row r="2131" spans="2:36" x14ac:dyDescent="0.3">
      <c r="B2131" s="224">
        <v>220800</v>
      </c>
      <c r="C2131" s="209">
        <v>82763</v>
      </c>
      <c r="D2131" s="206">
        <f t="shared" si="173"/>
        <v>0.37483242753623186</v>
      </c>
      <c r="E2131" s="208">
        <f t="shared" si="174"/>
        <v>0.42</v>
      </c>
      <c r="F2131" s="207">
        <v>4551.96</v>
      </c>
      <c r="G2131" s="207">
        <v>6621.04</v>
      </c>
      <c r="H2131" s="207">
        <v>7448.67</v>
      </c>
      <c r="I2131" s="214">
        <v>72790</v>
      </c>
      <c r="J2131" s="211">
        <f t="shared" si="175"/>
        <v>0.32966485507246379</v>
      </c>
      <c r="K2131" s="212">
        <f t="shared" si="176"/>
        <v>0.42</v>
      </c>
      <c r="L2131" s="214">
        <v>4003.45</v>
      </c>
      <c r="M2131" s="213">
        <v>5823.2</v>
      </c>
      <c r="N2131" s="213">
        <v>6551.1</v>
      </c>
      <c r="O2131" s="242">
        <f t="shared" si="177"/>
        <v>0.48090000000004696</v>
      </c>
      <c r="P2131" s="242"/>
      <c r="Q2131" s="179"/>
      <c r="R2131" s="179"/>
      <c r="S2131" s="179"/>
      <c r="T2131" s="179"/>
      <c r="U2131" s="179"/>
      <c r="V2131" s="179"/>
      <c r="W2131" s="179"/>
      <c r="X2131" s="179"/>
      <c r="Y2131" s="179"/>
      <c r="Z2131" s="179"/>
      <c r="AA2131" s="222"/>
      <c r="AB2131" s="222"/>
      <c r="AC2131" s="222"/>
      <c r="AD2131" s="179"/>
      <c r="AE2131" s="179"/>
      <c r="AF2131" s="179"/>
      <c r="AG2131" s="179"/>
      <c r="AH2131" s="179"/>
      <c r="AI2131" s="179"/>
      <c r="AJ2131" s="179"/>
    </row>
    <row r="2132" spans="2:36" x14ac:dyDescent="0.3">
      <c r="B2132" s="224">
        <v>220900</v>
      </c>
      <c r="C2132" s="209">
        <v>82805</v>
      </c>
      <c r="D2132" s="206">
        <f t="shared" si="173"/>
        <v>0.37485287460389316</v>
      </c>
      <c r="E2132" s="208">
        <f t="shared" si="174"/>
        <v>0.42</v>
      </c>
      <c r="F2132" s="207">
        <v>4554.2700000000004</v>
      </c>
      <c r="G2132" s="207">
        <v>6624.4</v>
      </c>
      <c r="H2132" s="207">
        <v>7452.45</v>
      </c>
      <c r="I2132" s="214">
        <v>72832</v>
      </c>
      <c r="J2132" s="211">
        <f t="shared" si="175"/>
        <v>0.32970574920778634</v>
      </c>
      <c r="K2132" s="212">
        <f t="shared" si="176"/>
        <v>0.42</v>
      </c>
      <c r="L2132" s="214">
        <v>4005.76</v>
      </c>
      <c r="M2132" s="213">
        <v>5826.56</v>
      </c>
      <c r="N2132" s="213">
        <v>6554.88</v>
      </c>
      <c r="O2132" s="242">
        <f t="shared" si="177"/>
        <v>0.48090000000001054</v>
      </c>
      <c r="P2132" s="242"/>
      <c r="Q2132" s="179"/>
      <c r="R2132" s="179"/>
      <c r="S2132" s="179"/>
      <c r="T2132" s="179"/>
      <c r="U2132" s="179"/>
      <c r="V2132" s="179"/>
      <c r="W2132" s="179"/>
      <c r="X2132" s="179"/>
      <c r="Y2132" s="179"/>
      <c r="Z2132" s="179"/>
      <c r="AA2132" s="222"/>
      <c r="AB2132" s="222"/>
      <c r="AC2132" s="222"/>
      <c r="AD2132" s="179"/>
      <c r="AE2132" s="179"/>
      <c r="AF2132" s="179"/>
      <c r="AG2132" s="179"/>
      <c r="AH2132" s="179"/>
      <c r="AI2132" s="179"/>
      <c r="AJ2132" s="179"/>
    </row>
    <row r="2133" spans="2:36" x14ac:dyDescent="0.3">
      <c r="B2133" s="224">
        <v>221000</v>
      </c>
      <c r="C2133" s="209">
        <v>82847</v>
      </c>
      <c r="D2133" s="206">
        <f t="shared" si="173"/>
        <v>0.37487330316742079</v>
      </c>
      <c r="E2133" s="208">
        <f t="shared" si="174"/>
        <v>0.42</v>
      </c>
      <c r="F2133" s="207">
        <v>4556.58</v>
      </c>
      <c r="G2133" s="207">
        <v>6627.76</v>
      </c>
      <c r="H2133" s="207">
        <v>7456.23</v>
      </c>
      <c r="I2133" s="214">
        <v>72874</v>
      </c>
      <c r="J2133" s="211">
        <f t="shared" si="175"/>
        <v>0.32974660633484165</v>
      </c>
      <c r="K2133" s="212">
        <f t="shared" si="176"/>
        <v>0.42</v>
      </c>
      <c r="L2133" s="214">
        <v>4008.07</v>
      </c>
      <c r="M2133" s="213">
        <v>5829.92</v>
      </c>
      <c r="N2133" s="213">
        <v>6558.66</v>
      </c>
      <c r="O2133" s="242">
        <f t="shared" si="177"/>
        <v>0.48089999999997418</v>
      </c>
      <c r="P2133" s="242"/>
      <c r="Q2133" s="179"/>
      <c r="R2133" s="179"/>
      <c r="S2133" s="179"/>
      <c r="T2133" s="179"/>
      <c r="U2133" s="179"/>
      <c r="V2133" s="179"/>
      <c r="W2133" s="179"/>
      <c r="X2133" s="179"/>
      <c r="Y2133" s="179"/>
      <c r="Z2133" s="179"/>
      <c r="AA2133" s="222"/>
      <c r="AB2133" s="222"/>
      <c r="AC2133" s="222"/>
      <c r="AD2133" s="179"/>
      <c r="AE2133" s="179"/>
      <c r="AF2133" s="179"/>
      <c r="AG2133" s="179"/>
      <c r="AH2133" s="179"/>
      <c r="AI2133" s="179"/>
      <c r="AJ2133" s="179"/>
    </row>
    <row r="2134" spans="2:36" x14ac:dyDescent="0.3">
      <c r="B2134" s="224">
        <v>221100</v>
      </c>
      <c r="C2134" s="209">
        <v>82889</v>
      </c>
      <c r="D2134" s="206">
        <f t="shared" si="173"/>
        <v>0.37489371325192222</v>
      </c>
      <c r="E2134" s="208">
        <f t="shared" si="174"/>
        <v>0.42</v>
      </c>
      <c r="F2134" s="207">
        <v>4558.8900000000003</v>
      </c>
      <c r="G2134" s="207">
        <v>6631.12</v>
      </c>
      <c r="H2134" s="207">
        <v>7460.01</v>
      </c>
      <c r="I2134" s="214">
        <v>72916</v>
      </c>
      <c r="J2134" s="211">
        <f t="shared" si="175"/>
        <v>0.32978742650384441</v>
      </c>
      <c r="K2134" s="212">
        <f t="shared" si="176"/>
        <v>0.42</v>
      </c>
      <c r="L2134" s="214">
        <v>4010.38</v>
      </c>
      <c r="M2134" s="213">
        <v>5833.28</v>
      </c>
      <c r="N2134" s="213">
        <v>6562.44</v>
      </c>
      <c r="O2134" s="242">
        <f t="shared" si="177"/>
        <v>0.48089999999994687</v>
      </c>
      <c r="P2134" s="242"/>
      <c r="Q2134" s="179"/>
      <c r="R2134" s="179"/>
      <c r="S2134" s="179"/>
      <c r="T2134" s="179"/>
      <c r="U2134" s="179"/>
      <c r="V2134" s="179"/>
      <c r="W2134" s="179"/>
      <c r="X2134" s="179"/>
      <c r="Y2134" s="179"/>
      <c r="Z2134" s="179"/>
      <c r="AA2134" s="222"/>
      <c r="AB2134" s="222"/>
      <c r="AC2134" s="222"/>
      <c r="AD2134" s="179"/>
      <c r="AE2134" s="179"/>
      <c r="AF2134" s="179"/>
      <c r="AG2134" s="179"/>
      <c r="AH2134" s="179"/>
      <c r="AI2134" s="179"/>
      <c r="AJ2134" s="179"/>
    </row>
    <row r="2135" spans="2:36" x14ac:dyDescent="0.3">
      <c r="B2135" s="224">
        <v>221200</v>
      </c>
      <c r="C2135" s="209">
        <v>82931</v>
      </c>
      <c r="D2135" s="206">
        <f t="shared" si="173"/>
        <v>0.3749141048824593</v>
      </c>
      <c r="E2135" s="208">
        <f t="shared" si="174"/>
        <v>0.42</v>
      </c>
      <c r="F2135" s="207">
        <v>4561.2</v>
      </c>
      <c r="G2135" s="207">
        <v>6634.48</v>
      </c>
      <c r="H2135" s="207">
        <v>7463.79</v>
      </c>
      <c r="I2135" s="214">
        <v>72958</v>
      </c>
      <c r="J2135" s="211">
        <f t="shared" si="175"/>
        <v>0.32982820976491861</v>
      </c>
      <c r="K2135" s="212">
        <f t="shared" si="176"/>
        <v>0.42</v>
      </c>
      <c r="L2135" s="214">
        <v>4012.69</v>
      </c>
      <c r="M2135" s="213">
        <v>5836.64</v>
      </c>
      <c r="N2135" s="213">
        <v>6566.22</v>
      </c>
      <c r="O2135" s="242">
        <f t="shared" si="177"/>
        <v>0.48089999999990141</v>
      </c>
      <c r="P2135" s="242"/>
      <c r="Q2135" s="179"/>
      <c r="R2135" s="179"/>
      <c r="S2135" s="179"/>
      <c r="T2135" s="179"/>
      <c r="U2135" s="179"/>
      <c r="V2135" s="179"/>
      <c r="W2135" s="179"/>
      <c r="X2135" s="179"/>
      <c r="Y2135" s="179"/>
      <c r="Z2135" s="179"/>
      <c r="AA2135" s="222"/>
      <c r="AB2135" s="222"/>
      <c r="AC2135" s="222"/>
      <c r="AD2135" s="179"/>
      <c r="AE2135" s="179"/>
      <c r="AF2135" s="179"/>
      <c r="AG2135" s="179"/>
      <c r="AH2135" s="179"/>
      <c r="AI2135" s="179"/>
      <c r="AJ2135" s="179"/>
    </row>
    <row r="2136" spans="2:36" x14ac:dyDescent="0.3">
      <c r="B2136" s="224">
        <v>221300</v>
      </c>
      <c r="C2136" s="209">
        <v>82973</v>
      </c>
      <c r="D2136" s="206">
        <f t="shared" ref="D2136:D2199" si="178">C2136/B2136</f>
        <v>0.37493447808404878</v>
      </c>
      <c r="E2136" s="208">
        <f t="shared" ref="E2136:E2199" si="179">(C2136-C2135)/(B2136-B2135)</f>
        <v>0.42</v>
      </c>
      <c r="F2136" s="207">
        <v>4563.51</v>
      </c>
      <c r="G2136" s="207">
        <v>6637.84</v>
      </c>
      <c r="H2136" s="207">
        <v>7467.57</v>
      </c>
      <c r="I2136" s="214">
        <v>73000</v>
      </c>
      <c r="J2136" s="211">
        <f t="shared" si="175"/>
        <v>0.32986895616809758</v>
      </c>
      <c r="K2136" s="212">
        <f t="shared" si="176"/>
        <v>0.42</v>
      </c>
      <c r="L2136" s="214">
        <v>4015</v>
      </c>
      <c r="M2136" s="213">
        <v>5840</v>
      </c>
      <c r="N2136" s="213">
        <v>6570</v>
      </c>
      <c r="O2136" s="242">
        <f t="shared" si="177"/>
        <v>0.48089999999987415</v>
      </c>
      <c r="P2136" s="242"/>
      <c r="Q2136" s="179"/>
      <c r="R2136" s="179"/>
      <c r="S2136" s="179"/>
      <c r="T2136" s="179"/>
      <c r="U2136" s="179"/>
      <c r="V2136" s="179"/>
      <c r="W2136" s="179"/>
      <c r="X2136" s="179"/>
      <c r="Y2136" s="179"/>
      <c r="Z2136" s="179"/>
      <c r="AA2136" s="222"/>
      <c r="AB2136" s="222"/>
      <c r="AC2136" s="222"/>
      <c r="AD2136" s="179"/>
      <c r="AE2136" s="179"/>
      <c r="AF2136" s="179"/>
      <c r="AG2136" s="179"/>
      <c r="AH2136" s="179"/>
      <c r="AI2136" s="179"/>
      <c r="AJ2136" s="179"/>
    </row>
    <row r="2137" spans="2:36" x14ac:dyDescent="0.3">
      <c r="B2137" s="224">
        <v>221400</v>
      </c>
      <c r="C2137" s="209">
        <v>83015</v>
      </c>
      <c r="D2137" s="206">
        <f t="shared" si="178"/>
        <v>0.37495483288166215</v>
      </c>
      <c r="E2137" s="208">
        <f t="shared" si="179"/>
        <v>0.42</v>
      </c>
      <c r="F2137" s="207">
        <v>4565.82</v>
      </c>
      <c r="G2137" s="207">
        <v>6641.2</v>
      </c>
      <c r="H2137" s="207">
        <v>7471.35</v>
      </c>
      <c r="I2137" s="214">
        <v>73042</v>
      </c>
      <c r="J2137" s="211">
        <f t="shared" si="175"/>
        <v>0.32990966576332431</v>
      </c>
      <c r="K2137" s="212">
        <f t="shared" si="176"/>
        <v>0.42</v>
      </c>
      <c r="L2137" s="214">
        <v>4017.31</v>
      </c>
      <c r="M2137" s="213">
        <v>5843.36</v>
      </c>
      <c r="N2137" s="213">
        <v>6573.78</v>
      </c>
      <c r="O2137" s="242">
        <f t="shared" si="177"/>
        <v>0.48090000000012878</v>
      </c>
      <c r="P2137" s="242"/>
      <c r="Q2137" s="179"/>
      <c r="R2137" s="179"/>
      <c r="S2137" s="179"/>
      <c r="T2137" s="179"/>
      <c r="U2137" s="179"/>
      <c r="V2137" s="179"/>
      <c r="W2137" s="179"/>
      <c r="X2137" s="179"/>
      <c r="Y2137" s="179"/>
      <c r="Z2137" s="179"/>
      <c r="AA2137" s="222"/>
      <c r="AB2137" s="222"/>
      <c r="AC2137" s="222"/>
      <c r="AD2137" s="179"/>
      <c r="AE2137" s="179"/>
      <c r="AF2137" s="179"/>
      <c r="AG2137" s="179"/>
      <c r="AH2137" s="179"/>
      <c r="AI2137" s="179"/>
      <c r="AJ2137" s="179"/>
    </row>
    <row r="2138" spans="2:36" x14ac:dyDescent="0.3">
      <c r="B2138" s="224">
        <v>221500</v>
      </c>
      <c r="C2138" s="209">
        <v>83057</v>
      </c>
      <c r="D2138" s="206">
        <f t="shared" si="178"/>
        <v>0.37497516930022573</v>
      </c>
      <c r="E2138" s="208">
        <f t="shared" si="179"/>
        <v>0.42</v>
      </c>
      <c r="F2138" s="207">
        <v>4568.13</v>
      </c>
      <c r="G2138" s="207">
        <v>6644.56</v>
      </c>
      <c r="H2138" s="207">
        <v>7475.13</v>
      </c>
      <c r="I2138" s="214">
        <v>73084</v>
      </c>
      <c r="J2138" s="211">
        <f t="shared" si="175"/>
        <v>0.32995033860045148</v>
      </c>
      <c r="K2138" s="212">
        <f t="shared" si="176"/>
        <v>0.42</v>
      </c>
      <c r="L2138" s="214">
        <v>4019.62</v>
      </c>
      <c r="M2138" s="213">
        <v>5846.72</v>
      </c>
      <c r="N2138" s="213">
        <v>6577.56</v>
      </c>
      <c r="O2138" s="242">
        <f t="shared" si="177"/>
        <v>0.48090000000009242</v>
      </c>
      <c r="P2138" s="242"/>
      <c r="Q2138" s="179"/>
      <c r="R2138" s="179"/>
      <c r="S2138" s="179"/>
      <c r="T2138" s="179"/>
      <c r="U2138" s="179"/>
      <c r="V2138" s="179"/>
      <c r="W2138" s="179"/>
      <c r="X2138" s="179"/>
      <c r="Y2138" s="179"/>
      <c r="Z2138" s="179"/>
      <c r="AA2138" s="222"/>
      <c r="AB2138" s="222"/>
      <c r="AC2138" s="222"/>
      <c r="AD2138" s="179"/>
      <c r="AE2138" s="179"/>
      <c r="AF2138" s="179"/>
      <c r="AG2138" s="179"/>
      <c r="AH2138" s="179"/>
      <c r="AI2138" s="179"/>
      <c r="AJ2138" s="179"/>
    </row>
    <row r="2139" spans="2:36" x14ac:dyDescent="0.3">
      <c r="B2139" s="224">
        <v>221600</v>
      </c>
      <c r="C2139" s="209">
        <v>83099</v>
      </c>
      <c r="D2139" s="206">
        <f t="shared" si="178"/>
        <v>0.37499548736462096</v>
      </c>
      <c r="E2139" s="208">
        <f t="shared" si="179"/>
        <v>0.42</v>
      </c>
      <c r="F2139" s="207">
        <v>4570.4399999999996</v>
      </c>
      <c r="G2139" s="207">
        <v>6647.92</v>
      </c>
      <c r="H2139" s="207">
        <v>7478.91</v>
      </c>
      <c r="I2139" s="214">
        <v>73126</v>
      </c>
      <c r="J2139" s="211">
        <f t="shared" si="175"/>
        <v>0.32999097472924188</v>
      </c>
      <c r="K2139" s="212">
        <f t="shared" si="176"/>
        <v>0.42</v>
      </c>
      <c r="L2139" s="214">
        <v>4021.93</v>
      </c>
      <c r="M2139" s="213">
        <v>5850.08</v>
      </c>
      <c r="N2139" s="213">
        <v>6581.34</v>
      </c>
      <c r="O2139" s="242">
        <f t="shared" si="177"/>
        <v>0.480900000000056</v>
      </c>
      <c r="P2139" s="242"/>
      <c r="Q2139" s="179"/>
      <c r="R2139" s="179"/>
      <c r="S2139" s="179"/>
      <c r="T2139" s="179"/>
      <c r="U2139" s="179"/>
      <c r="V2139" s="179"/>
      <c r="W2139" s="179"/>
      <c r="X2139" s="179"/>
      <c r="Y2139" s="179"/>
      <c r="Z2139" s="179"/>
      <c r="AA2139" s="222"/>
      <c r="AB2139" s="222"/>
      <c r="AC2139" s="222"/>
      <c r="AD2139" s="179"/>
      <c r="AE2139" s="179"/>
      <c r="AF2139" s="179"/>
      <c r="AG2139" s="179"/>
      <c r="AH2139" s="179"/>
      <c r="AI2139" s="179"/>
      <c r="AJ2139" s="179"/>
    </row>
    <row r="2140" spans="2:36" x14ac:dyDescent="0.3">
      <c r="B2140" s="224">
        <v>221700</v>
      </c>
      <c r="C2140" s="209">
        <v>83141</v>
      </c>
      <c r="D2140" s="206">
        <f t="shared" si="178"/>
        <v>0.37501578709968425</v>
      </c>
      <c r="E2140" s="208">
        <f t="shared" si="179"/>
        <v>0.42</v>
      </c>
      <c r="F2140" s="207">
        <v>4572.75</v>
      </c>
      <c r="G2140" s="207">
        <v>6651.28</v>
      </c>
      <c r="H2140" s="207">
        <v>7482.69</v>
      </c>
      <c r="I2140" s="214">
        <v>73168</v>
      </c>
      <c r="J2140" s="211">
        <f t="shared" si="175"/>
        <v>0.33003157419936852</v>
      </c>
      <c r="K2140" s="212">
        <f t="shared" si="176"/>
        <v>0.42</v>
      </c>
      <c r="L2140" s="214">
        <v>4024.24</v>
      </c>
      <c r="M2140" s="213">
        <v>5853.44</v>
      </c>
      <c r="N2140" s="213">
        <v>6585.12</v>
      </c>
      <c r="O2140" s="242">
        <f t="shared" si="177"/>
        <v>0.48090000000002875</v>
      </c>
      <c r="P2140" s="242"/>
      <c r="Q2140" s="179"/>
      <c r="R2140" s="179"/>
      <c r="S2140" s="179"/>
      <c r="T2140" s="179"/>
      <c r="U2140" s="179"/>
      <c r="V2140" s="179"/>
      <c r="W2140" s="179"/>
      <c r="X2140" s="179"/>
      <c r="Y2140" s="179"/>
      <c r="Z2140" s="179"/>
      <c r="AA2140" s="222"/>
      <c r="AB2140" s="222"/>
      <c r="AC2140" s="222"/>
      <c r="AD2140" s="179"/>
      <c r="AE2140" s="179"/>
      <c r="AF2140" s="179"/>
      <c r="AG2140" s="179"/>
      <c r="AH2140" s="179"/>
      <c r="AI2140" s="179"/>
      <c r="AJ2140" s="179"/>
    </row>
    <row r="2141" spans="2:36" x14ac:dyDescent="0.3">
      <c r="B2141" s="224">
        <v>221800</v>
      </c>
      <c r="C2141" s="209">
        <v>83183</v>
      </c>
      <c r="D2141" s="206">
        <f t="shared" si="178"/>
        <v>0.37503606853020738</v>
      </c>
      <c r="E2141" s="208">
        <f t="shared" si="179"/>
        <v>0.42</v>
      </c>
      <c r="F2141" s="207">
        <v>4575.0600000000004</v>
      </c>
      <c r="G2141" s="207">
        <v>6654.64</v>
      </c>
      <c r="H2141" s="207">
        <v>7486.47</v>
      </c>
      <c r="I2141" s="214">
        <v>73210</v>
      </c>
      <c r="J2141" s="211">
        <f t="shared" si="175"/>
        <v>0.33007213706041477</v>
      </c>
      <c r="K2141" s="212">
        <f t="shared" si="176"/>
        <v>0.42</v>
      </c>
      <c r="L2141" s="214">
        <v>4026.55</v>
      </c>
      <c r="M2141" s="213">
        <v>5856.8</v>
      </c>
      <c r="N2141" s="213">
        <v>6588.9</v>
      </c>
      <c r="O2141" s="242">
        <f t="shared" si="177"/>
        <v>0.48089999999999233</v>
      </c>
      <c r="P2141" s="242"/>
      <c r="Q2141" s="179"/>
      <c r="R2141" s="179"/>
      <c r="S2141" s="179"/>
      <c r="T2141" s="179"/>
      <c r="U2141" s="179"/>
      <c r="V2141" s="179"/>
      <c r="W2141" s="179"/>
      <c r="X2141" s="179"/>
      <c r="Y2141" s="179"/>
      <c r="Z2141" s="179"/>
      <c r="AA2141" s="222"/>
      <c r="AB2141" s="222"/>
      <c r="AC2141" s="222"/>
      <c r="AD2141" s="179"/>
      <c r="AE2141" s="179"/>
      <c r="AF2141" s="179"/>
      <c r="AG2141" s="179"/>
      <c r="AH2141" s="179"/>
      <c r="AI2141" s="179"/>
      <c r="AJ2141" s="179"/>
    </row>
    <row r="2142" spans="2:36" x14ac:dyDescent="0.3">
      <c r="B2142" s="224">
        <v>221900</v>
      </c>
      <c r="C2142" s="209">
        <v>83225</v>
      </c>
      <c r="D2142" s="206">
        <f t="shared" si="178"/>
        <v>0.37505633168093738</v>
      </c>
      <c r="E2142" s="208">
        <f t="shared" si="179"/>
        <v>0.42</v>
      </c>
      <c r="F2142" s="207">
        <v>4577.37</v>
      </c>
      <c r="G2142" s="207">
        <v>6658</v>
      </c>
      <c r="H2142" s="207">
        <v>7490.25</v>
      </c>
      <c r="I2142" s="214">
        <v>73252</v>
      </c>
      <c r="J2142" s="211">
        <f t="shared" si="175"/>
        <v>0.33011266336187473</v>
      </c>
      <c r="K2142" s="212">
        <f t="shared" si="176"/>
        <v>0.42</v>
      </c>
      <c r="L2142" s="214">
        <v>4028.86</v>
      </c>
      <c r="M2142" s="213">
        <v>5860.16</v>
      </c>
      <c r="N2142" s="213">
        <v>6592.68</v>
      </c>
      <c r="O2142" s="242">
        <f t="shared" si="177"/>
        <v>0.48089999999994687</v>
      </c>
      <c r="P2142" s="242"/>
      <c r="Q2142" s="179"/>
      <c r="R2142" s="179"/>
      <c r="S2142" s="179"/>
      <c r="T2142" s="179"/>
      <c r="U2142" s="179"/>
      <c r="V2142" s="179"/>
      <c r="W2142" s="179"/>
      <c r="X2142" s="179"/>
      <c r="Y2142" s="179"/>
      <c r="Z2142" s="179"/>
      <c r="AA2142" s="222"/>
      <c r="AB2142" s="222"/>
      <c r="AC2142" s="222"/>
      <c r="AD2142" s="179"/>
      <c r="AE2142" s="179"/>
      <c r="AF2142" s="179"/>
      <c r="AG2142" s="179"/>
      <c r="AH2142" s="179"/>
      <c r="AI2142" s="179"/>
      <c r="AJ2142" s="179"/>
    </row>
    <row r="2143" spans="2:36" x14ac:dyDescent="0.3">
      <c r="B2143" s="224">
        <v>222000</v>
      </c>
      <c r="C2143" s="209">
        <v>83267</v>
      </c>
      <c r="D2143" s="206">
        <f t="shared" si="178"/>
        <v>0.37507657657657656</v>
      </c>
      <c r="E2143" s="208">
        <f t="shared" si="179"/>
        <v>0.42</v>
      </c>
      <c r="F2143" s="207">
        <v>4579.68</v>
      </c>
      <c r="G2143" s="207">
        <v>6661.36</v>
      </c>
      <c r="H2143" s="207">
        <v>7494.03</v>
      </c>
      <c r="I2143" s="214">
        <v>73294</v>
      </c>
      <c r="J2143" s="211">
        <f t="shared" si="175"/>
        <v>0.33015315315315313</v>
      </c>
      <c r="K2143" s="212">
        <f t="shared" si="176"/>
        <v>0.42</v>
      </c>
      <c r="L2143" s="214">
        <v>4031.17</v>
      </c>
      <c r="M2143" s="213">
        <v>5863.52</v>
      </c>
      <c r="N2143" s="213">
        <v>6596.46</v>
      </c>
      <c r="O2143" s="242">
        <f t="shared" si="177"/>
        <v>0.48089999999991961</v>
      </c>
      <c r="P2143" s="242"/>
      <c r="Q2143" s="179"/>
      <c r="R2143" s="179"/>
      <c r="S2143" s="179"/>
      <c r="T2143" s="179"/>
      <c r="U2143" s="179"/>
      <c r="V2143" s="179"/>
      <c r="W2143" s="179"/>
      <c r="X2143" s="179"/>
      <c r="Y2143" s="179"/>
      <c r="Z2143" s="179"/>
      <c r="AA2143" s="222"/>
      <c r="AB2143" s="222"/>
      <c r="AC2143" s="222"/>
      <c r="AD2143" s="179"/>
      <c r="AE2143" s="179"/>
      <c r="AF2143" s="179"/>
      <c r="AG2143" s="179"/>
      <c r="AH2143" s="179"/>
      <c r="AI2143" s="179"/>
      <c r="AJ2143" s="179"/>
    </row>
    <row r="2144" spans="2:36" x14ac:dyDescent="0.3">
      <c r="B2144" s="224">
        <v>222100</v>
      </c>
      <c r="C2144" s="209">
        <v>83309</v>
      </c>
      <c r="D2144" s="206">
        <f t="shared" si="178"/>
        <v>0.37509680324178296</v>
      </c>
      <c r="E2144" s="208">
        <f t="shared" si="179"/>
        <v>0.42</v>
      </c>
      <c r="F2144" s="207">
        <v>4581.99</v>
      </c>
      <c r="G2144" s="207">
        <v>6664.72</v>
      </c>
      <c r="H2144" s="207">
        <v>7497.81</v>
      </c>
      <c r="I2144" s="214">
        <v>73336</v>
      </c>
      <c r="J2144" s="211">
        <f t="shared" si="175"/>
        <v>0.33019360648356594</v>
      </c>
      <c r="K2144" s="212">
        <f t="shared" si="176"/>
        <v>0.42</v>
      </c>
      <c r="L2144" s="214">
        <v>4033.48</v>
      </c>
      <c r="M2144" s="213">
        <v>5866.88</v>
      </c>
      <c r="N2144" s="213">
        <v>6600.24</v>
      </c>
      <c r="O2144" s="242">
        <f t="shared" si="177"/>
        <v>0.48090000000002875</v>
      </c>
      <c r="P2144" s="242"/>
      <c r="Q2144" s="179"/>
      <c r="R2144" s="179"/>
      <c r="S2144" s="179"/>
      <c r="T2144" s="179"/>
      <c r="U2144" s="179"/>
      <c r="V2144" s="179"/>
      <c r="W2144" s="179"/>
      <c r="X2144" s="179"/>
      <c r="Y2144" s="179"/>
      <c r="Z2144" s="179"/>
      <c r="AA2144" s="222"/>
      <c r="AB2144" s="222"/>
      <c r="AC2144" s="222"/>
      <c r="AD2144" s="179"/>
      <c r="AE2144" s="179"/>
      <c r="AF2144" s="179"/>
      <c r="AG2144" s="179"/>
      <c r="AH2144" s="179"/>
      <c r="AI2144" s="179"/>
      <c r="AJ2144" s="179"/>
    </row>
    <row r="2145" spans="2:36" x14ac:dyDescent="0.3">
      <c r="B2145" s="224">
        <v>222200</v>
      </c>
      <c r="C2145" s="209">
        <v>83351</v>
      </c>
      <c r="D2145" s="206">
        <f t="shared" si="178"/>
        <v>0.37511701170117012</v>
      </c>
      <c r="E2145" s="208">
        <f t="shared" si="179"/>
        <v>0.42</v>
      </c>
      <c r="F2145" s="207">
        <v>4584.3</v>
      </c>
      <c r="G2145" s="207">
        <v>6668.08</v>
      </c>
      <c r="H2145" s="207">
        <v>7501.59</v>
      </c>
      <c r="I2145" s="214">
        <v>73378</v>
      </c>
      <c r="J2145" s="211">
        <f t="shared" si="175"/>
        <v>0.33023402340234026</v>
      </c>
      <c r="K2145" s="212">
        <f t="shared" si="176"/>
        <v>0.42</v>
      </c>
      <c r="L2145" s="214">
        <v>4035.79</v>
      </c>
      <c r="M2145" s="213">
        <v>5870.24</v>
      </c>
      <c r="N2145" s="213">
        <v>6604.02</v>
      </c>
      <c r="O2145" s="242">
        <f t="shared" si="177"/>
        <v>0.48089999999999233</v>
      </c>
      <c r="P2145" s="242"/>
      <c r="Q2145" s="179"/>
      <c r="R2145" s="179"/>
      <c r="S2145" s="179"/>
      <c r="T2145" s="179"/>
      <c r="U2145" s="179"/>
      <c r="V2145" s="179"/>
      <c r="W2145" s="179"/>
      <c r="X2145" s="179"/>
      <c r="Y2145" s="179"/>
      <c r="Z2145" s="179"/>
      <c r="AA2145" s="222"/>
      <c r="AB2145" s="222"/>
      <c r="AC2145" s="222"/>
      <c r="AD2145" s="179"/>
      <c r="AE2145" s="179"/>
      <c r="AF2145" s="179"/>
      <c r="AG2145" s="179"/>
      <c r="AH2145" s="179"/>
      <c r="AI2145" s="179"/>
      <c r="AJ2145" s="179"/>
    </row>
    <row r="2146" spans="2:36" x14ac:dyDescent="0.3">
      <c r="B2146" s="224">
        <v>222300</v>
      </c>
      <c r="C2146" s="209">
        <v>83393</v>
      </c>
      <c r="D2146" s="206">
        <f t="shared" si="178"/>
        <v>0.37513720197930722</v>
      </c>
      <c r="E2146" s="208">
        <f t="shared" si="179"/>
        <v>0.42</v>
      </c>
      <c r="F2146" s="207">
        <v>4586.6099999999997</v>
      </c>
      <c r="G2146" s="207">
        <v>6671.44</v>
      </c>
      <c r="H2146" s="207">
        <v>7505.37</v>
      </c>
      <c r="I2146" s="214">
        <v>73420</v>
      </c>
      <c r="J2146" s="211">
        <f t="shared" si="175"/>
        <v>0.33027440395861446</v>
      </c>
      <c r="K2146" s="212">
        <f t="shared" si="176"/>
        <v>0.42</v>
      </c>
      <c r="L2146" s="214">
        <v>4038.1</v>
      </c>
      <c r="M2146" s="213">
        <v>5873.6</v>
      </c>
      <c r="N2146" s="213">
        <v>6607.8</v>
      </c>
      <c r="O2146" s="242">
        <f t="shared" si="177"/>
        <v>0.48089999999995597</v>
      </c>
      <c r="P2146" s="242"/>
      <c r="Q2146" s="179"/>
      <c r="R2146" s="179"/>
      <c r="S2146" s="179"/>
      <c r="T2146" s="179"/>
      <c r="U2146" s="179"/>
      <c r="V2146" s="179"/>
      <c r="W2146" s="179"/>
      <c r="X2146" s="179"/>
      <c r="Y2146" s="179"/>
      <c r="Z2146" s="179"/>
      <c r="AA2146" s="222"/>
      <c r="AB2146" s="222"/>
      <c r="AC2146" s="222"/>
      <c r="AD2146" s="179"/>
      <c r="AE2146" s="179"/>
      <c r="AF2146" s="179"/>
      <c r="AG2146" s="179"/>
      <c r="AH2146" s="179"/>
      <c r="AI2146" s="179"/>
      <c r="AJ2146" s="179"/>
    </row>
    <row r="2147" spans="2:36" x14ac:dyDescent="0.3">
      <c r="B2147" s="224">
        <v>222400</v>
      </c>
      <c r="C2147" s="209">
        <v>83435</v>
      </c>
      <c r="D2147" s="206">
        <f t="shared" si="178"/>
        <v>0.37515737410071942</v>
      </c>
      <c r="E2147" s="208">
        <f t="shared" si="179"/>
        <v>0.42</v>
      </c>
      <c r="F2147" s="207">
        <v>4588.92</v>
      </c>
      <c r="G2147" s="207">
        <v>6674.8</v>
      </c>
      <c r="H2147" s="207">
        <v>7509.15</v>
      </c>
      <c r="I2147" s="214">
        <v>73462</v>
      </c>
      <c r="J2147" s="211">
        <f t="shared" si="175"/>
        <v>0.33031474820143886</v>
      </c>
      <c r="K2147" s="212">
        <f t="shared" si="176"/>
        <v>0.42</v>
      </c>
      <c r="L2147" s="214">
        <v>4040.41</v>
      </c>
      <c r="M2147" s="213">
        <v>5876.96</v>
      </c>
      <c r="N2147" s="213">
        <v>6611.58</v>
      </c>
      <c r="O2147" s="242">
        <f t="shared" si="177"/>
        <v>0.48089999999992872</v>
      </c>
      <c r="P2147" s="242"/>
      <c r="Q2147" s="179"/>
      <c r="R2147" s="179"/>
      <c r="S2147" s="179"/>
      <c r="T2147" s="179"/>
      <c r="U2147" s="179"/>
      <c r="V2147" s="179"/>
      <c r="W2147" s="179"/>
      <c r="X2147" s="179"/>
      <c r="Y2147" s="179"/>
      <c r="Z2147" s="179"/>
      <c r="AA2147" s="222"/>
      <c r="AB2147" s="222"/>
      <c r="AC2147" s="222"/>
      <c r="AD2147" s="179"/>
      <c r="AE2147" s="179"/>
      <c r="AF2147" s="179"/>
      <c r="AG2147" s="179"/>
      <c r="AH2147" s="179"/>
      <c r="AI2147" s="179"/>
      <c r="AJ2147" s="179"/>
    </row>
    <row r="2148" spans="2:36" x14ac:dyDescent="0.3">
      <c r="B2148" s="224">
        <v>222500</v>
      </c>
      <c r="C2148" s="209">
        <v>83477</v>
      </c>
      <c r="D2148" s="206">
        <f t="shared" si="178"/>
        <v>0.37517752808988764</v>
      </c>
      <c r="E2148" s="208">
        <f t="shared" si="179"/>
        <v>0.42</v>
      </c>
      <c r="F2148" s="207">
        <v>4591.2299999999996</v>
      </c>
      <c r="G2148" s="207">
        <v>6678.16</v>
      </c>
      <c r="H2148" s="207">
        <v>7512.93</v>
      </c>
      <c r="I2148" s="214">
        <v>73504</v>
      </c>
      <c r="J2148" s="211">
        <f t="shared" si="175"/>
        <v>0.33035505617977529</v>
      </c>
      <c r="K2148" s="212">
        <f t="shared" si="176"/>
        <v>0.42</v>
      </c>
      <c r="L2148" s="214">
        <v>4042.72</v>
      </c>
      <c r="M2148" s="213">
        <v>5880.32</v>
      </c>
      <c r="N2148" s="213">
        <v>6615.36</v>
      </c>
      <c r="O2148" s="242">
        <f t="shared" si="177"/>
        <v>0.48090000000003785</v>
      </c>
      <c r="P2148" s="242"/>
      <c r="Q2148" s="179"/>
      <c r="R2148" s="179"/>
      <c r="S2148" s="179"/>
      <c r="T2148" s="179"/>
      <c r="U2148" s="179"/>
      <c r="V2148" s="179"/>
      <c r="W2148" s="179"/>
      <c r="X2148" s="179"/>
      <c r="Y2148" s="179"/>
      <c r="Z2148" s="179"/>
      <c r="AA2148" s="222"/>
      <c r="AB2148" s="222"/>
      <c r="AC2148" s="222"/>
      <c r="AD2148" s="179"/>
      <c r="AE2148" s="179"/>
      <c r="AF2148" s="179"/>
      <c r="AG2148" s="179"/>
      <c r="AH2148" s="179"/>
      <c r="AI2148" s="179"/>
      <c r="AJ2148" s="179"/>
    </row>
    <row r="2149" spans="2:36" x14ac:dyDescent="0.3">
      <c r="B2149" s="224">
        <v>222600</v>
      </c>
      <c r="C2149" s="209">
        <v>83519</v>
      </c>
      <c r="D2149" s="206">
        <f t="shared" si="178"/>
        <v>0.37519766397124887</v>
      </c>
      <c r="E2149" s="208">
        <f t="shared" si="179"/>
        <v>0.42</v>
      </c>
      <c r="F2149" s="207">
        <v>4593.54</v>
      </c>
      <c r="G2149" s="207">
        <v>6681.52</v>
      </c>
      <c r="H2149" s="207">
        <v>7516.71</v>
      </c>
      <c r="I2149" s="214">
        <v>73546</v>
      </c>
      <c r="J2149" s="211">
        <f t="shared" si="175"/>
        <v>0.33039532794249776</v>
      </c>
      <c r="K2149" s="212">
        <f t="shared" si="176"/>
        <v>0.42</v>
      </c>
      <c r="L2149" s="214">
        <v>4045.03</v>
      </c>
      <c r="M2149" s="213">
        <v>5883.68</v>
      </c>
      <c r="N2149" s="213">
        <v>6619.14</v>
      </c>
      <c r="O2149" s="242">
        <f t="shared" si="177"/>
        <v>0.48090000000000144</v>
      </c>
      <c r="P2149" s="242"/>
      <c r="Q2149" s="179"/>
      <c r="R2149" s="179"/>
      <c r="S2149" s="179"/>
      <c r="T2149" s="179"/>
      <c r="U2149" s="179"/>
      <c r="V2149" s="179"/>
      <c r="W2149" s="179"/>
      <c r="X2149" s="179"/>
      <c r="Y2149" s="179"/>
      <c r="Z2149" s="179"/>
      <c r="AA2149" s="222"/>
      <c r="AB2149" s="222"/>
      <c r="AC2149" s="222"/>
      <c r="AD2149" s="179"/>
      <c r="AE2149" s="179"/>
      <c r="AF2149" s="179"/>
      <c r="AG2149" s="179"/>
      <c r="AH2149" s="179"/>
      <c r="AI2149" s="179"/>
      <c r="AJ2149" s="179"/>
    </row>
    <row r="2150" spans="2:36" x14ac:dyDescent="0.3">
      <c r="B2150" s="224">
        <v>222700</v>
      </c>
      <c r="C2150" s="209">
        <v>83561</v>
      </c>
      <c r="D2150" s="206">
        <f t="shared" si="178"/>
        <v>0.37521778176919623</v>
      </c>
      <c r="E2150" s="208">
        <f t="shared" si="179"/>
        <v>0.42</v>
      </c>
      <c r="F2150" s="207">
        <v>4595.8500000000004</v>
      </c>
      <c r="G2150" s="207">
        <v>6684.88</v>
      </c>
      <c r="H2150" s="207">
        <v>7520.49</v>
      </c>
      <c r="I2150" s="214">
        <v>73588</v>
      </c>
      <c r="J2150" s="211">
        <f t="shared" si="175"/>
        <v>0.33043556353839243</v>
      </c>
      <c r="K2150" s="212">
        <f t="shared" si="176"/>
        <v>0.42</v>
      </c>
      <c r="L2150" s="214">
        <v>4047.34</v>
      </c>
      <c r="M2150" s="213">
        <v>5887.04</v>
      </c>
      <c r="N2150" s="213">
        <v>6622.92</v>
      </c>
      <c r="O2150" s="242">
        <f t="shared" si="177"/>
        <v>0.48090000000011057</v>
      </c>
      <c r="P2150" s="242"/>
      <c r="Q2150" s="179"/>
      <c r="R2150" s="179"/>
      <c r="S2150" s="179"/>
      <c r="T2150" s="179"/>
      <c r="U2150" s="179"/>
      <c r="V2150" s="179"/>
      <c r="W2150" s="179"/>
      <c r="X2150" s="179"/>
      <c r="Y2150" s="179"/>
      <c r="Z2150" s="179"/>
      <c r="AA2150" s="222"/>
      <c r="AB2150" s="222"/>
      <c r="AC2150" s="222"/>
      <c r="AD2150" s="179"/>
      <c r="AE2150" s="179"/>
      <c r="AF2150" s="179"/>
      <c r="AG2150" s="179"/>
      <c r="AH2150" s="179"/>
      <c r="AI2150" s="179"/>
      <c r="AJ2150" s="179"/>
    </row>
    <row r="2151" spans="2:36" x14ac:dyDescent="0.3">
      <c r="B2151" s="224">
        <v>222800</v>
      </c>
      <c r="C2151" s="209">
        <v>83603</v>
      </c>
      <c r="D2151" s="206">
        <f t="shared" si="178"/>
        <v>0.37523788150807902</v>
      </c>
      <c r="E2151" s="208">
        <f t="shared" si="179"/>
        <v>0.42</v>
      </c>
      <c r="F2151" s="207">
        <v>4598.16</v>
      </c>
      <c r="G2151" s="207">
        <v>6688.24</v>
      </c>
      <c r="H2151" s="207">
        <v>7524.27</v>
      </c>
      <c r="I2151" s="214">
        <v>73630</v>
      </c>
      <c r="J2151" s="211">
        <f t="shared" si="175"/>
        <v>0.330475763016158</v>
      </c>
      <c r="K2151" s="212">
        <f t="shared" si="176"/>
        <v>0.42</v>
      </c>
      <c r="L2151" s="214">
        <v>4049.65</v>
      </c>
      <c r="M2151" s="213">
        <v>5890.4</v>
      </c>
      <c r="N2151" s="213">
        <v>6626.7</v>
      </c>
      <c r="O2151" s="242">
        <f t="shared" si="177"/>
        <v>0.48090000000007421</v>
      </c>
      <c r="P2151" s="242"/>
      <c r="Q2151" s="179"/>
      <c r="R2151" s="179"/>
      <c r="S2151" s="179"/>
      <c r="T2151" s="179"/>
      <c r="U2151" s="179"/>
      <c r="V2151" s="179"/>
      <c r="W2151" s="179"/>
      <c r="X2151" s="179"/>
      <c r="Y2151" s="179"/>
      <c r="Z2151" s="179"/>
      <c r="AA2151" s="222"/>
      <c r="AB2151" s="222"/>
      <c r="AC2151" s="222"/>
      <c r="AD2151" s="179"/>
      <c r="AE2151" s="179"/>
      <c r="AF2151" s="179"/>
      <c r="AG2151" s="179"/>
      <c r="AH2151" s="179"/>
      <c r="AI2151" s="179"/>
      <c r="AJ2151" s="179"/>
    </row>
    <row r="2152" spans="2:36" x14ac:dyDescent="0.3">
      <c r="B2152" s="224">
        <v>222900</v>
      </c>
      <c r="C2152" s="209">
        <v>83645</v>
      </c>
      <c r="D2152" s="206">
        <f t="shared" si="178"/>
        <v>0.37525796321220278</v>
      </c>
      <c r="E2152" s="208">
        <f t="shared" si="179"/>
        <v>0.42</v>
      </c>
      <c r="F2152" s="207">
        <v>4600.47</v>
      </c>
      <c r="G2152" s="207">
        <v>6691.6</v>
      </c>
      <c r="H2152" s="207">
        <v>7528.05</v>
      </c>
      <c r="I2152" s="214">
        <v>73672</v>
      </c>
      <c r="J2152" s="211">
        <f t="shared" si="175"/>
        <v>0.33051592642440558</v>
      </c>
      <c r="K2152" s="212">
        <f t="shared" si="176"/>
        <v>0.42</v>
      </c>
      <c r="L2152" s="214">
        <v>4051.96</v>
      </c>
      <c r="M2152" s="213">
        <v>5893.76</v>
      </c>
      <c r="N2152" s="213">
        <v>6630.48</v>
      </c>
      <c r="O2152" s="242">
        <f t="shared" si="177"/>
        <v>0.48090000000003785</v>
      </c>
      <c r="P2152" s="242"/>
      <c r="Q2152" s="179"/>
      <c r="R2152" s="179"/>
      <c r="S2152" s="179"/>
      <c r="T2152" s="179"/>
      <c r="U2152" s="179"/>
      <c r="V2152" s="179"/>
      <c r="W2152" s="179"/>
      <c r="X2152" s="179"/>
      <c r="Y2152" s="179"/>
      <c r="Z2152" s="179"/>
      <c r="AA2152" s="222"/>
      <c r="AB2152" s="222"/>
      <c r="AC2152" s="222"/>
      <c r="AD2152" s="179"/>
      <c r="AE2152" s="179"/>
      <c r="AF2152" s="179"/>
      <c r="AG2152" s="179"/>
      <c r="AH2152" s="179"/>
      <c r="AI2152" s="179"/>
      <c r="AJ2152" s="179"/>
    </row>
    <row r="2153" spans="2:36" x14ac:dyDescent="0.3">
      <c r="B2153" s="224">
        <v>223000</v>
      </c>
      <c r="C2153" s="209">
        <v>83687</v>
      </c>
      <c r="D2153" s="206">
        <f t="shared" si="178"/>
        <v>0.37527802690582962</v>
      </c>
      <c r="E2153" s="208">
        <f t="shared" si="179"/>
        <v>0.42</v>
      </c>
      <c r="F2153" s="207">
        <v>4602.78</v>
      </c>
      <c r="G2153" s="207">
        <v>6694.96</v>
      </c>
      <c r="H2153" s="207">
        <v>7531.83</v>
      </c>
      <c r="I2153" s="214">
        <v>73714</v>
      </c>
      <c r="J2153" s="211">
        <f t="shared" si="175"/>
        <v>0.3305560538116592</v>
      </c>
      <c r="K2153" s="212">
        <f t="shared" si="176"/>
        <v>0.42</v>
      </c>
      <c r="L2153" s="214">
        <v>4054.27</v>
      </c>
      <c r="M2153" s="213">
        <v>5897.12</v>
      </c>
      <c r="N2153" s="213">
        <v>6634.26</v>
      </c>
      <c r="O2153" s="242">
        <f t="shared" si="177"/>
        <v>0.48090000000000144</v>
      </c>
      <c r="P2153" s="242"/>
      <c r="Q2153" s="179"/>
      <c r="R2153" s="179"/>
      <c r="S2153" s="179"/>
      <c r="T2153" s="179"/>
      <c r="U2153" s="179"/>
      <c r="V2153" s="179"/>
      <c r="W2153" s="179"/>
      <c r="X2153" s="179"/>
      <c r="Y2153" s="179"/>
      <c r="Z2153" s="179"/>
      <c r="AA2153" s="222"/>
      <c r="AB2153" s="222"/>
      <c r="AC2153" s="222"/>
      <c r="AD2153" s="179"/>
      <c r="AE2153" s="179"/>
      <c r="AF2153" s="179"/>
      <c r="AG2153" s="179"/>
      <c r="AH2153" s="179"/>
      <c r="AI2153" s="179"/>
      <c r="AJ2153" s="179"/>
    </row>
    <row r="2154" spans="2:36" x14ac:dyDescent="0.3">
      <c r="B2154" s="224">
        <v>223100</v>
      </c>
      <c r="C2154" s="209">
        <v>83729</v>
      </c>
      <c r="D2154" s="206">
        <f t="shared" si="178"/>
        <v>0.37529807261317794</v>
      </c>
      <c r="E2154" s="208">
        <f t="shared" si="179"/>
        <v>0.42</v>
      </c>
      <c r="F2154" s="207">
        <v>4605.09</v>
      </c>
      <c r="G2154" s="207">
        <v>6698.32</v>
      </c>
      <c r="H2154" s="207">
        <v>7535.61</v>
      </c>
      <c r="I2154" s="214">
        <v>73756</v>
      </c>
      <c r="J2154" s="211">
        <f t="shared" si="175"/>
        <v>0.33059614522635589</v>
      </c>
      <c r="K2154" s="212">
        <f t="shared" si="176"/>
        <v>0.42</v>
      </c>
      <c r="L2154" s="214">
        <v>4056.58</v>
      </c>
      <c r="M2154" s="213">
        <v>5900.48</v>
      </c>
      <c r="N2154" s="213">
        <v>6638.04</v>
      </c>
      <c r="O2154" s="242">
        <f t="shared" si="177"/>
        <v>0.48089999999997418</v>
      </c>
      <c r="P2154" s="242"/>
      <c r="Q2154" s="179"/>
      <c r="R2154" s="179"/>
      <c r="S2154" s="179"/>
      <c r="T2154" s="179"/>
      <c r="U2154" s="179"/>
      <c r="V2154" s="179"/>
      <c r="W2154" s="179"/>
      <c r="X2154" s="179"/>
      <c r="Y2154" s="179"/>
      <c r="Z2154" s="179"/>
      <c r="AA2154" s="222"/>
      <c r="AB2154" s="222"/>
      <c r="AC2154" s="222"/>
      <c r="AD2154" s="179"/>
      <c r="AE2154" s="179"/>
      <c r="AF2154" s="179"/>
      <c r="AG2154" s="179"/>
      <c r="AH2154" s="179"/>
      <c r="AI2154" s="179"/>
      <c r="AJ2154" s="179"/>
    </row>
    <row r="2155" spans="2:36" x14ac:dyDescent="0.3">
      <c r="B2155" s="224">
        <v>223200</v>
      </c>
      <c r="C2155" s="209">
        <v>83771</v>
      </c>
      <c r="D2155" s="206">
        <f t="shared" si="178"/>
        <v>0.37531810035842295</v>
      </c>
      <c r="E2155" s="208">
        <f t="shared" si="179"/>
        <v>0.42</v>
      </c>
      <c r="F2155" s="207">
        <v>4607.3999999999996</v>
      </c>
      <c r="G2155" s="207">
        <v>6701.68</v>
      </c>
      <c r="H2155" s="207">
        <v>7539.39</v>
      </c>
      <c r="I2155" s="214">
        <v>73798</v>
      </c>
      <c r="J2155" s="211">
        <f t="shared" si="175"/>
        <v>0.33063620071684585</v>
      </c>
      <c r="K2155" s="212">
        <f t="shared" si="176"/>
        <v>0.42</v>
      </c>
      <c r="L2155" s="214">
        <v>4058.89</v>
      </c>
      <c r="M2155" s="213">
        <v>5903.84</v>
      </c>
      <c r="N2155" s="213">
        <v>6641.82</v>
      </c>
      <c r="O2155" s="242">
        <f t="shared" si="177"/>
        <v>0.48089999999993777</v>
      </c>
      <c r="P2155" s="242"/>
      <c r="Q2155" s="179"/>
      <c r="R2155" s="179"/>
      <c r="S2155" s="179"/>
      <c r="T2155" s="179"/>
      <c r="U2155" s="179"/>
      <c r="V2155" s="179"/>
      <c r="W2155" s="179"/>
      <c r="X2155" s="179"/>
      <c r="Y2155" s="179"/>
      <c r="Z2155" s="179"/>
      <c r="AA2155" s="222"/>
      <c r="AB2155" s="222"/>
      <c r="AC2155" s="222"/>
      <c r="AD2155" s="179"/>
      <c r="AE2155" s="179"/>
      <c r="AF2155" s="179"/>
      <c r="AG2155" s="179"/>
      <c r="AH2155" s="179"/>
      <c r="AI2155" s="179"/>
      <c r="AJ2155" s="179"/>
    </row>
    <row r="2156" spans="2:36" x14ac:dyDescent="0.3">
      <c r="B2156" s="224">
        <v>223300</v>
      </c>
      <c r="C2156" s="209">
        <v>83813</v>
      </c>
      <c r="D2156" s="206">
        <f t="shared" si="178"/>
        <v>0.37533811016569635</v>
      </c>
      <c r="E2156" s="208">
        <f t="shared" si="179"/>
        <v>0.42</v>
      </c>
      <c r="F2156" s="207">
        <v>4609.71</v>
      </c>
      <c r="G2156" s="207">
        <v>6705.04</v>
      </c>
      <c r="H2156" s="207">
        <v>7543.17</v>
      </c>
      <c r="I2156" s="214">
        <v>73840</v>
      </c>
      <c r="J2156" s="211">
        <f t="shared" si="175"/>
        <v>0.33067622033139277</v>
      </c>
      <c r="K2156" s="212">
        <f t="shared" si="176"/>
        <v>0.42</v>
      </c>
      <c r="L2156" s="214">
        <v>4061.2</v>
      </c>
      <c r="M2156" s="213">
        <v>5907.2</v>
      </c>
      <c r="N2156" s="213">
        <v>6645.6</v>
      </c>
      <c r="O2156" s="242">
        <f t="shared" si="177"/>
        <v>0.48090000000004696</v>
      </c>
      <c r="P2156" s="242"/>
      <c r="Q2156" s="179"/>
      <c r="R2156" s="179"/>
      <c r="S2156" s="179"/>
      <c r="T2156" s="179"/>
      <c r="U2156" s="179"/>
      <c r="V2156" s="179"/>
      <c r="W2156" s="179"/>
      <c r="X2156" s="179"/>
      <c r="Y2156" s="179"/>
      <c r="Z2156" s="179"/>
      <c r="AA2156" s="222"/>
      <c r="AB2156" s="222"/>
      <c r="AC2156" s="222"/>
      <c r="AD2156" s="179"/>
      <c r="AE2156" s="179"/>
      <c r="AF2156" s="179"/>
      <c r="AG2156" s="179"/>
      <c r="AH2156" s="179"/>
      <c r="AI2156" s="179"/>
      <c r="AJ2156" s="179"/>
    </row>
    <row r="2157" spans="2:36" x14ac:dyDescent="0.3">
      <c r="B2157" s="224">
        <v>223400</v>
      </c>
      <c r="C2157" s="209">
        <v>83855</v>
      </c>
      <c r="D2157" s="206">
        <f t="shared" si="178"/>
        <v>0.37535810205908682</v>
      </c>
      <c r="E2157" s="208">
        <f t="shared" si="179"/>
        <v>0.42</v>
      </c>
      <c r="F2157" s="207">
        <v>4612.0200000000004</v>
      </c>
      <c r="G2157" s="207">
        <v>6708.4</v>
      </c>
      <c r="H2157" s="207">
        <v>7546.95</v>
      </c>
      <c r="I2157" s="214">
        <v>73882</v>
      </c>
      <c r="J2157" s="211">
        <f t="shared" si="175"/>
        <v>0.33071620411817371</v>
      </c>
      <c r="K2157" s="212">
        <f t="shared" si="176"/>
        <v>0.42</v>
      </c>
      <c r="L2157" s="214">
        <v>4063.51</v>
      </c>
      <c r="M2157" s="213">
        <v>5910.56</v>
      </c>
      <c r="N2157" s="213">
        <v>6649.38</v>
      </c>
      <c r="O2157" s="242">
        <f t="shared" si="177"/>
        <v>0.48090000000001054</v>
      </c>
      <c r="P2157" s="242"/>
      <c r="Q2157" s="179"/>
      <c r="R2157" s="179"/>
      <c r="S2157" s="179"/>
      <c r="T2157" s="179"/>
      <c r="U2157" s="179"/>
      <c r="V2157" s="179"/>
      <c r="W2157" s="179"/>
      <c r="X2157" s="179"/>
      <c r="Y2157" s="179"/>
      <c r="Z2157" s="179"/>
      <c r="AA2157" s="222"/>
      <c r="AB2157" s="222"/>
      <c r="AC2157" s="222"/>
      <c r="AD2157" s="179"/>
      <c r="AE2157" s="179"/>
      <c r="AF2157" s="179"/>
      <c r="AG2157" s="179"/>
      <c r="AH2157" s="179"/>
      <c r="AI2157" s="179"/>
      <c r="AJ2157" s="179"/>
    </row>
    <row r="2158" spans="2:36" x14ac:dyDescent="0.3">
      <c r="B2158" s="224">
        <v>223500</v>
      </c>
      <c r="C2158" s="209">
        <v>83897</v>
      </c>
      <c r="D2158" s="206">
        <f t="shared" si="178"/>
        <v>0.37537807606263984</v>
      </c>
      <c r="E2158" s="208">
        <f t="shared" si="179"/>
        <v>0.42</v>
      </c>
      <c r="F2158" s="207">
        <v>4614.33</v>
      </c>
      <c r="G2158" s="207">
        <v>6711.76</v>
      </c>
      <c r="H2158" s="207">
        <v>7550.73</v>
      </c>
      <c r="I2158" s="214">
        <v>73924</v>
      </c>
      <c r="J2158" s="211">
        <f t="shared" si="175"/>
        <v>0.33075615212527965</v>
      </c>
      <c r="K2158" s="212">
        <f t="shared" si="176"/>
        <v>0.42</v>
      </c>
      <c r="L2158" s="214">
        <v>4065.82</v>
      </c>
      <c r="M2158" s="213">
        <v>5913.92</v>
      </c>
      <c r="N2158" s="213">
        <v>6653.16</v>
      </c>
      <c r="O2158" s="242">
        <f t="shared" si="177"/>
        <v>0.48089999999997418</v>
      </c>
      <c r="P2158" s="242"/>
      <c r="Q2158" s="179"/>
      <c r="R2158" s="179"/>
      <c r="S2158" s="179"/>
      <c r="T2158" s="179"/>
      <c r="U2158" s="179"/>
      <c r="V2158" s="179"/>
      <c r="W2158" s="179"/>
      <c r="X2158" s="179"/>
      <c r="Y2158" s="179"/>
      <c r="Z2158" s="179"/>
      <c r="AA2158" s="222"/>
      <c r="AB2158" s="222"/>
      <c r="AC2158" s="222"/>
      <c r="AD2158" s="179"/>
      <c r="AE2158" s="179"/>
      <c r="AF2158" s="179"/>
      <c r="AG2158" s="179"/>
      <c r="AH2158" s="179"/>
      <c r="AI2158" s="179"/>
      <c r="AJ2158" s="179"/>
    </row>
    <row r="2159" spans="2:36" x14ac:dyDescent="0.3">
      <c r="B2159" s="224">
        <v>223600</v>
      </c>
      <c r="C2159" s="209">
        <v>83939</v>
      </c>
      <c r="D2159" s="206">
        <f t="shared" si="178"/>
        <v>0.37539803220035778</v>
      </c>
      <c r="E2159" s="208">
        <f t="shared" si="179"/>
        <v>0.42</v>
      </c>
      <c r="F2159" s="207">
        <v>4616.6400000000003</v>
      </c>
      <c r="G2159" s="207">
        <v>6715.12</v>
      </c>
      <c r="H2159" s="207">
        <v>7554.51</v>
      </c>
      <c r="I2159" s="214">
        <v>73966</v>
      </c>
      <c r="J2159" s="211">
        <f t="shared" si="175"/>
        <v>0.33079606440071557</v>
      </c>
      <c r="K2159" s="212">
        <f t="shared" si="176"/>
        <v>0.42</v>
      </c>
      <c r="L2159" s="214">
        <v>4068.13</v>
      </c>
      <c r="M2159" s="213">
        <v>5917.28</v>
      </c>
      <c r="N2159" s="213">
        <v>6656.94</v>
      </c>
      <c r="O2159" s="242">
        <f t="shared" si="177"/>
        <v>0.48089999999994687</v>
      </c>
      <c r="P2159" s="242"/>
      <c r="Q2159" s="179"/>
      <c r="R2159" s="179"/>
      <c r="S2159" s="179"/>
      <c r="T2159" s="179"/>
      <c r="U2159" s="179"/>
      <c r="V2159" s="179"/>
      <c r="W2159" s="179"/>
      <c r="X2159" s="179"/>
      <c r="Y2159" s="179"/>
      <c r="Z2159" s="179"/>
      <c r="AA2159" s="222"/>
      <c r="AB2159" s="222"/>
      <c r="AC2159" s="222"/>
      <c r="AD2159" s="179"/>
      <c r="AE2159" s="179"/>
      <c r="AF2159" s="179"/>
      <c r="AG2159" s="179"/>
      <c r="AH2159" s="179"/>
      <c r="AI2159" s="179"/>
      <c r="AJ2159" s="179"/>
    </row>
    <row r="2160" spans="2:36" x14ac:dyDescent="0.3">
      <c r="B2160" s="224">
        <v>223700</v>
      </c>
      <c r="C2160" s="209">
        <v>83981</v>
      </c>
      <c r="D2160" s="206">
        <f t="shared" si="178"/>
        <v>0.37541797049620029</v>
      </c>
      <c r="E2160" s="208">
        <f t="shared" si="179"/>
        <v>0.42</v>
      </c>
      <c r="F2160" s="207">
        <v>4618.95</v>
      </c>
      <c r="G2160" s="207">
        <v>6718.48</v>
      </c>
      <c r="H2160" s="207">
        <v>7558.29</v>
      </c>
      <c r="I2160" s="214">
        <v>74008</v>
      </c>
      <c r="J2160" s="211">
        <f t="shared" si="175"/>
        <v>0.33083594099240055</v>
      </c>
      <c r="K2160" s="212">
        <f t="shared" si="176"/>
        <v>0.42</v>
      </c>
      <c r="L2160" s="214">
        <v>4070.44</v>
      </c>
      <c r="M2160" s="213">
        <v>5920.64</v>
      </c>
      <c r="N2160" s="213">
        <v>6660.72</v>
      </c>
      <c r="O2160" s="242">
        <f t="shared" si="177"/>
        <v>0.48089999999990141</v>
      </c>
      <c r="P2160" s="242"/>
      <c r="Q2160" s="179"/>
      <c r="R2160" s="179"/>
      <c r="S2160" s="179"/>
      <c r="T2160" s="179"/>
      <c r="U2160" s="179"/>
      <c r="V2160" s="179"/>
      <c r="W2160" s="179"/>
      <c r="X2160" s="179"/>
      <c r="Y2160" s="179"/>
      <c r="Z2160" s="179"/>
      <c r="AA2160" s="222"/>
      <c r="AB2160" s="222"/>
      <c r="AC2160" s="222"/>
      <c r="AD2160" s="179"/>
      <c r="AE2160" s="179"/>
      <c r="AF2160" s="179"/>
      <c r="AG2160" s="179"/>
      <c r="AH2160" s="179"/>
      <c r="AI2160" s="179"/>
      <c r="AJ2160" s="179"/>
    </row>
    <row r="2161" spans="2:36" x14ac:dyDescent="0.3">
      <c r="B2161" s="224">
        <v>223800</v>
      </c>
      <c r="C2161" s="209">
        <v>84023</v>
      </c>
      <c r="D2161" s="206">
        <f t="shared" si="178"/>
        <v>0.37543789097408398</v>
      </c>
      <c r="E2161" s="208">
        <f t="shared" si="179"/>
        <v>0.42</v>
      </c>
      <c r="F2161" s="207">
        <v>4621.26</v>
      </c>
      <c r="G2161" s="207">
        <v>6721.84</v>
      </c>
      <c r="H2161" s="207">
        <v>7562.07</v>
      </c>
      <c r="I2161" s="214">
        <v>74050</v>
      </c>
      <c r="J2161" s="211">
        <f t="shared" si="175"/>
        <v>0.33087578194816802</v>
      </c>
      <c r="K2161" s="212">
        <f t="shared" si="176"/>
        <v>0.42</v>
      </c>
      <c r="L2161" s="214">
        <v>4072.75</v>
      </c>
      <c r="M2161" s="213">
        <v>5924</v>
      </c>
      <c r="N2161" s="213">
        <v>6664.5</v>
      </c>
      <c r="O2161" s="242">
        <f t="shared" si="177"/>
        <v>0.48089999999987415</v>
      </c>
      <c r="P2161" s="242"/>
      <c r="Q2161" s="179"/>
      <c r="R2161" s="179"/>
      <c r="S2161" s="179"/>
      <c r="T2161" s="179"/>
      <c r="U2161" s="179"/>
      <c r="V2161" s="179"/>
      <c r="W2161" s="179"/>
      <c r="X2161" s="179"/>
      <c r="Y2161" s="179"/>
      <c r="Z2161" s="179"/>
      <c r="AA2161" s="222"/>
      <c r="AB2161" s="222"/>
      <c r="AC2161" s="222"/>
      <c r="AD2161" s="179"/>
      <c r="AE2161" s="179"/>
      <c r="AF2161" s="179"/>
      <c r="AG2161" s="179"/>
      <c r="AH2161" s="179"/>
      <c r="AI2161" s="179"/>
      <c r="AJ2161" s="179"/>
    </row>
    <row r="2162" spans="2:36" x14ac:dyDescent="0.3">
      <c r="B2162" s="224">
        <v>223900</v>
      </c>
      <c r="C2162" s="209">
        <v>84065</v>
      </c>
      <c r="D2162" s="206">
        <f t="shared" si="178"/>
        <v>0.37545779365788301</v>
      </c>
      <c r="E2162" s="208">
        <f t="shared" si="179"/>
        <v>0.42</v>
      </c>
      <c r="F2162" s="207">
        <v>4623.57</v>
      </c>
      <c r="G2162" s="207">
        <v>6725.2</v>
      </c>
      <c r="H2162" s="207">
        <v>7565.85</v>
      </c>
      <c r="I2162" s="214">
        <v>74092</v>
      </c>
      <c r="J2162" s="211">
        <f t="shared" si="175"/>
        <v>0.33091558731576598</v>
      </c>
      <c r="K2162" s="212">
        <f t="shared" si="176"/>
        <v>0.42</v>
      </c>
      <c r="L2162" s="214">
        <v>4075.06</v>
      </c>
      <c r="M2162" s="213">
        <v>5927.36</v>
      </c>
      <c r="N2162" s="213">
        <v>6668.28</v>
      </c>
      <c r="O2162" s="242">
        <f t="shared" si="177"/>
        <v>0.48090000000012878</v>
      </c>
      <c r="P2162" s="242"/>
      <c r="Q2162" s="179"/>
      <c r="R2162" s="179"/>
      <c r="S2162" s="179"/>
      <c r="T2162" s="179"/>
      <c r="U2162" s="179"/>
      <c r="V2162" s="179"/>
      <c r="W2162" s="179"/>
      <c r="X2162" s="179"/>
      <c r="Y2162" s="179"/>
      <c r="Z2162" s="179"/>
      <c r="AA2162" s="222"/>
      <c r="AB2162" s="222"/>
      <c r="AC2162" s="222"/>
      <c r="AD2162" s="179"/>
      <c r="AE2162" s="179"/>
      <c r="AF2162" s="179"/>
      <c r="AG2162" s="179"/>
      <c r="AH2162" s="179"/>
      <c r="AI2162" s="179"/>
      <c r="AJ2162" s="179"/>
    </row>
    <row r="2163" spans="2:36" x14ac:dyDescent="0.3">
      <c r="B2163" s="224">
        <v>224000</v>
      </c>
      <c r="C2163" s="209">
        <v>84107</v>
      </c>
      <c r="D2163" s="206">
        <f t="shared" si="178"/>
        <v>0.37547767857142855</v>
      </c>
      <c r="E2163" s="208">
        <f t="shared" si="179"/>
        <v>0.42</v>
      </c>
      <c r="F2163" s="207">
        <v>4625.88</v>
      </c>
      <c r="G2163" s="207">
        <v>6728.56</v>
      </c>
      <c r="H2163" s="207">
        <v>7569.63</v>
      </c>
      <c r="I2163" s="214">
        <v>74134</v>
      </c>
      <c r="J2163" s="211">
        <f t="shared" si="175"/>
        <v>0.33095535714285712</v>
      </c>
      <c r="K2163" s="212">
        <f t="shared" si="176"/>
        <v>0.42</v>
      </c>
      <c r="L2163" s="214">
        <v>4077.37</v>
      </c>
      <c r="M2163" s="213">
        <v>5930.72</v>
      </c>
      <c r="N2163" s="213">
        <v>6672.06</v>
      </c>
      <c r="O2163" s="242">
        <f t="shared" si="177"/>
        <v>0.48090000000009242</v>
      </c>
      <c r="P2163" s="242"/>
      <c r="Q2163" s="179"/>
      <c r="R2163" s="179"/>
      <c r="S2163" s="179"/>
      <c r="T2163" s="179"/>
      <c r="U2163" s="179"/>
      <c r="V2163" s="179"/>
      <c r="W2163" s="179"/>
      <c r="X2163" s="179"/>
      <c r="Y2163" s="179"/>
      <c r="Z2163" s="179"/>
      <c r="AA2163" s="222"/>
      <c r="AB2163" s="222"/>
      <c r="AC2163" s="222"/>
      <c r="AD2163" s="179"/>
      <c r="AE2163" s="179"/>
      <c r="AF2163" s="179"/>
      <c r="AG2163" s="179"/>
      <c r="AH2163" s="179"/>
      <c r="AI2163" s="179"/>
      <c r="AJ2163" s="179"/>
    </row>
    <row r="2164" spans="2:36" x14ac:dyDescent="0.3">
      <c r="B2164" s="224">
        <v>224100</v>
      </c>
      <c r="C2164" s="209">
        <v>84149</v>
      </c>
      <c r="D2164" s="206">
        <f t="shared" si="178"/>
        <v>0.37549754573850957</v>
      </c>
      <c r="E2164" s="208">
        <f t="shared" si="179"/>
        <v>0.42</v>
      </c>
      <c r="F2164" s="207">
        <v>4628.1899999999996</v>
      </c>
      <c r="G2164" s="207">
        <v>6731.92</v>
      </c>
      <c r="H2164" s="207">
        <v>7573.41</v>
      </c>
      <c r="I2164" s="214">
        <v>74176</v>
      </c>
      <c r="J2164" s="211">
        <f t="shared" si="175"/>
        <v>0.33099509147701917</v>
      </c>
      <c r="K2164" s="212">
        <f t="shared" si="176"/>
        <v>0.42</v>
      </c>
      <c r="L2164" s="214">
        <v>4079.68</v>
      </c>
      <c r="M2164" s="213">
        <v>5934.08</v>
      </c>
      <c r="N2164" s="213">
        <v>6675.84</v>
      </c>
      <c r="O2164" s="242">
        <f t="shared" si="177"/>
        <v>0.480900000000056</v>
      </c>
      <c r="P2164" s="242"/>
      <c r="Q2164" s="179"/>
      <c r="R2164" s="179"/>
      <c r="S2164" s="179"/>
      <c r="T2164" s="179"/>
      <c r="U2164" s="179"/>
      <c r="V2164" s="179"/>
      <c r="W2164" s="179"/>
      <c r="X2164" s="179"/>
      <c r="Y2164" s="179"/>
      <c r="Z2164" s="179"/>
      <c r="AA2164" s="222"/>
      <c r="AB2164" s="222"/>
      <c r="AC2164" s="222"/>
      <c r="AD2164" s="179"/>
      <c r="AE2164" s="179"/>
      <c r="AF2164" s="179"/>
      <c r="AG2164" s="179"/>
      <c r="AH2164" s="179"/>
      <c r="AI2164" s="179"/>
      <c r="AJ2164" s="179"/>
    </row>
    <row r="2165" spans="2:36" x14ac:dyDescent="0.3">
      <c r="B2165" s="224">
        <v>224200</v>
      </c>
      <c r="C2165" s="209">
        <v>84191</v>
      </c>
      <c r="D2165" s="206">
        <f t="shared" si="178"/>
        <v>0.37551739518287242</v>
      </c>
      <c r="E2165" s="208">
        <f t="shared" si="179"/>
        <v>0.42</v>
      </c>
      <c r="F2165" s="207">
        <v>4630.5</v>
      </c>
      <c r="G2165" s="207">
        <v>6735.28</v>
      </c>
      <c r="H2165" s="207">
        <v>7577.19</v>
      </c>
      <c r="I2165" s="214">
        <v>74218</v>
      </c>
      <c r="J2165" s="211">
        <f t="shared" si="175"/>
        <v>0.33103479036574485</v>
      </c>
      <c r="K2165" s="212">
        <f t="shared" si="176"/>
        <v>0.42</v>
      </c>
      <c r="L2165" s="214">
        <v>4081.99</v>
      </c>
      <c r="M2165" s="213">
        <v>5937.44</v>
      </c>
      <c r="N2165" s="213">
        <v>6679.62</v>
      </c>
      <c r="O2165" s="242">
        <f t="shared" si="177"/>
        <v>0.48090000000002875</v>
      </c>
      <c r="P2165" s="242"/>
      <c r="Q2165" s="179"/>
      <c r="R2165" s="179"/>
      <c r="S2165" s="179"/>
      <c r="T2165" s="179"/>
      <c r="U2165" s="179"/>
      <c r="V2165" s="179"/>
      <c r="W2165" s="179"/>
      <c r="X2165" s="179"/>
      <c r="Y2165" s="179"/>
      <c r="Z2165" s="179"/>
      <c r="AA2165" s="222"/>
      <c r="AB2165" s="222"/>
      <c r="AC2165" s="222"/>
      <c r="AD2165" s="179"/>
      <c r="AE2165" s="179"/>
      <c r="AF2165" s="179"/>
      <c r="AG2165" s="179"/>
      <c r="AH2165" s="179"/>
      <c r="AI2165" s="179"/>
      <c r="AJ2165" s="179"/>
    </row>
    <row r="2166" spans="2:36" x14ac:dyDescent="0.3">
      <c r="B2166" s="224">
        <v>224300</v>
      </c>
      <c r="C2166" s="209">
        <v>84233</v>
      </c>
      <c r="D2166" s="206">
        <f t="shared" si="178"/>
        <v>0.37553722692822111</v>
      </c>
      <c r="E2166" s="208">
        <f t="shared" si="179"/>
        <v>0.42</v>
      </c>
      <c r="F2166" s="207">
        <v>4632.8100000000004</v>
      </c>
      <c r="G2166" s="207">
        <v>6738.64</v>
      </c>
      <c r="H2166" s="207">
        <v>7580.97</v>
      </c>
      <c r="I2166" s="214">
        <v>74260</v>
      </c>
      <c r="J2166" s="211">
        <f t="shared" si="175"/>
        <v>0.33107445385644224</v>
      </c>
      <c r="K2166" s="212">
        <f t="shared" si="176"/>
        <v>0.42</v>
      </c>
      <c r="L2166" s="214">
        <v>4084.3</v>
      </c>
      <c r="M2166" s="213">
        <v>5940.8</v>
      </c>
      <c r="N2166" s="213">
        <v>6683.4</v>
      </c>
      <c r="O2166" s="242">
        <f t="shared" si="177"/>
        <v>0.48089999999999233</v>
      </c>
      <c r="P2166" s="242"/>
      <c r="Q2166" s="179"/>
      <c r="R2166" s="179"/>
      <c r="S2166" s="179"/>
      <c r="T2166" s="179"/>
      <c r="U2166" s="179"/>
      <c r="V2166" s="179"/>
      <c r="W2166" s="179"/>
      <c r="X2166" s="179"/>
      <c r="Y2166" s="179"/>
      <c r="Z2166" s="179"/>
      <c r="AA2166" s="222"/>
      <c r="AB2166" s="222"/>
      <c r="AC2166" s="222"/>
      <c r="AD2166" s="179"/>
      <c r="AE2166" s="179"/>
      <c r="AF2166" s="179"/>
      <c r="AG2166" s="179"/>
      <c r="AH2166" s="179"/>
      <c r="AI2166" s="179"/>
      <c r="AJ2166" s="179"/>
    </row>
    <row r="2167" spans="2:36" x14ac:dyDescent="0.3">
      <c r="B2167" s="224">
        <v>224400</v>
      </c>
      <c r="C2167" s="209">
        <v>84275</v>
      </c>
      <c r="D2167" s="206">
        <f t="shared" si="178"/>
        <v>0.37555704099821746</v>
      </c>
      <c r="E2167" s="208">
        <f t="shared" si="179"/>
        <v>0.42</v>
      </c>
      <c r="F2167" s="207">
        <v>4635.12</v>
      </c>
      <c r="G2167" s="207">
        <v>6742</v>
      </c>
      <c r="H2167" s="207">
        <v>7584.75</v>
      </c>
      <c r="I2167" s="214">
        <v>74302</v>
      </c>
      <c r="J2167" s="211">
        <f t="shared" si="175"/>
        <v>0.33111408199643494</v>
      </c>
      <c r="K2167" s="212">
        <f t="shared" si="176"/>
        <v>0.42</v>
      </c>
      <c r="L2167" s="214">
        <v>4086.61</v>
      </c>
      <c r="M2167" s="213">
        <v>5944.16</v>
      </c>
      <c r="N2167" s="213">
        <v>6687.18</v>
      </c>
      <c r="O2167" s="242">
        <f t="shared" si="177"/>
        <v>0.48089999999994687</v>
      </c>
      <c r="P2167" s="242"/>
      <c r="Q2167" s="179"/>
      <c r="R2167" s="179"/>
      <c r="S2167" s="179"/>
      <c r="T2167" s="179"/>
      <c r="U2167" s="179"/>
      <c r="V2167" s="179"/>
      <c r="W2167" s="179"/>
      <c r="X2167" s="179"/>
      <c r="Y2167" s="179"/>
      <c r="Z2167" s="179"/>
      <c r="AA2167" s="222"/>
      <c r="AB2167" s="222"/>
      <c r="AC2167" s="222"/>
      <c r="AD2167" s="179"/>
      <c r="AE2167" s="179"/>
      <c r="AF2167" s="179"/>
      <c r="AG2167" s="179"/>
      <c r="AH2167" s="179"/>
      <c r="AI2167" s="179"/>
      <c r="AJ2167" s="179"/>
    </row>
    <row r="2168" spans="2:36" x14ac:dyDescent="0.3">
      <c r="B2168" s="224">
        <v>224500</v>
      </c>
      <c r="C2168" s="209">
        <v>84317</v>
      </c>
      <c r="D2168" s="206">
        <f t="shared" si="178"/>
        <v>0.37557683741648107</v>
      </c>
      <c r="E2168" s="208">
        <f t="shared" si="179"/>
        <v>0.42</v>
      </c>
      <c r="F2168" s="207">
        <v>4637.43</v>
      </c>
      <c r="G2168" s="207">
        <v>6745.36</v>
      </c>
      <c r="H2168" s="207">
        <v>7588.53</v>
      </c>
      <c r="I2168" s="214">
        <v>74344</v>
      </c>
      <c r="J2168" s="211">
        <f t="shared" si="175"/>
        <v>0.33115367483296215</v>
      </c>
      <c r="K2168" s="212">
        <f t="shared" si="176"/>
        <v>0.42</v>
      </c>
      <c r="L2168" s="214">
        <v>4088.92</v>
      </c>
      <c r="M2168" s="213">
        <v>5947.52</v>
      </c>
      <c r="N2168" s="213">
        <v>6690.96</v>
      </c>
      <c r="O2168" s="242">
        <f t="shared" si="177"/>
        <v>0.48089999999991961</v>
      </c>
      <c r="P2168" s="242"/>
      <c r="Q2168" s="179"/>
      <c r="R2168" s="179"/>
      <c r="S2168" s="179"/>
      <c r="T2168" s="179"/>
      <c r="U2168" s="179"/>
      <c r="V2168" s="179"/>
      <c r="W2168" s="179"/>
      <c r="X2168" s="179"/>
      <c r="Y2168" s="179"/>
      <c r="Z2168" s="179"/>
      <c r="AA2168" s="222"/>
      <c r="AB2168" s="222"/>
      <c r="AC2168" s="222"/>
      <c r="AD2168" s="179"/>
      <c r="AE2168" s="179"/>
      <c r="AF2168" s="179"/>
      <c r="AG2168" s="179"/>
      <c r="AH2168" s="179"/>
      <c r="AI2168" s="179"/>
      <c r="AJ2168" s="179"/>
    </row>
    <row r="2169" spans="2:36" x14ac:dyDescent="0.3">
      <c r="B2169" s="224">
        <v>224600</v>
      </c>
      <c r="C2169" s="209">
        <v>84359</v>
      </c>
      <c r="D2169" s="206">
        <f t="shared" si="178"/>
        <v>0.37559661620658952</v>
      </c>
      <c r="E2169" s="208">
        <f t="shared" si="179"/>
        <v>0.42</v>
      </c>
      <c r="F2169" s="207">
        <v>4639.74</v>
      </c>
      <c r="G2169" s="207">
        <v>6748.72</v>
      </c>
      <c r="H2169" s="207">
        <v>7592.31</v>
      </c>
      <c r="I2169" s="214">
        <v>74386</v>
      </c>
      <c r="J2169" s="211">
        <f t="shared" si="175"/>
        <v>0.331193232413179</v>
      </c>
      <c r="K2169" s="212">
        <f t="shared" si="176"/>
        <v>0.42</v>
      </c>
      <c r="L2169" s="214">
        <v>4091.23</v>
      </c>
      <c r="M2169" s="213">
        <v>5950.88</v>
      </c>
      <c r="N2169" s="213">
        <v>6694.74</v>
      </c>
      <c r="O2169" s="242">
        <f t="shared" si="177"/>
        <v>0.48090000000002875</v>
      </c>
      <c r="P2169" s="242"/>
      <c r="Q2169" s="179"/>
      <c r="R2169" s="179"/>
      <c r="S2169" s="179"/>
      <c r="T2169" s="179"/>
      <c r="U2169" s="179"/>
      <c r="V2169" s="179"/>
      <c r="W2169" s="179"/>
      <c r="X2169" s="179"/>
      <c r="Y2169" s="179"/>
      <c r="Z2169" s="179"/>
      <c r="AA2169" s="222"/>
      <c r="AB2169" s="222"/>
      <c r="AC2169" s="222"/>
      <c r="AD2169" s="179"/>
      <c r="AE2169" s="179"/>
      <c r="AF2169" s="179"/>
      <c r="AG2169" s="179"/>
      <c r="AH2169" s="179"/>
      <c r="AI2169" s="179"/>
      <c r="AJ2169" s="179"/>
    </row>
    <row r="2170" spans="2:36" x14ac:dyDescent="0.3">
      <c r="B2170" s="224">
        <v>224700</v>
      </c>
      <c r="C2170" s="209">
        <v>84401</v>
      </c>
      <c r="D2170" s="206">
        <f t="shared" si="178"/>
        <v>0.37561637739207832</v>
      </c>
      <c r="E2170" s="208">
        <f t="shared" si="179"/>
        <v>0.42</v>
      </c>
      <c r="F2170" s="207">
        <v>4642.05</v>
      </c>
      <c r="G2170" s="207">
        <v>6752.08</v>
      </c>
      <c r="H2170" s="207">
        <v>7596.09</v>
      </c>
      <c r="I2170" s="214">
        <v>74428</v>
      </c>
      <c r="J2170" s="211">
        <f t="shared" si="175"/>
        <v>0.33123275478415665</v>
      </c>
      <c r="K2170" s="212">
        <f t="shared" si="176"/>
        <v>0.42</v>
      </c>
      <c r="L2170" s="214">
        <v>4093.54</v>
      </c>
      <c r="M2170" s="213">
        <v>5954.24</v>
      </c>
      <c r="N2170" s="213">
        <v>6698.52</v>
      </c>
      <c r="O2170" s="242">
        <f t="shared" si="177"/>
        <v>0.48089999999999233</v>
      </c>
      <c r="P2170" s="242"/>
      <c r="Q2170" s="179"/>
      <c r="R2170" s="179"/>
      <c r="S2170" s="179"/>
      <c r="T2170" s="179"/>
      <c r="U2170" s="179"/>
      <c r="V2170" s="179"/>
      <c r="W2170" s="179"/>
      <c r="X2170" s="179"/>
      <c r="Y2170" s="179"/>
      <c r="Z2170" s="179"/>
      <c r="AA2170" s="222"/>
      <c r="AB2170" s="222"/>
      <c r="AC2170" s="222"/>
      <c r="AD2170" s="179"/>
      <c r="AE2170" s="179"/>
      <c r="AF2170" s="179"/>
      <c r="AG2170" s="179"/>
      <c r="AH2170" s="179"/>
      <c r="AI2170" s="179"/>
      <c r="AJ2170" s="179"/>
    </row>
    <row r="2171" spans="2:36" x14ac:dyDescent="0.3">
      <c r="B2171" s="224">
        <v>224800</v>
      </c>
      <c r="C2171" s="209">
        <v>84443</v>
      </c>
      <c r="D2171" s="206">
        <f t="shared" si="178"/>
        <v>0.37563612099644128</v>
      </c>
      <c r="E2171" s="208">
        <f t="shared" si="179"/>
        <v>0.42</v>
      </c>
      <c r="F2171" s="207">
        <v>4644.3599999999997</v>
      </c>
      <c r="G2171" s="207">
        <v>6755.44</v>
      </c>
      <c r="H2171" s="207">
        <v>7599.87</v>
      </c>
      <c r="I2171" s="214">
        <v>74470</v>
      </c>
      <c r="J2171" s="211">
        <f t="shared" ref="J2171:J2234" si="180">I2171/$B2171</f>
        <v>0.33127224199288258</v>
      </c>
      <c r="K2171" s="212">
        <f t="shared" ref="K2171:K2234" si="181">(I2171-I2170)/($B2171-$B2170)</f>
        <v>0.42</v>
      </c>
      <c r="L2171" s="214">
        <v>4095.85</v>
      </c>
      <c r="M2171" s="213">
        <v>5957.6</v>
      </c>
      <c r="N2171" s="213">
        <v>6702.3</v>
      </c>
      <c r="O2171" s="242">
        <f t="shared" si="177"/>
        <v>0.48089999999995597</v>
      </c>
      <c r="P2171" s="242"/>
      <c r="Q2171" s="179"/>
      <c r="R2171" s="179"/>
      <c r="S2171" s="179"/>
      <c r="T2171" s="179"/>
      <c r="U2171" s="179"/>
      <c r="V2171" s="179"/>
      <c r="W2171" s="179"/>
      <c r="X2171" s="179"/>
      <c r="Y2171" s="179"/>
      <c r="Z2171" s="179"/>
      <c r="AA2171" s="222"/>
      <c r="AB2171" s="222"/>
      <c r="AC2171" s="222"/>
      <c r="AD2171" s="179"/>
      <c r="AE2171" s="179"/>
      <c r="AF2171" s="179"/>
      <c r="AG2171" s="179"/>
      <c r="AH2171" s="179"/>
      <c r="AI2171" s="179"/>
      <c r="AJ2171" s="179"/>
    </row>
    <row r="2172" spans="2:36" x14ac:dyDescent="0.3">
      <c r="B2172" s="224">
        <v>224900</v>
      </c>
      <c r="C2172" s="209">
        <v>84485</v>
      </c>
      <c r="D2172" s="206">
        <f t="shared" si="178"/>
        <v>0.37565584704313026</v>
      </c>
      <c r="E2172" s="208">
        <f t="shared" si="179"/>
        <v>0.42</v>
      </c>
      <c r="F2172" s="207">
        <v>4646.67</v>
      </c>
      <c r="G2172" s="207">
        <v>6758.8</v>
      </c>
      <c r="H2172" s="207">
        <v>7603.65</v>
      </c>
      <c r="I2172" s="214">
        <v>74512</v>
      </c>
      <c r="J2172" s="211">
        <f t="shared" si="180"/>
        <v>0.33131169408626054</v>
      </c>
      <c r="K2172" s="212">
        <f t="shared" si="181"/>
        <v>0.42</v>
      </c>
      <c r="L2172" s="214">
        <v>4098.16</v>
      </c>
      <c r="M2172" s="213">
        <v>5960.96</v>
      </c>
      <c r="N2172" s="213">
        <v>6706.08</v>
      </c>
      <c r="O2172" s="242">
        <f t="shared" si="177"/>
        <v>0.48089999999992872</v>
      </c>
      <c r="P2172" s="242"/>
      <c r="Q2172" s="179"/>
      <c r="R2172" s="179"/>
      <c r="S2172" s="179"/>
      <c r="T2172" s="179"/>
      <c r="U2172" s="179"/>
      <c r="V2172" s="179"/>
      <c r="W2172" s="179"/>
      <c r="X2172" s="179"/>
      <c r="Y2172" s="179"/>
      <c r="Z2172" s="179"/>
      <c r="AA2172" s="222"/>
      <c r="AB2172" s="222"/>
      <c r="AC2172" s="222"/>
      <c r="AD2172" s="179"/>
      <c r="AE2172" s="179"/>
      <c r="AF2172" s="179"/>
      <c r="AG2172" s="179"/>
      <c r="AH2172" s="179"/>
      <c r="AI2172" s="179"/>
      <c r="AJ2172" s="179"/>
    </row>
    <row r="2173" spans="2:36" x14ac:dyDescent="0.3">
      <c r="B2173" s="224">
        <v>225000</v>
      </c>
      <c r="C2173" s="209">
        <v>84527</v>
      </c>
      <c r="D2173" s="206">
        <f t="shared" si="178"/>
        <v>0.37567555555555554</v>
      </c>
      <c r="E2173" s="208">
        <f t="shared" si="179"/>
        <v>0.42</v>
      </c>
      <c r="F2173" s="207">
        <v>4648.9799999999996</v>
      </c>
      <c r="G2173" s="207">
        <v>6762.16</v>
      </c>
      <c r="H2173" s="207">
        <v>7607.43</v>
      </c>
      <c r="I2173" s="214">
        <v>74554</v>
      </c>
      <c r="J2173" s="211">
        <f t="shared" si="180"/>
        <v>0.3313511111111111</v>
      </c>
      <c r="K2173" s="212">
        <f t="shared" si="181"/>
        <v>0.42</v>
      </c>
      <c r="L2173" s="214">
        <v>4100.47</v>
      </c>
      <c r="M2173" s="213">
        <v>5964.32</v>
      </c>
      <c r="N2173" s="213">
        <v>6709.86</v>
      </c>
      <c r="O2173" s="242">
        <f t="shared" si="177"/>
        <v>0.48090000000003785</v>
      </c>
      <c r="P2173" s="242"/>
      <c r="Q2173" s="179"/>
      <c r="R2173" s="179"/>
      <c r="S2173" s="179"/>
      <c r="T2173" s="179"/>
      <c r="U2173" s="179"/>
      <c r="V2173" s="179"/>
      <c r="W2173" s="179"/>
      <c r="X2173" s="179"/>
      <c r="Y2173" s="179"/>
      <c r="Z2173" s="179"/>
      <c r="AA2173" s="222"/>
      <c r="AB2173" s="222"/>
      <c r="AC2173" s="222"/>
      <c r="AD2173" s="179"/>
      <c r="AE2173" s="179"/>
      <c r="AF2173" s="179"/>
      <c r="AG2173" s="179"/>
      <c r="AH2173" s="179"/>
      <c r="AI2173" s="179"/>
      <c r="AJ2173" s="179"/>
    </row>
    <row r="2174" spans="2:36" x14ac:dyDescent="0.3">
      <c r="B2174" s="224">
        <v>225100</v>
      </c>
      <c r="C2174" s="209">
        <v>84569</v>
      </c>
      <c r="D2174" s="206">
        <f t="shared" si="178"/>
        <v>0.37569524655708575</v>
      </c>
      <c r="E2174" s="208">
        <f t="shared" si="179"/>
        <v>0.42</v>
      </c>
      <c r="F2174" s="207">
        <v>4651.29</v>
      </c>
      <c r="G2174" s="207">
        <v>6765.52</v>
      </c>
      <c r="H2174" s="207">
        <v>7611.21</v>
      </c>
      <c r="I2174" s="214">
        <v>74596</v>
      </c>
      <c r="J2174" s="211">
        <f t="shared" si="180"/>
        <v>0.33139049311417146</v>
      </c>
      <c r="K2174" s="212">
        <f t="shared" si="181"/>
        <v>0.42</v>
      </c>
      <c r="L2174" s="214">
        <v>4102.78</v>
      </c>
      <c r="M2174" s="213">
        <v>5967.68</v>
      </c>
      <c r="N2174" s="213">
        <v>6713.64</v>
      </c>
      <c r="O2174" s="242">
        <f t="shared" si="177"/>
        <v>0.48090000000000144</v>
      </c>
      <c r="P2174" s="242"/>
      <c r="Q2174" s="179"/>
      <c r="R2174" s="179"/>
      <c r="S2174" s="179"/>
      <c r="T2174" s="179"/>
      <c r="U2174" s="179"/>
      <c r="V2174" s="179"/>
      <c r="W2174" s="179"/>
      <c r="X2174" s="179"/>
      <c r="Y2174" s="179"/>
      <c r="Z2174" s="179"/>
      <c r="AA2174" s="222"/>
      <c r="AB2174" s="222"/>
      <c r="AC2174" s="222"/>
      <c r="AD2174" s="179"/>
      <c r="AE2174" s="179"/>
      <c r="AF2174" s="179"/>
      <c r="AG2174" s="179"/>
      <c r="AH2174" s="179"/>
      <c r="AI2174" s="179"/>
      <c r="AJ2174" s="179"/>
    </row>
    <row r="2175" spans="2:36" x14ac:dyDescent="0.3">
      <c r="B2175" s="224">
        <v>225200</v>
      </c>
      <c r="C2175" s="209">
        <v>84611</v>
      </c>
      <c r="D2175" s="206">
        <f t="shared" si="178"/>
        <v>0.37571492007104795</v>
      </c>
      <c r="E2175" s="208">
        <f t="shared" si="179"/>
        <v>0.42</v>
      </c>
      <c r="F2175" s="207">
        <v>4653.6000000000004</v>
      </c>
      <c r="G2175" s="207">
        <v>6768.88</v>
      </c>
      <c r="H2175" s="207">
        <v>7614.99</v>
      </c>
      <c r="I2175" s="214">
        <v>74638</v>
      </c>
      <c r="J2175" s="211">
        <f t="shared" si="180"/>
        <v>0.33142984014209592</v>
      </c>
      <c r="K2175" s="212">
        <f t="shared" si="181"/>
        <v>0.42</v>
      </c>
      <c r="L2175" s="214">
        <v>4105.09</v>
      </c>
      <c r="M2175" s="213">
        <v>5971.04</v>
      </c>
      <c r="N2175" s="213">
        <v>6717.42</v>
      </c>
      <c r="O2175" s="242">
        <f t="shared" si="177"/>
        <v>0.48090000000011057</v>
      </c>
      <c r="P2175" s="242"/>
      <c r="Q2175" s="179"/>
      <c r="R2175" s="179"/>
      <c r="S2175" s="179"/>
      <c r="T2175" s="179"/>
      <c r="U2175" s="179"/>
      <c r="V2175" s="179"/>
      <c r="W2175" s="179"/>
      <c r="X2175" s="179"/>
      <c r="Y2175" s="179"/>
      <c r="Z2175" s="179"/>
      <c r="AA2175" s="222"/>
      <c r="AB2175" s="222"/>
      <c r="AC2175" s="222"/>
      <c r="AD2175" s="179"/>
      <c r="AE2175" s="179"/>
      <c r="AF2175" s="179"/>
      <c r="AG2175" s="179"/>
      <c r="AH2175" s="179"/>
      <c r="AI2175" s="179"/>
      <c r="AJ2175" s="179"/>
    </row>
    <row r="2176" spans="2:36" x14ac:dyDescent="0.3">
      <c r="B2176" s="224">
        <v>225300</v>
      </c>
      <c r="C2176" s="209">
        <v>84653</v>
      </c>
      <c r="D2176" s="206">
        <f t="shared" si="178"/>
        <v>0.37573457612072791</v>
      </c>
      <c r="E2176" s="208">
        <f t="shared" si="179"/>
        <v>0.42</v>
      </c>
      <c r="F2176" s="207">
        <v>4655.91</v>
      </c>
      <c r="G2176" s="207">
        <v>6772.24</v>
      </c>
      <c r="H2176" s="207">
        <v>7618.77</v>
      </c>
      <c r="I2176" s="214">
        <v>74680</v>
      </c>
      <c r="J2176" s="211">
        <f t="shared" si="180"/>
        <v>0.33146915224145584</v>
      </c>
      <c r="K2176" s="212">
        <f t="shared" si="181"/>
        <v>0.42</v>
      </c>
      <c r="L2176" s="214">
        <v>4107.3999999999996</v>
      </c>
      <c r="M2176" s="213">
        <v>5974.4</v>
      </c>
      <c r="N2176" s="213">
        <v>6721.2</v>
      </c>
      <c r="O2176" s="242">
        <f t="shared" si="177"/>
        <v>0.48090000000007421</v>
      </c>
      <c r="P2176" s="242"/>
      <c r="Q2176" s="179"/>
      <c r="R2176" s="179"/>
      <c r="S2176" s="179"/>
      <c r="T2176" s="179"/>
      <c r="U2176" s="179"/>
      <c r="V2176" s="179"/>
      <c r="W2176" s="179"/>
      <c r="X2176" s="179"/>
      <c r="Y2176" s="179"/>
      <c r="Z2176" s="179"/>
      <c r="AA2176" s="222"/>
      <c r="AB2176" s="222"/>
      <c r="AC2176" s="222"/>
      <c r="AD2176" s="179"/>
      <c r="AE2176" s="179"/>
      <c r="AF2176" s="179"/>
      <c r="AG2176" s="179"/>
      <c r="AH2176" s="179"/>
      <c r="AI2176" s="179"/>
      <c r="AJ2176" s="179"/>
    </row>
    <row r="2177" spans="2:36" x14ac:dyDescent="0.3">
      <c r="B2177" s="224">
        <v>225400</v>
      </c>
      <c r="C2177" s="209">
        <v>84695</v>
      </c>
      <c r="D2177" s="206">
        <f t="shared" si="178"/>
        <v>0.37575421472936998</v>
      </c>
      <c r="E2177" s="208">
        <f t="shared" si="179"/>
        <v>0.42</v>
      </c>
      <c r="F2177" s="207">
        <v>4658.22</v>
      </c>
      <c r="G2177" s="207">
        <v>6775.6</v>
      </c>
      <c r="H2177" s="207">
        <v>7622.55</v>
      </c>
      <c r="I2177" s="214">
        <v>74722</v>
      </c>
      <c r="J2177" s="211">
        <f t="shared" si="180"/>
        <v>0.33150842945874004</v>
      </c>
      <c r="K2177" s="212">
        <f t="shared" si="181"/>
        <v>0.42</v>
      </c>
      <c r="L2177" s="214">
        <v>4109.71</v>
      </c>
      <c r="M2177" s="213">
        <v>5977.76</v>
      </c>
      <c r="N2177" s="213">
        <v>6724.98</v>
      </c>
      <c r="O2177" s="242">
        <f t="shared" si="177"/>
        <v>0.48090000000003785</v>
      </c>
      <c r="P2177" s="242"/>
      <c r="Q2177" s="179"/>
      <c r="R2177" s="179"/>
      <c r="S2177" s="179"/>
      <c r="T2177" s="179"/>
      <c r="U2177" s="179"/>
      <c r="V2177" s="179"/>
      <c r="W2177" s="179"/>
      <c r="X2177" s="179"/>
      <c r="Y2177" s="179"/>
      <c r="Z2177" s="179"/>
      <c r="AA2177" s="222"/>
      <c r="AB2177" s="222"/>
      <c r="AC2177" s="222"/>
      <c r="AD2177" s="179"/>
      <c r="AE2177" s="179"/>
      <c r="AF2177" s="179"/>
      <c r="AG2177" s="179"/>
      <c r="AH2177" s="179"/>
      <c r="AI2177" s="179"/>
      <c r="AJ2177" s="179"/>
    </row>
    <row r="2178" spans="2:36" x14ac:dyDescent="0.3">
      <c r="B2178" s="224">
        <v>225500</v>
      </c>
      <c r="C2178" s="209">
        <v>84737</v>
      </c>
      <c r="D2178" s="206">
        <f t="shared" si="178"/>
        <v>0.37577383592017738</v>
      </c>
      <c r="E2178" s="208">
        <f t="shared" si="179"/>
        <v>0.42</v>
      </c>
      <c r="F2178" s="207">
        <v>4660.53</v>
      </c>
      <c r="G2178" s="207">
        <v>6778.96</v>
      </c>
      <c r="H2178" s="207">
        <v>7626.33</v>
      </c>
      <c r="I2178" s="214">
        <v>74764</v>
      </c>
      <c r="J2178" s="211">
        <f t="shared" si="180"/>
        <v>0.33154767184035477</v>
      </c>
      <c r="K2178" s="212">
        <f t="shared" si="181"/>
        <v>0.42</v>
      </c>
      <c r="L2178" s="214">
        <v>4112.0200000000004</v>
      </c>
      <c r="M2178" s="213">
        <v>5981.12</v>
      </c>
      <c r="N2178" s="213">
        <v>6728.76</v>
      </c>
      <c r="O2178" s="242">
        <f t="shared" si="177"/>
        <v>0.48090000000000144</v>
      </c>
      <c r="P2178" s="242"/>
      <c r="Q2178" s="179"/>
      <c r="R2178" s="179"/>
      <c r="S2178" s="179"/>
      <c r="T2178" s="179"/>
      <c r="U2178" s="179"/>
      <c r="V2178" s="179"/>
      <c r="W2178" s="179"/>
      <c r="X2178" s="179"/>
      <c r="Y2178" s="179"/>
      <c r="Z2178" s="179"/>
      <c r="AA2178" s="222"/>
      <c r="AB2178" s="222"/>
      <c r="AC2178" s="222"/>
      <c r="AD2178" s="179"/>
      <c r="AE2178" s="179"/>
      <c r="AF2178" s="179"/>
      <c r="AG2178" s="179"/>
      <c r="AH2178" s="179"/>
      <c r="AI2178" s="179"/>
      <c r="AJ2178" s="179"/>
    </row>
    <row r="2179" spans="2:36" x14ac:dyDescent="0.3">
      <c r="B2179" s="224">
        <v>225600</v>
      </c>
      <c r="C2179" s="209">
        <v>84779</v>
      </c>
      <c r="D2179" s="206">
        <f t="shared" si="178"/>
        <v>0.37579343971631207</v>
      </c>
      <c r="E2179" s="208">
        <f t="shared" si="179"/>
        <v>0.42</v>
      </c>
      <c r="F2179" s="207">
        <v>4662.84</v>
      </c>
      <c r="G2179" s="207">
        <v>6782.32</v>
      </c>
      <c r="H2179" s="207">
        <v>7630.11</v>
      </c>
      <c r="I2179" s="214">
        <v>74806</v>
      </c>
      <c r="J2179" s="211">
        <f t="shared" si="180"/>
        <v>0.3315868794326241</v>
      </c>
      <c r="K2179" s="212">
        <f t="shared" si="181"/>
        <v>0.42</v>
      </c>
      <c r="L2179" s="214">
        <v>4114.33</v>
      </c>
      <c r="M2179" s="213">
        <v>5984.48</v>
      </c>
      <c r="N2179" s="213">
        <v>6732.54</v>
      </c>
      <c r="O2179" s="242">
        <f t="shared" si="177"/>
        <v>0.48089999999997418</v>
      </c>
      <c r="P2179" s="242"/>
      <c r="Q2179" s="179"/>
      <c r="R2179" s="179"/>
      <c r="S2179" s="179"/>
      <c r="T2179" s="179"/>
      <c r="U2179" s="179"/>
      <c r="V2179" s="179"/>
      <c r="W2179" s="179"/>
      <c r="X2179" s="179"/>
      <c r="Y2179" s="179"/>
      <c r="Z2179" s="179"/>
      <c r="AA2179" s="222"/>
      <c r="AB2179" s="222"/>
      <c r="AC2179" s="222"/>
      <c r="AD2179" s="179"/>
      <c r="AE2179" s="179"/>
      <c r="AF2179" s="179"/>
      <c r="AG2179" s="179"/>
      <c r="AH2179" s="179"/>
      <c r="AI2179" s="179"/>
      <c r="AJ2179" s="179"/>
    </row>
    <row r="2180" spans="2:36" x14ac:dyDescent="0.3">
      <c r="B2180" s="224">
        <v>225700</v>
      </c>
      <c r="C2180" s="209">
        <v>84821</v>
      </c>
      <c r="D2180" s="206">
        <f t="shared" si="178"/>
        <v>0.37581302614089501</v>
      </c>
      <c r="E2180" s="208">
        <f t="shared" si="179"/>
        <v>0.42</v>
      </c>
      <c r="F2180" s="207">
        <v>4665.1499999999996</v>
      </c>
      <c r="G2180" s="207">
        <v>6785.68</v>
      </c>
      <c r="H2180" s="207">
        <v>7633.89</v>
      </c>
      <c r="I2180" s="214">
        <v>74848</v>
      </c>
      <c r="J2180" s="211">
        <f t="shared" si="180"/>
        <v>0.33162605228178998</v>
      </c>
      <c r="K2180" s="212">
        <f t="shared" si="181"/>
        <v>0.42</v>
      </c>
      <c r="L2180" s="214">
        <v>4116.6400000000003</v>
      </c>
      <c r="M2180" s="213">
        <v>5987.84</v>
      </c>
      <c r="N2180" s="213">
        <v>6736.32</v>
      </c>
      <c r="O2180" s="242">
        <f t="shared" si="177"/>
        <v>0.48089999999993777</v>
      </c>
      <c r="P2180" s="242"/>
      <c r="Q2180" s="179"/>
      <c r="R2180" s="179"/>
      <c r="S2180" s="179"/>
      <c r="T2180" s="179"/>
      <c r="U2180" s="179"/>
      <c r="V2180" s="179"/>
      <c r="W2180" s="179"/>
      <c r="X2180" s="179"/>
      <c r="Y2180" s="179"/>
      <c r="Z2180" s="179"/>
      <c r="AA2180" s="222"/>
      <c r="AB2180" s="222"/>
      <c r="AC2180" s="222"/>
      <c r="AD2180" s="179"/>
      <c r="AE2180" s="179"/>
      <c r="AF2180" s="179"/>
      <c r="AG2180" s="179"/>
      <c r="AH2180" s="179"/>
      <c r="AI2180" s="179"/>
      <c r="AJ2180" s="179"/>
    </row>
    <row r="2181" spans="2:36" x14ac:dyDescent="0.3">
      <c r="B2181" s="224">
        <v>225800</v>
      </c>
      <c r="C2181" s="209">
        <v>84863</v>
      </c>
      <c r="D2181" s="206">
        <f t="shared" si="178"/>
        <v>0.37583259521700618</v>
      </c>
      <c r="E2181" s="208">
        <f t="shared" si="179"/>
        <v>0.42</v>
      </c>
      <c r="F2181" s="207">
        <v>4667.46</v>
      </c>
      <c r="G2181" s="207">
        <v>6789.04</v>
      </c>
      <c r="H2181" s="207">
        <v>7637.67</v>
      </c>
      <c r="I2181" s="214">
        <v>74890</v>
      </c>
      <c r="J2181" s="211">
        <f t="shared" si="180"/>
        <v>0.33166519043401238</v>
      </c>
      <c r="K2181" s="212">
        <f t="shared" si="181"/>
        <v>0.42</v>
      </c>
      <c r="L2181" s="214">
        <v>4118.95</v>
      </c>
      <c r="M2181" s="213">
        <v>5991.2</v>
      </c>
      <c r="N2181" s="213">
        <v>6740.1</v>
      </c>
      <c r="O2181" s="242">
        <f t="shared" ref="O2181:O2244" si="182">(C2181+F2181+H2181-C2180-F2180-H2180)/100</f>
        <v>0.48090000000004696</v>
      </c>
      <c r="P2181" s="242"/>
      <c r="Q2181" s="179"/>
      <c r="R2181" s="179"/>
      <c r="S2181" s="179"/>
      <c r="T2181" s="179"/>
      <c r="U2181" s="179"/>
      <c r="V2181" s="179"/>
      <c r="W2181" s="179"/>
      <c r="X2181" s="179"/>
      <c r="Y2181" s="179"/>
      <c r="Z2181" s="179"/>
      <c r="AA2181" s="222"/>
      <c r="AB2181" s="222"/>
      <c r="AC2181" s="222"/>
      <c r="AD2181" s="179"/>
      <c r="AE2181" s="179"/>
      <c r="AF2181" s="179"/>
      <c r="AG2181" s="179"/>
      <c r="AH2181" s="179"/>
      <c r="AI2181" s="179"/>
      <c r="AJ2181" s="179"/>
    </row>
    <row r="2182" spans="2:36" x14ac:dyDescent="0.3">
      <c r="B2182" s="224">
        <v>225900</v>
      </c>
      <c r="C2182" s="209">
        <v>84905</v>
      </c>
      <c r="D2182" s="206">
        <f t="shared" si="178"/>
        <v>0.37585214696768482</v>
      </c>
      <c r="E2182" s="208">
        <f t="shared" si="179"/>
        <v>0.42</v>
      </c>
      <c r="F2182" s="207">
        <v>4669.7700000000004</v>
      </c>
      <c r="G2182" s="207">
        <v>6792.4</v>
      </c>
      <c r="H2182" s="207">
        <v>7641.45</v>
      </c>
      <c r="I2182" s="214">
        <v>74932</v>
      </c>
      <c r="J2182" s="211">
        <f t="shared" si="180"/>
        <v>0.33170429393536965</v>
      </c>
      <c r="K2182" s="212">
        <f t="shared" si="181"/>
        <v>0.42</v>
      </c>
      <c r="L2182" s="214">
        <v>4121.26</v>
      </c>
      <c r="M2182" s="213">
        <v>5994.56</v>
      </c>
      <c r="N2182" s="213">
        <v>6743.88</v>
      </c>
      <c r="O2182" s="242">
        <f t="shared" si="182"/>
        <v>0.48090000000001054</v>
      </c>
      <c r="P2182" s="242"/>
      <c r="Q2182" s="179"/>
      <c r="R2182" s="179"/>
      <c r="S2182" s="179"/>
      <c r="T2182" s="179"/>
      <c r="U2182" s="179"/>
      <c r="V2182" s="179"/>
      <c r="W2182" s="179"/>
      <c r="X2182" s="179"/>
      <c r="Y2182" s="179"/>
      <c r="Z2182" s="179"/>
      <c r="AA2182" s="222"/>
      <c r="AB2182" s="222"/>
      <c r="AC2182" s="222"/>
      <c r="AD2182" s="179"/>
      <c r="AE2182" s="179"/>
      <c r="AF2182" s="179"/>
      <c r="AG2182" s="179"/>
      <c r="AH2182" s="179"/>
      <c r="AI2182" s="179"/>
      <c r="AJ2182" s="179"/>
    </row>
    <row r="2183" spans="2:36" x14ac:dyDescent="0.3">
      <c r="B2183" s="224">
        <v>226000</v>
      </c>
      <c r="C2183" s="209">
        <v>84947</v>
      </c>
      <c r="D2183" s="206">
        <f t="shared" si="178"/>
        <v>0.37587168141592919</v>
      </c>
      <c r="E2183" s="208">
        <f t="shared" si="179"/>
        <v>0.42</v>
      </c>
      <c r="F2183" s="207">
        <v>4672.08</v>
      </c>
      <c r="G2183" s="207">
        <v>6795.76</v>
      </c>
      <c r="H2183" s="207">
        <v>7645.23</v>
      </c>
      <c r="I2183" s="214">
        <v>74974</v>
      </c>
      <c r="J2183" s="211">
        <f t="shared" si="180"/>
        <v>0.3317433628318584</v>
      </c>
      <c r="K2183" s="212">
        <f t="shared" si="181"/>
        <v>0.42</v>
      </c>
      <c r="L2183" s="214">
        <v>4123.57</v>
      </c>
      <c r="M2183" s="213">
        <v>5997.92</v>
      </c>
      <c r="N2183" s="213">
        <v>6747.66</v>
      </c>
      <c r="O2183" s="242">
        <f t="shared" si="182"/>
        <v>0.48089999999997418</v>
      </c>
      <c r="P2183" s="242"/>
      <c r="Q2183" s="179"/>
      <c r="R2183" s="179"/>
      <c r="S2183" s="179"/>
      <c r="T2183" s="179"/>
      <c r="U2183" s="179"/>
      <c r="V2183" s="179"/>
      <c r="W2183" s="179"/>
      <c r="X2183" s="179"/>
      <c r="Y2183" s="179"/>
      <c r="Z2183" s="179"/>
      <c r="AA2183" s="222"/>
      <c r="AB2183" s="222"/>
      <c r="AC2183" s="222"/>
      <c r="AD2183" s="179"/>
      <c r="AE2183" s="179"/>
      <c r="AF2183" s="179"/>
      <c r="AG2183" s="179"/>
      <c r="AH2183" s="179"/>
      <c r="AI2183" s="179"/>
      <c r="AJ2183" s="179"/>
    </row>
    <row r="2184" spans="2:36" x14ac:dyDescent="0.3">
      <c r="B2184" s="224">
        <v>226100</v>
      </c>
      <c r="C2184" s="209">
        <v>84989</v>
      </c>
      <c r="D2184" s="206">
        <f t="shared" si="178"/>
        <v>0.37589119858469705</v>
      </c>
      <c r="E2184" s="208">
        <f t="shared" si="179"/>
        <v>0.42</v>
      </c>
      <c r="F2184" s="207">
        <v>4674.3900000000003</v>
      </c>
      <c r="G2184" s="207">
        <v>6799.12</v>
      </c>
      <c r="H2184" s="207">
        <v>7649.01</v>
      </c>
      <c r="I2184" s="214">
        <v>75016</v>
      </c>
      <c r="J2184" s="211">
        <f t="shared" si="180"/>
        <v>0.33178239716939406</v>
      </c>
      <c r="K2184" s="212">
        <f t="shared" si="181"/>
        <v>0.42</v>
      </c>
      <c r="L2184" s="214">
        <v>4125.88</v>
      </c>
      <c r="M2184" s="213">
        <v>6001.28</v>
      </c>
      <c r="N2184" s="213">
        <v>6751.44</v>
      </c>
      <c r="O2184" s="242">
        <f t="shared" si="182"/>
        <v>0.48089999999994687</v>
      </c>
      <c r="P2184" s="242"/>
      <c r="Q2184" s="179"/>
      <c r="R2184" s="179"/>
      <c r="S2184" s="179"/>
      <c r="T2184" s="179"/>
      <c r="U2184" s="179"/>
      <c r="V2184" s="179"/>
      <c r="W2184" s="179"/>
      <c r="X2184" s="179"/>
      <c r="Y2184" s="179"/>
      <c r="Z2184" s="179"/>
      <c r="AA2184" s="222"/>
      <c r="AB2184" s="222"/>
      <c r="AC2184" s="222"/>
      <c r="AD2184" s="179"/>
      <c r="AE2184" s="179"/>
      <c r="AF2184" s="179"/>
      <c r="AG2184" s="179"/>
      <c r="AH2184" s="179"/>
      <c r="AI2184" s="179"/>
      <c r="AJ2184" s="179"/>
    </row>
    <row r="2185" spans="2:36" x14ac:dyDescent="0.3">
      <c r="B2185" s="224">
        <v>226200</v>
      </c>
      <c r="C2185" s="209">
        <v>85031</v>
      </c>
      <c r="D2185" s="206">
        <f t="shared" si="178"/>
        <v>0.37591069849690539</v>
      </c>
      <c r="E2185" s="208">
        <f t="shared" si="179"/>
        <v>0.42</v>
      </c>
      <c r="F2185" s="207">
        <v>4676.7</v>
      </c>
      <c r="G2185" s="207">
        <v>6802.48</v>
      </c>
      <c r="H2185" s="207">
        <v>7652.79</v>
      </c>
      <c r="I2185" s="214">
        <v>75058</v>
      </c>
      <c r="J2185" s="211">
        <f t="shared" si="180"/>
        <v>0.3318213969938108</v>
      </c>
      <c r="K2185" s="212">
        <f t="shared" si="181"/>
        <v>0.42</v>
      </c>
      <c r="L2185" s="214">
        <v>4128.1899999999996</v>
      </c>
      <c r="M2185" s="213">
        <v>6004.64</v>
      </c>
      <c r="N2185" s="213">
        <v>6755.22</v>
      </c>
      <c r="O2185" s="242">
        <f t="shared" si="182"/>
        <v>0.48089999999990141</v>
      </c>
      <c r="P2185" s="242"/>
      <c r="Q2185" s="179"/>
      <c r="R2185" s="179"/>
      <c r="S2185" s="179"/>
      <c r="T2185" s="179"/>
      <c r="U2185" s="179"/>
      <c r="V2185" s="179"/>
      <c r="W2185" s="179"/>
      <c r="X2185" s="179"/>
      <c r="Y2185" s="179"/>
      <c r="Z2185" s="179"/>
      <c r="AA2185" s="222"/>
      <c r="AB2185" s="222"/>
      <c r="AC2185" s="222"/>
      <c r="AD2185" s="179"/>
      <c r="AE2185" s="179"/>
      <c r="AF2185" s="179"/>
      <c r="AG2185" s="179"/>
      <c r="AH2185" s="179"/>
      <c r="AI2185" s="179"/>
      <c r="AJ2185" s="179"/>
    </row>
    <row r="2186" spans="2:36" x14ac:dyDescent="0.3">
      <c r="B2186" s="224">
        <v>226300</v>
      </c>
      <c r="C2186" s="209">
        <v>85073</v>
      </c>
      <c r="D2186" s="206">
        <f t="shared" si="178"/>
        <v>0.37593018117543087</v>
      </c>
      <c r="E2186" s="208">
        <f t="shared" si="179"/>
        <v>0.42</v>
      </c>
      <c r="F2186" s="207">
        <v>4679.01</v>
      </c>
      <c r="G2186" s="207">
        <v>6805.84</v>
      </c>
      <c r="H2186" s="207">
        <v>7656.57</v>
      </c>
      <c r="I2186" s="214">
        <v>75100</v>
      </c>
      <c r="J2186" s="211">
        <f t="shared" si="180"/>
        <v>0.33186036235086169</v>
      </c>
      <c r="K2186" s="212">
        <f t="shared" si="181"/>
        <v>0.42</v>
      </c>
      <c r="L2186" s="214">
        <v>4130.5</v>
      </c>
      <c r="M2186" s="213">
        <v>6008</v>
      </c>
      <c r="N2186" s="213">
        <v>6759</v>
      </c>
      <c r="O2186" s="242">
        <f t="shared" si="182"/>
        <v>0.48089999999987415</v>
      </c>
      <c r="P2186" s="242"/>
      <c r="Q2186" s="179"/>
      <c r="R2186" s="179"/>
      <c r="S2186" s="179"/>
      <c r="T2186" s="179"/>
      <c r="U2186" s="179"/>
      <c r="V2186" s="179"/>
      <c r="W2186" s="179"/>
      <c r="X2186" s="179"/>
      <c r="Y2186" s="179"/>
      <c r="Z2186" s="179"/>
      <c r="AA2186" s="222"/>
      <c r="AB2186" s="222"/>
      <c r="AC2186" s="222"/>
      <c r="AD2186" s="179"/>
      <c r="AE2186" s="179"/>
      <c r="AF2186" s="179"/>
      <c r="AG2186" s="179"/>
      <c r="AH2186" s="179"/>
      <c r="AI2186" s="179"/>
      <c r="AJ2186" s="179"/>
    </row>
    <row r="2187" spans="2:36" x14ac:dyDescent="0.3">
      <c r="B2187" s="224">
        <v>226400</v>
      </c>
      <c r="C2187" s="209">
        <v>85115</v>
      </c>
      <c r="D2187" s="206">
        <f t="shared" si="178"/>
        <v>0.37594964664310954</v>
      </c>
      <c r="E2187" s="208">
        <f t="shared" si="179"/>
        <v>0.42</v>
      </c>
      <c r="F2187" s="207">
        <v>4681.32</v>
      </c>
      <c r="G2187" s="207">
        <v>6809.2</v>
      </c>
      <c r="H2187" s="207">
        <v>7660.35</v>
      </c>
      <c r="I2187" s="214">
        <v>75142</v>
      </c>
      <c r="J2187" s="211">
        <f t="shared" si="180"/>
        <v>0.33189929328621909</v>
      </c>
      <c r="K2187" s="212">
        <f t="shared" si="181"/>
        <v>0.42</v>
      </c>
      <c r="L2187" s="214">
        <v>4132.8100000000004</v>
      </c>
      <c r="M2187" s="213">
        <v>6011.36</v>
      </c>
      <c r="N2187" s="213">
        <v>6762.78</v>
      </c>
      <c r="O2187" s="242">
        <f t="shared" si="182"/>
        <v>0.48090000000012878</v>
      </c>
      <c r="P2187" s="242"/>
      <c r="Q2187" s="179"/>
      <c r="R2187" s="179"/>
      <c r="S2187" s="179"/>
      <c r="T2187" s="179"/>
      <c r="U2187" s="179"/>
      <c r="V2187" s="179"/>
      <c r="W2187" s="179"/>
      <c r="X2187" s="179"/>
      <c r="Y2187" s="179"/>
      <c r="Z2187" s="179"/>
      <c r="AA2187" s="222"/>
      <c r="AB2187" s="222"/>
      <c r="AC2187" s="222"/>
      <c r="AD2187" s="179"/>
      <c r="AE2187" s="179"/>
      <c r="AF2187" s="179"/>
      <c r="AG2187" s="179"/>
      <c r="AH2187" s="179"/>
      <c r="AI2187" s="179"/>
      <c r="AJ2187" s="179"/>
    </row>
    <row r="2188" spans="2:36" x14ac:dyDescent="0.3">
      <c r="B2188" s="224">
        <v>226500</v>
      </c>
      <c r="C2188" s="209">
        <v>85157</v>
      </c>
      <c r="D2188" s="206">
        <f t="shared" si="178"/>
        <v>0.37596909492273728</v>
      </c>
      <c r="E2188" s="208">
        <f t="shared" si="179"/>
        <v>0.42</v>
      </c>
      <c r="F2188" s="207">
        <v>4683.63</v>
      </c>
      <c r="G2188" s="207">
        <v>6812.56</v>
      </c>
      <c r="H2188" s="207">
        <v>7664.13</v>
      </c>
      <c r="I2188" s="214">
        <v>75184</v>
      </c>
      <c r="J2188" s="211">
        <f t="shared" si="180"/>
        <v>0.33193818984547463</v>
      </c>
      <c r="K2188" s="212">
        <f t="shared" si="181"/>
        <v>0.42</v>
      </c>
      <c r="L2188" s="214">
        <v>4135.12</v>
      </c>
      <c r="M2188" s="213">
        <v>6014.72</v>
      </c>
      <c r="N2188" s="213">
        <v>6766.56</v>
      </c>
      <c r="O2188" s="242">
        <f t="shared" si="182"/>
        <v>0.48090000000009242</v>
      </c>
      <c r="P2188" s="242"/>
      <c r="Q2188" s="179"/>
      <c r="R2188" s="179"/>
      <c r="S2188" s="179"/>
      <c r="T2188" s="179"/>
      <c r="U2188" s="179"/>
      <c r="V2188" s="179"/>
      <c r="W2188" s="179"/>
      <c r="X2188" s="179"/>
      <c r="Y2188" s="179"/>
      <c r="Z2188" s="179"/>
      <c r="AA2188" s="222"/>
      <c r="AB2188" s="222"/>
      <c r="AC2188" s="222"/>
      <c r="AD2188" s="179"/>
      <c r="AE2188" s="179"/>
      <c r="AF2188" s="179"/>
      <c r="AG2188" s="179"/>
      <c r="AH2188" s="179"/>
      <c r="AI2188" s="179"/>
      <c r="AJ2188" s="179"/>
    </row>
    <row r="2189" spans="2:36" x14ac:dyDescent="0.3">
      <c r="B2189" s="224">
        <v>226600</v>
      </c>
      <c r="C2189" s="209">
        <v>85199</v>
      </c>
      <c r="D2189" s="206">
        <f t="shared" si="178"/>
        <v>0.37598852603706973</v>
      </c>
      <c r="E2189" s="208">
        <f t="shared" si="179"/>
        <v>0.42</v>
      </c>
      <c r="F2189" s="207">
        <v>4685.9399999999996</v>
      </c>
      <c r="G2189" s="207">
        <v>6815.92</v>
      </c>
      <c r="H2189" s="207">
        <v>7667.91</v>
      </c>
      <c r="I2189" s="214">
        <v>75226</v>
      </c>
      <c r="J2189" s="211">
        <f t="shared" si="180"/>
        <v>0.33197705207413947</v>
      </c>
      <c r="K2189" s="212">
        <f t="shared" si="181"/>
        <v>0.42</v>
      </c>
      <c r="L2189" s="214">
        <v>4137.43</v>
      </c>
      <c r="M2189" s="213">
        <v>6018.08</v>
      </c>
      <c r="N2189" s="213">
        <v>6770.34</v>
      </c>
      <c r="O2189" s="242">
        <f t="shared" si="182"/>
        <v>0.480900000000056</v>
      </c>
      <c r="P2189" s="242"/>
      <c r="Q2189" s="179"/>
      <c r="R2189" s="179"/>
      <c r="S2189" s="179"/>
      <c r="T2189" s="179"/>
      <c r="U2189" s="179"/>
      <c r="V2189" s="179"/>
      <c r="W2189" s="179"/>
      <c r="X2189" s="179"/>
      <c r="Y2189" s="179"/>
      <c r="Z2189" s="179"/>
      <c r="AA2189" s="222"/>
      <c r="AB2189" s="222"/>
      <c r="AC2189" s="222"/>
      <c r="AD2189" s="179"/>
      <c r="AE2189" s="179"/>
      <c r="AF2189" s="179"/>
      <c r="AG2189" s="179"/>
      <c r="AH2189" s="179"/>
      <c r="AI2189" s="179"/>
      <c r="AJ2189" s="179"/>
    </row>
    <row r="2190" spans="2:36" x14ac:dyDescent="0.3">
      <c r="B2190" s="224">
        <v>226700</v>
      </c>
      <c r="C2190" s="209">
        <v>85241</v>
      </c>
      <c r="D2190" s="206">
        <f t="shared" si="178"/>
        <v>0.37600794000882221</v>
      </c>
      <c r="E2190" s="208">
        <f t="shared" si="179"/>
        <v>0.42</v>
      </c>
      <c r="F2190" s="207">
        <v>4688.25</v>
      </c>
      <c r="G2190" s="207">
        <v>6819.28</v>
      </c>
      <c r="H2190" s="207">
        <v>7671.69</v>
      </c>
      <c r="I2190" s="214">
        <v>75268</v>
      </c>
      <c r="J2190" s="211">
        <f t="shared" si="180"/>
        <v>0.33201588001764448</v>
      </c>
      <c r="K2190" s="212">
        <f t="shared" si="181"/>
        <v>0.42</v>
      </c>
      <c r="L2190" s="214">
        <v>4139.74</v>
      </c>
      <c r="M2190" s="213">
        <v>6021.44</v>
      </c>
      <c r="N2190" s="213">
        <v>6774.12</v>
      </c>
      <c r="O2190" s="242">
        <f t="shared" si="182"/>
        <v>0.48090000000002875</v>
      </c>
      <c r="P2190" s="242"/>
      <c r="Q2190" s="179"/>
      <c r="R2190" s="179"/>
      <c r="S2190" s="179"/>
      <c r="T2190" s="179"/>
      <c r="U2190" s="179"/>
      <c r="V2190" s="179"/>
      <c r="W2190" s="179"/>
      <c r="X2190" s="179"/>
      <c r="Y2190" s="179"/>
      <c r="Z2190" s="179"/>
      <c r="AA2190" s="222"/>
      <c r="AB2190" s="222"/>
      <c r="AC2190" s="222"/>
      <c r="AD2190" s="179"/>
      <c r="AE2190" s="179"/>
      <c r="AF2190" s="179"/>
      <c r="AG2190" s="179"/>
      <c r="AH2190" s="179"/>
      <c r="AI2190" s="179"/>
      <c r="AJ2190" s="179"/>
    </row>
    <row r="2191" spans="2:36" x14ac:dyDescent="0.3">
      <c r="B2191" s="224">
        <v>226800</v>
      </c>
      <c r="C2191" s="209">
        <v>85283</v>
      </c>
      <c r="D2191" s="206">
        <f t="shared" si="178"/>
        <v>0.37602733686067019</v>
      </c>
      <c r="E2191" s="208">
        <f t="shared" si="179"/>
        <v>0.42</v>
      </c>
      <c r="F2191" s="207">
        <v>4690.5600000000004</v>
      </c>
      <c r="G2191" s="207">
        <v>6822.64</v>
      </c>
      <c r="H2191" s="207">
        <v>7675.47</v>
      </c>
      <c r="I2191" s="214">
        <v>75310</v>
      </c>
      <c r="J2191" s="211">
        <f t="shared" si="180"/>
        <v>0.3320546737213404</v>
      </c>
      <c r="K2191" s="212">
        <f t="shared" si="181"/>
        <v>0.42</v>
      </c>
      <c r="L2191" s="214">
        <v>4142.05</v>
      </c>
      <c r="M2191" s="213">
        <v>6024.8</v>
      </c>
      <c r="N2191" s="213">
        <v>6777.9</v>
      </c>
      <c r="O2191" s="242">
        <f t="shared" si="182"/>
        <v>0.48089999999999233</v>
      </c>
      <c r="P2191" s="242"/>
      <c r="Q2191" s="179"/>
      <c r="R2191" s="179"/>
      <c r="S2191" s="179"/>
      <c r="T2191" s="179"/>
      <c r="U2191" s="179"/>
      <c r="V2191" s="179"/>
      <c r="W2191" s="179"/>
      <c r="X2191" s="179"/>
      <c r="Y2191" s="179"/>
      <c r="Z2191" s="179"/>
      <c r="AA2191" s="222"/>
      <c r="AB2191" s="222"/>
      <c r="AC2191" s="222"/>
      <c r="AD2191" s="179"/>
      <c r="AE2191" s="179"/>
      <c r="AF2191" s="179"/>
      <c r="AG2191" s="179"/>
      <c r="AH2191" s="179"/>
      <c r="AI2191" s="179"/>
      <c r="AJ2191" s="179"/>
    </row>
    <row r="2192" spans="2:36" x14ac:dyDescent="0.3">
      <c r="B2192" s="224">
        <v>226900</v>
      </c>
      <c r="C2192" s="209">
        <v>85325</v>
      </c>
      <c r="D2192" s="206">
        <f t="shared" si="178"/>
        <v>0.37604671661524902</v>
      </c>
      <c r="E2192" s="208">
        <f t="shared" si="179"/>
        <v>0.42</v>
      </c>
      <c r="F2192" s="207">
        <v>4692.87</v>
      </c>
      <c r="G2192" s="207">
        <v>6826</v>
      </c>
      <c r="H2192" s="207">
        <v>7679.25</v>
      </c>
      <c r="I2192" s="214">
        <v>75352</v>
      </c>
      <c r="J2192" s="211">
        <f t="shared" si="180"/>
        <v>0.332093433230498</v>
      </c>
      <c r="K2192" s="212">
        <f t="shared" si="181"/>
        <v>0.42</v>
      </c>
      <c r="L2192" s="214">
        <v>4144.3599999999997</v>
      </c>
      <c r="M2192" s="213">
        <v>6028.16</v>
      </c>
      <c r="N2192" s="213">
        <v>6781.68</v>
      </c>
      <c r="O2192" s="242">
        <f t="shared" si="182"/>
        <v>0.48089999999994687</v>
      </c>
      <c r="P2192" s="242"/>
      <c r="Q2192" s="179"/>
      <c r="R2192" s="179"/>
      <c r="S2192" s="179"/>
      <c r="T2192" s="179"/>
      <c r="U2192" s="179"/>
      <c r="V2192" s="179"/>
      <c r="W2192" s="179"/>
      <c r="X2192" s="179"/>
      <c r="Y2192" s="179"/>
      <c r="Z2192" s="179"/>
      <c r="AA2192" s="222"/>
      <c r="AB2192" s="222"/>
      <c r="AC2192" s="222"/>
      <c r="AD2192" s="179"/>
      <c r="AE2192" s="179"/>
      <c r="AF2192" s="179"/>
      <c r="AG2192" s="179"/>
      <c r="AH2192" s="179"/>
      <c r="AI2192" s="179"/>
      <c r="AJ2192" s="179"/>
    </row>
    <row r="2193" spans="2:36" x14ac:dyDescent="0.3">
      <c r="B2193" s="224">
        <v>227000</v>
      </c>
      <c r="C2193" s="209">
        <v>85367</v>
      </c>
      <c r="D2193" s="206">
        <f t="shared" si="178"/>
        <v>0.37606607929515418</v>
      </c>
      <c r="E2193" s="208">
        <f t="shared" si="179"/>
        <v>0.42</v>
      </c>
      <c r="F2193" s="207">
        <v>4695.18</v>
      </c>
      <c r="G2193" s="207">
        <v>6829.36</v>
      </c>
      <c r="H2193" s="207">
        <v>7683.03</v>
      </c>
      <c r="I2193" s="214">
        <v>75394</v>
      </c>
      <c r="J2193" s="211">
        <f t="shared" si="180"/>
        <v>0.33213215859030837</v>
      </c>
      <c r="K2193" s="212">
        <f t="shared" si="181"/>
        <v>0.42</v>
      </c>
      <c r="L2193" s="214">
        <v>4146.67</v>
      </c>
      <c r="M2193" s="213">
        <v>6031.52</v>
      </c>
      <c r="N2193" s="213">
        <v>6785.46</v>
      </c>
      <c r="O2193" s="242">
        <f t="shared" si="182"/>
        <v>0.48089999999991961</v>
      </c>
      <c r="P2193" s="242"/>
      <c r="Q2193" s="179"/>
      <c r="R2193" s="179"/>
      <c r="S2193" s="179"/>
      <c r="T2193" s="179"/>
      <c r="U2193" s="179"/>
      <c r="V2193" s="179"/>
      <c r="W2193" s="179"/>
      <c r="X2193" s="179"/>
      <c r="Y2193" s="179"/>
      <c r="Z2193" s="179"/>
      <c r="AA2193" s="222"/>
      <c r="AB2193" s="222"/>
      <c r="AC2193" s="222"/>
      <c r="AD2193" s="179"/>
      <c r="AE2193" s="179"/>
      <c r="AF2193" s="179"/>
      <c r="AG2193" s="179"/>
      <c r="AH2193" s="179"/>
      <c r="AI2193" s="179"/>
      <c r="AJ2193" s="179"/>
    </row>
    <row r="2194" spans="2:36" x14ac:dyDescent="0.3">
      <c r="B2194" s="224">
        <v>227100</v>
      </c>
      <c r="C2194" s="209">
        <v>85409</v>
      </c>
      <c r="D2194" s="206">
        <f t="shared" si="178"/>
        <v>0.37608542492294145</v>
      </c>
      <c r="E2194" s="208">
        <f t="shared" si="179"/>
        <v>0.42</v>
      </c>
      <c r="F2194" s="207">
        <v>4697.49</v>
      </c>
      <c r="G2194" s="207">
        <v>6832.72</v>
      </c>
      <c r="H2194" s="207">
        <v>7686.81</v>
      </c>
      <c r="I2194" s="214">
        <v>75436</v>
      </c>
      <c r="J2194" s="211">
        <f t="shared" si="180"/>
        <v>0.33217084984588285</v>
      </c>
      <c r="K2194" s="212">
        <f t="shared" si="181"/>
        <v>0.42</v>
      </c>
      <c r="L2194" s="214">
        <v>4148.9799999999996</v>
      </c>
      <c r="M2194" s="213">
        <v>6034.88</v>
      </c>
      <c r="N2194" s="213">
        <v>6789.24</v>
      </c>
      <c r="O2194" s="242">
        <f t="shared" si="182"/>
        <v>0.48090000000002875</v>
      </c>
      <c r="P2194" s="242"/>
      <c r="Q2194" s="179"/>
      <c r="R2194" s="179"/>
      <c r="S2194" s="179"/>
      <c r="T2194" s="179"/>
      <c r="U2194" s="179"/>
      <c r="V2194" s="179"/>
      <c r="W2194" s="179"/>
      <c r="X2194" s="179"/>
      <c r="Y2194" s="179"/>
      <c r="Z2194" s="179"/>
      <c r="AA2194" s="222"/>
      <c r="AB2194" s="222"/>
      <c r="AC2194" s="222"/>
      <c r="AD2194" s="179"/>
      <c r="AE2194" s="179"/>
      <c r="AF2194" s="179"/>
      <c r="AG2194" s="179"/>
      <c r="AH2194" s="179"/>
      <c r="AI2194" s="179"/>
      <c r="AJ2194" s="179"/>
    </row>
    <row r="2195" spans="2:36" x14ac:dyDescent="0.3">
      <c r="B2195" s="224">
        <v>227200</v>
      </c>
      <c r="C2195" s="209">
        <v>85451</v>
      </c>
      <c r="D2195" s="206">
        <f t="shared" si="178"/>
        <v>0.37610475352112677</v>
      </c>
      <c r="E2195" s="208">
        <f t="shared" si="179"/>
        <v>0.42</v>
      </c>
      <c r="F2195" s="207">
        <v>4699.8</v>
      </c>
      <c r="G2195" s="207">
        <v>6836.08</v>
      </c>
      <c r="H2195" s="207">
        <v>7690.59</v>
      </c>
      <c r="I2195" s="214">
        <v>75478</v>
      </c>
      <c r="J2195" s="211">
        <f t="shared" si="180"/>
        <v>0.33220950704225349</v>
      </c>
      <c r="K2195" s="212">
        <f t="shared" si="181"/>
        <v>0.42</v>
      </c>
      <c r="L2195" s="214">
        <v>4151.29</v>
      </c>
      <c r="M2195" s="213">
        <v>6038.24</v>
      </c>
      <c r="N2195" s="213">
        <v>6793.02</v>
      </c>
      <c r="O2195" s="242">
        <f t="shared" si="182"/>
        <v>0.48089999999999233</v>
      </c>
      <c r="P2195" s="242"/>
      <c r="Q2195" s="179"/>
      <c r="R2195" s="179"/>
      <c r="S2195" s="179"/>
      <c r="T2195" s="179"/>
      <c r="U2195" s="179"/>
      <c r="V2195" s="179"/>
      <c r="W2195" s="179"/>
      <c r="X2195" s="179"/>
      <c r="Y2195" s="179"/>
      <c r="Z2195" s="179"/>
      <c r="AA2195" s="222"/>
      <c r="AB2195" s="222"/>
      <c r="AC2195" s="222"/>
      <c r="AD2195" s="179"/>
      <c r="AE2195" s="179"/>
      <c r="AF2195" s="179"/>
      <c r="AG2195" s="179"/>
      <c r="AH2195" s="179"/>
      <c r="AI2195" s="179"/>
      <c r="AJ2195" s="179"/>
    </row>
    <row r="2196" spans="2:36" x14ac:dyDescent="0.3">
      <c r="B2196" s="224">
        <v>227300</v>
      </c>
      <c r="C2196" s="209">
        <v>85493</v>
      </c>
      <c r="D2196" s="206">
        <f t="shared" si="178"/>
        <v>0.37612406511218655</v>
      </c>
      <c r="E2196" s="208">
        <f t="shared" si="179"/>
        <v>0.42</v>
      </c>
      <c r="F2196" s="207">
        <v>4702.1099999999997</v>
      </c>
      <c r="G2196" s="207">
        <v>6839.44</v>
      </c>
      <c r="H2196" s="207">
        <v>7694.37</v>
      </c>
      <c r="I2196" s="214">
        <v>75520</v>
      </c>
      <c r="J2196" s="211">
        <f t="shared" si="180"/>
        <v>0.33224813022437305</v>
      </c>
      <c r="K2196" s="212">
        <f t="shared" si="181"/>
        <v>0.42</v>
      </c>
      <c r="L2196" s="214">
        <v>4153.6000000000004</v>
      </c>
      <c r="M2196" s="213">
        <v>6041.6</v>
      </c>
      <c r="N2196" s="213">
        <v>6796.8</v>
      </c>
      <c r="O2196" s="242">
        <f t="shared" si="182"/>
        <v>0.48089999999995597</v>
      </c>
      <c r="P2196" s="242"/>
      <c r="Q2196" s="179"/>
      <c r="R2196" s="179"/>
      <c r="S2196" s="179"/>
      <c r="T2196" s="179"/>
      <c r="U2196" s="179"/>
      <c r="V2196" s="179"/>
      <c r="W2196" s="179"/>
      <c r="X2196" s="179"/>
      <c r="Y2196" s="179"/>
      <c r="Z2196" s="179"/>
      <c r="AA2196" s="222"/>
      <c r="AB2196" s="222"/>
      <c r="AC2196" s="222"/>
      <c r="AD2196" s="179"/>
      <c r="AE2196" s="179"/>
      <c r="AF2196" s="179"/>
      <c r="AG2196" s="179"/>
      <c r="AH2196" s="179"/>
      <c r="AI2196" s="179"/>
      <c r="AJ2196" s="179"/>
    </row>
    <row r="2197" spans="2:36" x14ac:dyDescent="0.3">
      <c r="B2197" s="224">
        <v>227400</v>
      </c>
      <c r="C2197" s="209">
        <v>85535</v>
      </c>
      <c r="D2197" s="206">
        <f t="shared" si="178"/>
        <v>0.37614335971855761</v>
      </c>
      <c r="E2197" s="208">
        <f t="shared" si="179"/>
        <v>0.42</v>
      </c>
      <c r="F2197" s="207">
        <v>4704.42</v>
      </c>
      <c r="G2197" s="207">
        <v>6842.8</v>
      </c>
      <c r="H2197" s="207">
        <v>7698.15</v>
      </c>
      <c r="I2197" s="214">
        <v>75562</v>
      </c>
      <c r="J2197" s="211">
        <f t="shared" si="180"/>
        <v>0.33228671943711524</v>
      </c>
      <c r="K2197" s="212">
        <f t="shared" si="181"/>
        <v>0.42</v>
      </c>
      <c r="L2197" s="214">
        <v>4155.91</v>
      </c>
      <c r="M2197" s="213">
        <v>6044.96</v>
      </c>
      <c r="N2197" s="213">
        <v>6800.58</v>
      </c>
      <c r="O2197" s="242">
        <f t="shared" si="182"/>
        <v>0.48089999999992872</v>
      </c>
      <c r="P2197" s="242"/>
      <c r="Q2197" s="179"/>
      <c r="R2197" s="179"/>
      <c r="S2197" s="179"/>
      <c r="T2197" s="179"/>
      <c r="U2197" s="179"/>
      <c r="V2197" s="179"/>
      <c r="W2197" s="179"/>
      <c r="X2197" s="179"/>
      <c r="Y2197" s="179"/>
      <c r="Z2197" s="179"/>
      <c r="AA2197" s="222"/>
      <c r="AB2197" s="222"/>
      <c r="AC2197" s="222"/>
      <c r="AD2197" s="179"/>
      <c r="AE2197" s="179"/>
      <c r="AF2197" s="179"/>
      <c r="AG2197" s="179"/>
      <c r="AH2197" s="179"/>
      <c r="AI2197" s="179"/>
      <c r="AJ2197" s="179"/>
    </row>
    <row r="2198" spans="2:36" x14ac:dyDescent="0.3">
      <c r="B2198" s="224">
        <v>227500</v>
      </c>
      <c r="C2198" s="209">
        <v>85577</v>
      </c>
      <c r="D2198" s="206">
        <f t="shared" si="178"/>
        <v>0.37616263736263739</v>
      </c>
      <c r="E2198" s="208">
        <f t="shared" si="179"/>
        <v>0.42</v>
      </c>
      <c r="F2198" s="207">
        <v>4706.7299999999996</v>
      </c>
      <c r="G2198" s="207">
        <v>6846.16</v>
      </c>
      <c r="H2198" s="207">
        <v>7701.93</v>
      </c>
      <c r="I2198" s="214">
        <v>75604</v>
      </c>
      <c r="J2198" s="211">
        <f t="shared" si="180"/>
        <v>0.33232527472527473</v>
      </c>
      <c r="K2198" s="212">
        <f t="shared" si="181"/>
        <v>0.42</v>
      </c>
      <c r="L2198" s="214">
        <v>4158.22</v>
      </c>
      <c r="M2198" s="213">
        <v>6048.32</v>
      </c>
      <c r="N2198" s="213">
        <v>6804.36</v>
      </c>
      <c r="O2198" s="242">
        <f t="shared" si="182"/>
        <v>0.48090000000003785</v>
      </c>
      <c r="P2198" s="242"/>
      <c r="Q2198" s="179"/>
      <c r="R2198" s="179"/>
      <c r="S2198" s="179"/>
      <c r="T2198" s="179"/>
      <c r="U2198" s="179"/>
      <c r="V2198" s="179"/>
      <c r="W2198" s="179"/>
      <c r="X2198" s="179"/>
      <c r="Y2198" s="179"/>
      <c r="Z2198" s="179"/>
      <c r="AA2198" s="222"/>
      <c r="AB2198" s="222"/>
      <c r="AC2198" s="222"/>
      <c r="AD2198" s="179"/>
      <c r="AE2198" s="179"/>
      <c r="AF2198" s="179"/>
      <c r="AG2198" s="179"/>
      <c r="AH2198" s="179"/>
      <c r="AI2198" s="179"/>
      <c r="AJ2198" s="179"/>
    </row>
    <row r="2199" spans="2:36" x14ac:dyDescent="0.3">
      <c r="B2199" s="224">
        <v>227600</v>
      </c>
      <c r="C2199" s="209">
        <v>85619</v>
      </c>
      <c r="D2199" s="206">
        <f t="shared" si="178"/>
        <v>0.37618189806678382</v>
      </c>
      <c r="E2199" s="208">
        <f t="shared" si="179"/>
        <v>0.42</v>
      </c>
      <c r="F2199" s="207">
        <v>4709.04</v>
      </c>
      <c r="G2199" s="207">
        <v>6849.52</v>
      </c>
      <c r="H2199" s="207">
        <v>7705.71</v>
      </c>
      <c r="I2199" s="214">
        <v>75646</v>
      </c>
      <c r="J2199" s="211">
        <f t="shared" si="180"/>
        <v>0.33236379613356765</v>
      </c>
      <c r="K2199" s="212">
        <f t="shared" si="181"/>
        <v>0.42</v>
      </c>
      <c r="L2199" s="214">
        <v>4160.53</v>
      </c>
      <c r="M2199" s="213">
        <v>6051.68</v>
      </c>
      <c r="N2199" s="213">
        <v>6808.14</v>
      </c>
      <c r="O2199" s="242">
        <f t="shared" si="182"/>
        <v>0.48090000000000144</v>
      </c>
      <c r="P2199" s="242"/>
      <c r="Q2199" s="179"/>
      <c r="R2199" s="179"/>
      <c r="S2199" s="179"/>
      <c r="T2199" s="179"/>
      <c r="U2199" s="179"/>
      <c r="V2199" s="179"/>
      <c r="W2199" s="179"/>
      <c r="X2199" s="179"/>
      <c r="Y2199" s="179"/>
      <c r="Z2199" s="179"/>
      <c r="AA2199" s="222"/>
      <c r="AB2199" s="222"/>
      <c r="AC2199" s="222"/>
      <c r="AD2199" s="179"/>
      <c r="AE2199" s="179"/>
      <c r="AF2199" s="179"/>
      <c r="AG2199" s="179"/>
      <c r="AH2199" s="179"/>
      <c r="AI2199" s="179"/>
      <c r="AJ2199" s="179"/>
    </row>
    <row r="2200" spans="2:36" x14ac:dyDescent="0.3">
      <c r="B2200" s="224">
        <v>227700</v>
      </c>
      <c r="C2200" s="209">
        <v>85661</v>
      </c>
      <c r="D2200" s="206">
        <f t="shared" ref="D2200:D2263" si="183">C2200/B2200</f>
        <v>0.37620114185331577</v>
      </c>
      <c r="E2200" s="208">
        <f t="shared" ref="E2200:E2263" si="184">(C2200-C2199)/(B2200-B2199)</f>
        <v>0.42</v>
      </c>
      <c r="F2200" s="207">
        <v>4711.3500000000004</v>
      </c>
      <c r="G2200" s="207">
        <v>6852.88</v>
      </c>
      <c r="H2200" s="207">
        <v>7709.49</v>
      </c>
      <c r="I2200" s="214">
        <v>75688</v>
      </c>
      <c r="J2200" s="211">
        <f t="shared" si="180"/>
        <v>0.33240228370663155</v>
      </c>
      <c r="K2200" s="212">
        <f t="shared" si="181"/>
        <v>0.42</v>
      </c>
      <c r="L2200" s="214">
        <v>4162.84</v>
      </c>
      <c r="M2200" s="213">
        <v>6055.04</v>
      </c>
      <c r="N2200" s="213">
        <v>6811.92</v>
      </c>
      <c r="O2200" s="242">
        <f t="shared" si="182"/>
        <v>0.48090000000011057</v>
      </c>
      <c r="P2200" s="242"/>
      <c r="Q2200" s="179"/>
      <c r="R2200" s="179"/>
      <c r="S2200" s="179"/>
      <c r="T2200" s="179"/>
      <c r="U2200" s="179"/>
      <c r="V2200" s="179"/>
      <c r="W2200" s="179"/>
      <c r="X2200" s="179"/>
      <c r="Y2200" s="179"/>
      <c r="Z2200" s="179"/>
      <c r="AA2200" s="222"/>
      <c r="AB2200" s="222"/>
      <c r="AC2200" s="222"/>
      <c r="AD2200" s="179"/>
      <c r="AE2200" s="179"/>
      <c r="AF2200" s="179"/>
      <c r="AG2200" s="179"/>
      <c r="AH2200" s="179"/>
      <c r="AI2200" s="179"/>
      <c r="AJ2200" s="179"/>
    </row>
    <row r="2201" spans="2:36" x14ac:dyDescent="0.3">
      <c r="B2201" s="224">
        <v>227800</v>
      </c>
      <c r="C2201" s="209">
        <v>85703</v>
      </c>
      <c r="D2201" s="206">
        <f t="shared" si="183"/>
        <v>0.37622036874451276</v>
      </c>
      <c r="E2201" s="208">
        <f t="shared" si="184"/>
        <v>0.42</v>
      </c>
      <c r="F2201" s="207">
        <v>4713.66</v>
      </c>
      <c r="G2201" s="207">
        <v>6856.24</v>
      </c>
      <c r="H2201" s="207">
        <v>7713.27</v>
      </c>
      <c r="I2201" s="214">
        <v>75730</v>
      </c>
      <c r="J2201" s="211">
        <f t="shared" si="180"/>
        <v>0.33244073748902547</v>
      </c>
      <c r="K2201" s="212">
        <f t="shared" si="181"/>
        <v>0.42</v>
      </c>
      <c r="L2201" s="214">
        <v>4165.1499999999996</v>
      </c>
      <c r="M2201" s="213">
        <v>6058.4</v>
      </c>
      <c r="N2201" s="213">
        <v>6815.7</v>
      </c>
      <c r="O2201" s="242">
        <f t="shared" si="182"/>
        <v>0.48090000000007421</v>
      </c>
      <c r="P2201" s="242"/>
      <c r="Q2201" s="179"/>
      <c r="R2201" s="179"/>
      <c r="S2201" s="179"/>
      <c r="T2201" s="179"/>
      <c r="U2201" s="179"/>
      <c r="V2201" s="179"/>
      <c r="W2201" s="179"/>
      <c r="X2201" s="179"/>
      <c r="Y2201" s="179"/>
      <c r="Z2201" s="179"/>
      <c r="AA2201" s="222"/>
      <c r="AB2201" s="222"/>
      <c r="AC2201" s="222"/>
      <c r="AD2201" s="179"/>
      <c r="AE2201" s="179"/>
      <c r="AF2201" s="179"/>
      <c r="AG2201" s="179"/>
      <c r="AH2201" s="179"/>
      <c r="AI2201" s="179"/>
      <c r="AJ2201" s="179"/>
    </row>
    <row r="2202" spans="2:36" x14ac:dyDescent="0.3">
      <c r="B2202" s="224">
        <v>227900</v>
      </c>
      <c r="C2202" s="209">
        <v>85745</v>
      </c>
      <c r="D2202" s="206">
        <f t="shared" si="183"/>
        <v>0.37623957876261516</v>
      </c>
      <c r="E2202" s="208">
        <f t="shared" si="184"/>
        <v>0.42</v>
      </c>
      <c r="F2202" s="207">
        <v>4715.97</v>
      </c>
      <c r="G2202" s="207">
        <v>6859.6</v>
      </c>
      <c r="H2202" s="207">
        <v>7717.05</v>
      </c>
      <c r="I2202" s="214">
        <v>75772</v>
      </c>
      <c r="J2202" s="211">
        <f t="shared" si="180"/>
        <v>0.33247915752523038</v>
      </c>
      <c r="K2202" s="212">
        <f t="shared" si="181"/>
        <v>0.42</v>
      </c>
      <c r="L2202" s="214">
        <v>4167.46</v>
      </c>
      <c r="M2202" s="213">
        <v>6061.76</v>
      </c>
      <c r="N2202" s="213">
        <v>6819.48</v>
      </c>
      <c r="O2202" s="242">
        <f t="shared" si="182"/>
        <v>0.48090000000003785</v>
      </c>
      <c r="P2202" s="242"/>
      <c r="Q2202" s="179"/>
      <c r="R2202" s="179"/>
      <c r="S2202" s="179"/>
      <c r="T2202" s="179"/>
      <c r="U2202" s="179"/>
      <c r="V2202" s="179"/>
      <c r="W2202" s="179"/>
      <c r="X2202" s="179"/>
      <c r="Y2202" s="179"/>
      <c r="Z2202" s="179"/>
      <c r="AA2202" s="222"/>
      <c r="AB2202" s="222"/>
      <c r="AC2202" s="222"/>
      <c r="AD2202" s="179"/>
      <c r="AE2202" s="179"/>
      <c r="AF2202" s="179"/>
      <c r="AG2202" s="179"/>
      <c r="AH2202" s="179"/>
      <c r="AI2202" s="179"/>
      <c r="AJ2202" s="179"/>
    </row>
    <row r="2203" spans="2:36" x14ac:dyDescent="0.3">
      <c r="B2203" s="224">
        <v>228000</v>
      </c>
      <c r="C2203" s="209">
        <v>85787</v>
      </c>
      <c r="D2203" s="206">
        <f t="shared" si="183"/>
        <v>0.37625877192982454</v>
      </c>
      <c r="E2203" s="208">
        <f t="shared" si="184"/>
        <v>0.42</v>
      </c>
      <c r="F2203" s="207">
        <v>4718.28</v>
      </c>
      <c r="G2203" s="207">
        <v>6862.96</v>
      </c>
      <c r="H2203" s="207">
        <v>7720.83</v>
      </c>
      <c r="I2203" s="214">
        <v>75814</v>
      </c>
      <c r="J2203" s="211">
        <f t="shared" si="180"/>
        <v>0.3325175438596491</v>
      </c>
      <c r="K2203" s="212">
        <f t="shared" si="181"/>
        <v>0.42</v>
      </c>
      <c r="L2203" s="214">
        <v>4169.7700000000004</v>
      </c>
      <c r="M2203" s="213">
        <v>6065.12</v>
      </c>
      <c r="N2203" s="213">
        <v>6823.26</v>
      </c>
      <c r="O2203" s="242">
        <f t="shared" si="182"/>
        <v>0.48090000000000144</v>
      </c>
      <c r="P2203" s="242"/>
      <c r="Q2203" s="179"/>
      <c r="R2203" s="179"/>
      <c r="S2203" s="179"/>
      <c r="T2203" s="179"/>
      <c r="U2203" s="179"/>
      <c r="V2203" s="179"/>
      <c r="W2203" s="179"/>
      <c r="X2203" s="179"/>
      <c r="Y2203" s="179"/>
      <c r="Z2203" s="179"/>
      <c r="AA2203" s="222"/>
      <c r="AB2203" s="222"/>
      <c r="AC2203" s="222"/>
      <c r="AD2203" s="179"/>
      <c r="AE2203" s="179"/>
      <c r="AF2203" s="179"/>
      <c r="AG2203" s="179"/>
      <c r="AH2203" s="179"/>
      <c r="AI2203" s="179"/>
      <c r="AJ2203" s="179"/>
    </row>
    <row r="2204" spans="2:36" x14ac:dyDescent="0.3">
      <c r="B2204" s="224">
        <v>228100</v>
      </c>
      <c r="C2204" s="209">
        <v>85829</v>
      </c>
      <c r="D2204" s="206">
        <f t="shared" si="183"/>
        <v>0.37627794826830335</v>
      </c>
      <c r="E2204" s="208">
        <f t="shared" si="184"/>
        <v>0.42</v>
      </c>
      <c r="F2204" s="207">
        <v>4720.59</v>
      </c>
      <c r="G2204" s="207">
        <v>6866.32</v>
      </c>
      <c r="H2204" s="207">
        <v>7724.61</v>
      </c>
      <c r="I2204" s="214">
        <v>75856</v>
      </c>
      <c r="J2204" s="211">
        <f t="shared" si="180"/>
        <v>0.33255589653660678</v>
      </c>
      <c r="K2204" s="212">
        <f t="shared" si="181"/>
        <v>0.42</v>
      </c>
      <c r="L2204" s="214">
        <v>4172.08</v>
      </c>
      <c r="M2204" s="213">
        <v>6068.48</v>
      </c>
      <c r="N2204" s="213">
        <v>6827.04</v>
      </c>
      <c r="O2204" s="242">
        <f t="shared" si="182"/>
        <v>0.48089999999997418</v>
      </c>
      <c r="P2204" s="242"/>
      <c r="Q2204" s="179"/>
      <c r="R2204" s="179"/>
      <c r="S2204" s="179"/>
      <c r="T2204" s="179"/>
      <c r="U2204" s="179"/>
      <c r="V2204" s="179"/>
      <c r="W2204" s="179"/>
      <c r="X2204" s="179"/>
      <c r="Y2204" s="179"/>
      <c r="Z2204" s="179"/>
      <c r="AA2204" s="222"/>
      <c r="AB2204" s="222"/>
      <c r="AC2204" s="222"/>
      <c r="AD2204" s="179"/>
      <c r="AE2204" s="179"/>
      <c r="AF2204" s="179"/>
      <c r="AG2204" s="179"/>
      <c r="AH2204" s="179"/>
      <c r="AI2204" s="179"/>
      <c r="AJ2204" s="179"/>
    </row>
    <row r="2205" spans="2:36" x14ac:dyDescent="0.3">
      <c r="B2205" s="224">
        <v>228200</v>
      </c>
      <c r="C2205" s="209">
        <v>85871</v>
      </c>
      <c r="D2205" s="206">
        <f t="shared" si="183"/>
        <v>0.37629710780017528</v>
      </c>
      <c r="E2205" s="208">
        <f t="shared" si="184"/>
        <v>0.42</v>
      </c>
      <c r="F2205" s="207">
        <v>4722.8999999999996</v>
      </c>
      <c r="G2205" s="207">
        <v>6869.68</v>
      </c>
      <c r="H2205" s="207">
        <v>7728.39</v>
      </c>
      <c r="I2205" s="214">
        <v>75898</v>
      </c>
      <c r="J2205" s="211">
        <f t="shared" si="180"/>
        <v>0.33259421560035057</v>
      </c>
      <c r="K2205" s="212">
        <f t="shared" si="181"/>
        <v>0.42</v>
      </c>
      <c r="L2205" s="214">
        <v>4174.3900000000003</v>
      </c>
      <c r="M2205" s="213">
        <v>6071.84</v>
      </c>
      <c r="N2205" s="213">
        <v>6830.82</v>
      </c>
      <c r="O2205" s="242">
        <f t="shared" si="182"/>
        <v>0.48089999999993777</v>
      </c>
      <c r="P2205" s="242"/>
      <c r="Q2205" s="179"/>
      <c r="R2205" s="179"/>
      <c r="S2205" s="179"/>
      <c r="T2205" s="179"/>
      <c r="U2205" s="179"/>
      <c r="V2205" s="179"/>
      <c r="W2205" s="179"/>
      <c r="X2205" s="179"/>
      <c r="Y2205" s="179"/>
      <c r="Z2205" s="179"/>
      <c r="AA2205" s="222"/>
      <c r="AB2205" s="222"/>
      <c r="AC2205" s="222"/>
      <c r="AD2205" s="179"/>
      <c r="AE2205" s="179"/>
      <c r="AF2205" s="179"/>
      <c r="AG2205" s="179"/>
      <c r="AH2205" s="179"/>
      <c r="AI2205" s="179"/>
      <c r="AJ2205" s="179"/>
    </row>
    <row r="2206" spans="2:36" x14ac:dyDescent="0.3">
      <c r="B2206" s="224">
        <v>228300</v>
      </c>
      <c r="C2206" s="209">
        <v>85913</v>
      </c>
      <c r="D2206" s="206">
        <f t="shared" si="183"/>
        <v>0.37631625054752521</v>
      </c>
      <c r="E2206" s="208">
        <f t="shared" si="184"/>
        <v>0.42</v>
      </c>
      <c r="F2206" s="207">
        <v>4725.21</v>
      </c>
      <c r="G2206" s="207">
        <v>6873.04</v>
      </c>
      <c r="H2206" s="207">
        <v>7732.17</v>
      </c>
      <c r="I2206" s="214">
        <v>75940</v>
      </c>
      <c r="J2206" s="211">
        <f t="shared" si="180"/>
        <v>0.33263250109505038</v>
      </c>
      <c r="K2206" s="212">
        <f t="shared" si="181"/>
        <v>0.42</v>
      </c>
      <c r="L2206" s="214">
        <v>4176.7</v>
      </c>
      <c r="M2206" s="213">
        <v>6075.2</v>
      </c>
      <c r="N2206" s="213">
        <v>6834.6</v>
      </c>
      <c r="O2206" s="242">
        <f t="shared" si="182"/>
        <v>0.48090000000004696</v>
      </c>
      <c r="P2206" s="242"/>
      <c r="Q2206" s="179"/>
      <c r="R2206" s="179"/>
      <c r="S2206" s="179"/>
      <c r="T2206" s="179"/>
      <c r="U2206" s="179"/>
      <c r="V2206" s="179"/>
      <c r="W2206" s="179"/>
      <c r="X2206" s="179"/>
      <c r="Y2206" s="179"/>
      <c r="Z2206" s="179"/>
      <c r="AA2206" s="222"/>
      <c r="AB2206" s="222"/>
      <c r="AC2206" s="222"/>
      <c r="AD2206" s="179"/>
      <c r="AE2206" s="179"/>
      <c r="AF2206" s="179"/>
      <c r="AG2206" s="179"/>
      <c r="AH2206" s="179"/>
      <c r="AI2206" s="179"/>
      <c r="AJ2206" s="179"/>
    </row>
    <row r="2207" spans="2:36" x14ac:dyDescent="0.3">
      <c r="B2207" s="224">
        <v>228400</v>
      </c>
      <c r="C2207" s="209">
        <v>85955</v>
      </c>
      <c r="D2207" s="206">
        <f t="shared" si="183"/>
        <v>0.37633537653239929</v>
      </c>
      <c r="E2207" s="208">
        <f t="shared" si="184"/>
        <v>0.42</v>
      </c>
      <c r="F2207" s="207">
        <v>4727.5200000000004</v>
      </c>
      <c r="G2207" s="207">
        <v>6876.4</v>
      </c>
      <c r="H2207" s="207">
        <v>7735.95</v>
      </c>
      <c r="I2207" s="214">
        <v>75982</v>
      </c>
      <c r="J2207" s="211">
        <f t="shared" si="180"/>
        <v>0.3326707530647986</v>
      </c>
      <c r="K2207" s="212">
        <f t="shared" si="181"/>
        <v>0.42</v>
      </c>
      <c r="L2207" s="214">
        <v>4179.01</v>
      </c>
      <c r="M2207" s="213">
        <v>6078.56</v>
      </c>
      <c r="N2207" s="213">
        <v>6838.38</v>
      </c>
      <c r="O2207" s="242">
        <f t="shared" si="182"/>
        <v>0.48090000000001054</v>
      </c>
      <c r="P2207" s="242"/>
      <c r="Q2207" s="179"/>
      <c r="R2207" s="179"/>
      <c r="S2207" s="179"/>
      <c r="T2207" s="179"/>
      <c r="U2207" s="179"/>
      <c r="V2207" s="179"/>
      <c r="W2207" s="179"/>
      <c r="X2207" s="179"/>
      <c r="Y2207" s="179"/>
      <c r="Z2207" s="179"/>
      <c r="AA2207" s="222"/>
      <c r="AB2207" s="222"/>
      <c r="AC2207" s="222"/>
      <c r="AD2207" s="179"/>
      <c r="AE2207" s="179"/>
      <c r="AF2207" s="179"/>
      <c r="AG2207" s="179"/>
      <c r="AH2207" s="179"/>
      <c r="AI2207" s="179"/>
      <c r="AJ2207" s="179"/>
    </row>
    <row r="2208" spans="2:36" x14ac:dyDescent="0.3">
      <c r="B2208" s="224">
        <v>228500</v>
      </c>
      <c r="C2208" s="209">
        <v>85997</v>
      </c>
      <c r="D2208" s="206">
        <f t="shared" si="183"/>
        <v>0.37635448577680525</v>
      </c>
      <c r="E2208" s="208">
        <f t="shared" si="184"/>
        <v>0.42</v>
      </c>
      <c r="F2208" s="207">
        <v>4729.83</v>
      </c>
      <c r="G2208" s="207">
        <v>6879.76</v>
      </c>
      <c r="H2208" s="207">
        <v>7739.73</v>
      </c>
      <c r="I2208" s="214">
        <v>76024</v>
      </c>
      <c r="J2208" s="211">
        <f t="shared" si="180"/>
        <v>0.33270897155361051</v>
      </c>
      <c r="K2208" s="212">
        <f t="shared" si="181"/>
        <v>0.42</v>
      </c>
      <c r="L2208" s="214">
        <v>4181.32</v>
      </c>
      <c r="M2208" s="213">
        <v>6081.92</v>
      </c>
      <c r="N2208" s="213">
        <v>6842.16</v>
      </c>
      <c r="O2208" s="242">
        <f t="shared" si="182"/>
        <v>0.48089999999997418</v>
      </c>
      <c r="P2208" s="242"/>
      <c r="Q2208" s="179"/>
      <c r="R2208" s="179"/>
      <c r="S2208" s="179"/>
      <c r="T2208" s="179"/>
      <c r="U2208" s="179"/>
      <c r="V2208" s="179"/>
      <c r="W2208" s="179"/>
      <c r="X2208" s="179"/>
      <c r="Y2208" s="179"/>
      <c r="Z2208" s="179"/>
      <c r="AA2208" s="222"/>
      <c r="AB2208" s="222"/>
      <c r="AC2208" s="222"/>
      <c r="AD2208" s="179"/>
      <c r="AE2208" s="179"/>
      <c r="AF2208" s="179"/>
      <c r="AG2208" s="179"/>
      <c r="AH2208" s="179"/>
      <c r="AI2208" s="179"/>
      <c r="AJ2208" s="179"/>
    </row>
    <row r="2209" spans="2:36" x14ac:dyDescent="0.3">
      <c r="B2209" s="224">
        <v>228600</v>
      </c>
      <c r="C2209" s="209">
        <v>86039</v>
      </c>
      <c r="D2209" s="206">
        <f t="shared" si="183"/>
        <v>0.37637357830271218</v>
      </c>
      <c r="E2209" s="208">
        <f t="shared" si="184"/>
        <v>0.42</v>
      </c>
      <c r="F2209" s="207">
        <v>4732.1400000000003</v>
      </c>
      <c r="G2209" s="207">
        <v>6883.12</v>
      </c>
      <c r="H2209" s="207">
        <v>7743.51</v>
      </c>
      <c r="I2209" s="214">
        <v>76066</v>
      </c>
      <c r="J2209" s="211">
        <f t="shared" si="180"/>
        <v>0.33274715660542431</v>
      </c>
      <c r="K2209" s="212">
        <f t="shared" si="181"/>
        <v>0.42</v>
      </c>
      <c r="L2209" s="214">
        <v>4183.63</v>
      </c>
      <c r="M2209" s="213">
        <v>6085.28</v>
      </c>
      <c r="N2209" s="213">
        <v>6845.94</v>
      </c>
      <c r="O2209" s="242">
        <f t="shared" si="182"/>
        <v>0.48089999999994687</v>
      </c>
      <c r="P2209" s="242"/>
      <c r="Q2209" s="179"/>
      <c r="R2209" s="179"/>
      <c r="S2209" s="179"/>
      <c r="T2209" s="179"/>
      <c r="U2209" s="179"/>
      <c r="V2209" s="179"/>
      <c r="W2209" s="179"/>
      <c r="X2209" s="179"/>
      <c r="Y2209" s="179"/>
      <c r="Z2209" s="179"/>
      <c r="AA2209" s="222"/>
      <c r="AB2209" s="222"/>
      <c r="AC2209" s="222"/>
      <c r="AD2209" s="179"/>
      <c r="AE2209" s="179"/>
      <c r="AF2209" s="179"/>
      <c r="AG2209" s="179"/>
      <c r="AH2209" s="179"/>
      <c r="AI2209" s="179"/>
      <c r="AJ2209" s="179"/>
    </row>
    <row r="2210" spans="2:36" x14ac:dyDescent="0.3">
      <c r="B2210" s="224">
        <v>228700</v>
      </c>
      <c r="C2210" s="209">
        <v>86081</v>
      </c>
      <c r="D2210" s="206">
        <f t="shared" si="183"/>
        <v>0.3763926541320507</v>
      </c>
      <c r="E2210" s="208">
        <f t="shared" si="184"/>
        <v>0.42</v>
      </c>
      <c r="F2210" s="207">
        <v>4734.45</v>
      </c>
      <c r="G2210" s="207">
        <v>6886.48</v>
      </c>
      <c r="H2210" s="207">
        <v>7747.29</v>
      </c>
      <c r="I2210" s="214">
        <v>76108</v>
      </c>
      <c r="J2210" s="211">
        <f t="shared" si="180"/>
        <v>0.33278530826410146</v>
      </c>
      <c r="K2210" s="212">
        <f t="shared" si="181"/>
        <v>0.42</v>
      </c>
      <c r="L2210" s="214">
        <v>4185.9399999999996</v>
      </c>
      <c r="M2210" s="213">
        <v>6088.64</v>
      </c>
      <c r="N2210" s="213">
        <v>6849.72</v>
      </c>
      <c r="O2210" s="242">
        <f t="shared" si="182"/>
        <v>0.48089999999990141</v>
      </c>
      <c r="P2210" s="242"/>
      <c r="Q2210" s="179"/>
      <c r="R2210" s="179"/>
      <c r="S2210" s="179"/>
      <c r="T2210" s="179"/>
      <c r="U2210" s="179"/>
      <c r="V2210" s="179"/>
      <c r="W2210" s="179"/>
      <c r="X2210" s="179"/>
      <c r="Y2210" s="179"/>
      <c r="Z2210" s="179"/>
      <c r="AA2210" s="222"/>
      <c r="AB2210" s="222"/>
      <c r="AC2210" s="222"/>
      <c r="AD2210" s="179"/>
      <c r="AE2210" s="179"/>
      <c r="AF2210" s="179"/>
      <c r="AG2210" s="179"/>
      <c r="AH2210" s="179"/>
      <c r="AI2210" s="179"/>
      <c r="AJ2210" s="179"/>
    </row>
    <row r="2211" spans="2:36" x14ac:dyDescent="0.3">
      <c r="B2211" s="224">
        <v>228800</v>
      </c>
      <c r="C2211" s="209">
        <v>86123</v>
      </c>
      <c r="D2211" s="206">
        <f t="shared" si="183"/>
        <v>0.3764117132867133</v>
      </c>
      <c r="E2211" s="208">
        <f t="shared" si="184"/>
        <v>0.42</v>
      </c>
      <c r="F2211" s="207">
        <v>4736.76</v>
      </c>
      <c r="G2211" s="207">
        <v>6889.84</v>
      </c>
      <c r="H2211" s="207">
        <v>7751.07</v>
      </c>
      <c r="I2211" s="214">
        <v>76150</v>
      </c>
      <c r="J2211" s="211">
        <f t="shared" si="180"/>
        <v>0.33282342657342656</v>
      </c>
      <c r="K2211" s="212">
        <f t="shared" si="181"/>
        <v>0.42</v>
      </c>
      <c r="L2211" s="214">
        <v>4188.25</v>
      </c>
      <c r="M2211" s="213">
        <v>6092</v>
      </c>
      <c r="N2211" s="213">
        <v>6853.5</v>
      </c>
      <c r="O2211" s="242">
        <f t="shared" si="182"/>
        <v>0.48089999999987415</v>
      </c>
      <c r="P2211" s="242"/>
      <c r="Q2211" s="179"/>
      <c r="R2211" s="179"/>
      <c r="S2211" s="179"/>
      <c r="T2211" s="179"/>
      <c r="U2211" s="179"/>
      <c r="V2211" s="179"/>
      <c r="W2211" s="179"/>
      <c r="X2211" s="179"/>
      <c r="Y2211" s="179"/>
      <c r="Z2211" s="179"/>
      <c r="AA2211" s="222"/>
      <c r="AB2211" s="222"/>
      <c r="AC2211" s="222"/>
      <c r="AD2211" s="179"/>
      <c r="AE2211" s="179"/>
      <c r="AF2211" s="179"/>
      <c r="AG2211" s="179"/>
      <c r="AH2211" s="179"/>
      <c r="AI2211" s="179"/>
      <c r="AJ2211" s="179"/>
    </row>
    <row r="2212" spans="2:36" x14ac:dyDescent="0.3">
      <c r="B2212" s="224">
        <v>228900</v>
      </c>
      <c r="C2212" s="209">
        <v>86165</v>
      </c>
      <c r="D2212" s="206">
        <f t="shared" si="183"/>
        <v>0.37643075578855395</v>
      </c>
      <c r="E2212" s="208">
        <f t="shared" si="184"/>
        <v>0.42</v>
      </c>
      <c r="F2212" s="207">
        <v>4739.07</v>
      </c>
      <c r="G2212" s="207">
        <v>6893.2</v>
      </c>
      <c r="H2212" s="207">
        <v>7754.85</v>
      </c>
      <c r="I2212" s="214">
        <v>76192</v>
      </c>
      <c r="J2212" s="211">
        <f t="shared" si="180"/>
        <v>0.33286151157710792</v>
      </c>
      <c r="K2212" s="212">
        <f t="shared" si="181"/>
        <v>0.42</v>
      </c>
      <c r="L2212" s="214">
        <v>4190.5600000000004</v>
      </c>
      <c r="M2212" s="213">
        <v>6095.36</v>
      </c>
      <c r="N2212" s="213">
        <v>6857.28</v>
      </c>
      <c r="O2212" s="242">
        <f t="shared" si="182"/>
        <v>0.48090000000012878</v>
      </c>
      <c r="P2212" s="242"/>
      <c r="Q2212" s="179"/>
      <c r="R2212" s="179"/>
      <c r="S2212" s="179"/>
      <c r="T2212" s="179"/>
      <c r="U2212" s="179"/>
      <c r="V2212" s="179"/>
      <c r="W2212" s="179"/>
      <c r="X2212" s="179"/>
      <c r="Y2212" s="179"/>
      <c r="Z2212" s="179"/>
      <c r="AA2212" s="222"/>
      <c r="AB2212" s="222"/>
      <c r="AC2212" s="222"/>
      <c r="AD2212" s="179"/>
      <c r="AE2212" s="179"/>
      <c r="AF2212" s="179"/>
      <c r="AG2212" s="179"/>
      <c r="AH2212" s="179"/>
      <c r="AI2212" s="179"/>
      <c r="AJ2212" s="179"/>
    </row>
    <row r="2213" spans="2:36" x14ac:dyDescent="0.3">
      <c r="B2213" s="224">
        <v>229000</v>
      </c>
      <c r="C2213" s="209">
        <v>86207</v>
      </c>
      <c r="D2213" s="206">
        <f t="shared" si="183"/>
        <v>0.37644978165938864</v>
      </c>
      <c r="E2213" s="208">
        <f t="shared" si="184"/>
        <v>0.42</v>
      </c>
      <c r="F2213" s="207">
        <v>4741.38</v>
      </c>
      <c r="G2213" s="207">
        <v>6896.56</v>
      </c>
      <c r="H2213" s="207">
        <v>7758.63</v>
      </c>
      <c r="I2213" s="214">
        <v>76234</v>
      </c>
      <c r="J2213" s="211">
        <f t="shared" si="180"/>
        <v>0.33289956331877729</v>
      </c>
      <c r="K2213" s="212">
        <f t="shared" si="181"/>
        <v>0.42</v>
      </c>
      <c r="L2213" s="214">
        <v>4192.87</v>
      </c>
      <c r="M2213" s="213">
        <v>6098.72</v>
      </c>
      <c r="N2213" s="213">
        <v>6861.06</v>
      </c>
      <c r="O2213" s="242">
        <f t="shared" si="182"/>
        <v>0.48090000000009242</v>
      </c>
      <c r="P2213" s="242"/>
      <c r="Q2213" s="179"/>
      <c r="R2213" s="179"/>
      <c r="S2213" s="179"/>
      <c r="T2213" s="179"/>
      <c r="U2213" s="179"/>
      <c r="V2213" s="179"/>
      <c r="W2213" s="179"/>
      <c r="X2213" s="179"/>
      <c r="Y2213" s="179"/>
      <c r="Z2213" s="179"/>
      <c r="AA2213" s="222"/>
      <c r="AB2213" s="222"/>
      <c r="AC2213" s="222"/>
      <c r="AD2213" s="179"/>
      <c r="AE2213" s="179"/>
      <c r="AF2213" s="179"/>
      <c r="AG2213" s="179"/>
      <c r="AH2213" s="179"/>
      <c r="AI2213" s="179"/>
      <c r="AJ2213" s="179"/>
    </row>
    <row r="2214" spans="2:36" x14ac:dyDescent="0.3">
      <c r="B2214" s="224">
        <v>229100</v>
      </c>
      <c r="C2214" s="209">
        <v>86249</v>
      </c>
      <c r="D2214" s="206">
        <f t="shared" si="183"/>
        <v>0.37646879092099522</v>
      </c>
      <c r="E2214" s="208">
        <f t="shared" si="184"/>
        <v>0.42</v>
      </c>
      <c r="F2214" s="207">
        <v>4743.6899999999996</v>
      </c>
      <c r="G2214" s="207">
        <v>6899.92</v>
      </c>
      <c r="H2214" s="207">
        <v>7762.41</v>
      </c>
      <c r="I2214" s="214">
        <v>76276</v>
      </c>
      <c r="J2214" s="211">
        <f t="shared" si="180"/>
        <v>0.3329375818419904</v>
      </c>
      <c r="K2214" s="212">
        <f t="shared" si="181"/>
        <v>0.42</v>
      </c>
      <c r="L2214" s="214">
        <v>4195.18</v>
      </c>
      <c r="M2214" s="213">
        <v>6102.08</v>
      </c>
      <c r="N2214" s="213">
        <v>6864.84</v>
      </c>
      <c r="O2214" s="242">
        <f t="shared" si="182"/>
        <v>0.480900000000056</v>
      </c>
      <c r="P2214" s="242"/>
      <c r="Q2214" s="179"/>
      <c r="R2214" s="179"/>
      <c r="S2214" s="179"/>
      <c r="T2214" s="179"/>
      <c r="U2214" s="179"/>
      <c r="V2214" s="179"/>
      <c r="W2214" s="179"/>
      <c r="X2214" s="179"/>
      <c r="Y2214" s="179"/>
      <c r="Z2214" s="179"/>
      <c r="AA2214" s="222"/>
      <c r="AB2214" s="222"/>
      <c r="AC2214" s="222"/>
      <c r="AD2214" s="179"/>
      <c r="AE2214" s="179"/>
      <c r="AF2214" s="179"/>
      <c r="AG2214" s="179"/>
      <c r="AH2214" s="179"/>
      <c r="AI2214" s="179"/>
      <c r="AJ2214" s="179"/>
    </row>
    <row r="2215" spans="2:36" x14ac:dyDescent="0.3">
      <c r="B2215" s="224">
        <v>229200</v>
      </c>
      <c r="C2215" s="209">
        <v>86291</v>
      </c>
      <c r="D2215" s="206">
        <f t="shared" si="183"/>
        <v>0.37648778359511342</v>
      </c>
      <c r="E2215" s="208">
        <f t="shared" si="184"/>
        <v>0.42</v>
      </c>
      <c r="F2215" s="207">
        <v>4746</v>
      </c>
      <c r="G2215" s="207">
        <v>6903.28</v>
      </c>
      <c r="H2215" s="207">
        <v>7766.19</v>
      </c>
      <c r="I2215" s="214">
        <v>76318</v>
      </c>
      <c r="J2215" s="211">
        <f t="shared" si="180"/>
        <v>0.33297556719022686</v>
      </c>
      <c r="K2215" s="212">
        <f t="shared" si="181"/>
        <v>0.42</v>
      </c>
      <c r="L2215" s="214">
        <v>4197.49</v>
      </c>
      <c r="M2215" s="213">
        <v>6105.44</v>
      </c>
      <c r="N2215" s="213">
        <v>6868.62</v>
      </c>
      <c r="O2215" s="242">
        <f t="shared" si="182"/>
        <v>0.48090000000002875</v>
      </c>
      <c r="P2215" s="242"/>
      <c r="Q2215" s="179"/>
      <c r="R2215" s="179"/>
      <c r="S2215" s="179"/>
      <c r="T2215" s="179"/>
      <c r="U2215" s="179"/>
      <c r="V2215" s="179"/>
      <c r="W2215" s="179"/>
      <c r="X2215" s="179"/>
      <c r="Y2215" s="179"/>
      <c r="Z2215" s="179"/>
      <c r="AA2215" s="222"/>
      <c r="AB2215" s="222"/>
      <c r="AC2215" s="222"/>
      <c r="AD2215" s="179"/>
      <c r="AE2215" s="179"/>
      <c r="AF2215" s="179"/>
      <c r="AG2215" s="179"/>
      <c r="AH2215" s="179"/>
      <c r="AI2215" s="179"/>
      <c r="AJ2215" s="179"/>
    </row>
    <row r="2216" spans="2:36" x14ac:dyDescent="0.3">
      <c r="B2216" s="224">
        <v>229300</v>
      </c>
      <c r="C2216" s="209">
        <v>86333</v>
      </c>
      <c r="D2216" s="206">
        <f t="shared" si="183"/>
        <v>0.37650675970344527</v>
      </c>
      <c r="E2216" s="208">
        <f t="shared" si="184"/>
        <v>0.42</v>
      </c>
      <c r="F2216" s="207">
        <v>4748.3100000000004</v>
      </c>
      <c r="G2216" s="207">
        <v>6906.64</v>
      </c>
      <c r="H2216" s="207">
        <v>7769.97</v>
      </c>
      <c r="I2216" s="214">
        <v>76360</v>
      </c>
      <c r="J2216" s="211">
        <f t="shared" si="180"/>
        <v>0.33301351940689056</v>
      </c>
      <c r="K2216" s="212">
        <f t="shared" si="181"/>
        <v>0.42</v>
      </c>
      <c r="L2216" s="214">
        <v>4199.8</v>
      </c>
      <c r="M2216" s="213">
        <v>6108.8</v>
      </c>
      <c r="N2216" s="213">
        <v>6872.4</v>
      </c>
      <c r="O2216" s="242">
        <f t="shared" si="182"/>
        <v>0.48089999999999233</v>
      </c>
      <c r="P2216" s="242"/>
      <c r="Q2216" s="179"/>
      <c r="R2216" s="179"/>
      <c r="S2216" s="179"/>
      <c r="T2216" s="179"/>
      <c r="U2216" s="179"/>
      <c r="V2216" s="179"/>
      <c r="W2216" s="179"/>
      <c r="X2216" s="179"/>
      <c r="Y2216" s="179"/>
      <c r="Z2216" s="179"/>
      <c r="AA2216" s="222"/>
      <c r="AB2216" s="222"/>
      <c r="AC2216" s="222"/>
      <c r="AD2216" s="179"/>
      <c r="AE2216" s="179"/>
      <c r="AF2216" s="179"/>
      <c r="AG2216" s="179"/>
      <c r="AH2216" s="179"/>
      <c r="AI2216" s="179"/>
      <c r="AJ2216" s="179"/>
    </row>
    <row r="2217" spans="2:36" x14ac:dyDescent="0.3">
      <c r="B2217" s="224">
        <v>229400</v>
      </c>
      <c r="C2217" s="209">
        <v>86375</v>
      </c>
      <c r="D2217" s="206">
        <f t="shared" si="183"/>
        <v>0.37652571926765477</v>
      </c>
      <c r="E2217" s="208">
        <f t="shared" si="184"/>
        <v>0.42</v>
      </c>
      <c r="F2217" s="207">
        <v>4750.62</v>
      </c>
      <c r="G2217" s="207">
        <v>6910</v>
      </c>
      <c r="H2217" s="207">
        <v>7773.75</v>
      </c>
      <c r="I2217" s="214">
        <v>76402</v>
      </c>
      <c r="J2217" s="211">
        <f t="shared" si="180"/>
        <v>0.3330514385353095</v>
      </c>
      <c r="K2217" s="212">
        <f t="shared" si="181"/>
        <v>0.42</v>
      </c>
      <c r="L2217" s="214">
        <v>4202.1099999999997</v>
      </c>
      <c r="M2217" s="213">
        <v>6112.16</v>
      </c>
      <c r="N2217" s="213">
        <v>6876.18</v>
      </c>
      <c r="O2217" s="242">
        <f t="shared" si="182"/>
        <v>0.48089999999994687</v>
      </c>
      <c r="P2217" s="242"/>
      <c r="Q2217" s="179"/>
      <c r="R2217" s="179"/>
      <c r="S2217" s="179"/>
      <c r="T2217" s="179"/>
      <c r="U2217" s="179"/>
      <c r="V2217" s="179"/>
      <c r="W2217" s="179"/>
      <c r="X2217" s="179"/>
      <c r="Y2217" s="179"/>
      <c r="Z2217" s="179"/>
      <c r="AA2217" s="222"/>
      <c r="AB2217" s="222"/>
      <c r="AC2217" s="222"/>
      <c r="AD2217" s="179"/>
      <c r="AE2217" s="179"/>
      <c r="AF2217" s="179"/>
      <c r="AG2217" s="179"/>
      <c r="AH2217" s="179"/>
      <c r="AI2217" s="179"/>
      <c r="AJ2217" s="179"/>
    </row>
    <row r="2218" spans="2:36" x14ac:dyDescent="0.3">
      <c r="B2218" s="224">
        <v>229500</v>
      </c>
      <c r="C2218" s="209">
        <v>86417</v>
      </c>
      <c r="D2218" s="206">
        <f t="shared" si="183"/>
        <v>0.37654466230936817</v>
      </c>
      <c r="E2218" s="208">
        <f t="shared" si="184"/>
        <v>0.42</v>
      </c>
      <c r="F2218" s="207">
        <v>4752.93</v>
      </c>
      <c r="G2218" s="207">
        <v>6913.36</v>
      </c>
      <c r="H2218" s="207">
        <v>7777.53</v>
      </c>
      <c r="I2218" s="214">
        <v>76444</v>
      </c>
      <c r="J2218" s="211">
        <f t="shared" si="180"/>
        <v>0.33308932461873636</v>
      </c>
      <c r="K2218" s="212">
        <f t="shared" si="181"/>
        <v>0.42</v>
      </c>
      <c r="L2218" s="214">
        <v>4204.42</v>
      </c>
      <c r="M2218" s="213">
        <v>6115.52</v>
      </c>
      <c r="N2218" s="213">
        <v>6879.96</v>
      </c>
      <c r="O2218" s="242">
        <f t="shared" si="182"/>
        <v>0.48089999999991961</v>
      </c>
      <c r="P2218" s="242"/>
      <c r="Q2218" s="179"/>
      <c r="R2218" s="179"/>
      <c r="S2218" s="179"/>
      <c r="T2218" s="179"/>
      <c r="U2218" s="179"/>
      <c r="V2218" s="179"/>
      <c r="W2218" s="179"/>
      <c r="X2218" s="179"/>
      <c r="Y2218" s="179"/>
      <c r="Z2218" s="179"/>
      <c r="AA2218" s="222"/>
      <c r="AB2218" s="222"/>
      <c r="AC2218" s="222"/>
      <c r="AD2218" s="179"/>
      <c r="AE2218" s="179"/>
      <c r="AF2218" s="179"/>
      <c r="AG2218" s="179"/>
      <c r="AH2218" s="179"/>
      <c r="AI2218" s="179"/>
      <c r="AJ2218" s="179"/>
    </row>
    <row r="2219" spans="2:36" x14ac:dyDescent="0.3">
      <c r="B2219" s="224">
        <v>229600</v>
      </c>
      <c r="C2219" s="209">
        <v>86459</v>
      </c>
      <c r="D2219" s="206">
        <f t="shared" si="183"/>
        <v>0.37656358885017421</v>
      </c>
      <c r="E2219" s="208">
        <f t="shared" si="184"/>
        <v>0.42</v>
      </c>
      <c r="F2219" s="207">
        <v>4755.24</v>
      </c>
      <c r="G2219" s="207">
        <v>6916.72</v>
      </c>
      <c r="H2219" s="207">
        <v>7781.31</v>
      </c>
      <c r="I2219" s="214">
        <v>76486</v>
      </c>
      <c r="J2219" s="211">
        <f t="shared" si="180"/>
        <v>0.33312717770034844</v>
      </c>
      <c r="K2219" s="212">
        <f t="shared" si="181"/>
        <v>0.42</v>
      </c>
      <c r="L2219" s="214">
        <v>4206.7299999999996</v>
      </c>
      <c r="M2219" s="213">
        <v>6118.88</v>
      </c>
      <c r="N2219" s="213">
        <v>6883.74</v>
      </c>
      <c r="O2219" s="242">
        <f t="shared" si="182"/>
        <v>0.48090000000002875</v>
      </c>
      <c r="P2219" s="242"/>
      <c r="Q2219" s="179"/>
      <c r="R2219" s="179"/>
      <c r="S2219" s="179"/>
      <c r="T2219" s="179"/>
      <c r="U2219" s="179"/>
      <c r="V2219" s="179"/>
      <c r="W2219" s="179"/>
      <c r="X2219" s="179"/>
      <c r="Y2219" s="179"/>
      <c r="Z2219" s="179"/>
      <c r="AA2219" s="222"/>
      <c r="AB2219" s="222"/>
      <c r="AC2219" s="222"/>
      <c r="AD2219" s="179"/>
      <c r="AE2219" s="179"/>
      <c r="AF2219" s="179"/>
      <c r="AG2219" s="179"/>
      <c r="AH2219" s="179"/>
      <c r="AI2219" s="179"/>
      <c r="AJ2219" s="179"/>
    </row>
    <row r="2220" spans="2:36" x14ac:dyDescent="0.3">
      <c r="B2220" s="224">
        <v>229700</v>
      </c>
      <c r="C2220" s="209">
        <v>86501</v>
      </c>
      <c r="D2220" s="206">
        <f t="shared" si="183"/>
        <v>0.37658249891162388</v>
      </c>
      <c r="E2220" s="208">
        <f t="shared" si="184"/>
        <v>0.42</v>
      </c>
      <c r="F2220" s="207">
        <v>4757.55</v>
      </c>
      <c r="G2220" s="207">
        <v>6920.08</v>
      </c>
      <c r="H2220" s="207">
        <v>7785.09</v>
      </c>
      <c r="I2220" s="214">
        <v>76528</v>
      </c>
      <c r="J2220" s="211">
        <f t="shared" si="180"/>
        <v>0.33316499782324771</v>
      </c>
      <c r="K2220" s="212">
        <f t="shared" si="181"/>
        <v>0.42</v>
      </c>
      <c r="L2220" s="214">
        <v>4209.04</v>
      </c>
      <c r="M2220" s="213">
        <v>6122.24</v>
      </c>
      <c r="N2220" s="213">
        <v>6887.52</v>
      </c>
      <c r="O2220" s="242">
        <f t="shared" si="182"/>
        <v>0.48089999999999233</v>
      </c>
      <c r="P2220" s="242"/>
      <c r="Q2220" s="179"/>
      <c r="R2220" s="179"/>
      <c r="S2220" s="179"/>
      <c r="T2220" s="179"/>
      <c r="U2220" s="179"/>
      <c r="V2220" s="179"/>
      <c r="W2220" s="179"/>
      <c r="X2220" s="179"/>
      <c r="Y2220" s="179"/>
      <c r="Z2220" s="179"/>
      <c r="AA2220" s="222"/>
      <c r="AB2220" s="222"/>
      <c r="AC2220" s="222"/>
      <c r="AD2220" s="179"/>
      <c r="AE2220" s="179"/>
      <c r="AF2220" s="179"/>
      <c r="AG2220" s="179"/>
      <c r="AH2220" s="179"/>
      <c r="AI2220" s="179"/>
      <c r="AJ2220" s="179"/>
    </row>
    <row r="2221" spans="2:36" x14ac:dyDescent="0.3">
      <c r="B2221" s="224">
        <v>229800</v>
      </c>
      <c r="C2221" s="209">
        <v>86543</v>
      </c>
      <c r="D2221" s="206">
        <f t="shared" si="183"/>
        <v>0.37660139251523062</v>
      </c>
      <c r="E2221" s="208">
        <f t="shared" si="184"/>
        <v>0.42</v>
      </c>
      <c r="F2221" s="207">
        <v>4759.8599999999997</v>
      </c>
      <c r="G2221" s="207">
        <v>6923.44</v>
      </c>
      <c r="H2221" s="207">
        <v>7788.87</v>
      </c>
      <c r="I2221" s="214">
        <v>76570</v>
      </c>
      <c r="J2221" s="211">
        <f t="shared" si="180"/>
        <v>0.33320278503046125</v>
      </c>
      <c r="K2221" s="212">
        <f t="shared" si="181"/>
        <v>0.42</v>
      </c>
      <c r="L2221" s="214">
        <v>4211.3500000000004</v>
      </c>
      <c r="M2221" s="213">
        <v>6125.6</v>
      </c>
      <c r="N2221" s="213">
        <v>6891.3</v>
      </c>
      <c r="O2221" s="242">
        <f t="shared" si="182"/>
        <v>0.48089999999995597</v>
      </c>
      <c r="P2221" s="242"/>
      <c r="Q2221" s="179"/>
      <c r="R2221" s="179"/>
      <c r="S2221" s="179"/>
      <c r="T2221" s="179"/>
      <c r="U2221" s="179"/>
      <c r="V2221" s="179"/>
      <c r="W2221" s="179"/>
      <c r="X2221" s="179"/>
      <c r="Y2221" s="179"/>
      <c r="Z2221" s="179"/>
      <c r="AA2221" s="222"/>
      <c r="AB2221" s="222"/>
      <c r="AC2221" s="222"/>
      <c r="AD2221" s="179"/>
      <c r="AE2221" s="179"/>
      <c r="AF2221" s="179"/>
      <c r="AG2221" s="179"/>
      <c r="AH2221" s="179"/>
      <c r="AI2221" s="179"/>
      <c r="AJ2221" s="179"/>
    </row>
    <row r="2222" spans="2:36" x14ac:dyDescent="0.3">
      <c r="B2222" s="224">
        <v>229900</v>
      </c>
      <c r="C2222" s="209">
        <v>86585</v>
      </c>
      <c r="D2222" s="206">
        <f t="shared" si="183"/>
        <v>0.37662026968247064</v>
      </c>
      <c r="E2222" s="208">
        <f t="shared" si="184"/>
        <v>0.42</v>
      </c>
      <c r="F2222" s="207">
        <v>4762.17</v>
      </c>
      <c r="G2222" s="207">
        <v>6926.8</v>
      </c>
      <c r="H2222" s="207">
        <v>7792.65</v>
      </c>
      <c r="I2222" s="214">
        <v>76612</v>
      </c>
      <c r="J2222" s="211">
        <f t="shared" si="180"/>
        <v>0.3332405393649413</v>
      </c>
      <c r="K2222" s="212">
        <f t="shared" si="181"/>
        <v>0.42</v>
      </c>
      <c r="L2222" s="214">
        <v>4213.66</v>
      </c>
      <c r="M2222" s="213">
        <v>6128.96</v>
      </c>
      <c r="N2222" s="213">
        <v>6895.08</v>
      </c>
      <c r="O2222" s="242">
        <f t="shared" si="182"/>
        <v>0.48089999999992872</v>
      </c>
      <c r="P2222" s="242"/>
      <c r="Q2222" s="179"/>
      <c r="R2222" s="179"/>
      <c r="S2222" s="179"/>
      <c r="T2222" s="179"/>
      <c r="U2222" s="179"/>
      <c r="V2222" s="179"/>
      <c r="W2222" s="179"/>
      <c r="X2222" s="179"/>
      <c r="Y2222" s="179"/>
      <c r="Z2222" s="179"/>
      <c r="AA2222" s="222"/>
      <c r="AB2222" s="222"/>
      <c r="AC2222" s="222"/>
      <c r="AD2222" s="179"/>
      <c r="AE2222" s="179"/>
      <c r="AF2222" s="179"/>
      <c r="AG2222" s="179"/>
      <c r="AH2222" s="179"/>
      <c r="AI2222" s="179"/>
      <c r="AJ2222" s="179"/>
    </row>
    <row r="2223" spans="2:36" x14ac:dyDescent="0.3">
      <c r="B2223" s="224">
        <v>230000</v>
      </c>
      <c r="C2223" s="209">
        <v>86627</v>
      </c>
      <c r="D2223" s="206">
        <f t="shared" si="183"/>
        <v>0.37663913043478259</v>
      </c>
      <c r="E2223" s="208">
        <f t="shared" si="184"/>
        <v>0.42</v>
      </c>
      <c r="F2223" s="207">
        <v>4764.4799999999996</v>
      </c>
      <c r="G2223" s="207">
        <v>6930.16</v>
      </c>
      <c r="H2223" s="207">
        <v>7796.43</v>
      </c>
      <c r="I2223" s="214">
        <v>76654</v>
      </c>
      <c r="J2223" s="211">
        <f t="shared" si="180"/>
        <v>0.33327826086956519</v>
      </c>
      <c r="K2223" s="212">
        <f t="shared" si="181"/>
        <v>0.42</v>
      </c>
      <c r="L2223" s="214">
        <v>4215.97</v>
      </c>
      <c r="M2223" s="213">
        <v>6132.32</v>
      </c>
      <c r="N2223" s="213">
        <v>6898.86</v>
      </c>
      <c r="O2223" s="242">
        <f t="shared" si="182"/>
        <v>0.48090000000003785</v>
      </c>
      <c r="P2223" s="242"/>
      <c r="Q2223" s="179"/>
      <c r="R2223" s="179"/>
      <c r="S2223" s="179"/>
      <c r="T2223" s="179"/>
      <c r="U2223" s="179"/>
      <c r="V2223" s="179"/>
      <c r="W2223" s="179"/>
      <c r="X2223" s="179"/>
      <c r="Y2223" s="179"/>
      <c r="Z2223" s="179"/>
      <c r="AA2223" s="222"/>
      <c r="AB2223" s="222"/>
      <c r="AC2223" s="222"/>
      <c r="AD2223" s="179"/>
      <c r="AE2223" s="179"/>
      <c r="AF2223" s="179"/>
      <c r="AG2223" s="179"/>
      <c r="AH2223" s="179"/>
      <c r="AI2223" s="179"/>
      <c r="AJ2223" s="179"/>
    </row>
    <row r="2224" spans="2:36" x14ac:dyDescent="0.3">
      <c r="B2224" s="224">
        <v>230100</v>
      </c>
      <c r="C2224" s="209">
        <v>86669</v>
      </c>
      <c r="D2224" s="206">
        <f t="shared" si="183"/>
        <v>0.376657974793568</v>
      </c>
      <c r="E2224" s="208">
        <f t="shared" si="184"/>
        <v>0.42</v>
      </c>
      <c r="F2224" s="207">
        <v>4766.79</v>
      </c>
      <c r="G2224" s="207">
        <v>6933.52</v>
      </c>
      <c r="H2224" s="207">
        <v>7800.21</v>
      </c>
      <c r="I2224" s="214">
        <v>76696</v>
      </c>
      <c r="J2224" s="211">
        <f t="shared" si="180"/>
        <v>0.33331594958713601</v>
      </c>
      <c r="K2224" s="212">
        <f t="shared" si="181"/>
        <v>0.42</v>
      </c>
      <c r="L2224" s="214">
        <v>4218.28</v>
      </c>
      <c r="M2224" s="213">
        <v>6135.68</v>
      </c>
      <c r="N2224" s="213">
        <v>6902.64</v>
      </c>
      <c r="O2224" s="242">
        <f t="shared" si="182"/>
        <v>0.48090000000000144</v>
      </c>
      <c r="P2224" s="242"/>
      <c r="Q2224" s="179"/>
      <c r="R2224" s="179"/>
      <c r="S2224" s="179"/>
      <c r="T2224" s="179"/>
      <c r="U2224" s="179"/>
      <c r="V2224" s="179"/>
      <c r="W2224" s="179"/>
      <c r="X2224" s="179"/>
      <c r="Y2224" s="179"/>
      <c r="Z2224" s="179"/>
      <c r="AA2224" s="222"/>
      <c r="AB2224" s="222"/>
      <c r="AC2224" s="222"/>
      <c r="AD2224" s="179"/>
      <c r="AE2224" s="179"/>
      <c r="AF2224" s="179"/>
      <c r="AG2224" s="179"/>
      <c r="AH2224" s="179"/>
      <c r="AI2224" s="179"/>
      <c r="AJ2224" s="179"/>
    </row>
    <row r="2225" spans="2:36" x14ac:dyDescent="0.3">
      <c r="B2225" s="224">
        <v>230200</v>
      </c>
      <c r="C2225" s="209">
        <v>86711</v>
      </c>
      <c r="D2225" s="206">
        <f t="shared" si="183"/>
        <v>0.37667680278019111</v>
      </c>
      <c r="E2225" s="208">
        <f t="shared" si="184"/>
        <v>0.42</v>
      </c>
      <c r="F2225" s="207">
        <v>4769.1000000000004</v>
      </c>
      <c r="G2225" s="207">
        <v>6936.88</v>
      </c>
      <c r="H2225" s="207">
        <v>7803.99</v>
      </c>
      <c r="I2225" s="214">
        <v>76738</v>
      </c>
      <c r="J2225" s="211">
        <f t="shared" si="180"/>
        <v>0.33335360556038229</v>
      </c>
      <c r="K2225" s="212">
        <f t="shared" si="181"/>
        <v>0.42</v>
      </c>
      <c r="L2225" s="214">
        <v>4220.59</v>
      </c>
      <c r="M2225" s="213">
        <v>6139.04</v>
      </c>
      <c r="N2225" s="213">
        <v>6906.42</v>
      </c>
      <c r="O2225" s="242">
        <f t="shared" si="182"/>
        <v>0.48090000000011057</v>
      </c>
      <c r="P2225" s="242"/>
      <c r="Q2225" s="179"/>
      <c r="R2225" s="179"/>
      <c r="S2225" s="179"/>
      <c r="T2225" s="179"/>
      <c r="U2225" s="179"/>
      <c r="V2225" s="179"/>
      <c r="W2225" s="179"/>
      <c r="X2225" s="179"/>
      <c r="Y2225" s="179"/>
      <c r="Z2225" s="179"/>
      <c r="AA2225" s="222"/>
      <c r="AB2225" s="222"/>
      <c r="AC2225" s="222"/>
      <c r="AD2225" s="179"/>
      <c r="AE2225" s="179"/>
      <c r="AF2225" s="179"/>
      <c r="AG2225" s="179"/>
      <c r="AH2225" s="179"/>
      <c r="AI2225" s="179"/>
      <c r="AJ2225" s="179"/>
    </row>
    <row r="2226" spans="2:36" x14ac:dyDescent="0.3">
      <c r="B2226" s="224">
        <v>230300</v>
      </c>
      <c r="C2226" s="209">
        <v>86753</v>
      </c>
      <c r="D2226" s="206">
        <f t="shared" si="183"/>
        <v>0.37669561441597915</v>
      </c>
      <c r="E2226" s="208">
        <f t="shared" si="184"/>
        <v>0.42</v>
      </c>
      <c r="F2226" s="207">
        <v>4771.41</v>
      </c>
      <c r="G2226" s="207">
        <v>6940.24</v>
      </c>
      <c r="H2226" s="207">
        <v>7807.77</v>
      </c>
      <c r="I2226" s="214">
        <v>76780</v>
      </c>
      <c r="J2226" s="211">
        <f t="shared" si="180"/>
        <v>0.33339122883195832</v>
      </c>
      <c r="K2226" s="212">
        <f t="shared" si="181"/>
        <v>0.42</v>
      </c>
      <c r="L2226" s="214">
        <v>4222.8999999999996</v>
      </c>
      <c r="M2226" s="213">
        <v>6142.4</v>
      </c>
      <c r="N2226" s="213">
        <v>6910.2</v>
      </c>
      <c r="O2226" s="242">
        <f t="shared" si="182"/>
        <v>0.48090000000007421</v>
      </c>
      <c r="P2226" s="242"/>
      <c r="Q2226" s="179"/>
      <c r="R2226" s="179"/>
      <c r="S2226" s="179"/>
      <c r="T2226" s="179"/>
      <c r="U2226" s="179"/>
      <c r="V2226" s="179"/>
      <c r="W2226" s="179"/>
      <c r="X2226" s="179"/>
      <c r="Y2226" s="179"/>
      <c r="Z2226" s="179"/>
      <c r="AA2226" s="222"/>
      <c r="AB2226" s="222"/>
      <c r="AC2226" s="222"/>
      <c r="AD2226" s="179"/>
      <c r="AE2226" s="179"/>
      <c r="AF2226" s="179"/>
      <c r="AG2226" s="179"/>
      <c r="AH2226" s="179"/>
      <c r="AI2226" s="179"/>
      <c r="AJ2226" s="179"/>
    </row>
    <row r="2227" spans="2:36" x14ac:dyDescent="0.3">
      <c r="B2227" s="224">
        <v>230400</v>
      </c>
      <c r="C2227" s="209">
        <v>86795</v>
      </c>
      <c r="D2227" s="206">
        <f t="shared" si="183"/>
        <v>0.3767144097222222</v>
      </c>
      <c r="E2227" s="208">
        <f t="shared" si="184"/>
        <v>0.42</v>
      </c>
      <c r="F2227" s="207">
        <v>4773.72</v>
      </c>
      <c r="G2227" s="207">
        <v>6943.6</v>
      </c>
      <c r="H2227" s="207">
        <v>7811.55</v>
      </c>
      <c r="I2227" s="214">
        <v>76822</v>
      </c>
      <c r="J2227" s="211">
        <f t="shared" si="180"/>
        <v>0.33342881944444447</v>
      </c>
      <c r="K2227" s="212">
        <f t="shared" si="181"/>
        <v>0.42</v>
      </c>
      <c r="L2227" s="214">
        <v>4225.21</v>
      </c>
      <c r="M2227" s="213">
        <v>6145.76</v>
      </c>
      <c r="N2227" s="213">
        <v>6913.98</v>
      </c>
      <c r="O2227" s="242">
        <f t="shared" si="182"/>
        <v>0.48090000000003785</v>
      </c>
      <c r="P2227" s="242"/>
      <c r="Q2227" s="179"/>
      <c r="R2227" s="179"/>
      <c r="S2227" s="179"/>
      <c r="T2227" s="179"/>
      <c r="U2227" s="179"/>
      <c r="V2227" s="179"/>
      <c r="W2227" s="179"/>
      <c r="X2227" s="179"/>
      <c r="Y2227" s="179"/>
      <c r="Z2227" s="179"/>
      <c r="AA2227" s="222"/>
      <c r="AB2227" s="222"/>
      <c r="AC2227" s="222"/>
      <c r="AD2227" s="179"/>
      <c r="AE2227" s="179"/>
      <c r="AF2227" s="179"/>
      <c r="AG2227" s="179"/>
      <c r="AH2227" s="179"/>
      <c r="AI2227" s="179"/>
      <c r="AJ2227" s="179"/>
    </row>
    <row r="2228" spans="2:36" x14ac:dyDescent="0.3">
      <c r="B2228" s="224">
        <v>230500</v>
      </c>
      <c r="C2228" s="209">
        <v>86837</v>
      </c>
      <c r="D2228" s="206">
        <f t="shared" si="183"/>
        <v>0.37673318872017353</v>
      </c>
      <c r="E2228" s="208">
        <f t="shared" si="184"/>
        <v>0.42</v>
      </c>
      <c r="F2228" s="207">
        <v>4776.03</v>
      </c>
      <c r="G2228" s="207">
        <v>6946.96</v>
      </c>
      <c r="H2228" s="207">
        <v>7815.33</v>
      </c>
      <c r="I2228" s="214">
        <v>76864</v>
      </c>
      <c r="J2228" s="211">
        <f t="shared" si="180"/>
        <v>0.33346637744034707</v>
      </c>
      <c r="K2228" s="212">
        <f t="shared" si="181"/>
        <v>0.42</v>
      </c>
      <c r="L2228" s="214">
        <v>4227.5200000000004</v>
      </c>
      <c r="M2228" s="213">
        <v>6149.12</v>
      </c>
      <c r="N2228" s="213">
        <v>6917.76</v>
      </c>
      <c r="O2228" s="242">
        <f t="shared" si="182"/>
        <v>0.48090000000000144</v>
      </c>
      <c r="P2228" s="242"/>
      <c r="Q2228" s="179"/>
      <c r="R2228" s="179"/>
      <c r="S2228" s="179"/>
      <c r="T2228" s="179"/>
      <c r="U2228" s="179"/>
      <c r="V2228" s="179"/>
      <c r="W2228" s="179"/>
      <c r="X2228" s="179"/>
      <c r="Y2228" s="179"/>
      <c r="Z2228" s="179"/>
      <c r="AA2228" s="222"/>
      <c r="AB2228" s="222"/>
      <c r="AC2228" s="222"/>
      <c r="AD2228" s="179"/>
      <c r="AE2228" s="179"/>
      <c r="AF2228" s="179"/>
      <c r="AG2228" s="179"/>
      <c r="AH2228" s="179"/>
      <c r="AI2228" s="179"/>
      <c r="AJ2228" s="179"/>
    </row>
    <row r="2229" spans="2:36" x14ac:dyDescent="0.3">
      <c r="B2229" s="224">
        <v>230600</v>
      </c>
      <c r="C2229" s="209">
        <v>86879</v>
      </c>
      <c r="D2229" s="206">
        <f t="shared" si="183"/>
        <v>0.37675195143104945</v>
      </c>
      <c r="E2229" s="208">
        <f t="shared" si="184"/>
        <v>0.42</v>
      </c>
      <c r="F2229" s="207">
        <v>4778.34</v>
      </c>
      <c r="G2229" s="207">
        <v>6950.32</v>
      </c>
      <c r="H2229" s="207">
        <v>7819.11</v>
      </c>
      <c r="I2229" s="214">
        <v>76906</v>
      </c>
      <c r="J2229" s="211">
        <f t="shared" si="180"/>
        <v>0.33350390286209886</v>
      </c>
      <c r="K2229" s="212">
        <f t="shared" si="181"/>
        <v>0.42</v>
      </c>
      <c r="L2229" s="214">
        <v>4229.83</v>
      </c>
      <c r="M2229" s="213">
        <v>6152.48</v>
      </c>
      <c r="N2229" s="213">
        <v>6921.54</v>
      </c>
      <c r="O2229" s="242">
        <f t="shared" si="182"/>
        <v>0.48089999999997418</v>
      </c>
      <c r="P2229" s="242"/>
      <c r="Q2229" s="179"/>
      <c r="R2229" s="179"/>
      <c r="S2229" s="179"/>
      <c r="T2229" s="179"/>
      <c r="U2229" s="179"/>
      <c r="V2229" s="179"/>
      <c r="W2229" s="179"/>
      <c r="X2229" s="179"/>
      <c r="Y2229" s="179"/>
      <c r="Z2229" s="179"/>
      <c r="AA2229" s="222"/>
      <c r="AB2229" s="222"/>
      <c r="AC2229" s="222"/>
      <c r="AD2229" s="179"/>
      <c r="AE2229" s="179"/>
      <c r="AF2229" s="179"/>
      <c r="AG2229" s="179"/>
      <c r="AH2229" s="179"/>
      <c r="AI2229" s="179"/>
      <c r="AJ2229" s="179"/>
    </row>
    <row r="2230" spans="2:36" x14ac:dyDescent="0.3">
      <c r="B2230" s="224">
        <v>230700</v>
      </c>
      <c r="C2230" s="209">
        <v>86921</v>
      </c>
      <c r="D2230" s="206">
        <f t="shared" si="183"/>
        <v>0.37677069787602946</v>
      </c>
      <c r="E2230" s="208">
        <f t="shared" si="184"/>
        <v>0.42</v>
      </c>
      <c r="F2230" s="207">
        <v>4780.6499999999996</v>
      </c>
      <c r="G2230" s="207">
        <v>6953.68</v>
      </c>
      <c r="H2230" s="207">
        <v>7822.89</v>
      </c>
      <c r="I2230" s="214">
        <v>76948</v>
      </c>
      <c r="J2230" s="211">
        <f t="shared" si="180"/>
        <v>0.33354139575205893</v>
      </c>
      <c r="K2230" s="212">
        <f t="shared" si="181"/>
        <v>0.42</v>
      </c>
      <c r="L2230" s="214">
        <v>4232.1400000000003</v>
      </c>
      <c r="M2230" s="213">
        <v>6155.84</v>
      </c>
      <c r="N2230" s="213">
        <v>6925.32</v>
      </c>
      <c r="O2230" s="242">
        <f t="shared" si="182"/>
        <v>0.48089999999993777</v>
      </c>
      <c r="P2230" s="242"/>
      <c r="Q2230" s="179"/>
      <c r="R2230" s="179"/>
      <c r="S2230" s="179"/>
      <c r="T2230" s="179"/>
      <c r="U2230" s="179"/>
      <c r="V2230" s="179"/>
      <c r="W2230" s="179"/>
      <c r="X2230" s="179"/>
      <c r="Y2230" s="179"/>
      <c r="Z2230" s="179"/>
      <c r="AA2230" s="222"/>
      <c r="AB2230" s="222"/>
      <c r="AC2230" s="222"/>
      <c r="AD2230" s="179"/>
      <c r="AE2230" s="179"/>
      <c r="AF2230" s="179"/>
      <c r="AG2230" s="179"/>
      <c r="AH2230" s="179"/>
      <c r="AI2230" s="179"/>
      <c r="AJ2230" s="179"/>
    </row>
    <row r="2231" spans="2:36" x14ac:dyDescent="0.3">
      <c r="B2231" s="224">
        <v>230800</v>
      </c>
      <c r="C2231" s="209">
        <v>86963</v>
      </c>
      <c r="D2231" s="206">
        <f t="shared" si="183"/>
        <v>0.37678942807625648</v>
      </c>
      <c r="E2231" s="208">
        <f t="shared" si="184"/>
        <v>0.42</v>
      </c>
      <c r="F2231" s="207">
        <v>4782.96</v>
      </c>
      <c r="G2231" s="207">
        <v>6957.04</v>
      </c>
      <c r="H2231" s="207">
        <v>7826.67</v>
      </c>
      <c r="I2231" s="214">
        <v>76990</v>
      </c>
      <c r="J2231" s="211">
        <f t="shared" si="180"/>
        <v>0.33357885615251298</v>
      </c>
      <c r="K2231" s="212">
        <f t="shared" si="181"/>
        <v>0.42</v>
      </c>
      <c r="L2231" s="214">
        <v>4234.45</v>
      </c>
      <c r="M2231" s="213">
        <v>6159.2</v>
      </c>
      <c r="N2231" s="213">
        <v>6929.1</v>
      </c>
      <c r="O2231" s="242">
        <f t="shared" si="182"/>
        <v>0.48090000000004696</v>
      </c>
      <c r="P2231" s="242"/>
      <c r="Q2231" s="179"/>
      <c r="R2231" s="179"/>
      <c r="S2231" s="179"/>
      <c r="T2231" s="179"/>
      <c r="U2231" s="179"/>
      <c r="V2231" s="179"/>
      <c r="W2231" s="179"/>
      <c r="X2231" s="179"/>
      <c r="Y2231" s="179"/>
      <c r="Z2231" s="179"/>
      <c r="AA2231" s="222"/>
      <c r="AB2231" s="222"/>
      <c r="AC2231" s="222"/>
      <c r="AD2231" s="179"/>
      <c r="AE2231" s="179"/>
      <c r="AF2231" s="179"/>
      <c r="AG2231" s="179"/>
      <c r="AH2231" s="179"/>
      <c r="AI2231" s="179"/>
      <c r="AJ2231" s="179"/>
    </row>
    <row r="2232" spans="2:36" x14ac:dyDescent="0.3">
      <c r="B2232" s="224">
        <v>230900</v>
      </c>
      <c r="C2232" s="209">
        <v>87005</v>
      </c>
      <c r="D2232" s="206">
        <f t="shared" si="183"/>
        <v>0.37680814205283675</v>
      </c>
      <c r="E2232" s="208">
        <f t="shared" si="184"/>
        <v>0.42</v>
      </c>
      <c r="F2232" s="207">
        <v>4785.2700000000004</v>
      </c>
      <c r="G2232" s="207">
        <v>6960.4</v>
      </c>
      <c r="H2232" s="207">
        <v>7830.45</v>
      </c>
      <c r="I2232" s="214">
        <v>77032</v>
      </c>
      <c r="J2232" s="211">
        <f t="shared" si="180"/>
        <v>0.33361628410567346</v>
      </c>
      <c r="K2232" s="212">
        <f t="shared" si="181"/>
        <v>0.42</v>
      </c>
      <c r="L2232" s="214">
        <v>4236.76</v>
      </c>
      <c r="M2232" s="213">
        <v>6162.56</v>
      </c>
      <c r="N2232" s="213">
        <v>6932.88</v>
      </c>
      <c r="O2232" s="242">
        <f t="shared" si="182"/>
        <v>0.48090000000001054</v>
      </c>
      <c r="P2232" s="242"/>
      <c r="Q2232" s="179"/>
      <c r="R2232" s="179"/>
      <c r="S2232" s="179"/>
      <c r="T2232" s="179"/>
      <c r="U2232" s="179"/>
      <c r="V2232" s="179"/>
      <c r="W2232" s="179"/>
      <c r="X2232" s="179"/>
      <c r="Y2232" s="179"/>
      <c r="Z2232" s="179"/>
      <c r="AA2232" s="222"/>
      <c r="AB2232" s="222"/>
      <c r="AC2232" s="222"/>
      <c r="AD2232" s="179"/>
      <c r="AE2232" s="179"/>
      <c r="AF2232" s="179"/>
      <c r="AG2232" s="179"/>
      <c r="AH2232" s="179"/>
      <c r="AI2232" s="179"/>
      <c r="AJ2232" s="179"/>
    </row>
    <row r="2233" spans="2:36" x14ac:dyDescent="0.3">
      <c r="B2233" s="224">
        <v>231000</v>
      </c>
      <c r="C2233" s="209">
        <v>87047</v>
      </c>
      <c r="D2233" s="206">
        <f t="shared" si="183"/>
        <v>0.37682683982683984</v>
      </c>
      <c r="E2233" s="208">
        <f t="shared" si="184"/>
        <v>0.42</v>
      </c>
      <c r="F2233" s="207">
        <v>4787.58</v>
      </c>
      <c r="G2233" s="207">
        <v>6963.76</v>
      </c>
      <c r="H2233" s="207">
        <v>7834.23</v>
      </c>
      <c r="I2233" s="214">
        <v>77074</v>
      </c>
      <c r="J2233" s="211">
        <f t="shared" si="180"/>
        <v>0.33365367965367965</v>
      </c>
      <c r="K2233" s="212">
        <f t="shared" si="181"/>
        <v>0.42</v>
      </c>
      <c r="L2233" s="214">
        <v>4239.07</v>
      </c>
      <c r="M2233" s="213">
        <v>6165.92</v>
      </c>
      <c r="N2233" s="213">
        <v>6936.66</v>
      </c>
      <c r="O2233" s="242">
        <f t="shared" si="182"/>
        <v>0.48089999999997418</v>
      </c>
      <c r="P2233" s="242"/>
      <c r="Q2233" s="179"/>
      <c r="R2233" s="179"/>
      <c r="S2233" s="179"/>
      <c r="T2233" s="179"/>
      <c r="U2233" s="179"/>
      <c r="V2233" s="179"/>
      <c r="W2233" s="179"/>
      <c r="X2233" s="179"/>
      <c r="Y2233" s="179"/>
      <c r="Z2233" s="179"/>
      <c r="AA2233" s="222"/>
      <c r="AB2233" s="222"/>
      <c r="AC2233" s="222"/>
      <c r="AD2233" s="179"/>
      <c r="AE2233" s="179"/>
      <c r="AF2233" s="179"/>
      <c r="AG2233" s="179"/>
      <c r="AH2233" s="179"/>
      <c r="AI2233" s="179"/>
      <c r="AJ2233" s="179"/>
    </row>
    <row r="2234" spans="2:36" x14ac:dyDescent="0.3">
      <c r="B2234" s="224">
        <v>231100</v>
      </c>
      <c r="C2234" s="209">
        <v>87089</v>
      </c>
      <c r="D2234" s="206">
        <f t="shared" si="183"/>
        <v>0.376845521419299</v>
      </c>
      <c r="E2234" s="208">
        <f t="shared" si="184"/>
        <v>0.42</v>
      </c>
      <c r="F2234" s="207">
        <v>4789.8900000000003</v>
      </c>
      <c r="G2234" s="207">
        <v>6967.12</v>
      </c>
      <c r="H2234" s="207">
        <v>7838.01</v>
      </c>
      <c r="I2234" s="214">
        <v>77116</v>
      </c>
      <c r="J2234" s="211">
        <f t="shared" si="180"/>
        <v>0.33369104283859802</v>
      </c>
      <c r="K2234" s="212">
        <f t="shared" si="181"/>
        <v>0.42</v>
      </c>
      <c r="L2234" s="214">
        <v>4241.38</v>
      </c>
      <c r="M2234" s="213">
        <v>6169.28</v>
      </c>
      <c r="N2234" s="213">
        <v>6940.44</v>
      </c>
      <c r="O2234" s="242">
        <f t="shared" si="182"/>
        <v>0.48089999999994687</v>
      </c>
      <c r="P2234" s="242"/>
      <c r="Q2234" s="179"/>
      <c r="R2234" s="179"/>
      <c r="S2234" s="179"/>
      <c r="T2234" s="179"/>
      <c r="U2234" s="179"/>
      <c r="V2234" s="179"/>
      <c r="W2234" s="179"/>
      <c r="X2234" s="179"/>
      <c r="Y2234" s="179"/>
      <c r="Z2234" s="179"/>
      <c r="AA2234" s="222"/>
      <c r="AB2234" s="222"/>
      <c r="AC2234" s="222"/>
      <c r="AD2234" s="179"/>
      <c r="AE2234" s="179"/>
      <c r="AF2234" s="179"/>
      <c r="AG2234" s="179"/>
      <c r="AH2234" s="179"/>
      <c r="AI2234" s="179"/>
      <c r="AJ2234" s="179"/>
    </row>
    <row r="2235" spans="2:36" x14ac:dyDescent="0.3">
      <c r="B2235" s="224">
        <v>231200</v>
      </c>
      <c r="C2235" s="209">
        <v>87131</v>
      </c>
      <c r="D2235" s="206">
        <f t="shared" si="183"/>
        <v>0.37686418685121109</v>
      </c>
      <c r="E2235" s="208">
        <f t="shared" si="184"/>
        <v>0.42</v>
      </c>
      <c r="F2235" s="207">
        <v>4792.2</v>
      </c>
      <c r="G2235" s="207">
        <v>6970.48</v>
      </c>
      <c r="H2235" s="207">
        <v>7841.79</v>
      </c>
      <c r="I2235" s="214">
        <v>77158</v>
      </c>
      <c r="J2235" s="211">
        <f t="shared" ref="J2235:J2298" si="185">I2235/$B2235</f>
        <v>0.33372837370242214</v>
      </c>
      <c r="K2235" s="212">
        <f t="shared" ref="K2235:K2298" si="186">(I2235-I2234)/($B2235-$B2234)</f>
        <v>0.42</v>
      </c>
      <c r="L2235" s="214">
        <v>4243.6899999999996</v>
      </c>
      <c r="M2235" s="213">
        <v>6172.64</v>
      </c>
      <c r="N2235" s="213">
        <v>6944.22</v>
      </c>
      <c r="O2235" s="242">
        <f t="shared" si="182"/>
        <v>0.48089999999990141</v>
      </c>
      <c r="P2235" s="242"/>
      <c r="Q2235" s="179"/>
      <c r="R2235" s="179"/>
      <c r="S2235" s="179"/>
      <c r="T2235" s="179"/>
      <c r="U2235" s="179"/>
      <c r="V2235" s="179"/>
      <c r="W2235" s="179"/>
      <c r="X2235" s="179"/>
      <c r="Y2235" s="179"/>
      <c r="Z2235" s="179"/>
      <c r="AA2235" s="222"/>
      <c r="AB2235" s="222"/>
      <c r="AC2235" s="222"/>
      <c r="AD2235" s="179"/>
      <c r="AE2235" s="179"/>
      <c r="AF2235" s="179"/>
      <c r="AG2235" s="179"/>
      <c r="AH2235" s="179"/>
      <c r="AI2235" s="179"/>
      <c r="AJ2235" s="179"/>
    </row>
    <row r="2236" spans="2:36" x14ac:dyDescent="0.3">
      <c r="B2236" s="224">
        <v>231300</v>
      </c>
      <c r="C2236" s="209">
        <v>87173</v>
      </c>
      <c r="D2236" s="206">
        <f t="shared" si="183"/>
        <v>0.37688283614353651</v>
      </c>
      <c r="E2236" s="208">
        <f t="shared" si="184"/>
        <v>0.42</v>
      </c>
      <c r="F2236" s="207">
        <v>4794.51</v>
      </c>
      <c r="G2236" s="207">
        <v>6973.84</v>
      </c>
      <c r="H2236" s="207">
        <v>7845.57</v>
      </c>
      <c r="I2236" s="214">
        <v>77200</v>
      </c>
      <c r="J2236" s="211">
        <f t="shared" si="185"/>
        <v>0.33376567228707305</v>
      </c>
      <c r="K2236" s="212">
        <f t="shared" si="186"/>
        <v>0.42</v>
      </c>
      <c r="L2236" s="214">
        <v>4246</v>
      </c>
      <c r="M2236" s="213">
        <v>6176</v>
      </c>
      <c r="N2236" s="213">
        <v>6948</v>
      </c>
      <c r="O2236" s="242">
        <f t="shared" si="182"/>
        <v>0.48089999999987415</v>
      </c>
      <c r="P2236" s="242"/>
      <c r="Q2236" s="179"/>
      <c r="R2236" s="179"/>
      <c r="S2236" s="179"/>
      <c r="T2236" s="179"/>
      <c r="U2236" s="179"/>
      <c r="V2236" s="179"/>
      <c r="W2236" s="179"/>
      <c r="X2236" s="179"/>
      <c r="Y2236" s="179"/>
      <c r="Z2236" s="179"/>
      <c r="AA2236" s="222"/>
      <c r="AB2236" s="222"/>
      <c r="AC2236" s="222"/>
      <c r="AD2236" s="179"/>
      <c r="AE2236" s="179"/>
      <c r="AF2236" s="179"/>
      <c r="AG2236" s="179"/>
      <c r="AH2236" s="179"/>
      <c r="AI2236" s="179"/>
      <c r="AJ2236" s="179"/>
    </row>
    <row r="2237" spans="2:36" x14ac:dyDescent="0.3">
      <c r="B2237" s="224">
        <v>231400</v>
      </c>
      <c r="C2237" s="209">
        <v>87215</v>
      </c>
      <c r="D2237" s="206">
        <f t="shared" si="183"/>
        <v>0.37690146931719964</v>
      </c>
      <c r="E2237" s="208">
        <f t="shared" si="184"/>
        <v>0.42</v>
      </c>
      <c r="F2237" s="207">
        <v>4796.82</v>
      </c>
      <c r="G2237" s="207">
        <v>6977.2</v>
      </c>
      <c r="H2237" s="207">
        <v>7849.35</v>
      </c>
      <c r="I2237" s="214">
        <v>77242</v>
      </c>
      <c r="J2237" s="211">
        <f t="shared" si="185"/>
        <v>0.3338029386343993</v>
      </c>
      <c r="K2237" s="212">
        <f t="shared" si="186"/>
        <v>0.42</v>
      </c>
      <c r="L2237" s="214">
        <v>4248.3100000000004</v>
      </c>
      <c r="M2237" s="213">
        <v>6179.36</v>
      </c>
      <c r="N2237" s="213">
        <v>6951.78</v>
      </c>
      <c r="O2237" s="242">
        <f t="shared" si="182"/>
        <v>0.48090000000012878</v>
      </c>
      <c r="P2237" s="242"/>
      <c r="Q2237" s="179"/>
      <c r="R2237" s="179"/>
      <c r="S2237" s="179"/>
      <c r="T2237" s="179"/>
      <c r="U2237" s="179"/>
      <c r="V2237" s="179"/>
      <c r="W2237" s="179"/>
      <c r="X2237" s="179"/>
      <c r="Y2237" s="179"/>
      <c r="Z2237" s="179"/>
      <c r="AA2237" s="222"/>
      <c r="AB2237" s="222"/>
      <c r="AC2237" s="222"/>
      <c r="AD2237" s="179"/>
      <c r="AE2237" s="179"/>
      <c r="AF2237" s="179"/>
      <c r="AG2237" s="179"/>
      <c r="AH2237" s="179"/>
      <c r="AI2237" s="179"/>
      <c r="AJ2237" s="179"/>
    </row>
    <row r="2238" spans="2:36" x14ac:dyDescent="0.3">
      <c r="B2238" s="224">
        <v>231500</v>
      </c>
      <c r="C2238" s="209">
        <v>87257</v>
      </c>
      <c r="D2238" s="206">
        <f t="shared" si="183"/>
        <v>0.37692008639308855</v>
      </c>
      <c r="E2238" s="208">
        <f t="shared" si="184"/>
        <v>0.42</v>
      </c>
      <c r="F2238" s="207">
        <v>4799.13</v>
      </c>
      <c r="G2238" s="207">
        <v>6980.56</v>
      </c>
      <c r="H2238" s="207">
        <v>7853.13</v>
      </c>
      <c r="I2238" s="214">
        <v>77284</v>
      </c>
      <c r="J2238" s="211">
        <f t="shared" si="185"/>
        <v>0.33384017278617711</v>
      </c>
      <c r="K2238" s="212">
        <f t="shared" si="186"/>
        <v>0.42</v>
      </c>
      <c r="L2238" s="214">
        <v>4250.62</v>
      </c>
      <c r="M2238" s="213">
        <v>6182.72</v>
      </c>
      <c r="N2238" s="213">
        <v>6955.56</v>
      </c>
      <c r="O2238" s="242">
        <f t="shared" si="182"/>
        <v>0.48090000000009242</v>
      </c>
      <c r="P2238" s="242"/>
      <c r="Q2238" s="179"/>
      <c r="R2238" s="179"/>
      <c r="S2238" s="179"/>
      <c r="T2238" s="179"/>
      <c r="U2238" s="179"/>
      <c r="V2238" s="179"/>
      <c r="W2238" s="179"/>
      <c r="X2238" s="179"/>
      <c r="Y2238" s="179"/>
      <c r="Z2238" s="179"/>
      <c r="AA2238" s="222"/>
      <c r="AB2238" s="222"/>
      <c r="AC2238" s="222"/>
      <c r="AD2238" s="179"/>
      <c r="AE2238" s="179"/>
      <c r="AF2238" s="179"/>
      <c r="AG2238" s="179"/>
      <c r="AH2238" s="179"/>
      <c r="AI2238" s="179"/>
      <c r="AJ2238" s="179"/>
    </row>
    <row r="2239" spans="2:36" x14ac:dyDescent="0.3">
      <c r="B2239" s="224">
        <v>231600</v>
      </c>
      <c r="C2239" s="209">
        <v>87299</v>
      </c>
      <c r="D2239" s="206">
        <f t="shared" si="183"/>
        <v>0.37693868739205527</v>
      </c>
      <c r="E2239" s="208">
        <f t="shared" si="184"/>
        <v>0.42</v>
      </c>
      <c r="F2239" s="207">
        <v>4801.4399999999996</v>
      </c>
      <c r="G2239" s="207">
        <v>6983.92</v>
      </c>
      <c r="H2239" s="207">
        <v>7856.91</v>
      </c>
      <c r="I2239" s="214">
        <v>77326</v>
      </c>
      <c r="J2239" s="211">
        <f t="shared" si="185"/>
        <v>0.33387737478411056</v>
      </c>
      <c r="K2239" s="212">
        <f t="shared" si="186"/>
        <v>0.42</v>
      </c>
      <c r="L2239" s="214">
        <v>4252.93</v>
      </c>
      <c r="M2239" s="213">
        <v>6186.08</v>
      </c>
      <c r="N2239" s="213">
        <v>6959.34</v>
      </c>
      <c r="O2239" s="242">
        <f t="shared" si="182"/>
        <v>0.480900000000056</v>
      </c>
      <c r="P2239" s="242"/>
      <c r="Q2239" s="179"/>
      <c r="R2239" s="179"/>
      <c r="S2239" s="179"/>
      <c r="T2239" s="179"/>
      <c r="U2239" s="179"/>
      <c r="V2239" s="179"/>
      <c r="W2239" s="179"/>
      <c r="X2239" s="179"/>
      <c r="Y2239" s="179"/>
      <c r="Z2239" s="179"/>
      <c r="AA2239" s="222"/>
      <c r="AB2239" s="222"/>
      <c r="AC2239" s="222"/>
      <c r="AD2239" s="179"/>
      <c r="AE2239" s="179"/>
      <c r="AF2239" s="179"/>
      <c r="AG2239" s="179"/>
      <c r="AH2239" s="179"/>
      <c r="AI2239" s="179"/>
      <c r="AJ2239" s="179"/>
    </row>
    <row r="2240" spans="2:36" x14ac:dyDescent="0.3">
      <c r="B2240" s="224">
        <v>231700</v>
      </c>
      <c r="C2240" s="209">
        <v>87341</v>
      </c>
      <c r="D2240" s="206">
        <f t="shared" si="183"/>
        <v>0.37695727233491583</v>
      </c>
      <c r="E2240" s="208">
        <f t="shared" si="184"/>
        <v>0.42</v>
      </c>
      <c r="F2240" s="207">
        <v>4803.75</v>
      </c>
      <c r="G2240" s="207">
        <v>6987.28</v>
      </c>
      <c r="H2240" s="207">
        <v>7860.69</v>
      </c>
      <c r="I2240" s="214">
        <v>77368</v>
      </c>
      <c r="J2240" s="211">
        <f t="shared" si="185"/>
        <v>0.33391454466983167</v>
      </c>
      <c r="K2240" s="212">
        <f t="shared" si="186"/>
        <v>0.42</v>
      </c>
      <c r="L2240" s="214">
        <v>4255.24</v>
      </c>
      <c r="M2240" s="213">
        <v>6189.44</v>
      </c>
      <c r="N2240" s="213">
        <v>6963.12</v>
      </c>
      <c r="O2240" s="242">
        <f t="shared" si="182"/>
        <v>0.48090000000002875</v>
      </c>
      <c r="P2240" s="242"/>
      <c r="Q2240" s="179"/>
      <c r="R2240" s="179"/>
      <c r="S2240" s="179"/>
      <c r="T2240" s="179"/>
      <c r="U2240" s="179"/>
      <c r="V2240" s="179"/>
      <c r="W2240" s="179"/>
      <c r="X2240" s="179"/>
      <c r="Y2240" s="179"/>
      <c r="Z2240" s="179"/>
      <c r="AA2240" s="222"/>
      <c r="AB2240" s="222"/>
      <c r="AC2240" s="222"/>
      <c r="AD2240" s="179"/>
      <c r="AE2240" s="179"/>
      <c r="AF2240" s="179"/>
      <c r="AG2240" s="179"/>
      <c r="AH2240" s="179"/>
      <c r="AI2240" s="179"/>
      <c r="AJ2240" s="179"/>
    </row>
    <row r="2241" spans="2:36" x14ac:dyDescent="0.3">
      <c r="B2241" s="224">
        <v>231800</v>
      </c>
      <c r="C2241" s="209">
        <v>87383</v>
      </c>
      <c r="D2241" s="206">
        <f t="shared" si="183"/>
        <v>0.37697584124245037</v>
      </c>
      <c r="E2241" s="208">
        <f t="shared" si="184"/>
        <v>0.42</v>
      </c>
      <c r="F2241" s="207">
        <v>4806.0600000000004</v>
      </c>
      <c r="G2241" s="207">
        <v>6990.64</v>
      </c>
      <c r="H2241" s="207">
        <v>7864.47</v>
      </c>
      <c r="I2241" s="214">
        <v>77410</v>
      </c>
      <c r="J2241" s="211">
        <f t="shared" si="185"/>
        <v>0.33395168248490076</v>
      </c>
      <c r="K2241" s="212">
        <f t="shared" si="186"/>
        <v>0.42</v>
      </c>
      <c r="L2241" s="214">
        <v>4257.55</v>
      </c>
      <c r="M2241" s="213">
        <v>6192.8</v>
      </c>
      <c r="N2241" s="213">
        <v>6966.9</v>
      </c>
      <c r="O2241" s="242">
        <f t="shared" si="182"/>
        <v>0.48089999999999233</v>
      </c>
      <c r="P2241" s="242"/>
      <c r="Q2241" s="179"/>
      <c r="R2241" s="179"/>
      <c r="S2241" s="179"/>
      <c r="T2241" s="179"/>
      <c r="U2241" s="179"/>
      <c r="V2241" s="179"/>
      <c r="W2241" s="179"/>
      <c r="X2241" s="179"/>
      <c r="Y2241" s="179"/>
      <c r="Z2241" s="179"/>
      <c r="AA2241" s="222"/>
      <c r="AB2241" s="222"/>
      <c r="AC2241" s="222"/>
      <c r="AD2241" s="179"/>
      <c r="AE2241" s="179"/>
      <c r="AF2241" s="179"/>
      <c r="AG2241" s="179"/>
      <c r="AH2241" s="179"/>
      <c r="AI2241" s="179"/>
      <c r="AJ2241" s="179"/>
    </row>
    <row r="2242" spans="2:36" x14ac:dyDescent="0.3">
      <c r="B2242" s="224">
        <v>231900</v>
      </c>
      <c r="C2242" s="209">
        <v>87425</v>
      </c>
      <c r="D2242" s="206">
        <f t="shared" si="183"/>
        <v>0.3769943941354032</v>
      </c>
      <c r="E2242" s="208">
        <f t="shared" si="184"/>
        <v>0.42</v>
      </c>
      <c r="F2242" s="207">
        <v>4808.37</v>
      </c>
      <c r="G2242" s="207">
        <v>6994</v>
      </c>
      <c r="H2242" s="207">
        <v>7868.25</v>
      </c>
      <c r="I2242" s="214">
        <v>77452</v>
      </c>
      <c r="J2242" s="211">
        <f t="shared" si="185"/>
        <v>0.33398878827080636</v>
      </c>
      <c r="K2242" s="212">
        <f t="shared" si="186"/>
        <v>0.42</v>
      </c>
      <c r="L2242" s="214">
        <v>4259.8599999999997</v>
      </c>
      <c r="M2242" s="213">
        <v>6196.16</v>
      </c>
      <c r="N2242" s="213">
        <v>6970.68</v>
      </c>
      <c r="O2242" s="242">
        <f t="shared" si="182"/>
        <v>0.48089999999994687</v>
      </c>
      <c r="P2242" s="242"/>
      <c r="Q2242" s="179"/>
      <c r="R2242" s="179"/>
      <c r="S2242" s="179"/>
      <c r="T2242" s="179"/>
      <c r="U2242" s="179"/>
      <c r="V2242" s="179"/>
      <c r="W2242" s="179"/>
      <c r="X2242" s="179"/>
      <c r="Y2242" s="179"/>
      <c r="Z2242" s="179"/>
      <c r="AA2242" s="222"/>
      <c r="AB2242" s="222"/>
      <c r="AC2242" s="222"/>
      <c r="AD2242" s="179"/>
      <c r="AE2242" s="179"/>
      <c r="AF2242" s="179"/>
      <c r="AG2242" s="179"/>
      <c r="AH2242" s="179"/>
      <c r="AI2242" s="179"/>
      <c r="AJ2242" s="179"/>
    </row>
    <row r="2243" spans="2:36" x14ac:dyDescent="0.3">
      <c r="B2243" s="224">
        <v>232000</v>
      </c>
      <c r="C2243" s="209">
        <v>87467</v>
      </c>
      <c r="D2243" s="206">
        <f t="shared" si="183"/>
        <v>0.37701293103448275</v>
      </c>
      <c r="E2243" s="208">
        <f t="shared" si="184"/>
        <v>0.42</v>
      </c>
      <c r="F2243" s="207">
        <v>4810.68</v>
      </c>
      <c r="G2243" s="207">
        <v>6997.36</v>
      </c>
      <c r="H2243" s="207">
        <v>7872.03</v>
      </c>
      <c r="I2243" s="214">
        <v>77494</v>
      </c>
      <c r="J2243" s="211">
        <f t="shared" si="185"/>
        <v>0.33402586206896551</v>
      </c>
      <c r="K2243" s="212">
        <f t="shared" si="186"/>
        <v>0.42</v>
      </c>
      <c r="L2243" s="214">
        <v>4262.17</v>
      </c>
      <c r="M2243" s="213">
        <v>6199.52</v>
      </c>
      <c r="N2243" s="213">
        <v>6974.46</v>
      </c>
      <c r="O2243" s="242">
        <f t="shared" si="182"/>
        <v>0.48089999999991961</v>
      </c>
      <c r="P2243" s="242"/>
      <c r="Q2243" s="179"/>
      <c r="R2243" s="179"/>
      <c r="S2243" s="179"/>
      <c r="T2243" s="179"/>
      <c r="U2243" s="179"/>
      <c r="V2243" s="179"/>
      <c r="W2243" s="179"/>
      <c r="X2243" s="179"/>
      <c r="Y2243" s="179"/>
      <c r="Z2243" s="179"/>
      <c r="AA2243" s="222"/>
      <c r="AB2243" s="222"/>
      <c r="AC2243" s="222"/>
      <c r="AD2243" s="179"/>
      <c r="AE2243" s="179"/>
      <c r="AF2243" s="179"/>
      <c r="AG2243" s="179"/>
      <c r="AH2243" s="179"/>
      <c r="AI2243" s="179"/>
      <c r="AJ2243" s="179"/>
    </row>
    <row r="2244" spans="2:36" x14ac:dyDescent="0.3">
      <c r="B2244" s="224">
        <v>232100</v>
      </c>
      <c r="C2244" s="209">
        <v>87509</v>
      </c>
      <c r="D2244" s="206">
        <f t="shared" si="183"/>
        <v>0.37703145196036192</v>
      </c>
      <c r="E2244" s="208">
        <f t="shared" si="184"/>
        <v>0.42</v>
      </c>
      <c r="F2244" s="207">
        <v>4812.99</v>
      </c>
      <c r="G2244" s="207">
        <v>7000.72</v>
      </c>
      <c r="H2244" s="207">
        <v>7875.81</v>
      </c>
      <c r="I2244" s="214">
        <v>77536</v>
      </c>
      <c r="J2244" s="211">
        <f t="shared" si="185"/>
        <v>0.33406290392072385</v>
      </c>
      <c r="K2244" s="212">
        <f t="shared" si="186"/>
        <v>0.42</v>
      </c>
      <c r="L2244" s="214">
        <v>4264.4799999999996</v>
      </c>
      <c r="M2244" s="213">
        <v>6202.88</v>
      </c>
      <c r="N2244" s="213">
        <v>6978.24</v>
      </c>
      <c r="O2244" s="242">
        <f t="shared" si="182"/>
        <v>0.48090000000002875</v>
      </c>
      <c r="P2244" s="242"/>
      <c r="Q2244" s="179"/>
      <c r="R2244" s="179"/>
      <c r="S2244" s="179"/>
      <c r="T2244" s="179"/>
      <c r="U2244" s="179"/>
      <c r="V2244" s="179"/>
      <c r="W2244" s="179"/>
      <c r="X2244" s="179"/>
      <c r="Y2244" s="179"/>
      <c r="Z2244" s="179"/>
      <c r="AA2244" s="222"/>
      <c r="AB2244" s="222"/>
      <c r="AC2244" s="222"/>
      <c r="AD2244" s="179"/>
      <c r="AE2244" s="179"/>
      <c r="AF2244" s="179"/>
      <c r="AG2244" s="179"/>
      <c r="AH2244" s="179"/>
      <c r="AI2244" s="179"/>
      <c r="AJ2244" s="179"/>
    </row>
    <row r="2245" spans="2:36" x14ac:dyDescent="0.3">
      <c r="B2245" s="224">
        <v>232200</v>
      </c>
      <c r="C2245" s="209">
        <v>87551</v>
      </c>
      <c r="D2245" s="206">
        <f t="shared" si="183"/>
        <v>0.37704995693367788</v>
      </c>
      <c r="E2245" s="208">
        <f t="shared" si="184"/>
        <v>0.42</v>
      </c>
      <c r="F2245" s="207">
        <v>4815.3</v>
      </c>
      <c r="G2245" s="207">
        <v>7004.08</v>
      </c>
      <c r="H2245" s="207">
        <v>7879.59</v>
      </c>
      <c r="I2245" s="214">
        <v>77578</v>
      </c>
      <c r="J2245" s="211">
        <f t="shared" si="185"/>
        <v>0.33409991386735571</v>
      </c>
      <c r="K2245" s="212">
        <f t="shared" si="186"/>
        <v>0.42</v>
      </c>
      <c r="L2245" s="214">
        <v>4266.79</v>
      </c>
      <c r="M2245" s="213">
        <v>6206.24</v>
      </c>
      <c r="N2245" s="213">
        <v>6982.02</v>
      </c>
      <c r="O2245" s="242">
        <f t="shared" ref="O2245:O2308" si="187">(C2245+F2245+H2245-C2244-F2244-H2244)/100</f>
        <v>0.48089999999999233</v>
      </c>
      <c r="P2245" s="242"/>
      <c r="Q2245" s="179"/>
      <c r="R2245" s="179"/>
      <c r="S2245" s="179"/>
      <c r="T2245" s="179"/>
      <c r="U2245" s="179"/>
      <c r="V2245" s="179"/>
      <c r="W2245" s="179"/>
      <c r="X2245" s="179"/>
      <c r="Y2245" s="179"/>
      <c r="Z2245" s="179"/>
      <c r="AA2245" s="222"/>
      <c r="AB2245" s="222"/>
      <c r="AC2245" s="222"/>
      <c r="AD2245" s="179"/>
      <c r="AE2245" s="179"/>
      <c r="AF2245" s="179"/>
      <c r="AG2245" s="179"/>
      <c r="AH2245" s="179"/>
      <c r="AI2245" s="179"/>
      <c r="AJ2245" s="179"/>
    </row>
    <row r="2246" spans="2:36" x14ac:dyDescent="0.3">
      <c r="B2246" s="224">
        <v>232300</v>
      </c>
      <c r="C2246" s="209">
        <v>87593</v>
      </c>
      <c r="D2246" s="206">
        <f t="shared" si="183"/>
        <v>0.37706844597503231</v>
      </c>
      <c r="E2246" s="208">
        <f t="shared" si="184"/>
        <v>0.42</v>
      </c>
      <c r="F2246" s="207">
        <v>4817.6099999999997</v>
      </c>
      <c r="G2246" s="207">
        <v>7007.44</v>
      </c>
      <c r="H2246" s="207">
        <v>7883.37</v>
      </c>
      <c r="I2246" s="214">
        <v>77620</v>
      </c>
      <c r="J2246" s="211">
        <f t="shared" si="185"/>
        <v>0.33413689195006457</v>
      </c>
      <c r="K2246" s="212">
        <f t="shared" si="186"/>
        <v>0.42</v>
      </c>
      <c r="L2246" s="214">
        <v>4269.1000000000004</v>
      </c>
      <c r="M2246" s="213">
        <v>6209.6</v>
      </c>
      <c r="N2246" s="213">
        <v>6985.8</v>
      </c>
      <c r="O2246" s="242">
        <f t="shared" si="187"/>
        <v>0.48089999999995597</v>
      </c>
      <c r="P2246" s="242"/>
      <c r="Q2246" s="179"/>
      <c r="R2246" s="179"/>
      <c r="S2246" s="179"/>
      <c r="T2246" s="179"/>
      <c r="U2246" s="179"/>
      <c r="V2246" s="179"/>
      <c r="W2246" s="179"/>
      <c r="X2246" s="179"/>
      <c r="Y2246" s="179"/>
      <c r="Z2246" s="179"/>
      <c r="AA2246" s="222"/>
      <c r="AB2246" s="222"/>
      <c r="AC2246" s="222"/>
      <c r="AD2246" s="179"/>
      <c r="AE2246" s="179"/>
      <c r="AF2246" s="179"/>
      <c r="AG2246" s="179"/>
      <c r="AH2246" s="179"/>
      <c r="AI2246" s="179"/>
      <c r="AJ2246" s="179"/>
    </row>
    <row r="2247" spans="2:36" x14ac:dyDescent="0.3">
      <c r="B2247" s="224">
        <v>232400</v>
      </c>
      <c r="C2247" s="209">
        <v>87635</v>
      </c>
      <c r="D2247" s="206">
        <f t="shared" si="183"/>
        <v>0.37708691910499137</v>
      </c>
      <c r="E2247" s="208">
        <f t="shared" si="184"/>
        <v>0.42</v>
      </c>
      <c r="F2247" s="207">
        <v>4819.92</v>
      </c>
      <c r="G2247" s="207">
        <v>7010.8</v>
      </c>
      <c r="H2247" s="207">
        <v>7887.15</v>
      </c>
      <c r="I2247" s="214">
        <v>77662</v>
      </c>
      <c r="J2247" s="211">
        <f t="shared" si="185"/>
        <v>0.33417383820998281</v>
      </c>
      <c r="K2247" s="212">
        <f t="shared" si="186"/>
        <v>0.42</v>
      </c>
      <c r="L2247" s="214">
        <v>4271.41</v>
      </c>
      <c r="M2247" s="213">
        <v>6212.96</v>
      </c>
      <c r="N2247" s="213">
        <v>6989.58</v>
      </c>
      <c r="O2247" s="242">
        <f t="shared" si="187"/>
        <v>0.48089999999992872</v>
      </c>
      <c r="P2247" s="242"/>
      <c r="Q2247" s="179"/>
      <c r="R2247" s="179"/>
      <c r="S2247" s="179"/>
      <c r="T2247" s="179"/>
      <c r="U2247" s="179"/>
      <c r="V2247" s="179"/>
      <c r="W2247" s="179"/>
      <c r="X2247" s="179"/>
      <c r="Y2247" s="179"/>
      <c r="Z2247" s="179"/>
      <c r="AA2247" s="222"/>
      <c r="AB2247" s="222"/>
      <c r="AC2247" s="222"/>
      <c r="AD2247" s="179"/>
      <c r="AE2247" s="179"/>
      <c r="AF2247" s="179"/>
      <c r="AG2247" s="179"/>
      <c r="AH2247" s="179"/>
      <c r="AI2247" s="179"/>
      <c r="AJ2247" s="179"/>
    </row>
    <row r="2248" spans="2:36" x14ac:dyDescent="0.3">
      <c r="B2248" s="224">
        <v>232500</v>
      </c>
      <c r="C2248" s="209">
        <v>87677</v>
      </c>
      <c r="D2248" s="206">
        <f t="shared" si="183"/>
        <v>0.37710537634408603</v>
      </c>
      <c r="E2248" s="208">
        <f t="shared" si="184"/>
        <v>0.42</v>
      </c>
      <c r="F2248" s="207">
        <v>4822.2299999999996</v>
      </c>
      <c r="G2248" s="207">
        <v>7014.16</v>
      </c>
      <c r="H2248" s="207">
        <v>7890.93</v>
      </c>
      <c r="I2248" s="214">
        <v>77704</v>
      </c>
      <c r="J2248" s="211">
        <f t="shared" si="185"/>
        <v>0.33421075268817202</v>
      </c>
      <c r="K2248" s="212">
        <f t="shared" si="186"/>
        <v>0.42</v>
      </c>
      <c r="L2248" s="214">
        <v>4273.72</v>
      </c>
      <c r="M2248" s="213">
        <v>6216.32</v>
      </c>
      <c r="N2248" s="213">
        <v>6993.36</v>
      </c>
      <c r="O2248" s="242">
        <f t="shared" si="187"/>
        <v>0.48090000000003785</v>
      </c>
      <c r="P2248" s="242"/>
      <c r="Q2248" s="179"/>
      <c r="R2248" s="179"/>
      <c r="S2248" s="179"/>
      <c r="T2248" s="179"/>
      <c r="U2248" s="179"/>
      <c r="V2248" s="179"/>
      <c r="W2248" s="179"/>
      <c r="X2248" s="179"/>
      <c r="Y2248" s="179"/>
      <c r="Z2248" s="179"/>
      <c r="AA2248" s="222"/>
      <c r="AB2248" s="222"/>
      <c r="AC2248" s="222"/>
      <c r="AD2248" s="179"/>
      <c r="AE2248" s="179"/>
      <c r="AF2248" s="179"/>
      <c r="AG2248" s="179"/>
      <c r="AH2248" s="179"/>
      <c r="AI2248" s="179"/>
      <c r="AJ2248" s="179"/>
    </row>
    <row r="2249" spans="2:36" x14ac:dyDescent="0.3">
      <c r="B2249" s="224">
        <v>232600</v>
      </c>
      <c r="C2249" s="209">
        <v>87719</v>
      </c>
      <c r="D2249" s="206">
        <f t="shared" si="183"/>
        <v>0.37712381771281167</v>
      </c>
      <c r="E2249" s="208">
        <f t="shared" si="184"/>
        <v>0.42</v>
      </c>
      <c r="F2249" s="207">
        <v>4824.54</v>
      </c>
      <c r="G2249" s="207">
        <v>7017.52</v>
      </c>
      <c r="H2249" s="207">
        <v>7894.71</v>
      </c>
      <c r="I2249" s="214">
        <v>77746</v>
      </c>
      <c r="J2249" s="211">
        <f t="shared" si="185"/>
        <v>0.33424763542562341</v>
      </c>
      <c r="K2249" s="212">
        <f t="shared" si="186"/>
        <v>0.42</v>
      </c>
      <c r="L2249" s="214">
        <v>4276.03</v>
      </c>
      <c r="M2249" s="213">
        <v>6219.68</v>
      </c>
      <c r="N2249" s="213">
        <v>6997.14</v>
      </c>
      <c r="O2249" s="242">
        <f t="shared" si="187"/>
        <v>0.48090000000000144</v>
      </c>
      <c r="P2249" s="242"/>
      <c r="Q2249" s="179"/>
      <c r="R2249" s="179"/>
      <c r="S2249" s="179"/>
      <c r="T2249" s="179"/>
      <c r="U2249" s="179"/>
      <c r="V2249" s="179"/>
      <c r="W2249" s="179"/>
      <c r="X2249" s="179"/>
      <c r="Y2249" s="179"/>
      <c r="Z2249" s="179"/>
      <c r="AA2249" s="222"/>
      <c r="AB2249" s="222"/>
      <c r="AC2249" s="222"/>
      <c r="AD2249" s="179"/>
      <c r="AE2249" s="179"/>
      <c r="AF2249" s="179"/>
      <c r="AG2249" s="179"/>
      <c r="AH2249" s="179"/>
      <c r="AI2249" s="179"/>
      <c r="AJ2249" s="179"/>
    </row>
    <row r="2250" spans="2:36" x14ac:dyDescent="0.3">
      <c r="B2250" s="224">
        <v>232700</v>
      </c>
      <c r="C2250" s="209">
        <v>87761</v>
      </c>
      <c r="D2250" s="206">
        <f t="shared" si="183"/>
        <v>0.3771422432316287</v>
      </c>
      <c r="E2250" s="208">
        <f t="shared" si="184"/>
        <v>0.42</v>
      </c>
      <c r="F2250" s="207">
        <v>4826.8500000000004</v>
      </c>
      <c r="G2250" s="207">
        <v>7020.88</v>
      </c>
      <c r="H2250" s="207">
        <v>7898.49</v>
      </c>
      <c r="I2250" s="214">
        <v>77788</v>
      </c>
      <c r="J2250" s="211">
        <f t="shared" si="185"/>
        <v>0.33428448646325742</v>
      </c>
      <c r="K2250" s="212">
        <f t="shared" si="186"/>
        <v>0.42</v>
      </c>
      <c r="L2250" s="214">
        <v>4278.34</v>
      </c>
      <c r="M2250" s="213">
        <v>6223.04</v>
      </c>
      <c r="N2250" s="213">
        <v>7000.92</v>
      </c>
      <c r="O2250" s="242">
        <f t="shared" si="187"/>
        <v>0.48090000000011057</v>
      </c>
      <c r="P2250" s="242"/>
      <c r="Q2250" s="179"/>
      <c r="R2250" s="179"/>
      <c r="S2250" s="179"/>
      <c r="T2250" s="179"/>
      <c r="U2250" s="179"/>
      <c r="V2250" s="179"/>
      <c r="W2250" s="179"/>
      <c r="X2250" s="179"/>
      <c r="Y2250" s="179"/>
      <c r="Z2250" s="179"/>
      <c r="AA2250" s="222"/>
      <c r="AB2250" s="222"/>
      <c r="AC2250" s="222"/>
      <c r="AD2250" s="179"/>
      <c r="AE2250" s="179"/>
      <c r="AF2250" s="179"/>
      <c r="AG2250" s="179"/>
      <c r="AH2250" s="179"/>
      <c r="AI2250" s="179"/>
      <c r="AJ2250" s="179"/>
    </row>
    <row r="2251" spans="2:36" x14ac:dyDescent="0.3">
      <c r="B2251" s="224">
        <v>232800</v>
      </c>
      <c r="C2251" s="209">
        <v>87803</v>
      </c>
      <c r="D2251" s="206">
        <f t="shared" si="183"/>
        <v>0.37716065292096218</v>
      </c>
      <c r="E2251" s="208">
        <f t="shared" si="184"/>
        <v>0.42</v>
      </c>
      <c r="F2251" s="207">
        <v>4829.16</v>
      </c>
      <c r="G2251" s="207">
        <v>7024.24</v>
      </c>
      <c r="H2251" s="207">
        <v>7902.27</v>
      </c>
      <c r="I2251" s="214">
        <v>77830</v>
      </c>
      <c r="J2251" s="211">
        <f t="shared" si="185"/>
        <v>0.33432130584192438</v>
      </c>
      <c r="K2251" s="212">
        <f t="shared" si="186"/>
        <v>0.42</v>
      </c>
      <c r="L2251" s="214">
        <v>4280.6499999999996</v>
      </c>
      <c r="M2251" s="213">
        <v>6226.4</v>
      </c>
      <c r="N2251" s="213">
        <v>7004.7</v>
      </c>
      <c r="O2251" s="242">
        <f t="shared" si="187"/>
        <v>0.48090000000007421</v>
      </c>
      <c r="P2251" s="242"/>
      <c r="Q2251" s="179"/>
      <c r="R2251" s="179"/>
      <c r="S2251" s="179"/>
      <c r="T2251" s="179"/>
      <c r="U2251" s="179"/>
      <c r="V2251" s="179"/>
      <c r="W2251" s="179"/>
      <c r="X2251" s="179"/>
      <c r="Y2251" s="179"/>
      <c r="Z2251" s="179"/>
      <c r="AA2251" s="222"/>
      <c r="AB2251" s="222"/>
      <c r="AC2251" s="222"/>
      <c r="AD2251" s="179"/>
      <c r="AE2251" s="179"/>
      <c r="AF2251" s="179"/>
      <c r="AG2251" s="179"/>
      <c r="AH2251" s="179"/>
      <c r="AI2251" s="179"/>
      <c r="AJ2251" s="179"/>
    </row>
    <row r="2252" spans="2:36" x14ac:dyDescent="0.3">
      <c r="B2252" s="224">
        <v>232900</v>
      </c>
      <c r="C2252" s="209">
        <v>87845</v>
      </c>
      <c r="D2252" s="206">
        <f t="shared" si="183"/>
        <v>0.37717904680120223</v>
      </c>
      <c r="E2252" s="208">
        <f t="shared" si="184"/>
        <v>0.42</v>
      </c>
      <c r="F2252" s="207">
        <v>4831.47</v>
      </c>
      <c r="G2252" s="207">
        <v>7027.6</v>
      </c>
      <c r="H2252" s="207">
        <v>7906.05</v>
      </c>
      <c r="I2252" s="214">
        <v>77872</v>
      </c>
      <c r="J2252" s="211">
        <f t="shared" si="185"/>
        <v>0.33435809360240448</v>
      </c>
      <c r="K2252" s="212">
        <f t="shared" si="186"/>
        <v>0.42</v>
      </c>
      <c r="L2252" s="214">
        <v>4282.96</v>
      </c>
      <c r="M2252" s="213">
        <v>6229.76</v>
      </c>
      <c r="N2252" s="213">
        <v>7008.48</v>
      </c>
      <c r="O2252" s="242">
        <f t="shared" si="187"/>
        <v>0.48090000000003785</v>
      </c>
      <c r="P2252" s="242"/>
      <c r="Q2252" s="179"/>
      <c r="R2252" s="179"/>
      <c r="S2252" s="179"/>
      <c r="T2252" s="179"/>
      <c r="U2252" s="179"/>
      <c r="V2252" s="179"/>
      <c r="W2252" s="179"/>
      <c r="X2252" s="179"/>
      <c r="Y2252" s="179"/>
      <c r="Z2252" s="179"/>
      <c r="AA2252" s="222"/>
      <c r="AB2252" s="222"/>
      <c r="AC2252" s="222"/>
      <c r="AD2252" s="179"/>
      <c r="AE2252" s="179"/>
      <c r="AF2252" s="179"/>
      <c r="AG2252" s="179"/>
      <c r="AH2252" s="179"/>
      <c r="AI2252" s="179"/>
      <c r="AJ2252" s="179"/>
    </row>
    <row r="2253" spans="2:36" x14ac:dyDescent="0.3">
      <c r="B2253" s="224">
        <v>233000</v>
      </c>
      <c r="C2253" s="209">
        <v>87887</v>
      </c>
      <c r="D2253" s="206">
        <f t="shared" si="183"/>
        <v>0.37719742489270386</v>
      </c>
      <c r="E2253" s="208">
        <f t="shared" si="184"/>
        <v>0.42</v>
      </c>
      <c r="F2253" s="207">
        <v>4833.78</v>
      </c>
      <c r="G2253" s="207">
        <v>7030.96</v>
      </c>
      <c r="H2253" s="207">
        <v>7909.83</v>
      </c>
      <c r="I2253" s="214">
        <v>77914</v>
      </c>
      <c r="J2253" s="211">
        <f t="shared" si="185"/>
        <v>0.33439484978540773</v>
      </c>
      <c r="K2253" s="212">
        <f t="shared" si="186"/>
        <v>0.42</v>
      </c>
      <c r="L2253" s="214">
        <v>4285.2700000000004</v>
      </c>
      <c r="M2253" s="213">
        <v>6233.12</v>
      </c>
      <c r="N2253" s="213">
        <v>7012.26</v>
      </c>
      <c r="O2253" s="242">
        <f t="shared" si="187"/>
        <v>0.48090000000000144</v>
      </c>
      <c r="P2253" s="242"/>
      <c r="Q2253" s="179"/>
      <c r="R2253" s="179"/>
      <c r="S2253" s="179"/>
      <c r="T2253" s="179"/>
      <c r="U2253" s="179"/>
      <c r="V2253" s="179"/>
      <c r="W2253" s="179"/>
      <c r="X2253" s="179"/>
      <c r="Y2253" s="179"/>
      <c r="Z2253" s="179"/>
      <c r="AA2253" s="222"/>
      <c r="AB2253" s="222"/>
      <c r="AC2253" s="222"/>
      <c r="AD2253" s="179"/>
      <c r="AE2253" s="179"/>
      <c r="AF2253" s="179"/>
      <c r="AG2253" s="179"/>
      <c r="AH2253" s="179"/>
      <c r="AI2253" s="179"/>
      <c r="AJ2253" s="179"/>
    </row>
    <row r="2254" spans="2:36" x14ac:dyDescent="0.3">
      <c r="B2254" s="224">
        <v>233100</v>
      </c>
      <c r="C2254" s="209">
        <v>87929</v>
      </c>
      <c r="D2254" s="206">
        <f t="shared" si="183"/>
        <v>0.37721578721578719</v>
      </c>
      <c r="E2254" s="208">
        <f t="shared" si="184"/>
        <v>0.42</v>
      </c>
      <c r="F2254" s="207">
        <v>4836.09</v>
      </c>
      <c r="G2254" s="207">
        <v>7034.32</v>
      </c>
      <c r="H2254" s="207">
        <v>7913.61</v>
      </c>
      <c r="I2254" s="214">
        <v>77956</v>
      </c>
      <c r="J2254" s="211">
        <f t="shared" si="185"/>
        <v>0.33443157443157445</v>
      </c>
      <c r="K2254" s="212">
        <f t="shared" si="186"/>
        <v>0.42</v>
      </c>
      <c r="L2254" s="214">
        <v>4287.58</v>
      </c>
      <c r="M2254" s="213">
        <v>6236.48</v>
      </c>
      <c r="N2254" s="213">
        <v>7016.04</v>
      </c>
      <c r="O2254" s="242">
        <f t="shared" si="187"/>
        <v>0.48089999999997418</v>
      </c>
      <c r="P2254" s="242"/>
      <c r="Q2254" s="179"/>
      <c r="R2254" s="179"/>
      <c r="S2254" s="179"/>
      <c r="T2254" s="179"/>
      <c r="U2254" s="179"/>
      <c r="V2254" s="179"/>
      <c r="W2254" s="179"/>
      <c r="X2254" s="179"/>
      <c r="Y2254" s="179"/>
      <c r="Z2254" s="179"/>
      <c r="AA2254" s="222"/>
      <c r="AB2254" s="222"/>
      <c r="AC2254" s="222"/>
      <c r="AD2254" s="179"/>
      <c r="AE2254" s="179"/>
      <c r="AF2254" s="179"/>
      <c r="AG2254" s="179"/>
      <c r="AH2254" s="179"/>
      <c r="AI2254" s="179"/>
      <c r="AJ2254" s="179"/>
    </row>
    <row r="2255" spans="2:36" x14ac:dyDescent="0.3">
      <c r="B2255" s="224">
        <v>233200</v>
      </c>
      <c r="C2255" s="209">
        <v>87971</v>
      </c>
      <c r="D2255" s="206">
        <f t="shared" si="183"/>
        <v>0.37723413379073756</v>
      </c>
      <c r="E2255" s="208">
        <f t="shared" si="184"/>
        <v>0.42</v>
      </c>
      <c r="F2255" s="207">
        <v>4838.3999999999996</v>
      </c>
      <c r="G2255" s="207">
        <v>7037.68</v>
      </c>
      <c r="H2255" s="207">
        <v>7917.39</v>
      </c>
      <c r="I2255" s="214">
        <v>77998</v>
      </c>
      <c r="J2255" s="211">
        <f t="shared" si="185"/>
        <v>0.33446826758147513</v>
      </c>
      <c r="K2255" s="212">
        <f t="shared" si="186"/>
        <v>0.42</v>
      </c>
      <c r="L2255" s="214">
        <v>4289.8900000000003</v>
      </c>
      <c r="M2255" s="213">
        <v>6239.84</v>
      </c>
      <c r="N2255" s="213">
        <v>7019.82</v>
      </c>
      <c r="O2255" s="242">
        <f t="shared" si="187"/>
        <v>0.48089999999993777</v>
      </c>
      <c r="P2255" s="242"/>
      <c r="Q2255" s="179"/>
      <c r="R2255" s="179"/>
      <c r="S2255" s="179"/>
      <c r="T2255" s="179"/>
      <c r="U2255" s="179"/>
      <c r="V2255" s="179"/>
      <c r="W2255" s="179"/>
      <c r="X2255" s="179"/>
      <c r="Y2255" s="179"/>
      <c r="Z2255" s="179"/>
      <c r="AA2255" s="222"/>
      <c r="AB2255" s="222"/>
      <c r="AC2255" s="222"/>
      <c r="AD2255" s="179"/>
      <c r="AE2255" s="179"/>
      <c r="AF2255" s="179"/>
      <c r="AG2255" s="179"/>
      <c r="AH2255" s="179"/>
      <c r="AI2255" s="179"/>
      <c r="AJ2255" s="179"/>
    </row>
    <row r="2256" spans="2:36" x14ac:dyDescent="0.3">
      <c r="B2256" s="224">
        <v>233300</v>
      </c>
      <c r="C2256" s="209">
        <v>88013</v>
      </c>
      <c r="D2256" s="206">
        <f t="shared" si="183"/>
        <v>0.37725246463780537</v>
      </c>
      <c r="E2256" s="208">
        <f t="shared" si="184"/>
        <v>0.42</v>
      </c>
      <c r="F2256" s="207">
        <v>4840.71</v>
      </c>
      <c r="G2256" s="207">
        <v>7041.04</v>
      </c>
      <c r="H2256" s="207">
        <v>7921.17</v>
      </c>
      <c r="I2256" s="214">
        <v>78040</v>
      </c>
      <c r="J2256" s="211">
        <f t="shared" si="185"/>
        <v>0.33450492927561082</v>
      </c>
      <c r="K2256" s="212">
        <f t="shared" si="186"/>
        <v>0.42</v>
      </c>
      <c r="L2256" s="214">
        <v>4292.2</v>
      </c>
      <c r="M2256" s="213">
        <v>6243.2</v>
      </c>
      <c r="N2256" s="213">
        <v>7023.6</v>
      </c>
      <c r="O2256" s="242">
        <f t="shared" si="187"/>
        <v>0.48090000000004696</v>
      </c>
      <c r="P2256" s="242"/>
      <c r="Q2256" s="179"/>
      <c r="R2256" s="179"/>
      <c r="S2256" s="179"/>
      <c r="T2256" s="179"/>
      <c r="U2256" s="179"/>
      <c r="V2256" s="179"/>
      <c r="W2256" s="179"/>
      <c r="X2256" s="179"/>
      <c r="Y2256" s="179"/>
      <c r="Z2256" s="179"/>
      <c r="AA2256" s="222"/>
      <c r="AB2256" s="222"/>
      <c r="AC2256" s="222"/>
      <c r="AD2256" s="179"/>
      <c r="AE2256" s="179"/>
      <c r="AF2256" s="179"/>
      <c r="AG2256" s="179"/>
      <c r="AH2256" s="179"/>
      <c r="AI2256" s="179"/>
      <c r="AJ2256" s="179"/>
    </row>
    <row r="2257" spans="2:36" x14ac:dyDescent="0.3">
      <c r="B2257" s="224">
        <v>233400</v>
      </c>
      <c r="C2257" s="209">
        <v>88055</v>
      </c>
      <c r="D2257" s="206">
        <f t="shared" si="183"/>
        <v>0.37727077977720652</v>
      </c>
      <c r="E2257" s="208">
        <f t="shared" si="184"/>
        <v>0.42</v>
      </c>
      <c r="F2257" s="207">
        <v>4843.0200000000004</v>
      </c>
      <c r="G2257" s="207">
        <v>7044.4</v>
      </c>
      <c r="H2257" s="207">
        <v>7924.95</v>
      </c>
      <c r="I2257" s="214">
        <v>78082</v>
      </c>
      <c r="J2257" s="211">
        <f t="shared" si="185"/>
        <v>0.334541559554413</v>
      </c>
      <c r="K2257" s="212">
        <f t="shared" si="186"/>
        <v>0.42</v>
      </c>
      <c r="L2257" s="214">
        <v>4294.51</v>
      </c>
      <c r="M2257" s="213">
        <v>6246.56</v>
      </c>
      <c r="N2257" s="213">
        <v>7027.38</v>
      </c>
      <c r="O2257" s="242">
        <f t="shared" si="187"/>
        <v>0.48090000000001054</v>
      </c>
      <c r="P2257" s="242"/>
      <c r="Q2257" s="179"/>
      <c r="R2257" s="179"/>
      <c r="S2257" s="179"/>
      <c r="T2257" s="179"/>
      <c r="U2257" s="179"/>
      <c r="V2257" s="179"/>
      <c r="W2257" s="179"/>
      <c r="X2257" s="179"/>
      <c r="Y2257" s="179"/>
      <c r="Z2257" s="179"/>
      <c r="AA2257" s="222"/>
      <c r="AB2257" s="222"/>
      <c r="AC2257" s="222"/>
      <c r="AD2257" s="179"/>
      <c r="AE2257" s="179"/>
      <c r="AF2257" s="179"/>
      <c r="AG2257" s="179"/>
      <c r="AH2257" s="179"/>
      <c r="AI2257" s="179"/>
      <c r="AJ2257" s="179"/>
    </row>
    <row r="2258" spans="2:36" x14ac:dyDescent="0.3">
      <c r="B2258" s="224">
        <v>233500</v>
      </c>
      <c r="C2258" s="209">
        <v>88097</v>
      </c>
      <c r="D2258" s="206">
        <f t="shared" si="183"/>
        <v>0.37728907922912208</v>
      </c>
      <c r="E2258" s="208">
        <f t="shared" si="184"/>
        <v>0.42</v>
      </c>
      <c r="F2258" s="207">
        <v>4845.33</v>
      </c>
      <c r="G2258" s="207">
        <v>7047.76</v>
      </c>
      <c r="H2258" s="207">
        <v>7928.73</v>
      </c>
      <c r="I2258" s="214">
        <v>78124</v>
      </c>
      <c r="J2258" s="211">
        <f t="shared" si="185"/>
        <v>0.33457815845824412</v>
      </c>
      <c r="K2258" s="212">
        <f t="shared" si="186"/>
        <v>0.42</v>
      </c>
      <c r="L2258" s="214">
        <v>4296.82</v>
      </c>
      <c r="M2258" s="213">
        <v>6249.92</v>
      </c>
      <c r="N2258" s="213">
        <v>7031.16</v>
      </c>
      <c r="O2258" s="242">
        <f t="shared" si="187"/>
        <v>0.48089999999997418</v>
      </c>
      <c r="P2258" s="242"/>
      <c r="Q2258" s="179"/>
      <c r="R2258" s="179"/>
      <c r="S2258" s="179"/>
      <c r="T2258" s="179"/>
      <c r="U2258" s="179"/>
      <c r="V2258" s="179"/>
      <c r="W2258" s="179"/>
      <c r="X2258" s="179"/>
      <c r="Y2258" s="179"/>
      <c r="Z2258" s="179"/>
      <c r="AA2258" s="222"/>
      <c r="AB2258" s="222"/>
      <c r="AC2258" s="222"/>
      <c r="AD2258" s="179"/>
      <c r="AE2258" s="179"/>
      <c r="AF2258" s="179"/>
      <c r="AG2258" s="179"/>
      <c r="AH2258" s="179"/>
      <c r="AI2258" s="179"/>
      <c r="AJ2258" s="179"/>
    </row>
    <row r="2259" spans="2:36" x14ac:dyDescent="0.3">
      <c r="B2259" s="224">
        <v>233600</v>
      </c>
      <c r="C2259" s="209">
        <v>88139</v>
      </c>
      <c r="D2259" s="206">
        <f t="shared" si="183"/>
        <v>0.3773073630136986</v>
      </c>
      <c r="E2259" s="208">
        <f t="shared" si="184"/>
        <v>0.42</v>
      </c>
      <c r="F2259" s="207">
        <v>4847.6400000000003</v>
      </c>
      <c r="G2259" s="207">
        <v>7051.12</v>
      </c>
      <c r="H2259" s="207">
        <v>7932.51</v>
      </c>
      <c r="I2259" s="214">
        <v>78166</v>
      </c>
      <c r="J2259" s="211">
        <f t="shared" si="185"/>
        <v>0.33461472602739728</v>
      </c>
      <c r="K2259" s="212">
        <f t="shared" si="186"/>
        <v>0.42</v>
      </c>
      <c r="L2259" s="214">
        <v>4299.13</v>
      </c>
      <c r="M2259" s="213">
        <v>6253.28</v>
      </c>
      <c r="N2259" s="213">
        <v>7034.94</v>
      </c>
      <c r="O2259" s="242">
        <f t="shared" si="187"/>
        <v>0.48089999999994687</v>
      </c>
      <c r="P2259" s="242"/>
      <c r="Q2259" s="179"/>
      <c r="R2259" s="179"/>
      <c r="S2259" s="179"/>
      <c r="T2259" s="179"/>
      <c r="U2259" s="179"/>
      <c r="V2259" s="179"/>
      <c r="W2259" s="179"/>
      <c r="X2259" s="179"/>
      <c r="Y2259" s="179"/>
      <c r="Z2259" s="179"/>
      <c r="AA2259" s="222"/>
      <c r="AB2259" s="222"/>
      <c r="AC2259" s="222"/>
      <c r="AD2259" s="179"/>
      <c r="AE2259" s="179"/>
      <c r="AF2259" s="179"/>
      <c r="AG2259" s="179"/>
      <c r="AH2259" s="179"/>
      <c r="AI2259" s="179"/>
      <c r="AJ2259" s="179"/>
    </row>
    <row r="2260" spans="2:36" x14ac:dyDescent="0.3">
      <c r="B2260" s="224">
        <v>233700</v>
      </c>
      <c r="C2260" s="209">
        <v>88181</v>
      </c>
      <c r="D2260" s="206">
        <f t="shared" si="183"/>
        <v>0.37732563115104834</v>
      </c>
      <c r="E2260" s="208">
        <f t="shared" si="184"/>
        <v>0.42</v>
      </c>
      <c r="F2260" s="207">
        <v>4849.95</v>
      </c>
      <c r="G2260" s="207">
        <v>7054.48</v>
      </c>
      <c r="H2260" s="207">
        <v>7936.29</v>
      </c>
      <c r="I2260" s="214">
        <v>78208</v>
      </c>
      <c r="J2260" s="211">
        <f t="shared" si="185"/>
        <v>0.33465126230209669</v>
      </c>
      <c r="K2260" s="212">
        <f t="shared" si="186"/>
        <v>0.42</v>
      </c>
      <c r="L2260" s="214">
        <v>4301.4399999999996</v>
      </c>
      <c r="M2260" s="213">
        <v>6256.64</v>
      </c>
      <c r="N2260" s="213">
        <v>7038.72</v>
      </c>
      <c r="O2260" s="242">
        <f t="shared" si="187"/>
        <v>0.48089999999990141</v>
      </c>
      <c r="P2260" s="242"/>
      <c r="Q2260" s="179"/>
      <c r="R2260" s="179"/>
      <c r="S2260" s="179"/>
      <c r="T2260" s="179"/>
      <c r="U2260" s="179"/>
      <c r="V2260" s="179"/>
      <c r="W2260" s="179"/>
      <c r="X2260" s="179"/>
      <c r="Y2260" s="179"/>
      <c r="Z2260" s="179"/>
      <c r="AA2260" s="222"/>
      <c r="AB2260" s="222"/>
      <c r="AC2260" s="222"/>
      <c r="AD2260" s="179"/>
      <c r="AE2260" s="179"/>
      <c r="AF2260" s="179"/>
      <c r="AG2260" s="179"/>
      <c r="AH2260" s="179"/>
      <c r="AI2260" s="179"/>
      <c r="AJ2260" s="179"/>
    </row>
    <row r="2261" spans="2:36" x14ac:dyDescent="0.3">
      <c r="B2261" s="224">
        <v>233800</v>
      </c>
      <c r="C2261" s="209">
        <v>88223</v>
      </c>
      <c r="D2261" s="206">
        <f t="shared" si="183"/>
        <v>0.37734388366124894</v>
      </c>
      <c r="E2261" s="208">
        <f t="shared" si="184"/>
        <v>0.42</v>
      </c>
      <c r="F2261" s="207">
        <v>4852.26</v>
      </c>
      <c r="G2261" s="207">
        <v>7057.84</v>
      </c>
      <c r="H2261" s="207">
        <v>7940.07</v>
      </c>
      <c r="I2261" s="214">
        <v>78250</v>
      </c>
      <c r="J2261" s="211">
        <f t="shared" si="185"/>
        <v>0.33468776732249789</v>
      </c>
      <c r="K2261" s="212">
        <f t="shared" si="186"/>
        <v>0.42</v>
      </c>
      <c r="L2261" s="214">
        <v>4303.75</v>
      </c>
      <c r="M2261" s="213">
        <v>6260</v>
      </c>
      <c r="N2261" s="213">
        <v>7042.5</v>
      </c>
      <c r="O2261" s="242">
        <f t="shared" si="187"/>
        <v>0.48089999999987415</v>
      </c>
      <c r="P2261" s="242"/>
      <c r="Q2261" s="179"/>
      <c r="R2261" s="179"/>
      <c r="S2261" s="179"/>
      <c r="T2261" s="179"/>
      <c r="U2261" s="179"/>
      <c r="V2261" s="179"/>
      <c r="W2261" s="179"/>
      <c r="X2261" s="179"/>
      <c r="Y2261" s="179"/>
      <c r="Z2261" s="179"/>
      <c r="AA2261" s="222"/>
      <c r="AB2261" s="222"/>
      <c r="AC2261" s="222"/>
      <c r="AD2261" s="179"/>
      <c r="AE2261" s="179"/>
      <c r="AF2261" s="179"/>
      <c r="AG2261" s="179"/>
      <c r="AH2261" s="179"/>
      <c r="AI2261" s="179"/>
      <c r="AJ2261" s="179"/>
    </row>
    <row r="2262" spans="2:36" x14ac:dyDescent="0.3">
      <c r="B2262" s="224">
        <v>233900</v>
      </c>
      <c r="C2262" s="209">
        <v>88265</v>
      </c>
      <c r="D2262" s="206">
        <f t="shared" si="183"/>
        <v>0.37736212056434376</v>
      </c>
      <c r="E2262" s="208">
        <f t="shared" si="184"/>
        <v>0.42</v>
      </c>
      <c r="F2262" s="207">
        <v>4854.57</v>
      </c>
      <c r="G2262" s="207">
        <v>7061.2</v>
      </c>
      <c r="H2262" s="207">
        <v>7943.85</v>
      </c>
      <c r="I2262" s="214">
        <v>78292</v>
      </c>
      <c r="J2262" s="211">
        <f t="shared" si="185"/>
        <v>0.33472424112868748</v>
      </c>
      <c r="K2262" s="212">
        <f t="shared" si="186"/>
        <v>0.42</v>
      </c>
      <c r="L2262" s="214">
        <v>4306.0600000000004</v>
      </c>
      <c r="M2262" s="213">
        <v>6263.36</v>
      </c>
      <c r="N2262" s="213">
        <v>7046.28</v>
      </c>
      <c r="O2262" s="242">
        <f t="shared" si="187"/>
        <v>0.48090000000012878</v>
      </c>
      <c r="P2262" s="242"/>
      <c r="Q2262" s="179"/>
      <c r="R2262" s="179"/>
      <c r="S2262" s="179"/>
      <c r="T2262" s="179"/>
      <c r="U2262" s="179"/>
      <c r="V2262" s="179"/>
      <c r="W2262" s="179"/>
      <c r="X2262" s="179"/>
      <c r="Y2262" s="179"/>
      <c r="Z2262" s="179"/>
      <c r="AA2262" s="222"/>
      <c r="AB2262" s="222"/>
      <c r="AC2262" s="222"/>
      <c r="AD2262" s="179"/>
      <c r="AE2262" s="179"/>
      <c r="AF2262" s="179"/>
      <c r="AG2262" s="179"/>
      <c r="AH2262" s="179"/>
      <c r="AI2262" s="179"/>
      <c r="AJ2262" s="179"/>
    </row>
    <row r="2263" spans="2:36" x14ac:dyDescent="0.3">
      <c r="B2263" s="224">
        <v>234000</v>
      </c>
      <c r="C2263" s="209">
        <v>88307</v>
      </c>
      <c r="D2263" s="206">
        <f t="shared" si="183"/>
        <v>0.37738034188034186</v>
      </c>
      <c r="E2263" s="208">
        <f t="shared" si="184"/>
        <v>0.42</v>
      </c>
      <c r="F2263" s="207">
        <v>4856.88</v>
      </c>
      <c r="G2263" s="207">
        <v>7064.56</v>
      </c>
      <c r="H2263" s="207">
        <v>7947.63</v>
      </c>
      <c r="I2263" s="214">
        <v>78334</v>
      </c>
      <c r="J2263" s="211">
        <f t="shared" si="185"/>
        <v>0.33476068376068374</v>
      </c>
      <c r="K2263" s="212">
        <f t="shared" si="186"/>
        <v>0.42</v>
      </c>
      <c r="L2263" s="214">
        <v>4308.37</v>
      </c>
      <c r="M2263" s="213">
        <v>6266.72</v>
      </c>
      <c r="N2263" s="213">
        <v>7050.06</v>
      </c>
      <c r="O2263" s="242">
        <f t="shared" si="187"/>
        <v>0.48090000000009242</v>
      </c>
      <c r="P2263" s="242"/>
      <c r="Q2263" s="179"/>
      <c r="R2263" s="179"/>
      <c r="S2263" s="179"/>
      <c r="T2263" s="179"/>
      <c r="U2263" s="179"/>
      <c r="V2263" s="179"/>
      <c r="W2263" s="179"/>
      <c r="X2263" s="179"/>
      <c r="Y2263" s="179"/>
      <c r="Z2263" s="179"/>
      <c r="AA2263" s="222"/>
      <c r="AB2263" s="222"/>
      <c r="AC2263" s="222"/>
      <c r="AD2263" s="179"/>
      <c r="AE2263" s="179"/>
      <c r="AF2263" s="179"/>
      <c r="AG2263" s="179"/>
      <c r="AH2263" s="179"/>
      <c r="AI2263" s="179"/>
      <c r="AJ2263" s="179"/>
    </row>
    <row r="2264" spans="2:36" x14ac:dyDescent="0.3">
      <c r="B2264" s="224">
        <v>234100</v>
      </c>
      <c r="C2264" s="209">
        <v>88349</v>
      </c>
      <c r="D2264" s="206">
        <f t="shared" ref="D2264:D2327" si="188">C2264/B2264</f>
        <v>0.37739854762921826</v>
      </c>
      <c r="E2264" s="208">
        <f t="shared" ref="E2264:E2327" si="189">(C2264-C2263)/(B2264-B2263)</f>
        <v>0.42</v>
      </c>
      <c r="F2264" s="207">
        <v>4859.1899999999996</v>
      </c>
      <c r="G2264" s="207">
        <v>7067.92</v>
      </c>
      <c r="H2264" s="207">
        <v>7951.41</v>
      </c>
      <c r="I2264" s="214">
        <v>78376</v>
      </c>
      <c r="J2264" s="211">
        <f t="shared" si="185"/>
        <v>0.33479709525843654</v>
      </c>
      <c r="K2264" s="212">
        <f t="shared" si="186"/>
        <v>0.42</v>
      </c>
      <c r="L2264" s="214">
        <v>4310.68</v>
      </c>
      <c r="M2264" s="213">
        <v>6270.08</v>
      </c>
      <c r="N2264" s="213">
        <v>7053.84</v>
      </c>
      <c r="O2264" s="242">
        <f t="shared" si="187"/>
        <v>0.480900000000056</v>
      </c>
      <c r="P2264" s="242"/>
      <c r="Q2264" s="179"/>
      <c r="R2264" s="179"/>
      <c r="S2264" s="179"/>
      <c r="T2264" s="179"/>
      <c r="U2264" s="179"/>
      <c r="V2264" s="179"/>
      <c r="W2264" s="179"/>
      <c r="X2264" s="179"/>
      <c r="Y2264" s="179"/>
      <c r="Z2264" s="179"/>
      <c r="AA2264" s="222"/>
      <c r="AB2264" s="222"/>
      <c r="AC2264" s="222"/>
      <c r="AD2264" s="179"/>
      <c r="AE2264" s="179"/>
      <c r="AF2264" s="179"/>
      <c r="AG2264" s="179"/>
      <c r="AH2264" s="179"/>
      <c r="AI2264" s="179"/>
      <c r="AJ2264" s="179"/>
    </row>
    <row r="2265" spans="2:36" x14ac:dyDescent="0.3">
      <c r="B2265" s="224">
        <v>234200</v>
      </c>
      <c r="C2265" s="209">
        <v>88391</v>
      </c>
      <c r="D2265" s="206">
        <f t="shared" si="188"/>
        <v>0.37741673783091373</v>
      </c>
      <c r="E2265" s="208">
        <f t="shared" si="189"/>
        <v>0.42</v>
      </c>
      <c r="F2265" s="207">
        <v>4861.5</v>
      </c>
      <c r="G2265" s="207">
        <v>7071.28</v>
      </c>
      <c r="H2265" s="207">
        <v>7955.19</v>
      </c>
      <c r="I2265" s="214">
        <v>78418</v>
      </c>
      <c r="J2265" s="211">
        <f t="shared" si="185"/>
        <v>0.33483347566182747</v>
      </c>
      <c r="K2265" s="212">
        <f t="shared" si="186"/>
        <v>0.42</v>
      </c>
      <c r="L2265" s="214">
        <v>4312.99</v>
      </c>
      <c r="M2265" s="213">
        <v>6273.44</v>
      </c>
      <c r="N2265" s="213">
        <v>7057.62</v>
      </c>
      <c r="O2265" s="242">
        <f t="shared" si="187"/>
        <v>0.48090000000002875</v>
      </c>
      <c r="P2265" s="242"/>
      <c r="Q2265" s="179"/>
      <c r="R2265" s="179"/>
      <c r="S2265" s="179"/>
      <c r="T2265" s="179"/>
      <c r="U2265" s="179"/>
      <c r="V2265" s="179"/>
      <c r="W2265" s="179"/>
      <c r="X2265" s="179"/>
      <c r="Y2265" s="179"/>
      <c r="Z2265" s="179"/>
      <c r="AA2265" s="222"/>
      <c r="AB2265" s="222"/>
      <c r="AC2265" s="222"/>
      <c r="AD2265" s="179"/>
      <c r="AE2265" s="179"/>
      <c r="AF2265" s="179"/>
      <c r="AG2265" s="179"/>
      <c r="AH2265" s="179"/>
      <c r="AI2265" s="179"/>
      <c r="AJ2265" s="179"/>
    </row>
    <row r="2266" spans="2:36" x14ac:dyDescent="0.3">
      <c r="B2266" s="224">
        <v>234300</v>
      </c>
      <c r="C2266" s="209">
        <v>88433</v>
      </c>
      <c r="D2266" s="206">
        <f t="shared" si="188"/>
        <v>0.37743491250533506</v>
      </c>
      <c r="E2266" s="208">
        <f t="shared" si="189"/>
        <v>0.42</v>
      </c>
      <c r="F2266" s="207">
        <v>4863.8100000000004</v>
      </c>
      <c r="G2266" s="207">
        <v>7074.64</v>
      </c>
      <c r="H2266" s="207">
        <v>7958.97</v>
      </c>
      <c r="I2266" s="214">
        <v>78460</v>
      </c>
      <c r="J2266" s="211">
        <f t="shared" si="185"/>
        <v>0.33486982501067009</v>
      </c>
      <c r="K2266" s="212">
        <f t="shared" si="186"/>
        <v>0.42</v>
      </c>
      <c r="L2266" s="214">
        <v>4315.3</v>
      </c>
      <c r="M2266" s="213">
        <v>6276.8</v>
      </c>
      <c r="N2266" s="213">
        <v>7061.4</v>
      </c>
      <c r="O2266" s="242">
        <f t="shared" si="187"/>
        <v>0.48089999999999233</v>
      </c>
      <c r="P2266" s="242"/>
      <c r="Q2266" s="179"/>
      <c r="R2266" s="179"/>
      <c r="S2266" s="179"/>
      <c r="T2266" s="179"/>
      <c r="U2266" s="179"/>
      <c r="V2266" s="179"/>
      <c r="W2266" s="179"/>
      <c r="X2266" s="179"/>
      <c r="Y2266" s="179"/>
      <c r="Z2266" s="179"/>
      <c r="AA2266" s="222"/>
      <c r="AB2266" s="222"/>
      <c r="AC2266" s="222"/>
      <c r="AD2266" s="179"/>
      <c r="AE2266" s="179"/>
      <c r="AF2266" s="179"/>
      <c r="AG2266" s="179"/>
      <c r="AH2266" s="179"/>
      <c r="AI2266" s="179"/>
      <c r="AJ2266" s="179"/>
    </row>
    <row r="2267" spans="2:36" x14ac:dyDescent="0.3">
      <c r="B2267" s="224">
        <v>234400</v>
      </c>
      <c r="C2267" s="209">
        <v>88475</v>
      </c>
      <c r="D2267" s="206">
        <f t="shared" si="188"/>
        <v>0.37745307167235492</v>
      </c>
      <c r="E2267" s="208">
        <f t="shared" si="189"/>
        <v>0.42</v>
      </c>
      <c r="F2267" s="207">
        <v>4866.12</v>
      </c>
      <c r="G2267" s="207">
        <v>7078</v>
      </c>
      <c r="H2267" s="207">
        <v>7962.75</v>
      </c>
      <c r="I2267" s="214">
        <v>78502</v>
      </c>
      <c r="J2267" s="211">
        <f t="shared" si="185"/>
        <v>0.33490614334470992</v>
      </c>
      <c r="K2267" s="212">
        <f t="shared" si="186"/>
        <v>0.42</v>
      </c>
      <c r="L2267" s="214">
        <v>4317.6099999999997</v>
      </c>
      <c r="M2267" s="213">
        <v>6280.16</v>
      </c>
      <c r="N2267" s="213">
        <v>7065.18</v>
      </c>
      <c r="O2267" s="242">
        <f t="shared" si="187"/>
        <v>0.48089999999994687</v>
      </c>
      <c r="P2267" s="242"/>
      <c r="Q2267" s="179"/>
      <c r="R2267" s="179"/>
      <c r="S2267" s="179"/>
      <c r="T2267" s="179"/>
      <c r="U2267" s="179"/>
      <c r="V2267" s="179"/>
      <c r="W2267" s="179"/>
      <c r="X2267" s="179"/>
      <c r="Y2267" s="179"/>
      <c r="Z2267" s="179"/>
      <c r="AA2267" s="222"/>
      <c r="AB2267" s="222"/>
      <c r="AC2267" s="222"/>
      <c r="AD2267" s="179"/>
      <c r="AE2267" s="179"/>
      <c r="AF2267" s="179"/>
      <c r="AG2267" s="179"/>
      <c r="AH2267" s="179"/>
      <c r="AI2267" s="179"/>
      <c r="AJ2267" s="179"/>
    </row>
    <row r="2268" spans="2:36" x14ac:dyDescent="0.3">
      <c r="B2268" s="224">
        <v>234500</v>
      </c>
      <c r="C2268" s="209">
        <v>88517</v>
      </c>
      <c r="D2268" s="206">
        <f t="shared" si="188"/>
        <v>0.37747121535181238</v>
      </c>
      <c r="E2268" s="208">
        <f t="shared" si="189"/>
        <v>0.42</v>
      </c>
      <c r="F2268" s="207">
        <v>4868.43</v>
      </c>
      <c r="G2268" s="207">
        <v>7081.36</v>
      </c>
      <c r="H2268" s="207">
        <v>7966.53</v>
      </c>
      <c r="I2268" s="214">
        <v>78544</v>
      </c>
      <c r="J2268" s="211">
        <f t="shared" si="185"/>
        <v>0.33494243070362473</v>
      </c>
      <c r="K2268" s="212">
        <f t="shared" si="186"/>
        <v>0.42</v>
      </c>
      <c r="L2268" s="214">
        <v>4319.92</v>
      </c>
      <c r="M2268" s="213">
        <v>6283.52</v>
      </c>
      <c r="N2268" s="213">
        <v>7068.96</v>
      </c>
      <c r="O2268" s="242">
        <f t="shared" si="187"/>
        <v>0.48089999999991961</v>
      </c>
      <c r="P2268" s="242"/>
      <c r="Q2268" s="179"/>
      <c r="R2268" s="179"/>
      <c r="S2268" s="179"/>
      <c r="T2268" s="179"/>
      <c r="U2268" s="179"/>
      <c r="V2268" s="179"/>
      <c r="W2268" s="179"/>
      <c r="X2268" s="179"/>
      <c r="Y2268" s="179"/>
      <c r="Z2268" s="179"/>
      <c r="AA2268" s="222"/>
      <c r="AB2268" s="222"/>
      <c r="AC2268" s="222"/>
      <c r="AD2268" s="179"/>
      <c r="AE2268" s="179"/>
      <c r="AF2268" s="179"/>
      <c r="AG2268" s="179"/>
      <c r="AH2268" s="179"/>
      <c r="AI2268" s="179"/>
      <c r="AJ2268" s="179"/>
    </row>
    <row r="2269" spans="2:36" x14ac:dyDescent="0.3">
      <c r="B2269" s="224">
        <v>234600</v>
      </c>
      <c r="C2269" s="209">
        <v>88559</v>
      </c>
      <c r="D2269" s="206">
        <f t="shared" si="188"/>
        <v>0.37748934356351238</v>
      </c>
      <c r="E2269" s="208">
        <f t="shared" si="189"/>
        <v>0.42</v>
      </c>
      <c r="F2269" s="207">
        <v>4870.74</v>
      </c>
      <c r="G2269" s="207">
        <v>7084.72</v>
      </c>
      <c r="H2269" s="207">
        <v>7970.31</v>
      </c>
      <c r="I2269" s="214">
        <v>78586</v>
      </c>
      <c r="J2269" s="211">
        <f t="shared" si="185"/>
        <v>0.33497868712702472</v>
      </c>
      <c r="K2269" s="212">
        <f t="shared" si="186"/>
        <v>0.42</v>
      </c>
      <c r="L2269" s="214">
        <v>4322.2299999999996</v>
      </c>
      <c r="M2269" s="213">
        <v>6286.88</v>
      </c>
      <c r="N2269" s="213">
        <v>7072.74</v>
      </c>
      <c r="O2269" s="242">
        <f t="shared" si="187"/>
        <v>0.48090000000002875</v>
      </c>
      <c r="P2269" s="242"/>
      <c r="Q2269" s="179"/>
      <c r="R2269" s="179"/>
      <c r="S2269" s="179"/>
      <c r="T2269" s="179"/>
      <c r="U2269" s="179"/>
      <c r="V2269" s="179"/>
      <c r="W2269" s="179"/>
      <c r="X2269" s="179"/>
      <c r="Y2269" s="179"/>
      <c r="Z2269" s="179"/>
      <c r="AA2269" s="222"/>
      <c r="AB2269" s="222"/>
      <c r="AC2269" s="222"/>
      <c r="AD2269" s="179"/>
      <c r="AE2269" s="179"/>
      <c r="AF2269" s="179"/>
      <c r="AG2269" s="179"/>
      <c r="AH2269" s="179"/>
      <c r="AI2269" s="179"/>
      <c r="AJ2269" s="179"/>
    </row>
    <row r="2270" spans="2:36" x14ac:dyDescent="0.3">
      <c r="B2270" s="224">
        <v>234700</v>
      </c>
      <c r="C2270" s="209">
        <v>88601</v>
      </c>
      <c r="D2270" s="206">
        <f t="shared" si="188"/>
        <v>0.37750745632722627</v>
      </c>
      <c r="E2270" s="208">
        <f t="shared" si="189"/>
        <v>0.42</v>
      </c>
      <c r="F2270" s="207">
        <v>4873.05</v>
      </c>
      <c r="G2270" s="207">
        <v>7088.08</v>
      </c>
      <c r="H2270" s="207">
        <v>7974.09</v>
      </c>
      <c r="I2270" s="214">
        <v>78628</v>
      </c>
      <c r="J2270" s="211">
        <f t="shared" si="185"/>
        <v>0.33501491265445249</v>
      </c>
      <c r="K2270" s="212">
        <f t="shared" si="186"/>
        <v>0.42</v>
      </c>
      <c r="L2270" s="214">
        <v>4324.54</v>
      </c>
      <c r="M2270" s="213">
        <v>6290.24</v>
      </c>
      <c r="N2270" s="213">
        <v>7076.52</v>
      </c>
      <c r="O2270" s="242">
        <f t="shared" si="187"/>
        <v>0.48089999999999233</v>
      </c>
      <c r="P2270" s="242"/>
      <c r="Q2270" s="179"/>
      <c r="R2270" s="179"/>
      <c r="S2270" s="179"/>
      <c r="T2270" s="179"/>
      <c r="U2270" s="179"/>
      <c r="V2270" s="179"/>
      <c r="W2270" s="179"/>
      <c r="X2270" s="179"/>
      <c r="Y2270" s="179"/>
      <c r="Z2270" s="179"/>
      <c r="AA2270" s="222"/>
      <c r="AB2270" s="222"/>
      <c r="AC2270" s="222"/>
      <c r="AD2270" s="179"/>
      <c r="AE2270" s="179"/>
      <c r="AF2270" s="179"/>
      <c r="AG2270" s="179"/>
      <c r="AH2270" s="179"/>
      <c r="AI2270" s="179"/>
      <c r="AJ2270" s="179"/>
    </row>
    <row r="2271" spans="2:36" x14ac:dyDescent="0.3">
      <c r="B2271" s="224">
        <v>234800</v>
      </c>
      <c r="C2271" s="209">
        <v>88643</v>
      </c>
      <c r="D2271" s="206">
        <f t="shared" si="188"/>
        <v>0.37752555366269164</v>
      </c>
      <c r="E2271" s="208">
        <f t="shared" si="189"/>
        <v>0.42</v>
      </c>
      <c r="F2271" s="207">
        <v>4875.3599999999997</v>
      </c>
      <c r="G2271" s="207">
        <v>7091.44</v>
      </c>
      <c r="H2271" s="207">
        <v>7977.87</v>
      </c>
      <c r="I2271" s="214">
        <v>78670</v>
      </c>
      <c r="J2271" s="211">
        <f t="shared" si="185"/>
        <v>0.33505110732538329</v>
      </c>
      <c r="K2271" s="212">
        <f t="shared" si="186"/>
        <v>0.42</v>
      </c>
      <c r="L2271" s="214">
        <v>4326.8500000000004</v>
      </c>
      <c r="M2271" s="213">
        <v>6293.6</v>
      </c>
      <c r="N2271" s="213">
        <v>7080.3</v>
      </c>
      <c r="O2271" s="242">
        <f t="shared" si="187"/>
        <v>0.48089999999995597</v>
      </c>
      <c r="P2271" s="242"/>
      <c r="Q2271" s="179"/>
      <c r="R2271" s="179"/>
      <c r="S2271" s="179"/>
      <c r="T2271" s="179"/>
      <c r="U2271" s="179"/>
      <c r="V2271" s="179"/>
      <c r="W2271" s="179"/>
      <c r="X2271" s="179"/>
      <c r="Y2271" s="179"/>
      <c r="Z2271" s="179"/>
      <c r="AA2271" s="222"/>
      <c r="AB2271" s="222"/>
      <c r="AC2271" s="222"/>
      <c r="AD2271" s="179"/>
      <c r="AE2271" s="179"/>
      <c r="AF2271" s="179"/>
      <c r="AG2271" s="179"/>
      <c r="AH2271" s="179"/>
      <c r="AI2271" s="179"/>
      <c r="AJ2271" s="179"/>
    </row>
    <row r="2272" spans="2:36" x14ac:dyDescent="0.3">
      <c r="B2272" s="224">
        <v>234900</v>
      </c>
      <c r="C2272" s="209">
        <v>88685</v>
      </c>
      <c r="D2272" s="206">
        <f t="shared" si="188"/>
        <v>0.37754363558961263</v>
      </c>
      <c r="E2272" s="208">
        <f t="shared" si="189"/>
        <v>0.42</v>
      </c>
      <c r="F2272" s="207">
        <v>4877.67</v>
      </c>
      <c r="G2272" s="207">
        <v>7094.8</v>
      </c>
      <c r="H2272" s="207">
        <v>7981.65</v>
      </c>
      <c r="I2272" s="214">
        <v>78712</v>
      </c>
      <c r="J2272" s="211">
        <f t="shared" si="185"/>
        <v>0.33508727117922521</v>
      </c>
      <c r="K2272" s="212">
        <f t="shared" si="186"/>
        <v>0.42</v>
      </c>
      <c r="L2272" s="214">
        <v>4329.16</v>
      </c>
      <c r="M2272" s="213">
        <v>6296.96</v>
      </c>
      <c r="N2272" s="213">
        <v>7084.08</v>
      </c>
      <c r="O2272" s="242">
        <f t="shared" si="187"/>
        <v>0.48089999999992872</v>
      </c>
      <c r="P2272" s="242"/>
      <c r="Q2272" s="179"/>
      <c r="R2272" s="179"/>
      <c r="S2272" s="179"/>
      <c r="T2272" s="179"/>
      <c r="U2272" s="179"/>
      <c r="V2272" s="179"/>
      <c r="W2272" s="179"/>
      <c r="X2272" s="179"/>
      <c r="Y2272" s="179"/>
      <c r="Z2272" s="179"/>
      <c r="AA2272" s="222"/>
      <c r="AB2272" s="222"/>
      <c r="AC2272" s="222"/>
      <c r="AD2272" s="179"/>
      <c r="AE2272" s="179"/>
      <c r="AF2272" s="179"/>
      <c r="AG2272" s="179"/>
      <c r="AH2272" s="179"/>
      <c r="AI2272" s="179"/>
      <c r="AJ2272" s="179"/>
    </row>
    <row r="2273" spans="2:36" x14ac:dyDescent="0.3">
      <c r="B2273" s="224">
        <v>235000</v>
      </c>
      <c r="C2273" s="209">
        <v>88727</v>
      </c>
      <c r="D2273" s="206">
        <f t="shared" si="188"/>
        <v>0.37756170212765955</v>
      </c>
      <c r="E2273" s="208">
        <f t="shared" si="189"/>
        <v>0.42</v>
      </c>
      <c r="F2273" s="207">
        <v>4879.9799999999996</v>
      </c>
      <c r="G2273" s="207">
        <v>7098.16</v>
      </c>
      <c r="H2273" s="207">
        <v>7985.43</v>
      </c>
      <c r="I2273" s="214">
        <v>78754</v>
      </c>
      <c r="J2273" s="211">
        <f t="shared" si="185"/>
        <v>0.33512340425531917</v>
      </c>
      <c r="K2273" s="212">
        <f t="shared" si="186"/>
        <v>0.42</v>
      </c>
      <c r="L2273" s="214">
        <v>4331.47</v>
      </c>
      <c r="M2273" s="213">
        <v>6300.32</v>
      </c>
      <c r="N2273" s="213">
        <v>7087.86</v>
      </c>
      <c r="O2273" s="242">
        <f t="shared" si="187"/>
        <v>0.48090000000003785</v>
      </c>
      <c r="P2273" s="242"/>
      <c r="Q2273" s="179"/>
      <c r="R2273" s="179"/>
      <c r="S2273" s="179"/>
      <c r="T2273" s="179"/>
      <c r="U2273" s="179"/>
      <c r="V2273" s="179"/>
      <c r="W2273" s="179"/>
      <c r="X2273" s="179"/>
      <c r="Y2273" s="179"/>
      <c r="Z2273" s="179"/>
      <c r="AA2273" s="222"/>
      <c r="AB2273" s="222"/>
      <c r="AC2273" s="222"/>
      <c r="AD2273" s="179"/>
      <c r="AE2273" s="179"/>
      <c r="AF2273" s="179"/>
      <c r="AG2273" s="179"/>
      <c r="AH2273" s="179"/>
      <c r="AI2273" s="179"/>
      <c r="AJ2273" s="179"/>
    </row>
    <row r="2274" spans="2:36" x14ac:dyDescent="0.3">
      <c r="B2274" s="224">
        <v>235100</v>
      </c>
      <c r="C2274" s="209">
        <v>88769</v>
      </c>
      <c r="D2274" s="206">
        <f t="shared" si="188"/>
        <v>0.37757975329646959</v>
      </c>
      <c r="E2274" s="208">
        <f t="shared" si="189"/>
        <v>0.42</v>
      </c>
      <c r="F2274" s="207">
        <v>4882.29</v>
      </c>
      <c r="G2274" s="207">
        <v>7101.52</v>
      </c>
      <c r="H2274" s="207">
        <v>7989.21</v>
      </c>
      <c r="I2274" s="214">
        <v>78796</v>
      </c>
      <c r="J2274" s="211">
        <f t="shared" si="185"/>
        <v>0.33515950659293919</v>
      </c>
      <c r="K2274" s="212">
        <f t="shared" si="186"/>
        <v>0.42</v>
      </c>
      <c r="L2274" s="214">
        <v>4333.78</v>
      </c>
      <c r="M2274" s="213">
        <v>6303.68</v>
      </c>
      <c r="N2274" s="213">
        <v>7091.64</v>
      </c>
      <c r="O2274" s="242">
        <f t="shared" si="187"/>
        <v>0.48090000000000144</v>
      </c>
      <c r="P2274" s="242"/>
      <c r="Q2274" s="179"/>
      <c r="R2274" s="179"/>
      <c r="S2274" s="179"/>
      <c r="T2274" s="179"/>
      <c r="U2274" s="179"/>
      <c r="V2274" s="179"/>
      <c r="W2274" s="179"/>
      <c r="X2274" s="179"/>
      <c r="Y2274" s="179"/>
      <c r="Z2274" s="179"/>
      <c r="AA2274" s="222"/>
      <c r="AB2274" s="222"/>
      <c r="AC2274" s="222"/>
      <c r="AD2274" s="179"/>
      <c r="AE2274" s="179"/>
      <c r="AF2274" s="179"/>
      <c r="AG2274" s="179"/>
      <c r="AH2274" s="179"/>
      <c r="AI2274" s="179"/>
      <c r="AJ2274" s="179"/>
    </row>
    <row r="2275" spans="2:36" x14ac:dyDescent="0.3">
      <c r="B2275" s="224">
        <v>235200</v>
      </c>
      <c r="C2275" s="209">
        <v>88811</v>
      </c>
      <c r="D2275" s="206">
        <f t="shared" si="188"/>
        <v>0.37759778911564623</v>
      </c>
      <c r="E2275" s="208">
        <f t="shared" si="189"/>
        <v>0.42</v>
      </c>
      <c r="F2275" s="207">
        <v>4884.6000000000004</v>
      </c>
      <c r="G2275" s="207">
        <v>7104.88</v>
      </c>
      <c r="H2275" s="207">
        <v>7992.99</v>
      </c>
      <c r="I2275" s="214">
        <v>78838</v>
      </c>
      <c r="J2275" s="211">
        <f t="shared" si="185"/>
        <v>0.33519557823129253</v>
      </c>
      <c r="K2275" s="212">
        <f t="shared" si="186"/>
        <v>0.42</v>
      </c>
      <c r="L2275" s="214">
        <v>4336.09</v>
      </c>
      <c r="M2275" s="213">
        <v>6307.04</v>
      </c>
      <c r="N2275" s="213">
        <v>7095.42</v>
      </c>
      <c r="O2275" s="242">
        <f t="shared" si="187"/>
        <v>0.48090000000011057</v>
      </c>
      <c r="P2275" s="242"/>
      <c r="Q2275" s="179"/>
      <c r="R2275" s="179"/>
      <c r="S2275" s="179"/>
      <c r="T2275" s="179"/>
      <c r="U2275" s="179"/>
      <c r="V2275" s="179"/>
      <c r="W2275" s="179"/>
      <c r="X2275" s="179"/>
      <c r="Y2275" s="179"/>
      <c r="Z2275" s="179"/>
      <c r="AA2275" s="222"/>
      <c r="AB2275" s="222"/>
      <c r="AC2275" s="222"/>
      <c r="AD2275" s="179"/>
      <c r="AE2275" s="179"/>
      <c r="AF2275" s="179"/>
      <c r="AG2275" s="179"/>
      <c r="AH2275" s="179"/>
      <c r="AI2275" s="179"/>
      <c r="AJ2275" s="179"/>
    </row>
    <row r="2276" spans="2:36" x14ac:dyDescent="0.3">
      <c r="B2276" s="224">
        <v>235300</v>
      </c>
      <c r="C2276" s="209">
        <v>88853</v>
      </c>
      <c r="D2276" s="206">
        <f t="shared" si="188"/>
        <v>0.37761580960475988</v>
      </c>
      <c r="E2276" s="208">
        <f t="shared" si="189"/>
        <v>0.42</v>
      </c>
      <c r="F2276" s="207">
        <v>4886.91</v>
      </c>
      <c r="G2276" s="207">
        <v>7108.24</v>
      </c>
      <c r="H2276" s="207">
        <v>7996.77</v>
      </c>
      <c r="I2276" s="214">
        <v>78880</v>
      </c>
      <c r="J2276" s="211">
        <f t="shared" si="185"/>
        <v>0.33523161920951977</v>
      </c>
      <c r="K2276" s="212">
        <f t="shared" si="186"/>
        <v>0.42</v>
      </c>
      <c r="L2276" s="214">
        <v>4338.3999999999996</v>
      </c>
      <c r="M2276" s="213">
        <v>6310.4</v>
      </c>
      <c r="N2276" s="213">
        <v>7099.2</v>
      </c>
      <c r="O2276" s="242">
        <f t="shared" si="187"/>
        <v>0.48090000000007421</v>
      </c>
      <c r="P2276" s="242"/>
      <c r="Q2276" s="179"/>
      <c r="R2276" s="179"/>
      <c r="S2276" s="179"/>
      <c r="T2276" s="179"/>
      <c r="U2276" s="179"/>
      <c r="V2276" s="179"/>
      <c r="W2276" s="179"/>
      <c r="X2276" s="179"/>
      <c r="Y2276" s="179"/>
      <c r="Z2276" s="179"/>
      <c r="AA2276" s="222"/>
      <c r="AB2276" s="222"/>
      <c r="AC2276" s="222"/>
      <c r="AD2276" s="179"/>
      <c r="AE2276" s="179"/>
      <c r="AF2276" s="179"/>
      <c r="AG2276" s="179"/>
      <c r="AH2276" s="179"/>
      <c r="AI2276" s="179"/>
      <c r="AJ2276" s="179"/>
    </row>
    <row r="2277" spans="2:36" x14ac:dyDescent="0.3">
      <c r="B2277" s="224">
        <v>235400</v>
      </c>
      <c r="C2277" s="209">
        <v>88895</v>
      </c>
      <c r="D2277" s="206">
        <f t="shared" si="188"/>
        <v>0.37763381478334751</v>
      </c>
      <c r="E2277" s="208">
        <f t="shared" si="189"/>
        <v>0.42</v>
      </c>
      <c r="F2277" s="207">
        <v>4889.22</v>
      </c>
      <c r="G2277" s="207">
        <v>7111.6</v>
      </c>
      <c r="H2277" s="207">
        <v>8000.55</v>
      </c>
      <c r="I2277" s="214">
        <v>78922</v>
      </c>
      <c r="J2277" s="211">
        <f t="shared" si="185"/>
        <v>0.33526762956669498</v>
      </c>
      <c r="K2277" s="212">
        <f t="shared" si="186"/>
        <v>0.42</v>
      </c>
      <c r="L2277" s="214">
        <v>4340.71</v>
      </c>
      <c r="M2277" s="213">
        <v>6313.76</v>
      </c>
      <c r="N2277" s="213">
        <v>7102.98</v>
      </c>
      <c r="O2277" s="242">
        <f t="shared" si="187"/>
        <v>0.48090000000003785</v>
      </c>
      <c r="P2277" s="242"/>
      <c r="Q2277" s="179"/>
      <c r="R2277" s="179"/>
      <c r="S2277" s="179"/>
      <c r="T2277" s="179"/>
      <c r="U2277" s="179"/>
      <c r="V2277" s="179"/>
      <c r="W2277" s="179"/>
      <c r="X2277" s="179"/>
      <c r="Y2277" s="179"/>
      <c r="Z2277" s="179"/>
      <c r="AA2277" s="222"/>
      <c r="AB2277" s="222"/>
      <c r="AC2277" s="222"/>
      <c r="AD2277" s="179"/>
      <c r="AE2277" s="179"/>
      <c r="AF2277" s="179"/>
      <c r="AG2277" s="179"/>
      <c r="AH2277" s="179"/>
      <c r="AI2277" s="179"/>
      <c r="AJ2277" s="179"/>
    </row>
    <row r="2278" spans="2:36" x14ac:dyDescent="0.3">
      <c r="B2278" s="224">
        <v>235500</v>
      </c>
      <c r="C2278" s="209">
        <v>88937</v>
      </c>
      <c r="D2278" s="206">
        <f t="shared" si="188"/>
        <v>0.37765180467091297</v>
      </c>
      <c r="E2278" s="208">
        <f t="shared" si="189"/>
        <v>0.42</v>
      </c>
      <c r="F2278" s="207">
        <v>4891.53</v>
      </c>
      <c r="G2278" s="207">
        <v>7114.96</v>
      </c>
      <c r="H2278" s="207">
        <v>8004.33</v>
      </c>
      <c r="I2278" s="214">
        <v>78964</v>
      </c>
      <c r="J2278" s="211">
        <f t="shared" si="185"/>
        <v>0.3353036093418259</v>
      </c>
      <c r="K2278" s="212">
        <f t="shared" si="186"/>
        <v>0.42</v>
      </c>
      <c r="L2278" s="214">
        <v>4343.0200000000004</v>
      </c>
      <c r="M2278" s="213">
        <v>6317.12</v>
      </c>
      <c r="N2278" s="213">
        <v>7106.76</v>
      </c>
      <c r="O2278" s="242">
        <f t="shared" si="187"/>
        <v>0.48090000000000144</v>
      </c>
      <c r="P2278" s="242"/>
      <c r="Q2278" s="179"/>
      <c r="R2278" s="179"/>
      <c r="S2278" s="179"/>
      <c r="T2278" s="179"/>
      <c r="U2278" s="179"/>
      <c r="V2278" s="179"/>
      <c r="W2278" s="179"/>
      <c r="X2278" s="179"/>
      <c r="Y2278" s="179"/>
      <c r="Z2278" s="179"/>
      <c r="AA2278" s="222"/>
      <c r="AB2278" s="222"/>
      <c r="AC2278" s="222"/>
      <c r="AD2278" s="179"/>
      <c r="AE2278" s="179"/>
      <c r="AF2278" s="179"/>
      <c r="AG2278" s="179"/>
      <c r="AH2278" s="179"/>
      <c r="AI2278" s="179"/>
      <c r="AJ2278" s="179"/>
    </row>
    <row r="2279" spans="2:36" x14ac:dyDescent="0.3">
      <c r="B2279" s="224">
        <v>235600</v>
      </c>
      <c r="C2279" s="209">
        <v>88979</v>
      </c>
      <c r="D2279" s="206">
        <f t="shared" si="188"/>
        <v>0.37766977928692702</v>
      </c>
      <c r="E2279" s="208">
        <f t="shared" si="189"/>
        <v>0.42</v>
      </c>
      <c r="F2279" s="207">
        <v>4893.84</v>
      </c>
      <c r="G2279" s="207">
        <v>7118.32</v>
      </c>
      <c r="H2279" s="207">
        <v>8008.11</v>
      </c>
      <c r="I2279" s="214">
        <v>79006</v>
      </c>
      <c r="J2279" s="211">
        <f t="shared" si="185"/>
        <v>0.335339558573854</v>
      </c>
      <c r="K2279" s="212">
        <f t="shared" si="186"/>
        <v>0.42</v>
      </c>
      <c r="L2279" s="214">
        <v>4345.33</v>
      </c>
      <c r="M2279" s="213">
        <v>6320.48</v>
      </c>
      <c r="N2279" s="213">
        <v>7110.54</v>
      </c>
      <c r="O2279" s="242">
        <f t="shared" si="187"/>
        <v>0.48089999999997418</v>
      </c>
      <c r="P2279" s="242"/>
      <c r="Q2279" s="179"/>
      <c r="R2279" s="179"/>
      <c r="S2279" s="179"/>
      <c r="T2279" s="179"/>
      <c r="U2279" s="179"/>
      <c r="V2279" s="179"/>
      <c r="W2279" s="179"/>
      <c r="X2279" s="179"/>
      <c r="Y2279" s="179"/>
      <c r="Z2279" s="179"/>
      <c r="AA2279" s="222"/>
      <c r="AB2279" s="222"/>
      <c r="AC2279" s="222"/>
      <c r="AD2279" s="179"/>
      <c r="AE2279" s="179"/>
      <c r="AF2279" s="179"/>
      <c r="AG2279" s="179"/>
      <c r="AH2279" s="179"/>
      <c r="AI2279" s="179"/>
      <c r="AJ2279" s="179"/>
    </row>
    <row r="2280" spans="2:36" x14ac:dyDescent="0.3">
      <c r="B2280" s="224">
        <v>235700</v>
      </c>
      <c r="C2280" s="209">
        <v>89021</v>
      </c>
      <c r="D2280" s="206">
        <f t="shared" si="188"/>
        <v>0.37768773865082733</v>
      </c>
      <c r="E2280" s="208">
        <f t="shared" si="189"/>
        <v>0.42</v>
      </c>
      <c r="F2280" s="207">
        <v>4896.1499999999996</v>
      </c>
      <c r="G2280" s="207">
        <v>7121.68</v>
      </c>
      <c r="H2280" s="207">
        <v>8011.89</v>
      </c>
      <c r="I2280" s="214">
        <v>79048</v>
      </c>
      <c r="J2280" s="211">
        <f t="shared" si="185"/>
        <v>0.33537547730165462</v>
      </c>
      <c r="K2280" s="212">
        <f t="shared" si="186"/>
        <v>0.42</v>
      </c>
      <c r="L2280" s="214">
        <v>4347.6400000000003</v>
      </c>
      <c r="M2280" s="213">
        <v>6323.84</v>
      </c>
      <c r="N2280" s="213">
        <v>7114.32</v>
      </c>
      <c r="O2280" s="242">
        <f t="shared" si="187"/>
        <v>0.48089999999993777</v>
      </c>
      <c r="P2280" s="242"/>
      <c r="Q2280" s="179"/>
      <c r="R2280" s="179"/>
      <c r="S2280" s="179"/>
      <c r="T2280" s="179"/>
      <c r="U2280" s="179"/>
      <c r="V2280" s="179"/>
      <c r="W2280" s="179"/>
      <c r="X2280" s="179"/>
      <c r="Y2280" s="179"/>
      <c r="Z2280" s="179"/>
      <c r="AA2280" s="222"/>
      <c r="AB2280" s="222"/>
      <c r="AC2280" s="222"/>
      <c r="AD2280" s="179"/>
      <c r="AE2280" s="179"/>
      <c r="AF2280" s="179"/>
      <c r="AG2280" s="179"/>
      <c r="AH2280" s="179"/>
      <c r="AI2280" s="179"/>
      <c r="AJ2280" s="179"/>
    </row>
    <row r="2281" spans="2:36" x14ac:dyDescent="0.3">
      <c r="B2281" s="224">
        <v>235800</v>
      </c>
      <c r="C2281" s="209">
        <v>89063</v>
      </c>
      <c r="D2281" s="206">
        <f t="shared" si="188"/>
        <v>0.37770568278201866</v>
      </c>
      <c r="E2281" s="208">
        <f t="shared" si="189"/>
        <v>0.42</v>
      </c>
      <c r="F2281" s="207">
        <v>4898.46</v>
      </c>
      <c r="G2281" s="207">
        <v>7125.04</v>
      </c>
      <c r="H2281" s="207">
        <v>8015.67</v>
      </c>
      <c r="I2281" s="214">
        <v>79090</v>
      </c>
      <c r="J2281" s="211">
        <f t="shared" si="185"/>
        <v>0.33541136556403733</v>
      </c>
      <c r="K2281" s="212">
        <f t="shared" si="186"/>
        <v>0.42</v>
      </c>
      <c r="L2281" s="214">
        <v>4349.95</v>
      </c>
      <c r="M2281" s="213">
        <v>6327.2</v>
      </c>
      <c r="N2281" s="213">
        <v>7118.1</v>
      </c>
      <c r="O2281" s="242">
        <f t="shared" si="187"/>
        <v>0.48090000000004696</v>
      </c>
      <c r="P2281" s="242"/>
      <c r="Q2281" s="179"/>
      <c r="R2281" s="179"/>
      <c r="S2281" s="179"/>
      <c r="T2281" s="179"/>
      <c r="U2281" s="179"/>
      <c r="V2281" s="179"/>
      <c r="W2281" s="179"/>
      <c r="X2281" s="179"/>
      <c r="Y2281" s="179"/>
      <c r="Z2281" s="179"/>
      <c r="AA2281" s="222"/>
      <c r="AB2281" s="222"/>
      <c r="AC2281" s="222"/>
      <c r="AD2281" s="179"/>
      <c r="AE2281" s="179"/>
      <c r="AF2281" s="179"/>
      <c r="AG2281" s="179"/>
      <c r="AH2281" s="179"/>
      <c r="AI2281" s="179"/>
      <c r="AJ2281" s="179"/>
    </row>
    <row r="2282" spans="2:36" x14ac:dyDescent="0.3">
      <c r="B2282" s="224">
        <v>235900</v>
      </c>
      <c r="C2282" s="209">
        <v>89105</v>
      </c>
      <c r="D2282" s="206">
        <f t="shared" si="188"/>
        <v>0.37772361169987284</v>
      </c>
      <c r="E2282" s="208">
        <f t="shared" si="189"/>
        <v>0.42</v>
      </c>
      <c r="F2282" s="207">
        <v>4900.7700000000004</v>
      </c>
      <c r="G2282" s="207">
        <v>7128.4</v>
      </c>
      <c r="H2282" s="207">
        <v>8019.45</v>
      </c>
      <c r="I2282" s="214">
        <v>79132</v>
      </c>
      <c r="J2282" s="211">
        <f t="shared" si="185"/>
        <v>0.33544722339974564</v>
      </c>
      <c r="K2282" s="212">
        <f t="shared" si="186"/>
        <v>0.42</v>
      </c>
      <c r="L2282" s="214">
        <v>4352.26</v>
      </c>
      <c r="M2282" s="213">
        <v>6330.56</v>
      </c>
      <c r="N2282" s="213">
        <v>7121.88</v>
      </c>
      <c r="O2282" s="242">
        <f t="shared" si="187"/>
        <v>0.48090000000001054</v>
      </c>
      <c r="P2282" s="242"/>
      <c r="Q2282" s="179"/>
      <c r="R2282" s="179"/>
      <c r="S2282" s="179"/>
      <c r="T2282" s="179"/>
      <c r="U2282" s="179"/>
      <c r="V2282" s="179"/>
      <c r="W2282" s="179"/>
      <c r="X2282" s="179"/>
      <c r="Y2282" s="179"/>
      <c r="Z2282" s="179"/>
      <c r="AA2282" s="222"/>
      <c r="AB2282" s="222"/>
      <c r="AC2282" s="222"/>
      <c r="AD2282" s="179"/>
      <c r="AE2282" s="179"/>
      <c r="AF2282" s="179"/>
      <c r="AG2282" s="179"/>
      <c r="AH2282" s="179"/>
      <c r="AI2282" s="179"/>
      <c r="AJ2282" s="179"/>
    </row>
    <row r="2283" spans="2:36" x14ac:dyDescent="0.3">
      <c r="B2283" s="224">
        <v>236000</v>
      </c>
      <c r="C2283" s="209">
        <v>89147</v>
      </c>
      <c r="D2283" s="206">
        <f t="shared" si="188"/>
        <v>0.3777415254237288</v>
      </c>
      <c r="E2283" s="208">
        <f t="shared" si="189"/>
        <v>0.42</v>
      </c>
      <c r="F2283" s="207">
        <v>4903.08</v>
      </c>
      <c r="G2283" s="207">
        <v>7131.76</v>
      </c>
      <c r="H2283" s="207">
        <v>8023.23</v>
      </c>
      <c r="I2283" s="214">
        <v>79174</v>
      </c>
      <c r="J2283" s="211">
        <f t="shared" si="185"/>
        <v>0.33548305084745761</v>
      </c>
      <c r="K2283" s="212">
        <f t="shared" si="186"/>
        <v>0.42</v>
      </c>
      <c r="L2283" s="214">
        <v>4354.57</v>
      </c>
      <c r="M2283" s="213">
        <v>6333.92</v>
      </c>
      <c r="N2283" s="213">
        <v>7125.66</v>
      </c>
      <c r="O2283" s="242">
        <f t="shared" si="187"/>
        <v>0.48089999999997418</v>
      </c>
      <c r="P2283" s="242"/>
      <c r="Q2283" s="179"/>
      <c r="R2283" s="179"/>
      <c r="S2283" s="179"/>
      <c r="T2283" s="179"/>
      <c r="U2283" s="179"/>
      <c r="V2283" s="179"/>
      <c r="W2283" s="179"/>
      <c r="X2283" s="179"/>
      <c r="Y2283" s="179"/>
      <c r="Z2283" s="179"/>
      <c r="AA2283" s="222"/>
      <c r="AB2283" s="222"/>
      <c r="AC2283" s="222"/>
      <c r="AD2283" s="179"/>
      <c r="AE2283" s="179"/>
      <c r="AF2283" s="179"/>
      <c r="AG2283" s="179"/>
      <c r="AH2283" s="179"/>
      <c r="AI2283" s="179"/>
      <c r="AJ2283" s="179"/>
    </row>
    <row r="2284" spans="2:36" x14ac:dyDescent="0.3">
      <c r="B2284" s="224">
        <v>236100</v>
      </c>
      <c r="C2284" s="209">
        <v>89189</v>
      </c>
      <c r="D2284" s="206">
        <f t="shared" si="188"/>
        <v>0.37775942397289286</v>
      </c>
      <c r="E2284" s="208">
        <f t="shared" si="189"/>
        <v>0.42</v>
      </c>
      <c r="F2284" s="207">
        <v>4905.3900000000003</v>
      </c>
      <c r="G2284" s="207">
        <v>7135.12</v>
      </c>
      <c r="H2284" s="207">
        <v>8027.01</v>
      </c>
      <c r="I2284" s="214">
        <v>79216</v>
      </c>
      <c r="J2284" s="211">
        <f t="shared" si="185"/>
        <v>0.33551884794578568</v>
      </c>
      <c r="K2284" s="212">
        <f t="shared" si="186"/>
        <v>0.42</v>
      </c>
      <c r="L2284" s="214">
        <v>4356.88</v>
      </c>
      <c r="M2284" s="213">
        <v>6337.28</v>
      </c>
      <c r="N2284" s="213">
        <v>7129.44</v>
      </c>
      <c r="O2284" s="242">
        <f t="shared" si="187"/>
        <v>0.48089999999994687</v>
      </c>
      <c r="P2284" s="242"/>
      <c r="Q2284" s="179"/>
      <c r="R2284" s="179"/>
      <c r="S2284" s="179"/>
      <c r="T2284" s="179"/>
      <c r="U2284" s="179"/>
      <c r="V2284" s="179"/>
      <c r="W2284" s="179"/>
      <c r="X2284" s="179"/>
      <c r="Y2284" s="179"/>
      <c r="Z2284" s="179"/>
      <c r="AA2284" s="222"/>
      <c r="AB2284" s="222"/>
      <c r="AC2284" s="222"/>
      <c r="AD2284" s="179"/>
      <c r="AE2284" s="179"/>
      <c r="AF2284" s="179"/>
      <c r="AG2284" s="179"/>
      <c r="AH2284" s="179"/>
      <c r="AI2284" s="179"/>
      <c r="AJ2284" s="179"/>
    </row>
    <row r="2285" spans="2:36" x14ac:dyDescent="0.3">
      <c r="B2285" s="224">
        <v>236200</v>
      </c>
      <c r="C2285" s="209">
        <v>89231</v>
      </c>
      <c r="D2285" s="206">
        <f t="shared" si="188"/>
        <v>0.37777730736663845</v>
      </c>
      <c r="E2285" s="208">
        <f t="shared" si="189"/>
        <v>0.42</v>
      </c>
      <c r="F2285" s="207">
        <v>4907.7</v>
      </c>
      <c r="G2285" s="207">
        <v>7138.48</v>
      </c>
      <c r="H2285" s="207">
        <v>8030.79</v>
      </c>
      <c r="I2285" s="214">
        <v>79258</v>
      </c>
      <c r="J2285" s="211">
        <f t="shared" si="185"/>
        <v>0.33555461473327686</v>
      </c>
      <c r="K2285" s="212">
        <f t="shared" si="186"/>
        <v>0.42</v>
      </c>
      <c r="L2285" s="214">
        <v>4359.1899999999996</v>
      </c>
      <c r="M2285" s="213">
        <v>6340.64</v>
      </c>
      <c r="N2285" s="213">
        <v>7133.22</v>
      </c>
      <c r="O2285" s="242">
        <f t="shared" si="187"/>
        <v>0.48089999999990141</v>
      </c>
      <c r="P2285" s="242"/>
      <c r="Q2285" s="179"/>
      <c r="R2285" s="179"/>
      <c r="S2285" s="179"/>
      <c r="T2285" s="179"/>
      <c r="U2285" s="179"/>
      <c r="V2285" s="179"/>
      <c r="W2285" s="179"/>
      <c r="X2285" s="179"/>
      <c r="Y2285" s="179"/>
      <c r="Z2285" s="179"/>
      <c r="AA2285" s="222"/>
      <c r="AB2285" s="222"/>
      <c r="AC2285" s="222"/>
      <c r="AD2285" s="179"/>
      <c r="AE2285" s="179"/>
      <c r="AF2285" s="179"/>
      <c r="AG2285" s="179"/>
      <c r="AH2285" s="179"/>
      <c r="AI2285" s="179"/>
      <c r="AJ2285" s="179"/>
    </row>
    <row r="2286" spans="2:36" x14ac:dyDescent="0.3">
      <c r="B2286" s="224">
        <v>236300</v>
      </c>
      <c r="C2286" s="209">
        <v>89273</v>
      </c>
      <c r="D2286" s="206">
        <f t="shared" si="188"/>
        <v>0.3777951756242065</v>
      </c>
      <c r="E2286" s="208">
        <f t="shared" si="189"/>
        <v>0.42</v>
      </c>
      <c r="F2286" s="207">
        <v>4910.01</v>
      </c>
      <c r="G2286" s="207">
        <v>7141.84</v>
      </c>
      <c r="H2286" s="207">
        <v>8034.57</v>
      </c>
      <c r="I2286" s="214">
        <v>79300</v>
      </c>
      <c r="J2286" s="211">
        <f t="shared" si="185"/>
        <v>0.33559035124841302</v>
      </c>
      <c r="K2286" s="212">
        <f t="shared" si="186"/>
        <v>0.42</v>
      </c>
      <c r="L2286" s="214">
        <v>4361.5</v>
      </c>
      <c r="M2286" s="213">
        <v>6344</v>
      </c>
      <c r="N2286" s="213">
        <v>7137</v>
      </c>
      <c r="O2286" s="242">
        <f t="shared" si="187"/>
        <v>0.48089999999987415</v>
      </c>
      <c r="P2286" s="242"/>
      <c r="Q2286" s="179"/>
      <c r="R2286" s="179"/>
      <c r="S2286" s="179"/>
      <c r="T2286" s="179"/>
      <c r="U2286" s="179"/>
      <c r="V2286" s="179"/>
      <c r="W2286" s="179"/>
      <c r="X2286" s="179"/>
      <c r="Y2286" s="179"/>
      <c r="Z2286" s="179"/>
      <c r="AA2286" s="222"/>
      <c r="AB2286" s="222"/>
      <c r="AC2286" s="222"/>
      <c r="AD2286" s="179"/>
      <c r="AE2286" s="179"/>
      <c r="AF2286" s="179"/>
      <c r="AG2286" s="179"/>
      <c r="AH2286" s="179"/>
      <c r="AI2286" s="179"/>
      <c r="AJ2286" s="179"/>
    </row>
    <row r="2287" spans="2:36" x14ac:dyDescent="0.3">
      <c r="B2287" s="224">
        <v>236400</v>
      </c>
      <c r="C2287" s="209">
        <v>89315</v>
      </c>
      <c r="D2287" s="206">
        <f t="shared" si="188"/>
        <v>0.37781302876480544</v>
      </c>
      <c r="E2287" s="208">
        <f t="shared" si="189"/>
        <v>0.42</v>
      </c>
      <c r="F2287" s="207">
        <v>4912.32</v>
      </c>
      <c r="G2287" s="207">
        <v>7145.2</v>
      </c>
      <c r="H2287" s="207">
        <v>8038.35</v>
      </c>
      <c r="I2287" s="214">
        <v>79342</v>
      </c>
      <c r="J2287" s="211">
        <f t="shared" si="185"/>
        <v>0.33562605752961083</v>
      </c>
      <c r="K2287" s="212">
        <f t="shared" si="186"/>
        <v>0.42</v>
      </c>
      <c r="L2287" s="214">
        <v>4363.8100000000004</v>
      </c>
      <c r="M2287" s="213">
        <v>6347.36</v>
      </c>
      <c r="N2287" s="213">
        <v>7140.78</v>
      </c>
      <c r="O2287" s="242">
        <f t="shared" si="187"/>
        <v>0.48090000000012878</v>
      </c>
      <c r="P2287" s="242"/>
      <c r="Q2287" s="179"/>
      <c r="R2287" s="179"/>
      <c r="S2287" s="179"/>
      <c r="T2287" s="179"/>
      <c r="U2287" s="179"/>
      <c r="V2287" s="179"/>
      <c r="W2287" s="179"/>
      <c r="X2287" s="179"/>
      <c r="Y2287" s="179"/>
      <c r="Z2287" s="179"/>
      <c r="AA2287" s="222"/>
      <c r="AB2287" s="222"/>
      <c r="AC2287" s="222"/>
      <c r="AD2287" s="179"/>
      <c r="AE2287" s="179"/>
      <c r="AF2287" s="179"/>
      <c r="AG2287" s="179"/>
      <c r="AH2287" s="179"/>
      <c r="AI2287" s="179"/>
      <c r="AJ2287" s="179"/>
    </row>
    <row r="2288" spans="2:36" x14ac:dyDescent="0.3">
      <c r="B2288" s="224">
        <v>236500</v>
      </c>
      <c r="C2288" s="209">
        <v>89357</v>
      </c>
      <c r="D2288" s="206">
        <f t="shared" si="188"/>
        <v>0.37783086680761102</v>
      </c>
      <c r="E2288" s="208">
        <f t="shared" si="189"/>
        <v>0.42</v>
      </c>
      <c r="F2288" s="207">
        <v>4914.63</v>
      </c>
      <c r="G2288" s="207">
        <v>7148.56</v>
      </c>
      <c r="H2288" s="207">
        <v>8042.13</v>
      </c>
      <c r="I2288" s="214">
        <v>79384</v>
      </c>
      <c r="J2288" s="211">
        <f t="shared" si="185"/>
        <v>0.335661733615222</v>
      </c>
      <c r="K2288" s="212">
        <f t="shared" si="186"/>
        <v>0.42</v>
      </c>
      <c r="L2288" s="214">
        <v>4366.12</v>
      </c>
      <c r="M2288" s="213">
        <v>6350.72</v>
      </c>
      <c r="N2288" s="213">
        <v>7144.56</v>
      </c>
      <c r="O2288" s="242">
        <f t="shared" si="187"/>
        <v>0.48090000000009242</v>
      </c>
      <c r="P2288" s="242"/>
      <c r="Q2288" s="179"/>
      <c r="R2288" s="179"/>
      <c r="S2288" s="179"/>
      <c r="T2288" s="179"/>
      <c r="U2288" s="179"/>
      <c r="V2288" s="179"/>
      <c r="W2288" s="179"/>
      <c r="X2288" s="179"/>
      <c r="Y2288" s="179"/>
      <c r="Z2288" s="179"/>
      <c r="AA2288" s="222"/>
      <c r="AB2288" s="222"/>
      <c r="AC2288" s="222"/>
      <c r="AD2288" s="179"/>
      <c r="AE2288" s="179"/>
      <c r="AF2288" s="179"/>
      <c r="AG2288" s="179"/>
      <c r="AH2288" s="179"/>
      <c r="AI2288" s="179"/>
      <c r="AJ2288" s="179"/>
    </row>
    <row r="2289" spans="2:36" x14ac:dyDescent="0.3">
      <c r="B2289" s="224">
        <v>236600</v>
      </c>
      <c r="C2289" s="209">
        <v>89399</v>
      </c>
      <c r="D2289" s="206">
        <f t="shared" si="188"/>
        <v>0.37784868977176672</v>
      </c>
      <c r="E2289" s="208">
        <f t="shared" si="189"/>
        <v>0.42</v>
      </c>
      <c r="F2289" s="207">
        <v>4916.9399999999996</v>
      </c>
      <c r="G2289" s="207">
        <v>7151.92</v>
      </c>
      <c r="H2289" s="207">
        <v>8045.91</v>
      </c>
      <c r="I2289" s="214">
        <v>79426</v>
      </c>
      <c r="J2289" s="211">
        <f t="shared" si="185"/>
        <v>0.3356973795435334</v>
      </c>
      <c r="K2289" s="212">
        <f t="shared" si="186"/>
        <v>0.42</v>
      </c>
      <c r="L2289" s="214">
        <v>4368.43</v>
      </c>
      <c r="M2289" s="213">
        <v>6354.08</v>
      </c>
      <c r="N2289" s="213">
        <v>7148.34</v>
      </c>
      <c r="O2289" s="242">
        <f t="shared" si="187"/>
        <v>0.480900000000056</v>
      </c>
      <c r="P2289" s="242"/>
      <c r="Q2289" s="179"/>
      <c r="R2289" s="179"/>
      <c r="S2289" s="179"/>
      <c r="T2289" s="179"/>
      <c r="U2289" s="179"/>
      <c r="V2289" s="179"/>
      <c r="W2289" s="179"/>
      <c r="X2289" s="179"/>
      <c r="Y2289" s="179"/>
      <c r="Z2289" s="179"/>
      <c r="AA2289" s="222"/>
      <c r="AB2289" s="222"/>
      <c r="AC2289" s="222"/>
      <c r="AD2289" s="179"/>
      <c r="AE2289" s="179"/>
      <c r="AF2289" s="179"/>
      <c r="AG2289" s="179"/>
      <c r="AH2289" s="179"/>
      <c r="AI2289" s="179"/>
      <c r="AJ2289" s="179"/>
    </row>
    <row r="2290" spans="2:36" x14ac:dyDescent="0.3">
      <c r="B2290" s="224">
        <v>236700</v>
      </c>
      <c r="C2290" s="209">
        <v>89441</v>
      </c>
      <c r="D2290" s="206">
        <f t="shared" si="188"/>
        <v>0.37786649767638358</v>
      </c>
      <c r="E2290" s="208">
        <f t="shared" si="189"/>
        <v>0.42</v>
      </c>
      <c r="F2290" s="207">
        <v>4919.25</v>
      </c>
      <c r="G2290" s="207">
        <v>7155.28</v>
      </c>
      <c r="H2290" s="207">
        <v>8049.69</v>
      </c>
      <c r="I2290" s="214">
        <v>79468</v>
      </c>
      <c r="J2290" s="211">
        <f t="shared" si="185"/>
        <v>0.33573299535276724</v>
      </c>
      <c r="K2290" s="212">
        <f t="shared" si="186"/>
        <v>0.42</v>
      </c>
      <c r="L2290" s="214">
        <v>4370.74</v>
      </c>
      <c r="M2290" s="213">
        <v>6357.44</v>
      </c>
      <c r="N2290" s="213">
        <v>7152.12</v>
      </c>
      <c r="O2290" s="242">
        <f t="shared" si="187"/>
        <v>0.48090000000002875</v>
      </c>
      <c r="P2290" s="242"/>
      <c r="Q2290" s="179"/>
      <c r="R2290" s="179"/>
      <c r="S2290" s="179"/>
      <c r="T2290" s="179"/>
      <c r="U2290" s="179"/>
      <c r="V2290" s="179"/>
      <c r="W2290" s="179"/>
      <c r="X2290" s="179"/>
      <c r="Y2290" s="179"/>
      <c r="Z2290" s="179"/>
      <c r="AA2290" s="222"/>
      <c r="AB2290" s="222"/>
      <c r="AC2290" s="222"/>
      <c r="AD2290" s="179"/>
      <c r="AE2290" s="179"/>
      <c r="AF2290" s="179"/>
      <c r="AG2290" s="179"/>
      <c r="AH2290" s="179"/>
      <c r="AI2290" s="179"/>
      <c r="AJ2290" s="179"/>
    </row>
    <row r="2291" spans="2:36" x14ac:dyDescent="0.3">
      <c r="B2291" s="224">
        <v>236800</v>
      </c>
      <c r="C2291" s="209">
        <v>89483</v>
      </c>
      <c r="D2291" s="206">
        <f t="shared" si="188"/>
        <v>0.37788429054054051</v>
      </c>
      <c r="E2291" s="208">
        <f t="shared" si="189"/>
        <v>0.42</v>
      </c>
      <c r="F2291" s="207">
        <v>4921.5600000000004</v>
      </c>
      <c r="G2291" s="207">
        <v>7158.64</v>
      </c>
      <c r="H2291" s="207">
        <v>8053.47</v>
      </c>
      <c r="I2291" s="214">
        <v>79510</v>
      </c>
      <c r="J2291" s="211">
        <f t="shared" si="185"/>
        <v>0.3357685810810811</v>
      </c>
      <c r="K2291" s="212">
        <f t="shared" si="186"/>
        <v>0.42</v>
      </c>
      <c r="L2291" s="214">
        <v>4373.05</v>
      </c>
      <c r="M2291" s="213">
        <v>6360.8</v>
      </c>
      <c r="N2291" s="213">
        <v>7155.9</v>
      </c>
      <c r="O2291" s="242">
        <f t="shared" si="187"/>
        <v>0.48089999999999233</v>
      </c>
      <c r="P2291" s="242"/>
      <c r="Q2291" s="179"/>
      <c r="R2291" s="179"/>
      <c r="S2291" s="179"/>
      <c r="T2291" s="179"/>
      <c r="U2291" s="179"/>
      <c r="V2291" s="179"/>
      <c r="W2291" s="179"/>
      <c r="X2291" s="179"/>
      <c r="Y2291" s="179"/>
      <c r="Z2291" s="179"/>
      <c r="AA2291" s="222"/>
      <c r="AB2291" s="222"/>
      <c r="AC2291" s="222"/>
      <c r="AD2291" s="179"/>
      <c r="AE2291" s="179"/>
      <c r="AF2291" s="179"/>
      <c r="AG2291" s="179"/>
      <c r="AH2291" s="179"/>
      <c r="AI2291" s="179"/>
      <c r="AJ2291" s="179"/>
    </row>
    <row r="2292" spans="2:36" x14ac:dyDescent="0.3">
      <c r="B2292" s="224">
        <v>236900</v>
      </c>
      <c r="C2292" s="209">
        <v>89525</v>
      </c>
      <c r="D2292" s="206">
        <f t="shared" si="188"/>
        <v>0.37790206838328411</v>
      </c>
      <c r="E2292" s="208">
        <f t="shared" si="189"/>
        <v>0.42</v>
      </c>
      <c r="F2292" s="207">
        <v>4923.87</v>
      </c>
      <c r="G2292" s="207">
        <v>7162</v>
      </c>
      <c r="H2292" s="207">
        <v>8057.25</v>
      </c>
      <c r="I2292" s="214">
        <v>79552</v>
      </c>
      <c r="J2292" s="211">
        <f t="shared" si="185"/>
        <v>0.33580413676656817</v>
      </c>
      <c r="K2292" s="212">
        <f t="shared" si="186"/>
        <v>0.42</v>
      </c>
      <c r="L2292" s="214">
        <v>4375.3599999999997</v>
      </c>
      <c r="M2292" s="213">
        <v>6364.16</v>
      </c>
      <c r="N2292" s="213">
        <v>7159.68</v>
      </c>
      <c r="O2292" s="242">
        <f t="shared" si="187"/>
        <v>0.48089999999994687</v>
      </c>
      <c r="P2292" s="242"/>
      <c r="Q2292" s="179"/>
      <c r="R2292" s="179"/>
      <c r="S2292" s="179"/>
      <c r="T2292" s="179"/>
      <c r="U2292" s="179"/>
      <c r="V2292" s="179"/>
      <c r="W2292" s="179"/>
      <c r="X2292" s="179"/>
      <c r="Y2292" s="179"/>
      <c r="Z2292" s="179"/>
      <c r="AA2292" s="222"/>
      <c r="AB2292" s="222"/>
      <c r="AC2292" s="222"/>
      <c r="AD2292" s="179"/>
      <c r="AE2292" s="179"/>
      <c r="AF2292" s="179"/>
      <c r="AG2292" s="179"/>
      <c r="AH2292" s="179"/>
      <c r="AI2292" s="179"/>
      <c r="AJ2292" s="179"/>
    </row>
    <row r="2293" spans="2:36" x14ac:dyDescent="0.3">
      <c r="B2293" s="224">
        <v>237000</v>
      </c>
      <c r="C2293" s="209">
        <v>89567</v>
      </c>
      <c r="D2293" s="206">
        <f t="shared" si="188"/>
        <v>0.37791983122362871</v>
      </c>
      <c r="E2293" s="208">
        <f t="shared" si="189"/>
        <v>0.42</v>
      </c>
      <c r="F2293" s="207">
        <v>4926.18</v>
      </c>
      <c r="G2293" s="207">
        <v>7165.36</v>
      </c>
      <c r="H2293" s="207">
        <v>8061.03</v>
      </c>
      <c r="I2293" s="214">
        <v>79594</v>
      </c>
      <c r="J2293" s="211">
        <f t="shared" si="185"/>
        <v>0.33583966244725738</v>
      </c>
      <c r="K2293" s="212">
        <f t="shared" si="186"/>
        <v>0.42</v>
      </c>
      <c r="L2293" s="214">
        <v>4377.67</v>
      </c>
      <c r="M2293" s="213">
        <v>6367.52</v>
      </c>
      <c r="N2293" s="213">
        <v>7163.46</v>
      </c>
      <c r="O2293" s="242">
        <f t="shared" si="187"/>
        <v>0.48089999999991961</v>
      </c>
      <c r="P2293" s="242"/>
      <c r="Q2293" s="179"/>
      <c r="R2293" s="179"/>
      <c r="S2293" s="179"/>
      <c r="T2293" s="179"/>
      <c r="U2293" s="179"/>
      <c r="V2293" s="179"/>
      <c r="W2293" s="179"/>
      <c r="X2293" s="179"/>
      <c r="Y2293" s="179"/>
      <c r="Z2293" s="179"/>
      <c r="AA2293" s="222"/>
      <c r="AB2293" s="222"/>
      <c r="AC2293" s="222"/>
      <c r="AD2293" s="179"/>
      <c r="AE2293" s="179"/>
      <c r="AF2293" s="179"/>
      <c r="AG2293" s="179"/>
      <c r="AH2293" s="179"/>
      <c r="AI2293" s="179"/>
      <c r="AJ2293" s="179"/>
    </row>
    <row r="2294" spans="2:36" x14ac:dyDescent="0.3">
      <c r="B2294" s="224">
        <v>237100</v>
      </c>
      <c r="C2294" s="209">
        <v>89609</v>
      </c>
      <c r="D2294" s="206">
        <f t="shared" si="188"/>
        <v>0.37793757908055675</v>
      </c>
      <c r="E2294" s="208">
        <f t="shared" si="189"/>
        <v>0.42</v>
      </c>
      <c r="F2294" s="207">
        <v>4928.49</v>
      </c>
      <c r="G2294" s="207">
        <v>7168.72</v>
      </c>
      <c r="H2294" s="207">
        <v>8064.81</v>
      </c>
      <c r="I2294" s="214">
        <v>79636</v>
      </c>
      <c r="J2294" s="211">
        <f t="shared" si="185"/>
        <v>0.33587515816111346</v>
      </c>
      <c r="K2294" s="212">
        <f t="shared" si="186"/>
        <v>0.42</v>
      </c>
      <c r="L2294" s="214">
        <v>4379.9799999999996</v>
      </c>
      <c r="M2294" s="213">
        <v>6370.88</v>
      </c>
      <c r="N2294" s="213">
        <v>7167.24</v>
      </c>
      <c r="O2294" s="242">
        <f t="shared" si="187"/>
        <v>0.48090000000002875</v>
      </c>
      <c r="P2294" s="242"/>
      <c r="Q2294" s="179"/>
      <c r="R2294" s="179"/>
      <c r="S2294" s="179"/>
      <c r="T2294" s="179"/>
      <c r="U2294" s="179"/>
      <c r="V2294" s="179"/>
      <c r="W2294" s="179"/>
      <c r="X2294" s="179"/>
      <c r="Y2294" s="179"/>
      <c r="Z2294" s="179"/>
      <c r="AA2294" s="222"/>
      <c r="AB2294" s="222"/>
      <c r="AC2294" s="222"/>
      <c r="AD2294" s="179"/>
      <c r="AE2294" s="179"/>
      <c r="AF2294" s="179"/>
      <c r="AG2294" s="179"/>
      <c r="AH2294" s="179"/>
      <c r="AI2294" s="179"/>
      <c r="AJ2294" s="179"/>
    </row>
    <row r="2295" spans="2:36" x14ac:dyDescent="0.3">
      <c r="B2295" s="224">
        <v>237200</v>
      </c>
      <c r="C2295" s="209">
        <v>89651</v>
      </c>
      <c r="D2295" s="206">
        <f t="shared" si="188"/>
        <v>0.37795531197301857</v>
      </c>
      <c r="E2295" s="208">
        <f t="shared" si="189"/>
        <v>0.42</v>
      </c>
      <c r="F2295" s="207">
        <v>4930.8</v>
      </c>
      <c r="G2295" s="207">
        <v>7172.08</v>
      </c>
      <c r="H2295" s="207">
        <v>8068.59</v>
      </c>
      <c r="I2295" s="214">
        <v>79678</v>
      </c>
      <c r="J2295" s="211">
        <f t="shared" si="185"/>
        <v>0.3359106239460371</v>
      </c>
      <c r="K2295" s="212">
        <f t="shared" si="186"/>
        <v>0.42</v>
      </c>
      <c r="L2295" s="214">
        <v>4382.29</v>
      </c>
      <c r="M2295" s="213">
        <v>6374.24</v>
      </c>
      <c r="N2295" s="213">
        <v>7171.02</v>
      </c>
      <c r="O2295" s="242">
        <f t="shared" si="187"/>
        <v>0.48089999999999233</v>
      </c>
      <c r="P2295" s="242"/>
      <c r="Q2295" s="179"/>
      <c r="R2295" s="179"/>
      <c r="S2295" s="179"/>
      <c r="T2295" s="179"/>
      <c r="U2295" s="179"/>
      <c r="V2295" s="179"/>
      <c r="W2295" s="179"/>
      <c r="X2295" s="179"/>
      <c r="Y2295" s="179"/>
      <c r="Z2295" s="179"/>
      <c r="AA2295" s="222"/>
      <c r="AB2295" s="222"/>
      <c r="AC2295" s="222"/>
      <c r="AD2295" s="179"/>
      <c r="AE2295" s="179"/>
      <c r="AF2295" s="179"/>
      <c r="AG2295" s="179"/>
      <c r="AH2295" s="179"/>
      <c r="AI2295" s="179"/>
      <c r="AJ2295" s="179"/>
    </row>
    <row r="2296" spans="2:36" x14ac:dyDescent="0.3">
      <c r="B2296" s="224">
        <v>237300</v>
      </c>
      <c r="C2296" s="209">
        <v>89693</v>
      </c>
      <c r="D2296" s="206">
        <f t="shared" si="188"/>
        <v>0.37797302991993259</v>
      </c>
      <c r="E2296" s="208">
        <f t="shared" si="189"/>
        <v>0.42</v>
      </c>
      <c r="F2296" s="207">
        <v>4933.1099999999997</v>
      </c>
      <c r="G2296" s="207">
        <v>7175.44</v>
      </c>
      <c r="H2296" s="207">
        <v>8072.37</v>
      </c>
      <c r="I2296" s="214">
        <v>79720</v>
      </c>
      <c r="J2296" s="211">
        <f t="shared" si="185"/>
        <v>0.33594605983986514</v>
      </c>
      <c r="K2296" s="212">
        <f t="shared" si="186"/>
        <v>0.42</v>
      </c>
      <c r="L2296" s="214">
        <v>4384.6000000000004</v>
      </c>
      <c r="M2296" s="213">
        <v>6377.6</v>
      </c>
      <c r="N2296" s="213">
        <v>7174.8</v>
      </c>
      <c r="O2296" s="242">
        <f t="shared" si="187"/>
        <v>0.48089999999995597</v>
      </c>
      <c r="P2296" s="242"/>
      <c r="Q2296" s="179"/>
      <c r="R2296" s="179"/>
      <c r="S2296" s="179"/>
      <c r="T2296" s="179"/>
      <c r="U2296" s="179"/>
      <c r="V2296" s="179"/>
      <c r="W2296" s="179"/>
      <c r="X2296" s="179"/>
      <c r="Y2296" s="179"/>
      <c r="Z2296" s="179"/>
      <c r="AA2296" s="222"/>
      <c r="AB2296" s="222"/>
      <c r="AC2296" s="222"/>
      <c r="AD2296" s="179"/>
      <c r="AE2296" s="179"/>
      <c r="AF2296" s="179"/>
      <c r="AG2296" s="179"/>
      <c r="AH2296" s="179"/>
      <c r="AI2296" s="179"/>
      <c r="AJ2296" s="179"/>
    </row>
    <row r="2297" spans="2:36" x14ac:dyDescent="0.3">
      <c r="B2297" s="224">
        <v>237400</v>
      </c>
      <c r="C2297" s="209">
        <v>89735</v>
      </c>
      <c r="D2297" s="206">
        <f t="shared" si="188"/>
        <v>0.37799073294018531</v>
      </c>
      <c r="E2297" s="208">
        <f t="shared" si="189"/>
        <v>0.42</v>
      </c>
      <c r="F2297" s="207">
        <v>4935.42</v>
      </c>
      <c r="G2297" s="207">
        <v>7178.8</v>
      </c>
      <c r="H2297" s="207">
        <v>8076.15</v>
      </c>
      <c r="I2297" s="214">
        <v>79762</v>
      </c>
      <c r="J2297" s="211">
        <f t="shared" si="185"/>
        <v>0.3359814658803707</v>
      </c>
      <c r="K2297" s="212">
        <f t="shared" si="186"/>
        <v>0.42</v>
      </c>
      <c r="L2297" s="214">
        <v>4386.91</v>
      </c>
      <c r="M2297" s="213">
        <v>6380.96</v>
      </c>
      <c r="N2297" s="213">
        <v>7178.58</v>
      </c>
      <c r="O2297" s="242">
        <f t="shared" si="187"/>
        <v>0.48089999999992872</v>
      </c>
      <c r="P2297" s="242"/>
      <c r="Q2297" s="179"/>
      <c r="R2297" s="179"/>
      <c r="S2297" s="179"/>
      <c r="T2297" s="179"/>
      <c r="U2297" s="179"/>
      <c r="V2297" s="179"/>
      <c r="W2297" s="179"/>
      <c r="X2297" s="179"/>
      <c r="Y2297" s="179"/>
      <c r="Z2297" s="179"/>
      <c r="AA2297" s="222"/>
      <c r="AB2297" s="222"/>
      <c r="AC2297" s="222"/>
      <c r="AD2297" s="179"/>
      <c r="AE2297" s="179"/>
      <c r="AF2297" s="179"/>
      <c r="AG2297" s="179"/>
      <c r="AH2297" s="179"/>
      <c r="AI2297" s="179"/>
      <c r="AJ2297" s="179"/>
    </row>
    <row r="2298" spans="2:36" x14ac:dyDescent="0.3">
      <c r="B2298" s="224">
        <v>237500</v>
      </c>
      <c r="C2298" s="209">
        <v>89777</v>
      </c>
      <c r="D2298" s="206">
        <f t="shared" si="188"/>
        <v>0.3780084210526316</v>
      </c>
      <c r="E2298" s="208">
        <f t="shared" si="189"/>
        <v>0.42</v>
      </c>
      <c r="F2298" s="207">
        <v>4937.7299999999996</v>
      </c>
      <c r="G2298" s="207">
        <v>7182.16</v>
      </c>
      <c r="H2298" s="207">
        <v>8079.93</v>
      </c>
      <c r="I2298" s="214">
        <v>79804</v>
      </c>
      <c r="J2298" s="211">
        <f t="shared" si="185"/>
        <v>0.33601684210526317</v>
      </c>
      <c r="K2298" s="212">
        <f t="shared" si="186"/>
        <v>0.42</v>
      </c>
      <c r="L2298" s="214">
        <v>4389.22</v>
      </c>
      <c r="M2298" s="213">
        <v>6384.32</v>
      </c>
      <c r="N2298" s="213">
        <v>7182.36</v>
      </c>
      <c r="O2298" s="242">
        <f t="shared" si="187"/>
        <v>0.48090000000003785</v>
      </c>
      <c r="P2298" s="242"/>
      <c r="Q2298" s="179"/>
      <c r="R2298" s="179"/>
      <c r="S2298" s="179"/>
      <c r="T2298" s="179"/>
      <c r="U2298" s="179"/>
      <c r="V2298" s="179"/>
      <c r="W2298" s="179"/>
      <c r="X2298" s="179"/>
      <c r="Y2298" s="179"/>
      <c r="Z2298" s="179"/>
      <c r="AA2298" s="222"/>
      <c r="AB2298" s="222"/>
      <c r="AC2298" s="222"/>
      <c r="AD2298" s="179"/>
      <c r="AE2298" s="179"/>
      <c r="AF2298" s="179"/>
      <c r="AG2298" s="179"/>
      <c r="AH2298" s="179"/>
      <c r="AI2298" s="179"/>
      <c r="AJ2298" s="179"/>
    </row>
    <row r="2299" spans="2:36" x14ac:dyDescent="0.3">
      <c r="B2299" s="224">
        <v>237600</v>
      </c>
      <c r="C2299" s="209">
        <v>89819</v>
      </c>
      <c r="D2299" s="206">
        <f t="shared" si="188"/>
        <v>0.37802609427609429</v>
      </c>
      <c r="E2299" s="208">
        <f t="shared" si="189"/>
        <v>0.42</v>
      </c>
      <c r="F2299" s="207">
        <v>4940.04</v>
      </c>
      <c r="G2299" s="207">
        <v>7185.52</v>
      </c>
      <c r="H2299" s="207">
        <v>8083.71</v>
      </c>
      <c r="I2299" s="214">
        <v>79846</v>
      </c>
      <c r="J2299" s="211">
        <f t="shared" ref="J2299:J2362" si="190">I2299/$B2299</f>
        <v>0.33605218855218855</v>
      </c>
      <c r="K2299" s="212">
        <f t="shared" ref="K2299:K2362" si="191">(I2299-I2298)/($B2299-$B2298)</f>
        <v>0.42</v>
      </c>
      <c r="L2299" s="214">
        <v>4391.53</v>
      </c>
      <c r="M2299" s="213">
        <v>6387.68</v>
      </c>
      <c r="N2299" s="213">
        <v>7186.14</v>
      </c>
      <c r="O2299" s="242">
        <f t="shared" si="187"/>
        <v>0.48090000000000144</v>
      </c>
      <c r="P2299" s="242"/>
      <c r="Q2299" s="179"/>
      <c r="R2299" s="179"/>
      <c r="S2299" s="179"/>
      <c r="T2299" s="179"/>
      <c r="U2299" s="179"/>
      <c r="V2299" s="179"/>
      <c r="W2299" s="179"/>
      <c r="X2299" s="179"/>
      <c r="Y2299" s="179"/>
      <c r="Z2299" s="179"/>
      <c r="AA2299" s="222"/>
      <c r="AB2299" s="222"/>
      <c r="AC2299" s="222"/>
      <c r="AD2299" s="179"/>
      <c r="AE2299" s="179"/>
      <c r="AF2299" s="179"/>
      <c r="AG2299" s="179"/>
      <c r="AH2299" s="179"/>
      <c r="AI2299" s="179"/>
      <c r="AJ2299" s="179"/>
    </row>
    <row r="2300" spans="2:36" x14ac:dyDescent="0.3">
      <c r="B2300" s="224">
        <v>237700</v>
      </c>
      <c r="C2300" s="209">
        <v>89861</v>
      </c>
      <c r="D2300" s="206">
        <f t="shared" si="188"/>
        <v>0.37804375262936474</v>
      </c>
      <c r="E2300" s="208">
        <f t="shared" si="189"/>
        <v>0.42</v>
      </c>
      <c r="F2300" s="207">
        <v>4942.3500000000004</v>
      </c>
      <c r="G2300" s="207">
        <v>7188.88</v>
      </c>
      <c r="H2300" s="207">
        <v>8087.49</v>
      </c>
      <c r="I2300" s="214">
        <v>79888</v>
      </c>
      <c r="J2300" s="211">
        <f t="shared" si="190"/>
        <v>0.33608750525872949</v>
      </c>
      <c r="K2300" s="212">
        <f t="shared" si="191"/>
        <v>0.42</v>
      </c>
      <c r="L2300" s="214">
        <v>4393.84</v>
      </c>
      <c r="M2300" s="213">
        <v>6391.04</v>
      </c>
      <c r="N2300" s="213">
        <v>7189.92</v>
      </c>
      <c r="O2300" s="242">
        <f t="shared" si="187"/>
        <v>0.48090000000011057</v>
      </c>
      <c r="P2300" s="242"/>
      <c r="Q2300" s="179"/>
      <c r="R2300" s="179"/>
      <c r="S2300" s="179"/>
      <c r="T2300" s="179"/>
      <c r="U2300" s="179"/>
      <c r="V2300" s="179"/>
      <c r="W2300" s="179"/>
      <c r="X2300" s="179"/>
      <c r="Y2300" s="179"/>
      <c r="Z2300" s="179"/>
      <c r="AA2300" s="222"/>
      <c r="AB2300" s="222"/>
      <c r="AC2300" s="222"/>
      <c r="AD2300" s="179"/>
      <c r="AE2300" s="179"/>
      <c r="AF2300" s="179"/>
      <c r="AG2300" s="179"/>
      <c r="AH2300" s="179"/>
      <c r="AI2300" s="179"/>
      <c r="AJ2300" s="179"/>
    </row>
    <row r="2301" spans="2:36" x14ac:dyDescent="0.3">
      <c r="B2301" s="224">
        <v>237800</v>
      </c>
      <c r="C2301" s="209">
        <v>89903</v>
      </c>
      <c r="D2301" s="206">
        <f t="shared" si="188"/>
        <v>0.37806139613120271</v>
      </c>
      <c r="E2301" s="208">
        <f t="shared" si="189"/>
        <v>0.42</v>
      </c>
      <c r="F2301" s="207">
        <v>4944.66</v>
      </c>
      <c r="G2301" s="207">
        <v>7192.24</v>
      </c>
      <c r="H2301" s="207">
        <v>8091.27</v>
      </c>
      <c r="I2301" s="214">
        <v>79930</v>
      </c>
      <c r="J2301" s="211">
        <f t="shared" si="190"/>
        <v>0.33612279226240538</v>
      </c>
      <c r="K2301" s="212">
        <f t="shared" si="191"/>
        <v>0.42</v>
      </c>
      <c r="L2301" s="214">
        <v>4396.1499999999996</v>
      </c>
      <c r="M2301" s="213">
        <v>6394.4</v>
      </c>
      <c r="N2301" s="213">
        <v>7193.7</v>
      </c>
      <c r="O2301" s="242">
        <f t="shared" si="187"/>
        <v>0.48090000000007421</v>
      </c>
      <c r="P2301" s="242"/>
      <c r="Q2301" s="179"/>
      <c r="R2301" s="179"/>
      <c r="S2301" s="179"/>
      <c r="T2301" s="179"/>
      <c r="U2301" s="179"/>
      <c r="V2301" s="179"/>
      <c r="W2301" s="179"/>
      <c r="X2301" s="179"/>
      <c r="Y2301" s="179"/>
      <c r="Z2301" s="179"/>
      <c r="AA2301" s="222"/>
      <c r="AB2301" s="222"/>
      <c r="AC2301" s="222"/>
      <c r="AD2301" s="179"/>
      <c r="AE2301" s="179"/>
      <c r="AF2301" s="179"/>
      <c r="AG2301" s="179"/>
      <c r="AH2301" s="179"/>
      <c r="AI2301" s="179"/>
      <c r="AJ2301" s="179"/>
    </row>
    <row r="2302" spans="2:36" x14ac:dyDescent="0.3">
      <c r="B2302" s="224">
        <v>237900</v>
      </c>
      <c r="C2302" s="209">
        <v>89945</v>
      </c>
      <c r="D2302" s="206">
        <f t="shared" si="188"/>
        <v>0.37807902480033628</v>
      </c>
      <c r="E2302" s="208">
        <f t="shared" si="189"/>
        <v>0.42</v>
      </c>
      <c r="F2302" s="207">
        <v>4946.97</v>
      </c>
      <c r="G2302" s="207">
        <v>7195.6</v>
      </c>
      <c r="H2302" s="207">
        <v>8095.05</v>
      </c>
      <c r="I2302" s="214">
        <v>79972</v>
      </c>
      <c r="J2302" s="211">
        <f t="shared" si="190"/>
        <v>0.33615804960067253</v>
      </c>
      <c r="K2302" s="212">
        <f t="shared" si="191"/>
        <v>0.42</v>
      </c>
      <c r="L2302" s="214">
        <v>4398.46</v>
      </c>
      <c r="M2302" s="213">
        <v>6397.76</v>
      </c>
      <c r="N2302" s="213">
        <v>7197.48</v>
      </c>
      <c r="O2302" s="242">
        <f t="shared" si="187"/>
        <v>0.48090000000003785</v>
      </c>
      <c r="P2302" s="242"/>
      <c r="Q2302" s="179"/>
      <c r="R2302" s="179"/>
      <c r="S2302" s="179"/>
      <c r="T2302" s="179"/>
      <c r="U2302" s="179"/>
      <c r="V2302" s="179"/>
      <c r="W2302" s="179"/>
      <c r="X2302" s="179"/>
      <c r="Y2302" s="179"/>
      <c r="Z2302" s="179"/>
      <c r="AA2302" s="222"/>
      <c r="AB2302" s="222"/>
      <c r="AC2302" s="222"/>
      <c r="AD2302" s="179"/>
      <c r="AE2302" s="179"/>
      <c r="AF2302" s="179"/>
      <c r="AG2302" s="179"/>
      <c r="AH2302" s="179"/>
      <c r="AI2302" s="179"/>
      <c r="AJ2302" s="179"/>
    </row>
    <row r="2303" spans="2:36" x14ac:dyDescent="0.3">
      <c r="B2303" s="224">
        <v>238000</v>
      </c>
      <c r="C2303" s="209">
        <v>89987</v>
      </c>
      <c r="D2303" s="206">
        <f t="shared" si="188"/>
        <v>0.37809663865546217</v>
      </c>
      <c r="E2303" s="208">
        <f t="shared" si="189"/>
        <v>0.42</v>
      </c>
      <c r="F2303" s="207">
        <v>4949.28</v>
      </c>
      <c r="G2303" s="207">
        <v>7198.96</v>
      </c>
      <c r="H2303" s="207">
        <v>8098.83</v>
      </c>
      <c r="I2303" s="214">
        <v>80014</v>
      </c>
      <c r="J2303" s="211">
        <f t="shared" si="190"/>
        <v>0.33619327731092435</v>
      </c>
      <c r="K2303" s="212">
        <f t="shared" si="191"/>
        <v>0.42</v>
      </c>
      <c r="L2303" s="214">
        <v>4400.7700000000004</v>
      </c>
      <c r="M2303" s="213">
        <v>6401.12</v>
      </c>
      <c r="N2303" s="213">
        <v>7201.26</v>
      </c>
      <c r="O2303" s="242">
        <f t="shared" si="187"/>
        <v>0.48090000000000144</v>
      </c>
      <c r="P2303" s="242"/>
      <c r="Q2303" s="179"/>
      <c r="R2303" s="179"/>
      <c r="S2303" s="179"/>
      <c r="T2303" s="179"/>
      <c r="U2303" s="179"/>
      <c r="V2303" s="179"/>
      <c r="W2303" s="179"/>
      <c r="X2303" s="179"/>
      <c r="Y2303" s="179"/>
      <c r="Z2303" s="179"/>
      <c r="AA2303" s="222"/>
      <c r="AB2303" s="222"/>
      <c r="AC2303" s="222"/>
      <c r="AD2303" s="179"/>
      <c r="AE2303" s="179"/>
      <c r="AF2303" s="179"/>
      <c r="AG2303" s="179"/>
      <c r="AH2303" s="179"/>
      <c r="AI2303" s="179"/>
      <c r="AJ2303" s="179"/>
    </row>
    <row r="2304" spans="2:36" x14ac:dyDescent="0.3">
      <c r="B2304" s="224">
        <v>238100</v>
      </c>
      <c r="C2304" s="209">
        <v>90029</v>
      </c>
      <c r="D2304" s="206">
        <f t="shared" si="188"/>
        <v>0.37811423771524572</v>
      </c>
      <c r="E2304" s="208">
        <f t="shared" si="189"/>
        <v>0.42</v>
      </c>
      <c r="F2304" s="207">
        <v>4951.59</v>
      </c>
      <c r="G2304" s="207">
        <v>7202.32</v>
      </c>
      <c r="H2304" s="207">
        <v>8102.61</v>
      </c>
      <c r="I2304" s="214">
        <v>80056</v>
      </c>
      <c r="J2304" s="211">
        <f t="shared" si="190"/>
        <v>0.33622847543049139</v>
      </c>
      <c r="K2304" s="212">
        <f t="shared" si="191"/>
        <v>0.42</v>
      </c>
      <c r="L2304" s="214">
        <v>4403.08</v>
      </c>
      <c r="M2304" s="213">
        <v>6404.48</v>
      </c>
      <c r="N2304" s="213">
        <v>7205.04</v>
      </c>
      <c r="O2304" s="242">
        <f t="shared" si="187"/>
        <v>0.48089999999997418</v>
      </c>
      <c r="P2304" s="242"/>
      <c r="Q2304" s="179"/>
      <c r="R2304" s="179"/>
      <c r="S2304" s="179"/>
      <c r="T2304" s="179"/>
      <c r="U2304" s="179"/>
      <c r="V2304" s="179"/>
      <c r="W2304" s="179"/>
      <c r="X2304" s="179"/>
      <c r="Y2304" s="179"/>
      <c r="Z2304" s="179"/>
      <c r="AA2304" s="222"/>
      <c r="AB2304" s="222"/>
      <c r="AC2304" s="222"/>
      <c r="AD2304" s="179"/>
      <c r="AE2304" s="179"/>
      <c r="AF2304" s="179"/>
      <c r="AG2304" s="179"/>
      <c r="AH2304" s="179"/>
      <c r="AI2304" s="179"/>
      <c r="AJ2304" s="179"/>
    </row>
    <row r="2305" spans="2:36" x14ac:dyDescent="0.3">
      <c r="B2305" s="224">
        <v>238200</v>
      </c>
      <c r="C2305" s="209">
        <v>90071</v>
      </c>
      <c r="D2305" s="206">
        <f t="shared" si="188"/>
        <v>0.37813182199832074</v>
      </c>
      <c r="E2305" s="208">
        <f t="shared" si="189"/>
        <v>0.42</v>
      </c>
      <c r="F2305" s="207">
        <v>4953.8999999999996</v>
      </c>
      <c r="G2305" s="207">
        <v>7205.68</v>
      </c>
      <c r="H2305" s="207">
        <v>8106.39</v>
      </c>
      <c r="I2305" s="214">
        <v>80098</v>
      </c>
      <c r="J2305" s="211">
        <f t="shared" si="190"/>
        <v>0.33626364399664149</v>
      </c>
      <c r="K2305" s="212">
        <f t="shared" si="191"/>
        <v>0.42</v>
      </c>
      <c r="L2305" s="214">
        <v>4405.3900000000003</v>
      </c>
      <c r="M2305" s="213">
        <v>6407.84</v>
      </c>
      <c r="N2305" s="213">
        <v>7208.82</v>
      </c>
      <c r="O2305" s="242">
        <f t="shared" si="187"/>
        <v>0.48089999999993777</v>
      </c>
      <c r="P2305" s="242"/>
      <c r="Q2305" s="179"/>
      <c r="R2305" s="179"/>
      <c r="S2305" s="179"/>
      <c r="T2305" s="179"/>
      <c r="U2305" s="179"/>
      <c r="V2305" s="179"/>
      <c r="W2305" s="179"/>
      <c r="X2305" s="179"/>
      <c r="Y2305" s="179"/>
      <c r="Z2305" s="179"/>
      <c r="AA2305" s="222"/>
      <c r="AB2305" s="222"/>
      <c r="AC2305" s="222"/>
      <c r="AD2305" s="179"/>
      <c r="AE2305" s="179"/>
      <c r="AF2305" s="179"/>
      <c r="AG2305" s="179"/>
      <c r="AH2305" s="179"/>
      <c r="AI2305" s="179"/>
      <c r="AJ2305" s="179"/>
    </row>
    <row r="2306" spans="2:36" x14ac:dyDescent="0.3">
      <c r="B2306" s="224">
        <v>238300</v>
      </c>
      <c r="C2306" s="209">
        <v>90113</v>
      </c>
      <c r="D2306" s="206">
        <f t="shared" si="188"/>
        <v>0.37814939152328997</v>
      </c>
      <c r="E2306" s="208">
        <f t="shared" si="189"/>
        <v>0.42</v>
      </c>
      <c r="F2306" s="207">
        <v>4956.21</v>
      </c>
      <c r="G2306" s="207">
        <v>7209.04</v>
      </c>
      <c r="H2306" s="207">
        <v>8110.17</v>
      </c>
      <c r="I2306" s="214">
        <v>80140</v>
      </c>
      <c r="J2306" s="211">
        <f t="shared" si="190"/>
        <v>0.33629878304657995</v>
      </c>
      <c r="K2306" s="212">
        <f t="shared" si="191"/>
        <v>0.42</v>
      </c>
      <c r="L2306" s="214">
        <v>4407.7</v>
      </c>
      <c r="M2306" s="213">
        <v>6411.2</v>
      </c>
      <c r="N2306" s="213">
        <v>7212.6</v>
      </c>
      <c r="O2306" s="242">
        <f t="shared" si="187"/>
        <v>0.48090000000004696</v>
      </c>
      <c r="P2306" s="242"/>
      <c r="Q2306" s="179"/>
      <c r="R2306" s="179"/>
      <c r="S2306" s="179"/>
      <c r="T2306" s="179"/>
      <c r="U2306" s="179"/>
      <c r="V2306" s="179"/>
      <c r="W2306" s="179"/>
      <c r="X2306" s="179"/>
      <c r="Y2306" s="179"/>
      <c r="Z2306" s="179"/>
      <c r="AA2306" s="222"/>
      <c r="AB2306" s="222"/>
      <c r="AC2306" s="222"/>
      <c r="AD2306" s="179"/>
      <c r="AE2306" s="179"/>
      <c r="AF2306" s="179"/>
      <c r="AG2306" s="179"/>
      <c r="AH2306" s="179"/>
      <c r="AI2306" s="179"/>
      <c r="AJ2306" s="179"/>
    </row>
    <row r="2307" spans="2:36" x14ac:dyDescent="0.3">
      <c r="B2307" s="224">
        <v>238400</v>
      </c>
      <c r="C2307" s="209">
        <v>90155</v>
      </c>
      <c r="D2307" s="206">
        <f t="shared" si="188"/>
        <v>0.37816694630872483</v>
      </c>
      <c r="E2307" s="208">
        <f t="shared" si="189"/>
        <v>0.42</v>
      </c>
      <c r="F2307" s="207">
        <v>4958.5200000000004</v>
      </c>
      <c r="G2307" s="207">
        <v>7212.4</v>
      </c>
      <c r="H2307" s="207">
        <v>8113.95</v>
      </c>
      <c r="I2307" s="214">
        <v>80182</v>
      </c>
      <c r="J2307" s="211">
        <f t="shared" si="190"/>
        <v>0.33633389261744967</v>
      </c>
      <c r="K2307" s="212">
        <f t="shared" si="191"/>
        <v>0.42</v>
      </c>
      <c r="L2307" s="214">
        <v>4410.01</v>
      </c>
      <c r="M2307" s="213">
        <v>6414.56</v>
      </c>
      <c r="N2307" s="213">
        <v>7216.38</v>
      </c>
      <c r="O2307" s="242">
        <f t="shared" si="187"/>
        <v>0.48090000000001054</v>
      </c>
      <c r="P2307" s="242"/>
      <c r="Q2307" s="179"/>
      <c r="R2307" s="179"/>
      <c r="S2307" s="179"/>
      <c r="T2307" s="179"/>
      <c r="U2307" s="179"/>
      <c r="V2307" s="179"/>
      <c r="W2307" s="179"/>
      <c r="X2307" s="179"/>
      <c r="Y2307" s="179"/>
      <c r="Z2307" s="179"/>
      <c r="AA2307" s="222"/>
      <c r="AB2307" s="222"/>
      <c r="AC2307" s="222"/>
      <c r="AD2307" s="179"/>
      <c r="AE2307" s="179"/>
      <c r="AF2307" s="179"/>
      <c r="AG2307" s="179"/>
      <c r="AH2307" s="179"/>
      <c r="AI2307" s="179"/>
      <c r="AJ2307" s="179"/>
    </row>
    <row r="2308" spans="2:36" x14ac:dyDescent="0.3">
      <c r="B2308" s="224">
        <v>238500</v>
      </c>
      <c r="C2308" s="209">
        <v>90197</v>
      </c>
      <c r="D2308" s="206">
        <f t="shared" si="188"/>
        <v>0.3781844863731656</v>
      </c>
      <c r="E2308" s="208">
        <f t="shared" si="189"/>
        <v>0.42</v>
      </c>
      <c r="F2308" s="207">
        <v>4960.83</v>
      </c>
      <c r="G2308" s="207">
        <v>7215.76</v>
      </c>
      <c r="H2308" s="207">
        <v>8117.73</v>
      </c>
      <c r="I2308" s="214">
        <v>80224</v>
      </c>
      <c r="J2308" s="211">
        <f t="shared" si="190"/>
        <v>0.33636897274633126</v>
      </c>
      <c r="K2308" s="212">
        <f t="shared" si="191"/>
        <v>0.42</v>
      </c>
      <c r="L2308" s="214">
        <v>4412.32</v>
      </c>
      <c r="M2308" s="213">
        <v>6417.92</v>
      </c>
      <c r="N2308" s="213">
        <v>7220.16</v>
      </c>
      <c r="O2308" s="242">
        <f t="shared" si="187"/>
        <v>0.48089999999997418</v>
      </c>
      <c r="P2308" s="242"/>
      <c r="Q2308" s="179"/>
      <c r="R2308" s="179"/>
      <c r="S2308" s="179"/>
      <c r="T2308" s="179"/>
      <c r="U2308" s="179"/>
      <c r="V2308" s="179"/>
      <c r="W2308" s="179"/>
      <c r="X2308" s="179"/>
      <c r="Y2308" s="179"/>
      <c r="Z2308" s="179"/>
      <c r="AA2308" s="222"/>
      <c r="AB2308" s="222"/>
      <c r="AC2308" s="222"/>
      <c r="AD2308" s="179"/>
      <c r="AE2308" s="179"/>
      <c r="AF2308" s="179"/>
      <c r="AG2308" s="179"/>
      <c r="AH2308" s="179"/>
      <c r="AI2308" s="179"/>
      <c r="AJ2308" s="179"/>
    </row>
    <row r="2309" spans="2:36" x14ac:dyDescent="0.3">
      <c r="B2309" s="224">
        <v>238600</v>
      </c>
      <c r="C2309" s="209">
        <v>90239</v>
      </c>
      <c r="D2309" s="206">
        <f t="shared" si="188"/>
        <v>0.37820201173512152</v>
      </c>
      <c r="E2309" s="208">
        <f t="shared" si="189"/>
        <v>0.42</v>
      </c>
      <c r="F2309" s="207">
        <v>4963.1400000000003</v>
      </c>
      <c r="G2309" s="207">
        <v>7219.12</v>
      </c>
      <c r="H2309" s="207">
        <v>8121.51</v>
      </c>
      <c r="I2309" s="214">
        <v>80266</v>
      </c>
      <c r="J2309" s="211">
        <f t="shared" si="190"/>
        <v>0.33640402347024306</v>
      </c>
      <c r="K2309" s="212">
        <f t="shared" si="191"/>
        <v>0.42</v>
      </c>
      <c r="L2309" s="214">
        <v>4414.63</v>
      </c>
      <c r="M2309" s="213">
        <v>6421.28</v>
      </c>
      <c r="N2309" s="213">
        <v>7223.94</v>
      </c>
      <c r="O2309" s="242">
        <f t="shared" ref="O2309:O2372" si="192">(C2309+F2309+H2309-C2308-F2308-H2308)/100</f>
        <v>0.48089999999994687</v>
      </c>
      <c r="P2309" s="242"/>
      <c r="Q2309" s="179"/>
      <c r="R2309" s="179"/>
      <c r="S2309" s="179"/>
      <c r="T2309" s="179"/>
      <c r="U2309" s="179"/>
      <c r="V2309" s="179"/>
      <c r="W2309" s="179"/>
      <c r="X2309" s="179"/>
      <c r="Y2309" s="179"/>
      <c r="Z2309" s="179"/>
      <c r="AA2309" s="222"/>
      <c r="AB2309" s="222"/>
      <c r="AC2309" s="222"/>
      <c r="AD2309" s="179"/>
      <c r="AE2309" s="179"/>
      <c r="AF2309" s="179"/>
      <c r="AG2309" s="179"/>
      <c r="AH2309" s="179"/>
      <c r="AI2309" s="179"/>
      <c r="AJ2309" s="179"/>
    </row>
    <row r="2310" spans="2:36" x14ac:dyDescent="0.3">
      <c r="B2310" s="224">
        <v>238700</v>
      </c>
      <c r="C2310" s="209">
        <v>90281</v>
      </c>
      <c r="D2310" s="206">
        <f t="shared" si="188"/>
        <v>0.37821952241307077</v>
      </c>
      <c r="E2310" s="208">
        <f t="shared" si="189"/>
        <v>0.42</v>
      </c>
      <c r="F2310" s="207">
        <v>4965.45</v>
      </c>
      <c r="G2310" s="207">
        <v>7222.48</v>
      </c>
      <c r="H2310" s="207">
        <v>8125.29</v>
      </c>
      <c r="I2310" s="214">
        <v>80308</v>
      </c>
      <c r="J2310" s="211">
        <f t="shared" si="190"/>
        <v>0.33643904482614162</v>
      </c>
      <c r="K2310" s="212">
        <f t="shared" si="191"/>
        <v>0.42</v>
      </c>
      <c r="L2310" s="214">
        <v>4416.9399999999996</v>
      </c>
      <c r="M2310" s="213">
        <v>6424.64</v>
      </c>
      <c r="N2310" s="213">
        <v>7227.72</v>
      </c>
      <c r="O2310" s="242">
        <f t="shared" si="192"/>
        <v>0.48089999999990141</v>
      </c>
      <c r="P2310" s="242"/>
      <c r="Q2310" s="179"/>
      <c r="R2310" s="179"/>
      <c r="S2310" s="179"/>
      <c r="T2310" s="179"/>
      <c r="U2310" s="179"/>
      <c r="V2310" s="179"/>
      <c r="W2310" s="179"/>
      <c r="X2310" s="179"/>
      <c r="Y2310" s="179"/>
      <c r="Z2310" s="179"/>
      <c r="AA2310" s="222"/>
      <c r="AB2310" s="222"/>
      <c r="AC2310" s="222"/>
      <c r="AD2310" s="179"/>
      <c r="AE2310" s="179"/>
      <c r="AF2310" s="179"/>
      <c r="AG2310" s="179"/>
      <c r="AH2310" s="179"/>
      <c r="AI2310" s="179"/>
      <c r="AJ2310" s="179"/>
    </row>
    <row r="2311" spans="2:36" x14ac:dyDescent="0.3">
      <c r="B2311" s="224">
        <v>238800</v>
      </c>
      <c r="C2311" s="209">
        <v>90323</v>
      </c>
      <c r="D2311" s="206">
        <f t="shared" si="188"/>
        <v>0.37823701842546065</v>
      </c>
      <c r="E2311" s="208">
        <f t="shared" si="189"/>
        <v>0.42</v>
      </c>
      <c r="F2311" s="207">
        <v>4967.76</v>
      </c>
      <c r="G2311" s="207">
        <v>7225.84</v>
      </c>
      <c r="H2311" s="207">
        <v>8129.07</v>
      </c>
      <c r="I2311" s="214">
        <v>80350</v>
      </c>
      <c r="J2311" s="211">
        <f t="shared" si="190"/>
        <v>0.33647403685092125</v>
      </c>
      <c r="K2311" s="212">
        <f t="shared" si="191"/>
        <v>0.42</v>
      </c>
      <c r="L2311" s="214">
        <v>4419.25</v>
      </c>
      <c r="M2311" s="213">
        <v>6428</v>
      </c>
      <c r="N2311" s="213">
        <v>7231.5</v>
      </c>
      <c r="O2311" s="242">
        <f t="shared" si="192"/>
        <v>0.48089999999987415</v>
      </c>
      <c r="P2311" s="242"/>
      <c r="Q2311" s="179"/>
      <c r="R2311" s="179"/>
      <c r="S2311" s="179"/>
      <c r="T2311" s="179"/>
      <c r="U2311" s="179"/>
      <c r="V2311" s="179"/>
      <c r="W2311" s="179"/>
      <c r="X2311" s="179"/>
      <c r="Y2311" s="179"/>
      <c r="Z2311" s="179"/>
      <c r="AA2311" s="222"/>
      <c r="AB2311" s="222"/>
      <c r="AC2311" s="222"/>
      <c r="AD2311" s="179"/>
      <c r="AE2311" s="179"/>
      <c r="AF2311" s="179"/>
      <c r="AG2311" s="179"/>
      <c r="AH2311" s="179"/>
      <c r="AI2311" s="179"/>
      <c r="AJ2311" s="179"/>
    </row>
    <row r="2312" spans="2:36" x14ac:dyDescent="0.3">
      <c r="B2312" s="224">
        <v>238900</v>
      </c>
      <c r="C2312" s="209">
        <v>90365</v>
      </c>
      <c r="D2312" s="206">
        <f t="shared" si="188"/>
        <v>0.37825449979070741</v>
      </c>
      <c r="E2312" s="208">
        <f t="shared" si="189"/>
        <v>0.42</v>
      </c>
      <c r="F2312" s="207">
        <v>4970.07</v>
      </c>
      <c r="G2312" s="207">
        <v>7229.2</v>
      </c>
      <c r="H2312" s="207">
        <v>8132.85</v>
      </c>
      <c r="I2312" s="214">
        <v>80392</v>
      </c>
      <c r="J2312" s="211">
        <f t="shared" si="190"/>
        <v>0.33650899958141484</v>
      </c>
      <c r="K2312" s="212">
        <f t="shared" si="191"/>
        <v>0.42</v>
      </c>
      <c r="L2312" s="214">
        <v>4421.5600000000004</v>
      </c>
      <c r="M2312" s="213">
        <v>6431.36</v>
      </c>
      <c r="N2312" s="213">
        <v>7235.28</v>
      </c>
      <c r="O2312" s="242">
        <f t="shared" si="192"/>
        <v>0.48090000000012878</v>
      </c>
      <c r="P2312" s="242"/>
      <c r="Q2312" s="179"/>
      <c r="R2312" s="179"/>
      <c r="S2312" s="179"/>
      <c r="T2312" s="179"/>
      <c r="U2312" s="179"/>
      <c r="V2312" s="179"/>
      <c r="W2312" s="179"/>
      <c r="X2312" s="179"/>
      <c r="Y2312" s="179"/>
      <c r="Z2312" s="179"/>
      <c r="AA2312" s="222"/>
      <c r="AB2312" s="222"/>
      <c r="AC2312" s="222"/>
      <c r="AD2312" s="179"/>
      <c r="AE2312" s="179"/>
      <c r="AF2312" s="179"/>
      <c r="AG2312" s="179"/>
      <c r="AH2312" s="179"/>
      <c r="AI2312" s="179"/>
      <c r="AJ2312" s="179"/>
    </row>
    <row r="2313" spans="2:36" x14ac:dyDescent="0.3">
      <c r="B2313" s="224">
        <v>239000</v>
      </c>
      <c r="C2313" s="209">
        <v>90407</v>
      </c>
      <c r="D2313" s="206">
        <f t="shared" si="188"/>
        <v>0.37827196652719663</v>
      </c>
      <c r="E2313" s="208">
        <f t="shared" si="189"/>
        <v>0.42</v>
      </c>
      <c r="F2313" s="207">
        <v>4972.38</v>
      </c>
      <c r="G2313" s="207">
        <v>7232.56</v>
      </c>
      <c r="H2313" s="207">
        <v>8136.63</v>
      </c>
      <c r="I2313" s="214">
        <v>80434</v>
      </c>
      <c r="J2313" s="211">
        <f t="shared" si="190"/>
        <v>0.33654393305439328</v>
      </c>
      <c r="K2313" s="212">
        <f t="shared" si="191"/>
        <v>0.42</v>
      </c>
      <c r="L2313" s="214">
        <v>4423.87</v>
      </c>
      <c r="M2313" s="213">
        <v>6434.72</v>
      </c>
      <c r="N2313" s="213">
        <v>7239.06</v>
      </c>
      <c r="O2313" s="242">
        <f t="shared" si="192"/>
        <v>0.48090000000009242</v>
      </c>
      <c r="P2313" s="242"/>
      <c r="Q2313" s="179"/>
      <c r="R2313" s="179"/>
      <c r="S2313" s="179"/>
      <c r="T2313" s="179"/>
      <c r="U2313" s="179"/>
      <c r="V2313" s="179"/>
      <c r="W2313" s="179"/>
      <c r="X2313" s="179"/>
      <c r="Y2313" s="179"/>
      <c r="Z2313" s="179"/>
      <c r="AA2313" s="222"/>
      <c r="AB2313" s="222"/>
      <c r="AC2313" s="222"/>
      <c r="AD2313" s="179"/>
      <c r="AE2313" s="179"/>
      <c r="AF2313" s="179"/>
      <c r="AG2313" s="179"/>
      <c r="AH2313" s="179"/>
      <c r="AI2313" s="179"/>
      <c r="AJ2313" s="179"/>
    </row>
    <row r="2314" spans="2:36" x14ac:dyDescent="0.3">
      <c r="B2314" s="224">
        <v>239100</v>
      </c>
      <c r="C2314" s="209">
        <v>90449</v>
      </c>
      <c r="D2314" s="206">
        <f t="shared" si="188"/>
        <v>0.37828941865328314</v>
      </c>
      <c r="E2314" s="208">
        <f t="shared" si="189"/>
        <v>0.42</v>
      </c>
      <c r="F2314" s="207">
        <v>4974.6899999999996</v>
      </c>
      <c r="G2314" s="207">
        <v>7235.92</v>
      </c>
      <c r="H2314" s="207">
        <v>8140.41</v>
      </c>
      <c r="I2314" s="214">
        <v>80476</v>
      </c>
      <c r="J2314" s="211">
        <f t="shared" si="190"/>
        <v>0.33657883730656629</v>
      </c>
      <c r="K2314" s="212">
        <f t="shared" si="191"/>
        <v>0.42</v>
      </c>
      <c r="L2314" s="214">
        <v>4426.18</v>
      </c>
      <c r="M2314" s="213">
        <v>6438.08</v>
      </c>
      <c r="N2314" s="213">
        <v>7242.84</v>
      </c>
      <c r="O2314" s="242">
        <f t="shared" si="192"/>
        <v>0.480900000000056</v>
      </c>
      <c r="P2314" s="242"/>
      <c r="Q2314" s="179"/>
      <c r="R2314" s="179"/>
      <c r="S2314" s="179"/>
      <c r="T2314" s="179"/>
      <c r="U2314" s="179"/>
      <c r="V2314" s="179"/>
      <c r="W2314" s="179"/>
      <c r="X2314" s="179"/>
      <c r="Y2314" s="179"/>
      <c r="Z2314" s="179"/>
      <c r="AA2314" s="222"/>
      <c r="AB2314" s="222"/>
      <c r="AC2314" s="222"/>
      <c r="AD2314" s="179"/>
      <c r="AE2314" s="179"/>
      <c r="AF2314" s="179"/>
      <c r="AG2314" s="179"/>
      <c r="AH2314" s="179"/>
      <c r="AI2314" s="179"/>
      <c r="AJ2314" s="179"/>
    </row>
    <row r="2315" spans="2:36" x14ac:dyDescent="0.3">
      <c r="B2315" s="224">
        <v>239200</v>
      </c>
      <c r="C2315" s="209">
        <v>90491</v>
      </c>
      <c r="D2315" s="206">
        <f t="shared" si="188"/>
        <v>0.37830685618729099</v>
      </c>
      <c r="E2315" s="208">
        <f t="shared" si="189"/>
        <v>0.42</v>
      </c>
      <c r="F2315" s="207">
        <v>4977</v>
      </c>
      <c r="G2315" s="207">
        <v>7239.28</v>
      </c>
      <c r="H2315" s="207">
        <v>8144.19</v>
      </c>
      <c r="I2315" s="214">
        <v>80518</v>
      </c>
      <c r="J2315" s="211">
        <f t="shared" si="190"/>
        <v>0.33661371237458193</v>
      </c>
      <c r="K2315" s="212">
        <f t="shared" si="191"/>
        <v>0.42</v>
      </c>
      <c r="L2315" s="214">
        <v>4428.49</v>
      </c>
      <c r="M2315" s="213">
        <v>6441.44</v>
      </c>
      <c r="N2315" s="213">
        <v>7246.62</v>
      </c>
      <c r="O2315" s="242">
        <f t="shared" si="192"/>
        <v>0.48090000000002875</v>
      </c>
      <c r="P2315" s="242"/>
      <c r="Q2315" s="179"/>
      <c r="R2315" s="179"/>
      <c r="S2315" s="179"/>
      <c r="T2315" s="179"/>
      <c r="U2315" s="179"/>
      <c r="V2315" s="179"/>
      <c r="W2315" s="179"/>
      <c r="X2315" s="179"/>
      <c r="Y2315" s="179"/>
      <c r="Z2315" s="179"/>
      <c r="AA2315" s="222"/>
      <c r="AB2315" s="222"/>
      <c r="AC2315" s="222"/>
      <c r="AD2315" s="179"/>
      <c r="AE2315" s="179"/>
      <c r="AF2315" s="179"/>
      <c r="AG2315" s="179"/>
      <c r="AH2315" s="179"/>
      <c r="AI2315" s="179"/>
      <c r="AJ2315" s="179"/>
    </row>
    <row r="2316" spans="2:36" x14ac:dyDescent="0.3">
      <c r="B2316" s="224">
        <v>239300</v>
      </c>
      <c r="C2316" s="209">
        <v>90533</v>
      </c>
      <c r="D2316" s="206">
        <f t="shared" si="188"/>
        <v>0.3783242791475136</v>
      </c>
      <c r="E2316" s="208">
        <f t="shared" si="189"/>
        <v>0.42</v>
      </c>
      <c r="F2316" s="207">
        <v>4979.3100000000004</v>
      </c>
      <c r="G2316" s="207">
        <v>7242.64</v>
      </c>
      <c r="H2316" s="207">
        <v>8147.97</v>
      </c>
      <c r="I2316" s="214">
        <v>80560</v>
      </c>
      <c r="J2316" s="211">
        <f t="shared" si="190"/>
        <v>0.33664855829502716</v>
      </c>
      <c r="K2316" s="212">
        <f t="shared" si="191"/>
        <v>0.42</v>
      </c>
      <c r="L2316" s="214">
        <v>4430.8</v>
      </c>
      <c r="M2316" s="213">
        <v>6444.8</v>
      </c>
      <c r="N2316" s="213">
        <v>7250.4</v>
      </c>
      <c r="O2316" s="242">
        <f t="shared" si="192"/>
        <v>0.48089999999999233</v>
      </c>
      <c r="P2316" s="242"/>
      <c r="Q2316" s="179"/>
      <c r="R2316" s="179"/>
      <c r="S2316" s="179"/>
      <c r="T2316" s="179"/>
      <c r="U2316" s="179"/>
      <c r="V2316" s="179"/>
      <c r="W2316" s="179"/>
      <c r="X2316" s="179"/>
      <c r="Y2316" s="179"/>
      <c r="Z2316" s="179"/>
      <c r="AA2316" s="222"/>
      <c r="AB2316" s="222"/>
      <c r="AC2316" s="222"/>
      <c r="AD2316" s="179"/>
      <c r="AE2316" s="179"/>
      <c r="AF2316" s="179"/>
      <c r="AG2316" s="179"/>
      <c r="AH2316" s="179"/>
      <c r="AI2316" s="179"/>
      <c r="AJ2316" s="179"/>
    </row>
    <row r="2317" spans="2:36" x14ac:dyDescent="0.3">
      <c r="B2317" s="224">
        <v>239400</v>
      </c>
      <c r="C2317" s="209">
        <v>90575</v>
      </c>
      <c r="D2317" s="206">
        <f t="shared" si="188"/>
        <v>0.37834168755221387</v>
      </c>
      <c r="E2317" s="208">
        <f t="shared" si="189"/>
        <v>0.42</v>
      </c>
      <c r="F2317" s="207">
        <v>4981.62</v>
      </c>
      <c r="G2317" s="207">
        <v>7246</v>
      </c>
      <c r="H2317" s="207">
        <v>8151.75</v>
      </c>
      <c r="I2317" s="214">
        <v>80602</v>
      </c>
      <c r="J2317" s="211">
        <f t="shared" si="190"/>
        <v>0.33668337510442775</v>
      </c>
      <c r="K2317" s="212">
        <f t="shared" si="191"/>
        <v>0.42</v>
      </c>
      <c r="L2317" s="214">
        <v>4433.1099999999997</v>
      </c>
      <c r="M2317" s="213">
        <v>6448.16</v>
      </c>
      <c r="N2317" s="213">
        <v>7254.18</v>
      </c>
      <c r="O2317" s="242">
        <f t="shared" si="192"/>
        <v>0.48089999999993777</v>
      </c>
      <c r="P2317" s="242"/>
      <c r="Q2317" s="179"/>
      <c r="R2317" s="179"/>
      <c r="S2317" s="179"/>
      <c r="T2317" s="179"/>
      <c r="U2317" s="179"/>
      <c r="V2317" s="179"/>
      <c r="W2317" s="179"/>
      <c r="X2317" s="179"/>
      <c r="Y2317" s="179"/>
      <c r="Z2317" s="179"/>
      <c r="AA2317" s="222"/>
      <c r="AB2317" s="222"/>
      <c r="AC2317" s="222"/>
      <c r="AD2317" s="179"/>
      <c r="AE2317" s="179"/>
      <c r="AF2317" s="179"/>
      <c r="AG2317" s="179"/>
      <c r="AH2317" s="179"/>
      <c r="AI2317" s="179"/>
      <c r="AJ2317" s="179"/>
    </row>
    <row r="2318" spans="2:36" x14ac:dyDescent="0.3">
      <c r="B2318" s="224">
        <v>239500</v>
      </c>
      <c r="C2318" s="209">
        <v>90617</v>
      </c>
      <c r="D2318" s="206">
        <f t="shared" si="188"/>
        <v>0.37835908141962421</v>
      </c>
      <c r="E2318" s="208">
        <f t="shared" si="189"/>
        <v>0.42</v>
      </c>
      <c r="F2318" s="207">
        <v>4983.93</v>
      </c>
      <c r="G2318" s="207">
        <v>7249.36</v>
      </c>
      <c r="H2318" s="207">
        <v>8155.53</v>
      </c>
      <c r="I2318" s="214">
        <v>80644</v>
      </c>
      <c r="J2318" s="211">
        <f t="shared" si="190"/>
        <v>0.33671816283924844</v>
      </c>
      <c r="K2318" s="212">
        <f t="shared" si="191"/>
        <v>0.42</v>
      </c>
      <c r="L2318" s="214">
        <v>4435.42</v>
      </c>
      <c r="M2318" s="213">
        <v>6451.52</v>
      </c>
      <c r="N2318" s="213">
        <v>7257.96</v>
      </c>
      <c r="O2318" s="242">
        <f t="shared" si="192"/>
        <v>0.48089999999992872</v>
      </c>
      <c r="P2318" s="242"/>
      <c r="Q2318" s="179"/>
      <c r="R2318" s="179"/>
      <c r="S2318" s="179"/>
      <c r="T2318" s="179"/>
      <c r="U2318" s="179"/>
      <c r="V2318" s="179"/>
      <c r="W2318" s="179"/>
      <c r="X2318" s="179"/>
      <c r="Y2318" s="179"/>
      <c r="Z2318" s="179"/>
      <c r="AA2318" s="222"/>
      <c r="AB2318" s="222"/>
      <c r="AC2318" s="222"/>
      <c r="AD2318" s="179"/>
      <c r="AE2318" s="179"/>
      <c r="AF2318" s="179"/>
      <c r="AG2318" s="179"/>
      <c r="AH2318" s="179"/>
      <c r="AI2318" s="179"/>
      <c r="AJ2318" s="179"/>
    </row>
    <row r="2319" spans="2:36" x14ac:dyDescent="0.3">
      <c r="B2319" s="224">
        <v>239600</v>
      </c>
      <c r="C2319" s="209">
        <v>90659</v>
      </c>
      <c r="D2319" s="206">
        <f t="shared" si="188"/>
        <v>0.37837646076794657</v>
      </c>
      <c r="E2319" s="208">
        <f t="shared" si="189"/>
        <v>0.42</v>
      </c>
      <c r="F2319" s="207">
        <v>4986.24</v>
      </c>
      <c r="G2319" s="207">
        <v>7252.72</v>
      </c>
      <c r="H2319" s="207">
        <v>8159.31</v>
      </c>
      <c r="I2319" s="214">
        <v>80686</v>
      </c>
      <c r="J2319" s="211">
        <f t="shared" si="190"/>
        <v>0.33675292153589315</v>
      </c>
      <c r="K2319" s="212">
        <f t="shared" si="191"/>
        <v>0.42</v>
      </c>
      <c r="L2319" s="214">
        <v>4437.7299999999996</v>
      </c>
      <c r="M2319" s="213">
        <v>6454.88</v>
      </c>
      <c r="N2319" s="213">
        <v>7261.74</v>
      </c>
      <c r="O2319" s="242">
        <f t="shared" si="192"/>
        <v>0.48090000000002875</v>
      </c>
      <c r="P2319" s="242"/>
      <c r="Q2319" s="179"/>
      <c r="R2319" s="179"/>
      <c r="S2319" s="179"/>
      <c r="T2319" s="179"/>
      <c r="U2319" s="179"/>
      <c r="V2319" s="179"/>
      <c r="W2319" s="179"/>
      <c r="X2319" s="179"/>
      <c r="Y2319" s="179"/>
      <c r="Z2319" s="179"/>
      <c r="AA2319" s="222"/>
      <c r="AB2319" s="222"/>
      <c r="AC2319" s="222"/>
      <c r="AD2319" s="179"/>
      <c r="AE2319" s="179"/>
      <c r="AF2319" s="179"/>
      <c r="AG2319" s="179"/>
      <c r="AH2319" s="179"/>
      <c r="AI2319" s="179"/>
      <c r="AJ2319" s="179"/>
    </row>
    <row r="2320" spans="2:36" x14ac:dyDescent="0.3">
      <c r="B2320" s="224">
        <v>239700</v>
      </c>
      <c r="C2320" s="209">
        <v>90701</v>
      </c>
      <c r="D2320" s="206">
        <f t="shared" si="188"/>
        <v>0.37839382561535251</v>
      </c>
      <c r="E2320" s="208">
        <f t="shared" si="189"/>
        <v>0.42</v>
      </c>
      <c r="F2320" s="207">
        <v>4988.55</v>
      </c>
      <c r="G2320" s="207">
        <v>7256.08</v>
      </c>
      <c r="H2320" s="207">
        <v>8163.09</v>
      </c>
      <c r="I2320" s="214">
        <v>80728</v>
      </c>
      <c r="J2320" s="211">
        <f t="shared" si="190"/>
        <v>0.33678765123070503</v>
      </c>
      <c r="K2320" s="212">
        <f t="shared" si="191"/>
        <v>0.42</v>
      </c>
      <c r="L2320" s="214">
        <v>4440.04</v>
      </c>
      <c r="M2320" s="213">
        <v>6458.24</v>
      </c>
      <c r="N2320" s="213">
        <v>7265.52</v>
      </c>
      <c r="O2320" s="242">
        <f t="shared" si="192"/>
        <v>0.48089999999999233</v>
      </c>
      <c r="P2320" s="242"/>
      <c r="Q2320" s="179"/>
      <c r="R2320" s="179"/>
      <c r="S2320" s="179"/>
      <c r="T2320" s="179"/>
      <c r="U2320" s="179"/>
      <c r="V2320" s="179"/>
      <c r="W2320" s="179"/>
      <c r="X2320" s="179"/>
      <c r="Y2320" s="179"/>
      <c r="Z2320" s="179"/>
      <c r="AA2320" s="222"/>
      <c r="AB2320" s="222"/>
      <c r="AC2320" s="222"/>
      <c r="AD2320" s="179"/>
      <c r="AE2320" s="179"/>
      <c r="AF2320" s="179"/>
      <c r="AG2320" s="179"/>
      <c r="AH2320" s="179"/>
      <c r="AI2320" s="179"/>
      <c r="AJ2320" s="179"/>
    </row>
    <row r="2321" spans="2:36" x14ac:dyDescent="0.3">
      <c r="B2321" s="224">
        <v>239800</v>
      </c>
      <c r="C2321" s="209">
        <v>90743</v>
      </c>
      <c r="D2321" s="206">
        <f t="shared" si="188"/>
        <v>0.37841117597998331</v>
      </c>
      <c r="E2321" s="208">
        <f t="shared" si="189"/>
        <v>0.42</v>
      </c>
      <c r="F2321" s="207">
        <v>4990.8599999999997</v>
      </c>
      <c r="G2321" s="207">
        <v>7259.44</v>
      </c>
      <c r="H2321" s="207">
        <v>8166.87</v>
      </c>
      <c r="I2321" s="214">
        <v>80770</v>
      </c>
      <c r="J2321" s="211">
        <f t="shared" si="190"/>
        <v>0.33682235195996663</v>
      </c>
      <c r="K2321" s="212">
        <f t="shared" si="191"/>
        <v>0.42</v>
      </c>
      <c r="L2321" s="214">
        <v>4442.3500000000004</v>
      </c>
      <c r="M2321" s="213">
        <v>6461.6</v>
      </c>
      <c r="N2321" s="213">
        <v>7269.3</v>
      </c>
      <c r="O2321" s="242">
        <f t="shared" si="192"/>
        <v>0.48089999999996508</v>
      </c>
      <c r="P2321" s="242"/>
      <c r="Q2321" s="179"/>
      <c r="R2321" s="179"/>
      <c r="S2321" s="179"/>
      <c r="T2321" s="179"/>
      <c r="U2321" s="179"/>
      <c r="V2321" s="179"/>
      <c r="W2321" s="179"/>
      <c r="X2321" s="179"/>
      <c r="Y2321" s="179"/>
      <c r="Z2321" s="179"/>
      <c r="AA2321" s="222"/>
      <c r="AB2321" s="222"/>
      <c r="AC2321" s="222"/>
      <c r="AD2321" s="179"/>
      <c r="AE2321" s="179"/>
      <c r="AF2321" s="179"/>
      <c r="AG2321" s="179"/>
      <c r="AH2321" s="179"/>
      <c r="AI2321" s="179"/>
      <c r="AJ2321" s="179"/>
    </row>
    <row r="2322" spans="2:36" x14ac:dyDescent="0.3">
      <c r="B2322" s="224">
        <v>239900</v>
      </c>
      <c r="C2322" s="209">
        <v>90785</v>
      </c>
      <c r="D2322" s="206">
        <f t="shared" si="188"/>
        <v>0.37842851187994997</v>
      </c>
      <c r="E2322" s="208">
        <f t="shared" si="189"/>
        <v>0.42</v>
      </c>
      <c r="F2322" s="207">
        <v>4993.17</v>
      </c>
      <c r="G2322" s="207">
        <v>7262.8</v>
      </c>
      <c r="H2322" s="207">
        <v>8170.65</v>
      </c>
      <c r="I2322" s="214">
        <v>80812</v>
      </c>
      <c r="J2322" s="211">
        <f t="shared" si="190"/>
        <v>0.33685702375989995</v>
      </c>
      <c r="K2322" s="212">
        <f t="shared" si="191"/>
        <v>0.42</v>
      </c>
      <c r="L2322" s="214">
        <v>4444.66</v>
      </c>
      <c r="M2322" s="213">
        <v>6464.96</v>
      </c>
      <c r="N2322" s="213">
        <v>7273.08</v>
      </c>
      <c r="O2322" s="242">
        <f t="shared" si="192"/>
        <v>0.48089999999991961</v>
      </c>
      <c r="P2322" s="242"/>
      <c r="Q2322" s="179"/>
      <c r="R2322" s="179"/>
      <c r="S2322" s="179"/>
      <c r="T2322" s="179"/>
      <c r="U2322" s="179"/>
      <c r="V2322" s="179"/>
      <c r="W2322" s="179"/>
      <c r="X2322" s="179"/>
      <c r="Y2322" s="179"/>
      <c r="Z2322" s="179"/>
      <c r="AA2322" s="222"/>
      <c r="AB2322" s="222"/>
      <c r="AC2322" s="222"/>
      <c r="AD2322" s="179"/>
      <c r="AE2322" s="179"/>
      <c r="AF2322" s="179"/>
      <c r="AG2322" s="179"/>
      <c r="AH2322" s="179"/>
      <c r="AI2322" s="179"/>
      <c r="AJ2322" s="179"/>
    </row>
    <row r="2323" spans="2:36" x14ac:dyDescent="0.3">
      <c r="B2323" s="224">
        <v>240000</v>
      </c>
      <c r="C2323" s="209">
        <v>90827</v>
      </c>
      <c r="D2323" s="206">
        <f t="shared" si="188"/>
        <v>0.37844583333333331</v>
      </c>
      <c r="E2323" s="208">
        <f t="shared" si="189"/>
        <v>0.42</v>
      </c>
      <c r="F2323" s="207">
        <v>4995.4799999999996</v>
      </c>
      <c r="G2323" s="207">
        <v>7266.16</v>
      </c>
      <c r="H2323" s="207">
        <v>8174.43</v>
      </c>
      <c r="I2323" s="214">
        <v>80854</v>
      </c>
      <c r="J2323" s="211">
        <f t="shared" si="190"/>
        <v>0.33689166666666664</v>
      </c>
      <c r="K2323" s="212">
        <f t="shared" si="191"/>
        <v>0.42</v>
      </c>
      <c r="L2323" s="214">
        <v>4446.97</v>
      </c>
      <c r="M2323" s="213">
        <v>6468.32</v>
      </c>
      <c r="N2323" s="213">
        <v>7276.86</v>
      </c>
      <c r="O2323" s="242">
        <f t="shared" si="192"/>
        <v>0.48090000000003785</v>
      </c>
      <c r="P2323" s="242"/>
      <c r="Q2323" s="179"/>
      <c r="R2323" s="179"/>
      <c r="S2323" s="179"/>
      <c r="T2323" s="179"/>
      <c r="U2323" s="179"/>
      <c r="V2323" s="179"/>
      <c r="W2323" s="179"/>
      <c r="X2323" s="179"/>
      <c r="Y2323" s="179"/>
      <c r="Z2323" s="179"/>
      <c r="AA2323" s="222"/>
      <c r="AB2323" s="222"/>
      <c r="AC2323" s="222"/>
      <c r="AD2323" s="179"/>
      <c r="AE2323" s="179"/>
      <c r="AF2323" s="179"/>
      <c r="AG2323" s="179"/>
      <c r="AH2323" s="179"/>
      <c r="AI2323" s="179"/>
      <c r="AJ2323" s="179"/>
    </row>
    <row r="2324" spans="2:36" x14ac:dyDescent="0.3">
      <c r="B2324" s="224">
        <v>240100</v>
      </c>
      <c r="C2324" s="209">
        <v>90869</v>
      </c>
      <c r="D2324" s="206">
        <f t="shared" si="188"/>
        <v>0.37846314035818407</v>
      </c>
      <c r="E2324" s="208">
        <f t="shared" si="189"/>
        <v>0.42</v>
      </c>
      <c r="F2324" s="207">
        <v>4997.79</v>
      </c>
      <c r="G2324" s="207">
        <v>7269.52</v>
      </c>
      <c r="H2324" s="207">
        <v>8178.21</v>
      </c>
      <c r="I2324" s="214">
        <v>80896</v>
      </c>
      <c r="J2324" s="211">
        <f t="shared" si="190"/>
        <v>0.33692628071636815</v>
      </c>
      <c r="K2324" s="212">
        <f t="shared" si="191"/>
        <v>0.42</v>
      </c>
      <c r="L2324" s="214">
        <v>4449.28</v>
      </c>
      <c r="M2324" s="213">
        <v>6471.68</v>
      </c>
      <c r="N2324" s="213">
        <v>7280.64</v>
      </c>
      <c r="O2324" s="242">
        <f t="shared" si="192"/>
        <v>0.48090000000000144</v>
      </c>
      <c r="P2324" s="242"/>
      <c r="Q2324" s="179"/>
      <c r="R2324" s="179"/>
      <c r="S2324" s="179"/>
      <c r="T2324" s="179"/>
      <c r="U2324" s="179"/>
      <c r="V2324" s="179"/>
      <c r="W2324" s="179"/>
      <c r="X2324" s="179"/>
      <c r="Y2324" s="179"/>
      <c r="Z2324" s="179"/>
      <c r="AA2324" s="222"/>
      <c r="AB2324" s="222"/>
      <c r="AC2324" s="222"/>
      <c r="AD2324" s="179"/>
      <c r="AE2324" s="179"/>
      <c r="AF2324" s="179"/>
      <c r="AG2324" s="179"/>
      <c r="AH2324" s="179"/>
      <c r="AI2324" s="179"/>
      <c r="AJ2324" s="179"/>
    </row>
    <row r="2325" spans="2:36" x14ac:dyDescent="0.3">
      <c r="B2325" s="224">
        <v>240200</v>
      </c>
      <c r="C2325" s="209">
        <v>90911</v>
      </c>
      <c r="D2325" s="206">
        <f t="shared" si="188"/>
        <v>0.37848043297252287</v>
      </c>
      <c r="E2325" s="208">
        <f t="shared" si="189"/>
        <v>0.42</v>
      </c>
      <c r="F2325" s="207">
        <v>5000.1000000000004</v>
      </c>
      <c r="G2325" s="207">
        <v>7272.88</v>
      </c>
      <c r="H2325" s="207">
        <v>8181.99</v>
      </c>
      <c r="I2325" s="214">
        <v>80938</v>
      </c>
      <c r="J2325" s="211">
        <f t="shared" si="190"/>
        <v>0.33696086594504582</v>
      </c>
      <c r="K2325" s="212">
        <f t="shared" si="191"/>
        <v>0.42</v>
      </c>
      <c r="L2325" s="214">
        <v>4451.59</v>
      </c>
      <c r="M2325" s="213">
        <v>6475.04</v>
      </c>
      <c r="N2325" s="213">
        <v>7284.42</v>
      </c>
      <c r="O2325" s="242">
        <f t="shared" si="192"/>
        <v>0.48090000000010152</v>
      </c>
      <c r="P2325" s="242"/>
      <c r="Q2325" s="179"/>
      <c r="R2325" s="179"/>
      <c r="S2325" s="179"/>
      <c r="T2325" s="179"/>
      <c r="U2325" s="179"/>
      <c r="V2325" s="179"/>
      <c r="W2325" s="179"/>
      <c r="X2325" s="179"/>
      <c r="Y2325" s="179"/>
      <c r="Z2325" s="179"/>
      <c r="AA2325" s="222"/>
      <c r="AB2325" s="222"/>
      <c r="AC2325" s="222"/>
      <c r="AD2325" s="179"/>
      <c r="AE2325" s="179"/>
      <c r="AF2325" s="179"/>
      <c r="AG2325" s="179"/>
      <c r="AH2325" s="179"/>
      <c r="AI2325" s="179"/>
      <c r="AJ2325" s="179"/>
    </row>
    <row r="2326" spans="2:36" x14ac:dyDescent="0.3">
      <c r="B2326" s="224">
        <v>240300</v>
      </c>
      <c r="C2326" s="209">
        <v>90953</v>
      </c>
      <c r="D2326" s="206">
        <f t="shared" si="188"/>
        <v>0.37849771119434039</v>
      </c>
      <c r="E2326" s="208">
        <f t="shared" si="189"/>
        <v>0.42</v>
      </c>
      <c r="F2326" s="207">
        <v>5002.41</v>
      </c>
      <c r="G2326" s="207">
        <v>7276.24</v>
      </c>
      <c r="H2326" s="207">
        <v>8185.77</v>
      </c>
      <c r="I2326" s="214">
        <v>80980</v>
      </c>
      <c r="J2326" s="211">
        <f t="shared" si="190"/>
        <v>0.3369954223886808</v>
      </c>
      <c r="K2326" s="212">
        <f t="shared" si="191"/>
        <v>0.42</v>
      </c>
      <c r="L2326" s="214">
        <v>4453.8999999999996</v>
      </c>
      <c r="M2326" s="213">
        <v>6478.4</v>
      </c>
      <c r="N2326" s="213">
        <v>7288.2</v>
      </c>
      <c r="O2326" s="242">
        <f t="shared" si="192"/>
        <v>0.48090000000007421</v>
      </c>
      <c r="P2326" s="242"/>
      <c r="Q2326" s="179"/>
      <c r="R2326" s="179"/>
      <c r="S2326" s="179"/>
      <c r="T2326" s="179"/>
      <c r="U2326" s="179"/>
      <c r="V2326" s="179"/>
      <c r="W2326" s="179"/>
      <c r="X2326" s="179"/>
      <c r="Y2326" s="179"/>
      <c r="Z2326" s="179"/>
      <c r="AA2326" s="222"/>
      <c r="AB2326" s="222"/>
      <c r="AC2326" s="222"/>
      <c r="AD2326" s="179"/>
      <c r="AE2326" s="179"/>
      <c r="AF2326" s="179"/>
      <c r="AG2326" s="179"/>
      <c r="AH2326" s="179"/>
      <c r="AI2326" s="179"/>
      <c r="AJ2326" s="179"/>
    </row>
    <row r="2327" spans="2:36" x14ac:dyDescent="0.3">
      <c r="B2327" s="224">
        <v>240400</v>
      </c>
      <c r="C2327" s="209">
        <v>90995</v>
      </c>
      <c r="D2327" s="206">
        <f t="shared" si="188"/>
        <v>0.37851497504159731</v>
      </c>
      <c r="E2327" s="208">
        <f t="shared" si="189"/>
        <v>0.42</v>
      </c>
      <c r="F2327" s="207">
        <v>5004.72</v>
      </c>
      <c r="G2327" s="207">
        <v>7279.6</v>
      </c>
      <c r="H2327" s="207">
        <v>8189.55</v>
      </c>
      <c r="I2327" s="214">
        <v>81022</v>
      </c>
      <c r="J2327" s="211">
        <f t="shared" si="190"/>
        <v>0.3370299500831947</v>
      </c>
      <c r="K2327" s="212">
        <f t="shared" si="191"/>
        <v>0.42</v>
      </c>
      <c r="L2327" s="214">
        <v>4456.21</v>
      </c>
      <c r="M2327" s="213">
        <v>6481.76</v>
      </c>
      <c r="N2327" s="213">
        <v>7291.98</v>
      </c>
      <c r="O2327" s="242">
        <f t="shared" si="192"/>
        <v>0.48090000000003785</v>
      </c>
      <c r="P2327" s="242"/>
      <c r="Q2327" s="179"/>
      <c r="R2327" s="179"/>
      <c r="S2327" s="179"/>
      <c r="T2327" s="179"/>
      <c r="U2327" s="179"/>
      <c r="V2327" s="179"/>
      <c r="W2327" s="179"/>
      <c r="X2327" s="179"/>
      <c r="Y2327" s="179"/>
      <c r="Z2327" s="179"/>
      <c r="AA2327" s="222"/>
      <c r="AB2327" s="222"/>
      <c r="AC2327" s="222"/>
      <c r="AD2327" s="179"/>
      <c r="AE2327" s="179"/>
      <c r="AF2327" s="179"/>
      <c r="AG2327" s="179"/>
      <c r="AH2327" s="179"/>
      <c r="AI2327" s="179"/>
      <c r="AJ2327" s="179"/>
    </row>
    <row r="2328" spans="2:36" x14ac:dyDescent="0.3">
      <c r="B2328" s="224">
        <v>240500</v>
      </c>
      <c r="C2328" s="209">
        <v>91037</v>
      </c>
      <c r="D2328" s="206">
        <f t="shared" ref="D2328:D2391" si="193">C2328/B2328</f>
        <v>0.37853222453222451</v>
      </c>
      <c r="E2328" s="208">
        <f t="shared" ref="E2328:E2391" si="194">(C2328-C2327)/(B2328-B2327)</f>
        <v>0.42</v>
      </c>
      <c r="F2328" s="207">
        <v>5007.03</v>
      </c>
      <c r="G2328" s="207">
        <v>7282.96</v>
      </c>
      <c r="H2328" s="207">
        <v>8193.33</v>
      </c>
      <c r="I2328" s="214">
        <v>81064</v>
      </c>
      <c r="J2328" s="211">
        <f t="shared" si="190"/>
        <v>0.33706444906444905</v>
      </c>
      <c r="K2328" s="212">
        <f t="shared" si="191"/>
        <v>0.42</v>
      </c>
      <c r="L2328" s="214">
        <v>4458.5200000000004</v>
      </c>
      <c r="M2328" s="213">
        <v>6485.12</v>
      </c>
      <c r="N2328" s="213">
        <v>7295.76</v>
      </c>
      <c r="O2328" s="242">
        <f t="shared" si="192"/>
        <v>0.48089999999999233</v>
      </c>
      <c r="P2328" s="242"/>
      <c r="Q2328" s="179"/>
      <c r="R2328" s="179"/>
      <c r="S2328" s="179"/>
      <c r="T2328" s="179"/>
      <c r="U2328" s="179"/>
      <c r="V2328" s="179"/>
      <c r="W2328" s="179"/>
      <c r="X2328" s="179"/>
      <c r="Y2328" s="179"/>
      <c r="Z2328" s="179"/>
      <c r="AA2328" s="222"/>
      <c r="AB2328" s="222"/>
      <c r="AC2328" s="222"/>
      <c r="AD2328" s="179"/>
      <c r="AE2328" s="179"/>
      <c r="AF2328" s="179"/>
      <c r="AG2328" s="179"/>
      <c r="AH2328" s="179"/>
      <c r="AI2328" s="179"/>
      <c r="AJ2328" s="179"/>
    </row>
    <row r="2329" spans="2:36" x14ac:dyDescent="0.3">
      <c r="B2329" s="224">
        <v>240600</v>
      </c>
      <c r="C2329" s="209">
        <v>91079</v>
      </c>
      <c r="D2329" s="206">
        <f t="shared" si="193"/>
        <v>0.37854945968412301</v>
      </c>
      <c r="E2329" s="208">
        <f t="shared" si="194"/>
        <v>0.42</v>
      </c>
      <c r="F2329" s="207">
        <v>5009.34</v>
      </c>
      <c r="G2329" s="207">
        <v>7286.32</v>
      </c>
      <c r="H2329" s="207">
        <v>8197.11</v>
      </c>
      <c r="I2329" s="214">
        <v>81106</v>
      </c>
      <c r="J2329" s="211">
        <f t="shared" si="190"/>
        <v>0.33709891936824604</v>
      </c>
      <c r="K2329" s="212">
        <f t="shared" si="191"/>
        <v>0.42</v>
      </c>
      <c r="L2329" s="214">
        <v>4460.83</v>
      </c>
      <c r="M2329" s="213">
        <v>6488.48</v>
      </c>
      <c r="N2329" s="213">
        <v>7299.54</v>
      </c>
      <c r="O2329" s="242">
        <f t="shared" si="192"/>
        <v>0.48089999999998329</v>
      </c>
      <c r="P2329" s="242"/>
      <c r="Q2329" s="179"/>
      <c r="R2329" s="179"/>
      <c r="S2329" s="179"/>
      <c r="T2329" s="179"/>
      <c r="U2329" s="179"/>
      <c r="V2329" s="179"/>
      <c r="W2329" s="179"/>
      <c r="X2329" s="179"/>
      <c r="Y2329" s="179"/>
      <c r="Z2329" s="179"/>
      <c r="AA2329" s="222"/>
      <c r="AB2329" s="222"/>
      <c r="AC2329" s="222"/>
      <c r="AD2329" s="179"/>
      <c r="AE2329" s="179"/>
      <c r="AF2329" s="179"/>
      <c r="AG2329" s="179"/>
      <c r="AH2329" s="179"/>
      <c r="AI2329" s="179"/>
      <c r="AJ2329" s="179"/>
    </row>
    <row r="2330" spans="2:36" x14ac:dyDescent="0.3">
      <c r="B2330" s="224">
        <v>240700</v>
      </c>
      <c r="C2330" s="209">
        <v>91121</v>
      </c>
      <c r="D2330" s="206">
        <f t="shared" si="193"/>
        <v>0.37856668051516412</v>
      </c>
      <c r="E2330" s="208">
        <f t="shared" si="194"/>
        <v>0.42</v>
      </c>
      <c r="F2330" s="207">
        <v>5011.6499999999996</v>
      </c>
      <c r="G2330" s="207">
        <v>7289.68</v>
      </c>
      <c r="H2330" s="207">
        <v>8200.89</v>
      </c>
      <c r="I2330" s="214">
        <v>81148</v>
      </c>
      <c r="J2330" s="211">
        <f t="shared" si="190"/>
        <v>0.3371333610303282</v>
      </c>
      <c r="K2330" s="212">
        <f t="shared" si="191"/>
        <v>0.42</v>
      </c>
      <c r="L2330" s="214">
        <v>4463.1400000000003</v>
      </c>
      <c r="M2330" s="213">
        <v>6491.84</v>
      </c>
      <c r="N2330" s="213">
        <v>7303.32</v>
      </c>
      <c r="O2330" s="242">
        <f t="shared" si="192"/>
        <v>0.48089999999992872</v>
      </c>
      <c r="P2330" s="242"/>
      <c r="Q2330" s="179"/>
      <c r="R2330" s="179"/>
      <c r="S2330" s="179"/>
      <c r="T2330" s="179"/>
      <c r="U2330" s="179"/>
      <c r="V2330" s="179"/>
      <c r="W2330" s="179"/>
      <c r="X2330" s="179"/>
      <c r="Y2330" s="179"/>
      <c r="Z2330" s="179"/>
      <c r="AA2330" s="222"/>
      <c r="AB2330" s="222"/>
      <c r="AC2330" s="222"/>
      <c r="AD2330" s="179"/>
      <c r="AE2330" s="179"/>
      <c r="AF2330" s="179"/>
      <c r="AG2330" s="179"/>
      <c r="AH2330" s="179"/>
      <c r="AI2330" s="179"/>
      <c r="AJ2330" s="179"/>
    </row>
    <row r="2331" spans="2:36" x14ac:dyDescent="0.3">
      <c r="B2331" s="224">
        <v>240800</v>
      </c>
      <c r="C2331" s="209">
        <v>91163</v>
      </c>
      <c r="D2331" s="206">
        <f t="shared" si="193"/>
        <v>0.37858388704318935</v>
      </c>
      <c r="E2331" s="208">
        <f t="shared" si="194"/>
        <v>0.42</v>
      </c>
      <c r="F2331" s="207">
        <v>5013.96</v>
      </c>
      <c r="G2331" s="207">
        <v>7293.04</v>
      </c>
      <c r="H2331" s="207">
        <v>8204.67</v>
      </c>
      <c r="I2331" s="214">
        <v>81190</v>
      </c>
      <c r="J2331" s="211">
        <f t="shared" si="190"/>
        <v>0.33716777408637871</v>
      </c>
      <c r="K2331" s="212">
        <f t="shared" si="191"/>
        <v>0.42</v>
      </c>
      <c r="L2331" s="214">
        <v>4465.45</v>
      </c>
      <c r="M2331" s="213">
        <v>6495.2</v>
      </c>
      <c r="N2331" s="213">
        <v>7307.1</v>
      </c>
      <c r="O2331" s="242">
        <f t="shared" si="192"/>
        <v>0.480900000000056</v>
      </c>
      <c r="P2331" s="242"/>
      <c r="Q2331" s="179"/>
      <c r="R2331" s="179"/>
      <c r="S2331" s="179"/>
      <c r="T2331" s="179"/>
      <c r="U2331" s="179"/>
      <c r="V2331" s="179"/>
      <c r="W2331" s="179"/>
      <c r="X2331" s="179"/>
      <c r="Y2331" s="179"/>
      <c r="Z2331" s="179"/>
      <c r="AA2331" s="222"/>
      <c r="AB2331" s="222"/>
      <c r="AC2331" s="222"/>
      <c r="AD2331" s="179"/>
      <c r="AE2331" s="179"/>
      <c r="AF2331" s="179"/>
      <c r="AG2331" s="179"/>
      <c r="AH2331" s="179"/>
      <c r="AI2331" s="179"/>
      <c r="AJ2331" s="179"/>
    </row>
    <row r="2332" spans="2:36" x14ac:dyDescent="0.3">
      <c r="B2332" s="224">
        <v>240900</v>
      </c>
      <c r="C2332" s="209">
        <v>91205</v>
      </c>
      <c r="D2332" s="206">
        <f t="shared" si="193"/>
        <v>0.37860107928601078</v>
      </c>
      <c r="E2332" s="208">
        <f t="shared" si="194"/>
        <v>0.42</v>
      </c>
      <c r="F2332" s="207">
        <v>5016.2700000000004</v>
      </c>
      <c r="G2332" s="207">
        <v>7296.4</v>
      </c>
      <c r="H2332" s="207">
        <v>8208.4500000000007</v>
      </c>
      <c r="I2332" s="214">
        <v>81232</v>
      </c>
      <c r="J2332" s="211">
        <f t="shared" si="190"/>
        <v>0.33720215857202157</v>
      </c>
      <c r="K2332" s="212">
        <f t="shared" si="191"/>
        <v>0.42</v>
      </c>
      <c r="L2332" s="214">
        <v>4467.76</v>
      </c>
      <c r="M2332" s="213">
        <v>6498.56</v>
      </c>
      <c r="N2332" s="213">
        <v>7310.88</v>
      </c>
      <c r="O2332" s="242">
        <f t="shared" si="192"/>
        <v>0.48090000000001965</v>
      </c>
      <c r="P2332" s="242"/>
      <c r="Q2332" s="179"/>
      <c r="R2332" s="179"/>
      <c r="S2332" s="179"/>
      <c r="T2332" s="179"/>
      <c r="U2332" s="179"/>
      <c r="V2332" s="179"/>
      <c r="W2332" s="179"/>
      <c r="X2332" s="179"/>
      <c r="Y2332" s="179"/>
      <c r="Z2332" s="179"/>
      <c r="AA2332" s="222"/>
      <c r="AB2332" s="222"/>
      <c r="AC2332" s="222"/>
      <c r="AD2332" s="179"/>
      <c r="AE2332" s="179"/>
      <c r="AF2332" s="179"/>
      <c r="AG2332" s="179"/>
      <c r="AH2332" s="179"/>
      <c r="AI2332" s="179"/>
      <c r="AJ2332" s="179"/>
    </row>
    <row r="2333" spans="2:36" x14ac:dyDescent="0.3">
      <c r="B2333" s="224">
        <v>241000</v>
      </c>
      <c r="C2333" s="209">
        <v>91247</v>
      </c>
      <c r="D2333" s="206">
        <f t="shared" si="193"/>
        <v>0.3786182572614108</v>
      </c>
      <c r="E2333" s="208">
        <f t="shared" si="194"/>
        <v>0.42</v>
      </c>
      <c r="F2333" s="207">
        <v>5018.58</v>
      </c>
      <c r="G2333" s="207">
        <v>7299.76</v>
      </c>
      <c r="H2333" s="207">
        <v>8212.23</v>
      </c>
      <c r="I2333" s="214">
        <v>81274</v>
      </c>
      <c r="J2333" s="211">
        <f t="shared" si="190"/>
        <v>0.33723651452282155</v>
      </c>
      <c r="K2333" s="212">
        <f t="shared" si="191"/>
        <v>0.42</v>
      </c>
      <c r="L2333" s="214">
        <v>4470.07</v>
      </c>
      <c r="M2333" s="213">
        <v>6501.92</v>
      </c>
      <c r="N2333" s="213">
        <v>7314.66</v>
      </c>
      <c r="O2333" s="242">
        <f t="shared" si="192"/>
        <v>0.48089999999996508</v>
      </c>
      <c r="P2333" s="242"/>
      <c r="Q2333" s="179"/>
      <c r="R2333" s="179"/>
      <c r="S2333" s="179"/>
      <c r="T2333" s="179"/>
      <c r="U2333" s="179"/>
      <c r="V2333" s="179"/>
      <c r="W2333" s="179"/>
      <c r="X2333" s="179"/>
      <c r="Y2333" s="179"/>
      <c r="Z2333" s="179"/>
      <c r="AA2333" s="222"/>
      <c r="AB2333" s="222"/>
      <c r="AC2333" s="222"/>
      <c r="AD2333" s="179"/>
      <c r="AE2333" s="179"/>
      <c r="AF2333" s="179"/>
      <c r="AG2333" s="179"/>
      <c r="AH2333" s="179"/>
      <c r="AI2333" s="179"/>
      <c r="AJ2333" s="179"/>
    </row>
    <row r="2334" spans="2:36" x14ac:dyDescent="0.3">
      <c r="B2334" s="224">
        <v>241100</v>
      </c>
      <c r="C2334" s="209">
        <v>91289</v>
      </c>
      <c r="D2334" s="206">
        <f t="shared" si="193"/>
        <v>0.37863542098714226</v>
      </c>
      <c r="E2334" s="208">
        <f t="shared" si="194"/>
        <v>0.42</v>
      </c>
      <c r="F2334" s="207">
        <v>5020.8900000000003</v>
      </c>
      <c r="G2334" s="207">
        <v>7303.12</v>
      </c>
      <c r="H2334" s="207">
        <v>8216.01</v>
      </c>
      <c r="I2334" s="214">
        <v>81316</v>
      </c>
      <c r="J2334" s="211">
        <f t="shared" si="190"/>
        <v>0.33727084197428453</v>
      </c>
      <c r="K2334" s="212">
        <f t="shared" si="191"/>
        <v>0.42</v>
      </c>
      <c r="L2334" s="214">
        <v>4472.38</v>
      </c>
      <c r="M2334" s="213">
        <v>6505.28</v>
      </c>
      <c r="N2334" s="213">
        <v>7318.44</v>
      </c>
      <c r="O2334" s="242">
        <f t="shared" si="192"/>
        <v>0.48089999999994687</v>
      </c>
      <c r="P2334" s="242"/>
      <c r="Q2334" s="179"/>
      <c r="R2334" s="179"/>
      <c r="S2334" s="179"/>
      <c r="T2334" s="179"/>
      <c r="U2334" s="179"/>
      <c r="V2334" s="179"/>
      <c r="W2334" s="179"/>
      <c r="X2334" s="179"/>
      <c r="Y2334" s="179"/>
      <c r="Z2334" s="179"/>
      <c r="AA2334" s="222"/>
      <c r="AB2334" s="222"/>
      <c r="AC2334" s="222"/>
      <c r="AD2334" s="179"/>
      <c r="AE2334" s="179"/>
      <c r="AF2334" s="179"/>
      <c r="AG2334" s="179"/>
      <c r="AH2334" s="179"/>
      <c r="AI2334" s="179"/>
      <c r="AJ2334" s="179"/>
    </row>
    <row r="2335" spans="2:36" x14ac:dyDescent="0.3">
      <c r="B2335" s="224">
        <v>241200</v>
      </c>
      <c r="C2335" s="209">
        <v>91331</v>
      </c>
      <c r="D2335" s="206">
        <f t="shared" si="193"/>
        <v>0.37865257048092871</v>
      </c>
      <c r="E2335" s="208">
        <f t="shared" si="194"/>
        <v>0.42</v>
      </c>
      <c r="F2335" s="207">
        <v>5023.2</v>
      </c>
      <c r="G2335" s="207">
        <v>7306.48</v>
      </c>
      <c r="H2335" s="207">
        <v>8219.7900000000009</v>
      </c>
      <c r="I2335" s="214">
        <v>81358</v>
      </c>
      <c r="J2335" s="211">
        <f t="shared" si="190"/>
        <v>0.33730514096185737</v>
      </c>
      <c r="K2335" s="212">
        <f t="shared" si="191"/>
        <v>0.42</v>
      </c>
      <c r="L2335" s="214">
        <v>4474.6899999999996</v>
      </c>
      <c r="M2335" s="213">
        <v>6508.64</v>
      </c>
      <c r="N2335" s="213">
        <v>7322.22</v>
      </c>
      <c r="O2335" s="242">
        <f t="shared" si="192"/>
        <v>0.48089999999991051</v>
      </c>
      <c r="P2335" s="242"/>
      <c r="Q2335" s="179"/>
      <c r="R2335" s="179"/>
      <c r="S2335" s="179"/>
      <c r="T2335" s="179"/>
      <c r="U2335" s="179"/>
      <c r="V2335" s="179"/>
      <c r="W2335" s="179"/>
      <c r="X2335" s="179"/>
      <c r="Y2335" s="179"/>
      <c r="Z2335" s="179"/>
      <c r="AA2335" s="222"/>
      <c r="AB2335" s="222"/>
      <c r="AC2335" s="222"/>
      <c r="AD2335" s="179"/>
      <c r="AE2335" s="179"/>
      <c r="AF2335" s="179"/>
      <c r="AG2335" s="179"/>
      <c r="AH2335" s="179"/>
      <c r="AI2335" s="179"/>
      <c r="AJ2335" s="179"/>
    </row>
    <row r="2336" spans="2:36" x14ac:dyDescent="0.3">
      <c r="B2336" s="224">
        <v>241300</v>
      </c>
      <c r="C2336" s="209">
        <v>91373</v>
      </c>
      <c r="D2336" s="206">
        <f t="shared" si="193"/>
        <v>0.37866970576046416</v>
      </c>
      <c r="E2336" s="208">
        <f t="shared" si="194"/>
        <v>0.42</v>
      </c>
      <c r="F2336" s="207">
        <v>5025.51</v>
      </c>
      <c r="G2336" s="207">
        <v>7309.84</v>
      </c>
      <c r="H2336" s="207">
        <v>8223.57</v>
      </c>
      <c r="I2336" s="214">
        <v>81400</v>
      </c>
      <c r="J2336" s="211">
        <f t="shared" si="190"/>
        <v>0.33733941152092828</v>
      </c>
      <c r="K2336" s="212">
        <f t="shared" si="191"/>
        <v>0.42</v>
      </c>
      <c r="L2336" s="214">
        <v>4477</v>
      </c>
      <c r="M2336" s="213">
        <v>6512</v>
      </c>
      <c r="N2336" s="213">
        <v>7326</v>
      </c>
      <c r="O2336" s="242">
        <f t="shared" si="192"/>
        <v>0.48089999999985594</v>
      </c>
      <c r="P2336" s="242"/>
      <c r="Q2336" s="179"/>
      <c r="R2336" s="179"/>
      <c r="S2336" s="179"/>
      <c r="T2336" s="179"/>
      <c r="U2336" s="179"/>
      <c r="V2336" s="179"/>
      <c r="W2336" s="179"/>
      <c r="X2336" s="179"/>
      <c r="Y2336" s="179"/>
      <c r="Z2336" s="179"/>
      <c r="AA2336" s="222"/>
      <c r="AB2336" s="222"/>
      <c r="AC2336" s="222"/>
      <c r="AD2336" s="179"/>
      <c r="AE2336" s="179"/>
      <c r="AF2336" s="179"/>
      <c r="AG2336" s="179"/>
      <c r="AH2336" s="179"/>
      <c r="AI2336" s="179"/>
      <c r="AJ2336" s="179"/>
    </row>
    <row r="2337" spans="2:36" x14ac:dyDescent="0.3">
      <c r="B2337" s="224">
        <v>241400</v>
      </c>
      <c r="C2337" s="209">
        <v>91415</v>
      </c>
      <c r="D2337" s="206">
        <f t="shared" si="193"/>
        <v>0.37868682684341343</v>
      </c>
      <c r="E2337" s="208">
        <f t="shared" si="194"/>
        <v>0.42</v>
      </c>
      <c r="F2337" s="207">
        <v>5027.82</v>
      </c>
      <c r="G2337" s="207">
        <v>7313.2</v>
      </c>
      <c r="H2337" s="207">
        <v>8227.35</v>
      </c>
      <c r="I2337" s="214">
        <v>81442</v>
      </c>
      <c r="J2337" s="211">
        <f t="shared" si="190"/>
        <v>0.33737365368682687</v>
      </c>
      <c r="K2337" s="212">
        <f t="shared" si="191"/>
        <v>0.42</v>
      </c>
      <c r="L2337" s="214">
        <v>4479.3100000000004</v>
      </c>
      <c r="M2337" s="213">
        <v>6515.36</v>
      </c>
      <c r="N2337" s="213">
        <v>7329.78</v>
      </c>
      <c r="O2337" s="242">
        <f t="shared" si="192"/>
        <v>0.48090000000012878</v>
      </c>
      <c r="P2337" s="242"/>
      <c r="Q2337" s="179"/>
      <c r="R2337" s="179"/>
      <c r="S2337" s="179"/>
      <c r="T2337" s="179"/>
      <c r="U2337" s="179"/>
      <c r="V2337" s="179"/>
      <c r="W2337" s="179"/>
      <c r="X2337" s="179"/>
      <c r="Y2337" s="179"/>
      <c r="Z2337" s="179"/>
      <c r="AA2337" s="222"/>
      <c r="AB2337" s="222"/>
      <c r="AC2337" s="222"/>
      <c r="AD2337" s="179"/>
      <c r="AE2337" s="179"/>
      <c r="AF2337" s="179"/>
      <c r="AG2337" s="179"/>
      <c r="AH2337" s="179"/>
      <c r="AI2337" s="179"/>
      <c r="AJ2337" s="179"/>
    </row>
    <row r="2338" spans="2:36" x14ac:dyDescent="0.3">
      <c r="B2338" s="224">
        <v>241500</v>
      </c>
      <c r="C2338" s="209">
        <v>91457</v>
      </c>
      <c r="D2338" s="206">
        <f t="shared" si="193"/>
        <v>0.37870393374741201</v>
      </c>
      <c r="E2338" s="208">
        <f t="shared" si="194"/>
        <v>0.42</v>
      </c>
      <c r="F2338" s="207">
        <v>5030.13</v>
      </c>
      <c r="G2338" s="207">
        <v>7316.56</v>
      </c>
      <c r="H2338" s="207">
        <v>8231.1299999999992</v>
      </c>
      <c r="I2338" s="214">
        <v>81484</v>
      </c>
      <c r="J2338" s="211">
        <f t="shared" si="190"/>
        <v>0.33740786749482404</v>
      </c>
      <c r="K2338" s="212">
        <f t="shared" si="191"/>
        <v>0.42</v>
      </c>
      <c r="L2338" s="214">
        <v>4481.62</v>
      </c>
      <c r="M2338" s="213">
        <v>6518.72</v>
      </c>
      <c r="N2338" s="213">
        <v>7333.56</v>
      </c>
      <c r="O2338" s="242">
        <f t="shared" si="192"/>
        <v>0.48090000000009242</v>
      </c>
      <c r="P2338" s="242"/>
      <c r="Q2338" s="179"/>
      <c r="R2338" s="179"/>
      <c r="S2338" s="179"/>
      <c r="T2338" s="179"/>
      <c r="U2338" s="179"/>
      <c r="V2338" s="179"/>
      <c r="W2338" s="179"/>
      <c r="X2338" s="179"/>
      <c r="Y2338" s="179"/>
      <c r="Z2338" s="179"/>
      <c r="AA2338" s="222"/>
      <c r="AB2338" s="222"/>
      <c r="AC2338" s="222"/>
      <c r="AD2338" s="179"/>
      <c r="AE2338" s="179"/>
      <c r="AF2338" s="179"/>
      <c r="AG2338" s="179"/>
      <c r="AH2338" s="179"/>
      <c r="AI2338" s="179"/>
      <c r="AJ2338" s="179"/>
    </row>
    <row r="2339" spans="2:36" x14ac:dyDescent="0.3">
      <c r="B2339" s="224">
        <v>241600</v>
      </c>
      <c r="C2339" s="209">
        <v>91499</v>
      </c>
      <c r="D2339" s="206">
        <f t="shared" si="193"/>
        <v>0.37872102649006623</v>
      </c>
      <c r="E2339" s="208">
        <f t="shared" si="194"/>
        <v>0.42</v>
      </c>
      <c r="F2339" s="207">
        <v>5032.4399999999996</v>
      </c>
      <c r="G2339" s="207">
        <v>7319.92</v>
      </c>
      <c r="H2339" s="207">
        <v>8234.91</v>
      </c>
      <c r="I2339" s="214">
        <v>81526</v>
      </c>
      <c r="J2339" s="211">
        <f t="shared" si="190"/>
        <v>0.33744205298013247</v>
      </c>
      <c r="K2339" s="212">
        <f t="shared" si="191"/>
        <v>0.42</v>
      </c>
      <c r="L2339" s="214">
        <v>4483.93</v>
      </c>
      <c r="M2339" s="213">
        <v>6522.08</v>
      </c>
      <c r="N2339" s="213">
        <v>7337.34</v>
      </c>
      <c r="O2339" s="242">
        <f t="shared" si="192"/>
        <v>0.480900000000056</v>
      </c>
      <c r="P2339" s="242"/>
      <c r="Q2339" s="179"/>
      <c r="R2339" s="179"/>
      <c r="S2339" s="179"/>
      <c r="T2339" s="179"/>
      <c r="U2339" s="179"/>
      <c r="V2339" s="179"/>
      <c r="W2339" s="179"/>
      <c r="X2339" s="179"/>
      <c r="Y2339" s="179"/>
      <c r="Z2339" s="179"/>
      <c r="AA2339" s="222"/>
      <c r="AB2339" s="222"/>
      <c r="AC2339" s="222"/>
      <c r="AD2339" s="179"/>
      <c r="AE2339" s="179"/>
      <c r="AF2339" s="179"/>
      <c r="AG2339" s="179"/>
      <c r="AH2339" s="179"/>
      <c r="AI2339" s="179"/>
      <c r="AJ2339" s="179"/>
    </row>
    <row r="2340" spans="2:36" x14ac:dyDescent="0.3">
      <c r="B2340" s="224">
        <v>241700</v>
      </c>
      <c r="C2340" s="209">
        <v>91541</v>
      </c>
      <c r="D2340" s="206">
        <f t="shared" si="193"/>
        <v>0.37873810508895323</v>
      </c>
      <c r="E2340" s="208">
        <f t="shared" si="194"/>
        <v>0.42</v>
      </c>
      <c r="F2340" s="207">
        <v>5034.75</v>
      </c>
      <c r="G2340" s="207">
        <v>7323.28</v>
      </c>
      <c r="H2340" s="207">
        <v>8238.69</v>
      </c>
      <c r="I2340" s="214">
        <v>81568</v>
      </c>
      <c r="J2340" s="211">
        <f t="shared" si="190"/>
        <v>0.33747621017790652</v>
      </c>
      <c r="K2340" s="212">
        <f t="shared" si="191"/>
        <v>0.42</v>
      </c>
      <c r="L2340" s="214">
        <v>4486.24</v>
      </c>
      <c r="M2340" s="213">
        <v>6525.44</v>
      </c>
      <c r="N2340" s="213">
        <v>7341.12</v>
      </c>
      <c r="O2340" s="242">
        <f t="shared" si="192"/>
        <v>0.48090000000003785</v>
      </c>
      <c r="P2340" s="242"/>
      <c r="Q2340" s="179"/>
      <c r="R2340" s="179"/>
      <c r="S2340" s="179"/>
      <c r="T2340" s="179"/>
      <c r="U2340" s="179"/>
      <c r="V2340" s="179"/>
      <c r="W2340" s="179"/>
      <c r="X2340" s="179"/>
      <c r="Y2340" s="179"/>
      <c r="Z2340" s="179"/>
      <c r="AA2340" s="222"/>
      <c r="AB2340" s="222"/>
      <c r="AC2340" s="222"/>
      <c r="AD2340" s="179"/>
      <c r="AE2340" s="179"/>
      <c r="AF2340" s="179"/>
      <c r="AG2340" s="179"/>
      <c r="AH2340" s="179"/>
      <c r="AI2340" s="179"/>
      <c r="AJ2340" s="179"/>
    </row>
    <row r="2341" spans="2:36" x14ac:dyDescent="0.3">
      <c r="B2341" s="224">
        <v>241800</v>
      </c>
      <c r="C2341" s="209">
        <v>91583</v>
      </c>
      <c r="D2341" s="206">
        <f t="shared" si="193"/>
        <v>0.3787551695616212</v>
      </c>
      <c r="E2341" s="208">
        <f t="shared" si="194"/>
        <v>0.42</v>
      </c>
      <c r="F2341" s="207">
        <v>5037.0600000000004</v>
      </c>
      <c r="G2341" s="207">
        <v>7326.64</v>
      </c>
      <c r="H2341" s="207">
        <v>8242.4699999999993</v>
      </c>
      <c r="I2341" s="214">
        <v>81610</v>
      </c>
      <c r="J2341" s="211">
        <f t="shared" si="190"/>
        <v>0.33751033912324235</v>
      </c>
      <c r="K2341" s="212">
        <f t="shared" si="191"/>
        <v>0.42</v>
      </c>
      <c r="L2341" s="214">
        <v>4488.55</v>
      </c>
      <c r="M2341" s="213">
        <v>6528.8</v>
      </c>
      <c r="N2341" s="213">
        <v>7344.9</v>
      </c>
      <c r="O2341" s="242">
        <f t="shared" si="192"/>
        <v>0.48089999999998329</v>
      </c>
      <c r="P2341" s="242"/>
      <c r="Q2341" s="179"/>
      <c r="R2341" s="179"/>
      <c r="S2341" s="179"/>
      <c r="T2341" s="179"/>
      <c r="U2341" s="179"/>
      <c r="V2341" s="179"/>
      <c r="W2341" s="179"/>
      <c r="X2341" s="179"/>
      <c r="Y2341" s="179"/>
      <c r="Z2341" s="179"/>
      <c r="AA2341" s="222"/>
      <c r="AB2341" s="222"/>
      <c r="AC2341" s="222"/>
      <c r="AD2341" s="179"/>
      <c r="AE2341" s="179"/>
      <c r="AF2341" s="179"/>
      <c r="AG2341" s="179"/>
      <c r="AH2341" s="179"/>
      <c r="AI2341" s="179"/>
      <c r="AJ2341" s="179"/>
    </row>
    <row r="2342" spans="2:36" x14ac:dyDescent="0.3">
      <c r="B2342" s="224">
        <v>241900</v>
      </c>
      <c r="C2342" s="209">
        <v>91625</v>
      </c>
      <c r="D2342" s="206">
        <f t="shared" si="193"/>
        <v>0.37877221992558907</v>
      </c>
      <c r="E2342" s="208">
        <f t="shared" si="194"/>
        <v>0.42</v>
      </c>
      <c r="F2342" s="207">
        <v>5039.37</v>
      </c>
      <c r="G2342" s="207">
        <v>7330</v>
      </c>
      <c r="H2342" s="207">
        <v>8246.25</v>
      </c>
      <c r="I2342" s="214">
        <v>81652</v>
      </c>
      <c r="J2342" s="211">
        <f t="shared" si="190"/>
        <v>0.33754443985117816</v>
      </c>
      <c r="K2342" s="212">
        <f t="shared" si="191"/>
        <v>0.42</v>
      </c>
      <c r="L2342" s="214">
        <v>4490.8599999999997</v>
      </c>
      <c r="M2342" s="213">
        <v>6532.16</v>
      </c>
      <c r="N2342" s="213">
        <v>7348.68</v>
      </c>
      <c r="O2342" s="242">
        <f t="shared" si="192"/>
        <v>0.48089999999994687</v>
      </c>
      <c r="P2342" s="242"/>
      <c r="Q2342" s="179"/>
      <c r="R2342" s="179"/>
      <c r="S2342" s="179"/>
      <c r="T2342" s="179"/>
      <c r="U2342" s="179"/>
      <c r="V2342" s="179"/>
      <c r="W2342" s="179"/>
      <c r="X2342" s="179"/>
      <c r="Y2342" s="179"/>
      <c r="Z2342" s="179"/>
      <c r="AA2342" s="222"/>
      <c r="AB2342" s="222"/>
      <c r="AC2342" s="222"/>
      <c r="AD2342" s="179"/>
      <c r="AE2342" s="179"/>
      <c r="AF2342" s="179"/>
      <c r="AG2342" s="179"/>
      <c r="AH2342" s="179"/>
      <c r="AI2342" s="179"/>
      <c r="AJ2342" s="179"/>
    </row>
    <row r="2343" spans="2:36" x14ac:dyDescent="0.3">
      <c r="B2343" s="224">
        <v>242000</v>
      </c>
      <c r="C2343" s="209">
        <v>91667</v>
      </c>
      <c r="D2343" s="206">
        <f t="shared" si="193"/>
        <v>0.37878925619834714</v>
      </c>
      <c r="E2343" s="208">
        <f t="shared" si="194"/>
        <v>0.42</v>
      </c>
      <c r="F2343" s="207">
        <v>5041.68</v>
      </c>
      <c r="G2343" s="207">
        <v>7333.36</v>
      </c>
      <c r="H2343" s="207">
        <v>8250.0300000000007</v>
      </c>
      <c r="I2343" s="214">
        <v>81694</v>
      </c>
      <c r="J2343" s="211">
        <f t="shared" si="190"/>
        <v>0.33757851239669423</v>
      </c>
      <c r="K2343" s="212">
        <f t="shared" si="191"/>
        <v>0.42</v>
      </c>
      <c r="L2343" s="214">
        <v>4493.17</v>
      </c>
      <c r="M2343" s="213">
        <v>6535.52</v>
      </c>
      <c r="N2343" s="213">
        <v>7352.46</v>
      </c>
      <c r="O2343" s="242">
        <f t="shared" si="192"/>
        <v>0.48089999999992872</v>
      </c>
      <c r="P2343" s="242"/>
      <c r="Q2343" s="179"/>
      <c r="R2343" s="179"/>
      <c r="S2343" s="179"/>
      <c r="T2343" s="179"/>
      <c r="U2343" s="179"/>
      <c r="V2343" s="179"/>
      <c r="W2343" s="179"/>
      <c r="X2343" s="179"/>
      <c r="Y2343" s="179"/>
      <c r="Z2343" s="179"/>
      <c r="AA2343" s="222"/>
      <c r="AB2343" s="222"/>
      <c r="AC2343" s="222"/>
      <c r="AD2343" s="179"/>
      <c r="AE2343" s="179"/>
      <c r="AF2343" s="179"/>
      <c r="AG2343" s="179"/>
      <c r="AH2343" s="179"/>
      <c r="AI2343" s="179"/>
      <c r="AJ2343" s="179"/>
    </row>
    <row r="2344" spans="2:36" x14ac:dyDescent="0.3">
      <c r="B2344" s="224">
        <v>242100</v>
      </c>
      <c r="C2344" s="209">
        <v>91709</v>
      </c>
      <c r="D2344" s="206">
        <f t="shared" si="193"/>
        <v>0.37880627839735648</v>
      </c>
      <c r="E2344" s="208">
        <f t="shared" si="194"/>
        <v>0.42</v>
      </c>
      <c r="F2344" s="207">
        <v>5043.99</v>
      </c>
      <c r="G2344" s="207">
        <v>7336.72</v>
      </c>
      <c r="H2344" s="207">
        <v>8253.81</v>
      </c>
      <c r="I2344" s="214">
        <v>81736</v>
      </c>
      <c r="J2344" s="211">
        <f t="shared" si="190"/>
        <v>0.33761255679471291</v>
      </c>
      <c r="K2344" s="212">
        <f t="shared" si="191"/>
        <v>0.42</v>
      </c>
      <c r="L2344" s="214">
        <v>4495.4799999999996</v>
      </c>
      <c r="M2344" s="213">
        <v>6538.88</v>
      </c>
      <c r="N2344" s="213">
        <v>7356.24</v>
      </c>
      <c r="O2344" s="242">
        <f t="shared" si="192"/>
        <v>0.48090000000001965</v>
      </c>
      <c r="P2344" s="242"/>
      <c r="Q2344" s="179"/>
      <c r="R2344" s="179"/>
      <c r="S2344" s="179"/>
      <c r="T2344" s="179"/>
      <c r="U2344" s="179"/>
      <c r="V2344" s="179"/>
      <c r="W2344" s="179"/>
      <c r="X2344" s="179"/>
      <c r="Y2344" s="179"/>
      <c r="Z2344" s="179"/>
      <c r="AA2344" s="222"/>
      <c r="AB2344" s="222"/>
      <c r="AC2344" s="222"/>
      <c r="AD2344" s="179"/>
      <c r="AE2344" s="179"/>
      <c r="AF2344" s="179"/>
      <c r="AG2344" s="179"/>
      <c r="AH2344" s="179"/>
      <c r="AI2344" s="179"/>
      <c r="AJ2344" s="179"/>
    </row>
    <row r="2345" spans="2:36" x14ac:dyDescent="0.3">
      <c r="B2345" s="224">
        <v>242200</v>
      </c>
      <c r="C2345" s="209">
        <v>91751</v>
      </c>
      <c r="D2345" s="206">
        <f t="shared" si="193"/>
        <v>0.37882328654004954</v>
      </c>
      <c r="E2345" s="208">
        <f t="shared" si="194"/>
        <v>0.42</v>
      </c>
      <c r="F2345" s="207">
        <v>5046.3</v>
      </c>
      <c r="G2345" s="207">
        <v>7340.08</v>
      </c>
      <c r="H2345" s="207">
        <v>8257.59</v>
      </c>
      <c r="I2345" s="214">
        <v>81778</v>
      </c>
      <c r="J2345" s="211">
        <f t="shared" si="190"/>
        <v>0.3376465730800991</v>
      </c>
      <c r="K2345" s="212">
        <f t="shared" si="191"/>
        <v>0.42</v>
      </c>
      <c r="L2345" s="214">
        <v>4497.79</v>
      </c>
      <c r="M2345" s="213">
        <v>6542.24</v>
      </c>
      <c r="N2345" s="213">
        <v>7360.02</v>
      </c>
      <c r="O2345" s="242">
        <f t="shared" si="192"/>
        <v>0.48090000000000144</v>
      </c>
      <c r="P2345" s="242"/>
      <c r="Q2345" s="179"/>
      <c r="R2345" s="179"/>
      <c r="S2345" s="179"/>
      <c r="T2345" s="179"/>
      <c r="U2345" s="179"/>
      <c r="V2345" s="179"/>
      <c r="W2345" s="179"/>
      <c r="X2345" s="179"/>
      <c r="Y2345" s="179"/>
      <c r="Z2345" s="179"/>
      <c r="AA2345" s="222"/>
      <c r="AB2345" s="222"/>
      <c r="AC2345" s="222"/>
      <c r="AD2345" s="179"/>
      <c r="AE2345" s="179"/>
      <c r="AF2345" s="179"/>
      <c r="AG2345" s="179"/>
      <c r="AH2345" s="179"/>
      <c r="AI2345" s="179"/>
      <c r="AJ2345" s="179"/>
    </row>
    <row r="2346" spans="2:36" x14ac:dyDescent="0.3">
      <c r="B2346" s="224">
        <v>242300</v>
      </c>
      <c r="C2346" s="209">
        <v>91793</v>
      </c>
      <c r="D2346" s="206">
        <f t="shared" si="193"/>
        <v>0.37884028064382996</v>
      </c>
      <c r="E2346" s="208">
        <f t="shared" si="194"/>
        <v>0.42</v>
      </c>
      <c r="F2346" s="207">
        <v>5048.6099999999997</v>
      </c>
      <c r="G2346" s="207">
        <v>7343.44</v>
      </c>
      <c r="H2346" s="207">
        <v>8261.3700000000008</v>
      </c>
      <c r="I2346" s="214">
        <v>81820</v>
      </c>
      <c r="J2346" s="211">
        <f t="shared" si="190"/>
        <v>0.33768056128765994</v>
      </c>
      <c r="K2346" s="212">
        <f t="shared" si="191"/>
        <v>0.42</v>
      </c>
      <c r="L2346" s="214">
        <v>4500.1000000000004</v>
      </c>
      <c r="M2346" s="213">
        <v>6545.6</v>
      </c>
      <c r="N2346" s="213">
        <v>7363.8</v>
      </c>
      <c r="O2346" s="242">
        <f t="shared" si="192"/>
        <v>0.48089999999996508</v>
      </c>
      <c r="P2346" s="242"/>
      <c r="Q2346" s="179"/>
      <c r="R2346" s="179"/>
      <c r="S2346" s="179"/>
      <c r="T2346" s="179"/>
      <c r="U2346" s="179"/>
      <c r="V2346" s="179"/>
      <c r="W2346" s="179"/>
      <c r="X2346" s="179"/>
      <c r="Y2346" s="179"/>
      <c r="Z2346" s="179"/>
      <c r="AA2346" s="222"/>
      <c r="AB2346" s="222"/>
      <c r="AC2346" s="222"/>
      <c r="AD2346" s="179"/>
      <c r="AE2346" s="179"/>
      <c r="AF2346" s="179"/>
      <c r="AG2346" s="179"/>
      <c r="AH2346" s="179"/>
      <c r="AI2346" s="179"/>
      <c r="AJ2346" s="179"/>
    </row>
    <row r="2347" spans="2:36" x14ac:dyDescent="0.3">
      <c r="B2347" s="224">
        <v>242400</v>
      </c>
      <c r="C2347" s="209">
        <v>91835</v>
      </c>
      <c r="D2347" s="206">
        <f t="shared" si="193"/>
        <v>0.37885726072607262</v>
      </c>
      <c r="E2347" s="208">
        <f t="shared" si="194"/>
        <v>0.42</v>
      </c>
      <c r="F2347" s="207">
        <v>5050.92</v>
      </c>
      <c r="G2347" s="207">
        <v>7346.8</v>
      </c>
      <c r="H2347" s="207">
        <v>8265.15</v>
      </c>
      <c r="I2347" s="214">
        <v>81862</v>
      </c>
      <c r="J2347" s="211">
        <f t="shared" si="190"/>
        <v>0.3377145214521452</v>
      </c>
      <c r="K2347" s="212">
        <f t="shared" si="191"/>
        <v>0.42</v>
      </c>
      <c r="L2347" s="214">
        <v>4502.41</v>
      </c>
      <c r="M2347" s="213">
        <v>6548.96</v>
      </c>
      <c r="N2347" s="213">
        <v>7367.58</v>
      </c>
      <c r="O2347" s="242">
        <f t="shared" si="192"/>
        <v>0.48089999999991051</v>
      </c>
      <c r="P2347" s="242"/>
      <c r="Q2347" s="179"/>
      <c r="R2347" s="179"/>
      <c r="S2347" s="179"/>
      <c r="T2347" s="179"/>
      <c r="U2347" s="179"/>
      <c r="V2347" s="179"/>
      <c r="W2347" s="179"/>
      <c r="X2347" s="179"/>
      <c r="Y2347" s="179"/>
      <c r="Z2347" s="179"/>
      <c r="AA2347" s="222"/>
      <c r="AB2347" s="222"/>
      <c r="AC2347" s="222"/>
      <c r="AD2347" s="179"/>
      <c r="AE2347" s="179"/>
      <c r="AF2347" s="179"/>
      <c r="AG2347" s="179"/>
      <c r="AH2347" s="179"/>
      <c r="AI2347" s="179"/>
      <c r="AJ2347" s="179"/>
    </row>
    <row r="2348" spans="2:36" x14ac:dyDescent="0.3">
      <c r="B2348" s="224">
        <v>242500</v>
      </c>
      <c r="C2348" s="209">
        <v>91877</v>
      </c>
      <c r="D2348" s="206">
        <f t="shared" si="193"/>
        <v>0.37887422680412369</v>
      </c>
      <c r="E2348" s="208">
        <f t="shared" si="194"/>
        <v>0.42</v>
      </c>
      <c r="F2348" s="207">
        <v>5053.2299999999996</v>
      </c>
      <c r="G2348" s="207">
        <v>7350.16</v>
      </c>
      <c r="H2348" s="207">
        <v>8268.93</v>
      </c>
      <c r="I2348" s="214">
        <v>81904</v>
      </c>
      <c r="J2348" s="211">
        <f t="shared" si="190"/>
        <v>0.3377484536082474</v>
      </c>
      <c r="K2348" s="212">
        <f t="shared" si="191"/>
        <v>0.42</v>
      </c>
      <c r="L2348" s="214">
        <v>4504.72</v>
      </c>
      <c r="M2348" s="213">
        <v>6552.32</v>
      </c>
      <c r="N2348" s="213">
        <v>7371.36</v>
      </c>
      <c r="O2348" s="242">
        <f t="shared" si="192"/>
        <v>0.48090000000003785</v>
      </c>
      <c r="P2348" s="242"/>
      <c r="Q2348" s="179"/>
      <c r="R2348" s="179"/>
      <c r="S2348" s="179"/>
      <c r="T2348" s="179"/>
      <c r="U2348" s="179"/>
      <c r="V2348" s="179"/>
      <c r="W2348" s="179"/>
      <c r="X2348" s="179"/>
      <c r="Y2348" s="179"/>
      <c r="Z2348" s="179"/>
      <c r="AA2348" s="222"/>
      <c r="AB2348" s="222"/>
      <c r="AC2348" s="222"/>
      <c r="AD2348" s="179"/>
      <c r="AE2348" s="179"/>
      <c r="AF2348" s="179"/>
      <c r="AG2348" s="179"/>
      <c r="AH2348" s="179"/>
      <c r="AI2348" s="179"/>
      <c r="AJ2348" s="179"/>
    </row>
    <row r="2349" spans="2:36" x14ac:dyDescent="0.3">
      <c r="B2349" s="224">
        <v>242600</v>
      </c>
      <c r="C2349" s="209">
        <v>91919</v>
      </c>
      <c r="D2349" s="206">
        <f t="shared" si="193"/>
        <v>0.37889117889530088</v>
      </c>
      <c r="E2349" s="208">
        <f t="shared" si="194"/>
        <v>0.42</v>
      </c>
      <c r="F2349" s="207">
        <v>5055.54</v>
      </c>
      <c r="G2349" s="207">
        <v>7353.52</v>
      </c>
      <c r="H2349" s="207">
        <v>8272.7099999999991</v>
      </c>
      <c r="I2349" s="214">
        <v>81946</v>
      </c>
      <c r="J2349" s="211">
        <f t="shared" si="190"/>
        <v>0.33778235779060184</v>
      </c>
      <c r="K2349" s="212">
        <f t="shared" si="191"/>
        <v>0.42</v>
      </c>
      <c r="L2349" s="214">
        <v>4507.03</v>
      </c>
      <c r="M2349" s="213">
        <v>6555.68</v>
      </c>
      <c r="N2349" s="213">
        <v>7375.14</v>
      </c>
      <c r="O2349" s="242">
        <f t="shared" si="192"/>
        <v>0.48090000000000144</v>
      </c>
      <c r="P2349" s="242"/>
      <c r="Q2349" s="179"/>
      <c r="R2349" s="179"/>
      <c r="S2349" s="179"/>
      <c r="T2349" s="179"/>
      <c r="U2349" s="179"/>
      <c r="V2349" s="179"/>
      <c r="W2349" s="179"/>
      <c r="X2349" s="179"/>
      <c r="Y2349" s="179"/>
      <c r="Z2349" s="179"/>
      <c r="AA2349" s="222"/>
      <c r="AB2349" s="222"/>
      <c r="AC2349" s="222"/>
      <c r="AD2349" s="179"/>
      <c r="AE2349" s="179"/>
      <c r="AF2349" s="179"/>
      <c r="AG2349" s="179"/>
      <c r="AH2349" s="179"/>
      <c r="AI2349" s="179"/>
      <c r="AJ2349" s="179"/>
    </row>
    <row r="2350" spans="2:36" x14ac:dyDescent="0.3">
      <c r="B2350" s="224">
        <v>242700</v>
      </c>
      <c r="C2350" s="209">
        <v>91961</v>
      </c>
      <c r="D2350" s="206">
        <f t="shared" si="193"/>
        <v>0.37890811701689331</v>
      </c>
      <c r="E2350" s="208">
        <f t="shared" si="194"/>
        <v>0.42</v>
      </c>
      <c r="F2350" s="207">
        <v>5057.8500000000004</v>
      </c>
      <c r="G2350" s="207">
        <v>7356.88</v>
      </c>
      <c r="H2350" s="207">
        <v>8276.49</v>
      </c>
      <c r="I2350" s="214">
        <v>81988</v>
      </c>
      <c r="J2350" s="211">
        <f t="shared" si="190"/>
        <v>0.33781623403378658</v>
      </c>
      <c r="K2350" s="212">
        <f t="shared" si="191"/>
        <v>0.42</v>
      </c>
      <c r="L2350" s="214">
        <v>4509.34</v>
      </c>
      <c r="M2350" s="213">
        <v>6559.04</v>
      </c>
      <c r="N2350" s="213">
        <v>7378.92</v>
      </c>
      <c r="O2350" s="242">
        <f t="shared" si="192"/>
        <v>0.48090000000011057</v>
      </c>
      <c r="P2350" s="242"/>
      <c r="Q2350" s="179"/>
      <c r="R2350" s="179"/>
      <c r="S2350" s="179"/>
      <c r="T2350" s="179"/>
      <c r="U2350" s="179"/>
      <c r="V2350" s="179"/>
      <c r="W2350" s="179"/>
      <c r="X2350" s="179"/>
      <c r="Y2350" s="179"/>
      <c r="Z2350" s="179"/>
      <c r="AA2350" s="222"/>
      <c r="AB2350" s="222"/>
      <c r="AC2350" s="222"/>
      <c r="AD2350" s="179"/>
      <c r="AE2350" s="179"/>
      <c r="AF2350" s="179"/>
      <c r="AG2350" s="179"/>
      <c r="AH2350" s="179"/>
      <c r="AI2350" s="179"/>
      <c r="AJ2350" s="179"/>
    </row>
    <row r="2351" spans="2:36" x14ac:dyDescent="0.3">
      <c r="B2351" s="224">
        <v>242800</v>
      </c>
      <c r="C2351" s="209">
        <v>92003</v>
      </c>
      <c r="D2351" s="206">
        <f t="shared" si="193"/>
        <v>0.37892504118616144</v>
      </c>
      <c r="E2351" s="208">
        <f t="shared" si="194"/>
        <v>0.42</v>
      </c>
      <c r="F2351" s="207">
        <v>5060.16</v>
      </c>
      <c r="G2351" s="207">
        <v>7360.24</v>
      </c>
      <c r="H2351" s="207">
        <v>8280.27</v>
      </c>
      <c r="I2351" s="214">
        <v>82030</v>
      </c>
      <c r="J2351" s="211">
        <f t="shared" si="190"/>
        <v>0.33785008237232289</v>
      </c>
      <c r="K2351" s="212">
        <f t="shared" si="191"/>
        <v>0.42</v>
      </c>
      <c r="L2351" s="214">
        <v>4511.6499999999996</v>
      </c>
      <c r="M2351" s="213">
        <v>6562.4</v>
      </c>
      <c r="N2351" s="213">
        <v>7382.7</v>
      </c>
      <c r="O2351" s="242">
        <f t="shared" si="192"/>
        <v>0.48090000000007421</v>
      </c>
      <c r="P2351" s="242"/>
      <c r="Q2351" s="179"/>
      <c r="R2351" s="179"/>
      <c r="S2351" s="179"/>
      <c r="T2351" s="179"/>
      <c r="U2351" s="179"/>
      <c r="V2351" s="179"/>
      <c r="W2351" s="179"/>
      <c r="X2351" s="179"/>
      <c r="Y2351" s="179"/>
      <c r="Z2351" s="179"/>
      <c r="AA2351" s="222"/>
      <c r="AB2351" s="222"/>
      <c r="AC2351" s="222"/>
      <c r="AD2351" s="179"/>
      <c r="AE2351" s="179"/>
      <c r="AF2351" s="179"/>
      <c r="AG2351" s="179"/>
      <c r="AH2351" s="179"/>
      <c r="AI2351" s="179"/>
      <c r="AJ2351" s="179"/>
    </row>
    <row r="2352" spans="2:36" x14ac:dyDescent="0.3">
      <c r="B2352" s="224">
        <v>242900</v>
      </c>
      <c r="C2352" s="209">
        <v>92045</v>
      </c>
      <c r="D2352" s="206">
        <f t="shared" si="193"/>
        <v>0.3789419514203376</v>
      </c>
      <c r="E2352" s="208">
        <f t="shared" si="194"/>
        <v>0.42</v>
      </c>
      <c r="F2352" s="207">
        <v>5062.47</v>
      </c>
      <c r="G2352" s="207">
        <v>7363.6</v>
      </c>
      <c r="H2352" s="207">
        <v>8284.0499999999993</v>
      </c>
      <c r="I2352" s="214">
        <v>82072</v>
      </c>
      <c r="J2352" s="211">
        <f t="shared" si="190"/>
        <v>0.33788390284067515</v>
      </c>
      <c r="K2352" s="212">
        <f t="shared" si="191"/>
        <v>0.42</v>
      </c>
      <c r="L2352" s="214">
        <v>4513.96</v>
      </c>
      <c r="M2352" s="213">
        <v>6565.76</v>
      </c>
      <c r="N2352" s="213">
        <v>7386.48</v>
      </c>
      <c r="O2352" s="242">
        <f t="shared" si="192"/>
        <v>0.48090000000003785</v>
      </c>
      <c r="P2352" s="242"/>
      <c r="Q2352" s="179"/>
      <c r="R2352" s="179"/>
      <c r="S2352" s="179"/>
      <c r="T2352" s="179"/>
      <c r="U2352" s="179"/>
      <c r="V2352" s="179"/>
      <c r="W2352" s="179"/>
      <c r="X2352" s="179"/>
      <c r="Y2352" s="179"/>
      <c r="Z2352" s="179"/>
      <c r="AA2352" s="222"/>
      <c r="AB2352" s="222"/>
      <c r="AC2352" s="222"/>
      <c r="AD2352" s="179"/>
      <c r="AE2352" s="179"/>
      <c r="AF2352" s="179"/>
      <c r="AG2352" s="179"/>
      <c r="AH2352" s="179"/>
      <c r="AI2352" s="179"/>
      <c r="AJ2352" s="179"/>
    </row>
    <row r="2353" spans="2:36" x14ac:dyDescent="0.3">
      <c r="B2353" s="224">
        <v>243000</v>
      </c>
      <c r="C2353" s="209">
        <v>92087</v>
      </c>
      <c r="D2353" s="206">
        <f t="shared" si="193"/>
        <v>0.37895884773662553</v>
      </c>
      <c r="E2353" s="208">
        <f t="shared" si="194"/>
        <v>0.42</v>
      </c>
      <c r="F2353" s="207">
        <v>5064.78</v>
      </c>
      <c r="G2353" s="207">
        <v>7366.96</v>
      </c>
      <c r="H2353" s="207">
        <v>8287.83</v>
      </c>
      <c r="I2353" s="214">
        <v>82114</v>
      </c>
      <c r="J2353" s="211">
        <f t="shared" si="190"/>
        <v>0.33791769547325101</v>
      </c>
      <c r="K2353" s="212">
        <f t="shared" si="191"/>
        <v>0.42</v>
      </c>
      <c r="L2353" s="214">
        <v>4516.2700000000004</v>
      </c>
      <c r="M2353" s="213">
        <v>6569.12</v>
      </c>
      <c r="N2353" s="213">
        <v>7390.26</v>
      </c>
      <c r="O2353" s="242">
        <f t="shared" si="192"/>
        <v>0.48090000000000144</v>
      </c>
      <c r="P2353" s="242"/>
      <c r="Q2353" s="179"/>
      <c r="R2353" s="179"/>
      <c r="S2353" s="179"/>
      <c r="T2353" s="179"/>
      <c r="U2353" s="179"/>
      <c r="V2353" s="179"/>
      <c r="W2353" s="179"/>
      <c r="X2353" s="179"/>
      <c r="Y2353" s="179"/>
      <c r="Z2353" s="179"/>
      <c r="AA2353" s="222"/>
      <c r="AB2353" s="222"/>
      <c r="AC2353" s="222"/>
      <c r="AD2353" s="179"/>
      <c r="AE2353" s="179"/>
      <c r="AF2353" s="179"/>
      <c r="AG2353" s="179"/>
      <c r="AH2353" s="179"/>
      <c r="AI2353" s="179"/>
      <c r="AJ2353" s="179"/>
    </row>
    <row r="2354" spans="2:36" x14ac:dyDescent="0.3">
      <c r="B2354" s="224">
        <v>243100</v>
      </c>
      <c r="C2354" s="209">
        <v>92129</v>
      </c>
      <c r="D2354" s="206">
        <f t="shared" si="193"/>
        <v>0.37897573015220076</v>
      </c>
      <c r="E2354" s="208">
        <f t="shared" si="194"/>
        <v>0.42</v>
      </c>
      <c r="F2354" s="207">
        <v>5067.09</v>
      </c>
      <c r="G2354" s="207">
        <v>7370.32</v>
      </c>
      <c r="H2354" s="207">
        <v>8291.61</v>
      </c>
      <c r="I2354" s="214">
        <v>82156</v>
      </c>
      <c r="J2354" s="211">
        <f t="shared" si="190"/>
        <v>0.33795146030440149</v>
      </c>
      <c r="K2354" s="212">
        <f t="shared" si="191"/>
        <v>0.42</v>
      </c>
      <c r="L2354" s="214">
        <v>4518.58</v>
      </c>
      <c r="M2354" s="213">
        <v>6572.48</v>
      </c>
      <c r="N2354" s="213">
        <v>7394.04</v>
      </c>
      <c r="O2354" s="242">
        <f t="shared" si="192"/>
        <v>0.48089999999998329</v>
      </c>
      <c r="P2354" s="242"/>
      <c r="Q2354" s="179"/>
      <c r="R2354" s="179"/>
      <c r="S2354" s="179"/>
      <c r="T2354" s="179"/>
      <c r="U2354" s="179"/>
      <c r="V2354" s="179"/>
      <c r="W2354" s="179"/>
      <c r="X2354" s="179"/>
      <c r="Y2354" s="179"/>
      <c r="Z2354" s="179"/>
      <c r="AA2354" s="222"/>
      <c r="AB2354" s="222"/>
      <c r="AC2354" s="222"/>
      <c r="AD2354" s="179"/>
      <c r="AE2354" s="179"/>
      <c r="AF2354" s="179"/>
      <c r="AG2354" s="179"/>
      <c r="AH2354" s="179"/>
      <c r="AI2354" s="179"/>
      <c r="AJ2354" s="179"/>
    </row>
    <row r="2355" spans="2:36" x14ac:dyDescent="0.3">
      <c r="B2355" s="224">
        <v>243200</v>
      </c>
      <c r="C2355" s="209">
        <v>92171</v>
      </c>
      <c r="D2355" s="206">
        <f t="shared" si="193"/>
        <v>0.37899259868421054</v>
      </c>
      <c r="E2355" s="208">
        <f t="shared" si="194"/>
        <v>0.42</v>
      </c>
      <c r="F2355" s="207">
        <v>5069.3999999999996</v>
      </c>
      <c r="G2355" s="207">
        <v>7373.68</v>
      </c>
      <c r="H2355" s="207">
        <v>8295.39</v>
      </c>
      <c r="I2355" s="214">
        <v>82198</v>
      </c>
      <c r="J2355" s="211">
        <f t="shared" si="190"/>
        <v>0.33798519736842103</v>
      </c>
      <c r="K2355" s="212">
        <f t="shared" si="191"/>
        <v>0.42</v>
      </c>
      <c r="L2355" s="214">
        <v>4520.8900000000003</v>
      </c>
      <c r="M2355" s="213">
        <v>6575.84</v>
      </c>
      <c r="N2355" s="213">
        <v>7397.82</v>
      </c>
      <c r="O2355" s="242">
        <f t="shared" si="192"/>
        <v>0.48089999999992872</v>
      </c>
      <c r="P2355" s="242"/>
      <c r="Q2355" s="179"/>
      <c r="R2355" s="179"/>
      <c r="S2355" s="179"/>
      <c r="T2355" s="179"/>
      <c r="U2355" s="179"/>
      <c r="V2355" s="179"/>
      <c r="W2355" s="179"/>
      <c r="X2355" s="179"/>
      <c r="Y2355" s="179"/>
      <c r="Z2355" s="179"/>
      <c r="AA2355" s="222"/>
      <c r="AB2355" s="222"/>
      <c r="AC2355" s="222"/>
      <c r="AD2355" s="179"/>
      <c r="AE2355" s="179"/>
      <c r="AF2355" s="179"/>
      <c r="AG2355" s="179"/>
      <c r="AH2355" s="179"/>
      <c r="AI2355" s="179"/>
      <c r="AJ2355" s="179"/>
    </row>
    <row r="2356" spans="2:36" x14ac:dyDescent="0.3">
      <c r="B2356" s="224">
        <v>243300</v>
      </c>
      <c r="C2356" s="209">
        <v>92213</v>
      </c>
      <c r="D2356" s="206">
        <f t="shared" si="193"/>
        <v>0.37900945334977393</v>
      </c>
      <c r="E2356" s="208">
        <f t="shared" si="194"/>
        <v>0.42</v>
      </c>
      <c r="F2356" s="207">
        <v>5071.71</v>
      </c>
      <c r="G2356" s="207">
        <v>7377.04</v>
      </c>
      <c r="H2356" s="207">
        <v>8299.17</v>
      </c>
      <c r="I2356" s="214">
        <v>82240</v>
      </c>
      <c r="J2356" s="211">
        <f t="shared" si="190"/>
        <v>0.33801890669954787</v>
      </c>
      <c r="K2356" s="212">
        <f t="shared" si="191"/>
        <v>0.42</v>
      </c>
      <c r="L2356" s="214">
        <v>4523.2</v>
      </c>
      <c r="M2356" s="213">
        <v>6579.2</v>
      </c>
      <c r="N2356" s="213">
        <v>7401.6</v>
      </c>
      <c r="O2356" s="242">
        <f t="shared" si="192"/>
        <v>0.480900000000056</v>
      </c>
      <c r="P2356" s="242"/>
      <c r="Q2356" s="179"/>
      <c r="R2356" s="179"/>
      <c r="S2356" s="179"/>
      <c r="T2356" s="179"/>
      <c r="U2356" s="179"/>
      <c r="V2356" s="179"/>
      <c r="W2356" s="179"/>
      <c r="X2356" s="179"/>
      <c r="Y2356" s="179"/>
      <c r="Z2356" s="179"/>
      <c r="AA2356" s="222"/>
      <c r="AB2356" s="222"/>
      <c r="AC2356" s="222"/>
      <c r="AD2356" s="179"/>
      <c r="AE2356" s="179"/>
      <c r="AF2356" s="179"/>
      <c r="AG2356" s="179"/>
      <c r="AH2356" s="179"/>
      <c r="AI2356" s="179"/>
      <c r="AJ2356" s="179"/>
    </row>
    <row r="2357" spans="2:36" x14ac:dyDescent="0.3">
      <c r="B2357" s="224">
        <v>243400</v>
      </c>
      <c r="C2357" s="209">
        <v>92255</v>
      </c>
      <c r="D2357" s="206">
        <f t="shared" si="193"/>
        <v>0.37902629416598194</v>
      </c>
      <c r="E2357" s="208">
        <f t="shared" si="194"/>
        <v>0.42</v>
      </c>
      <c r="F2357" s="207">
        <v>5074.0200000000004</v>
      </c>
      <c r="G2357" s="207">
        <v>7380.4</v>
      </c>
      <c r="H2357" s="207">
        <v>8302.9500000000007</v>
      </c>
      <c r="I2357" s="214">
        <v>82282</v>
      </c>
      <c r="J2357" s="211">
        <f t="shared" si="190"/>
        <v>0.33805258833196383</v>
      </c>
      <c r="K2357" s="212">
        <f t="shared" si="191"/>
        <v>0.42</v>
      </c>
      <c r="L2357" s="214">
        <v>4525.51</v>
      </c>
      <c r="M2357" s="213">
        <v>6582.56</v>
      </c>
      <c r="N2357" s="213">
        <v>7405.38</v>
      </c>
      <c r="O2357" s="242">
        <f t="shared" si="192"/>
        <v>0.48090000000001965</v>
      </c>
      <c r="P2357" s="242"/>
      <c r="Q2357" s="179"/>
      <c r="R2357" s="179"/>
      <c r="S2357" s="179"/>
      <c r="T2357" s="179"/>
      <c r="U2357" s="179"/>
      <c r="V2357" s="179"/>
      <c r="W2357" s="179"/>
      <c r="X2357" s="179"/>
      <c r="Y2357" s="179"/>
      <c r="Z2357" s="179"/>
      <c r="AA2357" s="222"/>
      <c r="AB2357" s="222"/>
      <c r="AC2357" s="222"/>
      <c r="AD2357" s="179"/>
      <c r="AE2357" s="179"/>
      <c r="AF2357" s="179"/>
      <c r="AG2357" s="179"/>
      <c r="AH2357" s="179"/>
      <c r="AI2357" s="179"/>
      <c r="AJ2357" s="179"/>
    </row>
    <row r="2358" spans="2:36" x14ac:dyDescent="0.3">
      <c r="B2358" s="224">
        <v>243500</v>
      </c>
      <c r="C2358" s="209">
        <v>92297</v>
      </c>
      <c r="D2358" s="206">
        <f t="shared" si="193"/>
        <v>0.37904312114989736</v>
      </c>
      <c r="E2358" s="208">
        <f t="shared" si="194"/>
        <v>0.42</v>
      </c>
      <c r="F2358" s="207">
        <v>5076.33</v>
      </c>
      <c r="G2358" s="207">
        <v>7383.76</v>
      </c>
      <c r="H2358" s="207">
        <v>8306.73</v>
      </c>
      <c r="I2358" s="214">
        <v>82324</v>
      </c>
      <c r="J2358" s="211">
        <f t="shared" si="190"/>
        <v>0.33808624229979467</v>
      </c>
      <c r="K2358" s="212">
        <f t="shared" si="191"/>
        <v>0.42</v>
      </c>
      <c r="L2358" s="214">
        <v>4527.82</v>
      </c>
      <c r="M2358" s="213">
        <v>6585.92</v>
      </c>
      <c r="N2358" s="213">
        <v>7409.16</v>
      </c>
      <c r="O2358" s="242">
        <f t="shared" si="192"/>
        <v>0.48089999999996508</v>
      </c>
      <c r="P2358" s="242"/>
      <c r="Q2358" s="179"/>
      <c r="R2358" s="179"/>
      <c r="S2358" s="179"/>
      <c r="T2358" s="179"/>
      <c r="U2358" s="179"/>
      <c r="V2358" s="179"/>
      <c r="W2358" s="179"/>
      <c r="X2358" s="179"/>
      <c r="Y2358" s="179"/>
      <c r="Z2358" s="179"/>
      <c r="AA2358" s="222"/>
      <c r="AB2358" s="222"/>
      <c r="AC2358" s="222"/>
      <c r="AD2358" s="179"/>
      <c r="AE2358" s="179"/>
      <c r="AF2358" s="179"/>
      <c r="AG2358" s="179"/>
      <c r="AH2358" s="179"/>
      <c r="AI2358" s="179"/>
      <c r="AJ2358" s="179"/>
    </row>
    <row r="2359" spans="2:36" x14ac:dyDescent="0.3">
      <c r="B2359" s="224">
        <v>243600</v>
      </c>
      <c r="C2359" s="209">
        <v>92339</v>
      </c>
      <c r="D2359" s="206">
        <f t="shared" si="193"/>
        <v>0.379059934318555</v>
      </c>
      <c r="E2359" s="208">
        <f t="shared" si="194"/>
        <v>0.42</v>
      </c>
      <c r="F2359" s="207">
        <v>5078.6400000000003</v>
      </c>
      <c r="G2359" s="207">
        <v>7387.12</v>
      </c>
      <c r="H2359" s="207">
        <v>8310.51</v>
      </c>
      <c r="I2359" s="214">
        <v>82366</v>
      </c>
      <c r="J2359" s="211">
        <f t="shared" si="190"/>
        <v>0.33811986863711002</v>
      </c>
      <c r="K2359" s="212">
        <f t="shared" si="191"/>
        <v>0.42</v>
      </c>
      <c r="L2359" s="214">
        <v>4530.13</v>
      </c>
      <c r="M2359" s="213">
        <v>6589.28</v>
      </c>
      <c r="N2359" s="213">
        <v>7412.94</v>
      </c>
      <c r="O2359" s="242">
        <f t="shared" si="192"/>
        <v>0.48089999999994687</v>
      </c>
      <c r="P2359" s="242"/>
      <c r="Q2359" s="179"/>
      <c r="R2359" s="179"/>
      <c r="S2359" s="179"/>
      <c r="T2359" s="179"/>
      <c r="U2359" s="179"/>
      <c r="V2359" s="179"/>
      <c r="W2359" s="179"/>
      <c r="X2359" s="179"/>
      <c r="Y2359" s="179"/>
      <c r="Z2359" s="179"/>
      <c r="AA2359" s="222"/>
      <c r="AB2359" s="222"/>
      <c r="AC2359" s="222"/>
      <c r="AD2359" s="179"/>
      <c r="AE2359" s="179"/>
      <c r="AF2359" s="179"/>
      <c r="AG2359" s="179"/>
      <c r="AH2359" s="179"/>
      <c r="AI2359" s="179"/>
      <c r="AJ2359" s="179"/>
    </row>
    <row r="2360" spans="2:36" x14ac:dyDescent="0.3">
      <c r="B2360" s="224">
        <v>243700</v>
      </c>
      <c r="C2360" s="209">
        <v>92381</v>
      </c>
      <c r="D2360" s="206">
        <f t="shared" si="193"/>
        <v>0.37907673368896183</v>
      </c>
      <c r="E2360" s="208">
        <f t="shared" si="194"/>
        <v>0.42</v>
      </c>
      <c r="F2360" s="207">
        <v>5080.95</v>
      </c>
      <c r="G2360" s="207">
        <v>7390.48</v>
      </c>
      <c r="H2360" s="207">
        <v>8314.2900000000009</v>
      </c>
      <c r="I2360" s="214">
        <v>82408</v>
      </c>
      <c r="J2360" s="211">
        <f t="shared" si="190"/>
        <v>0.33815346737792368</v>
      </c>
      <c r="K2360" s="212">
        <f t="shared" si="191"/>
        <v>0.42</v>
      </c>
      <c r="L2360" s="214">
        <v>4532.4399999999996</v>
      </c>
      <c r="M2360" s="213">
        <v>6592.64</v>
      </c>
      <c r="N2360" s="213">
        <v>7416.72</v>
      </c>
      <c r="O2360" s="242">
        <f t="shared" si="192"/>
        <v>0.48089999999991051</v>
      </c>
      <c r="P2360" s="242"/>
      <c r="Q2360" s="179"/>
      <c r="R2360" s="179"/>
      <c r="S2360" s="179"/>
      <c r="T2360" s="179"/>
      <c r="U2360" s="179"/>
      <c r="V2360" s="179"/>
      <c r="W2360" s="179"/>
      <c r="X2360" s="179"/>
      <c r="Y2360" s="179"/>
      <c r="Z2360" s="179"/>
      <c r="AA2360" s="222"/>
      <c r="AB2360" s="222"/>
      <c r="AC2360" s="222"/>
      <c r="AD2360" s="179"/>
      <c r="AE2360" s="179"/>
      <c r="AF2360" s="179"/>
      <c r="AG2360" s="179"/>
      <c r="AH2360" s="179"/>
      <c r="AI2360" s="179"/>
      <c r="AJ2360" s="179"/>
    </row>
    <row r="2361" spans="2:36" x14ac:dyDescent="0.3">
      <c r="B2361" s="224">
        <v>243800</v>
      </c>
      <c r="C2361" s="209">
        <v>92423</v>
      </c>
      <c r="D2361" s="206">
        <f t="shared" si="193"/>
        <v>0.37909351927809681</v>
      </c>
      <c r="E2361" s="208">
        <f t="shared" si="194"/>
        <v>0.42</v>
      </c>
      <c r="F2361" s="207">
        <v>5083.26</v>
      </c>
      <c r="G2361" s="207">
        <v>7393.84</v>
      </c>
      <c r="H2361" s="207">
        <v>8318.07</v>
      </c>
      <c r="I2361" s="214">
        <v>82450</v>
      </c>
      <c r="J2361" s="211">
        <f t="shared" si="190"/>
        <v>0.33818703855619359</v>
      </c>
      <c r="K2361" s="212">
        <f t="shared" si="191"/>
        <v>0.42</v>
      </c>
      <c r="L2361" s="214">
        <v>4534.75</v>
      </c>
      <c r="M2361" s="213">
        <v>6596</v>
      </c>
      <c r="N2361" s="213">
        <v>7420.5</v>
      </c>
      <c r="O2361" s="242">
        <f t="shared" si="192"/>
        <v>0.48089999999985594</v>
      </c>
      <c r="P2361" s="242"/>
      <c r="Q2361" s="179"/>
      <c r="R2361" s="179"/>
      <c r="S2361" s="179"/>
      <c r="T2361" s="179"/>
      <c r="U2361" s="179"/>
      <c r="V2361" s="179"/>
      <c r="W2361" s="179"/>
      <c r="X2361" s="179"/>
      <c r="Y2361" s="179"/>
      <c r="Z2361" s="179"/>
      <c r="AA2361" s="222"/>
      <c r="AB2361" s="222"/>
      <c r="AC2361" s="222"/>
      <c r="AD2361" s="179"/>
      <c r="AE2361" s="179"/>
      <c r="AF2361" s="179"/>
      <c r="AG2361" s="179"/>
      <c r="AH2361" s="179"/>
      <c r="AI2361" s="179"/>
      <c r="AJ2361" s="179"/>
    </row>
    <row r="2362" spans="2:36" x14ac:dyDescent="0.3">
      <c r="B2362" s="224">
        <v>243900</v>
      </c>
      <c r="C2362" s="209">
        <v>92465</v>
      </c>
      <c r="D2362" s="206">
        <f t="shared" si="193"/>
        <v>0.37911029110291106</v>
      </c>
      <c r="E2362" s="208">
        <f t="shared" si="194"/>
        <v>0.42</v>
      </c>
      <c r="F2362" s="207">
        <v>5085.57</v>
      </c>
      <c r="G2362" s="207">
        <v>7397.2</v>
      </c>
      <c r="H2362" s="207">
        <v>8321.85</v>
      </c>
      <c r="I2362" s="214">
        <v>82492</v>
      </c>
      <c r="J2362" s="211">
        <f t="shared" si="190"/>
        <v>0.33822058220582207</v>
      </c>
      <c r="K2362" s="212">
        <f t="shared" si="191"/>
        <v>0.42</v>
      </c>
      <c r="L2362" s="214">
        <v>4537.0600000000004</v>
      </c>
      <c r="M2362" s="213">
        <v>6599.36</v>
      </c>
      <c r="N2362" s="213">
        <v>7424.28</v>
      </c>
      <c r="O2362" s="242">
        <f t="shared" si="192"/>
        <v>0.48090000000012878</v>
      </c>
      <c r="P2362" s="242"/>
      <c r="Q2362" s="179"/>
      <c r="R2362" s="179"/>
      <c r="S2362" s="179"/>
      <c r="T2362" s="179"/>
      <c r="U2362" s="179"/>
      <c r="V2362" s="179"/>
      <c r="W2362" s="179"/>
      <c r="X2362" s="179"/>
      <c r="Y2362" s="179"/>
      <c r="Z2362" s="179"/>
      <c r="AA2362" s="222"/>
      <c r="AB2362" s="222"/>
      <c r="AC2362" s="222"/>
      <c r="AD2362" s="179"/>
      <c r="AE2362" s="179"/>
      <c r="AF2362" s="179"/>
      <c r="AG2362" s="179"/>
      <c r="AH2362" s="179"/>
      <c r="AI2362" s="179"/>
      <c r="AJ2362" s="179"/>
    </row>
    <row r="2363" spans="2:36" x14ac:dyDescent="0.3">
      <c r="B2363" s="224">
        <v>244000</v>
      </c>
      <c r="C2363" s="209">
        <v>92507</v>
      </c>
      <c r="D2363" s="206">
        <f t="shared" si="193"/>
        <v>0.37912704918032786</v>
      </c>
      <c r="E2363" s="208">
        <f t="shared" si="194"/>
        <v>0.42</v>
      </c>
      <c r="F2363" s="207">
        <v>5087.88</v>
      </c>
      <c r="G2363" s="207">
        <v>7400.56</v>
      </c>
      <c r="H2363" s="207">
        <v>8325.6299999999992</v>
      </c>
      <c r="I2363" s="214">
        <v>82534</v>
      </c>
      <c r="J2363" s="211">
        <f t="shared" ref="J2363:J2426" si="195">I2363/$B2363</f>
        <v>0.33825409836065573</v>
      </c>
      <c r="K2363" s="212">
        <f t="shared" ref="K2363:K2426" si="196">(I2363-I2362)/($B2363-$B2362)</f>
        <v>0.42</v>
      </c>
      <c r="L2363" s="214">
        <v>4539.37</v>
      </c>
      <c r="M2363" s="213">
        <v>6602.72</v>
      </c>
      <c r="N2363" s="213">
        <v>7428.06</v>
      </c>
      <c r="O2363" s="242">
        <f t="shared" si="192"/>
        <v>0.48090000000009242</v>
      </c>
      <c r="P2363" s="242"/>
      <c r="Q2363" s="179"/>
      <c r="R2363" s="179"/>
      <c r="S2363" s="179"/>
      <c r="T2363" s="179"/>
      <c r="U2363" s="179"/>
      <c r="V2363" s="179"/>
      <c r="W2363" s="179"/>
      <c r="X2363" s="179"/>
      <c r="Y2363" s="179"/>
      <c r="Z2363" s="179"/>
      <c r="AA2363" s="222"/>
      <c r="AB2363" s="222"/>
      <c r="AC2363" s="222"/>
      <c r="AD2363" s="179"/>
      <c r="AE2363" s="179"/>
      <c r="AF2363" s="179"/>
      <c r="AG2363" s="179"/>
      <c r="AH2363" s="179"/>
      <c r="AI2363" s="179"/>
      <c r="AJ2363" s="179"/>
    </row>
    <row r="2364" spans="2:36" x14ac:dyDescent="0.3">
      <c r="B2364" s="224">
        <v>244100</v>
      </c>
      <c r="C2364" s="209">
        <v>92549</v>
      </c>
      <c r="D2364" s="206">
        <f t="shared" si="193"/>
        <v>0.37914379352724292</v>
      </c>
      <c r="E2364" s="208">
        <f t="shared" si="194"/>
        <v>0.42</v>
      </c>
      <c r="F2364" s="207">
        <v>5090.1899999999996</v>
      </c>
      <c r="G2364" s="207">
        <v>7403.92</v>
      </c>
      <c r="H2364" s="207">
        <v>8329.41</v>
      </c>
      <c r="I2364" s="214">
        <v>82576</v>
      </c>
      <c r="J2364" s="211">
        <f t="shared" si="195"/>
        <v>0.33828758705448586</v>
      </c>
      <c r="K2364" s="212">
        <f t="shared" si="196"/>
        <v>0.42</v>
      </c>
      <c r="L2364" s="214">
        <v>4541.68</v>
      </c>
      <c r="M2364" s="213">
        <v>6606.08</v>
      </c>
      <c r="N2364" s="213">
        <v>7431.84</v>
      </c>
      <c r="O2364" s="242">
        <f t="shared" si="192"/>
        <v>0.480900000000056</v>
      </c>
      <c r="P2364" s="242"/>
      <c r="Q2364" s="179"/>
      <c r="R2364" s="179"/>
      <c r="S2364" s="179"/>
      <c r="T2364" s="179"/>
      <c r="U2364" s="179"/>
      <c r="V2364" s="179"/>
      <c r="W2364" s="179"/>
      <c r="X2364" s="179"/>
      <c r="Y2364" s="179"/>
      <c r="Z2364" s="179"/>
      <c r="AA2364" s="222"/>
      <c r="AB2364" s="222"/>
      <c r="AC2364" s="222"/>
      <c r="AD2364" s="179"/>
      <c r="AE2364" s="179"/>
      <c r="AF2364" s="179"/>
      <c r="AG2364" s="179"/>
      <c r="AH2364" s="179"/>
      <c r="AI2364" s="179"/>
      <c r="AJ2364" s="179"/>
    </row>
    <row r="2365" spans="2:36" x14ac:dyDescent="0.3">
      <c r="B2365" s="224">
        <v>244200</v>
      </c>
      <c r="C2365" s="209">
        <v>92591</v>
      </c>
      <c r="D2365" s="206">
        <f t="shared" si="193"/>
        <v>0.37916052416052415</v>
      </c>
      <c r="E2365" s="208">
        <f t="shared" si="194"/>
        <v>0.42</v>
      </c>
      <c r="F2365" s="207">
        <v>5092.5</v>
      </c>
      <c r="G2365" s="207">
        <v>7407.28</v>
      </c>
      <c r="H2365" s="207">
        <v>8333.19</v>
      </c>
      <c r="I2365" s="214">
        <v>82618</v>
      </c>
      <c r="J2365" s="211">
        <f t="shared" si="195"/>
        <v>0.33832104832104831</v>
      </c>
      <c r="K2365" s="212">
        <f t="shared" si="196"/>
        <v>0.42</v>
      </c>
      <c r="L2365" s="214">
        <v>4543.99</v>
      </c>
      <c r="M2365" s="213">
        <v>6609.44</v>
      </c>
      <c r="N2365" s="213">
        <v>7435.62</v>
      </c>
      <c r="O2365" s="242">
        <f t="shared" si="192"/>
        <v>0.48090000000003785</v>
      </c>
      <c r="P2365" s="242"/>
      <c r="Q2365" s="179"/>
      <c r="R2365" s="179"/>
      <c r="S2365" s="179"/>
      <c r="T2365" s="179"/>
      <c r="U2365" s="179"/>
      <c r="V2365" s="179"/>
      <c r="W2365" s="179"/>
      <c r="X2365" s="179"/>
      <c r="Y2365" s="179"/>
      <c r="Z2365" s="179"/>
      <c r="AA2365" s="222"/>
      <c r="AB2365" s="222"/>
      <c r="AC2365" s="222"/>
      <c r="AD2365" s="179"/>
      <c r="AE2365" s="179"/>
      <c r="AF2365" s="179"/>
      <c r="AG2365" s="179"/>
      <c r="AH2365" s="179"/>
      <c r="AI2365" s="179"/>
      <c r="AJ2365" s="179"/>
    </row>
    <row r="2366" spans="2:36" x14ac:dyDescent="0.3">
      <c r="B2366" s="224">
        <v>244300</v>
      </c>
      <c r="C2366" s="209">
        <v>92633</v>
      </c>
      <c r="D2366" s="206">
        <f t="shared" si="193"/>
        <v>0.3791772410970119</v>
      </c>
      <c r="E2366" s="208">
        <f t="shared" si="194"/>
        <v>0.42</v>
      </c>
      <c r="F2366" s="207">
        <v>5094.8100000000004</v>
      </c>
      <c r="G2366" s="207">
        <v>7410.64</v>
      </c>
      <c r="H2366" s="207">
        <v>8336.9699999999993</v>
      </c>
      <c r="I2366" s="214">
        <v>82660</v>
      </c>
      <c r="J2366" s="211">
        <f t="shared" si="195"/>
        <v>0.33835448219402375</v>
      </c>
      <c r="K2366" s="212">
        <f t="shared" si="196"/>
        <v>0.42</v>
      </c>
      <c r="L2366" s="214">
        <v>4546.3</v>
      </c>
      <c r="M2366" s="213">
        <v>6612.8</v>
      </c>
      <c r="N2366" s="213">
        <v>7439.4</v>
      </c>
      <c r="O2366" s="242">
        <f t="shared" si="192"/>
        <v>0.48089999999998329</v>
      </c>
      <c r="P2366" s="242"/>
      <c r="Q2366" s="179"/>
      <c r="R2366" s="179"/>
      <c r="S2366" s="179"/>
      <c r="T2366" s="179"/>
      <c r="U2366" s="179"/>
      <c r="V2366" s="179"/>
      <c r="W2366" s="179"/>
      <c r="X2366" s="179"/>
      <c r="Y2366" s="179"/>
      <c r="Z2366" s="179"/>
      <c r="AA2366" s="222"/>
      <c r="AB2366" s="222"/>
      <c r="AC2366" s="222"/>
      <c r="AD2366" s="179"/>
      <c r="AE2366" s="179"/>
      <c r="AF2366" s="179"/>
      <c r="AG2366" s="179"/>
      <c r="AH2366" s="179"/>
      <c r="AI2366" s="179"/>
      <c r="AJ2366" s="179"/>
    </row>
    <row r="2367" spans="2:36" x14ac:dyDescent="0.3">
      <c r="B2367" s="224">
        <v>244400</v>
      </c>
      <c r="C2367" s="209">
        <v>92675</v>
      </c>
      <c r="D2367" s="206">
        <f t="shared" si="193"/>
        <v>0.37919394435351883</v>
      </c>
      <c r="E2367" s="208">
        <f t="shared" si="194"/>
        <v>0.42</v>
      </c>
      <c r="F2367" s="207">
        <v>5097.12</v>
      </c>
      <c r="G2367" s="207">
        <v>7414</v>
      </c>
      <c r="H2367" s="207">
        <v>8340.75</v>
      </c>
      <c r="I2367" s="214">
        <v>82702</v>
      </c>
      <c r="J2367" s="211">
        <f t="shared" si="195"/>
        <v>0.33838788870703762</v>
      </c>
      <c r="K2367" s="212">
        <f t="shared" si="196"/>
        <v>0.42</v>
      </c>
      <c r="L2367" s="214">
        <v>4548.6099999999997</v>
      </c>
      <c r="M2367" s="213">
        <v>6616.16</v>
      </c>
      <c r="N2367" s="213">
        <v>7443.18</v>
      </c>
      <c r="O2367" s="242">
        <f t="shared" si="192"/>
        <v>0.48089999999994687</v>
      </c>
      <c r="P2367" s="242"/>
      <c r="Q2367" s="179"/>
      <c r="R2367" s="179"/>
      <c r="S2367" s="179"/>
      <c r="T2367" s="179"/>
      <c r="U2367" s="179"/>
      <c r="V2367" s="179"/>
      <c r="W2367" s="179"/>
      <c r="X2367" s="179"/>
      <c r="Y2367" s="179"/>
      <c r="Z2367" s="179"/>
      <c r="AA2367" s="222"/>
      <c r="AB2367" s="222"/>
      <c r="AC2367" s="222"/>
      <c r="AD2367" s="179"/>
      <c r="AE2367" s="179"/>
      <c r="AF2367" s="179"/>
      <c r="AG2367" s="179"/>
      <c r="AH2367" s="179"/>
      <c r="AI2367" s="179"/>
      <c r="AJ2367" s="179"/>
    </row>
    <row r="2368" spans="2:36" x14ac:dyDescent="0.3">
      <c r="B2368" s="224">
        <v>244500</v>
      </c>
      <c r="C2368" s="209">
        <v>92717</v>
      </c>
      <c r="D2368" s="206">
        <f t="shared" si="193"/>
        <v>0.37921063394683024</v>
      </c>
      <c r="E2368" s="208">
        <f t="shared" si="194"/>
        <v>0.42</v>
      </c>
      <c r="F2368" s="207">
        <v>5099.43</v>
      </c>
      <c r="G2368" s="207">
        <v>7417.36</v>
      </c>
      <c r="H2368" s="207">
        <v>8344.5300000000007</v>
      </c>
      <c r="I2368" s="214">
        <v>82744</v>
      </c>
      <c r="J2368" s="211">
        <f t="shared" si="195"/>
        <v>0.3384212678936605</v>
      </c>
      <c r="K2368" s="212">
        <f t="shared" si="196"/>
        <v>0.42</v>
      </c>
      <c r="L2368" s="214">
        <v>4550.92</v>
      </c>
      <c r="M2368" s="213">
        <v>6619.52</v>
      </c>
      <c r="N2368" s="213">
        <v>7446.96</v>
      </c>
      <c r="O2368" s="242">
        <f t="shared" si="192"/>
        <v>0.48089999999992872</v>
      </c>
      <c r="P2368" s="242"/>
      <c r="Q2368" s="179"/>
      <c r="R2368" s="179"/>
      <c r="S2368" s="179"/>
      <c r="T2368" s="179"/>
      <c r="U2368" s="179"/>
      <c r="V2368" s="179"/>
      <c r="W2368" s="179"/>
      <c r="X2368" s="179"/>
      <c r="Y2368" s="179"/>
      <c r="Z2368" s="179"/>
      <c r="AA2368" s="222"/>
      <c r="AB2368" s="222"/>
      <c r="AC2368" s="222"/>
      <c r="AD2368" s="179"/>
      <c r="AE2368" s="179"/>
      <c r="AF2368" s="179"/>
      <c r="AG2368" s="179"/>
      <c r="AH2368" s="179"/>
      <c r="AI2368" s="179"/>
      <c r="AJ2368" s="179"/>
    </row>
    <row r="2369" spans="2:36" x14ac:dyDescent="0.3">
      <c r="B2369" s="224">
        <v>244600</v>
      </c>
      <c r="C2369" s="209">
        <v>92759</v>
      </c>
      <c r="D2369" s="206">
        <f t="shared" si="193"/>
        <v>0.37922730989370401</v>
      </c>
      <c r="E2369" s="208">
        <f t="shared" si="194"/>
        <v>0.42</v>
      </c>
      <c r="F2369" s="207">
        <v>5101.74</v>
      </c>
      <c r="G2369" s="207">
        <v>7420.72</v>
      </c>
      <c r="H2369" s="207">
        <v>8348.31</v>
      </c>
      <c r="I2369" s="214">
        <v>82786</v>
      </c>
      <c r="J2369" s="211">
        <f t="shared" si="195"/>
        <v>0.33845461978740804</v>
      </c>
      <c r="K2369" s="212">
        <f t="shared" si="196"/>
        <v>0.42</v>
      </c>
      <c r="L2369" s="214">
        <v>4553.2299999999996</v>
      </c>
      <c r="M2369" s="213">
        <v>6622.88</v>
      </c>
      <c r="N2369" s="213">
        <v>7450.74</v>
      </c>
      <c r="O2369" s="242">
        <f t="shared" si="192"/>
        <v>0.48090000000001965</v>
      </c>
      <c r="P2369" s="242"/>
      <c r="Q2369" s="179"/>
      <c r="R2369" s="179"/>
      <c r="S2369" s="179"/>
      <c r="T2369" s="179"/>
      <c r="U2369" s="179"/>
      <c r="V2369" s="179"/>
      <c r="W2369" s="179"/>
      <c r="X2369" s="179"/>
      <c r="Y2369" s="179"/>
      <c r="Z2369" s="179"/>
      <c r="AA2369" s="222"/>
      <c r="AB2369" s="222"/>
      <c r="AC2369" s="222"/>
      <c r="AD2369" s="179"/>
      <c r="AE2369" s="179"/>
      <c r="AF2369" s="179"/>
      <c r="AG2369" s="179"/>
      <c r="AH2369" s="179"/>
      <c r="AI2369" s="179"/>
      <c r="AJ2369" s="179"/>
    </row>
    <row r="2370" spans="2:36" x14ac:dyDescent="0.3">
      <c r="B2370" s="224">
        <v>244700</v>
      </c>
      <c r="C2370" s="209">
        <v>92801</v>
      </c>
      <c r="D2370" s="206">
        <f t="shared" si="193"/>
        <v>0.37924397221087047</v>
      </c>
      <c r="E2370" s="208">
        <f t="shared" si="194"/>
        <v>0.42</v>
      </c>
      <c r="F2370" s="207">
        <v>5104.05</v>
      </c>
      <c r="G2370" s="207">
        <v>7424.08</v>
      </c>
      <c r="H2370" s="207">
        <v>8352.09</v>
      </c>
      <c r="I2370" s="214">
        <v>82828</v>
      </c>
      <c r="J2370" s="211">
        <f t="shared" si="195"/>
        <v>0.33848794442174091</v>
      </c>
      <c r="K2370" s="212">
        <f t="shared" si="196"/>
        <v>0.42</v>
      </c>
      <c r="L2370" s="214">
        <v>4555.54</v>
      </c>
      <c r="M2370" s="213">
        <v>6626.24</v>
      </c>
      <c r="N2370" s="213">
        <v>7454.52</v>
      </c>
      <c r="O2370" s="242">
        <f t="shared" si="192"/>
        <v>0.48090000000000144</v>
      </c>
      <c r="P2370" s="242"/>
      <c r="Q2370" s="179"/>
      <c r="R2370" s="179"/>
      <c r="S2370" s="179"/>
      <c r="T2370" s="179"/>
      <c r="U2370" s="179"/>
      <c r="V2370" s="179"/>
      <c r="W2370" s="179"/>
      <c r="X2370" s="179"/>
      <c r="Y2370" s="179"/>
      <c r="Z2370" s="179"/>
      <c r="AA2370" s="222"/>
      <c r="AB2370" s="222"/>
      <c r="AC2370" s="222"/>
      <c r="AD2370" s="179"/>
      <c r="AE2370" s="179"/>
      <c r="AF2370" s="179"/>
      <c r="AG2370" s="179"/>
      <c r="AH2370" s="179"/>
      <c r="AI2370" s="179"/>
      <c r="AJ2370" s="179"/>
    </row>
    <row r="2371" spans="2:36" x14ac:dyDescent="0.3">
      <c r="B2371" s="224">
        <v>244800</v>
      </c>
      <c r="C2371" s="209">
        <v>92843</v>
      </c>
      <c r="D2371" s="206">
        <f t="shared" si="193"/>
        <v>0.37926062091503265</v>
      </c>
      <c r="E2371" s="208">
        <f t="shared" si="194"/>
        <v>0.42</v>
      </c>
      <c r="F2371" s="207">
        <v>5106.3599999999997</v>
      </c>
      <c r="G2371" s="207">
        <v>7427.44</v>
      </c>
      <c r="H2371" s="207">
        <v>8355.8700000000008</v>
      </c>
      <c r="I2371" s="214">
        <v>82870</v>
      </c>
      <c r="J2371" s="211">
        <f t="shared" si="195"/>
        <v>0.33852124183006538</v>
      </c>
      <c r="K2371" s="212">
        <f t="shared" si="196"/>
        <v>0.42</v>
      </c>
      <c r="L2371" s="214">
        <v>4557.8500000000004</v>
      </c>
      <c r="M2371" s="213">
        <v>6629.6</v>
      </c>
      <c r="N2371" s="213">
        <v>7458.3</v>
      </c>
      <c r="O2371" s="242">
        <f t="shared" si="192"/>
        <v>0.48089999999996508</v>
      </c>
      <c r="P2371" s="242"/>
      <c r="Q2371" s="179"/>
      <c r="R2371" s="179"/>
      <c r="S2371" s="179"/>
      <c r="T2371" s="179"/>
      <c r="U2371" s="179"/>
      <c r="V2371" s="179"/>
      <c r="W2371" s="179"/>
      <c r="X2371" s="179"/>
      <c r="Y2371" s="179"/>
      <c r="Z2371" s="179"/>
      <c r="AA2371" s="222"/>
      <c r="AB2371" s="222"/>
      <c r="AC2371" s="222"/>
      <c r="AD2371" s="179"/>
      <c r="AE2371" s="179"/>
      <c r="AF2371" s="179"/>
      <c r="AG2371" s="179"/>
      <c r="AH2371" s="179"/>
      <c r="AI2371" s="179"/>
      <c r="AJ2371" s="179"/>
    </row>
    <row r="2372" spans="2:36" x14ac:dyDescent="0.3">
      <c r="B2372" s="224">
        <v>244900</v>
      </c>
      <c r="C2372" s="209">
        <v>92885</v>
      </c>
      <c r="D2372" s="206">
        <f t="shared" si="193"/>
        <v>0.37927725602286649</v>
      </c>
      <c r="E2372" s="208">
        <f t="shared" si="194"/>
        <v>0.42</v>
      </c>
      <c r="F2372" s="207">
        <v>5108.67</v>
      </c>
      <c r="G2372" s="207">
        <v>7430.8</v>
      </c>
      <c r="H2372" s="207">
        <v>8359.65</v>
      </c>
      <c r="I2372" s="214">
        <v>82912</v>
      </c>
      <c r="J2372" s="211">
        <f t="shared" si="195"/>
        <v>0.33855451204573295</v>
      </c>
      <c r="K2372" s="212">
        <f t="shared" si="196"/>
        <v>0.42</v>
      </c>
      <c r="L2372" s="214">
        <v>4560.16</v>
      </c>
      <c r="M2372" s="213">
        <v>6632.96</v>
      </c>
      <c r="N2372" s="213">
        <v>7462.08</v>
      </c>
      <c r="O2372" s="242">
        <f t="shared" si="192"/>
        <v>0.48089999999991051</v>
      </c>
      <c r="P2372" s="242"/>
      <c r="Q2372" s="179"/>
      <c r="R2372" s="179"/>
      <c r="S2372" s="179"/>
      <c r="T2372" s="179"/>
      <c r="U2372" s="179"/>
      <c r="V2372" s="179"/>
      <c r="W2372" s="179"/>
      <c r="X2372" s="179"/>
      <c r="Y2372" s="179"/>
      <c r="Z2372" s="179"/>
      <c r="AA2372" s="222"/>
      <c r="AB2372" s="222"/>
      <c r="AC2372" s="222"/>
      <c r="AD2372" s="179"/>
      <c r="AE2372" s="179"/>
      <c r="AF2372" s="179"/>
      <c r="AG2372" s="179"/>
      <c r="AH2372" s="179"/>
      <c r="AI2372" s="179"/>
      <c r="AJ2372" s="179"/>
    </row>
    <row r="2373" spans="2:36" x14ac:dyDescent="0.3">
      <c r="B2373" s="224">
        <v>245000</v>
      </c>
      <c r="C2373" s="209">
        <v>92927</v>
      </c>
      <c r="D2373" s="206">
        <f t="shared" si="193"/>
        <v>0.3792938775510204</v>
      </c>
      <c r="E2373" s="208">
        <f t="shared" si="194"/>
        <v>0.42</v>
      </c>
      <c r="F2373" s="207">
        <v>5110.9799999999996</v>
      </c>
      <c r="G2373" s="207">
        <v>7434.16</v>
      </c>
      <c r="H2373" s="207">
        <v>8363.43</v>
      </c>
      <c r="I2373" s="214">
        <v>82954</v>
      </c>
      <c r="J2373" s="211">
        <f t="shared" si="195"/>
        <v>0.33858775510204081</v>
      </c>
      <c r="K2373" s="212">
        <f t="shared" si="196"/>
        <v>0.42</v>
      </c>
      <c r="L2373" s="214">
        <v>4562.47</v>
      </c>
      <c r="M2373" s="213">
        <v>6636.32</v>
      </c>
      <c r="N2373" s="213">
        <v>7465.86</v>
      </c>
      <c r="O2373" s="242">
        <f t="shared" ref="O2373:O2436" si="197">(C2373+F2373+H2373-C2372-F2372-H2372)/100</f>
        <v>0.48090000000003785</v>
      </c>
      <c r="P2373" s="242"/>
      <c r="Q2373" s="179"/>
      <c r="R2373" s="179"/>
      <c r="S2373" s="179"/>
      <c r="T2373" s="179"/>
      <c r="U2373" s="179"/>
      <c r="V2373" s="179"/>
      <c r="W2373" s="179"/>
      <c r="X2373" s="179"/>
      <c r="Y2373" s="179"/>
      <c r="Z2373" s="179"/>
      <c r="AA2373" s="222"/>
      <c r="AB2373" s="222"/>
      <c r="AC2373" s="222"/>
      <c r="AD2373" s="179"/>
      <c r="AE2373" s="179"/>
      <c r="AF2373" s="179"/>
      <c r="AG2373" s="179"/>
      <c r="AH2373" s="179"/>
      <c r="AI2373" s="179"/>
      <c r="AJ2373" s="179"/>
    </row>
    <row r="2374" spans="2:36" x14ac:dyDescent="0.3">
      <c r="B2374" s="224">
        <v>245100</v>
      </c>
      <c r="C2374" s="209">
        <v>92969</v>
      </c>
      <c r="D2374" s="206">
        <f t="shared" si="193"/>
        <v>0.37931048551611585</v>
      </c>
      <c r="E2374" s="208">
        <f t="shared" si="194"/>
        <v>0.42</v>
      </c>
      <c r="F2374" s="207">
        <v>5113.29</v>
      </c>
      <c r="G2374" s="207">
        <v>7437.52</v>
      </c>
      <c r="H2374" s="207">
        <v>8367.2099999999991</v>
      </c>
      <c r="I2374" s="214">
        <v>82996</v>
      </c>
      <c r="J2374" s="211">
        <f t="shared" si="195"/>
        <v>0.33862097103223177</v>
      </c>
      <c r="K2374" s="212">
        <f t="shared" si="196"/>
        <v>0.42</v>
      </c>
      <c r="L2374" s="214">
        <v>4564.78</v>
      </c>
      <c r="M2374" s="213">
        <v>6639.68</v>
      </c>
      <c r="N2374" s="213">
        <v>7469.64</v>
      </c>
      <c r="O2374" s="242">
        <f t="shared" si="197"/>
        <v>0.48090000000000144</v>
      </c>
      <c r="P2374" s="242"/>
      <c r="Q2374" s="179"/>
      <c r="R2374" s="179"/>
      <c r="S2374" s="179"/>
      <c r="T2374" s="179"/>
      <c r="U2374" s="179"/>
      <c r="V2374" s="179"/>
      <c r="W2374" s="179"/>
      <c r="X2374" s="179"/>
      <c r="Y2374" s="179"/>
      <c r="Z2374" s="179"/>
      <c r="AA2374" s="222"/>
      <c r="AB2374" s="222"/>
      <c r="AC2374" s="222"/>
      <c r="AD2374" s="179"/>
      <c r="AE2374" s="179"/>
      <c r="AF2374" s="179"/>
      <c r="AG2374" s="179"/>
      <c r="AH2374" s="179"/>
      <c r="AI2374" s="179"/>
      <c r="AJ2374" s="179"/>
    </row>
    <row r="2375" spans="2:36" x14ac:dyDescent="0.3">
      <c r="B2375" s="224">
        <v>245200</v>
      </c>
      <c r="C2375" s="209">
        <v>93011</v>
      </c>
      <c r="D2375" s="206">
        <f t="shared" si="193"/>
        <v>0.37932707993474712</v>
      </c>
      <c r="E2375" s="208">
        <f t="shared" si="194"/>
        <v>0.42</v>
      </c>
      <c r="F2375" s="207">
        <v>5115.6000000000004</v>
      </c>
      <c r="G2375" s="207">
        <v>7440.88</v>
      </c>
      <c r="H2375" s="207">
        <v>8370.99</v>
      </c>
      <c r="I2375" s="214">
        <v>83038</v>
      </c>
      <c r="J2375" s="211">
        <f t="shared" si="195"/>
        <v>0.33865415986949426</v>
      </c>
      <c r="K2375" s="212">
        <f t="shared" si="196"/>
        <v>0.42</v>
      </c>
      <c r="L2375" s="214">
        <v>4567.09</v>
      </c>
      <c r="M2375" s="213">
        <v>6643.04</v>
      </c>
      <c r="N2375" s="213">
        <v>7473.42</v>
      </c>
      <c r="O2375" s="242">
        <f t="shared" si="197"/>
        <v>0.48090000000011057</v>
      </c>
      <c r="P2375" s="242"/>
      <c r="Q2375" s="179"/>
      <c r="R2375" s="179"/>
      <c r="S2375" s="179"/>
      <c r="T2375" s="179"/>
      <c r="U2375" s="179"/>
      <c r="V2375" s="179"/>
      <c r="W2375" s="179"/>
      <c r="X2375" s="179"/>
      <c r="Y2375" s="179"/>
      <c r="Z2375" s="179"/>
      <c r="AA2375" s="222"/>
      <c r="AB2375" s="222"/>
      <c r="AC2375" s="222"/>
      <c r="AD2375" s="179"/>
      <c r="AE2375" s="179"/>
      <c r="AF2375" s="179"/>
      <c r="AG2375" s="179"/>
      <c r="AH2375" s="179"/>
      <c r="AI2375" s="179"/>
      <c r="AJ2375" s="179"/>
    </row>
    <row r="2376" spans="2:36" x14ac:dyDescent="0.3">
      <c r="B2376" s="224">
        <v>245300</v>
      </c>
      <c r="C2376" s="209">
        <v>93053</v>
      </c>
      <c r="D2376" s="206">
        <f t="shared" si="193"/>
        <v>0.37934366082348148</v>
      </c>
      <c r="E2376" s="208">
        <f t="shared" si="194"/>
        <v>0.42</v>
      </c>
      <c r="F2376" s="207">
        <v>5117.91</v>
      </c>
      <c r="G2376" s="207">
        <v>7444.24</v>
      </c>
      <c r="H2376" s="207">
        <v>8374.77</v>
      </c>
      <c r="I2376" s="214">
        <v>83080</v>
      </c>
      <c r="J2376" s="211">
        <f t="shared" si="195"/>
        <v>0.33868732164696291</v>
      </c>
      <c r="K2376" s="212">
        <f t="shared" si="196"/>
        <v>0.42</v>
      </c>
      <c r="L2376" s="214">
        <v>4569.3999999999996</v>
      </c>
      <c r="M2376" s="213">
        <v>6646.4</v>
      </c>
      <c r="N2376" s="213">
        <v>7477.2</v>
      </c>
      <c r="O2376" s="242">
        <f t="shared" si="197"/>
        <v>0.48090000000007421</v>
      </c>
      <c r="P2376" s="242"/>
      <c r="Q2376" s="179"/>
      <c r="R2376" s="179"/>
      <c r="S2376" s="179"/>
      <c r="T2376" s="179"/>
      <c r="U2376" s="179"/>
      <c r="V2376" s="179"/>
      <c r="W2376" s="179"/>
      <c r="X2376" s="179"/>
      <c r="Y2376" s="179"/>
      <c r="Z2376" s="179"/>
      <c r="AA2376" s="222"/>
      <c r="AB2376" s="222"/>
      <c r="AC2376" s="222"/>
      <c r="AD2376" s="179"/>
      <c r="AE2376" s="179"/>
      <c r="AF2376" s="179"/>
      <c r="AG2376" s="179"/>
      <c r="AH2376" s="179"/>
      <c r="AI2376" s="179"/>
      <c r="AJ2376" s="179"/>
    </row>
    <row r="2377" spans="2:36" x14ac:dyDescent="0.3">
      <c r="B2377" s="224">
        <v>245400</v>
      </c>
      <c r="C2377" s="209">
        <v>93095</v>
      </c>
      <c r="D2377" s="206">
        <f t="shared" si="193"/>
        <v>0.37936022819885901</v>
      </c>
      <c r="E2377" s="208">
        <f t="shared" si="194"/>
        <v>0.42</v>
      </c>
      <c r="F2377" s="207">
        <v>5120.22</v>
      </c>
      <c r="G2377" s="207">
        <v>7447.6</v>
      </c>
      <c r="H2377" s="207">
        <v>8378.5499999999993</v>
      </c>
      <c r="I2377" s="214">
        <v>83122</v>
      </c>
      <c r="J2377" s="211">
        <f t="shared" si="195"/>
        <v>0.33872045639771803</v>
      </c>
      <c r="K2377" s="212">
        <f t="shared" si="196"/>
        <v>0.42</v>
      </c>
      <c r="L2377" s="214">
        <v>4571.71</v>
      </c>
      <c r="M2377" s="213">
        <v>6649.76</v>
      </c>
      <c r="N2377" s="213">
        <v>7480.98</v>
      </c>
      <c r="O2377" s="242">
        <f t="shared" si="197"/>
        <v>0.48090000000003785</v>
      </c>
      <c r="P2377" s="242"/>
      <c r="Q2377" s="179"/>
      <c r="R2377" s="179"/>
      <c r="S2377" s="179"/>
      <c r="T2377" s="179"/>
      <c r="U2377" s="179"/>
      <c r="V2377" s="179"/>
      <c r="W2377" s="179"/>
      <c r="X2377" s="179"/>
      <c r="Y2377" s="179"/>
      <c r="Z2377" s="179"/>
      <c r="AA2377" s="222"/>
      <c r="AB2377" s="222"/>
      <c r="AC2377" s="222"/>
      <c r="AD2377" s="179"/>
      <c r="AE2377" s="179"/>
      <c r="AF2377" s="179"/>
      <c r="AG2377" s="179"/>
      <c r="AH2377" s="179"/>
      <c r="AI2377" s="179"/>
      <c r="AJ2377" s="179"/>
    </row>
    <row r="2378" spans="2:36" x14ac:dyDescent="0.3">
      <c r="B2378" s="224">
        <v>245500</v>
      </c>
      <c r="C2378" s="209">
        <v>93137</v>
      </c>
      <c r="D2378" s="206">
        <f t="shared" si="193"/>
        <v>0.37937678207739306</v>
      </c>
      <c r="E2378" s="208">
        <f t="shared" si="194"/>
        <v>0.42</v>
      </c>
      <c r="F2378" s="207">
        <v>5122.53</v>
      </c>
      <c r="G2378" s="207">
        <v>7450.96</v>
      </c>
      <c r="H2378" s="207">
        <v>8382.33</v>
      </c>
      <c r="I2378" s="214">
        <v>83164</v>
      </c>
      <c r="J2378" s="211">
        <f t="shared" si="195"/>
        <v>0.33875356415478614</v>
      </c>
      <c r="K2378" s="212">
        <f t="shared" si="196"/>
        <v>0.42</v>
      </c>
      <c r="L2378" s="214">
        <v>4574.0200000000004</v>
      </c>
      <c r="M2378" s="213">
        <v>6653.12</v>
      </c>
      <c r="N2378" s="213">
        <v>7484.76</v>
      </c>
      <c r="O2378" s="242">
        <f t="shared" si="197"/>
        <v>0.48090000000000144</v>
      </c>
      <c r="P2378" s="242"/>
      <c r="Q2378" s="179"/>
      <c r="R2378" s="179"/>
      <c r="S2378" s="179"/>
      <c r="T2378" s="179"/>
      <c r="U2378" s="179"/>
      <c r="V2378" s="179"/>
      <c r="W2378" s="179"/>
      <c r="X2378" s="179"/>
      <c r="Y2378" s="179"/>
      <c r="Z2378" s="179"/>
      <c r="AA2378" s="222"/>
      <c r="AB2378" s="222"/>
      <c r="AC2378" s="222"/>
      <c r="AD2378" s="179"/>
      <c r="AE2378" s="179"/>
      <c r="AF2378" s="179"/>
      <c r="AG2378" s="179"/>
      <c r="AH2378" s="179"/>
      <c r="AI2378" s="179"/>
      <c r="AJ2378" s="179"/>
    </row>
    <row r="2379" spans="2:36" x14ac:dyDescent="0.3">
      <c r="B2379" s="224">
        <v>245600</v>
      </c>
      <c r="C2379" s="209">
        <v>93179</v>
      </c>
      <c r="D2379" s="206">
        <f t="shared" si="193"/>
        <v>0.37939332247557001</v>
      </c>
      <c r="E2379" s="208">
        <f t="shared" si="194"/>
        <v>0.42</v>
      </c>
      <c r="F2379" s="207">
        <v>5124.84</v>
      </c>
      <c r="G2379" s="207">
        <v>7454.32</v>
      </c>
      <c r="H2379" s="207">
        <v>8386.11</v>
      </c>
      <c r="I2379" s="214">
        <v>83206</v>
      </c>
      <c r="J2379" s="211">
        <f t="shared" si="195"/>
        <v>0.33878664495114008</v>
      </c>
      <c r="K2379" s="212">
        <f t="shared" si="196"/>
        <v>0.42</v>
      </c>
      <c r="L2379" s="214">
        <v>4576.33</v>
      </c>
      <c r="M2379" s="213">
        <v>6656.48</v>
      </c>
      <c r="N2379" s="213">
        <v>7488.54</v>
      </c>
      <c r="O2379" s="242">
        <f t="shared" si="197"/>
        <v>0.48089999999998329</v>
      </c>
      <c r="P2379" s="242"/>
      <c r="Q2379" s="179"/>
      <c r="R2379" s="179"/>
      <c r="S2379" s="179"/>
      <c r="T2379" s="179"/>
      <c r="U2379" s="179"/>
      <c r="V2379" s="179"/>
      <c r="W2379" s="179"/>
      <c r="X2379" s="179"/>
      <c r="Y2379" s="179"/>
      <c r="Z2379" s="179"/>
      <c r="AA2379" s="222"/>
      <c r="AB2379" s="222"/>
      <c r="AC2379" s="222"/>
      <c r="AD2379" s="179"/>
      <c r="AE2379" s="179"/>
      <c r="AF2379" s="179"/>
      <c r="AG2379" s="179"/>
      <c r="AH2379" s="179"/>
      <c r="AI2379" s="179"/>
      <c r="AJ2379" s="179"/>
    </row>
    <row r="2380" spans="2:36" x14ac:dyDescent="0.3">
      <c r="B2380" s="224">
        <v>245700</v>
      </c>
      <c r="C2380" s="209">
        <v>93221</v>
      </c>
      <c r="D2380" s="206">
        <f t="shared" si="193"/>
        <v>0.3794098494098494</v>
      </c>
      <c r="E2380" s="208">
        <f t="shared" si="194"/>
        <v>0.42</v>
      </c>
      <c r="F2380" s="207">
        <v>5127.1499999999996</v>
      </c>
      <c r="G2380" s="207">
        <v>7457.68</v>
      </c>
      <c r="H2380" s="207">
        <v>8389.89</v>
      </c>
      <c r="I2380" s="214">
        <v>83248</v>
      </c>
      <c r="J2380" s="211">
        <f t="shared" si="195"/>
        <v>0.33881969881969881</v>
      </c>
      <c r="K2380" s="212">
        <f t="shared" si="196"/>
        <v>0.42</v>
      </c>
      <c r="L2380" s="214">
        <v>4578.6400000000003</v>
      </c>
      <c r="M2380" s="213">
        <v>6659.84</v>
      </c>
      <c r="N2380" s="213">
        <v>7492.32</v>
      </c>
      <c r="O2380" s="242">
        <f t="shared" si="197"/>
        <v>0.48089999999992872</v>
      </c>
      <c r="P2380" s="242"/>
      <c r="Q2380" s="179"/>
      <c r="R2380" s="179"/>
      <c r="S2380" s="179"/>
      <c r="T2380" s="179"/>
      <c r="U2380" s="179"/>
      <c r="V2380" s="179"/>
      <c r="W2380" s="179"/>
      <c r="X2380" s="179"/>
      <c r="Y2380" s="179"/>
      <c r="Z2380" s="179"/>
      <c r="AA2380" s="222"/>
      <c r="AB2380" s="222"/>
      <c r="AC2380" s="222"/>
      <c r="AD2380" s="179"/>
      <c r="AE2380" s="179"/>
      <c r="AF2380" s="179"/>
      <c r="AG2380" s="179"/>
      <c r="AH2380" s="179"/>
      <c r="AI2380" s="179"/>
      <c r="AJ2380" s="179"/>
    </row>
    <row r="2381" spans="2:36" x14ac:dyDescent="0.3">
      <c r="B2381" s="224">
        <v>245800</v>
      </c>
      <c r="C2381" s="209">
        <v>93263</v>
      </c>
      <c r="D2381" s="206">
        <f t="shared" si="193"/>
        <v>0.37942636289666393</v>
      </c>
      <c r="E2381" s="208">
        <f t="shared" si="194"/>
        <v>0.42</v>
      </c>
      <c r="F2381" s="207">
        <v>5129.46</v>
      </c>
      <c r="G2381" s="207">
        <v>7461.04</v>
      </c>
      <c r="H2381" s="207">
        <v>8393.67</v>
      </c>
      <c r="I2381" s="214">
        <v>83290</v>
      </c>
      <c r="J2381" s="211">
        <f t="shared" si="195"/>
        <v>0.33885272579332792</v>
      </c>
      <c r="K2381" s="212">
        <f t="shared" si="196"/>
        <v>0.42</v>
      </c>
      <c r="L2381" s="214">
        <v>4580.95</v>
      </c>
      <c r="M2381" s="213">
        <v>6663.2</v>
      </c>
      <c r="N2381" s="213">
        <v>7496.1</v>
      </c>
      <c r="O2381" s="242">
        <f t="shared" si="197"/>
        <v>0.480900000000056</v>
      </c>
      <c r="P2381" s="242"/>
      <c r="Q2381" s="179"/>
      <c r="R2381" s="179"/>
      <c r="S2381" s="179"/>
      <c r="T2381" s="179"/>
      <c r="U2381" s="179"/>
      <c r="V2381" s="179"/>
      <c r="W2381" s="179"/>
      <c r="X2381" s="179"/>
      <c r="Y2381" s="179"/>
      <c r="Z2381" s="179"/>
      <c r="AA2381" s="222"/>
      <c r="AB2381" s="222"/>
      <c r="AC2381" s="222"/>
      <c r="AD2381" s="179"/>
      <c r="AE2381" s="179"/>
      <c r="AF2381" s="179"/>
      <c r="AG2381" s="179"/>
      <c r="AH2381" s="179"/>
      <c r="AI2381" s="179"/>
      <c r="AJ2381" s="179"/>
    </row>
    <row r="2382" spans="2:36" x14ac:dyDescent="0.3">
      <c r="B2382" s="224">
        <v>245900</v>
      </c>
      <c r="C2382" s="209">
        <v>93305</v>
      </c>
      <c r="D2382" s="206">
        <f t="shared" si="193"/>
        <v>0.37944286295241969</v>
      </c>
      <c r="E2382" s="208">
        <f t="shared" si="194"/>
        <v>0.42</v>
      </c>
      <c r="F2382" s="207">
        <v>5131.7700000000004</v>
      </c>
      <c r="G2382" s="207">
        <v>7464.4</v>
      </c>
      <c r="H2382" s="207">
        <v>8397.4500000000007</v>
      </c>
      <c r="I2382" s="214">
        <v>83332</v>
      </c>
      <c r="J2382" s="211">
        <f t="shared" si="195"/>
        <v>0.33888572590483934</v>
      </c>
      <c r="K2382" s="212">
        <f t="shared" si="196"/>
        <v>0.42</v>
      </c>
      <c r="L2382" s="214">
        <v>4583.26</v>
      </c>
      <c r="M2382" s="213">
        <v>6666.56</v>
      </c>
      <c r="N2382" s="213">
        <v>7499.88</v>
      </c>
      <c r="O2382" s="242">
        <f t="shared" si="197"/>
        <v>0.48090000000001965</v>
      </c>
      <c r="P2382" s="242"/>
      <c r="Q2382" s="179"/>
      <c r="R2382" s="179"/>
      <c r="S2382" s="179"/>
      <c r="T2382" s="179"/>
      <c r="U2382" s="179"/>
      <c r="V2382" s="179"/>
      <c r="W2382" s="179"/>
      <c r="X2382" s="179"/>
      <c r="Y2382" s="179"/>
      <c r="Z2382" s="179"/>
      <c r="AA2382" s="222"/>
      <c r="AB2382" s="222"/>
      <c r="AC2382" s="222"/>
      <c r="AD2382" s="179"/>
      <c r="AE2382" s="179"/>
      <c r="AF2382" s="179"/>
      <c r="AG2382" s="179"/>
      <c r="AH2382" s="179"/>
      <c r="AI2382" s="179"/>
      <c r="AJ2382" s="179"/>
    </row>
    <row r="2383" spans="2:36" x14ac:dyDescent="0.3">
      <c r="B2383" s="224">
        <v>246000</v>
      </c>
      <c r="C2383" s="209">
        <v>93347</v>
      </c>
      <c r="D2383" s="206">
        <f t="shared" si="193"/>
        <v>0.37945934959349592</v>
      </c>
      <c r="E2383" s="208">
        <f t="shared" si="194"/>
        <v>0.42</v>
      </c>
      <c r="F2383" s="207">
        <v>5134.08</v>
      </c>
      <c r="G2383" s="207">
        <v>7467.76</v>
      </c>
      <c r="H2383" s="207">
        <v>8401.23</v>
      </c>
      <c r="I2383" s="214">
        <v>83374</v>
      </c>
      <c r="J2383" s="211">
        <f t="shared" si="195"/>
        <v>0.33891869918699186</v>
      </c>
      <c r="K2383" s="212">
        <f t="shared" si="196"/>
        <v>0.42</v>
      </c>
      <c r="L2383" s="214">
        <v>4585.57</v>
      </c>
      <c r="M2383" s="213">
        <v>6669.92</v>
      </c>
      <c r="N2383" s="213">
        <v>7503.66</v>
      </c>
      <c r="O2383" s="242">
        <f t="shared" si="197"/>
        <v>0.48089999999996508</v>
      </c>
      <c r="P2383" s="242"/>
      <c r="Q2383" s="179"/>
      <c r="R2383" s="179"/>
      <c r="S2383" s="179"/>
      <c r="T2383" s="179"/>
      <c r="U2383" s="179"/>
      <c r="V2383" s="179"/>
      <c r="W2383" s="179"/>
      <c r="X2383" s="179"/>
      <c r="Y2383" s="179"/>
      <c r="Z2383" s="179"/>
      <c r="AA2383" s="222"/>
      <c r="AB2383" s="222"/>
      <c r="AC2383" s="222"/>
      <c r="AD2383" s="179"/>
      <c r="AE2383" s="179"/>
      <c r="AF2383" s="179"/>
      <c r="AG2383" s="179"/>
      <c r="AH2383" s="179"/>
      <c r="AI2383" s="179"/>
      <c r="AJ2383" s="179"/>
    </row>
    <row r="2384" spans="2:36" x14ac:dyDescent="0.3">
      <c r="B2384" s="224">
        <v>246100</v>
      </c>
      <c r="C2384" s="209">
        <v>93389</v>
      </c>
      <c r="D2384" s="206">
        <f t="shared" si="193"/>
        <v>0.37947582283624542</v>
      </c>
      <c r="E2384" s="208">
        <f t="shared" si="194"/>
        <v>0.42</v>
      </c>
      <c r="F2384" s="207">
        <v>5136.3900000000003</v>
      </c>
      <c r="G2384" s="207">
        <v>7471.12</v>
      </c>
      <c r="H2384" s="207">
        <v>8405.01</v>
      </c>
      <c r="I2384" s="214">
        <v>83416</v>
      </c>
      <c r="J2384" s="211">
        <f t="shared" si="195"/>
        <v>0.33895164567249086</v>
      </c>
      <c r="K2384" s="212">
        <f t="shared" si="196"/>
        <v>0.42</v>
      </c>
      <c r="L2384" s="214">
        <v>4587.88</v>
      </c>
      <c r="M2384" s="213">
        <v>6673.28</v>
      </c>
      <c r="N2384" s="213">
        <v>7507.44</v>
      </c>
      <c r="O2384" s="242">
        <f t="shared" si="197"/>
        <v>0.48089999999994687</v>
      </c>
      <c r="P2384" s="242"/>
      <c r="Q2384" s="179"/>
      <c r="R2384" s="179"/>
      <c r="S2384" s="179"/>
      <c r="T2384" s="179"/>
      <c r="U2384" s="179"/>
      <c r="V2384" s="179"/>
      <c r="W2384" s="179"/>
      <c r="X2384" s="179"/>
      <c r="Y2384" s="179"/>
      <c r="Z2384" s="179"/>
      <c r="AA2384" s="222"/>
      <c r="AB2384" s="222"/>
      <c r="AC2384" s="222"/>
      <c r="AD2384" s="179"/>
      <c r="AE2384" s="179"/>
      <c r="AF2384" s="179"/>
      <c r="AG2384" s="179"/>
      <c r="AH2384" s="179"/>
      <c r="AI2384" s="179"/>
      <c r="AJ2384" s="179"/>
    </row>
    <row r="2385" spans="2:36" x14ac:dyDescent="0.3">
      <c r="B2385" s="224">
        <v>246200</v>
      </c>
      <c r="C2385" s="209">
        <v>93431</v>
      </c>
      <c r="D2385" s="206">
        <f t="shared" si="193"/>
        <v>0.37949228269699431</v>
      </c>
      <c r="E2385" s="208">
        <f t="shared" si="194"/>
        <v>0.42</v>
      </c>
      <c r="F2385" s="207">
        <v>5138.7</v>
      </c>
      <c r="G2385" s="207">
        <v>7474.48</v>
      </c>
      <c r="H2385" s="207">
        <v>8408.7900000000009</v>
      </c>
      <c r="I2385" s="214">
        <v>83458</v>
      </c>
      <c r="J2385" s="211">
        <f t="shared" si="195"/>
        <v>0.33898456539398863</v>
      </c>
      <c r="K2385" s="212">
        <f t="shared" si="196"/>
        <v>0.42</v>
      </c>
      <c r="L2385" s="214">
        <v>4590.1899999999996</v>
      </c>
      <c r="M2385" s="213">
        <v>6676.64</v>
      </c>
      <c r="N2385" s="213">
        <v>7511.22</v>
      </c>
      <c r="O2385" s="242">
        <f t="shared" si="197"/>
        <v>0.48089999999991051</v>
      </c>
      <c r="P2385" s="242"/>
      <c r="Q2385" s="179"/>
      <c r="R2385" s="179"/>
      <c r="S2385" s="179"/>
      <c r="T2385" s="179"/>
      <c r="U2385" s="179"/>
      <c r="V2385" s="179"/>
      <c r="W2385" s="179"/>
      <c r="X2385" s="179"/>
      <c r="Y2385" s="179"/>
      <c r="Z2385" s="179"/>
      <c r="AA2385" s="222"/>
      <c r="AB2385" s="222"/>
      <c r="AC2385" s="222"/>
      <c r="AD2385" s="179"/>
      <c r="AE2385" s="179"/>
      <c r="AF2385" s="179"/>
      <c r="AG2385" s="179"/>
      <c r="AH2385" s="179"/>
      <c r="AI2385" s="179"/>
      <c r="AJ2385" s="179"/>
    </row>
    <row r="2386" spans="2:36" x14ac:dyDescent="0.3">
      <c r="B2386" s="224">
        <v>246300</v>
      </c>
      <c r="C2386" s="209">
        <v>93473</v>
      </c>
      <c r="D2386" s="206">
        <f t="shared" si="193"/>
        <v>0.3795087291920422</v>
      </c>
      <c r="E2386" s="208">
        <f t="shared" si="194"/>
        <v>0.42</v>
      </c>
      <c r="F2386" s="207">
        <v>5141.01</v>
      </c>
      <c r="G2386" s="207">
        <v>7477.84</v>
      </c>
      <c r="H2386" s="207">
        <v>8412.57</v>
      </c>
      <c r="I2386" s="214">
        <v>83500</v>
      </c>
      <c r="J2386" s="211">
        <f t="shared" si="195"/>
        <v>0.33901745838408442</v>
      </c>
      <c r="K2386" s="212">
        <f t="shared" si="196"/>
        <v>0.42</v>
      </c>
      <c r="L2386" s="214">
        <v>4592.5</v>
      </c>
      <c r="M2386" s="213">
        <v>6680</v>
      </c>
      <c r="N2386" s="213">
        <v>7515</v>
      </c>
      <c r="O2386" s="242">
        <f t="shared" si="197"/>
        <v>0.48089999999985594</v>
      </c>
      <c r="P2386" s="242"/>
      <c r="Q2386" s="179"/>
      <c r="R2386" s="179"/>
      <c r="S2386" s="179"/>
      <c r="T2386" s="179"/>
      <c r="U2386" s="179"/>
      <c r="V2386" s="179"/>
      <c r="W2386" s="179"/>
      <c r="X2386" s="179"/>
      <c r="Y2386" s="179"/>
      <c r="Z2386" s="179"/>
      <c r="AA2386" s="222"/>
      <c r="AB2386" s="222"/>
      <c r="AC2386" s="222"/>
      <c r="AD2386" s="179"/>
      <c r="AE2386" s="179"/>
      <c r="AF2386" s="179"/>
      <c r="AG2386" s="179"/>
      <c r="AH2386" s="179"/>
      <c r="AI2386" s="179"/>
      <c r="AJ2386" s="179"/>
    </row>
    <row r="2387" spans="2:36" x14ac:dyDescent="0.3">
      <c r="B2387" s="224">
        <v>246400</v>
      </c>
      <c r="C2387" s="209">
        <v>93515</v>
      </c>
      <c r="D2387" s="206">
        <f t="shared" si="193"/>
        <v>0.37952516233766231</v>
      </c>
      <c r="E2387" s="208">
        <f t="shared" si="194"/>
        <v>0.42</v>
      </c>
      <c r="F2387" s="207">
        <v>5143.32</v>
      </c>
      <c r="G2387" s="207">
        <v>7481.2</v>
      </c>
      <c r="H2387" s="207">
        <v>8416.35</v>
      </c>
      <c r="I2387" s="214">
        <v>83542</v>
      </c>
      <c r="J2387" s="211">
        <f t="shared" si="195"/>
        <v>0.3390503246753247</v>
      </c>
      <c r="K2387" s="212">
        <f t="shared" si="196"/>
        <v>0.42</v>
      </c>
      <c r="L2387" s="214">
        <v>4594.8100000000004</v>
      </c>
      <c r="M2387" s="213">
        <v>6683.36</v>
      </c>
      <c r="N2387" s="213">
        <v>7518.78</v>
      </c>
      <c r="O2387" s="242">
        <f t="shared" si="197"/>
        <v>0.48090000000012878</v>
      </c>
      <c r="P2387" s="242"/>
      <c r="Q2387" s="179"/>
      <c r="R2387" s="179"/>
      <c r="S2387" s="179"/>
      <c r="T2387" s="179"/>
      <c r="U2387" s="179"/>
      <c r="V2387" s="179"/>
      <c r="W2387" s="179"/>
      <c r="X2387" s="179"/>
      <c r="Y2387" s="179"/>
      <c r="Z2387" s="179"/>
      <c r="AA2387" s="222"/>
      <c r="AB2387" s="222"/>
      <c r="AC2387" s="222"/>
      <c r="AD2387" s="179"/>
      <c r="AE2387" s="179"/>
      <c r="AF2387" s="179"/>
      <c r="AG2387" s="179"/>
      <c r="AH2387" s="179"/>
      <c r="AI2387" s="179"/>
      <c r="AJ2387" s="179"/>
    </row>
    <row r="2388" spans="2:36" x14ac:dyDescent="0.3">
      <c r="B2388" s="224">
        <v>246500</v>
      </c>
      <c r="C2388" s="209">
        <v>93557</v>
      </c>
      <c r="D2388" s="206">
        <f t="shared" si="193"/>
        <v>0.37954158215010142</v>
      </c>
      <c r="E2388" s="208">
        <f t="shared" si="194"/>
        <v>0.42</v>
      </c>
      <c r="F2388" s="207">
        <v>5145.63</v>
      </c>
      <c r="G2388" s="207">
        <v>7484.56</v>
      </c>
      <c r="H2388" s="207">
        <v>8420.1299999999992</v>
      </c>
      <c r="I2388" s="214">
        <v>83584</v>
      </c>
      <c r="J2388" s="211">
        <f t="shared" si="195"/>
        <v>0.33908316430020286</v>
      </c>
      <c r="K2388" s="212">
        <f t="shared" si="196"/>
        <v>0.42</v>
      </c>
      <c r="L2388" s="214">
        <v>4597.12</v>
      </c>
      <c r="M2388" s="213">
        <v>6686.72</v>
      </c>
      <c r="N2388" s="213">
        <v>7522.56</v>
      </c>
      <c r="O2388" s="242">
        <f t="shared" si="197"/>
        <v>0.48090000000009242</v>
      </c>
      <c r="P2388" s="242"/>
      <c r="Q2388" s="179"/>
      <c r="R2388" s="179"/>
      <c r="S2388" s="179"/>
      <c r="T2388" s="179"/>
      <c r="U2388" s="179"/>
      <c r="V2388" s="179"/>
      <c r="W2388" s="179"/>
      <c r="X2388" s="179"/>
      <c r="Y2388" s="179"/>
      <c r="Z2388" s="179"/>
      <c r="AA2388" s="222"/>
      <c r="AB2388" s="222"/>
      <c r="AC2388" s="222"/>
      <c r="AD2388" s="179"/>
      <c r="AE2388" s="179"/>
      <c r="AF2388" s="179"/>
      <c r="AG2388" s="179"/>
      <c r="AH2388" s="179"/>
      <c r="AI2388" s="179"/>
      <c r="AJ2388" s="179"/>
    </row>
    <row r="2389" spans="2:36" x14ac:dyDescent="0.3">
      <c r="B2389" s="224">
        <v>246600</v>
      </c>
      <c r="C2389" s="209">
        <v>93599</v>
      </c>
      <c r="D2389" s="206">
        <f t="shared" si="193"/>
        <v>0.37955798864557988</v>
      </c>
      <c r="E2389" s="208">
        <f t="shared" si="194"/>
        <v>0.42</v>
      </c>
      <c r="F2389" s="207">
        <v>5147.9399999999996</v>
      </c>
      <c r="G2389" s="207">
        <v>7487.92</v>
      </c>
      <c r="H2389" s="207">
        <v>8423.91</v>
      </c>
      <c r="I2389" s="214">
        <v>83626</v>
      </c>
      <c r="J2389" s="211">
        <f t="shared" si="195"/>
        <v>0.33911597729115978</v>
      </c>
      <c r="K2389" s="212">
        <f t="shared" si="196"/>
        <v>0.42</v>
      </c>
      <c r="L2389" s="214">
        <v>4599.43</v>
      </c>
      <c r="M2389" s="213">
        <v>6690.08</v>
      </c>
      <c r="N2389" s="213">
        <v>7526.34</v>
      </c>
      <c r="O2389" s="242">
        <f t="shared" si="197"/>
        <v>0.480900000000056</v>
      </c>
      <c r="P2389" s="242"/>
      <c r="Q2389" s="179"/>
      <c r="R2389" s="179"/>
      <c r="S2389" s="179"/>
      <c r="T2389" s="179"/>
      <c r="U2389" s="179"/>
      <c r="V2389" s="179"/>
      <c r="W2389" s="179"/>
      <c r="X2389" s="179"/>
      <c r="Y2389" s="179"/>
      <c r="Z2389" s="179"/>
      <c r="AA2389" s="222"/>
      <c r="AB2389" s="222"/>
      <c r="AC2389" s="222"/>
      <c r="AD2389" s="179"/>
      <c r="AE2389" s="179"/>
      <c r="AF2389" s="179"/>
      <c r="AG2389" s="179"/>
      <c r="AH2389" s="179"/>
      <c r="AI2389" s="179"/>
      <c r="AJ2389" s="179"/>
    </row>
    <row r="2390" spans="2:36" x14ac:dyDescent="0.3">
      <c r="B2390" s="224">
        <v>246700</v>
      </c>
      <c r="C2390" s="209">
        <v>93641</v>
      </c>
      <c r="D2390" s="206">
        <f t="shared" si="193"/>
        <v>0.37957438184029185</v>
      </c>
      <c r="E2390" s="208">
        <f t="shared" si="194"/>
        <v>0.42</v>
      </c>
      <c r="F2390" s="207">
        <v>5150.25</v>
      </c>
      <c r="G2390" s="207">
        <v>7491.28</v>
      </c>
      <c r="H2390" s="207">
        <v>8427.69</v>
      </c>
      <c r="I2390" s="214">
        <v>83668</v>
      </c>
      <c r="J2390" s="211">
        <f t="shared" si="195"/>
        <v>0.33914876368058372</v>
      </c>
      <c r="K2390" s="212">
        <f t="shared" si="196"/>
        <v>0.42</v>
      </c>
      <c r="L2390" s="214">
        <v>4601.74</v>
      </c>
      <c r="M2390" s="213">
        <v>6693.44</v>
      </c>
      <c r="N2390" s="213">
        <v>7530.12</v>
      </c>
      <c r="O2390" s="242">
        <f t="shared" si="197"/>
        <v>0.48090000000003785</v>
      </c>
      <c r="P2390" s="242"/>
      <c r="Q2390" s="179"/>
      <c r="R2390" s="179"/>
      <c r="S2390" s="179"/>
      <c r="T2390" s="179"/>
      <c r="U2390" s="179"/>
      <c r="V2390" s="179"/>
      <c r="W2390" s="179"/>
      <c r="X2390" s="179"/>
      <c r="Y2390" s="179"/>
      <c r="Z2390" s="179"/>
      <c r="AA2390" s="222"/>
      <c r="AB2390" s="222"/>
      <c r="AC2390" s="222"/>
      <c r="AD2390" s="179"/>
      <c r="AE2390" s="179"/>
      <c r="AF2390" s="179"/>
      <c r="AG2390" s="179"/>
      <c r="AH2390" s="179"/>
      <c r="AI2390" s="179"/>
      <c r="AJ2390" s="179"/>
    </row>
    <row r="2391" spans="2:36" x14ac:dyDescent="0.3">
      <c r="B2391" s="224">
        <v>246800</v>
      </c>
      <c r="C2391" s="209">
        <v>93683</v>
      </c>
      <c r="D2391" s="206">
        <f t="shared" si="193"/>
        <v>0.37959076175040518</v>
      </c>
      <c r="E2391" s="208">
        <f t="shared" si="194"/>
        <v>0.42</v>
      </c>
      <c r="F2391" s="207">
        <v>5152.5600000000004</v>
      </c>
      <c r="G2391" s="207">
        <v>7494.64</v>
      </c>
      <c r="H2391" s="207">
        <v>8431.4699999999993</v>
      </c>
      <c r="I2391" s="214">
        <v>83710</v>
      </c>
      <c r="J2391" s="211">
        <f t="shared" si="195"/>
        <v>0.33918152350081038</v>
      </c>
      <c r="K2391" s="212">
        <f t="shared" si="196"/>
        <v>0.42</v>
      </c>
      <c r="L2391" s="214">
        <v>4604.05</v>
      </c>
      <c r="M2391" s="213">
        <v>6696.8</v>
      </c>
      <c r="N2391" s="213">
        <v>7533.9</v>
      </c>
      <c r="O2391" s="242">
        <f t="shared" si="197"/>
        <v>0.48089999999998329</v>
      </c>
      <c r="P2391" s="242"/>
      <c r="Q2391" s="179"/>
      <c r="R2391" s="179"/>
      <c r="S2391" s="179"/>
      <c r="T2391" s="179"/>
      <c r="U2391" s="179"/>
      <c r="V2391" s="179"/>
      <c r="W2391" s="179"/>
      <c r="X2391" s="179"/>
      <c r="Y2391" s="179"/>
      <c r="Z2391" s="179"/>
      <c r="AA2391" s="222"/>
      <c r="AB2391" s="222"/>
      <c r="AC2391" s="222"/>
      <c r="AD2391" s="179"/>
      <c r="AE2391" s="179"/>
      <c r="AF2391" s="179"/>
      <c r="AG2391" s="179"/>
      <c r="AH2391" s="179"/>
      <c r="AI2391" s="179"/>
      <c r="AJ2391" s="179"/>
    </row>
    <row r="2392" spans="2:36" x14ac:dyDescent="0.3">
      <c r="B2392" s="224">
        <v>246900</v>
      </c>
      <c r="C2392" s="209">
        <v>93725</v>
      </c>
      <c r="D2392" s="206">
        <f t="shared" ref="D2392:D2455" si="198">C2392/B2392</f>
        <v>0.37960712839206157</v>
      </c>
      <c r="E2392" s="208">
        <f t="shared" ref="E2392:E2455" si="199">(C2392-C2391)/(B2392-B2391)</f>
        <v>0.42</v>
      </c>
      <c r="F2392" s="207">
        <v>5154.87</v>
      </c>
      <c r="G2392" s="207">
        <v>7498</v>
      </c>
      <c r="H2392" s="207">
        <v>8435.25</v>
      </c>
      <c r="I2392" s="214">
        <v>83752</v>
      </c>
      <c r="J2392" s="211">
        <f t="shared" si="195"/>
        <v>0.33921425678412315</v>
      </c>
      <c r="K2392" s="212">
        <f t="shared" si="196"/>
        <v>0.42</v>
      </c>
      <c r="L2392" s="214">
        <v>4606.3599999999997</v>
      </c>
      <c r="M2392" s="213">
        <v>6700.16</v>
      </c>
      <c r="N2392" s="213">
        <v>7537.68</v>
      </c>
      <c r="O2392" s="242">
        <f t="shared" si="197"/>
        <v>0.48089999999994687</v>
      </c>
      <c r="P2392" s="242"/>
      <c r="Q2392" s="179"/>
      <c r="R2392" s="179"/>
      <c r="S2392" s="179"/>
      <c r="T2392" s="179"/>
      <c r="U2392" s="179"/>
      <c r="V2392" s="179"/>
      <c r="W2392" s="179"/>
      <c r="X2392" s="179"/>
      <c r="Y2392" s="179"/>
      <c r="Z2392" s="179"/>
      <c r="AA2392" s="222"/>
      <c r="AB2392" s="222"/>
      <c r="AC2392" s="222"/>
      <c r="AD2392" s="179"/>
      <c r="AE2392" s="179"/>
      <c r="AF2392" s="179"/>
      <c r="AG2392" s="179"/>
      <c r="AH2392" s="179"/>
      <c r="AI2392" s="179"/>
      <c r="AJ2392" s="179"/>
    </row>
    <row r="2393" spans="2:36" x14ac:dyDescent="0.3">
      <c r="B2393" s="224">
        <v>247000</v>
      </c>
      <c r="C2393" s="209">
        <v>93767</v>
      </c>
      <c r="D2393" s="206">
        <f t="shared" si="198"/>
        <v>0.3796234817813765</v>
      </c>
      <c r="E2393" s="208">
        <f t="shared" si="199"/>
        <v>0.42</v>
      </c>
      <c r="F2393" s="207">
        <v>5157.18</v>
      </c>
      <c r="G2393" s="207">
        <v>7501.36</v>
      </c>
      <c r="H2393" s="207">
        <v>8439.0300000000007</v>
      </c>
      <c r="I2393" s="214">
        <v>83794</v>
      </c>
      <c r="J2393" s="211">
        <f t="shared" si="195"/>
        <v>0.33924696356275302</v>
      </c>
      <c r="K2393" s="212">
        <f t="shared" si="196"/>
        <v>0.42</v>
      </c>
      <c r="L2393" s="214">
        <v>4608.67</v>
      </c>
      <c r="M2393" s="213">
        <v>6703.52</v>
      </c>
      <c r="N2393" s="213">
        <v>7541.46</v>
      </c>
      <c r="O2393" s="242">
        <f t="shared" si="197"/>
        <v>0.48089999999992872</v>
      </c>
      <c r="P2393" s="242"/>
      <c r="Q2393" s="179"/>
      <c r="R2393" s="179"/>
      <c r="S2393" s="179"/>
      <c r="T2393" s="179"/>
      <c r="U2393" s="179"/>
      <c r="V2393" s="179"/>
      <c r="W2393" s="179"/>
      <c r="X2393" s="179"/>
      <c r="Y2393" s="179"/>
      <c r="Z2393" s="179"/>
      <c r="AA2393" s="222"/>
      <c r="AB2393" s="222"/>
      <c r="AC2393" s="222"/>
      <c r="AD2393" s="179"/>
      <c r="AE2393" s="179"/>
      <c r="AF2393" s="179"/>
      <c r="AG2393" s="179"/>
      <c r="AH2393" s="179"/>
      <c r="AI2393" s="179"/>
      <c r="AJ2393" s="179"/>
    </row>
    <row r="2394" spans="2:36" x14ac:dyDescent="0.3">
      <c r="B2394" s="224">
        <v>247100</v>
      </c>
      <c r="C2394" s="209">
        <v>93809</v>
      </c>
      <c r="D2394" s="206">
        <f t="shared" si="198"/>
        <v>0.37963982193443951</v>
      </c>
      <c r="E2394" s="208">
        <f t="shared" si="199"/>
        <v>0.42</v>
      </c>
      <c r="F2394" s="207">
        <v>5159.49</v>
      </c>
      <c r="G2394" s="207">
        <v>7504.72</v>
      </c>
      <c r="H2394" s="207">
        <v>8442.81</v>
      </c>
      <c r="I2394" s="214">
        <v>83836</v>
      </c>
      <c r="J2394" s="211">
        <f t="shared" si="195"/>
        <v>0.33927964386887899</v>
      </c>
      <c r="K2394" s="212">
        <f t="shared" si="196"/>
        <v>0.42</v>
      </c>
      <c r="L2394" s="214">
        <v>4610.9799999999996</v>
      </c>
      <c r="M2394" s="213">
        <v>6706.88</v>
      </c>
      <c r="N2394" s="213">
        <v>7545.24</v>
      </c>
      <c r="O2394" s="242">
        <f t="shared" si="197"/>
        <v>0.48090000000001965</v>
      </c>
      <c r="P2394" s="242"/>
      <c r="Q2394" s="179"/>
      <c r="R2394" s="179"/>
      <c r="S2394" s="179"/>
      <c r="T2394" s="179"/>
      <c r="U2394" s="179"/>
      <c r="V2394" s="179"/>
      <c r="W2394" s="179"/>
      <c r="X2394" s="179"/>
      <c r="Y2394" s="179"/>
      <c r="Z2394" s="179"/>
      <c r="AA2394" s="222"/>
      <c r="AB2394" s="222"/>
      <c r="AC2394" s="222"/>
      <c r="AD2394" s="179"/>
      <c r="AE2394" s="179"/>
      <c r="AF2394" s="179"/>
      <c r="AG2394" s="179"/>
      <c r="AH2394" s="179"/>
      <c r="AI2394" s="179"/>
      <c r="AJ2394" s="179"/>
    </row>
    <row r="2395" spans="2:36" x14ac:dyDescent="0.3">
      <c r="B2395" s="224">
        <v>247200</v>
      </c>
      <c r="C2395" s="209">
        <v>93851</v>
      </c>
      <c r="D2395" s="206">
        <f t="shared" si="198"/>
        <v>0.37965614886731391</v>
      </c>
      <c r="E2395" s="208">
        <f t="shared" si="199"/>
        <v>0.42</v>
      </c>
      <c r="F2395" s="207">
        <v>5161.8</v>
      </c>
      <c r="G2395" s="207">
        <v>7508.08</v>
      </c>
      <c r="H2395" s="207">
        <v>8446.59</v>
      </c>
      <c r="I2395" s="214">
        <v>83878</v>
      </c>
      <c r="J2395" s="211">
        <f t="shared" si="195"/>
        <v>0.33931229773462784</v>
      </c>
      <c r="K2395" s="212">
        <f t="shared" si="196"/>
        <v>0.42</v>
      </c>
      <c r="L2395" s="214">
        <v>4613.29</v>
      </c>
      <c r="M2395" s="213">
        <v>6710.24</v>
      </c>
      <c r="N2395" s="213">
        <v>7549.02</v>
      </c>
      <c r="O2395" s="242">
        <f t="shared" si="197"/>
        <v>0.48090000000000144</v>
      </c>
      <c r="P2395" s="242"/>
      <c r="Q2395" s="179"/>
      <c r="R2395" s="179"/>
      <c r="S2395" s="179"/>
      <c r="T2395" s="179"/>
      <c r="U2395" s="179"/>
      <c r="V2395" s="179"/>
      <c r="W2395" s="179"/>
      <c r="X2395" s="179"/>
      <c r="Y2395" s="179"/>
      <c r="Z2395" s="179"/>
      <c r="AA2395" s="222"/>
      <c r="AB2395" s="222"/>
      <c r="AC2395" s="222"/>
      <c r="AD2395" s="179"/>
      <c r="AE2395" s="179"/>
      <c r="AF2395" s="179"/>
      <c r="AG2395" s="179"/>
      <c r="AH2395" s="179"/>
      <c r="AI2395" s="179"/>
      <c r="AJ2395" s="179"/>
    </row>
    <row r="2396" spans="2:36" x14ac:dyDescent="0.3">
      <c r="B2396" s="224">
        <v>247300</v>
      </c>
      <c r="C2396" s="209">
        <v>93893</v>
      </c>
      <c r="D2396" s="206">
        <f t="shared" si="198"/>
        <v>0.37967246259603721</v>
      </c>
      <c r="E2396" s="208">
        <f t="shared" si="199"/>
        <v>0.42</v>
      </c>
      <c r="F2396" s="207">
        <v>5164.1099999999997</v>
      </c>
      <c r="G2396" s="207">
        <v>7511.44</v>
      </c>
      <c r="H2396" s="207">
        <v>8450.3700000000008</v>
      </c>
      <c r="I2396" s="214">
        <v>83920</v>
      </c>
      <c r="J2396" s="211">
        <f t="shared" si="195"/>
        <v>0.33934492519207438</v>
      </c>
      <c r="K2396" s="212">
        <f t="shared" si="196"/>
        <v>0.42</v>
      </c>
      <c r="L2396" s="214">
        <v>4615.6000000000004</v>
      </c>
      <c r="M2396" s="213">
        <v>6713.6</v>
      </c>
      <c r="N2396" s="213">
        <v>7552.8</v>
      </c>
      <c r="O2396" s="242">
        <f t="shared" si="197"/>
        <v>0.48089999999996508</v>
      </c>
      <c r="P2396" s="242"/>
      <c r="Q2396" s="179"/>
      <c r="R2396" s="179"/>
      <c r="S2396" s="179"/>
      <c r="T2396" s="179"/>
      <c r="U2396" s="179"/>
      <c r="V2396" s="179"/>
      <c r="W2396" s="179"/>
      <c r="X2396" s="179"/>
      <c r="Y2396" s="179"/>
      <c r="Z2396" s="179"/>
      <c r="AA2396" s="222"/>
      <c r="AB2396" s="222"/>
      <c r="AC2396" s="222"/>
      <c r="AD2396" s="179"/>
      <c r="AE2396" s="179"/>
      <c r="AF2396" s="179"/>
      <c r="AG2396" s="179"/>
      <c r="AH2396" s="179"/>
      <c r="AI2396" s="179"/>
      <c r="AJ2396" s="179"/>
    </row>
    <row r="2397" spans="2:36" x14ac:dyDescent="0.3">
      <c r="B2397" s="224">
        <v>247400</v>
      </c>
      <c r="C2397" s="209">
        <v>93935</v>
      </c>
      <c r="D2397" s="206">
        <f t="shared" si="198"/>
        <v>0.37968876313662087</v>
      </c>
      <c r="E2397" s="208">
        <f t="shared" si="199"/>
        <v>0.42</v>
      </c>
      <c r="F2397" s="207">
        <v>5166.42</v>
      </c>
      <c r="G2397" s="207">
        <v>7514.8</v>
      </c>
      <c r="H2397" s="207">
        <v>8454.15</v>
      </c>
      <c r="I2397" s="214">
        <v>83962</v>
      </c>
      <c r="J2397" s="211">
        <f t="shared" si="195"/>
        <v>0.33937752627324169</v>
      </c>
      <c r="K2397" s="212">
        <f t="shared" si="196"/>
        <v>0.42</v>
      </c>
      <c r="L2397" s="214">
        <v>4617.91</v>
      </c>
      <c r="M2397" s="213">
        <v>6716.96</v>
      </c>
      <c r="N2397" s="213">
        <v>7556.58</v>
      </c>
      <c r="O2397" s="242">
        <f t="shared" si="197"/>
        <v>0.48089999999991051</v>
      </c>
      <c r="P2397" s="242"/>
      <c r="Q2397" s="179"/>
      <c r="R2397" s="179"/>
      <c r="S2397" s="179"/>
      <c r="T2397" s="179"/>
      <c r="U2397" s="179"/>
      <c r="V2397" s="179"/>
      <c r="W2397" s="179"/>
      <c r="X2397" s="179"/>
      <c r="Y2397" s="179"/>
      <c r="Z2397" s="179"/>
      <c r="AA2397" s="222"/>
      <c r="AB2397" s="222"/>
      <c r="AC2397" s="222"/>
      <c r="AD2397" s="179"/>
      <c r="AE2397" s="179"/>
      <c r="AF2397" s="179"/>
      <c r="AG2397" s="179"/>
      <c r="AH2397" s="179"/>
      <c r="AI2397" s="179"/>
      <c r="AJ2397" s="179"/>
    </row>
    <row r="2398" spans="2:36" x14ac:dyDescent="0.3">
      <c r="B2398" s="224">
        <v>247500</v>
      </c>
      <c r="C2398" s="209">
        <v>93977</v>
      </c>
      <c r="D2398" s="206">
        <f t="shared" si="198"/>
        <v>0.37970505050505049</v>
      </c>
      <c r="E2398" s="208">
        <f t="shared" si="199"/>
        <v>0.42</v>
      </c>
      <c r="F2398" s="207">
        <v>5168.7299999999996</v>
      </c>
      <c r="G2398" s="207">
        <v>7518.16</v>
      </c>
      <c r="H2398" s="207">
        <v>8457.93</v>
      </c>
      <c r="I2398" s="214">
        <v>84004</v>
      </c>
      <c r="J2398" s="211">
        <f t="shared" si="195"/>
        <v>0.339410101010101</v>
      </c>
      <c r="K2398" s="212">
        <f t="shared" si="196"/>
        <v>0.42</v>
      </c>
      <c r="L2398" s="214">
        <v>4620.22</v>
      </c>
      <c r="M2398" s="213">
        <v>6720.32</v>
      </c>
      <c r="N2398" s="213">
        <v>7560.36</v>
      </c>
      <c r="O2398" s="242">
        <f t="shared" si="197"/>
        <v>0.48090000000003785</v>
      </c>
      <c r="P2398" s="242"/>
      <c r="Q2398" s="179"/>
      <c r="R2398" s="179"/>
      <c r="S2398" s="179"/>
      <c r="T2398" s="179"/>
      <c r="U2398" s="179"/>
      <c r="V2398" s="179"/>
      <c r="W2398" s="179"/>
      <c r="X2398" s="179"/>
      <c r="Y2398" s="179"/>
      <c r="Z2398" s="179"/>
      <c r="AA2398" s="222"/>
      <c r="AB2398" s="222"/>
      <c r="AC2398" s="222"/>
      <c r="AD2398" s="179"/>
      <c r="AE2398" s="179"/>
      <c r="AF2398" s="179"/>
      <c r="AG2398" s="179"/>
      <c r="AH2398" s="179"/>
      <c r="AI2398" s="179"/>
      <c r="AJ2398" s="179"/>
    </row>
    <row r="2399" spans="2:36" x14ac:dyDescent="0.3">
      <c r="B2399" s="224">
        <v>247600</v>
      </c>
      <c r="C2399" s="209">
        <v>94019</v>
      </c>
      <c r="D2399" s="206">
        <f t="shared" si="198"/>
        <v>0.37972132471728592</v>
      </c>
      <c r="E2399" s="208">
        <f t="shared" si="199"/>
        <v>0.42</v>
      </c>
      <c r="F2399" s="207">
        <v>5171.04</v>
      </c>
      <c r="G2399" s="207">
        <v>7521.52</v>
      </c>
      <c r="H2399" s="207">
        <v>8461.7099999999991</v>
      </c>
      <c r="I2399" s="214">
        <v>84046</v>
      </c>
      <c r="J2399" s="211">
        <f t="shared" si="195"/>
        <v>0.33944264943457186</v>
      </c>
      <c r="K2399" s="212">
        <f t="shared" si="196"/>
        <v>0.42</v>
      </c>
      <c r="L2399" s="214">
        <v>4622.53</v>
      </c>
      <c r="M2399" s="213">
        <v>6723.68</v>
      </c>
      <c r="N2399" s="213">
        <v>7564.14</v>
      </c>
      <c r="O2399" s="242">
        <f t="shared" si="197"/>
        <v>0.48090000000000144</v>
      </c>
      <c r="P2399" s="242"/>
      <c r="Q2399" s="179"/>
      <c r="R2399" s="179"/>
      <c r="S2399" s="179"/>
      <c r="T2399" s="179"/>
      <c r="U2399" s="179"/>
      <c r="V2399" s="179"/>
      <c r="W2399" s="179"/>
      <c r="X2399" s="179"/>
      <c r="Y2399" s="179"/>
      <c r="Z2399" s="179"/>
      <c r="AA2399" s="222"/>
      <c r="AB2399" s="222"/>
      <c r="AC2399" s="222"/>
      <c r="AD2399" s="179"/>
      <c r="AE2399" s="179"/>
      <c r="AF2399" s="179"/>
      <c r="AG2399" s="179"/>
      <c r="AH2399" s="179"/>
      <c r="AI2399" s="179"/>
      <c r="AJ2399" s="179"/>
    </row>
    <row r="2400" spans="2:36" x14ac:dyDescent="0.3">
      <c r="B2400" s="224">
        <v>247700</v>
      </c>
      <c r="C2400" s="209">
        <v>94061</v>
      </c>
      <c r="D2400" s="206">
        <f t="shared" si="198"/>
        <v>0.3797375857892612</v>
      </c>
      <c r="E2400" s="208">
        <f t="shared" si="199"/>
        <v>0.42</v>
      </c>
      <c r="F2400" s="207">
        <v>5173.3500000000004</v>
      </c>
      <c r="G2400" s="207">
        <v>7524.88</v>
      </c>
      <c r="H2400" s="207">
        <v>8465.49</v>
      </c>
      <c r="I2400" s="214">
        <v>84088</v>
      </c>
      <c r="J2400" s="211">
        <f t="shared" si="195"/>
        <v>0.33947517157852242</v>
      </c>
      <c r="K2400" s="212">
        <f t="shared" si="196"/>
        <v>0.42</v>
      </c>
      <c r="L2400" s="214">
        <v>4624.84</v>
      </c>
      <c r="M2400" s="213">
        <v>6727.04</v>
      </c>
      <c r="N2400" s="213">
        <v>7567.92</v>
      </c>
      <c r="O2400" s="242">
        <f t="shared" si="197"/>
        <v>0.48090000000011057</v>
      </c>
      <c r="P2400" s="242"/>
      <c r="Q2400" s="179"/>
      <c r="R2400" s="179"/>
      <c r="S2400" s="179"/>
      <c r="T2400" s="179"/>
      <c r="U2400" s="179"/>
      <c r="V2400" s="179"/>
      <c r="W2400" s="179"/>
      <c r="X2400" s="179"/>
      <c r="Y2400" s="179"/>
      <c r="Z2400" s="179"/>
      <c r="AA2400" s="222"/>
      <c r="AB2400" s="222"/>
      <c r="AC2400" s="222"/>
      <c r="AD2400" s="179"/>
      <c r="AE2400" s="179"/>
      <c r="AF2400" s="179"/>
      <c r="AG2400" s="179"/>
      <c r="AH2400" s="179"/>
      <c r="AI2400" s="179"/>
      <c r="AJ2400" s="179"/>
    </row>
    <row r="2401" spans="2:36" x14ac:dyDescent="0.3">
      <c r="B2401" s="224">
        <v>247800</v>
      </c>
      <c r="C2401" s="209">
        <v>94103</v>
      </c>
      <c r="D2401" s="206">
        <f t="shared" si="198"/>
        <v>0.37975383373688459</v>
      </c>
      <c r="E2401" s="208">
        <f t="shared" si="199"/>
        <v>0.42</v>
      </c>
      <c r="F2401" s="207">
        <v>5175.66</v>
      </c>
      <c r="G2401" s="207">
        <v>7528.24</v>
      </c>
      <c r="H2401" s="207">
        <v>8469.27</v>
      </c>
      <c r="I2401" s="214">
        <v>84130</v>
      </c>
      <c r="J2401" s="211">
        <f t="shared" si="195"/>
        <v>0.33950766747376915</v>
      </c>
      <c r="K2401" s="212">
        <f t="shared" si="196"/>
        <v>0.42</v>
      </c>
      <c r="L2401" s="214">
        <v>4627.1499999999996</v>
      </c>
      <c r="M2401" s="213">
        <v>6730.4</v>
      </c>
      <c r="N2401" s="213">
        <v>7571.7</v>
      </c>
      <c r="O2401" s="242">
        <f t="shared" si="197"/>
        <v>0.48090000000007421</v>
      </c>
      <c r="P2401" s="242"/>
      <c r="Q2401" s="179"/>
      <c r="R2401" s="179"/>
      <c r="S2401" s="179"/>
      <c r="T2401" s="179"/>
      <c r="U2401" s="179"/>
      <c r="V2401" s="179"/>
      <c r="W2401" s="179"/>
      <c r="X2401" s="179"/>
      <c r="Y2401" s="179"/>
      <c r="Z2401" s="179"/>
      <c r="AA2401" s="222"/>
      <c r="AB2401" s="222"/>
      <c r="AC2401" s="222"/>
      <c r="AD2401" s="179"/>
      <c r="AE2401" s="179"/>
      <c r="AF2401" s="179"/>
      <c r="AG2401" s="179"/>
      <c r="AH2401" s="179"/>
      <c r="AI2401" s="179"/>
      <c r="AJ2401" s="179"/>
    </row>
    <row r="2402" spans="2:36" x14ac:dyDescent="0.3">
      <c r="B2402" s="224">
        <v>247900</v>
      </c>
      <c r="C2402" s="209">
        <v>94145</v>
      </c>
      <c r="D2402" s="206">
        <f t="shared" si="198"/>
        <v>0.37977006857603873</v>
      </c>
      <c r="E2402" s="208">
        <f t="shared" si="199"/>
        <v>0.42</v>
      </c>
      <c r="F2402" s="207">
        <v>5177.97</v>
      </c>
      <c r="G2402" s="207">
        <v>7531.6</v>
      </c>
      <c r="H2402" s="207">
        <v>8473.0499999999993</v>
      </c>
      <c r="I2402" s="214">
        <v>84172</v>
      </c>
      <c r="J2402" s="211">
        <f t="shared" si="195"/>
        <v>0.33954013715207743</v>
      </c>
      <c r="K2402" s="212">
        <f t="shared" si="196"/>
        <v>0.42</v>
      </c>
      <c r="L2402" s="214">
        <v>4629.46</v>
      </c>
      <c r="M2402" s="213">
        <v>6733.76</v>
      </c>
      <c r="N2402" s="213">
        <v>7575.48</v>
      </c>
      <c r="O2402" s="242">
        <f t="shared" si="197"/>
        <v>0.48090000000003785</v>
      </c>
      <c r="P2402" s="242"/>
      <c r="Q2402" s="179"/>
      <c r="R2402" s="179"/>
      <c r="S2402" s="179"/>
      <c r="T2402" s="179"/>
      <c r="U2402" s="179"/>
      <c r="V2402" s="179"/>
      <c r="W2402" s="179"/>
      <c r="X2402" s="179"/>
      <c r="Y2402" s="179"/>
      <c r="Z2402" s="179"/>
      <c r="AA2402" s="222"/>
      <c r="AB2402" s="222"/>
      <c r="AC2402" s="222"/>
      <c r="AD2402" s="179"/>
      <c r="AE2402" s="179"/>
      <c r="AF2402" s="179"/>
      <c r="AG2402" s="179"/>
      <c r="AH2402" s="179"/>
      <c r="AI2402" s="179"/>
      <c r="AJ2402" s="179"/>
    </row>
    <row r="2403" spans="2:36" x14ac:dyDescent="0.3">
      <c r="B2403" s="224">
        <v>248000</v>
      </c>
      <c r="C2403" s="209">
        <v>94187</v>
      </c>
      <c r="D2403" s="206">
        <f t="shared" si="198"/>
        <v>0.37978629032258066</v>
      </c>
      <c r="E2403" s="208">
        <f t="shared" si="199"/>
        <v>0.42</v>
      </c>
      <c r="F2403" s="207">
        <v>5180.28</v>
      </c>
      <c r="G2403" s="207">
        <v>7534.96</v>
      </c>
      <c r="H2403" s="207">
        <v>8476.83</v>
      </c>
      <c r="I2403" s="214">
        <v>84214</v>
      </c>
      <c r="J2403" s="211">
        <f t="shared" si="195"/>
        <v>0.33957258064516127</v>
      </c>
      <c r="K2403" s="212">
        <f t="shared" si="196"/>
        <v>0.42</v>
      </c>
      <c r="L2403" s="214">
        <v>4631.7700000000004</v>
      </c>
      <c r="M2403" s="213">
        <v>6737.12</v>
      </c>
      <c r="N2403" s="213">
        <v>7579.26</v>
      </c>
      <c r="O2403" s="242">
        <f t="shared" si="197"/>
        <v>0.48090000000000144</v>
      </c>
      <c r="P2403" s="242"/>
      <c r="Q2403" s="179"/>
      <c r="R2403" s="179"/>
      <c r="S2403" s="179"/>
      <c r="T2403" s="179"/>
      <c r="U2403" s="179"/>
      <c r="V2403" s="179"/>
      <c r="W2403" s="179"/>
      <c r="X2403" s="179"/>
      <c r="Y2403" s="179"/>
      <c r="Z2403" s="179"/>
      <c r="AA2403" s="222"/>
      <c r="AB2403" s="222"/>
      <c r="AC2403" s="222"/>
      <c r="AD2403" s="179"/>
      <c r="AE2403" s="179"/>
      <c r="AF2403" s="179"/>
      <c r="AG2403" s="179"/>
      <c r="AH2403" s="179"/>
      <c r="AI2403" s="179"/>
      <c r="AJ2403" s="179"/>
    </row>
    <row r="2404" spans="2:36" x14ac:dyDescent="0.3">
      <c r="B2404" s="224">
        <v>248100</v>
      </c>
      <c r="C2404" s="209">
        <v>94229</v>
      </c>
      <c r="D2404" s="206">
        <f t="shared" si="198"/>
        <v>0.37980249899234181</v>
      </c>
      <c r="E2404" s="208">
        <f t="shared" si="199"/>
        <v>0.42</v>
      </c>
      <c r="F2404" s="207">
        <v>5182.59</v>
      </c>
      <c r="G2404" s="207">
        <v>7538.32</v>
      </c>
      <c r="H2404" s="207">
        <v>8480.61</v>
      </c>
      <c r="I2404" s="214">
        <v>84256</v>
      </c>
      <c r="J2404" s="211">
        <f t="shared" si="195"/>
        <v>0.33960499798468358</v>
      </c>
      <c r="K2404" s="212">
        <f t="shared" si="196"/>
        <v>0.42</v>
      </c>
      <c r="L2404" s="214">
        <v>4634.08</v>
      </c>
      <c r="M2404" s="213">
        <v>6740.48</v>
      </c>
      <c r="N2404" s="213">
        <v>7583.04</v>
      </c>
      <c r="O2404" s="242">
        <f t="shared" si="197"/>
        <v>0.48089999999998329</v>
      </c>
      <c r="P2404" s="242"/>
      <c r="Q2404" s="179"/>
      <c r="R2404" s="179"/>
      <c r="S2404" s="179"/>
      <c r="T2404" s="179"/>
      <c r="U2404" s="179"/>
      <c r="V2404" s="179"/>
      <c r="W2404" s="179"/>
      <c r="X2404" s="179"/>
      <c r="Y2404" s="179"/>
      <c r="Z2404" s="179"/>
      <c r="AA2404" s="222"/>
      <c r="AB2404" s="222"/>
      <c r="AC2404" s="222"/>
      <c r="AD2404" s="179"/>
      <c r="AE2404" s="179"/>
      <c r="AF2404" s="179"/>
      <c r="AG2404" s="179"/>
      <c r="AH2404" s="179"/>
      <c r="AI2404" s="179"/>
      <c r="AJ2404" s="179"/>
    </row>
    <row r="2405" spans="2:36" x14ac:dyDescent="0.3">
      <c r="B2405" s="224">
        <v>248200</v>
      </c>
      <c r="C2405" s="209">
        <v>94271</v>
      </c>
      <c r="D2405" s="206">
        <f t="shared" si="198"/>
        <v>0.3798186946011281</v>
      </c>
      <c r="E2405" s="208">
        <f t="shared" si="199"/>
        <v>0.42</v>
      </c>
      <c r="F2405" s="207">
        <v>5184.8999999999996</v>
      </c>
      <c r="G2405" s="207">
        <v>7541.68</v>
      </c>
      <c r="H2405" s="207">
        <v>8484.39</v>
      </c>
      <c r="I2405" s="214">
        <v>84298</v>
      </c>
      <c r="J2405" s="211">
        <f t="shared" si="195"/>
        <v>0.33963738920225622</v>
      </c>
      <c r="K2405" s="212">
        <f t="shared" si="196"/>
        <v>0.42</v>
      </c>
      <c r="L2405" s="214">
        <v>4636.3900000000003</v>
      </c>
      <c r="M2405" s="213">
        <v>6743.84</v>
      </c>
      <c r="N2405" s="213">
        <v>7586.82</v>
      </c>
      <c r="O2405" s="242">
        <f t="shared" si="197"/>
        <v>0.48089999999992872</v>
      </c>
      <c r="P2405" s="242"/>
      <c r="Q2405" s="179"/>
      <c r="R2405" s="179"/>
      <c r="S2405" s="179"/>
      <c r="T2405" s="179"/>
      <c r="U2405" s="179"/>
      <c r="V2405" s="179"/>
      <c r="W2405" s="179"/>
      <c r="X2405" s="179"/>
      <c r="Y2405" s="179"/>
      <c r="Z2405" s="179"/>
      <c r="AA2405" s="222"/>
      <c r="AB2405" s="222"/>
      <c r="AC2405" s="222"/>
      <c r="AD2405" s="179"/>
      <c r="AE2405" s="179"/>
      <c r="AF2405" s="179"/>
      <c r="AG2405" s="179"/>
      <c r="AH2405" s="179"/>
      <c r="AI2405" s="179"/>
      <c r="AJ2405" s="179"/>
    </row>
    <row r="2406" spans="2:36" x14ac:dyDescent="0.3">
      <c r="B2406" s="224">
        <v>248300</v>
      </c>
      <c r="C2406" s="209">
        <v>94313</v>
      </c>
      <c r="D2406" s="206">
        <f t="shared" si="198"/>
        <v>0.37983487716472009</v>
      </c>
      <c r="E2406" s="208">
        <f t="shared" si="199"/>
        <v>0.42</v>
      </c>
      <c r="F2406" s="207">
        <v>5187.21</v>
      </c>
      <c r="G2406" s="207">
        <v>7545.04</v>
      </c>
      <c r="H2406" s="207">
        <v>8488.17</v>
      </c>
      <c r="I2406" s="214">
        <v>84340</v>
      </c>
      <c r="J2406" s="211">
        <f t="shared" si="195"/>
        <v>0.33966975432944019</v>
      </c>
      <c r="K2406" s="212">
        <f t="shared" si="196"/>
        <v>0.42</v>
      </c>
      <c r="L2406" s="214">
        <v>4638.7</v>
      </c>
      <c r="M2406" s="213">
        <v>6747.2</v>
      </c>
      <c r="N2406" s="213">
        <v>7590.6</v>
      </c>
      <c r="O2406" s="242">
        <f t="shared" si="197"/>
        <v>0.480900000000056</v>
      </c>
      <c r="P2406" s="242"/>
      <c r="Q2406" s="179"/>
      <c r="R2406" s="179"/>
      <c r="S2406" s="179"/>
      <c r="T2406" s="179"/>
      <c r="U2406" s="179"/>
      <c r="V2406" s="179"/>
      <c r="W2406" s="179"/>
      <c r="X2406" s="179"/>
      <c r="Y2406" s="179"/>
      <c r="Z2406" s="179"/>
      <c r="AA2406" s="222"/>
      <c r="AB2406" s="222"/>
      <c r="AC2406" s="222"/>
      <c r="AD2406" s="179"/>
      <c r="AE2406" s="179"/>
      <c r="AF2406" s="179"/>
      <c r="AG2406" s="179"/>
      <c r="AH2406" s="179"/>
      <c r="AI2406" s="179"/>
      <c r="AJ2406" s="179"/>
    </row>
    <row r="2407" spans="2:36" x14ac:dyDescent="0.3">
      <c r="B2407" s="224">
        <v>248400</v>
      </c>
      <c r="C2407" s="209">
        <v>94355</v>
      </c>
      <c r="D2407" s="206">
        <f t="shared" si="198"/>
        <v>0.37985104669887276</v>
      </c>
      <c r="E2407" s="208">
        <f t="shared" si="199"/>
        <v>0.42</v>
      </c>
      <c r="F2407" s="207">
        <v>5189.5200000000004</v>
      </c>
      <c r="G2407" s="207">
        <v>7548.4</v>
      </c>
      <c r="H2407" s="207">
        <v>8491.9500000000007</v>
      </c>
      <c r="I2407" s="214">
        <v>84382</v>
      </c>
      <c r="J2407" s="211">
        <f t="shared" si="195"/>
        <v>0.3397020933977456</v>
      </c>
      <c r="K2407" s="212">
        <f t="shared" si="196"/>
        <v>0.42</v>
      </c>
      <c r="L2407" s="214">
        <v>4641.01</v>
      </c>
      <c r="M2407" s="213">
        <v>6750.56</v>
      </c>
      <c r="N2407" s="213">
        <v>7594.38</v>
      </c>
      <c r="O2407" s="242">
        <f t="shared" si="197"/>
        <v>0.48090000000001965</v>
      </c>
      <c r="P2407" s="242"/>
      <c r="Q2407" s="179"/>
      <c r="R2407" s="179"/>
      <c r="S2407" s="179"/>
      <c r="T2407" s="179"/>
      <c r="U2407" s="179"/>
      <c r="V2407" s="179"/>
      <c r="W2407" s="179"/>
      <c r="X2407" s="179"/>
      <c r="Y2407" s="179"/>
      <c r="Z2407" s="179"/>
      <c r="AA2407" s="222"/>
      <c r="AB2407" s="222"/>
      <c r="AC2407" s="222"/>
      <c r="AD2407" s="179"/>
      <c r="AE2407" s="179"/>
      <c r="AF2407" s="179"/>
      <c r="AG2407" s="179"/>
      <c r="AH2407" s="179"/>
      <c r="AI2407" s="179"/>
      <c r="AJ2407" s="179"/>
    </row>
    <row r="2408" spans="2:36" x14ac:dyDescent="0.3">
      <c r="B2408" s="224">
        <v>248500</v>
      </c>
      <c r="C2408" s="209">
        <v>94397</v>
      </c>
      <c r="D2408" s="206">
        <f t="shared" si="198"/>
        <v>0.37986720321931589</v>
      </c>
      <c r="E2408" s="208">
        <f t="shared" si="199"/>
        <v>0.42</v>
      </c>
      <c r="F2408" s="207">
        <v>5191.83</v>
      </c>
      <c r="G2408" s="207">
        <v>7551.76</v>
      </c>
      <c r="H2408" s="207">
        <v>8495.73</v>
      </c>
      <c r="I2408" s="214">
        <v>84424</v>
      </c>
      <c r="J2408" s="211">
        <f t="shared" si="195"/>
        <v>0.33973440643863179</v>
      </c>
      <c r="K2408" s="212">
        <f t="shared" si="196"/>
        <v>0.42</v>
      </c>
      <c r="L2408" s="214">
        <v>4643.32</v>
      </c>
      <c r="M2408" s="213">
        <v>6753.92</v>
      </c>
      <c r="N2408" s="213">
        <v>7598.16</v>
      </c>
      <c r="O2408" s="242">
        <f t="shared" si="197"/>
        <v>0.48089999999996508</v>
      </c>
      <c r="P2408" s="242"/>
      <c r="Q2408" s="179"/>
      <c r="R2408" s="179"/>
      <c r="S2408" s="179"/>
      <c r="T2408" s="179"/>
      <c r="U2408" s="179"/>
      <c r="V2408" s="179"/>
      <c r="W2408" s="179"/>
      <c r="X2408" s="179"/>
      <c r="Y2408" s="179"/>
      <c r="Z2408" s="179"/>
      <c r="AA2408" s="222"/>
      <c r="AB2408" s="222"/>
      <c r="AC2408" s="222"/>
      <c r="AD2408" s="179"/>
      <c r="AE2408" s="179"/>
      <c r="AF2408" s="179"/>
      <c r="AG2408" s="179"/>
      <c r="AH2408" s="179"/>
      <c r="AI2408" s="179"/>
      <c r="AJ2408" s="179"/>
    </row>
    <row r="2409" spans="2:36" x14ac:dyDescent="0.3">
      <c r="B2409" s="224">
        <v>248600</v>
      </c>
      <c r="C2409" s="209">
        <v>94439</v>
      </c>
      <c r="D2409" s="206">
        <f t="shared" si="198"/>
        <v>0.37988334674175384</v>
      </c>
      <c r="E2409" s="208">
        <f t="shared" si="199"/>
        <v>0.42</v>
      </c>
      <c r="F2409" s="207">
        <v>5194.1400000000003</v>
      </c>
      <c r="G2409" s="207">
        <v>7555.12</v>
      </c>
      <c r="H2409" s="207">
        <v>8499.51</v>
      </c>
      <c r="I2409" s="214">
        <v>84466</v>
      </c>
      <c r="J2409" s="211">
        <f t="shared" si="195"/>
        <v>0.33976669348350763</v>
      </c>
      <c r="K2409" s="212">
        <f t="shared" si="196"/>
        <v>0.42</v>
      </c>
      <c r="L2409" s="214">
        <v>4645.63</v>
      </c>
      <c r="M2409" s="213">
        <v>6757.28</v>
      </c>
      <c r="N2409" s="213">
        <v>7601.94</v>
      </c>
      <c r="O2409" s="242">
        <f t="shared" si="197"/>
        <v>0.48089999999994687</v>
      </c>
      <c r="P2409" s="242"/>
      <c r="Q2409" s="179"/>
      <c r="R2409" s="179"/>
      <c r="S2409" s="179"/>
      <c r="T2409" s="179"/>
      <c r="U2409" s="179"/>
      <c r="V2409" s="179"/>
      <c r="W2409" s="179"/>
      <c r="X2409" s="179"/>
      <c r="Y2409" s="179"/>
      <c r="Z2409" s="179"/>
      <c r="AA2409" s="222"/>
      <c r="AB2409" s="222"/>
      <c r="AC2409" s="222"/>
      <c r="AD2409" s="179"/>
      <c r="AE2409" s="179"/>
      <c r="AF2409" s="179"/>
      <c r="AG2409" s="179"/>
      <c r="AH2409" s="179"/>
      <c r="AI2409" s="179"/>
      <c r="AJ2409" s="179"/>
    </row>
    <row r="2410" spans="2:36" x14ac:dyDescent="0.3">
      <c r="B2410" s="224">
        <v>248700</v>
      </c>
      <c r="C2410" s="209">
        <v>94481</v>
      </c>
      <c r="D2410" s="206">
        <f t="shared" si="198"/>
        <v>0.37989947728186568</v>
      </c>
      <c r="E2410" s="208">
        <f t="shared" si="199"/>
        <v>0.42</v>
      </c>
      <c r="F2410" s="207">
        <v>5196.45</v>
      </c>
      <c r="G2410" s="207">
        <v>7558.48</v>
      </c>
      <c r="H2410" s="207">
        <v>8503.2900000000009</v>
      </c>
      <c r="I2410" s="214">
        <v>84508</v>
      </c>
      <c r="J2410" s="211">
        <f t="shared" si="195"/>
        <v>0.33979895456373138</v>
      </c>
      <c r="K2410" s="212">
        <f t="shared" si="196"/>
        <v>0.42</v>
      </c>
      <c r="L2410" s="214">
        <v>4647.9399999999996</v>
      </c>
      <c r="M2410" s="213">
        <v>6760.64</v>
      </c>
      <c r="N2410" s="213">
        <v>7605.72</v>
      </c>
      <c r="O2410" s="242">
        <f t="shared" si="197"/>
        <v>0.48089999999991051</v>
      </c>
      <c r="P2410" s="242"/>
      <c r="Q2410" s="179"/>
      <c r="R2410" s="179"/>
      <c r="S2410" s="179"/>
      <c r="T2410" s="179"/>
      <c r="U2410" s="179"/>
      <c r="V2410" s="179"/>
      <c r="W2410" s="179"/>
      <c r="X2410" s="179"/>
      <c r="Y2410" s="179"/>
      <c r="Z2410" s="179"/>
      <c r="AA2410" s="222"/>
      <c r="AB2410" s="222"/>
      <c r="AC2410" s="222"/>
      <c r="AD2410" s="179"/>
      <c r="AE2410" s="179"/>
      <c r="AF2410" s="179"/>
      <c r="AG2410" s="179"/>
      <c r="AH2410" s="179"/>
      <c r="AI2410" s="179"/>
      <c r="AJ2410" s="179"/>
    </row>
    <row r="2411" spans="2:36" x14ac:dyDescent="0.3">
      <c r="B2411" s="224">
        <v>248800</v>
      </c>
      <c r="C2411" s="209">
        <v>94523</v>
      </c>
      <c r="D2411" s="206">
        <f t="shared" si="198"/>
        <v>0.37991559485530546</v>
      </c>
      <c r="E2411" s="208">
        <f t="shared" si="199"/>
        <v>0.42</v>
      </c>
      <c r="F2411" s="207">
        <v>5198.76</v>
      </c>
      <c r="G2411" s="207">
        <v>7561.84</v>
      </c>
      <c r="H2411" s="207">
        <v>8507.07</v>
      </c>
      <c r="I2411" s="214">
        <v>84550</v>
      </c>
      <c r="J2411" s="211">
        <f t="shared" si="195"/>
        <v>0.33983118971061094</v>
      </c>
      <c r="K2411" s="212">
        <f t="shared" si="196"/>
        <v>0.42</v>
      </c>
      <c r="L2411" s="214">
        <v>4650.25</v>
      </c>
      <c r="M2411" s="213">
        <v>6764</v>
      </c>
      <c r="N2411" s="213">
        <v>7609.5</v>
      </c>
      <c r="O2411" s="242">
        <f t="shared" si="197"/>
        <v>0.48089999999985594</v>
      </c>
      <c r="P2411" s="242"/>
      <c r="Q2411" s="179"/>
      <c r="R2411" s="179"/>
      <c r="S2411" s="179"/>
      <c r="T2411" s="179"/>
      <c r="U2411" s="179"/>
      <c r="V2411" s="179"/>
      <c r="W2411" s="179"/>
      <c r="X2411" s="179"/>
      <c r="Y2411" s="179"/>
      <c r="Z2411" s="179"/>
      <c r="AA2411" s="222"/>
      <c r="AB2411" s="222"/>
      <c r="AC2411" s="222"/>
      <c r="AD2411" s="179"/>
      <c r="AE2411" s="179"/>
      <c r="AF2411" s="179"/>
      <c r="AG2411" s="179"/>
      <c r="AH2411" s="179"/>
      <c r="AI2411" s="179"/>
      <c r="AJ2411" s="179"/>
    </row>
    <row r="2412" spans="2:36" x14ac:dyDescent="0.3">
      <c r="B2412" s="224">
        <v>248900</v>
      </c>
      <c r="C2412" s="209">
        <v>94565</v>
      </c>
      <c r="D2412" s="206">
        <f t="shared" si="198"/>
        <v>0.37993169947770189</v>
      </c>
      <c r="E2412" s="208">
        <f t="shared" si="199"/>
        <v>0.42</v>
      </c>
      <c r="F2412" s="207">
        <v>5201.07</v>
      </c>
      <c r="G2412" s="207">
        <v>7565.2</v>
      </c>
      <c r="H2412" s="207">
        <v>8510.85</v>
      </c>
      <c r="I2412" s="214">
        <v>84592</v>
      </c>
      <c r="J2412" s="211">
        <f t="shared" si="195"/>
        <v>0.33986339895540379</v>
      </c>
      <c r="K2412" s="212">
        <f t="shared" si="196"/>
        <v>0.42</v>
      </c>
      <c r="L2412" s="214">
        <v>4652.5600000000004</v>
      </c>
      <c r="M2412" s="213">
        <v>6767.36</v>
      </c>
      <c r="N2412" s="213">
        <v>7613.28</v>
      </c>
      <c r="O2412" s="242">
        <f t="shared" si="197"/>
        <v>0.48090000000012878</v>
      </c>
      <c r="P2412" s="242"/>
      <c r="Q2412" s="179"/>
      <c r="R2412" s="179"/>
      <c r="S2412" s="179"/>
      <c r="T2412" s="179"/>
      <c r="U2412" s="179"/>
      <c r="V2412" s="179"/>
      <c r="W2412" s="179"/>
      <c r="X2412" s="179"/>
      <c r="Y2412" s="179"/>
      <c r="Z2412" s="179"/>
      <c r="AA2412" s="222"/>
      <c r="AB2412" s="222"/>
      <c r="AC2412" s="222"/>
      <c r="AD2412" s="179"/>
      <c r="AE2412" s="179"/>
      <c r="AF2412" s="179"/>
      <c r="AG2412" s="179"/>
      <c r="AH2412" s="179"/>
      <c r="AI2412" s="179"/>
      <c r="AJ2412" s="179"/>
    </row>
    <row r="2413" spans="2:36" x14ac:dyDescent="0.3">
      <c r="B2413" s="224">
        <v>249000</v>
      </c>
      <c r="C2413" s="209">
        <v>94607</v>
      </c>
      <c r="D2413" s="206">
        <f t="shared" si="198"/>
        <v>0.37994779116465865</v>
      </c>
      <c r="E2413" s="208">
        <f t="shared" si="199"/>
        <v>0.42</v>
      </c>
      <c r="F2413" s="207">
        <v>5203.38</v>
      </c>
      <c r="G2413" s="207">
        <v>7568.56</v>
      </c>
      <c r="H2413" s="207">
        <v>8514.6299999999992</v>
      </c>
      <c r="I2413" s="214">
        <v>84634</v>
      </c>
      <c r="J2413" s="211">
        <f t="shared" si="195"/>
        <v>0.33989558232931727</v>
      </c>
      <c r="K2413" s="212">
        <f t="shared" si="196"/>
        <v>0.42</v>
      </c>
      <c r="L2413" s="214">
        <v>4654.87</v>
      </c>
      <c r="M2413" s="213">
        <v>6770.72</v>
      </c>
      <c r="N2413" s="213">
        <v>7617.06</v>
      </c>
      <c r="O2413" s="242">
        <f t="shared" si="197"/>
        <v>0.48090000000009242</v>
      </c>
      <c r="P2413" s="242"/>
      <c r="Q2413" s="179"/>
      <c r="R2413" s="179"/>
      <c r="S2413" s="179"/>
      <c r="T2413" s="179"/>
      <c r="U2413" s="179"/>
      <c r="V2413" s="179"/>
      <c r="W2413" s="179"/>
      <c r="X2413" s="179"/>
      <c r="Y2413" s="179"/>
      <c r="Z2413" s="179"/>
      <c r="AA2413" s="222"/>
      <c r="AB2413" s="222"/>
      <c r="AC2413" s="222"/>
      <c r="AD2413" s="179"/>
      <c r="AE2413" s="179"/>
      <c r="AF2413" s="179"/>
      <c r="AG2413" s="179"/>
      <c r="AH2413" s="179"/>
      <c r="AI2413" s="179"/>
      <c r="AJ2413" s="179"/>
    </row>
    <row r="2414" spans="2:36" x14ac:dyDescent="0.3">
      <c r="B2414" s="224">
        <v>249100</v>
      </c>
      <c r="C2414" s="209">
        <v>94649</v>
      </c>
      <c r="D2414" s="206">
        <f t="shared" si="198"/>
        <v>0.37996386993175429</v>
      </c>
      <c r="E2414" s="208">
        <f t="shared" si="199"/>
        <v>0.42</v>
      </c>
      <c r="F2414" s="207">
        <v>5205.6899999999996</v>
      </c>
      <c r="G2414" s="207">
        <v>7571.92</v>
      </c>
      <c r="H2414" s="207">
        <v>8518.41</v>
      </c>
      <c r="I2414" s="214">
        <v>84676</v>
      </c>
      <c r="J2414" s="211">
        <f t="shared" si="195"/>
        <v>0.3399277398635086</v>
      </c>
      <c r="K2414" s="212">
        <f t="shared" si="196"/>
        <v>0.42</v>
      </c>
      <c r="L2414" s="214">
        <v>4657.18</v>
      </c>
      <c r="M2414" s="213">
        <v>6774.08</v>
      </c>
      <c r="N2414" s="213">
        <v>7620.84</v>
      </c>
      <c r="O2414" s="242">
        <f t="shared" si="197"/>
        <v>0.480900000000056</v>
      </c>
      <c r="P2414" s="242"/>
      <c r="Q2414" s="179"/>
      <c r="R2414" s="179"/>
      <c r="S2414" s="179"/>
      <c r="T2414" s="179"/>
      <c r="U2414" s="179"/>
      <c r="V2414" s="179"/>
      <c r="W2414" s="179"/>
      <c r="X2414" s="179"/>
      <c r="Y2414" s="179"/>
      <c r="Z2414" s="179"/>
      <c r="AA2414" s="222"/>
      <c r="AB2414" s="222"/>
      <c r="AC2414" s="222"/>
      <c r="AD2414" s="179"/>
      <c r="AE2414" s="179"/>
      <c r="AF2414" s="179"/>
      <c r="AG2414" s="179"/>
      <c r="AH2414" s="179"/>
      <c r="AI2414" s="179"/>
      <c r="AJ2414" s="179"/>
    </row>
    <row r="2415" spans="2:36" x14ac:dyDescent="0.3">
      <c r="B2415" s="224">
        <v>249200</v>
      </c>
      <c r="C2415" s="209">
        <v>94691</v>
      </c>
      <c r="D2415" s="206">
        <f t="shared" si="198"/>
        <v>0.37997993579454253</v>
      </c>
      <c r="E2415" s="208">
        <f t="shared" si="199"/>
        <v>0.42</v>
      </c>
      <c r="F2415" s="207">
        <v>5208</v>
      </c>
      <c r="G2415" s="207">
        <v>7575.28</v>
      </c>
      <c r="H2415" s="207">
        <v>8522.19</v>
      </c>
      <c r="I2415" s="214">
        <v>84718</v>
      </c>
      <c r="J2415" s="211">
        <f t="shared" si="195"/>
        <v>0.33995987158908508</v>
      </c>
      <c r="K2415" s="212">
        <f t="shared" si="196"/>
        <v>0.42</v>
      </c>
      <c r="L2415" s="214">
        <v>4659.49</v>
      </c>
      <c r="M2415" s="213">
        <v>6777.44</v>
      </c>
      <c r="N2415" s="213">
        <v>7624.62</v>
      </c>
      <c r="O2415" s="242">
        <f t="shared" si="197"/>
        <v>0.48090000000003785</v>
      </c>
      <c r="P2415" s="242"/>
      <c r="Q2415" s="179"/>
      <c r="R2415" s="179"/>
      <c r="S2415" s="179"/>
      <c r="T2415" s="179"/>
      <c r="U2415" s="179"/>
      <c r="V2415" s="179"/>
      <c r="W2415" s="179"/>
      <c r="X2415" s="179"/>
      <c r="Y2415" s="179"/>
      <c r="Z2415" s="179"/>
      <c r="AA2415" s="222"/>
      <c r="AB2415" s="222"/>
      <c r="AC2415" s="222"/>
      <c r="AD2415" s="179"/>
      <c r="AE2415" s="179"/>
      <c r="AF2415" s="179"/>
      <c r="AG2415" s="179"/>
      <c r="AH2415" s="179"/>
      <c r="AI2415" s="179"/>
      <c r="AJ2415" s="179"/>
    </row>
    <row r="2416" spans="2:36" x14ac:dyDescent="0.3">
      <c r="B2416" s="224">
        <v>249300</v>
      </c>
      <c r="C2416" s="209">
        <v>94733</v>
      </c>
      <c r="D2416" s="206">
        <f t="shared" si="198"/>
        <v>0.37999598876855195</v>
      </c>
      <c r="E2416" s="208">
        <f t="shared" si="199"/>
        <v>0.42</v>
      </c>
      <c r="F2416" s="207">
        <v>5210.3100000000004</v>
      </c>
      <c r="G2416" s="207">
        <v>7578.64</v>
      </c>
      <c r="H2416" s="207">
        <v>8525.9699999999993</v>
      </c>
      <c r="I2416" s="214">
        <v>84760</v>
      </c>
      <c r="J2416" s="211">
        <f t="shared" si="195"/>
        <v>0.33999197753710392</v>
      </c>
      <c r="K2416" s="212">
        <f t="shared" si="196"/>
        <v>0.42</v>
      </c>
      <c r="L2416" s="214">
        <v>4661.8</v>
      </c>
      <c r="M2416" s="213">
        <v>6780.8</v>
      </c>
      <c r="N2416" s="213">
        <v>7628.4</v>
      </c>
      <c r="O2416" s="242">
        <f t="shared" si="197"/>
        <v>0.48089999999998329</v>
      </c>
      <c r="P2416" s="242"/>
      <c r="Q2416" s="179"/>
      <c r="R2416" s="179"/>
      <c r="S2416" s="179"/>
      <c r="T2416" s="179"/>
      <c r="U2416" s="179"/>
      <c r="V2416" s="179"/>
      <c r="W2416" s="179"/>
      <c r="X2416" s="179"/>
      <c r="Y2416" s="179"/>
      <c r="Z2416" s="179"/>
      <c r="AA2416" s="222"/>
      <c r="AB2416" s="222"/>
      <c r="AC2416" s="222"/>
      <c r="AD2416" s="179"/>
      <c r="AE2416" s="179"/>
      <c r="AF2416" s="179"/>
      <c r="AG2416" s="179"/>
      <c r="AH2416" s="179"/>
      <c r="AI2416" s="179"/>
      <c r="AJ2416" s="179"/>
    </row>
    <row r="2417" spans="2:36" x14ac:dyDescent="0.3">
      <c r="B2417" s="224">
        <v>249400</v>
      </c>
      <c r="C2417" s="209">
        <v>94775</v>
      </c>
      <c r="D2417" s="206">
        <f t="shared" si="198"/>
        <v>0.38001202886928631</v>
      </c>
      <c r="E2417" s="208">
        <f t="shared" si="199"/>
        <v>0.42</v>
      </c>
      <c r="F2417" s="207">
        <v>5212.62</v>
      </c>
      <c r="G2417" s="207">
        <v>7582</v>
      </c>
      <c r="H2417" s="207">
        <v>8529.75</v>
      </c>
      <c r="I2417" s="214">
        <v>84802</v>
      </c>
      <c r="J2417" s="211">
        <f t="shared" si="195"/>
        <v>0.34002405773857258</v>
      </c>
      <c r="K2417" s="212">
        <f t="shared" si="196"/>
        <v>0.42</v>
      </c>
      <c r="L2417" s="214">
        <v>4664.1099999999997</v>
      </c>
      <c r="M2417" s="213">
        <v>6784.16</v>
      </c>
      <c r="N2417" s="213">
        <v>7632.18</v>
      </c>
      <c r="O2417" s="242">
        <f t="shared" si="197"/>
        <v>0.48089999999994687</v>
      </c>
      <c r="P2417" s="242"/>
      <c r="Q2417" s="179"/>
      <c r="R2417" s="179"/>
      <c r="S2417" s="179"/>
      <c r="T2417" s="179"/>
      <c r="U2417" s="179"/>
      <c r="V2417" s="179"/>
      <c r="W2417" s="179"/>
      <c r="X2417" s="179"/>
      <c r="Y2417" s="179"/>
      <c r="Z2417" s="179"/>
      <c r="AA2417" s="222"/>
      <c r="AB2417" s="222"/>
      <c r="AC2417" s="222"/>
      <c r="AD2417" s="179"/>
      <c r="AE2417" s="179"/>
      <c r="AF2417" s="179"/>
      <c r="AG2417" s="179"/>
      <c r="AH2417" s="179"/>
      <c r="AI2417" s="179"/>
      <c r="AJ2417" s="179"/>
    </row>
    <row r="2418" spans="2:36" x14ac:dyDescent="0.3">
      <c r="B2418" s="224">
        <v>249500</v>
      </c>
      <c r="C2418" s="209">
        <v>94817</v>
      </c>
      <c r="D2418" s="206">
        <f t="shared" si="198"/>
        <v>0.38002805611222445</v>
      </c>
      <c r="E2418" s="208">
        <f t="shared" si="199"/>
        <v>0.42</v>
      </c>
      <c r="F2418" s="207">
        <v>5214.93</v>
      </c>
      <c r="G2418" s="207">
        <v>7585.36</v>
      </c>
      <c r="H2418" s="207">
        <v>8533.5300000000007</v>
      </c>
      <c r="I2418" s="214">
        <v>84844</v>
      </c>
      <c r="J2418" s="211">
        <f t="shared" si="195"/>
        <v>0.34005611222444893</v>
      </c>
      <c r="K2418" s="212">
        <f t="shared" si="196"/>
        <v>0.42</v>
      </c>
      <c r="L2418" s="214">
        <v>4666.42</v>
      </c>
      <c r="M2418" s="213">
        <v>6787.52</v>
      </c>
      <c r="N2418" s="213">
        <v>7635.96</v>
      </c>
      <c r="O2418" s="242">
        <f t="shared" si="197"/>
        <v>0.48089999999992872</v>
      </c>
      <c r="P2418" s="242"/>
      <c r="Q2418" s="179"/>
      <c r="R2418" s="179"/>
      <c r="S2418" s="179"/>
      <c r="T2418" s="179"/>
      <c r="U2418" s="179"/>
      <c r="V2418" s="179"/>
      <c r="W2418" s="179"/>
      <c r="X2418" s="179"/>
      <c r="Y2418" s="179"/>
      <c r="Z2418" s="179"/>
      <c r="AA2418" s="222"/>
      <c r="AB2418" s="222"/>
      <c r="AC2418" s="222"/>
      <c r="AD2418" s="179"/>
      <c r="AE2418" s="179"/>
      <c r="AF2418" s="179"/>
      <c r="AG2418" s="179"/>
      <c r="AH2418" s="179"/>
      <c r="AI2418" s="179"/>
      <c r="AJ2418" s="179"/>
    </row>
    <row r="2419" spans="2:36" x14ac:dyDescent="0.3">
      <c r="B2419" s="224">
        <v>249600</v>
      </c>
      <c r="C2419" s="209">
        <v>94859</v>
      </c>
      <c r="D2419" s="206">
        <f t="shared" si="198"/>
        <v>0.38004407051282052</v>
      </c>
      <c r="E2419" s="208">
        <f t="shared" si="199"/>
        <v>0.42</v>
      </c>
      <c r="F2419" s="207">
        <v>5217.24</v>
      </c>
      <c r="G2419" s="207">
        <v>7588.72</v>
      </c>
      <c r="H2419" s="207">
        <v>8537.31</v>
      </c>
      <c r="I2419" s="214">
        <v>84886</v>
      </c>
      <c r="J2419" s="211">
        <f t="shared" si="195"/>
        <v>0.340088141025641</v>
      </c>
      <c r="K2419" s="212">
        <f t="shared" si="196"/>
        <v>0.42</v>
      </c>
      <c r="L2419" s="214">
        <v>4668.7299999999996</v>
      </c>
      <c r="M2419" s="213">
        <v>6790.88</v>
      </c>
      <c r="N2419" s="213">
        <v>7639.74</v>
      </c>
      <c r="O2419" s="242">
        <f t="shared" si="197"/>
        <v>0.48090000000001965</v>
      </c>
      <c r="P2419" s="242"/>
      <c r="Q2419" s="179"/>
      <c r="R2419" s="179"/>
      <c r="S2419" s="179"/>
      <c r="T2419" s="179"/>
      <c r="U2419" s="179"/>
      <c r="V2419" s="179"/>
      <c r="W2419" s="179"/>
      <c r="X2419" s="179"/>
      <c r="Y2419" s="179"/>
      <c r="Z2419" s="179"/>
      <c r="AA2419" s="222"/>
      <c r="AB2419" s="222"/>
      <c r="AC2419" s="222"/>
      <c r="AD2419" s="179"/>
      <c r="AE2419" s="179"/>
      <c r="AF2419" s="179"/>
      <c r="AG2419" s="179"/>
      <c r="AH2419" s="179"/>
      <c r="AI2419" s="179"/>
      <c r="AJ2419" s="179"/>
    </row>
    <row r="2420" spans="2:36" x14ac:dyDescent="0.3">
      <c r="B2420" s="224">
        <v>249700</v>
      </c>
      <c r="C2420" s="209">
        <v>94901</v>
      </c>
      <c r="D2420" s="206">
        <f t="shared" si="198"/>
        <v>0.38006007208650383</v>
      </c>
      <c r="E2420" s="208">
        <f t="shared" si="199"/>
        <v>0.42</v>
      </c>
      <c r="F2420" s="207">
        <v>5219.55</v>
      </c>
      <c r="G2420" s="207">
        <v>7592.08</v>
      </c>
      <c r="H2420" s="207">
        <v>8541.09</v>
      </c>
      <c r="I2420" s="214">
        <v>84928</v>
      </c>
      <c r="J2420" s="211">
        <f t="shared" si="195"/>
        <v>0.34012014417300762</v>
      </c>
      <c r="K2420" s="212">
        <f t="shared" si="196"/>
        <v>0.42</v>
      </c>
      <c r="L2420" s="214">
        <v>4671.04</v>
      </c>
      <c r="M2420" s="213">
        <v>6794.24</v>
      </c>
      <c r="N2420" s="213">
        <v>7643.52</v>
      </c>
      <c r="O2420" s="242">
        <f t="shared" si="197"/>
        <v>0.48090000000000144</v>
      </c>
      <c r="P2420" s="242"/>
      <c r="Q2420" s="179"/>
      <c r="R2420" s="179"/>
      <c r="S2420" s="179"/>
      <c r="T2420" s="179"/>
      <c r="U2420" s="179"/>
      <c r="V2420" s="179"/>
      <c r="W2420" s="179"/>
      <c r="X2420" s="179"/>
      <c r="Y2420" s="179"/>
      <c r="Z2420" s="179"/>
      <c r="AA2420" s="222"/>
      <c r="AB2420" s="222"/>
      <c r="AC2420" s="222"/>
      <c r="AD2420" s="179"/>
      <c r="AE2420" s="179"/>
      <c r="AF2420" s="179"/>
      <c r="AG2420" s="179"/>
      <c r="AH2420" s="179"/>
      <c r="AI2420" s="179"/>
      <c r="AJ2420" s="179"/>
    </row>
    <row r="2421" spans="2:36" x14ac:dyDescent="0.3">
      <c r="B2421" s="224">
        <v>249800</v>
      </c>
      <c r="C2421" s="209">
        <v>94943</v>
      </c>
      <c r="D2421" s="206">
        <f t="shared" si="198"/>
        <v>0.38007606084867895</v>
      </c>
      <c r="E2421" s="208">
        <f t="shared" si="199"/>
        <v>0.42</v>
      </c>
      <c r="F2421" s="207">
        <v>5221.8599999999997</v>
      </c>
      <c r="G2421" s="207">
        <v>7595.44</v>
      </c>
      <c r="H2421" s="207">
        <v>8544.8700000000008</v>
      </c>
      <c r="I2421" s="214">
        <v>84970</v>
      </c>
      <c r="J2421" s="211">
        <f t="shared" si="195"/>
        <v>0.34015212169735787</v>
      </c>
      <c r="K2421" s="212">
        <f t="shared" si="196"/>
        <v>0.42</v>
      </c>
      <c r="L2421" s="214">
        <v>4673.3500000000004</v>
      </c>
      <c r="M2421" s="213">
        <v>6797.6</v>
      </c>
      <c r="N2421" s="213">
        <v>7647.3</v>
      </c>
      <c r="O2421" s="242">
        <f t="shared" si="197"/>
        <v>0.48089999999996508</v>
      </c>
      <c r="P2421" s="242"/>
      <c r="Q2421" s="179"/>
      <c r="R2421" s="179"/>
      <c r="S2421" s="179"/>
      <c r="T2421" s="179"/>
      <c r="U2421" s="179"/>
      <c r="V2421" s="179"/>
      <c r="W2421" s="179"/>
      <c r="X2421" s="179"/>
      <c r="Y2421" s="179"/>
      <c r="Z2421" s="179"/>
      <c r="AA2421" s="222"/>
      <c r="AB2421" s="222"/>
      <c r="AC2421" s="222"/>
      <c r="AD2421" s="179"/>
      <c r="AE2421" s="179"/>
      <c r="AF2421" s="179"/>
      <c r="AG2421" s="179"/>
      <c r="AH2421" s="179"/>
      <c r="AI2421" s="179"/>
      <c r="AJ2421" s="179"/>
    </row>
    <row r="2422" spans="2:36" x14ac:dyDescent="0.3">
      <c r="B2422" s="224">
        <v>249900</v>
      </c>
      <c r="C2422" s="209">
        <v>94985</v>
      </c>
      <c r="D2422" s="206">
        <f t="shared" si="198"/>
        <v>0.38009203681472586</v>
      </c>
      <c r="E2422" s="208">
        <f t="shared" si="199"/>
        <v>0.42</v>
      </c>
      <c r="F2422" s="207">
        <v>5224.17</v>
      </c>
      <c r="G2422" s="207">
        <v>7598.8</v>
      </c>
      <c r="H2422" s="207">
        <v>8548.65</v>
      </c>
      <c r="I2422" s="214">
        <v>85012</v>
      </c>
      <c r="J2422" s="211">
        <f t="shared" si="195"/>
        <v>0.3401840736294518</v>
      </c>
      <c r="K2422" s="212">
        <f t="shared" si="196"/>
        <v>0.42</v>
      </c>
      <c r="L2422" s="214">
        <v>4675.66</v>
      </c>
      <c r="M2422" s="213">
        <v>6800.96</v>
      </c>
      <c r="N2422" s="213">
        <v>7651.08</v>
      </c>
      <c r="O2422" s="242">
        <f t="shared" si="197"/>
        <v>0.48089999999991051</v>
      </c>
      <c r="P2422" s="242"/>
      <c r="Q2422" s="179"/>
      <c r="R2422" s="179"/>
      <c r="S2422" s="179"/>
      <c r="T2422" s="179"/>
      <c r="U2422" s="179"/>
      <c r="V2422" s="179"/>
      <c r="W2422" s="179"/>
      <c r="X2422" s="179"/>
      <c r="Y2422" s="179"/>
      <c r="Z2422" s="179"/>
      <c r="AA2422" s="222"/>
      <c r="AB2422" s="222"/>
      <c r="AC2422" s="222"/>
      <c r="AD2422" s="179"/>
      <c r="AE2422" s="179"/>
      <c r="AF2422" s="179"/>
      <c r="AG2422" s="179"/>
      <c r="AH2422" s="179"/>
      <c r="AI2422" s="179"/>
      <c r="AJ2422" s="179"/>
    </row>
    <row r="2423" spans="2:36" x14ac:dyDescent="0.3">
      <c r="B2423" s="224">
        <v>250000</v>
      </c>
      <c r="C2423" s="209">
        <v>95027</v>
      </c>
      <c r="D2423" s="206">
        <f t="shared" si="198"/>
        <v>0.380108</v>
      </c>
      <c r="E2423" s="208">
        <f t="shared" si="199"/>
        <v>0.42</v>
      </c>
      <c r="F2423" s="207">
        <v>5226.4799999999996</v>
      </c>
      <c r="G2423" s="207">
        <v>7602.16</v>
      </c>
      <c r="H2423" s="207">
        <v>8552.43</v>
      </c>
      <c r="I2423" s="214">
        <v>85054</v>
      </c>
      <c r="J2423" s="211">
        <f t="shared" si="195"/>
        <v>0.34021600000000002</v>
      </c>
      <c r="K2423" s="212">
        <f t="shared" si="196"/>
        <v>0.42</v>
      </c>
      <c r="L2423" s="214">
        <v>4677.97</v>
      </c>
      <c r="M2423" s="213">
        <v>6804.32</v>
      </c>
      <c r="N2423" s="213">
        <v>7654.86</v>
      </c>
      <c r="O2423" s="242">
        <f t="shared" si="197"/>
        <v>0.48090000000003785</v>
      </c>
      <c r="P2423" s="242"/>
      <c r="Q2423" s="179"/>
      <c r="R2423" s="179"/>
      <c r="S2423" s="179"/>
      <c r="T2423" s="179"/>
      <c r="U2423" s="179"/>
      <c r="V2423" s="179"/>
      <c r="W2423" s="179"/>
      <c r="X2423" s="179"/>
      <c r="Y2423" s="179"/>
      <c r="Z2423" s="179"/>
      <c r="AA2423" s="222"/>
      <c r="AB2423" s="222"/>
      <c r="AC2423" s="222"/>
      <c r="AD2423" s="179"/>
      <c r="AE2423" s="179"/>
      <c r="AF2423" s="179"/>
      <c r="AG2423" s="179"/>
      <c r="AH2423" s="179"/>
      <c r="AI2423" s="179"/>
      <c r="AJ2423" s="179"/>
    </row>
    <row r="2424" spans="2:36" x14ac:dyDescent="0.3">
      <c r="B2424" s="224">
        <v>250100</v>
      </c>
      <c r="C2424" s="209">
        <v>95069</v>
      </c>
      <c r="D2424" s="206">
        <f t="shared" si="198"/>
        <v>0.38012395041983205</v>
      </c>
      <c r="E2424" s="208">
        <f t="shared" si="199"/>
        <v>0.42</v>
      </c>
      <c r="F2424" s="207">
        <v>5228.79</v>
      </c>
      <c r="G2424" s="207">
        <v>7605.52</v>
      </c>
      <c r="H2424" s="207">
        <v>8556.2099999999991</v>
      </c>
      <c r="I2424" s="214">
        <v>85096</v>
      </c>
      <c r="J2424" s="211">
        <f t="shared" si="195"/>
        <v>0.34024790083966411</v>
      </c>
      <c r="K2424" s="212">
        <f t="shared" si="196"/>
        <v>0.42</v>
      </c>
      <c r="L2424" s="214">
        <v>4680.28</v>
      </c>
      <c r="M2424" s="213">
        <v>6807.68</v>
      </c>
      <c r="N2424" s="213">
        <v>7658.64</v>
      </c>
      <c r="O2424" s="242">
        <f t="shared" si="197"/>
        <v>0.48090000000000144</v>
      </c>
      <c r="P2424" s="242"/>
      <c r="Q2424" s="179"/>
      <c r="R2424" s="179"/>
      <c r="S2424" s="179"/>
      <c r="T2424" s="179"/>
      <c r="U2424" s="179"/>
      <c r="V2424" s="179"/>
      <c r="W2424" s="179"/>
      <c r="X2424" s="179"/>
      <c r="Y2424" s="179"/>
      <c r="Z2424" s="179"/>
      <c r="AA2424" s="222"/>
      <c r="AB2424" s="222"/>
      <c r="AC2424" s="222"/>
      <c r="AD2424" s="179"/>
      <c r="AE2424" s="179"/>
      <c r="AF2424" s="179"/>
      <c r="AG2424" s="179"/>
      <c r="AH2424" s="179"/>
      <c r="AI2424" s="179"/>
      <c r="AJ2424" s="179"/>
    </row>
    <row r="2425" spans="2:36" x14ac:dyDescent="0.3">
      <c r="B2425" s="224">
        <v>250200</v>
      </c>
      <c r="C2425" s="209">
        <v>95111</v>
      </c>
      <c r="D2425" s="206">
        <f t="shared" si="198"/>
        <v>0.38013988808952837</v>
      </c>
      <c r="E2425" s="208">
        <f t="shared" si="199"/>
        <v>0.42</v>
      </c>
      <c r="F2425" s="207">
        <v>5231.1000000000004</v>
      </c>
      <c r="G2425" s="207">
        <v>7608.88</v>
      </c>
      <c r="H2425" s="207">
        <v>8559.99</v>
      </c>
      <c r="I2425" s="214">
        <v>85138</v>
      </c>
      <c r="J2425" s="211">
        <f t="shared" si="195"/>
        <v>0.34027977617905675</v>
      </c>
      <c r="K2425" s="212">
        <f t="shared" si="196"/>
        <v>0.42</v>
      </c>
      <c r="L2425" s="214">
        <v>4682.59</v>
      </c>
      <c r="M2425" s="213">
        <v>6811.04</v>
      </c>
      <c r="N2425" s="213">
        <v>7662.42</v>
      </c>
      <c r="O2425" s="242">
        <f t="shared" si="197"/>
        <v>0.48090000000011057</v>
      </c>
      <c r="P2425" s="242"/>
      <c r="Q2425" s="179"/>
      <c r="R2425" s="179"/>
      <c r="S2425" s="179"/>
      <c r="T2425" s="179"/>
      <c r="U2425" s="179"/>
      <c r="V2425" s="179"/>
      <c r="W2425" s="179"/>
      <c r="X2425" s="179"/>
      <c r="Y2425" s="179"/>
      <c r="Z2425" s="179"/>
      <c r="AA2425" s="222"/>
      <c r="AB2425" s="222"/>
      <c r="AC2425" s="222"/>
      <c r="AD2425" s="179"/>
      <c r="AE2425" s="179"/>
      <c r="AF2425" s="179"/>
      <c r="AG2425" s="179"/>
      <c r="AH2425" s="179"/>
      <c r="AI2425" s="179"/>
      <c r="AJ2425" s="179"/>
    </row>
    <row r="2426" spans="2:36" x14ac:dyDescent="0.3">
      <c r="B2426" s="224">
        <v>250300</v>
      </c>
      <c r="C2426" s="209">
        <v>95153</v>
      </c>
      <c r="D2426" s="206">
        <f t="shared" si="198"/>
        <v>0.38015581302437074</v>
      </c>
      <c r="E2426" s="208">
        <f t="shared" si="199"/>
        <v>0.42</v>
      </c>
      <c r="F2426" s="207">
        <v>5233.41</v>
      </c>
      <c r="G2426" s="207">
        <v>7612.24</v>
      </c>
      <c r="H2426" s="207">
        <v>8563.77</v>
      </c>
      <c r="I2426" s="214">
        <v>85180</v>
      </c>
      <c r="J2426" s="211">
        <f t="shared" si="195"/>
        <v>0.34031162604874149</v>
      </c>
      <c r="K2426" s="212">
        <f t="shared" si="196"/>
        <v>0.42</v>
      </c>
      <c r="L2426" s="214">
        <v>4684.8999999999996</v>
      </c>
      <c r="M2426" s="213">
        <v>6814.4</v>
      </c>
      <c r="N2426" s="213">
        <v>7666.2</v>
      </c>
      <c r="O2426" s="242">
        <f t="shared" si="197"/>
        <v>0.48090000000007421</v>
      </c>
      <c r="P2426" s="242"/>
      <c r="Q2426" s="179"/>
      <c r="R2426" s="179"/>
      <c r="S2426" s="179"/>
      <c r="T2426" s="179"/>
      <c r="U2426" s="179"/>
      <c r="V2426" s="179"/>
      <c r="W2426" s="179"/>
      <c r="X2426" s="179"/>
      <c r="Y2426" s="179"/>
      <c r="Z2426" s="179"/>
      <c r="AA2426" s="222"/>
      <c r="AB2426" s="222"/>
      <c r="AC2426" s="222"/>
      <c r="AD2426" s="179"/>
      <c r="AE2426" s="179"/>
      <c r="AF2426" s="179"/>
      <c r="AG2426" s="179"/>
      <c r="AH2426" s="179"/>
      <c r="AI2426" s="179"/>
      <c r="AJ2426" s="179"/>
    </row>
    <row r="2427" spans="2:36" x14ac:dyDescent="0.3">
      <c r="B2427" s="224">
        <v>250400</v>
      </c>
      <c r="C2427" s="209">
        <v>95195</v>
      </c>
      <c r="D2427" s="206">
        <f t="shared" si="198"/>
        <v>0.38017172523961662</v>
      </c>
      <c r="E2427" s="208">
        <f t="shared" si="199"/>
        <v>0.42</v>
      </c>
      <c r="F2427" s="207">
        <v>5235.72</v>
      </c>
      <c r="G2427" s="207">
        <v>7615.6</v>
      </c>
      <c r="H2427" s="207">
        <v>8567.5499999999993</v>
      </c>
      <c r="I2427" s="214">
        <v>85222</v>
      </c>
      <c r="J2427" s="211">
        <f t="shared" ref="J2427:J2490" si="200">I2427/$B2427</f>
        <v>0.3403434504792332</v>
      </c>
      <c r="K2427" s="212">
        <f t="shared" ref="K2427:K2490" si="201">(I2427-I2426)/($B2427-$B2426)</f>
        <v>0.42</v>
      </c>
      <c r="L2427" s="214">
        <v>4687.21</v>
      </c>
      <c r="M2427" s="213">
        <v>6817.76</v>
      </c>
      <c r="N2427" s="213">
        <v>7669.98</v>
      </c>
      <c r="O2427" s="242">
        <f t="shared" si="197"/>
        <v>0.48090000000003785</v>
      </c>
      <c r="P2427" s="242"/>
      <c r="Q2427" s="179"/>
      <c r="R2427" s="179"/>
      <c r="S2427" s="179"/>
      <c r="T2427" s="179"/>
      <c r="U2427" s="179"/>
      <c r="V2427" s="179"/>
      <c r="W2427" s="179"/>
      <c r="X2427" s="179"/>
      <c r="Y2427" s="179"/>
      <c r="Z2427" s="179"/>
      <c r="AA2427" s="222"/>
      <c r="AB2427" s="222"/>
      <c r="AC2427" s="222"/>
      <c r="AD2427" s="179"/>
      <c r="AE2427" s="179"/>
      <c r="AF2427" s="179"/>
      <c r="AG2427" s="179"/>
      <c r="AH2427" s="179"/>
      <c r="AI2427" s="179"/>
      <c r="AJ2427" s="179"/>
    </row>
    <row r="2428" spans="2:36" x14ac:dyDescent="0.3">
      <c r="B2428" s="224">
        <v>250500</v>
      </c>
      <c r="C2428" s="209">
        <v>95237</v>
      </c>
      <c r="D2428" s="206">
        <f t="shared" si="198"/>
        <v>0.380187624750499</v>
      </c>
      <c r="E2428" s="208">
        <f t="shared" si="199"/>
        <v>0.42</v>
      </c>
      <c r="F2428" s="207">
        <v>5238.03</v>
      </c>
      <c r="G2428" s="207">
        <v>7618.96</v>
      </c>
      <c r="H2428" s="207">
        <v>8571.33</v>
      </c>
      <c r="I2428" s="214">
        <v>85264</v>
      </c>
      <c r="J2428" s="211">
        <f t="shared" si="200"/>
        <v>0.34037524950099801</v>
      </c>
      <c r="K2428" s="212">
        <f t="shared" si="201"/>
        <v>0.42</v>
      </c>
      <c r="L2428" s="214">
        <v>4689.5200000000004</v>
      </c>
      <c r="M2428" s="213">
        <v>6821.12</v>
      </c>
      <c r="N2428" s="213">
        <v>7673.76</v>
      </c>
      <c r="O2428" s="242">
        <f t="shared" si="197"/>
        <v>0.48090000000000144</v>
      </c>
      <c r="P2428" s="242"/>
      <c r="Q2428" s="179"/>
      <c r="R2428" s="179"/>
      <c r="S2428" s="179"/>
      <c r="T2428" s="179"/>
      <c r="U2428" s="179"/>
      <c r="V2428" s="179"/>
      <c r="W2428" s="179"/>
      <c r="X2428" s="179"/>
      <c r="Y2428" s="179"/>
      <c r="Z2428" s="179"/>
      <c r="AA2428" s="222"/>
      <c r="AB2428" s="222"/>
      <c r="AC2428" s="222"/>
      <c r="AD2428" s="179"/>
      <c r="AE2428" s="179"/>
      <c r="AF2428" s="179"/>
      <c r="AG2428" s="179"/>
      <c r="AH2428" s="179"/>
      <c r="AI2428" s="179"/>
      <c r="AJ2428" s="179"/>
    </row>
    <row r="2429" spans="2:36" x14ac:dyDescent="0.3">
      <c r="B2429" s="224">
        <v>250600</v>
      </c>
      <c r="C2429" s="209">
        <v>95279</v>
      </c>
      <c r="D2429" s="206">
        <f t="shared" si="198"/>
        <v>0.38020351157222665</v>
      </c>
      <c r="E2429" s="208">
        <f t="shared" si="199"/>
        <v>0.42</v>
      </c>
      <c r="F2429" s="207">
        <v>5240.34</v>
      </c>
      <c r="G2429" s="207">
        <v>7622.32</v>
      </c>
      <c r="H2429" s="207">
        <v>8575.11</v>
      </c>
      <c r="I2429" s="214">
        <v>85306</v>
      </c>
      <c r="J2429" s="211">
        <f t="shared" si="200"/>
        <v>0.34040702314445331</v>
      </c>
      <c r="K2429" s="212">
        <f t="shared" si="201"/>
        <v>0.42</v>
      </c>
      <c r="L2429" s="214">
        <v>4691.83</v>
      </c>
      <c r="M2429" s="213">
        <v>6824.48</v>
      </c>
      <c r="N2429" s="213">
        <v>7677.54</v>
      </c>
      <c r="O2429" s="242">
        <f t="shared" si="197"/>
        <v>0.48089999999998329</v>
      </c>
      <c r="P2429" s="242"/>
      <c r="Q2429" s="179"/>
      <c r="R2429" s="179"/>
      <c r="S2429" s="179"/>
      <c r="T2429" s="179"/>
      <c r="U2429" s="179"/>
      <c r="V2429" s="179"/>
      <c r="W2429" s="179"/>
      <c r="X2429" s="179"/>
      <c r="Y2429" s="179"/>
      <c r="Z2429" s="179"/>
      <c r="AA2429" s="222"/>
      <c r="AB2429" s="222"/>
      <c r="AC2429" s="222"/>
      <c r="AD2429" s="179"/>
      <c r="AE2429" s="179"/>
      <c r="AF2429" s="179"/>
      <c r="AG2429" s="179"/>
      <c r="AH2429" s="179"/>
      <c r="AI2429" s="179"/>
      <c r="AJ2429" s="179"/>
    </row>
    <row r="2430" spans="2:36" x14ac:dyDescent="0.3">
      <c r="B2430" s="224">
        <v>250700</v>
      </c>
      <c r="C2430" s="209">
        <v>95321</v>
      </c>
      <c r="D2430" s="206">
        <f t="shared" si="198"/>
        <v>0.38021938571998404</v>
      </c>
      <c r="E2430" s="208">
        <f t="shared" si="199"/>
        <v>0.42</v>
      </c>
      <c r="F2430" s="207">
        <v>5242.6499999999996</v>
      </c>
      <c r="G2430" s="207">
        <v>7625.68</v>
      </c>
      <c r="H2430" s="207">
        <v>8578.89</v>
      </c>
      <c r="I2430" s="214">
        <v>85348</v>
      </c>
      <c r="J2430" s="211">
        <f t="shared" si="200"/>
        <v>0.34043877143996809</v>
      </c>
      <c r="K2430" s="212">
        <f t="shared" si="201"/>
        <v>0.42</v>
      </c>
      <c r="L2430" s="214">
        <v>4694.1400000000003</v>
      </c>
      <c r="M2430" s="213">
        <v>6827.84</v>
      </c>
      <c r="N2430" s="213">
        <v>7681.32</v>
      </c>
      <c r="O2430" s="242">
        <f t="shared" si="197"/>
        <v>0.48089999999992872</v>
      </c>
      <c r="P2430" s="242"/>
      <c r="Q2430" s="179"/>
      <c r="R2430" s="179"/>
      <c r="S2430" s="179"/>
      <c r="T2430" s="179"/>
      <c r="U2430" s="179"/>
      <c r="V2430" s="179"/>
      <c r="W2430" s="179"/>
      <c r="X2430" s="179"/>
      <c r="Y2430" s="179"/>
      <c r="Z2430" s="179"/>
      <c r="AA2430" s="222"/>
      <c r="AB2430" s="222"/>
      <c r="AC2430" s="222"/>
      <c r="AD2430" s="179"/>
      <c r="AE2430" s="179"/>
      <c r="AF2430" s="179"/>
      <c r="AG2430" s="179"/>
      <c r="AH2430" s="179"/>
      <c r="AI2430" s="179"/>
      <c r="AJ2430" s="179"/>
    </row>
    <row r="2431" spans="2:36" x14ac:dyDescent="0.3">
      <c r="B2431" s="224">
        <v>250800</v>
      </c>
      <c r="C2431" s="209">
        <v>95363</v>
      </c>
      <c r="D2431" s="206">
        <f t="shared" si="198"/>
        <v>0.38023524720893143</v>
      </c>
      <c r="E2431" s="208">
        <f t="shared" si="199"/>
        <v>0.42</v>
      </c>
      <c r="F2431" s="207">
        <v>5244.96</v>
      </c>
      <c r="G2431" s="207">
        <v>7629.04</v>
      </c>
      <c r="H2431" s="207">
        <v>8582.67</v>
      </c>
      <c r="I2431" s="214">
        <v>85390</v>
      </c>
      <c r="J2431" s="211">
        <f t="shared" si="200"/>
        <v>0.34047049441786281</v>
      </c>
      <c r="K2431" s="212">
        <f t="shared" si="201"/>
        <v>0.42</v>
      </c>
      <c r="L2431" s="214">
        <v>4696.45</v>
      </c>
      <c r="M2431" s="213">
        <v>6831.2</v>
      </c>
      <c r="N2431" s="213">
        <v>7685.1</v>
      </c>
      <c r="O2431" s="242">
        <f t="shared" si="197"/>
        <v>0.480900000000056</v>
      </c>
      <c r="P2431" s="242"/>
      <c r="Q2431" s="179"/>
      <c r="R2431" s="179"/>
      <c r="S2431" s="179"/>
      <c r="T2431" s="179"/>
      <c r="U2431" s="179"/>
      <c r="V2431" s="179"/>
      <c r="W2431" s="179"/>
      <c r="X2431" s="179"/>
      <c r="Y2431" s="179"/>
      <c r="Z2431" s="179"/>
      <c r="AA2431" s="222"/>
      <c r="AB2431" s="222"/>
      <c r="AC2431" s="222"/>
      <c r="AD2431" s="179"/>
      <c r="AE2431" s="179"/>
      <c r="AF2431" s="179"/>
      <c r="AG2431" s="179"/>
      <c r="AH2431" s="179"/>
      <c r="AI2431" s="179"/>
      <c r="AJ2431" s="179"/>
    </row>
    <row r="2432" spans="2:36" x14ac:dyDescent="0.3">
      <c r="B2432" s="224">
        <v>250900</v>
      </c>
      <c r="C2432" s="209">
        <v>95405</v>
      </c>
      <c r="D2432" s="206">
        <f t="shared" si="198"/>
        <v>0.38025109605420487</v>
      </c>
      <c r="E2432" s="208">
        <f t="shared" si="199"/>
        <v>0.42</v>
      </c>
      <c r="F2432" s="207">
        <v>5247.27</v>
      </c>
      <c r="G2432" s="207">
        <v>7632.4</v>
      </c>
      <c r="H2432" s="207">
        <v>8586.4500000000007</v>
      </c>
      <c r="I2432" s="214">
        <v>85432</v>
      </c>
      <c r="J2432" s="211">
        <f t="shared" si="200"/>
        <v>0.34050219210840971</v>
      </c>
      <c r="K2432" s="212">
        <f t="shared" si="201"/>
        <v>0.42</v>
      </c>
      <c r="L2432" s="214">
        <v>4698.76</v>
      </c>
      <c r="M2432" s="213">
        <v>6834.56</v>
      </c>
      <c r="N2432" s="213">
        <v>7688.88</v>
      </c>
      <c r="O2432" s="242">
        <f t="shared" si="197"/>
        <v>0.48090000000001965</v>
      </c>
      <c r="P2432" s="242"/>
      <c r="Q2432" s="179"/>
      <c r="R2432" s="179"/>
      <c r="S2432" s="179"/>
      <c r="T2432" s="179"/>
      <c r="U2432" s="179"/>
      <c r="V2432" s="179"/>
      <c r="W2432" s="179"/>
      <c r="X2432" s="179"/>
      <c r="Y2432" s="179"/>
      <c r="Z2432" s="179"/>
      <c r="AA2432" s="222"/>
      <c r="AB2432" s="222"/>
      <c r="AC2432" s="222"/>
      <c r="AD2432" s="179"/>
      <c r="AE2432" s="179"/>
      <c r="AF2432" s="179"/>
      <c r="AG2432" s="179"/>
      <c r="AH2432" s="179"/>
      <c r="AI2432" s="179"/>
      <c r="AJ2432" s="179"/>
    </row>
    <row r="2433" spans="2:36" x14ac:dyDescent="0.3">
      <c r="B2433" s="224">
        <v>251000</v>
      </c>
      <c r="C2433" s="209">
        <v>95447</v>
      </c>
      <c r="D2433" s="206">
        <f t="shared" si="198"/>
        <v>0.38026693227091635</v>
      </c>
      <c r="E2433" s="208">
        <f t="shared" si="199"/>
        <v>0.42</v>
      </c>
      <c r="F2433" s="207">
        <v>5249.58</v>
      </c>
      <c r="G2433" s="207">
        <v>7635.76</v>
      </c>
      <c r="H2433" s="207">
        <v>8590.23</v>
      </c>
      <c r="I2433" s="214">
        <v>85474</v>
      </c>
      <c r="J2433" s="211">
        <f t="shared" si="200"/>
        <v>0.34053386454183265</v>
      </c>
      <c r="K2433" s="212">
        <f t="shared" si="201"/>
        <v>0.42</v>
      </c>
      <c r="L2433" s="214">
        <v>4701.07</v>
      </c>
      <c r="M2433" s="213">
        <v>6837.92</v>
      </c>
      <c r="N2433" s="213">
        <v>7692.66</v>
      </c>
      <c r="O2433" s="242">
        <f t="shared" si="197"/>
        <v>0.48089999999996508</v>
      </c>
      <c r="P2433" s="242"/>
      <c r="Q2433" s="179"/>
      <c r="R2433" s="179"/>
      <c r="S2433" s="179"/>
      <c r="T2433" s="179"/>
      <c r="U2433" s="179"/>
      <c r="V2433" s="179"/>
      <c r="W2433" s="179"/>
      <c r="X2433" s="179"/>
      <c r="Y2433" s="179"/>
      <c r="Z2433" s="179"/>
      <c r="AA2433" s="222"/>
      <c r="AB2433" s="222"/>
      <c r="AC2433" s="222"/>
      <c r="AD2433" s="179"/>
      <c r="AE2433" s="179"/>
      <c r="AF2433" s="179"/>
      <c r="AG2433" s="179"/>
      <c r="AH2433" s="179"/>
      <c r="AI2433" s="179"/>
      <c r="AJ2433" s="179"/>
    </row>
    <row r="2434" spans="2:36" x14ac:dyDescent="0.3">
      <c r="B2434" s="224">
        <v>251100</v>
      </c>
      <c r="C2434" s="209">
        <v>95489</v>
      </c>
      <c r="D2434" s="206">
        <f t="shared" si="198"/>
        <v>0.38028275587415372</v>
      </c>
      <c r="E2434" s="208">
        <f t="shared" si="199"/>
        <v>0.42</v>
      </c>
      <c r="F2434" s="207">
        <v>5251.89</v>
      </c>
      <c r="G2434" s="207">
        <v>7639.12</v>
      </c>
      <c r="H2434" s="207">
        <v>8594.01</v>
      </c>
      <c r="I2434" s="214">
        <v>85516</v>
      </c>
      <c r="J2434" s="211">
        <f t="shared" si="200"/>
        <v>0.34056551174830746</v>
      </c>
      <c r="K2434" s="212">
        <f t="shared" si="201"/>
        <v>0.42</v>
      </c>
      <c r="L2434" s="214">
        <v>4703.38</v>
      </c>
      <c r="M2434" s="213">
        <v>6841.28</v>
      </c>
      <c r="N2434" s="213">
        <v>7696.44</v>
      </c>
      <c r="O2434" s="242">
        <f t="shared" si="197"/>
        <v>0.48089999999994687</v>
      </c>
      <c r="P2434" s="242"/>
      <c r="Q2434" s="179"/>
      <c r="R2434" s="179"/>
      <c r="S2434" s="179"/>
      <c r="T2434" s="179"/>
      <c r="U2434" s="179"/>
      <c r="V2434" s="179"/>
      <c r="W2434" s="179"/>
      <c r="X2434" s="179"/>
      <c r="Y2434" s="179"/>
      <c r="Z2434" s="179"/>
      <c r="AA2434" s="222"/>
      <c r="AB2434" s="222"/>
      <c r="AC2434" s="222"/>
      <c r="AD2434" s="179"/>
      <c r="AE2434" s="179"/>
      <c r="AF2434" s="179"/>
      <c r="AG2434" s="179"/>
      <c r="AH2434" s="179"/>
      <c r="AI2434" s="179"/>
      <c r="AJ2434" s="179"/>
    </row>
    <row r="2435" spans="2:36" x14ac:dyDescent="0.3">
      <c r="B2435" s="224">
        <v>251200</v>
      </c>
      <c r="C2435" s="209">
        <v>95531</v>
      </c>
      <c r="D2435" s="206">
        <f t="shared" si="198"/>
        <v>0.38029856687898089</v>
      </c>
      <c r="E2435" s="208">
        <f t="shared" si="199"/>
        <v>0.42</v>
      </c>
      <c r="F2435" s="207">
        <v>5254.2</v>
      </c>
      <c r="G2435" s="207">
        <v>7642.48</v>
      </c>
      <c r="H2435" s="207">
        <v>8597.7900000000009</v>
      </c>
      <c r="I2435" s="214">
        <v>85558</v>
      </c>
      <c r="J2435" s="211">
        <f t="shared" si="200"/>
        <v>0.3405971337579618</v>
      </c>
      <c r="K2435" s="212">
        <f t="shared" si="201"/>
        <v>0.42</v>
      </c>
      <c r="L2435" s="214">
        <v>4705.6899999999996</v>
      </c>
      <c r="M2435" s="213">
        <v>6844.64</v>
      </c>
      <c r="N2435" s="213">
        <v>7700.22</v>
      </c>
      <c r="O2435" s="242">
        <f t="shared" si="197"/>
        <v>0.48089999999991051</v>
      </c>
      <c r="P2435" s="242"/>
      <c r="Q2435" s="179"/>
      <c r="R2435" s="179"/>
      <c r="S2435" s="179"/>
      <c r="T2435" s="179"/>
      <c r="U2435" s="179"/>
      <c r="V2435" s="179"/>
      <c r="W2435" s="179"/>
      <c r="X2435" s="179"/>
      <c r="Y2435" s="179"/>
      <c r="Z2435" s="179"/>
      <c r="AA2435" s="222"/>
      <c r="AB2435" s="222"/>
      <c r="AC2435" s="222"/>
      <c r="AD2435" s="179"/>
      <c r="AE2435" s="179"/>
      <c r="AF2435" s="179"/>
      <c r="AG2435" s="179"/>
      <c r="AH2435" s="179"/>
      <c r="AI2435" s="179"/>
      <c r="AJ2435" s="179"/>
    </row>
    <row r="2436" spans="2:36" x14ac:dyDescent="0.3">
      <c r="B2436" s="224">
        <v>251300</v>
      </c>
      <c r="C2436" s="209">
        <v>95573</v>
      </c>
      <c r="D2436" s="206">
        <f t="shared" si="198"/>
        <v>0.38031436530043772</v>
      </c>
      <c r="E2436" s="208">
        <f t="shared" si="199"/>
        <v>0.42</v>
      </c>
      <c r="F2436" s="207">
        <v>5256.51</v>
      </c>
      <c r="G2436" s="207">
        <v>7645.84</v>
      </c>
      <c r="H2436" s="207">
        <v>8601.57</v>
      </c>
      <c r="I2436" s="214">
        <v>85600</v>
      </c>
      <c r="J2436" s="211">
        <f t="shared" si="200"/>
        <v>0.34062873060087545</v>
      </c>
      <c r="K2436" s="212">
        <f t="shared" si="201"/>
        <v>0.42</v>
      </c>
      <c r="L2436" s="214">
        <v>4708</v>
      </c>
      <c r="M2436" s="213">
        <v>6848</v>
      </c>
      <c r="N2436" s="213">
        <v>7704</v>
      </c>
      <c r="O2436" s="242">
        <f t="shared" si="197"/>
        <v>0.48089999999985594</v>
      </c>
      <c r="P2436" s="242"/>
      <c r="Q2436" s="179"/>
      <c r="R2436" s="179"/>
      <c r="S2436" s="179"/>
      <c r="T2436" s="179"/>
      <c r="U2436" s="179"/>
      <c r="V2436" s="179"/>
      <c r="W2436" s="179"/>
      <c r="X2436" s="179"/>
      <c r="Y2436" s="179"/>
      <c r="Z2436" s="179"/>
      <c r="AA2436" s="222"/>
      <c r="AB2436" s="222"/>
      <c r="AC2436" s="222"/>
      <c r="AD2436" s="179"/>
      <c r="AE2436" s="179"/>
      <c r="AF2436" s="179"/>
      <c r="AG2436" s="179"/>
      <c r="AH2436" s="179"/>
      <c r="AI2436" s="179"/>
      <c r="AJ2436" s="179"/>
    </row>
    <row r="2437" spans="2:36" x14ac:dyDescent="0.3">
      <c r="B2437" s="224">
        <v>251400</v>
      </c>
      <c r="C2437" s="209">
        <v>95615</v>
      </c>
      <c r="D2437" s="206">
        <f t="shared" si="198"/>
        <v>0.38033015115354019</v>
      </c>
      <c r="E2437" s="208">
        <f t="shared" si="199"/>
        <v>0.42</v>
      </c>
      <c r="F2437" s="207">
        <v>5258.82</v>
      </c>
      <c r="G2437" s="207">
        <v>7649.2</v>
      </c>
      <c r="H2437" s="207">
        <v>8605.35</v>
      </c>
      <c r="I2437" s="214">
        <v>85642</v>
      </c>
      <c r="J2437" s="211">
        <f t="shared" si="200"/>
        <v>0.34066030230708033</v>
      </c>
      <c r="K2437" s="212">
        <f t="shared" si="201"/>
        <v>0.42</v>
      </c>
      <c r="L2437" s="214">
        <v>4710.3100000000004</v>
      </c>
      <c r="M2437" s="213">
        <v>6851.36</v>
      </c>
      <c r="N2437" s="213">
        <v>7707.78</v>
      </c>
      <c r="O2437" s="242">
        <f t="shared" ref="O2437:O2500" si="202">(C2437+F2437+H2437-C2436-F2436-H2436)/100</f>
        <v>0.48090000000012878</v>
      </c>
      <c r="P2437" s="242"/>
      <c r="Q2437" s="179"/>
      <c r="R2437" s="179"/>
      <c r="S2437" s="179"/>
      <c r="T2437" s="179"/>
      <c r="U2437" s="179"/>
      <c r="V2437" s="179"/>
      <c r="W2437" s="179"/>
      <c r="X2437" s="179"/>
      <c r="Y2437" s="179"/>
      <c r="Z2437" s="179"/>
      <c r="AA2437" s="222"/>
      <c r="AB2437" s="222"/>
      <c r="AC2437" s="222"/>
      <c r="AD2437" s="179"/>
      <c r="AE2437" s="179"/>
      <c r="AF2437" s="179"/>
      <c r="AG2437" s="179"/>
      <c r="AH2437" s="179"/>
      <c r="AI2437" s="179"/>
      <c r="AJ2437" s="179"/>
    </row>
    <row r="2438" spans="2:36" x14ac:dyDescent="0.3">
      <c r="B2438" s="224">
        <v>251500</v>
      </c>
      <c r="C2438" s="209">
        <v>95657</v>
      </c>
      <c r="D2438" s="206">
        <f t="shared" si="198"/>
        <v>0.3803459244532803</v>
      </c>
      <c r="E2438" s="208">
        <f t="shared" si="199"/>
        <v>0.42</v>
      </c>
      <c r="F2438" s="207">
        <v>5261.13</v>
      </c>
      <c r="G2438" s="207">
        <v>7652.56</v>
      </c>
      <c r="H2438" s="207">
        <v>8609.1299999999992</v>
      </c>
      <c r="I2438" s="214">
        <v>85684</v>
      </c>
      <c r="J2438" s="211">
        <f t="shared" si="200"/>
        <v>0.34069184890656062</v>
      </c>
      <c r="K2438" s="212">
        <f t="shared" si="201"/>
        <v>0.42</v>
      </c>
      <c r="L2438" s="214">
        <v>4712.62</v>
      </c>
      <c r="M2438" s="213">
        <v>6854.72</v>
      </c>
      <c r="N2438" s="213">
        <v>7711.56</v>
      </c>
      <c r="O2438" s="242">
        <f t="shared" si="202"/>
        <v>0.48090000000009242</v>
      </c>
      <c r="P2438" s="242"/>
      <c r="Q2438" s="179"/>
      <c r="R2438" s="179"/>
      <c r="S2438" s="179"/>
      <c r="T2438" s="179"/>
      <c r="U2438" s="179"/>
      <c r="V2438" s="179"/>
      <c r="W2438" s="179"/>
      <c r="X2438" s="179"/>
      <c r="Y2438" s="179"/>
      <c r="Z2438" s="179"/>
      <c r="AA2438" s="222"/>
      <c r="AB2438" s="222"/>
      <c r="AC2438" s="222"/>
      <c r="AD2438" s="179"/>
      <c r="AE2438" s="179"/>
      <c r="AF2438" s="179"/>
      <c r="AG2438" s="179"/>
      <c r="AH2438" s="179"/>
      <c r="AI2438" s="179"/>
      <c r="AJ2438" s="179"/>
    </row>
    <row r="2439" spans="2:36" x14ac:dyDescent="0.3">
      <c r="B2439" s="224">
        <v>251600</v>
      </c>
      <c r="C2439" s="209">
        <v>95699</v>
      </c>
      <c r="D2439" s="206">
        <f t="shared" si="198"/>
        <v>0.38036168521462638</v>
      </c>
      <c r="E2439" s="208">
        <f t="shared" si="199"/>
        <v>0.42</v>
      </c>
      <c r="F2439" s="207">
        <v>5263.44</v>
      </c>
      <c r="G2439" s="207">
        <v>7655.92</v>
      </c>
      <c r="H2439" s="207">
        <v>8612.91</v>
      </c>
      <c r="I2439" s="214">
        <v>85726</v>
      </c>
      <c r="J2439" s="211">
        <f t="shared" si="200"/>
        <v>0.34072337042925277</v>
      </c>
      <c r="K2439" s="212">
        <f t="shared" si="201"/>
        <v>0.42</v>
      </c>
      <c r="L2439" s="214">
        <v>4714.93</v>
      </c>
      <c r="M2439" s="213">
        <v>6858.08</v>
      </c>
      <c r="N2439" s="213">
        <v>7715.34</v>
      </c>
      <c r="O2439" s="242">
        <f t="shared" si="202"/>
        <v>0.480900000000056</v>
      </c>
      <c r="P2439" s="242"/>
      <c r="Q2439" s="179"/>
      <c r="R2439" s="179"/>
      <c r="S2439" s="179"/>
      <c r="T2439" s="179"/>
      <c r="U2439" s="179"/>
      <c r="V2439" s="179"/>
      <c r="W2439" s="179"/>
      <c r="X2439" s="179"/>
      <c r="Y2439" s="179"/>
      <c r="Z2439" s="179"/>
      <c r="AA2439" s="222"/>
      <c r="AB2439" s="222"/>
      <c r="AC2439" s="222"/>
      <c r="AD2439" s="179"/>
      <c r="AE2439" s="179"/>
      <c r="AF2439" s="179"/>
      <c r="AG2439" s="179"/>
      <c r="AH2439" s="179"/>
      <c r="AI2439" s="179"/>
      <c r="AJ2439" s="179"/>
    </row>
    <row r="2440" spans="2:36" x14ac:dyDescent="0.3">
      <c r="B2440" s="224">
        <v>251700</v>
      </c>
      <c r="C2440" s="209">
        <v>95741</v>
      </c>
      <c r="D2440" s="206">
        <f t="shared" si="198"/>
        <v>0.38037743345252284</v>
      </c>
      <c r="E2440" s="208">
        <f t="shared" si="199"/>
        <v>0.42</v>
      </c>
      <c r="F2440" s="207">
        <v>5265.75</v>
      </c>
      <c r="G2440" s="207">
        <v>7659.28</v>
      </c>
      <c r="H2440" s="207">
        <v>8616.69</v>
      </c>
      <c r="I2440" s="214">
        <v>85768</v>
      </c>
      <c r="J2440" s="211">
        <f t="shared" si="200"/>
        <v>0.34075486690504569</v>
      </c>
      <c r="K2440" s="212">
        <f t="shared" si="201"/>
        <v>0.42</v>
      </c>
      <c r="L2440" s="214">
        <v>4717.24</v>
      </c>
      <c r="M2440" s="213">
        <v>6861.44</v>
      </c>
      <c r="N2440" s="213">
        <v>7719.12</v>
      </c>
      <c r="O2440" s="242">
        <f t="shared" si="202"/>
        <v>0.48090000000003785</v>
      </c>
      <c r="P2440" s="242"/>
      <c r="Q2440" s="179"/>
      <c r="R2440" s="179"/>
      <c r="S2440" s="179"/>
      <c r="T2440" s="179"/>
      <c r="U2440" s="179"/>
      <c r="V2440" s="179"/>
      <c r="W2440" s="179"/>
      <c r="X2440" s="179"/>
      <c r="Y2440" s="179"/>
      <c r="Z2440" s="179"/>
      <c r="AA2440" s="222"/>
      <c r="AB2440" s="222"/>
      <c r="AC2440" s="222"/>
      <c r="AD2440" s="179"/>
      <c r="AE2440" s="179"/>
      <c r="AF2440" s="179"/>
      <c r="AG2440" s="179"/>
      <c r="AH2440" s="179"/>
      <c r="AI2440" s="179"/>
      <c r="AJ2440" s="179"/>
    </row>
    <row r="2441" spans="2:36" x14ac:dyDescent="0.3">
      <c r="B2441" s="224">
        <v>251800</v>
      </c>
      <c r="C2441" s="209">
        <v>95783</v>
      </c>
      <c r="D2441" s="206">
        <f t="shared" si="198"/>
        <v>0.38039316918189037</v>
      </c>
      <c r="E2441" s="208">
        <f t="shared" si="199"/>
        <v>0.42</v>
      </c>
      <c r="F2441" s="207">
        <v>5268.06</v>
      </c>
      <c r="G2441" s="207">
        <v>7662.64</v>
      </c>
      <c r="H2441" s="207">
        <v>8620.4699999999993</v>
      </c>
      <c r="I2441" s="214">
        <v>85810</v>
      </c>
      <c r="J2441" s="211">
        <f t="shared" si="200"/>
        <v>0.34078633836378081</v>
      </c>
      <c r="K2441" s="212">
        <f t="shared" si="201"/>
        <v>0.42</v>
      </c>
      <c r="L2441" s="214">
        <v>4719.55</v>
      </c>
      <c r="M2441" s="213">
        <v>6864.8</v>
      </c>
      <c r="N2441" s="213">
        <v>7722.9</v>
      </c>
      <c r="O2441" s="242">
        <f t="shared" si="202"/>
        <v>0.48089999999998329</v>
      </c>
      <c r="P2441" s="242"/>
      <c r="Q2441" s="179"/>
      <c r="R2441" s="179"/>
      <c r="S2441" s="179"/>
      <c r="T2441" s="179"/>
      <c r="U2441" s="179"/>
      <c r="V2441" s="179"/>
      <c r="W2441" s="179"/>
      <c r="X2441" s="179"/>
      <c r="Y2441" s="179"/>
      <c r="Z2441" s="179"/>
      <c r="AA2441" s="222"/>
      <c r="AB2441" s="222"/>
      <c r="AC2441" s="222"/>
      <c r="AD2441" s="179"/>
      <c r="AE2441" s="179"/>
      <c r="AF2441" s="179"/>
      <c r="AG2441" s="179"/>
      <c r="AH2441" s="179"/>
      <c r="AI2441" s="179"/>
      <c r="AJ2441" s="179"/>
    </row>
    <row r="2442" spans="2:36" x14ac:dyDescent="0.3">
      <c r="B2442" s="224">
        <v>251900</v>
      </c>
      <c r="C2442" s="209">
        <v>95825</v>
      </c>
      <c r="D2442" s="206">
        <f t="shared" si="198"/>
        <v>0.38040889241762604</v>
      </c>
      <c r="E2442" s="208">
        <f t="shared" si="199"/>
        <v>0.42</v>
      </c>
      <c r="F2442" s="207">
        <v>5270.37</v>
      </c>
      <c r="G2442" s="207">
        <v>7666</v>
      </c>
      <c r="H2442" s="207">
        <v>8624.25</v>
      </c>
      <c r="I2442" s="214">
        <v>85852</v>
      </c>
      <c r="J2442" s="211">
        <f t="shared" si="200"/>
        <v>0.3408177848352521</v>
      </c>
      <c r="K2442" s="212">
        <f t="shared" si="201"/>
        <v>0.42</v>
      </c>
      <c r="L2442" s="214">
        <v>4721.8599999999997</v>
      </c>
      <c r="M2442" s="213">
        <v>6868.16</v>
      </c>
      <c r="N2442" s="213">
        <v>7726.68</v>
      </c>
      <c r="O2442" s="242">
        <f t="shared" si="202"/>
        <v>0.48089999999994687</v>
      </c>
      <c r="P2442" s="242"/>
      <c r="Q2442" s="179"/>
      <c r="R2442" s="179"/>
      <c r="S2442" s="179"/>
      <c r="T2442" s="179"/>
      <c r="U2442" s="179"/>
      <c r="V2442" s="179"/>
      <c r="W2442" s="179"/>
      <c r="X2442" s="179"/>
      <c r="Y2442" s="179"/>
      <c r="Z2442" s="179"/>
      <c r="AA2442" s="222"/>
      <c r="AB2442" s="222"/>
      <c r="AC2442" s="222"/>
      <c r="AD2442" s="179"/>
      <c r="AE2442" s="179"/>
      <c r="AF2442" s="179"/>
      <c r="AG2442" s="179"/>
      <c r="AH2442" s="179"/>
      <c r="AI2442" s="179"/>
      <c r="AJ2442" s="179"/>
    </row>
    <row r="2443" spans="2:36" x14ac:dyDescent="0.3">
      <c r="B2443" s="224">
        <v>252000</v>
      </c>
      <c r="C2443" s="209">
        <v>95867</v>
      </c>
      <c r="D2443" s="206">
        <f t="shared" si="198"/>
        <v>0.38042460317460319</v>
      </c>
      <c r="E2443" s="208">
        <f t="shared" si="199"/>
        <v>0.42</v>
      </c>
      <c r="F2443" s="207">
        <v>5272.68</v>
      </c>
      <c r="G2443" s="207">
        <v>7669.36</v>
      </c>
      <c r="H2443" s="207">
        <v>8628.0300000000007</v>
      </c>
      <c r="I2443" s="214">
        <v>85894</v>
      </c>
      <c r="J2443" s="211">
        <f t="shared" si="200"/>
        <v>0.34084920634920635</v>
      </c>
      <c r="K2443" s="212">
        <f t="shared" si="201"/>
        <v>0.42</v>
      </c>
      <c r="L2443" s="214">
        <v>4724.17</v>
      </c>
      <c r="M2443" s="213">
        <v>6871.52</v>
      </c>
      <c r="N2443" s="213">
        <v>7730.46</v>
      </c>
      <c r="O2443" s="242">
        <f t="shared" si="202"/>
        <v>0.48089999999992872</v>
      </c>
      <c r="P2443" s="242"/>
      <c r="Q2443" s="179"/>
      <c r="R2443" s="179"/>
      <c r="S2443" s="179"/>
      <c r="T2443" s="179"/>
      <c r="U2443" s="179"/>
      <c r="V2443" s="179"/>
      <c r="W2443" s="179"/>
      <c r="X2443" s="179"/>
      <c r="Y2443" s="179"/>
      <c r="Z2443" s="179"/>
      <c r="AA2443" s="222"/>
      <c r="AB2443" s="222"/>
      <c r="AC2443" s="222"/>
      <c r="AD2443" s="179"/>
      <c r="AE2443" s="179"/>
      <c r="AF2443" s="179"/>
      <c r="AG2443" s="179"/>
      <c r="AH2443" s="179"/>
      <c r="AI2443" s="179"/>
      <c r="AJ2443" s="179"/>
    </row>
    <row r="2444" spans="2:36" x14ac:dyDescent="0.3">
      <c r="B2444" s="224">
        <v>252100</v>
      </c>
      <c r="C2444" s="209">
        <v>95909</v>
      </c>
      <c r="D2444" s="206">
        <f t="shared" si="198"/>
        <v>0.38044030146767155</v>
      </c>
      <c r="E2444" s="208">
        <f t="shared" si="199"/>
        <v>0.42</v>
      </c>
      <c r="F2444" s="207">
        <v>5274.99</v>
      </c>
      <c r="G2444" s="207">
        <v>7672.72</v>
      </c>
      <c r="H2444" s="207">
        <v>8631.81</v>
      </c>
      <c r="I2444" s="214">
        <v>85936</v>
      </c>
      <c r="J2444" s="211">
        <f t="shared" si="200"/>
        <v>0.34088060293534311</v>
      </c>
      <c r="K2444" s="212">
        <f t="shared" si="201"/>
        <v>0.42</v>
      </c>
      <c r="L2444" s="214">
        <v>4726.4799999999996</v>
      </c>
      <c r="M2444" s="213">
        <v>6874.88</v>
      </c>
      <c r="N2444" s="213">
        <v>7734.24</v>
      </c>
      <c r="O2444" s="242">
        <f t="shared" si="202"/>
        <v>0.48090000000001965</v>
      </c>
      <c r="P2444" s="242"/>
      <c r="Q2444" s="179"/>
      <c r="R2444" s="179"/>
      <c r="S2444" s="179"/>
      <c r="T2444" s="179"/>
      <c r="U2444" s="179"/>
      <c r="V2444" s="179"/>
      <c r="W2444" s="179"/>
      <c r="X2444" s="179"/>
      <c r="Y2444" s="179"/>
      <c r="Z2444" s="179"/>
      <c r="AA2444" s="222"/>
      <c r="AB2444" s="222"/>
      <c r="AC2444" s="222"/>
      <c r="AD2444" s="179"/>
      <c r="AE2444" s="179"/>
      <c r="AF2444" s="179"/>
      <c r="AG2444" s="179"/>
      <c r="AH2444" s="179"/>
      <c r="AI2444" s="179"/>
      <c r="AJ2444" s="179"/>
    </row>
    <row r="2445" spans="2:36" x14ac:dyDescent="0.3">
      <c r="B2445" s="224">
        <v>252200</v>
      </c>
      <c r="C2445" s="209">
        <v>95951</v>
      </c>
      <c r="D2445" s="206">
        <f t="shared" si="198"/>
        <v>0.38045598731165742</v>
      </c>
      <c r="E2445" s="208">
        <f t="shared" si="199"/>
        <v>0.42</v>
      </c>
      <c r="F2445" s="207">
        <v>5277.3</v>
      </c>
      <c r="G2445" s="207">
        <v>7676.08</v>
      </c>
      <c r="H2445" s="207">
        <v>8635.59</v>
      </c>
      <c r="I2445" s="214">
        <v>85978</v>
      </c>
      <c r="J2445" s="211">
        <f t="shared" si="200"/>
        <v>0.34091197462331485</v>
      </c>
      <c r="K2445" s="212">
        <f t="shared" si="201"/>
        <v>0.42</v>
      </c>
      <c r="L2445" s="214">
        <v>4728.79</v>
      </c>
      <c r="M2445" s="213">
        <v>6878.24</v>
      </c>
      <c r="N2445" s="213">
        <v>7738.02</v>
      </c>
      <c r="O2445" s="242">
        <f t="shared" si="202"/>
        <v>0.48090000000000144</v>
      </c>
      <c r="P2445" s="242"/>
      <c r="Q2445" s="179"/>
      <c r="R2445" s="179"/>
      <c r="S2445" s="179"/>
      <c r="T2445" s="179"/>
      <c r="U2445" s="179"/>
      <c r="V2445" s="179"/>
      <c r="W2445" s="179"/>
      <c r="X2445" s="179"/>
      <c r="Y2445" s="179"/>
      <c r="Z2445" s="179"/>
      <c r="AA2445" s="222"/>
      <c r="AB2445" s="222"/>
      <c r="AC2445" s="222"/>
      <c r="AD2445" s="179"/>
      <c r="AE2445" s="179"/>
      <c r="AF2445" s="179"/>
      <c r="AG2445" s="179"/>
      <c r="AH2445" s="179"/>
      <c r="AI2445" s="179"/>
      <c r="AJ2445" s="179"/>
    </row>
    <row r="2446" spans="2:36" x14ac:dyDescent="0.3">
      <c r="B2446" s="224">
        <v>252300</v>
      </c>
      <c r="C2446" s="209">
        <v>95993</v>
      </c>
      <c r="D2446" s="206">
        <f t="shared" si="198"/>
        <v>0.38047166072136346</v>
      </c>
      <c r="E2446" s="208">
        <f t="shared" si="199"/>
        <v>0.42</v>
      </c>
      <c r="F2446" s="207">
        <v>5279.61</v>
      </c>
      <c r="G2446" s="207">
        <v>7679.44</v>
      </c>
      <c r="H2446" s="207">
        <v>8639.3700000000008</v>
      </c>
      <c r="I2446" s="214">
        <v>86020</v>
      </c>
      <c r="J2446" s="211">
        <f t="shared" si="200"/>
        <v>0.34094332144272693</v>
      </c>
      <c r="K2446" s="212">
        <f t="shared" si="201"/>
        <v>0.42</v>
      </c>
      <c r="L2446" s="214">
        <v>4731.1000000000004</v>
      </c>
      <c r="M2446" s="213">
        <v>6881.6</v>
      </c>
      <c r="N2446" s="213">
        <v>7741.8</v>
      </c>
      <c r="O2446" s="242">
        <f t="shared" si="202"/>
        <v>0.48089999999996508</v>
      </c>
      <c r="P2446" s="242"/>
      <c r="Q2446" s="179"/>
      <c r="R2446" s="179"/>
      <c r="S2446" s="179"/>
      <c r="T2446" s="179"/>
      <c r="U2446" s="179"/>
      <c r="V2446" s="179"/>
      <c r="W2446" s="179"/>
      <c r="X2446" s="179"/>
      <c r="Y2446" s="179"/>
      <c r="Z2446" s="179"/>
      <c r="AA2446" s="222"/>
      <c r="AB2446" s="222"/>
      <c r="AC2446" s="222"/>
      <c r="AD2446" s="179"/>
      <c r="AE2446" s="179"/>
      <c r="AF2446" s="179"/>
      <c r="AG2446" s="179"/>
      <c r="AH2446" s="179"/>
      <c r="AI2446" s="179"/>
      <c r="AJ2446" s="179"/>
    </row>
    <row r="2447" spans="2:36" x14ac:dyDescent="0.3">
      <c r="B2447" s="224">
        <v>252400</v>
      </c>
      <c r="C2447" s="209">
        <v>96035</v>
      </c>
      <c r="D2447" s="206">
        <f t="shared" si="198"/>
        <v>0.38048732171156896</v>
      </c>
      <c r="E2447" s="208">
        <f t="shared" si="199"/>
        <v>0.42</v>
      </c>
      <c r="F2447" s="207">
        <v>5281.92</v>
      </c>
      <c r="G2447" s="207">
        <v>7682.8</v>
      </c>
      <c r="H2447" s="207">
        <v>8643.15</v>
      </c>
      <c r="I2447" s="214">
        <v>86062</v>
      </c>
      <c r="J2447" s="211">
        <f t="shared" si="200"/>
        <v>0.34097464342313788</v>
      </c>
      <c r="K2447" s="212">
        <f t="shared" si="201"/>
        <v>0.42</v>
      </c>
      <c r="L2447" s="214">
        <v>4733.41</v>
      </c>
      <c r="M2447" s="213">
        <v>6884.96</v>
      </c>
      <c r="N2447" s="213">
        <v>7745.58</v>
      </c>
      <c r="O2447" s="242">
        <f t="shared" si="202"/>
        <v>0.48089999999991051</v>
      </c>
      <c r="P2447" s="242"/>
      <c r="Q2447" s="179"/>
      <c r="R2447" s="179"/>
      <c r="S2447" s="179"/>
      <c r="T2447" s="179"/>
      <c r="U2447" s="179"/>
      <c r="V2447" s="179"/>
      <c r="W2447" s="179"/>
      <c r="X2447" s="179"/>
      <c r="Y2447" s="179"/>
      <c r="Z2447" s="179"/>
      <c r="AA2447" s="222"/>
      <c r="AB2447" s="222"/>
      <c r="AC2447" s="222"/>
      <c r="AD2447" s="179"/>
      <c r="AE2447" s="179"/>
      <c r="AF2447" s="179"/>
      <c r="AG2447" s="179"/>
      <c r="AH2447" s="179"/>
      <c r="AI2447" s="179"/>
      <c r="AJ2447" s="179"/>
    </row>
    <row r="2448" spans="2:36" x14ac:dyDescent="0.3">
      <c r="B2448" s="224">
        <v>252500</v>
      </c>
      <c r="C2448" s="209">
        <v>96077</v>
      </c>
      <c r="D2448" s="206">
        <f t="shared" si="198"/>
        <v>0.38050297029702973</v>
      </c>
      <c r="E2448" s="208">
        <f t="shared" si="199"/>
        <v>0.42</v>
      </c>
      <c r="F2448" s="207">
        <v>5284.23</v>
      </c>
      <c r="G2448" s="207">
        <v>7686.16</v>
      </c>
      <c r="H2448" s="207">
        <v>8646.93</v>
      </c>
      <c r="I2448" s="214">
        <v>86104</v>
      </c>
      <c r="J2448" s="211">
        <f t="shared" si="200"/>
        <v>0.34100594059405942</v>
      </c>
      <c r="K2448" s="212">
        <f t="shared" si="201"/>
        <v>0.42</v>
      </c>
      <c r="L2448" s="214">
        <v>4735.72</v>
      </c>
      <c r="M2448" s="213">
        <v>6888.32</v>
      </c>
      <c r="N2448" s="213">
        <v>7749.36</v>
      </c>
      <c r="O2448" s="242">
        <f t="shared" si="202"/>
        <v>0.48090000000003785</v>
      </c>
      <c r="P2448" s="242"/>
      <c r="Q2448" s="179"/>
      <c r="R2448" s="179"/>
      <c r="S2448" s="179"/>
      <c r="T2448" s="179"/>
      <c r="U2448" s="179"/>
      <c r="V2448" s="179"/>
      <c r="W2448" s="179"/>
      <c r="X2448" s="179"/>
      <c r="Y2448" s="179"/>
      <c r="Z2448" s="179"/>
      <c r="AA2448" s="222"/>
      <c r="AB2448" s="222"/>
      <c r="AC2448" s="222"/>
      <c r="AD2448" s="179"/>
      <c r="AE2448" s="179"/>
      <c r="AF2448" s="179"/>
      <c r="AG2448" s="179"/>
      <c r="AH2448" s="179"/>
      <c r="AI2448" s="179"/>
      <c r="AJ2448" s="179"/>
    </row>
    <row r="2449" spans="2:36" x14ac:dyDescent="0.3">
      <c r="B2449" s="224">
        <v>252600</v>
      </c>
      <c r="C2449" s="209">
        <v>96119</v>
      </c>
      <c r="D2449" s="206">
        <f t="shared" si="198"/>
        <v>0.38051860649247821</v>
      </c>
      <c r="E2449" s="208">
        <f t="shared" si="199"/>
        <v>0.42</v>
      </c>
      <c r="F2449" s="207">
        <v>5286.54</v>
      </c>
      <c r="G2449" s="207">
        <v>7689.52</v>
      </c>
      <c r="H2449" s="207">
        <v>8650.7099999999991</v>
      </c>
      <c r="I2449" s="214">
        <v>86146</v>
      </c>
      <c r="J2449" s="211">
        <f t="shared" si="200"/>
        <v>0.34103721298495643</v>
      </c>
      <c r="K2449" s="212">
        <f t="shared" si="201"/>
        <v>0.42</v>
      </c>
      <c r="L2449" s="214">
        <v>4738.03</v>
      </c>
      <c r="M2449" s="213">
        <v>6891.68</v>
      </c>
      <c r="N2449" s="213">
        <v>7753.14</v>
      </c>
      <c r="O2449" s="242">
        <f t="shared" si="202"/>
        <v>0.48090000000000144</v>
      </c>
      <c r="P2449" s="242"/>
      <c r="Q2449" s="179"/>
      <c r="R2449" s="179"/>
      <c r="S2449" s="179"/>
      <c r="T2449" s="179"/>
      <c r="U2449" s="179"/>
      <c r="V2449" s="179"/>
      <c r="W2449" s="179"/>
      <c r="X2449" s="179"/>
      <c r="Y2449" s="179"/>
      <c r="Z2449" s="179"/>
      <c r="AA2449" s="222"/>
      <c r="AB2449" s="222"/>
      <c r="AC2449" s="222"/>
      <c r="AD2449" s="179"/>
      <c r="AE2449" s="179"/>
      <c r="AF2449" s="179"/>
      <c r="AG2449" s="179"/>
      <c r="AH2449" s="179"/>
      <c r="AI2449" s="179"/>
      <c r="AJ2449" s="179"/>
    </row>
    <row r="2450" spans="2:36" x14ac:dyDescent="0.3">
      <c r="B2450" s="224">
        <v>252700</v>
      </c>
      <c r="C2450" s="209">
        <v>96161</v>
      </c>
      <c r="D2450" s="206">
        <f t="shared" si="198"/>
        <v>0.38053423031262368</v>
      </c>
      <c r="E2450" s="208">
        <f t="shared" si="199"/>
        <v>0.42</v>
      </c>
      <c r="F2450" s="207">
        <v>5288.85</v>
      </c>
      <c r="G2450" s="207">
        <v>7692.88</v>
      </c>
      <c r="H2450" s="207">
        <v>8654.49</v>
      </c>
      <c r="I2450" s="214">
        <v>86188</v>
      </c>
      <c r="J2450" s="211">
        <f t="shared" si="200"/>
        <v>0.34106846062524732</v>
      </c>
      <c r="K2450" s="212">
        <f t="shared" si="201"/>
        <v>0.42</v>
      </c>
      <c r="L2450" s="214">
        <v>4740.34</v>
      </c>
      <c r="M2450" s="213">
        <v>6895.04</v>
      </c>
      <c r="N2450" s="213">
        <v>7756.92</v>
      </c>
      <c r="O2450" s="242">
        <f t="shared" si="202"/>
        <v>0.48090000000011057</v>
      </c>
      <c r="P2450" s="242"/>
      <c r="Q2450" s="179"/>
      <c r="R2450" s="179"/>
      <c r="S2450" s="179"/>
      <c r="T2450" s="179"/>
      <c r="U2450" s="179"/>
      <c r="V2450" s="179"/>
      <c r="W2450" s="179"/>
      <c r="X2450" s="179"/>
      <c r="Y2450" s="179"/>
      <c r="Z2450" s="179"/>
      <c r="AA2450" s="222"/>
      <c r="AB2450" s="222"/>
      <c r="AC2450" s="222"/>
      <c r="AD2450" s="179"/>
      <c r="AE2450" s="179"/>
      <c r="AF2450" s="179"/>
      <c r="AG2450" s="179"/>
      <c r="AH2450" s="179"/>
      <c r="AI2450" s="179"/>
      <c r="AJ2450" s="179"/>
    </row>
    <row r="2451" spans="2:36" x14ac:dyDescent="0.3">
      <c r="B2451" s="224">
        <v>252800</v>
      </c>
      <c r="C2451" s="209">
        <v>96203</v>
      </c>
      <c r="D2451" s="206">
        <f t="shared" si="198"/>
        <v>0.3805498417721519</v>
      </c>
      <c r="E2451" s="208">
        <f t="shared" si="199"/>
        <v>0.42</v>
      </c>
      <c r="F2451" s="207">
        <v>5291.16</v>
      </c>
      <c r="G2451" s="207">
        <v>7696.24</v>
      </c>
      <c r="H2451" s="207">
        <v>8658.27</v>
      </c>
      <c r="I2451" s="214">
        <v>86230</v>
      </c>
      <c r="J2451" s="211">
        <f t="shared" si="200"/>
        <v>0.34109968354430381</v>
      </c>
      <c r="K2451" s="212">
        <f t="shared" si="201"/>
        <v>0.42</v>
      </c>
      <c r="L2451" s="214">
        <v>4742.6499999999996</v>
      </c>
      <c r="M2451" s="213">
        <v>6898.4</v>
      </c>
      <c r="N2451" s="213">
        <v>7760.7</v>
      </c>
      <c r="O2451" s="242">
        <f t="shared" si="202"/>
        <v>0.48090000000007421</v>
      </c>
      <c r="P2451" s="242"/>
      <c r="Q2451" s="179"/>
      <c r="R2451" s="179"/>
      <c r="S2451" s="179"/>
      <c r="T2451" s="179"/>
      <c r="U2451" s="179"/>
      <c r="V2451" s="179"/>
      <c r="W2451" s="179"/>
      <c r="X2451" s="179"/>
      <c r="Y2451" s="179"/>
      <c r="Z2451" s="179"/>
      <c r="AA2451" s="222"/>
      <c r="AB2451" s="222"/>
      <c r="AC2451" s="222"/>
      <c r="AD2451" s="179"/>
      <c r="AE2451" s="179"/>
      <c r="AF2451" s="179"/>
      <c r="AG2451" s="179"/>
      <c r="AH2451" s="179"/>
      <c r="AI2451" s="179"/>
      <c r="AJ2451" s="179"/>
    </row>
    <row r="2452" spans="2:36" x14ac:dyDescent="0.3">
      <c r="B2452" s="224">
        <v>252900</v>
      </c>
      <c r="C2452" s="209">
        <v>96245</v>
      </c>
      <c r="D2452" s="206">
        <f t="shared" si="198"/>
        <v>0.38056544088572558</v>
      </c>
      <c r="E2452" s="208">
        <f t="shared" si="199"/>
        <v>0.42</v>
      </c>
      <c r="F2452" s="207">
        <v>5293.47</v>
      </c>
      <c r="G2452" s="207">
        <v>7699.6</v>
      </c>
      <c r="H2452" s="207">
        <v>8662.0499999999993</v>
      </c>
      <c r="I2452" s="214">
        <v>86272</v>
      </c>
      <c r="J2452" s="211">
        <f t="shared" si="200"/>
        <v>0.34113088177145118</v>
      </c>
      <c r="K2452" s="212">
        <f t="shared" si="201"/>
        <v>0.42</v>
      </c>
      <c r="L2452" s="214">
        <v>4744.96</v>
      </c>
      <c r="M2452" s="213">
        <v>6901.76</v>
      </c>
      <c r="N2452" s="213">
        <v>7764.48</v>
      </c>
      <c r="O2452" s="242">
        <f t="shared" si="202"/>
        <v>0.48090000000003785</v>
      </c>
      <c r="P2452" s="242"/>
      <c r="Q2452" s="179"/>
      <c r="R2452" s="179"/>
      <c r="S2452" s="179"/>
      <c r="T2452" s="179"/>
      <c r="U2452" s="179"/>
      <c r="V2452" s="179"/>
      <c r="W2452" s="179"/>
      <c r="X2452" s="179"/>
      <c r="Y2452" s="179"/>
      <c r="Z2452" s="179"/>
      <c r="AA2452" s="222"/>
      <c r="AB2452" s="222"/>
      <c r="AC2452" s="222"/>
      <c r="AD2452" s="179"/>
      <c r="AE2452" s="179"/>
      <c r="AF2452" s="179"/>
      <c r="AG2452" s="179"/>
      <c r="AH2452" s="179"/>
      <c r="AI2452" s="179"/>
      <c r="AJ2452" s="179"/>
    </row>
    <row r="2453" spans="2:36" x14ac:dyDescent="0.3">
      <c r="B2453" s="224">
        <v>253000</v>
      </c>
      <c r="C2453" s="209">
        <v>96287</v>
      </c>
      <c r="D2453" s="206">
        <f t="shared" si="198"/>
        <v>0.38058102766798418</v>
      </c>
      <c r="E2453" s="208">
        <f t="shared" si="199"/>
        <v>0.42</v>
      </c>
      <c r="F2453" s="207">
        <v>5295.78</v>
      </c>
      <c r="G2453" s="207">
        <v>7702.96</v>
      </c>
      <c r="H2453" s="207">
        <v>8665.83</v>
      </c>
      <c r="I2453" s="214">
        <v>86314</v>
      </c>
      <c r="J2453" s="211">
        <f t="shared" si="200"/>
        <v>0.34116205533596838</v>
      </c>
      <c r="K2453" s="212">
        <f t="shared" si="201"/>
        <v>0.42</v>
      </c>
      <c r="L2453" s="214">
        <v>4747.2700000000004</v>
      </c>
      <c r="M2453" s="213">
        <v>6905.12</v>
      </c>
      <c r="N2453" s="213">
        <v>7768.26</v>
      </c>
      <c r="O2453" s="242">
        <f t="shared" si="202"/>
        <v>0.48090000000000144</v>
      </c>
      <c r="P2453" s="242"/>
      <c r="Q2453" s="179"/>
      <c r="R2453" s="179"/>
      <c r="S2453" s="179"/>
      <c r="T2453" s="179"/>
      <c r="U2453" s="179"/>
      <c r="V2453" s="179"/>
      <c r="W2453" s="179"/>
      <c r="X2453" s="179"/>
      <c r="Y2453" s="179"/>
      <c r="Z2453" s="179"/>
      <c r="AA2453" s="222"/>
      <c r="AB2453" s="222"/>
      <c r="AC2453" s="222"/>
      <c r="AD2453" s="179"/>
      <c r="AE2453" s="179"/>
      <c r="AF2453" s="179"/>
      <c r="AG2453" s="179"/>
      <c r="AH2453" s="179"/>
      <c r="AI2453" s="179"/>
      <c r="AJ2453" s="179"/>
    </row>
    <row r="2454" spans="2:36" x14ac:dyDescent="0.3">
      <c r="B2454" s="224">
        <v>253100</v>
      </c>
      <c r="C2454" s="209">
        <v>96329</v>
      </c>
      <c r="D2454" s="206">
        <f t="shared" si="198"/>
        <v>0.38059660213354407</v>
      </c>
      <c r="E2454" s="208">
        <f t="shared" si="199"/>
        <v>0.42</v>
      </c>
      <c r="F2454" s="207">
        <v>5298.09</v>
      </c>
      <c r="G2454" s="207">
        <v>7706.32</v>
      </c>
      <c r="H2454" s="207">
        <v>8669.61</v>
      </c>
      <c r="I2454" s="214">
        <v>86356</v>
      </c>
      <c r="J2454" s="211">
        <f t="shared" si="200"/>
        <v>0.3411932042670881</v>
      </c>
      <c r="K2454" s="212">
        <f t="shared" si="201"/>
        <v>0.42</v>
      </c>
      <c r="L2454" s="214">
        <v>4749.58</v>
      </c>
      <c r="M2454" s="213">
        <v>6908.48</v>
      </c>
      <c r="N2454" s="213">
        <v>7772.04</v>
      </c>
      <c r="O2454" s="242">
        <f t="shared" si="202"/>
        <v>0.48089999999998329</v>
      </c>
      <c r="P2454" s="242"/>
      <c r="Q2454" s="179"/>
      <c r="R2454" s="179"/>
      <c r="S2454" s="179"/>
      <c r="T2454" s="179"/>
      <c r="U2454" s="179"/>
      <c r="V2454" s="179"/>
      <c r="W2454" s="179"/>
      <c r="X2454" s="179"/>
      <c r="Y2454" s="179"/>
      <c r="Z2454" s="179"/>
      <c r="AA2454" s="222"/>
      <c r="AB2454" s="222"/>
      <c r="AC2454" s="222"/>
      <c r="AD2454" s="179"/>
      <c r="AE2454" s="179"/>
      <c r="AF2454" s="179"/>
      <c r="AG2454" s="179"/>
      <c r="AH2454" s="179"/>
      <c r="AI2454" s="179"/>
      <c r="AJ2454" s="179"/>
    </row>
    <row r="2455" spans="2:36" x14ac:dyDescent="0.3">
      <c r="B2455" s="224">
        <v>253200</v>
      </c>
      <c r="C2455" s="209">
        <v>96371</v>
      </c>
      <c r="D2455" s="206">
        <f t="shared" si="198"/>
        <v>0.3806121642969984</v>
      </c>
      <c r="E2455" s="208">
        <f t="shared" si="199"/>
        <v>0.42</v>
      </c>
      <c r="F2455" s="207">
        <v>5300.4</v>
      </c>
      <c r="G2455" s="207">
        <v>7709.68</v>
      </c>
      <c r="H2455" s="207">
        <v>8673.39</v>
      </c>
      <c r="I2455" s="214">
        <v>86398</v>
      </c>
      <c r="J2455" s="211">
        <f t="shared" si="200"/>
        <v>0.34122432859399682</v>
      </c>
      <c r="K2455" s="212">
        <f t="shared" si="201"/>
        <v>0.42</v>
      </c>
      <c r="L2455" s="214">
        <v>4751.8900000000003</v>
      </c>
      <c r="M2455" s="213">
        <v>6911.84</v>
      </c>
      <c r="N2455" s="213">
        <v>7775.82</v>
      </c>
      <c r="O2455" s="242">
        <f t="shared" si="202"/>
        <v>0.48089999999992872</v>
      </c>
      <c r="P2455" s="242"/>
      <c r="Q2455" s="179"/>
      <c r="R2455" s="179"/>
      <c r="S2455" s="179"/>
      <c r="T2455" s="179"/>
      <c r="U2455" s="179"/>
      <c r="V2455" s="179"/>
      <c r="W2455" s="179"/>
      <c r="X2455" s="179"/>
      <c r="Y2455" s="179"/>
      <c r="Z2455" s="179"/>
      <c r="AA2455" s="222"/>
      <c r="AB2455" s="222"/>
      <c r="AC2455" s="222"/>
      <c r="AD2455" s="179"/>
      <c r="AE2455" s="179"/>
      <c r="AF2455" s="179"/>
      <c r="AG2455" s="179"/>
      <c r="AH2455" s="179"/>
      <c r="AI2455" s="179"/>
      <c r="AJ2455" s="179"/>
    </row>
    <row r="2456" spans="2:36" x14ac:dyDescent="0.3">
      <c r="B2456" s="224">
        <v>253300</v>
      </c>
      <c r="C2456" s="209">
        <v>96413</v>
      </c>
      <c r="D2456" s="206">
        <f t="shared" ref="D2456:D2519" si="203">C2456/B2456</f>
        <v>0.38062771417291746</v>
      </c>
      <c r="E2456" s="208">
        <f t="shared" ref="E2456:E2519" si="204">(C2456-C2455)/(B2456-B2455)</f>
        <v>0.42</v>
      </c>
      <c r="F2456" s="207">
        <v>5302.71</v>
      </c>
      <c r="G2456" s="207">
        <v>7713.04</v>
      </c>
      <c r="H2456" s="207">
        <v>8677.17</v>
      </c>
      <c r="I2456" s="214">
        <v>86440</v>
      </c>
      <c r="J2456" s="211">
        <f t="shared" si="200"/>
        <v>0.341255428345835</v>
      </c>
      <c r="K2456" s="212">
        <f t="shared" si="201"/>
        <v>0.42</v>
      </c>
      <c r="L2456" s="214">
        <v>4754.2</v>
      </c>
      <c r="M2456" s="213">
        <v>6915.2</v>
      </c>
      <c r="N2456" s="213">
        <v>7779.6</v>
      </c>
      <c r="O2456" s="242">
        <f t="shared" si="202"/>
        <v>0.480900000000056</v>
      </c>
      <c r="P2456" s="242"/>
      <c r="Q2456" s="179"/>
      <c r="R2456" s="179"/>
      <c r="S2456" s="179"/>
      <c r="T2456" s="179"/>
      <c r="U2456" s="179"/>
      <c r="V2456" s="179"/>
      <c r="W2456" s="179"/>
      <c r="X2456" s="179"/>
      <c r="Y2456" s="179"/>
      <c r="Z2456" s="179"/>
      <c r="AA2456" s="222"/>
      <c r="AB2456" s="222"/>
      <c r="AC2456" s="222"/>
      <c r="AD2456" s="179"/>
      <c r="AE2456" s="179"/>
      <c r="AF2456" s="179"/>
      <c r="AG2456" s="179"/>
      <c r="AH2456" s="179"/>
      <c r="AI2456" s="179"/>
      <c r="AJ2456" s="179"/>
    </row>
    <row r="2457" spans="2:36" x14ac:dyDescent="0.3">
      <c r="B2457" s="224">
        <v>253400</v>
      </c>
      <c r="C2457" s="209">
        <v>96455</v>
      </c>
      <c r="D2457" s="206">
        <f t="shared" si="203"/>
        <v>0.38064325177584846</v>
      </c>
      <c r="E2457" s="208">
        <f t="shared" si="204"/>
        <v>0.42</v>
      </c>
      <c r="F2457" s="207">
        <v>5305.02</v>
      </c>
      <c r="G2457" s="207">
        <v>7716.4</v>
      </c>
      <c r="H2457" s="207">
        <v>8680.9500000000007</v>
      </c>
      <c r="I2457" s="214">
        <v>86482</v>
      </c>
      <c r="J2457" s="211">
        <f t="shared" si="200"/>
        <v>0.34128650355169693</v>
      </c>
      <c r="K2457" s="212">
        <f t="shared" si="201"/>
        <v>0.42</v>
      </c>
      <c r="L2457" s="214">
        <v>4756.51</v>
      </c>
      <c r="M2457" s="213">
        <v>6918.56</v>
      </c>
      <c r="N2457" s="213">
        <v>7783.38</v>
      </c>
      <c r="O2457" s="242">
        <f t="shared" si="202"/>
        <v>0.48090000000001965</v>
      </c>
      <c r="P2457" s="242"/>
      <c r="Q2457" s="179"/>
      <c r="R2457" s="179"/>
      <c r="S2457" s="179"/>
      <c r="T2457" s="179"/>
      <c r="U2457" s="179"/>
      <c r="V2457" s="179"/>
      <c r="W2457" s="179"/>
      <c r="X2457" s="179"/>
      <c r="Y2457" s="179"/>
      <c r="Z2457" s="179"/>
      <c r="AA2457" s="222"/>
      <c r="AB2457" s="222"/>
      <c r="AC2457" s="222"/>
      <c r="AD2457" s="179"/>
      <c r="AE2457" s="179"/>
      <c r="AF2457" s="179"/>
      <c r="AG2457" s="179"/>
      <c r="AH2457" s="179"/>
      <c r="AI2457" s="179"/>
      <c r="AJ2457" s="179"/>
    </row>
    <row r="2458" spans="2:36" x14ac:dyDescent="0.3">
      <c r="B2458" s="224">
        <v>253500</v>
      </c>
      <c r="C2458" s="209">
        <v>96497</v>
      </c>
      <c r="D2458" s="206">
        <f t="shared" si="203"/>
        <v>0.38065877712031559</v>
      </c>
      <c r="E2458" s="208">
        <f t="shared" si="204"/>
        <v>0.42</v>
      </c>
      <c r="F2458" s="207">
        <v>5307.33</v>
      </c>
      <c r="G2458" s="207">
        <v>7719.76</v>
      </c>
      <c r="H2458" s="207">
        <v>8684.73</v>
      </c>
      <c r="I2458" s="214">
        <v>86524</v>
      </c>
      <c r="J2458" s="211">
        <f t="shared" si="200"/>
        <v>0.34131755424063115</v>
      </c>
      <c r="K2458" s="212">
        <f t="shared" si="201"/>
        <v>0.42</v>
      </c>
      <c r="L2458" s="214">
        <v>4758.82</v>
      </c>
      <c r="M2458" s="213">
        <v>6921.92</v>
      </c>
      <c r="N2458" s="213">
        <v>7787.16</v>
      </c>
      <c r="O2458" s="242">
        <f t="shared" si="202"/>
        <v>0.48089999999996508</v>
      </c>
      <c r="P2458" s="242"/>
      <c r="Q2458" s="179"/>
      <c r="R2458" s="179"/>
      <c r="S2458" s="179"/>
      <c r="T2458" s="179"/>
      <c r="U2458" s="179"/>
      <c r="V2458" s="179"/>
      <c r="W2458" s="179"/>
      <c r="X2458" s="179"/>
      <c r="Y2458" s="179"/>
      <c r="Z2458" s="179"/>
      <c r="AA2458" s="222"/>
      <c r="AB2458" s="222"/>
      <c r="AC2458" s="222"/>
      <c r="AD2458" s="179"/>
      <c r="AE2458" s="179"/>
      <c r="AF2458" s="179"/>
      <c r="AG2458" s="179"/>
      <c r="AH2458" s="179"/>
      <c r="AI2458" s="179"/>
      <c r="AJ2458" s="179"/>
    </row>
    <row r="2459" spans="2:36" x14ac:dyDescent="0.3">
      <c r="B2459" s="224">
        <v>253600</v>
      </c>
      <c r="C2459" s="209">
        <v>96539</v>
      </c>
      <c r="D2459" s="206">
        <f t="shared" si="203"/>
        <v>0.38067429022082017</v>
      </c>
      <c r="E2459" s="208">
        <f t="shared" si="204"/>
        <v>0.42</v>
      </c>
      <c r="F2459" s="207">
        <v>5309.64</v>
      </c>
      <c r="G2459" s="207">
        <v>7723.12</v>
      </c>
      <c r="H2459" s="207">
        <v>8688.51</v>
      </c>
      <c r="I2459" s="214">
        <v>86566</v>
      </c>
      <c r="J2459" s="211">
        <f t="shared" si="200"/>
        <v>0.3413485804416404</v>
      </c>
      <c r="K2459" s="212">
        <f t="shared" si="201"/>
        <v>0.42</v>
      </c>
      <c r="L2459" s="214">
        <v>4761.13</v>
      </c>
      <c r="M2459" s="213">
        <v>6925.28</v>
      </c>
      <c r="N2459" s="213">
        <v>7790.94</v>
      </c>
      <c r="O2459" s="242">
        <f t="shared" si="202"/>
        <v>0.48089999999994687</v>
      </c>
      <c r="P2459" s="242"/>
      <c r="Q2459" s="179"/>
      <c r="R2459" s="179"/>
      <c r="S2459" s="179"/>
      <c r="T2459" s="179"/>
      <c r="U2459" s="179"/>
      <c r="V2459" s="179"/>
      <c r="W2459" s="179"/>
      <c r="X2459" s="179"/>
      <c r="Y2459" s="179"/>
      <c r="Z2459" s="179"/>
      <c r="AA2459" s="222"/>
      <c r="AB2459" s="222"/>
      <c r="AC2459" s="222"/>
      <c r="AD2459" s="179"/>
      <c r="AE2459" s="179"/>
      <c r="AF2459" s="179"/>
      <c r="AG2459" s="179"/>
      <c r="AH2459" s="179"/>
      <c r="AI2459" s="179"/>
      <c r="AJ2459" s="179"/>
    </row>
    <row r="2460" spans="2:36" x14ac:dyDescent="0.3">
      <c r="B2460" s="224">
        <v>253700</v>
      </c>
      <c r="C2460" s="209">
        <v>96581</v>
      </c>
      <c r="D2460" s="206">
        <f t="shared" si="203"/>
        <v>0.38068979109184076</v>
      </c>
      <c r="E2460" s="208">
        <f t="shared" si="204"/>
        <v>0.42</v>
      </c>
      <c r="F2460" s="207">
        <v>5311.95</v>
      </c>
      <c r="G2460" s="207">
        <v>7726.48</v>
      </c>
      <c r="H2460" s="207">
        <v>8692.2900000000009</v>
      </c>
      <c r="I2460" s="214">
        <v>86608</v>
      </c>
      <c r="J2460" s="211">
        <f t="shared" si="200"/>
        <v>0.34137958218368153</v>
      </c>
      <c r="K2460" s="212">
        <f t="shared" si="201"/>
        <v>0.42</v>
      </c>
      <c r="L2460" s="214">
        <v>4763.4399999999996</v>
      </c>
      <c r="M2460" s="213">
        <v>6928.64</v>
      </c>
      <c r="N2460" s="213">
        <v>7794.72</v>
      </c>
      <c r="O2460" s="242">
        <f t="shared" si="202"/>
        <v>0.48089999999991051</v>
      </c>
      <c r="P2460" s="242"/>
      <c r="Q2460" s="179"/>
      <c r="R2460" s="179"/>
      <c r="S2460" s="179"/>
      <c r="T2460" s="179"/>
      <c r="U2460" s="179"/>
      <c r="V2460" s="179"/>
      <c r="W2460" s="179"/>
      <c r="X2460" s="179"/>
      <c r="Y2460" s="179"/>
      <c r="Z2460" s="179"/>
      <c r="AA2460" s="222"/>
      <c r="AB2460" s="222"/>
      <c r="AC2460" s="222"/>
      <c r="AD2460" s="179"/>
      <c r="AE2460" s="179"/>
      <c r="AF2460" s="179"/>
      <c r="AG2460" s="179"/>
      <c r="AH2460" s="179"/>
      <c r="AI2460" s="179"/>
      <c r="AJ2460" s="179"/>
    </row>
    <row r="2461" spans="2:36" x14ac:dyDescent="0.3">
      <c r="B2461" s="224">
        <v>253800</v>
      </c>
      <c r="C2461" s="209">
        <v>96623</v>
      </c>
      <c r="D2461" s="206">
        <f t="shared" si="203"/>
        <v>0.38070527974783291</v>
      </c>
      <c r="E2461" s="208">
        <f t="shared" si="204"/>
        <v>0.42</v>
      </c>
      <c r="F2461" s="207">
        <v>5314.26</v>
      </c>
      <c r="G2461" s="207">
        <v>7729.84</v>
      </c>
      <c r="H2461" s="207">
        <v>8696.07</v>
      </c>
      <c r="I2461" s="214">
        <v>86650</v>
      </c>
      <c r="J2461" s="211">
        <f t="shared" si="200"/>
        <v>0.3414105594956659</v>
      </c>
      <c r="K2461" s="212">
        <f t="shared" si="201"/>
        <v>0.42</v>
      </c>
      <c r="L2461" s="214">
        <v>4765.75</v>
      </c>
      <c r="M2461" s="213">
        <v>6932</v>
      </c>
      <c r="N2461" s="213">
        <v>7798.5</v>
      </c>
      <c r="O2461" s="242">
        <f t="shared" si="202"/>
        <v>0.48089999999985594</v>
      </c>
      <c r="P2461" s="242"/>
      <c r="Q2461" s="179"/>
      <c r="R2461" s="179"/>
      <c r="S2461" s="179"/>
      <c r="T2461" s="179"/>
      <c r="U2461" s="179"/>
      <c r="V2461" s="179"/>
      <c r="W2461" s="179"/>
      <c r="X2461" s="179"/>
      <c r="Y2461" s="179"/>
      <c r="Z2461" s="179"/>
      <c r="AA2461" s="222"/>
      <c r="AB2461" s="222"/>
      <c r="AC2461" s="222"/>
      <c r="AD2461" s="179"/>
      <c r="AE2461" s="179"/>
      <c r="AF2461" s="179"/>
      <c r="AG2461" s="179"/>
      <c r="AH2461" s="179"/>
      <c r="AI2461" s="179"/>
      <c r="AJ2461" s="179"/>
    </row>
    <row r="2462" spans="2:36" x14ac:dyDescent="0.3">
      <c r="B2462" s="224">
        <v>253900</v>
      </c>
      <c r="C2462" s="209">
        <v>96665</v>
      </c>
      <c r="D2462" s="206">
        <f t="shared" si="203"/>
        <v>0.38072075620322959</v>
      </c>
      <c r="E2462" s="208">
        <f t="shared" si="204"/>
        <v>0.42</v>
      </c>
      <c r="F2462" s="207">
        <v>5316.57</v>
      </c>
      <c r="G2462" s="207">
        <v>7733.2</v>
      </c>
      <c r="H2462" s="207">
        <v>8699.85</v>
      </c>
      <c r="I2462" s="214">
        <v>86692</v>
      </c>
      <c r="J2462" s="211">
        <f t="shared" si="200"/>
        <v>0.34144151240645926</v>
      </c>
      <c r="K2462" s="212">
        <f t="shared" si="201"/>
        <v>0.42</v>
      </c>
      <c r="L2462" s="214">
        <v>4768.0600000000004</v>
      </c>
      <c r="M2462" s="213">
        <v>6935.36</v>
      </c>
      <c r="N2462" s="213">
        <v>7802.28</v>
      </c>
      <c r="O2462" s="242">
        <f t="shared" si="202"/>
        <v>0.48090000000012878</v>
      </c>
      <c r="P2462" s="242"/>
      <c r="Q2462" s="179"/>
      <c r="R2462" s="179"/>
      <c r="S2462" s="179"/>
      <c r="T2462" s="179"/>
      <c r="U2462" s="179"/>
      <c r="V2462" s="179"/>
      <c r="W2462" s="179"/>
      <c r="X2462" s="179"/>
      <c r="Y2462" s="179"/>
      <c r="Z2462" s="179"/>
      <c r="AA2462" s="222"/>
      <c r="AB2462" s="222"/>
      <c r="AC2462" s="222"/>
      <c r="AD2462" s="179"/>
      <c r="AE2462" s="179"/>
      <c r="AF2462" s="179"/>
      <c r="AG2462" s="179"/>
      <c r="AH2462" s="179"/>
      <c r="AI2462" s="179"/>
      <c r="AJ2462" s="179"/>
    </row>
    <row r="2463" spans="2:36" x14ac:dyDescent="0.3">
      <c r="B2463" s="224">
        <v>254000</v>
      </c>
      <c r="C2463" s="209">
        <v>96707</v>
      </c>
      <c r="D2463" s="206">
        <f t="shared" si="203"/>
        <v>0.38073622047244093</v>
      </c>
      <c r="E2463" s="208">
        <f t="shared" si="204"/>
        <v>0.42</v>
      </c>
      <c r="F2463" s="207">
        <v>5318.88</v>
      </c>
      <c r="G2463" s="207">
        <v>7736.56</v>
      </c>
      <c r="H2463" s="207">
        <v>8703.6299999999992</v>
      </c>
      <c r="I2463" s="214">
        <v>86734</v>
      </c>
      <c r="J2463" s="211">
        <f t="shared" si="200"/>
        <v>0.34147244094488188</v>
      </c>
      <c r="K2463" s="212">
        <f t="shared" si="201"/>
        <v>0.42</v>
      </c>
      <c r="L2463" s="214">
        <v>4770.37</v>
      </c>
      <c r="M2463" s="213">
        <v>6938.72</v>
      </c>
      <c r="N2463" s="213">
        <v>7806.06</v>
      </c>
      <c r="O2463" s="242">
        <f t="shared" si="202"/>
        <v>0.48090000000009242</v>
      </c>
      <c r="P2463" s="242"/>
      <c r="Q2463" s="179"/>
      <c r="R2463" s="179"/>
      <c r="S2463" s="179"/>
      <c r="T2463" s="179"/>
      <c r="U2463" s="179"/>
      <c r="V2463" s="179"/>
      <c r="W2463" s="179"/>
      <c r="X2463" s="179"/>
      <c r="Y2463" s="179"/>
      <c r="Z2463" s="179"/>
      <c r="AA2463" s="222"/>
      <c r="AB2463" s="222"/>
      <c r="AC2463" s="222"/>
      <c r="AD2463" s="179"/>
      <c r="AE2463" s="179"/>
      <c r="AF2463" s="179"/>
      <c r="AG2463" s="179"/>
      <c r="AH2463" s="179"/>
      <c r="AI2463" s="179"/>
      <c r="AJ2463" s="179"/>
    </row>
    <row r="2464" spans="2:36" x14ac:dyDescent="0.3">
      <c r="B2464" s="224">
        <v>254100</v>
      </c>
      <c r="C2464" s="209">
        <v>96749</v>
      </c>
      <c r="D2464" s="206">
        <f t="shared" si="203"/>
        <v>0.38075167256985437</v>
      </c>
      <c r="E2464" s="208">
        <f t="shared" si="204"/>
        <v>0.42</v>
      </c>
      <c r="F2464" s="207">
        <v>5321.19</v>
      </c>
      <c r="G2464" s="207">
        <v>7739.92</v>
      </c>
      <c r="H2464" s="207">
        <v>8707.41</v>
      </c>
      <c r="I2464" s="214">
        <v>86776</v>
      </c>
      <c r="J2464" s="211">
        <f t="shared" si="200"/>
        <v>0.34150334513970876</v>
      </c>
      <c r="K2464" s="212">
        <f t="shared" si="201"/>
        <v>0.42</v>
      </c>
      <c r="L2464" s="214">
        <v>4772.68</v>
      </c>
      <c r="M2464" s="213">
        <v>6942.08</v>
      </c>
      <c r="N2464" s="213">
        <v>7809.84</v>
      </c>
      <c r="O2464" s="242">
        <f t="shared" si="202"/>
        <v>0.480900000000056</v>
      </c>
      <c r="P2464" s="242"/>
      <c r="Q2464" s="179"/>
      <c r="R2464" s="179"/>
      <c r="S2464" s="179"/>
      <c r="T2464" s="179"/>
      <c r="U2464" s="179"/>
      <c r="V2464" s="179"/>
      <c r="W2464" s="179"/>
      <c r="X2464" s="179"/>
      <c r="Y2464" s="179"/>
      <c r="Z2464" s="179"/>
      <c r="AA2464" s="222"/>
      <c r="AB2464" s="222"/>
      <c r="AC2464" s="222"/>
      <c r="AD2464" s="179"/>
      <c r="AE2464" s="179"/>
      <c r="AF2464" s="179"/>
      <c r="AG2464" s="179"/>
      <c r="AH2464" s="179"/>
      <c r="AI2464" s="179"/>
      <c r="AJ2464" s="179"/>
    </row>
    <row r="2465" spans="2:36" x14ac:dyDescent="0.3">
      <c r="B2465" s="224">
        <v>254200</v>
      </c>
      <c r="C2465" s="209">
        <v>96791</v>
      </c>
      <c r="D2465" s="206">
        <f t="shared" si="203"/>
        <v>0.38076711250983475</v>
      </c>
      <c r="E2465" s="208">
        <f t="shared" si="204"/>
        <v>0.42</v>
      </c>
      <c r="F2465" s="207">
        <v>5323.5</v>
      </c>
      <c r="G2465" s="207">
        <v>7743.28</v>
      </c>
      <c r="H2465" s="207">
        <v>8711.19</v>
      </c>
      <c r="I2465" s="214">
        <v>86818</v>
      </c>
      <c r="J2465" s="211">
        <f t="shared" si="200"/>
        <v>0.34153422501966957</v>
      </c>
      <c r="K2465" s="212">
        <f t="shared" si="201"/>
        <v>0.42</v>
      </c>
      <c r="L2465" s="214">
        <v>4774.99</v>
      </c>
      <c r="M2465" s="213">
        <v>6945.44</v>
      </c>
      <c r="N2465" s="213">
        <v>7813.62</v>
      </c>
      <c r="O2465" s="242">
        <f t="shared" si="202"/>
        <v>0.48090000000003785</v>
      </c>
      <c r="P2465" s="242"/>
      <c r="Q2465" s="179"/>
      <c r="R2465" s="179"/>
      <c r="S2465" s="179"/>
      <c r="T2465" s="179"/>
      <c r="U2465" s="179"/>
      <c r="V2465" s="179"/>
      <c r="W2465" s="179"/>
      <c r="X2465" s="179"/>
      <c r="Y2465" s="179"/>
      <c r="Z2465" s="179"/>
      <c r="AA2465" s="222"/>
      <c r="AB2465" s="222"/>
      <c r="AC2465" s="222"/>
      <c r="AD2465" s="179"/>
      <c r="AE2465" s="179"/>
      <c r="AF2465" s="179"/>
      <c r="AG2465" s="179"/>
      <c r="AH2465" s="179"/>
      <c r="AI2465" s="179"/>
      <c r="AJ2465" s="179"/>
    </row>
    <row r="2466" spans="2:36" x14ac:dyDescent="0.3">
      <c r="B2466" s="224">
        <v>254300</v>
      </c>
      <c r="C2466" s="209">
        <v>96833</v>
      </c>
      <c r="D2466" s="206">
        <f t="shared" si="203"/>
        <v>0.38078254030672432</v>
      </c>
      <c r="E2466" s="208">
        <f t="shared" si="204"/>
        <v>0.42</v>
      </c>
      <c r="F2466" s="207">
        <v>5325.81</v>
      </c>
      <c r="G2466" s="207">
        <v>7746.64</v>
      </c>
      <c r="H2466" s="207">
        <v>8714.9699999999993</v>
      </c>
      <c r="I2466" s="214">
        <v>86860</v>
      </c>
      <c r="J2466" s="211">
        <f t="shared" si="200"/>
        <v>0.3415650806134487</v>
      </c>
      <c r="K2466" s="212">
        <f t="shared" si="201"/>
        <v>0.42</v>
      </c>
      <c r="L2466" s="214">
        <v>4777.3</v>
      </c>
      <c r="M2466" s="213">
        <v>6948.8</v>
      </c>
      <c r="N2466" s="213">
        <v>7817.4</v>
      </c>
      <c r="O2466" s="242">
        <f t="shared" si="202"/>
        <v>0.48089999999998329</v>
      </c>
      <c r="P2466" s="242"/>
      <c r="Q2466" s="179"/>
      <c r="R2466" s="179"/>
      <c r="S2466" s="179"/>
      <c r="T2466" s="179"/>
      <c r="U2466" s="179"/>
      <c r="V2466" s="179"/>
      <c r="W2466" s="179"/>
      <c r="X2466" s="179"/>
      <c r="Y2466" s="179"/>
      <c r="Z2466" s="179"/>
      <c r="AA2466" s="222"/>
      <c r="AB2466" s="222"/>
      <c r="AC2466" s="222"/>
      <c r="AD2466" s="179"/>
      <c r="AE2466" s="179"/>
      <c r="AF2466" s="179"/>
      <c r="AG2466" s="179"/>
      <c r="AH2466" s="179"/>
      <c r="AI2466" s="179"/>
      <c r="AJ2466" s="179"/>
    </row>
    <row r="2467" spans="2:36" x14ac:dyDescent="0.3">
      <c r="B2467" s="224">
        <v>254400</v>
      </c>
      <c r="C2467" s="209">
        <v>96875</v>
      </c>
      <c r="D2467" s="206">
        <f t="shared" si="203"/>
        <v>0.38079795597484278</v>
      </c>
      <c r="E2467" s="208">
        <f t="shared" si="204"/>
        <v>0.42</v>
      </c>
      <c r="F2467" s="207">
        <v>5328.12</v>
      </c>
      <c r="G2467" s="207">
        <v>7750</v>
      </c>
      <c r="H2467" s="207">
        <v>8718.75</v>
      </c>
      <c r="I2467" s="214">
        <v>86902</v>
      </c>
      <c r="J2467" s="211">
        <f t="shared" si="200"/>
        <v>0.34159591194968553</v>
      </c>
      <c r="K2467" s="212">
        <f t="shared" si="201"/>
        <v>0.42</v>
      </c>
      <c r="L2467" s="214">
        <v>4779.6099999999997</v>
      </c>
      <c r="M2467" s="213">
        <v>6952.16</v>
      </c>
      <c r="N2467" s="213">
        <v>7821.18</v>
      </c>
      <c r="O2467" s="242">
        <f t="shared" si="202"/>
        <v>0.48089999999994687</v>
      </c>
      <c r="P2467" s="242"/>
      <c r="Q2467" s="179"/>
      <c r="R2467" s="179"/>
      <c r="S2467" s="179"/>
      <c r="T2467" s="179"/>
      <c r="U2467" s="179"/>
      <c r="V2467" s="179"/>
      <c r="W2467" s="179"/>
      <c r="X2467" s="179"/>
      <c r="Y2467" s="179"/>
      <c r="Z2467" s="179"/>
      <c r="AA2467" s="222"/>
      <c r="AB2467" s="222"/>
      <c r="AC2467" s="222"/>
      <c r="AD2467" s="179"/>
      <c r="AE2467" s="179"/>
      <c r="AF2467" s="179"/>
      <c r="AG2467" s="179"/>
      <c r="AH2467" s="179"/>
      <c r="AI2467" s="179"/>
      <c r="AJ2467" s="179"/>
    </row>
    <row r="2468" spans="2:36" x14ac:dyDescent="0.3">
      <c r="B2468" s="224">
        <v>254500</v>
      </c>
      <c r="C2468" s="209">
        <v>96917</v>
      </c>
      <c r="D2468" s="206">
        <f t="shared" si="203"/>
        <v>0.38081335952848722</v>
      </c>
      <c r="E2468" s="208">
        <f t="shared" si="204"/>
        <v>0.42</v>
      </c>
      <c r="F2468" s="207">
        <v>5330.43</v>
      </c>
      <c r="G2468" s="207">
        <v>7753.36</v>
      </c>
      <c r="H2468" s="207">
        <v>8722.5300000000007</v>
      </c>
      <c r="I2468" s="214">
        <v>86944</v>
      </c>
      <c r="J2468" s="211">
        <f t="shared" si="200"/>
        <v>0.34162671905697445</v>
      </c>
      <c r="K2468" s="212">
        <f t="shared" si="201"/>
        <v>0.42</v>
      </c>
      <c r="L2468" s="214">
        <v>4781.92</v>
      </c>
      <c r="M2468" s="213">
        <v>6955.52</v>
      </c>
      <c r="N2468" s="213">
        <v>7824.96</v>
      </c>
      <c r="O2468" s="242">
        <f t="shared" si="202"/>
        <v>0.48089999999992872</v>
      </c>
      <c r="P2468" s="242"/>
      <c r="Q2468" s="179"/>
      <c r="R2468" s="179"/>
      <c r="S2468" s="179"/>
      <c r="T2468" s="179"/>
      <c r="U2468" s="179"/>
      <c r="V2468" s="179"/>
      <c r="W2468" s="179"/>
      <c r="X2468" s="179"/>
      <c r="Y2468" s="179"/>
      <c r="Z2468" s="179"/>
      <c r="AA2468" s="222"/>
      <c r="AB2468" s="222"/>
      <c r="AC2468" s="222"/>
      <c r="AD2468" s="179"/>
      <c r="AE2468" s="179"/>
      <c r="AF2468" s="179"/>
      <c r="AG2468" s="179"/>
      <c r="AH2468" s="179"/>
      <c r="AI2468" s="179"/>
      <c r="AJ2468" s="179"/>
    </row>
    <row r="2469" spans="2:36" x14ac:dyDescent="0.3">
      <c r="B2469" s="224">
        <v>254600</v>
      </c>
      <c r="C2469" s="209">
        <v>96959</v>
      </c>
      <c r="D2469" s="206">
        <f t="shared" si="203"/>
        <v>0.38082875098193242</v>
      </c>
      <c r="E2469" s="208">
        <f t="shared" si="204"/>
        <v>0.42</v>
      </c>
      <c r="F2469" s="207">
        <v>5332.74</v>
      </c>
      <c r="G2469" s="207">
        <v>7756.72</v>
      </c>
      <c r="H2469" s="207">
        <v>8726.31</v>
      </c>
      <c r="I2469" s="214">
        <v>86986</v>
      </c>
      <c r="J2469" s="211">
        <f t="shared" si="200"/>
        <v>0.34165750196386491</v>
      </c>
      <c r="K2469" s="212">
        <f t="shared" si="201"/>
        <v>0.42</v>
      </c>
      <c r="L2469" s="214">
        <v>4784.2299999999996</v>
      </c>
      <c r="M2469" s="213">
        <v>6958.88</v>
      </c>
      <c r="N2469" s="213">
        <v>7828.74</v>
      </c>
      <c r="O2469" s="242">
        <f t="shared" si="202"/>
        <v>0.48090000000001965</v>
      </c>
      <c r="P2469" s="242"/>
      <c r="Q2469" s="179"/>
      <c r="R2469" s="179"/>
      <c r="S2469" s="179"/>
      <c r="T2469" s="179"/>
      <c r="U2469" s="179"/>
      <c r="V2469" s="179"/>
      <c r="W2469" s="179"/>
      <c r="X2469" s="179"/>
      <c r="Y2469" s="179"/>
      <c r="Z2469" s="179"/>
      <c r="AA2469" s="222"/>
      <c r="AB2469" s="222"/>
      <c r="AC2469" s="222"/>
      <c r="AD2469" s="179"/>
      <c r="AE2469" s="179"/>
      <c r="AF2469" s="179"/>
      <c r="AG2469" s="179"/>
      <c r="AH2469" s="179"/>
      <c r="AI2469" s="179"/>
      <c r="AJ2469" s="179"/>
    </row>
    <row r="2470" spans="2:36" x14ac:dyDescent="0.3">
      <c r="B2470" s="224">
        <v>254700</v>
      </c>
      <c r="C2470" s="209">
        <v>97001</v>
      </c>
      <c r="D2470" s="206">
        <f t="shared" si="203"/>
        <v>0.38084413034943071</v>
      </c>
      <c r="E2470" s="208">
        <f t="shared" si="204"/>
        <v>0.42</v>
      </c>
      <c r="F2470" s="207">
        <v>5335.05</v>
      </c>
      <c r="G2470" s="207">
        <v>7760.08</v>
      </c>
      <c r="H2470" s="207">
        <v>8730.09</v>
      </c>
      <c r="I2470" s="214">
        <v>87028</v>
      </c>
      <c r="J2470" s="211">
        <f t="shared" si="200"/>
        <v>0.34168826069886138</v>
      </c>
      <c r="K2470" s="212">
        <f t="shared" si="201"/>
        <v>0.42</v>
      </c>
      <c r="L2470" s="214">
        <v>4786.54</v>
      </c>
      <c r="M2470" s="213">
        <v>6962.24</v>
      </c>
      <c r="N2470" s="213">
        <v>7832.52</v>
      </c>
      <c r="O2470" s="242">
        <f t="shared" si="202"/>
        <v>0.48090000000000144</v>
      </c>
      <c r="P2470" s="242"/>
      <c r="Q2470" s="179"/>
      <c r="R2470" s="179"/>
      <c r="S2470" s="179"/>
      <c r="T2470" s="179"/>
      <c r="U2470" s="179"/>
      <c r="V2470" s="179"/>
      <c r="W2470" s="179"/>
      <c r="X2470" s="179"/>
      <c r="Y2470" s="179"/>
      <c r="Z2470" s="179"/>
      <c r="AA2470" s="222"/>
      <c r="AB2470" s="222"/>
      <c r="AC2470" s="222"/>
      <c r="AD2470" s="179"/>
      <c r="AE2470" s="179"/>
      <c r="AF2470" s="179"/>
      <c r="AG2470" s="179"/>
      <c r="AH2470" s="179"/>
      <c r="AI2470" s="179"/>
      <c r="AJ2470" s="179"/>
    </row>
    <row r="2471" spans="2:36" x14ac:dyDescent="0.3">
      <c r="B2471" s="224">
        <v>254800</v>
      </c>
      <c r="C2471" s="209">
        <v>97043</v>
      </c>
      <c r="D2471" s="206">
        <f t="shared" si="203"/>
        <v>0.38085949764521193</v>
      </c>
      <c r="E2471" s="208">
        <f t="shared" si="204"/>
        <v>0.42</v>
      </c>
      <c r="F2471" s="207">
        <v>5337.36</v>
      </c>
      <c r="G2471" s="207">
        <v>7763.44</v>
      </c>
      <c r="H2471" s="207">
        <v>8733.8700000000008</v>
      </c>
      <c r="I2471" s="214">
        <v>87070</v>
      </c>
      <c r="J2471" s="211">
        <f t="shared" si="200"/>
        <v>0.34171899529042388</v>
      </c>
      <c r="K2471" s="212">
        <f t="shared" si="201"/>
        <v>0.42</v>
      </c>
      <c r="L2471" s="214">
        <v>4788.8500000000004</v>
      </c>
      <c r="M2471" s="213">
        <v>6965.6</v>
      </c>
      <c r="N2471" s="213">
        <v>7836.3</v>
      </c>
      <c r="O2471" s="242">
        <f t="shared" si="202"/>
        <v>0.48089999999996508</v>
      </c>
      <c r="P2471" s="242"/>
      <c r="Q2471" s="179"/>
      <c r="R2471" s="179"/>
      <c r="S2471" s="179"/>
      <c r="T2471" s="179"/>
      <c r="U2471" s="179"/>
      <c r="V2471" s="179"/>
      <c r="W2471" s="179"/>
      <c r="X2471" s="179"/>
      <c r="Y2471" s="179"/>
      <c r="Z2471" s="179"/>
      <c r="AA2471" s="222"/>
      <c r="AB2471" s="222"/>
      <c r="AC2471" s="222"/>
      <c r="AD2471" s="179"/>
      <c r="AE2471" s="179"/>
      <c r="AF2471" s="179"/>
      <c r="AG2471" s="179"/>
      <c r="AH2471" s="179"/>
      <c r="AI2471" s="179"/>
      <c r="AJ2471" s="179"/>
    </row>
    <row r="2472" spans="2:36" x14ac:dyDescent="0.3">
      <c r="B2472" s="224">
        <v>254900</v>
      </c>
      <c r="C2472" s="209">
        <v>97085</v>
      </c>
      <c r="D2472" s="206">
        <f t="shared" si="203"/>
        <v>0.38087485288348372</v>
      </c>
      <c r="E2472" s="208">
        <f t="shared" si="204"/>
        <v>0.42</v>
      </c>
      <c r="F2472" s="207">
        <v>5339.67</v>
      </c>
      <c r="G2472" s="207">
        <v>7766.8</v>
      </c>
      <c r="H2472" s="207">
        <v>8737.65</v>
      </c>
      <c r="I2472" s="214">
        <v>87112</v>
      </c>
      <c r="J2472" s="211">
        <f t="shared" si="200"/>
        <v>0.34174970576696745</v>
      </c>
      <c r="K2472" s="212">
        <f t="shared" si="201"/>
        <v>0.42</v>
      </c>
      <c r="L2472" s="214">
        <v>4791.16</v>
      </c>
      <c r="M2472" s="213">
        <v>6968.96</v>
      </c>
      <c r="N2472" s="213">
        <v>7840.08</v>
      </c>
      <c r="O2472" s="242">
        <f t="shared" si="202"/>
        <v>0.48089999999991051</v>
      </c>
      <c r="P2472" s="242"/>
      <c r="Q2472" s="179"/>
      <c r="R2472" s="179"/>
      <c r="S2472" s="179"/>
      <c r="T2472" s="179"/>
      <c r="U2472" s="179"/>
      <c r="V2472" s="179"/>
      <c r="W2472" s="179"/>
      <c r="X2472" s="179"/>
      <c r="Y2472" s="179"/>
      <c r="Z2472" s="179"/>
      <c r="AA2472" s="222"/>
      <c r="AB2472" s="222"/>
      <c r="AC2472" s="222"/>
      <c r="AD2472" s="179"/>
      <c r="AE2472" s="179"/>
      <c r="AF2472" s="179"/>
      <c r="AG2472" s="179"/>
      <c r="AH2472" s="179"/>
      <c r="AI2472" s="179"/>
      <c r="AJ2472" s="179"/>
    </row>
    <row r="2473" spans="2:36" x14ac:dyDescent="0.3">
      <c r="B2473" s="224">
        <v>255000</v>
      </c>
      <c r="C2473" s="209">
        <v>97127</v>
      </c>
      <c r="D2473" s="206">
        <f t="shared" si="203"/>
        <v>0.38089019607843139</v>
      </c>
      <c r="E2473" s="208">
        <f t="shared" si="204"/>
        <v>0.42</v>
      </c>
      <c r="F2473" s="207">
        <v>5341.98</v>
      </c>
      <c r="G2473" s="207">
        <v>7770.16</v>
      </c>
      <c r="H2473" s="207">
        <v>8741.43</v>
      </c>
      <c r="I2473" s="214">
        <v>87154</v>
      </c>
      <c r="J2473" s="211">
        <f t="shared" si="200"/>
        <v>0.34178039215686273</v>
      </c>
      <c r="K2473" s="212">
        <f t="shared" si="201"/>
        <v>0.42</v>
      </c>
      <c r="L2473" s="214">
        <v>4793.47</v>
      </c>
      <c r="M2473" s="213">
        <v>6972.32</v>
      </c>
      <c r="N2473" s="213">
        <v>7843.86</v>
      </c>
      <c r="O2473" s="242">
        <f t="shared" si="202"/>
        <v>0.48090000000003785</v>
      </c>
      <c r="P2473" s="242"/>
      <c r="Q2473" s="179"/>
      <c r="R2473" s="179"/>
      <c r="S2473" s="179"/>
      <c r="T2473" s="179"/>
      <c r="U2473" s="179"/>
      <c r="V2473" s="179"/>
      <c r="W2473" s="179"/>
      <c r="X2473" s="179"/>
      <c r="Y2473" s="179"/>
      <c r="Z2473" s="179"/>
      <c r="AA2473" s="222"/>
      <c r="AB2473" s="222"/>
      <c r="AC2473" s="222"/>
      <c r="AD2473" s="179"/>
      <c r="AE2473" s="179"/>
      <c r="AF2473" s="179"/>
      <c r="AG2473" s="179"/>
      <c r="AH2473" s="179"/>
      <c r="AI2473" s="179"/>
      <c r="AJ2473" s="179"/>
    </row>
    <row r="2474" spans="2:36" x14ac:dyDescent="0.3">
      <c r="B2474" s="224">
        <v>255100</v>
      </c>
      <c r="C2474" s="209">
        <v>97169</v>
      </c>
      <c r="D2474" s="206">
        <f t="shared" si="203"/>
        <v>0.38090552724421795</v>
      </c>
      <c r="E2474" s="208">
        <f t="shared" si="204"/>
        <v>0.42</v>
      </c>
      <c r="F2474" s="207">
        <v>5344.29</v>
      </c>
      <c r="G2474" s="207">
        <v>7773.52</v>
      </c>
      <c r="H2474" s="207">
        <v>8745.2099999999991</v>
      </c>
      <c r="I2474" s="214">
        <v>87196</v>
      </c>
      <c r="J2474" s="211">
        <f t="shared" si="200"/>
        <v>0.34181105448843591</v>
      </c>
      <c r="K2474" s="212">
        <f t="shared" si="201"/>
        <v>0.42</v>
      </c>
      <c r="L2474" s="214">
        <v>4795.78</v>
      </c>
      <c r="M2474" s="213">
        <v>6975.68</v>
      </c>
      <c r="N2474" s="213">
        <v>7847.64</v>
      </c>
      <c r="O2474" s="242">
        <f t="shared" si="202"/>
        <v>0.48090000000000144</v>
      </c>
      <c r="P2474" s="242"/>
      <c r="Q2474" s="179"/>
      <c r="R2474" s="179"/>
      <c r="S2474" s="179"/>
      <c r="T2474" s="179"/>
      <c r="U2474" s="179"/>
      <c r="V2474" s="179"/>
      <c r="W2474" s="179"/>
      <c r="X2474" s="179"/>
      <c r="Y2474" s="179"/>
      <c r="Z2474" s="179"/>
      <c r="AA2474" s="222"/>
      <c r="AB2474" s="222"/>
      <c r="AC2474" s="222"/>
      <c r="AD2474" s="179"/>
      <c r="AE2474" s="179"/>
      <c r="AF2474" s="179"/>
      <c r="AG2474" s="179"/>
      <c r="AH2474" s="179"/>
      <c r="AI2474" s="179"/>
      <c r="AJ2474" s="179"/>
    </row>
    <row r="2475" spans="2:36" x14ac:dyDescent="0.3">
      <c r="B2475" s="224">
        <v>255200</v>
      </c>
      <c r="C2475" s="209">
        <v>97211</v>
      </c>
      <c r="D2475" s="206">
        <f t="shared" si="203"/>
        <v>0.3809208463949843</v>
      </c>
      <c r="E2475" s="208">
        <f t="shared" si="204"/>
        <v>0.42</v>
      </c>
      <c r="F2475" s="207">
        <v>5346.6</v>
      </c>
      <c r="G2475" s="207">
        <v>7776.88</v>
      </c>
      <c r="H2475" s="207">
        <v>8748.99</v>
      </c>
      <c r="I2475" s="214">
        <v>87238</v>
      </c>
      <c r="J2475" s="211">
        <f t="shared" si="200"/>
        <v>0.34184169278996868</v>
      </c>
      <c r="K2475" s="212">
        <f t="shared" si="201"/>
        <v>0.42</v>
      </c>
      <c r="L2475" s="214">
        <v>4798.09</v>
      </c>
      <c r="M2475" s="213">
        <v>6979.04</v>
      </c>
      <c r="N2475" s="213">
        <v>7851.42</v>
      </c>
      <c r="O2475" s="242">
        <f t="shared" si="202"/>
        <v>0.48090000000011057</v>
      </c>
      <c r="P2475" s="242"/>
      <c r="Q2475" s="179"/>
      <c r="R2475" s="179"/>
      <c r="S2475" s="179"/>
      <c r="T2475" s="179"/>
      <c r="U2475" s="179"/>
      <c r="V2475" s="179"/>
      <c r="W2475" s="179"/>
      <c r="X2475" s="179"/>
      <c r="Y2475" s="179"/>
      <c r="Z2475" s="179"/>
      <c r="AA2475" s="222"/>
      <c r="AB2475" s="222"/>
      <c r="AC2475" s="222"/>
      <c r="AD2475" s="179"/>
      <c r="AE2475" s="179"/>
      <c r="AF2475" s="179"/>
      <c r="AG2475" s="179"/>
      <c r="AH2475" s="179"/>
      <c r="AI2475" s="179"/>
      <c r="AJ2475" s="179"/>
    </row>
    <row r="2476" spans="2:36" x14ac:dyDescent="0.3">
      <c r="B2476" s="224">
        <v>255300</v>
      </c>
      <c r="C2476" s="209">
        <v>97253</v>
      </c>
      <c r="D2476" s="206">
        <f t="shared" si="203"/>
        <v>0.38093615354484922</v>
      </c>
      <c r="E2476" s="208">
        <f t="shared" si="204"/>
        <v>0.42</v>
      </c>
      <c r="F2476" s="207">
        <v>5348.91</v>
      </c>
      <c r="G2476" s="207">
        <v>7780.24</v>
      </c>
      <c r="H2476" s="207">
        <v>8752.77</v>
      </c>
      <c r="I2476" s="214">
        <v>87280</v>
      </c>
      <c r="J2476" s="211">
        <f t="shared" si="200"/>
        <v>0.3418723070896984</v>
      </c>
      <c r="K2476" s="212">
        <f t="shared" si="201"/>
        <v>0.42</v>
      </c>
      <c r="L2476" s="214">
        <v>4800.3999999999996</v>
      </c>
      <c r="M2476" s="213">
        <v>6982.4</v>
      </c>
      <c r="N2476" s="213">
        <v>7855.2</v>
      </c>
      <c r="O2476" s="242">
        <f t="shared" si="202"/>
        <v>0.48090000000007421</v>
      </c>
      <c r="P2476" s="242"/>
      <c r="Q2476" s="179"/>
      <c r="R2476" s="179"/>
      <c r="S2476" s="179"/>
      <c r="T2476" s="179"/>
      <c r="U2476" s="179"/>
      <c r="V2476" s="179"/>
      <c r="W2476" s="179"/>
      <c r="X2476" s="179"/>
      <c r="Y2476" s="179"/>
      <c r="Z2476" s="179"/>
      <c r="AA2476" s="222"/>
      <c r="AB2476" s="222"/>
      <c r="AC2476" s="222"/>
      <c r="AD2476" s="179"/>
      <c r="AE2476" s="179"/>
      <c r="AF2476" s="179"/>
      <c r="AG2476" s="179"/>
      <c r="AH2476" s="179"/>
      <c r="AI2476" s="179"/>
      <c r="AJ2476" s="179"/>
    </row>
    <row r="2477" spans="2:36" x14ac:dyDescent="0.3">
      <c r="B2477" s="224">
        <v>255400</v>
      </c>
      <c r="C2477" s="209">
        <v>97295</v>
      </c>
      <c r="D2477" s="206">
        <f t="shared" si="203"/>
        <v>0.38095144870790915</v>
      </c>
      <c r="E2477" s="208">
        <f t="shared" si="204"/>
        <v>0.42</v>
      </c>
      <c r="F2477" s="207">
        <v>5351.22</v>
      </c>
      <c r="G2477" s="207">
        <v>7783.6</v>
      </c>
      <c r="H2477" s="207">
        <v>8756.5499999999993</v>
      </c>
      <c r="I2477" s="214">
        <v>87322</v>
      </c>
      <c r="J2477" s="211">
        <f t="shared" si="200"/>
        <v>0.34190289741581831</v>
      </c>
      <c r="K2477" s="212">
        <f t="shared" si="201"/>
        <v>0.42</v>
      </c>
      <c r="L2477" s="214">
        <v>4802.71</v>
      </c>
      <c r="M2477" s="213">
        <v>6985.76</v>
      </c>
      <c r="N2477" s="213">
        <v>7858.98</v>
      </c>
      <c r="O2477" s="242">
        <f t="shared" si="202"/>
        <v>0.48090000000003785</v>
      </c>
      <c r="P2477" s="242"/>
      <c r="Q2477" s="179"/>
      <c r="R2477" s="179"/>
      <c r="S2477" s="179"/>
      <c r="T2477" s="179"/>
      <c r="U2477" s="179"/>
      <c r="V2477" s="179"/>
      <c r="W2477" s="179"/>
      <c r="X2477" s="179"/>
      <c r="Y2477" s="179"/>
      <c r="Z2477" s="179"/>
      <c r="AA2477" s="222"/>
      <c r="AB2477" s="222"/>
      <c r="AC2477" s="222"/>
      <c r="AD2477" s="179"/>
      <c r="AE2477" s="179"/>
      <c r="AF2477" s="179"/>
      <c r="AG2477" s="179"/>
      <c r="AH2477" s="179"/>
      <c r="AI2477" s="179"/>
      <c r="AJ2477" s="179"/>
    </row>
    <row r="2478" spans="2:36" x14ac:dyDescent="0.3">
      <c r="B2478" s="224">
        <v>255500</v>
      </c>
      <c r="C2478" s="209">
        <v>97337</v>
      </c>
      <c r="D2478" s="206">
        <f t="shared" si="203"/>
        <v>0.38096673189823876</v>
      </c>
      <c r="E2478" s="208">
        <f t="shared" si="204"/>
        <v>0.42</v>
      </c>
      <c r="F2478" s="207">
        <v>5353.53</v>
      </c>
      <c r="G2478" s="207">
        <v>7786.96</v>
      </c>
      <c r="H2478" s="207">
        <v>8760.33</v>
      </c>
      <c r="I2478" s="214">
        <v>87364</v>
      </c>
      <c r="J2478" s="211">
        <f t="shared" si="200"/>
        <v>0.34193346379647749</v>
      </c>
      <c r="K2478" s="212">
        <f t="shared" si="201"/>
        <v>0.42</v>
      </c>
      <c r="L2478" s="214">
        <v>4805.0200000000004</v>
      </c>
      <c r="M2478" s="213">
        <v>6989.12</v>
      </c>
      <c r="N2478" s="213">
        <v>7862.76</v>
      </c>
      <c r="O2478" s="242">
        <f t="shared" si="202"/>
        <v>0.48090000000000144</v>
      </c>
      <c r="P2478" s="242"/>
      <c r="Q2478" s="179"/>
      <c r="R2478" s="179"/>
      <c r="S2478" s="179"/>
      <c r="T2478" s="179"/>
      <c r="U2478" s="179"/>
      <c r="V2478" s="179"/>
      <c r="W2478" s="179"/>
      <c r="X2478" s="179"/>
      <c r="Y2478" s="179"/>
      <c r="Z2478" s="179"/>
      <c r="AA2478" s="222"/>
      <c r="AB2478" s="222"/>
      <c r="AC2478" s="222"/>
      <c r="AD2478" s="179"/>
      <c r="AE2478" s="179"/>
      <c r="AF2478" s="179"/>
      <c r="AG2478" s="179"/>
      <c r="AH2478" s="179"/>
      <c r="AI2478" s="179"/>
      <c r="AJ2478" s="179"/>
    </row>
    <row r="2479" spans="2:36" x14ac:dyDescent="0.3">
      <c r="B2479" s="224">
        <v>255600</v>
      </c>
      <c r="C2479" s="209">
        <v>97379</v>
      </c>
      <c r="D2479" s="206">
        <f t="shared" si="203"/>
        <v>0.38098200312989045</v>
      </c>
      <c r="E2479" s="208">
        <f t="shared" si="204"/>
        <v>0.42</v>
      </c>
      <c r="F2479" s="207">
        <v>5355.84</v>
      </c>
      <c r="G2479" s="207">
        <v>7790.32</v>
      </c>
      <c r="H2479" s="207">
        <v>8764.11</v>
      </c>
      <c r="I2479" s="214">
        <v>87406</v>
      </c>
      <c r="J2479" s="211">
        <f t="shared" si="200"/>
        <v>0.34196400625978091</v>
      </c>
      <c r="K2479" s="212">
        <f t="shared" si="201"/>
        <v>0.42</v>
      </c>
      <c r="L2479" s="214">
        <v>4807.33</v>
      </c>
      <c r="M2479" s="213">
        <v>6992.48</v>
      </c>
      <c r="N2479" s="213">
        <v>7866.54</v>
      </c>
      <c r="O2479" s="242">
        <f t="shared" si="202"/>
        <v>0.48089999999998329</v>
      </c>
      <c r="P2479" s="242"/>
      <c r="Q2479" s="179"/>
      <c r="R2479" s="179"/>
      <c r="S2479" s="179"/>
      <c r="T2479" s="179"/>
      <c r="U2479" s="179"/>
      <c r="V2479" s="179"/>
      <c r="W2479" s="179"/>
      <c r="X2479" s="179"/>
      <c r="Y2479" s="179"/>
      <c r="Z2479" s="179"/>
      <c r="AA2479" s="222"/>
      <c r="AB2479" s="222"/>
      <c r="AC2479" s="222"/>
      <c r="AD2479" s="179"/>
      <c r="AE2479" s="179"/>
      <c r="AF2479" s="179"/>
      <c r="AG2479" s="179"/>
      <c r="AH2479" s="179"/>
      <c r="AI2479" s="179"/>
      <c r="AJ2479" s="179"/>
    </row>
    <row r="2480" spans="2:36" x14ac:dyDescent="0.3">
      <c r="B2480" s="224">
        <v>255700</v>
      </c>
      <c r="C2480" s="209">
        <v>97421</v>
      </c>
      <c r="D2480" s="206">
        <f t="shared" si="203"/>
        <v>0.3809972624168948</v>
      </c>
      <c r="E2480" s="208">
        <f t="shared" si="204"/>
        <v>0.42</v>
      </c>
      <c r="F2480" s="207">
        <v>5358.15</v>
      </c>
      <c r="G2480" s="207">
        <v>7793.68</v>
      </c>
      <c r="H2480" s="207">
        <v>8767.89</v>
      </c>
      <c r="I2480" s="214">
        <v>87448</v>
      </c>
      <c r="J2480" s="211">
        <f t="shared" si="200"/>
        <v>0.34199452483378961</v>
      </c>
      <c r="K2480" s="212">
        <f t="shared" si="201"/>
        <v>0.42</v>
      </c>
      <c r="L2480" s="214">
        <v>4809.6400000000003</v>
      </c>
      <c r="M2480" s="213">
        <v>6995.84</v>
      </c>
      <c r="N2480" s="213">
        <v>7870.32</v>
      </c>
      <c r="O2480" s="242">
        <f t="shared" si="202"/>
        <v>0.48089999999992872</v>
      </c>
      <c r="P2480" s="242"/>
      <c r="Q2480" s="179"/>
      <c r="R2480" s="179"/>
      <c r="S2480" s="179"/>
      <c r="T2480" s="179"/>
      <c r="U2480" s="179"/>
      <c r="V2480" s="179"/>
      <c r="W2480" s="179"/>
      <c r="X2480" s="179"/>
      <c r="Y2480" s="179"/>
      <c r="Z2480" s="179"/>
      <c r="AA2480" s="222"/>
      <c r="AB2480" s="222"/>
      <c r="AC2480" s="222"/>
      <c r="AD2480" s="179"/>
      <c r="AE2480" s="179"/>
      <c r="AF2480" s="179"/>
      <c r="AG2480" s="179"/>
      <c r="AH2480" s="179"/>
      <c r="AI2480" s="179"/>
      <c r="AJ2480" s="179"/>
    </row>
    <row r="2481" spans="2:36" x14ac:dyDescent="0.3">
      <c r="B2481" s="224">
        <v>255800</v>
      </c>
      <c r="C2481" s="209">
        <v>97463</v>
      </c>
      <c r="D2481" s="206">
        <f t="shared" si="203"/>
        <v>0.38101250977326034</v>
      </c>
      <c r="E2481" s="208">
        <f t="shared" si="204"/>
        <v>0.42</v>
      </c>
      <c r="F2481" s="207">
        <v>5360.46</v>
      </c>
      <c r="G2481" s="207">
        <v>7797.04</v>
      </c>
      <c r="H2481" s="207">
        <v>8771.67</v>
      </c>
      <c r="I2481" s="214">
        <v>87490</v>
      </c>
      <c r="J2481" s="211">
        <f t="shared" si="200"/>
        <v>0.3420250195465207</v>
      </c>
      <c r="K2481" s="212">
        <f t="shared" si="201"/>
        <v>0.42</v>
      </c>
      <c r="L2481" s="214">
        <v>4811.95</v>
      </c>
      <c r="M2481" s="213">
        <v>6999.2</v>
      </c>
      <c r="N2481" s="213">
        <v>7874.1</v>
      </c>
      <c r="O2481" s="242">
        <f t="shared" si="202"/>
        <v>0.480900000000056</v>
      </c>
      <c r="P2481" s="242"/>
      <c r="Q2481" s="179"/>
      <c r="R2481" s="179"/>
      <c r="S2481" s="179"/>
      <c r="T2481" s="179"/>
      <c r="U2481" s="179"/>
      <c r="V2481" s="179"/>
      <c r="W2481" s="179"/>
      <c r="X2481" s="179"/>
      <c r="Y2481" s="179"/>
      <c r="Z2481" s="179"/>
      <c r="AA2481" s="222"/>
      <c r="AB2481" s="222"/>
      <c r="AC2481" s="222"/>
      <c r="AD2481" s="179"/>
      <c r="AE2481" s="179"/>
      <c r="AF2481" s="179"/>
      <c r="AG2481" s="179"/>
      <c r="AH2481" s="179"/>
      <c r="AI2481" s="179"/>
      <c r="AJ2481" s="179"/>
    </row>
    <row r="2482" spans="2:36" x14ac:dyDescent="0.3">
      <c r="B2482" s="224">
        <v>255900</v>
      </c>
      <c r="C2482" s="209">
        <v>97505</v>
      </c>
      <c r="D2482" s="206">
        <f t="shared" si="203"/>
        <v>0.38102774521297383</v>
      </c>
      <c r="E2482" s="208">
        <f t="shared" si="204"/>
        <v>0.42</v>
      </c>
      <c r="F2482" s="207">
        <v>5362.77</v>
      </c>
      <c r="G2482" s="207">
        <v>7800.4</v>
      </c>
      <c r="H2482" s="207">
        <v>8775.4500000000007</v>
      </c>
      <c r="I2482" s="214">
        <v>87532</v>
      </c>
      <c r="J2482" s="211">
        <f t="shared" si="200"/>
        <v>0.34205549042594763</v>
      </c>
      <c r="K2482" s="212">
        <f t="shared" si="201"/>
        <v>0.42</v>
      </c>
      <c r="L2482" s="214">
        <v>4814.26</v>
      </c>
      <c r="M2482" s="213">
        <v>7002.56</v>
      </c>
      <c r="N2482" s="213">
        <v>7877.88</v>
      </c>
      <c r="O2482" s="242">
        <f t="shared" si="202"/>
        <v>0.48090000000001965</v>
      </c>
      <c r="P2482" s="242"/>
      <c r="Q2482" s="179"/>
      <c r="R2482" s="179"/>
      <c r="S2482" s="179"/>
      <c r="T2482" s="179"/>
      <c r="U2482" s="179"/>
      <c r="V2482" s="179"/>
      <c r="W2482" s="179"/>
      <c r="X2482" s="179"/>
      <c r="Y2482" s="179"/>
      <c r="Z2482" s="179"/>
      <c r="AA2482" s="222"/>
      <c r="AB2482" s="222"/>
      <c r="AC2482" s="222"/>
      <c r="AD2482" s="179"/>
      <c r="AE2482" s="179"/>
      <c r="AF2482" s="179"/>
      <c r="AG2482" s="179"/>
      <c r="AH2482" s="179"/>
      <c r="AI2482" s="179"/>
      <c r="AJ2482" s="179"/>
    </row>
    <row r="2483" spans="2:36" x14ac:dyDescent="0.3">
      <c r="B2483" s="224">
        <v>256000</v>
      </c>
      <c r="C2483" s="209">
        <v>97547</v>
      </c>
      <c r="D2483" s="206">
        <f t="shared" si="203"/>
        <v>0.38104296874999999</v>
      </c>
      <c r="E2483" s="208">
        <f t="shared" si="204"/>
        <v>0.42</v>
      </c>
      <c r="F2483" s="207">
        <v>5365.08</v>
      </c>
      <c r="G2483" s="207">
        <v>7803.76</v>
      </c>
      <c r="H2483" s="207">
        <v>8779.23</v>
      </c>
      <c r="I2483" s="214">
        <v>87574</v>
      </c>
      <c r="J2483" s="211">
        <f t="shared" si="200"/>
        <v>0.34208593749999999</v>
      </c>
      <c r="K2483" s="212">
        <f t="shared" si="201"/>
        <v>0.42</v>
      </c>
      <c r="L2483" s="214">
        <v>4816.57</v>
      </c>
      <c r="M2483" s="213">
        <v>7005.92</v>
      </c>
      <c r="N2483" s="213">
        <v>7881.66</v>
      </c>
      <c r="O2483" s="242">
        <f t="shared" si="202"/>
        <v>0.48089999999996508</v>
      </c>
      <c r="P2483" s="242"/>
      <c r="Q2483" s="179"/>
      <c r="R2483" s="179"/>
      <c r="S2483" s="179"/>
      <c r="T2483" s="179"/>
      <c r="U2483" s="179"/>
      <c r="V2483" s="179"/>
      <c r="W2483" s="179"/>
      <c r="X2483" s="179"/>
      <c r="Y2483" s="179"/>
      <c r="Z2483" s="179"/>
      <c r="AA2483" s="222"/>
      <c r="AB2483" s="222"/>
      <c r="AC2483" s="222"/>
      <c r="AD2483" s="179"/>
      <c r="AE2483" s="179"/>
      <c r="AF2483" s="179"/>
      <c r="AG2483" s="179"/>
      <c r="AH2483" s="179"/>
      <c r="AI2483" s="179"/>
      <c r="AJ2483" s="179"/>
    </row>
    <row r="2484" spans="2:36" x14ac:dyDescent="0.3">
      <c r="B2484" s="224">
        <v>256100</v>
      </c>
      <c r="C2484" s="209">
        <v>97589</v>
      </c>
      <c r="D2484" s="206">
        <f t="shared" si="203"/>
        <v>0.38105818039828193</v>
      </c>
      <c r="E2484" s="208">
        <f t="shared" si="204"/>
        <v>0.42</v>
      </c>
      <c r="F2484" s="207">
        <v>5367.39</v>
      </c>
      <c r="G2484" s="207">
        <v>7807.12</v>
      </c>
      <c r="H2484" s="207">
        <v>8783.01</v>
      </c>
      <c r="I2484" s="214">
        <v>87616</v>
      </c>
      <c r="J2484" s="211">
        <f t="shared" si="200"/>
        <v>0.34211636079656382</v>
      </c>
      <c r="K2484" s="212">
        <f t="shared" si="201"/>
        <v>0.42</v>
      </c>
      <c r="L2484" s="214">
        <v>4818.88</v>
      </c>
      <c r="M2484" s="213">
        <v>7009.28</v>
      </c>
      <c r="N2484" s="213">
        <v>7885.44</v>
      </c>
      <c r="O2484" s="242">
        <f t="shared" si="202"/>
        <v>0.48089999999994687</v>
      </c>
      <c r="P2484" s="242"/>
      <c r="Q2484" s="179"/>
      <c r="R2484" s="179"/>
      <c r="S2484" s="179"/>
      <c r="T2484" s="179"/>
      <c r="U2484" s="179"/>
      <c r="V2484" s="179"/>
      <c r="W2484" s="179"/>
      <c r="X2484" s="179"/>
      <c r="Y2484" s="179"/>
      <c r="Z2484" s="179"/>
      <c r="AA2484" s="222"/>
      <c r="AB2484" s="222"/>
      <c r="AC2484" s="222"/>
      <c r="AD2484" s="179"/>
      <c r="AE2484" s="179"/>
      <c r="AF2484" s="179"/>
      <c r="AG2484" s="179"/>
      <c r="AH2484" s="179"/>
      <c r="AI2484" s="179"/>
      <c r="AJ2484" s="179"/>
    </row>
    <row r="2485" spans="2:36" x14ac:dyDescent="0.3">
      <c r="B2485" s="224">
        <v>256200</v>
      </c>
      <c r="C2485" s="209">
        <v>97631</v>
      </c>
      <c r="D2485" s="206">
        <f t="shared" si="203"/>
        <v>0.38107338017174081</v>
      </c>
      <c r="E2485" s="208">
        <f t="shared" si="204"/>
        <v>0.42</v>
      </c>
      <c r="F2485" s="207">
        <v>5369.7</v>
      </c>
      <c r="G2485" s="207">
        <v>7810.48</v>
      </c>
      <c r="H2485" s="207">
        <v>8786.7900000000009</v>
      </c>
      <c r="I2485" s="214">
        <v>87658</v>
      </c>
      <c r="J2485" s="211">
        <f t="shared" si="200"/>
        <v>0.34214676034348168</v>
      </c>
      <c r="K2485" s="212">
        <f t="shared" si="201"/>
        <v>0.42</v>
      </c>
      <c r="L2485" s="214">
        <v>4821.1899999999996</v>
      </c>
      <c r="M2485" s="213">
        <v>7012.64</v>
      </c>
      <c r="N2485" s="213">
        <v>7889.22</v>
      </c>
      <c r="O2485" s="242">
        <f t="shared" si="202"/>
        <v>0.48089999999991051</v>
      </c>
      <c r="P2485" s="242"/>
      <c r="Q2485" s="179"/>
      <c r="R2485" s="179"/>
      <c r="S2485" s="179"/>
      <c r="T2485" s="179"/>
      <c r="U2485" s="179"/>
      <c r="V2485" s="179"/>
      <c r="W2485" s="179"/>
      <c r="X2485" s="179"/>
      <c r="Y2485" s="179"/>
      <c r="Z2485" s="179"/>
      <c r="AA2485" s="222"/>
      <c r="AB2485" s="222"/>
      <c r="AC2485" s="222"/>
      <c r="AD2485" s="179"/>
      <c r="AE2485" s="179"/>
      <c r="AF2485" s="179"/>
      <c r="AG2485" s="179"/>
      <c r="AH2485" s="179"/>
      <c r="AI2485" s="179"/>
      <c r="AJ2485" s="179"/>
    </row>
    <row r="2486" spans="2:36" x14ac:dyDescent="0.3">
      <c r="B2486" s="224">
        <v>256300</v>
      </c>
      <c r="C2486" s="209">
        <v>97673</v>
      </c>
      <c r="D2486" s="206">
        <f t="shared" si="203"/>
        <v>0.38108856808427621</v>
      </c>
      <c r="E2486" s="208">
        <f t="shared" si="204"/>
        <v>0.42</v>
      </c>
      <c r="F2486" s="207">
        <v>5372.01</v>
      </c>
      <c r="G2486" s="207">
        <v>7813.84</v>
      </c>
      <c r="H2486" s="207">
        <v>8790.57</v>
      </c>
      <c r="I2486" s="214">
        <v>87700</v>
      </c>
      <c r="J2486" s="211">
        <f t="shared" si="200"/>
        <v>0.3421771361685525</v>
      </c>
      <c r="K2486" s="212">
        <f t="shared" si="201"/>
        <v>0.42</v>
      </c>
      <c r="L2486" s="214">
        <v>4823.5</v>
      </c>
      <c r="M2486" s="213">
        <v>7016</v>
      </c>
      <c r="N2486" s="213">
        <v>7893</v>
      </c>
      <c r="O2486" s="242">
        <f t="shared" si="202"/>
        <v>0.48089999999985594</v>
      </c>
      <c r="P2486" s="242"/>
      <c r="Q2486" s="179"/>
      <c r="R2486" s="179"/>
      <c r="S2486" s="179"/>
      <c r="T2486" s="179"/>
      <c r="U2486" s="179"/>
      <c r="V2486" s="179"/>
      <c r="W2486" s="179"/>
      <c r="X2486" s="179"/>
      <c r="Y2486" s="179"/>
      <c r="Z2486" s="179"/>
      <c r="AA2486" s="222"/>
      <c r="AB2486" s="222"/>
      <c r="AC2486" s="222"/>
      <c r="AD2486" s="179"/>
      <c r="AE2486" s="179"/>
      <c r="AF2486" s="179"/>
      <c r="AG2486" s="179"/>
      <c r="AH2486" s="179"/>
      <c r="AI2486" s="179"/>
      <c r="AJ2486" s="179"/>
    </row>
    <row r="2487" spans="2:36" x14ac:dyDescent="0.3">
      <c r="B2487" s="224">
        <v>256400</v>
      </c>
      <c r="C2487" s="209">
        <v>97715</v>
      </c>
      <c r="D2487" s="206">
        <f t="shared" si="203"/>
        <v>0.381103744149766</v>
      </c>
      <c r="E2487" s="208">
        <f t="shared" si="204"/>
        <v>0.42</v>
      </c>
      <c r="F2487" s="207">
        <v>5374.32</v>
      </c>
      <c r="G2487" s="207">
        <v>7817.2</v>
      </c>
      <c r="H2487" s="207">
        <v>8794.35</v>
      </c>
      <c r="I2487" s="214">
        <v>87742</v>
      </c>
      <c r="J2487" s="211">
        <f t="shared" si="200"/>
        <v>0.34220748829953196</v>
      </c>
      <c r="K2487" s="212">
        <f t="shared" si="201"/>
        <v>0.42</v>
      </c>
      <c r="L2487" s="214">
        <v>4825.8100000000004</v>
      </c>
      <c r="M2487" s="213">
        <v>7019.36</v>
      </c>
      <c r="N2487" s="213">
        <v>7896.78</v>
      </c>
      <c r="O2487" s="242">
        <f t="shared" si="202"/>
        <v>0.48090000000012878</v>
      </c>
      <c r="P2487" s="242"/>
      <c r="Q2487" s="179"/>
      <c r="R2487" s="179"/>
      <c r="S2487" s="179"/>
      <c r="T2487" s="179"/>
      <c r="U2487" s="179"/>
      <c r="V2487" s="179"/>
      <c r="W2487" s="179"/>
      <c r="X2487" s="179"/>
      <c r="Y2487" s="179"/>
      <c r="Z2487" s="179"/>
      <c r="AA2487" s="222"/>
      <c r="AB2487" s="222"/>
      <c r="AC2487" s="222"/>
      <c r="AD2487" s="179"/>
      <c r="AE2487" s="179"/>
      <c r="AF2487" s="179"/>
      <c r="AG2487" s="179"/>
      <c r="AH2487" s="179"/>
      <c r="AI2487" s="179"/>
      <c r="AJ2487" s="179"/>
    </row>
    <row r="2488" spans="2:36" x14ac:dyDescent="0.3">
      <c r="B2488" s="224">
        <v>256500</v>
      </c>
      <c r="C2488" s="209">
        <v>97757</v>
      </c>
      <c r="D2488" s="206">
        <f t="shared" si="203"/>
        <v>0.3811189083820663</v>
      </c>
      <c r="E2488" s="208">
        <f t="shared" si="204"/>
        <v>0.42</v>
      </c>
      <c r="F2488" s="207">
        <v>5376.63</v>
      </c>
      <c r="G2488" s="207">
        <v>7820.56</v>
      </c>
      <c r="H2488" s="207">
        <v>8798.1299999999992</v>
      </c>
      <c r="I2488" s="214">
        <v>87784</v>
      </c>
      <c r="J2488" s="211">
        <f t="shared" si="200"/>
        <v>0.34223781676413256</v>
      </c>
      <c r="K2488" s="212">
        <f t="shared" si="201"/>
        <v>0.42</v>
      </c>
      <c r="L2488" s="214">
        <v>4828.12</v>
      </c>
      <c r="M2488" s="213">
        <v>7022.72</v>
      </c>
      <c r="N2488" s="213">
        <v>7900.56</v>
      </c>
      <c r="O2488" s="242">
        <f t="shared" si="202"/>
        <v>0.48090000000009242</v>
      </c>
      <c r="P2488" s="242"/>
      <c r="Q2488" s="179"/>
      <c r="R2488" s="179"/>
      <c r="S2488" s="179"/>
      <c r="T2488" s="179"/>
      <c r="U2488" s="179"/>
      <c r="V2488" s="179"/>
      <c r="W2488" s="179"/>
      <c r="X2488" s="179"/>
      <c r="Y2488" s="179"/>
      <c r="Z2488" s="179"/>
      <c r="AA2488" s="222"/>
      <c r="AB2488" s="222"/>
      <c r="AC2488" s="222"/>
      <c r="AD2488" s="179"/>
      <c r="AE2488" s="179"/>
      <c r="AF2488" s="179"/>
      <c r="AG2488" s="179"/>
      <c r="AH2488" s="179"/>
      <c r="AI2488" s="179"/>
      <c r="AJ2488" s="179"/>
    </row>
    <row r="2489" spans="2:36" x14ac:dyDescent="0.3">
      <c r="B2489" s="224">
        <v>256600</v>
      </c>
      <c r="C2489" s="209">
        <v>97799</v>
      </c>
      <c r="D2489" s="206">
        <f t="shared" si="203"/>
        <v>0.38113406079501166</v>
      </c>
      <c r="E2489" s="208">
        <f t="shared" si="204"/>
        <v>0.42</v>
      </c>
      <c r="F2489" s="207">
        <v>5378.94</v>
      </c>
      <c r="G2489" s="207">
        <v>7823.92</v>
      </c>
      <c r="H2489" s="207">
        <v>8801.91</v>
      </c>
      <c r="I2489" s="214">
        <v>87826</v>
      </c>
      <c r="J2489" s="211">
        <f t="shared" si="200"/>
        <v>0.3422681215900234</v>
      </c>
      <c r="K2489" s="212">
        <f t="shared" si="201"/>
        <v>0.42</v>
      </c>
      <c r="L2489" s="214">
        <v>4830.43</v>
      </c>
      <c r="M2489" s="213">
        <v>7026.08</v>
      </c>
      <c r="N2489" s="213">
        <v>7904.34</v>
      </c>
      <c r="O2489" s="242">
        <f t="shared" si="202"/>
        <v>0.480900000000056</v>
      </c>
      <c r="P2489" s="242"/>
      <c r="Q2489" s="179"/>
      <c r="R2489" s="179"/>
      <c r="S2489" s="179"/>
      <c r="T2489" s="179"/>
      <c r="U2489" s="179"/>
      <c r="V2489" s="179"/>
      <c r="W2489" s="179"/>
      <c r="X2489" s="179"/>
      <c r="Y2489" s="179"/>
      <c r="Z2489" s="179"/>
      <c r="AA2489" s="222"/>
      <c r="AB2489" s="222"/>
      <c r="AC2489" s="222"/>
      <c r="AD2489" s="179"/>
      <c r="AE2489" s="179"/>
      <c r="AF2489" s="179"/>
      <c r="AG2489" s="179"/>
      <c r="AH2489" s="179"/>
      <c r="AI2489" s="179"/>
      <c r="AJ2489" s="179"/>
    </row>
    <row r="2490" spans="2:36" x14ac:dyDescent="0.3">
      <c r="B2490" s="224">
        <v>256700</v>
      </c>
      <c r="C2490" s="209">
        <v>97841</v>
      </c>
      <c r="D2490" s="206">
        <f t="shared" si="203"/>
        <v>0.38114920140241526</v>
      </c>
      <c r="E2490" s="208">
        <f t="shared" si="204"/>
        <v>0.42</v>
      </c>
      <c r="F2490" s="207">
        <v>5381.25</v>
      </c>
      <c r="G2490" s="207">
        <v>7827.28</v>
      </c>
      <c r="H2490" s="207">
        <v>8805.69</v>
      </c>
      <c r="I2490" s="214">
        <v>87868</v>
      </c>
      <c r="J2490" s="211">
        <f t="shared" si="200"/>
        <v>0.34229840280483054</v>
      </c>
      <c r="K2490" s="212">
        <f t="shared" si="201"/>
        <v>0.42</v>
      </c>
      <c r="L2490" s="214">
        <v>4832.74</v>
      </c>
      <c r="M2490" s="213">
        <v>7029.44</v>
      </c>
      <c r="N2490" s="213">
        <v>7908.12</v>
      </c>
      <c r="O2490" s="242">
        <f t="shared" si="202"/>
        <v>0.48090000000003785</v>
      </c>
      <c r="P2490" s="242"/>
      <c r="Q2490" s="179"/>
      <c r="R2490" s="179"/>
      <c r="S2490" s="179"/>
      <c r="T2490" s="179"/>
      <c r="U2490" s="179"/>
      <c r="V2490" s="179"/>
      <c r="W2490" s="179"/>
      <c r="X2490" s="179"/>
      <c r="Y2490" s="179"/>
      <c r="Z2490" s="179"/>
      <c r="AA2490" s="222"/>
      <c r="AB2490" s="222"/>
      <c r="AC2490" s="222"/>
      <c r="AD2490" s="179"/>
      <c r="AE2490" s="179"/>
      <c r="AF2490" s="179"/>
      <c r="AG2490" s="179"/>
      <c r="AH2490" s="179"/>
      <c r="AI2490" s="179"/>
      <c r="AJ2490" s="179"/>
    </row>
    <row r="2491" spans="2:36" x14ac:dyDescent="0.3">
      <c r="B2491" s="224">
        <v>256800</v>
      </c>
      <c r="C2491" s="209">
        <v>97883</v>
      </c>
      <c r="D2491" s="206">
        <f t="shared" si="203"/>
        <v>0.38116433021806856</v>
      </c>
      <c r="E2491" s="208">
        <f t="shared" si="204"/>
        <v>0.42</v>
      </c>
      <c r="F2491" s="207">
        <v>5383.56</v>
      </c>
      <c r="G2491" s="207">
        <v>7830.64</v>
      </c>
      <c r="H2491" s="207">
        <v>8809.4699999999993</v>
      </c>
      <c r="I2491" s="214">
        <v>87910</v>
      </c>
      <c r="J2491" s="211">
        <f t="shared" ref="J2491:J2554" si="205">I2491/$B2491</f>
        <v>0.34232866043613708</v>
      </c>
      <c r="K2491" s="212">
        <f t="shared" ref="K2491:K2554" si="206">(I2491-I2490)/($B2491-$B2490)</f>
        <v>0.42</v>
      </c>
      <c r="L2491" s="214">
        <v>4835.05</v>
      </c>
      <c r="M2491" s="213">
        <v>7032.8</v>
      </c>
      <c r="N2491" s="213">
        <v>7911.9</v>
      </c>
      <c r="O2491" s="242">
        <f t="shared" si="202"/>
        <v>0.48089999999998329</v>
      </c>
      <c r="P2491" s="242"/>
      <c r="Q2491" s="179"/>
      <c r="R2491" s="179"/>
      <c r="S2491" s="179"/>
      <c r="T2491" s="179"/>
      <c r="U2491" s="179"/>
      <c r="V2491" s="179"/>
      <c r="W2491" s="179"/>
      <c r="X2491" s="179"/>
      <c r="Y2491" s="179"/>
      <c r="Z2491" s="179"/>
      <c r="AA2491" s="222"/>
      <c r="AB2491" s="222"/>
      <c r="AC2491" s="222"/>
      <c r="AD2491" s="179"/>
      <c r="AE2491" s="179"/>
      <c r="AF2491" s="179"/>
      <c r="AG2491" s="179"/>
      <c r="AH2491" s="179"/>
      <c r="AI2491" s="179"/>
      <c r="AJ2491" s="179"/>
    </row>
    <row r="2492" spans="2:36" x14ac:dyDescent="0.3">
      <c r="B2492" s="224">
        <v>256900</v>
      </c>
      <c r="C2492" s="209">
        <v>97925</v>
      </c>
      <c r="D2492" s="206">
        <f t="shared" si="203"/>
        <v>0.38117944725574154</v>
      </c>
      <c r="E2492" s="208">
        <f t="shared" si="204"/>
        <v>0.42</v>
      </c>
      <c r="F2492" s="207">
        <v>5385.87</v>
      </c>
      <c r="G2492" s="207">
        <v>7834</v>
      </c>
      <c r="H2492" s="207">
        <v>8813.25</v>
      </c>
      <c r="I2492" s="214">
        <v>87952</v>
      </c>
      <c r="J2492" s="211">
        <f t="shared" si="205"/>
        <v>0.34235889451148305</v>
      </c>
      <c r="K2492" s="212">
        <f t="shared" si="206"/>
        <v>0.42</v>
      </c>
      <c r="L2492" s="214">
        <v>4837.3599999999997</v>
      </c>
      <c r="M2492" s="213">
        <v>7036.16</v>
      </c>
      <c r="N2492" s="213">
        <v>7915.68</v>
      </c>
      <c r="O2492" s="242">
        <f t="shared" si="202"/>
        <v>0.48089999999994687</v>
      </c>
      <c r="P2492" s="242"/>
      <c r="Q2492" s="179"/>
      <c r="R2492" s="179"/>
      <c r="S2492" s="179"/>
      <c r="T2492" s="179"/>
      <c r="U2492" s="179"/>
      <c r="V2492" s="179"/>
      <c r="W2492" s="179"/>
      <c r="X2492" s="179"/>
      <c r="Y2492" s="179"/>
      <c r="Z2492" s="179"/>
      <c r="AA2492" s="222"/>
      <c r="AB2492" s="222"/>
      <c r="AC2492" s="222"/>
      <c r="AD2492" s="179"/>
      <c r="AE2492" s="179"/>
      <c r="AF2492" s="179"/>
      <c r="AG2492" s="179"/>
      <c r="AH2492" s="179"/>
      <c r="AI2492" s="179"/>
      <c r="AJ2492" s="179"/>
    </row>
    <row r="2493" spans="2:36" x14ac:dyDescent="0.3">
      <c r="B2493" s="224">
        <v>257000</v>
      </c>
      <c r="C2493" s="209">
        <v>97967</v>
      </c>
      <c r="D2493" s="206">
        <f t="shared" si="203"/>
        <v>0.38119455252918288</v>
      </c>
      <c r="E2493" s="208">
        <f t="shared" si="204"/>
        <v>0.42</v>
      </c>
      <c r="F2493" s="207">
        <v>5388.18</v>
      </c>
      <c r="G2493" s="207">
        <v>7837.36</v>
      </c>
      <c r="H2493" s="207">
        <v>8817.0300000000007</v>
      </c>
      <c r="I2493" s="214">
        <v>87994</v>
      </c>
      <c r="J2493" s="211">
        <f t="shared" si="205"/>
        <v>0.34238910505836578</v>
      </c>
      <c r="K2493" s="212">
        <f t="shared" si="206"/>
        <v>0.42</v>
      </c>
      <c r="L2493" s="214">
        <v>4839.67</v>
      </c>
      <c r="M2493" s="213">
        <v>7039.52</v>
      </c>
      <c r="N2493" s="213">
        <v>7919.46</v>
      </c>
      <c r="O2493" s="242">
        <f t="shared" si="202"/>
        <v>0.48089999999992872</v>
      </c>
      <c r="P2493" s="242"/>
      <c r="Q2493" s="179"/>
      <c r="R2493" s="179"/>
      <c r="S2493" s="179"/>
      <c r="T2493" s="179"/>
      <c r="U2493" s="179"/>
      <c r="V2493" s="179"/>
      <c r="W2493" s="179"/>
      <c r="X2493" s="179"/>
      <c r="Y2493" s="179"/>
      <c r="Z2493" s="179"/>
      <c r="AA2493" s="222"/>
      <c r="AB2493" s="222"/>
      <c r="AC2493" s="222"/>
      <c r="AD2493" s="179"/>
      <c r="AE2493" s="179"/>
      <c r="AF2493" s="179"/>
      <c r="AG2493" s="179"/>
      <c r="AH2493" s="179"/>
      <c r="AI2493" s="179"/>
      <c r="AJ2493" s="179"/>
    </row>
    <row r="2494" spans="2:36" x14ac:dyDescent="0.3">
      <c r="B2494" s="224">
        <v>257100</v>
      </c>
      <c r="C2494" s="209">
        <v>98009</v>
      </c>
      <c r="D2494" s="206">
        <f t="shared" si="203"/>
        <v>0.38120964605211982</v>
      </c>
      <c r="E2494" s="208">
        <f t="shared" si="204"/>
        <v>0.42</v>
      </c>
      <c r="F2494" s="207">
        <v>5390.49</v>
      </c>
      <c r="G2494" s="207">
        <v>7840.72</v>
      </c>
      <c r="H2494" s="207">
        <v>8820.81</v>
      </c>
      <c r="I2494" s="214">
        <v>88036</v>
      </c>
      <c r="J2494" s="211">
        <f t="shared" si="205"/>
        <v>0.3424192921042396</v>
      </c>
      <c r="K2494" s="212">
        <f t="shared" si="206"/>
        <v>0.42</v>
      </c>
      <c r="L2494" s="214">
        <v>4841.9799999999996</v>
      </c>
      <c r="M2494" s="213">
        <v>7042.88</v>
      </c>
      <c r="N2494" s="213">
        <v>7923.24</v>
      </c>
      <c r="O2494" s="242">
        <f t="shared" si="202"/>
        <v>0.48090000000001965</v>
      </c>
      <c r="P2494" s="242"/>
      <c r="Q2494" s="179"/>
      <c r="R2494" s="179"/>
      <c r="S2494" s="179"/>
      <c r="T2494" s="179"/>
      <c r="U2494" s="179"/>
      <c r="V2494" s="179"/>
      <c r="W2494" s="179"/>
      <c r="X2494" s="179"/>
      <c r="Y2494" s="179"/>
      <c r="Z2494" s="179"/>
      <c r="AA2494" s="222"/>
      <c r="AB2494" s="222"/>
      <c r="AC2494" s="222"/>
      <c r="AD2494" s="179"/>
      <c r="AE2494" s="179"/>
      <c r="AF2494" s="179"/>
      <c r="AG2494" s="179"/>
      <c r="AH2494" s="179"/>
      <c r="AI2494" s="179"/>
      <c r="AJ2494" s="179"/>
    </row>
    <row r="2495" spans="2:36" x14ac:dyDescent="0.3">
      <c r="B2495" s="224">
        <v>257200</v>
      </c>
      <c r="C2495" s="209">
        <v>98051</v>
      </c>
      <c r="D2495" s="206">
        <f t="shared" si="203"/>
        <v>0.38122472783825817</v>
      </c>
      <c r="E2495" s="208">
        <f t="shared" si="204"/>
        <v>0.42</v>
      </c>
      <c r="F2495" s="207">
        <v>5392.8</v>
      </c>
      <c r="G2495" s="207">
        <v>7844.08</v>
      </c>
      <c r="H2495" s="207">
        <v>8824.59</v>
      </c>
      <c r="I2495" s="214">
        <v>88078</v>
      </c>
      <c r="J2495" s="211">
        <f t="shared" si="205"/>
        <v>0.34244945567651636</v>
      </c>
      <c r="K2495" s="212">
        <f t="shared" si="206"/>
        <v>0.42</v>
      </c>
      <c r="L2495" s="214">
        <v>4844.29</v>
      </c>
      <c r="M2495" s="213">
        <v>7046.24</v>
      </c>
      <c r="N2495" s="213">
        <v>7927.02</v>
      </c>
      <c r="O2495" s="242">
        <f t="shared" si="202"/>
        <v>0.48090000000000144</v>
      </c>
      <c r="P2495" s="242"/>
      <c r="Q2495" s="179"/>
      <c r="R2495" s="179"/>
      <c r="S2495" s="179"/>
      <c r="T2495" s="179"/>
      <c r="U2495" s="179"/>
      <c r="V2495" s="179"/>
      <c r="W2495" s="179"/>
      <c r="X2495" s="179"/>
      <c r="Y2495" s="179"/>
      <c r="Z2495" s="179"/>
      <c r="AA2495" s="222"/>
      <c r="AB2495" s="222"/>
      <c r="AC2495" s="222"/>
      <c r="AD2495" s="179"/>
      <c r="AE2495" s="179"/>
      <c r="AF2495" s="179"/>
      <c r="AG2495" s="179"/>
      <c r="AH2495" s="179"/>
      <c r="AI2495" s="179"/>
      <c r="AJ2495" s="179"/>
    </row>
    <row r="2496" spans="2:36" x14ac:dyDescent="0.3">
      <c r="B2496" s="224">
        <v>257300</v>
      </c>
      <c r="C2496" s="209">
        <v>98093</v>
      </c>
      <c r="D2496" s="206">
        <f t="shared" si="203"/>
        <v>0.38123979790128254</v>
      </c>
      <c r="E2496" s="208">
        <f t="shared" si="204"/>
        <v>0.42</v>
      </c>
      <c r="F2496" s="207">
        <v>5395.11</v>
      </c>
      <c r="G2496" s="207">
        <v>7847.44</v>
      </c>
      <c r="H2496" s="207">
        <v>8828.3700000000008</v>
      </c>
      <c r="I2496" s="214">
        <v>88120</v>
      </c>
      <c r="J2496" s="211">
        <f t="shared" si="205"/>
        <v>0.3424795958025651</v>
      </c>
      <c r="K2496" s="212">
        <f t="shared" si="206"/>
        <v>0.42</v>
      </c>
      <c r="L2496" s="214">
        <v>4846.6000000000004</v>
      </c>
      <c r="M2496" s="213">
        <v>7049.6</v>
      </c>
      <c r="N2496" s="213">
        <v>7930.8</v>
      </c>
      <c r="O2496" s="242">
        <f t="shared" si="202"/>
        <v>0.48089999999996508</v>
      </c>
      <c r="P2496" s="242"/>
      <c r="Q2496" s="179"/>
      <c r="R2496" s="179"/>
      <c r="S2496" s="179"/>
      <c r="T2496" s="179"/>
      <c r="U2496" s="179"/>
      <c r="V2496" s="179"/>
      <c r="W2496" s="179"/>
      <c r="X2496" s="179"/>
      <c r="Y2496" s="179"/>
      <c r="Z2496" s="179"/>
      <c r="AA2496" s="222"/>
      <c r="AB2496" s="222"/>
      <c r="AC2496" s="222"/>
      <c r="AD2496" s="179"/>
      <c r="AE2496" s="179"/>
      <c r="AF2496" s="179"/>
      <c r="AG2496" s="179"/>
      <c r="AH2496" s="179"/>
      <c r="AI2496" s="179"/>
      <c r="AJ2496" s="179"/>
    </row>
    <row r="2497" spans="2:36" x14ac:dyDescent="0.3">
      <c r="B2497" s="224">
        <v>257400</v>
      </c>
      <c r="C2497" s="209">
        <v>98135</v>
      </c>
      <c r="D2497" s="206">
        <f t="shared" si="203"/>
        <v>0.38125485625485628</v>
      </c>
      <c r="E2497" s="208">
        <f t="shared" si="204"/>
        <v>0.42</v>
      </c>
      <c r="F2497" s="207">
        <v>5397.42</v>
      </c>
      <c r="G2497" s="207">
        <v>7850.8</v>
      </c>
      <c r="H2497" s="207">
        <v>8832.15</v>
      </c>
      <c r="I2497" s="214">
        <v>88162</v>
      </c>
      <c r="J2497" s="211">
        <f t="shared" si="205"/>
        <v>0.34250971250971252</v>
      </c>
      <c r="K2497" s="212">
        <f t="shared" si="206"/>
        <v>0.42</v>
      </c>
      <c r="L2497" s="214">
        <v>4848.91</v>
      </c>
      <c r="M2497" s="213">
        <v>7052.96</v>
      </c>
      <c r="N2497" s="213">
        <v>7934.58</v>
      </c>
      <c r="O2497" s="242">
        <f t="shared" si="202"/>
        <v>0.48089999999991051</v>
      </c>
      <c r="P2497" s="242"/>
      <c r="Q2497" s="179"/>
      <c r="R2497" s="179"/>
      <c r="S2497" s="179"/>
      <c r="T2497" s="179"/>
      <c r="U2497" s="179"/>
      <c r="V2497" s="179"/>
      <c r="W2497" s="179"/>
      <c r="X2497" s="179"/>
      <c r="Y2497" s="179"/>
      <c r="Z2497" s="179"/>
      <c r="AA2497" s="222"/>
      <c r="AB2497" s="222"/>
      <c r="AC2497" s="222"/>
      <c r="AD2497" s="179"/>
      <c r="AE2497" s="179"/>
      <c r="AF2497" s="179"/>
      <c r="AG2497" s="179"/>
      <c r="AH2497" s="179"/>
      <c r="AI2497" s="179"/>
      <c r="AJ2497" s="179"/>
    </row>
    <row r="2498" spans="2:36" x14ac:dyDescent="0.3">
      <c r="B2498" s="224">
        <v>257500</v>
      </c>
      <c r="C2498" s="209">
        <v>98177</v>
      </c>
      <c r="D2498" s="206">
        <f t="shared" si="203"/>
        <v>0.38126990291262136</v>
      </c>
      <c r="E2498" s="208">
        <f t="shared" si="204"/>
        <v>0.42</v>
      </c>
      <c r="F2498" s="207">
        <v>5399.73</v>
      </c>
      <c r="G2498" s="207">
        <v>7854.16</v>
      </c>
      <c r="H2498" s="207">
        <v>8835.93</v>
      </c>
      <c r="I2498" s="214">
        <v>88204</v>
      </c>
      <c r="J2498" s="211">
        <f t="shared" si="205"/>
        <v>0.34253980582524274</v>
      </c>
      <c r="K2498" s="212">
        <f t="shared" si="206"/>
        <v>0.42</v>
      </c>
      <c r="L2498" s="214">
        <v>4851.22</v>
      </c>
      <c r="M2498" s="213">
        <v>7056.32</v>
      </c>
      <c r="N2498" s="213">
        <v>7938.36</v>
      </c>
      <c r="O2498" s="242">
        <f t="shared" si="202"/>
        <v>0.48090000000003785</v>
      </c>
      <c r="P2498" s="242"/>
      <c r="Q2498" s="179"/>
      <c r="R2498" s="179"/>
      <c r="S2498" s="179"/>
      <c r="T2498" s="179"/>
      <c r="U2498" s="179"/>
      <c r="V2498" s="179"/>
      <c r="W2498" s="179"/>
      <c r="X2498" s="179"/>
      <c r="Y2498" s="179"/>
      <c r="Z2498" s="179"/>
      <c r="AA2498" s="222"/>
      <c r="AB2498" s="222"/>
      <c r="AC2498" s="222"/>
      <c r="AD2498" s="179"/>
      <c r="AE2498" s="179"/>
      <c r="AF2498" s="179"/>
      <c r="AG2498" s="179"/>
      <c r="AH2498" s="179"/>
      <c r="AI2498" s="179"/>
      <c r="AJ2498" s="179"/>
    </row>
    <row r="2499" spans="2:36" x14ac:dyDescent="0.3">
      <c r="B2499" s="224">
        <v>257600</v>
      </c>
      <c r="C2499" s="209">
        <v>98219</v>
      </c>
      <c r="D2499" s="206">
        <f t="shared" si="203"/>
        <v>0.38128493788819878</v>
      </c>
      <c r="E2499" s="208">
        <f t="shared" si="204"/>
        <v>0.42</v>
      </c>
      <c r="F2499" s="207">
        <v>5402.04</v>
      </c>
      <c r="G2499" s="207">
        <v>7857.52</v>
      </c>
      <c r="H2499" s="207">
        <v>8839.7099999999991</v>
      </c>
      <c r="I2499" s="214">
        <v>88246</v>
      </c>
      <c r="J2499" s="211">
        <f t="shared" si="205"/>
        <v>0.34256987577639753</v>
      </c>
      <c r="K2499" s="212">
        <f t="shared" si="206"/>
        <v>0.42</v>
      </c>
      <c r="L2499" s="214">
        <v>4853.53</v>
      </c>
      <c r="M2499" s="213">
        <v>7059.68</v>
      </c>
      <c r="N2499" s="213">
        <v>7942.14</v>
      </c>
      <c r="O2499" s="242">
        <f t="shared" si="202"/>
        <v>0.48090000000000144</v>
      </c>
      <c r="P2499" s="242"/>
      <c r="Q2499" s="179"/>
      <c r="R2499" s="179"/>
      <c r="S2499" s="179"/>
      <c r="T2499" s="179"/>
      <c r="U2499" s="179"/>
      <c r="V2499" s="179"/>
      <c r="W2499" s="179"/>
      <c r="X2499" s="179"/>
      <c r="Y2499" s="179"/>
      <c r="Z2499" s="179"/>
      <c r="AA2499" s="222"/>
      <c r="AB2499" s="222"/>
      <c r="AC2499" s="222"/>
      <c r="AD2499" s="179"/>
      <c r="AE2499" s="179"/>
      <c r="AF2499" s="179"/>
      <c r="AG2499" s="179"/>
      <c r="AH2499" s="179"/>
      <c r="AI2499" s="179"/>
      <c r="AJ2499" s="179"/>
    </row>
    <row r="2500" spans="2:36" x14ac:dyDescent="0.3">
      <c r="B2500" s="224">
        <v>257700</v>
      </c>
      <c r="C2500" s="209">
        <v>98261</v>
      </c>
      <c r="D2500" s="206">
        <f t="shared" si="203"/>
        <v>0.38129996119518822</v>
      </c>
      <c r="E2500" s="208">
        <f t="shared" si="204"/>
        <v>0.42</v>
      </c>
      <c r="F2500" s="207">
        <v>5404.35</v>
      </c>
      <c r="G2500" s="207">
        <v>7860.88</v>
      </c>
      <c r="H2500" s="207">
        <v>8843.49</v>
      </c>
      <c r="I2500" s="214">
        <v>88288</v>
      </c>
      <c r="J2500" s="211">
        <f t="shared" si="205"/>
        <v>0.3425999223903764</v>
      </c>
      <c r="K2500" s="212">
        <f t="shared" si="206"/>
        <v>0.42</v>
      </c>
      <c r="L2500" s="214">
        <v>4855.84</v>
      </c>
      <c r="M2500" s="213">
        <v>7063.04</v>
      </c>
      <c r="N2500" s="213">
        <v>7945.92</v>
      </c>
      <c r="O2500" s="242">
        <f t="shared" si="202"/>
        <v>0.48090000000011057</v>
      </c>
      <c r="P2500" s="242"/>
      <c r="Q2500" s="179"/>
      <c r="R2500" s="179"/>
      <c r="S2500" s="179"/>
      <c r="T2500" s="179"/>
      <c r="U2500" s="179"/>
      <c r="V2500" s="179"/>
      <c r="W2500" s="179"/>
      <c r="X2500" s="179"/>
      <c r="Y2500" s="179"/>
      <c r="Z2500" s="179"/>
      <c r="AA2500" s="222"/>
      <c r="AB2500" s="222"/>
      <c r="AC2500" s="222"/>
      <c r="AD2500" s="179"/>
      <c r="AE2500" s="179"/>
      <c r="AF2500" s="179"/>
      <c r="AG2500" s="179"/>
      <c r="AH2500" s="179"/>
      <c r="AI2500" s="179"/>
      <c r="AJ2500" s="179"/>
    </row>
    <row r="2501" spans="2:36" x14ac:dyDescent="0.3">
      <c r="B2501" s="224">
        <v>257800</v>
      </c>
      <c r="C2501" s="209">
        <v>98303</v>
      </c>
      <c r="D2501" s="206">
        <f t="shared" si="203"/>
        <v>0.38131497284716837</v>
      </c>
      <c r="E2501" s="208">
        <f t="shared" si="204"/>
        <v>0.42</v>
      </c>
      <c r="F2501" s="207">
        <v>5406.66</v>
      </c>
      <c r="G2501" s="207">
        <v>7864.24</v>
      </c>
      <c r="H2501" s="207">
        <v>8847.27</v>
      </c>
      <c r="I2501" s="214">
        <v>88330</v>
      </c>
      <c r="J2501" s="211">
        <f t="shared" si="205"/>
        <v>0.34262994569433669</v>
      </c>
      <c r="K2501" s="212">
        <f t="shared" si="206"/>
        <v>0.42</v>
      </c>
      <c r="L2501" s="214">
        <v>4858.1499999999996</v>
      </c>
      <c r="M2501" s="213">
        <v>7066.4</v>
      </c>
      <c r="N2501" s="213">
        <v>7949.7</v>
      </c>
      <c r="O2501" s="242">
        <f t="shared" ref="O2501:O2564" si="207">(C2501+F2501+H2501-C2500-F2500-H2500)/100</f>
        <v>0.48090000000007421</v>
      </c>
      <c r="P2501" s="242"/>
      <c r="Q2501" s="179"/>
      <c r="R2501" s="179"/>
      <c r="S2501" s="179"/>
      <c r="T2501" s="179"/>
      <c r="U2501" s="179"/>
      <c r="V2501" s="179"/>
      <c r="W2501" s="179"/>
      <c r="X2501" s="179"/>
      <c r="Y2501" s="179"/>
      <c r="Z2501" s="179"/>
      <c r="AA2501" s="222"/>
      <c r="AB2501" s="222"/>
      <c r="AC2501" s="222"/>
      <c r="AD2501" s="179"/>
      <c r="AE2501" s="179"/>
      <c r="AF2501" s="179"/>
      <c r="AG2501" s="179"/>
      <c r="AH2501" s="179"/>
      <c r="AI2501" s="179"/>
      <c r="AJ2501" s="179"/>
    </row>
    <row r="2502" spans="2:36" x14ac:dyDescent="0.3">
      <c r="B2502" s="224">
        <v>257900</v>
      </c>
      <c r="C2502" s="209">
        <v>98345</v>
      </c>
      <c r="D2502" s="206">
        <f t="shared" si="203"/>
        <v>0.38132997285769676</v>
      </c>
      <c r="E2502" s="208">
        <f t="shared" si="204"/>
        <v>0.42</v>
      </c>
      <c r="F2502" s="207">
        <v>5408.97</v>
      </c>
      <c r="G2502" s="207">
        <v>7867.6</v>
      </c>
      <c r="H2502" s="207">
        <v>8851.0499999999993</v>
      </c>
      <c r="I2502" s="214">
        <v>88372</v>
      </c>
      <c r="J2502" s="211">
        <f t="shared" si="205"/>
        <v>0.34265994571539354</v>
      </c>
      <c r="K2502" s="212">
        <f t="shared" si="206"/>
        <v>0.42</v>
      </c>
      <c r="L2502" s="214">
        <v>4860.46</v>
      </c>
      <c r="M2502" s="213">
        <v>7069.76</v>
      </c>
      <c r="N2502" s="213">
        <v>7953.48</v>
      </c>
      <c r="O2502" s="242">
        <f t="shared" si="207"/>
        <v>0.48090000000003785</v>
      </c>
      <c r="P2502" s="242"/>
      <c r="Q2502" s="179"/>
      <c r="R2502" s="179"/>
      <c r="S2502" s="179"/>
      <c r="T2502" s="179"/>
      <c r="U2502" s="179"/>
      <c r="V2502" s="179"/>
      <c r="W2502" s="179"/>
      <c r="X2502" s="179"/>
      <c r="Y2502" s="179"/>
      <c r="Z2502" s="179"/>
      <c r="AA2502" s="222"/>
      <c r="AB2502" s="222"/>
      <c r="AC2502" s="222"/>
      <c r="AD2502" s="179"/>
      <c r="AE2502" s="179"/>
      <c r="AF2502" s="179"/>
      <c r="AG2502" s="179"/>
      <c r="AH2502" s="179"/>
      <c r="AI2502" s="179"/>
      <c r="AJ2502" s="179"/>
    </row>
    <row r="2503" spans="2:36" x14ac:dyDescent="0.3">
      <c r="B2503" s="224">
        <v>258000</v>
      </c>
      <c r="C2503" s="209">
        <v>98387</v>
      </c>
      <c r="D2503" s="206">
        <f t="shared" si="203"/>
        <v>0.38134496124031009</v>
      </c>
      <c r="E2503" s="208">
        <f t="shared" si="204"/>
        <v>0.42</v>
      </c>
      <c r="F2503" s="207">
        <v>5411.28</v>
      </c>
      <c r="G2503" s="207">
        <v>7870.96</v>
      </c>
      <c r="H2503" s="207">
        <v>8854.83</v>
      </c>
      <c r="I2503" s="214">
        <v>88414</v>
      </c>
      <c r="J2503" s="211">
        <f t="shared" si="205"/>
        <v>0.34268992248062013</v>
      </c>
      <c r="K2503" s="212">
        <f t="shared" si="206"/>
        <v>0.42</v>
      </c>
      <c r="L2503" s="214">
        <v>4862.7700000000004</v>
      </c>
      <c r="M2503" s="213">
        <v>7073.12</v>
      </c>
      <c r="N2503" s="213">
        <v>7957.26</v>
      </c>
      <c r="O2503" s="242">
        <f t="shared" si="207"/>
        <v>0.48090000000000144</v>
      </c>
      <c r="P2503" s="242"/>
      <c r="Q2503" s="179"/>
      <c r="R2503" s="179"/>
      <c r="S2503" s="179"/>
      <c r="T2503" s="179"/>
      <c r="U2503" s="179"/>
      <c r="V2503" s="179"/>
      <c r="W2503" s="179"/>
      <c r="X2503" s="179"/>
      <c r="Y2503" s="179"/>
      <c r="Z2503" s="179"/>
      <c r="AA2503" s="222"/>
      <c r="AB2503" s="222"/>
      <c r="AC2503" s="222"/>
      <c r="AD2503" s="179"/>
      <c r="AE2503" s="179"/>
      <c r="AF2503" s="179"/>
      <c r="AG2503" s="179"/>
      <c r="AH2503" s="179"/>
      <c r="AI2503" s="179"/>
      <c r="AJ2503" s="179"/>
    </row>
    <row r="2504" spans="2:36" x14ac:dyDescent="0.3">
      <c r="B2504" s="224">
        <v>258100</v>
      </c>
      <c r="C2504" s="209">
        <v>98429</v>
      </c>
      <c r="D2504" s="206">
        <f t="shared" si="203"/>
        <v>0.3813599380085238</v>
      </c>
      <c r="E2504" s="208">
        <f t="shared" si="204"/>
        <v>0.42</v>
      </c>
      <c r="F2504" s="207">
        <v>5413.59</v>
      </c>
      <c r="G2504" s="207">
        <v>7874.32</v>
      </c>
      <c r="H2504" s="207">
        <v>8858.61</v>
      </c>
      <c r="I2504" s="214">
        <v>88456</v>
      </c>
      <c r="J2504" s="211">
        <f t="shared" si="205"/>
        <v>0.34271987601704768</v>
      </c>
      <c r="K2504" s="212">
        <f t="shared" si="206"/>
        <v>0.42</v>
      </c>
      <c r="L2504" s="214">
        <v>4865.08</v>
      </c>
      <c r="M2504" s="213">
        <v>7076.48</v>
      </c>
      <c r="N2504" s="213">
        <v>7961.04</v>
      </c>
      <c r="O2504" s="242">
        <f t="shared" si="207"/>
        <v>0.48089999999998329</v>
      </c>
      <c r="P2504" s="242"/>
      <c r="Q2504" s="179"/>
      <c r="R2504" s="179"/>
      <c r="S2504" s="179"/>
      <c r="T2504" s="179"/>
      <c r="U2504" s="179"/>
      <c r="V2504" s="179"/>
      <c r="W2504" s="179"/>
      <c r="X2504" s="179"/>
      <c r="Y2504" s="179"/>
      <c r="Z2504" s="179"/>
      <c r="AA2504" s="222"/>
      <c r="AB2504" s="222"/>
      <c r="AC2504" s="222"/>
      <c r="AD2504" s="179"/>
      <c r="AE2504" s="179"/>
      <c r="AF2504" s="179"/>
      <c r="AG2504" s="179"/>
      <c r="AH2504" s="179"/>
      <c r="AI2504" s="179"/>
      <c r="AJ2504" s="179"/>
    </row>
    <row r="2505" spans="2:36" x14ac:dyDescent="0.3">
      <c r="B2505" s="224">
        <v>258200</v>
      </c>
      <c r="C2505" s="209">
        <v>98471</v>
      </c>
      <c r="D2505" s="206">
        <f t="shared" si="203"/>
        <v>0.38137490317583267</v>
      </c>
      <c r="E2505" s="208">
        <f t="shared" si="204"/>
        <v>0.42</v>
      </c>
      <c r="F2505" s="207">
        <v>5415.9</v>
      </c>
      <c r="G2505" s="207">
        <v>7877.68</v>
      </c>
      <c r="H2505" s="207">
        <v>8862.39</v>
      </c>
      <c r="I2505" s="214">
        <v>88498</v>
      </c>
      <c r="J2505" s="211">
        <f t="shared" si="205"/>
        <v>0.34274980635166535</v>
      </c>
      <c r="K2505" s="212">
        <f t="shared" si="206"/>
        <v>0.42</v>
      </c>
      <c r="L2505" s="214">
        <v>4867.3900000000003</v>
      </c>
      <c r="M2505" s="213">
        <v>7079.84</v>
      </c>
      <c r="N2505" s="213">
        <v>7964.82</v>
      </c>
      <c r="O2505" s="242">
        <f t="shared" si="207"/>
        <v>0.48089999999992872</v>
      </c>
      <c r="P2505" s="242"/>
      <c r="Q2505" s="179"/>
      <c r="R2505" s="179"/>
      <c r="S2505" s="179"/>
      <c r="T2505" s="179"/>
      <c r="U2505" s="179"/>
      <c r="V2505" s="179"/>
      <c r="W2505" s="179"/>
      <c r="X2505" s="179"/>
      <c r="Y2505" s="179"/>
      <c r="Z2505" s="179"/>
      <c r="AA2505" s="222"/>
      <c r="AB2505" s="222"/>
      <c r="AC2505" s="222"/>
      <c r="AD2505" s="179"/>
      <c r="AE2505" s="179"/>
      <c r="AF2505" s="179"/>
      <c r="AG2505" s="179"/>
      <c r="AH2505" s="179"/>
      <c r="AI2505" s="179"/>
      <c r="AJ2505" s="179"/>
    </row>
    <row r="2506" spans="2:36" x14ac:dyDescent="0.3">
      <c r="B2506" s="224">
        <v>258300</v>
      </c>
      <c r="C2506" s="209">
        <v>98513</v>
      </c>
      <c r="D2506" s="206">
        <f t="shared" si="203"/>
        <v>0.38138985675571041</v>
      </c>
      <c r="E2506" s="208">
        <f t="shared" si="204"/>
        <v>0.42</v>
      </c>
      <c r="F2506" s="207">
        <v>5418.21</v>
      </c>
      <c r="G2506" s="207">
        <v>7881.04</v>
      </c>
      <c r="H2506" s="207">
        <v>8866.17</v>
      </c>
      <c r="I2506" s="214">
        <v>88540</v>
      </c>
      <c r="J2506" s="211">
        <f t="shared" si="205"/>
        <v>0.34277971351142084</v>
      </c>
      <c r="K2506" s="212">
        <f t="shared" si="206"/>
        <v>0.42</v>
      </c>
      <c r="L2506" s="214">
        <v>4869.7</v>
      </c>
      <c r="M2506" s="213">
        <v>7083.2</v>
      </c>
      <c r="N2506" s="213">
        <v>7968.6</v>
      </c>
      <c r="O2506" s="242">
        <f t="shared" si="207"/>
        <v>0.480900000000056</v>
      </c>
      <c r="P2506" s="242"/>
      <c r="Q2506" s="179"/>
      <c r="R2506" s="179"/>
      <c r="S2506" s="179"/>
      <c r="T2506" s="179"/>
      <c r="U2506" s="179"/>
      <c r="V2506" s="179"/>
      <c r="W2506" s="179"/>
      <c r="X2506" s="179"/>
      <c r="Y2506" s="179"/>
      <c r="Z2506" s="179"/>
      <c r="AA2506" s="222"/>
      <c r="AB2506" s="222"/>
      <c r="AC2506" s="222"/>
      <c r="AD2506" s="179"/>
      <c r="AE2506" s="179"/>
      <c r="AF2506" s="179"/>
      <c r="AG2506" s="179"/>
      <c r="AH2506" s="179"/>
      <c r="AI2506" s="179"/>
      <c r="AJ2506" s="179"/>
    </row>
    <row r="2507" spans="2:36" x14ac:dyDescent="0.3">
      <c r="B2507" s="224">
        <v>258400</v>
      </c>
      <c r="C2507" s="209">
        <v>98555</v>
      </c>
      <c r="D2507" s="206">
        <f t="shared" si="203"/>
        <v>0.38140479876160993</v>
      </c>
      <c r="E2507" s="208">
        <f t="shared" si="204"/>
        <v>0.42</v>
      </c>
      <c r="F2507" s="207">
        <v>5420.52</v>
      </c>
      <c r="G2507" s="207">
        <v>7884.4</v>
      </c>
      <c r="H2507" s="207">
        <v>8869.9500000000007</v>
      </c>
      <c r="I2507" s="214">
        <v>88582</v>
      </c>
      <c r="J2507" s="211">
        <f t="shared" si="205"/>
        <v>0.34280959752321982</v>
      </c>
      <c r="K2507" s="212">
        <f t="shared" si="206"/>
        <v>0.42</v>
      </c>
      <c r="L2507" s="214">
        <v>4872.01</v>
      </c>
      <c r="M2507" s="213">
        <v>7086.56</v>
      </c>
      <c r="N2507" s="213">
        <v>7972.38</v>
      </c>
      <c r="O2507" s="242">
        <f t="shared" si="207"/>
        <v>0.48090000000001965</v>
      </c>
      <c r="P2507" s="242"/>
      <c r="Q2507" s="179"/>
      <c r="R2507" s="179"/>
      <c r="S2507" s="179"/>
      <c r="T2507" s="179"/>
      <c r="U2507" s="179"/>
      <c r="V2507" s="179"/>
      <c r="W2507" s="179"/>
      <c r="X2507" s="179"/>
      <c r="Y2507" s="179"/>
      <c r="Z2507" s="179"/>
      <c r="AA2507" s="222"/>
      <c r="AB2507" s="222"/>
      <c r="AC2507" s="222"/>
      <c r="AD2507" s="179"/>
      <c r="AE2507" s="179"/>
      <c r="AF2507" s="179"/>
      <c r="AG2507" s="179"/>
      <c r="AH2507" s="179"/>
      <c r="AI2507" s="179"/>
      <c r="AJ2507" s="179"/>
    </row>
    <row r="2508" spans="2:36" x14ac:dyDescent="0.3">
      <c r="B2508" s="224">
        <v>258500</v>
      </c>
      <c r="C2508" s="209">
        <v>98597</v>
      </c>
      <c r="D2508" s="206">
        <f t="shared" si="203"/>
        <v>0.38141972920696326</v>
      </c>
      <c r="E2508" s="208">
        <f t="shared" si="204"/>
        <v>0.42</v>
      </c>
      <c r="F2508" s="207">
        <v>5422.83</v>
      </c>
      <c r="G2508" s="207">
        <v>7887.76</v>
      </c>
      <c r="H2508" s="207">
        <v>8873.73</v>
      </c>
      <c r="I2508" s="214">
        <v>88624</v>
      </c>
      <c r="J2508" s="211">
        <f t="shared" si="205"/>
        <v>0.34283945841392649</v>
      </c>
      <c r="K2508" s="212">
        <f t="shared" si="206"/>
        <v>0.42</v>
      </c>
      <c r="L2508" s="214">
        <v>4874.32</v>
      </c>
      <c r="M2508" s="213">
        <v>7089.92</v>
      </c>
      <c r="N2508" s="213">
        <v>7976.16</v>
      </c>
      <c r="O2508" s="242">
        <f t="shared" si="207"/>
        <v>0.48089999999996508</v>
      </c>
      <c r="P2508" s="242"/>
      <c r="Q2508" s="179"/>
      <c r="R2508" s="179"/>
      <c r="S2508" s="179"/>
      <c r="T2508" s="179"/>
      <c r="U2508" s="179"/>
      <c r="V2508" s="179"/>
      <c r="W2508" s="179"/>
      <c r="X2508" s="179"/>
      <c r="Y2508" s="179"/>
      <c r="Z2508" s="179"/>
      <c r="AA2508" s="222"/>
      <c r="AB2508" s="222"/>
      <c r="AC2508" s="222"/>
      <c r="AD2508" s="179"/>
      <c r="AE2508" s="179"/>
      <c r="AF2508" s="179"/>
      <c r="AG2508" s="179"/>
      <c r="AH2508" s="179"/>
      <c r="AI2508" s="179"/>
      <c r="AJ2508" s="179"/>
    </row>
    <row r="2509" spans="2:36" x14ac:dyDescent="0.3">
      <c r="B2509" s="224">
        <v>258600</v>
      </c>
      <c r="C2509" s="209">
        <v>98639</v>
      </c>
      <c r="D2509" s="206">
        <f t="shared" si="203"/>
        <v>0.38143464810518174</v>
      </c>
      <c r="E2509" s="208">
        <f t="shared" si="204"/>
        <v>0.42</v>
      </c>
      <c r="F2509" s="207">
        <v>5425.14</v>
      </c>
      <c r="G2509" s="207">
        <v>7891.12</v>
      </c>
      <c r="H2509" s="207">
        <v>8877.51</v>
      </c>
      <c r="I2509" s="214">
        <v>88666</v>
      </c>
      <c r="J2509" s="211">
        <f t="shared" si="205"/>
        <v>0.34286929621036349</v>
      </c>
      <c r="K2509" s="212">
        <f t="shared" si="206"/>
        <v>0.42</v>
      </c>
      <c r="L2509" s="214">
        <v>4876.63</v>
      </c>
      <c r="M2509" s="213">
        <v>7093.28</v>
      </c>
      <c r="N2509" s="213">
        <v>7979.94</v>
      </c>
      <c r="O2509" s="242">
        <f t="shared" si="207"/>
        <v>0.48089999999994687</v>
      </c>
      <c r="P2509" s="242"/>
      <c r="Q2509" s="179"/>
      <c r="R2509" s="179"/>
      <c r="S2509" s="179"/>
      <c r="T2509" s="179"/>
      <c r="U2509" s="179"/>
      <c r="V2509" s="179"/>
      <c r="W2509" s="179"/>
      <c r="X2509" s="179"/>
      <c r="Y2509" s="179"/>
      <c r="Z2509" s="179"/>
      <c r="AA2509" s="222"/>
      <c r="AB2509" s="222"/>
      <c r="AC2509" s="222"/>
      <c r="AD2509" s="179"/>
      <c r="AE2509" s="179"/>
      <c r="AF2509" s="179"/>
      <c r="AG2509" s="179"/>
      <c r="AH2509" s="179"/>
      <c r="AI2509" s="179"/>
      <c r="AJ2509" s="179"/>
    </row>
    <row r="2510" spans="2:36" x14ac:dyDescent="0.3">
      <c r="B2510" s="224">
        <v>258700</v>
      </c>
      <c r="C2510" s="209">
        <v>98681</v>
      </c>
      <c r="D2510" s="206">
        <f t="shared" si="203"/>
        <v>0.38144955546965598</v>
      </c>
      <c r="E2510" s="208">
        <f t="shared" si="204"/>
        <v>0.42</v>
      </c>
      <c r="F2510" s="207">
        <v>5427.45</v>
      </c>
      <c r="G2510" s="207">
        <v>7894.48</v>
      </c>
      <c r="H2510" s="207">
        <v>8881.2900000000009</v>
      </c>
      <c r="I2510" s="214">
        <v>88708</v>
      </c>
      <c r="J2510" s="211">
        <f t="shared" si="205"/>
        <v>0.34289911093931197</v>
      </c>
      <c r="K2510" s="212">
        <f t="shared" si="206"/>
        <v>0.42</v>
      </c>
      <c r="L2510" s="214">
        <v>4878.9399999999996</v>
      </c>
      <c r="M2510" s="213">
        <v>7096.64</v>
      </c>
      <c r="N2510" s="213">
        <v>7983.72</v>
      </c>
      <c r="O2510" s="242">
        <f t="shared" si="207"/>
        <v>0.48089999999991051</v>
      </c>
      <c r="P2510" s="242"/>
      <c r="Q2510" s="179"/>
      <c r="R2510" s="179"/>
      <c r="S2510" s="179"/>
      <c r="T2510" s="179"/>
      <c r="U2510" s="179"/>
      <c r="V2510" s="179"/>
      <c r="W2510" s="179"/>
      <c r="X2510" s="179"/>
      <c r="Y2510" s="179"/>
      <c r="Z2510" s="179"/>
      <c r="AA2510" s="222"/>
      <c r="AB2510" s="222"/>
      <c r="AC2510" s="222"/>
      <c r="AD2510" s="179"/>
      <c r="AE2510" s="179"/>
      <c r="AF2510" s="179"/>
      <c r="AG2510" s="179"/>
      <c r="AH2510" s="179"/>
      <c r="AI2510" s="179"/>
      <c r="AJ2510" s="179"/>
    </row>
    <row r="2511" spans="2:36" x14ac:dyDescent="0.3">
      <c r="B2511" s="224">
        <v>258800</v>
      </c>
      <c r="C2511" s="209">
        <v>98723</v>
      </c>
      <c r="D2511" s="206">
        <f t="shared" si="203"/>
        <v>0.38146445131375578</v>
      </c>
      <c r="E2511" s="208">
        <f t="shared" si="204"/>
        <v>0.42</v>
      </c>
      <c r="F2511" s="207">
        <v>5429.76</v>
      </c>
      <c r="G2511" s="207">
        <v>7897.84</v>
      </c>
      <c r="H2511" s="207">
        <v>8885.07</v>
      </c>
      <c r="I2511" s="214">
        <v>88750</v>
      </c>
      <c r="J2511" s="211">
        <f t="shared" si="205"/>
        <v>0.34292890262751158</v>
      </c>
      <c r="K2511" s="212">
        <f t="shared" si="206"/>
        <v>0.42</v>
      </c>
      <c r="L2511" s="214">
        <v>4881.25</v>
      </c>
      <c r="M2511" s="213">
        <v>7100</v>
      </c>
      <c r="N2511" s="213">
        <v>7987.5</v>
      </c>
      <c r="O2511" s="242">
        <f t="shared" si="207"/>
        <v>0.48089999999985594</v>
      </c>
      <c r="P2511" s="242"/>
      <c r="Q2511" s="179"/>
      <c r="R2511" s="179"/>
      <c r="S2511" s="179"/>
      <c r="T2511" s="179"/>
      <c r="U2511" s="179"/>
      <c r="V2511" s="179"/>
      <c r="W2511" s="179"/>
      <c r="X2511" s="179"/>
      <c r="Y2511" s="179"/>
      <c r="Z2511" s="179"/>
      <c r="AA2511" s="222"/>
      <c r="AB2511" s="222"/>
      <c r="AC2511" s="222"/>
      <c r="AD2511" s="179"/>
      <c r="AE2511" s="179"/>
      <c r="AF2511" s="179"/>
      <c r="AG2511" s="179"/>
      <c r="AH2511" s="179"/>
      <c r="AI2511" s="179"/>
      <c r="AJ2511" s="179"/>
    </row>
    <row r="2512" spans="2:36" x14ac:dyDescent="0.3">
      <c r="B2512" s="224">
        <v>258900</v>
      </c>
      <c r="C2512" s="209">
        <v>98765</v>
      </c>
      <c r="D2512" s="206">
        <f t="shared" si="203"/>
        <v>0.38147933565083042</v>
      </c>
      <c r="E2512" s="208">
        <f t="shared" si="204"/>
        <v>0.42</v>
      </c>
      <c r="F2512" s="207">
        <v>5432.07</v>
      </c>
      <c r="G2512" s="207">
        <v>7901.2</v>
      </c>
      <c r="H2512" s="207">
        <v>8888.85</v>
      </c>
      <c r="I2512" s="214">
        <v>88792</v>
      </c>
      <c r="J2512" s="211">
        <f t="shared" si="205"/>
        <v>0.34295867130166086</v>
      </c>
      <c r="K2512" s="212">
        <f t="shared" si="206"/>
        <v>0.42</v>
      </c>
      <c r="L2512" s="214">
        <v>4883.5600000000004</v>
      </c>
      <c r="M2512" s="213">
        <v>7103.36</v>
      </c>
      <c r="N2512" s="213">
        <v>7991.28</v>
      </c>
      <c r="O2512" s="242">
        <f t="shared" si="207"/>
        <v>0.48090000000012878</v>
      </c>
      <c r="P2512" s="242"/>
      <c r="Q2512" s="179"/>
      <c r="R2512" s="179"/>
      <c r="S2512" s="179"/>
      <c r="T2512" s="179"/>
      <c r="U2512" s="179"/>
      <c r="V2512" s="179"/>
      <c r="W2512" s="179"/>
      <c r="X2512" s="179"/>
      <c r="Y2512" s="179"/>
      <c r="Z2512" s="179"/>
      <c r="AA2512" s="222"/>
      <c r="AB2512" s="222"/>
      <c r="AC2512" s="222"/>
      <c r="AD2512" s="179"/>
      <c r="AE2512" s="179"/>
      <c r="AF2512" s="179"/>
      <c r="AG2512" s="179"/>
      <c r="AH2512" s="179"/>
      <c r="AI2512" s="179"/>
      <c r="AJ2512" s="179"/>
    </row>
    <row r="2513" spans="2:36" x14ac:dyDescent="0.3">
      <c r="B2513" s="224">
        <v>259000</v>
      </c>
      <c r="C2513" s="209">
        <v>98807</v>
      </c>
      <c r="D2513" s="206">
        <f t="shared" si="203"/>
        <v>0.38149420849420851</v>
      </c>
      <c r="E2513" s="208">
        <f t="shared" si="204"/>
        <v>0.42</v>
      </c>
      <c r="F2513" s="207">
        <v>5434.38</v>
      </c>
      <c r="G2513" s="207">
        <v>7904.56</v>
      </c>
      <c r="H2513" s="207">
        <v>8892.6299999999992</v>
      </c>
      <c r="I2513" s="214">
        <v>88834</v>
      </c>
      <c r="J2513" s="211">
        <f t="shared" si="205"/>
        <v>0.34298841698841698</v>
      </c>
      <c r="K2513" s="212">
        <f t="shared" si="206"/>
        <v>0.42</v>
      </c>
      <c r="L2513" s="214">
        <v>4885.87</v>
      </c>
      <c r="M2513" s="213">
        <v>7106.72</v>
      </c>
      <c r="N2513" s="213">
        <v>7995.06</v>
      </c>
      <c r="O2513" s="242">
        <f t="shared" si="207"/>
        <v>0.48090000000009242</v>
      </c>
      <c r="P2513" s="242"/>
      <c r="Q2513" s="179"/>
      <c r="R2513" s="179"/>
      <c r="S2513" s="179"/>
      <c r="T2513" s="179"/>
      <c r="U2513" s="179"/>
      <c r="V2513" s="179"/>
      <c r="W2513" s="179"/>
      <c r="X2513" s="179"/>
      <c r="Y2513" s="179"/>
      <c r="Z2513" s="179"/>
      <c r="AA2513" s="222"/>
      <c r="AB2513" s="222"/>
      <c r="AC2513" s="222"/>
      <c r="AD2513" s="179"/>
      <c r="AE2513" s="179"/>
      <c r="AF2513" s="179"/>
      <c r="AG2513" s="179"/>
      <c r="AH2513" s="179"/>
      <c r="AI2513" s="179"/>
      <c r="AJ2513" s="179"/>
    </row>
    <row r="2514" spans="2:36" x14ac:dyDescent="0.3">
      <c r="B2514" s="224">
        <v>259100</v>
      </c>
      <c r="C2514" s="209">
        <v>98849</v>
      </c>
      <c r="D2514" s="206">
        <f t="shared" si="203"/>
        <v>0.38150906985719801</v>
      </c>
      <c r="E2514" s="208">
        <f t="shared" si="204"/>
        <v>0.42</v>
      </c>
      <c r="F2514" s="207">
        <v>5436.69</v>
      </c>
      <c r="G2514" s="207">
        <v>7907.92</v>
      </c>
      <c r="H2514" s="207">
        <v>8896.41</v>
      </c>
      <c r="I2514" s="214">
        <v>88876</v>
      </c>
      <c r="J2514" s="211">
        <f t="shared" si="205"/>
        <v>0.34301813971439599</v>
      </c>
      <c r="K2514" s="212">
        <f t="shared" si="206"/>
        <v>0.42</v>
      </c>
      <c r="L2514" s="214">
        <v>4888.18</v>
      </c>
      <c r="M2514" s="213">
        <v>7110.08</v>
      </c>
      <c r="N2514" s="213">
        <v>7998.84</v>
      </c>
      <c r="O2514" s="242">
        <f t="shared" si="207"/>
        <v>0.480900000000056</v>
      </c>
      <c r="P2514" s="242"/>
      <c r="Q2514" s="179"/>
      <c r="R2514" s="179"/>
      <c r="S2514" s="179"/>
      <c r="T2514" s="179"/>
      <c r="U2514" s="179"/>
      <c r="V2514" s="179"/>
      <c r="W2514" s="179"/>
      <c r="X2514" s="179"/>
      <c r="Y2514" s="179"/>
      <c r="Z2514" s="179"/>
      <c r="AA2514" s="222"/>
      <c r="AB2514" s="222"/>
      <c r="AC2514" s="222"/>
      <c r="AD2514" s="179"/>
      <c r="AE2514" s="179"/>
      <c r="AF2514" s="179"/>
      <c r="AG2514" s="179"/>
      <c r="AH2514" s="179"/>
      <c r="AI2514" s="179"/>
      <c r="AJ2514" s="179"/>
    </row>
    <row r="2515" spans="2:36" x14ac:dyDescent="0.3">
      <c r="B2515" s="224">
        <v>259200</v>
      </c>
      <c r="C2515" s="209">
        <v>98891</v>
      </c>
      <c r="D2515" s="206">
        <f t="shared" si="203"/>
        <v>0.38152391975308642</v>
      </c>
      <c r="E2515" s="208">
        <f t="shared" si="204"/>
        <v>0.42</v>
      </c>
      <c r="F2515" s="207">
        <v>5439</v>
      </c>
      <c r="G2515" s="207">
        <v>7911.28</v>
      </c>
      <c r="H2515" s="207">
        <v>8900.19</v>
      </c>
      <c r="I2515" s="214">
        <v>88918</v>
      </c>
      <c r="J2515" s="211">
        <f t="shared" si="205"/>
        <v>0.34304783950617285</v>
      </c>
      <c r="K2515" s="212">
        <f t="shared" si="206"/>
        <v>0.42</v>
      </c>
      <c r="L2515" s="214">
        <v>4890.49</v>
      </c>
      <c r="M2515" s="213">
        <v>7113.44</v>
      </c>
      <c r="N2515" s="213">
        <v>8002.62</v>
      </c>
      <c r="O2515" s="242">
        <f t="shared" si="207"/>
        <v>0.48090000000003785</v>
      </c>
      <c r="P2515" s="242"/>
      <c r="Q2515" s="179"/>
      <c r="R2515" s="179"/>
      <c r="S2515" s="179"/>
      <c r="T2515" s="179"/>
      <c r="U2515" s="179"/>
      <c r="V2515" s="179"/>
      <c r="W2515" s="179"/>
      <c r="X2515" s="179"/>
      <c r="Y2515" s="179"/>
      <c r="Z2515" s="179"/>
      <c r="AA2515" s="222"/>
      <c r="AB2515" s="222"/>
      <c r="AC2515" s="222"/>
      <c r="AD2515" s="179"/>
      <c r="AE2515" s="179"/>
      <c r="AF2515" s="179"/>
      <c r="AG2515" s="179"/>
      <c r="AH2515" s="179"/>
      <c r="AI2515" s="179"/>
      <c r="AJ2515" s="179"/>
    </row>
    <row r="2516" spans="2:36" x14ac:dyDescent="0.3">
      <c r="B2516" s="224">
        <v>259300</v>
      </c>
      <c r="C2516" s="209">
        <v>98933</v>
      </c>
      <c r="D2516" s="206">
        <f t="shared" si="203"/>
        <v>0.38153875819514077</v>
      </c>
      <c r="E2516" s="208">
        <f t="shared" si="204"/>
        <v>0.42</v>
      </c>
      <c r="F2516" s="207">
        <v>5441.31</v>
      </c>
      <c r="G2516" s="207">
        <v>7914.64</v>
      </c>
      <c r="H2516" s="207">
        <v>8903.9699999999993</v>
      </c>
      <c r="I2516" s="214">
        <v>88960</v>
      </c>
      <c r="J2516" s="211">
        <f t="shared" si="205"/>
        <v>0.3430775163902815</v>
      </c>
      <c r="K2516" s="212">
        <f t="shared" si="206"/>
        <v>0.42</v>
      </c>
      <c r="L2516" s="214">
        <v>4892.8</v>
      </c>
      <c r="M2516" s="213">
        <v>7116.8</v>
      </c>
      <c r="N2516" s="213">
        <v>8006.4</v>
      </c>
      <c r="O2516" s="242">
        <f t="shared" si="207"/>
        <v>0.48089999999998329</v>
      </c>
      <c r="P2516" s="242"/>
      <c r="Q2516" s="179"/>
      <c r="R2516" s="179"/>
      <c r="S2516" s="179"/>
      <c r="T2516" s="179"/>
      <c r="U2516" s="179"/>
      <c r="V2516" s="179"/>
      <c r="W2516" s="179"/>
      <c r="X2516" s="179"/>
      <c r="Y2516" s="179"/>
      <c r="Z2516" s="179"/>
      <c r="AA2516" s="222"/>
      <c r="AB2516" s="222"/>
      <c r="AC2516" s="222"/>
      <c r="AD2516" s="179"/>
      <c r="AE2516" s="179"/>
      <c r="AF2516" s="179"/>
      <c r="AG2516" s="179"/>
      <c r="AH2516" s="179"/>
      <c r="AI2516" s="179"/>
      <c r="AJ2516" s="179"/>
    </row>
    <row r="2517" spans="2:36" x14ac:dyDescent="0.3">
      <c r="B2517" s="224">
        <v>259400</v>
      </c>
      <c r="C2517" s="209">
        <v>98975</v>
      </c>
      <c r="D2517" s="206">
        <f t="shared" si="203"/>
        <v>0.38155358519660754</v>
      </c>
      <c r="E2517" s="208">
        <f t="shared" si="204"/>
        <v>0.42</v>
      </c>
      <c r="F2517" s="207">
        <v>5443.62</v>
      </c>
      <c r="G2517" s="207">
        <v>7918</v>
      </c>
      <c r="H2517" s="207">
        <v>8907.75</v>
      </c>
      <c r="I2517" s="214">
        <v>89002</v>
      </c>
      <c r="J2517" s="211">
        <f t="shared" si="205"/>
        <v>0.34310717039321509</v>
      </c>
      <c r="K2517" s="212">
        <f t="shared" si="206"/>
        <v>0.42</v>
      </c>
      <c r="L2517" s="214">
        <v>4895.1099999999997</v>
      </c>
      <c r="M2517" s="213">
        <v>7120.16</v>
      </c>
      <c r="N2517" s="213">
        <v>8010.18</v>
      </c>
      <c r="O2517" s="242">
        <f t="shared" si="207"/>
        <v>0.48089999999994687</v>
      </c>
      <c r="P2517" s="242"/>
      <c r="Q2517" s="179"/>
      <c r="R2517" s="179"/>
      <c r="S2517" s="179"/>
      <c r="T2517" s="179"/>
      <c r="U2517" s="179"/>
      <c r="V2517" s="179"/>
      <c r="W2517" s="179"/>
      <c r="X2517" s="179"/>
      <c r="Y2517" s="179"/>
      <c r="Z2517" s="179"/>
      <c r="AA2517" s="222"/>
      <c r="AB2517" s="222"/>
      <c r="AC2517" s="222"/>
      <c r="AD2517" s="179"/>
      <c r="AE2517" s="179"/>
      <c r="AF2517" s="179"/>
      <c r="AG2517" s="179"/>
      <c r="AH2517" s="179"/>
      <c r="AI2517" s="179"/>
      <c r="AJ2517" s="179"/>
    </row>
    <row r="2518" spans="2:36" x14ac:dyDescent="0.3">
      <c r="B2518" s="224">
        <v>259500</v>
      </c>
      <c r="C2518" s="209">
        <v>99017</v>
      </c>
      <c r="D2518" s="206">
        <f t="shared" si="203"/>
        <v>0.38156840077071291</v>
      </c>
      <c r="E2518" s="208">
        <f t="shared" si="204"/>
        <v>0.42</v>
      </c>
      <c r="F2518" s="207">
        <v>5445.93</v>
      </c>
      <c r="G2518" s="207">
        <v>7921.36</v>
      </c>
      <c r="H2518" s="207">
        <v>8911.5300000000007</v>
      </c>
      <c r="I2518" s="214">
        <v>89044</v>
      </c>
      <c r="J2518" s="211">
        <f t="shared" si="205"/>
        <v>0.34313680154142584</v>
      </c>
      <c r="K2518" s="212">
        <f t="shared" si="206"/>
        <v>0.42</v>
      </c>
      <c r="L2518" s="214">
        <v>4897.42</v>
      </c>
      <c r="M2518" s="213">
        <v>7123.52</v>
      </c>
      <c r="N2518" s="213">
        <v>8013.96</v>
      </c>
      <c r="O2518" s="242">
        <f t="shared" si="207"/>
        <v>0.48089999999992872</v>
      </c>
      <c r="P2518" s="242"/>
      <c r="Q2518" s="179"/>
      <c r="R2518" s="179"/>
      <c r="S2518" s="179"/>
      <c r="T2518" s="179"/>
      <c r="U2518" s="179"/>
      <c r="V2518" s="179"/>
      <c r="W2518" s="179"/>
      <c r="X2518" s="179"/>
      <c r="Y2518" s="179"/>
      <c r="Z2518" s="179"/>
      <c r="AA2518" s="222"/>
      <c r="AB2518" s="222"/>
      <c r="AC2518" s="222"/>
      <c r="AD2518" s="179"/>
      <c r="AE2518" s="179"/>
      <c r="AF2518" s="179"/>
      <c r="AG2518" s="179"/>
      <c r="AH2518" s="179"/>
      <c r="AI2518" s="179"/>
      <c r="AJ2518" s="179"/>
    </row>
    <row r="2519" spans="2:36" x14ac:dyDescent="0.3">
      <c r="B2519" s="224">
        <v>259600</v>
      </c>
      <c r="C2519" s="209">
        <v>99059</v>
      </c>
      <c r="D2519" s="206">
        <f t="shared" si="203"/>
        <v>0.38158320493066256</v>
      </c>
      <c r="E2519" s="208">
        <f t="shared" si="204"/>
        <v>0.42</v>
      </c>
      <c r="F2519" s="207">
        <v>5448.24</v>
      </c>
      <c r="G2519" s="207">
        <v>7924.72</v>
      </c>
      <c r="H2519" s="207">
        <v>8915.31</v>
      </c>
      <c r="I2519" s="214">
        <v>89086</v>
      </c>
      <c r="J2519" s="211">
        <f t="shared" si="205"/>
        <v>0.34316640986132513</v>
      </c>
      <c r="K2519" s="212">
        <f t="shared" si="206"/>
        <v>0.42</v>
      </c>
      <c r="L2519" s="214">
        <v>4899.7299999999996</v>
      </c>
      <c r="M2519" s="213">
        <v>7126.88</v>
      </c>
      <c r="N2519" s="213">
        <v>8017.74</v>
      </c>
      <c r="O2519" s="242">
        <f t="shared" si="207"/>
        <v>0.48090000000001965</v>
      </c>
      <c r="P2519" s="242"/>
      <c r="Q2519" s="179"/>
      <c r="R2519" s="179"/>
      <c r="S2519" s="179"/>
      <c r="T2519" s="179"/>
      <c r="U2519" s="179"/>
      <c r="V2519" s="179"/>
      <c r="W2519" s="179"/>
      <c r="X2519" s="179"/>
      <c r="Y2519" s="179"/>
      <c r="Z2519" s="179"/>
      <c r="AA2519" s="222"/>
      <c r="AB2519" s="222"/>
      <c r="AC2519" s="222"/>
      <c r="AD2519" s="179"/>
      <c r="AE2519" s="179"/>
      <c r="AF2519" s="179"/>
      <c r="AG2519" s="179"/>
      <c r="AH2519" s="179"/>
      <c r="AI2519" s="179"/>
      <c r="AJ2519" s="179"/>
    </row>
    <row r="2520" spans="2:36" x14ac:dyDescent="0.3">
      <c r="B2520" s="224">
        <v>259700</v>
      </c>
      <c r="C2520" s="209">
        <v>99101</v>
      </c>
      <c r="D2520" s="206">
        <f t="shared" ref="D2520:D2583" si="208">C2520/B2520</f>
        <v>0.38159799768964192</v>
      </c>
      <c r="E2520" s="208">
        <f t="shared" ref="E2520:E2583" si="209">(C2520-C2519)/(B2520-B2519)</f>
        <v>0.42</v>
      </c>
      <c r="F2520" s="207">
        <v>5450.55</v>
      </c>
      <c r="G2520" s="207">
        <v>7928.08</v>
      </c>
      <c r="H2520" s="207">
        <v>8919.09</v>
      </c>
      <c r="I2520" s="214">
        <v>89128</v>
      </c>
      <c r="J2520" s="211">
        <f t="shared" si="205"/>
        <v>0.3431959953792838</v>
      </c>
      <c r="K2520" s="212">
        <f t="shared" si="206"/>
        <v>0.42</v>
      </c>
      <c r="L2520" s="214">
        <v>4902.04</v>
      </c>
      <c r="M2520" s="213">
        <v>7130.24</v>
      </c>
      <c r="N2520" s="213">
        <v>8021.52</v>
      </c>
      <c r="O2520" s="242">
        <f t="shared" si="207"/>
        <v>0.48090000000000144</v>
      </c>
      <c r="P2520" s="242"/>
      <c r="Q2520" s="179"/>
      <c r="R2520" s="179"/>
      <c r="S2520" s="179"/>
      <c r="T2520" s="179"/>
      <c r="U2520" s="179"/>
      <c r="V2520" s="179"/>
      <c r="W2520" s="179"/>
      <c r="X2520" s="179"/>
      <c r="Y2520" s="179"/>
      <c r="Z2520" s="179"/>
      <c r="AA2520" s="222"/>
      <c r="AB2520" s="222"/>
      <c r="AC2520" s="222"/>
      <c r="AD2520" s="179"/>
      <c r="AE2520" s="179"/>
      <c r="AF2520" s="179"/>
      <c r="AG2520" s="179"/>
      <c r="AH2520" s="179"/>
      <c r="AI2520" s="179"/>
      <c r="AJ2520" s="179"/>
    </row>
    <row r="2521" spans="2:36" x14ac:dyDescent="0.3">
      <c r="B2521" s="224">
        <v>259800</v>
      </c>
      <c r="C2521" s="209">
        <v>99143</v>
      </c>
      <c r="D2521" s="206">
        <f t="shared" si="208"/>
        <v>0.38161277906081603</v>
      </c>
      <c r="E2521" s="208">
        <f t="shared" si="209"/>
        <v>0.42</v>
      </c>
      <c r="F2521" s="207">
        <v>5452.86</v>
      </c>
      <c r="G2521" s="207">
        <v>7931.44</v>
      </c>
      <c r="H2521" s="207">
        <v>8922.8700000000008</v>
      </c>
      <c r="I2521" s="214">
        <v>89170</v>
      </c>
      <c r="J2521" s="211">
        <f t="shared" si="205"/>
        <v>0.34322555812163202</v>
      </c>
      <c r="K2521" s="212">
        <f t="shared" si="206"/>
        <v>0.42</v>
      </c>
      <c r="L2521" s="214">
        <v>4904.3500000000004</v>
      </c>
      <c r="M2521" s="213">
        <v>7133.6</v>
      </c>
      <c r="N2521" s="213">
        <v>8025.3</v>
      </c>
      <c r="O2521" s="242">
        <f t="shared" si="207"/>
        <v>0.48089999999996508</v>
      </c>
      <c r="P2521" s="242"/>
      <c r="Q2521" s="179"/>
      <c r="R2521" s="179"/>
      <c r="S2521" s="179"/>
      <c r="T2521" s="179"/>
      <c r="U2521" s="179"/>
      <c r="V2521" s="179"/>
      <c r="W2521" s="179"/>
      <c r="X2521" s="179"/>
      <c r="Y2521" s="179"/>
      <c r="Z2521" s="179"/>
      <c r="AA2521" s="222"/>
      <c r="AB2521" s="222"/>
      <c r="AC2521" s="222"/>
      <c r="AD2521" s="179"/>
      <c r="AE2521" s="179"/>
      <c r="AF2521" s="179"/>
      <c r="AG2521" s="179"/>
      <c r="AH2521" s="179"/>
      <c r="AI2521" s="179"/>
      <c r="AJ2521" s="179"/>
    </row>
    <row r="2522" spans="2:36" x14ac:dyDescent="0.3">
      <c r="B2522" s="224">
        <v>259900</v>
      </c>
      <c r="C2522" s="209">
        <v>99185</v>
      </c>
      <c r="D2522" s="206">
        <f t="shared" si="208"/>
        <v>0.38162754905732976</v>
      </c>
      <c r="E2522" s="208">
        <f t="shared" si="209"/>
        <v>0.42</v>
      </c>
      <c r="F2522" s="207">
        <v>5455.17</v>
      </c>
      <c r="G2522" s="207">
        <v>7934.8</v>
      </c>
      <c r="H2522" s="207">
        <v>8926.65</v>
      </c>
      <c r="I2522" s="214">
        <v>89212</v>
      </c>
      <c r="J2522" s="211">
        <f t="shared" si="205"/>
        <v>0.34325509811465948</v>
      </c>
      <c r="K2522" s="212">
        <f t="shared" si="206"/>
        <v>0.42</v>
      </c>
      <c r="L2522" s="214">
        <v>4906.66</v>
      </c>
      <c r="M2522" s="213">
        <v>7136.96</v>
      </c>
      <c r="N2522" s="213">
        <v>8029.08</v>
      </c>
      <c r="O2522" s="242">
        <f t="shared" si="207"/>
        <v>0.48089999999991051</v>
      </c>
      <c r="P2522" s="242"/>
      <c r="Q2522" s="179"/>
      <c r="R2522" s="179"/>
      <c r="S2522" s="179"/>
      <c r="T2522" s="179"/>
      <c r="U2522" s="179"/>
      <c r="V2522" s="179"/>
      <c r="W2522" s="179"/>
      <c r="X2522" s="179"/>
      <c r="Y2522" s="179"/>
      <c r="Z2522" s="179"/>
      <c r="AA2522" s="222"/>
      <c r="AB2522" s="222"/>
      <c r="AC2522" s="222"/>
      <c r="AD2522" s="179"/>
      <c r="AE2522" s="179"/>
      <c r="AF2522" s="179"/>
      <c r="AG2522" s="179"/>
      <c r="AH2522" s="179"/>
      <c r="AI2522" s="179"/>
      <c r="AJ2522" s="179"/>
    </row>
    <row r="2523" spans="2:36" x14ac:dyDescent="0.3">
      <c r="B2523" s="224">
        <v>260000</v>
      </c>
      <c r="C2523" s="209">
        <v>99227</v>
      </c>
      <c r="D2523" s="206">
        <f t="shared" si="208"/>
        <v>0.38164230769230767</v>
      </c>
      <c r="E2523" s="208">
        <f t="shared" si="209"/>
        <v>0.42</v>
      </c>
      <c r="F2523" s="207">
        <v>5457.48</v>
      </c>
      <c r="G2523" s="207">
        <v>7938.16</v>
      </c>
      <c r="H2523" s="207">
        <v>8930.43</v>
      </c>
      <c r="I2523" s="214">
        <v>89254</v>
      </c>
      <c r="J2523" s="211">
        <f t="shared" si="205"/>
        <v>0.34328461538461541</v>
      </c>
      <c r="K2523" s="212">
        <f t="shared" si="206"/>
        <v>0.42</v>
      </c>
      <c r="L2523" s="214">
        <v>4908.97</v>
      </c>
      <c r="M2523" s="213">
        <v>7140.32</v>
      </c>
      <c r="N2523" s="213">
        <v>8032.86</v>
      </c>
      <c r="O2523" s="242">
        <f t="shared" si="207"/>
        <v>0.48090000000003785</v>
      </c>
      <c r="P2523" s="242"/>
      <c r="Q2523" s="179"/>
      <c r="R2523" s="179"/>
      <c r="S2523" s="179"/>
      <c r="T2523" s="179"/>
      <c r="U2523" s="179"/>
      <c r="V2523" s="179"/>
      <c r="W2523" s="179"/>
      <c r="X2523" s="179"/>
      <c r="Y2523" s="179"/>
      <c r="Z2523" s="179"/>
      <c r="AA2523" s="222"/>
      <c r="AB2523" s="222"/>
      <c r="AC2523" s="222"/>
      <c r="AD2523" s="179"/>
      <c r="AE2523" s="179"/>
      <c r="AF2523" s="179"/>
      <c r="AG2523" s="179"/>
      <c r="AH2523" s="179"/>
      <c r="AI2523" s="179"/>
      <c r="AJ2523" s="179"/>
    </row>
    <row r="2524" spans="2:36" x14ac:dyDescent="0.3">
      <c r="B2524" s="224">
        <v>260100</v>
      </c>
      <c r="C2524" s="209">
        <v>99269</v>
      </c>
      <c r="D2524" s="206">
        <f t="shared" si="208"/>
        <v>0.38165705497885427</v>
      </c>
      <c r="E2524" s="208">
        <f t="shared" si="209"/>
        <v>0.42</v>
      </c>
      <c r="F2524" s="207">
        <v>5459.79</v>
      </c>
      <c r="G2524" s="207">
        <v>7941.52</v>
      </c>
      <c r="H2524" s="207">
        <v>8934.2099999999991</v>
      </c>
      <c r="I2524" s="214">
        <v>89296</v>
      </c>
      <c r="J2524" s="211">
        <f t="shared" si="205"/>
        <v>0.34331410995770856</v>
      </c>
      <c r="K2524" s="212">
        <f t="shared" si="206"/>
        <v>0.42</v>
      </c>
      <c r="L2524" s="214">
        <v>4911.28</v>
      </c>
      <c r="M2524" s="213">
        <v>7143.68</v>
      </c>
      <c r="N2524" s="213">
        <v>8036.64</v>
      </c>
      <c r="O2524" s="242">
        <f t="shared" si="207"/>
        <v>0.48090000000000144</v>
      </c>
      <c r="P2524" s="242"/>
      <c r="Q2524" s="179"/>
      <c r="R2524" s="179"/>
      <c r="S2524" s="179"/>
      <c r="T2524" s="179"/>
      <c r="U2524" s="179"/>
      <c r="V2524" s="179"/>
      <c r="W2524" s="179"/>
      <c r="X2524" s="179"/>
      <c r="Y2524" s="179"/>
      <c r="Z2524" s="179"/>
      <c r="AA2524" s="222"/>
      <c r="AB2524" s="222"/>
      <c r="AC2524" s="222"/>
      <c r="AD2524" s="179"/>
      <c r="AE2524" s="179"/>
      <c r="AF2524" s="179"/>
      <c r="AG2524" s="179"/>
      <c r="AH2524" s="179"/>
      <c r="AI2524" s="179"/>
      <c r="AJ2524" s="179"/>
    </row>
    <row r="2525" spans="2:36" x14ac:dyDescent="0.3">
      <c r="B2525" s="224">
        <v>260200</v>
      </c>
      <c r="C2525" s="209">
        <v>99311</v>
      </c>
      <c r="D2525" s="206">
        <f t="shared" si="208"/>
        <v>0.38167179093005382</v>
      </c>
      <c r="E2525" s="208">
        <f t="shared" si="209"/>
        <v>0.42</v>
      </c>
      <c r="F2525" s="207">
        <v>5462.1</v>
      </c>
      <c r="G2525" s="207">
        <v>7944.88</v>
      </c>
      <c r="H2525" s="207">
        <v>8937.99</v>
      </c>
      <c r="I2525" s="214">
        <v>89338</v>
      </c>
      <c r="J2525" s="211">
        <f t="shared" si="205"/>
        <v>0.34334358186010761</v>
      </c>
      <c r="K2525" s="212">
        <f t="shared" si="206"/>
        <v>0.42</v>
      </c>
      <c r="L2525" s="214">
        <v>4913.59</v>
      </c>
      <c r="M2525" s="213">
        <v>7147.04</v>
      </c>
      <c r="N2525" s="213">
        <v>8040.42</v>
      </c>
      <c r="O2525" s="242">
        <f t="shared" si="207"/>
        <v>0.48090000000011057</v>
      </c>
      <c r="P2525" s="242"/>
      <c r="Q2525" s="179"/>
      <c r="R2525" s="179"/>
      <c r="S2525" s="179"/>
      <c r="T2525" s="179"/>
      <c r="U2525" s="179"/>
      <c r="V2525" s="179"/>
      <c r="W2525" s="179"/>
      <c r="X2525" s="179"/>
      <c r="Y2525" s="179"/>
      <c r="Z2525" s="179"/>
      <c r="AA2525" s="222"/>
      <c r="AB2525" s="222"/>
      <c r="AC2525" s="222"/>
      <c r="AD2525" s="179"/>
      <c r="AE2525" s="179"/>
      <c r="AF2525" s="179"/>
      <c r="AG2525" s="179"/>
      <c r="AH2525" s="179"/>
      <c r="AI2525" s="179"/>
      <c r="AJ2525" s="179"/>
    </row>
    <row r="2526" spans="2:36" x14ac:dyDescent="0.3">
      <c r="B2526" s="224">
        <v>260300</v>
      </c>
      <c r="C2526" s="209">
        <v>99353</v>
      </c>
      <c r="D2526" s="206">
        <f t="shared" si="208"/>
        <v>0.38168651555897043</v>
      </c>
      <c r="E2526" s="208">
        <f t="shared" si="209"/>
        <v>0.42</v>
      </c>
      <c r="F2526" s="207">
        <v>5464.41</v>
      </c>
      <c r="G2526" s="207">
        <v>7948.24</v>
      </c>
      <c r="H2526" s="207">
        <v>8941.77</v>
      </c>
      <c r="I2526" s="214">
        <v>89380</v>
      </c>
      <c r="J2526" s="211">
        <f t="shared" si="205"/>
        <v>0.34337303111794082</v>
      </c>
      <c r="K2526" s="212">
        <f t="shared" si="206"/>
        <v>0.42</v>
      </c>
      <c r="L2526" s="214">
        <v>4915.8999999999996</v>
      </c>
      <c r="M2526" s="213">
        <v>7150.4</v>
      </c>
      <c r="N2526" s="213">
        <v>8044.2</v>
      </c>
      <c r="O2526" s="242">
        <f t="shared" si="207"/>
        <v>0.48090000000007421</v>
      </c>
      <c r="P2526" s="242"/>
      <c r="Q2526" s="179"/>
      <c r="R2526" s="179"/>
      <c r="S2526" s="179"/>
      <c r="T2526" s="179"/>
      <c r="U2526" s="179"/>
      <c r="V2526" s="179"/>
      <c r="W2526" s="179"/>
      <c r="X2526" s="179"/>
      <c r="Y2526" s="179"/>
      <c r="Z2526" s="179"/>
      <c r="AA2526" s="222"/>
      <c r="AB2526" s="222"/>
      <c r="AC2526" s="222"/>
      <c r="AD2526" s="179"/>
      <c r="AE2526" s="179"/>
      <c r="AF2526" s="179"/>
      <c r="AG2526" s="179"/>
      <c r="AH2526" s="179"/>
      <c r="AI2526" s="179"/>
      <c r="AJ2526" s="179"/>
    </row>
    <row r="2527" spans="2:36" x14ac:dyDescent="0.3">
      <c r="B2527" s="224">
        <v>260400</v>
      </c>
      <c r="C2527" s="209">
        <v>99395</v>
      </c>
      <c r="D2527" s="206">
        <f t="shared" si="208"/>
        <v>0.38170122887864821</v>
      </c>
      <c r="E2527" s="208">
        <f t="shared" si="209"/>
        <v>0.42</v>
      </c>
      <c r="F2527" s="207">
        <v>5466.72</v>
      </c>
      <c r="G2527" s="207">
        <v>7951.6</v>
      </c>
      <c r="H2527" s="207">
        <v>8945.5499999999993</v>
      </c>
      <c r="I2527" s="214">
        <v>89422</v>
      </c>
      <c r="J2527" s="211">
        <f t="shared" si="205"/>
        <v>0.34340245775729644</v>
      </c>
      <c r="K2527" s="212">
        <f t="shared" si="206"/>
        <v>0.42</v>
      </c>
      <c r="L2527" s="214">
        <v>4918.21</v>
      </c>
      <c r="M2527" s="213">
        <v>7153.76</v>
      </c>
      <c r="N2527" s="213">
        <v>8047.98</v>
      </c>
      <c r="O2527" s="242">
        <f t="shared" si="207"/>
        <v>0.48090000000003785</v>
      </c>
      <c r="P2527" s="242"/>
      <c r="Q2527" s="179"/>
      <c r="R2527" s="179"/>
      <c r="S2527" s="179"/>
      <c r="T2527" s="179"/>
      <c r="U2527" s="179"/>
      <c r="V2527" s="179"/>
      <c r="W2527" s="179"/>
      <c r="X2527" s="179"/>
      <c r="Y2527" s="179"/>
      <c r="Z2527" s="179"/>
      <c r="AA2527" s="222"/>
      <c r="AB2527" s="222"/>
      <c r="AC2527" s="222"/>
      <c r="AD2527" s="179"/>
      <c r="AE2527" s="179"/>
      <c r="AF2527" s="179"/>
      <c r="AG2527" s="179"/>
      <c r="AH2527" s="179"/>
      <c r="AI2527" s="179"/>
      <c r="AJ2527" s="179"/>
    </row>
    <row r="2528" spans="2:36" x14ac:dyDescent="0.3">
      <c r="B2528" s="224">
        <v>260500</v>
      </c>
      <c r="C2528" s="209">
        <v>99437</v>
      </c>
      <c r="D2528" s="206">
        <f t="shared" si="208"/>
        <v>0.38171593090211131</v>
      </c>
      <c r="E2528" s="208">
        <f t="shared" si="209"/>
        <v>0.42</v>
      </c>
      <c r="F2528" s="207">
        <v>5469.03</v>
      </c>
      <c r="G2528" s="207">
        <v>7954.96</v>
      </c>
      <c r="H2528" s="207">
        <v>8949.33</v>
      </c>
      <c r="I2528" s="214">
        <v>89464</v>
      </c>
      <c r="J2528" s="211">
        <f t="shared" si="205"/>
        <v>0.34343186180422264</v>
      </c>
      <c r="K2528" s="212">
        <f t="shared" si="206"/>
        <v>0.42</v>
      </c>
      <c r="L2528" s="214">
        <v>4920.5200000000004</v>
      </c>
      <c r="M2528" s="213">
        <v>7157.12</v>
      </c>
      <c r="N2528" s="213">
        <v>8051.76</v>
      </c>
      <c r="O2528" s="242">
        <f t="shared" si="207"/>
        <v>0.48090000000000144</v>
      </c>
      <c r="P2528" s="242"/>
      <c r="Q2528" s="179"/>
      <c r="R2528" s="179"/>
      <c r="S2528" s="179"/>
      <c r="T2528" s="179"/>
      <c r="U2528" s="179"/>
      <c r="V2528" s="179"/>
      <c r="W2528" s="179"/>
      <c r="X2528" s="179"/>
      <c r="Y2528" s="179"/>
      <c r="Z2528" s="179"/>
      <c r="AA2528" s="222"/>
      <c r="AB2528" s="222"/>
      <c r="AC2528" s="222"/>
      <c r="AD2528" s="179"/>
      <c r="AE2528" s="179"/>
      <c r="AF2528" s="179"/>
      <c r="AG2528" s="179"/>
      <c r="AH2528" s="179"/>
      <c r="AI2528" s="179"/>
      <c r="AJ2528" s="179"/>
    </row>
    <row r="2529" spans="2:36" x14ac:dyDescent="0.3">
      <c r="B2529" s="224">
        <v>260600</v>
      </c>
      <c r="C2529" s="209">
        <v>99479</v>
      </c>
      <c r="D2529" s="206">
        <f t="shared" si="208"/>
        <v>0.38173062164236377</v>
      </c>
      <c r="E2529" s="208">
        <f t="shared" si="209"/>
        <v>0.42</v>
      </c>
      <c r="F2529" s="207">
        <v>5471.34</v>
      </c>
      <c r="G2529" s="207">
        <v>7958.32</v>
      </c>
      <c r="H2529" s="207">
        <v>8953.11</v>
      </c>
      <c r="I2529" s="214">
        <v>89506</v>
      </c>
      <c r="J2529" s="211">
        <f t="shared" si="205"/>
        <v>0.34346124328472755</v>
      </c>
      <c r="K2529" s="212">
        <f t="shared" si="206"/>
        <v>0.42</v>
      </c>
      <c r="L2529" s="214">
        <v>4922.83</v>
      </c>
      <c r="M2529" s="213">
        <v>7160.48</v>
      </c>
      <c r="N2529" s="213">
        <v>8055.54</v>
      </c>
      <c r="O2529" s="242">
        <f t="shared" si="207"/>
        <v>0.48089999999998329</v>
      </c>
      <c r="P2529" s="242"/>
      <c r="Q2529" s="179"/>
      <c r="R2529" s="179"/>
      <c r="S2529" s="179"/>
      <c r="T2529" s="179"/>
      <c r="U2529" s="179"/>
      <c r="V2529" s="179"/>
      <c r="W2529" s="179"/>
      <c r="X2529" s="179"/>
      <c r="Y2529" s="179"/>
      <c r="Z2529" s="179"/>
      <c r="AA2529" s="222"/>
      <c r="AB2529" s="222"/>
      <c r="AC2529" s="222"/>
      <c r="AD2529" s="179"/>
      <c r="AE2529" s="179"/>
      <c r="AF2529" s="179"/>
      <c r="AG2529" s="179"/>
      <c r="AH2529" s="179"/>
      <c r="AI2529" s="179"/>
      <c r="AJ2529" s="179"/>
    </row>
    <row r="2530" spans="2:36" x14ac:dyDescent="0.3">
      <c r="B2530" s="224">
        <v>260700</v>
      </c>
      <c r="C2530" s="209">
        <v>99521</v>
      </c>
      <c r="D2530" s="206">
        <f t="shared" si="208"/>
        <v>0.38174530111238975</v>
      </c>
      <c r="E2530" s="208">
        <f t="shared" si="209"/>
        <v>0.42</v>
      </c>
      <c r="F2530" s="207">
        <v>5473.65</v>
      </c>
      <c r="G2530" s="207">
        <v>7961.68</v>
      </c>
      <c r="H2530" s="207">
        <v>8956.89</v>
      </c>
      <c r="I2530" s="214">
        <v>89548</v>
      </c>
      <c r="J2530" s="211">
        <f t="shared" si="205"/>
        <v>0.34349060222477945</v>
      </c>
      <c r="K2530" s="212">
        <f t="shared" si="206"/>
        <v>0.42</v>
      </c>
      <c r="L2530" s="214">
        <v>4925.1400000000003</v>
      </c>
      <c r="M2530" s="213">
        <v>7163.84</v>
      </c>
      <c r="N2530" s="213">
        <v>8059.32</v>
      </c>
      <c r="O2530" s="242">
        <f t="shared" si="207"/>
        <v>0.48089999999992872</v>
      </c>
      <c r="P2530" s="242"/>
      <c r="Q2530" s="179"/>
      <c r="R2530" s="179"/>
      <c r="S2530" s="179"/>
      <c r="T2530" s="179"/>
      <c r="U2530" s="179"/>
      <c r="V2530" s="179"/>
      <c r="W2530" s="179"/>
      <c r="X2530" s="179"/>
      <c r="Y2530" s="179"/>
      <c r="Z2530" s="179"/>
      <c r="AA2530" s="222"/>
      <c r="AB2530" s="222"/>
      <c r="AC2530" s="222"/>
      <c r="AD2530" s="179"/>
      <c r="AE2530" s="179"/>
      <c r="AF2530" s="179"/>
      <c r="AG2530" s="179"/>
      <c r="AH2530" s="179"/>
      <c r="AI2530" s="179"/>
      <c r="AJ2530" s="179"/>
    </row>
    <row r="2531" spans="2:36" x14ac:dyDescent="0.3">
      <c r="B2531" s="224">
        <v>260800</v>
      </c>
      <c r="C2531" s="209">
        <v>99563</v>
      </c>
      <c r="D2531" s="206">
        <f t="shared" si="208"/>
        <v>0.38175996932515338</v>
      </c>
      <c r="E2531" s="208">
        <f t="shared" si="209"/>
        <v>0.42</v>
      </c>
      <c r="F2531" s="207">
        <v>5475.96</v>
      </c>
      <c r="G2531" s="207">
        <v>7965.04</v>
      </c>
      <c r="H2531" s="207">
        <v>8960.67</v>
      </c>
      <c r="I2531" s="214">
        <v>89590</v>
      </c>
      <c r="J2531" s="211">
        <f t="shared" si="205"/>
        <v>0.34351993865030672</v>
      </c>
      <c r="K2531" s="212">
        <f t="shared" si="206"/>
        <v>0.42</v>
      </c>
      <c r="L2531" s="214">
        <v>4927.45</v>
      </c>
      <c r="M2531" s="213">
        <v>7167.2</v>
      </c>
      <c r="N2531" s="213">
        <v>8063.1</v>
      </c>
      <c r="O2531" s="242">
        <f t="shared" si="207"/>
        <v>0.480900000000056</v>
      </c>
      <c r="P2531" s="242"/>
      <c r="Q2531" s="179"/>
      <c r="R2531" s="179"/>
      <c r="S2531" s="179"/>
      <c r="T2531" s="179"/>
      <c r="U2531" s="179"/>
      <c r="V2531" s="179"/>
      <c r="W2531" s="179"/>
      <c r="X2531" s="179"/>
      <c r="Y2531" s="179"/>
      <c r="Z2531" s="179"/>
      <c r="AA2531" s="222"/>
      <c r="AB2531" s="222"/>
      <c r="AC2531" s="222"/>
      <c r="AD2531" s="179"/>
      <c r="AE2531" s="179"/>
      <c r="AF2531" s="179"/>
      <c r="AG2531" s="179"/>
      <c r="AH2531" s="179"/>
      <c r="AI2531" s="179"/>
      <c r="AJ2531" s="179"/>
    </row>
    <row r="2532" spans="2:36" x14ac:dyDescent="0.3">
      <c r="B2532" s="224">
        <v>260900</v>
      </c>
      <c r="C2532" s="209">
        <v>99605</v>
      </c>
      <c r="D2532" s="206">
        <f t="shared" si="208"/>
        <v>0.3817746262935991</v>
      </c>
      <c r="E2532" s="208">
        <f t="shared" si="209"/>
        <v>0.42</v>
      </c>
      <c r="F2532" s="207">
        <v>5478.27</v>
      </c>
      <c r="G2532" s="207">
        <v>7968.4</v>
      </c>
      <c r="H2532" s="207">
        <v>8964.4500000000007</v>
      </c>
      <c r="I2532" s="214">
        <v>89632</v>
      </c>
      <c r="J2532" s="211">
        <f t="shared" si="205"/>
        <v>0.34354925258719815</v>
      </c>
      <c r="K2532" s="212">
        <f t="shared" si="206"/>
        <v>0.42</v>
      </c>
      <c r="L2532" s="214">
        <v>4929.76</v>
      </c>
      <c r="M2532" s="213">
        <v>7170.56</v>
      </c>
      <c r="N2532" s="213">
        <v>8066.88</v>
      </c>
      <c r="O2532" s="242">
        <f t="shared" si="207"/>
        <v>0.48090000000001965</v>
      </c>
      <c r="P2532" s="242"/>
      <c r="Q2532" s="179"/>
      <c r="R2532" s="179"/>
      <c r="S2532" s="179"/>
      <c r="T2532" s="179"/>
      <c r="U2532" s="179"/>
      <c r="V2532" s="179"/>
      <c r="W2532" s="179"/>
      <c r="X2532" s="179"/>
      <c r="Y2532" s="179"/>
      <c r="Z2532" s="179"/>
      <c r="AA2532" s="222"/>
      <c r="AB2532" s="222"/>
      <c r="AC2532" s="222"/>
      <c r="AD2532" s="179"/>
      <c r="AE2532" s="179"/>
      <c r="AF2532" s="179"/>
      <c r="AG2532" s="179"/>
      <c r="AH2532" s="179"/>
      <c r="AI2532" s="179"/>
      <c r="AJ2532" s="179"/>
    </row>
    <row r="2533" spans="2:36" x14ac:dyDescent="0.3">
      <c r="B2533" s="224">
        <v>261000</v>
      </c>
      <c r="C2533" s="209">
        <v>99647</v>
      </c>
      <c r="D2533" s="206">
        <f t="shared" si="208"/>
        <v>0.38178927203065133</v>
      </c>
      <c r="E2533" s="208">
        <f t="shared" si="209"/>
        <v>0.42</v>
      </c>
      <c r="F2533" s="207">
        <v>5480.58</v>
      </c>
      <c r="G2533" s="207">
        <v>7971.76</v>
      </c>
      <c r="H2533" s="207">
        <v>8968.23</v>
      </c>
      <c r="I2533" s="214">
        <v>89674</v>
      </c>
      <c r="J2533" s="211">
        <f t="shared" si="205"/>
        <v>0.34357854406130267</v>
      </c>
      <c r="K2533" s="212">
        <f t="shared" si="206"/>
        <v>0.42</v>
      </c>
      <c r="L2533" s="214">
        <v>4932.07</v>
      </c>
      <c r="M2533" s="213">
        <v>7173.92</v>
      </c>
      <c r="N2533" s="213">
        <v>8070.66</v>
      </c>
      <c r="O2533" s="242">
        <f t="shared" si="207"/>
        <v>0.48089999999996508</v>
      </c>
      <c r="P2533" s="242"/>
      <c r="Q2533" s="179"/>
      <c r="R2533" s="179"/>
      <c r="S2533" s="179"/>
      <c r="T2533" s="179"/>
      <c r="U2533" s="179"/>
      <c r="V2533" s="179"/>
      <c r="W2533" s="179"/>
      <c r="X2533" s="179"/>
      <c r="Y2533" s="179"/>
      <c r="Z2533" s="179"/>
      <c r="AA2533" s="222"/>
      <c r="AB2533" s="222"/>
      <c r="AC2533" s="222"/>
      <c r="AD2533" s="179"/>
      <c r="AE2533" s="179"/>
      <c r="AF2533" s="179"/>
      <c r="AG2533" s="179"/>
      <c r="AH2533" s="179"/>
      <c r="AI2533" s="179"/>
      <c r="AJ2533" s="179"/>
    </row>
    <row r="2534" spans="2:36" x14ac:dyDescent="0.3">
      <c r="B2534" s="224">
        <v>261100</v>
      </c>
      <c r="C2534" s="209">
        <v>99689</v>
      </c>
      <c r="D2534" s="206">
        <f t="shared" si="208"/>
        <v>0.38180390654921487</v>
      </c>
      <c r="E2534" s="208">
        <f t="shared" si="209"/>
        <v>0.42</v>
      </c>
      <c r="F2534" s="207">
        <v>5482.89</v>
      </c>
      <c r="G2534" s="207">
        <v>7975.12</v>
      </c>
      <c r="H2534" s="207">
        <v>8972.01</v>
      </c>
      <c r="I2534" s="214">
        <v>89716</v>
      </c>
      <c r="J2534" s="211">
        <f t="shared" si="205"/>
        <v>0.34360781309842969</v>
      </c>
      <c r="K2534" s="212">
        <f t="shared" si="206"/>
        <v>0.42</v>
      </c>
      <c r="L2534" s="214">
        <v>4934.38</v>
      </c>
      <c r="M2534" s="213">
        <v>7177.28</v>
      </c>
      <c r="N2534" s="213">
        <v>8074.44</v>
      </c>
      <c r="O2534" s="242">
        <f t="shared" si="207"/>
        <v>0.48089999999994687</v>
      </c>
      <c r="P2534" s="242"/>
      <c r="Q2534" s="179"/>
      <c r="R2534" s="179"/>
      <c r="S2534" s="179"/>
      <c r="T2534" s="179"/>
      <c r="U2534" s="179"/>
      <c r="V2534" s="179"/>
      <c r="W2534" s="179"/>
      <c r="X2534" s="179"/>
      <c r="Y2534" s="179"/>
      <c r="Z2534" s="179"/>
      <c r="AA2534" s="222"/>
      <c r="AB2534" s="222"/>
      <c r="AC2534" s="222"/>
      <c r="AD2534" s="179"/>
      <c r="AE2534" s="179"/>
      <c r="AF2534" s="179"/>
      <c r="AG2534" s="179"/>
      <c r="AH2534" s="179"/>
      <c r="AI2534" s="179"/>
      <c r="AJ2534" s="179"/>
    </row>
    <row r="2535" spans="2:36" x14ac:dyDescent="0.3">
      <c r="B2535" s="224">
        <v>261200</v>
      </c>
      <c r="C2535" s="209">
        <v>99731</v>
      </c>
      <c r="D2535" s="206">
        <f t="shared" si="208"/>
        <v>0.38181852986217457</v>
      </c>
      <c r="E2535" s="208">
        <f t="shared" si="209"/>
        <v>0.42</v>
      </c>
      <c r="F2535" s="207">
        <v>5485.2</v>
      </c>
      <c r="G2535" s="207">
        <v>7978.48</v>
      </c>
      <c r="H2535" s="207">
        <v>8975.7900000000009</v>
      </c>
      <c r="I2535" s="214">
        <v>89758</v>
      </c>
      <c r="J2535" s="211">
        <f t="shared" si="205"/>
        <v>0.34363705972434916</v>
      </c>
      <c r="K2535" s="212">
        <f t="shared" si="206"/>
        <v>0.42</v>
      </c>
      <c r="L2535" s="214">
        <v>4936.6899999999996</v>
      </c>
      <c r="M2535" s="213">
        <v>7180.64</v>
      </c>
      <c r="N2535" s="213">
        <v>8078.22</v>
      </c>
      <c r="O2535" s="242">
        <f t="shared" si="207"/>
        <v>0.48089999999991051</v>
      </c>
      <c r="P2535" s="242"/>
      <c r="Q2535" s="179"/>
      <c r="R2535" s="179"/>
      <c r="S2535" s="179"/>
      <c r="T2535" s="179"/>
      <c r="U2535" s="179"/>
      <c r="V2535" s="179"/>
      <c r="W2535" s="179"/>
      <c r="X2535" s="179"/>
      <c r="Y2535" s="179"/>
      <c r="Z2535" s="179"/>
      <c r="AA2535" s="222"/>
      <c r="AB2535" s="222"/>
      <c r="AC2535" s="222"/>
      <c r="AD2535" s="179"/>
      <c r="AE2535" s="179"/>
      <c r="AF2535" s="179"/>
      <c r="AG2535" s="179"/>
      <c r="AH2535" s="179"/>
      <c r="AI2535" s="179"/>
      <c r="AJ2535" s="179"/>
    </row>
    <row r="2536" spans="2:36" x14ac:dyDescent="0.3">
      <c r="B2536" s="224">
        <v>261300</v>
      </c>
      <c r="C2536" s="209">
        <v>99773</v>
      </c>
      <c r="D2536" s="206">
        <f t="shared" si="208"/>
        <v>0.38183314198239571</v>
      </c>
      <c r="E2536" s="208">
        <f t="shared" si="209"/>
        <v>0.42</v>
      </c>
      <c r="F2536" s="207">
        <v>5487.51</v>
      </c>
      <c r="G2536" s="207">
        <v>7981.84</v>
      </c>
      <c r="H2536" s="207">
        <v>8979.57</v>
      </c>
      <c r="I2536" s="214">
        <v>89800</v>
      </c>
      <c r="J2536" s="211">
        <f t="shared" si="205"/>
        <v>0.34366628396479143</v>
      </c>
      <c r="K2536" s="212">
        <f t="shared" si="206"/>
        <v>0.42</v>
      </c>
      <c r="L2536" s="214">
        <v>4939</v>
      </c>
      <c r="M2536" s="213">
        <v>7184</v>
      </c>
      <c r="N2536" s="213">
        <v>8082</v>
      </c>
      <c r="O2536" s="242">
        <f t="shared" si="207"/>
        <v>0.48089999999985594</v>
      </c>
      <c r="P2536" s="242"/>
      <c r="Q2536" s="179"/>
      <c r="R2536" s="179"/>
      <c r="S2536" s="179"/>
      <c r="T2536" s="179"/>
      <c r="U2536" s="179"/>
      <c r="V2536" s="179"/>
      <c r="W2536" s="179"/>
      <c r="X2536" s="179"/>
      <c r="Y2536" s="179"/>
      <c r="Z2536" s="179"/>
      <c r="AA2536" s="222"/>
      <c r="AB2536" s="222"/>
      <c r="AC2536" s="222"/>
      <c r="AD2536" s="179"/>
      <c r="AE2536" s="179"/>
      <c r="AF2536" s="179"/>
      <c r="AG2536" s="179"/>
      <c r="AH2536" s="179"/>
      <c r="AI2536" s="179"/>
      <c r="AJ2536" s="179"/>
    </row>
    <row r="2537" spans="2:36" x14ac:dyDescent="0.3">
      <c r="B2537" s="224">
        <v>261400</v>
      </c>
      <c r="C2537" s="209">
        <v>99815</v>
      </c>
      <c r="D2537" s="206">
        <f t="shared" si="208"/>
        <v>0.38184774292272378</v>
      </c>
      <c r="E2537" s="208">
        <f t="shared" si="209"/>
        <v>0.42</v>
      </c>
      <c r="F2537" s="207">
        <v>5489.82</v>
      </c>
      <c r="G2537" s="207">
        <v>7985.2</v>
      </c>
      <c r="H2537" s="207">
        <v>8983.35</v>
      </c>
      <c r="I2537" s="214">
        <v>89842</v>
      </c>
      <c r="J2537" s="211">
        <f t="shared" si="205"/>
        <v>0.34369548584544757</v>
      </c>
      <c r="K2537" s="212">
        <f t="shared" si="206"/>
        <v>0.42</v>
      </c>
      <c r="L2537" s="214">
        <v>4941.3100000000004</v>
      </c>
      <c r="M2537" s="213">
        <v>7187.36</v>
      </c>
      <c r="N2537" s="213">
        <v>8085.78</v>
      </c>
      <c r="O2537" s="242">
        <f t="shared" si="207"/>
        <v>0.48090000000012878</v>
      </c>
      <c r="P2537" s="242"/>
      <c r="Q2537" s="179"/>
      <c r="R2537" s="179"/>
      <c r="S2537" s="179"/>
      <c r="T2537" s="179"/>
      <c r="U2537" s="179"/>
      <c r="V2537" s="179"/>
      <c r="W2537" s="179"/>
      <c r="X2537" s="179"/>
      <c r="Y2537" s="179"/>
      <c r="Z2537" s="179"/>
      <c r="AA2537" s="222"/>
      <c r="AB2537" s="222"/>
      <c r="AC2537" s="222"/>
      <c r="AD2537" s="179"/>
      <c r="AE2537" s="179"/>
      <c r="AF2537" s="179"/>
      <c r="AG2537" s="179"/>
      <c r="AH2537" s="179"/>
      <c r="AI2537" s="179"/>
      <c r="AJ2537" s="179"/>
    </row>
    <row r="2538" spans="2:36" x14ac:dyDescent="0.3">
      <c r="B2538" s="224">
        <v>261500</v>
      </c>
      <c r="C2538" s="209">
        <v>99857</v>
      </c>
      <c r="D2538" s="206">
        <f t="shared" si="208"/>
        <v>0.38186233269598469</v>
      </c>
      <c r="E2538" s="208">
        <f t="shared" si="209"/>
        <v>0.42</v>
      </c>
      <c r="F2538" s="207">
        <v>5492.13</v>
      </c>
      <c r="G2538" s="207">
        <v>7988.56</v>
      </c>
      <c r="H2538" s="207">
        <v>8987.1299999999992</v>
      </c>
      <c r="I2538" s="214">
        <v>89884</v>
      </c>
      <c r="J2538" s="211">
        <f t="shared" si="205"/>
        <v>0.34372466539196939</v>
      </c>
      <c r="K2538" s="212">
        <f t="shared" si="206"/>
        <v>0.42</v>
      </c>
      <c r="L2538" s="214">
        <v>4943.62</v>
      </c>
      <c r="M2538" s="213">
        <v>7190.72</v>
      </c>
      <c r="N2538" s="213">
        <v>8089.56</v>
      </c>
      <c r="O2538" s="242">
        <f t="shared" si="207"/>
        <v>0.48090000000009242</v>
      </c>
      <c r="P2538" s="242"/>
      <c r="Q2538" s="179"/>
      <c r="R2538" s="179"/>
      <c r="S2538" s="179"/>
      <c r="T2538" s="179"/>
      <c r="U2538" s="179"/>
      <c r="V2538" s="179"/>
      <c r="W2538" s="179"/>
      <c r="X2538" s="179"/>
      <c r="Y2538" s="179"/>
      <c r="Z2538" s="179"/>
      <c r="AA2538" s="222"/>
      <c r="AB2538" s="222"/>
      <c r="AC2538" s="222"/>
      <c r="AD2538" s="179"/>
      <c r="AE2538" s="179"/>
      <c r="AF2538" s="179"/>
      <c r="AG2538" s="179"/>
      <c r="AH2538" s="179"/>
      <c r="AI2538" s="179"/>
      <c r="AJ2538" s="179"/>
    </row>
    <row r="2539" spans="2:36" x14ac:dyDescent="0.3">
      <c r="B2539" s="224">
        <v>261600</v>
      </c>
      <c r="C2539" s="209">
        <v>99899</v>
      </c>
      <c r="D2539" s="206">
        <f t="shared" si="208"/>
        <v>0.38187691131498469</v>
      </c>
      <c r="E2539" s="208">
        <f t="shared" si="209"/>
        <v>0.42</v>
      </c>
      <c r="F2539" s="207">
        <v>5494.44</v>
      </c>
      <c r="G2539" s="207">
        <v>7991.92</v>
      </c>
      <c r="H2539" s="207">
        <v>8990.91</v>
      </c>
      <c r="I2539" s="214">
        <v>89926</v>
      </c>
      <c r="J2539" s="211">
        <f t="shared" si="205"/>
        <v>0.3437538226299694</v>
      </c>
      <c r="K2539" s="212">
        <f t="shared" si="206"/>
        <v>0.42</v>
      </c>
      <c r="L2539" s="214">
        <v>4945.93</v>
      </c>
      <c r="M2539" s="213">
        <v>7194.08</v>
      </c>
      <c r="N2539" s="213">
        <v>8093.34</v>
      </c>
      <c r="O2539" s="242">
        <f t="shared" si="207"/>
        <v>0.480900000000056</v>
      </c>
      <c r="P2539" s="242"/>
      <c r="Q2539" s="179"/>
      <c r="R2539" s="179"/>
      <c r="S2539" s="179"/>
      <c r="T2539" s="179"/>
      <c r="U2539" s="179"/>
      <c r="V2539" s="179"/>
      <c r="W2539" s="179"/>
      <c r="X2539" s="179"/>
      <c r="Y2539" s="179"/>
      <c r="Z2539" s="179"/>
      <c r="AA2539" s="222"/>
      <c r="AB2539" s="222"/>
      <c r="AC2539" s="222"/>
      <c r="AD2539" s="179"/>
      <c r="AE2539" s="179"/>
      <c r="AF2539" s="179"/>
      <c r="AG2539" s="179"/>
      <c r="AH2539" s="179"/>
      <c r="AI2539" s="179"/>
      <c r="AJ2539" s="179"/>
    </row>
    <row r="2540" spans="2:36" x14ac:dyDescent="0.3">
      <c r="B2540" s="224">
        <v>261700</v>
      </c>
      <c r="C2540" s="209">
        <v>99941</v>
      </c>
      <c r="D2540" s="206">
        <f t="shared" si="208"/>
        <v>0.38189147879251051</v>
      </c>
      <c r="E2540" s="208">
        <f t="shared" si="209"/>
        <v>0.42</v>
      </c>
      <c r="F2540" s="207">
        <v>5496.75</v>
      </c>
      <c r="G2540" s="207">
        <v>7995.28</v>
      </c>
      <c r="H2540" s="207">
        <v>8994.69</v>
      </c>
      <c r="I2540" s="214">
        <v>89968</v>
      </c>
      <c r="J2540" s="211">
        <f t="shared" si="205"/>
        <v>0.34378295758502103</v>
      </c>
      <c r="K2540" s="212">
        <f t="shared" si="206"/>
        <v>0.42</v>
      </c>
      <c r="L2540" s="214">
        <v>4948.24</v>
      </c>
      <c r="M2540" s="213">
        <v>7197.44</v>
      </c>
      <c r="N2540" s="213">
        <v>8097.12</v>
      </c>
      <c r="O2540" s="242">
        <f t="shared" si="207"/>
        <v>0.48090000000003785</v>
      </c>
      <c r="P2540" s="242"/>
      <c r="Q2540" s="179"/>
      <c r="R2540" s="179"/>
      <c r="S2540" s="179"/>
      <c r="T2540" s="179"/>
      <c r="U2540" s="179"/>
      <c r="V2540" s="179"/>
      <c r="W2540" s="179"/>
      <c r="X2540" s="179"/>
      <c r="Y2540" s="179"/>
      <c r="Z2540" s="179"/>
      <c r="AA2540" s="222"/>
      <c r="AB2540" s="222"/>
      <c r="AC2540" s="222"/>
      <c r="AD2540" s="179"/>
      <c r="AE2540" s="179"/>
      <c r="AF2540" s="179"/>
      <c r="AG2540" s="179"/>
      <c r="AH2540" s="179"/>
      <c r="AI2540" s="179"/>
      <c r="AJ2540" s="179"/>
    </row>
    <row r="2541" spans="2:36" x14ac:dyDescent="0.3">
      <c r="B2541" s="224">
        <v>261800</v>
      </c>
      <c r="C2541" s="209">
        <v>99983</v>
      </c>
      <c r="D2541" s="206">
        <f t="shared" si="208"/>
        <v>0.38190603514132926</v>
      </c>
      <c r="E2541" s="208">
        <f t="shared" si="209"/>
        <v>0.42</v>
      </c>
      <c r="F2541" s="207">
        <v>5499.06</v>
      </c>
      <c r="G2541" s="207">
        <v>7998.64</v>
      </c>
      <c r="H2541" s="207">
        <v>8998.4699999999993</v>
      </c>
      <c r="I2541" s="214">
        <v>90010</v>
      </c>
      <c r="J2541" s="211">
        <f t="shared" si="205"/>
        <v>0.34381207028265853</v>
      </c>
      <c r="K2541" s="212">
        <f t="shared" si="206"/>
        <v>0.42</v>
      </c>
      <c r="L2541" s="214">
        <v>4950.55</v>
      </c>
      <c r="M2541" s="213">
        <v>7200.8</v>
      </c>
      <c r="N2541" s="213">
        <v>8100.9</v>
      </c>
      <c r="O2541" s="242">
        <f t="shared" si="207"/>
        <v>0.48089999999998329</v>
      </c>
      <c r="P2541" s="242"/>
      <c r="Q2541" s="179"/>
      <c r="R2541" s="179"/>
      <c r="S2541" s="179"/>
      <c r="T2541" s="179"/>
      <c r="U2541" s="179"/>
      <c r="V2541" s="179"/>
      <c r="W2541" s="179"/>
      <c r="X2541" s="179"/>
      <c r="Y2541" s="179"/>
      <c r="Z2541" s="179"/>
      <c r="AA2541" s="222"/>
      <c r="AB2541" s="222"/>
      <c r="AC2541" s="222"/>
      <c r="AD2541" s="179"/>
      <c r="AE2541" s="179"/>
      <c r="AF2541" s="179"/>
      <c r="AG2541" s="179"/>
      <c r="AH2541" s="179"/>
      <c r="AI2541" s="179"/>
      <c r="AJ2541" s="179"/>
    </row>
    <row r="2542" spans="2:36" x14ac:dyDescent="0.3">
      <c r="B2542" s="224">
        <v>261900</v>
      </c>
      <c r="C2542" s="209">
        <v>100025</v>
      </c>
      <c r="D2542" s="206">
        <f t="shared" si="208"/>
        <v>0.38192058037418863</v>
      </c>
      <c r="E2542" s="208">
        <f t="shared" si="209"/>
        <v>0.42</v>
      </c>
      <c r="F2542" s="207">
        <v>5501.37</v>
      </c>
      <c r="G2542" s="207">
        <v>8002</v>
      </c>
      <c r="H2542" s="207">
        <v>9002.25</v>
      </c>
      <c r="I2542" s="214">
        <v>90052</v>
      </c>
      <c r="J2542" s="211">
        <f t="shared" si="205"/>
        <v>0.34384116074837723</v>
      </c>
      <c r="K2542" s="212">
        <f t="shared" si="206"/>
        <v>0.42</v>
      </c>
      <c r="L2542" s="214">
        <v>4952.8599999999997</v>
      </c>
      <c r="M2542" s="213">
        <v>7204.16</v>
      </c>
      <c r="N2542" s="213">
        <v>8104.68</v>
      </c>
      <c r="O2542" s="242">
        <f t="shared" si="207"/>
        <v>0.48089999999994687</v>
      </c>
      <c r="P2542" s="242"/>
      <c r="Q2542" s="179"/>
      <c r="R2542" s="179"/>
      <c r="S2542" s="179"/>
      <c r="T2542" s="179"/>
      <c r="U2542" s="179"/>
      <c r="V2542" s="179"/>
      <c r="W2542" s="179"/>
      <c r="X2542" s="179"/>
      <c r="Y2542" s="179"/>
      <c r="Z2542" s="179"/>
      <c r="AA2542" s="222"/>
      <c r="AB2542" s="222"/>
      <c r="AC2542" s="222"/>
      <c r="AD2542" s="179"/>
      <c r="AE2542" s="179"/>
      <c r="AF2542" s="179"/>
      <c r="AG2542" s="179"/>
      <c r="AH2542" s="179"/>
      <c r="AI2542" s="179"/>
      <c r="AJ2542" s="179"/>
    </row>
    <row r="2543" spans="2:36" x14ac:dyDescent="0.3">
      <c r="B2543" s="224">
        <v>262000</v>
      </c>
      <c r="C2543" s="209">
        <v>100067</v>
      </c>
      <c r="D2543" s="206">
        <f t="shared" si="208"/>
        <v>0.38193511450381679</v>
      </c>
      <c r="E2543" s="208">
        <f t="shared" si="209"/>
        <v>0.42</v>
      </c>
      <c r="F2543" s="207">
        <v>5503.68</v>
      </c>
      <c r="G2543" s="207">
        <v>8005.36</v>
      </c>
      <c r="H2543" s="207">
        <v>9006.0300000000007</v>
      </c>
      <c r="I2543" s="214">
        <v>90094</v>
      </c>
      <c r="J2543" s="211">
        <f t="shared" si="205"/>
        <v>0.34387022900763359</v>
      </c>
      <c r="K2543" s="212">
        <f t="shared" si="206"/>
        <v>0.42</v>
      </c>
      <c r="L2543" s="214">
        <v>4955.17</v>
      </c>
      <c r="M2543" s="213">
        <v>7207.52</v>
      </c>
      <c r="N2543" s="213">
        <v>8108.46</v>
      </c>
      <c r="O2543" s="242">
        <f t="shared" si="207"/>
        <v>0.48089999999992872</v>
      </c>
      <c r="P2543" s="242"/>
      <c r="Q2543" s="179"/>
      <c r="R2543" s="179"/>
      <c r="S2543" s="179"/>
      <c r="T2543" s="179"/>
      <c r="U2543" s="179"/>
      <c r="V2543" s="179"/>
      <c r="W2543" s="179"/>
      <c r="X2543" s="179"/>
      <c r="Y2543" s="179"/>
      <c r="Z2543" s="179"/>
      <c r="AA2543" s="222"/>
      <c r="AB2543" s="222"/>
      <c r="AC2543" s="222"/>
      <c r="AD2543" s="179"/>
      <c r="AE2543" s="179"/>
      <c r="AF2543" s="179"/>
      <c r="AG2543" s="179"/>
      <c r="AH2543" s="179"/>
      <c r="AI2543" s="179"/>
      <c r="AJ2543" s="179"/>
    </row>
    <row r="2544" spans="2:36" x14ac:dyDescent="0.3">
      <c r="B2544" s="224">
        <v>262100</v>
      </c>
      <c r="C2544" s="209">
        <v>100109</v>
      </c>
      <c r="D2544" s="206">
        <f t="shared" si="208"/>
        <v>0.38194963754292255</v>
      </c>
      <c r="E2544" s="208">
        <f t="shared" si="209"/>
        <v>0.42</v>
      </c>
      <c r="F2544" s="207">
        <v>5505.99</v>
      </c>
      <c r="G2544" s="207">
        <v>8008.72</v>
      </c>
      <c r="H2544" s="207">
        <v>9009.81</v>
      </c>
      <c r="I2544" s="214">
        <v>90136</v>
      </c>
      <c r="J2544" s="211">
        <f t="shared" si="205"/>
        <v>0.34389927508584511</v>
      </c>
      <c r="K2544" s="212">
        <f t="shared" si="206"/>
        <v>0.42</v>
      </c>
      <c r="L2544" s="214">
        <v>4957.4799999999996</v>
      </c>
      <c r="M2544" s="213">
        <v>7210.88</v>
      </c>
      <c r="N2544" s="213">
        <v>8112.24</v>
      </c>
      <c r="O2544" s="242">
        <f t="shared" si="207"/>
        <v>0.48090000000001965</v>
      </c>
      <c r="P2544" s="242"/>
      <c r="Q2544" s="179"/>
      <c r="R2544" s="179"/>
      <c r="S2544" s="179"/>
      <c r="T2544" s="179"/>
      <c r="U2544" s="179"/>
      <c r="V2544" s="179"/>
      <c r="W2544" s="179"/>
      <c r="X2544" s="179"/>
      <c r="Y2544" s="179"/>
      <c r="Z2544" s="179"/>
      <c r="AA2544" s="222"/>
      <c r="AB2544" s="222"/>
      <c r="AC2544" s="222"/>
      <c r="AD2544" s="179"/>
      <c r="AE2544" s="179"/>
      <c r="AF2544" s="179"/>
      <c r="AG2544" s="179"/>
      <c r="AH2544" s="179"/>
      <c r="AI2544" s="179"/>
      <c r="AJ2544" s="179"/>
    </row>
    <row r="2545" spans="2:36" x14ac:dyDescent="0.3">
      <c r="B2545" s="224">
        <v>262200</v>
      </c>
      <c r="C2545" s="209">
        <v>100151</v>
      </c>
      <c r="D2545" s="206">
        <f t="shared" si="208"/>
        <v>0.38196414950419527</v>
      </c>
      <c r="E2545" s="208">
        <f t="shared" si="209"/>
        <v>0.42</v>
      </c>
      <c r="F2545" s="207">
        <v>5508.3</v>
      </c>
      <c r="G2545" s="207">
        <v>8012.08</v>
      </c>
      <c r="H2545" s="207">
        <v>9013.59</v>
      </c>
      <c r="I2545" s="214">
        <v>90178</v>
      </c>
      <c r="J2545" s="211">
        <f t="shared" si="205"/>
        <v>0.34392829900839056</v>
      </c>
      <c r="K2545" s="212">
        <f t="shared" si="206"/>
        <v>0.42</v>
      </c>
      <c r="L2545" s="214">
        <v>4959.79</v>
      </c>
      <c r="M2545" s="213">
        <v>7214.24</v>
      </c>
      <c r="N2545" s="213">
        <v>8116.02</v>
      </c>
      <c r="O2545" s="242">
        <f t="shared" si="207"/>
        <v>0.48090000000000144</v>
      </c>
      <c r="P2545" s="242"/>
      <c r="Q2545" s="179"/>
      <c r="R2545" s="179"/>
      <c r="S2545" s="179"/>
      <c r="T2545" s="179"/>
      <c r="U2545" s="179"/>
      <c r="V2545" s="179"/>
      <c r="W2545" s="179"/>
      <c r="X2545" s="179"/>
      <c r="Y2545" s="179"/>
      <c r="Z2545" s="179"/>
      <c r="AA2545" s="222"/>
      <c r="AB2545" s="222"/>
      <c r="AC2545" s="222"/>
      <c r="AD2545" s="179"/>
      <c r="AE2545" s="179"/>
      <c r="AF2545" s="179"/>
      <c r="AG2545" s="179"/>
      <c r="AH2545" s="179"/>
      <c r="AI2545" s="179"/>
      <c r="AJ2545" s="179"/>
    </row>
    <row r="2546" spans="2:36" x14ac:dyDescent="0.3">
      <c r="B2546" s="224">
        <v>262300</v>
      </c>
      <c r="C2546" s="209">
        <v>100193</v>
      </c>
      <c r="D2546" s="206">
        <f t="shared" si="208"/>
        <v>0.38197865040030499</v>
      </c>
      <c r="E2546" s="208">
        <f t="shared" si="209"/>
        <v>0.42</v>
      </c>
      <c r="F2546" s="207">
        <v>5510.61</v>
      </c>
      <c r="G2546" s="207">
        <v>8015.44</v>
      </c>
      <c r="H2546" s="207">
        <v>9017.3700000000008</v>
      </c>
      <c r="I2546" s="214">
        <v>90220</v>
      </c>
      <c r="J2546" s="211">
        <f t="shared" si="205"/>
        <v>0.34395730080060999</v>
      </c>
      <c r="K2546" s="212">
        <f t="shared" si="206"/>
        <v>0.42</v>
      </c>
      <c r="L2546" s="214">
        <v>4962.1000000000004</v>
      </c>
      <c r="M2546" s="213">
        <v>7217.6</v>
      </c>
      <c r="N2546" s="213">
        <v>8119.8</v>
      </c>
      <c r="O2546" s="242">
        <f t="shared" si="207"/>
        <v>0.48089999999996508</v>
      </c>
      <c r="P2546" s="242"/>
      <c r="Q2546" s="179"/>
      <c r="R2546" s="179"/>
      <c r="S2546" s="179"/>
      <c r="T2546" s="179"/>
      <c r="U2546" s="179"/>
      <c r="V2546" s="179"/>
      <c r="W2546" s="179"/>
      <c r="X2546" s="179"/>
      <c r="Y2546" s="179"/>
      <c r="Z2546" s="179"/>
      <c r="AA2546" s="222"/>
      <c r="AB2546" s="222"/>
      <c r="AC2546" s="222"/>
      <c r="AD2546" s="179"/>
      <c r="AE2546" s="179"/>
      <c r="AF2546" s="179"/>
      <c r="AG2546" s="179"/>
      <c r="AH2546" s="179"/>
      <c r="AI2546" s="179"/>
      <c r="AJ2546" s="179"/>
    </row>
    <row r="2547" spans="2:36" x14ac:dyDescent="0.3">
      <c r="B2547" s="224">
        <v>262400</v>
      </c>
      <c r="C2547" s="209">
        <v>100235</v>
      </c>
      <c r="D2547" s="206">
        <f t="shared" si="208"/>
        <v>0.38199314024390246</v>
      </c>
      <c r="E2547" s="208">
        <f t="shared" si="209"/>
        <v>0.42</v>
      </c>
      <c r="F2547" s="207">
        <v>5512.92</v>
      </c>
      <c r="G2547" s="207">
        <v>8018.8</v>
      </c>
      <c r="H2547" s="207">
        <v>9021.15</v>
      </c>
      <c r="I2547" s="214">
        <v>90262</v>
      </c>
      <c r="J2547" s="211">
        <f t="shared" si="205"/>
        <v>0.34398628048780489</v>
      </c>
      <c r="K2547" s="212">
        <f t="shared" si="206"/>
        <v>0.42</v>
      </c>
      <c r="L2547" s="214">
        <v>4964.41</v>
      </c>
      <c r="M2547" s="213">
        <v>7220.96</v>
      </c>
      <c r="N2547" s="213">
        <v>8123.58</v>
      </c>
      <c r="O2547" s="242">
        <f t="shared" si="207"/>
        <v>0.48089999999991051</v>
      </c>
      <c r="P2547" s="242"/>
      <c r="Q2547" s="179"/>
      <c r="R2547" s="179"/>
      <c r="S2547" s="179"/>
      <c r="T2547" s="179"/>
      <c r="U2547" s="179"/>
      <c r="V2547" s="179"/>
      <c r="W2547" s="179"/>
      <c r="X2547" s="179"/>
      <c r="Y2547" s="179"/>
      <c r="Z2547" s="179"/>
      <c r="AA2547" s="222"/>
      <c r="AB2547" s="222"/>
      <c r="AC2547" s="222"/>
      <c r="AD2547" s="179"/>
      <c r="AE2547" s="179"/>
      <c r="AF2547" s="179"/>
      <c r="AG2547" s="179"/>
      <c r="AH2547" s="179"/>
      <c r="AI2547" s="179"/>
      <c r="AJ2547" s="179"/>
    </row>
    <row r="2548" spans="2:36" x14ac:dyDescent="0.3">
      <c r="B2548" s="224">
        <v>262500</v>
      </c>
      <c r="C2548" s="209">
        <v>100277</v>
      </c>
      <c r="D2548" s="206">
        <f t="shared" si="208"/>
        <v>0.38200761904761904</v>
      </c>
      <c r="E2548" s="208">
        <f t="shared" si="209"/>
        <v>0.42</v>
      </c>
      <c r="F2548" s="207">
        <v>5515.23</v>
      </c>
      <c r="G2548" s="207">
        <v>8022.16</v>
      </c>
      <c r="H2548" s="207">
        <v>9024.93</v>
      </c>
      <c r="I2548" s="214">
        <v>90304</v>
      </c>
      <c r="J2548" s="211">
        <f t="shared" si="205"/>
        <v>0.3440152380952381</v>
      </c>
      <c r="K2548" s="212">
        <f t="shared" si="206"/>
        <v>0.42</v>
      </c>
      <c r="L2548" s="214">
        <v>4966.72</v>
      </c>
      <c r="M2548" s="213">
        <v>7224.32</v>
      </c>
      <c r="N2548" s="213">
        <v>8127.36</v>
      </c>
      <c r="O2548" s="242">
        <f t="shared" si="207"/>
        <v>0.48090000000003785</v>
      </c>
      <c r="P2548" s="242"/>
      <c r="Q2548" s="179"/>
      <c r="R2548" s="179"/>
      <c r="S2548" s="179"/>
      <c r="T2548" s="179"/>
      <c r="U2548" s="179"/>
      <c r="V2548" s="179"/>
      <c r="W2548" s="179"/>
      <c r="X2548" s="179"/>
      <c r="Y2548" s="179"/>
      <c r="Z2548" s="179"/>
      <c r="AA2548" s="222"/>
      <c r="AB2548" s="222"/>
      <c r="AC2548" s="222"/>
      <c r="AD2548" s="179"/>
      <c r="AE2548" s="179"/>
      <c r="AF2548" s="179"/>
      <c r="AG2548" s="179"/>
      <c r="AH2548" s="179"/>
      <c r="AI2548" s="179"/>
      <c r="AJ2548" s="179"/>
    </row>
    <row r="2549" spans="2:36" x14ac:dyDescent="0.3">
      <c r="B2549" s="224">
        <v>262600</v>
      </c>
      <c r="C2549" s="209">
        <v>100319</v>
      </c>
      <c r="D2549" s="206">
        <f t="shared" si="208"/>
        <v>0.38202208682406702</v>
      </c>
      <c r="E2549" s="208">
        <f t="shared" si="209"/>
        <v>0.42</v>
      </c>
      <c r="F2549" s="207">
        <v>5517.54</v>
      </c>
      <c r="G2549" s="207">
        <v>8025.52</v>
      </c>
      <c r="H2549" s="207">
        <v>9028.7099999999991</v>
      </c>
      <c r="I2549" s="214">
        <v>90346</v>
      </c>
      <c r="J2549" s="211">
        <f t="shared" si="205"/>
        <v>0.34404417364813406</v>
      </c>
      <c r="K2549" s="212">
        <f t="shared" si="206"/>
        <v>0.42</v>
      </c>
      <c r="L2549" s="214">
        <v>4969.03</v>
      </c>
      <c r="M2549" s="213">
        <v>7227.68</v>
      </c>
      <c r="N2549" s="213">
        <v>8131.14</v>
      </c>
      <c r="O2549" s="242">
        <f t="shared" si="207"/>
        <v>0.48090000000000144</v>
      </c>
      <c r="P2549" s="242"/>
      <c r="Q2549" s="179"/>
      <c r="R2549" s="179"/>
      <c r="S2549" s="179"/>
      <c r="T2549" s="179"/>
      <c r="U2549" s="179"/>
      <c r="V2549" s="179"/>
      <c r="W2549" s="179"/>
      <c r="X2549" s="179"/>
      <c r="Y2549" s="179"/>
      <c r="Z2549" s="179"/>
      <c r="AA2549" s="222"/>
      <c r="AB2549" s="222"/>
      <c r="AC2549" s="222"/>
      <c r="AD2549" s="179"/>
      <c r="AE2549" s="179"/>
      <c r="AF2549" s="179"/>
      <c r="AG2549" s="179"/>
      <c r="AH2549" s="179"/>
      <c r="AI2549" s="179"/>
      <c r="AJ2549" s="179"/>
    </row>
    <row r="2550" spans="2:36" x14ac:dyDescent="0.3">
      <c r="B2550" s="224">
        <v>262700</v>
      </c>
      <c r="C2550" s="209">
        <v>100361</v>
      </c>
      <c r="D2550" s="206">
        <f t="shared" si="208"/>
        <v>0.38203654358583938</v>
      </c>
      <c r="E2550" s="208">
        <f t="shared" si="209"/>
        <v>0.42</v>
      </c>
      <c r="F2550" s="207">
        <v>5519.85</v>
      </c>
      <c r="G2550" s="207">
        <v>8028.88</v>
      </c>
      <c r="H2550" s="207">
        <v>9032.49</v>
      </c>
      <c r="I2550" s="214">
        <v>90388</v>
      </c>
      <c r="J2550" s="211">
        <f t="shared" si="205"/>
        <v>0.34407308717167873</v>
      </c>
      <c r="K2550" s="212">
        <f t="shared" si="206"/>
        <v>0.42</v>
      </c>
      <c r="L2550" s="214">
        <v>4971.34</v>
      </c>
      <c r="M2550" s="213">
        <v>7231.04</v>
      </c>
      <c r="N2550" s="213">
        <v>8134.92</v>
      </c>
      <c r="O2550" s="242">
        <f t="shared" si="207"/>
        <v>0.48090000000011057</v>
      </c>
      <c r="P2550" s="242"/>
      <c r="Q2550" s="179"/>
      <c r="R2550" s="179"/>
      <c r="S2550" s="179"/>
      <c r="T2550" s="179"/>
      <c r="U2550" s="179"/>
      <c r="V2550" s="179"/>
      <c r="W2550" s="179"/>
      <c r="X2550" s="179"/>
      <c r="Y2550" s="179"/>
      <c r="Z2550" s="179"/>
      <c r="AA2550" s="222"/>
      <c r="AB2550" s="222"/>
      <c r="AC2550" s="222"/>
      <c r="AD2550" s="179"/>
      <c r="AE2550" s="179"/>
      <c r="AF2550" s="179"/>
      <c r="AG2550" s="179"/>
      <c r="AH2550" s="179"/>
      <c r="AI2550" s="179"/>
      <c r="AJ2550" s="179"/>
    </row>
    <row r="2551" spans="2:36" x14ac:dyDescent="0.3">
      <c r="B2551" s="224">
        <v>262800</v>
      </c>
      <c r="C2551" s="209">
        <v>100403</v>
      </c>
      <c r="D2551" s="206">
        <f t="shared" si="208"/>
        <v>0.38205098934550991</v>
      </c>
      <c r="E2551" s="208">
        <f t="shared" si="209"/>
        <v>0.42</v>
      </c>
      <c r="F2551" s="207">
        <v>5522.16</v>
      </c>
      <c r="G2551" s="207">
        <v>8032.24</v>
      </c>
      <c r="H2551" s="207">
        <v>9036.27</v>
      </c>
      <c r="I2551" s="214">
        <v>90430</v>
      </c>
      <c r="J2551" s="211">
        <f t="shared" si="205"/>
        <v>0.34410197869101977</v>
      </c>
      <c r="K2551" s="212">
        <f t="shared" si="206"/>
        <v>0.42</v>
      </c>
      <c r="L2551" s="214">
        <v>4973.6499999999996</v>
      </c>
      <c r="M2551" s="213">
        <v>7234.4</v>
      </c>
      <c r="N2551" s="213">
        <v>8138.7</v>
      </c>
      <c r="O2551" s="242">
        <f t="shared" si="207"/>
        <v>0.48090000000007421</v>
      </c>
      <c r="P2551" s="242"/>
      <c r="Q2551" s="179"/>
      <c r="R2551" s="179"/>
      <c r="S2551" s="179"/>
      <c r="T2551" s="179"/>
      <c r="U2551" s="179"/>
      <c r="V2551" s="179"/>
      <c r="W2551" s="179"/>
      <c r="X2551" s="179"/>
      <c r="Y2551" s="179"/>
      <c r="Z2551" s="179"/>
      <c r="AA2551" s="222"/>
      <c r="AB2551" s="222"/>
      <c r="AC2551" s="222"/>
      <c r="AD2551" s="179"/>
      <c r="AE2551" s="179"/>
      <c r="AF2551" s="179"/>
      <c r="AG2551" s="179"/>
      <c r="AH2551" s="179"/>
      <c r="AI2551" s="179"/>
      <c r="AJ2551" s="179"/>
    </row>
    <row r="2552" spans="2:36" x14ac:dyDescent="0.3">
      <c r="B2552" s="224">
        <v>262900</v>
      </c>
      <c r="C2552" s="209">
        <v>100445</v>
      </c>
      <c r="D2552" s="206">
        <f t="shared" si="208"/>
        <v>0.38206542411563332</v>
      </c>
      <c r="E2552" s="208">
        <f t="shared" si="209"/>
        <v>0.42</v>
      </c>
      <c r="F2552" s="207">
        <v>5524.47</v>
      </c>
      <c r="G2552" s="207">
        <v>8035.6</v>
      </c>
      <c r="H2552" s="207">
        <v>9040.0499999999993</v>
      </c>
      <c r="I2552" s="214">
        <v>90472</v>
      </c>
      <c r="J2552" s="211">
        <f t="shared" si="205"/>
        <v>0.34413084823126666</v>
      </c>
      <c r="K2552" s="212">
        <f t="shared" si="206"/>
        <v>0.42</v>
      </c>
      <c r="L2552" s="214">
        <v>4975.96</v>
      </c>
      <c r="M2552" s="213">
        <v>7237.76</v>
      </c>
      <c r="N2552" s="213">
        <v>8142.48</v>
      </c>
      <c r="O2552" s="242">
        <f t="shared" si="207"/>
        <v>0.48090000000003785</v>
      </c>
      <c r="P2552" s="242"/>
      <c r="Q2552" s="179"/>
      <c r="R2552" s="179"/>
      <c r="S2552" s="179"/>
      <c r="T2552" s="179"/>
      <c r="U2552" s="179"/>
      <c r="V2552" s="179"/>
      <c r="W2552" s="179"/>
      <c r="X2552" s="179"/>
      <c r="Y2552" s="179"/>
      <c r="Z2552" s="179"/>
      <c r="AA2552" s="222"/>
      <c r="AB2552" s="222"/>
      <c r="AC2552" s="222"/>
      <c r="AD2552" s="179"/>
      <c r="AE2552" s="179"/>
      <c r="AF2552" s="179"/>
      <c r="AG2552" s="179"/>
      <c r="AH2552" s="179"/>
      <c r="AI2552" s="179"/>
      <c r="AJ2552" s="179"/>
    </row>
    <row r="2553" spans="2:36" x14ac:dyDescent="0.3">
      <c r="B2553" s="224">
        <v>263000</v>
      </c>
      <c r="C2553" s="209">
        <v>100487</v>
      </c>
      <c r="D2553" s="206">
        <f t="shared" si="208"/>
        <v>0.38207984790874527</v>
      </c>
      <c r="E2553" s="208">
        <f t="shared" si="209"/>
        <v>0.42</v>
      </c>
      <c r="F2553" s="207">
        <v>5526.78</v>
      </c>
      <c r="G2553" s="207">
        <v>8038.96</v>
      </c>
      <c r="H2553" s="207">
        <v>9043.83</v>
      </c>
      <c r="I2553" s="214">
        <v>90514</v>
      </c>
      <c r="J2553" s="211">
        <f t="shared" si="205"/>
        <v>0.34415969581749051</v>
      </c>
      <c r="K2553" s="212">
        <f t="shared" si="206"/>
        <v>0.42</v>
      </c>
      <c r="L2553" s="214">
        <v>4978.2700000000004</v>
      </c>
      <c r="M2553" s="213">
        <v>7241.12</v>
      </c>
      <c r="N2553" s="213">
        <v>8146.26</v>
      </c>
      <c r="O2553" s="242">
        <f t="shared" si="207"/>
        <v>0.48090000000000144</v>
      </c>
      <c r="P2553" s="242"/>
      <c r="Q2553" s="179"/>
      <c r="R2553" s="179"/>
      <c r="S2553" s="179"/>
      <c r="T2553" s="179"/>
      <c r="U2553" s="179"/>
      <c r="V2553" s="179"/>
      <c r="W2553" s="179"/>
      <c r="X2553" s="179"/>
      <c r="Y2553" s="179"/>
      <c r="Z2553" s="179"/>
      <c r="AA2553" s="222"/>
      <c r="AB2553" s="222"/>
      <c r="AC2553" s="222"/>
      <c r="AD2553" s="179"/>
      <c r="AE2553" s="179"/>
      <c r="AF2553" s="179"/>
      <c r="AG2553" s="179"/>
      <c r="AH2553" s="179"/>
      <c r="AI2553" s="179"/>
      <c r="AJ2553" s="179"/>
    </row>
    <row r="2554" spans="2:36" x14ac:dyDescent="0.3">
      <c r="B2554" s="224">
        <v>263100</v>
      </c>
      <c r="C2554" s="209">
        <v>100529</v>
      </c>
      <c r="D2554" s="206">
        <f t="shared" si="208"/>
        <v>0.38209426073736225</v>
      </c>
      <c r="E2554" s="208">
        <f t="shared" si="209"/>
        <v>0.42</v>
      </c>
      <c r="F2554" s="207">
        <v>5529.09</v>
      </c>
      <c r="G2554" s="207">
        <v>8042.32</v>
      </c>
      <c r="H2554" s="207">
        <v>9047.61</v>
      </c>
      <c r="I2554" s="214">
        <v>90556</v>
      </c>
      <c r="J2554" s="211">
        <f t="shared" si="205"/>
        <v>0.34418852147472445</v>
      </c>
      <c r="K2554" s="212">
        <f t="shared" si="206"/>
        <v>0.42</v>
      </c>
      <c r="L2554" s="214">
        <v>4980.58</v>
      </c>
      <c r="M2554" s="213">
        <v>7244.48</v>
      </c>
      <c r="N2554" s="213">
        <v>8150.04</v>
      </c>
      <c r="O2554" s="242">
        <f t="shared" si="207"/>
        <v>0.48089999999998329</v>
      </c>
      <c r="P2554" s="242"/>
      <c r="Q2554" s="179"/>
      <c r="R2554" s="179"/>
      <c r="S2554" s="179"/>
      <c r="T2554" s="179"/>
      <c r="U2554" s="179"/>
      <c r="V2554" s="179"/>
      <c r="W2554" s="179"/>
      <c r="X2554" s="179"/>
      <c r="Y2554" s="179"/>
      <c r="Z2554" s="179"/>
      <c r="AA2554" s="222"/>
      <c r="AB2554" s="222"/>
      <c r="AC2554" s="222"/>
      <c r="AD2554" s="179"/>
      <c r="AE2554" s="179"/>
      <c r="AF2554" s="179"/>
      <c r="AG2554" s="179"/>
      <c r="AH2554" s="179"/>
      <c r="AI2554" s="179"/>
      <c r="AJ2554" s="179"/>
    </row>
    <row r="2555" spans="2:36" x14ac:dyDescent="0.3">
      <c r="B2555" s="224">
        <v>263200</v>
      </c>
      <c r="C2555" s="209">
        <v>100571</v>
      </c>
      <c r="D2555" s="206">
        <f t="shared" si="208"/>
        <v>0.38210866261398174</v>
      </c>
      <c r="E2555" s="208">
        <f t="shared" si="209"/>
        <v>0.42</v>
      </c>
      <c r="F2555" s="207">
        <v>5531.4</v>
      </c>
      <c r="G2555" s="207">
        <v>8045.68</v>
      </c>
      <c r="H2555" s="207">
        <v>9051.39</v>
      </c>
      <c r="I2555" s="214">
        <v>90598</v>
      </c>
      <c r="J2555" s="211">
        <f t="shared" ref="J2555:J2618" si="210">I2555/$B2555</f>
        <v>0.3442173252279635</v>
      </c>
      <c r="K2555" s="212">
        <f t="shared" ref="K2555:K2618" si="211">(I2555-I2554)/($B2555-$B2554)</f>
        <v>0.42</v>
      </c>
      <c r="L2555" s="214">
        <v>4982.8900000000003</v>
      </c>
      <c r="M2555" s="213">
        <v>7247.84</v>
      </c>
      <c r="N2555" s="213">
        <v>8153.82</v>
      </c>
      <c r="O2555" s="242">
        <f t="shared" si="207"/>
        <v>0.48089999999992872</v>
      </c>
      <c r="P2555" s="242"/>
      <c r="Q2555" s="179"/>
      <c r="R2555" s="179"/>
      <c r="S2555" s="179"/>
      <c r="T2555" s="179"/>
      <c r="U2555" s="179"/>
      <c r="V2555" s="179"/>
      <c r="W2555" s="179"/>
      <c r="X2555" s="179"/>
      <c r="Y2555" s="179"/>
      <c r="Z2555" s="179"/>
      <c r="AA2555" s="222"/>
      <c r="AB2555" s="222"/>
      <c r="AC2555" s="222"/>
      <c r="AD2555" s="179"/>
      <c r="AE2555" s="179"/>
      <c r="AF2555" s="179"/>
      <c r="AG2555" s="179"/>
      <c r="AH2555" s="179"/>
      <c r="AI2555" s="179"/>
      <c r="AJ2555" s="179"/>
    </row>
    <row r="2556" spans="2:36" x14ac:dyDescent="0.3">
      <c r="B2556" s="224">
        <v>263300</v>
      </c>
      <c r="C2556" s="209">
        <v>100613</v>
      </c>
      <c r="D2556" s="206">
        <f t="shared" si="208"/>
        <v>0.38212305355108239</v>
      </c>
      <c r="E2556" s="208">
        <f t="shared" si="209"/>
        <v>0.42</v>
      </c>
      <c r="F2556" s="207">
        <v>5533.71</v>
      </c>
      <c r="G2556" s="207">
        <v>8049.04</v>
      </c>
      <c r="H2556" s="207">
        <v>9055.17</v>
      </c>
      <c r="I2556" s="214">
        <v>90640</v>
      </c>
      <c r="J2556" s="211">
        <f t="shared" si="210"/>
        <v>0.34424610710216486</v>
      </c>
      <c r="K2556" s="212">
        <f t="shared" si="211"/>
        <v>0.42</v>
      </c>
      <c r="L2556" s="214">
        <v>4985.2</v>
      </c>
      <c r="M2556" s="213">
        <v>7251.2</v>
      </c>
      <c r="N2556" s="213">
        <v>8157.6</v>
      </c>
      <c r="O2556" s="242">
        <f t="shared" si="207"/>
        <v>0.480900000000056</v>
      </c>
      <c r="P2556" s="242"/>
      <c r="Q2556" s="179"/>
      <c r="R2556" s="179"/>
      <c r="S2556" s="179"/>
      <c r="T2556" s="179"/>
      <c r="U2556" s="179"/>
      <c r="V2556" s="179"/>
      <c r="W2556" s="179"/>
      <c r="X2556" s="179"/>
      <c r="Y2556" s="179"/>
      <c r="Z2556" s="179"/>
      <c r="AA2556" s="222"/>
      <c r="AB2556" s="222"/>
      <c r="AC2556" s="222"/>
      <c r="AD2556" s="179"/>
      <c r="AE2556" s="179"/>
      <c r="AF2556" s="179"/>
      <c r="AG2556" s="179"/>
      <c r="AH2556" s="179"/>
      <c r="AI2556" s="179"/>
      <c r="AJ2556" s="179"/>
    </row>
    <row r="2557" spans="2:36" x14ac:dyDescent="0.3">
      <c r="B2557" s="224">
        <v>263400</v>
      </c>
      <c r="C2557" s="209">
        <v>100655</v>
      </c>
      <c r="D2557" s="206">
        <f t="shared" si="208"/>
        <v>0.38213743356112378</v>
      </c>
      <c r="E2557" s="208">
        <f t="shared" si="209"/>
        <v>0.42</v>
      </c>
      <c r="F2557" s="207">
        <v>5536.02</v>
      </c>
      <c r="G2557" s="207">
        <v>8052.4</v>
      </c>
      <c r="H2557" s="207">
        <v>9058.9500000000007</v>
      </c>
      <c r="I2557" s="214">
        <v>90682</v>
      </c>
      <c r="J2557" s="211">
        <f t="shared" si="210"/>
        <v>0.34427486712224753</v>
      </c>
      <c r="K2557" s="212">
        <f t="shared" si="211"/>
        <v>0.42</v>
      </c>
      <c r="L2557" s="214">
        <v>4987.51</v>
      </c>
      <c r="M2557" s="213">
        <v>7254.56</v>
      </c>
      <c r="N2557" s="213">
        <v>8161.38</v>
      </c>
      <c r="O2557" s="242">
        <f t="shared" si="207"/>
        <v>0.48090000000001965</v>
      </c>
      <c r="P2557" s="242"/>
      <c r="Q2557" s="179"/>
      <c r="R2557" s="179"/>
      <c r="S2557" s="179"/>
      <c r="T2557" s="179"/>
      <c r="U2557" s="179"/>
      <c r="V2557" s="179"/>
      <c r="W2557" s="179"/>
      <c r="X2557" s="179"/>
      <c r="Y2557" s="179"/>
      <c r="Z2557" s="179"/>
      <c r="AA2557" s="222"/>
      <c r="AB2557" s="222"/>
      <c r="AC2557" s="222"/>
      <c r="AD2557" s="179"/>
      <c r="AE2557" s="179"/>
      <c r="AF2557" s="179"/>
      <c r="AG2557" s="179"/>
      <c r="AH2557" s="179"/>
      <c r="AI2557" s="179"/>
      <c r="AJ2557" s="179"/>
    </row>
    <row r="2558" spans="2:36" x14ac:dyDescent="0.3">
      <c r="B2558" s="224">
        <v>263500</v>
      </c>
      <c r="C2558" s="209">
        <v>100697</v>
      </c>
      <c r="D2558" s="206">
        <f t="shared" si="208"/>
        <v>0.38215180265654647</v>
      </c>
      <c r="E2558" s="208">
        <f t="shared" si="209"/>
        <v>0.42</v>
      </c>
      <c r="F2558" s="207">
        <v>5538.33</v>
      </c>
      <c r="G2558" s="207">
        <v>8055.76</v>
      </c>
      <c r="H2558" s="207">
        <v>9062.73</v>
      </c>
      <c r="I2558" s="214">
        <v>90724</v>
      </c>
      <c r="J2558" s="211">
        <f t="shared" si="210"/>
        <v>0.34430360531309295</v>
      </c>
      <c r="K2558" s="212">
        <f t="shared" si="211"/>
        <v>0.42</v>
      </c>
      <c r="L2558" s="214">
        <v>4989.82</v>
      </c>
      <c r="M2558" s="213">
        <v>7257.92</v>
      </c>
      <c r="N2558" s="213">
        <v>8165.16</v>
      </c>
      <c r="O2558" s="242">
        <f t="shared" si="207"/>
        <v>0.48089999999996508</v>
      </c>
      <c r="P2558" s="242"/>
      <c r="Q2558" s="179"/>
      <c r="R2558" s="179"/>
      <c r="S2558" s="179"/>
      <c r="T2558" s="179"/>
      <c r="U2558" s="179"/>
      <c r="V2558" s="179"/>
      <c r="W2558" s="179"/>
      <c r="X2558" s="179"/>
      <c r="Y2558" s="179"/>
      <c r="Z2558" s="179"/>
      <c r="AA2558" s="222"/>
      <c r="AB2558" s="222"/>
      <c r="AC2558" s="222"/>
      <c r="AD2558" s="179"/>
      <c r="AE2558" s="179"/>
      <c r="AF2558" s="179"/>
      <c r="AG2558" s="179"/>
      <c r="AH2558" s="179"/>
      <c r="AI2558" s="179"/>
      <c r="AJ2558" s="179"/>
    </row>
    <row r="2559" spans="2:36" x14ac:dyDescent="0.3">
      <c r="B2559" s="224">
        <v>263600</v>
      </c>
      <c r="C2559" s="209">
        <v>100739</v>
      </c>
      <c r="D2559" s="206">
        <f t="shared" si="208"/>
        <v>0.3821661608497724</v>
      </c>
      <c r="E2559" s="208">
        <f t="shared" si="209"/>
        <v>0.42</v>
      </c>
      <c r="F2559" s="207">
        <v>5540.64</v>
      </c>
      <c r="G2559" s="207">
        <v>8059.12</v>
      </c>
      <c r="H2559" s="207">
        <v>9066.51</v>
      </c>
      <c r="I2559" s="214">
        <v>90766</v>
      </c>
      <c r="J2559" s="211">
        <f t="shared" si="210"/>
        <v>0.34433232169954475</v>
      </c>
      <c r="K2559" s="212">
        <f t="shared" si="211"/>
        <v>0.42</v>
      </c>
      <c r="L2559" s="214">
        <v>4992.13</v>
      </c>
      <c r="M2559" s="213">
        <v>7261.28</v>
      </c>
      <c r="N2559" s="213">
        <v>8168.94</v>
      </c>
      <c r="O2559" s="242">
        <f t="shared" si="207"/>
        <v>0.48089999999994687</v>
      </c>
      <c r="P2559" s="242"/>
      <c r="Q2559" s="179"/>
      <c r="R2559" s="179"/>
      <c r="S2559" s="179"/>
      <c r="T2559" s="179"/>
      <c r="U2559" s="179"/>
      <c r="V2559" s="179"/>
      <c r="W2559" s="179"/>
      <c r="X2559" s="179"/>
      <c r="Y2559" s="179"/>
      <c r="Z2559" s="179"/>
      <c r="AA2559" s="222"/>
      <c r="AB2559" s="222"/>
      <c r="AC2559" s="222"/>
      <c r="AD2559" s="179"/>
      <c r="AE2559" s="179"/>
      <c r="AF2559" s="179"/>
      <c r="AG2559" s="179"/>
      <c r="AH2559" s="179"/>
      <c r="AI2559" s="179"/>
      <c r="AJ2559" s="179"/>
    </row>
    <row r="2560" spans="2:36" x14ac:dyDescent="0.3">
      <c r="B2560" s="224">
        <v>263700</v>
      </c>
      <c r="C2560" s="209">
        <v>100781</v>
      </c>
      <c r="D2560" s="206">
        <f t="shared" si="208"/>
        <v>0.38218050815320442</v>
      </c>
      <c r="E2560" s="208">
        <f t="shared" si="209"/>
        <v>0.42</v>
      </c>
      <c r="F2560" s="207">
        <v>5542.95</v>
      </c>
      <c r="G2560" s="207">
        <v>8062.48</v>
      </c>
      <c r="H2560" s="207">
        <v>9070.2900000000009</v>
      </c>
      <c r="I2560" s="214">
        <v>90808</v>
      </c>
      <c r="J2560" s="211">
        <f t="shared" si="210"/>
        <v>0.34436101630640881</v>
      </c>
      <c r="K2560" s="212">
        <f t="shared" si="211"/>
        <v>0.42</v>
      </c>
      <c r="L2560" s="214">
        <v>4994.4399999999996</v>
      </c>
      <c r="M2560" s="213">
        <v>7264.64</v>
      </c>
      <c r="N2560" s="213">
        <v>8172.72</v>
      </c>
      <c r="O2560" s="242">
        <f t="shared" si="207"/>
        <v>0.48089999999991051</v>
      </c>
      <c r="P2560" s="242"/>
      <c r="Q2560" s="179"/>
      <c r="R2560" s="179"/>
      <c r="S2560" s="179"/>
      <c r="T2560" s="179"/>
      <c r="U2560" s="179"/>
      <c r="V2560" s="179"/>
      <c r="W2560" s="179"/>
      <c r="X2560" s="179"/>
      <c r="Y2560" s="179"/>
      <c r="Z2560" s="179"/>
      <c r="AA2560" s="222"/>
      <c r="AB2560" s="222"/>
      <c r="AC2560" s="222"/>
      <c r="AD2560" s="179"/>
      <c r="AE2560" s="179"/>
      <c r="AF2560" s="179"/>
      <c r="AG2560" s="179"/>
      <c r="AH2560" s="179"/>
      <c r="AI2560" s="179"/>
      <c r="AJ2560" s="179"/>
    </row>
    <row r="2561" spans="2:36" x14ac:dyDescent="0.3">
      <c r="B2561" s="224">
        <v>263800</v>
      </c>
      <c r="C2561" s="209">
        <v>100823</v>
      </c>
      <c r="D2561" s="206">
        <f t="shared" si="208"/>
        <v>0.3821948445792267</v>
      </c>
      <c r="E2561" s="208">
        <f t="shared" si="209"/>
        <v>0.42</v>
      </c>
      <c r="F2561" s="207">
        <v>5545.26</v>
      </c>
      <c r="G2561" s="207">
        <v>8065.84</v>
      </c>
      <c r="H2561" s="207">
        <v>9074.07</v>
      </c>
      <c r="I2561" s="214">
        <v>90850</v>
      </c>
      <c r="J2561" s="211">
        <f t="shared" si="210"/>
        <v>0.34438968915845336</v>
      </c>
      <c r="K2561" s="212">
        <f t="shared" si="211"/>
        <v>0.42</v>
      </c>
      <c r="L2561" s="214">
        <v>4996.75</v>
      </c>
      <c r="M2561" s="213">
        <v>7268</v>
      </c>
      <c r="N2561" s="213">
        <v>8176.5</v>
      </c>
      <c r="O2561" s="242">
        <f t="shared" si="207"/>
        <v>0.48089999999985594</v>
      </c>
      <c r="P2561" s="242"/>
      <c r="Q2561" s="179"/>
      <c r="R2561" s="179"/>
      <c r="S2561" s="179"/>
      <c r="T2561" s="179"/>
      <c r="U2561" s="179"/>
      <c r="V2561" s="179"/>
      <c r="W2561" s="179"/>
      <c r="X2561" s="179"/>
      <c r="Y2561" s="179"/>
      <c r="Z2561" s="179"/>
      <c r="AA2561" s="222"/>
      <c r="AB2561" s="222"/>
      <c r="AC2561" s="222"/>
      <c r="AD2561" s="179"/>
      <c r="AE2561" s="179"/>
      <c r="AF2561" s="179"/>
      <c r="AG2561" s="179"/>
      <c r="AH2561" s="179"/>
      <c r="AI2561" s="179"/>
      <c r="AJ2561" s="179"/>
    </row>
    <row r="2562" spans="2:36" x14ac:dyDescent="0.3">
      <c r="B2562" s="224">
        <v>263900</v>
      </c>
      <c r="C2562" s="209">
        <v>100865</v>
      </c>
      <c r="D2562" s="206">
        <f t="shared" si="208"/>
        <v>0.38220917014020461</v>
      </c>
      <c r="E2562" s="208">
        <f t="shared" si="209"/>
        <v>0.42</v>
      </c>
      <c r="F2562" s="207">
        <v>5547.57</v>
      </c>
      <c r="G2562" s="207">
        <v>8069.2</v>
      </c>
      <c r="H2562" s="207">
        <v>9077.85</v>
      </c>
      <c r="I2562" s="214">
        <v>90892</v>
      </c>
      <c r="J2562" s="211">
        <f t="shared" si="210"/>
        <v>0.34441834028040924</v>
      </c>
      <c r="K2562" s="212">
        <f t="shared" si="211"/>
        <v>0.42</v>
      </c>
      <c r="L2562" s="214">
        <v>4999.0600000000004</v>
      </c>
      <c r="M2562" s="213">
        <v>7271.36</v>
      </c>
      <c r="N2562" s="213">
        <v>8180.28</v>
      </c>
      <c r="O2562" s="242">
        <f t="shared" si="207"/>
        <v>0.48090000000012878</v>
      </c>
      <c r="P2562" s="242"/>
      <c r="Q2562" s="179"/>
      <c r="R2562" s="179"/>
      <c r="S2562" s="179"/>
      <c r="T2562" s="179"/>
      <c r="U2562" s="179"/>
      <c r="V2562" s="179"/>
      <c r="W2562" s="179"/>
      <c r="X2562" s="179"/>
      <c r="Y2562" s="179"/>
      <c r="Z2562" s="179"/>
      <c r="AA2562" s="222"/>
      <c r="AB2562" s="222"/>
      <c r="AC2562" s="222"/>
      <c r="AD2562" s="179"/>
      <c r="AE2562" s="179"/>
      <c r="AF2562" s="179"/>
      <c r="AG2562" s="179"/>
      <c r="AH2562" s="179"/>
      <c r="AI2562" s="179"/>
      <c r="AJ2562" s="179"/>
    </row>
    <row r="2563" spans="2:36" x14ac:dyDescent="0.3">
      <c r="B2563" s="224">
        <v>264000</v>
      </c>
      <c r="C2563" s="209">
        <v>100907</v>
      </c>
      <c r="D2563" s="206">
        <f t="shared" si="208"/>
        <v>0.38222348484848484</v>
      </c>
      <c r="E2563" s="208">
        <f t="shared" si="209"/>
        <v>0.42</v>
      </c>
      <c r="F2563" s="207">
        <v>5549.88</v>
      </c>
      <c r="G2563" s="207">
        <v>8072.56</v>
      </c>
      <c r="H2563" s="207">
        <v>9081.6299999999992</v>
      </c>
      <c r="I2563" s="214">
        <v>90934</v>
      </c>
      <c r="J2563" s="211">
        <f t="shared" si="210"/>
        <v>0.3444469696969697</v>
      </c>
      <c r="K2563" s="212">
        <f t="shared" si="211"/>
        <v>0.42</v>
      </c>
      <c r="L2563" s="214">
        <v>5001.37</v>
      </c>
      <c r="M2563" s="213">
        <v>7274.72</v>
      </c>
      <c r="N2563" s="213">
        <v>8184.06</v>
      </c>
      <c r="O2563" s="242">
        <f t="shared" si="207"/>
        <v>0.48090000000009242</v>
      </c>
      <c r="P2563" s="242"/>
      <c r="Q2563" s="179"/>
      <c r="R2563" s="179"/>
      <c r="S2563" s="179"/>
      <c r="T2563" s="179"/>
      <c r="U2563" s="179"/>
      <c r="V2563" s="179"/>
      <c r="W2563" s="179"/>
      <c r="X2563" s="179"/>
      <c r="Y2563" s="179"/>
      <c r="Z2563" s="179"/>
      <c r="AA2563" s="222"/>
      <c r="AB2563" s="222"/>
      <c r="AC2563" s="222"/>
      <c r="AD2563" s="179"/>
      <c r="AE2563" s="179"/>
      <c r="AF2563" s="179"/>
      <c r="AG2563" s="179"/>
      <c r="AH2563" s="179"/>
      <c r="AI2563" s="179"/>
      <c r="AJ2563" s="179"/>
    </row>
    <row r="2564" spans="2:36" x14ac:dyDescent="0.3">
      <c r="B2564" s="224">
        <v>264100</v>
      </c>
      <c r="C2564" s="209">
        <v>100949</v>
      </c>
      <c r="D2564" s="206">
        <f t="shared" si="208"/>
        <v>0.3822377887163953</v>
      </c>
      <c r="E2564" s="208">
        <f t="shared" si="209"/>
        <v>0.42</v>
      </c>
      <c r="F2564" s="207">
        <v>5552.19</v>
      </c>
      <c r="G2564" s="207">
        <v>8075.92</v>
      </c>
      <c r="H2564" s="207">
        <v>9085.41</v>
      </c>
      <c r="I2564" s="214">
        <v>90976</v>
      </c>
      <c r="J2564" s="211">
        <f t="shared" si="210"/>
        <v>0.34447557743279061</v>
      </c>
      <c r="K2564" s="212">
        <f t="shared" si="211"/>
        <v>0.42</v>
      </c>
      <c r="L2564" s="214">
        <v>5003.68</v>
      </c>
      <c r="M2564" s="213">
        <v>7278.08</v>
      </c>
      <c r="N2564" s="213">
        <v>8187.84</v>
      </c>
      <c r="O2564" s="242">
        <f t="shared" si="207"/>
        <v>0.480900000000056</v>
      </c>
      <c r="P2564" s="242"/>
      <c r="Q2564" s="179"/>
      <c r="R2564" s="179"/>
      <c r="S2564" s="179"/>
      <c r="T2564" s="179"/>
      <c r="U2564" s="179"/>
      <c r="V2564" s="179"/>
      <c r="W2564" s="179"/>
      <c r="X2564" s="179"/>
      <c r="Y2564" s="179"/>
      <c r="Z2564" s="179"/>
      <c r="AA2564" s="222"/>
      <c r="AB2564" s="222"/>
      <c r="AC2564" s="222"/>
      <c r="AD2564" s="179"/>
      <c r="AE2564" s="179"/>
      <c r="AF2564" s="179"/>
      <c r="AG2564" s="179"/>
      <c r="AH2564" s="179"/>
      <c r="AI2564" s="179"/>
      <c r="AJ2564" s="179"/>
    </row>
    <row r="2565" spans="2:36" x14ac:dyDescent="0.3">
      <c r="B2565" s="224">
        <v>264200</v>
      </c>
      <c r="C2565" s="209">
        <v>100991</v>
      </c>
      <c r="D2565" s="206">
        <f t="shared" si="208"/>
        <v>0.38225208175624525</v>
      </c>
      <c r="E2565" s="208">
        <f t="shared" si="209"/>
        <v>0.42</v>
      </c>
      <c r="F2565" s="207">
        <v>5554.5</v>
      </c>
      <c r="G2565" s="207">
        <v>8079.28</v>
      </c>
      <c r="H2565" s="207">
        <v>9089.19</v>
      </c>
      <c r="I2565" s="214">
        <v>91018</v>
      </c>
      <c r="J2565" s="211">
        <f t="shared" si="210"/>
        <v>0.34450416351249052</v>
      </c>
      <c r="K2565" s="212">
        <f t="shared" si="211"/>
        <v>0.42</v>
      </c>
      <c r="L2565" s="214">
        <v>5005.99</v>
      </c>
      <c r="M2565" s="213">
        <v>7281.44</v>
      </c>
      <c r="N2565" s="213">
        <v>8191.62</v>
      </c>
      <c r="O2565" s="242">
        <f t="shared" ref="O2565:O2628" si="212">(C2565+F2565+H2565-C2564-F2564-H2564)/100</f>
        <v>0.48090000000003785</v>
      </c>
      <c r="P2565" s="242"/>
      <c r="Q2565" s="179"/>
      <c r="R2565" s="179"/>
      <c r="S2565" s="179"/>
      <c r="T2565" s="179"/>
      <c r="U2565" s="179"/>
      <c r="V2565" s="179"/>
      <c r="W2565" s="179"/>
      <c r="X2565" s="179"/>
      <c r="Y2565" s="179"/>
      <c r="Z2565" s="179"/>
      <c r="AA2565" s="222"/>
      <c r="AB2565" s="222"/>
      <c r="AC2565" s="222"/>
      <c r="AD2565" s="179"/>
      <c r="AE2565" s="179"/>
      <c r="AF2565" s="179"/>
      <c r="AG2565" s="179"/>
      <c r="AH2565" s="179"/>
      <c r="AI2565" s="179"/>
      <c r="AJ2565" s="179"/>
    </row>
    <row r="2566" spans="2:36" x14ac:dyDescent="0.3">
      <c r="B2566" s="224">
        <v>264300</v>
      </c>
      <c r="C2566" s="209">
        <v>101033</v>
      </c>
      <c r="D2566" s="206">
        <f t="shared" si="208"/>
        <v>0.38226636398032537</v>
      </c>
      <c r="E2566" s="208">
        <f t="shared" si="209"/>
        <v>0.42</v>
      </c>
      <c r="F2566" s="207">
        <v>5556.81</v>
      </c>
      <c r="G2566" s="207">
        <v>8082.64</v>
      </c>
      <c r="H2566" s="207">
        <v>9092.9699999999993</v>
      </c>
      <c r="I2566" s="214">
        <v>91060</v>
      </c>
      <c r="J2566" s="211">
        <f t="shared" si="210"/>
        <v>0.34453272796065076</v>
      </c>
      <c r="K2566" s="212">
        <f t="shared" si="211"/>
        <v>0.42</v>
      </c>
      <c r="L2566" s="214">
        <v>5008.3</v>
      </c>
      <c r="M2566" s="213">
        <v>7284.8</v>
      </c>
      <c r="N2566" s="213">
        <v>8195.4</v>
      </c>
      <c r="O2566" s="242">
        <f t="shared" si="212"/>
        <v>0.48089999999998329</v>
      </c>
      <c r="P2566" s="242"/>
      <c r="Q2566" s="179"/>
      <c r="R2566" s="179"/>
      <c r="S2566" s="179"/>
      <c r="T2566" s="179"/>
      <c r="U2566" s="179"/>
      <c r="V2566" s="179"/>
      <c r="W2566" s="179"/>
      <c r="X2566" s="179"/>
      <c r="Y2566" s="179"/>
      <c r="Z2566" s="179"/>
      <c r="AA2566" s="222"/>
      <c r="AB2566" s="222"/>
      <c r="AC2566" s="222"/>
      <c r="AD2566" s="179"/>
      <c r="AE2566" s="179"/>
      <c r="AF2566" s="179"/>
      <c r="AG2566" s="179"/>
      <c r="AH2566" s="179"/>
      <c r="AI2566" s="179"/>
      <c r="AJ2566" s="179"/>
    </row>
    <row r="2567" spans="2:36" x14ac:dyDescent="0.3">
      <c r="B2567" s="224">
        <v>264400</v>
      </c>
      <c r="C2567" s="209">
        <v>101075</v>
      </c>
      <c r="D2567" s="206">
        <f t="shared" si="208"/>
        <v>0.38228063540090773</v>
      </c>
      <c r="E2567" s="208">
        <f t="shared" si="209"/>
        <v>0.42</v>
      </c>
      <c r="F2567" s="207">
        <v>5559.12</v>
      </c>
      <c r="G2567" s="207">
        <v>8086</v>
      </c>
      <c r="H2567" s="207">
        <v>9096.75</v>
      </c>
      <c r="I2567" s="214">
        <v>91102</v>
      </c>
      <c r="J2567" s="211">
        <f t="shared" si="210"/>
        <v>0.34456127080181542</v>
      </c>
      <c r="K2567" s="212">
        <f t="shared" si="211"/>
        <v>0.42</v>
      </c>
      <c r="L2567" s="214">
        <v>5010.6099999999997</v>
      </c>
      <c r="M2567" s="213">
        <v>7288.16</v>
      </c>
      <c r="N2567" s="213">
        <v>8199.18</v>
      </c>
      <c r="O2567" s="242">
        <f t="shared" si="212"/>
        <v>0.48089999999994687</v>
      </c>
      <c r="P2567" s="242"/>
      <c r="Q2567" s="179"/>
      <c r="R2567" s="179"/>
      <c r="S2567" s="179"/>
      <c r="T2567" s="179"/>
      <c r="U2567" s="179"/>
      <c r="V2567" s="179"/>
      <c r="W2567" s="179"/>
      <c r="X2567" s="179"/>
      <c r="Y2567" s="179"/>
      <c r="Z2567" s="179"/>
      <c r="AA2567" s="222"/>
      <c r="AB2567" s="222"/>
      <c r="AC2567" s="222"/>
      <c r="AD2567" s="179"/>
      <c r="AE2567" s="179"/>
      <c r="AF2567" s="179"/>
      <c r="AG2567" s="179"/>
      <c r="AH2567" s="179"/>
      <c r="AI2567" s="179"/>
      <c r="AJ2567" s="179"/>
    </row>
    <row r="2568" spans="2:36" x14ac:dyDescent="0.3">
      <c r="B2568" s="224">
        <v>264500</v>
      </c>
      <c r="C2568" s="209">
        <v>101117</v>
      </c>
      <c r="D2568" s="206">
        <f t="shared" si="208"/>
        <v>0.38229489603024575</v>
      </c>
      <c r="E2568" s="208">
        <f t="shared" si="209"/>
        <v>0.42</v>
      </c>
      <c r="F2568" s="207">
        <v>5561.43</v>
      </c>
      <c r="G2568" s="207">
        <v>8089.36</v>
      </c>
      <c r="H2568" s="207">
        <v>9100.5300000000007</v>
      </c>
      <c r="I2568" s="214">
        <v>91144</v>
      </c>
      <c r="J2568" s="211">
        <f t="shared" si="210"/>
        <v>0.34458979206049151</v>
      </c>
      <c r="K2568" s="212">
        <f t="shared" si="211"/>
        <v>0.42</v>
      </c>
      <c r="L2568" s="214">
        <v>5012.92</v>
      </c>
      <c r="M2568" s="213">
        <v>7291.52</v>
      </c>
      <c r="N2568" s="213">
        <v>8202.9599999999991</v>
      </c>
      <c r="O2568" s="242">
        <f t="shared" si="212"/>
        <v>0.48089999999992872</v>
      </c>
      <c r="P2568" s="242"/>
      <c r="Q2568" s="179"/>
      <c r="R2568" s="179"/>
      <c r="S2568" s="179"/>
      <c r="T2568" s="179"/>
      <c r="U2568" s="179"/>
      <c r="V2568" s="179"/>
      <c r="W2568" s="179"/>
      <c r="X2568" s="179"/>
      <c r="Y2568" s="179"/>
      <c r="Z2568" s="179"/>
      <c r="AA2568" s="222"/>
      <c r="AB2568" s="222"/>
      <c r="AC2568" s="222"/>
      <c r="AD2568" s="179"/>
      <c r="AE2568" s="179"/>
      <c r="AF2568" s="179"/>
      <c r="AG2568" s="179"/>
      <c r="AH2568" s="179"/>
      <c r="AI2568" s="179"/>
      <c r="AJ2568" s="179"/>
    </row>
    <row r="2569" spans="2:36" x14ac:dyDescent="0.3">
      <c r="B2569" s="224">
        <v>264600</v>
      </c>
      <c r="C2569" s="209">
        <v>101159</v>
      </c>
      <c r="D2569" s="206">
        <f t="shared" si="208"/>
        <v>0.38230914588057446</v>
      </c>
      <c r="E2569" s="208">
        <f t="shared" si="209"/>
        <v>0.42</v>
      </c>
      <c r="F2569" s="207">
        <v>5563.74</v>
      </c>
      <c r="G2569" s="207">
        <v>8092.72</v>
      </c>
      <c r="H2569" s="207">
        <v>9104.31</v>
      </c>
      <c r="I2569" s="214">
        <v>91186</v>
      </c>
      <c r="J2569" s="211">
        <f t="shared" si="210"/>
        <v>0.34461829176114889</v>
      </c>
      <c r="K2569" s="212">
        <f t="shared" si="211"/>
        <v>0.42</v>
      </c>
      <c r="L2569" s="214">
        <v>5015.2299999999996</v>
      </c>
      <c r="M2569" s="213">
        <v>7294.88</v>
      </c>
      <c r="N2569" s="213">
        <v>8206.74</v>
      </c>
      <c r="O2569" s="242">
        <f t="shared" si="212"/>
        <v>0.48090000000001965</v>
      </c>
      <c r="P2569" s="242"/>
      <c r="Q2569" s="179"/>
      <c r="R2569" s="179"/>
      <c r="S2569" s="179"/>
      <c r="T2569" s="179"/>
      <c r="U2569" s="179"/>
      <c r="V2569" s="179"/>
      <c r="W2569" s="179"/>
      <c r="X2569" s="179"/>
      <c r="Y2569" s="179"/>
      <c r="Z2569" s="179"/>
      <c r="AA2569" s="222"/>
      <c r="AB2569" s="222"/>
      <c r="AC2569" s="222"/>
      <c r="AD2569" s="179"/>
      <c r="AE2569" s="179"/>
      <c r="AF2569" s="179"/>
      <c r="AG2569" s="179"/>
      <c r="AH2569" s="179"/>
      <c r="AI2569" s="179"/>
      <c r="AJ2569" s="179"/>
    </row>
    <row r="2570" spans="2:36" x14ac:dyDescent="0.3">
      <c r="B2570" s="224">
        <v>264700</v>
      </c>
      <c r="C2570" s="209">
        <v>101201</v>
      </c>
      <c r="D2570" s="206">
        <f t="shared" si="208"/>
        <v>0.38232338496411034</v>
      </c>
      <c r="E2570" s="208">
        <f t="shared" si="209"/>
        <v>0.42</v>
      </c>
      <c r="F2570" s="207">
        <v>5566.05</v>
      </c>
      <c r="G2570" s="207">
        <v>8096.08</v>
      </c>
      <c r="H2570" s="207">
        <v>9108.09</v>
      </c>
      <c r="I2570" s="214">
        <v>91228</v>
      </c>
      <c r="J2570" s="211">
        <f t="shared" si="210"/>
        <v>0.34464676992822063</v>
      </c>
      <c r="K2570" s="212">
        <f t="shared" si="211"/>
        <v>0.42</v>
      </c>
      <c r="L2570" s="214">
        <v>5017.54</v>
      </c>
      <c r="M2570" s="213">
        <v>7298.24</v>
      </c>
      <c r="N2570" s="213">
        <v>8210.52</v>
      </c>
      <c r="O2570" s="242">
        <f t="shared" si="212"/>
        <v>0.48090000000000144</v>
      </c>
      <c r="P2570" s="242"/>
      <c r="Q2570" s="179"/>
      <c r="R2570" s="179"/>
      <c r="S2570" s="179"/>
      <c r="T2570" s="179"/>
      <c r="U2570" s="179"/>
      <c r="V2570" s="179"/>
      <c r="W2570" s="179"/>
      <c r="X2570" s="179"/>
      <c r="Y2570" s="179"/>
      <c r="Z2570" s="179"/>
      <c r="AA2570" s="222"/>
      <c r="AB2570" s="222"/>
      <c r="AC2570" s="222"/>
      <c r="AD2570" s="179"/>
      <c r="AE2570" s="179"/>
      <c r="AF2570" s="179"/>
      <c r="AG2570" s="179"/>
      <c r="AH2570" s="179"/>
      <c r="AI2570" s="179"/>
      <c r="AJ2570" s="179"/>
    </row>
    <row r="2571" spans="2:36" x14ac:dyDescent="0.3">
      <c r="B2571" s="224">
        <v>264800</v>
      </c>
      <c r="C2571" s="209">
        <v>101243</v>
      </c>
      <c r="D2571" s="206">
        <f t="shared" si="208"/>
        <v>0.38233761329305138</v>
      </c>
      <c r="E2571" s="208">
        <f t="shared" si="209"/>
        <v>0.42</v>
      </c>
      <c r="F2571" s="207">
        <v>5568.36</v>
      </c>
      <c r="G2571" s="207">
        <v>8099.44</v>
      </c>
      <c r="H2571" s="207">
        <v>9111.8700000000008</v>
      </c>
      <c r="I2571" s="214">
        <v>91270</v>
      </c>
      <c r="J2571" s="211">
        <f t="shared" si="210"/>
        <v>0.34467522658610272</v>
      </c>
      <c r="K2571" s="212">
        <f t="shared" si="211"/>
        <v>0.42</v>
      </c>
      <c r="L2571" s="214">
        <v>5019.8500000000004</v>
      </c>
      <c r="M2571" s="213">
        <v>7301.6</v>
      </c>
      <c r="N2571" s="213">
        <v>8214.2999999999993</v>
      </c>
      <c r="O2571" s="242">
        <f t="shared" si="212"/>
        <v>0.48089999999996508</v>
      </c>
      <c r="P2571" s="242"/>
      <c r="Q2571" s="179"/>
      <c r="R2571" s="179"/>
      <c r="S2571" s="179"/>
      <c r="T2571" s="179"/>
      <c r="U2571" s="179"/>
      <c r="V2571" s="179"/>
      <c r="W2571" s="179"/>
      <c r="X2571" s="179"/>
      <c r="Y2571" s="179"/>
      <c r="Z2571" s="179"/>
      <c r="AA2571" s="222"/>
      <c r="AB2571" s="222"/>
      <c r="AC2571" s="222"/>
      <c r="AD2571" s="179"/>
      <c r="AE2571" s="179"/>
      <c r="AF2571" s="179"/>
      <c r="AG2571" s="179"/>
      <c r="AH2571" s="179"/>
      <c r="AI2571" s="179"/>
      <c r="AJ2571" s="179"/>
    </row>
    <row r="2572" spans="2:36" x14ac:dyDescent="0.3">
      <c r="B2572" s="224">
        <v>264900</v>
      </c>
      <c r="C2572" s="209">
        <v>101285</v>
      </c>
      <c r="D2572" s="206">
        <f t="shared" si="208"/>
        <v>0.38235183087957719</v>
      </c>
      <c r="E2572" s="208">
        <f t="shared" si="209"/>
        <v>0.42</v>
      </c>
      <c r="F2572" s="207">
        <v>5570.67</v>
      </c>
      <c r="G2572" s="207">
        <v>8102.8</v>
      </c>
      <c r="H2572" s="207">
        <v>9115.65</v>
      </c>
      <c r="I2572" s="214">
        <v>91312</v>
      </c>
      <c r="J2572" s="211">
        <f t="shared" si="210"/>
        <v>0.3447036617591544</v>
      </c>
      <c r="K2572" s="212">
        <f t="shared" si="211"/>
        <v>0.42</v>
      </c>
      <c r="L2572" s="214">
        <v>5022.16</v>
      </c>
      <c r="M2572" s="213">
        <v>7304.96</v>
      </c>
      <c r="N2572" s="213">
        <v>8218.08</v>
      </c>
      <c r="O2572" s="242">
        <f t="shared" si="212"/>
        <v>0.48089999999991051</v>
      </c>
      <c r="P2572" s="242"/>
      <c r="Q2572" s="179"/>
      <c r="R2572" s="179"/>
      <c r="S2572" s="179"/>
      <c r="T2572" s="179"/>
      <c r="U2572" s="179"/>
      <c r="V2572" s="179"/>
      <c r="W2572" s="179"/>
      <c r="X2572" s="179"/>
      <c r="Y2572" s="179"/>
      <c r="Z2572" s="179"/>
      <c r="AA2572" s="222"/>
      <c r="AB2572" s="222"/>
      <c r="AC2572" s="222"/>
      <c r="AD2572" s="179"/>
      <c r="AE2572" s="179"/>
      <c r="AF2572" s="179"/>
      <c r="AG2572" s="179"/>
      <c r="AH2572" s="179"/>
      <c r="AI2572" s="179"/>
      <c r="AJ2572" s="179"/>
    </row>
    <row r="2573" spans="2:36" x14ac:dyDescent="0.3">
      <c r="B2573" s="224">
        <v>265000</v>
      </c>
      <c r="C2573" s="209">
        <v>101327</v>
      </c>
      <c r="D2573" s="206">
        <f t="shared" si="208"/>
        <v>0.38236603773584904</v>
      </c>
      <c r="E2573" s="208">
        <f t="shared" si="209"/>
        <v>0.42</v>
      </c>
      <c r="F2573" s="207">
        <v>5572.98</v>
      </c>
      <c r="G2573" s="207">
        <v>8106.16</v>
      </c>
      <c r="H2573" s="207">
        <v>9119.43</v>
      </c>
      <c r="I2573" s="214">
        <v>91354</v>
      </c>
      <c r="J2573" s="211">
        <f t="shared" si="210"/>
        <v>0.3447320754716981</v>
      </c>
      <c r="K2573" s="212">
        <f t="shared" si="211"/>
        <v>0.42</v>
      </c>
      <c r="L2573" s="214">
        <v>5024.47</v>
      </c>
      <c r="M2573" s="213">
        <v>7308.32</v>
      </c>
      <c r="N2573" s="213">
        <v>8221.86</v>
      </c>
      <c r="O2573" s="242">
        <f t="shared" si="212"/>
        <v>0.48090000000003785</v>
      </c>
      <c r="P2573" s="242"/>
      <c r="Q2573" s="179"/>
      <c r="R2573" s="179"/>
      <c r="S2573" s="179"/>
      <c r="T2573" s="179"/>
      <c r="U2573" s="179"/>
      <c r="V2573" s="179"/>
      <c r="W2573" s="179"/>
      <c r="X2573" s="179"/>
      <c r="Y2573" s="179"/>
      <c r="Z2573" s="179"/>
      <c r="AA2573" s="222"/>
      <c r="AB2573" s="222"/>
      <c r="AC2573" s="222"/>
      <c r="AD2573" s="179"/>
      <c r="AE2573" s="179"/>
      <c r="AF2573" s="179"/>
      <c r="AG2573" s="179"/>
      <c r="AH2573" s="179"/>
      <c r="AI2573" s="179"/>
      <c r="AJ2573" s="179"/>
    </row>
    <row r="2574" spans="2:36" x14ac:dyDescent="0.3">
      <c r="B2574" s="224">
        <v>265100</v>
      </c>
      <c r="C2574" s="209">
        <v>101369</v>
      </c>
      <c r="D2574" s="206">
        <f t="shared" si="208"/>
        <v>0.38238023387400982</v>
      </c>
      <c r="E2574" s="208">
        <f t="shared" si="209"/>
        <v>0.42</v>
      </c>
      <c r="F2574" s="207">
        <v>5575.29</v>
      </c>
      <c r="G2574" s="207">
        <v>8109.52</v>
      </c>
      <c r="H2574" s="207">
        <v>9123.2099999999991</v>
      </c>
      <c r="I2574" s="214">
        <v>91396</v>
      </c>
      <c r="J2574" s="211">
        <f t="shared" si="210"/>
        <v>0.34476046774801961</v>
      </c>
      <c r="K2574" s="212">
        <f t="shared" si="211"/>
        <v>0.42</v>
      </c>
      <c r="L2574" s="214">
        <v>5026.78</v>
      </c>
      <c r="M2574" s="213">
        <v>7311.68</v>
      </c>
      <c r="N2574" s="213">
        <v>8225.64</v>
      </c>
      <c r="O2574" s="242">
        <f t="shared" si="212"/>
        <v>0.48090000000000144</v>
      </c>
      <c r="P2574" s="242"/>
      <c r="Q2574" s="179"/>
      <c r="R2574" s="179"/>
      <c r="S2574" s="179"/>
      <c r="T2574" s="179"/>
      <c r="U2574" s="179"/>
      <c r="V2574" s="179"/>
      <c r="W2574" s="179"/>
      <c r="X2574" s="179"/>
      <c r="Y2574" s="179"/>
      <c r="Z2574" s="179"/>
      <c r="AA2574" s="222"/>
      <c r="AB2574" s="222"/>
      <c r="AC2574" s="222"/>
      <c r="AD2574" s="179"/>
      <c r="AE2574" s="179"/>
      <c r="AF2574" s="179"/>
      <c r="AG2574" s="179"/>
      <c r="AH2574" s="179"/>
      <c r="AI2574" s="179"/>
      <c r="AJ2574" s="179"/>
    </row>
    <row r="2575" spans="2:36" x14ac:dyDescent="0.3">
      <c r="B2575" s="224">
        <v>265200</v>
      </c>
      <c r="C2575" s="209">
        <v>101411</v>
      </c>
      <c r="D2575" s="206">
        <f t="shared" si="208"/>
        <v>0.38239441930618401</v>
      </c>
      <c r="E2575" s="208">
        <f t="shared" si="209"/>
        <v>0.42</v>
      </c>
      <c r="F2575" s="207">
        <v>5577.6</v>
      </c>
      <c r="G2575" s="207">
        <v>8112.88</v>
      </c>
      <c r="H2575" s="207">
        <v>9126.99</v>
      </c>
      <c r="I2575" s="214">
        <v>91438</v>
      </c>
      <c r="J2575" s="211">
        <f t="shared" si="210"/>
        <v>0.34478883861236803</v>
      </c>
      <c r="K2575" s="212">
        <f t="shared" si="211"/>
        <v>0.42</v>
      </c>
      <c r="L2575" s="214">
        <v>5029.09</v>
      </c>
      <c r="M2575" s="213">
        <v>7315.04</v>
      </c>
      <c r="N2575" s="213">
        <v>8229.42</v>
      </c>
      <c r="O2575" s="242">
        <f t="shared" si="212"/>
        <v>0.48090000000011057</v>
      </c>
      <c r="P2575" s="242"/>
      <c r="Q2575" s="179"/>
      <c r="R2575" s="179"/>
      <c r="S2575" s="179"/>
      <c r="T2575" s="179"/>
      <c r="U2575" s="179"/>
      <c r="V2575" s="179"/>
      <c r="W2575" s="179"/>
      <c r="X2575" s="179"/>
      <c r="Y2575" s="179"/>
      <c r="Z2575" s="179"/>
      <c r="AA2575" s="222"/>
      <c r="AB2575" s="222"/>
      <c r="AC2575" s="222"/>
      <c r="AD2575" s="179"/>
      <c r="AE2575" s="179"/>
      <c r="AF2575" s="179"/>
      <c r="AG2575" s="179"/>
      <c r="AH2575" s="179"/>
      <c r="AI2575" s="179"/>
      <c r="AJ2575" s="179"/>
    </row>
    <row r="2576" spans="2:36" x14ac:dyDescent="0.3">
      <c r="B2576" s="224">
        <v>265300</v>
      </c>
      <c r="C2576" s="209">
        <v>101453</v>
      </c>
      <c r="D2576" s="206">
        <f t="shared" si="208"/>
        <v>0.38240859404447797</v>
      </c>
      <c r="E2576" s="208">
        <f t="shared" si="209"/>
        <v>0.42</v>
      </c>
      <c r="F2576" s="207">
        <v>5579.91</v>
      </c>
      <c r="G2576" s="207">
        <v>8116.24</v>
      </c>
      <c r="H2576" s="207">
        <v>9130.77</v>
      </c>
      <c r="I2576" s="214">
        <v>91480</v>
      </c>
      <c r="J2576" s="211">
        <f t="shared" si="210"/>
        <v>0.34481718808895589</v>
      </c>
      <c r="K2576" s="212">
        <f t="shared" si="211"/>
        <v>0.42</v>
      </c>
      <c r="L2576" s="214">
        <v>5031.3999999999996</v>
      </c>
      <c r="M2576" s="213">
        <v>7318.4</v>
      </c>
      <c r="N2576" s="213">
        <v>8233.2000000000007</v>
      </c>
      <c r="O2576" s="242">
        <f t="shared" si="212"/>
        <v>0.48090000000007421</v>
      </c>
      <c r="P2576" s="242"/>
      <c r="Q2576" s="179"/>
      <c r="R2576" s="179"/>
      <c r="S2576" s="179"/>
      <c r="T2576" s="179"/>
      <c r="U2576" s="179"/>
      <c r="V2576" s="179"/>
      <c r="W2576" s="179"/>
      <c r="X2576" s="179"/>
      <c r="Y2576" s="179"/>
      <c r="Z2576" s="179"/>
      <c r="AA2576" s="222"/>
      <c r="AB2576" s="222"/>
      <c r="AC2576" s="222"/>
      <c r="AD2576" s="179"/>
      <c r="AE2576" s="179"/>
      <c r="AF2576" s="179"/>
      <c r="AG2576" s="179"/>
      <c r="AH2576" s="179"/>
      <c r="AI2576" s="179"/>
      <c r="AJ2576" s="179"/>
    </row>
    <row r="2577" spans="2:36" x14ac:dyDescent="0.3">
      <c r="B2577" s="224">
        <v>265400</v>
      </c>
      <c r="C2577" s="209">
        <v>101495</v>
      </c>
      <c r="D2577" s="206">
        <f t="shared" si="208"/>
        <v>0.38242275810097964</v>
      </c>
      <c r="E2577" s="208">
        <f t="shared" si="209"/>
        <v>0.42</v>
      </c>
      <c r="F2577" s="207">
        <v>5582.22</v>
      </c>
      <c r="G2577" s="207">
        <v>8119.6</v>
      </c>
      <c r="H2577" s="207">
        <v>9134.5499999999993</v>
      </c>
      <c r="I2577" s="214">
        <v>91522</v>
      </c>
      <c r="J2577" s="211">
        <f t="shared" si="210"/>
        <v>0.3448455162019593</v>
      </c>
      <c r="K2577" s="212">
        <f t="shared" si="211"/>
        <v>0.42</v>
      </c>
      <c r="L2577" s="214">
        <v>5033.71</v>
      </c>
      <c r="M2577" s="213">
        <v>7321.76</v>
      </c>
      <c r="N2577" s="213">
        <v>8236.98</v>
      </c>
      <c r="O2577" s="242">
        <f t="shared" si="212"/>
        <v>0.48090000000003785</v>
      </c>
      <c r="P2577" s="242"/>
      <c r="Q2577" s="179"/>
      <c r="R2577" s="179"/>
      <c r="S2577" s="179"/>
      <c r="T2577" s="179"/>
      <c r="U2577" s="179"/>
      <c r="V2577" s="179"/>
      <c r="W2577" s="179"/>
      <c r="X2577" s="179"/>
      <c r="Y2577" s="179"/>
      <c r="Z2577" s="179"/>
      <c r="AA2577" s="222"/>
      <c r="AB2577" s="222"/>
      <c r="AC2577" s="222"/>
      <c r="AD2577" s="179"/>
      <c r="AE2577" s="179"/>
      <c r="AF2577" s="179"/>
      <c r="AG2577" s="179"/>
      <c r="AH2577" s="179"/>
      <c r="AI2577" s="179"/>
      <c r="AJ2577" s="179"/>
    </row>
    <row r="2578" spans="2:36" x14ac:dyDescent="0.3">
      <c r="B2578" s="224">
        <v>265500</v>
      </c>
      <c r="C2578" s="209">
        <v>101537</v>
      </c>
      <c r="D2578" s="206">
        <f t="shared" si="208"/>
        <v>0.38243691148775893</v>
      </c>
      <c r="E2578" s="208">
        <f t="shared" si="209"/>
        <v>0.42</v>
      </c>
      <c r="F2578" s="207">
        <v>5584.53</v>
      </c>
      <c r="G2578" s="207">
        <v>8122.96</v>
      </c>
      <c r="H2578" s="207">
        <v>9138.33</v>
      </c>
      <c r="I2578" s="214">
        <v>91564</v>
      </c>
      <c r="J2578" s="211">
        <f t="shared" si="210"/>
        <v>0.34487382297551789</v>
      </c>
      <c r="K2578" s="212">
        <f t="shared" si="211"/>
        <v>0.42</v>
      </c>
      <c r="L2578" s="214">
        <v>5036.0200000000004</v>
      </c>
      <c r="M2578" s="213">
        <v>7325.12</v>
      </c>
      <c r="N2578" s="213">
        <v>8240.76</v>
      </c>
      <c r="O2578" s="242">
        <f t="shared" si="212"/>
        <v>0.48090000000000144</v>
      </c>
      <c r="P2578" s="242"/>
      <c r="Q2578" s="179"/>
      <c r="R2578" s="179"/>
      <c r="S2578" s="179"/>
      <c r="T2578" s="179"/>
      <c r="U2578" s="179"/>
      <c r="V2578" s="179"/>
      <c r="W2578" s="179"/>
      <c r="X2578" s="179"/>
      <c r="Y2578" s="179"/>
      <c r="Z2578" s="179"/>
      <c r="AA2578" s="222"/>
      <c r="AB2578" s="222"/>
      <c r="AC2578" s="222"/>
      <c r="AD2578" s="179"/>
      <c r="AE2578" s="179"/>
      <c r="AF2578" s="179"/>
      <c r="AG2578" s="179"/>
      <c r="AH2578" s="179"/>
      <c r="AI2578" s="179"/>
      <c r="AJ2578" s="179"/>
    </row>
    <row r="2579" spans="2:36" x14ac:dyDescent="0.3">
      <c r="B2579" s="224">
        <v>265600</v>
      </c>
      <c r="C2579" s="209">
        <v>101579</v>
      </c>
      <c r="D2579" s="206">
        <f t="shared" si="208"/>
        <v>0.38245105421686748</v>
      </c>
      <c r="E2579" s="208">
        <f t="shared" si="209"/>
        <v>0.42</v>
      </c>
      <c r="F2579" s="207">
        <v>5586.84</v>
      </c>
      <c r="G2579" s="207">
        <v>8126.32</v>
      </c>
      <c r="H2579" s="207">
        <v>9142.11</v>
      </c>
      <c r="I2579" s="214">
        <v>91606</v>
      </c>
      <c r="J2579" s="211">
        <f t="shared" si="210"/>
        <v>0.34490210843373492</v>
      </c>
      <c r="K2579" s="212">
        <f t="shared" si="211"/>
        <v>0.42</v>
      </c>
      <c r="L2579" s="214">
        <v>5038.33</v>
      </c>
      <c r="M2579" s="213">
        <v>7328.48</v>
      </c>
      <c r="N2579" s="213">
        <v>8244.5400000000009</v>
      </c>
      <c r="O2579" s="242">
        <f t="shared" si="212"/>
        <v>0.48089999999998329</v>
      </c>
      <c r="P2579" s="242"/>
      <c r="Q2579" s="179"/>
      <c r="R2579" s="179"/>
      <c r="S2579" s="179"/>
      <c r="T2579" s="179"/>
      <c r="U2579" s="179"/>
      <c r="V2579" s="179"/>
      <c r="W2579" s="179"/>
      <c r="X2579" s="179"/>
      <c r="Y2579" s="179"/>
      <c r="Z2579" s="179"/>
      <c r="AA2579" s="222"/>
      <c r="AB2579" s="222"/>
      <c r="AC2579" s="222"/>
      <c r="AD2579" s="179"/>
      <c r="AE2579" s="179"/>
      <c r="AF2579" s="179"/>
      <c r="AG2579" s="179"/>
      <c r="AH2579" s="179"/>
      <c r="AI2579" s="179"/>
      <c r="AJ2579" s="179"/>
    </row>
    <row r="2580" spans="2:36" x14ac:dyDescent="0.3">
      <c r="B2580" s="224">
        <v>265700</v>
      </c>
      <c r="C2580" s="209">
        <v>101621</v>
      </c>
      <c r="D2580" s="206">
        <f t="shared" si="208"/>
        <v>0.38246518630033871</v>
      </c>
      <c r="E2580" s="208">
        <f t="shared" si="209"/>
        <v>0.42</v>
      </c>
      <c r="F2580" s="207">
        <v>5589.15</v>
      </c>
      <c r="G2580" s="207">
        <v>8129.68</v>
      </c>
      <c r="H2580" s="207">
        <v>9145.89</v>
      </c>
      <c r="I2580" s="214">
        <v>91648</v>
      </c>
      <c r="J2580" s="211">
        <f t="shared" si="210"/>
        <v>0.34493037260067744</v>
      </c>
      <c r="K2580" s="212">
        <f t="shared" si="211"/>
        <v>0.42</v>
      </c>
      <c r="L2580" s="214">
        <v>5040.6400000000003</v>
      </c>
      <c r="M2580" s="213">
        <v>7331.84</v>
      </c>
      <c r="N2580" s="213">
        <v>8248.32</v>
      </c>
      <c r="O2580" s="242">
        <f t="shared" si="212"/>
        <v>0.48089999999992872</v>
      </c>
      <c r="P2580" s="242"/>
      <c r="Q2580" s="179"/>
      <c r="R2580" s="179"/>
      <c r="S2580" s="179"/>
      <c r="T2580" s="179"/>
      <c r="U2580" s="179"/>
      <c r="V2580" s="179"/>
      <c r="W2580" s="179"/>
      <c r="X2580" s="179"/>
      <c r="Y2580" s="179"/>
      <c r="Z2580" s="179"/>
      <c r="AA2580" s="222"/>
      <c r="AB2580" s="222"/>
      <c r="AC2580" s="222"/>
      <c r="AD2580" s="179"/>
      <c r="AE2580" s="179"/>
      <c r="AF2580" s="179"/>
      <c r="AG2580" s="179"/>
      <c r="AH2580" s="179"/>
      <c r="AI2580" s="179"/>
      <c r="AJ2580" s="179"/>
    </row>
    <row r="2581" spans="2:36" x14ac:dyDescent="0.3">
      <c r="B2581" s="224">
        <v>265800</v>
      </c>
      <c r="C2581" s="209">
        <v>101663</v>
      </c>
      <c r="D2581" s="206">
        <f t="shared" si="208"/>
        <v>0.38247930775018812</v>
      </c>
      <c r="E2581" s="208">
        <f t="shared" si="209"/>
        <v>0.42</v>
      </c>
      <c r="F2581" s="207">
        <v>5591.46</v>
      </c>
      <c r="G2581" s="207">
        <v>8133.04</v>
      </c>
      <c r="H2581" s="207">
        <v>9149.67</v>
      </c>
      <c r="I2581" s="214">
        <v>91690</v>
      </c>
      <c r="J2581" s="211">
        <f t="shared" si="210"/>
        <v>0.34495861550037621</v>
      </c>
      <c r="K2581" s="212">
        <f t="shared" si="211"/>
        <v>0.42</v>
      </c>
      <c r="L2581" s="214">
        <v>5042.95</v>
      </c>
      <c r="M2581" s="213">
        <v>7335.2</v>
      </c>
      <c r="N2581" s="213">
        <v>8252.1</v>
      </c>
      <c r="O2581" s="242">
        <f t="shared" si="212"/>
        <v>0.480900000000056</v>
      </c>
      <c r="P2581" s="242"/>
      <c r="Q2581" s="179"/>
      <c r="R2581" s="179"/>
      <c r="S2581" s="179"/>
      <c r="T2581" s="179"/>
      <c r="U2581" s="179"/>
      <c r="V2581" s="179"/>
      <c r="W2581" s="179"/>
      <c r="X2581" s="179"/>
      <c r="Y2581" s="179"/>
      <c r="Z2581" s="179"/>
      <c r="AA2581" s="222"/>
      <c r="AB2581" s="222"/>
      <c r="AC2581" s="222"/>
      <c r="AD2581" s="179"/>
      <c r="AE2581" s="179"/>
      <c r="AF2581" s="179"/>
      <c r="AG2581" s="179"/>
      <c r="AH2581" s="179"/>
      <c r="AI2581" s="179"/>
      <c r="AJ2581" s="179"/>
    </row>
    <row r="2582" spans="2:36" x14ac:dyDescent="0.3">
      <c r="B2582" s="224">
        <v>265900</v>
      </c>
      <c r="C2582" s="209">
        <v>101705</v>
      </c>
      <c r="D2582" s="206">
        <f t="shared" si="208"/>
        <v>0.38249341857841296</v>
      </c>
      <c r="E2582" s="208">
        <f t="shared" si="209"/>
        <v>0.42</v>
      </c>
      <c r="F2582" s="207">
        <v>5593.77</v>
      </c>
      <c r="G2582" s="207">
        <v>8136.4</v>
      </c>
      <c r="H2582" s="207">
        <v>9153.4500000000007</v>
      </c>
      <c r="I2582" s="214">
        <v>91732</v>
      </c>
      <c r="J2582" s="211">
        <f t="shared" si="210"/>
        <v>0.34498683715682588</v>
      </c>
      <c r="K2582" s="212">
        <f t="shared" si="211"/>
        <v>0.42</v>
      </c>
      <c r="L2582" s="214">
        <v>5045.26</v>
      </c>
      <c r="M2582" s="213">
        <v>7338.56</v>
      </c>
      <c r="N2582" s="213">
        <v>8255.8799999999992</v>
      </c>
      <c r="O2582" s="242">
        <f t="shared" si="212"/>
        <v>0.48090000000001965</v>
      </c>
      <c r="P2582" s="242"/>
      <c r="Q2582" s="179"/>
      <c r="R2582" s="179"/>
      <c r="S2582" s="179"/>
      <c r="T2582" s="179"/>
      <c r="U2582" s="179"/>
      <c r="V2582" s="179"/>
      <c r="W2582" s="179"/>
      <c r="X2582" s="179"/>
      <c r="Y2582" s="179"/>
      <c r="Z2582" s="179"/>
      <c r="AA2582" s="222"/>
      <c r="AB2582" s="222"/>
      <c r="AC2582" s="222"/>
      <c r="AD2582" s="179"/>
      <c r="AE2582" s="179"/>
      <c r="AF2582" s="179"/>
      <c r="AG2582" s="179"/>
      <c r="AH2582" s="179"/>
      <c r="AI2582" s="179"/>
      <c r="AJ2582" s="179"/>
    </row>
    <row r="2583" spans="2:36" x14ac:dyDescent="0.3">
      <c r="B2583" s="224">
        <v>266000</v>
      </c>
      <c r="C2583" s="209">
        <v>101747</v>
      </c>
      <c r="D2583" s="206">
        <f t="shared" si="208"/>
        <v>0.38250751879699246</v>
      </c>
      <c r="E2583" s="208">
        <f t="shared" si="209"/>
        <v>0.42</v>
      </c>
      <c r="F2583" s="207">
        <v>5596.08</v>
      </c>
      <c r="G2583" s="207">
        <v>8139.76</v>
      </c>
      <c r="H2583" s="207">
        <v>9157.23</v>
      </c>
      <c r="I2583" s="214">
        <v>91774</v>
      </c>
      <c r="J2583" s="211">
        <f t="shared" si="210"/>
        <v>0.34501503759398494</v>
      </c>
      <c r="K2583" s="212">
        <f t="shared" si="211"/>
        <v>0.42</v>
      </c>
      <c r="L2583" s="214">
        <v>5047.57</v>
      </c>
      <c r="M2583" s="213">
        <v>7341.92</v>
      </c>
      <c r="N2583" s="213">
        <v>8259.66</v>
      </c>
      <c r="O2583" s="242">
        <f t="shared" si="212"/>
        <v>0.48089999999996508</v>
      </c>
      <c r="P2583" s="242"/>
      <c r="Q2583" s="179"/>
      <c r="R2583" s="179"/>
      <c r="S2583" s="179"/>
      <c r="T2583" s="179"/>
      <c r="U2583" s="179"/>
      <c r="V2583" s="179"/>
      <c r="W2583" s="179"/>
      <c r="X2583" s="179"/>
      <c r="Y2583" s="179"/>
      <c r="Z2583" s="179"/>
      <c r="AA2583" s="222"/>
      <c r="AB2583" s="222"/>
      <c r="AC2583" s="222"/>
      <c r="AD2583" s="179"/>
      <c r="AE2583" s="179"/>
      <c r="AF2583" s="179"/>
      <c r="AG2583" s="179"/>
      <c r="AH2583" s="179"/>
      <c r="AI2583" s="179"/>
      <c r="AJ2583" s="179"/>
    </row>
    <row r="2584" spans="2:36" x14ac:dyDescent="0.3">
      <c r="B2584" s="224">
        <v>266100</v>
      </c>
      <c r="C2584" s="209">
        <v>101789</v>
      </c>
      <c r="D2584" s="206">
        <f t="shared" ref="D2584:D2647" si="213">C2584/B2584</f>
        <v>0.38252160841788801</v>
      </c>
      <c r="E2584" s="208">
        <f t="shared" ref="E2584:E2647" si="214">(C2584-C2583)/(B2584-B2583)</f>
        <v>0.42</v>
      </c>
      <c r="F2584" s="207">
        <v>5598.39</v>
      </c>
      <c r="G2584" s="207">
        <v>8143.12</v>
      </c>
      <c r="H2584" s="207">
        <v>9161.01</v>
      </c>
      <c r="I2584" s="214">
        <v>91816</v>
      </c>
      <c r="J2584" s="211">
        <f t="shared" si="210"/>
        <v>0.34504321683577605</v>
      </c>
      <c r="K2584" s="212">
        <f t="shared" si="211"/>
        <v>0.42</v>
      </c>
      <c r="L2584" s="214">
        <v>5049.88</v>
      </c>
      <c r="M2584" s="213">
        <v>7345.28</v>
      </c>
      <c r="N2584" s="213">
        <v>8263.44</v>
      </c>
      <c r="O2584" s="242">
        <f t="shared" si="212"/>
        <v>0.48089999999994687</v>
      </c>
      <c r="P2584" s="242"/>
      <c r="Q2584" s="179"/>
      <c r="R2584" s="179"/>
      <c r="S2584" s="179"/>
      <c r="T2584" s="179"/>
      <c r="U2584" s="179"/>
      <c r="V2584" s="179"/>
      <c r="W2584" s="179"/>
      <c r="X2584" s="179"/>
      <c r="Y2584" s="179"/>
      <c r="Z2584" s="179"/>
      <c r="AA2584" s="222"/>
      <c r="AB2584" s="222"/>
      <c r="AC2584" s="222"/>
      <c r="AD2584" s="179"/>
      <c r="AE2584" s="179"/>
      <c r="AF2584" s="179"/>
      <c r="AG2584" s="179"/>
      <c r="AH2584" s="179"/>
      <c r="AI2584" s="179"/>
      <c r="AJ2584" s="179"/>
    </row>
    <row r="2585" spans="2:36" x14ac:dyDescent="0.3">
      <c r="B2585" s="224">
        <v>266200</v>
      </c>
      <c r="C2585" s="209">
        <v>101831</v>
      </c>
      <c r="D2585" s="206">
        <f t="shared" si="213"/>
        <v>0.38253568745304284</v>
      </c>
      <c r="E2585" s="208">
        <f t="shared" si="214"/>
        <v>0.42</v>
      </c>
      <c r="F2585" s="207">
        <v>5600.7</v>
      </c>
      <c r="G2585" s="207">
        <v>8146.48</v>
      </c>
      <c r="H2585" s="207">
        <v>9164.7900000000009</v>
      </c>
      <c r="I2585" s="214">
        <v>91858</v>
      </c>
      <c r="J2585" s="211">
        <f t="shared" si="210"/>
        <v>0.34507137490608564</v>
      </c>
      <c r="K2585" s="212">
        <f t="shared" si="211"/>
        <v>0.42</v>
      </c>
      <c r="L2585" s="214">
        <v>5052.1899999999996</v>
      </c>
      <c r="M2585" s="213">
        <v>7348.64</v>
      </c>
      <c r="N2585" s="213">
        <v>8267.2199999999993</v>
      </c>
      <c r="O2585" s="242">
        <f t="shared" si="212"/>
        <v>0.48089999999991051</v>
      </c>
      <c r="P2585" s="242"/>
      <c r="Q2585" s="179"/>
      <c r="R2585" s="179"/>
      <c r="S2585" s="179"/>
      <c r="T2585" s="179"/>
      <c r="U2585" s="179"/>
      <c r="V2585" s="179"/>
      <c r="W2585" s="179"/>
      <c r="X2585" s="179"/>
      <c r="Y2585" s="179"/>
      <c r="Z2585" s="179"/>
      <c r="AA2585" s="222"/>
      <c r="AB2585" s="222"/>
      <c r="AC2585" s="222"/>
      <c r="AD2585" s="179"/>
      <c r="AE2585" s="179"/>
      <c r="AF2585" s="179"/>
      <c r="AG2585" s="179"/>
      <c r="AH2585" s="179"/>
      <c r="AI2585" s="179"/>
      <c r="AJ2585" s="179"/>
    </row>
    <row r="2586" spans="2:36" x14ac:dyDescent="0.3">
      <c r="B2586" s="224">
        <v>266300</v>
      </c>
      <c r="C2586" s="209">
        <v>101873</v>
      </c>
      <c r="D2586" s="206">
        <f t="shared" si="213"/>
        <v>0.38254975591438228</v>
      </c>
      <c r="E2586" s="208">
        <f t="shared" si="214"/>
        <v>0.42</v>
      </c>
      <c r="F2586" s="207">
        <v>5603.01</v>
      </c>
      <c r="G2586" s="207">
        <v>8149.84</v>
      </c>
      <c r="H2586" s="207">
        <v>9168.57</v>
      </c>
      <c r="I2586" s="214">
        <v>91900</v>
      </c>
      <c r="J2586" s="211">
        <f t="shared" si="210"/>
        <v>0.34509951182876453</v>
      </c>
      <c r="K2586" s="212">
        <f t="shared" si="211"/>
        <v>0.42</v>
      </c>
      <c r="L2586" s="214">
        <v>5054.5</v>
      </c>
      <c r="M2586" s="213">
        <v>7352</v>
      </c>
      <c r="N2586" s="213">
        <v>8271</v>
      </c>
      <c r="O2586" s="242">
        <f t="shared" si="212"/>
        <v>0.48089999999985594</v>
      </c>
      <c r="P2586" s="242"/>
      <c r="Q2586" s="179"/>
      <c r="R2586" s="179"/>
      <c r="S2586" s="179"/>
      <c r="T2586" s="179"/>
      <c r="U2586" s="179"/>
      <c r="V2586" s="179"/>
      <c r="W2586" s="179"/>
      <c r="X2586" s="179"/>
      <c r="Y2586" s="179"/>
      <c r="Z2586" s="179"/>
      <c r="AA2586" s="222"/>
      <c r="AB2586" s="222"/>
      <c r="AC2586" s="222"/>
      <c r="AD2586" s="179"/>
      <c r="AE2586" s="179"/>
      <c r="AF2586" s="179"/>
      <c r="AG2586" s="179"/>
      <c r="AH2586" s="179"/>
      <c r="AI2586" s="179"/>
      <c r="AJ2586" s="179"/>
    </row>
    <row r="2587" spans="2:36" x14ac:dyDescent="0.3">
      <c r="B2587" s="224">
        <v>266400</v>
      </c>
      <c r="C2587" s="209">
        <v>101915</v>
      </c>
      <c r="D2587" s="206">
        <f t="shared" si="213"/>
        <v>0.38256381381381382</v>
      </c>
      <c r="E2587" s="208">
        <f t="shared" si="214"/>
        <v>0.42</v>
      </c>
      <c r="F2587" s="207">
        <v>5605.32</v>
      </c>
      <c r="G2587" s="207">
        <v>8153.2</v>
      </c>
      <c r="H2587" s="207">
        <v>9172.35</v>
      </c>
      <c r="I2587" s="214">
        <v>91942</v>
      </c>
      <c r="J2587" s="211">
        <f t="shared" si="210"/>
        <v>0.34512762762762761</v>
      </c>
      <c r="K2587" s="212">
        <f t="shared" si="211"/>
        <v>0.42</v>
      </c>
      <c r="L2587" s="214">
        <v>5056.8100000000004</v>
      </c>
      <c r="M2587" s="213">
        <v>7355.36</v>
      </c>
      <c r="N2587" s="213">
        <v>8274.7800000000007</v>
      </c>
      <c r="O2587" s="242">
        <f t="shared" si="212"/>
        <v>0.48090000000012878</v>
      </c>
      <c r="P2587" s="242"/>
      <c r="Q2587" s="179"/>
      <c r="R2587" s="179"/>
      <c r="S2587" s="179"/>
      <c r="T2587" s="179"/>
      <c r="U2587" s="179"/>
      <c r="V2587" s="179"/>
      <c r="W2587" s="179"/>
      <c r="X2587" s="179"/>
      <c r="Y2587" s="179"/>
      <c r="Z2587" s="179"/>
      <c r="AA2587" s="222"/>
      <c r="AB2587" s="222"/>
      <c r="AC2587" s="222"/>
      <c r="AD2587" s="179"/>
      <c r="AE2587" s="179"/>
      <c r="AF2587" s="179"/>
      <c r="AG2587" s="179"/>
      <c r="AH2587" s="179"/>
      <c r="AI2587" s="179"/>
      <c r="AJ2587" s="179"/>
    </row>
    <row r="2588" spans="2:36" x14ac:dyDescent="0.3">
      <c r="B2588" s="224">
        <v>266500</v>
      </c>
      <c r="C2588" s="209">
        <v>101957</v>
      </c>
      <c r="D2588" s="206">
        <f t="shared" si="213"/>
        <v>0.38257786116322701</v>
      </c>
      <c r="E2588" s="208">
        <f t="shared" si="214"/>
        <v>0.42</v>
      </c>
      <c r="F2588" s="207">
        <v>5607.63</v>
      </c>
      <c r="G2588" s="207">
        <v>8156.56</v>
      </c>
      <c r="H2588" s="207">
        <v>9176.1299999999992</v>
      </c>
      <c r="I2588" s="214">
        <v>91984</v>
      </c>
      <c r="J2588" s="211">
        <f t="shared" si="210"/>
        <v>0.34515572232645403</v>
      </c>
      <c r="K2588" s="212">
        <f t="shared" si="211"/>
        <v>0.42</v>
      </c>
      <c r="L2588" s="214">
        <v>5059.12</v>
      </c>
      <c r="M2588" s="213">
        <v>7358.72</v>
      </c>
      <c r="N2588" s="213">
        <v>8278.56</v>
      </c>
      <c r="O2588" s="242">
        <f t="shared" si="212"/>
        <v>0.48090000000009242</v>
      </c>
      <c r="P2588" s="242"/>
      <c r="Q2588" s="179"/>
      <c r="R2588" s="179"/>
      <c r="S2588" s="179"/>
      <c r="T2588" s="179"/>
      <c r="U2588" s="179"/>
      <c r="V2588" s="179"/>
      <c r="W2588" s="179"/>
      <c r="X2588" s="179"/>
      <c r="Y2588" s="179"/>
      <c r="Z2588" s="179"/>
      <c r="AA2588" s="222"/>
      <c r="AB2588" s="222"/>
      <c r="AC2588" s="222"/>
      <c r="AD2588" s="179"/>
      <c r="AE2588" s="179"/>
      <c r="AF2588" s="179"/>
      <c r="AG2588" s="179"/>
      <c r="AH2588" s="179"/>
      <c r="AI2588" s="179"/>
      <c r="AJ2588" s="179"/>
    </row>
    <row r="2589" spans="2:36" x14ac:dyDescent="0.3">
      <c r="B2589" s="224">
        <v>266600</v>
      </c>
      <c r="C2589" s="209">
        <v>101999</v>
      </c>
      <c r="D2589" s="206">
        <f t="shared" si="213"/>
        <v>0.38259189797449361</v>
      </c>
      <c r="E2589" s="208">
        <f t="shared" si="214"/>
        <v>0.42</v>
      </c>
      <c r="F2589" s="207">
        <v>5609.94</v>
      </c>
      <c r="G2589" s="207">
        <v>8159.92</v>
      </c>
      <c r="H2589" s="207">
        <v>9179.91</v>
      </c>
      <c r="I2589" s="214">
        <v>92026</v>
      </c>
      <c r="J2589" s="211">
        <f t="shared" si="210"/>
        <v>0.34518379594898724</v>
      </c>
      <c r="K2589" s="212">
        <f t="shared" si="211"/>
        <v>0.42</v>
      </c>
      <c r="L2589" s="214">
        <v>5061.43</v>
      </c>
      <c r="M2589" s="213">
        <v>7362.08</v>
      </c>
      <c r="N2589" s="213">
        <v>8282.34</v>
      </c>
      <c r="O2589" s="242">
        <f t="shared" si="212"/>
        <v>0.480900000000056</v>
      </c>
      <c r="P2589" s="242"/>
      <c r="Q2589" s="179"/>
      <c r="R2589" s="179"/>
      <c r="S2589" s="179"/>
      <c r="T2589" s="179"/>
      <c r="U2589" s="179"/>
      <c r="V2589" s="179"/>
      <c r="W2589" s="179"/>
      <c r="X2589" s="179"/>
      <c r="Y2589" s="179"/>
      <c r="Z2589" s="179"/>
      <c r="AA2589" s="222"/>
      <c r="AB2589" s="222"/>
      <c r="AC2589" s="222"/>
      <c r="AD2589" s="179"/>
      <c r="AE2589" s="179"/>
      <c r="AF2589" s="179"/>
      <c r="AG2589" s="179"/>
      <c r="AH2589" s="179"/>
      <c r="AI2589" s="179"/>
      <c r="AJ2589" s="179"/>
    </row>
    <row r="2590" spans="2:36" x14ac:dyDescent="0.3">
      <c r="B2590" s="224">
        <v>266700</v>
      </c>
      <c r="C2590" s="209">
        <v>102041</v>
      </c>
      <c r="D2590" s="206">
        <f t="shared" si="213"/>
        <v>0.38260592425946754</v>
      </c>
      <c r="E2590" s="208">
        <f t="shared" si="214"/>
        <v>0.42</v>
      </c>
      <c r="F2590" s="207">
        <v>5612.25</v>
      </c>
      <c r="G2590" s="207">
        <v>8163.28</v>
      </c>
      <c r="H2590" s="207">
        <v>9183.69</v>
      </c>
      <c r="I2590" s="214">
        <v>92068</v>
      </c>
      <c r="J2590" s="211">
        <f t="shared" si="210"/>
        <v>0.34521184851893516</v>
      </c>
      <c r="K2590" s="212">
        <f t="shared" si="211"/>
        <v>0.42</v>
      </c>
      <c r="L2590" s="214">
        <v>5063.74</v>
      </c>
      <c r="M2590" s="213">
        <v>7365.44</v>
      </c>
      <c r="N2590" s="213">
        <v>8286.1200000000008</v>
      </c>
      <c r="O2590" s="242">
        <f t="shared" si="212"/>
        <v>0.48090000000003785</v>
      </c>
      <c r="P2590" s="242"/>
      <c r="Q2590" s="179"/>
      <c r="R2590" s="179"/>
      <c r="S2590" s="179"/>
      <c r="T2590" s="179"/>
      <c r="U2590" s="179"/>
      <c r="V2590" s="179"/>
      <c r="W2590" s="179"/>
      <c r="X2590" s="179"/>
      <c r="Y2590" s="179"/>
      <c r="Z2590" s="179"/>
      <c r="AA2590" s="222"/>
      <c r="AB2590" s="222"/>
      <c r="AC2590" s="222"/>
      <c r="AD2590" s="179"/>
      <c r="AE2590" s="179"/>
      <c r="AF2590" s="179"/>
      <c r="AG2590" s="179"/>
      <c r="AH2590" s="179"/>
      <c r="AI2590" s="179"/>
      <c r="AJ2590" s="179"/>
    </row>
    <row r="2591" spans="2:36" x14ac:dyDescent="0.3">
      <c r="B2591" s="224">
        <v>266800</v>
      </c>
      <c r="C2591" s="209">
        <v>102083</v>
      </c>
      <c r="D2591" s="206">
        <f t="shared" si="213"/>
        <v>0.38261994002998501</v>
      </c>
      <c r="E2591" s="208">
        <f t="shared" si="214"/>
        <v>0.42</v>
      </c>
      <c r="F2591" s="207">
        <v>5614.56</v>
      </c>
      <c r="G2591" s="207">
        <v>8166.64</v>
      </c>
      <c r="H2591" s="207">
        <v>9187.4699999999993</v>
      </c>
      <c r="I2591" s="214">
        <v>92110</v>
      </c>
      <c r="J2591" s="211">
        <f t="shared" si="210"/>
        <v>0.34523988005997003</v>
      </c>
      <c r="K2591" s="212">
        <f t="shared" si="211"/>
        <v>0.42</v>
      </c>
      <c r="L2591" s="214">
        <v>5066.05</v>
      </c>
      <c r="M2591" s="213">
        <v>7368.8</v>
      </c>
      <c r="N2591" s="213">
        <v>8289.9</v>
      </c>
      <c r="O2591" s="242">
        <f t="shared" si="212"/>
        <v>0.48089999999998329</v>
      </c>
      <c r="P2591" s="242"/>
      <c r="Q2591" s="179"/>
      <c r="R2591" s="179"/>
      <c r="S2591" s="179"/>
      <c r="T2591" s="179"/>
      <c r="U2591" s="179"/>
      <c r="V2591" s="179"/>
      <c r="W2591" s="179"/>
      <c r="X2591" s="179"/>
      <c r="Y2591" s="179"/>
      <c r="Z2591" s="179"/>
      <c r="AA2591" s="222"/>
      <c r="AB2591" s="222"/>
      <c r="AC2591" s="222"/>
      <c r="AD2591" s="179"/>
      <c r="AE2591" s="179"/>
      <c r="AF2591" s="179"/>
      <c r="AG2591" s="179"/>
      <c r="AH2591" s="179"/>
      <c r="AI2591" s="179"/>
      <c r="AJ2591" s="179"/>
    </row>
    <row r="2592" spans="2:36" x14ac:dyDescent="0.3">
      <c r="B2592" s="224">
        <v>266900</v>
      </c>
      <c r="C2592" s="209">
        <v>102125</v>
      </c>
      <c r="D2592" s="206">
        <f t="shared" si="213"/>
        <v>0.38263394529786438</v>
      </c>
      <c r="E2592" s="208">
        <f t="shared" si="214"/>
        <v>0.42</v>
      </c>
      <c r="F2592" s="207">
        <v>5616.87</v>
      </c>
      <c r="G2592" s="207">
        <v>8170</v>
      </c>
      <c r="H2592" s="207">
        <v>9191.25</v>
      </c>
      <c r="I2592" s="214">
        <v>92152</v>
      </c>
      <c r="J2592" s="211">
        <f t="shared" si="210"/>
        <v>0.34526789059572871</v>
      </c>
      <c r="K2592" s="212">
        <f t="shared" si="211"/>
        <v>0.42</v>
      </c>
      <c r="L2592" s="214">
        <v>5068.3599999999997</v>
      </c>
      <c r="M2592" s="213">
        <v>7372.16</v>
      </c>
      <c r="N2592" s="213">
        <v>8293.68</v>
      </c>
      <c r="O2592" s="242">
        <f t="shared" si="212"/>
        <v>0.48089999999994687</v>
      </c>
      <c r="P2592" s="242"/>
      <c r="Q2592" s="179"/>
      <c r="R2592" s="179"/>
      <c r="S2592" s="179"/>
      <c r="T2592" s="179"/>
      <c r="U2592" s="179"/>
      <c r="V2592" s="179"/>
      <c r="W2592" s="179"/>
      <c r="X2592" s="179"/>
      <c r="Y2592" s="179"/>
      <c r="Z2592" s="179"/>
      <c r="AA2592" s="222"/>
      <c r="AB2592" s="222"/>
      <c r="AC2592" s="222"/>
      <c r="AD2592" s="179"/>
      <c r="AE2592" s="179"/>
      <c r="AF2592" s="179"/>
      <c r="AG2592" s="179"/>
      <c r="AH2592" s="179"/>
      <c r="AI2592" s="179"/>
      <c r="AJ2592" s="179"/>
    </row>
    <row r="2593" spans="2:36" x14ac:dyDescent="0.3">
      <c r="B2593" s="224">
        <v>267000</v>
      </c>
      <c r="C2593" s="209">
        <v>102167</v>
      </c>
      <c r="D2593" s="206">
        <f t="shared" si="213"/>
        <v>0.38264794007490638</v>
      </c>
      <c r="E2593" s="208">
        <f t="shared" si="214"/>
        <v>0.42</v>
      </c>
      <c r="F2593" s="207">
        <v>5619.18</v>
      </c>
      <c r="G2593" s="207">
        <v>8173.36</v>
      </c>
      <c r="H2593" s="207">
        <v>9195.0300000000007</v>
      </c>
      <c r="I2593" s="214">
        <v>92194</v>
      </c>
      <c r="J2593" s="211">
        <f t="shared" si="210"/>
        <v>0.34529588014981272</v>
      </c>
      <c r="K2593" s="212">
        <f t="shared" si="211"/>
        <v>0.42</v>
      </c>
      <c r="L2593" s="214">
        <v>5070.67</v>
      </c>
      <c r="M2593" s="213">
        <v>7375.52</v>
      </c>
      <c r="N2593" s="213">
        <v>8297.4599999999991</v>
      </c>
      <c r="O2593" s="242">
        <f t="shared" si="212"/>
        <v>0.48089999999992872</v>
      </c>
      <c r="P2593" s="242"/>
      <c r="Q2593" s="179"/>
      <c r="R2593" s="179"/>
      <c r="S2593" s="179"/>
      <c r="T2593" s="179"/>
      <c r="U2593" s="179"/>
      <c r="V2593" s="179"/>
      <c r="W2593" s="179"/>
      <c r="X2593" s="179"/>
      <c r="Y2593" s="179"/>
      <c r="Z2593" s="179"/>
      <c r="AA2593" s="222"/>
      <c r="AB2593" s="222"/>
      <c r="AC2593" s="222"/>
      <c r="AD2593" s="179"/>
      <c r="AE2593" s="179"/>
      <c r="AF2593" s="179"/>
      <c r="AG2593" s="179"/>
      <c r="AH2593" s="179"/>
      <c r="AI2593" s="179"/>
      <c r="AJ2593" s="179"/>
    </row>
    <row r="2594" spans="2:36" x14ac:dyDescent="0.3">
      <c r="B2594" s="224">
        <v>267100</v>
      </c>
      <c r="C2594" s="209">
        <v>102209</v>
      </c>
      <c r="D2594" s="206">
        <f t="shared" si="213"/>
        <v>0.38266192437289404</v>
      </c>
      <c r="E2594" s="208">
        <f t="shared" si="214"/>
        <v>0.42</v>
      </c>
      <c r="F2594" s="207">
        <v>5621.49</v>
      </c>
      <c r="G2594" s="207">
        <v>8176.72</v>
      </c>
      <c r="H2594" s="207">
        <v>9198.81</v>
      </c>
      <c r="I2594" s="214">
        <v>92236</v>
      </c>
      <c r="J2594" s="211">
        <f t="shared" si="210"/>
        <v>0.34532384874578809</v>
      </c>
      <c r="K2594" s="212">
        <f t="shared" si="211"/>
        <v>0.42</v>
      </c>
      <c r="L2594" s="214">
        <v>5072.9799999999996</v>
      </c>
      <c r="M2594" s="213">
        <v>7378.88</v>
      </c>
      <c r="N2594" s="213">
        <v>8301.24</v>
      </c>
      <c r="O2594" s="242">
        <f t="shared" si="212"/>
        <v>0.48090000000001965</v>
      </c>
      <c r="P2594" s="242"/>
      <c r="Q2594" s="179"/>
      <c r="R2594" s="179"/>
      <c r="S2594" s="179"/>
      <c r="T2594" s="179"/>
      <c r="U2594" s="179"/>
      <c r="V2594" s="179"/>
      <c r="W2594" s="179"/>
      <c r="X2594" s="179"/>
      <c r="Y2594" s="179"/>
      <c r="Z2594" s="179"/>
      <c r="AA2594" s="222"/>
      <c r="AB2594" s="222"/>
      <c r="AC2594" s="222"/>
      <c r="AD2594" s="179"/>
      <c r="AE2594" s="179"/>
      <c r="AF2594" s="179"/>
      <c r="AG2594" s="179"/>
      <c r="AH2594" s="179"/>
      <c r="AI2594" s="179"/>
      <c r="AJ2594" s="179"/>
    </row>
    <row r="2595" spans="2:36" x14ac:dyDescent="0.3">
      <c r="B2595" s="224">
        <v>267200</v>
      </c>
      <c r="C2595" s="209">
        <v>102251</v>
      </c>
      <c r="D2595" s="206">
        <f t="shared" si="213"/>
        <v>0.38267589820359282</v>
      </c>
      <c r="E2595" s="208">
        <f t="shared" si="214"/>
        <v>0.42</v>
      </c>
      <c r="F2595" s="207">
        <v>5623.8</v>
      </c>
      <c r="G2595" s="207">
        <v>8180.08</v>
      </c>
      <c r="H2595" s="207">
        <v>9202.59</v>
      </c>
      <c r="I2595" s="214">
        <v>92278</v>
      </c>
      <c r="J2595" s="211">
        <f t="shared" si="210"/>
        <v>0.34535179640718561</v>
      </c>
      <c r="K2595" s="212">
        <f t="shared" si="211"/>
        <v>0.42</v>
      </c>
      <c r="L2595" s="214">
        <v>5075.29</v>
      </c>
      <c r="M2595" s="213">
        <v>7382.24</v>
      </c>
      <c r="N2595" s="213">
        <v>8305.02</v>
      </c>
      <c r="O2595" s="242">
        <f t="shared" si="212"/>
        <v>0.48090000000000144</v>
      </c>
      <c r="P2595" s="242"/>
      <c r="Q2595" s="179"/>
      <c r="R2595" s="179"/>
      <c r="S2595" s="179"/>
      <c r="T2595" s="179"/>
      <c r="U2595" s="179"/>
      <c r="V2595" s="179"/>
      <c r="W2595" s="179"/>
      <c r="X2595" s="179"/>
      <c r="Y2595" s="179"/>
      <c r="Z2595" s="179"/>
      <c r="AA2595" s="222"/>
      <c r="AB2595" s="222"/>
      <c r="AC2595" s="222"/>
      <c r="AD2595" s="179"/>
      <c r="AE2595" s="179"/>
      <c r="AF2595" s="179"/>
      <c r="AG2595" s="179"/>
      <c r="AH2595" s="179"/>
      <c r="AI2595" s="179"/>
      <c r="AJ2595" s="179"/>
    </row>
    <row r="2596" spans="2:36" x14ac:dyDescent="0.3">
      <c r="B2596" s="224">
        <v>267300</v>
      </c>
      <c r="C2596" s="209">
        <v>102293</v>
      </c>
      <c r="D2596" s="206">
        <f t="shared" si="213"/>
        <v>0.38268986157875046</v>
      </c>
      <c r="E2596" s="208">
        <f t="shared" si="214"/>
        <v>0.42</v>
      </c>
      <c r="F2596" s="207">
        <v>5626.11</v>
      </c>
      <c r="G2596" s="207">
        <v>8183.44</v>
      </c>
      <c r="H2596" s="207">
        <v>9206.3700000000008</v>
      </c>
      <c r="I2596" s="214">
        <v>92320</v>
      </c>
      <c r="J2596" s="211">
        <f t="shared" si="210"/>
        <v>0.34537972315750093</v>
      </c>
      <c r="K2596" s="212">
        <f t="shared" si="211"/>
        <v>0.42</v>
      </c>
      <c r="L2596" s="214">
        <v>5077.6000000000004</v>
      </c>
      <c r="M2596" s="213">
        <v>7385.6</v>
      </c>
      <c r="N2596" s="213">
        <v>8308.7999999999993</v>
      </c>
      <c r="O2596" s="242">
        <f t="shared" si="212"/>
        <v>0.48089999999996508</v>
      </c>
      <c r="P2596" s="242"/>
      <c r="Q2596" s="179"/>
      <c r="R2596" s="179"/>
      <c r="S2596" s="179"/>
      <c r="T2596" s="179"/>
      <c r="U2596" s="179"/>
      <c r="V2596" s="179"/>
      <c r="W2596" s="179"/>
      <c r="X2596" s="179"/>
      <c r="Y2596" s="179"/>
      <c r="Z2596" s="179"/>
      <c r="AA2596" s="222"/>
      <c r="AB2596" s="222"/>
      <c r="AC2596" s="222"/>
      <c r="AD2596" s="179"/>
      <c r="AE2596" s="179"/>
      <c r="AF2596" s="179"/>
      <c r="AG2596" s="179"/>
      <c r="AH2596" s="179"/>
      <c r="AI2596" s="179"/>
      <c r="AJ2596" s="179"/>
    </row>
    <row r="2597" spans="2:36" x14ac:dyDescent="0.3">
      <c r="B2597" s="224">
        <v>267400</v>
      </c>
      <c r="C2597" s="209">
        <v>102335</v>
      </c>
      <c r="D2597" s="206">
        <f t="shared" si="213"/>
        <v>0.38270381451009722</v>
      </c>
      <c r="E2597" s="208">
        <f t="shared" si="214"/>
        <v>0.42</v>
      </c>
      <c r="F2597" s="207">
        <v>5628.42</v>
      </c>
      <c r="G2597" s="207">
        <v>8186.8</v>
      </c>
      <c r="H2597" s="207">
        <v>9210.15</v>
      </c>
      <c r="I2597" s="214">
        <v>92362</v>
      </c>
      <c r="J2597" s="211">
        <f t="shared" si="210"/>
        <v>0.34540762902019445</v>
      </c>
      <c r="K2597" s="212">
        <f t="shared" si="211"/>
        <v>0.42</v>
      </c>
      <c r="L2597" s="214">
        <v>5079.91</v>
      </c>
      <c r="M2597" s="213">
        <v>7388.96</v>
      </c>
      <c r="N2597" s="213">
        <v>8312.58</v>
      </c>
      <c r="O2597" s="242">
        <f t="shared" si="212"/>
        <v>0.48089999999991051</v>
      </c>
      <c r="P2597" s="242"/>
      <c r="Q2597" s="179"/>
      <c r="R2597" s="179"/>
      <c r="S2597" s="179"/>
      <c r="T2597" s="179"/>
      <c r="U2597" s="179"/>
      <c r="V2597" s="179"/>
      <c r="W2597" s="179"/>
      <c r="X2597" s="179"/>
      <c r="Y2597" s="179"/>
      <c r="Z2597" s="179"/>
      <c r="AA2597" s="222"/>
      <c r="AB2597" s="222"/>
      <c r="AC2597" s="222"/>
      <c r="AD2597" s="179"/>
      <c r="AE2597" s="179"/>
      <c r="AF2597" s="179"/>
      <c r="AG2597" s="179"/>
      <c r="AH2597" s="179"/>
      <c r="AI2597" s="179"/>
      <c r="AJ2597" s="179"/>
    </row>
    <row r="2598" spans="2:36" x14ac:dyDescent="0.3">
      <c r="B2598" s="224">
        <v>267500</v>
      </c>
      <c r="C2598" s="209">
        <v>102377</v>
      </c>
      <c r="D2598" s="206">
        <f t="shared" si="213"/>
        <v>0.38271775700934579</v>
      </c>
      <c r="E2598" s="208">
        <f t="shared" si="214"/>
        <v>0.42</v>
      </c>
      <c r="F2598" s="207">
        <v>5630.73</v>
      </c>
      <c r="G2598" s="207">
        <v>8190.16</v>
      </c>
      <c r="H2598" s="207">
        <v>9213.93</v>
      </c>
      <c r="I2598" s="214">
        <v>92404</v>
      </c>
      <c r="J2598" s="211">
        <f t="shared" si="210"/>
        <v>0.3454355140186916</v>
      </c>
      <c r="K2598" s="212">
        <f t="shared" si="211"/>
        <v>0.42</v>
      </c>
      <c r="L2598" s="214">
        <v>5082.22</v>
      </c>
      <c r="M2598" s="213">
        <v>7392.32</v>
      </c>
      <c r="N2598" s="213">
        <v>8316.36</v>
      </c>
      <c r="O2598" s="242">
        <f t="shared" si="212"/>
        <v>0.48090000000003785</v>
      </c>
      <c r="P2598" s="242"/>
      <c r="Q2598" s="179"/>
      <c r="R2598" s="179"/>
      <c r="S2598" s="179"/>
      <c r="T2598" s="179"/>
      <c r="U2598" s="179"/>
      <c r="V2598" s="179"/>
      <c r="W2598" s="179"/>
      <c r="X2598" s="179"/>
      <c r="Y2598" s="179"/>
      <c r="Z2598" s="179"/>
      <c r="AA2598" s="222"/>
      <c r="AB2598" s="222"/>
      <c r="AC2598" s="222"/>
      <c r="AD2598" s="179"/>
      <c r="AE2598" s="179"/>
      <c r="AF2598" s="179"/>
      <c r="AG2598" s="179"/>
      <c r="AH2598" s="179"/>
      <c r="AI2598" s="179"/>
      <c r="AJ2598" s="179"/>
    </row>
    <row r="2599" spans="2:36" x14ac:dyDescent="0.3">
      <c r="B2599" s="224">
        <v>267600</v>
      </c>
      <c r="C2599" s="209">
        <v>102419</v>
      </c>
      <c r="D2599" s="206">
        <f t="shared" si="213"/>
        <v>0.38273168908819133</v>
      </c>
      <c r="E2599" s="208">
        <f t="shared" si="214"/>
        <v>0.42</v>
      </c>
      <c r="F2599" s="207">
        <v>5633.04</v>
      </c>
      <c r="G2599" s="207">
        <v>8193.52</v>
      </c>
      <c r="H2599" s="207">
        <v>9217.7099999999991</v>
      </c>
      <c r="I2599" s="214">
        <v>92446</v>
      </c>
      <c r="J2599" s="211">
        <f t="shared" si="210"/>
        <v>0.34546337817638267</v>
      </c>
      <c r="K2599" s="212">
        <f t="shared" si="211"/>
        <v>0.42</v>
      </c>
      <c r="L2599" s="214">
        <v>5084.53</v>
      </c>
      <c r="M2599" s="213">
        <v>7395.68</v>
      </c>
      <c r="N2599" s="213">
        <v>8320.14</v>
      </c>
      <c r="O2599" s="242">
        <f t="shared" si="212"/>
        <v>0.48090000000000144</v>
      </c>
      <c r="P2599" s="242"/>
      <c r="Q2599" s="179"/>
      <c r="R2599" s="179"/>
      <c r="S2599" s="179"/>
      <c r="T2599" s="179"/>
      <c r="U2599" s="179"/>
      <c r="V2599" s="179"/>
      <c r="W2599" s="179"/>
      <c r="X2599" s="179"/>
      <c r="Y2599" s="179"/>
      <c r="Z2599" s="179"/>
      <c r="AA2599" s="222"/>
      <c r="AB2599" s="222"/>
      <c r="AC2599" s="222"/>
      <c r="AD2599" s="179"/>
      <c r="AE2599" s="179"/>
      <c r="AF2599" s="179"/>
      <c r="AG2599" s="179"/>
      <c r="AH2599" s="179"/>
      <c r="AI2599" s="179"/>
      <c r="AJ2599" s="179"/>
    </row>
    <row r="2600" spans="2:36" x14ac:dyDescent="0.3">
      <c r="B2600" s="224">
        <v>267700</v>
      </c>
      <c r="C2600" s="209">
        <v>102461</v>
      </c>
      <c r="D2600" s="206">
        <f t="shared" si="213"/>
        <v>0.38274561075831154</v>
      </c>
      <c r="E2600" s="208">
        <f t="shared" si="214"/>
        <v>0.42</v>
      </c>
      <c r="F2600" s="207">
        <v>5635.35</v>
      </c>
      <c r="G2600" s="207">
        <v>8196.8799999999992</v>
      </c>
      <c r="H2600" s="207">
        <v>9221.49</v>
      </c>
      <c r="I2600" s="214">
        <v>92488</v>
      </c>
      <c r="J2600" s="211">
        <f t="shared" si="210"/>
        <v>0.34549122151662309</v>
      </c>
      <c r="K2600" s="212">
        <f t="shared" si="211"/>
        <v>0.42</v>
      </c>
      <c r="L2600" s="214">
        <v>5086.84</v>
      </c>
      <c r="M2600" s="213">
        <v>7399.04</v>
      </c>
      <c r="N2600" s="213">
        <v>8323.92</v>
      </c>
      <c r="O2600" s="242">
        <f t="shared" si="212"/>
        <v>0.48090000000011057</v>
      </c>
      <c r="P2600" s="242"/>
      <c r="Q2600" s="179"/>
      <c r="R2600" s="179"/>
      <c r="S2600" s="179"/>
      <c r="T2600" s="179"/>
      <c r="U2600" s="179"/>
      <c r="V2600" s="179"/>
      <c r="W2600" s="179"/>
      <c r="X2600" s="179"/>
      <c r="Y2600" s="179"/>
      <c r="Z2600" s="179"/>
      <c r="AA2600" s="222"/>
      <c r="AB2600" s="222"/>
      <c r="AC2600" s="222"/>
      <c r="AD2600" s="179"/>
      <c r="AE2600" s="179"/>
      <c r="AF2600" s="179"/>
      <c r="AG2600" s="179"/>
      <c r="AH2600" s="179"/>
      <c r="AI2600" s="179"/>
      <c r="AJ2600" s="179"/>
    </row>
    <row r="2601" spans="2:36" x14ac:dyDescent="0.3">
      <c r="B2601" s="224">
        <v>267800</v>
      </c>
      <c r="C2601" s="209">
        <v>102503</v>
      </c>
      <c r="D2601" s="206">
        <f t="shared" si="213"/>
        <v>0.38275952203136671</v>
      </c>
      <c r="E2601" s="208">
        <f t="shared" si="214"/>
        <v>0.42</v>
      </c>
      <c r="F2601" s="207">
        <v>5637.66</v>
      </c>
      <c r="G2601" s="207">
        <v>8200.24</v>
      </c>
      <c r="H2601" s="207">
        <v>9225.27</v>
      </c>
      <c r="I2601" s="214">
        <v>92530</v>
      </c>
      <c r="J2601" s="211">
        <f t="shared" si="210"/>
        <v>0.34551904406273337</v>
      </c>
      <c r="K2601" s="212">
        <f t="shared" si="211"/>
        <v>0.42</v>
      </c>
      <c r="L2601" s="214">
        <v>5089.1499999999996</v>
      </c>
      <c r="M2601" s="213">
        <v>7402.4</v>
      </c>
      <c r="N2601" s="213">
        <v>8327.7000000000007</v>
      </c>
      <c r="O2601" s="242">
        <f t="shared" si="212"/>
        <v>0.48090000000007421</v>
      </c>
      <c r="P2601" s="242"/>
      <c r="Q2601" s="179"/>
      <c r="R2601" s="179"/>
      <c r="S2601" s="179"/>
      <c r="T2601" s="179"/>
      <c r="U2601" s="179"/>
      <c r="V2601" s="179"/>
      <c r="W2601" s="179"/>
      <c r="X2601" s="179"/>
      <c r="Y2601" s="179"/>
      <c r="Z2601" s="179"/>
      <c r="AA2601" s="222"/>
      <c r="AB2601" s="222"/>
      <c r="AC2601" s="222"/>
      <c r="AD2601" s="179"/>
      <c r="AE2601" s="179"/>
      <c r="AF2601" s="179"/>
      <c r="AG2601" s="179"/>
      <c r="AH2601" s="179"/>
      <c r="AI2601" s="179"/>
      <c r="AJ2601" s="179"/>
    </row>
    <row r="2602" spans="2:36" x14ac:dyDescent="0.3">
      <c r="B2602" s="224">
        <v>267900</v>
      </c>
      <c r="C2602" s="209">
        <v>102545</v>
      </c>
      <c r="D2602" s="206">
        <f t="shared" si="213"/>
        <v>0.38277342291899963</v>
      </c>
      <c r="E2602" s="208">
        <f t="shared" si="214"/>
        <v>0.42</v>
      </c>
      <c r="F2602" s="207">
        <v>5639.97</v>
      </c>
      <c r="G2602" s="207">
        <v>8203.6</v>
      </c>
      <c r="H2602" s="207">
        <v>9229.0499999999993</v>
      </c>
      <c r="I2602" s="214">
        <v>92572</v>
      </c>
      <c r="J2602" s="211">
        <f t="shared" si="210"/>
        <v>0.34554684583799927</v>
      </c>
      <c r="K2602" s="212">
        <f t="shared" si="211"/>
        <v>0.42</v>
      </c>
      <c r="L2602" s="214">
        <v>5091.46</v>
      </c>
      <c r="M2602" s="213">
        <v>7405.76</v>
      </c>
      <c r="N2602" s="213">
        <v>8331.48</v>
      </c>
      <c r="O2602" s="242">
        <f t="shared" si="212"/>
        <v>0.48090000000003785</v>
      </c>
      <c r="P2602" s="242"/>
      <c r="Q2602" s="179"/>
      <c r="R2602" s="179"/>
      <c r="S2602" s="179"/>
      <c r="T2602" s="179"/>
      <c r="U2602" s="179"/>
      <c r="V2602" s="179"/>
      <c r="W2602" s="179"/>
      <c r="X2602" s="179"/>
      <c r="Y2602" s="179"/>
      <c r="Z2602" s="179"/>
      <c r="AA2602" s="222"/>
      <c r="AB2602" s="222"/>
      <c r="AC2602" s="222"/>
      <c r="AD2602" s="179"/>
      <c r="AE2602" s="179"/>
      <c r="AF2602" s="179"/>
      <c r="AG2602" s="179"/>
      <c r="AH2602" s="179"/>
      <c r="AI2602" s="179"/>
      <c r="AJ2602" s="179"/>
    </row>
    <row r="2603" spans="2:36" x14ac:dyDescent="0.3">
      <c r="B2603" s="224">
        <v>268000</v>
      </c>
      <c r="C2603" s="209">
        <v>102587</v>
      </c>
      <c r="D2603" s="206">
        <f t="shared" si="213"/>
        <v>0.38278731343283584</v>
      </c>
      <c r="E2603" s="208">
        <f t="shared" si="214"/>
        <v>0.42</v>
      </c>
      <c r="F2603" s="207">
        <v>5642.28</v>
      </c>
      <c r="G2603" s="207">
        <v>8206.9599999999991</v>
      </c>
      <c r="H2603" s="207">
        <v>9232.83</v>
      </c>
      <c r="I2603" s="214">
        <v>92614</v>
      </c>
      <c r="J2603" s="211">
        <f t="shared" si="210"/>
        <v>0.34557462686567164</v>
      </c>
      <c r="K2603" s="212">
        <f t="shared" si="211"/>
        <v>0.42</v>
      </c>
      <c r="L2603" s="214">
        <v>5093.7700000000004</v>
      </c>
      <c r="M2603" s="213">
        <v>7409.12</v>
      </c>
      <c r="N2603" s="213">
        <v>8335.26</v>
      </c>
      <c r="O2603" s="242">
        <f t="shared" si="212"/>
        <v>0.48090000000000144</v>
      </c>
      <c r="P2603" s="242"/>
      <c r="Q2603" s="179"/>
      <c r="R2603" s="179"/>
      <c r="S2603" s="179"/>
      <c r="T2603" s="179"/>
      <c r="U2603" s="179"/>
      <c r="V2603" s="179"/>
      <c r="W2603" s="179"/>
      <c r="X2603" s="179"/>
      <c r="Y2603" s="179"/>
      <c r="Z2603" s="179"/>
      <c r="AA2603" s="222"/>
      <c r="AB2603" s="222"/>
      <c r="AC2603" s="222"/>
      <c r="AD2603" s="179"/>
      <c r="AE2603" s="179"/>
      <c r="AF2603" s="179"/>
      <c r="AG2603" s="179"/>
      <c r="AH2603" s="179"/>
      <c r="AI2603" s="179"/>
      <c r="AJ2603" s="179"/>
    </row>
    <row r="2604" spans="2:36" x14ac:dyDescent="0.3">
      <c r="B2604" s="224">
        <v>268100</v>
      </c>
      <c r="C2604" s="209">
        <v>102629</v>
      </c>
      <c r="D2604" s="206">
        <f t="shared" si="213"/>
        <v>0.38280119358448339</v>
      </c>
      <c r="E2604" s="208">
        <f t="shared" si="214"/>
        <v>0.42</v>
      </c>
      <c r="F2604" s="207">
        <v>5644.59</v>
      </c>
      <c r="G2604" s="207">
        <v>8210.32</v>
      </c>
      <c r="H2604" s="207">
        <v>9236.61</v>
      </c>
      <c r="I2604" s="214">
        <v>92656</v>
      </c>
      <c r="J2604" s="211">
        <f t="shared" si="210"/>
        <v>0.3456023871689668</v>
      </c>
      <c r="K2604" s="212">
        <f t="shared" si="211"/>
        <v>0.42</v>
      </c>
      <c r="L2604" s="214">
        <v>5096.08</v>
      </c>
      <c r="M2604" s="213">
        <v>7412.48</v>
      </c>
      <c r="N2604" s="213">
        <v>8339.0400000000009</v>
      </c>
      <c r="O2604" s="242">
        <f t="shared" si="212"/>
        <v>0.48089999999998329</v>
      </c>
      <c r="P2604" s="242"/>
      <c r="Q2604" s="179"/>
      <c r="R2604" s="179"/>
      <c r="S2604" s="179"/>
      <c r="T2604" s="179"/>
      <c r="U2604" s="179"/>
      <c r="V2604" s="179"/>
      <c r="W2604" s="179"/>
      <c r="X2604" s="179"/>
      <c r="Y2604" s="179"/>
      <c r="Z2604" s="179"/>
      <c r="AA2604" s="222"/>
      <c r="AB2604" s="222"/>
      <c r="AC2604" s="222"/>
      <c r="AD2604" s="179"/>
      <c r="AE2604" s="179"/>
      <c r="AF2604" s="179"/>
      <c r="AG2604" s="179"/>
      <c r="AH2604" s="179"/>
      <c r="AI2604" s="179"/>
      <c r="AJ2604" s="179"/>
    </row>
    <row r="2605" spans="2:36" x14ac:dyDescent="0.3">
      <c r="B2605" s="224">
        <v>268200</v>
      </c>
      <c r="C2605" s="209">
        <v>102671</v>
      </c>
      <c r="D2605" s="206">
        <f t="shared" si="213"/>
        <v>0.38281506338553317</v>
      </c>
      <c r="E2605" s="208">
        <f t="shared" si="214"/>
        <v>0.42</v>
      </c>
      <c r="F2605" s="207">
        <v>5646.9</v>
      </c>
      <c r="G2605" s="207">
        <v>8213.68</v>
      </c>
      <c r="H2605" s="207">
        <v>9240.39</v>
      </c>
      <c r="I2605" s="214">
        <v>92698</v>
      </c>
      <c r="J2605" s="211">
        <f t="shared" si="210"/>
        <v>0.34563012677106636</v>
      </c>
      <c r="K2605" s="212">
        <f t="shared" si="211"/>
        <v>0.42</v>
      </c>
      <c r="L2605" s="214">
        <v>5098.3900000000003</v>
      </c>
      <c r="M2605" s="213">
        <v>7415.84</v>
      </c>
      <c r="N2605" s="213">
        <v>8342.82</v>
      </c>
      <c r="O2605" s="242">
        <f t="shared" si="212"/>
        <v>0.48089999999992872</v>
      </c>
      <c r="P2605" s="242"/>
      <c r="Q2605" s="179"/>
      <c r="R2605" s="179"/>
      <c r="S2605" s="179"/>
      <c r="T2605" s="179"/>
      <c r="U2605" s="179"/>
      <c r="V2605" s="179"/>
      <c r="W2605" s="179"/>
      <c r="X2605" s="179"/>
      <c r="Y2605" s="179"/>
      <c r="Z2605" s="179"/>
      <c r="AA2605" s="222"/>
      <c r="AB2605" s="222"/>
      <c r="AC2605" s="222"/>
      <c r="AD2605" s="179"/>
      <c r="AE2605" s="179"/>
      <c r="AF2605" s="179"/>
      <c r="AG2605" s="179"/>
      <c r="AH2605" s="179"/>
      <c r="AI2605" s="179"/>
      <c r="AJ2605" s="179"/>
    </row>
    <row r="2606" spans="2:36" x14ac:dyDescent="0.3">
      <c r="B2606" s="224">
        <v>268300</v>
      </c>
      <c r="C2606" s="209">
        <v>102713</v>
      </c>
      <c r="D2606" s="206">
        <f t="shared" si="213"/>
        <v>0.38282892284755871</v>
      </c>
      <c r="E2606" s="208">
        <f t="shared" si="214"/>
        <v>0.42</v>
      </c>
      <c r="F2606" s="207">
        <v>5649.21</v>
      </c>
      <c r="G2606" s="207">
        <v>8217.0400000000009</v>
      </c>
      <c r="H2606" s="207">
        <v>9244.17</v>
      </c>
      <c r="I2606" s="214">
        <v>92740</v>
      </c>
      <c r="J2606" s="211">
        <f t="shared" si="210"/>
        <v>0.34565784569511743</v>
      </c>
      <c r="K2606" s="212">
        <f t="shared" si="211"/>
        <v>0.42</v>
      </c>
      <c r="L2606" s="214">
        <v>5100.7</v>
      </c>
      <c r="M2606" s="213">
        <v>7419.2</v>
      </c>
      <c r="N2606" s="213">
        <v>8346.6</v>
      </c>
      <c r="O2606" s="242">
        <f t="shared" si="212"/>
        <v>0.480900000000056</v>
      </c>
      <c r="P2606" s="242"/>
      <c r="Q2606" s="179"/>
      <c r="R2606" s="179"/>
      <c r="S2606" s="179"/>
      <c r="T2606" s="179"/>
      <c r="U2606" s="179"/>
      <c r="V2606" s="179"/>
      <c r="W2606" s="179"/>
      <c r="X2606" s="179"/>
      <c r="Y2606" s="179"/>
      <c r="Z2606" s="179"/>
      <c r="AA2606" s="222"/>
      <c r="AB2606" s="222"/>
      <c r="AC2606" s="222"/>
      <c r="AD2606" s="179"/>
      <c r="AE2606" s="179"/>
      <c r="AF2606" s="179"/>
      <c r="AG2606" s="179"/>
      <c r="AH2606" s="179"/>
      <c r="AI2606" s="179"/>
      <c r="AJ2606" s="179"/>
    </row>
    <row r="2607" spans="2:36" x14ac:dyDescent="0.3">
      <c r="B2607" s="224">
        <v>268400</v>
      </c>
      <c r="C2607" s="209">
        <v>102755</v>
      </c>
      <c r="D2607" s="206">
        <f t="shared" si="213"/>
        <v>0.38284277198211625</v>
      </c>
      <c r="E2607" s="208">
        <f t="shared" si="214"/>
        <v>0.42</v>
      </c>
      <c r="F2607" s="207">
        <v>5651.52</v>
      </c>
      <c r="G2607" s="207">
        <v>8220.4</v>
      </c>
      <c r="H2607" s="207">
        <v>9247.9500000000007</v>
      </c>
      <c r="I2607" s="214">
        <v>92782</v>
      </c>
      <c r="J2607" s="211">
        <f t="shared" si="210"/>
        <v>0.34568554396423251</v>
      </c>
      <c r="K2607" s="212">
        <f t="shared" si="211"/>
        <v>0.42</v>
      </c>
      <c r="L2607" s="214">
        <v>5103.01</v>
      </c>
      <c r="M2607" s="213">
        <v>7422.56</v>
      </c>
      <c r="N2607" s="213">
        <v>8350.3799999999992</v>
      </c>
      <c r="O2607" s="242">
        <f t="shared" si="212"/>
        <v>0.48090000000001965</v>
      </c>
      <c r="P2607" s="242"/>
      <c r="Q2607" s="179"/>
      <c r="R2607" s="179"/>
      <c r="S2607" s="179"/>
      <c r="T2607" s="179"/>
      <c r="U2607" s="179"/>
      <c r="V2607" s="179"/>
      <c r="W2607" s="179"/>
      <c r="X2607" s="179"/>
      <c r="Y2607" s="179"/>
      <c r="Z2607" s="179"/>
      <c r="AA2607" s="222"/>
      <c r="AB2607" s="222"/>
      <c r="AC2607" s="222"/>
      <c r="AD2607" s="179"/>
      <c r="AE2607" s="179"/>
      <c r="AF2607" s="179"/>
      <c r="AG2607" s="179"/>
      <c r="AH2607" s="179"/>
      <c r="AI2607" s="179"/>
      <c r="AJ2607" s="179"/>
    </row>
    <row r="2608" spans="2:36" x14ac:dyDescent="0.3">
      <c r="B2608" s="224">
        <v>268500</v>
      </c>
      <c r="C2608" s="209">
        <v>102797</v>
      </c>
      <c r="D2608" s="206">
        <f t="shared" si="213"/>
        <v>0.3828566108007449</v>
      </c>
      <c r="E2608" s="208">
        <f t="shared" si="214"/>
        <v>0.42</v>
      </c>
      <c r="F2608" s="207">
        <v>5653.83</v>
      </c>
      <c r="G2608" s="207">
        <v>8223.76</v>
      </c>
      <c r="H2608" s="207">
        <v>9251.73</v>
      </c>
      <c r="I2608" s="214">
        <v>92824</v>
      </c>
      <c r="J2608" s="211">
        <f t="shared" si="210"/>
        <v>0.34571322160148976</v>
      </c>
      <c r="K2608" s="212">
        <f t="shared" si="211"/>
        <v>0.42</v>
      </c>
      <c r="L2608" s="214">
        <v>5105.32</v>
      </c>
      <c r="M2608" s="213">
        <v>7425.92</v>
      </c>
      <c r="N2608" s="213">
        <v>8354.16</v>
      </c>
      <c r="O2608" s="242">
        <f t="shared" si="212"/>
        <v>0.48089999999996508</v>
      </c>
      <c r="P2608" s="242"/>
      <c r="Q2608" s="179"/>
      <c r="R2608" s="179"/>
      <c r="S2608" s="179"/>
      <c r="T2608" s="179"/>
      <c r="U2608" s="179"/>
      <c r="V2608" s="179"/>
      <c r="W2608" s="179"/>
      <c r="X2608" s="179"/>
      <c r="Y2608" s="179"/>
      <c r="Z2608" s="179"/>
      <c r="AA2608" s="222"/>
      <c r="AB2608" s="222"/>
      <c r="AC2608" s="222"/>
      <c r="AD2608" s="179"/>
      <c r="AE2608" s="179"/>
      <c r="AF2608" s="179"/>
      <c r="AG2608" s="179"/>
      <c r="AH2608" s="179"/>
      <c r="AI2608" s="179"/>
      <c r="AJ2608" s="179"/>
    </row>
    <row r="2609" spans="2:36" x14ac:dyDescent="0.3">
      <c r="B2609" s="224">
        <v>268600</v>
      </c>
      <c r="C2609" s="209">
        <v>102839</v>
      </c>
      <c r="D2609" s="206">
        <f t="shared" si="213"/>
        <v>0.3828704393149665</v>
      </c>
      <c r="E2609" s="208">
        <f t="shared" si="214"/>
        <v>0.42</v>
      </c>
      <c r="F2609" s="207">
        <v>5656.14</v>
      </c>
      <c r="G2609" s="207">
        <v>8227.1200000000008</v>
      </c>
      <c r="H2609" s="207">
        <v>9255.51</v>
      </c>
      <c r="I2609" s="214">
        <v>92866</v>
      </c>
      <c r="J2609" s="211">
        <f t="shared" si="210"/>
        <v>0.34574087862993297</v>
      </c>
      <c r="K2609" s="212">
        <f t="shared" si="211"/>
        <v>0.42</v>
      </c>
      <c r="L2609" s="214">
        <v>5107.63</v>
      </c>
      <c r="M2609" s="213">
        <v>7429.28</v>
      </c>
      <c r="N2609" s="213">
        <v>8357.94</v>
      </c>
      <c r="O2609" s="242">
        <f t="shared" si="212"/>
        <v>0.48089999999994687</v>
      </c>
      <c r="P2609" s="242"/>
      <c r="Q2609" s="179"/>
      <c r="R2609" s="179"/>
      <c r="S2609" s="179"/>
      <c r="T2609" s="179"/>
      <c r="U2609" s="179"/>
      <c r="V2609" s="179"/>
      <c r="W2609" s="179"/>
      <c r="X2609" s="179"/>
      <c r="Y2609" s="179"/>
      <c r="Z2609" s="179"/>
      <c r="AA2609" s="222"/>
      <c r="AB2609" s="222"/>
      <c r="AC2609" s="222"/>
      <c r="AD2609" s="179"/>
      <c r="AE2609" s="179"/>
      <c r="AF2609" s="179"/>
      <c r="AG2609" s="179"/>
      <c r="AH2609" s="179"/>
      <c r="AI2609" s="179"/>
      <c r="AJ2609" s="179"/>
    </row>
    <row r="2610" spans="2:36" x14ac:dyDescent="0.3">
      <c r="B2610" s="224">
        <v>268700</v>
      </c>
      <c r="C2610" s="209">
        <v>102881</v>
      </c>
      <c r="D2610" s="206">
        <f t="shared" si="213"/>
        <v>0.3828842575362858</v>
      </c>
      <c r="E2610" s="208">
        <f t="shared" si="214"/>
        <v>0.42</v>
      </c>
      <c r="F2610" s="207">
        <v>5658.45</v>
      </c>
      <c r="G2610" s="207">
        <v>8230.48</v>
      </c>
      <c r="H2610" s="207">
        <v>9259.2900000000009</v>
      </c>
      <c r="I2610" s="214">
        <v>92908</v>
      </c>
      <c r="J2610" s="211">
        <f t="shared" si="210"/>
        <v>0.34576851507257161</v>
      </c>
      <c r="K2610" s="212">
        <f t="shared" si="211"/>
        <v>0.42</v>
      </c>
      <c r="L2610" s="214">
        <v>5109.9399999999996</v>
      </c>
      <c r="M2610" s="213">
        <v>7432.64</v>
      </c>
      <c r="N2610" s="213">
        <v>8361.7199999999993</v>
      </c>
      <c r="O2610" s="242">
        <f t="shared" si="212"/>
        <v>0.48089999999991051</v>
      </c>
      <c r="P2610" s="242"/>
      <c r="Q2610" s="179"/>
      <c r="R2610" s="179"/>
      <c r="S2610" s="179"/>
      <c r="T2610" s="179"/>
      <c r="U2610" s="179"/>
      <c r="V2610" s="179"/>
      <c r="W2610" s="179"/>
      <c r="X2610" s="179"/>
      <c r="Y2610" s="179"/>
      <c r="Z2610" s="179"/>
      <c r="AA2610" s="222"/>
      <c r="AB2610" s="222"/>
      <c r="AC2610" s="222"/>
      <c r="AD2610" s="179"/>
      <c r="AE2610" s="179"/>
      <c r="AF2610" s="179"/>
      <c r="AG2610" s="179"/>
      <c r="AH2610" s="179"/>
      <c r="AI2610" s="179"/>
      <c r="AJ2610" s="179"/>
    </row>
    <row r="2611" spans="2:36" x14ac:dyDescent="0.3">
      <c r="B2611" s="224">
        <v>268800</v>
      </c>
      <c r="C2611" s="209">
        <v>102923</v>
      </c>
      <c r="D2611" s="206">
        <f t="shared" si="213"/>
        <v>0.38289806547619049</v>
      </c>
      <c r="E2611" s="208">
        <f t="shared" si="214"/>
        <v>0.42</v>
      </c>
      <c r="F2611" s="207">
        <v>5660.76</v>
      </c>
      <c r="G2611" s="207">
        <v>8233.84</v>
      </c>
      <c r="H2611" s="207">
        <v>9263.07</v>
      </c>
      <c r="I2611" s="214">
        <v>92950</v>
      </c>
      <c r="J2611" s="211">
        <f t="shared" si="210"/>
        <v>0.34579613095238093</v>
      </c>
      <c r="K2611" s="212">
        <f t="shared" si="211"/>
        <v>0.42</v>
      </c>
      <c r="L2611" s="214">
        <v>5112.25</v>
      </c>
      <c r="M2611" s="213">
        <v>7436</v>
      </c>
      <c r="N2611" s="213">
        <v>8365.5</v>
      </c>
      <c r="O2611" s="242">
        <f t="shared" si="212"/>
        <v>0.48089999999985594</v>
      </c>
      <c r="P2611" s="242"/>
      <c r="Q2611" s="179"/>
      <c r="R2611" s="179"/>
      <c r="S2611" s="179"/>
      <c r="T2611" s="179"/>
      <c r="U2611" s="179"/>
      <c r="V2611" s="179"/>
      <c r="W2611" s="179"/>
      <c r="X2611" s="179"/>
      <c r="Y2611" s="179"/>
      <c r="Z2611" s="179"/>
      <c r="AA2611" s="222"/>
      <c r="AB2611" s="222"/>
      <c r="AC2611" s="222"/>
      <c r="AD2611" s="179"/>
      <c r="AE2611" s="179"/>
      <c r="AF2611" s="179"/>
      <c r="AG2611" s="179"/>
      <c r="AH2611" s="179"/>
      <c r="AI2611" s="179"/>
      <c r="AJ2611" s="179"/>
    </row>
    <row r="2612" spans="2:36" x14ac:dyDescent="0.3">
      <c r="B2612" s="224">
        <v>268900</v>
      </c>
      <c r="C2612" s="209">
        <v>102965</v>
      </c>
      <c r="D2612" s="206">
        <f t="shared" si="213"/>
        <v>0.382911863146151</v>
      </c>
      <c r="E2612" s="208">
        <f t="shared" si="214"/>
        <v>0.42</v>
      </c>
      <c r="F2612" s="207">
        <v>5663.07</v>
      </c>
      <c r="G2612" s="207">
        <v>8237.2000000000007</v>
      </c>
      <c r="H2612" s="207">
        <v>9266.85</v>
      </c>
      <c r="I2612" s="214">
        <v>92992</v>
      </c>
      <c r="J2612" s="211">
        <f t="shared" si="210"/>
        <v>0.34582372629230196</v>
      </c>
      <c r="K2612" s="212">
        <f t="shared" si="211"/>
        <v>0.42</v>
      </c>
      <c r="L2612" s="214">
        <v>5114.5600000000004</v>
      </c>
      <c r="M2612" s="213">
        <v>7439.36</v>
      </c>
      <c r="N2612" s="213">
        <v>8369.2800000000007</v>
      </c>
      <c r="O2612" s="242">
        <f t="shared" si="212"/>
        <v>0.48090000000012878</v>
      </c>
      <c r="P2612" s="242"/>
      <c r="Q2612" s="179"/>
      <c r="R2612" s="179"/>
      <c r="S2612" s="179"/>
      <c r="T2612" s="179"/>
      <c r="U2612" s="179"/>
      <c r="V2612" s="179"/>
      <c r="W2612" s="179"/>
      <c r="X2612" s="179"/>
      <c r="Y2612" s="179"/>
      <c r="Z2612" s="179"/>
      <c r="AA2612" s="222"/>
      <c r="AB2612" s="222"/>
      <c r="AC2612" s="222"/>
      <c r="AD2612" s="179"/>
      <c r="AE2612" s="179"/>
      <c r="AF2612" s="179"/>
      <c r="AG2612" s="179"/>
      <c r="AH2612" s="179"/>
      <c r="AI2612" s="179"/>
      <c r="AJ2612" s="179"/>
    </row>
    <row r="2613" spans="2:36" x14ac:dyDescent="0.3">
      <c r="B2613" s="224">
        <v>269000</v>
      </c>
      <c r="C2613" s="209">
        <v>103007</v>
      </c>
      <c r="D2613" s="206">
        <f t="shared" si="213"/>
        <v>0.38292565055762084</v>
      </c>
      <c r="E2613" s="208">
        <f t="shared" si="214"/>
        <v>0.42</v>
      </c>
      <c r="F2613" s="207">
        <v>5665.38</v>
      </c>
      <c r="G2613" s="207">
        <v>8240.56</v>
      </c>
      <c r="H2613" s="207">
        <v>9270.6299999999992</v>
      </c>
      <c r="I2613" s="214">
        <v>93034</v>
      </c>
      <c r="J2613" s="211">
        <f t="shared" si="210"/>
        <v>0.34585130111524165</v>
      </c>
      <c r="K2613" s="212">
        <f t="shared" si="211"/>
        <v>0.42</v>
      </c>
      <c r="L2613" s="214">
        <v>5116.87</v>
      </c>
      <c r="M2613" s="213">
        <v>7442.72</v>
      </c>
      <c r="N2613" s="213">
        <v>8373.06</v>
      </c>
      <c r="O2613" s="242">
        <f t="shared" si="212"/>
        <v>0.48090000000009242</v>
      </c>
      <c r="P2613" s="242"/>
      <c r="Q2613" s="179"/>
      <c r="R2613" s="179"/>
      <c r="S2613" s="179"/>
      <c r="T2613" s="179"/>
      <c r="U2613" s="179"/>
      <c r="V2613" s="179"/>
      <c r="W2613" s="179"/>
      <c r="X2613" s="179"/>
      <c r="Y2613" s="179"/>
      <c r="Z2613" s="179"/>
      <c r="AA2613" s="222"/>
      <c r="AB2613" s="222"/>
      <c r="AC2613" s="222"/>
      <c r="AD2613" s="179"/>
      <c r="AE2613" s="179"/>
      <c r="AF2613" s="179"/>
      <c r="AG2613" s="179"/>
      <c r="AH2613" s="179"/>
      <c r="AI2613" s="179"/>
      <c r="AJ2613" s="179"/>
    </row>
    <row r="2614" spans="2:36" x14ac:dyDescent="0.3">
      <c r="B2614" s="224">
        <v>269100</v>
      </c>
      <c r="C2614" s="209">
        <v>103049</v>
      </c>
      <c r="D2614" s="206">
        <f t="shared" si="213"/>
        <v>0.38293942772203643</v>
      </c>
      <c r="E2614" s="208">
        <f t="shared" si="214"/>
        <v>0.42</v>
      </c>
      <c r="F2614" s="207">
        <v>5667.69</v>
      </c>
      <c r="G2614" s="207">
        <v>8243.92</v>
      </c>
      <c r="H2614" s="207">
        <v>9274.41</v>
      </c>
      <c r="I2614" s="214">
        <v>93076</v>
      </c>
      <c r="J2614" s="211">
        <f t="shared" si="210"/>
        <v>0.34587885544407282</v>
      </c>
      <c r="K2614" s="212">
        <f t="shared" si="211"/>
        <v>0.42</v>
      </c>
      <c r="L2614" s="214">
        <v>5119.18</v>
      </c>
      <c r="M2614" s="213">
        <v>7446.08</v>
      </c>
      <c r="N2614" s="213">
        <v>8376.84</v>
      </c>
      <c r="O2614" s="242">
        <f t="shared" si="212"/>
        <v>0.480900000000056</v>
      </c>
      <c r="P2614" s="242"/>
      <c r="Q2614" s="179"/>
      <c r="R2614" s="179"/>
      <c r="S2614" s="179"/>
      <c r="T2614" s="179"/>
      <c r="U2614" s="179"/>
      <c r="V2614" s="179"/>
      <c r="W2614" s="179"/>
      <c r="X2614" s="179"/>
      <c r="Y2614" s="179"/>
      <c r="Z2614" s="179"/>
      <c r="AA2614" s="222"/>
      <c r="AB2614" s="222"/>
      <c r="AC2614" s="222"/>
      <c r="AD2614" s="179"/>
      <c r="AE2614" s="179"/>
      <c r="AF2614" s="179"/>
      <c r="AG2614" s="179"/>
      <c r="AH2614" s="179"/>
      <c r="AI2614" s="179"/>
      <c r="AJ2614" s="179"/>
    </row>
    <row r="2615" spans="2:36" x14ac:dyDescent="0.3">
      <c r="B2615" s="224">
        <v>269200</v>
      </c>
      <c r="C2615" s="209">
        <v>103091</v>
      </c>
      <c r="D2615" s="206">
        <f t="shared" si="213"/>
        <v>0.38295319465081723</v>
      </c>
      <c r="E2615" s="208">
        <f t="shared" si="214"/>
        <v>0.42</v>
      </c>
      <c r="F2615" s="207">
        <v>5670</v>
      </c>
      <c r="G2615" s="207">
        <v>8247.2800000000007</v>
      </c>
      <c r="H2615" s="207">
        <v>9278.19</v>
      </c>
      <c r="I2615" s="214">
        <v>93118</v>
      </c>
      <c r="J2615" s="211">
        <f t="shared" si="210"/>
        <v>0.34590638930163448</v>
      </c>
      <c r="K2615" s="212">
        <f t="shared" si="211"/>
        <v>0.42</v>
      </c>
      <c r="L2615" s="214">
        <v>5121.49</v>
      </c>
      <c r="M2615" s="213">
        <v>7449.44</v>
      </c>
      <c r="N2615" s="213">
        <v>8380.6200000000008</v>
      </c>
      <c r="O2615" s="242">
        <f t="shared" si="212"/>
        <v>0.48090000000003785</v>
      </c>
      <c r="P2615" s="242"/>
      <c r="Q2615" s="179"/>
      <c r="R2615" s="179"/>
      <c r="S2615" s="179"/>
      <c r="T2615" s="179"/>
      <c r="U2615" s="179"/>
      <c r="V2615" s="179"/>
      <c r="W2615" s="179"/>
      <c r="X2615" s="179"/>
      <c r="Y2615" s="179"/>
      <c r="Z2615" s="179"/>
      <c r="AA2615" s="222"/>
      <c r="AB2615" s="222"/>
      <c r="AC2615" s="222"/>
      <c r="AD2615" s="179"/>
      <c r="AE2615" s="179"/>
      <c r="AF2615" s="179"/>
      <c r="AG2615" s="179"/>
      <c r="AH2615" s="179"/>
      <c r="AI2615" s="179"/>
      <c r="AJ2615" s="179"/>
    </row>
    <row r="2616" spans="2:36" x14ac:dyDescent="0.3">
      <c r="B2616" s="224">
        <v>269300</v>
      </c>
      <c r="C2616" s="209">
        <v>103133</v>
      </c>
      <c r="D2616" s="206">
        <f t="shared" si="213"/>
        <v>0.38296695135536574</v>
      </c>
      <c r="E2616" s="208">
        <f t="shared" si="214"/>
        <v>0.42</v>
      </c>
      <c r="F2616" s="207">
        <v>5672.31</v>
      </c>
      <c r="G2616" s="207">
        <v>8250.64</v>
      </c>
      <c r="H2616" s="207">
        <v>9281.9699999999993</v>
      </c>
      <c r="I2616" s="214">
        <v>93160</v>
      </c>
      <c r="J2616" s="211">
        <f t="shared" si="210"/>
        <v>0.34593390271073154</v>
      </c>
      <c r="K2616" s="212">
        <f t="shared" si="211"/>
        <v>0.42</v>
      </c>
      <c r="L2616" s="214">
        <v>5123.8</v>
      </c>
      <c r="M2616" s="213">
        <v>7452.8</v>
      </c>
      <c r="N2616" s="213">
        <v>8384.4</v>
      </c>
      <c r="O2616" s="242">
        <f t="shared" si="212"/>
        <v>0.48089999999998329</v>
      </c>
      <c r="P2616" s="242"/>
      <c r="Q2616" s="179"/>
      <c r="R2616" s="179"/>
      <c r="S2616" s="179"/>
      <c r="T2616" s="179"/>
      <c r="U2616" s="179"/>
      <c r="V2616" s="179"/>
      <c r="W2616" s="179"/>
      <c r="X2616" s="179"/>
      <c r="Y2616" s="179"/>
      <c r="Z2616" s="179"/>
      <c r="AA2616" s="222"/>
      <c r="AB2616" s="222"/>
      <c r="AC2616" s="222"/>
      <c r="AD2616" s="179"/>
      <c r="AE2616" s="179"/>
      <c r="AF2616" s="179"/>
      <c r="AG2616" s="179"/>
      <c r="AH2616" s="179"/>
      <c r="AI2616" s="179"/>
      <c r="AJ2616" s="179"/>
    </row>
    <row r="2617" spans="2:36" x14ac:dyDescent="0.3">
      <c r="B2617" s="224">
        <v>269400</v>
      </c>
      <c r="C2617" s="209">
        <v>103175</v>
      </c>
      <c r="D2617" s="206">
        <f t="shared" si="213"/>
        <v>0.38298069784706756</v>
      </c>
      <c r="E2617" s="208">
        <f t="shared" si="214"/>
        <v>0.42</v>
      </c>
      <c r="F2617" s="207">
        <v>5674.62</v>
      </c>
      <c r="G2617" s="207">
        <v>8254</v>
      </c>
      <c r="H2617" s="207">
        <v>9285.75</v>
      </c>
      <c r="I2617" s="214">
        <v>93202</v>
      </c>
      <c r="J2617" s="211">
        <f t="shared" si="210"/>
        <v>0.34596139569413509</v>
      </c>
      <c r="K2617" s="212">
        <f t="shared" si="211"/>
        <v>0.42</v>
      </c>
      <c r="L2617" s="214">
        <v>5126.1099999999997</v>
      </c>
      <c r="M2617" s="213">
        <v>7456.16</v>
      </c>
      <c r="N2617" s="213">
        <v>8388.18</v>
      </c>
      <c r="O2617" s="242">
        <f t="shared" si="212"/>
        <v>0.48089999999994687</v>
      </c>
      <c r="P2617" s="242"/>
      <c r="Q2617" s="179"/>
      <c r="R2617" s="179"/>
      <c r="S2617" s="179"/>
      <c r="T2617" s="179"/>
      <c r="U2617" s="179"/>
      <c r="V2617" s="179"/>
      <c r="W2617" s="179"/>
      <c r="X2617" s="179"/>
      <c r="Y2617" s="179"/>
      <c r="Z2617" s="179"/>
      <c r="AA2617" s="222"/>
      <c r="AB2617" s="222"/>
      <c r="AC2617" s="222"/>
      <c r="AD2617" s="179"/>
      <c r="AE2617" s="179"/>
      <c r="AF2617" s="179"/>
      <c r="AG2617" s="179"/>
      <c r="AH2617" s="179"/>
      <c r="AI2617" s="179"/>
      <c r="AJ2617" s="179"/>
    </row>
    <row r="2618" spans="2:36" x14ac:dyDescent="0.3">
      <c r="B2618" s="224">
        <v>269500</v>
      </c>
      <c r="C2618" s="209">
        <v>103217</v>
      </c>
      <c r="D2618" s="206">
        <f t="shared" si="213"/>
        <v>0.38299443413729128</v>
      </c>
      <c r="E2618" s="208">
        <f t="shared" si="214"/>
        <v>0.42</v>
      </c>
      <c r="F2618" s="207">
        <v>5676.93</v>
      </c>
      <c r="G2618" s="207">
        <v>8257.36</v>
      </c>
      <c r="H2618" s="207">
        <v>9289.5300000000007</v>
      </c>
      <c r="I2618" s="214">
        <v>93244</v>
      </c>
      <c r="J2618" s="211">
        <f t="shared" si="210"/>
        <v>0.34598886827458258</v>
      </c>
      <c r="K2618" s="212">
        <f t="shared" si="211"/>
        <v>0.42</v>
      </c>
      <c r="L2618" s="214">
        <v>5128.42</v>
      </c>
      <c r="M2618" s="213">
        <v>7459.52</v>
      </c>
      <c r="N2618" s="213">
        <v>8391.9599999999991</v>
      </c>
      <c r="O2618" s="242">
        <f t="shared" si="212"/>
        <v>0.48089999999992872</v>
      </c>
      <c r="P2618" s="242"/>
      <c r="Q2618" s="179"/>
      <c r="R2618" s="179"/>
      <c r="S2618" s="179"/>
      <c r="T2618" s="179"/>
      <c r="U2618" s="179"/>
      <c r="V2618" s="179"/>
      <c r="W2618" s="179"/>
      <c r="X2618" s="179"/>
      <c r="Y2618" s="179"/>
      <c r="Z2618" s="179"/>
      <c r="AA2618" s="222"/>
      <c r="AB2618" s="222"/>
      <c r="AC2618" s="222"/>
      <c r="AD2618" s="179"/>
      <c r="AE2618" s="179"/>
      <c r="AF2618" s="179"/>
      <c r="AG2618" s="179"/>
      <c r="AH2618" s="179"/>
      <c r="AI2618" s="179"/>
      <c r="AJ2618" s="179"/>
    </row>
    <row r="2619" spans="2:36" x14ac:dyDescent="0.3">
      <c r="B2619" s="224">
        <v>269600</v>
      </c>
      <c r="C2619" s="209">
        <v>103259</v>
      </c>
      <c r="D2619" s="206">
        <f t="shared" si="213"/>
        <v>0.38300816023738871</v>
      </c>
      <c r="E2619" s="208">
        <f t="shared" si="214"/>
        <v>0.42</v>
      </c>
      <c r="F2619" s="207">
        <v>5679.24</v>
      </c>
      <c r="G2619" s="207">
        <v>8260.7199999999993</v>
      </c>
      <c r="H2619" s="207">
        <v>9293.31</v>
      </c>
      <c r="I2619" s="214">
        <v>93286</v>
      </c>
      <c r="J2619" s="211">
        <f t="shared" ref="J2619:J2682" si="215">I2619/$B2619</f>
        <v>0.34601632047477743</v>
      </c>
      <c r="K2619" s="212">
        <f t="shared" ref="K2619:K2682" si="216">(I2619-I2618)/($B2619-$B2618)</f>
        <v>0.42</v>
      </c>
      <c r="L2619" s="214">
        <v>5130.7299999999996</v>
      </c>
      <c r="M2619" s="213">
        <v>7462.88</v>
      </c>
      <c r="N2619" s="213">
        <v>8395.74</v>
      </c>
      <c r="O2619" s="242">
        <f t="shared" si="212"/>
        <v>0.48090000000001965</v>
      </c>
      <c r="P2619" s="242"/>
      <c r="Q2619" s="179"/>
      <c r="R2619" s="179"/>
      <c r="S2619" s="179"/>
      <c r="T2619" s="179"/>
      <c r="U2619" s="179"/>
      <c r="V2619" s="179"/>
      <c r="W2619" s="179"/>
      <c r="X2619" s="179"/>
      <c r="Y2619" s="179"/>
      <c r="Z2619" s="179"/>
      <c r="AA2619" s="222"/>
      <c r="AB2619" s="222"/>
      <c r="AC2619" s="222"/>
      <c r="AD2619" s="179"/>
      <c r="AE2619" s="179"/>
      <c r="AF2619" s="179"/>
      <c r="AG2619" s="179"/>
      <c r="AH2619" s="179"/>
      <c r="AI2619" s="179"/>
      <c r="AJ2619" s="179"/>
    </row>
    <row r="2620" spans="2:36" x14ac:dyDescent="0.3">
      <c r="B2620" s="224">
        <v>269700</v>
      </c>
      <c r="C2620" s="209">
        <v>103301</v>
      </c>
      <c r="D2620" s="206">
        <f t="shared" si="213"/>
        <v>0.38302187615869482</v>
      </c>
      <c r="E2620" s="208">
        <f t="shared" si="214"/>
        <v>0.42</v>
      </c>
      <c r="F2620" s="207">
        <v>5681.55</v>
      </c>
      <c r="G2620" s="207">
        <v>8264.08</v>
      </c>
      <c r="H2620" s="207">
        <v>9297.09</v>
      </c>
      <c r="I2620" s="214">
        <v>93328</v>
      </c>
      <c r="J2620" s="211">
        <f t="shared" si="215"/>
        <v>0.34604375231738971</v>
      </c>
      <c r="K2620" s="212">
        <f t="shared" si="216"/>
        <v>0.42</v>
      </c>
      <c r="L2620" s="214">
        <v>5133.04</v>
      </c>
      <c r="M2620" s="213">
        <v>7466.24</v>
      </c>
      <c r="N2620" s="213">
        <v>8399.52</v>
      </c>
      <c r="O2620" s="242">
        <f t="shared" si="212"/>
        <v>0.48090000000000144</v>
      </c>
      <c r="P2620" s="242"/>
      <c r="Q2620" s="179"/>
      <c r="R2620" s="179"/>
      <c r="S2620" s="179"/>
      <c r="T2620" s="179"/>
      <c r="U2620" s="179"/>
      <c r="V2620" s="179"/>
      <c r="W2620" s="179"/>
      <c r="X2620" s="179"/>
      <c r="Y2620" s="179"/>
      <c r="Z2620" s="179"/>
      <c r="AA2620" s="222"/>
      <c r="AB2620" s="222"/>
      <c r="AC2620" s="222"/>
      <c r="AD2620" s="179"/>
      <c r="AE2620" s="179"/>
      <c r="AF2620" s="179"/>
      <c r="AG2620" s="179"/>
      <c r="AH2620" s="179"/>
      <c r="AI2620" s="179"/>
      <c r="AJ2620" s="179"/>
    </row>
    <row r="2621" spans="2:36" x14ac:dyDescent="0.3">
      <c r="B2621" s="224">
        <v>269800</v>
      </c>
      <c r="C2621" s="209">
        <v>103343</v>
      </c>
      <c r="D2621" s="206">
        <f t="shared" si="213"/>
        <v>0.38303558191252779</v>
      </c>
      <c r="E2621" s="208">
        <f t="shared" si="214"/>
        <v>0.42</v>
      </c>
      <c r="F2621" s="207">
        <v>5683.86</v>
      </c>
      <c r="G2621" s="207">
        <v>8267.44</v>
      </c>
      <c r="H2621" s="207">
        <v>9300.8700000000008</v>
      </c>
      <c r="I2621" s="214">
        <v>93370</v>
      </c>
      <c r="J2621" s="211">
        <f t="shared" si="215"/>
        <v>0.34607116382505559</v>
      </c>
      <c r="K2621" s="212">
        <f t="shared" si="216"/>
        <v>0.42</v>
      </c>
      <c r="L2621" s="214">
        <v>5135.3500000000004</v>
      </c>
      <c r="M2621" s="213">
        <v>7469.6</v>
      </c>
      <c r="N2621" s="213">
        <v>8403.2999999999993</v>
      </c>
      <c r="O2621" s="242">
        <f t="shared" si="212"/>
        <v>0.48089999999996508</v>
      </c>
      <c r="P2621" s="242"/>
      <c r="Q2621" s="179"/>
      <c r="R2621" s="179"/>
      <c r="S2621" s="179"/>
      <c r="T2621" s="179"/>
      <c r="U2621" s="179"/>
      <c r="V2621" s="179"/>
      <c r="W2621" s="179"/>
      <c r="X2621" s="179"/>
      <c r="Y2621" s="179"/>
      <c r="Z2621" s="179"/>
      <c r="AA2621" s="222"/>
      <c r="AB2621" s="222"/>
      <c r="AC2621" s="222"/>
      <c r="AD2621" s="179"/>
      <c r="AE2621" s="179"/>
      <c r="AF2621" s="179"/>
      <c r="AG2621" s="179"/>
      <c r="AH2621" s="179"/>
      <c r="AI2621" s="179"/>
      <c r="AJ2621" s="179"/>
    </row>
    <row r="2622" spans="2:36" x14ac:dyDescent="0.3">
      <c r="B2622" s="224">
        <v>269900</v>
      </c>
      <c r="C2622" s="209">
        <v>103385</v>
      </c>
      <c r="D2622" s="206">
        <f t="shared" si="213"/>
        <v>0.38304927751018897</v>
      </c>
      <c r="E2622" s="208">
        <f t="shared" si="214"/>
        <v>0.42</v>
      </c>
      <c r="F2622" s="207">
        <v>5686.17</v>
      </c>
      <c r="G2622" s="207">
        <v>8270.7999999999993</v>
      </c>
      <c r="H2622" s="207">
        <v>9304.65</v>
      </c>
      <c r="I2622" s="214">
        <v>93412</v>
      </c>
      <c r="J2622" s="211">
        <f t="shared" si="215"/>
        <v>0.3460985550203779</v>
      </c>
      <c r="K2622" s="212">
        <f t="shared" si="216"/>
        <v>0.42</v>
      </c>
      <c r="L2622" s="214">
        <v>5137.66</v>
      </c>
      <c r="M2622" s="213">
        <v>7472.96</v>
      </c>
      <c r="N2622" s="213">
        <v>8407.08</v>
      </c>
      <c r="O2622" s="242">
        <f t="shared" si="212"/>
        <v>0.48089999999991051</v>
      </c>
      <c r="P2622" s="242"/>
      <c r="Q2622" s="179"/>
      <c r="R2622" s="179"/>
      <c r="S2622" s="179"/>
      <c r="T2622" s="179"/>
      <c r="U2622" s="179"/>
      <c r="V2622" s="179"/>
      <c r="W2622" s="179"/>
      <c r="X2622" s="179"/>
      <c r="Y2622" s="179"/>
      <c r="Z2622" s="179"/>
      <c r="AA2622" s="222"/>
      <c r="AB2622" s="222"/>
      <c r="AC2622" s="222"/>
      <c r="AD2622" s="179"/>
      <c r="AE2622" s="179"/>
      <c r="AF2622" s="179"/>
      <c r="AG2622" s="179"/>
      <c r="AH2622" s="179"/>
      <c r="AI2622" s="179"/>
      <c r="AJ2622" s="179"/>
    </row>
    <row r="2623" spans="2:36" x14ac:dyDescent="0.3">
      <c r="B2623" s="224">
        <v>270000</v>
      </c>
      <c r="C2623" s="209">
        <v>103427</v>
      </c>
      <c r="D2623" s="206">
        <f t="shared" si="213"/>
        <v>0.38306296296296294</v>
      </c>
      <c r="E2623" s="208">
        <f t="shared" si="214"/>
        <v>0.42</v>
      </c>
      <c r="F2623" s="207">
        <v>5688.48</v>
      </c>
      <c r="G2623" s="207">
        <v>8274.16</v>
      </c>
      <c r="H2623" s="207">
        <v>9308.43</v>
      </c>
      <c r="I2623" s="214">
        <v>93454</v>
      </c>
      <c r="J2623" s="211">
        <f t="shared" si="215"/>
        <v>0.34612592592592595</v>
      </c>
      <c r="K2623" s="212">
        <f t="shared" si="216"/>
        <v>0.42</v>
      </c>
      <c r="L2623" s="214">
        <v>5139.97</v>
      </c>
      <c r="M2623" s="213">
        <v>7476.32</v>
      </c>
      <c r="N2623" s="213">
        <v>8410.86</v>
      </c>
      <c r="O2623" s="242">
        <f t="shared" si="212"/>
        <v>0.48090000000003785</v>
      </c>
      <c r="P2623" s="242"/>
      <c r="Q2623" s="179"/>
      <c r="R2623" s="179"/>
      <c r="S2623" s="179"/>
      <c r="T2623" s="179"/>
      <c r="U2623" s="179"/>
      <c r="V2623" s="179"/>
      <c r="W2623" s="179"/>
      <c r="X2623" s="179"/>
      <c r="Y2623" s="179"/>
      <c r="Z2623" s="179"/>
      <c r="AA2623" s="222"/>
      <c r="AB2623" s="222"/>
      <c r="AC2623" s="222"/>
      <c r="AD2623" s="179"/>
      <c r="AE2623" s="179"/>
      <c r="AF2623" s="179"/>
      <c r="AG2623" s="179"/>
      <c r="AH2623" s="179"/>
      <c r="AI2623" s="179"/>
      <c r="AJ2623" s="179"/>
    </row>
    <row r="2624" spans="2:36" x14ac:dyDescent="0.3">
      <c r="B2624" s="224">
        <v>270100</v>
      </c>
      <c r="C2624" s="209">
        <v>103469</v>
      </c>
      <c r="D2624" s="206">
        <f t="shared" si="213"/>
        <v>0.38307663828211774</v>
      </c>
      <c r="E2624" s="208">
        <f t="shared" si="214"/>
        <v>0.42</v>
      </c>
      <c r="F2624" s="207">
        <v>5690.79</v>
      </c>
      <c r="G2624" s="207">
        <v>8277.52</v>
      </c>
      <c r="H2624" s="207">
        <v>9312.2099999999991</v>
      </c>
      <c r="I2624" s="214">
        <v>93496</v>
      </c>
      <c r="J2624" s="211">
        <f t="shared" si="215"/>
        <v>0.34615327656423545</v>
      </c>
      <c r="K2624" s="212">
        <f t="shared" si="216"/>
        <v>0.42</v>
      </c>
      <c r="L2624" s="214">
        <v>5142.28</v>
      </c>
      <c r="M2624" s="213">
        <v>7479.68</v>
      </c>
      <c r="N2624" s="213">
        <v>8414.64</v>
      </c>
      <c r="O2624" s="242">
        <f t="shared" si="212"/>
        <v>0.48090000000000144</v>
      </c>
      <c r="P2624" s="242"/>
      <c r="Q2624" s="179"/>
      <c r="R2624" s="179"/>
      <c r="S2624" s="179"/>
      <c r="T2624" s="179"/>
      <c r="U2624" s="179"/>
      <c r="V2624" s="179"/>
      <c r="W2624" s="179"/>
      <c r="X2624" s="179"/>
      <c r="Y2624" s="179"/>
      <c r="Z2624" s="179"/>
      <c r="AA2624" s="222"/>
      <c r="AB2624" s="222"/>
      <c r="AC2624" s="222"/>
      <c r="AD2624" s="179"/>
      <c r="AE2624" s="179"/>
      <c r="AF2624" s="179"/>
      <c r="AG2624" s="179"/>
      <c r="AH2624" s="179"/>
      <c r="AI2624" s="179"/>
      <c r="AJ2624" s="179"/>
    </row>
    <row r="2625" spans="2:36" x14ac:dyDescent="0.3">
      <c r="B2625" s="224">
        <v>270200</v>
      </c>
      <c r="C2625" s="209">
        <v>103511</v>
      </c>
      <c r="D2625" s="206">
        <f t="shared" si="213"/>
        <v>0.38309030347890449</v>
      </c>
      <c r="E2625" s="208">
        <f t="shared" si="214"/>
        <v>0.42</v>
      </c>
      <c r="F2625" s="207">
        <v>5693.1</v>
      </c>
      <c r="G2625" s="207">
        <v>8280.8799999999992</v>
      </c>
      <c r="H2625" s="207">
        <v>9315.99</v>
      </c>
      <c r="I2625" s="214">
        <v>93538</v>
      </c>
      <c r="J2625" s="211">
        <f t="shared" si="215"/>
        <v>0.34618060695780906</v>
      </c>
      <c r="K2625" s="212">
        <f t="shared" si="216"/>
        <v>0.42</v>
      </c>
      <c r="L2625" s="214">
        <v>5144.59</v>
      </c>
      <c r="M2625" s="213">
        <v>7483.04</v>
      </c>
      <c r="N2625" s="213">
        <v>8418.42</v>
      </c>
      <c r="O2625" s="242">
        <f t="shared" si="212"/>
        <v>0.48090000000011057</v>
      </c>
      <c r="P2625" s="242"/>
      <c r="Q2625" s="179"/>
      <c r="R2625" s="179"/>
      <c r="S2625" s="179"/>
      <c r="T2625" s="179"/>
      <c r="U2625" s="179"/>
      <c r="V2625" s="179"/>
      <c r="W2625" s="179"/>
      <c r="X2625" s="179"/>
      <c r="Y2625" s="179"/>
      <c r="Z2625" s="179"/>
      <c r="AA2625" s="222"/>
      <c r="AB2625" s="222"/>
      <c r="AC2625" s="222"/>
      <c r="AD2625" s="179"/>
      <c r="AE2625" s="179"/>
      <c r="AF2625" s="179"/>
      <c r="AG2625" s="179"/>
      <c r="AH2625" s="179"/>
      <c r="AI2625" s="179"/>
      <c r="AJ2625" s="179"/>
    </row>
    <row r="2626" spans="2:36" x14ac:dyDescent="0.3">
      <c r="B2626" s="224">
        <v>270300</v>
      </c>
      <c r="C2626" s="209">
        <v>103553</v>
      </c>
      <c r="D2626" s="206">
        <f t="shared" si="213"/>
        <v>0.38310395856455792</v>
      </c>
      <c r="E2626" s="208">
        <f t="shared" si="214"/>
        <v>0.42</v>
      </c>
      <c r="F2626" s="207">
        <v>5695.41</v>
      </c>
      <c r="G2626" s="207">
        <v>8284.24</v>
      </c>
      <c r="H2626" s="207">
        <v>9319.77</v>
      </c>
      <c r="I2626" s="214">
        <v>93580</v>
      </c>
      <c r="J2626" s="211">
        <f t="shared" si="215"/>
        <v>0.34620791712911581</v>
      </c>
      <c r="K2626" s="212">
        <f t="shared" si="216"/>
        <v>0.42</v>
      </c>
      <c r="L2626" s="214">
        <v>5146.8999999999996</v>
      </c>
      <c r="M2626" s="213">
        <v>7486.4</v>
      </c>
      <c r="N2626" s="213">
        <v>8422.2000000000007</v>
      </c>
      <c r="O2626" s="242">
        <f t="shared" si="212"/>
        <v>0.48090000000007421</v>
      </c>
      <c r="P2626" s="242"/>
      <c r="Q2626" s="179"/>
      <c r="R2626" s="179"/>
      <c r="S2626" s="179"/>
      <c r="T2626" s="179"/>
      <c r="U2626" s="179"/>
      <c r="V2626" s="179"/>
      <c r="W2626" s="179"/>
      <c r="X2626" s="179"/>
      <c r="Y2626" s="179"/>
      <c r="Z2626" s="179"/>
      <c r="AA2626" s="222"/>
      <c r="AB2626" s="222"/>
      <c r="AC2626" s="222"/>
      <c r="AD2626" s="179"/>
      <c r="AE2626" s="179"/>
      <c r="AF2626" s="179"/>
      <c r="AG2626" s="179"/>
      <c r="AH2626" s="179"/>
      <c r="AI2626" s="179"/>
      <c r="AJ2626" s="179"/>
    </row>
    <row r="2627" spans="2:36" x14ac:dyDescent="0.3">
      <c r="B2627" s="224">
        <v>270400</v>
      </c>
      <c r="C2627" s="209">
        <v>103595</v>
      </c>
      <c r="D2627" s="206">
        <f t="shared" si="213"/>
        <v>0.38311760355029584</v>
      </c>
      <c r="E2627" s="208">
        <f t="shared" si="214"/>
        <v>0.42</v>
      </c>
      <c r="F2627" s="207">
        <v>5697.72</v>
      </c>
      <c r="G2627" s="207">
        <v>8287.6</v>
      </c>
      <c r="H2627" s="207">
        <v>9323.5499999999993</v>
      </c>
      <c r="I2627" s="214">
        <v>93622</v>
      </c>
      <c r="J2627" s="211">
        <f t="shared" si="215"/>
        <v>0.34623520710059169</v>
      </c>
      <c r="K2627" s="212">
        <f t="shared" si="216"/>
        <v>0.42</v>
      </c>
      <c r="L2627" s="214">
        <v>5149.21</v>
      </c>
      <c r="M2627" s="213">
        <v>7489.76</v>
      </c>
      <c r="N2627" s="213">
        <v>8425.98</v>
      </c>
      <c r="O2627" s="242">
        <f t="shared" si="212"/>
        <v>0.48090000000003785</v>
      </c>
      <c r="P2627" s="242"/>
      <c r="Q2627" s="179"/>
      <c r="R2627" s="179"/>
      <c r="S2627" s="179"/>
      <c r="T2627" s="179"/>
      <c r="U2627" s="179"/>
      <c r="V2627" s="179"/>
      <c r="W2627" s="179"/>
      <c r="X2627" s="179"/>
      <c r="Y2627" s="179"/>
      <c r="Z2627" s="179"/>
      <c r="AA2627" s="222"/>
      <c r="AB2627" s="222"/>
      <c r="AC2627" s="222"/>
      <c r="AD2627" s="179"/>
      <c r="AE2627" s="179"/>
      <c r="AF2627" s="179"/>
      <c r="AG2627" s="179"/>
      <c r="AH2627" s="179"/>
      <c r="AI2627" s="179"/>
      <c r="AJ2627" s="179"/>
    </row>
    <row r="2628" spans="2:36" x14ac:dyDescent="0.3">
      <c r="B2628" s="224">
        <v>270500</v>
      </c>
      <c r="C2628" s="209">
        <v>103637</v>
      </c>
      <c r="D2628" s="206">
        <f t="shared" si="213"/>
        <v>0.38313123844731978</v>
      </c>
      <c r="E2628" s="208">
        <f t="shared" si="214"/>
        <v>0.42</v>
      </c>
      <c r="F2628" s="207">
        <v>5700.03</v>
      </c>
      <c r="G2628" s="207">
        <v>8290.9599999999991</v>
      </c>
      <c r="H2628" s="207">
        <v>9327.33</v>
      </c>
      <c r="I2628" s="214">
        <v>93664</v>
      </c>
      <c r="J2628" s="211">
        <f t="shared" si="215"/>
        <v>0.34626247689463957</v>
      </c>
      <c r="K2628" s="212">
        <f t="shared" si="216"/>
        <v>0.42</v>
      </c>
      <c r="L2628" s="214">
        <v>5151.5200000000004</v>
      </c>
      <c r="M2628" s="213">
        <v>7493.12</v>
      </c>
      <c r="N2628" s="213">
        <v>8429.76</v>
      </c>
      <c r="O2628" s="242">
        <f t="shared" si="212"/>
        <v>0.48090000000000144</v>
      </c>
      <c r="P2628" s="242"/>
      <c r="Q2628" s="179"/>
      <c r="R2628" s="179"/>
      <c r="S2628" s="179"/>
      <c r="T2628" s="179"/>
      <c r="U2628" s="179"/>
      <c r="V2628" s="179"/>
      <c r="W2628" s="179"/>
      <c r="X2628" s="179"/>
      <c r="Y2628" s="179"/>
      <c r="Z2628" s="179"/>
      <c r="AA2628" s="222"/>
      <c r="AB2628" s="222"/>
      <c r="AC2628" s="222"/>
      <c r="AD2628" s="179"/>
      <c r="AE2628" s="179"/>
      <c r="AF2628" s="179"/>
      <c r="AG2628" s="179"/>
      <c r="AH2628" s="179"/>
      <c r="AI2628" s="179"/>
      <c r="AJ2628" s="179"/>
    </row>
    <row r="2629" spans="2:36" x14ac:dyDescent="0.3">
      <c r="B2629" s="224">
        <v>270600</v>
      </c>
      <c r="C2629" s="209">
        <v>103679</v>
      </c>
      <c r="D2629" s="206">
        <f t="shared" si="213"/>
        <v>0.38314486326681446</v>
      </c>
      <c r="E2629" s="208">
        <f t="shared" si="214"/>
        <v>0.42</v>
      </c>
      <c r="F2629" s="207">
        <v>5702.34</v>
      </c>
      <c r="G2629" s="207">
        <v>8294.32</v>
      </c>
      <c r="H2629" s="207">
        <v>9331.11</v>
      </c>
      <c r="I2629" s="214">
        <v>93706</v>
      </c>
      <c r="J2629" s="211">
        <f t="shared" si="215"/>
        <v>0.34628972653362899</v>
      </c>
      <c r="K2629" s="212">
        <f t="shared" si="216"/>
        <v>0.42</v>
      </c>
      <c r="L2629" s="214">
        <v>5153.83</v>
      </c>
      <c r="M2629" s="213">
        <v>7496.48</v>
      </c>
      <c r="N2629" s="213">
        <v>8433.5400000000009</v>
      </c>
      <c r="O2629" s="242">
        <f t="shared" ref="O2629:O2692" si="217">(C2629+F2629+H2629-C2628-F2628-H2628)/100</f>
        <v>0.48089999999998329</v>
      </c>
      <c r="P2629" s="242"/>
      <c r="Q2629" s="179"/>
      <c r="R2629" s="179"/>
      <c r="S2629" s="179"/>
      <c r="T2629" s="179"/>
      <c r="U2629" s="179"/>
      <c r="V2629" s="179"/>
      <c r="W2629" s="179"/>
      <c r="X2629" s="179"/>
      <c r="Y2629" s="179"/>
      <c r="Z2629" s="179"/>
      <c r="AA2629" s="222"/>
      <c r="AB2629" s="222"/>
      <c r="AC2629" s="222"/>
      <c r="AD2629" s="179"/>
      <c r="AE2629" s="179"/>
      <c r="AF2629" s="179"/>
      <c r="AG2629" s="179"/>
      <c r="AH2629" s="179"/>
      <c r="AI2629" s="179"/>
      <c r="AJ2629" s="179"/>
    </row>
    <row r="2630" spans="2:36" x14ac:dyDescent="0.3">
      <c r="B2630" s="224">
        <v>270700</v>
      </c>
      <c r="C2630" s="209">
        <v>103721</v>
      </c>
      <c r="D2630" s="206">
        <f t="shared" si="213"/>
        <v>0.38315847801994829</v>
      </c>
      <c r="E2630" s="208">
        <f t="shared" si="214"/>
        <v>0.42</v>
      </c>
      <c r="F2630" s="207">
        <v>5704.65</v>
      </c>
      <c r="G2630" s="207">
        <v>8297.68</v>
      </c>
      <c r="H2630" s="207">
        <v>9334.89</v>
      </c>
      <c r="I2630" s="214">
        <v>93748</v>
      </c>
      <c r="J2630" s="211">
        <f t="shared" si="215"/>
        <v>0.34631695603989654</v>
      </c>
      <c r="K2630" s="212">
        <f t="shared" si="216"/>
        <v>0.42</v>
      </c>
      <c r="L2630" s="214">
        <v>5156.1400000000003</v>
      </c>
      <c r="M2630" s="213">
        <v>7499.84</v>
      </c>
      <c r="N2630" s="213">
        <v>8437.32</v>
      </c>
      <c r="O2630" s="242">
        <f t="shared" si="217"/>
        <v>0.48089999999992872</v>
      </c>
      <c r="P2630" s="242"/>
      <c r="Q2630" s="179"/>
      <c r="R2630" s="179"/>
      <c r="S2630" s="179"/>
      <c r="T2630" s="179"/>
      <c r="U2630" s="179"/>
      <c r="V2630" s="179"/>
      <c r="W2630" s="179"/>
      <c r="X2630" s="179"/>
      <c r="Y2630" s="179"/>
      <c r="Z2630" s="179"/>
      <c r="AA2630" s="222"/>
      <c r="AB2630" s="222"/>
      <c r="AC2630" s="222"/>
      <c r="AD2630" s="179"/>
      <c r="AE2630" s="179"/>
      <c r="AF2630" s="179"/>
      <c r="AG2630" s="179"/>
      <c r="AH2630" s="179"/>
      <c r="AI2630" s="179"/>
      <c r="AJ2630" s="179"/>
    </row>
    <row r="2631" spans="2:36" x14ac:dyDescent="0.3">
      <c r="B2631" s="224">
        <v>270800</v>
      </c>
      <c r="C2631" s="209">
        <v>103763</v>
      </c>
      <c r="D2631" s="206">
        <f t="shared" si="213"/>
        <v>0.38317208271787295</v>
      </c>
      <c r="E2631" s="208">
        <f t="shared" si="214"/>
        <v>0.42</v>
      </c>
      <c r="F2631" s="207">
        <v>5706.96</v>
      </c>
      <c r="G2631" s="207">
        <v>8301.0400000000009</v>
      </c>
      <c r="H2631" s="207">
        <v>9338.67</v>
      </c>
      <c r="I2631" s="214">
        <v>93790</v>
      </c>
      <c r="J2631" s="211">
        <f t="shared" si="215"/>
        <v>0.34634416543574592</v>
      </c>
      <c r="K2631" s="212">
        <f t="shared" si="216"/>
        <v>0.42</v>
      </c>
      <c r="L2631" s="214">
        <v>5158.45</v>
      </c>
      <c r="M2631" s="213">
        <v>7503.2</v>
      </c>
      <c r="N2631" s="213">
        <v>8441.1</v>
      </c>
      <c r="O2631" s="242">
        <f t="shared" si="217"/>
        <v>0.480900000000056</v>
      </c>
      <c r="P2631" s="242"/>
      <c r="Q2631" s="179"/>
      <c r="R2631" s="179"/>
      <c r="S2631" s="179"/>
      <c r="T2631" s="179"/>
      <c r="U2631" s="179"/>
      <c r="V2631" s="179"/>
      <c r="W2631" s="179"/>
      <c r="X2631" s="179"/>
      <c r="Y2631" s="179"/>
      <c r="Z2631" s="179"/>
      <c r="AA2631" s="222"/>
      <c r="AB2631" s="222"/>
      <c r="AC2631" s="222"/>
      <c r="AD2631" s="179"/>
      <c r="AE2631" s="179"/>
      <c r="AF2631" s="179"/>
      <c r="AG2631" s="179"/>
      <c r="AH2631" s="179"/>
      <c r="AI2631" s="179"/>
      <c r="AJ2631" s="179"/>
    </row>
    <row r="2632" spans="2:36" x14ac:dyDescent="0.3">
      <c r="B2632" s="224">
        <v>270900</v>
      </c>
      <c r="C2632" s="209">
        <v>103805</v>
      </c>
      <c r="D2632" s="206">
        <f t="shared" si="213"/>
        <v>0.38318567737172388</v>
      </c>
      <c r="E2632" s="208">
        <f t="shared" si="214"/>
        <v>0.42</v>
      </c>
      <c r="F2632" s="207">
        <v>5709.27</v>
      </c>
      <c r="G2632" s="207">
        <v>8304.4</v>
      </c>
      <c r="H2632" s="207">
        <v>9342.4500000000007</v>
      </c>
      <c r="I2632" s="214">
        <v>93832</v>
      </c>
      <c r="J2632" s="211">
        <f t="shared" si="215"/>
        <v>0.34637135474344777</v>
      </c>
      <c r="K2632" s="212">
        <f t="shared" si="216"/>
        <v>0.42</v>
      </c>
      <c r="L2632" s="214">
        <v>5160.76</v>
      </c>
      <c r="M2632" s="213">
        <v>7506.56</v>
      </c>
      <c r="N2632" s="213">
        <v>8444.8799999999992</v>
      </c>
      <c r="O2632" s="242">
        <f t="shared" si="217"/>
        <v>0.48090000000001965</v>
      </c>
      <c r="P2632" s="242"/>
      <c r="Q2632" s="179"/>
      <c r="R2632" s="179"/>
      <c r="S2632" s="179"/>
      <c r="T2632" s="179"/>
      <c r="U2632" s="179"/>
      <c r="V2632" s="179"/>
      <c r="W2632" s="179"/>
      <c r="X2632" s="179"/>
      <c r="Y2632" s="179"/>
      <c r="Z2632" s="179"/>
      <c r="AA2632" s="222"/>
      <c r="AB2632" s="222"/>
      <c r="AC2632" s="222"/>
      <c r="AD2632" s="179"/>
      <c r="AE2632" s="179"/>
      <c r="AF2632" s="179"/>
      <c r="AG2632" s="179"/>
      <c r="AH2632" s="179"/>
      <c r="AI2632" s="179"/>
      <c r="AJ2632" s="179"/>
    </row>
    <row r="2633" spans="2:36" x14ac:dyDescent="0.3">
      <c r="B2633" s="224">
        <v>271000</v>
      </c>
      <c r="C2633" s="209">
        <v>103847</v>
      </c>
      <c r="D2633" s="206">
        <f t="shared" si="213"/>
        <v>0.38319926199261994</v>
      </c>
      <c r="E2633" s="208">
        <f t="shared" si="214"/>
        <v>0.42</v>
      </c>
      <c r="F2633" s="207">
        <v>5711.58</v>
      </c>
      <c r="G2633" s="207">
        <v>8307.76</v>
      </c>
      <c r="H2633" s="207">
        <v>9346.23</v>
      </c>
      <c r="I2633" s="214">
        <v>93874</v>
      </c>
      <c r="J2633" s="211">
        <f t="shared" si="215"/>
        <v>0.34639852398523985</v>
      </c>
      <c r="K2633" s="212">
        <f t="shared" si="216"/>
        <v>0.42</v>
      </c>
      <c r="L2633" s="214">
        <v>5163.07</v>
      </c>
      <c r="M2633" s="213">
        <v>7509.92</v>
      </c>
      <c r="N2633" s="213">
        <v>8448.66</v>
      </c>
      <c r="O2633" s="242">
        <f t="shared" si="217"/>
        <v>0.48089999999996508</v>
      </c>
      <c r="P2633" s="242"/>
      <c r="Q2633" s="179"/>
      <c r="R2633" s="179"/>
      <c r="S2633" s="179"/>
      <c r="T2633" s="179"/>
      <c r="U2633" s="179"/>
      <c r="V2633" s="179"/>
      <c r="W2633" s="179"/>
      <c r="X2633" s="179"/>
      <c r="Y2633" s="179"/>
      <c r="Z2633" s="179"/>
      <c r="AA2633" s="222"/>
      <c r="AB2633" s="222"/>
      <c r="AC2633" s="222"/>
      <c r="AD2633" s="179"/>
      <c r="AE2633" s="179"/>
      <c r="AF2633" s="179"/>
      <c r="AG2633" s="179"/>
      <c r="AH2633" s="179"/>
      <c r="AI2633" s="179"/>
      <c r="AJ2633" s="179"/>
    </row>
    <row r="2634" spans="2:36" x14ac:dyDescent="0.3">
      <c r="B2634" s="224">
        <v>271100</v>
      </c>
      <c r="C2634" s="209">
        <v>103889</v>
      </c>
      <c r="D2634" s="206">
        <f t="shared" si="213"/>
        <v>0.38321283659166361</v>
      </c>
      <c r="E2634" s="208">
        <f t="shared" si="214"/>
        <v>0.42</v>
      </c>
      <c r="F2634" s="207">
        <v>5713.89</v>
      </c>
      <c r="G2634" s="207">
        <v>8311.1200000000008</v>
      </c>
      <c r="H2634" s="207">
        <v>9350.01</v>
      </c>
      <c r="I2634" s="214">
        <v>93916</v>
      </c>
      <c r="J2634" s="211">
        <f t="shared" si="215"/>
        <v>0.34642567318332718</v>
      </c>
      <c r="K2634" s="212">
        <f t="shared" si="216"/>
        <v>0.42</v>
      </c>
      <c r="L2634" s="214">
        <v>5165.38</v>
      </c>
      <c r="M2634" s="213">
        <v>7513.28</v>
      </c>
      <c r="N2634" s="213">
        <v>8452.44</v>
      </c>
      <c r="O2634" s="242">
        <f t="shared" si="217"/>
        <v>0.48089999999994687</v>
      </c>
      <c r="P2634" s="242"/>
      <c r="Q2634" s="179"/>
      <c r="R2634" s="179"/>
      <c r="S2634" s="179"/>
      <c r="T2634" s="179"/>
      <c r="U2634" s="179"/>
      <c r="V2634" s="179"/>
      <c r="W2634" s="179"/>
      <c r="X2634" s="179"/>
      <c r="Y2634" s="179"/>
      <c r="Z2634" s="179"/>
      <c r="AA2634" s="222"/>
      <c r="AB2634" s="222"/>
      <c r="AC2634" s="222"/>
      <c r="AD2634" s="179"/>
      <c r="AE2634" s="179"/>
      <c r="AF2634" s="179"/>
      <c r="AG2634" s="179"/>
      <c r="AH2634" s="179"/>
      <c r="AI2634" s="179"/>
      <c r="AJ2634" s="179"/>
    </row>
    <row r="2635" spans="2:36" x14ac:dyDescent="0.3">
      <c r="B2635" s="224">
        <v>271200</v>
      </c>
      <c r="C2635" s="209">
        <v>103931</v>
      </c>
      <c r="D2635" s="206">
        <f t="shared" si="213"/>
        <v>0.383226401179941</v>
      </c>
      <c r="E2635" s="208">
        <f t="shared" si="214"/>
        <v>0.42</v>
      </c>
      <c r="F2635" s="207">
        <v>5716.2</v>
      </c>
      <c r="G2635" s="207">
        <v>8314.48</v>
      </c>
      <c r="H2635" s="207">
        <v>9353.7900000000009</v>
      </c>
      <c r="I2635" s="214">
        <v>93958</v>
      </c>
      <c r="J2635" s="211">
        <f t="shared" si="215"/>
        <v>0.34645280235988202</v>
      </c>
      <c r="K2635" s="212">
        <f t="shared" si="216"/>
        <v>0.42</v>
      </c>
      <c r="L2635" s="214">
        <v>5167.6899999999996</v>
      </c>
      <c r="M2635" s="213">
        <v>7516.64</v>
      </c>
      <c r="N2635" s="213">
        <v>8456.2199999999993</v>
      </c>
      <c r="O2635" s="242">
        <f t="shared" si="217"/>
        <v>0.48089999999991051</v>
      </c>
      <c r="P2635" s="242"/>
      <c r="Q2635" s="179"/>
      <c r="R2635" s="179"/>
      <c r="S2635" s="179"/>
      <c r="T2635" s="179"/>
      <c r="U2635" s="179"/>
      <c r="V2635" s="179"/>
      <c r="W2635" s="179"/>
      <c r="X2635" s="179"/>
      <c r="Y2635" s="179"/>
      <c r="Z2635" s="179"/>
      <c r="AA2635" s="222"/>
      <c r="AB2635" s="222"/>
      <c r="AC2635" s="222"/>
      <c r="AD2635" s="179"/>
      <c r="AE2635" s="179"/>
      <c r="AF2635" s="179"/>
      <c r="AG2635" s="179"/>
      <c r="AH2635" s="179"/>
      <c r="AI2635" s="179"/>
      <c r="AJ2635" s="179"/>
    </row>
    <row r="2636" spans="2:36" x14ac:dyDescent="0.3">
      <c r="B2636" s="224">
        <v>271300</v>
      </c>
      <c r="C2636" s="209">
        <v>103973</v>
      </c>
      <c r="D2636" s="206">
        <f t="shared" si="213"/>
        <v>0.38323995576852193</v>
      </c>
      <c r="E2636" s="208">
        <f t="shared" si="214"/>
        <v>0.42</v>
      </c>
      <c r="F2636" s="207">
        <v>5718.51</v>
      </c>
      <c r="G2636" s="207">
        <v>8317.84</v>
      </c>
      <c r="H2636" s="207">
        <v>9357.57</v>
      </c>
      <c r="I2636" s="214">
        <v>94000</v>
      </c>
      <c r="J2636" s="211">
        <f t="shared" si="215"/>
        <v>0.34647991153704388</v>
      </c>
      <c r="K2636" s="212">
        <f t="shared" si="216"/>
        <v>0.42</v>
      </c>
      <c r="L2636" s="214">
        <v>5170</v>
      </c>
      <c r="M2636" s="213">
        <v>7520</v>
      </c>
      <c r="N2636" s="213">
        <v>8460</v>
      </c>
      <c r="O2636" s="242">
        <f t="shared" si="217"/>
        <v>0.48089999999985594</v>
      </c>
      <c r="P2636" s="242"/>
      <c r="Q2636" s="179"/>
      <c r="R2636" s="179"/>
      <c r="S2636" s="179"/>
      <c r="T2636" s="179"/>
      <c r="U2636" s="179"/>
      <c r="V2636" s="179"/>
      <c r="W2636" s="179"/>
      <c r="X2636" s="179"/>
      <c r="Y2636" s="179"/>
      <c r="Z2636" s="179"/>
      <c r="AA2636" s="222"/>
      <c r="AB2636" s="222"/>
      <c r="AC2636" s="222"/>
      <c r="AD2636" s="179"/>
      <c r="AE2636" s="179"/>
      <c r="AF2636" s="179"/>
      <c r="AG2636" s="179"/>
      <c r="AH2636" s="179"/>
      <c r="AI2636" s="179"/>
      <c r="AJ2636" s="179"/>
    </row>
    <row r="2637" spans="2:36" x14ac:dyDescent="0.3">
      <c r="B2637" s="224">
        <v>271400</v>
      </c>
      <c r="C2637" s="209">
        <v>104015</v>
      </c>
      <c r="D2637" s="206">
        <f t="shared" si="213"/>
        <v>0.38325350036845984</v>
      </c>
      <c r="E2637" s="208">
        <f t="shared" si="214"/>
        <v>0.42</v>
      </c>
      <c r="F2637" s="207">
        <v>5720.82</v>
      </c>
      <c r="G2637" s="207">
        <v>8321.2000000000007</v>
      </c>
      <c r="H2637" s="207">
        <v>9361.35</v>
      </c>
      <c r="I2637" s="214">
        <v>94042</v>
      </c>
      <c r="J2637" s="211">
        <f t="shared" si="215"/>
        <v>0.3465070007369197</v>
      </c>
      <c r="K2637" s="212">
        <f t="shared" si="216"/>
        <v>0.42</v>
      </c>
      <c r="L2637" s="214">
        <v>5172.3100000000004</v>
      </c>
      <c r="M2637" s="213">
        <v>7523.36</v>
      </c>
      <c r="N2637" s="213">
        <v>8463.7800000000007</v>
      </c>
      <c r="O2637" s="242">
        <f t="shared" si="217"/>
        <v>0.48090000000012878</v>
      </c>
      <c r="P2637" s="242"/>
      <c r="Q2637" s="179"/>
      <c r="R2637" s="179"/>
      <c r="S2637" s="179"/>
      <c r="T2637" s="179"/>
      <c r="U2637" s="179"/>
      <c r="V2637" s="179"/>
      <c r="W2637" s="179"/>
      <c r="X2637" s="179"/>
      <c r="Y2637" s="179"/>
      <c r="Z2637" s="179"/>
      <c r="AA2637" s="222"/>
      <c r="AB2637" s="222"/>
      <c r="AC2637" s="222"/>
      <c r="AD2637" s="179"/>
      <c r="AE2637" s="179"/>
      <c r="AF2637" s="179"/>
      <c r="AG2637" s="179"/>
      <c r="AH2637" s="179"/>
      <c r="AI2637" s="179"/>
      <c r="AJ2637" s="179"/>
    </row>
    <row r="2638" spans="2:36" x14ac:dyDescent="0.3">
      <c r="B2638" s="224">
        <v>271500</v>
      </c>
      <c r="C2638" s="209">
        <v>104057</v>
      </c>
      <c r="D2638" s="206">
        <f t="shared" si="213"/>
        <v>0.3832670349907919</v>
      </c>
      <c r="E2638" s="208">
        <f t="shared" si="214"/>
        <v>0.42</v>
      </c>
      <c r="F2638" s="207">
        <v>5723.13</v>
      </c>
      <c r="G2638" s="207">
        <v>8324.56</v>
      </c>
      <c r="H2638" s="207">
        <v>9365.1299999999992</v>
      </c>
      <c r="I2638" s="214">
        <v>94084</v>
      </c>
      <c r="J2638" s="211">
        <f t="shared" si="215"/>
        <v>0.34653406998158381</v>
      </c>
      <c r="K2638" s="212">
        <f t="shared" si="216"/>
        <v>0.42</v>
      </c>
      <c r="L2638" s="214">
        <v>5174.62</v>
      </c>
      <c r="M2638" s="213">
        <v>7526.72</v>
      </c>
      <c r="N2638" s="213">
        <v>8467.56</v>
      </c>
      <c r="O2638" s="242">
        <f t="shared" si="217"/>
        <v>0.48090000000009242</v>
      </c>
      <c r="P2638" s="242"/>
      <c r="Q2638" s="179"/>
      <c r="R2638" s="179"/>
      <c r="S2638" s="179"/>
      <c r="T2638" s="179"/>
      <c r="U2638" s="179"/>
      <c r="V2638" s="179"/>
      <c r="W2638" s="179"/>
      <c r="X2638" s="179"/>
      <c r="Y2638" s="179"/>
      <c r="Z2638" s="179"/>
      <c r="AA2638" s="222"/>
      <c r="AB2638" s="222"/>
      <c r="AC2638" s="222"/>
      <c r="AD2638" s="179"/>
      <c r="AE2638" s="179"/>
      <c r="AF2638" s="179"/>
      <c r="AG2638" s="179"/>
      <c r="AH2638" s="179"/>
      <c r="AI2638" s="179"/>
      <c r="AJ2638" s="179"/>
    </row>
    <row r="2639" spans="2:36" x14ac:dyDescent="0.3">
      <c r="B2639" s="224">
        <v>271600</v>
      </c>
      <c r="C2639" s="209">
        <v>104099</v>
      </c>
      <c r="D2639" s="206">
        <f t="shared" si="213"/>
        <v>0.38328055964653901</v>
      </c>
      <c r="E2639" s="208">
        <f t="shared" si="214"/>
        <v>0.42</v>
      </c>
      <c r="F2639" s="207">
        <v>5725.44</v>
      </c>
      <c r="G2639" s="207">
        <v>8327.92</v>
      </c>
      <c r="H2639" s="207">
        <v>9368.91</v>
      </c>
      <c r="I2639" s="214">
        <v>94126</v>
      </c>
      <c r="J2639" s="211">
        <f t="shared" si="215"/>
        <v>0.34656111929307803</v>
      </c>
      <c r="K2639" s="212">
        <f t="shared" si="216"/>
        <v>0.42</v>
      </c>
      <c r="L2639" s="214">
        <v>5176.93</v>
      </c>
      <c r="M2639" s="213">
        <v>7530.08</v>
      </c>
      <c r="N2639" s="213">
        <v>8471.34</v>
      </c>
      <c r="O2639" s="242">
        <f t="shared" si="217"/>
        <v>0.480900000000056</v>
      </c>
      <c r="P2639" s="242"/>
      <c r="Q2639" s="179"/>
      <c r="R2639" s="179"/>
      <c r="S2639" s="179"/>
      <c r="T2639" s="179"/>
      <c r="U2639" s="179"/>
      <c r="V2639" s="179"/>
      <c r="W2639" s="179"/>
      <c r="X2639" s="179"/>
      <c r="Y2639" s="179"/>
      <c r="Z2639" s="179"/>
      <c r="AA2639" s="222"/>
      <c r="AB2639" s="222"/>
      <c r="AC2639" s="222"/>
      <c r="AD2639" s="179"/>
      <c r="AE2639" s="179"/>
      <c r="AF2639" s="179"/>
      <c r="AG2639" s="179"/>
      <c r="AH2639" s="179"/>
      <c r="AI2639" s="179"/>
      <c r="AJ2639" s="179"/>
    </row>
    <row r="2640" spans="2:36" x14ac:dyDescent="0.3">
      <c r="B2640" s="224">
        <v>271700</v>
      </c>
      <c r="C2640" s="209">
        <v>104141</v>
      </c>
      <c r="D2640" s="206">
        <f t="shared" si="213"/>
        <v>0.38329407434670593</v>
      </c>
      <c r="E2640" s="208">
        <f t="shared" si="214"/>
        <v>0.42</v>
      </c>
      <c r="F2640" s="207">
        <v>5727.75</v>
      </c>
      <c r="G2640" s="207">
        <v>8331.2800000000007</v>
      </c>
      <c r="H2640" s="207">
        <v>9372.69</v>
      </c>
      <c r="I2640" s="214">
        <v>94168</v>
      </c>
      <c r="J2640" s="211">
        <f t="shared" si="215"/>
        <v>0.34658814869341187</v>
      </c>
      <c r="K2640" s="212">
        <f t="shared" si="216"/>
        <v>0.42</v>
      </c>
      <c r="L2640" s="214">
        <v>5179.24</v>
      </c>
      <c r="M2640" s="213">
        <v>7533.44</v>
      </c>
      <c r="N2640" s="213">
        <v>8475.1200000000008</v>
      </c>
      <c r="O2640" s="242">
        <f t="shared" si="217"/>
        <v>0.48090000000003785</v>
      </c>
      <c r="P2640" s="242"/>
      <c r="Q2640" s="179"/>
      <c r="R2640" s="179"/>
      <c r="S2640" s="179"/>
      <c r="T2640" s="179"/>
      <c r="U2640" s="179"/>
      <c r="V2640" s="179"/>
      <c r="W2640" s="179"/>
      <c r="X2640" s="179"/>
      <c r="Y2640" s="179"/>
      <c r="Z2640" s="179"/>
      <c r="AA2640" s="222"/>
      <c r="AB2640" s="222"/>
      <c r="AC2640" s="222"/>
      <c r="AD2640" s="179"/>
      <c r="AE2640" s="179"/>
      <c r="AF2640" s="179"/>
      <c r="AG2640" s="179"/>
      <c r="AH2640" s="179"/>
      <c r="AI2640" s="179"/>
      <c r="AJ2640" s="179"/>
    </row>
    <row r="2641" spans="2:36" x14ac:dyDescent="0.3">
      <c r="B2641" s="224">
        <v>271800</v>
      </c>
      <c r="C2641" s="209">
        <v>104183</v>
      </c>
      <c r="D2641" s="206">
        <f t="shared" si="213"/>
        <v>0.38330757910228108</v>
      </c>
      <c r="E2641" s="208">
        <f t="shared" si="214"/>
        <v>0.42</v>
      </c>
      <c r="F2641" s="207">
        <v>5730.06</v>
      </c>
      <c r="G2641" s="207">
        <v>8334.64</v>
      </c>
      <c r="H2641" s="207">
        <v>9376.4699999999993</v>
      </c>
      <c r="I2641" s="214">
        <v>94210</v>
      </c>
      <c r="J2641" s="211">
        <f t="shared" si="215"/>
        <v>0.34661515820456218</v>
      </c>
      <c r="K2641" s="212">
        <f t="shared" si="216"/>
        <v>0.42</v>
      </c>
      <c r="L2641" s="214">
        <v>5181.55</v>
      </c>
      <c r="M2641" s="213">
        <v>7536.8</v>
      </c>
      <c r="N2641" s="213">
        <v>8478.9</v>
      </c>
      <c r="O2641" s="242">
        <f t="shared" si="217"/>
        <v>0.48089999999998329</v>
      </c>
      <c r="P2641" s="242"/>
      <c r="Q2641" s="179"/>
      <c r="R2641" s="179"/>
      <c r="S2641" s="179"/>
      <c r="T2641" s="179"/>
      <c r="U2641" s="179"/>
      <c r="V2641" s="179"/>
      <c r="W2641" s="179"/>
      <c r="X2641" s="179"/>
      <c r="Y2641" s="179"/>
      <c r="Z2641" s="179"/>
      <c r="AA2641" s="222"/>
      <c r="AB2641" s="222"/>
      <c r="AC2641" s="222"/>
      <c r="AD2641" s="179"/>
      <c r="AE2641" s="179"/>
      <c r="AF2641" s="179"/>
      <c r="AG2641" s="179"/>
      <c r="AH2641" s="179"/>
      <c r="AI2641" s="179"/>
      <c r="AJ2641" s="179"/>
    </row>
    <row r="2642" spans="2:36" x14ac:dyDescent="0.3">
      <c r="B2642" s="224">
        <v>271900</v>
      </c>
      <c r="C2642" s="209">
        <v>104225</v>
      </c>
      <c r="D2642" s="206">
        <f t="shared" si="213"/>
        <v>0.38332107392423687</v>
      </c>
      <c r="E2642" s="208">
        <f t="shared" si="214"/>
        <v>0.42</v>
      </c>
      <c r="F2642" s="207">
        <v>5732.37</v>
      </c>
      <c r="G2642" s="207">
        <v>8338</v>
      </c>
      <c r="H2642" s="207">
        <v>9380.25</v>
      </c>
      <c r="I2642" s="214">
        <v>94252</v>
      </c>
      <c r="J2642" s="211">
        <f t="shared" si="215"/>
        <v>0.34664214784847369</v>
      </c>
      <c r="K2642" s="212">
        <f t="shared" si="216"/>
        <v>0.42</v>
      </c>
      <c r="L2642" s="214">
        <v>5183.8599999999997</v>
      </c>
      <c r="M2642" s="213">
        <v>7540.16</v>
      </c>
      <c r="N2642" s="213">
        <v>8482.68</v>
      </c>
      <c r="O2642" s="242">
        <f t="shared" si="217"/>
        <v>0.48089999999994687</v>
      </c>
      <c r="P2642" s="242"/>
      <c r="Q2642" s="179"/>
      <c r="R2642" s="179"/>
      <c r="S2642" s="179"/>
      <c r="T2642" s="179"/>
      <c r="U2642" s="179"/>
      <c r="V2642" s="179"/>
      <c r="W2642" s="179"/>
      <c r="X2642" s="179"/>
      <c r="Y2642" s="179"/>
      <c r="Z2642" s="179"/>
      <c r="AA2642" s="222"/>
      <c r="AB2642" s="222"/>
      <c r="AC2642" s="222"/>
      <c r="AD2642" s="179"/>
      <c r="AE2642" s="179"/>
      <c r="AF2642" s="179"/>
      <c r="AG2642" s="179"/>
      <c r="AH2642" s="179"/>
      <c r="AI2642" s="179"/>
      <c r="AJ2642" s="179"/>
    </row>
    <row r="2643" spans="2:36" x14ac:dyDescent="0.3">
      <c r="B2643" s="224">
        <v>272000</v>
      </c>
      <c r="C2643" s="209">
        <v>104267</v>
      </c>
      <c r="D2643" s="206">
        <f t="shared" si="213"/>
        <v>0.3833345588235294</v>
      </c>
      <c r="E2643" s="208">
        <f t="shared" si="214"/>
        <v>0.42</v>
      </c>
      <c r="F2643" s="207">
        <v>5734.68</v>
      </c>
      <c r="G2643" s="207">
        <v>8341.36</v>
      </c>
      <c r="H2643" s="207">
        <v>9384.0300000000007</v>
      </c>
      <c r="I2643" s="214">
        <v>94294</v>
      </c>
      <c r="J2643" s="211">
        <f t="shared" si="215"/>
        <v>0.34666911764705882</v>
      </c>
      <c r="K2643" s="212">
        <f t="shared" si="216"/>
        <v>0.42</v>
      </c>
      <c r="L2643" s="214">
        <v>5186.17</v>
      </c>
      <c r="M2643" s="213">
        <v>7543.52</v>
      </c>
      <c r="N2643" s="213">
        <v>8486.4599999999991</v>
      </c>
      <c r="O2643" s="242">
        <f t="shared" si="217"/>
        <v>0.48089999999992872</v>
      </c>
      <c r="P2643" s="242"/>
      <c r="Q2643" s="179"/>
      <c r="R2643" s="179"/>
      <c r="S2643" s="179"/>
      <c r="T2643" s="179"/>
      <c r="U2643" s="179"/>
      <c r="V2643" s="179"/>
      <c r="W2643" s="179"/>
      <c r="X2643" s="179"/>
      <c r="Y2643" s="179"/>
      <c r="Z2643" s="179"/>
      <c r="AA2643" s="222"/>
      <c r="AB2643" s="222"/>
      <c r="AC2643" s="222"/>
      <c r="AD2643" s="179"/>
      <c r="AE2643" s="179"/>
      <c r="AF2643" s="179"/>
      <c r="AG2643" s="179"/>
      <c r="AH2643" s="179"/>
      <c r="AI2643" s="179"/>
      <c r="AJ2643" s="179"/>
    </row>
    <row r="2644" spans="2:36" x14ac:dyDescent="0.3">
      <c r="B2644" s="224">
        <v>272100</v>
      </c>
      <c r="C2644" s="209">
        <v>104309</v>
      </c>
      <c r="D2644" s="206">
        <f t="shared" si="213"/>
        <v>0.38334803381109889</v>
      </c>
      <c r="E2644" s="208">
        <f t="shared" si="214"/>
        <v>0.42</v>
      </c>
      <c r="F2644" s="207">
        <v>5736.99</v>
      </c>
      <c r="G2644" s="207">
        <v>8344.7199999999993</v>
      </c>
      <c r="H2644" s="207">
        <v>9387.81</v>
      </c>
      <c r="I2644" s="214">
        <v>94336</v>
      </c>
      <c r="J2644" s="211">
        <f t="shared" si="215"/>
        <v>0.34669606762219773</v>
      </c>
      <c r="K2644" s="212">
        <f t="shared" si="216"/>
        <v>0.42</v>
      </c>
      <c r="L2644" s="214">
        <v>5188.4799999999996</v>
      </c>
      <c r="M2644" s="213">
        <v>7546.88</v>
      </c>
      <c r="N2644" s="213">
        <v>8490.24</v>
      </c>
      <c r="O2644" s="242">
        <f t="shared" si="217"/>
        <v>0.48090000000001965</v>
      </c>
      <c r="P2644" s="242"/>
      <c r="Q2644" s="179"/>
      <c r="R2644" s="179"/>
      <c r="S2644" s="179"/>
      <c r="T2644" s="179"/>
      <c r="U2644" s="179"/>
      <c r="V2644" s="179"/>
      <c r="W2644" s="179"/>
      <c r="X2644" s="179"/>
      <c r="Y2644" s="179"/>
      <c r="Z2644" s="179"/>
      <c r="AA2644" s="222"/>
      <c r="AB2644" s="222"/>
      <c r="AC2644" s="222"/>
      <c r="AD2644" s="179"/>
      <c r="AE2644" s="179"/>
      <c r="AF2644" s="179"/>
      <c r="AG2644" s="179"/>
      <c r="AH2644" s="179"/>
      <c r="AI2644" s="179"/>
      <c r="AJ2644" s="179"/>
    </row>
    <row r="2645" spans="2:36" x14ac:dyDescent="0.3">
      <c r="B2645" s="224">
        <v>272200</v>
      </c>
      <c r="C2645" s="209">
        <v>104351</v>
      </c>
      <c r="D2645" s="206">
        <f t="shared" si="213"/>
        <v>0.38336149889786919</v>
      </c>
      <c r="E2645" s="208">
        <f t="shared" si="214"/>
        <v>0.42</v>
      </c>
      <c r="F2645" s="207">
        <v>5739.3</v>
      </c>
      <c r="G2645" s="207">
        <v>8348.08</v>
      </c>
      <c r="H2645" s="207">
        <v>9391.59</v>
      </c>
      <c r="I2645" s="214">
        <v>94378</v>
      </c>
      <c r="J2645" s="211">
        <f t="shared" si="215"/>
        <v>0.34672299779573845</v>
      </c>
      <c r="K2645" s="212">
        <f t="shared" si="216"/>
        <v>0.42</v>
      </c>
      <c r="L2645" s="214">
        <v>5190.79</v>
      </c>
      <c r="M2645" s="213">
        <v>7550.24</v>
      </c>
      <c r="N2645" s="213">
        <v>8494.02</v>
      </c>
      <c r="O2645" s="242">
        <f t="shared" si="217"/>
        <v>0.48090000000000144</v>
      </c>
      <c r="P2645" s="242"/>
      <c r="Q2645" s="179"/>
      <c r="R2645" s="179"/>
      <c r="S2645" s="179"/>
      <c r="T2645" s="179"/>
      <c r="U2645" s="179"/>
      <c r="V2645" s="179"/>
      <c r="W2645" s="179"/>
      <c r="X2645" s="179"/>
      <c r="Y2645" s="179"/>
      <c r="Z2645" s="179"/>
      <c r="AA2645" s="222"/>
      <c r="AB2645" s="222"/>
      <c r="AC2645" s="222"/>
      <c r="AD2645" s="179"/>
      <c r="AE2645" s="179"/>
      <c r="AF2645" s="179"/>
      <c r="AG2645" s="179"/>
      <c r="AH2645" s="179"/>
      <c r="AI2645" s="179"/>
      <c r="AJ2645" s="179"/>
    </row>
    <row r="2646" spans="2:36" x14ac:dyDescent="0.3">
      <c r="B2646" s="224">
        <v>272300</v>
      </c>
      <c r="C2646" s="209">
        <v>104393</v>
      </c>
      <c r="D2646" s="206">
        <f t="shared" si="213"/>
        <v>0.38337495409474842</v>
      </c>
      <c r="E2646" s="208">
        <f t="shared" si="214"/>
        <v>0.42</v>
      </c>
      <c r="F2646" s="207">
        <v>5741.61</v>
      </c>
      <c r="G2646" s="207">
        <v>8351.44</v>
      </c>
      <c r="H2646" s="207">
        <v>9395.3700000000008</v>
      </c>
      <c r="I2646" s="214">
        <v>94420</v>
      </c>
      <c r="J2646" s="211">
        <f t="shared" si="215"/>
        <v>0.34674990818949686</v>
      </c>
      <c r="K2646" s="212">
        <f t="shared" si="216"/>
        <v>0.42</v>
      </c>
      <c r="L2646" s="214">
        <v>5193.1000000000004</v>
      </c>
      <c r="M2646" s="213">
        <v>7553.6</v>
      </c>
      <c r="N2646" s="213">
        <v>8497.7999999999993</v>
      </c>
      <c r="O2646" s="242">
        <f t="shared" si="217"/>
        <v>0.48089999999996508</v>
      </c>
      <c r="P2646" s="242"/>
      <c r="Q2646" s="179"/>
      <c r="R2646" s="179"/>
      <c r="S2646" s="179"/>
      <c r="T2646" s="179"/>
      <c r="U2646" s="179"/>
      <c r="V2646" s="179"/>
      <c r="W2646" s="179"/>
      <c r="X2646" s="179"/>
      <c r="Y2646" s="179"/>
      <c r="Z2646" s="179"/>
      <c r="AA2646" s="222"/>
      <c r="AB2646" s="222"/>
      <c r="AC2646" s="222"/>
      <c r="AD2646" s="179"/>
      <c r="AE2646" s="179"/>
      <c r="AF2646" s="179"/>
      <c r="AG2646" s="179"/>
      <c r="AH2646" s="179"/>
      <c r="AI2646" s="179"/>
      <c r="AJ2646" s="179"/>
    </row>
    <row r="2647" spans="2:36" x14ac:dyDescent="0.3">
      <c r="B2647" s="224">
        <v>272400</v>
      </c>
      <c r="C2647" s="209">
        <v>104435</v>
      </c>
      <c r="D2647" s="206">
        <f t="shared" si="213"/>
        <v>0.38338839941262848</v>
      </c>
      <c r="E2647" s="208">
        <f t="shared" si="214"/>
        <v>0.42</v>
      </c>
      <c r="F2647" s="207">
        <v>5743.92</v>
      </c>
      <c r="G2647" s="207">
        <v>8354.7999999999993</v>
      </c>
      <c r="H2647" s="207">
        <v>9399.15</v>
      </c>
      <c r="I2647" s="214">
        <v>94462</v>
      </c>
      <c r="J2647" s="211">
        <f t="shared" si="215"/>
        <v>0.34677679882525697</v>
      </c>
      <c r="K2647" s="212">
        <f t="shared" si="216"/>
        <v>0.42</v>
      </c>
      <c r="L2647" s="214">
        <v>5195.41</v>
      </c>
      <c r="M2647" s="213">
        <v>7556.96</v>
      </c>
      <c r="N2647" s="213">
        <v>8501.58</v>
      </c>
      <c r="O2647" s="242">
        <f t="shared" si="217"/>
        <v>0.48089999999991051</v>
      </c>
      <c r="P2647" s="242"/>
      <c r="Q2647" s="179"/>
      <c r="R2647" s="179"/>
      <c r="S2647" s="179"/>
      <c r="T2647" s="179"/>
      <c r="U2647" s="179"/>
      <c r="V2647" s="179"/>
      <c r="W2647" s="179"/>
      <c r="X2647" s="179"/>
      <c r="Y2647" s="179"/>
      <c r="Z2647" s="179"/>
      <c r="AA2647" s="222"/>
      <c r="AB2647" s="222"/>
      <c r="AC2647" s="222"/>
      <c r="AD2647" s="179"/>
      <c r="AE2647" s="179"/>
      <c r="AF2647" s="179"/>
      <c r="AG2647" s="179"/>
      <c r="AH2647" s="179"/>
      <c r="AI2647" s="179"/>
      <c r="AJ2647" s="179"/>
    </row>
    <row r="2648" spans="2:36" x14ac:dyDescent="0.3">
      <c r="B2648" s="224">
        <v>272500</v>
      </c>
      <c r="C2648" s="209">
        <v>104477</v>
      </c>
      <c r="D2648" s="206">
        <f t="shared" ref="D2648:D2711" si="218">C2648/B2648</f>
        <v>0.38340183486238533</v>
      </c>
      <c r="E2648" s="208">
        <f t="shared" ref="E2648:E2711" si="219">(C2648-C2647)/(B2648-B2647)</f>
        <v>0.42</v>
      </c>
      <c r="F2648" s="207">
        <v>5746.23</v>
      </c>
      <c r="G2648" s="207">
        <v>8358.16</v>
      </c>
      <c r="H2648" s="207">
        <v>9402.93</v>
      </c>
      <c r="I2648" s="214">
        <v>94504</v>
      </c>
      <c r="J2648" s="211">
        <f t="shared" si="215"/>
        <v>0.34680366972477067</v>
      </c>
      <c r="K2648" s="212">
        <f t="shared" si="216"/>
        <v>0.42</v>
      </c>
      <c r="L2648" s="214">
        <v>5197.72</v>
      </c>
      <c r="M2648" s="213">
        <v>7560.32</v>
      </c>
      <c r="N2648" s="213">
        <v>8505.36</v>
      </c>
      <c r="O2648" s="242">
        <f t="shared" si="217"/>
        <v>0.48090000000003785</v>
      </c>
      <c r="P2648" s="242"/>
      <c r="Q2648" s="179"/>
      <c r="R2648" s="179"/>
      <c r="S2648" s="179"/>
      <c r="T2648" s="179"/>
      <c r="U2648" s="179"/>
      <c r="V2648" s="179"/>
      <c r="W2648" s="179"/>
      <c r="X2648" s="179"/>
      <c r="Y2648" s="179"/>
      <c r="Z2648" s="179"/>
      <c r="AA2648" s="222"/>
      <c r="AB2648" s="222"/>
      <c r="AC2648" s="222"/>
      <c r="AD2648" s="179"/>
      <c r="AE2648" s="179"/>
      <c r="AF2648" s="179"/>
      <c r="AG2648" s="179"/>
      <c r="AH2648" s="179"/>
      <c r="AI2648" s="179"/>
      <c r="AJ2648" s="179"/>
    </row>
    <row r="2649" spans="2:36" x14ac:dyDescent="0.3">
      <c r="B2649" s="224">
        <v>272600</v>
      </c>
      <c r="C2649" s="209">
        <v>104519</v>
      </c>
      <c r="D2649" s="206">
        <f t="shared" si="218"/>
        <v>0.38341526045487895</v>
      </c>
      <c r="E2649" s="208">
        <f t="shared" si="219"/>
        <v>0.42</v>
      </c>
      <c r="F2649" s="207">
        <v>5748.54</v>
      </c>
      <c r="G2649" s="207">
        <v>8361.52</v>
      </c>
      <c r="H2649" s="207">
        <v>9406.7099999999991</v>
      </c>
      <c r="I2649" s="214">
        <v>94546</v>
      </c>
      <c r="J2649" s="211">
        <f t="shared" si="215"/>
        <v>0.34683052090975791</v>
      </c>
      <c r="K2649" s="212">
        <f t="shared" si="216"/>
        <v>0.42</v>
      </c>
      <c r="L2649" s="214">
        <v>5200.03</v>
      </c>
      <c r="M2649" s="213">
        <v>7563.68</v>
      </c>
      <c r="N2649" s="213">
        <v>8509.14</v>
      </c>
      <c r="O2649" s="242">
        <f t="shared" si="217"/>
        <v>0.48090000000000144</v>
      </c>
      <c r="P2649" s="242"/>
      <c r="Q2649" s="179"/>
      <c r="R2649" s="179"/>
      <c r="S2649" s="179"/>
      <c r="T2649" s="179"/>
      <c r="U2649" s="179"/>
      <c r="V2649" s="179"/>
      <c r="W2649" s="179"/>
      <c r="X2649" s="179"/>
      <c r="Y2649" s="179"/>
      <c r="Z2649" s="179"/>
      <c r="AA2649" s="222"/>
      <c r="AB2649" s="222"/>
      <c r="AC2649" s="222"/>
      <c r="AD2649" s="179"/>
      <c r="AE2649" s="179"/>
      <c r="AF2649" s="179"/>
      <c r="AG2649" s="179"/>
      <c r="AH2649" s="179"/>
      <c r="AI2649" s="179"/>
      <c r="AJ2649" s="179"/>
    </row>
    <row r="2650" spans="2:36" x14ac:dyDescent="0.3">
      <c r="B2650" s="224">
        <v>272700</v>
      </c>
      <c r="C2650" s="209">
        <v>104561</v>
      </c>
      <c r="D2650" s="206">
        <f t="shared" si="218"/>
        <v>0.38342867620095344</v>
      </c>
      <c r="E2650" s="208">
        <f t="shared" si="219"/>
        <v>0.42</v>
      </c>
      <c r="F2650" s="207">
        <v>5750.85</v>
      </c>
      <c r="G2650" s="207">
        <v>8364.8799999999992</v>
      </c>
      <c r="H2650" s="207">
        <v>9410.49</v>
      </c>
      <c r="I2650" s="214">
        <v>94588</v>
      </c>
      <c r="J2650" s="211">
        <f t="shared" si="215"/>
        <v>0.34685735240190685</v>
      </c>
      <c r="K2650" s="212">
        <f t="shared" si="216"/>
        <v>0.42</v>
      </c>
      <c r="L2650" s="214">
        <v>5202.34</v>
      </c>
      <c r="M2650" s="213">
        <v>7567.04</v>
      </c>
      <c r="N2650" s="213">
        <v>8512.92</v>
      </c>
      <c r="O2650" s="242">
        <f t="shared" si="217"/>
        <v>0.48090000000011057</v>
      </c>
      <c r="P2650" s="242"/>
      <c r="Q2650" s="179"/>
      <c r="R2650" s="179"/>
      <c r="S2650" s="179"/>
      <c r="T2650" s="179"/>
      <c r="U2650" s="179"/>
      <c r="V2650" s="179"/>
      <c r="W2650" s="179"/>
      <c r="X2650" s="179"/>
      <c r="Y2650" s="179"/>
      <c r="Z2650" s="179"/>
      <c r="AA2650" s="222"/>
      <c r="AB2650" s="222"/>
      <c r="AC2650" s="222"/>
      <c r="AD2650" s="179"/>
      <c r="AE2650" s="179"/>
      <c r="AF2650" s="179"/>
      <c r="AG2650" s="179"/>
      <c r="AH2650" s="179"/>
      <c r="AI2650" s="179"/>
      <c r="AJ2650" s="179"/>
    </row>
    <row r="2651" spans="2:36" x14ac:dyDescent="0.3">
      <c r="B2651" s="224">
        <v>272800</v>
      </c>
      <c r="C2651" s="209">
        <v>104603</v>
      </c>
      <c r="D2651" s="206">
        <f t="shared" si="218"/>
        <v>0.38344208211143693</v>
      </c>
      <c r="E2651" s="208">
        <f t="shared" si="219"/>
        <v>0.42</v>
      </c>
      <c r="F2651" s="207">
        <v>5753.16</v>
      </c>
      <c r="G2651" s="207">
        <v>8368.24</v>
      </c>
      <c r="H2651" s="207">
        <v>9414.27</v>
      </c>
      <c r="I2651" s="214">
        <v>94630</v>
      </c>
      <c r="J2651" s="211">
        <f t="shared" si="215"/>
        <v>0.34688416422287388</v>
      </c>
      <c r="K2651" s="212">
        <f t="shared" si="216"/>
        <v>0.42</v>
      </c>
      <c r="L2651" s="214">
        <v>5204.6499999999996</v>
      </c>
      <c r="M2651" s="213">
        <v>7570.4</v>
      </c>
      <c r="N2651" s="213">
        <v>8516.7000000000007</v>
      </c>
      <c r="O2651" s="242">
        <f t="shared" si="217"/>
        <v>0.48090000000007421</v>
      </c>
      <c r="P2651" s="242"/>
      <c r="Q2651" s="179"/>
      <c r="R2651" s="179"/>
      <c r="S2651" s="179"/>
      <c r="T2651" s="179"/>
      <c r="U2651" s="179"/>
      <c r="V2651" s="179"/>
      <c r="W2651" s="179"/>
      <c r="X2651" s="179"/>
      <c r="Y2651" s="179"/>
      <c r="Z2651" s="179"/>
      <c r="AA2651" s="222"/>
      <c r="AB2651" s="222"/>
      <c r="AC2651" s="222"/>
      <c r="AD2651" s="179"/>
      <c r="AE2651" s="179"/>
      <c r="AF2651" s="179"/>
      <c r="AG2651" s="179"/>
      <c r="AH2651" s="179"/>
      <c r="AI2651" s="179"/>
      <c r="AJ2651" s="179"/>
    </row>
    <row r="2652" spans="2:36" x14ac:dyDescent="0.3">
      <c r="B2652" s="224">
        <v>272900</v>
      </c>
      <c r="C2652" s="209">
        <v>104645</v>
      </c>
      <c r="D2652" s="206">
        <f t="shared" si="218"/>
        <v>0.38345547819714182</v>
      </c>
      <c r="E2652" s="208">
        <f t="shared" si="219"/>
        <v>0.42</v>
      </c>
      <c r="F2652" s="207">
        <v>5755.47</v>
      </c>
      <c r="G2652" s="207">
        <v>8371.6</v>
      </c>
      <c r="H2652" s="207">
        <v>9418.0499999999993</v>
      </c>
      <c r="I2652" s="214">
        <v>94672</v>
      </c>
      <c r="J2652" s="211">
        <f t="shared" si="215"/>
        <v>0.3469109563942836</v>
      </c>
      <c r="K2652" s="212">
        <f t="shared" si="216"/>
        <v>0.42</v>
      </c>
      <c r="L2652" s="214">
        <v>5206.96</v>
      </c>
      <c r="M2652" s="213">
        <v>7573.76</v>
      </c>
      <c r="N2652" s="213">
        <v>8520.48</v>
      </c>
      <c r="O2652" s="242">
        <f t="shared" si="217"/>
        <v>0.48090000000003785</v>
      </c>
      <c r="P2652" s="242"/>
      <c r="Q2652" s="179"/>
      <c r="R2652" s="179"/>
      <c r="S2652" s="179"/>
      <c r="T2652" s="179"/>
      <c r="U2652" s="179"/>
      <c r="V2652" s="179"/>
      <c r="W2652" s="179"/>
      <c r="X2652" s="179"/>
      <c r="Y2652" s="179"/>
      <c r="Z2652" s="179"/>
      <c r="AA2652" s="222"/>
      <c r="AB2652" s="222"/>
      <c r="AC2652" s="222"/>
      <c r="AD2652" s="179"/>
      <c r="AE2652" s="179"/>
      <c r="AF2652" s="179"/>
      <c r="AG2652" s="179"/>
      <c r="AH2652" s="179"/>
      <c r="AI2652" s="179"/>
      <c r="AJ2652" s="179"/>
    </row>
    <row r="2653" spans="2:36" x14ac:dyDescent="0.3">
      <c r="B2653" s="224">
        <v>273000</v>
      </c>
      <c r="C2653" s="209">
        <v>104687</v>
      </c>
      <c r="D2653" s="206">
        <f t="shared" si="218"/>
        <v>0.38346886446886447</v>
      </c>
      <c r="E2653" s="208">
        <f t="shared" si="219"/>
        <v>0.42</v>
      </c>
      <c r="F2653" s="207">
        <v>5757.78</v>
      </c>
      <c r="G2653" s="207">
        <v>8374.9599999999991</v>
      </c>
      <c r="H2653" s="207">
        <v>9421.83</v>
      </c>
      <c r="I2653" s="214">
        <v>94714</v>
      </c>
      <c r="J2653" s="211">
        <f t="shared" si="215"/>
        <v>0.34693772893772895</v>
      </c>
      <c r="K2653" s="212">
        <f t="shared" si="216"/>
        <v>0.42</v>
      </c>
      <c r="L2653" s="214">
        <v>5209.2700000000004</v>
      </c>
      <c r="M2653" s="213">
        <v>7577.12</v>
      </c>
      <c r="N2653" s="213">
        <v>8524.26</v>
      </c>
      <c r="O2653" s="242">
        <f t="shared" si="217"/>
        <v>0.48090000000000144</v>
      </c>
      <c r="P2653" s="242"/>
      <c r="Q2653" s="179"/>
      <c r="R2653" s="179"/>
      <c r="S2653" s="179"/>
      <c r="T2653" s="179"/>
      <c r="U2653" s="179"/>
      <c r="V2653" s="179"/>
      <c r="W2653" s="179"/>
      <c r="X2653" s="179"/>
      <c r="Y2653" s="179"/>
      <c r="Z2653" s="179"/>
      <c r="AA2653" s="222"/>
      <c r="AB2653" s="222"/>
      <c r="AC2653" s="222"/>
      <c r="AD2653" s="179"/>
      <c r="AE2653" s="179"/>
      <c r="AF2653" s="179"/>
      <c r="AG2653" s="179"/>
      <c r="AH2653" s="179"/>
      <c r="AI2653" s="179"/>
      <c r="AJ2653" s="179"/>
    </row>
    <row r="2654" spans="2:36" x14ac:dyDescent="0.3">
      <c r="B2654" s="224">
        <v>273100</v>
      </c>
      <c r="C2654" s="209">
        <v>104729</v>
      </c>
      <c r="D2654" s="206">
        <f t="shared" si="218"/>
        <v>0.38348224093738559</v>
      </c>
      <c r="E2654" s="208">
        <f t="shared" si="219"/>
        <v>0.42</v>
      </c>
      <c r="F2654" s="207">
        <v>5760.09</v>
      </c>
      <c r="G2654" s="207">
        <v>8378.32</v>
      </c>
      <c r="H2654" s="207">
        <v>9425.61</v>
      </c>
      <c r="I2654" s="214">
        <v>94756</v>
      </c>
      <c r="J2654" s="211">
        <f t="shared" si="215"/>
        <v>0.34696448187477114</v>
      </c>
      <c r="K2654" s="212">
        <f t="shared" si="216"/>
        <v>0.42</v>
      </c>
      <c r="L2654" s="214">
        <v>5211.58</v>
      </c>
      <c r="M2654" s="213">
        <v>7580.48</v>
      </c>
      <c r="N2654" s="213">
        <v>8528.0400000000009</v>
      </c>
      <c r="O2654" s="242">
        <f t="shared" si="217"/>
        <v>0.48089999999998329</v>
      </c>
      <c r="P2654" s="242"/>
      <c r="Q2654" s="179"/>
      <c r="R2654" s="179"/>
      <c r="S2654" s="179"/>
      <c r="T2654" s="179"/>
      <c r="U2654" s="179"/>
      <c r="V2654" s="179"/>
      <c r="W2654" s="179"/>
      <c r="X2654" s="179"/>
      <c r="Y2654" s="179"/>
      <c r="Z2654" s="179"/>
      <c r="AA2654" s="222"/>
      <c r="AB2654" s="222"/>
      <c r="AC2654" s="222"/>
      <c r="AD2654" s="179"/>
      <c r="AE2654" s="179"/>
      <c r="AF2654" s="179"/>
      <c r="AG2654" s="179"/>
      <c r="AH2654" s="179"/>
      <c r="AI2654" s="179"/>
      <c r="AJ2654" s="179"/>
    </row>
    <row r="2655" spans="2:36" x14ac:dyDescent="0.3">
      <c r="B2655" s="224">
        <v>273200</v>
      </c>
      <c r="C2655" s="209">
        <v>104771</v>
      </c>
      <c r="D2655" s="206">
        <f t="shared" si="218"/>
        <v>0.38349560761346996</v>
      </c>
      <c r="E2655" s="208">
        <f t="shared" si="219"/>
        <v>0.42</v>
      </c>
      <c r="F2655" s="207">
        <v>5762.4</v>
      </c>
      <c r="G2655" s="207">
        <v>8381.68</v>
      </c>
      <c r="H2655" s="207">
        <v>9429.39</v>
      </c>
      <c r="I2655" s="214">
        <v>94798</v>
      </c>
      <c r="J2655" s="211">
        <f t="shared" si="215"/>
        <v>0.34699121522693999</v>
      </c>
      <c r="K2655" s="212">
        <f t="shared" si="216"/>
        <v>0.42</v>
      </c>
      <c r="L2655" s="214">
        <v>5213.8900000000003</v>
      </c>
      <c r="M2655" s="213">
        <v>7583.84</v>
      </c>
      <c r="N2655" s="213">
        <v>8531.82</v>
      </c>
      <c r="O2655" s="242">
        <f t="shared" si="217"/>
        <v>0.48089999999992872</v>
      </c>
      <c r="P2655" s="242"/>
      <c r="Q2655" s="179"/>
      <c r="R2655" s="179"/>
      <c r="S2655" s="179"/>
      <c r="T2655" s="179"/>
      <c r="U2655" s="179"/>
      <c r="V2655" s="179"/>
      <c r="W2655" s="179"/>
      <c r="X2655" s="179"/>
      <c r="Y2655" s="179"/>
      <c r="Z2655" s="179"/>
      <c r="AA2655" s="222"/>
      <c r="AB2655" s="222"/>
      <c r="AC2655" s="222"/>
      <c r="AD2655" s="179"/>
      <c r="AE2655" s="179"/>
      <c r="AF2655" s="179"/>
      <c r="AG2655" s="179"/>
      <c r="AH2655" s="179"/>
      <c r="AI2655" s="179"/>
      <c r="AJ2655" s="179"/>
    </row>
    <row r="2656" spans="2:36" x14ac:dyDescent="0.3">
      <c r="B2656" s="224">
        <v>273300</v>
      </c>
      <c r="C2656" s="209">
        <v>104813</v>
      </c>
      <c r="D2656" s="206">
        <f t="shared" si="218"/>
        <v>0.38350896450786681</v>
      </c>
      <c r="E2656" s="208">
        <f t="shared" si="219"/>
        <v>0.42</v>
      </c>
      <c r="F2656" s="207">
        <v>5764.71</v>
      </c>
      <c r="G2656" s="207">
        <v>8385.0400000000009</v>
      </c>
      <c r="H2656" s="207">
        <v>9433.17</v>
      </c>
      <c r="I2656" s="214">
        <v>94840</v>
      </c>
      <c r="J2656" s="211">
        <f t="shared" si="215"/>
        <v>0.34701792901573364</v>
      </c>
      <c r="K2656" s="212">
        <f t="shared" si="216"/>
        <v>0.42</v>
      </c>
      <c r="L2656" s="214">
        <v>5216.2</v>
      </c>
      <c r="M2656" s="213">
        <v>7587.2</v>
      </c>
      <c r="N2656" s="213">
        <v>8535.6</v>
      </c>
      <c r="O2656" s="242">
        <f t="shared" si="217"/>
        <v>0.480900000000056</v>
      </c>
      <c r="P2656" s="242"/>
      <c r="Q2656" s="179"/>
      <c r="R2656" s="179"/>
      <c r="S2656" s="179"/>
      <c r="T2656" s="179"/>
      <c r="U2656" s="179"/>
      <c r="V2656" s="179"/>
      <c r="W2656" s="179"/>
      <c r="X2656" s="179"/>
      <c r="Y2656" s="179"/>
      <c r="Z2656" s="179"/>
      <c r="AA2656" s="222"/>
      <c r="AB2656" s="222"/>
      <c r="AC2656" s="222"/>
      <c r="AD2656" s="179"/>
      <c r="AE2656" s="179"/>
      <c r="AF2656" s="179"/>
      <c r="AG2656" s="179"/>
      <c r="AH2656" s="179"/>
      <c r="AI2656" s="179"/>
      <c r="AJ2656" s="179"/>
    </row>
    <row r="2657" spans="2:36" x14ac:dyDescent="0.3">
      <c r="B2657" s="224">
        <v>273400</v>
      </c>
      <c r="C2657" s="209">
        <v>104855</v>
      </c>
      <c r="D2657" s="206">
        <f t="shared" si="218"/>
        <v>0.38352231163130945</v>
      </c>
      <c r="E2657" s="208">
        <f t="shared" si="219"/>
        <v>0.42</v>
      </c>
      <c r="F2657" s="207">
        <v>5767.02</v>
      </c>
      <c r="G2657" s="207">
        <v>8388.4</v>
      </c>
      <c r="H2657" s="207">
        <v>9436.9500000000007</v>
      </c>
      <c r="I2657" s="214">
        <v>94882</v>
      </c>
      <c r="J2657" s="211">
        <f t="shared" si="215"/>
        <v>0.34704462326261887</v>
      </c>
      <c r="K2657" s="212">
        <f t="shared" si="216"/>
        <v>0.42</v>
      </c>
      <c r="L2657" s="214">
        <v>5218.51</v>
      </c>
      <c r="M2657" s="213">
        <v>7590.56</v>
      </c>
      <c r="N2657" s="213">
        <v>8539.3799999999992</v>
      </c>
      <c r="O2657" s="242">
        <f t="shared" si="217"/>
        <v>0.48090000000001965</v>
      </c>
      <c r="P2657" s="242"/>
      <c r="Q2657" s="179"/>
      <c r="R2657" s="179"/>
      <c r="S2657" s="179"/>
      <c r="T2657" s="179"/>
      <c r="U2657" s="179"/>
      <c r="V2657" s="179"/>
      <c r="W2657" s="179"/>
      <c r="X2657" s="179"/>
      <c r="Y2657" s="179"/>
      <c r="Z2657" s="179"/>
      <c r="AA2657" s="222"/>
      <c r="AB2657" s="222"/>
      <c r="AC2657" s="222"/>
      <c r="AD2657" s="179"/>
      <c r="AE2657" s="179"/>
      <c r="AF2657" s="179"/>
      <c r="AG2657" s="179"/>
      <c r="AH2657" s="179"/>
      <c r="AI2657" s="179"/>
      <c r="AJ2657" s="179"/>
    </row>
    <row r="2658" spans="2:36" x14ac:dyDescent="0.3">
      <c r="B2658" s="224">
        <v>273500</v>
      </c>
      <c r="C2658" s="209">
        <v>104897</v>
      </c>
      <c r="D2658" s="206">
        <f t="shared" si="218"/>
        <v>0.38353564899451553</v>
      </c>
      <c r="E2658" s="208">
        <f t="shared" si="219"/>
        <v>0.42</v>
      </c>
      <c r="F2658" s="207">
        <v>5769.33</v>
      </c>
      <c r="G2658" s="207">
        <v>8391.76</v>
      </c>
      <c r="H2658" s="207">
        <v>9440.73</v>
      </c>
      <c r="I2658" s="214">
        <v>94924</v>
      </c>
      <c r="J2658" s="211">
        <f t="shared" si="215"/>
        <v>0.34707129798903108</v>
      </c>
      <c r="K2658" s="212">
        <f t="shared" si="216"/>
        <v>0.42</v>
      </c>
      <c r="L2658" s="214">
        <v>5220.82</v>
      </c>
      <c r="M2658" s="213">
        <v>7593.92</v>
      </c>
      <c r="N2658" s="213">
        <v>8543.16</v>
      </c>
      <c r="O2658" s="242">
        <f t="shared" si="217"/>
        <v>0.48089999999996508</v>
      </c>
      <c r="P2658" s="242"/>
      <c r="Q2658" s="179"/>
      <c r="R2658" s="179"/>
      <c r="S2658" s="179"/>
      <c r="T2658" s="179"/>
      <c r="U2658" s="179"/>
      <c r="V2658" s="179"/>
      <c r="W2658" s="179"/>
      <c r="X2658" s="179"/>
      <c r="Y2658" s="179"/>
      <c r="Z2658" s="179"/>
      <c r="AA2658" s="222"/>
      <c r="AB2658" s="222"/>
      <c r="AC2658" s="222"/>
      <c r="AD2658" s="179"/>
      <c r="AE2658" s="179"/>
      <c r="AF2658" s="179"/>
      <c r="AG2658" s="179"/>
      <c r="AH2658" s="179"/>
      <c r="AI2658" s="179"/>
      <c r="AJ2658" s="179"/>
    </row>
    <row r="2659" spans="2:36" x14ac:dyDescent="0.3">
      <c r="B2659" s="224">
        <v>273600</v>
      </c>
      <c r="C2659" s="209">
        <v>104939</v>
      </c>
      <c r="D2659" s="206">
        <f t="shared" si="218"/>
        <v>0.38354897660818715</v>
      </c>
      <c r="E2659" s="208">
        <f t="shared" si="219"/>
        <v>0.42</v>
      </c>
      <c r="F2659" s="207">
        <v>5771.64</v>
      </c>
      <c r="G2659" s="207">
        <v>8395.1200000000008</v>
      </c>
      <c r="H2659" s="207">
        <v>9444.51</v>
      </c>
      <c r="I2659" s="214">
        <v>94966</v>
      </c>
      <c r="J2659" s="211">
        <f t="shared" si="215"/>
        <v>0.34709795321637427</v>
      </c>
      <c r="K2659" s="212">
        <f t="shared" si="216"/>
        <v>0.42</v>
      </c>
      <c r="L2659" s="214">
        <v>5223.13</v>
      </c>
      <c r="M2659" s="213">
        <v>7597.28</v>
      </c>
      <c r="N2659" s="213">
        <v>8546.94</v>
      </c>
      <c r="O2659" s="242">
        <f t="shared" si="217"/>
        <v>0.48089999999994687</v>
      </c>
      <c r="P2659" s="242"/>
      <c r="Q2659" s="179"/>
      <c r="R2659" s="179"/>
      <c r="S2659" s="179"/>
      <c r="T2659" s="179"/>
      <c r="U2659" s="179"/>
      <c r="V2659" s="179"/>
      <c r="W2659" s="179"/>
      <c r="X2659" s="179"/>
      <c r="Y2659" s="179"/>
      <c r="Z2659" s="179"/>
      <c r="AA2659" s="222"/>
      <c r="AB2659" s="222"/>
      <c r="AC2659" s="222"/>
      <c r="AD2659" s="179"/>
      <c r="AE2659" s="179"/>
      <c r="AF2659" s="179"/>
      <c r="AG2659" s="179"/>
      <c r="AH2659" s="179"/>
      <c r="AI2659" s="179"/>
      <c r="AJ2659" s="179"/>
    </row>
    <row r="2660" spans="2:36" x14ac:dyDescent="0.3">
      <c r="B2660" s="224">
        <v>273700</v>
      </c>
      <c r="C2660" s="209">
        <v>104981</v>
      </c>
      <c r="D2660" s="206">
        <f t="shared" si="218"/>
        <v>0.3835622944830106</v>
      </c>
      <c r="E2660" s="208">
        <f t="shared" si="219"/>
        <v>0.42</v>
      </c>
      <c r="F2660" s="207">
        <v>5773.95</v>
      </c>
      <c r="G2660" s="207">
        <v>8398.48</v>
      </c>
      <c r="H2660" s="207">
        <v>9448.2900000000009</v>
      </c>
      <c r="I2660" s="214">
        <v>95008</v>
      </c>
      <c r="J2660" s="211">
        <f t="shared" si="215"/>
        <v>0.34712458896602116</v>
      </c>
      <c r="K2660" s="212">
        <f t="shared" si="216"/>
        <v>0.42</v>
      </c>
      <c r="L2660" s="214">
        <v>5225.4399999999996</v>
      </c>
      <c r="M2660" s="213">
        <v>7600.64</v>
      </c>
      <c r="N2660" s="213">
        <v>8550.7199999999993</v>
      </c>
      <c r="O2660" s="242">
        <f t="shared" si="217"/>
        <v>0.48089999999991051</v>
      </c>
      <c r="P2660" s="242"/>
      <c r="Q2660" s="179"/>
      <c r="R2660" s="179"/>
      <c r="S2660" s="179"/>
      <c r="T2660" s="179"/>
      <c r="U2660" s="179"/>
      <c r="V2660" s="179"/>
      <c r="W2660" s="179"/>
      <c r="X2660" s="179"/>
      <c r="Y2660" s="179"/>
      <c r="Z2660" s="179"/>
      <c r="AA2660" s="222"/>
      <c r="AB2660" s="222"/>
      <c r="AC2660" s="222"/>
      <c r="AD2660" s="179"/>
      <c r="AE2660" s="179"/>
      <c r="AF2660" s="179"/>
      <c r="AG2660" s="179"/>
      <c r="AH2660" s="179"/>
      <c r="AI2660" s="179"/>
      <c r="AJ2660" s="179"/>
    </row>
    <row r="2661" spans="2:36" x14ac:dyDescent="0.3">
      <c r="B2661" s="224">
        <v>273800</v>
      </c>
      <c r="C2661" s="209">
        <v>105023</v>
      </c>
      <c r="D2661" s="206">
        <f t="shared" si="218"/>
        <v>0.38357560262965668</v>
      </c>
      <c r="E2661" s="208">
        <f t="shared" si="219"/>
        <v>0.42</v>
      </c>
      <c r="F2661" s="207">
        <v>5776.26</v>
      </c>
      <c r="G2661" s="207">
        <v>8401.84</v>
      </c>
      <c r="H2661" s="207">
        <v>9452.07</v>
      </c>
      <c r="I2661" s="214">
        <v>95050</v>
      </c>
      <c r="J2661" s="211">
        <f t="shared" si="215"/>
        <v>0.34715120525931337</v>
      </c>
      <c r="K2661" s="212">
        <f t="shared" si="216"/>
        <v>0.42</v>
      </c>
      <c r="L2661" s="214">
        <v>5227.75</v>
      </c>
      <c r="M2661" s="213">
        <v>7604</v>
      </c>
      <c r="N2661" s="213">
        <v>8554.5</v>
      </c>
      <c r="O2661" s="242">
        <f t="shared" si="217"/>
        <v>0.48089999999985594</v>
      </c>
      <c r="P2661" s="242"/>
      <c r="Q2661" s="179"/>
      <c r="R2661" s="179"/>
      <c r="S2661" s="179"/>
      <c r="T2661" s="179"/>
      <c r="U2661" s="179"/>
      <c r="V2661" s="179"/>
      <c r="W2661" s="179"/>
      <c r="X2661" s="179"/>
      <c r="Y2661" s="179"/>
      <c r="Z2661" s="179"/>
      <c r="AA2661" s="222"/>
      <c r="AB2661" s="222"/>
      <c r="AC2661" s="222"/>
      <c r="AD2661" s="179"/>
      <c r="AE2661" s="179"/>
      <c r="AF2661" s="179"/>
      <c r="AG2661" s="179"/>
      <c r="AH2661" s="179"/>
      <c r="AI2661" s="179"/>
      <c r="AJ2661" s="179"/>
    </row>
    <row r="2662" spans="2:36" x14ac:dyDescent="0.3">
      <c r="B2662" s="224">
        <v>273900</v>
      </c>
      <c r="C2662" s="209">
        <v>105065</v>
      </c>
      <c r="D2662" s="206">
        <f t="shared" si="218"/>
        <v>0.38358890105878057</v>
      </c>
      <c r="E2662" s="208">
        <f t="shared" si="219"/>
        <v>0.42</v>
      </c>
      <c r="F2662" s="207">
        <v>5778.57</v>
      </c>
      <c r="G2662" s="207">
        <v>8405.2000000000007</v>
      </c>
      <c r="H2662" s="207">
        <v>9455.85</v>
      </c>
      <c r="I2662" s="214">
        <v>95092</v>
      </c>
      <c r="J2662" s="211">
        <f t="shared" si="215"/>
        <v>0.34717780211756116</v>
      </c>
      <c r="K2662" s="212">
        <f t="shared" si="216"/>
        <v>0.42</v>
      </c>
      <c r="L2662" s="214">
        <v>5230.0600000000004</v>
      </c>
      <c r="M2662" s="213">
        <v>7607.36</v>
      </c>
      <c r="N2662" s="213">
        <v>8558.2800000000007</v>
      </c>
      <c r="O2662" s="242">
        <f t="shared" si="217"/>
        <v>0.48090000000012878</v>
      </c>
      <c r="P2662" s="242"/>
      <c r="Q2662" s="179"/>
      <c r="R2662" s="179"/>
      <c r="S2662" s="179"/>
      <c r="T2662" s="179"/>
      <c r="U2662" s="179"/>
      <c r="V2662" s="179"/>
      <c r="W2662" s="179"/>
      <c r="X2662" s="179"/>
      <c r="Y2662" s="179"/>
      <c r="Z2662" s="179"/>
      <c r="AA2662" s="222"/>
      <c r="AB2662" s="222"/>
      <c r="AC2662" s="222"/>
      <c r="AD2662" s="179"/>
      <c r="AE2662" s="179"/>
      <c r="AF2662" s="179"/>
      <c r="AG2662" s="179"/>
      <c r="AH2662" s="179"/>
      <c r="AI2662" s="179"/>
      <c r="AJ2662" s="179"/>
    </row>
    <row r="2663" spans="2:36" x14ac:dyDescent="0.3">
      <c r="B2663" s="224">
        <v>274000</v>
      </c>
      <c r="C2663" s="209">
        <v>105107</v>
      </c>
      <c r="D2663" s="206">
        <f t="shared" si="218"/>
        <v>0.3836021897810219</v>
      </c>
      <c r="E2663" s="208">
        <f t="shared" si="219"/>
        <v>0.42</v>
      </c>
      <c r="F2663" s="207">
        <v>5780.88</v>
      </c>
      <c r="G2663" s="207">
        <v>8408.56</v>
      </c>
      <c r="H2663" s="207">
        <v>9459.6299999999992</v>
      </c>
      <c r="I2663" s="214">
        <v>95134</v>
      </c>
      <c r="J2663" s="211">
        <f t="shared" si="215"/>
        <v>0.34720437956204381</v>
      </c>
      <c r="K2663" s="212">
        <f t="shared" si="216"/>
        <v>0.42</v>
      </c>
      <c r="L2663" s="214">
        <v>5232.37</v>
      </c>
      <c r="M2663" s="213">
        <v>7610.72</v>
      </c>
      <c r="N2663" s="213">
        <v>8562.06</v>
      </c>
      <c r="O2663" s="242">
        <f t="shared" si="217"/>
        <v>0.48090000000009242</v>
      </c>
      <c r="P2663" s="242"/>
      <c r="Q2663" s="179"/>
      <c r="R2663" s="179"/>
      <c r="S2663" s="179"/>
      <c r="T2663" s="179"/>
      <c r="U2663" s="179"/>
      <c r="V2663" s="179"/>
      <c r="W2663" s="179"/>
      <c r="X2663" s="179"/>
      <c r="Y2663" s="179"/>
      <c r="Z2663" s="179"/>
      <c r="AA2663" s="222"/>
      <c r="AB2663" s="222"/>
      <c r="AC2663" s="222"/>
      <c r="AD2663" s="179"/>
      <c r="AE2663" s="179"/>
      <c r="AF2663" s="179"/>
      <c r="AG2663" s="179"/>
      <c r="AH2663" s="179"/>
      <c r="AI2663" s="179"/>
      <c r="AJ2663" s="179"/>
    </row>
    <row r="2664" spans="2:36" x14ac:dyDescent="0.3">
      <c r="B2664" s="224">
        <v>274100</v>
      </c>
      <c r="C2664" s="209">
        <v>105149</v>
      </c>
      <c r="D2664" s="206">
        <f t="shared" si="218"/>
        <v>0.38361546880700476</v>
      </c>
      <c r="E2664" s="208">
        <f t="shared" si="219"/>
        <v>0.42</v>
      </c>
      <c r="F2664" s="207">
        <v>5783.19</v>
      </c>
      <c r="G2664" s="207">
        <v>8411.92</v>
      </c>
      <c r="H2664" s="207">
        <v>9463.41</v>
      </c>
      <c r="I2664" s="214">
        <v>95176</v>
      </c>
      <c r="J2664" s="211">
        <f t="shared" si="215"/>
        <v>0.34723093761400947</v>
      </c>
      <c r="K2664" s="212">
        <f t="shared" si="216"/>
        <v>0.42</v>
      </c>
      <c r="L2664" s="214">
        <v>5234.68</v>
      </c>
      <c r="M2664" s="213">
        <v>7614.08</v>
      </c>
      <c r="N2664" s="213">
        <v>8565.84</v>
      </c>
      <c r="O2664" s="242">
        <f t="shared" si="217"/>
        <v>0.480900000000056</v>
      </c>
      <c r="P2664" s="242"/>
      <c r="Q2664" s="179"/>
      <c r="R2664" s="179"/>
      <c r="S2664" s="179"/>
      <c r="T2664" s="179"/>
      <c r="U2664" s="179"/>
      <c r="V2664" s="179"/>
      <c r="W2664" s="179"/>
      <c r="X2664" s="179"/>
      <c r="Y2664" s="179"/>
      <c r="Z2664" s="179"/>
      <c r="AA2664" s="222"/>
      <c r="AB2664" s="222"/>
      <c r="AC2664" s="222"/>
      <c r="AD2664" s="179"/>
      <c r="AE2664" s="179"/>
      <c r="AF2664" s="179"/>
      <c r="AG2664" s="179"/>
      <c r="AH2664" s="179"/>
      <c r="AI2664" s="179"/>
      <c r="AJ2664" s="179"/>
    </row>
    <row r="2665" spans="2:36" x14ac:dyDescent="0.3">
      <c r="B2665" s="224">
        <v>274200</v>
      </c>
      <c r="C2665" s="209">
        <v>105191</v>
      </c>
      <c r="D2665" s="206">
        <f t="shared" si="218"/>
        <v>0.38362873814733772</v>
      </c>
      <c r="E2665" s="208">
        <f t="shared" si="219"/>
        <v>0.42</v>
      </c>
      <c r="F2665" s="207">
        <v>5785.5</v>
      </c>
      <c r="G2665" s="207">
        <v>8415.2800000000007</v>
      </c>
      <c r="H2665" s="207">
        <v>9467.19</v>
      </c>
      <c r="I2665" s="214">
        <v>95218</v>
      </c>
      <c r="J2665" s="211">
        <f t="shared" si="215"/>
        <v>0.3472574762946754</v>
      </c>
      <c r="K2665" s="212">
        <f t="shared" si="216"/>
        <v>0.42</v>
      </c>
      <c r="L2665" s="214">
        <v>5236.99</v>
      </c>
      <c r="M2665" s="213">
        <v>7617.44</v>
      </c>
      <c r="N2665" s="213">
        <v>8569.6200000000008</v>
      </c>
      <c r="O2665" s="242">
        <f t="shared" si="217"/>
        <v>0.48090000000003785</v>
      </c>
      <c r="P2665" s="242"/>
      <c r="Q2665" s="179"/>
      <c r="R2665" s="179"/>
      <c r="S2665" s="179"/>
      <c r="T2665" s="179"/>
      <c r="U2665" s="179"/>
      <c r="V2665" s="179"/>
      <c r="W2665" s="179"/>
      <c r="X2665" s="179"/>
      <c r="Y2665" s="179"/>
      <c r="Z2665" s="179"/>
      <c r="AA2665" s="222"/>
      <c r="AB2665" s="222"/>
      <c r="AC2665" s="222"/>
      <c r="AD2665" s="179"/>
      <c r="AE2665" s="179"/>
      <c r="AF2665" s="179"/>
      <c r="AG2665" s="179"/>
      <c r="AH2665" s="179"/>
      <c r="AI2665" s="179"/>
      <c r="AJ2665" s="179"/>
    </row>
    <row r="2666" spans="2:36" x14ac:dyDescent="0.3">
      <c r="B2666" s="224">
        <v>274300</v>
      </c>
      <c r="C2666" s="209">
        <v>105233</v>
      </c>
      <c r="D2666" s="206">
        <f t="shared" si="218"/>
        <v>0.38364199781261393</v>
      </c>
      <c r="E2666" s="208">
        <f t="shared" si="219"/>
        <v>0.42</v>
      </c>
      <c r="F2666" s="207">
        <v>5787.81</v>
      </c>
      <c r="G2666" s="207">
        <v>8418.64</v>
      </c>
      <c r="H2666" s="207">
        <v>9470.9699999999993</v>
      </c>
      <c r="I2666" s="214">
        <v>95260</v>
      </c>
      <c r="J2666" s="211">
        <f t="shared" si="215"/>
        <v>0.34728399562522783</v>
      </c>
      <c r="K2666" s="212">
        <f t="shared" si="216"/>
        <v>0.42</v>
      </c>
      <c r="L2666" s="214">
        <v>5239.3</v>
      </c>
      <c r="M2666" s="213">
        <v>7620.8</v>
      </c>
      <c r="N2666" s="213">
        <v>8573.4</v>
      </c>
      <c r="O2666" s="242">
        <f t="shared" si="217"/>
        <v>0.48089999999998329</v>
      </c>
      <c r="P2666" s="242"/>
      <c r="Q2666" s="179"/>
      <c r="R2666" s="179"/>
      <c r="S2666" s="179"/>
      <c r="T2666" s="179"/>
      <c r="U2666" s="179"/>
      <c r="V2666" s="179"/>
      <c r="W2666" s="179"/>
      <c r="X2666" s="179"/>
      <c r="Y2666" s="179"/>
      <c r="Z2666" s="179"/>
      <c r="AA2666" s="222"/>
      <c r="AB2666" s="222"/>
      <c r="AC2666" s="222"/>
      <c r="AD2666" s="179"/>
      <c r="AE2666" s="179"/>
      <c r="AF2666" s="179"/>
      <c r="AG2666" s="179"/>
      <c r="AH2666" s="179"/>
      <c r="AI2666" s="179"/>
      <c r="AJ2666" s="179"/>
    </row>
    <row r="2667" spans="2:36" x14ac:dyDescent="0.3">
      <c r="B2667" s="224">
        <v>274400</v>
      </c>
      <c r="C2667" s="209">
        <v>105275</v>
      </c>
      <c r="D2667" s="206">
        <f t="shared" si="218"/>
        <v>0.38365524781341109</v>
      </c>
      <c r="E2667" s="208">
        <f t="shared" si="219"/>
        <v>0.42</v>
      </c>
      <c r="F2667" s="207">
        <v>5790.12</v>
      </c>
      <c r="G2667" s="207">
        <v>8422</v>
      </c>
      <c r="H2667" s="207">
        <v>9474.75</v>
      </c>
      <c r="I2667" s="214">
        <v>95302</v>
      </c>
      <c r="J2667" s="211">
        <f t="shared" si="215"/>
        <v>0.34731049562682215</v>
      </c>
      <c r="K2667" s="212">
        <f t="shared" si="216"/>
        <v>0.42</v>
      </c>
      <c r="L2667" s="214">
        <v>5241.6099999999997</v>
      </c>
      <c r="M2667" s="213">
        <v>7624.16</v>
      </c>
      <c r="N2667" s="213">
        <v>8577.18</v>
      </c>
      <c r="O2667" s="242">
        <f t="shared" si="217"/>
        <v>0.48089999999994687</v>
      </c>
      <c r="P2667" s="242"/>
      <c r="Q2667" s="179"/>
      <c r="R2667" s="179"/>
      <c r="S2667" s="179"/>
      <c r="T2667" s="179"/>
      <c r="U2667" s="179"/>
      <c r="V2667" s="179"/>
      <c r="W2667" s="179"/>
      <c r="X2667" s="179"/>
      <c r="Y2667" s="179"/>
      <c r="Z2667" s="179"/>
      <c r="AA2667" s="222"/>
      <c r="AB2667" s="222"/>
      <c r="AC2667" s="222"/>
      <c r="AD2667" s="179"/>
      <c r="AE2667" s="179"/>
      <c r="AF2667" s="179"/>
      <c r="AG2667" s="179"/>
      <c r="AH2667" s="179"/>
      <c r="AI2667" s="179"/>
      <c r="AJ2667" s="179"/>
    </row>
    <row r="2668" spans="2:36" x14ac:dyDescent="0.3">
      <c r="B2668" s="224">
        <v>274500</v>
      </c>
      <c r="C2668" s="209">
        <v>105317</v>
      </c>
      <c r="D2668" s="206">
        <f t="shared" si="218"/>
        <v>0.38366848816029142</v>
      </c>
      <c r="E2668" s="208">
        <f t="shared" si="219"/>
        <v>0.42</v>
      </c>
      <c r="F2668" s="207">
        <v>5792.43</v>
      </c>
      <c r="G2668" s="207">
        <v>8425.36</v>
      </c>
      <c r="H2668" s="207">
        <v>9478.5300000000007</v>
      </c>
      <c r="I2668" s="214">
        <v>95344</v>
      </c>
      <c r="J2668" s="211">
        <f t="shared" si="215"/>
        <v>0.34733697632058286</v>
      </c>
      <c r="K2668" s="212">
        <f t="shared" si="216"/>
        <v>0.42</v>
      </c>
      <c r="L2668" s="214">
        <v>5243.92</v>
      </c>
      <c r="M2668" s="213">
        <v>7627.52</v>
      </c>
      <c r="N2668" s="213">
        <v>8580.9599999999991</v>
      </c>
      <c r="O2668" s="242">
        <f t="shared" si="217"/>
        <v>0.48089999999992872</v>
      </c>
      <c r="P2668" s="242"/>
      <c r="Q2668" s="179"/>
      <c r="R2668" s="179"/>
      <c r="S2668" s="179"/>
      <c r="T2668" s="179"/>
      <c r="U2668" s="179"/>
      <c r="V2668" s="179"/>
      <c r="W2668" s="179"/>
      <c r="X2668" s="179"/>
      <c r="Y2668" s="179"/>
      <c r="Z2668" s="179"/>
      <c r="AA2668" s="222"/>
      <c r="AB2668" s="222"/>
      <c r="AC2668" s="222"/>
      <c r="AD2668" s="179"/>
      <c r="AE2668" s="179"/>
      <c r="AF2668" s="179"/>
      <c r="AG2668" s="179"/>
      <c r="AH2668" s="179"/>
      <c r="AI2668" s="179"/>
      <c r="AJ2668" s="179"/>
    </row>
    <row r="2669" spans="2:36" x14ac:dyDescent="0.3">
      <c r="B2669" s="224">
        <v>274600</v>
      </c>
      <c r="C2669" s="209">
        <v>105359</v>
      </c>
      <c r="D2669" s="206">
        <f t="shared" si="218"/>
        <v>0.38368171886380187</v>
      </c>
      <c r="E2669" s="208">
        <f t="shared" si="219"/>
        <v>0.42</v>
      </c>
      <c r="F2669" s="207">
        <v>5794.74</v>
      </c>
      <c r="G2669" s="207">
        <v>8428.7199999999993</v>
      </c>
      <c r="H2669" s="207">
        <v>9482.31</v>
      </c>
      <c r="I2669" s="214">
        <v>95386</v>
      </c>
      <c r="J2669" s="211">
        <f t="shared" si="215"/>
        <v>0.34736343772760381</v>
      </c>
      <c r="K2669" s="212">
        <f t="shared" si="216"/>
        <v>0.42</v>
      </c>
      <c r="L2669" s="214">
        <v>5246.23</v>
      </c>
      <c r="M2669" s="213">
        <v>7630.88</v>
      </c>
      <c r="N2669" s="213">
        <v>8584.74</v>
      </c>
      <c r="O2669" s="242">
        <f t="shared" si="217"/>
        <v>0.48090000000001965</v>
      </c>
      <c r="P2669" s="242"/>
      <c r="Q2669" s="179"/>
      <c r="R2669" s="179"/>
      <c r="S2669" s="179"/>
      <c r="T2669" s="179"/>
      <c r="U2669" s="179"/>
      <c r="V2669" s="179"/>
      <c r="W2669" s="179"/>
      <c r="X2669" s="179"/>
      <c r="Y2669" s="179"/>
      <c r="Z2669" s="179"/>
      <c r="AA2669" s="222"/>
      <c r="AB2669" s="222"/>
      <c r="AC2669" s="222"/>
      <c r="AD2669" s="179"/>
      <c r="AE2669" s="179"/>
      <c r="AF2669" s="179"/>
      <c r="AG2669" s="179"/>
      <c r="AH2669" s="179"/>
      <c r="AI2669" s="179"/>
      <c r="AJ2669" s="179"/>
    </row>
    <row r="2670" spans="2:36" x14ac:dyDescent="0.3">
      <c r="B2670" s="224">
        <v>274700</v>
      </c>
      <c r="C2670" s="209">
        <v>105401</v>
      </c>
      <c r="D2670" s="206">
        <f t="shared" si="218"/>
        <v>0.38369493993447396</v>
      </c>
      <c r="E2670" s="208">
        <f t="shared" si="219"/>
        <v>0.42</v>
      </c>
      <c r="F2670" s="207">
        <v>5797.05</v>
      </c>
      <c r="G2670" s="207">
        <v>8432.08</v>
      </c>
      <c r="H2670" s="207">
        <v>9486.09</v>
      </c>
      <c r="I2670" s="214">
        <v>95428</v>
      </c>
      <c r="J2670" s="211">
        <f t="shared" si="215"/>
        <v>0.34738987986894793</v>
      </c>
      <c r="K2670" s="212">
        <f t="shared" si="216"/>
        <v>0.42</v>
      </c>
      <c r="L2670" s="214">
        <v>5248.54</v>
      </c>
      <c r="M2670" s="213">
        <v>7634.24</v>
      </c>
      <c r="N2670" s="213">
        <v>8588.52</v>
      </c>
      <c r="O2670" s="242">
        <f t="shared" si="217"/>
        <v>0.48090000000000144</v>
      </c>
      <c r="P2670" s="242"/>
      <c r="Q2670" s="179"/>
      <c r="R2670" s="179"/>
      <c r="S2670" s="179"/>
      <c r="T2670" s="179"/>
      <c r="U2670" s="179"/>
      <c r="V2670" s="179"/>
      <c r="W2670" s="179"/>
      <c r="X2670" s="179"/>
      <c r="Y2670" s="179"/>
      <c r="Z2670" s="179"/>
      <c r="AA2670" s="222"/>
      <c r="AB2670" s="222"/>
      <c r="AC2670" s="222"/>
      <c r="AD2670" s="179"/>
      <c r="AE2670" s="179"/>
      <c r="AF2670" s="179"/>
      <c r="AG2670" s="179"/>
      <c r="AH2670" s="179"/>
      <c r="AI2670" s="179"/>
      <c r="AJ2670" s="179"/>
    </row>
    <row r="2671" spans="2:36" x14ac:dyDescent="0.3">
      <c r="B2671" s="224">
        <v>274800</v>
      </c>
      <c r="C2671" s="209">
        <v>105443</v>
      </c>
      <c r="D2671" s="206">
        <f t="shared" si="218"/>
        <v>0.38370815138282388</v>
      </c>
      <c r="E2671" s="208">
        <f t="shared" si="219"/>
        <v>0.42</v>
      </c>
      <c r="F2671" s="207">
        <v>5799.36</v>
      </c>
      <c r="G2671" s="207">
        <v>8435.44</v>
      </c>
      <c r="H2671" s="207">
        <v>9489.8700000000008</v>
      </c>
      <c r="I2671" s="214">
        <v>95470</v>
      </c>
      <c r="J2671" s="211">
        <f t="shared" si="215"/>
        <v>0.34741630276564772</v>
      </c>
      <c r="K2671" s="212">
        <f t="shared" si="216"/>
        <v>0.42</v>
      </c>
      <c r="L2671" s="214">
        <v>5250.85</v>
      </c>
      <c r="M2671" s="213">
        <v>7637.6</v>
      </c>
      <c r="N2671" s="213">
        <v>8592.2999999999993</v>
      </c>
      <c r="O2671" s="242">
        <f t="shared" si="217"/>
        <v>0.48089999999996508</v>
      </c>
      <c r="P2671" s="242"/>
      <c r="Q2671" s="179"/>
      <c r="R2671" s="179"/>
      <c r="S2671" s="179"/>
      <c r="T2671" s="179"/>
      <c r="U2671" s="179"/>
      <c r="V2671" s="179"/>
      <c r="W2671" s="179"/>
      <c r="X2671" s="179"/>
      <c r="Y2671" s="179"/>
      <c r="Z2671" s="179"/>
      <c r="AA2671" s="222"/>
      <c r="AB2671" s="222"/>
      <c r="AC2671" s="222"/>
      <c r="AD2671" s="179"/>
      <c r="AE2671" s="179"/>
      <c r="AF2671" s="179"/>
      <c r="AG2671" s="179"/>
      <c r="AH2671" s="179"/>
      <c r="AI2671" s="179"/>
      <c r="AJ2671" s="179"/>
    </row>
    <row r="2672" spans="2:36" x14ac:dyDescent="0.3">
      <c r="B2672" s="224">
        <v>274900</v>
      </c>
      <c r="C2672" s="209">
        <v>105485</v>
      </c>
      <c r="D2672" s="206">
        <f t="shared" si="218"/>
        <v>0.38372135321935247</v>
      </c>
      <c r="E2672" s="208">
        <f t="shared" si="219"/>
        <v>0.42</v>
      </c>
      <c r="F2672" s="207">
        <v>5801.67</v>
      </c>
      <c r="G2672" s="207">
        <v>8438.7999999999993</v>
      </c>
      <c r="H2672" s="207">
        <v>9493.65</v>
      </c>
      <c r="I2672" s="214">
        <v>95512</v>
      </c>
      <c r="J2672" s="211">
        <f t="shared" si="215"/>
        <v>0.34744270643870501</v>
      </c>
      <c r="K2672" s="212">
        <f t="shared" si="216"/>
        <v>0.42</v>
      </c>
      <c r="L2672" s="214">
        <v>5253.16</v>
      </c>
      <c r="M2672" s="213">
        <v>7640.96</v>
      </c>
      <c r="N2672" s="213">
        <v>8596.08</v>
      </c>
      <c r="O2672" s="242">
        <f t="shared" si="217"/>
        <v>0.48089999999991051</v>
      </c>
      <c r="P2672" s="242"/>
      <c r="Q2672" s="179"/>
      <c r="R2672" s="179"/>
      <c r="S2672" s="179"/>
      <c r="T2672" s="179"/>
      <c r="U2672" s="179"/>
      <c r="V2672" s="179"/>
      <c r="W2672" s="179"/>
      <c r="X2672" s="179"/>
      <c r="Y2672" s="179"/>
      <c r="Z2672" s="179"/>
      <c r="AA2672" s="222"/>
      <c r="AB2672" s="222"/>
      <c r="AC2672" s="222"/>
      <c r="AD2672" s="179"/>
      <c r="AE2672" s="179"/>
      <c r="AF2672" s="179"/>
      <c r="AG2672" s="179"/>
      <c r="AH2672" s="179"/>
      <c r="AI2672" s="179"/>
      <c r="AJ2672" s="179"/>
    </row>
    <row r="2673" spans="2:36" x14ac:dyDescent="0.3">
      <c r="B2673" s="224">
        <v>275000</v>
      </c>
      <c r="C2673" s="209">
        <v>105527</v>
      </c>
      <c r="D2673" s="206">
        <f t="shared" si="218"/>
        <v>0.38373454545454544</v>
      </c>
      <c r="E2673" s="208">
        <f t="shared" si="219"/>
        <v>0.42</v>
      </c>
      <c r="F2673" s="207">
        <v>5803.98</v>
      </c>
      <c r="G2673" s="207">
        <v>8442.16</v>
      </c>
      <c r="H2673" s="207">
        <v>9497.43</v>
      </c>
      <c r="I2673" s="214">
        <v>95554</v>
      </c>
      <c r="J2673" s="211">
        <f t="shared" si="215"/>
        <v>0.34746909090909089</v>
      </c>
      <c r="K2673" s="212">
        <f t="shared" si="216"/>
        <v>0.42</v>
      </c>
      <c r="L2673" s="214">
        <v>5255.47</v>
      </c>
      <c r="M2673" s="213">
        <v>7644.32</v>
      </c>
      <c r="N2673" s="213">
        <v>8599.86</v>
      </c>
      <c r="O2673" s="242">
        <f t="shared" si="217"/>
        <v>0.48090000000003785</v>
      </c>
      <c r="P2673" s="242"/>
      <c r="Q2673" s="179"/>
      <c r="R2673" s="179"/>
      <c r="S2673" s="179"/>
      <c r="T2673" s="179"/>
      <c r="U2673" s="179"/>
      <c r="V2673" s="179"/>
      <c r="W2673" s="179"/>
      <c r="X2673" s="179"/>
      <c r="Y2673" s="179"/>
      <c r="Z2673" s="179"/>
      <c r="AA2673" s="222"/>
      <c r="AB2673" s="222"/>
      <c r="AC2673" s="222"/>
      <c r="AD2673" s="179"/>
      <c r="AE2673" s="179"/>
      <c r="AF2673" s="179"/>
      <c r="AG2673" s="179"/>
      <c r="AH2673" s="179"/>
      <c r="AI2673" s="179"/>
      <c r="AJ2673" s="179"/>
    </row>
    <row r="2674" spans="2:36" x14ac:dyDescent="0.3">
      <c r="B2674" s="224">
        <v>275100</v>
      </c>
      <c r="C2674" s="209">
        <v>105569</v>
      </c>
      <c r="D2674" s="206">
        <f t="shared" si="218"/>
        <v>0.38374772809887314</v>
      </c>
      <c r="E2674" s="208">
        <f t="shared" si="219"/>
        <v>0.42</v>
      </c>
      <c r="F2674" s="207">
        <v>5806.29</v>
      </c>
      <c r="G2674" s="207">
        <v>8445.52</v>
      </c>
      <c r="H2674" s="207">
        <v>9501.2099999999991</v>
      </c>
      <c r="I2674" s="214">
        <v>95596</v>
      </c>
      <c r="J2674" s="211">
        <f t="shared" si="215"/>
        <v>0.3474954561977463</v>
      </c>
      <c r="K2674" s="212">
        <f t="shared" si="216"/>
        <v>0.42</v>
      </c>
      <c r="L2674" s="214">
        <v>5257.78</v>
      </c>
      <c r="M2674" s="213">
        <v>7647.68</v>
      </c>
      <c r="N2674" s="213">
        <v>8603.64</v>
      </c>
      <c r="O2674" s="242">
        <f t="shared" si="217"/>
        <v>0.48090000000000144</v>
      </c>
      <c r="P2674" s="242"/>
      <c r="Q2674" s="179"/>
      <c r="R2674" s="179"/>
      <c r="S2674" s="179"/>
      <c r="T2674" s="179"/>
      <c r="U2674" s="179"/>
      <c r="V2674" s="179"/>
      <c r="W2674" s="179"/>
      <c r="X2674" s="179"/>
      <c r="Y2674" s="179"/>
      <c r="Z2674" s="179"/>
      <c r="AA2674" s="222"/>
      <c r="AB2674" s="222"/>
      <c r="AC2674" s="222"/>
      <c r="AD2674" s="179"/>
      <c r="AE2674" s="179"/>
      <c r="AF2674" s="179"/>
      <c r="AG2674" s="179"/>
      <c r="AH2674" s="179"/>
      <c r="AI2674" s="179"/>
      <c r="AJ2674" s="179"/>
    </row>
    <row r="2675" spans="2:36" x14ac:dyDescent="0.3">
      <c r="B2675" s="224">
        <v>275200</v>
      </c>
      <c r="C2675" s="209">
        <v>105611</v>
      </c>
      <c r="D2675" s="206">
        <f t="shared" si="218"/>
        <v>0.38376090116279071</v>
      </c>
      <c r="E2675" s="208">
        <f t="shared" si="219"/>
        <v>0.42</v>
      </c>
      <c r="F2675" s="207">
        <v>5808.6</v>
      </c>
      <c r="G2675" s="207">
        <v>8448.8799999999992</v>
      </c>
      <c r="H2675" s="207">
        <v>9504.99</v>
      </c>
      <c r="I2675" s="214">
        <v>95638</v>
      </c>
      <c r="J2675" s="211">
        <f t="shared" si="215"/>
        <v>0.34752180232558139</v>
      </c>
      <c r="K2675" s="212">
        <f t="shared" si="216"/>
        <v>0.42</v>
      </c>
      <c r="L2675" s="214">
        <v>5260.09</v>
      </c>
      <c r="M2675" s="213">
        <v>7651.04</v>
      </c>
      <c r="N2675" s="213">
        <v>8607.42</v>
      </c>
      <c r="O2675" s="242">
        <f t="shared" si="217"/>
        <v>0.48090000000011057</v>
      </c>
      <c r="P2675" s="242"/>
      <c r="Q2675" s="179"/>
      <c r="R2675" s="179"/>
      <c r="S2675" s="179"/>
      <c r="T2675" s="179"/>
      <c r="U2675" s="179"/>
      <c r="V2675" s="179"/>
      <c r="W2675" s="179"/>
      <c r="X2675" s="179"/>
      <c r="Y2675" s="179"/>
      <c r="Z2675" s="179"/>
      <c r="AA2675" s="222"/>
      <c r="AB2675" s="222"/>
      <c r="AC2675" s="222"/>
      <c r="AD2675" s="179"/>
      <c r="AE2675" s="179"/>
      <c r="AF2675" s="179"/>
      <c r="AG2675" s="179"/>
      <c r="AH2675" s="179"/>
      <c r="AI2675" s="179"/>
      <c r="AJ2675" s="179"/>
    </row>
    <row r="2676" spans="2:36" x14ac:dyDescent="0.3">
      <c r="B2676" s="224">
        <v>275300</v>
      </c>
      <c r="C2676" s="209">
        <v>105653</v>
      </c>
      <c r="D2676" s="206">
        <f t="shared" si="218"/>
        <v>0.38377406465673808</v>
      </c>
      <c r="E2676" s="208">
        <f t="shared" si="219"/>
        <v>0.42</v>
      </c>
      <c r="F2676" s="207">
        <v>5810.91</v>
      </c>
      <c r="G2676" s="207">
        <v>8452.24</v>
      </c>
      <c r="H2676" s="207">
        <v>9508.77</v>
      </c>
      <c r="I2676" s="214">
        <v>95680</v>
      </c>
      <c r="J2676" s="211">
        <f t="shared" si="215"/>
        <v>0.34754812931347623</v>
      </c>
      <c r="K2676" s="212">
        <f t="shared" si="216"/>
        <v>0.42</v>
      </c>
      <c r="L2676" s="214">
        <v>5262.4</v>
      </c>
      <c r="M2676" s="213">
        <v>7654.4</v>
      </c>
      <c r="N2676" s="213">
        <v>8611.2000000000007</v>
      </c>
      <c r="O2676" s="242">
        <f t="shared" si="217"/>
        <v>0.48090000000007421</v>
      </c>
      <c r="P2676" s="242"/>
      <c r="Q2676" s="179"/>
      <c r="R2676" s="179"/>
      <c r="S2676" s="179"/>
      <c r="T2676" s="179"/>
      <c r="U2676" s="179"/>
      <c r="V2676" s="179"/>
      <c r="W2676" s="179"/>
      <c r="X2676" s="179"/>
      <c r="Y2676" s="179"/>
      <c r="Z2676" s="179"/>
      <c r="AA2676" s="222"/>
      <c r="AB2676" s="222"/>
      <c r="AC2676" s="222"/>
      <c r="AD2676" s="179"/>
      <c r="AE2676" s="179"/>
      <c r="AF2676" s="179"/>
      <c r="AG2676" s="179"/>
      <c r="AH2676" s="179"/>
      <c r="AI2676" s="179"/>
      <c r="AJ2676" s="179"/>
    </row>
    <row r="2677" spans="2:36" x14ac:dyDescent="0.3">
      <c r="B2677" s="224">
        <v>275400</v>
      </c>
      <c r="C2677" s="209">
        <v>105695</v>
      </c>
      <c r="D2677" s="206">
        <f t="shared" si="218"/>
        <v>0.38378721859114018</v>
      </c>
      <c r="E2677" s="208">
        <f t="shared" si="219"/>
        <v>0.42</v>
      </c>
      <c r="F2677" s="207">
        <v>5813.22</v>
      </c>
      <c r="G2677" s="207">
        <v>8455.6</v>
      </c>
      <c r="H2677" s="207">
        <v>9512.5499999999993</v>
      </c>
      <c r="I2677" s="214">
        <v>95722</v>
      </c>
      <c r="J2677" s="211">
        <f t="shared" si="215"/>
        <v>0.34757443718228032</v>
      </c>
      <c r="K2677" s="212">
        <f t="shared" si="216"/>
        <v>0.42</v>
      </c>
      <c r="L2677" s="214">
        <v>5264.71</v>
      </c>
      <c r="M2677" s="213">
        <v>7657.76</v>
      </c>
      <c r="N2677" s="213">
        <v>8614.98</v>
      </c>
      <c r="O2677" s="242">
        <f t="shared" si="217"/>
        <v>0.48090000000003785</v>
      </c>
      <c r="P2677" s="242"/>
      <c r="Q2677" s="179"/>
      <c r="R2677" s="179"/>
      <c r="S2677" s="179"/>
      <c r="T2677" s="179"/>
      <c r="U2677" s="179"/>
      <c r="V2677" s="179"/>
      <c r="W2677" s="179"/>
      <c r="X2677" s="179"/>
      <c r="Y2677" s="179"/>
      <c r="Z2677" s="179"/>
      <c r="AA2677" s="222"/>
      <c r="AB2677" s="222"/>
      <c r="AC2677" s="222"/>
      <c r="AD2677" s="179"/>
      <c r="AE2677" s="179"/>
      <c r="AF2677" s="179"/>
      <c r="AG2677" s="179"/>
      <c r="AH2677" s="179"/>
      <c r="AI2677" s="179"/>
      <c r="AJ2677" s="179"/>
    </row>
    <row r="2678" spans="2:36" x14ac:dyDescent="0.3">
      <c r="B2678" s="224">
        <v>275500</v>
      </c>
      <c r="C2678" s="209">
        <v>105737</v>
      </c>
      <c r="D2678" s="206">
        <f t="shared" si="218"/>
        <v>0.38380036297640652</v>
      </c>
      <c r="E2678" s="208">
        <f t="shared" si="219"/>
        <v>0.42</v>
      </c>
      <c r="F2678" s="207">
        <v>5815.53</v>
      </c>
      <c r="G2678" s="207">
        <v>8458.9599999999991</v>
      </c>
      <c r="H2678" s="207">
        <v>9516.33</v>
      </c>
      <c r="I2678" s="214">
        <v>95764</v>
      </c>
      <c r="J2678" s="211">
        <f t="shared" si="215"/>
        <v>0.34760072595281305</v>
      </c>
      <c r="K2678" s="212">
        <f t="shared" si="216"/>
        <v>0.42</v>
      </c>
      <c r="L2678" s="214">
        <v>5267.02</v>
      </c>
      <c r="M2678" s="213">
        <v>7661.12</v>
      </c>
      <c r="N2678" s="213">
        <v>8618.76</v>
      </c>
      <c r="O2678" s="242">
        <f t="shared" si="217"/>
        <v>0.48090000000000144</v>
      </c>
      <c r="P2678" s="242"/>
      <c r="Q2678" s="179"/>
      <c r="R2678" s="179"/>
      <c r="S2678" s="179"/>
      <c r="T2678" s="179"/>
      <c r="U2678" s="179"/>
      <c r="V2678" s="179"/>
      <c r="W2678" s="179"/>
      <c r="X2678" s="179"/>
      <c r="Y2678" s="179"/>
      <c r="Z2678" s="179"/>
      <c r="AA2678" s="222"/>
      <c r="AB2678" s="222"/>
      <c r="AC2678" s="222"/>
      <c r="AD2678" s="179"/>
      <c r="AE2678" s="179"/>
      <c r="AF2678" s="179"/>
      <c r="AG2678" s="179"/>
      <c r="AH2678" s="179"/>
      <c r="AI2678" s="179"/>
      <c r="AJ2678" s="179"/>
    </row>
    <row r="2679" spans="2:36" x14ac:dyDescent="0.3">
      <c r="B2679" s="224">
        <v>275600</v>
      </c>
      <c r="C2679" s="209">
        <v>105779</v>
      </c>
      <c r="D2679" s="206">
        <f t="shared" si="218"/>
        <v>0.38381349782293178</v>
      </c>
      <c r="E2679" s="208">
        <f t="shared" si="219"/>
        <v>0.42</v>
      </c>
      <c r="F2679" s="207">
        <v>5817.84</v>
      </c>
      <c r="G2679" s="207">
        <v>8462.32</v>
      </c>
      <c r="H2679" s="207">
        <v>9520.11</v>
      </c>
      <c r="I2679" s="214">
        <v>95806</v>
      </c>
      <c r="J2679" s="211">
        <f t="shared" si="215"/>
        <v>0.34762699564586358</v>
      </c>
      <c r="K2679" s="212">
        <f t="shared" si="216"/>
        <v>0.42</v>
      </c>
      <c r="L2679" s="214">
        <v>5269.33</v>
      </c>
      <c r="M2679" s="213">
        <v>7664.48</v>
      </c>
      <c r="N2679" s="213">
        <v>8622.5400000000009</v>
      </c>
      <c r="O2679" s="242">
        <f t="shared" si="217"/>
        <v>0.48089999999998329</v>
      </c>
      <c r="P2679" s="242"/>
      <c r="Q2679" s="179"/>
      <c r="R2679" s="179"/>
      <c r="S2679" s="179"/>
      <c r="T2679" s="179"/>
      <c r="U2679" s="179"/>
      <c r="V2679" s="179"/>
      <c r="W2679" s="179"/>
      <c r="X2679" s="179"/>
      <c r="Y2679" s="179"/>
      <c r="Z2679" s="179"/>
      <c r="AA2679" s="222"/>
      <c r="AB2679" s="222"/>
      <c r="AC2679" s="222"/>
      <c r="AD2679" s="179"/>
      <c r="AE2679" s="179"/>
      <c r="AF2679" s="179"/>
      <c r="AG2679" s="179"/>
      <c r="AH2679" s="179"/>
      <c r="AI2679" s="179"/>
      <c r="AJ2679" s="179"/>
    </row>
    <row r="2680" spans="2:36" x14ac:dyDescent="0.3">
      <c r="B2680" s="224">
        <v>275700</v>
      </c>
      <c r="C2680" s="209">
        <v>105821</v>
      </c>
      <c r="D2680" s="206">
        <f t="shared" si="218"/>
        <v>0.38382662314109539</v>
      </c>
      <c r="E2680" s="208">
        <f t="shared" si="219"/>
        <v>0.42</v>
      </c>
      <c r="F2680" s="207">
        <v>5820.15</v>
      </c>
      <c r="G2680" s="207">
        <v>8465.68</v>
      </c>
      <c r="H2680" s="207">
        <v>9523.89</v>
      </c>
      <c r="I2680" s="214">
        <v>95848</v>
      </c>
      <c r="J2680" s="211">
        <f t="shared" si="215"/>
        <v>0.3476532462821908</v>
      </c>
      <c r="K2680" s="212">
        <f t="shared" si="216"/>
        <v>0.42</v>
      </c>
      <c r="L2680" s="214">
        <v>5271.64</v>
      </c>
      <c r="M2680" s="213">
        <v>7667.84</v>
      </c>
      <c r="N2680" s="213">
        <v>8626.32</v>
      </c>
      <c r="O2680" s="242">
        <f t="shared" si="217"/>
        <v>0.48089999999992872</v>
      </c>
      <c r="P2680" s="242"/>
      <c r="Q2680" s="179"/>
      <c r="R2680" s="179"/>
      <c r="S2680" s="179"/>
      <c r="T2680" s="179"/>
      <c r="U2680" s="179"/>
      <c r="V2680" s="179"/>
      <c r="W2680" s="179"/>
      <c r="X2680" s="179"/>
      <c r="Y2680" s="179"/>
      <c r="Z2680" s="179"/>
      <c r="AA2680" s="222"/>
      <c r="AB2680" s="222"/>
      <c r="AC2680" s="222"/>
      <c r="AD2680" s="179"/>
      <c r="AE2680" s="179"/>
      <c r="AF2680" s="179"/>
      <c r="AG2680" s="179"/>
      <c r="AH2680" s="179"/>
      <c r="AI2680" s="179"/>
      <c r="AJ2680" s="179"/>
    </row>
    <row r="2681" spans="2:36" x14ac:dyDescent="0.3">
      <c r="B2681" s="224">
        <v>275800</v>
      </c>
      <c r="C2681" s="209">
        <v>105863</v>
      </c>
      <c r="D2681" s="206">
        <f t="shared" si="218"/>
        <v>0.38383973894126178</v>
      </c>
      <c r="E2681" s="208">
        <f t="shared" si="219"/>
        <v>0.42</v>
      </c>
      <c r="F2681" s="207">
        <v>5822.46</v>
      </c>
      <c r="G2681" s="207">
        <v>8469.0400000000009</v>
      </c>
      <c r="H2681" s="207">
        <v>9527.67</v>
      </c>
      <c r="I2681" s="214">
        <v>95890</v>
      </c>
      <c r="J2681" s="211">
        <f t="shared" si="215"/>
        <v>0.34767947788252357</v>
      </c>
      <c r="K2681" s="212">
        <f t="shared" si="216"/>
        <v>0.42</v>
      </c>
      <c r="L2681" s="214">
        <v>5273.95</v>
      </c>
      <c r="M2681" s="213">
        <v>7671.2</v>
      </c>
      <c r="N2681" s="213">
        <v>8630.1</v>
      </c>
      <c r="O2681" s="242">
        <f t="shared" si="217"/>
        <v>0.480900000000056</v>
      </c>
      <c r="P2681" s="242"/>
      <c r="Q2681" s="179"/>
      <c r="R2681" s="179"/>
      <c r="S2681" s="179"/>
      <c r="T2681" s="179"/>
      <c r="U2681" s="179"/>
      <c r="V2681" s="179"/>
      <c r="W2681" s="179"/>
      <c r="X2681" s="179"/>
      <c r="Y2681" s="179"/>
      <c r="Z2681" s="179"/>
      <c r="AA2681" s="222"/>
      <c r="AB2681" s="222"/>
      <c r="AC2681" s="222"/>
      <c r="AD2681" s="179"/>
      <c r="AE2681" s="179"/>
      <c r="AF2681" s="179"/>
      <c r="AG2681" s="179"/>
      <c r="AH2681" s="179"/>
      <c r="AI2681" s="179"/>
      <c r="AJ2681" s="179"/>
    </row>
    <row r="2682" spans="2:36" x14ac:dyDescent="0.3">
      <c r="B2682" s="224">
        <v>275900</v>
      </c>
      <c r="C2682" s="209">
        <v>105905</v>
      </c>
      <c r="D2682" s="206">
        <f t="shared" si="218"/>
        <v>0.38385284523378038</v>
      </c>
      <c r="E2682" s="208">
        <f t="shared" si="219"/>
        <v>0.42</v>
      </c>
      <c r="F2682" s="207">
        <v>5824.77</v>
      </c>
      <c r="G2682" s="207">
        <v>8472.4</v>
      </c>
      <c r="H2682" s="207">
        <v>9531.4500000000007</v>
      </c>
      <c r="I2682" s="214">
        <v>95932</v>
      </c>
      <c r="J2682" s="211">
        <f t="shared" si="215"/>
        <v>0.34770569046756072</v>
      </c>
      <c r="K2682" s="212">
        <f t="shared" si="216"/>
        <v>0.42</v>
      </c>
      <c r="L2682" s="214">
        <v>5276.26</v>
      </c>
      <c r="M2682" s="213">
        <v>7674.56</v>
      </c>
      <c r="N2682" s="213">
        <v>8633.8799999999992</v>
      </c>
      <c r="O2682" s="242">
        <f t="shared" si="217"/>
        <v>0.48090000000001965</v>
      </c>
      <c r="P2682" s="242"/>
      <c r="Q2682" s="179"/>
      <c r="R2682" s="179"/>
      <c r="S2682" s="179"/>
      <c r="T2682" s="179"/>
      <c r="U2682" s="179"/>
      <c r="V2682" s="179"/>
      <c r="W2682" s="179"/>
      <c r="X2682" s="179"/>
      <c r="Y2682" s="179"/>
      <c r="Z2682" s="179"/>
      <c r="AA2682" s="222"/>
      <c r="AB2682" s="222"/>
      <c r="AC2682" s="222"/>
      <c r="AD2682" s="179"/>
      <c r="AE2682" s="179"/>
      <c r="AF2682" s="179"/>
      <c r="AG2682" s="179"/>
      <c r="AH2682" s="179"/>
      <c r="AI2682" s="179"/>
      <c r="AJ2682" s="179"/>
    </row>
    <row r="2683" spans="2:36" x14ac:dyDescent="0.3">
      <c r="B2683" s="224">
        <v>276000</v>
      </c>
      <c r="C2683" s="209">
        <v>105947</v>
      </c>
      <c r="D2683" s="206">
        <f t="shared" si="218"/>
        <v>0.3838659420289855</v>
      </c>
      <c r="E2683" s="208">
        <f t="shared" si="219"/>
        <v>0.42</v>
      </c>
      <c r="F2683" s="207">
        <v>5827.08</v>
      </c>
      <c r="G2683" s="207">
        <v>8475.76</v>
      </c>
      <c r="H2683" s="207">
        <v>9535.23</v>
      </c>
      <c r="I2683" s="214">
        <v>95974</v>
      </c>
      <c r="J2683" s="211">
        <f t="shared" ref="J2683:J2746" si="220">I2683/$B2683</f>
        <v>0.34773188405797101</v>
      </c>
      <c r="K2683" s="212">
        <f t="shared" ref="K2683:K2746" si="221">(I2683-I2682)/($B2683-$B2682)</f>
        <v>0.42</v>
      </c>
      <c r="L2683" s="214">
        <v>5278.57</v>
      </c>
      <c r="M2683" s="213">
        <v>7677.92</v>
      </c>
      <c r="N2683" s="213">
        <v>8637.66</v>
      </c>
      <c r="O2683" s="242">
        <f t="shared" si="217"/>
        <v>0.48089999999996508</v>
      </c>
      <c r="P2683" s="242"/>
      <c r="Q2683" s="179"/>
      <c r="R2683" s="179"/>
      <c r="S2683" s="179"/>
      <c r="T2683" s="179"/>
      <c r="U2683" s="179"/>
      <c r="V2683" s="179"/>
      <c r="W2683" s="179"/>
      <c r="X2683" s="179"/>
      <c r="Y2683" s="179"/>
      <c r="Z2683" s="179"/>
      <c r="AA2683" s="222"/>
      <c r="AB2683" s="222"/>
      <c r="AC2683" s="222"/>
      <c r="AD2683" s="179"/>
      <c r="AE2683" s="179"/>
      <c r="AF2683" s="179"/>
      <c r="AG2683" s="179"/>
      <c r="AH2683" s="179"/>
      <c r="AI2683" s="179"/>
      <c r="AJ2683" s="179"/>
    </row>
    <row r="2684" spans="2:36" x14ac:dyDescent="0.3">
      <c r="B2684" s="224">
        <v>276100</v>
      </c>
      <c r="C2684" s="209">
        <v>105989</v>
      </c>
      <c r="D2684" s="206">
        <f t="shared" si="218"/>
        <v>0.38387902933719664</v>
      </c>
      <c r="E2684" s="208">
        <f t="shared" si="219"/>
        <v>0.42</v>
      </c>
      <c r="F2684" s="207">
        <v>5829.39</v>
      </c>
      <c r="G2684" s="207">
        <v>8479.1200000000008</v>
      </c>
      <c r="H2684" s="207">
        <v>9539.01</v>
      </c>
      <c r="I2684" s="214">
        <v>96016</v>
      </c>
      <c r="J2684" s="211">
        <f t="shared" si="220"/>
        <v>0.34775805867439336</v>
      </c>
      <c r="K2684" s="212">
        <f t="shared" si="221"/>
        <v>0.42</v>
      </c>
      <c r="L2684" s="214">
        <v>5280.88</v>
      </c>
      <c r="M2684" s="213">
        <v>7681.28</v>
      </c>
      <c r="N2684" s="213">
        <v>8641.44</v>
      </c>
      <c r="O2684" s="242">
        <f t="shared" si="217"/>
        <v>0.48089999999994687</v>
      </c>
      <c r="P2684" s="242"/>
      <c r="Q2684" s="179"/>
      <c r="R2684" s="179"/>
      <c r="S2684" s="179"/>
      <c r="T2684" s="179"/>
      <c r="U2684" s="179"/>
      <c r="V2684" s="179"/>
      <c r="W2684" s="179"/>
      <c r="X2684" s="179"/>
      <c r="Y2684" s="179"/>
      <c r="Z2684" s="179"/>
      <c r="AA2684" s="222"/>
      <c r="AB2684" s="222"/>
      <c r="AC2684" s="222"/>
      <c r="AD2684" s="179"/>
      <c r="AE2684" s="179"/>
      <c r="AF2684" s="179"/>
      <c r="AG2684" s="179"/>
      <c r="AH2684" s="179"/>
      <c r="AI2684" s="179"/>
      <c r="AJ2684" s="179"/>
    </row>
    <row r="2685" spans="2:36" x14ac:dyDescent="0.3">
      <c r="B2685" s="224">
        <v>276200</v>
      </c>
      <c r="C2685" s="209">
        <v>106031</v>
      </c>
      <c r="D2685" s="206">
        <f t="shared" si="218"/>
        <v>0.3838921071687183</v>
      </c>
      <c r="E2685" s="208">
        <f t="shared" si="219"/>
        <v>0.42</v>
      </c>
      <c r="F2685" s="207">
        <v>5831.7</v>
      </c>
      <c r="G2685" s="207">
        <v>8482.48</v>
      </c>
      <c r="H2685" s="207">
        <v>9542.7900000000009</v>
      </c>
      <c r="I2685" s="214">
        <v>96058</v>
      </c>
      <c r="J2685" s="211">
        <f t="shared" si="220"/>
        <v>0.34778421433743661</v>
      </c>
      <c r="K2685" s="212">
        <f t="shared" si="221"/>
        <v>0.42</v>
      </c>
      <c r="L2685" s="214">
        <v>5283.19</v>
      </c>
      <c r="M2685" s="213">
        <v>7684.64</v>
      </c>
      <c r="N2685" s="213">
        <v>8645.2199999999993</v>
      </c>
      <c r="O2685" s="242">
        <f t="shared" si="217"/>
        <v>0.48089999999991051</v>
      </c>
      <c r="P2685" s="242"/>
      <c r="Q2685" s="179"/>
      <c r="R2685" s="179"/>
      <c r="S2685" s="179"/>
      <c r="T2685" s="179"/>
      <c r="U2685" s="179"/>
      <c r="V2685" s="179"/>
      <c r="W2685" s="179"/>
      <c r="X2685" s="179"/>
      <c r="Y2685" s="179"/>
      <c r="Z2685" s="179"/>
      <c r="AA2685" s="222"/>
      <c r="AB2685" s="222"/>
      <c r="AC2685" s="222"/>
      <c r="AD2685" s="179"/>
      <c r="AE2685" s="179"/>
      <c r="AF2685" s="179"/>
      <c r="AG2685" s="179"/>
      <c r="AH2685" s="179"/>
      <c r="AI2685" s="179"/>
      <c r="AJ2685" s="179"/>
    </row>
    <row r="2686" spans="2:36" x14ac:dyDescent="0.3">
      <c r="B2686" s="224">
        <v>276300</v>
      </c>
      <c r="C2686" s="209">
        <v>106073</v>
      </c>
      <c r="D2686" s="206">
        <f t="shared" si="218"/>
        <v>0.38390517553384002</v>
      </c>
      <c r="E2686" s="208">
        <f t="shared" si="219"/>
        <v>0.42</v>
      </c>
      <c r="F2686" s="207">
        <v>5834.01</v>
      </c>
      <c r="G2686" s="207">
        <v>8485.84</v>
      </c>
      <c r="H2686" s="207">
        <v>9546.57</v>
      </c>
      <c r="I2686" s="214">
        <v>96100</v>
      </c>
      <c r="J2686" s="211">
        <f t="shared" si="220"/>
        <v>0.34781035106768005</v>
      </c>
      <c r="K2686" s="212">
        <f t="shared" si="221"/>
        <v>0.42</v>
      </c>
      <c r="L2686" s="214">
        <v>5285.5</v>
      </c>
      <c r="M2686" s="213">
        <v>7688</v>
      </c>
      <c r="N2686" s="213">
        <v>8649</v>
      </c>
      <c r="O2686" s="242">
        <f t="shared" si="217"/>
        <v>0.48089999999985594</v>
      </c>
      <c r="P2686" s="242"/>
      <c r="Q2686" s="179"/>
      <c r="R2686" s="179"/>
      <c r="S2686" s="179"/>
      <c r="T2686" s="179"/>
      <c r="U2686" s="179"/>
      <c r="V2686" s="179"/>
      <c r="W2686" s="179"/>
      <c r="X2686" s="179"/>
      <c r="Y2686" s="179"/>
      <c r="Z2686" s="179"/>
      <c r="AA2686" s="222"/>
      <c r="AB2686" s="222"/>
      <c r="AC2686" s="222"/>
      <c r="AD2686" s="179"/>
      <c r="AE2686" s="179"/>
      <c r="AF2686" s="179"/>
      <c r="AG2686" s="179"/>
      <c r="AH2686" s="179"/>
      <c r="AI2686" s="179"/>
      <c r="AJ2686" s="179"/>
    </row>
    <row r="2687" spans="2:36" x14ac:dyDescent="0.3">
      <c r="B2687" s="224">
        <v>276400</v>
      </c>
      <c r="C2687" s="209">
        <v>106115</v>
      </c>
      <c r="D2687" s="206">
        <f t="shared" si="218"/>
        <v>0.38391823444283646</v>
      </c>
      <c r="E2687" s="208">
        <f t="shared" si="219"/>
        <v>0.42</v>
      </c>
      <c r="F2687" s="207">
        <v>5836.32</v>
      </c>
      <c r="G2687" s="207">
        <v>8489.2000000000007</v>
      </c>
      <c r="H2687" s="207">
        <v>9550.35</v>
      </c>
      <c r="I2687" s="214">
        <v>96142</v>
      </c>
      <c r="J2687" s="211">
        <f t="shared" si="220"/>
        <v>0.34783646888567293</v>
      </c>
      <c r="K2687" s="212">
        <f t="shared" si="221"/>
        <v>0.42</v>
      </c>
      <c r="L2687" s="214">
        <v>5287.81</v>
      </c>
      <c r="M2687" s="213">
        <v>7691.36</v>
      </c>
      <c r="N2687" s="213">
        <v>8652.7800000000007</v>
      </c>
      <c r="O2687" s="242">
        <f t="shared" si="217"/>
        <v>0.48090000000012878</v>
      </c>
      <c r="P2687" s="242"/>
      <c r="Q2687" s="179"/>
      <c r="R2687" s="179"/>
      <c r="S2687" s="179"/>
      <c r="T2687" s="179"/>
      <c r="U2687" s="179"/>
      <c r="V2687" s="179"/>
      <c r="W2687" s="179"/>
      <c r="X2687" s="179"/>
      <c r="Y2687" s="179"/>
      <c r="Z2687" s="179"/>
      <c r="AA2687" s="222"/>
      <c r="AB2687" s="222"/>
      <c r="AC2687" s="222"/>
      <c r="AD2687" s="179"/>
      <c r="AE2687" s="179"/>
      <c r="AF2687" s="179"/>
      <c r="AG2687" s="179"/>
      <c r="AH2687" s="179"/>
      <c r="AI2687" s="179"/>
      <c r="AJ2687" s="179"/>
    </row>
    <row r="2688" spans="2:36" x14ac:dyDescent="0.3">
      <c r="B2688" s="224">
        <v>276500</v>
      </c>
      <c r="C2688" s="209">
        <v>106157</v>
      </c>
      <c r="D2688" s="206">
        <f t="shared" si="218"/>
        <v>0.38393128390596742</v>
      </c>
      <c r="E2688" s="208">
        <f t="shared" si="219"/>
        <v>0.42</v>
      </c>
      <c r="F2688" s="207">
        <v>5838.63</v>
      </c>
      <c r="G2688" s="207">
        <v>8492.56</v>
      </c>
      <c r="H2688" s="207">
        <v>9554.1299999999992</v>
      </c>
      <c r="I2688" s="214">
        <v>96184</v>
      </c>
      <c r="J2688" s="211">
        <f t="shared" si="220"/>
        <v>0.34786256781193492</v>
      </c>
      <c r="K2688" s="212">
        <f t="shared" si="221"/>
        <v>0.42</v>
      </c>
      <c r="L2688" s="214">
        <v>5290.12</v>
      </c>
      <c r="M2688" s="213">
        <v>7694.72</v>
      </c>
      <c r="N2688" s="213">
        <v>8656.56</v>
      </c>
      <c r="O2688" s="242">
        <f t="shared" si="217"/>
        <v>0.48090000000009242</v>
      </c>
      <c r="P2688" s="242"/>
      <c r="Q2688" s="179"/>
      <c r="R2688" s="179"/>
      <c r="S2688" s="179"/>
      <c r="T2688" s="179"/>
      <c r="U2688" s="179"/>
      <c r="V2688" s="179"/>
      <c r="W2688" s="179"/>
      <c r="X2688" s="179"/>
      <c r="Y2688" s="179"/>
      <c r="Z2688" s="179"/>
      <c r="AA2688" s="222"/>
      <c r="AB2688" s="222"/>
      <c r="AC2688" s="222"/>
      <c r="AD2688" s="179"/>
      <c r="AE2688" s="179"/>
      <c r="AF2688" s="179"/>
      <c r="AG2688" s="179"/>
      <c r="AH2688" s="179"/>
      <c r="AI2688" s="179"/>
      <c r="AJ2688" s="179"/>
    </row>
    <row r="2689" spans="2:36" x14ac:dyDescent="0.3">
      <c r="B2689" s="224">
        <v>276600</v>
      </c>
      <c r="C2689" s="209">
        <v>106199</v>
      </c>
      <c r="D2689" s="206">
        <f t="shared" si="218"/>
        <v>0.38394432393347794</v>
      </c>
      <c r="E2689" s="208">
        <f t="shared" si="219"/>
        <v>0.42</v>
      </c>
      <c r="F2689" s="207">
        <v>5840.94</v>
      </c>
      <c r="G2689" s="207">
        <v>8495.92</v>
      </c>
      <c r="H2689" s="207">
        <v>9557.91</v>
      </c>
      <c r="I2689" s="214">
        <v>96226</v>
      </c>
      <c r="J2689" s="211">
        <f t="shared" si="220"/>
        <v>0.34788864786695589</v>
      </c>
      <c r="K2689" s="212">
        <f t="shared" si="221"/>
        <v>0.42</v>
      </c>
      <c r="L2689" s="214">
        <v>5292.43</v>
      </c>
      <c r="M2689" s="213">
        <v>7698.08</v>
      </c>
      <c r="N2689" s="213">
        <v>8660.34</v>
      </c>
      <c r="O2689" s="242">
        <f t="shared" si="217"/>
        <v>0.480900000000056</v>
      </c>
      <c r="P2689" s="242"/>
      <c r="Q2689" s="179"/>
      <c r="R2689" s="179"/>
      <c r="S2689" s="179"/>
      <c r="T2689" s="179"/>
      <c r="U2689" s="179"/>
      <c r="V2689" s="179"/>
      <c r="W2689" s="179"/>
      <c r="X2689" s="179"/>
      <c r="Y2689" s="179"/>
      <c r="Z2689" s="179"/>
      <c r="AA2689" s="222"/>
      <c r="AB2689" s="222"/>
      <c r="AC2689" s="222"/>
      <c r="AD2689" s="179"/>
      <c r="AE2689" s="179"/>
      <c r="AF2689" s="179"/>
      <c r="AG2689" s="179"/>
      <c r="AH2689" s="179"/>
      <c r="AI2689" s="179"/>
      <c r="AJ2689" s="179"/>
    </row>
    <row r="2690" spans="2:36" x14ac:dyDescent="0.3">
      <c r="B2690" s="224">
        <v>276700</v>
      </c>
      <c r="C2690" s="209">
        <v>106241</v>
      </c>
      <c r="D2690" s="206">
        <f t="shared" si="218"/>
        <v>0.38395735453559809</v>
      </c>
      <c r="E2690" s="208">
        <f t="shared" si="219"/>
        <v>0.42</v>
      </c>
      <c r="F2690" s="207">
        <v>5843.25</v>
      </c>
      <c r="G2690" s="207">
        <v>8499.2800000000007</v>
      </c>
      <c r="H2690" s="207">
        <v>9561.69</v>
      </c>
      <c r="I2690" s="214">
        <v>96268</v>
      </c>
      <c r="J2690" s="211">
        <f t="shared" si="220"/>
        <v>0.34791470907119626</v>
      </c>
      <c r="K2690" s="212">
        <f t="shared" si="221"/>
        <v>0.42</v>
      </c>
      <c r="L2690" s="214">
        <v>5294.74</v>
      </c>
      <c r="M2690" s="213">
        <v>7701.44</v>
      </c>
      <c r="N2690" s="213">
        <v>8664.1200000000008</v>
      </c>
      <c r="O2690" s="242">
        <f t="shared" si="217"/>
        <v>0.48090000000003785</v>
      </c>
      <c r="P2690" s="242"/>
      <c r="Q2690" s="179"/>
      <c r="R2690" s="179"/>
      <c r="S2690" s="179"/>
      <c r="T2690" s="179"/>
      <c r="U2690" s="179"/>
      <c r="V2690" s="179"/>
      <c r="W2690" s="179"/>
      <c r="X2690" s="179"/>
      <c r="Y2690" s="179"/>
      <c r="Z2690" s="179"/>
      <c r="AA2690" s="222"/>
      <c r="AB2690" s="222"/>
      <c r="AC2690" s="222"/>
      <c r="AD2690" s="179"/>
      <c r="AE2690" s="179"/>
      <c r="AF2690" s="179"/>
      <c r="AG2690" s="179"/>
      <c r="AH2690" s="179"/>
      <c r="AI2690" s="179"/>
      <c r="AJ2690" s="179"/>
    </row>
    <row r="2691" spans="2:36" x14ac:dyDescent="0.3">
      <c r="B2691" s="224">
        <v>276800</v>
      </c>
      <c r="C2691" s="209">
        <v>106283</v>
      </c>
      <c r="D2691" s="206">
        <f t="shared" si="218"/>
        <v>0.38397037572254333</v>
      </c>
      <c r="E2691" s="208">
        <f t="shared" si="219"/>
        <v>0.42</v>
      </c>
      <c r="F2691" s="207">
        <v>5845.56</v>
      </c>
      <c r="G2691" s="207">
        <v>8502.64</v>
      </c>
      <c r="H2691" s="207">
        <v>9565.4699999999993</v>
      </c>
      <c r="I2691" s="214">
        <v>96310</v>
      </c>
      <c r="J2691" s="211">
        <f t="shared" si="220"/>
        <v>0.34794075144508668</v>
      </c>
      <c r="K2691" s="212">
        <f t="shared" si="221"/>
        <v>0.42</v>
      </c>
      <c r="L2691" s="214">
        <v>5297.05</v>
      </c>
      <c r="M2691" s="213">
        <v>7704.8</v>
      </c>
      <c r="N2691" s="213">
        <v>8667.9</v>
      </c>
      <c r="O2691" s="242">
        <f t="shared" si="217"/>
        <v>0.48089999999998329</v>
      </c>
      <c r="P2691" s="242"/>
      <c r="Q2691" s="179"/>
      <c r="R2691" s="179"/>
      <c r="S2691" s="179"/>
      <c r="T2691" s="179"/>
      <c r="U2691" s="179"/>
      <c r="V2691" s="179"/>
      <c r="W2691" s="179"/>
      <c r="X2691" s="179"/>
      <c r="Y2691" s="179"/>
      <c r="Z2691" s="179"/>
      <c r="AA2691" s="222"/>
      <c r="AB2691" s="222"/>
      <c r="AC2691" s="222"/>
      <c r="AD2691" s="179"/>
      <c r="AE2691" s="179"/>
      <c r="AF2691" s="179"/>
      <c r="AG2691" s="179"/>
      <c r="AH2691" s="179"/>
      <c r="AI2691" s="179"/>
      <c r="AJ2691" s="179"/>
    </row>
    <row r="2692" spans="2:36" x14ac:dyDescent="0.3">
      <c r="B2692" s="224">
        <v>276900</v>
      </c>
      <c r="C2692" s="209">
        <v>106325</v>
      </c>
      <c r="D2692" s="206">
        <f t="shared" si="218"/>
        <v>0.38398338750451427</v>
      </c>
      <c r="E2692" s="208">
        <f t="shared" si="219"/>
        <v>0.42</v>
      </c>
      <c r="F2692" s="207">
        <v>5847.87</v>
      </c>
      <c r="G2692" s="207">
        <v>8506</v>
      </c>
      <c r="H2692" s="207">
        <v>9569.25</v>
      </c>
      <c r="I2692" s="214">
        <v>96352</v>
      </c>
      <c r="J2692" s="211">
        <f t="shared" si="220"/>
        <v>0.34796677500902851</v>
      </c>
      <c r="K2692" s="212">
        <f t="shared" si="221"/>
        <v>0.42</v>
      </c>
      <c r="L2692" s="214">
        <v>5299.36</v>
      </c>
      <c r="M2692" s="213">
        <v>7708.16</v>
      </c>
      <c r="N2692" s="213">
        <v>8671.68</v>
      </c>
      <c r="O2692" s="242">
        <f t="shared" si="217"/>
        <v>0.48089999999994687</v>
      </c>
      <c r="P2692" s="242"/>
      <c r="Q2692" s="179"/>
      <c r="R2692" s="179"/>
      <c r="S2692" s="179"/>
      <c r="T2692" s="179"/>
      <c r="U2692" s="179"/>
      <c r="V2692" s="179"/>
      <c r="W2692" s="179"/>
      <c r="X2692" s="179"/>
      <c r="Y2692" s="179"/>
      <c r="Z2692" s="179"/>
      <c r="AA2692" s="222"/>
      <c r="AB2692" s="222"/>
      <c r="AC2692" s="222"/>
      <c r="AD2692" s="179"/>
      <c r="AE2692" s="179"/>
      <c r="AF2692" s="179"/>
      <c r="AG2692" s="179"/>
      <c r="AH2692" s="179"/>
      <c r="AI2692" s="179"/>
      <c r="AJ2692" s="179"/>
    </row>
    <row r="2693" spans="2:36" x14ac:dyDescent="0.3">
      <c r="B2693" s="224">
        <v>277000</v>
      </c>
      <c r="C2693" s="209">
        <v>106367</v>
      </c>
      <c r="D2693" s="206">
        <f t="shared" si="218"/>
        <v>0.38399638989169677</v>
      </c>
      <c r="E2693" s="208">
        <f t="shared" si="219"/>
        <v>0.42</v>
      </c>
      <c r="F2693" s="207">
        <v>5850.18</v>
      </c>
      <c r="G2693" s="207">
        <v>8509.36</v>
      </c>
      <c r="H2693" s="207">
        <v>9573.0300000000007</v>
      </c>
      <c r="I2693" s="214">
        <v>96394</v>
      </c>
      <c r="J2693" s="211">
        <f t="shared" si="220"/>
        <v>0.34799277978339349</v>
      </c>
      <c r="K2693" s="212">
        <f t="shared" si="221"/>
        <v>0.42</v>
      </c>
      <c r="L2693" s="214">
        <v>5301.67</v>
      </c>
      <c r="M2693" s="213">
        <v>7711.52</v>
      </c>
      <c r="N2693" s="213">
        <v>8675.4599999999991</v>
      </c>
      <c r="O2693" s="242">
        <f t="shared" ref="O2693:O2756" si="222">(C2693+F2693+H2693-C2692-F2692-H2692)/100</f>
        <v>0.48089999999992872</v>
      </c>
      <c r="P2693" s="242"/>
      <c r="Q2693" s="179"/>
      <c r="R2693" s="179"/>
      <c r="S2693" s="179"/>
      <c r="T2693" s="179"/>
      <c r="U2693" s="179"/>
      <c r="V2693" s="179"/>
      <c r="W2693" s="179"/>
      <c r="X2693" s="179"/>
      <c r="Y2693" s="179"/>
      <c r="Z2693" s="179"/>
      <c r="AA2693" s="222"/>
      <c r="AB2693" s="222"/>
      <c r="AC2693" s="222"/>
      <c r="AD2693" s="179"/>
      <c r="AE2693" s="179"/>
      <c r="AF2693" s="179"/>
      <c r="AG2693" s="179"/>
      <c r="AH2693" s="179"/>
      <c r="AI2693" s="179"/>
      <c r="AJ2693" s="179"/>
    </row>
    <row r="2694" spans="2:36" x14ac:dyDescent="0.3">
      <c r="B2694" s="224">
        <v>277100</v>
      </c>
      <c r="C2694" s="209">
        <v>106409</v>
      </c>
      <c r="D2694" s="206">
        <f t="shared" si="218"/>
        <v>0.38400938289426201</v>
      </c>
      <c r="E2694" s="208">
        <f t="shared" si="219"/>
        <v>0.42</v>
      </c>
      <c r="F2694" s="207">
        <v>5852.49</v>
      </c>
      <c r="G2694" s="207">
        <v>8512.7199999999993</v>
      </c>
      <c r="H2694" s="207">
        <v>9576.81</v>
      </c>
      <c r="I2694" s="214">
        <v>96436</v>
      </c>
      <c r="J2694" s="211">
        <f t="shared" si="220"/>
        <v>0.34801876578852398</v>
      </c>
      <c r="K2694" s="212">
        <f t="shared" si="221"/>
        <v>0.42</v>
      </c>
      <c r="L2694" s="214">
        <v>5303.98</v>
      </c>
      <c r="M2694" s="213">
        <v>7714.88</v>
      </c>
      <c r="N2694" s="213">
        <v>8679.24</v>
      </c>
      <c r="O2694" s="242">
        <f t="shared" si="222"/>
        <v>0.48090000000001965</v>
      </c>
      <c r="P2694" s="242"/>
      <c r="Q2694" s="179"/>
      <c r="R2694" s="179"/>
      <c r="S2694" s="179"/>
      <c r="T2694" s="179"/>
      <c r="U2694" s="179"/>
      <c r="V2694" s="179"/>
      <c r="W2694" s="179"/>
      <c r="X2694" s="179"/>
      <c r="Y2694" s="179"/>
      <c r="Z2694" s="179"/>
      <c r="AA2694" s="222"/>
      <c r="AB2694" s="222"/>
      <c r="AC2694" s="222"/>
      <c r="AD2694" s="179"/>
      <c r="AE2694" s="179"/>
      <c r="AF2694" s="179"/>
      <c r="AG2694" s="179"/>
      <c r="AH2694" s="179"/>
      <c r="AI2694" s="179"/>
      <c r="AJ2694" s="179"/>
    </row>
    <row r="2695" spans="2:36" x14ac:dyDescent="0.3">
      <c r="B2695" s="224">
        <v>277200</v>
      </c>
      <c r="C2695" s="209">
        <v>106451</v>
      </c>
      <c r="D2695" s="206">
        <f t="shared" si="218"/>
        <v>0.38402236652236654</v>
      </c>
      <c r="E2695" s="208">
        <f t="shared" si="219"/>
        <v>0.42</v>
      </c>
      <c r="F2695" s="207">
        <v>5854.8</v>
      </c>
      <c r="G2695" s="207">
        <v>8516.08</v>
      </c>
      <c r="H2695" s="207">
        <v>9580.59</v>
      </c>
      <c r="I2695" s="214">
        <v>96478</v>
      </c>
      <c r="J2695" s="211">
        <f t="shared" si="220"/>
        <v>0.34804473304473305</v>
      </c>
      <c r="K2695" s="212">
        <f t="shared" si="221"/>
        <v>0.42</v>
      </c>
      <c r="L2695" s="214">
        <v>5306.29</v>
      </c>
      <c r="M2695" s="213">
        <v>7718.24</v>
      </c>
      <c r="N2695" s="213">
        <v>8683.02</v>
      </c>
      <c r="O2695" s="242">
        <f t="shared" si="222"/>
        <v>0.48090000000000144</v>
      </c>
      <c r="P2695" s="242"/>
      <c r="Q2695" s="179"/>
      <c r="R2695" s="179"/>
      <c r="S2695" s="179"/>
      <c r="T2695" s="179"/>
      <c r="U2695" s="179"/>
      <c r="V2695" s="179"/>
      <c r="W2695" s="179"/>
      <c r="X2695" s="179"/>
      <c r="Y2695" s="179"/>
      <c r="Z2695" s="179"/>
      <c r="AA2695" s="222"/>
      <c r="AB2695" s="222"/>
      <c r="AC2695" s="222"/>
      <c r="AD2695" s="179"/>
      <c r="AE2695" s="179"/>
      <c r="AF2695" s="179"/>
      <c r="AG2695" s="179"/>
      <c r="AH2695" s="179"/>
      <c r="AI2695" s="179"/>
      <c r="AJ2695" s="179"/>
    </row>
    <row r="2696" spans="2:36" x14ac:dyDescent="0.3">
      <c r="B2696" s="224">
        <v>277300</v>
      </c>
      <c r="C2696" s="209">
        <v>106493</v>
      </c>
      <c r="D2696" s="206">
        <f t="shared" si="218"/>
        <v>0.3840353407861522</v>
      </c>
      <c r="E2696" s="208">
        <f t="shared" si="219"/>
        <v>0.42</v>
      </c>
      <c r="F2696" s="207">
        <v>5857.11</v>
      </c>
      <c r="G2696" s="207">
        <v>8519.44</v>
      </c>
      <c r="H2696" s="207">
        <v>9584.3700000000008</v>
      </c>
      <c r="I2696" s="214">
        <v>96520</v>
      </c>
      <c r="J2696" s="211">
        <f t="shared" si="220"/>
        <v>0.34807068157230436</v>
      </c>
      <c r="K2696" s="212">
        <f t="shared" si="221"/>
        <v>0.42</v>
      </c>
      <c r="L2696" s="214">
        <v>5308.6</v>
      </c>
      <c r="M2696" s="213">
        <v>7721.6</v>
      </c>
      <c r="N2696" s="213">
        <v>8686.7999999999993</v>
      </c>
      <c r="O2696" s="242">
        <f t="shared" si="222"/>
        <v>0.48089999999996508</v>
      </c>
      <c r="P2696" s="242"/>
      <c r="Q2696" s="179"/>
      <c r="R2696" s="179"/>
      <c r="S2696" s="179"/>
      <c r="T2696" s="179"/>
      <c r="U2696" s="179"/>
      <c r="V2696" s="179"/>
      <c r="W2696" s="179"/>
      <c r="X2696" s="179"/>
      <c r="Y2696" s="179"/>
      <c r="Z2696" s="179"/>
      <c r="AA2696" s="222"/>
      <c r="AB2696" s="222"/>
      <c r="AC2696" s="222"/>
      <c r="AD2696" s="179"/>
      <c r="AE2696" s="179"/>
      <c r="AF2696" s="179"/>
      <c r="AG2696" s="179"/>
      <c r="AH2696" s="179"/>
      <c r="AI2696" s="179"/>
      <c r="AJ2696" s="179"/>
    </row>
    <row r="2697" spans="2:36" x14ac:dyDescent="0.3">
      <c r="B2697" s="224">
        <v>277400</v>
      </c>
      <c r="C2697" s="209">
        <v>106535</v>
      </c>
      <c r="D2697" s="206">
        <f t="shared" si="218"/>
        <v>0.38404830569574622</v>
      </c>
      <c r="E2697" s="208">
        <f t="shared" si="219"/>
        <v>0.42</v>
      </c>
      <c r="F2697" s="207">
        <v>5859.42</v>
      </c>
      <c r="G2697" s="207">
        <v>8522.7999999999993</v>
      </c>
      <c r="H2697" s="207">
        <v>9588.15</v>
      </c>
      <c r="I2697" s="214">
        <v>96562</v>
      </c>
      <c r="J2697" s="211">
        <f t="shared" si="220"/>
        <v>0.34809661139149245</v>
      </c>
      <c r="K2697" s="212">
        <f t="shared" si="221"/>
        <v>0.42</v>
      </c>
      <c r="L2697" s="214">
        <v>5310.91</v>
      </c>
      <c r="M2697" s="213">
        <v>7724.96</v>
      </c>
      <c r="N2697" s="213">
        <v>8690.58</v>
      </c>
      <c r="O2697" s="242">
        <f t="shared" si="222"/>
        <v>0.48089999999991051</v>
      </c>
      <c r="P2697" s="242"/>
      <c r="Q2697" s="179"/>
      <c r="R2697" s="179"/>
      <c r="S2697" s="179"/>
      <c r="T2697" s="179"/>
      <c r="U2697" s="179"/>
      <c r="V2697" s="179"/>
      <c r="W2697" s="179"/>
      <c r="X2697" s="179"/>
      <c r="Y2697" s="179"/>
      <c r="Z2697" s="179"/>
      <c r="AA2697" s="222"/>
      <c r="AB2697" s="222"/>
      <c r="AC2697" s="222"/>
      <c r="AD2697" s="179"/>
      <c r="AE2697" s="179"/>
      <c r="AF2697" s="179"/>
      <c r="AG2697" s="179"/>
      <c r="AH2697" s="179"/>
      <c r="AI2697" s="179"/>
      <c r="AJ2697" s="179"/>
    </row>
    <row r="2698" spans="2:36" x14ac:dyDescent="0.3">
      <c r="B2698" s="224">
        <v>277500</v>
      </c>
      <c r="C2698" s="209">
        <v>106577</v>
      </c>
      <c r="D2698" s="206">
        <f t="shared" si="218"/>
        <v>0.38406126126126128</v>
      </c>
      <c r="E2698" s="208">
        <f t="shared" si="219"/>
        <v>0.42</v>
      </c>
      <c r="F2698" s="207">
        <v>5861.73</v>
      </c>
      <c r="G2698" s="207">
        <v>8526.16</v>
      </c>
      <c r="H2698" s="207">
        <v>9591.93</v>
      </c>
      <c r="I2698" s="214">
        <v>96604</v>
      </c>
      <c r="J2698" s="211">
        <f t="shared" si="220"/>
        <v>0.34812252252252252</v>
      </c>
      <c r="K2698" s="212">
        <f t="shared" si="221"/>
        <v>0.42</v>
      </c>
      <c r="L2698" s="214">
        <v>5313.22</v>
      </c>
      <c r="M2698" s="213">
        <v>7728.32</v>
      </c>
      <c r="N2698" s="213">
        <v>8694.36</v>
      </c>
      <c r="O2698" s="242">
        <f t="shared" si="222"/>
        <v>0.48090000000003785</v>
      </c>
      <c r="P2698" s="242"/>
      <c r="Q2698" s="179"/>
      <c r="R2698" s="179"/>
      <c r="S2698" s="179"/>
      <c r="T2698" s="179"/>
      <c r="U2698" s="179"/>
      <c r="V2698" s="179"/>
      <c r="W2698" s="179"/>
      <c r="X2698" s="179"/>
      <c r="Y2698" s="179"/>
      <c r="Z2698" s="179"/>
      <c r="AA2698" s="222"/>
      <c r="AB2698" s="222"/>
      <c r="AC2698" s="222"/>
      <c r="AD2698" s="179"/>
      <c r="AE2698" s="179"/>
      <c r="AF2698" s="179"/>
      <c r="AG2698" s="179"/>
      <c r="AH2698" s="179"/>
      <c r="AI2698" s="179"/>
      <c r="AJ2698" s="179"/>
    </row>
    <row r="2699" spans="2:36" x14ac:dyDescent="0.3">
      <c r="B2699" s="224">
        <v>277600</v>
      </c>
      <c r="C2699" s="209">
        <v>106619</v>
      </c>
      <c r="D2699" s="206">
        <f t="shared" si="218"/>
        <v>0.38407420749279542</v>
      </c>
      <c r="E2699" s="208">
        <f t="shared" si="219"/>
        <v>0.42</v>
      </c>
      <c r="F2699" s="207">
        <v>5864.04</v>
      </c>
      <c r="G2699" s="207">
        <v>8529.52</v>
      </c>
      <c r="H2699" s="207">
        <v>9595.7099999999991</v>
      </c>
      <c r="I2699" s="214">
        <v>96646</v>
      </c>
      <c r="J2699" s="211">
        <f t="shared" si="220"/>
        <v>0.34814841498559079</v>
      </c>
      <c r="K2699" s="212">
        <f t="shared" si="221"/>
        <v>0.42</v>
      </c>
      <c r="L2699" s="214">
        <v>5315.53</v>
      </c>
      <c r="M2699" s="213">
        <v>7731.68</v>
      </c>
      <c r="N2699" s="213">
        <v>8698.14</v>
      </c>
      <c r="O2699" s="242">
        <f t="shared" si="222"/>
        <v>0.48090000000000144</v>
      </c>
      <c r="P2699" s="242"/>
      <c r="Q2699" s="179"/>
      <c r="R2699" s="179"/>
      <c r="S2699" s="179"/>
      <c r="T2699" s="179"/>
      <c r="U2699" s="179"/>
      <c r="V2699" s="179"/>
      <c r="W2699" s="179"/>
      <c r="X2699" s="179"/>
      <c r="Y2699" s="179"/>
      <c r="Z2699" s="179"/>
      <c r="AA2699" s="222"/>
      <c r="AB2699" s="222"/>
      <c r="AC2699" s="222"/>
      <c r="AD2699" s="179"/>
      <c r="AE2699" s="179"/>
      <c r="AF2699" s="179"/>
      <c r="AG2699" s="179"/>
      <c r="AH2699" s="179"/>
      <c r="AI2699" s="179"/>
      <c r="AJ2699" s="179"/>
    </row>
    <row r="2700" spans="2:36" x14ac:dyDescent="0.3">
      <c r="B2700" s="224">
        <v>277700</v>
      </c>
      <c r="C2700" s="209">
        <v>106661</v>
      </c>
      <c r="D2700" s="206">
        <f t="shared" si="218"/>
        <v>0.38408714440043212</v>
      </c>
      <c r="E2700" s="208">
        <f t="shared" si="219"/>
        <v>0.42</v>
      </c>
      <c r="F2700" s="207">
        <v>5866.35</v>
      </c>
      <c r="G2700" s="207">
        <v>8532.8799999999992</v>
      </c>
      <c r="H2700" s="207">
        <v>9599.49</v>
      </c>
      <c r="I2700" s="214">
        <v>96688</v>
      </c>
      <c r="J2700" s="211">
        <f t="shared" si="220"/>
        <v>0.34817428880086426</v>
      </c>
      <c r="K2700" s="212">
        <f t="shared" si="221"/>
        <v>0.42</v>
      </c>
      <c r="L2700" s="214">
        <v>5317.84</v>
      </c>
      <c r="M2700" s="213">
        <v>7735.04</v>
      </c>
      <c r="N2700" s="213">
        <v>8701.92</v>
      </c>
      <c r="O2700" s="242">
        <f t="shared" si="222"/>
        <v>0.48090000000011057</v>
      </c>
      <c r="P2700" s="242"/>
      <c r="Q2700" s="179"/>
      <c r="R2700" s="179"/>
      <c r="S2700" s="179"/>
      <c r="T2700" s="179"/>
      <c r="U2700" s="179"/>
      <c r="V2700" s="179"/>
      <c r="W2700" s="179"/>
      <c r="X2700" s="179"/>
      <c r="Y2700" s="179"/>
      <c r="Z2700" s="179"/>
      <c r="AA2700" s="222"/>
      <c r="AB2700" s="222"/>
      <c r="AC2700" s="222"/>
      <c r="AD2700" s="179"/>
      <c r="AE2700" s="179"/>
      <c r="AF2700" s="179"/>
      <c r="AG2700" s="179"/>
      <c r="AH2700" s="179"/>
      <c r="AI2700" s="179"/>
      <c r="AJ2700" s="179"/>
    </row>
    <row r="2701" spans="2:36" x14ac:dyDescent="0.3">
      <c r="B2701" s="224">
        <v>277800</v>
      </c>
      <c r="C2701" s="209">
        <v>106703</v>
      </c>
      <c r="D2701" s="206">
        <f t="shared" si="218"/>
        <v>0.38410007199424046</v>
      </c>
      <c r="E2701" s="208">
        <f t="shared" si="219"/>
        <v>0.42</v>
      </c>
      <c r="F2701" s="207">
        <v>5868.66</v>
      </c>
      <c r="G2701" s="207">
        <v>8536.24</v>
      </c>
      <c r="H2701" s="207">
        <v>9603.27</v>
      </c>
      <c r="I2701" s="214">
        <v>96730</v>
      </c>
      <c r="J2701" s="211">
        <f t="shared" si="220"/>
        <v>0.34820014398848093</v>
      </c>
      <c r="K2701" s="212">
        <f t="shared" si="221"/>
        <v>0.42</v>
      </c>
      <c r="L2701" s="214">
        <v>5320.15</v>
      </c>
      <c r="M2701" s="213">
        <v>7738.4</v>
      </c>
      <c r="N2701" s="213">
        <v>8705.7000000000007</v>
      </c>
      <c r="O2701" s="242">
        <f t="shared" si="222"/>
        <v>0.48090000000007421</v>
      </c>
      <c r="P2701" s="242"/>
      <c r="Q2701" s="179"/>
      <c r="R2701" s="179"/>
      <c r="S2701" s="179"/>
      <c r="T2701" s="179"/>
      <c r="U2701" s="179"/>
      <c r="V2701" s="179"/>
      <c r="W2701" s="179"/>
      <c r="X2701" s="179"/>
      <c r="Y2701" s="179"/>
      <c r="Z2701" s="179"/>
      <c r="AA2701" s="222"/>
      <c r="AB2701" s="222"/>
      <c r="AC2701" s="222"/>
      <c r="AD2701" s="179"/>
      <c r="AE2701" s="179"/>
      <c r="AF2701" s="179"/>
      <c r="AG2701" s="179"/>
      <c r="AH2701" s="179"/>
      <c r="AI2701" s="179"/>
      <c r="AJ2701" s="179"/>
    </row>
    <row r="2702" spans="2:36" x14ac:dyDescent="0.3">
      <c r="B2702" s="224">
        <v>277900</v>
      </c>
      <c r="C2702" s="209">
        <v>106747</v>
      </c>
      <c r="D2702" s="206">
        <f t="shared" si="218"/>
        <v>0.38412018711766821</v>
      </c>
      <c r="E2702" s="208">
        <f t="shared" si="219"/>
        <v>0.44</v>
      </c>
      <c r="F2702" s="207">
        <v>5871.08</v>
      </c>
      <c r="G2702" s="207">
        <v>8539.76</v>
      </c>
      <c r="H2702" s="207">
        <v>9607.23</v>
      </c>
      <c r="I2702" s="214">
        <v>96772</v>
      </c>
      <c r="J2702" s="211">
        <f t="shared" si="220"/>
        <v>0.34822598056854986</v>
      </c>
      <c r="K2702" s="212">
        <f t="shared" si="221"/>
        <v>0.42</v>
      </c>
      <c r="L2702" s="214">
        <v>5322.46</v>
      </c>
      <c r="M2702" s="213">
        <v>7741.76</v>
      </c>
      <c r="N2702" s="213">
        <v>8709.48</v>
      </c>
      <c r="O2702" s="242">
        <f t="shared" si="222"/>
        <v>0.50379999999997382</v>
      </c>
      <c r="P2702" s="242"/>
      <c r="Q2702" s="179"/>
      <c r="R2702" s="179"/>
      <c r="S2702" s="179"/>
      <c r="T2702" s="179"/>
      <c r="U2702" s="179"/>
      <c r="V2702" s="179"/>
      <c r="W2702" s="179"/>
      <c r="X2702" s="179"/>
      <c r="Y2702" s="179"/>
      <c r="Z2702" s="179"/>
      <c r="AA2702" s="222"/>
      <c r="AB2702" s="222"/>
      <c r="AC2702" s="222"/>
      <c r="AD2702" s="179"/>
      <c r="AE2702" s="179"/>
      <c r="AF2702" s="179"/>
      <c r="AG2702" s="179"/>
      <c r="AH2702" s="179"/>
      <c r="AI2702" s="179"/>
      <c r="AJ2702" s="179"/>
    </row>
    <row r="2703" spans="2:36" x14ac:dyDescent="0.3">
      <c r="B2703" s="224">
        <v>278000</v>
      </c>
      <c r="C2703" s="209">
        <v>106792</v>
      </c>
      <c r="D2703" s="206">
        <f t="shared" si="218"/>
        <v>0.38414388489208634</v>
      </c>
      <c r="E2703" s="208">
        <f t="shared" si="219"/>
        <v>0.45</v>
      </c>
      <c r="F2703" s="207">
        <v>5873.56</v>
      </c>
      <c r="G2703" s="207">
        <v>8543.36</v>
      </c>
      <c r="H2703" s="207">
        <v>9611.2800000000007</v>
      </c>
      <c r="I2703" s="214">
        <v>96814</v>
      </c>
      <c r="J2703" s="211">
        <f t="shared" si="220"/>
        <v>0.34825179856115107</v>
      </c>
      <c r="K2703" s="212">
        <f t="shared" si="221"/>
        <v>0.42</v>
      </c>
      <c r="L2703" s="214">
        <v>5324.77</v>
      </c>
      <c r="M2703" s="213">
        <v>7745.12</v>
      </c>
      <c r="N2703" s="213">
        <v>8713.26</v>
      </c>
      <c r="O2703" s="242">
        <f t="shared" si="222"/>
        <v>0.51529999999997012</v>
      </c>
      <c r="P2703" s="242"/>
      <c r="Q2703" s="179"/>
      <c r="R2703" s="179"/>
      <c r="S2703" s="179"/>
      <c r="T2703" s="179"/>
      <c r="U2703" s="179"/>
      <c r="V2703" s="179"/>
      <c r="W2703" s="179"/>
      <c r="X2703" s="179"/>
      <c r="Y2703" s="179"/>
      <c r="Z2703" s="179"/>
      <c r="AA2703" s="222"/>
      <c r="AB2703" s="222"/>
      <c r="AC2703" s="222"/>
      <c r="AD2703" s="179"/>
      <c r="AE2703" s="179"/>
      <c r="AF2703" s="179"/>
      <c r="AG2703" s="179"/>
      <c r="AH2703" s="179"/>
      <c r="AI2703" s="179"/>
      <c r="AJ2703" s="179"/>
    </row>
    <row r="2704" spans="2:36" x14ac:dyDescent="0.3">
      <c r="B2704" s="224">
        <v>278100</v>
      </c>
      <c r="C2704" s="209">
        <v>106837</v>
      </c>
      <c r="D2704" s="206">
        <f t="shared" si="218"/>
        <v>0.38416756562387633</v>
      </c>
      <c r="E2704" s="208">
        <f t="shared" si="219"/>
        <v>0.45</v>
      </c>
      <c r="F2704" s="207">
        <v>5876.03</v>
      </c>
      <c r="G2704" s="207">
        <v>8546.9599999999991</v>
      </c>
      <c r="H2704" s="207">
        <v>9615.33</v>
      </c>
      <c r="I2704" s="214">
        <v>96856</v>
      </c>
      <c r="J2704" s="211">
        <f t="shared" si="220"/>
        <v>0.34827759798633584</v>
      </c>
      <c r="K2704" s="212">
        <f t="shared" si="221"/>
        <v>0.42</v>
      </c>
      <c r="L2704" s="214">
        <v>5327.08</v>
      </c>
      <c r="M2704" s="213">
        <v>7748.48</v>
      </c>
      <c r="N2704" s="213">
        <v>8717.0400000000009</v>
      </c>
      <c r="O2704" s="242">
        <f t="shared" si="222"/>
        <v>0.51519999999998622</v>
      </c>
      <c r="P2704" s="242"/>
      <c r="Q2704" s="179"/>
      <c r="R2704" s="179"/>
      <c r="S2704" s="179"/>
      <c r="T2704" s="179"/>
      <c r="U2704" s="179"/>
      <c r="V2704" s="179"/>
      <c r="W2704" s="179"/>
      <c r="X2704" s="179"/>
      <c r="Y2704" s="179"/>
      <c r="Z2704" s="179"/>
      <c r="AA2704" s="222"/>
      <c r="AB2704" s="222"/>
      <c r="AC2704" s="222"/>
      <c r="AD2704" s="179"/>
      <c r="AE2704" s="179"/>
      <c r="AF2704" s="179"/>
      <c r="AG2704" s="179"/>
      <c r="AH2704" s="179"/>
      <c r="AI2704" s="179"/>
      <c r="AJ2704" s="179"/>
    </row>
    <row r="2705" spans="2:36" x14ac:dyDescent="0.3">
      <c r="B2705" s="224">
        <v>278200</v>
      </c>
      <c r="C2705" s="209">
        <v>106882</v>
      </c>
      <c r="D2705" s="206">
        <f t="shared" si="218"/>
        <v>0.38419122933141625</v>
      </c>
      <c r="E2705" s="208">
        <f t="shared" si="219"/>
        <v>0.45</v>
      </c>
      <c r="F2705" s="207">
        <v>5878.51</v>
      </c>
      <c r="G2705" s="207">
        <v>8550.56</v>
      </c>
      <c r="H2705" s="207">
        <v>9619.3799999999992</v>
      </c>
      <c r="I2705" s="214">
        <v>96898</v>
      </c>
      <c r="J2705" s="211">
        <f t="shared" si="220"/>
        <v>0.34830337886412654</v>
      </c>
      <c r="K2705" s="212">
        <f t="shared" si="221"/>
        <v>0.42</v>
      </c>
      <c r="L2705" s="214">
        <v>5329.39</v>
      </c>
      <c r="M2705" s="213">
        <v>7751.84</v>
      </c>
      <c r="N2705" s="213">
        <v>8720.82</v>
      </c>
      <c r="O2705" s="242">
        <f t="shared" si="222"/>
        <v>0.51530000000000653</v>
      </c>
      <c r="P2705" s="242"/>
      <c r="Q2705" s="179"/>
      <c r="R2705" s="179"/>
      <c r="S2705" s="179"/>
      <c r="T2705" s="179"/>
      <c r="U2705" s="179"/>
      <c r="V2705" s="179"/>
      <c r="W2705" s="179"/>
      <c r="X2705" s="179"/>
      <c r="Y2705" s="179"/>
      <c r="Z2705" s="179"/>
      <c r="AA2705" s="222"/>
      <c r="AB2705" s="222"/>
      <c r="AC2705" s="222"/>
      <c r="AD2705" s="179"/>
      <c r="AE2705" s="179"/>
      <c r="AF2705" s="179"/>
      <c r="AG2705" s="179"/>
      <c r="AH2705" s="179"/>
      <c r="AI2705" s="179"/>
      <c r="AJ2705" s="179"/>
    </row>
    <row r="2706" spans="2:36" x14ac:dyDescent="0.3">
      <c r="B2706" s="224">
        <v>278300</v>
      </c>
      <c r="C2706" s="209">
        <v>106927</v>
      </c>
      <c r="D2706" s="206">
        <f t="shared" si="218"/>
        <v>0.38421487603305787</v>
      </c>
      <c r="E2706" s="208">
        <f t="shared" si="219"/>
        <v>0.45</v>
      </c>
      <c r="F2706" s="207">
        <v>5880.98</v>
      </c>
      <c r="G2706" s="207">
        <v>8554.16</v>
      </c>
      <c r="H2706" s="207">
        <v>9623.43</v>
      </c>
      <c r="I2706" s="214">
        <v>96940</v>
      </c>
      <c r="J2706" s="211">
        <f t="shared" si="220"/>
        <v>0.34832914121451669</v>
      </c>
      <c r="K2706" s="212">
        <f t="shared" si="221"/>
        <v>0.42</v>
      </c>
      <c r="L2706" s="214">
        <v>5331.7</v>
      </c>
      <c r="M2706" s="213">
        <v>7755.2</v>
      </c>
      <c r="N2706" s="213">
        <v>8724.6</v>
      </c>
      <c r="O2706" s="242">
        <f t="shared" si="222"/>
        <v>0.51520000000004074</v>
      </c>
      <c r="P2706" s="242"/>
      <c r="Q2706" s="179"/>
      <c r="R2706" s="179"/>
      <c r="S2706" s="179"/>
      <c r="T2706" s="179"/>
      <c r="U2706" s="179"/>
      <c r="V2706" s="179"/>
      <c r="W2706" s="179"/>
      <c r="X2706" s="179"/>
      <c r="Y2706" s="179"/>
      <c r="Z2706" s="179"/>
      <c r="AA2706" s="222"/>
      <c r="AB2706" s="222"/>
      <c r="AC2706" s="222"/>
      <c r="AD2706" s="179"/>
      <c r="AE2706" s="179"/>
      <c r="AF2706" s="179"/>
      <c r="AG2706" s="179"/>
      <c r="AH2706" s="179"/>
      <c r="AI2706" s="179"/>
      <c r="AJ2706" s="179"/>
    </row>
    <row r="2707" spans="2:36" x14ac:dyDescent="0.3">
      <c r="B2707" s="224">
        <v>278400</v>
      </c>
      <c r="C2707" s="209">
        <v>106972</v>
      </c>
      <c r="D2707" s="206">
        <f t="shared" si="218"/>
        <v>0.38423850574712642</v>
      </c>
      <c r="E2707" s="208">
        <f t="shared" si="219"/>
        <v>0.45</v>
      </c>
      <c r="F2707" s="207">
        <v>5883.46</v>
      </c>
      <c r="G2707" s="207">
        <v>8557.76</v>
      </c>
      <c r="H2707" s="207">
        <v>9627.48</v>
      </c>
      <c r="I2707" s="214">
        <v>96982</v>
      </c>
      <c r="J2707" s="211">
        <f t="shared" si="220"/>
        <v>0.34835488505747125</v>
      </c>
      <c r="K2707" s="212">
        <f t="shared" si="221"/>
        <v>0.42</v>
      </c>
      <c r="L2707" s="214">
        <v>5334.01</v>
      </c>
      <c r="M2707" s="213">
        <v>7758.56</v>
      </c>
      <c r="N2707" s="213">
        <v>8728.3799999999992</v>
      </c>
      <c r="O2707" s="242">
        <f t="shared" si="222"/>
        <v>0.51530000000002474</v>
      </c>
      <c r="P2707" s="242"/>
      <c r="Q2707" s="179"/>
      <c r="R2707" s="179"/>
      <c r="S2707" s="179"/>
      <c r="T2707" s="179"/>
      <c r="U2707" s="179"/>
      <c r="V2707" s="179"/>
      <c r="W2707" s="179"/>
      <c r="X2707" s="179"/>
      <c r="Y2707" s="179"/>
      <c r="Z2707" s="179"/>
      <c r="AA2707" s="222"/>
      <c r="AB2707" s="222"/>
      <c r="AC2707" s="222"/>
      <c r="AD2707" s="179"/>
      <c r="AE2707" s="179"/>
      <c r="AF2707" s="179"/>
      <c r="AG2707" s="179"/>
      <c r="AH2707" s="179"/>
      <c r="AI2707" s="179"/>
      <c r="AJ2707" s="179"/>
    </row>
    <row r="2708" spans="2:36" x14ac:dyDescent="0.3">
      <c r="B2708" s="224">
        <v>278500</v>
      </c>
      <c r="C2708" s="209">
        <v>107017</v>
      </c>
      <c r="D2708" s="206">
        <f t="shared" si="218"/>
        <v>0.38426211849192099</v>
      </c>
      <c r="E2708" s="208">
        <f t="shared" si="219"/>
        <v>0.45</v>
      </c>
      <c r="F2708" s="207">
        <v>5885.93</v>
      </c>
      <c r="G2708" s="207">
        <v>8561.36</v>
      </c>
      <c r="H2708" s="207">
        <v>9631.5300000000007</v>
      </c>
      <c r="I2708" s="214">
        <v>97024</v>
      </c>
      <c r="J2708" s="211">
        <f t="shared" si="220"/>
        <v>0.34838061041292639</v>
      </c>
      <c r="K2708" s="212">
        <f t="shared" si="221"/>
        <v>0.42</v>
      </c>
      <c r="L2708" s="214">
        <v>5336.32</v>
      </c>
      <c r="M2708" s="213">
        <v>7761.92</v>
      </c>
      <c r="N2708" s="213">
        <v>8732.16</v>
      </c>
      <c r="O2708" s="242">
        <f t="shared" si="222"/>
        <v>0.5151999999999316</v>
      </c>
      <c r="P2708" s="242"/>
      <c r="Q2708" s="179"/>
      <c r="R2708" s="179"/>
      <c r="S2708" s="179"/>
      <c r="T2708" s="179"/>
      <c r="U2708" s="179"/>
      <c r="V2708" s="179"/>
      <c r="W2708" s="179"/>
      <c r="X2708" s="179"/>
      <c r="Y2708" s="179"/>
      <c r="Z2708" s="179"/>
      <c r="AA2708" s="222"/>
      <c r="AB2708" s="222"/>
      <c r="AC2708" s="222"/>
      <c r="AD2708" s="179"/>
      <c r="AE2708" s="179"/>
      <c r="AF2708" s="179"/>
      <c r="AG2708" s="179"/>
      <c r="AH2708" s="179"/>
      <c r="AI2708" s="179"/>
      <c r="AJ2708" s="179"/>
    </row>
    <row r="2709" spans="2:36" x14ac:dyDescent="0.3">
      <c r="B2709" s="224">
        <v>278600</v>
      </c>
      <c r="C2709" s="209">
        <v>107062</v>
      </c>
      <c r="D2709" s="206">
        <f t="shared" si="218"/>
        <v>0.38428571428571429</v>
      </c>
      <c r="E2709" s="208">
        <f t="shared" si="219"/>
        <v>0.45</v>
      </c>
      <c r="F2709" s="207">
        <v>5888.41</v>
      </c>
      <c r="G2709" s="207">
        <v>8564.9599999999991</v>
      </c>
      <c r="H2709" s="207">
        <v>9635.58</v>
      </c>
      <c r="I2709" s="214">
        <v>97066</v>
      </c>
      <c r="J2709" s="211">
        <f t="shared" si="220"/>
        <v>0.34840631730078964</v>
      </c>
      <c r="K2709" s="212">
        <f t="shared" si="221"/>
        <v>0.42</v>
      </c>
      <c r="L2709" s="214">
        <v>5338.63</v>
      </c>
      <c r="M2709" s="213">
        <v>7765.28</v>
      </c>
      <c r="N2709" s="213">
        <v>8735.94</v>
      </c>
      <c r="O2709" s="242">
        <f t="shared" si="222"/>
        <v>0.51530000000004295</v>
      </c>
      <c r="P2709" s="242"/>
      <c r="Q2709" s="179"/>
      <c r="R2709" s="179"/>
      <c r="S2709" s="179"/>
      <c r="T2709" s="179"/>
      <c r="U2709" s="179"/>
      <c r="V2709" s="179"/>
      <c r="W2709" s="179"/>
      <c r="X2709" s="179"/>
      <c r="Y2709" s="179"/>
      <c r="Z2709" s="179"/>
      <c r="AA2709" s="222"/>
      <c r="AB2709" s="222"/>
      <c r="AC2709" s="222"/>
      <c r="AD2709" s="179"/>
      <c r="AE2709" s="179"/>
      <c r="AF2709" s="179"/>
      <c r="AG2709" s="179"/>
      <c r="AH2709" s="179"/>
      <c r="AI2709" s="179"/>
      <c r="AJ2709" s="179"/>
    </row>
    <row r="2710" spans="2:36" x14ac:dyDescent="0.3">
      <c r="B2710" s="224">
        <v>278700</v>
      </c>
      <c r="C2710" s="209">
        <v>107107</v>
      </c>
      <c r="D2710" s="206">
        <f t="shared" si="218"/>
        <v>0.38430929314675277</v>
      </c>
      <c r="E2710" s="208">
        <f t="shared" si="219"/>
        <v>0.45</v>
      </c>
      <c r="F2710" s="207">
        <v>5890.88</v>
      </c>
      <c r="G2710" s="207">
        <v>8568.56</v>
      </c>
      <c r="H2710" s="207">
        <v>9639.6299999999992</v>
      </c>
      <c r="I2710" s="214">
        <v>97108</v>
      </c>
      <c r="J2710" s="211">
        <f t="shared" si="220"/>
        <v>0.34843200574094008</v>
      </c>
      <c r="K2710" s="212">
        <f t="shared" si="221"/>
        <v>0.42</v>
      </c>
      <c r="L2710" s="214">
        <v>5340.94</v>
      </c>
      <c r="M2710" s="213">
        <v>7768.64</v>
      </c>
      <c r="N2710" s="213">
        <v>8739.7199999999993</v>
      </c>
      <c r="O2710" s="242">
        <f t="shared" si="222"/>
        <v>0.51520000000009536</v>
      </c>
      <c r="P2710" s="242"/>
      <c r="Q2710" s="179"/>
      <c r="R2710" s="179"/>
      <c r="S2710" s="179"/>
      <c r="T2710" s="179"/>
      <c r="U2710" s="179"/>
      <c r="V2710" s="179"/>
      <c r="W2710" s="179"/>
      <c r="X2710" s="179"/>
      <c r="Y2710" s="179"/>
      <c r="Z2710" s="179"/>
      <c r="AA2710" s="222"/>
      <c r="AB2710" s="222"/>
      <c r="AC2710" s="222"/>
      <c r="AD2710" s="179"/>
      <c r="AE2710" s="179"/>
      <c r="AF2710" s="179"/>
      <c r="AG2710" s="179"/>
      <c r="AH2710" s="179"/>
      <c r="AI2710" s="179"/>
      <c r="AJ2710" s="179"/>
    </row>
    <row r="2711" spans="2:36" x14ac:dyDescent="0.3">
      <c r="B2711" s="224">
        <v>278800</v>
      </c>
      <c r="C2711" s="209">
        <v>107152</v>
      </c>
      <c r="D2711" s="206">
        <f t="shared" si="218"/>
        <v>0.38433285509325682</v>
      </c>
      <c r="E2711" s="208">
        <f t="shared" si="219"/>
        <v>0.45</v>
      </c>
      <c r="F2711" s="207">
        <v>5893.36</v>
      </c>
      <c r="G2711" s="207">
        <v>8572.16</v>
      </c>
      <c r="H2711" s="207">
        <v>9643.68</v>
      </c>
      <c r="I2711" s="214">
        <v>97150</v>
      </c>
      <c r="J2711" s="211">
        <f t="shared" si="220"/>
        <v>0.34845767575322811</v>
      </c>
      <c r="K2711" s="212">
        <f t="shared" si="221"/>
        <v>0.42</v>
      </c>
      <c r="L2711" s="214">
        <v>5343.25</v>
      </c>
      <c r="M2711" s="213">
        <v>7772</v>
      </c>
      <c r="N2711" s="213">
        <v>8743.5</v>
      </c>
      <c r="O2711" s="242">
        <f t="shared" si="222"/>
        <v>0.51530000000007936</v>
      </c>
      <c r="P2711" s="242"/>
      <c r="Q2711" s="179"/>
      <c r="R2711" s="179"/>
      <c r="S2711" s="179"/>
      <c r="T2711" s="179"/>
      <c r="U2711" s="179"/>
      <c r="V2711" s="179"/>
      <c r="W2711" s="179"/>
      <c r="X2711" s="179"/>
      <c r="Y2711" s="179"/>
      <c r="Z2711" s="179"/>
      <c r="AA2711" s="222"/>
      <c r="AB2711" s="222"/>
      <c r="AC2711" s="222"/>
      <c r="AD2711" s="179"/>
      <c r="AE2711" s="179"/>
      <c r="AF2711" s="179"/>
      <c r="AG2711" s="179"/>
      <c r="AH2711" s="179"/>
      <c r="AI2711" s="179"/>
      <c r="AJ2711" s="179"/>
    </row>
    <row r="2712" spans="2:36" x14ac:dyDescent="0.3">
      <c r="B2712" s="224">
        <v>278900</v>
      </c>
      <c r="C2712" s="209">
        <v>107197</v>
      </c>
      <c r="D2712" s="206">
        <f t="shared" ref="D2712:D2775" si="223">C2712/B2712</f>
        <v>0.3843564001434206</v>
      </c>
      <c r="E2712" s="208">
        <f t="shared" ref="E2712:E2775" si="224">(C2712-C2711)/(B2712-B2711)</f>
        <v>0.45</v>
      </c>
      <c r="F2712" s="207">
        <v>5895.83</v>
      </c>
      <c r="G2712" s="207">
        <v>8575.76</v>
      </c>
      <c r="H2712" s="207">
        <v>9647.73</v>
      </c>
      <c r="I2712" s="214">
        <v>97192</v>
      </c>
      <c r="J2712" s="211">
        <f t="shared" si="220"/>
        <v>0.34848332735747578</v>
      </c>
      <c r="K2712" s="212">
        <f t="shared" si="221"/>
        <v>0.42</v>
      </c>
      <c r="L2712" s="214">
        <v>5345.56</v>
      </c>
      <c r="M2712" s="213">
        <v>7775.36</v>
      </c>
      <c r="N2712" s="213">
        <v>8747.2800000000007</v>
      </c>
      <c r="O2712" s="242">
        <f t="shared" si="222"/>
        <v>0.51519999999996802</v>
      </c>
      <c r="P2712" s="242"/>
      <c r="Q2712" s="179"/>
      <c r="R2712" s="179"/>
      <c r="S2712" s="179"/>
      <c r="T2712" s="179"/>
      <c r="U2712" s="179"/>
      <c r="V2712" s="179"/>
      <c r="W2712" s="179"/>
      <c r="X2712" s="179"/>
      <c r="Y2712" s="179"/>
      <c r="Z2712" s="179"/>
      <c r="AA2712" s="222"/>
      <c r="AB2712" s="222"/>
      <c r="AC2712" s="222"/>
      <c r="AD2712" s="179"/>
      <c r="AE2712" s="179"/>
      <c r="AF2712" s="179"/>
      <c r="AG2712" s="179"/>
      <c r="AH2712" s="179"/>
      <c r="AI2712" s="179"/>
      <c r="AJ2712" s="179"/>
    </row>
    <row r="2713" spans="2:36" x14ac:dyDescent="0.3">
      <c r="B2713" s="224">
        <v>279000</v>
      </c>
      <c r="C2713" s="209">
        <v>107242</v>
      </c>
      <c r="D2713" s="206">
        <f t="shared" si="223"/>
        <v>0.38437992831541218</v>
      </c>
      <c r="E2713" s="208">
        <f t="shared" si="224"/>
        <v>0.45</v>
      </c>
      <c r="F2713" s="207">
        <v>5898.31</v>
      </c>
      <c r="G2713" s="207">
        <v>8579.36</v>
      </c>
      <c r="H2713" s="207">
        <v>9651.7800000000007</v>
      </c>
      <c r="I2713" s="214">
        <v>97234</v>
      </c>
      <c r="J2713" s="211">
        <f t="shared" si="220"/>
        <v>0.34850896057347669</v>
      </c>
      <c r="K2713" s="212">
        <f t="shared" si="221"/>
        <v>0.42</v>
      </c>
      <c r="L2713" s="214">
        <v>5347.87</v>
      </c>
      <c r="M2713" s="213">
        <v>7778.72</v>
      </c>
      <c r="N2713" s="213">
        <v>8751.06</v>
      </c>
      <c r="O2713" s="242">
        <f t="shared" si="222"/>
        <v>0.51529999999997012</v>
      </c>
      <c r="P2713" s="242"/>
      <c r="Q2713" s="179"/>
      <c r="R2713" s="179"/>
      <c r="S2713" s="179"/>
      <c r="T2713" s="179"/>
      <c r="U2713" s="179"/>
      <c r="V2713" s="179"/>
      <c r="W2713" s="179"/>
      <c r="X2713" s="179"/>
      <c r="Y2713" s="179"/>
      <c r="Z2713" s="179"/>
      <c r="AA2713" s="222"/>
      <c r="AB2713" s="222"/>
      <c r="AC2713" s="222"/>
      <c r="AD2713" s="179"/>
      <c r="AE2713" s="179"/>
      <c r="AF2713" s="179"/>
      <c r="AG2713" s="179"/>
      <c r="AH2713" s="179"/>
      <c r="AI2713" s="179"/>
      <c r="AJ2713" s="179"/>
    </row>
    <row r="2714" spans="2:36" x14ac:dyDescent="0.3">
      <c r="B2714" s="224">
        <v>279100</v>
      </c>
      <c r="C2714" s="209">
        <v>107287</v>
      </c>
      <c r="D2714" s="206">
        <f t="shared" si="223"/>
        <v>0.38440343962737372</v>
      </c>
      <c r="E2714" s="208">
        <f t="shared" si="224"/>
        <v>0.45</v>
      </c>
      <c r="F2714" s="207">
        <v>5900.78</v>
      </c>
      <c r="G2714" s="207">
        <v>8582.9599999999991</v>
      </c>
      <c r="H2714" s="207">
        <v>9655.83</v>
      </c>
      <c r="I2714" s="214">
        <v>97276</v>
      </c>
      <c r="J2714" s="211">
        <f t="shared" si="220"/>
        <v>0.34853457542099608</v>
      </c>
      <c r="K2714" s="212">
        <f t="shared" si="221"/>
        <v>0.42</v>
      </c>
      <c r="L2714" s="214">
        <v>5350.18</v>
      </c>
      <c r="M2714" s="213">
        <v>7782.08</v>
      </c>
      <c r="N2714" s="213">
        <v>8754.84</v>
      </c>
      <c r="O2714" s="242">
        <f t="shared" si="222"/>
        <v>0.51519999999998622</v>
      </c>
      <c r="P2714" s="242"/>
      <c r="Q2714" s="179"/>
      <c r="R2714" s="179"/>
      <c r="S2714" s="179"/>
      <c r="T2714" s="179"/>
      <c r="U2714" s="179"/>
      <c r="V2714" s="179"/>
      <c r="W2714" s="179"/>
      <c r="X2714" s="179"/>
      <c r="Y2714" s="179"/>
      <c r="Z2714" s="179"/>
      <c r="AA2714" s="222"/>
      <c r="AB2714" s="222"/>
      <c r="AC2714" s="222"/>
      <c r="AD2714" s="179"/>
      <c r="AE2714" s="179"/>
      <c r="AF2714" s="179"/>
      <c r="AG2714" s="179"/>
      <c r="AH2714" s="179"/>
      <c r="AI2714" s="179"/>
      <c r="AJ2714" s="179"/>
    </row>
    <row r="2715" spans="2:36" x14ac:dyDescent="0.3">
      <c r="B2715" s="224">
        <v>279200</v>
      </c>
      <c r="C2715" s="209">
        <v>107332</v>
      </c>
      <c r="D2715" s="206">
        <f t="shared" si="223"/>
        <v>0.38442693409742118</v>
      </c>
      <c r="E2715" s="208">
        <f t="shared" si="224"/>
        <v>0.45</v>
      </c>
      <c r="F2715" s="207">
        <v>5903.26</v>
      </c>
      <c r="G2715" s="207">
        <v>8586.56</v>
      </c>
      <c r="H2715" s="207">
        <v>9659.8799999999992</v>
      </c>
      <c r="I2715" s="214">
        <v>97318</v>
      </c>
      <c r="J2715" s="211">
        <f t="shared" si="220"/>
        <v>0.34856017191977079</v>
      </c>
      <c r="K2715" s="212">
        <f t="shared" si="221"/>
        <v>0.42</v>
      </c>
      <c r="L2715" s="214">
        <v>5352.49</v>
      </c>
      <c r="M2715" s="213">
        <v>7785.44</v>
      </c>
      <c r="N2715" s="213">
        <v>8758.6200000000008</v>
      </c>
      <c r="O2715" s="242">
        <f t="shared" si="222"/>
        <v>0.51530000000000653</v>
      </c>
      <c r="P2715" s="242"/>
      <c r="Q2715" s="179"/>
      <c r="R2715" s="179"/>
      <c r="S2715" s="179"/>
      <c r="T2715" s="179"/>
      <c r="U2715" s="179"/>
      <c r="V2715" s="179"/>
      <c r="W2715" s="179"/>
      <c r="X2715" s="179"/>
      <c r="Y2715" s="179"/>
      <c r="Z2715" s="179"/>
      <c r="AA2715" s="222"/>
      <c r="AB2715" s="222"/>
      <c r="AC2715" s="222"/>
      <c r="AD2715" s="179"/>
      <c r="AE2715" s="179"/>
      <c r="AF2715" s="179"/>
      <c r="AG2715" s="179"/>
      <c r="AH2715" s="179"/>
      <c r="AI2715" s="179"/>
      <c r="AJ2715" s="179"/>
    </row>
    <row r="2716" spans="2:36" x14ac:dyDescent="0.3">
      <c r="B2716" s="224">
        <v>279300</v>
      </c>
      <c r="C2716" s="209">
        <v>107377</v>
      </c>
      <c r="D2716" s="206">
        <f t="shared" si="223"/>
        <v>0.3844504117436448</v>
      </c>
      <c r="E2716" s="208">
        <f t="shared" si="224"/>
        <v>0.45</v>
      </c>
      <c r="F2716" s="207">
        <v>5905.73</v>
      </c>
      <c r="G2716" s="207">
        <v>8590.16</v>
      </c>
      <c r="H2716" s="207">
        <v>9663.93</v>
      </c>
      <c r="I2716" s="214">
        <v>97360</v>
      </c>
      <c r="J2716" s="211">
        <f t="shared" si="220"/>
        <v>0.34858575008950948</v>
      </c>
      <c r="K2716" s="212">
        <f t="shared" si="221"/>
        <v>0.42</v>
      </c>
      <c r="L2716" s="214">
        <v>5354.8</v>
      </c>
      <c r="M2716" s="213">
        <v>7788.8</v>
      </c>
      <c r="N2716" s="213">
        <v>8762.4</v>
      </c>
      <c r="O2716" s="242">
        <f t="shared" si="222"/>
        <v>0.51520000000004074</v>
      </c>
      <c r="P2716" s="242"/>
      <c r="Q2716" s="179"/>
      <c r="R2716" s="179"/>
      <c r="S2716" s="179"/>
      <c r="T2716" s="179"/>
      <c r="U2716" s="179"/>
      <c r="V2716" s="179"/>
      <c r="W2716" s="179"/>
      <c r="X2716" s="179"/>
      <c r="Y2716" s="179"/>
      <c r="Z2716" s="179"/>
      <c r="AA2716" s="222"/>
      <c r="AB2716" s="222"/>
      <c r="AC2716" s="222"/>
      <c r="AD2716" s="179"/>
      <c r="AE2716" s="179"/>
      <c r="AF2716" s="179"/>
      <c r="AG2716" s="179"/>
      <c r="AH2716" s="179"/>
      <c r="AI2716" s="179"/>
      <c r="AJ2716" s="179"/>
    </row>
    <row r="2717" spans="2:36" x14ac:dyDescent="0.3">
      <c r="B2717" s="224">
        <v>279400</v>
      </c>
      <c r="C2717" s="209">
        <v>107422</v>
      </c>
      <c r="D2717" s="206">
        <f t="shared" si="223"/>
        <v>0.38447387258410881</v>
      </c>
      <c r="E2717" s="208">
        <f t="shared" si="224"/>
        <v>0.45</v>
      </c>
      <c r="F2717" s="207">
        <v>5908.21</v>
      </c>
      <c r="G2717" s="207">
        <v>8593.76</v>
      </c>
      <c r="H2717" s="207">
        <v>9667.98</v>
      </c>
      <c r="I2717" s="214">
        <v>97402</v>
      </c>
      <c r="J2717" s="211">
        <f t="shared" si="220"/>
        <v>0.34861130994989264</v>
      </c>
      <c r="K2717" s="212">
        <f t="shared" si="221"/>
        <v>0.42</v>
      </c>
      <c r="L2717" s="214">
        <v>5357.11</v>
      </c>
      <c r="M2717" s="213">
        <v>7792.16</v>
      </c>
      <c r="N2717" s="213">
        <v>8766.18</v>
      </c>
      <c r="O2717" s="242">
        <f t="shared" si="222"/>
        <v>0.51530000000002474</v>
      </c>
      <c r="P2717" s="242"/>
      <c r="Q2717" s="179"/>
      <c r="R2717" s="179"/>
      <c r="S2717" s="179"/>
      <c r="T2717" s="179"/>
      <c r="U2717" s="179"/>
      <c r="V2717" s="179"/>
      <c r="W2717" s="179"/>
      <c r="X2717" s="179"/>
      <c r="Y2717" s="179"/>
      <c r="Z2717" s="179"/>
      <c r="AA2717" s="222"/>
      <c r="AB2717" s="222"/>
      <c r="AC2717" s="222"/>
      <c r="AD2717" s="179"/>
      <c r="AE2717" s="179"/>
      <c r="AF2717" s="179"/>
      <c r="AG2717" s="179"/>
      <c r="AH2717" s="179"/>
      <c r="AI2717" s="179"/>
      <c r="AJ2717" s="179"/>
    </row>
    <row r="2718" spans="2:36" x14ac:dyDescent="0.3">
      <c r="B2718" s="224">
        <v>279500</v>
      </c>
      <c r="C2718" s="209">
        <v>107467</v>
      </c>
      <c r="D2718" s="206">
        <f t="shared" si="223"/>
        <v>0.38449731663685149</v>
      </c>
      <c r="E2718" s="208">
        <f t="shared" si="224"/>
        <v>0.45</v>
      </c>
      <c r="F2718" s="207">
        <v>5910.68</v>
      </c>
      <c r="G2718" s="207">
        <v>8597.36</v>
      </c>
      <c r="H2718" s="207">
        <v>9672.0300000000007</v>
      </c>
      <c r="I2718" s="214">
        <v>97444</v>
      </c>
      <c r="J2718" s="211">
        <f t="shared" si="220"/>
        <v>0.34863685152057244</v>
      </c>
      <c r="K2718" s="212">
        <f t="shared" si="221"/>
        <v>0.42</v>
      </c>
      <c r="L2718" s="214">
        <v>5359.42</v>
      </c>
      <c r="M2718" s="213">
        <v>7795.52</v>
      </c>
      <c r="N2718" s="213">
        <v>8769.9599999999991</v>
      </c>
      <c r="O2718" s="242">
        <f t="shared" si="222"/>
        <v>0.5151999999999316</v>
      </c>
      <c r="P2718" s="242"/>
      <c r="Q2718" s="179"/>
      <c r="R2718" s="179"/>
      <c r="S2718" s="179"/>
      <c r="T2718" s="179"/>
      <c r="U2718" s="179"/>
      <c r="V2718" s="179"/>
      <c r="W2718" s="179"/>
      <c r="X2718" s="179"/>
      <c r="Y2718" s="179"/>
      <c r="Z2718" s="179"/>
      <c r="AA2718" s="222"/>
      <c r="AB2718" s="222"/>
      <c r="AC2718" s="222"/>
      <c r="AD2718" s="179"/>
      <c r="AE2718" s="179"/>
      <c r="AF2718" s="179"/>
      <c r="AG2718" s="179"/>
      <c r="AH2718" s="179"/>
      <c r="AI2718" s="179"/>
      <c r="AJ2718" s="179"/>
    </row>
    <row r="2719" spans="2:36" x14ac:dyDescent="0.3">
      <c r="B2719" s="224">
        <v>279600</v>
      </c>
      <c r="C2719" s="209">
        <v>107512</v>
      </c>
      <c r="D2719" s="206">
        <f t="shared" si="223"/>
        <v>0.38452074391988555</v>
      </c>
      <c r="E2719" s="208">
        <f t="shared" si="224"/>
        <v>0.45</v>
      </c>
      <c r="F2719" s="207">
        <v>5913.16</v>
      </c>
      <c r="G2719" s="207">
        <v>8600.9599999999991</v>
      </c>
      <c r="H2719" s="207">
        <v>9676.08</v>
      </c>
      <c r="I2719" s="214">
        <v>97486</v>
      </c>
      <c r="J2719" s="211">
        <f t="shared" si="220"/>
        <v>0.34866237482117313</v>
      </c>
      <c r="K2719" s="212">
        <f t="shared" si="221"/>
        <v>0.42</v>
      </c>
      <c r="L2719" s="214">
        <v>5361.73</v>
      </c>
      <c r="M2719" s="213">
        <v>7798.88</v>
      </c>
      <c r="N2719" s="213">
        <v>8773.74</v>
      </c>
      <c r="O2719" s="242">
        <f t="shared" si="222"/>
        <v>0.51530000000004295</v>
      </c>
      <c r="P2719" s="242"/>
      <c r="Q2719" s="179"/>
      <c r="R2719" s="179"/>
      <c r="S2719" s="179"/>
      <c r="T2719" s="179"/>
      <c r="U2719" s="179"/>
      <c r="V2719" s="179"/>
      <c r="W2719" s="179"/>
      <c r="X2719" s="179"/>
      <c r="Y2719" s="179"/>
      <c r="Z2719" s="179"/>
      <c r="AA2719" s="222"/>
      <c r="AB2719" s="222"/>
      <c r="AC2719" s="222"/>
      <c r="AD2719" s="179"/>
      <c r="AE2719" s="179"/>
      <c r="AF2719" s="179"/>
      <c r="AG2719" s="179"/>
      <c r="AH2719" s="179"/>
      <c r="AI2719" s="179"/>
      <c r="AJ2719" s="179"/>
    </row>
    <row r="2720" spans="2:36" x14ac:dyDescent="0.3">
      <c r="B2720" s="224">
        <v>279700</v>
      </c>
      <c r="C2720" s="209">
        <v>107557</v>
      </c>
      <c r="D2720" s="206">
        <f t="shared" si="223"/>
        <v>0.38454415445119772</v>
      </c>
      <c r="E2720" s="208">
        <f t="shared" si="224"/>
        <v>0.45</v>
      </c>
      <c r="F2720" s="207">
        <v>5915.63</v>
      </c>
      <c r="G2720" s="207">
        <v>8604.56</v>
      </c>
      <c r="H2720" s="207">
        <v>9680.1299999999992</v>
      </c>
      <c r="I2720" s="214">
        <v>97528</v>
      </c>
      <c r="J2720" s="211">
        <f t="shared" si="220"/>
        <v>0.34868787987129068</v>
      </c>
      <c r="K2720" s="212">
        <f t="shared" si="221"/>
        <v>0.42</v>
      </c>
      <c r="L2720" s="214">
        <v>5364.04</v>
      </c>
      <c r="M2720" s="213">
        <v>7802.24</v>
      </c>
      <c r="N2720" s="213">
        <v>8777.52</v>
      </c>
      <c r="O2720" s="242">
        <f t="shared" si="222"/>
        <v>0.51520000000009536</v>
      </c>
      <c r="P2720" s="242"/>
      <c r="Q2720" s="179"/>
      <c r="R2720" s="179"/>
      <c r="S2720" s="179"/>
      <c r="T2720" s="179"/>
      <c r="U2720" s="179"/>
      <c r="V2720" s="179"/>
      <c r="W2720" s="179"/>
      <c r="X2720" s="179"/>
      <c r="Y2720" s="179"/>
      <c r="Z2720" s="179"/>
      <c r="AA2720" s="222"/>
      <c r="AB2720" s="222"/>
      <c r="AC2720" s="222"/>
      <c r="AD2720" s="179"/>
      <c r="AE2720" s="179"/>
      <c r="AF2720" s="179"/>
      <c r="AG2720" s="179"/>
      <c r="AH2720" s="179"/>
      <c r="AI2720" s="179"/>
      <c r="AJ2720" s="179"/>
    </row>
    <row r="2721" spans="2:36" x14ac:dyDescent="0.3">
      <c r="B2721" s="224">
        <v>279800</v>
      </c>
      <c r="C2721" s="209">
        <v>107602</v>
      </c>
      <c r="D2721" s="206">
        <f t="shared" si="223"/>
        <v>0.38456754824874911</v>
      </c>
      <c r="E2721" s="208">
        <f t="shared" si="224"/>
        <v>0.45</v>
      </c>
      <c r="F2721" s="207">
        <v>5918.11</v>
      </c>
      <c r="G2721" s="207">
        <v>8608.16</v>
      </c>
      <c r="H2721" s="207">
        <v>9684.18</v>
      </c>
      <c r="I2721" s="214">
        <v>97570</v>
      </c>
      <c r="J2721" s="211">
        <f t="shared" si="220"/>
        <v>0.34871336669049319</v>
      </c>
      <c r="K2721" s="212">
        <f t="shared" si="221"/>
        <v>0.42</v>
      </c>
      <c r="L2721" s="214">
        <v>5366.35</v>
      </c>
      <c r="M2721" s="213">
        <v>7805.6</v>
      </c>
      <c r="N2721" s="213">
        <v>8781.2999999999993</v>
      </c>
      <c r="O2721" s="242">
        <f t="shared" si="222"/>
        <v>0.51530000000007936</v>
      </c>
      <c r="P2721" s="242"/>
      <c r="Q2721" s="179"/>
      <c r="R2721" s="179"/>
      <c r="S2721" s="179"/>
      <c r="T2721" s="179"/>
      <c r="U2721" s="179"/>
      <c r="V2721" s="179"/>
      <c r="W2721" s="179"/>
      <c r="X2721" s="179"/>
      <c r="Y2721" s="179"/>
      <c r="Z2721" s="179"/>
      <c r="AA2721" s="222"/>
      <c r="AB2721" s="222"/>
      <c r="AC2721" s="222"/>
      <c r="AD2721" s="179"/>
      <c r="AE2721" s="179"/>
      <c r="AF2721" s="179"/>
      <c r="AG2721" s="179"/>
      <c r="AH2721" s="179"/>
      <c r="AI2721" s="179"/>
      <c r="AJ2721" s="179"/>
    </row>
    <row r="2722" spans="2:36" x14ac:dyDescent="0.3">
      <c r="B2722" s="224">
        <v>279900</v>
      </c>
      <c r="C2722" s="209">
        <v>107647</v>
      </c>
      <c r="D2722" s="206">
        <f t="shared" si="223"/>
        <v>0.38459092533047518</v>
      </c>
      <c r="E2722" s="208">
        <f t="shared" si="224"/>
        <v>0.45</v>
      </c>
      <c r="F2722" s="207">
        <v>5920.58</v>
      </c>
      <c r="G2722" s="207">
        <v>8611.76</v>
      </c>
      <c r="H2722" s="207">
        <v>9688.23</v>
      </c>
      <c r="I2722" s="214">
        <v>97612</v>
      </c>
      <c r="J2722" s="211">
        <f t="shared" si="220"/>
        <v>0.34873883529832084</v>
      </c>
      <c r="K2722" s="212">
        <f t="shared" si="221"/>
        <v>0.42</v>
      </c>
      <c r="L2722" s="214">
        <v>5368.66</v>
      </c>
      <c r="M2722" s="213">
        <v>7808.96</v>
      </c>
      <c r="N2722" s="213">
        <v>8785.08</v>
      </c>
      <c r="O2722" s="242">
        <f t="shared" si="222"/>
        <v>0.51519999999996802</v>
      </c>
      <c r="P2722" s="242"/>
      <c r="Q2722" s="179"/>
      <c r="R2722" s="179"/>
      <c r="S2722" s="179"/>
      <c r="T2722" s="179"/>
      <c r="U2722" s="179"/>
      <c r="V2722" s="179"/>
      <c r="W2722" s="179"/>
      <c r="X2722" s="179"/>
      <c r="Y2722" s="179"/>
      <c r="Z2722" s="179"/>
      <c r="AA2722" s="222"/>
      <c r="AB2722" s="222"/>
      <c r="AC2722" s="222"/>
      <c r="AD2722" s="179"/>
      <c r="AE2722" s="179"/>
      <c r="AF2722" s="179"/>
      <c r="AG2722" s="179"/>
      <c r="AH2722" s="179"/>
      <c r="AI2722" s="179"/>
      <c r="AJ2722" s="179"/>
    </row>
    <row r="2723" spans="2:36" x14ac:dyDescent="0.3">
      <c r="B2723" s="224">
        <v>280000</v>
      </c>
      <c r="C2723" s="209">
        <v>107692</v>
      </c>
      <c r="D2723" s="206">
        <f t="shared" si="223"/>
        <v>0.38461428571428574</v>
      </c>
      <c r="E2723" s="208">
        <f t="shared" si="224"/>
        <v>0.45</v>
      </c>
      <c r="F2723" s="207">
        <v>5923.06</v>
      </c>
      <c r="G2723" s="207">
        <v>8615.36</v>
      </c>
      <c r="H2723" s="207">
        <v>9692.2800000000007</v>
      </c>
      <c r="I2723" s="214">
        <v>97654</v>
      </c>
      <c r="J2723" s="211">
        <f t="shared" si="220"/>
        <v>0.34876428571428569</v>
      </c>
      <c r="K2723" s="212">
        <f t="shared" si="221"/>
        <v>0.42</v>
      </c>
      <c r="L2723" s="214">
        <v>5370.97</v>
      </c>
      <c r="M2723" s="213">
        <v>7812.32</v>
      </c>
      <c r="N2723" s="213">
        <v>8788.86</v>
      </c>
      <c r="O2723" s="242">
        <f t="shared" si="222"/>
        <v>0.51529999999997012</v>
      </c>
      <c r="P2723" s="242"/>
      <c r="Q2723" s="179"/>
      <c r="R2723" s="179"/>
      <c r="S2723" s="179"/>
      <c r="T2723" s="179"/>
      <c r="U2723" s="179"/>
      <c r="V2723" s="179"/>
      <c r="W2723" s="179"/>
      <c r="X2723" s="179"/>
      <c r="Y2723" s="179"/>
      <c r="Z2723" s="179"/>
      <c r="AA2723" s="222"/>
      <c r="AB2723" s="222"/>
      <c r="AC2723" s="222"/>
      <c r="AD2723" s="179"/>
      <c r="AE2723" s="179"/>
      <c r="AF2723" s="179"/>
      <c r="AG2723" s="179"/>
      <c r="AH2723" s="179"/>
      <c r="AI2723" s="179"/>
      <c r="AJ2723" s="179"/>
    </row>
    <row r="2724" spans="2:36" x14ac:dyDescent="0.3">
      <c r="B2724" s="224">
        <v>280100</v>
      </c>
      <c r="C2724" s="209">
        <v>107737</v>
      </c>
      <c r="D2724" s="206">
        <f t="shared" si="223"/>
        <v>0.38463762941806495</v>
      </c>
      <c r="E2724" s="208">
        <f t="shared" si="224"/>
        <v>0.45</v>
      </c>
      <c r="F2724" s="207">
        <v>5925.53</v>
      </c>
      <c r="G2724" s="207">
        <v>8618.9599999999991</v>
      </c>
      <c r="H2724" s="207">
        <v>9696.33</v>
      </c>
      <c r="I2724" s="214">
        <v>97696</v>
      </c>
      <c r="J2724" s="211">
        <f t="shared" si="220"/>
        <v>0.34878971795787217</v>
      </c>
      <c r="K2724" s="212">
        <f t="shared" si="221"/>
        <v>0.42</v>
      </c>
      <c r="L2724" s="214">
        <v>5373.28</v>
      </c>
      <c r="M2724" s="213">
        <v>7815.68</v>
      </c>
      <c r="N2724" s="213">
        <v>8792.64</v>
      </c>
      <c r="O2724" s="242">
        <f t="shared" si="222"/>
        <v>0.51519999999998622</v>
      </c>
      <c r="P2724" s="242"/>
      <c r="Q2724" s="179"/>
      <c r="R2724" s="179"/>
      <c r="S2724" s="179"/>
      <c r="T2724" s="179"/>
      <c r="U2724" s="179"/>
      <c r="V2724" s="179"/>
      <c r="W2724" s="179"/>
      <c r="X2724" s="179"/>
      <c r="Y2724" s="179"/>
      <c r="Z2724" s="179"/>
      <c r="AA2724" s="222"/>
      <c r="AB2724" s="222"/>
      <c r="AC2724" s="222"/>
      <c r="AD2724" s="179"/>
      <c r="AE2724" s="179"/>
      <c r="AF2724" s="179"/>
      <c r="AG2724" s="179"/>
      <c r="AH2724" s="179"/>
      <c r="AI2724" s="179"/>
      <c r="AJ2724" s="179"/>
    </row>
    <row r="2725" spans="2:36" x14ac:dyDescent="0.3">
      <c r="B2725" s="224">
        <v>280200</v>
      </c>
      <c r="C2725" s="209">
        <v>107782</v>
      </c>
      <c r="D2725" s="206">
        <f t="shared" si="223"/>
        <v>0.38466095645967169</v>
      </c>
      <c r="E2725" s="208">
        <f t="shared" si="224"/>
        <v>0.45</v>
      </c>
      <c r="F2725" s="207">
        <v>5928.01</v>
      </c>
      <c r="G2725" s="207">
        <v>8622.56</v>
      </c>
      <c r="H2725" s="207">
        <v>9700.3799999999992</v>
      </c>
      <c r="I2725" s="214">
        <v>97738</v>
      </c>
      <c r="J2725" s="211">
        <f t="shared" si="220"/>
        <v>0.34881513204853676</v>
      </c>
      <c r="K2725" s="212">
        <f t="shared" si="221"/>
        <v>0.42</v>
      </c>
      <c r="L2725" s="214">
        <v>5375.59</v>
      </c>
      <c r="M2725" s="213">
        <v>7819.04</v>
      </c>
      <c r="N2725" s="213">
        <v>8796.42</v>
      </c>
      <c r="O2725" s="242">
        <f t="shared" si="222"/>
        <v>0.51530000000000653</v>
      </c>
      <c r="P2725" s="242"/>
      <c r="Q2725" s="179"/>
      <c r="R2725" s="179"/>
      <c r="S2725" s="179"/>
      <c r="T2725" s="179"/>
      <c r="U2725" s="179"/>
      <c r="V2725" s="179"/>
      <c r="W2725" s="179"/>
      <c r="X2725" s="179"/>
      <c r="Y2725" s="179"/>
      <c r="Z2725" s="179"/>
      <c r="AA2725" s="222"/>
      <c r="AB2725" s="222"/>
      <c r="AC2725" s="222"/>
      <c r="AD2725" s="179"/>
      <c r="AE2725" s="179"/>
      <c r="AF2725" s="179"/>
      <c r="AG2725" s="179"/>
      <c r="AH2725" s="179"/>
      <c r="AI2725" s="179"/>
      <c r="AJ2725" s="179"/>
    </row>
    <row r="2726" spans="2:36" x14ac:dyDescent="0.3">
      <c r="B2726" s="224">
        <v>280300</v>
      </c>
      <c r="C2726" s="209">
        <v>107827</v>
      </c>
      <c r="D2726" s="206">
        <f t="shared" si="223"/>
        <v>0.38468426685693902</v>
      </c>
      <c r="E2726" s="208">
        <f t="shared" si="224"/>
        <v>0.45</v>
      </c>
      <c r="F2726" s="207">
        <v>5930.48</v>
      </c>
      <c r="G2726" s="207">
        <v>8626.16</v>
      </c>
      <c r="H2726" s="207">
        <v>9704.43</v>
      </c>
      <c r="I2726" s="214">
        <v>97780</v>
      </c>
      <c r="J2726" s="211">
        <f t="shared" si="220"/>
        <v>0.34884052800570819</v>
      </c>
      <c r="K2726" s="212">
        <f t="shared" si="221"/>
        <v>0.42</v>
      </c>
      <c r="L2726" s="214">
        <v>5377.9</v>
      </c>
      <c r="M2726" s="213">
        <v>7822.4</v>
      </c>
      <c r="N2726" s="213">
        <v>8800.2000000000007</v>
      </c>
      <c r="O2726" s="242">
        <f t="shared" si="222"/>
        <v>0.51520000000004074</v>
      </c>
      <c r="P2726" s="242"/>
      <c r="Q2726" s="179"/>
      <c r="R2726" s="179"/>
      <c r="S2726" s="179"/>
      <c r="T2726" s="179"/>
      <c r="U2726" s="179"/>
      <c r="V2726" s="179"/>
      <c r="W2726" s="179"/>
      <c r="X2726" s="179"/>
      <c r="Y2726" s="179"/>
      <c r="Z2726" s="179"/>
      <c r="AA2726" s="222"/>
      <c r="AB2726" s="222"/>
      <c r="AC2726" s="222"/>
      <c r="AD2726" s="179"/>
      <c r="AE2726" s="179"/>
      <c r="AF2726" s="179"/>
      <c r="AG2726" s="179"/>
      <c r="AH2726" s="179"/>
      <c r="AI2726" s="179"/>
      <c r="AJ2726" s="179"/>
    </row>
    <row r="2727" spans="2:36" x14ac:dyDescent="0.3">
      <c r="B2727" s="224">
        <v>280400</v>
      </c>
      <c r="C2727" s="209">
        <v>107872</v>
      </c>
      <c r="D2727" s="206">
        <f t="shared" si="223"/>
        <v>0.38470756062767475</v>
      </c>
      <c r="E2727" s="208">
        <f t="shared" si="224"/>
        <v>0.45</v>
      </c>
      <c r="F2727" s="207">
        <v>5932.96</v>
      </c>
      <c r="G2727" s="207">
        <v>8629.76</v>
      </c>
      <c r="H2727" s="207">
        <v>9708.48</v>
      </c>
      <c r="I2727" s="214">
        <v>97822</v>
      </c>
      <c r="J2727" s="211">
        <f t="shared" si="220"/>
        <v>0.34886590584878746</v>
      </c>
      <c r="K2727" s="212">
        <f t="shared" si="221"/>
        <v>0.42</v>
      </c>
      <c r="L2727" s="214">
        <v>5380.21</v>
      </c>
      <c r="M2727" s="213">
        <v>7825.76</v>
      </c>
      <c r="N2727" s="213">
        <v>8803.98</v>
      </c>
      <c r="O2727" s="242">
        <f t="shared" si="222"/>
        <v>0.51530000000002474</v>
      </c>
      <c r="P2727" s="242"/>
      <c r="Q2727" s="179"/>
      <c r="R2727" s="179"/>
      <c r="S2727" s="179"/>
      <c r="T2727" s="179"/>
      <c r="U2727" s="179"/>
      <c r="V2727" s="179"/>
      <c r="W2727" s="179"/>
      <c r="X2727" s="179"/>
      <c r="Y2727" s="179"/>
      <c r="Z2727" s="179"/>
      <c r="AA2727" s="222"/>
      <c r="AB2727" s="222"/>
      <c r="AC2727" s="222"/>
      <c r="AD2727" s="179"/>
      <c r="AE2727" s="179"/>
      <c r="AF2727" s="179"/>
      <c r="AG2727" s="179"/>
      <c r="AH2727" s="179"/>
      <c r="AI2727" s="179"/>
      <c r="AJ2727" s="179"/>
    </row>
    <row r="2728" spans="2:36" x14ac:dyDescent="0.3">
      <c r="B2728" s="224">
        <v>280500</v>
      </c>
      <c r="C2728" s="209">
        <v>107917</v>
      </c>
      <c r="D2728" s="206">
        <f t="shared" si="223"/>
        <v>0.38473083778966133</v>
      </c>
      <c r="E2728" s="208">
        <f t="shared" si="224"/>
        <v>0.45</v>
      </c>
      <c r="F2728" s="207">
        <v>5935.43</v>
      </c>
      <c r="G2728" s="207">
        <v>8633.36</v>
      </c>
      <c r="H2728" s="207">
        <v>9712.5300000000007</v>
      </c>
      <c r="I2728" s="214">
        <v>97864</v>
      </c>
      <c r="J2728" s="211">
        <f t="shared" si="220"/>
        <v>0.34889126559714795</v>
      </c>
      <c r="K2728" s="212">
        <f t="shared" si="221"/>
        <v>0.42</v>
      </c>
      <c r="L2728" s="214">
        <v>5382.52</v>
      </c>
      <c r="M2728" s="213">
        <v>7829.12</v>
      </c>
      <c r="N2728" s="213">
        <v>8807.76</v>
      </c>
      <c r="O2728" s="242">
        <f t="shared" si="222"/>
        <v>0.5151999999999316</v>
      </c>
      <c r="P2728" s="242"/>
      <c r="Q2728" s="179"/>
      <c r="R2728" s="179"/>
      <c r="S2728" s="179"/>
      <c r="T2728" s="179"/>
      <c r="U2728" s="179"/>
      <c r="V2728" s="179"/>
      <c r="W2728" s="179"/>
      <c r="X2728" s="179"/>
      <c r="Y2728" s="179"/>
      <c r="Z2728" s="179"/>
      <c r="AA2728" s="222"/>
      <c r="AB2728" s="222"/>
      <c r="AC2728" s="222"/>
      <c r="AD2728" s="179"/>
      <c r="AE2728" s="179"/>
      <c r="AF2728" s="179"/>
      <c r="AG2728" s="179"/>
      <c r="AH2728" s="179"/>
      <c r="AI2728" s="179"/>
      <c r="AJ2728" s="179"/>
    </row>
    <row r="2729" spans="2:36" x14ac:dyDescent="0.3">
      <c r="B2729" s="224">
        <v>280600</v>
      </c>
      <c r="C2729" s="209">
        <v>107962</v>
      </c>
      <c r="D2729" s="206">
        <f t="shared" si="223"/>
        <v>0.38475409836065572</v>
      </c>
      <c r="E2729" s="208">
        <f t="shared" si="224"/>
        <v>0.45</v>
      </c>
      <c r="F2729" s="207">
        <v>5937.91</v>
      </c>
      <c r="G2729" s="207">
        <v>8636.9599999999991</v>
      </c>
      <c r="H2729" s="207">
        <v>9716.58</v>
      </c>
      <c r="I2729" s="214">
        <v>97906</v>
      </c>
      <c r="J2729" s="211">
        <f t="shared" si="220"/>
        <v>0.3489166072701354</v>
      </c>
      <c r="K2729" s="212">
        <f t="shared" si="221"/>
        <v>0.42</v>
      </c>
      <c r="L2729" s="214">
        <v>5384.83</v>
      </c>
      <c r="M2729" s="213">
        <v>7832.48</v>
      </c>
      <c r="N2729" s="213">
        <v>8811.5400000000009</v>
      </c>
      <c r="O2729" s="242">
        <f t="shared" si="222"/>
        <v>0.51530000000004295</v>
      </c>
      <c r="P2729" s="242"/>
      <c r="Q2729" s="179"/>
      <c r="R2729" s="179"/>
      <c r="S2729" s="179"/>
      <c r="T2729" s="179"/>
      <c r="U2729" s="179"/>
      <c r="V2729" s="179"/>
      <c r="W2729" s="179"/>
      <c r="X2729" s="179"/>
      <c r="Y2729" s="179"/>
      <c r="Z2729" s="179"/>
      <c r="AA2729" s="222"/>
      <c r="AB2729" s="222"/>
      <c r="AC2729" s="222"/>
      <c r="AD2729" s="179"/>
      <c r="AE2729" s="179"/>
      <c r="AF2729" s="179"/>
      <c r="AG2729" s="179"/>
      <c r="AH2729" s="179"/>
      <c r="AI2729" s="179"/>
      <c r="AJ2729" s="179"/>
    </row>
    <row r="2730" spans="2:36" x14ac:dyDescent="0.3">
      <c r="B2730" s="224">
        <v>280700</v>
      </c>
      <c r="C2730" s="209">
        <v>108007</v>
      </c>
      <c r="D2730" s="206">
        <f t="shared" si="223"/>
        <v>0.38477734235838973</v>
      </c>
      <c r="E2730" s="208">
        <f t="shared" si="224"/>
        <v>0.45</v>
      </c>
      <c r="F2730" s="207">
        <v>5940.38</v>
      </c>
      <c r="G2730" s="207">
        <v>8640.56</v>
      </c>
      <c r="H2730" s="207">
        <v>9720.6299999999992</v>
      </c>
      <c r="I2730" s="214">
        <v>97948</v>
      </c>
      <c r="J2730" s="211">
        <f t="shared" si="220"/>
        <v>0.34894193088706804</v>
      </c>
      <c r="K2730" s="212">
        <f t="shared" si="221"/>
        <v>0.42</v>
      </c>
      <c r="L2730" s="214">
        <v>5387.14</v>
      </c>
      <c r="M2730" s="213">
        <v>7835.84</v>
      </c>
      <c r="N2730" s="213">
        <v>8815.32</v>
      </c>
      <c r="O2730" s="242">
        <f t="shared" si="222"/>
        <v>0.51520000000009536</v>
      </c>
      <c r="P2730" s="242"/>
      <c r="Q2730" s="179"/>
      <c r="R2730" s="179"/>
      <c r="S2730" s="179"/>
      <c r="T2730" s="179"/>
      <c r="U2730" s="179"/>
      <c r="V2730" s="179"/>
      <c r="W2730" s="179"/>
      <c r="X2730" s="179"/>
      <c r="Y2730" s="179"/>
      <c r="Z2730" s="179"/>
      <c r="AA2730" s="222"/>
      <c r="AB2730" s="222"/>
      <c r="AC2730" s="222"/>
      <c r="AD2730" s="179"/>
      <c r="AE2730" s="179"/>
      <c r="AF2730" s="179"/>
      <c r="AG2730" s="179"/>
      <c r="AH2730" s="179"/>
      <c r="AI2730" s="179"/>
      <c r="AJ2730" s="179"/>
    </row>
    <row r="2731" spans="2:36" x14ac:dyDescent="0.3">
      <c r="B2731" s="224">
        <v>280800</v>
      </c>
      <c r="C2731" s="209">
        <v>108052</v>
      </c>
      <c r="D2731" s="206">
        <f t="shared" si="223"/>
        <v>0.38480056980056981</v>
      </c>
      <c r="E2731" s="208">
        <f t="shared" si="224"/>
        <v>0.45</v>
      </c>
      <c r="F2731" s="207">
        <v>5942.86</v>
      </c>
      <c r="G2731" s="207">
        <v>8644.16</v>
      </c>
      <c r="H2731" s="207">
        <v>9724.68</v>
      </c>
      <c r="I2731" s="214">
        <v>97990</v>
      </c>
      <c r="J2731" s="211">
        <f t="shared" si="220"/>
        <v>0.34896723646723649</v>
      </c>
      <c r="K2731" s="212">
        <f t="shared" si="221"/>
        <v>0.42</v>
      </c>
      <c r="L2731" s="214">
        <v>5389.45</v>
      </c>
      <c r="M2731" s="213">
        <v>7839.2</v>
      </c>
      <c r="N2731" s="213">
        <v>8819.1</v>
      </c>
      <c r="O2731" s="242">
        <f t="shared" si="222"/>
        <v>0.51530000000007936</v>
      </c>
      <c r="P2731" s="242"/>
      <c r="Q2731" s="179"/>
      <c r="R2731" s="179"/>
      <c r="S2731" s="179"/>
      <c r="T2731" s="179"/>
      <c r="U2731" s="179"/>
      <c r="V2731" s="179"/>
      <c r="W2731" s="179"/>
      <c r="X2731" s="179"/>
      <c r="Y2731" s="179"/>
      <c r="Z2731" s="179"/>
      <c r="AA2731" s="222"/>
      <c r="AB2731" s="222"/>
      <c r="AC2731" s="222"/>
      <c r="AD2731" s="179"/>
      <c r="AE2731" s="179"/>
      <c r="AF2731" s="179"/>
      <c r="AG2731" s="179"/>
      <c r="AH2731" s="179"/>
      <c r="AI2731" s="179"/>
      <c r="AJ2731" s="179"/>
    </row>
    <row r="2732" spans="2:36" x14ac:dyDescent="0.3">
      <c r="B2732" s="224">
        <v>280900</v>
      </c>
      <c r="C2732" s="209">
        <v>108097</v>
      </c>
      <c r="D2732" s="206">
        <f t="shared" si="223"/>
        <v>0.38482378070487716</v>
      </c>
      <c r="E2732" s="208">
        <f t="shared" si="224"/>
        <v>0.45</v>
      </c>
      <c r="F2732" s="207">
        <v>5945.33</v>
      </c>
      <c r="G2732" s="207">
        <v>8647.76</v>
      </c>
      <c r="H2732" s="207">
        <v>9728.73</v>
      </c>
      <c r="I2732" s="214">
        <v>98032</v>
      </c>
      <c r="J2732" s="211">
        <f t="shared" si="220"/>
        <v>0.34899252402990388</v>
      </c>
      <c r="K2732" s="212">
        <f t="shared" si="221"/>
        <v>0.42</v>
      </c>
      <c r="L2732" s="214">
        <v>5391.76</v>
      </c>
      <c r="M2732" s="213">
        <v>7842.56</v>
      </c>
      <c r="N2732" s="213">
        <v>8822.8799999999992</v>
      </c>
      <c r="O2732" s="242">
        <f t="shared" si="222"/>
        <v>0.51519999999996802</v>
      </c>
      <c r="P2732" s="242"/>
      <c r="Q2732" s="179"/>
      <c r="R2732" s="179"/>
      <c r="S2732" s="179"/>
      <c r="T2732" s="179"/>
      <c r="U2732" s="179"/>
      <c r="V2732" s="179"/>
      <c r="W2732" s="179"/>
      <c r="X2732" s="179"/>
      <c r="Y2732" s="179"/>
      <c r="Z2732" s="179"/>
      <c r="AA2732" s="222"/>
      <c r="AB2732" s="222"/>
      <c r="AC2732" s="222"/>
      <c r="AD2732" s="179"/>
      <c r="AE2732" s="179"/>
      <c r="AF2732" s="179"/>
      <c r="AG2732" s="179"/>
      <c r="AH2732" s="179"/>
      <c r="AI2732" s="179"/>
      <c r="AJ2732" s="179"/>
    </row>
    <row r="2733" spans="2:36" x14ac:dyDescent="0.3">
      <c r="B2733" s="224">
        <v>281000</v>
      </c>
      <c r="C2733" s="209">
        <v>108142</v>
      </c>
      <c r="D2733" s="206">
        <f t="shared" si="223"/>
        <v>0.38484697508896798</v>
      </c>
      <c r="E2733" s="208">
        <f t="shared" si="224"/>
        <v>0.45</v>
      </c>
      <c r="F2733" s="207">
        <v>5947.81</v>
      </c>
      <c r="G2733" s="207">
        <v>8651.36</v>
      </c>
      <c r="H2733" s="207">
        <v>9732.7800000000007</v>
      </c>
      <c r="I2733" s="214">
        <v>98074</v>
      </c>
      <c r="J2733" s="211">
        <f t="shared" si="220"/>
        <v>0.34901779359430607</v>
      </c>
      <c r="K2733" s="212">
        <f t="shared" si="221"/>
        <v>0.42</v>
      </c>
      <c r="L2733" s="214">
        <v>5394.07</v>
      </c>
      <c r="M2733" s="213">
        <v>7845.92</v>
      </c>
      <c r="N2733" s="213">
        <v>8826.66</v>
      </c>
      <c r="O2733" s="242">
        <f t="shared" si="222"/>
        <v>0.51529999999997012</v>
      </c>
      <c r="P2733" s="242"/>
      <c r="Q2733" s="179"/>
      <c r="R2733" s="179"/>
      <c r="S2733" s="179"/>
      <c r="T2733" s="179"/>
      <c r="U2733" s="179"/>
      <c r="V2733" s="179"/>
      <c r="W2733" s="179"/>
      <c r="X2733" s="179"/>
      <c r="Y2733" s="179"/>
      <c r="Z2733" s="179"/>
      <c r="AA2733" s="222"/>
      <c r="AB2733" s="222"/>
      <c r="AC2733" s="222"/>
      <c r="AD2733" s="179"/>
      <c r="AE2733" s="179"/>
      <c r="AF2733" s="179"/>
      <c r="AG2733" s="179"/>
      <c r="AH2733" s="179"/>
      <c r="AI2733" s="179"/>
      <c r="AJ2733" s="179"/>
    </row>
    <row r="2734" spans="2:36" x14ac:dyDescent="0.3">
      <c r="B2734" s="224">
        <v>281100</v>
      </c>
      <c r="C2734" s="209">
        <v>108187</v>
      </c>
      <c r="D2734" s="206">
        <f t="shared" si="223"/>
        <v>0.38487015297047317</v>
      </c>
      <c r="E2734" s="208">
        <f t="shared" si="224"/>
        <v>0.45</v>
      </c>
      <c r="F2734" s="207">
        <v>5950.28</v>
      </c>
      <c r="G2734" s="207">
        <v>8654.9599999999991</v>
      </c>
      <c r="H2734" s="207">
        <v>9736.83</v>
      </c>
      <c r="I2734" s="214">
        <v>98116</v>
      </c>
      <c r="J2734" s="211">
        <f t="shared" si="220"/>
        <v>0.34904304517965135</v>
      </c>
      <c r="K2734" s="212">
        <f t="shared" si="221"/>
        <v>0.42</v>
      </c>
      <c r="L2734" s="214">
        <v>5396.38</v>
      </c>
      <c r="M2734" s="213">
        <v>7849.28</v>
      </c>
      <c r="N2734" s="213">
        <v>8830.44</v>
      </c>
      <c r="O2734" s="242">
        <f t="shared" si="222"/>
        <v>0.51519999999998622</v>
      </c>
      <c r="P2734" s="242"/>
      <c r="Q2734" s="179"/>
      <c r="R2734" s="179"/>
      <c r="S2734" s="179"/>
      <c r="T2734" s="179"/>
      <c r="U2734" s="179"/>
      <c r="V2734" s="179"/>
      <c r="W2734" s="179"/>
      <c r="X2734" s="179"/>
      <c r="Y2734" s="179"/>
      <c r="Z2734" s="179"/>
      <c r="AA2734" s="222"/>
      <c r="AB2734" s="222"/>
      <c r="AC2734" s="222"/>
      <c r="AD2734" s="179"/>
      <c r="AE2734" s="179"/>
      <c r="AF2734" s="179"/>
      <c r="AG2734" s="179"/>
      <c r="AH2734" s="179"/>
      <c r="AI2734" s="179"/>
      <c r="AJ2734" s="179"/>
    </row>
    <row r="2735" spans="2:36" x14ac:dyDescent="0.3">
      <c r="B2735" s="224">
        <v>281200</v>
      </c>
      <c r="C2735" s="209">
        <v>108232</v>
      </c>
      <c r="D2735" s="206">
        <f t="shared" si="223"/>
        <v>0.38489331436699858</v>
      </c>
      <c r="E2735" s="208">
        <f t="shared" si="224"/>
        <v>0.45</v>
      </c>
      <c r="F2735" s="207">
        <v>5952.76</v>
      </c>
      <c r="G2735" s="207">
        <v>8658.56</v>
      </c>
      <c r="H2735" s="207">
        <v>9740.8799999999992</v>
      </c>
      <c r="I2735" s="214">
        <v>98158</v>
      </c>
      <c r="J2735" s="211">
        <f t="shared" si="220"/>
        <v>0.34906827880512092</v>
      </c>
      <c r="K2735" s="212">
        <f t="shared" si="221"/>
        <v>0.42</v>
      </c>
      <c r="L2735" s="214">
        <v>5398.69</v>
      </c>
      <c r="M2735" s="213">
        <v>7852.64</v>
      </c>
      <c r="N2735" s="213">
        <v>8834.2199999999993</v>
      </c>
      <c r="O2735" s="242">
        <f t="shared" si="222"/>
        <v>0.51530000000000653</v>
      </c>
      <c r="P2735" s="242"/>
      <c r="Q2735" s="179"/>
      <c r="R2735" s="179"/>
      <c r="S2735" s="179"/>
      <c r="T2735" s="179"/>
      <c r="U2735" s="179"/>
      <c r="V2735" s="179"/>
      <c r="W2735" s="179"/>
      <c r="X2735" s="179"/>
      <c r="Y2735" s="179"/>
      <c r="Z2735" s="179"/>
      <c r="AA2735" s="222"/>
      <c r="AB2735" s="222"/>
      <c r="AC2735" s="222"/>
      <c r="AD2735" s="179"/>
      <c r="AE2735" s="179"/>
      <c r="AF2735" s="179"/>
      <c r="AG2735" s="179"/>
      <c r="AH2735" s="179"/>
      <c r="AI2735" s="179"/>
      <c r="AJ2735" s="179"/>
    </row>
    <row r="2736" spans="2:36" x14ac:dyDescent="0.3">
      <c r="B2736" s="224">
        <v>281300</v>
      </c>
      <c r="C2736" s="209">
        <v>108277</v>
      </c>
      <c r="D2736" s="206">
        <f t="shared" si="223"/>
        <v>0.38491645929612511</v>
      </c>
      <c r="E2736" s="208">
        <f t="shared" si="224"/>
        <v>0.45</v>
      </c>
      <c r="F2736" s="207">
        <v>5955.23</v>
      </c>
      <c r="G2736" s="207">
        <v>8662.16</v>
      </c>
      <c r="H2736" s="207">
        <v>9744.93</v>
      </c>
      <c r="I2736" s="214">
        <v>98200</v>
      </c>
      <c r="J2736" s="211">
        <f t="shared" si="220"/>
        <v>0.34909349448986848</v>
      </c>
      <c r="K2736" s="212">
        <f t="shared" si="221"/>
        <v>0.42</v>
      </c>
      <c r="L2736" s="214">
        <v>5401</v>
      </c>
      <c r="M2736" s="213">
        <v>7856</v>
      </c>
      <c r="N2736" s="213">
        <v>8838</v>
      </c>
      <c r="O2736" s="242">
        <f t="shared" si="222"/>
        <v>0.51520000000004074</v>
      </c>
      <c r="P2736" s="242"/>
      <c r="Q2736" s="179"/>
      <c r="R2736" s="179"/>
      <c r="S2736" s="179"/>
      <c r="T2736" s="179"/>
      <c r="U2736" s="179"/>
      <c r="V2736" s="179"/>
      <c r="W2736" s="179"/>
      <c r="X2736" s="179"/>
      <c r="Y2736" s="179"/>
      <c r="Z2736" s="179"/>
      <c r="AA2736" s="222"/>
      <c r="AB2736" s="222"/>
      <c r="AC2736" s="222"/>
      <c r="AD2736" s="179"/>
      <c r="AE2736" s="179"/>
      <c r="AF2736" s="179"/>
      <c r="AG2736" s="179"/>
      <c r="AH2736" s="179"/>
      <c r="AI2736" s="179"/>
      <c r="AJ2736" s="179"/>
    </row>
    <row r="2737" spans="2:36" x14ac:dyDescent="0.3">
      <c r="B2737" s="224">
        <v>281400</v>
      </c>
      <c r="C2737" s="209">
        <v>108322</v>
      </c>
      <c r="D2737" s="206">
        <f t="shared" si="223"/>
        <v>0.38493958777540865</v>
      </c>
      <c r="E2737" s="208">
        <f t="shared" si="224"/>
        <v>0.45</v>
      </c>
      <c r="F2737" s="207">
        <v>5957.71</v>
      </c>
      <c r="G2737" s="207">
        <v>8665.76</v>
      </c>
      <c r="H2737" s="207">
        <v>9748.98</v>
      </c>
      <c r="I2737" s="214">
        <v>98242</v>
      </c>
      <c r="J2737" s="211">
        <f t="shared" si="220"/>
        <v>0.34911869225302061</v>
      </c>
      <c r="K2737" s="212">
        <f t="shared" si="221"/>
        <v>0.42</v>
      </c>
      <c r="L2737" s="214">
        <v>5403.31</v>
      </c>
      <c r="M2737" s="213">
        <v>7859.36</v>
      </c>
      <c r="N2737" s="213">
        <v>8841.7800000000007</v>
      </c>
      <c r="O2737" s="242">
        <f t="shared" si="222"/>
        <v>0.51530000000002474</v>
      </c>
      <c r="P2737" s="242"/>
      <c r="Q2737" s="179"/>
      <c r="R2737" s="179"/>
      <c r="S2737" s="179"/>
      <c r="T2737" s="179"/>
      <c r="U2737" s="179"/>
      <c r="V2737" s="179"/>
      <c r="W2737" s="179"/>
      <c r="X2737" s="179"/>
      <c r="Y2737" s="179"/>
      <c r="Z2737" s="179"/>
      <c r="AA2737" s="222"/>
      <c r="AB2737" s="222"/>
      <c r="AC2737" s="222"/>
      <c r="AD2737" s="179"/>
      <c r="AE2737" s="179"/>
      <c r="AF2737" s="179"/>
      <c r="AG2737" s="179"/>
      <c r="AH2737" s="179"/>
      <c r="AI2737" s="179"/>
      <c r="AJ2737" s="179"/>
    </row>
    <row r="2738" spans="2:36" x14ac:dyDescent="0.3">
      <c r="B2738" s="224">
        <v>281500</v>
      </c>
      <c r="C2738" s="209">
        <v>108367</v>
      </c>
      <c r="D2738" s="206">
        <f t="shared" si="223"/>
        <v>0.38496269982238013</v>
      </c>
      <c r="E2738" s="208">
        <f t="shared" si="224"/>
        <v>0.45</v>
      </c>
      <c r="F2738" s="207">
        <v>5960.18</v>
      </c>
      <c r="G2738" s="207">
        <v>8669.36</v>
      </c>
      <c r="H2738" s="207">
        <v>9753.0300000000007</v>
      </c>
      <c r="I2738" s="214">
        <v>98284</v>
      </c>
      <c r="J2738" s="211">
        <f t="shared" si="220"/>
        <v>0.34914387211367676</v>
      </c>
      <c r="K2738" s="212">
        <f t="shared" si="221"/>
        <v>0.42</v>
      </c>
      <c r="L2738" s="214">
        <v>5405.62</v>
      </c>
      <c r="M2738" s="213">
        <v>7862.72</v>
      </c>
      <c r="N2738" s="213">
        <v>8845.56</v>
      </c>
      <c r="O2738" s="242">
        <f t="shared" si="222"/>
        <v>0.5151999999999316</v>
      </c>
      <c r="P2738" s="242"/>
      <c r="Q2738" s="179"/>
      <c r="R2738" s="179"/>
      <c r="S2738" s="179"/>
      <c r="T2738" s="179"/>
      <c r="U2738" s="179"/>
      <c r="V2738" s="179"/>
      <c r="W2738" s="179"/>
      <c r="X2738" s="179"/>
      <c r="Y2738" s="179"/>
      <c r="Z2738" s="179"/>
      <c r="AA2738" s="222"/>
      <c r="AB2738" s="222"/>
      <c r="AC2738" s="222"/>
      <c r="AD2738" s="179"/>
      <c r="AE2738" s="179"/>
      <c r="AF2738" s="179"/>
      <c r="AG2738" s="179"/>
      <c r="AH2738" s="179"/>
      <c r="AI2738" s="179"/>
      <c r="AJ2738" s="179"/>
    </row>
    <row r="2739" spans="2:36" x14ac:dyDescent="0.3">
      <c r="B2739" s="224">
        <v>281600</v>
      </c>
      <c r="C2739" s="209">
        <v>108412</v>
      </c>
      <c r="D2739" s="206">
        <f t="shared" si="223"/>
        <v>0.38498579545454548</v>
      </c>
      <c r="E2739" s="208">
        <f t="shared" si="224"/>
        <v>0.45</v>
      </c>
      <c r="F2739" s="207">
        <v>5962.66</v>
      </c>
      <c r="G2739" s="207">
        <v>8672.9599999999991</v>
      </c>
      <c r="H2739" s="207">
        <v>9757.08</v>
      </c>
      <c r="I2739" s="214">
        <v>98326</v>
      </c>
      <c r="J2739" s="211">
        <f t="shared" si="220"/>
        <v>0.3491690340909091</v>
      </c>
      <c r="K2739" s="212">
        <f t="shared" si="221"/>
        <v>0.42</v>
      </c>
      <c r="L2739" s="214">
        <v>5407.93</v>
      </c>
      <c r="M2739" s="213">
        <v>7866.08</v>
      </c>
      <c r="N2739" s="213">
        <v>8849.34</v>
      </c>
      <c r="O2739" s="242">
        <f t="shared" si="222"/>
        <v>0.51530000000004295</v>
      </c>
      <c r="P2739" s="242"/>
      <c r="Q2739" s="179"/>
      <c r="R2739" s="179"/>
      <c r="S2739" s="179"/>
      <c r="T2739" s="179"/>
      <c r="U2739" s="179"/>
      <c r="V2739" s="179"/>
      <c r="W2739" s="179"/>
      <c r="X2739" s="179"/>
      <c r="Y2739" s="179"/>
      <c r="Z2739" s="179"/>
      <c r="AA2739" s="222"/>
      <c r="AB2739" s="222"/>
      <c r="AC2739" s="222"/>
      <c r="AD2739" s="179"/>
      <c r="AE2739" s="179"/>
      <c r="AF2739" s="179"/>
      <c r="AG2739" s="179"/>
      <c r="AH2739" s="179"/>
      <c r="AI2739" s="179"/>
      <c r="AJ2739" s="179"/>
    </row>
    <row r="2740" spans="2:36" x14ac:dyDescent="0.3">
      <c r="B2740" s="224">
        <v>281700</v>
      </c>
      <c r="C2740" s="209">
        <v>108457</v>
      </c>
      <c r="D2740" s="206">
        <f t="shared" si="223"/>
        <v>0.38500887468938588</v>
      </c>
      <c r="E2740" s="208">
        <f t="shared" si="224"/>
        <v>0.45</v>
      </c>
      <c r="F2740" s="207">
        <v>5965.13</v>
      </c>
      <c r="G2740" s="207">
        <v>8676.56</v>
      </c>
      <c r="H2740" s="207">
        <v>9761.1299999999992</v>
      </c>
      <c r="I2740" s="214">
        <v>98368</v>
      </c>
      <c r="J2740" s="211">
        <f t="shared" si="220"/>
        <v>0.34919417820376286</v>
      </c>
      <c r="K2740" s="212">
        <f t="shared" si="221"/>
        <v>0.42</v>
      </c>
      <c r="L2740" s="214">
        <v>5410.24</v>
      </c>
      <c r="M2740" s="213">
        <v>7869.44</v>
      </c>
      <c r="N2740" s="213">
        <v>8853.1200000000008</v>
      </c>
      <c r="O2740" s="242">
        <f t="shared" si="222"/>
        <v>0.51520000000009536</v>
      </c>
      <c r="P2740" s="242"/>
      <c r="Q2740" s="179"/>
      <c r="R2740" s="179"/>
      <c r="S2740" s="179"/>
      <c r="T2740" s="179"/>
      <c r="U2740" s="179"/>
      <c r="V2740" s="179"/>
      <c r="W2740" s="179"/>
      <c r="X2740" s="179"/>
      <c r="Y2740" s="179"/>
      <c r="Z2740" s="179"/>
      <c r="AA2740" s="222"/>
      <c r="AB2740" s="222"/>
      <c r="AC2740" s="222"/>
      <c r="AD2740" s="179"/>
      <c r="AE2740" s="179"/>
      <c r="AF2740" s="179"/>
      <c r="AG2740" s="179"/>
      <c r="AH2740" s="179"/>
      <c r="AI2740" s="179"/>
      <c r="AJ2740" s="179"/>
    </row>
    <row r="2741" spans="2:36" x14ac:dyDescent="0.3">
      <c r="B2741" s="224">
        <v>281800</v>
      </c>
      <c r="C2741" s="209">
        <v>108502</v>
      </c>
      <c r="D2741" s="206">
        <f t="shared" si="223"/>
        <v>0.38503193754435772</v>
      </c>
      <c r="E2741" s="208">
        <f t="shared" si="224"/>
        <v>0.45</v>
      </c>
      <c r="F2741" s="207">
        <v>5967.61</v>
      </c>
      <c r="G2741" s="207">
        <v>8680.16</v>
      </c>
      <c r="H2741" s="207">
        <v>9765.18</v>
      </c>
      <c r="I2741" s="214">
        <v>98410</v>
      </c>
      <c r="J2741" s="211">
        <f t="shared" si="220"/>
        <v>0.34921930447125621</v>
      </c>
      <c r="K2741" s="212">
        <f t="shared" si="221"/>
        <v>0.42</v>
      </c>
      <c r="L2741" s="214">
        <v>5412.55</v>
      </c>
      <c r="M2741" s="213">
        <v>7872.8</v>
      </c>
      <c r="N2741" s="213">
        <v>8856.9</v>
      </c>
      <c r="O2741" s="242">
        <f t="shared" si="222"/>
        <v>0.51530000000007936</v>
      </c>
      <c r="P2741" s="242"/>
      <c r="Q2741" s="179"/>
      <c r="R2741" s="179"/>
      <c r="S2741" s="179"/>
      <c r="T2741" s="179"/>
      <c r="U2741" s="179"/>
      <c r="V2741" s="179"/>
      <c r="W2741" s="179"/>
      <c r="X2741" s="179"/>
      <c r="Y2741" s="179"/>
      <c r="Z2741" s="179"/>
      <c r="AA2741" s="222"/>
      <c r="AB2741" s="222"/>
      <c r="AC2741" s="222"/>
      <c r="AD2741" s="179"/>
      <c r="AE2741" s="179"/>
      <c r="AF2741" s="179"/>
      <c r="AG2741" s="179"/>
      <c r="AH2741" s="179"/>
      <c r="AI2741" s="179"/>
      <c r="AJ2741" s="179"/>
    </row>
    <row r="2742" spans="2:36" x14ac:dyDescent="0.3">
      <c r="B2742" s="224">
        <v>281900</v>
      </c>
      <c r="C2742" s="209">
        <v>108547</v>
      </c>
      <c r="D2742" s="206">
        <f t="shared" si="223"/>
        <v>0.38505498403689253</v>
      </c>
      <c r="E2742" s="208">
        <f t="shared" si="224"/>
        <v>0.45</v>
      </c>
      <c r="F2742" s="207">
        <v>5970.08</v>
      </c>
      <c r="G2742" s="207">
        <v>8683.76</v>
      </c>
      <c r="H2742" s="207">
        <v>9769.23</v>
      </c>
      <c r="I2742" s="214">
        <v>98452</v>
      </c>
      <c r="J2742" s="211">
        <f t="shared" si="220"/>
        <v>0.34924441291238029</v>
      </c>
      <c r="K2742" s="212">
        <f t="shared" si="221"/>
        <v>0.42</v>
      </c>
      <c r="L2742" s="214">
        <v>5414.86</v>
      </c>
      <c r="M2742" s="213">
        <v>7876.16</v>
      </c>
      <c r="N2742" s="213">
        <v>8860.68</v>
      </c>
      <c r="O2742" s="242">
        <f t="shared" si="222"/>
        <v>0.51519999999996802</v>
      </c>
      <c r="P2742" s="242"/>
      <c r="Q2742" s="179"/>
      <c r="R2742" s="179"/>
      <c r="S2742" s="179"/>
      <c r="T2742" s="179"/>
      <c r="U2742" s="179"/>
      <c r="V2742" s="179"/>
      <c r="W2742" s="179"/>
      <c r="X2742" s="179"/>
      <c r="Y2742" s="179"/>
      <c r="Z2742" s="179"/>
      <c r="AA2742" s="222"/>
      <c r="AB2742" s="222"/>
      <c r="AC2742" s="222"/>
      <c r="AD2742" s="179"/>
      <c r="AE2742" s="179"/>
      <c r="AF2742" s="179"/>
      <c r="AG2742" s="179"/>
      <c r="AH2742" s="179"/>
      <c r="AI2742" s="179"/>
      <c r="AJ2742" s="179"/>
    </row>
    <row r="2743" spans="2:36" x14ac:dyDescent="0.3">
      <c r="B2743" s="224">
        <v>282000</v>
      </c>
      <c r="C2743" s="209">
        <v>108592</v>
      </c>
      <c r="D2743" s="206">
        <f t="shared" si="223"/>
        <v>0.38507801418439719</v>
      </c>
      <c r="E2743" s="208">
        <f t="shared" si="224"/>
        <v>0.45</v>
      </c>
      <c r="F2743" s="207">
        <v>5972.56</v>
      </c>
      <c r="G2743" s="207">
        <v>8687.36</v>
      </c>
      <c r="H2743" s="207">
        <v>9773.2800000000007</v>
      </c>
      <c r="I2743" s="214">
        <v>98494</v>
      </c>
      <c r="J2743" s="211">
        <f t="shared" si="220"/>
        <v>0.34926950354609931</v>
      </c>
      <c r="K2743" s="212">
        <f t="shared" si="221"/>
        <v>0.42</v>
      </c>
      <c r="L2743" s="214">
        <v>5417.17</v>
      </c>
      <c r="M2743" s="213">
        <v>7879.52</v>
      </c>
      <c r="N2743" s="213">
        <v>8864.4599999999991</v>
      </c>
      <c r="O2743" s="242">
        <f t="shared" si="222"/>
        <v>0.51529999999997012</v>
      </c>
      <c r="P2743" s="242"/>
      <c r="Q2743" s="179"/>
      <c r="R2743" s="179"/>
      <c r="S2743" s="179"/>
      <c r="T2743" s="179"/>
      <c r="U2743" s="179"/>
      <c r="V2743" s="179"/>
      <c r="W2743" s="179"/>
      <c r="X2743" s="179"/>
      <c r="Y2743" s="179"/>
      <c r="Z2743" s="179"/>
      <c r="AA2743" s="222"/>
      <c r="AB2743" s="222"/>
      <c r="AC2743" s="222"/>
      <c r="AD2743" s="179"/>
      <c r="AE2743" s="179"/>
      <c r="AF2743" s="179"/>
      <c r="AG2743" s="179"/>
      <c r="AH2743" s="179"/>
      <c r="AI2743" s="179"/>
      <c r="AJ2743" s="179"/>
    </row>
    <row r="2744" spans="2:36" x14ac:dyDescent="0.3">
      <c r="B2744" s="224">
        <v>282100</v>
      </c>
      <c r="C2744" s="209">
        <v>108637</v>
      </c>
      <c r="D2744" s="206">
        <f t="shared" si="223"/>
        <v>0.38510102800425383</v>
      </c>
      <c r="E2744" s="208">
        <f t="shared" si="224"/>
        <v>0.45</v>
      </c>
      <c r="F2744" s="207">
        <v>5975.03</v>
      </c>
      <c r="G2744" s="207">
        <v>8690.9599999999991</v>
      </c>
      <c r="H2744" s="207">
        <v>9777.33</v>
      </c>
      <c r="I2744" s="214">
        <v>98536</v>
      </c>
      <c r="J2744" s="211">
        <f t="shared" si="220"/>
        <v>0.34929457639135059</v>
      </c>
      <c r="K2744" s="212">
        <f t="shared" si="221"/>
        <v>0.42</v>
      </c>
      <c r="L2744" s="214">
        <v>5419.48</v>
      </c>
      <c r="M2744" s="213">
        <v>7882.88</v>
      </c>
      <c r="N2744" s="213">
        <v>8868.24</v>
      </c>
      <c r="O2744" s="242">
        <f t="shared" si="222"/>
        <v>0.51519999999998622</v>
      </c>
      <c r="P2744" s="242"/>
      <c r="Q2744" s="179"/>
      <c r="R2744" s="179"/>
      <c r="S2744" s="179"/>
      <c r="T2744" s="179"/>
      <c r="U2744" s="179"/>
      <c r="V2744" s="179"/>
      <c r="W2744" s="179"/>
      <c r="X2744" s="179"/>
      <c r="Y2744" s="179"/>
      <c r="Z2744" s="179"/>
      <c r="AA2744" s="222"/>
      <c r="AB2744" s="222"/>
      <c r="AC2744" s="222"/>
      <c r="AD2744" s="179"/>
      <c r="AE2744" s="179"/>
      <c r="AF2744" s="179"/>
      <c r="AG2744" s="179"/>
      <c r="AH2744" s="179"/>
      <c r="AI2744" s="179"/>
      <c r="AJ2744" s="179"/>
    </row>
    <row r="2745" spans="2:36" x14ac:dyDescent="0.3">
      <c r="B2745" s="224">
        <v>282200</v>
      </c>
      <c r="C2745" s="209">
        <v>108682</v>
      </c>
      <c r="D2745" s="206">
        <f t="shared" si="223"/>
        <v>0.38512402551381997</v>
      </c>
      <c r="E2745" s="208">
        <f t="shared" si="224"/>
        <v>0.45</v>
      </c>
      <c r="F2745" s="207">
        <v>5977.51</v>
      </c>
      <c r="G2745" s="207">
        <v>8694.56</v>
      </c>
      <c r="H2745" s="207">
        <v>9781.3799999999992</v>
      </c>
      <c r="I2745" s="214">
        <v>98578</v>
      </c>
      <c r="J2745" s="211">
        <f t="shared" si="220"/>
        <v>0.34931963146704464</v>
      </c>
      <c r="K2745" s="212">
        <f t="shared" si="221"/>
        <v>0.42</v>
      </c>
      <c r="L2745" s="214">
        <v>5421.79</v>
      </c>
      <c r="M2745" s="213">
        <v>7886.24</v>
      </c>
      <c r="N2745" s="213">
        <v>8872.02</v>
      </c>
      <c r="O2745" s="242">
        <f t="shared" si="222"/>
        <v>0.51530000000000653</v>
      </c>
      <c r="P2745" s="242"/>
      <c r="Q2745" s="179"/>
      <c r="R2745" s="179"/>
      <c r="S2745" s="179"/>
      <c r="T2745" s="179"/>
      <c r="U2745" s="179"/>
      <c r="V2745" s="179"/>
      <c r="W2745" s="179"/>
      <c r="X2745" s="179"/>
      <c r="Y2745" s="179"/>
      <c r="Z2745" s="179"/>
      <c r="AA2745" s="222"/>
      <c r="AB2745" s="222"/>
      <c r="AC2745" s="222"/>
      <c r="AD2745" s="179"/>
      <c r="AE2745" s="179"/>
      <c r="AF2745" s="179"/>
      <c r="AG2745" s="179"/>
      <c r="AH2745" s="179"/>
      <c r="AI2745" s="179"/>
      <c r="AJ2745" s="179"/>
    </row>
    <row r="2746" spans="2:36" x14ac:dyDescent="0.3">
      <c r="B2746" s="224">
        <v>282300</v>
      </c>
      <c r="C2746" s="209">
        <v>108727</v>
      </c>
      <c r="D2746" s="206">
        <f t="shared" si="223"/>
        <v>0.38514700673042862</v>
      </c>
      <c r="E2746" s="208">
        <f t="shared" si="224"/>
        <v>0.45</v>
      </c>
      <c r="F2746" s="207">
        <v>5979.98</v>
      </c>
      <c r="G2746" s="207">
        <v>8698.16</v>
      </c>
      <c r="H2746" s="207">
        <v>9785.43</v>
      </c>
      <c r="I2746" s="214">
        <v>98620</v>
      </c>
      <c r="J2746" s="211">
        <f t="shared" si="220"/>
        <v>0.34934466879206516</v>
      </c>
      <c r="K2746" s="212">
        <f t="shared" si="221"/>
        <v>0.42</v>
      </c>
      <c r="L2746" s="214">
        <v>5424.1</v>
      </c>
      <c r="M2746" s="213">
        <v>7889.6</v>
      </c>
      <c r="N2746" s="213">
        <v>8875.7999999999993</v>
      </c>
      <c r="O2746" s="242">
        <f t="shared" si="222"/>
        <v>0.51520000000004074</v>
      </c>
      <c r="P2746" s="242"/>
      <c r="Q2746" s="179"/>
      <c r="R2746" s="179"/>
      <c r="S2746" s="179"/>
      <c r="T2746" s="179"/>
      <c r="U2746" s="179"/>
      <c r="V2746" s="179"/>
      <c r="W2746" s="179"/>
      <c r="X2746" s="179"/>
      <c r="Y2746" s="179"/>
      <c r="Z2746" s="179"/>
      <c r="AA2746" s="222"/>
      <c r="AB2746" s="222"/>
      <c r="AC2746" s="222"/>
      <c r="AD2746" s="179"/>
      <c r="AE2746" s="179"/>
      <c r="AF2746" s="179"/>
      <c r="AG2746" s="179"/>
      <c r="AH2746" s="179"/>
      <c r="AI2746" s="179"/>
      <c r="AJ2746" s="179"/>
    </row>
    <row r="2747" spans="2:36" x14ac:dyDescent="0.3">
      <c r="B2747" s="224">
        <v>282400</v>
      </c>
      <c r="C2747" s="209">
        <v>108772</v>
      </c>
      <c r="D2747" s="206">
        <f t="shared" si="223"/>
        <v>0.38516997167138811</v>
      </c>
      <c r="E2747" s="208">
        <f t="shared" si="224"/>
        <v>0.45</v>
      </c>
      <c r="F2747" s="207">
        <v>5982.46</v>
      </c>
      <c r="G2747" s="207">
        <v>8701.76</v>
      </c>
      <c r="H2747" s="207">
        <v>9789.48</v>
      </c>
      <c r="I2747" s="214">
        <v>98662</v>
      </c>
      <c r="J2747" s="211">
        <f t="shared" ref="J2747:J2810" si="225">I2747/$B2747</f>
        <v>0.34936968838526911</v>
      </c>
      <c r="K2747" s="212">
        <f t="shared" ref="K2747:K2810" si="226">(I2747-I2746)/($B2747-$B2746)</f>
        <v>0.42</v>
      </c>
      <c r="L2747" s="214">
        <v>5426.41</v>
      </c>
      <c r="M2747" s="213">
        <v>7892.96</v>
      </c>
      <c r="N2747" s="213">
        <v>8879.58</v>
      </c>
      <c r="O2747" s="242">
        <f t="shared" si="222"/>
        <v>0.51530000000002474</v>
      </c>
      <c r="P2747" s="242"/>
      <c r="Q2747" s="179"/>
      <c r="R2747" s="179"/>
      <c r="S2747" s="179"/>
      <c r="T2747" s="179"/>
      <c r="U2747" s="179"/>
      <c r="V2747" s="179"/>
      <c r="W2747" s="179"/>
      <c r="X2747" s="179"/>
      <c r="Y2747" s="179"/>
      <c r="Z2747" s="179"/>
      <c r="AA2747" s="222"/>
      <c r="AB2747" s="222"/>
      <c r="AC2747" s="222"/>
      <c r="AD2747" s="179"/>
      <c r="AE2747" s="179"/>
      <c r="AF2747" s="179"/>
      <c r="AG2747" s="179"/>
      <c r="AH2747" s="179"/>
      <c r="AI2747" s="179"/>
      <c r="AJ2747" s="179"/>
    </row>
    <row r="2748" spans="2:36" x14ac:dyDescent="0.3">
      <c r="B2748" s="224">
        <v>282500</v>
      </c>
      <c r="C2748" s="209">
        <v>108817</v>
      </c>
      <c r="D2748" s="206">
        <f t="shared" si="223"/>
        <v>0.38519292035398228</v>
      </c>
      <c r="E2748" s="208">
        <f t="shared" si="224"/>
        <v>0.45</v>
      </c>
      <c r="F2748" s="207">
        <v>5984.93</v>
      </c>
      <c r="G2748" s="207">
        <v>8705.36</v>
      </c>
      <c r="H2748" s="207">
        <v>9793.5300000000007</v>
      </c>
      <c r="I2748" s="214">
        <v>98704</v>
      </c>
      <c r="J2748" s="211">
        <f t="shared" si="225"/>
        <v>0.34939469026548675</v>
      </c>
      <c r="K2748" s="212">
        <f t="shared" si="226"/>
        <v>0.42</v>
      </c>
      <c r="L2748" s="214">
        <v>5428.72</v>
      </c>
      <c r="M2748" s="213">
        <v>7896.32</v>
      </c>
      <c r="N2748" s="213">
        <v>8883.36</v>
      </c>
      <c r="O2748" s="242">
        <f t="shared" si="222"/>
        <v>0.5151999999999316</v>
      </c>
      <c r="P2748" s="242"/>
      <c r="Q2748" s="179"/>
      <c r="R2748" s="179"/>
      <c r="S2748" s="179"/>
      <c r="T2748" s="179"/>
      <c r="U2748" s="179"/>
      <c r="V2748" s="179"/>
      <c r="W2748" s="179"/>
      <c r="X2748" s="179"/>
      <c r="Y2748" s="179"/>
      <c r="Z2748" s="179"/>
      <c r="AA2748" s="222"/>
      <c r="AB2748" s="222"/>
      <c r="AC2748" s="222"/>
      <c r="AD2748" s="179"/>
      <c r="AE2748" s="179"/>
      <c r="AF2748" s="179"/>
      <c r="AG2748" s="179"/>
      <c r="AH2748" s="179"/>
      <c r="AI2748" s="179"/>
      <c r="AJ2748" s="179"/>
    </row>
    <row r="2749" spans="2:36" x14ac:dyDescent="0.3">
      <c r="B2749" s="224">
        <v>282600</v>
      </c>
      <c r="C2749" s="209">
        <v>108862</v>
      </c>
      <c r="D2749" s="206">
        <f t="shared" si="223"/>
        <v>0.3852158527954706</v>
      </c>
      <c r="E2749" s="208">
        <f t="shared" si="224"/>
        <v>0.45</v>
      </c>
      <c r="F2749" s="207">
        <v>5987.41</v>
      </c>
      <c r="G2749" s="207">
        <v>8708.9599999999991</v>
      </c>
      <c r="H2749" s="207">
        <v>9797.58</v>
      </c>
      <c r="I2749" s="214">
        <v>98746</v>
      </c>
      <c r="J2749" s="211">
        <f t="shared" si="225"/>
        <v>0.34941967445152161</v>
      </c>
      <c r="K2749" s="212">
        <f t="shared" si="226"/>
        <v>0.42</v>
      </c>
      <c r="L2749" s="214">
        <v>5431.03</v>
      </c>
      <c r="M2749" s="213">
        <v>7899.68</v>
      </c>
      <c r="N2749" s="213">
        <v>8887.14</v>
      </c>
      <c r="O2749" s="242">
        <f t="shared" si="222"/>
        <v>0.51530000000004295</v>
      </c>
      <c r="P2749" s="242"/>
      <c r="Q2749" s="179"/>
      <c r="R2749" s="179"/>
      <c r="S2749" s="179"/>
      <c r="T2749" s="179"/>
      <c r="U2749" s="179"/>
      <c r="V2749" s="179"/>
      <c r="W2749" s="179"/>
      <c r="X2749" s="179"/>
      <c r="Y2749" s="179"/>
      <c r="Z2749" s="179"/>
      <c r="AA2749" s="222"/>
      <c r="AB2749" s="222"/>
      <c r="AC2749" s="222"/>
      <c r="AD2749" s="179"/>
      <c r="AE2749" s="179"/>
      <c r="AF2749" s="179"/>
      <c r="AG2749" s="179"/>
      <c r="AH2749" s="179"/>
      <c r="AI2749" s="179"/>
      <c r="AJ2749" s="179"/>
    </row>
    <row r="2750" spans="2:36" x14ac:dyDescent="0.3">
      <c r="B2750" s="224">
        <v>282700</v>
      </c>
      <c r="C2750" s="209">
        <v>108907</v>
      </c>
      <c r="D2750" s="206">
        <f t="shared" si="223"/>
        <v>0.38523876901308807</v>
      </c>
      <c r="E2750" s="208">
        <f t="shared" si="224"/>
        <v>0.45</v>
      </c>
      <c r="F2750" s="207">
        <v>5989.88</v>
      </c>
      <c r="G2750" s="207">
        <v>8712.56</v>
      </c>
      <c r="H2750" s="207">
        <v>9801.6299999999992</v>
      </c>
      <c r="I2750" s="214">
        <v>98788</v>
      </c>
      <c r="J2750" s="211">
        <f t="shared" si="225"/>
        <v>0.34944464096215067</v>
      </c>
      <c r="K2750" s="212">
        <f t="shared" si="226"/>
        <v>0.42</v>
      </c>
      <c r="L2750" s="214">
        <v>5433.34</v>
      </c>
      <c r="M2750" s="213">
        <v>7903.04</v>
      </c>
      <c r="N2750" s="213">
        <v>8890.92</v>
      </c>
      <c r="O2750" s="242">
        <f t="shared" si="222"/>
        <v>0.51520000000009536</v>
      </c>
      <c r="P2750" s="242"/>
      <c r="Q2750" s="179"/>
      <c r="R2750" s="179"/>
      <c r="S2750" s="179"/>
      <c r="T2750" s="179"/>
      <c r="U2750" s="179"/>
      <c r="V2750" s="179"/>
      <c r="W2750" s="179"/>
      <c r="X2750" s="179"/>
      <c r="Y2750" s="179"/>
      <c r="Z2750" s="179"/>
      <c r="AA2750" s="222"/>
      <c r="AB2750" s="222"/>
      <c r="AC2750" s="222"/>
      <c r="AD2750" s="179"/>
      <c r="AE2750" s="179"/>
      <c r="AF2750" s="179"/>
      <c r="AG2750" s="179"/>
      <c r="AH2750" s="179"/>
      <c r="AI2750" s="179"/>
      <c r="AJ2750" s="179"/>
    </row>
    <row r="2751" spans="2:36" x14ac:dyDescent="0.3">
      <c r="B2751" s="224">
        <v>282800</v>
      </c>
      <c r="C2751" s="209">
        <v>108952</v>
      </c>
      <c r="D2751" s="206">
        <f t="shared" si="223"/>
        <v>0.38526166902404524</v>
      </c>
      <c r="E2751" s="208">
        <f t="shared" si="224"/>
        <v>0.45</v>
      </c>
      <c r="F2751" s="207">
        <v>5992.36</v>
      </c>
      <c r="G2751" s="207">
        <v>8716.16</v>
      </c>
      <c r="H2751" s="207">
        <v>9805.68</v>
      </c>
      <c r="I2751" s="214">
        <v>98830</v>
      </c>
      <c r="J2751" s="211">
        <f t="shared" si="225"/>
        <v>0.34946958981612447</v>
      </c>
      <c r="K2751" s="212">
        <f t="shared" si="226"/>
        <v>0.42</v>
      </c>
      <c r="L2751" s="214">
        <v>5435.65</v>
      </c>
      <c r="M2751" s="213">
        <v>7906.4</v>
      </c>
      <c r="N2751" s="213">
        <v>8894.7000000000007</v>
      </c>
      <c r="O2751" s="242">
        <f t="shared" si="222"/>
        <v>0.51530000000007936</v>
      </c>
      <c r="P2751" s="242"/>
      <c r="Q2751" s="179"/>
      <c r="R2751" s="179"/>
      <c r="S2751" s="179"/>
      <c r="T2751" s="179"/>
      <c r="U2751" s="179"/>
      <c r="V2751" s="179"/>
      <c r="W2751" s="179"/>
      <c r="X2751" s="179"/>
      <c r="Y2751" s="179"/>
      <c r="Z2751" s="179"/>
      <c r="AA2751" s="222"/>
      <c r="AB2751" s="222"/>
      <c r="AC2751" s="222"/>
      <c r="AD2751" s="179"/>
      <c r="AE2751" s="179"/>
      <c r="AF2751" s="179"/>
      <c r="AG2751" s="179"/>
      <c r="AH2751" s="179"/>
      <c r="AI2751" s="179"/>
      <c r="AJ2751" s="179"/>
    </row>
    <row r="2752" spans="2:36" x14ac:dyDescent="0.3">
      <c r="B2752" s="224">
        <v>282900</v>
      </c>
      <c r="C2752" s="209">
        <v>108997</v>
      </c>
      <c r="D2752" s="206">
        <f t="shared" si="223"/>
        <v>0.38528455284552848</v>
      </c>
      <c r="E2752" s="208">
        <f t="shared" si="224"/>
        <v>0.45</v>
      </c>
      <c r="F2752" s="207">
        <v>5994.83</v>
      </c>
      <c r="G2752" s="207">
        <v>8719.76</v>
      </c>
      <c r="H2752" s="207">
        <v>9809.73</v>
      </c>
      <c r="I2752" s="214">
        <v>98872</v>
      </c>
      <c r="J2752" s="211">
        <f t="shared" si="225"/>
        <v>0.34949452103216683</v>
      </c>
      <c r="K2752" s="212">
        <f t="shared" si="226"/>
        <v>0.42</v>
      </c>
      <c r="L2752" s="214">
        <v>5437.96</v>
      </c>
      <c r="M2752" s="213">
        <v>7909.76</v>
      </c>
      <c r="N2752" s="213">
        <v>8898.48</v>
      </c>
      <c r="O2752" s="242">
        <f t="shared" si="222"/>
        <v>0.51519999999996802</v>
      </c>
      <c r="P2752" s="242"/>
      <c r="Q2752" s="179"/>
      <c r="R2752" s="179"/>
      <c r="S2752" s="179"/>
      <c r="T2752" s="179"/>
      <c r="U2752" s="179"/>
      <c r="V2752" s="179"/>
      <c r="W2752" s="179"/>
      <c r="X2752" s="179"/>
      <c r="Y2752" s="179"/>
      <c r="Z2752" s="179"/>
      <c r="AA2752" s="222"/>
      <c r="AB2752" s="222"/>
      <c r="AC2752" s="222"/>
      <c r="AD2752" s="179"/>
      <c r="AE2752" s="179"/>
      <c r="AF2752" s="179"/>
      <c r="AG2752" s="179"/>
      <c r="AH2752" s="179"/>
      <c r="AI2752" s="179"/>
      <c r="AJ2752" s="179"/>
    </row>
    <row r="2753" spans="2:36" x14ac:dyDescent="0.3">
      <c r="B2753" s="224">
        <v>283000</v>
      </c>
      <c r="C2753" s="209">
        <v>109042</v>
      </c>
      <c r="D2753" s="206">
        <f t="shared" si="223"/>
        <v>0.38530742049469963</v>
      </c>
      <c r="E2753" s="208">
        <f t="shared" si="224"/>
        <v>0.45</v>
      </c>
      <c r="F2753" s="207">
        <v>5997.31</v>
      </c>
      <c r="G2753" s="207">
        <v>8723.36</v>
      </c>
      <c r="H2753" s="207">
        <v>9813.7800000000007</v>
      </c>
      <c r="I2753" s="214">
        <v>98914</v>
      </c>
      <c r="J2753" s="211">
        <f t="shared" si="225"/>
        <v>0.34951943462897528</v>
      </c>
      <c r="K2753" s="212">
        <f t="shared" si="226"/>
        <v>0.42</v>
      </c>
      <c r="L2753" s="214">
        <v>5440.27</v>
      </c>
      <c r="M2753" s="213">
        <v>7913.12</v>
      </c>
      <c r="N2753" s="213">
        <v>8902.26</v>
      </c>
      <c r="O2753" s="242">
        <f t="shared" si="222"/>
        <v>0.51529999999997012</v>
      </c>
      <c r="P2753" s="242"/>
      <c r="Q2753" s="179"/>
      <c r="R2753" s="179"/>
      <c r="S2753" s="179"/>
      <c r="T2753" s="179"/>
      <c r="U2753" s="179"/>
      <c r="V2753" s="179"/>
      <c r="W2753" s="179"/>
      <c r="X2753" s="179"/>
      <c r="Y2753" s="179"/>
      <c r="Z2753" s="179"/>
      <c r="AA2753" s="222"/>
      <c r="AB2753" s="222"/>
      <c r="AC2753" s="222"/>
      <c r="AD2753" s="179"/>
      <c r="AE2753" s="179"/>
      <c r="AF2753" s="179"/>
      <c r="AG2753" s="179"/>
      <c r="AH2753" s="179"/>
      <c r="AI2753" s="179"/>
      <c r="AJ2753" s="179"/>
    </row>
    <row r="2754" spans="2:36" x14ac:dyDescent="0.3">
      <c r="B2754" s="224">
        <v>283100</v>
      </c>
      <c r="C2754" s="209">
        <v>109087</v>
      </c>
      <c r="D2754" s="206">
        <f t="shared" si="223"/>
        <v>0.38533027198869657</v>
      </c>
      <c r="E2754" s="208">
        <f t="shared" si="224"/>
        <v>0.45</v>
      </c>
      <c r="F2754" s="207">
        <v>5999.78</v>
      </c>
      <c r="G2754" s="207">
        <v>8726.9599999999991</v>
      </c>
      <c r="H2754" s="207">
        <v>9817.83</v>
      </c>
      <c r="I2754" s="214">
        <v>98956</v>
      </c>
      <c r="J2754" s="211">
        <f t="shared" si="225"/>
        <v>0.34954433062522078</v>
      </c>
      <c r="K2754" s="212">
        <f t="shared" si="226"/>
        <v>0.42</v>
      </c>
      <c r="L2754" s="214">
        <v>5442.58</v>
      </c>
      <c r="M2754" s="213">
        <v>7916.48</v>
      </c>
      <c r="N2754" s="213">
        <v>8906.0400000000009</v>
      </c>
      <c r="O2754" s="242">
        <f t="shared" si="222"/>
        <v>0.51519999999998622</v>
      </c>
      <c r="P2754" s="242"/>
      <c r="Q2754" s="179"/>
      <c r="R2754" s="179"/>
      <c r="S2754" s="179"/>
      <c r="T2754" s="179"/>
      <c r="U2754" s="179"/>
      <c r="V2754" s="179"/>
      <c r="W2754" s="179"/>
      <c r="X2754" s="179"/>
      <c r="Y2754" s="179"/>
      <c r="Z2754" s="179"/>
      <c r="AA2754" s="222"/>
      <c r="AB2754" s="222"/>
      <c r="AC2754" s="222"/>
      <c r="AD2754" s="179"/>
      <c r="AE2754" s="179"/>
      <c r="AF2754" s="179"/>
      <c r="AG2754" s="179"/>
      <c r="AH2754" s="179"/>
      <c r="AI2754" s="179"/>
      <c r="AJ2754" s="179"/>
    </row>
    <row r="2755" spans="2:36" x14ac:dyDescent="0.3">
      <c r="B2755" s="224">
        <v>283200</v>
      </c>
      <c r="C2755" s="209">
        <v>109132</v>
      </c>
      <c r="D2755" s="206">
        <f t="shared" si="223"/>
        <v>0.38535310734463279</v>
      </c>
      <c r="E2755" s="208">
        <f t="shared" si="224"/>
        <v>0.45</v>
      </c>
      <c r="F2755" s="207">
        <v>6002.26</v>
      </c>
      <c r="G2755" s="207">
        <v>8730.56</v>
      </c>
      <c r="H2755" s="207">
        <v>9821.8799999999992</v>
      </c>
      <c r="I2755" s="214">
        <v>98998</v>
      </c>
      <c r="J2755" s="211">
        <f t="shared" si="225"/>
        <v>0.34956920903954802</v>
      </c>
      <c r="K2755" s="212">
        <f t="shared" si="226"/>
        <v>0.42</v>
      </c>
      <c r="L2755" s="214">
        <v>5444.89</v>
      </c>
      <c r="M2755" s="213">
        <v>7919.84</v>
      </c>
      <c r="N2755" s="213">
        <v>8909.82</v>
      </c>
      <c r="O2755" s="242">
        <f t="shared" si="222"/>
        <v>0.51530000000000653</v>
      </c>
      <c r="P2755" s="242"/>
      <c r="Q2755" s="179"/>
      <c r="R2755" s="179"/>
      <c r="S2755" s="179"/>
      <c r="T2755" s="179"/>
      <c r="U2755" s="179"/>
      <c r="V2755" s="179"/>
      <c r="W2755" s="179"/>
      <c r="X2755" s="179"/>
      <c r="Y2755" s="179"/>
      <c r="Z2755" s="179"/>
      <c r="AA2755" s="222"/>
      <c r="AB2755" s="222"/>
      <c r="AC2755" s="222"/>
      <c r="AD2755" s="179"/>
      <c r="AE2755" s="179"/>
      <c r="AF2755" s="179"/>
      <c r="AG2755" s="179"/>
      <c r="AH2755" s="179"/>
      <c r="AI2755" s="179"/>
      <c r="AJ2755" s="179"/>
    </row>
    <row r="2756" spans="2:36" x14ac:dyDescent="0.3">
      <c r="B2756" s="224">
        <v>283300</v>
      </c>
      <c r="C2756" s="209">
        <v>109177</v>
      </c>
      <c r="D2756" s="206">
        <f t="shared" si="223"/>
        <v>0.38537592657959763</v>
      </c>
      <c r="E2756" s="208">
        <f t="shared" si="224"/>
        <v>0.45</v>
      </c>
      <c r="F2756" s="207">
        <v>6004.73</v>
      </c>
      <c r="G2756" s="207">
        <v>8734.16</v>
      </c>
      <c r="H2756" s="207">
        <v>9825.93</v>
      </c>
      <c r="I2756" s="214">
        <v>99040</v>
      </c>
      <c r="J2756" s="211">
        <f t="shared" si="225"/>
        <v>0.34959406989057534</v>
      </c>
      <c r="K2756" s="212">
        <f t="shared" si="226"/>
        <v>0.42</v>
      </c>
      <c r="L2756" s="214">
        <v>5447.2</v>
      </c>
      <c r="M2756" s="213">
        <v>7923.2</v>
      </c>
      <c r="N2756" s="213">
        <v>8913.6</v>
      </c>
      <c r="O2756" s="242">
        <f t="shared" si="222"/>
        <v>0.51520000000004074</v>
      </c>
      <c r="P2756" s="242"/>
      <c r="Q2756" s="179"/>
      <c r="R2756" s="179"/>
      <c r="S2756" s="179"/>
      <c r="T2756" s="179"/>
      <c r="U2756" s="179"/>
      <c r="V2756" s="179"/>
      <c r="W2756" s="179"/>
      <c r="X2756" s="179"/>
      <c r="Y2756" s="179"/>
      <c r="Z2756" s="179"/>
      <c r="AA2756" s="222"/>
      <c r="AB2756" s="222"/>
      <c r="AC2756" s="222"/>
      <c r="AD2756" s="179"/>
      <c r="AE2756" s="179"/>
      <c r="AF2756" s="179"/>
      <c r="AG2756" s="179"/>
      <c r="AH2756" s="179"/>
      <c r="AI2756" s="179"/>
      <c r="AJ2756" s="179"/>
    </row>
    <row r="2757" spans="2:36" x14ac:dyDescent="0.3">
      <c r="B2757" s="224">
        <v>283400</v>
      </c>
      <c r="C2757" s="209">
        <v>109222</v>
      </c>
      <c r="D2757" s="206">
        <f t="shared" si="223"/>
        <v>0.38539872971065631</v>
      </c>
      <c r="E2757" s="208">
        <f t="shared" si="224"/>
        <v>0.45</v>
      </c>
      <c r="F2757" s="207">
        <v>6007.21</v>
      </c>
      <c r="G2757" s="207">
        <v>8737.76</v>
      </c>
      <c r="H2757" s="207">
        <v>9829.98</v>
      </c>
      <c r="I2757" s="214">
        <v>99082</v>
      </c>
      <c r="J2757" s="211">
        <f t="shared" si="225"/>
        <v>0.34961891319689486</v>
      </c>
      <c r="K2757" s="212">
        <f t="shared" si="226"/>
        <v>0.42</v>
      </c>
      <c r="L2757" s="214">
        <v>5449.51</v>
      </c>
      <c r="M2757" s="213">
        <v>7926.56</v>
      </c>
      <c r="N2757" s="213">
        <v>8917.3799999999992</v>
      </c>
      <c r="O2757" s="242">
        <f t="shared" ref="O2757:O2820" si="227">(C2757+F2757+H2757-C2756-F2756-H2756)/100</f>
        <v>0.51530000000002474</v>
      </c>
      <c r="P2757" s="242"/>
      <c r="Q2757" s="179"/>
      <c r="R2757" s="179"/>
      <c r="S2757" s="179"/>
      <c r="T2757" s="179"/>
      <c r="U2757" s="179"/>
      <c r="V2757" s="179"/>
      <c r="W2757" s="179"/>
      <c r="X2757" s="179"/>
      <c r="Y2757" s="179"/>
      <c r="Z2757" s="179"/>
      <c r="AA2757" s="222"/>
      <c r="AB2757" s="222"/>
      <c r="AC2757" s="222"/>
      <c r="AD2757" s="179"/>
      <c r="AE2757" s="179"/>
      <c r="AF2757" s="179"/>
      <c r="AG2757" s="179"/>
      <c r="AH2757" s="179"/>
      <c r="AI2757" s="179"/>
      <c r="AJ2757" s="179"/>
    </row>
    <row r="2758" spans="2:36" x14ac:dyDescent="0.3">
      <c r="B2758" s="224">
        <v>283500</v>
      </c>
      <c r="C2758" s="209">
        <v>109267</v>
      </c>
      <c r="D2758" s="206">
        <f t="shared" si="223"/>
        <v>0.38542151675485009</v>
      </c>
      <c r="E2758" s="208">
        <f t="shared" si="224"/>
        <v>0.45</v>
      </c>
      <c r="F2758" s="207">
        <v>6009.68</v>
      </c>
      <c r="G2758" s="207">
        <v>8741.36</v>
      </c>
      <c r="H2758" s="207">
        <v>9834.0300000000007</v>
      </c>
      <c r="I2758" s="214">
        <v>99124</v>
      </c>
      <c r="J2758" s="211">
        <f t="shared" si="225"/>
        <v>0.34964373897707229</v>
      </c>
      <c r="K2758" s="212">
        <f t="shared" si="226"/>
        <v>0.42</v>
      </c>
      <c r="L2758" s="214">
        <v>5451.82</v>
      </c>
      <c r="M2758" s="213">
        <v>7929.92</v>
      </c>
      <c r="N2758" s="213">
        <v>8921.16</v>
      </c>
      <c r="O2758" s="242">
        <f t="shared" si="227"/>
        <v>0.5151999999999316</v>
      </c>
      <c r="P2758" s="242"/>
      <c r="Q2758" s="179"/>
      <c r="R2758" s="179"/>
      <c r="S2758" s="179"/>
      <c r="T2758" s="179"/>
      <c r="U2758" s="179"/>
      <c r="V2758" s="179"/>
      <c r="W2758" s="179"/>
      <c r="X2758" s="179"/>
      <c r="Y2758" s="179"/>
      <c r="Z2758" s="179"/>
      <c r="AA2758" s="222"/>
      <c r="AB2758" s="222"/>
      <c r="AC2758" s="222"/>
      <c r="AD2758" s="179"/>
      <c r="AE2758" s="179"/>
      <c r="AF2758" s="179"/>
      <c r="AG2758" s="179"/>
      <c r="AH2758" s="179"/>
      <c r="AI2758" s="179"/>
      <c r="AJ2758" s="179"/>
    </row>
    <row r="2759" spans="2:36" x14ac:dyDescent="0.3">
      <c r="B2759" s="224">
        <v>283600</v>
      </c>
      <c r="C2759" s="209">
        <v>109312</v>
      </c>
      <c r="D2759" s="206">
        <f t="shared" si="223"/>
        <v>0.38544428772919603</v>
      </c>
      <c r="E2759" s="208">
        <f t="shared" si="224"/>
        <v>0.45</v>
      </c>
      <c r="F2759" s="207">
        <v>6012.16</v>
      </c>
      <c r="G2759" s="207">
        <v>8744.9599999999991</v>
      </c>
      <c r="H2759" s="207">
        <v>9838.08</v>
      </c>
      <c r="I2759" s="214">
        <v>99166</v>
      </c>
      <c r="J2759" s="211">
        <f t="shared" si="225"/>
        <v>0.34966854724964741</v>
      </c>
      <c r="K2759" s="212">
        <f t="shared" si="226"/>
        <v>0.42</v>
      </c>
      <c r="L2759" s="214">
        <v>5454.13</v>
      </c>
      <c r="M2759" s="213">
        <v>7933.28</v>
      </c>
      <c r="N2759" s="213">
        <v>8924.94</v>
      </c>
      <c r="O2759" s="242">
        <f t="shared" si="227"/>
        <v>0.51530000000004295</v>
      </c>
      <c r="P2759" s="242"/>
      <c r="Q2759" s="179"/>
      <c r="R2759" s="179"/>
      <c r="S2759" s="179"/>
      <c r="T2759" s="179"/>
      <c r="U2759" s="179"/>
      <c r="V2759" s="179"/>
      <c r="W2759" s="179"/>
      <c r="X2759" s="179"/>
      <c r="Y2759" s="179"/>
      <c r="Z2759" s="179"/>
      <c r="AA2759" s="222"/>
      <c r="AB2759" s="222"/>
      <c r="AC2759" s="222"/>
      <c r="AD2759" s="179"/>
      <c r="AE2759" s="179"/>
      <c r="AF2759" s="179"/>
      <c r="AG2759" s="179"/>
      <c r="AH2759" s="179"/>
      <c r="AI2759" s="179"/>
      <c r="AJ2759" s="179"/>
    </row>
    <row r="2760" spans="2:36" x14ac:dyDescent="0.3">
      <c r="B2760" s="224">
        <v>283700</v>
      </c>
      <c r="C2760" s="209">
        <v>109357</v>
      </c>
      <c r="D2760" s="206">
        <f t="shared" si="223"/>
        <v>0.38546704265068732</v>
      </c>
      <c r="E2760" s="208">
        <f t="shared" si="224"/>
        <v>0.45</v>
      </c>
      <c r="F2760" s="207">
        <v>6014.63</v>
      </c>
      <c r="G2760" s="207">
        <v>8748.56</v>
      </c>
      <c r="H2760" s="207">
        <v>9842.1299999999992</v>
      </c>
      <c r="I2760" s="214">
        <v>99208</v>
      </c>
      <c r="J2760" s="211">
        <f t="shared" si="225"/>
        <v>0.34969333803313357</v>
      </c>
      <c r="K2760" s="212">
        <f t="shared" si="226"/>
        <v>0.42</v>
      </c>
      <c r="L2760" s="214">
        <v>5456.44</v>
      </c>
      <c r="M2760" s="213">
        <v>7936.64</v>
      </c>
      <c r="N2760" s="213">
        <v>8928.7199999999993</v>
      </c>
      <c r="O2760" s="242">
        <f t="shared" si="227"/>
        <v>0.51520000000009536</v>
      </c>
      <c r="P2760" s="242"/>
      <c r="Q2760" s="179"/>
      <c r="R2760" s="179"/>
      <c r="S2760" s="179"/>
      <c r="T2760" s="179"/>
      <c r="U2760" s="179"/>
      <c r="V2760" s="179"/>
      <c r="W2760" s="179"/>
      <c r="X2760" s="179"/>
      <c r="Y2760" s="179"/>
      <c r="Z2760" s="179"/>
      <c r="AA2760" s="222"/>
      <c r="AB2760" s="222"/>
      <c r="AC2760" s="222"/>
      <c r="AD2760" s="179"/>
      <c r="AE2760" s="179"/>
      <c r="AF2760" s="179"/>
      <c r="AG2760" s="179"/>
      <c r="AH2760" s="179"/>
      <c r="AI2760" s="179"/>
      <c r="AJ2760" s="179"/>
    </row>
    <row r="2761" spans="2:36" x14ac:dyDescent="0.3">
      <c r="B2761" s="224">
        <v>283800</v>
      </c>
      <c r="C2761" s="209">
        <v>109402</v>
      </c>
      <c r="D2761" s="206">
        <f t="shared" si="223"/>
        <v>0.38548978153629315</v>
      </c>
      <c r="E2761" s="208">
        <f t="shared" si="224"/>
        <v>0.45</v>
      </c>
      <c r="F2761" s="207">
        <v>6017.11</v>
      </c>
      <c r="G2761" s="207">
        <v>8752.16</v>
      </c>
      <c r="H2761" s="207">
        <v>9846.18</v>
      </c>
      <c r="I2761" s="214">
        <v>99250</v>
      </c>
      <c r="J2761" s="211">
        <f t="shared" si="225"/>
        <v>0.34971811134601832</v>
      </c>
      <c r="K2761" s="212">
        <f t="shared" si="226"/>
        <v>0.42</v>
      </c>
      <c r="L2761" s="214">
        <v>5458.75</v>
      </c>
      <c r="M2761" s="213">
        <v>7940</v>
      </c>
      <c r="N2761" s="213">
        <v>8932.5</v>
      </c>
      <c r="O2761" s="242">
        <f t="shared" si="227"/>
        <v>0.51530000000007936</v>
      </c>
      <c r="P2761" s="242"/>
      <c r="Q2761" s="179"/>
      <c r="R2761" s="179"/>
      <c r="S2761" s="179"/>
      <c r="T2761" s="179"/>
      <c r="U2761" s="179"/>
      <c r="V2761" s="179"/>
      <c r="W2761" s="179"/>
      <c r="X2761" s="179"/>
      <c r="Y2761" s="179"/>
      <c r="Z2761" s="179"/>
      <c r="AA2761" s="222"/>
      <c r="AB2761" s="222"/>
      <c r="AC2761" s="222"/>
      <c r="AD2761" s="179"/>
      <c r="AE2761" s="179"/>
      <c r="AF2761" s="179"/>
      <c r="AG2761" s="179"/>
      <c r="AH2761" s="179"/>
      <c r="AI2761" s="179"/>
      <c r="AJ2761" s="179"/>
    </row>
    <row r="2762" spans="2:36" x14ac:dyDescent="0.3">
      <c r="B2762" s="224">
        <v>283900</v>
      </c>
      <c r="C2762" s="209">
        <v>109447</v>
      </c>
      <c r="D2762" s="206">
        <f t="shared" si="223"/>
        <v>0.38551250440295881</v>
      </c>
      <c r="E2762" s="208">
        <f t="shared" si="224"/>
        <v>0.45</v>
      </c>
      <c r="F2762" s="207">
        <v>6019.58</v>
      </c>
      <c r="G2762" s="207">
        <v>8755.76</v>
      </c>
      <c r="H2762" s="207">
        <v>9850.23</v>
      </c>
      <c r="I2762" s="214">
        <v>99292</v>
      </c>
      <c r="J2762" s="211">
        <f t="shared" si="225"/>
        <v>0.34974286720676295</v>
      </c>
      <c r="K2762" s="212">
        <f t="shared" si="226"/>
        <v>0.42</v>
      </c>
      <c r="L2762" s="214">
        <v>5461.06</v>
      </c>
      <c r="M2762" s="213">
        <v>7943.36</v>
      </c>
      <c r="N2762" s="213">
        <v>8936.2800000000007</v>
      </c>
      <c r="O2762" s="242">
        <f t="shared" si="227"/>
        <v>0.51519999999996802</v>
      </c>
      <c r="P2762" s="242"/>
      <c r="Q2762" s="179"/>
      <c r="R2762" s="179"/>
      <c r="S2762" s="179"/>
      <c r="T2762" s="179"/>
      <c r="U2762" s="179"/>
      <c r="V2762" s="179"/>
      <c r="W2762" s="179"/>
      <c r="X2762" s="179"/>
      <c r="Y2762" s="179"/>
      <c r="Z2762" s="179"/>
      <c r="AA2762" s="222"/>
      <c r="AB2762" s="222"/>
      <c r="AC2762" s="222"/>
      <c r="AD2762" s="179"/>
      <c r="AE2762" s="179"/>
      <c r="AF2762" s="179"/>
      <c r="AG2762" s="179"/>
      <c r="AH2762" s="179"/>
      <c r="AI2762" s="179"/>
      <c r="AJ2762" s="179"/>
    </row>
    <row r="2763" spans="2:36" x14ac:dyDescent="0.3">
      <c r="B2763" s="224">
        <v>284000</v>
      </c>
      <c r="C2763" s="209">
        <v>109492</v>
      </c>
      <c r="D2763" s="206">
        <f t="shared" si="223"/>
        <v>0.38553521126760565</v>
      </c>
      <c r="E2763" s="208">
        <f t="shared" si="224"/>
        <v>0.45</v>
      </c>
      <c r="F2763" s="207">
        <v>6022.06</v>
      </c>
      <c r="G2763" s="207">
        <v>8759.36</v>
      </c>
      <c r="H2763" s="207">
        <v>9854.2800000000007</v>
      </c>
      <c r="I2763" s="214">
        <v>99334</v>
      </c>
      <c r="J2763" s="211">
        <f t="shared" si="225"/>
        <v>0.34976760563380282</v>
      </c>
      <c r="K2763" s="212">
        <f t="shared" si="226"/>
        <v>0.42</v>
      </c>
      <c r="L2763" s="214">
        <v>5463.37</v>
      </c>
      <c r="M2763" s="213">
        <v>7946.72</v>
      </c>
      <c r="N2763" s="213">
        <v>8940.06</v>
      </c>
      <c r="O2763" s="242">
        <f t="shared" si="227"/>
        <v>0.51529999999997012</v>
      </c>
      <c r="P2763" s="242"/>
      <c r="Q2763" s="179"/>
      <c r="R2763" s="179"/>
      <c r="S2763" s="179"/>
      <c r="T2763" s="179"/>
      <c r="U2763" s="179"/>
      <c r="V2763" s="179"/>
      <c r="W2763" s="179"/>
      <c r="X2763" s="179"/>
      <c r="Y2763" s="179"/>
      <c r="Z2763" s="179"/>
      <c r="AA2763" s="222"/>
      <c r="AB2763" s="222"/>
      <c r="AC2763" s="222"/>
      <c r="AD2763" s="179"/>
      <c r="AE2763" s="179"/>
      <c r="AF2763" s="179"/>
      <c r="AG2763" s="179"/>
      <c r="AH2763" s="179"/>
      <c r="AI2763" s="179"/>
      <c r="AJ2763" s="179"/>
    </row>
    <row r="2764" spans="2:36" x14ac:dyDescent="0.3">
      <c r="B2764" s="224">
        <v>284100</v>
      </c>
      <c r="C2764" s="209">
        <v>109537</v>
      </c>
      <c r="D2764" s="206">
        <f t="shared" si="223"/>
        <v>0.38555790214713132</v>
      </c>
      <c r="E2764" s="208">
        <f t="shared" si="224"/>
        <v>0.45</v>
      </c>
      <c r="F2764" s="207">
        <v>6024.53</v>
      </c>
      <c r="G2764" s="207">
        <v>8762.9599999999991</v>
      </c>
      <c r="H2764" s="207">
        <v>9858.33</v>
      </c>
      <c r="I2764" s="214">
        <v>99376</v>
      </c>
      <c r="J2764" s="211">
        <f t="shared" si="225"/>
        <v>0.34979232664554732</v>
      </c>
      <c r="K2764" s="212">
        <f t="shared" si="226"/>
        <v>0.42</v>
      </c>
      <c r="L2764" s="214">
        <v>5465.68</v>
      </c>
      <c r="M2764" s="213">
        <v>7950.08</v>
      </c>
      <c r="N2764" s="213">
        <v>8943.84</v>
      </c>
      <c r="O2764" s="242">
        <f t="shared" si="227"/>
        <v>0.51519999999998622</v>
      </c>
      <c r="P2764" s="242"/>
      <c r="Q2764" s="179"/>
      <c r="R2764" s="179"/>
      <c r="S2764" s="179"/>
      <c r="T2764" s="182"/>
      <c r="U2764" s="179"/>
      <c r="V2764" s="179"/>
      <c r="W2764" s="179"/>
      <c r="X2764" s="179"/>
      <c r="Y2764" s="179"/>
      <c r="Z2764" s="179"/>
      <c r="AA2764" s="222"/>
      <c r="AB2764" s="222"/>
      <c r="AC2764" s="222"/>
      <c r="AD2764" s="179"/>
      <c r="AE2764" s="179"/>
      <c r="AF2764" s="179"/>
      <c r="AG2764" s="179"/>
      <c r="AH2764" s="179"/>
      <c r="AI2764" s="179"/>
      <c r="AJ2764" s="179"/>
    </row>
    <row r="2765" spans="2:36" x14ac:dyDescent="0.3">
      <c r="B2765" s="224">
        <v>284200</v>
      </c>
      <c r="C2765" s="209">
        <v>109582</v>
      </c>
      <c r="D2765" s="206">
        <f t="shared" si="223"/>
        <v>0.38558057705840959</v>
      </c>
      <c r="E2765" s="208">
        <f t="shared" si="224"/>
        <v>0.45</v>
      </c>
      <c r="F2765" s="207">
        <v>6027.01</v>
      </c>
      <c r="G2765" s="207">
        <v>8766.56</v>
      </c>
      <c r="H2765" s="207">
        <v>9862.3799999999992</v>
      </c>
      <c r="I2765" s="214">
        <v>99418</v>
      </c>
      <c r="J2765" s="211">
        <f t="shared" si="225"/>
        <v>0.34981703026038002</v>
      </c>
      <c r="K2765" s="212">
        <f t="shared" si="226"/>
        <v>0.42</v>
      </c>
      <c r="L2765" s="214">
        <v>5467.99</v>
      </c>
      <c r="M2765" s="213">
        <v>7953.44</v>
      </c>
      <c r="N2765" s="213">
        <v>8947.6200000000008</v>
      </c>
      <c r="O2765" s="242">
        <f t="shared" si="227"/>
        <v>0.51530000000000653</v>
      </c>
      <c r="P2765" s="242"/>
      <c r="Q2765" s="179"/>
      <c r="R2765" s="179"/>
      <c r="S2765" s="179"/>
      <c r="T2765" s="179"/>
      <c r="U2765" s="179"/>
      <c r="V2765" s="179"/>
      <c r="W2765" s="179"/>
      <c r="X2765" s="179"/>
      <c r="Y2765" s="179"/>
      <c r="Z2765" s="179"/>
      <c r="AA2765" s="222"/>
      <c r="AB2765" s="222"/>
      <c r="AC2765" s="222"/>
      <c r="AD2765" s="179"/>
      <c r="AE2765" s="179"/>
      <c r="AF2765" s="179"/>
      <c r="AG2765" s="179"/>
      <c r="AH2765" s="179"/>
      <c r="AI2765" s="179"/>
      <c r="AJ2765" s="179"/>
    </row>
    <row r="2766" spans="2:36" x14ac:dyDescent="0.3">
      <c r="B2766" s="224">
        <v>284300</v>
      </c>
      <c r="C2766" s="209">
        <v>109627</v>
      </c>
      <c r="D2766" s="206">
        <f t="shared" si="223"/>
        <v>0.38560323601829055</v>
      </c>
      <c r="E2766" s="208">
        <f t="shared" si="224"/>
        <v>0.45</v>
      </c>
      <c r="F2766" s="207">
        <v>6029.48</v>
      </c>
      <c r="G2766" s="207">
        <v>8770.16</v>
      </c>
      <c r="H2766" s="207">
        <v>9866.43</v>
      </c>
      <c r="I2766" s="214">
        <v>99460</v>
      </c>
      <c r="J2766" s="211">
        <f t="shared" si="225"/>
        <v>0.34984171649665846</v>
      </c>
      <c r="K2766" s="212">
        <f t="shared" si="226"/>
        <v>0.42</v>
      </c>
      <c r="L2766" s="214">
        <v>5470.3</v>
      </c>
      <c r="M2766" s="213">
        <v>7956.8</v>
      </c>
      <c r="N2766" s="213">
        <v>8951.4</v>
      </c>
      <c r="O2766" s="242">
        <f t="shared" si="227"/>
        <v>0.51520000000004074</v>
      </c>
      <c r="P2766" s="242"/>
      <c r="Q2766" s="179"/>
      <c r="R2766" s="179"/>
      <c r="S2766" s="179"/>
      <c r="T2766" s="179"/>
      <c r="U2766" s="179"/>
      <c r="V2766" s="179"/>
      <c r="W2766" s="179"/>
      <c r="X2766" s="179"/>
      <c r="Y2766" s="179"/>
      <c r="Z2766" s="179"/>
      <c r="AA2766" s="222"/>
      <c r="AB2766" s="222"/>
      <c r="AC2766" s="222"/>
      <c r="AD2766" s="179"/>
      <c r="AE2766" s="179"/>
      <c r="AF2766" s="179"/>
      <c r="AG2766" s="179"/>
      <c r="AH2766" s="179"/>
      <c r="AI2766" s="179"/>
      <c r="AJ2766" s="179"/>
    </row>
    <row r="2767" spans="2:36" x14ac:dyDescent="0.3">
      <c r="B2767" s="224">
        <v>284400</v>
      </c>
      <c r="C2767" s="209">
        <v>109672</v>
      </c>
      <c r="D2767" s="206">
        <f t="shared" si="223"/>
        <v>0.38562587904360057</v>
      </c>
      <c r="E2767" s="208">
        <f t="shared" si="224"/>
        <v>0.45</v>
      </c>
      <c r="F2767" s="207">
        <v>6031.96</v>
      </c>
      <c r="G2767" s="207">
        <v>8773.76</v>
      </c>
      <c r="H2767" s="207">
        <v>9870.48</v>
      </c>
      <c r="I2767" s="214">
        <v>99502</v>
      </c>
      <c r="J2767" s="211">
        <f t="shared" si="225"/>
        <v>0.34986638537271447</v>
      </c>
      <c r="K2767" s="212">
        <f t="shared" si="226"/>
        <v>0.42</v>
      </c>
      <c r="L2767" s="214">
        <v>5472.61</v>
      </c>
      <c r="M2767" s="213">
        <v>7960.16</v>
      </c>
      <c r="N2767" s="213">
        <v>8955.18</v>
      </c>
      <c r="O2767" s="242">
        <f t="shared" si="227"/>
        <v>0.51530000000002474</v>
      </c>
      <c r="P2767" s="242"/>
      <c r="Q2767" s="179"/>
      <c r="R2767" s="179"/>
      <c r="S2767" s="179"/>
      <c r="T2767" s="179"/>
      <c r="U2767" s="179"/>
      <c r="V2767" s="179"/>
      <c r="W2767" s="179"/>
      <c r="X2767" s="179"/>
      <c r="Y2767" s="179"/>
      <c r="Z2767" s="179"/>
      <c r="AA2767" s="222"/>
      <c r="AB2767" s="222"/>
      <c r="AC2767" s="222"/>
      <c r="AD2767" s="179"/>
      <c r="AE2767" s="179"/>
      <c r="AF2767" s="179"/>
      <c r="AG2767" s="179"/>
      <c r="AH2767" s="179"/>
      <c r="AI2767" s="179"/>
      <c r="AJ2767" s="179"/>
    </row>
    <row r="2768" spans="2:36" x14ac:dyDescent="0.3">
      <c r="B2768" s="224">
        <v>284500</v>
      </c>
      <c r="C2768" s="209">
        <v>109717</v>
      </c>
      <c r="D2768" s="206">
        <f t="shared" si="223"/>
        <v>0.38564850615114238</v>
      </c>
      <c r="E2768" s="208">
        <f t="shared" si="224"/>
        <v>0.45</v>
      </c>
      <c r="F2768" s="207">
        <v>6034.43</v>
      </c>
      <c r="G2768" s="207">
        <v>8777.36</v>
      </c>
      <c r="H2768" s="207">
        <v>9874.5300000000007</v>
      </c>
      <c r="I2768" s="214">
        <v>99544</v>
      </c>
      <c r="J2768" s="211">
        <f t="shared" si="225"/>
        <v>0.34989103690685414</v>
      </c>
      <c r="K2768" s="212">
        <f t="shared" si="226"/>
        <v>0.42</v>
      </c>
      <c r="L2768" s="214">
        <v>5474.92</v>
      </c>
      <c r="M2768" s="213">
        <v>7963.52</v>
      </c>
      <c r="N2768" s="213">
        <v>8958.9599999999991</v>
      </c>
      <c r="O2768" s="242">
        <f t="shared" si="227"/>
        <v>0.5151999999999316</v>
      </c>
      <c r="P2768" s="242"/>
      <c r="Q2768" s="179"/>
      <c r="R2768" s="179"/>
      <c r="S2768" s="179"/>
      <c r="T2768" s="179"/>
      <c r="U2768" s="179"/>
      <c r="V2768" s="179"/>
      <c r="W2768" s="179"/>
      <c r="X2768" s="179"/>
      <c r="Y2768" s="179"/>
      <c r="Z2768" s="179"/>
      <c r="AA2768" s="222"/>
      <c r="AB2768" s="222"/>
      <c r="AC2768" s="222"/>
      <c r="AD2768" s="179"/>
      <c r="AE2768" s="179"/>
      <c r="AF2768" s="179"/>
      <c r="AG2768" s="179"/>
      <c r="AH2768" s="179"/>
      <c r="AI2768" s="179"/>
      <c r="AJ2768" s="179"/>
    </row>
    <row r="2769" spans="2:36" x14ac:dyDescent="0.3">
      <c r="B2769" s="224">
        <v>284600</v>
      </c>
      <c r="C2769" s="209">
        <v>109762</v>
      </c>
      <c r="D2769" s="206">
        <f t="shared" si="223"/>
        <v>0.38567111735769499</v>
      </c>
      <c r="E2769" s="208">
        <f t="shared" si="224"/>
        <v>0.45</v>
      </c>
      <c r="F2769" s="207">
        <v>6036.91</v>
      </c>
      <c r="G2769" s="207">
        <v>8780.9599999999991</v>
      </c>
      <c r="H2769" s="207">
        <v>9878.58</v>
      </c>
      <c r="I2769" s="214">
        <v>99586</v>
      </c>
      <c r="J2769" s="211">
        <f t="shared" si="225"/>
        <v>0.34991567111735772</v>
      </c>
      <c r="K2769" s="212">
        <f t="shared" si="226"/>
        <v>0.42</v>
      </c>
      <c r="L2769" s="214">
        <v>5477.23</v>
      </c>
      <c r="M2769" s="213">
        <v>7966.88</v>
      </c>
      <c r="N2769" s="213">
        <v>8962.74</v>
      </c>
      <c r="O2769" s="242">
        <f t="shared" si="227"/>
        <v>0.51530000000004295</v>
      </c>
      <c r="P2769" s="242"/>
      <c r="Q2769" s="179"/>
      <c r="R2769" s="179"/>
      <c r="S2769" s="179"/>
      <c r="T2769" s="179"/>
      <c r="U2769" s="179"/>
      <c r="V2769" s="179"/>
      <c r="W2769" s="179"/>
      <c r="X2769" s="179"/>
      <c r="Y2769" s="179"/>
      <c r="Z2769" s="179"/>
      <c r="AA2769" s="222"/>
      <c r="AB2769" s="222"/>
      <c r="AC2769" s="222"/>
      <c r="AD2769" s="179"/>
      <c r="AE2769" s="179"/>
      <c r="AF2769" s="179"/>
      <c r="AG2769" s="179"/>
      <c r="AH2769" s="179"/>
      <c r="AI2769" s="179"/>
      <c r="AJ2769" s="179"/>
    </row>
    <row r="2770" spans="2:36" x14ac:dyDescent="0.3">
      <c r="B2770" s="224">
        <v>284700</v>
      </c>
      <c r="C2770" s="209">
        <v>109807</v>
      </c>
      <c r="D2770" s="206">
        <f t="shared" si="223"/>
        <v>0.38569371268001407</v>
      </c>
      <c r="E2770" s="208">
        <f t="shared" si="224"/>
        <v>0.45</v>
      </c>
      <c r="F2770" s="207">
        <v>6039.38</v>
      </c>
      <c r="G2770" s="207">
        <v>8784.56</v>
      </c>
      <c r="H2770" s="207">
        <v>9882.6299999999992</v>
      </c>
      <c r="I2770" s="214">
        <v>99628</v>
      </c>
      <c r="J2770" s="211">
        <f t="shared" si="225"/>
        <v>0.34994028802247978</v>
      </c>
      <c r="K2770" s="212">
        <f t="shared" si="226"/>
        <v>0.42</v>
      </c>
      <c r="L2770" s="214">
        <v>5479.54</v>
      </c>
      <c r="M2770" s="213">
        <v>7970.24</v>
      </c>
      <c r="N2770" s="213">
        <v>8966.52</v>
      </c>
      <c r="O2770" s="242">
        <f t="shared" si="227"/>
        <v>0.51520000000009536</v>
      </c>
      <c r="P2770" s="242"/>
      <c r="Q2770" s="179"/>
      <c r="R2770" s="179"/>
      <c r="S2770" s="179"/>
      <c r="T2770" s="179"/>
      <c r="U2770" s="179"/>
      <c r="V2770" s="179"/>
      <c r="W2770" s="179"/>
      <c r="X2770" s="179"/>
      <c r="Y2770" s="179"/>
      <c r="Z2770" s="179"/>
      <c r="AA2770" s="222"/>
      <c r="AB2770" s="222"/>
      <c r="AC2770" s="222"/>
      <c r="AD2770" s="179"/>
      <c r="AE2770" s="179"/>
      <c r="AF2770" s="179"/>
      <c r="AG2770" s="179"/>
      <c r="AH2770" s="179"/>
      <c r="AI2770" s="179"/>
      <c r="AJ2770" s="179"/>
    </row>
    <row r="2771" spans="2:36" x14ac:dyDescent="0.3">
      <c r="B2771" s="224">
        <v>284800</v>
      </c>
      <c r="C2771" s="209">
        <v>109852</v>
      </c>
      <c r="D2771" s="206">
        <f t="shared" si="223"/>
        <v>0.38571629213483144</v>
      </c>
      <c r="E2771" s="208">
        <f t="shared" si="224"/>
        <v>0.45</v>
      </c>
      <c r="F2771" s="207">
        <v>6041.86</v>
      </c>
      <c r="G2771" s="207">
        <v>8788.16</v>
      </c>
      <c r="H2771" s="207">
        <v>9886.68</v>
      </c>
      <c r="I2771" s="214">
        <v>99670</v>
      </c>
      <c r="J2771" s="211">
        <f t="shared" si="225"/>
        <v>0.34996488764044942</v>
      </c>
      <c r="K2771" s="212">
        <f t="shared" si="226"/>
        <v>0.42</v>
      </c>
      <c r="L2771" s="214">
        <v>5481.85</v>
      </c>
      <c r="M2771" s="213">
        <v>7973.6</v>
      </c>
      <c r="N2771" s="213">
        <v>8970.2999999999993</v>
      </c>
      <c r="O2771" s="242">
        <f t="shared" si="227"/>
        <v>0.51530000000007936</v>
      </c>
      <c r="P2771" s="242"/>
      <c r="Q2771" s="179"/>
      <c r="R2771" s="179"/>
      <c r="S2771" s="179"/>
      <c r="T2771" s="179"/>
      <c r="U2771" s="179"/>
      <c r="V2771" s="179"/>
      <c r="W2771" s="179"/>
      <c r="X2771" s="179"/>
      <c r="Y2771" s="179"/>
      <c r="Z2771" s="179"/>
      <c r="AA2771" s="222"/>
      <c r="AB2771" s="222"/>
      <c r="AC2771" s="222"/>
      <c r="AD2771" s="179"/>
      <c r="AE2771" s="179"/>
      <c r="AF2771" s="179"/>
      <c r="AG2771" s="179"/>
      <c r="AH2771" s="179"/>
      <c r="AI2771" s="179"/>
      <c r="AJ2771" s="179"/>
    </row>
    <row r="2772" spans="2:36" x14ac:dyDescent="0.3">
      <c r="B2772" s="224">
        <v>284900</v>
      </c>
      <c r="C2772" s="209">
        <v>109897</v>
      </c>
      <c r="D2772" s="206">
        <f t="shared" si="223"/>
        <v>0.38573885573885575</v>
      </c>
      <c r="E2772" s="208">
        <f t="shared" si="224"/>
        <v>0.45</v>
      </c>
      <c r="F2772" s="207">
        <v>6044.33</v>
      </c>
      <c r="G2772" s="207">
        <v>8791.76</v>
      </c>
      <c r="H2772" s="207">
        <v>9890.73</v>
      </c>
      <c r="I2772" s="214">
        <v>99712</v>
      </c>
      <c r="J2772" s="211">
        <f t="shared" si="225"/>
        <v>0.34998946998947</v>
      </c>
      <c r="K2772" s="212">
        <f t="shared" si="226"/>
        <v>0.42</v>
      </c>
      <c r="L2772" s="214">
        <v>5484.16</v>
      </c>
      <c r="M2772" s="213">
        <v>7976.96</v>
      </c>
      <c r="N2772" s="213">
        <v>8974.08</v>
      </c>
      <c r="O2772" s="242">
        <f t="shared" si="227"/>
        <v>0.51519999999996802</v>
      </c>
      <c r="P2772" s="242"/>
      <c r="Q2772" s="179"/>
      <c r="R2772" s="179"/>
      <c r="S2772" s="179"/>
      <c r="T2772" s="179"/>
      <c r="U2772" s="179"/>
      <c r="V2772" s="179"/>
      <c r="W2772" s="179"/>
      <c r="X2772" s="179"/>
      <c r="Y2772" s="179"/>
      <c r="Z2772" s="179"/>
      <c r="AA2772" s="222"/>
      <c r="AB2772" s="222"/>
      <c r="AC2772" s="222"/>
      <c r="AD2772" s="179"/>
      <c r="AE2772" s="179"/>
      <c r="AF2772" s="179"/>
      <c r="AG2772" s="179"/>
      <c r="AH2772" s="179"/>
      <c r="AI2772" s="179"/>
      <c r="AJ2772" s="179"/>
    </row>
    <row r="2773" spans="2:36" x14ac:dyDescent="0.3">
      <c r="B2773" s="224">
        <v>285000</v>
      </c>
      <c r="C2773" s="209">
        <v>109942</v>
      </c>
      <c r="D2773" s="206">
        <f t="shared" si="223"/>
        <v>0.38576140350877192</v>
      </c>
      <c r="E2773" s="208">
        <f t="shared" si="224"/>
        <v>0.45</v>
      </c>
      <c r="F2773" s="207">
        <v>6046.81</v>
      </c>
      <c r="G2773" s="207">
        <v>8795.36</v>
      </c>
      <c r="H2773" s="207">
        <v>9894.7800000000007</v>
      </c>
      <c r="I2773" s="214">
        <v>99754</v>
      </c>
      <c r="J2773" s="211">
        <f t="shared" si="225"/>
        <v>0.35001403508771928</v>
      </c>
      <c r="K2773" s="212">
        <f t="shared" si="226"/>
        <v>0.42</v>
      </c>
      <c r="L2773" s="214">
        <v>5486.47</v>
      </c>
      <c r="M2773" s="213">
        <v>7980.32</v>
      </c>
      <c r="N2773" s="213">
        <v>8977.86</v>
      </c>
      <c r="O2773" s="242">
        <f t="shared" si="227"/>
        <v>0.51529999999997012</v>
      </c>
      <c r="P2773" s="242"/>
      <c r="Q2773" s="179"/>
      <c r="R2773" s="179"/>
      <c r="S2773" s="179"/>
      <c r="T2773" s="179"/>
      <c r="U2773" s="179"/>
      <c r="V2773" s="179"/>
      <c r="W2773" s="179"/>
      <c r="X2773" s="179"/>
      <c r="Y2773" s="179"/>
      <c r="Z2773" s="179"/>
      <c r="AA2773" s="222"/>
      <c r="AB2773" s="222"/>
      <c r="AC2773" s="222"/>
      <c r="AD2773" s="179"/>
      <c r="AE2773" s="179"/>
      <c r="AF2773" s="179"/>
      <c r="AG2773" s="179"/>
      <c r="AH2773" s="179"/>
      <c r="AI2773" s="179"/>
      <c r="AJ2773" s="179"/>
    </row>
    <row r="2774" spans="2:36" x14ac:dyDescent="0.3">
      <c r="B2774" s="224">
        <v>285100</v>
      </c>
      <c r="C2774" s="209">
        <v>109987</v>
      </c>
      <c r="D2774" s="206">
        <f t="shared" si="223"/>
        <v>0.38578393546124168</v>
      </c>
      <c r="E2774" s="208">
        <f t="shared" si="224"/>
        <v>0.45</v>
      </c>
      <c r="F2774" s="207">
        <v>6049.28</v>
      </c>
      <c r="G2774" s="207">
        <v>8798.9599999999991</v>
      </c>
      <c r="H2774" s="207">
        <v>9898.83</v>
      </c>
      <c r="I2774" s="214">
        <v>99796</v>
      </c>
      <c r="J2774" s="211">
        <f t="shared" si="225"/>
        <v>0.35003858295334972</v>
      </c>
      <c r="K2774" s="212">
        <f t="shared" si="226"/>
        <v>0.42</v>
      </c>
      <c r="L2774" s="214">
        <v>5488.78</v>
      </c>
      <c r="M2774" s="213">
        <v>7983.68</v>
      </c>
      <c r="N2774" s="213">
        <v>8981.64</v>
      </c>
      <c r="O2774" s="242">
        <f t="shared" si="227"/>
        <v>0.51519999999998622</v>
      </c>
      <c r="P2774" s="242"/>
      <c r="Q2774" s="179"/>
      <c r="R2774" s="179"/>
      <c r="S2774" s="179"/>
      <c r="T2774" s="179"/>
      <c r="U2774" s="179"/>
      <c r="V2774" s="179"/>
      <c r="W2774" s="179"/>
      <c r="X2774" s="179"/>
      <c r="Y2774" s="179"/>
      <c r="Z2774" s="179"/>
      <c r="AA2774" s="222"/>
      <c r="AB2774" s="222"/>
      <c r="AC2774" s="222"/>
      <c r="AD2774" s="179"/>
      <c r="AE2774" s="179"/>
      <c r="AF2774" s="179"/>
      <c r="AG2774" s="179"/>
      <c r="AH2774" s="179"/>
      <c r="AI2774" s="179"/>
      <c r="AJ2774" s="179"/>
    </row>
    <row r="2775" spans="2:36" x14ac:dyDescent="0.3">
      <c r="B2775" s="224">
        <v>285200</v>
      </c>
      <c r="C2775" s="209">
        <v>110032</v>
      </c>
      <c r="D2775" s="206">
        <f t="shared" si="223"/>
        <v>0.38580645161290322</v>
      </c>
      <c r="E2775" s="208">
        <f t="shared" si="224"/>
        <v>0.45</v>
      </c>
      <c r="F2775" s="207">
        <v>6051.76</v>
      </c>
      <c r="G2775" s="207">
        <v>8802.56</v>
      </c>
      <c r="H2775" s="207">
        <v>9902.8799999999992</v>
      </c>
      <c r="I2775" s="214">
        <v>99838</v>
      </c>
      <c r="J2775" s="211">
        <f t="shared" si="225"/>
        <v>0.35006311360448805</v>
      </c>
      <c r="K2775" s="212">
        <f t="shared" si="226"/>
        <v>0.42</v>
      </c>
      <c r="L2775" s="214">
        <v>5491.09</v>
      </c>
      <c r="M2775" s="213">
        <v>7987.04</v>
      </c>
      <c r="N2775" s="213">
        <v>8985.42</v>
      </c>
      <c r="O2775" s="242">
        <f t="shared" si="227"/>
        <v>0.51530000000000653</v>
      </c>
      <c r="P2775" s="242"/>
      <c r="Q2775" s="179"/>
      <c r="R2775" s="179"/>
      <c r="S2775" s="179"/>
      <c r="T2775" s="179"/>
      <c r="U2775" s="179"/>
      <c r="V2775" s="179"/>
      <c r="W2775" s="179"/>
      <c r="X2775" s="179"/>
      <c r="Y2775" s="179"/>
      <c r="Z2775" s="179"/>
      <c r="AA2775" s="222"/>
      <c r="AB2775" s="222"/>
      <c r="AC2775" s="222"/>
      <c r="AD2775" s="179"/>
      <c r="AE2775" s="179"/>
      <c r="AF2775" s="179"/>
      <c r="AG2775" s="179"/>
      <c r="AH2775" s="179"/>
      <c r="AI2775" s="179"/>
      <c r="AJ2775" s="179"/>
    </row>
    <row r="2776" spans="2:36" x14ac:dyDescent="0.3">
      <c r="B2776" s="224">
        <v>285300</v>
      </c>
      <c r="C2776" s="209">
        <v>110077</v>
      </c>
      <c r="D2776" s="206">
        <f t="shared" ref="D2776:D2839" si="228">C2776/B2776</f>
        <v>0.38582895198037154</v>
      </c>
      <c r="E2776" s="208">
        <f t="shared" ref="E2776:E2839" si="229">(C2776-C2775)/(B2776-B2775)</f>
        <v>0.45</v>
      </c>
      <c r="F2776" s="207">
        <v>6054.23</v>
      </c>
      <c r="G2776" s="207">
        <v>8806.16</v>
      </c>
      <c r="H2776" s="207">
        <v>9906.93</v>
      </c>
      <c r="I2776" s="214">
        <v>99880</v>
      </c>
      <c r="J2776" s="211">
        <f t="shared" si="225"/>
        <v>0.35008762705923591</v>
      </c>
      <c r="K2776" s="212">
        <f t="shared" si="226"/>
        <v>0.42</v>
      </c>
      <c r="L2776" s="214">
        <v>5493.4</v>
      </c>
      <c r="M2776" s="213">
        <v>7990.4</v>
      </c>
      <c r="N2776" s="213">
        <v>8989.2000000000007</v>
      </c>
      <c r="O2776" s="242">
        <f t="shared" si="227"/>
        <v>0.51520000000004074</v>
      </c>
      <c r="P2776" s="242"/>
      <c r="Q2776" s="179"/>
      <c r="R2776" s="179"/>
      <c r="S2776" s="179"/>
      <c r="T2776" s="179"/>
      <c r="U2776" s="179"/>
      <c r="V2776" s="179"/>
      <c r="W2776" s="179"/>
      <c r="X2776" s="179"/>
      <c r="Y2776" s="179"/>
      <c r="Z2776" s="179"/>
      <c r="AA2776" s="222"/>
      <c r="AB2776" s="222"/>
      <c r="AC2776" s="222"/>
      <c r="AD2776" s="179"/>
      <c r="AE2776" s="179"/>
      <c r="AF2776" s="179"/>
      <c r="AG2776" s="179"/>
      <c r="AH2776" s="179"/>
      <c r="AI2776" s="179"/>
      <c r="AJ2776" s="179"/>
    </row>
    <row r="2777" spans="2:36" x14ac:dyDescent="0.3">
      <c r="B2777" s="224">
        <v>285400</v>
      </c>
      <c r="C2777" s="209">
        <v>110122</v>
      </c>
      <c r="D2777" s="206">
        <f t="shared" si="228"/>
        <v>0.38585143658023824</v>
      </c>
      <c r="E2777" s="208">
        <f t="shared" si="229"/>
        <v>0.45</v>
      </c>
      <c r="F2777" s="207">
        <v>6056.71</v>
      </c>
      <c r="G2777" s="207">
        <v>8809.76</v>
      </c>
      <c r="H2777" s="207">
        <v>9910.98</v>
      </c>
      <c r="I2777" s="214">
        <v>99922</v>
      </c>
      <c r="J2777" s="211">
        <f t="shared" si="225"/>
        <v>0.35011212333566921</v>
      </c>
      <c r="K2777" s="212">
        <f t="shared" si="226"/>
        <v>0.42</v>
      </c>
      <c r="L2777" s="214">
        <v>5495.71</v>
      </c>
      <c r="M2777" s="213">
        <v>7993.76</v>
      </c>
      <c r="N2777" s="213">
        <v>8992.98</v>
      </c>
      <c r="O2777" s="242">
        <f t="shared" si="227"/>
        <v>0.51530000000002474</v>
      </c>
      <c r="P2777" s="242"/>
      <c r="Q2777" s="179"/>
      <c r="R2777" s="179"/>
      <c r="S2777" s="179"/>
      <c r="T2777" s="179"/>
      <c r="U2777" s="179"/>
      <c r="V2777" s="179"/>
      <c r="W2777" s="179"/>
      <c r="X2777" s="179"/>
      <c r="Y2777" s="179"/>
      <c r="Z2777" s="179"/>
      <c r="AA2777" s="222"/>
      <c r="AB2777" s="222"/>
      <c r="AC2777" s="222"/>
      <c r="AD2777" s="179"/>
      <c r="AE2777" s="179"/>
      <c r="AF2777" s="179"/>
      <c r="AG2777" s="179"/>
      <c r="AH2777" s="179"/>
      <c r="AI2777" s="179"/>
      <c r="AJ2777" s="179"/>
    </row>
    <row r="2778" spans="2:36" x14ac:dyDescent="0.3">
      <c r="B2778" s="224">
        <v>285500</v>
      </c>
      <c r="C2778" s="209">
        <v>110167</v>
      </c>
      <c r="D2778" s="206">
        <f t="shared" si="228"/>
        <v>0.3858739054290718</v>
      </c>
      <c r="E2778" s="208">
        <f t="shared" si="229"/>
        <v>0.45</v>
      </c>
      <c r="F2778" s="207">
        <v>6059.18</v>
      </c>
      <c r="G2778" s="207">
        <v>8813.36</v>
      </c>
      <c r="H2778" s="207">
        <v>9915.0300000000007</v>
      </c>
      <c r="I2778" s="214">
        <v>99964</v>
      </c>
      <c r="J2778" s="211">
        <f t="shared" si="225"/>
        <v>0.35013660245183886</v>
      </c>
      <c r="K2778" s="212">
        <f t="shared" si="226"/>
        <v>0.42</v>
      </c>
      <c r="L2778" s="214">
        <v>5498.02</v>
      </c>
      <c r="M2778" s="213">
        <v>7997.12</v>
      </c>
      <c r="N2778" s="213">
        <v>8996.76</v>
      </c>
      <c r="O2778" s="242">
        <f t="shared" si="227"/>
        <v>0.5151999999999316</v>
      </c>
      <c r="P2778" s="242"/>
      <c r="Q2778" s="179"/>
      <c r="R2778" s="179"/>
      <c r="S2778" s="179"/>
      <c r="T2778" s="179"/>
      <c r="U2778" s="179"/>
      <c r="V2778" s="179"/>
      <c r="W2778" s="179"/>
      <c r="X2778" s="179"/>
      <c r="Y2778" s="179"/>
      <c r="Z2778" s="179"/>
      <c r="AA2778" s="222"/>
      <c r="AB2778" s="222"/>
      <c r="AC2778" s="222"/>
      <c r="AD2778" s="179"/>
      <c r="AE2778" s="179"/>
      <c r="AF2778" s="179"/>
      <c r="AG2778" s="179"/>
      <c r="AH2778" s="179"/>
      <c r="AI2778" s="179"/>
      <c r="AJ2778" s="179"/>
    </row>
    <row r="2779" spans="2:36" x14ac:dyDescent="0.3">
      <c r="B2779" s="224">
        <v>285600</v>
      </c>
      <c r="C2779" s="209">
        <v>110212</v>
      </c>
      <c r="D2779" s="206">
        <f t="shared" si="228"/>
        <v>0.38589635854341736</v>
      </c>
      <c r="E2779" s="208">
        <f t="shared" si="229"/>
        <v>0.45</v>
      </c>
      <c r="F2779" s="207">
        <v>6061.66</v>
      </c>
      <c r="G2779" s="207">
        <v>8816.9599999999991</v>
      </c>
      <c r="H2779" s="207">
        <v>9919.08</v>
      </c>
      <c r="I2779" s="214">
        <v>100006</v>
      </c>
      <c r="J2779" s="211">
        <f t="shared" si="225"/>
        <v>0.35016106442577033</v>
      </c>
      <c r="K2779" s="212">
        <f t="shared" si="226"/>
        <v>0.42</v>
      </c>
      <c r="L2779" s="214">
        <v>5500.33</v>
      </c>
      <c r="M2779" s="213">
        <v>8000.48</v>
      </c>
      <c r="N2779" s="213">
        <v>9000.5400000000009</v>
      </c>
      <c r="O2779" s="242">
        <f t="shared" si="227"/>
        <v>0.51530000000004295</v>
      </c>
      <c r="P2779" s="242"/>
      <c r="Q2779" s="179"/>
      <c r="R2779" s="179"/>
      <c r="S2779" s="179"/>
      <c r="T2779" s="179"/>
      <c r="U2779" s="179"/>
      <c r="V2779" s="179"/>
      <c r="W2779" s="179"/>
      <c r="X2779" s="179"/>
      <c r="Y2779" s="179"/>
      <c r="Z2779" s="179"/>
      <c r="AA2779" s="222"/>
      <c r="AB2779" s="222"/>
      <c r="AC2779" s="222"/>
      <c r="AD2779" s="179"/>
      <c r="AE2779" s="179"/>
      <c r="AF2779" s="179"/>
      <c r="AG2779" s="179"/>
      <c r="AH2779" s="179"/>
      <c r="AI2779" s="179"/>
      <c r="AJ2779" s="179"/>
    </row>
    <row r="2780" spans="2:36" x14ac:dyDescent="0.3">
      <c r="B2780" s="224">
        <v>285700</v>
      </c>
      <c r="C2780" s="209">
        <v>110257</v>
      </c>
      <c r="D2780" s="206">
        <f t="shared" si="228"/>
        <v>0.385918795939797</v>
      </c>
      <c r="E2780" s="208">
        <f t="shared" si="229"/>
        <v>0.45</v>
      </c>
      <c r="F2780" s="207">
        <v>6064.13</v>
      </c>
      <c r="G2780" s="207">
        <v>8820.56</v>
      </c>
      <c r="H2780" s="207">
        <v>9923.1299999999992</v>
      </c>
      <c r="I2780" s="214">
        <v>100048</v>
      </c>
      <c r="J2780" s="211">
        <f t="shared" si="225"/>
        <v>0.35018550927546377</v>
      </c>
      <c r="K2780" s="212">
        <f t="shared" si="226"/>
        <v>0.42</v>
      </c>
      <c r="L2780" s="214">
        <v>5502.64</v>
      </c>
      <c r="M2780" s="213">
        <v>8003.84</v>
      </c>
      <c r="N2780" s="213">
        <v>9004.32</v>
      </c>
      <c r="O2780" s="242">
        <f t="shared" si="227"/>
        <v>0.51520000000009536</v>
      </c>
      <c r="P2780" s="242"/>
      <c r="Q2780" s="179"/>
      <c r="R2780" s="179"/>
      <c r="S2780" s="179"/>
      <c r="T2780" s="179"/>
      <c r="U2780" s="179"/>
      <c r="V2780" s="179"/>
      <c r="W2780" s="179"/>
      <c r="X2780" s="179"/>
      <c r="Y2780" s="179"/>
      <c r="Z2780" s="179"/>
      <c r="AA2780" s="222"/>
      <c r="AB2780" s="222"/>
      <c r="AC2780" s="222"/>
      <c r="AD2780" s="179"/>
      <c r="AE2780" s="179"/>
      <c r="AF2780" s="179"/>
      <c r="AG2780" s="179"/>
      <c r="AH2780" s="179"/>
      <c r="AI2780" s="179"/>
      <c r="AJ2780" s="179"/>
    </row>
    <row r="2781" spans="2:36" x14ac:dyDescent="0.3">
      <c r="B2781" s="224">
        <v>285800</v>
      </c>
      <c r="C2781" s="209">
        <v>110302</v>
      </c>
      <c r="D2781" s="206">
        <f t="shared" si="228"/>
        <v>0.38594121763470957</v>
      </c>
      <c r="E2781" s="208">
        <f t="shared" si="229"/>
        <v>0.45</v>
      </c>
      <c r="F2781" s="207">
        <v>6066.61</v>
      </c>
      <c r="G2781" s="207">
        <v>8824.16</v>
      </c>
      <c r="H2781" s="207">
        <v>9927.18</v>
      </c>
      <c r="I2781" s="214">
        <v>100090</v>
      </c>
      <c r="J2781" s="211">
        <f t="shared" si="225"/>
        <v>0.35020993701889436</v>
      </c>
      <c r="K2781" s="212">
        <f t="shared" si="226"/>
        <v>0.42</v>
      </c>
      <c r="L2781" s="214">
        <v>5504.95</v>
      </c>
      <c r="M2781" s="213">
        <v>8007.2</v>
      </c>
      <c r="N2781" s="213">
        <v>9008.1</v>
      </c>
      <c r="O2781" s="242">
        <f t="shared" si="227"/>
        <v>0.51530000000007936</v>
      </c>
      <c r="P2781" s="242"/>
      <c r="Q2781" s="179"/>
      <c r="R2781" s="179"/>
      <c r="S2781" s="179"/>
      <c r="T2781" s="179"/>
      <c r="U2781" s="179"/>
      <c r="V2781" s="179"/>
      <c r="W2781" s="179"/>
      <c r="X2781" s="179"/>
      <c r="Y2781" s="179"/>
      <c r="Z2781" s="179"/>
      <c r="AA2781" s="222"/>
      <c r="AB2781" s="222"/>
      <c r="AC2781" s="222"/>
      <c r="AD2781" s="179"/>
      <c r="AE2781" s="179"/>
      <c r="AF2781" s="179"/>
      <c r="AG2781" s="179"/>
      <c r="AH2781" s="179"/>
      <c r="AI2781" s="179"/>
      <c r="AJ2781" s="179"/>
    </row>
    <row r="2782" spans="2:36" x14ac:dyDescent="0.3">
      <c r="B2782" s="224">
        <v>285900</v>
      </c>
      <c r="C2782" s="209">
        <v>110347</v>
      </c>
      <c r="D2782" s="206">
        <f t="shared" si="228"/>
        <v>0.38596362364463099</v>
      </c>
      <c r="E2782" s="208">
        <f t="shared" si="229"/>
        <v>0.45</v>
      </c>
      <c r="F2782" s="207">
        <v>6069.08</v>
      </c>
      <c r="G2782" s="207">
        <v>8827.76</v>
      </c>
      <c r="H2782" s="207">
        <v>9931.23</v>
      </c>
      <c r="I2782" s="214">
        <v>100132</v>
      </c>
      <c r="J2782" s="211">
        <f t="shared" si="225"/>
        <v>0.3502343476740119</v>
      </c>
      <c r="K2782" s="212">
        <f t="shared" si="226"/>
        <v>0.42</v>
      </c>
      <c r="L2782" s="214">
        <v>5507.26</v>
      </c>
      <c r="M2782" s="213">
        <v>8010.56</v>
      </c>
      <c r="N2782" s="213">
        <v>9011.8799999999992</v>
      </c>
      <c r="O2782" s="242">
        <f t="shared" si="227"/>
        <v>0.51519999999996802</v>
      </c>
      <c r="P2782" s="242"/>
      <c r="Q2782" s="179"/>
      <c r="R2782" s="179"/>
      <c r="S2782" s="179"/>
      <c r="T2782" s="179"/>
      <c r="U2782" s="179"/>
      <c r="V2782" s="179"/>
      <c r="W2782" s="179"/>
      <c r="X2782" s="179"/>
      <c r="Y2782" s="179"/>
      <c r="Z2782" s="179"/>
      <c r="AA2782" s="222"/>
      <c r="AB2782" s="222"/>
      <c r="AC2782" s="222"/>
      <c r="AD2782" s="179"/>
      <c r="AE2782" s="179"/>
      <c r="AF2782" s="179"/>
      <c r="AG2782" s="179"/>
      <c r="AH2782" s="179"/>
      <c r="AI2782" s="179"/>
      <c r="AJ2782" s="179"/>
    </row>
    <row r="2783" spans="2:36" x14ac:dyDescent="0.3">
      <c r="B2783" s="224">
        <v>286000</v>
      </c>
      <c r="C2783" s="209">
        <v>110392</v>
      </c>
      <c r="D2783" s="206">
        <f t="shared" si="228"/>
        <v>0.38598601398601401</v>
      </c>
      <c r="E2783" s="208">
        <f t="shared" si="229"/>
        <v>0.45</v>
      </c>
      <c r="F2783" s="207">
        <v>6071.56</v>
      </c>
      <c r="G2783" s="207">
        <v>8831.36</v>
      </c>
      <c r="H2783" s="207">
        <v>9935.2800000000007</v>
      </c>
      <c r="I2783" s="214">
        <v>100174</v>
      </c>
      <c r="J2783" s="211">
        <f t="shared" si="225"/>
        <v>0.35025874125874124</v>
      </c>
      <c r="K2783" s="212">
        <f t="shared" si="226"/>
        <v>0.42</v>
      </c>
      <c r="L2783" s="214">
        <v>5509.57</v>
      </c>
      <c r="M2783" s="213">
        <v>8013.92</v>
      </c>
      <c r="N2783" s="213">
        <v>9015.66</v>
      </c>
      <c r="O2783" s="242">
        <f t="shared" si="227"/>
        <v>0.51529999999997012</v>
      </c>
      <c r="P2783" s="242"/>
      <c r="Q2783" s="179"/>
      <c r="R2783" s="179"/>
      <c r="S2783" s="179"/>
      <c r="T2783" s="179"/>
      <c r="U2783" s="179"/>
      <c r="V2783" s="179"/>
      <c r="W2783" s="179"/>
      <c r="X2783" s="179"/>
      <c r="Y2783" s="179"/>
      <c r="Z2783" s="179"/>
      <c r="AA2783" s="222"/>
      <c r="AB2783" s="222"/>
      <c r="AC2783" s="222"/>
      <c r="AD2783" s="179"/>
      <c r="AE2783" s="179"/>
      <c r="AF2783" s="179"/>
      <c r="AG2783" s="179"/>
      <c r="AH2783" s="179"/>
      <c r="AI2783" s="179"/>
      <c r="AJ2783" s="179"/>
    </row>
    <row r="2784" spans="2:36" x14ac:dyDescent="0.3">
      <c r="B2784" s="224">
        <v>286100</v>
      </c>
      <c r="C2784" s="209">
        <v>110437</v>
      </c>
      <c r="D2784" s="206">
        <f t="shared" si="228"/>
        <v>0.38600838867528836</v>
      </c>
      <c r="E2784" s="208">
        <f t="shared" si="229"/>
        <v>0.45</v>
      </c>
      <c r="F2784" s="207">
        <v>6074.03</v>
      </c>
      <c r="G2784" s="207">
        <v>8834.9599999999991</v>
      </c>
      <c r="H2784" s="207">
        <v>9939.33</v>
      </c>
      <c r="I2784" s="214">
        <v>100216</v>
      </c>
      <c r="J2784" s="211">
        <f t="shared" si="225"/>
        <v>0.3502831177909822</v>
      </c>
      <c r="K2784" s="212">
        <f t="shared" si="226"/>
        <v>0.42</v>
      </c>
      <c r="L2784" s="214">
        <v>5511.88</v>
      </c>
      <c r="M2784" s="213">
        <v>8017.28</v>
      </c>
      <c r="N2784" s="213">
        <v>9019.44</v>
      </c>
      <c r="O2784" s="242">
        <f t="shared" si="227"/>
        <v>0.51519999999998622</v>
      </c>
      <c r="P2784" s="242"/>
      <c r="Q2784" s="179"/>
      <c r="R2784" s="179"/>
      <c r="S2784" s="179"/>
      <c r="T2784" s="179"/>
      <c r="U2784" s="179"/>
      <c r="V2784" s="179"/>
      <c r="W2784" s="179"/>
      <c r="X2784" s="179"/>
      <c r="Y2784" s="179"/>
      <c r="Z2784" s="179"/>
      <c r="AA2784" s="222"/>
      <c r="AB2784" s="222"/>
      <c r="AC2784" s="222"/>
      <c r="AD2784" s="179"/>
      <c r="AE2784" s="179"/>
      <c r="AF2784" s="179"/>
      <c r="AG2784" s="179"/>
      <c r="AH2784" s="179"/>
      <c r="AI2784" s="179"/>
      <c r="AJ2784" s="179"/>
    </row>
    <row r="2785" spans="2:36" x14ac:dyDescent="0.3">
      <c r="B2785" s="224">
        <v>286200</v>
      </c>
      <c r="C2785" s="209">
        <v>110482</v>
      </c>
      <c r="D2785" s="206">
        <f t="shared" si="228"/>
        <v>0.38603074772886092</v>
      </c>
      <c r="E2785" s="208">
        <f t="shared" si="229"/>
        <v>0.45</v>
      </c>
      <c r="F2785" s="207">
        <v>6076.51</v>
      </c>
      <c r="G2785" s="207">
        <v>8838.56</v>
      </c>
      <c r="H2785" s="207">
        <v>9943.3799999999992</v>
      </c>
      <c r="I2785" s="214">
        <v>100258</v>
      </c>
      <c r="J2785" s="211">
        <f t="shared" si="225"/>
        <v>0.35030747728860934</v>
      </c>
      <c r="K2785" s="212">
        <f t="shared" si="226"/>
        <v>0.42</v>
      </c>
      <c r="L2785" s="214">
        <v>5514.19</v>
      </c>
      <c r="M2785" s="213">
        <v>8020.64</v>
      </c>
      <c r="N2785" s="213">
        <v>9023.2199999999993</v>
      </c>
      <c r="O2785" s="242">
        <f t="shared" si="227"/>
        <v>0.51530000000000653</v>
      </c>
      <c r="P2785" s="242"/>
      <c r="Q2785" s="179"/>
      <c r="R2785" s="179"/>
      <c r="S2785" s="179"/>
      <c r="T2785" s="179"/>
      <c r="U2785" s="179"/>
      <c r="V2785" s="179"/>
      <c r="W2785" s="179"/>
      <c r="X2785" s="179"/>
      <c r="Y2785" s="179"/>
      <c r="Z2785" s="179"/>
      <c r="AA2785" s="222"/>
      <c r="AB2785" s="222"/>
      <c r="AC2785" s="222"/>
      <c r="AD2785" s="179"/>
      <c r="AE2785" s="179"/>
      <c r="AF2785" s="179"/>
      <c r="AG2785" s="179"/>
      <c r="AH2785" s="179"/>
      <c r="AI2785" s="179"/>
      <c r="AJ2785" s="179"/>
    </row>
    <row r="2786" spans="2:36" x14ac:dyDescent="0.3">
      <c r="B2786" s="224">
        <v>286300</v>
      </c>
      <c r="C2786" s="209">
        <v>110527</v>
      </c>
      <c r="D2786" s="206">
        <f t="shared" si="228"/>
        <v>0.38605309116311559</v>
      </c>
      <c r="E2786" s="208">
        <f t="shared" si="229"/>
        <v>0.45</v>
      </c>
      <c r="F2786" s="207">
        <v>6078.98</v>
      </c>
      <c r="G2786" s="207">
        <v>8842.16</v>
      </c>
      <c r="H2786" s="207">
        <v>9947.43</v>
      </c>
      <c r="I2786" s="214">
        <v>100300</v>
      </c>
      <c r="J2786" s="211">
        <f t="shared" si="225"/>
        <v>0.35033181976947259</v>
      </c>
      <c r="K2786" s="212">
        <f t="shared" si="226"/>
        <v>0.42</v>
      </c>
      <c r="L2786" s="214">
        <v>5516.5</v>
      </c>
      <c r="M2786" s="213">
        <v>8024</v>
      </c>
      <c r="N2786" s="213">
        <v>9027</v>
      </c>
      <c r="O2786" s="242">
        <f t="shared" si="227"/>
        <v>0.51520000000004074</v>
      </c>
      <c r="P2786" s="242"/>
      <c r="Q2786" s="179"/>
      <c r="R2786" s="179"/>
      <c r="S2786" s="179"/>
      <c r="T2786" s="179"/>
      <c r="U2786" s="179"/>
      <c r="V2786" s="179"/>
      <c r="W2786" s="179"/>
      <c r="X2786" s="179"/>
      <c r="Y2786" s="179"/>
      <c r="Z2786" s="179"/>
      <c r="AA2786" s="222"/>
      <c r="AB2786" s="222"/>
      <c r="AC2786" s="222"/>
      <c r="AD2786" s="179"/>
      <c r="AE2786" s="179"/>
      <c r="AF2786" s="179"/>
      <c r="AG2786" s="179"/>
      <c r="AH2786" s="179"/>
      <c r="AI2786" s="179"/>
      <c r="AJ2786" s="179"/>
    </row>
    <row r="2787" spans="2:36" x14ac:dyDescent="0.3">
      <c r="B2787" s="224">
        <v>286400</v>
      </c>
      <c r="C2787" s="209">
        <v>110572</v>
      </c>
      <c r="D2787" s="206">
        <f t="shared" si="228"/>
        <v>0.38607541899441339</v>
      </c>
      <c r="E2787" s="208">
        <f t="shared" si="229"/>
        <v>0.45</v>
      </c>
      <c r="F2787" s="207">
        <v>6081.46</v>
      </c>
      <c r="G2787" s="207">
        <v>8845.76</v>
      </c>
      <c r="H2787" s="207">
        <v>9951.48</v>
      </c>
      <c r="I2787" s="214">
        <v>100342</v>
      </c>
      <c r="J2787" s="211">
        <f t="shared" si="225"/>
        <v>0.35035614525139663</v>
      </c>
      <c r="K2787" s="212">
        <f t="shared" si="226"/>
        <v>0.42</v>
      </c>
      <c r="L2787" s="214">
        <v>5518.81</v>
      </c>
      <c r="M2787" s="213">
        <v>8027.36</v>
      </c>
      <c r="N2787" s="213">
        <v>9030.7800000000007</v>
      </c>
      <c r="O2787" s="242">
        <f t="shared" si="227"/>
        <v>0.51530000000002474</v>
      </c>
      <c r="P2787" s="242"/>
      <c r="Q2787" s="179"/>
      <c r="R2787" s="179"/>
      <c r="S2787" s="179"/>
      <c r="T2787" s="179"/>
      <c r="U2787" s="179"/>
      <c r="V2787" s="179"/>
      <c r="W2787" s="179"/>
      <c r="X2787" s="179"/>
      <c r="Y2787" s="179"/>
      <c r="Z2787" s="179"/>
      <c r="AA2787" s="222"/>
      <c r="AB2787" s="222"/>
      <c r="AC2787" s="222"/>
      <c r="AD2787" s="179"/>
      <c r="AE2787" s="179"/>
      <c r="AF2787" s="179"/>
      <c r="AG2787" s="179"/>
      <c r="AH2787" s="179"/>
      <c r="AI2787" s="179"/>
      <c r="AJ2787" s="179"/>
    </row>
    <row r="2788" spans="2:36" x14ac:dyDescent="0.3">
      <c r="B2788" s="224">
        <v>286500</v>
      </c>
      <c r="C2788" s="209">
        <v>110617</v>
      </c>
      <c r="D2788" s="206">
        <f t="shared" si="228"/>
        <v>0.38609773123909252</v>
      </c>
      <c r="E2788" s="208">
        <f t="shared" si="229"/>
        <v>0.45</v>
      </c>
      <c r="F2788" s="207">
        <v>6083.93</v>
      </c>
      <c r="G2788" s="207">
        <v>8849.36</v>
      </c>
      <c r="H2788" s="207">
        <v>9955.5300000000007</v>
      </c>
      <c r="I2788" s="214">
        <v>100384</v>
      </c>
      <c r="J2788" s="211">
        <f t="shared" si="225"/>
        <v>0.35038045375218152</v>
      </c>
      <c r="K2788" s="212">
        <f t="shared" si="226"/>
        <v>0.42</v>
      </c>
      <c r="L2788" s="214">
        <v>5521.12</v>
      </c>
      <c r="M2788" s="213">
        <v>8030.72</v>
      </c>
      <c r="N2788" s="213">
        <v>9034.56</v>
      </c>
      <c r="O2788" s="242">
        <f t="shared" si="227"/>
        <v>0.5151999999999316</v>
      </c>
      <c r="P2788" s="242"/>
      <c r="Q2788" s="179"/>
      <c r="R2788" s="179"/>
      <c r="S2788" s="179"/>
      <c r="T2788" s="179"/>
      <c r="U2788" s="179"/>
      <c r="V2788" s="179"/>
      <c r="W2788" s="179"/>
      <c r="X2788" s="179"/>
      <c r="Y2788" s="179"/>
      <c r="Z2788" s="179"/>
      <c r="AA2788" s="222"/>
      <c r="AB2788" s="222"/>
      <c r="AC2788" s="222"/>
      <c r="AD2788" s="179"/>
      <c r="AE2788" s="179"/>
      <c r="AF2788" s="179"/>
      <c r="AG2788" s="179"/>
      <c r="AH2788" s="179"/>
      <c r="AI2788" s="179"/>
      <c r="AJ2788" s="179"/>
    </row>
    <row r="2789" spans="2:36" x14ac:dyDescent="0.3">
      <c r="B2789" s="224">
        <v>286600</v>
      </c>
      <c r="C2789" s="209">
        <v>110662</v>
      </c>
      <c r="D2789" s="206">
        <f t="shared" si="228"/>
        <v>0.38612002791346822</v>
      </c>
      <c r="E2789" s="208">
        <f t="shared" si="229"/>
        <v>0.45</v>
      </c>
      <c r="F2789" s="207">
        <v>6086.41</v>
      </c>
      <c r="G2789" s="207">
        <v>8852.9599999999991</v>
      </c>
      <c r="H2789" s="207">
        <v>9959.58</v>
      </c>
      <c r="I2789" s="214">
        <v>100426</v>
      </c>
      <c r="J2789" s="211">
        <f t="shared" si="225"/>
        <v>0.35040474528960225</v>
      </c>
      <c r="K2789" s="212">
        <f t="shared" si="226"/>
        <v>0.42</v>
      </c>
      <c r="L2789" s="214">
        <v>5523.43</v>
      </c>
      <c r="M2789" s="213">
        <v>8034.08</v>
      </c>
      <c r="N2789" s="213">
        <v>9038.34</v>
      </c>
      <c r="O2789" s="242">
        <f t="shared" si="227"/>
        <v>0.51530000000004295</v>
      </c>
      <c r="P2789" s="242"/>
      <c r="Q2789" s="179"/>
      <c r="R2789" s="179"/>
      <c r="S2789" s="179"/>
      <c r="T2789" s="179"/>
      <c r="U2789" s="179"/>
      <c r="V2789" s="179"/>
      <c r="W2789" s="179"/>
      <c r="X2789" s="179"/>
      <c r="Y2789" s="179"/>
      <c r="Z2789" s="179"/>
      <c r="AA2789" s="222"/>
      <c r="AB2789" s="222"/>
      <c r="AC2789" s="222"/>
      <c r="AD2789" s="179"/>
      <c r="AE2789" s="179"/>
      <c r="AF2789" s="179"/>
      <c r="AG2789" s="179"/>
      <c r="AH2789" s="179"/>
      <c r="AI2789" s="179"/>
      <c r="AJ2789" s="179"/>
    </row>
    <row r="2790" spans="2:36" x14ac:dyDescent="0.3">
      <c r="B2790" s="224">
        <v>286700</v>
      </c>
      <c r="C2790" s="209">
        <v>110707</v>
      </c>
      <c r="D2790" s="206">
        <f t="shared" si="228"/>
        <v>0.38614230903383329</v>
      </c>
      <c r="E2790" s="208">
        <f t="shared" si="229"/>
        <v>0.45</v>
      </c>
      <c r="F2790" s="207">
        <v>6088.88</v>
      </c>
      <c r="G2790" s="207">
        <v>8856.56</v>
      </c>
      <c r="H2790" s="207">
        <v>9963.6299999999992</v>
      </c>
      <c r="I2790" s="214">
        <v>100468</v>
      </c>
      <c r="J2790" s="211">
        <f t="shared" si="225"/>
        <v>0.35042901988140912</v>
      </c>
      <c r="K2790" s="212">
        <f t="shared" si="226"/>
        <v>0.42</v>
      </c>
      <c r="L2790" s="214">
        <v>5525.74</v>
      </c>
      <c r="M2790" s="213">
        <v>8037.44</v>
      </c>
      <c r="N2790" s="213">
        <v>9042.1200000000008</v>
      </c>
      <c r="O2790" s="242">
        <f t="shared" si="227"/>
        <v>0.51520000000009536</v>
      </c>
      <c r="P2790" s="242"/>
      <c r="Q2790" s="179"/>
      <c r="R2790" s="179"/>
      <c r="S2790" s="179"/>
      <c r="T2790" s="179"/>
      <c r="U2790" s="179"/>
      <c r="V2790" s="179"/>
      <c r="W2790" s="179"/>
      <c r="X2790" s="179"/>
      <c r="Y2790" s="179"/>
      <c r="Z2790" s="179"/>
      <c r="AA2790" s="222"/>
      <c r="AB2790" s="222"/>
      <c r="AC2790" s="222"/>
      <c r="AD2790" s="179"/>
      <c r="AE2790" s="179"/>
      <c r="AF2790" s="179"/>
      <c r="AG2790" s="179"/>
      <c r="AH2790" s="179"/>
      <c r="AI2790" s="179"/>
      <c r="AJ2790" s="179"/>
    </row>
    <row r="2791" spans="2:36" x14ac:dyDescent="0.3">
      <c r="B2791" s="224">
        <v>286800</v>
      </c>
      <c r="C2791" s="209">
        <v>110752</v>
      </c>
      <c r="D2791" s="206">
        <f t="shared" si="228"/>
        <v>0.38616457461645748</v>
      </c>
      <c r="E2791" s="208">
        <f t="shared" si="229"/>
        <v>0.45</v>
      </c>
      <c r="F2791" s="207">
        <v>6091.36</v>
      </c>
      <c r="G2791" s="207">
        <v>8860.16</v>
      </c>
      <c r="H2791" s="207">
        <v>9967.68</v>
      </c>
      <c r="I2791" s="214">
        <v>100510</v>
      </c>
      <c r="J2791" s="211">
        <f t="shared" si="225"/>
        <v>0.35045327754532773</v>
      </c>
      <c r="K2791" s="212">
        <f t="shared" si="226"/>
        <v>0.42</v>
      </c>
      <c r="L2791" s="214">
        <v>5528.05</v>
      </c>
      <c r="M2791" s="213">
        <v>8040.8</v>
      </c>
      <c r="N2791" s="213">
        <v>9045.9</v>
      </c>
      <c r="O2791" s="242">
        <f t="shared" si="227"/>
        <v>0.51530000000007936</v>
      </c>
      <c r="P2791" s="242"/>
      <c r="Q2791" s="179"/>
      <c r="R2791" s="179"/>
      <c r="S2791" s="179"/>
      <c r="T2791" s="179"/>
      <c r="U2791" s="179"/>
      <c r="V2791" s="179"/>
      <c r="W2791" s="179"/>
      <c r="X2791" s="179"/>
      <c r="Y2791" s="179"/>
      <c r="Z2791" s="179"/>
      <c r="AA2791" s="222"/>
      <c r="AB2791" s="222"/>
      <c r="AC2791" s="222"/>
      <c r="AD2791" s="179"/>
      <c r="AE2791" s="179"/>
      <c r="AF2791" s="179"/>
      <c r="AG2791" s="179"/>
      <c r="AH2791" s="179"/>
      <c r="AI2791" s="179"/>
      <c r="AJ2791" s="179"/>
    </row>
    <row r="2792" spans="2:36" x14ac:dyDescent="0.3">
      <c r="B2792" s="224">
        <v>286900</v>
      </c>
      <c r="C2792" s="209">
        <v>110797</v>
      </c>
      <c r="D2792" s="206">
        <f t="shared" si="228"/>
        <v>0.38618682467758803</v>
      </c>
      <c r="E2792" s="208">
        <f t="shared" si="229"/>
        <v>0.45</v>
      </c>
      <c r="F2792" s="207">
        <v>6093.83</v>
      </c>
      <c r="G2792" s="207">
        <v>8863.76</v>
      </c>
      <c r="H2792" s="207">
        <v>9971.73</v>
      </c>
      <c r="I2792" s="214">
        <v>100552</v>
      </c>
      <c r="J2792" s="211">
        <f t="shared" si="225"/>
        <v>0.35047751829905893</v>
      </c>
      <c r="K2792" s="212">
        <f t="shared" si="226"/>
        <v>0.42</v>
      </c>
      <c r="L2792" s="214">
        <v>5530.36</v>
      </c>
      <c r="M2792" s="213">
        <v>8044.16</v>
      </c>
      <c r="N2792" s="213">
        <v>9049.68</v>
      </c>
      <c r="O2792" s="242">
        <f t="shared" si="227"/>
        <v>0.51519999999996802</v>
      </c>
      <c r="P2792" s="242"/>
      <c r="Q2792" s="179"/>
      <c r="R2792" s="179"/>
      <c r="S2792" s="179"/>
      <c r="T2792" s="179"/>
      <c r="U2792" s="179"/>
      <c r="V2792" s="179"/>
      <c r="W2792" s="179"/>
      <c r="X2792" s="179"/>
      <c r="Y2792" s="179"/>
      <c r="Z2792" s="179"/>
      <c r="AA2792" s="222"/>
      <c r="AB2792" s="222"/>
      <c r="AC2792" s="222"/>
      <c r="AD2792" s="179"/>
      <c r="AE2792" s="179"/>
      <c r="AF2792" s="179"/>
      <c r="AG2792" s="179"/>
      <c r="AH2792" s="179"/>
      <c r="AI2792" s="179"/>
      <c r="AJ2792" s="179"/>
    </row>
    <row r="2793" spans="2:36" x14ac:dyDescent="0.3">
      <c r="B2793" s="224">
        <v>287000</v>
      </c>
      <c r="C2793" s="209">
        <v>110842</v>
      </c>
      <c r="D2793" s="206">
        <f t="shared" si="228"/>
        <v>0.3862090592334495</v>
      </c>
      <c r="E2793" s="208">
        <f t="shared" si="229"/>
        <v>0.45</v>
      </c>
      <c r="F2793" s="207">
        <v>6096.31</v>
      </c>
      <c r="G2793" s="207">
        <v>8867.36</v>
      </c>
      <c r="H2793" s="207">
        <v>9975.7800000000007</v>
      </c>
      <c r="I2793" s="214">
        <v>100594</v>
      </c>
      <c r="J2793" s="211">
        <f t="shared" si="225"/>
        <v>0.35050174216027874</v>
      </c>
      <c r="K2793" s="212">
        <f t="shared" si="226"/>
        <v>0.42</v>
      </c>
      <c r="L2793" s="214">
        <v>5532.67</v>
      </c>
      <c r="M2793" s="213">
        <v>8047.52</v>
      </c>
      <c r="N2793" s="213">
        <v>9053.4599999999991</v>
      </c>
      <c r="O2793" s="242">
        <f t="shared" si="227"/>
        <v>0.51529999999997012</v>
      </c>
      <c r="P2793" s="242"/>
      <c r="Q2793" s="179"/>
      <c r="R2793" s="179"/>
      <c r="S2793" s="179"/>
      <c r="T2793" s="179"/>
      <c r="U2793" s="179"/>
      <c r="V2793" s="179"/>
      <c r="W2793" s="179"/>
      <c r="X2793" s="179"/>
      <c r="Y2793" s="179"/>
      <c r="Z2793" s="179"/>
      <c r="AA2793" s="222"/>
      <c r="AB2793" s="222"/>
      <c r="AC2793" s="222"/>
      <c r="AD2793" s="179"/>
      <c r="AE2793" s="179"/>
      <c r="AF2793" s="179"/>
      <c r="AG2793" s="179"/>
      <c r="AH2793" s="179"/>
      <c r="AI2793" s="179"/>
      <c r="AJ2793" s="179"/>
    </row>
    <row r="2794" spans="2:36" x14ac:dyDescent="0.3">
      <c r="B2794" s="224">
        <v>287100</v>
      </c>
      <c r="C2794" s="209">
        <v>110887</v>
      </c>
      <c r="D2794" s="206">
        <f t="shared" si="228"/>
        <v>0.38623127830024384</v>
      </c>
      <c r="E2794" s="208">
        <f t="shared" si="229"/>
        <v>0.45</v>
      </c>
      <c r="F2794" s="207">
        <v>6098.78</v>
      </c>
      <c r="G2794" s="207">
        <v>8870.9599999999991</v>
      </c>
      <c r="H2794" s="207">
        <v>9979.83</v>
      </c>
      <c r="I2794" s="214">
        <v>100636</v>
      </c>
      <c r="J2794" s="211">
        <f t="shared" si="225"/>
        <v>0.35052594914663882</v>
      </c>
      <c r="K2794" s="212">
        <f t="shared" si="226"/>
        <v>0.42</v>
      </c>
      <c r="L2794" s="214">
        <v>5534.98</v>
      </c>
      <c r="M2794" s="213">
        <v>8050.88</v>
      </c>
      <c r="N2794" s="213">
        <v>9057.24</v>
      </c>
      <c r="O2794" s="242">
        <f t="shared" si="227"/>
        <v>0.51519999999998622</v>
      </c>
      <c r="P2794" s="242"/>
      <c r="Q2794" s="179"/>
      <c r="R2794" s="179"/>
      <c r="S2794" s="179"/>
      <c r="T2794" s="179"/>
      <c r="U2794" s="179"/>
      <c r="V2794" s="179"/>
      <c r="W2794" s="179"/>
      <c r="X2794" s="179"/>
      <c r="Y2794" s="179"/>
      <c r="Z2794" s="179"/>
      <c r="AA2794" s="222"/>
      <c r="AB2794" s="222"/>
      <c r="AC2794" s="222"/>
      <c r="AD2794" s="179"/>
      <c r="AE2794" s="179"/>
      <c r="AF2794" s="179"/>
      <c r="AG2794" s="179"/>
      <c r="AH2794" s="179"/>
      <c r="AI2794" s="179"/>
      <c r="AJ2794" s="179"/>
    </row>
    <row r="2795" spans="2:36" x14ac:dyDescent="0.3">
      <c r="B2795" s="224">
        <v>287200</v>
      </c>
      <c r="C2795" s="209">
        <v>110932</v>
      </c>
      <c r="D2795" s="206">
        <f t="shared" si="228"/>
        <v>0.38625348189415043</v>
      </c>
      <c r="E2795" s="208">
        <f t="shared" si="229"/>
        <v>0.45</v>
      </c>
      <c r="F2795" s="207">
        <v>6101.26</v>
      </c>
      <c r="G2795" s="207">
        <v>8874.56</v>
      </c>
      <c r="H2795" s="207">
        <v>9983.8799999999992</v>
      </c>
      <c r="I2795" s="214">
        <v>100678</v>
      </c>
      <c r="J2795" s="211">
        <f t="shared" si="225"/>
        <v>0.350550139275766</v>
      </c>
      <c r="K2795" s="212">
        <f t="shared" si="226"/>
        <v>0.42</v>
      </c>
      <c r="L2795" s="214">
        <v>5537.29</v>
      </c>
      <c r="M2795" s="213">
        <v>8054.24</v>
      </c>
      <c r="N2795" s="213">
        <v>9061.02</v>
      </c>
      <c r="O2795" s="242">
        <f t="shared" si="227"/>
        <v>0.51530000000000653</v>
      </c>
      <c r="P2795" s="242"/>
      <c r="Q2795" s="179"/>
      <c r="R2795" s="179"/>
      <c r="S2795" s="179"/>
      <c r="T2795" s="179"/>
      <c r="U2795" s="179"/>
      <c r="V2795" s="179"/>
      <c r="W2795" s="179"/>
      <c r="X2795" s="179"/>
      <c r="Y2795" s="179"/>
      <c r="Z2795" s="179"/>
      <c r="AA2795" s="222"/>
      <c r="AB2795" s="222"/>
      <c r="AC2795" s="222"/>
      <c r="AD2795" s="179"/>
      <c r="AE2795" s="179"/>
      <c r="AF2795" s="179"/>
      <c r="AG2795" s="179"/>
      <c r="AH2795" s="179"/>
      <c r="AI2795" s="179"/>
      <c r="AJ2795" s="179"/>
    </row>
    <row r="2796" spans="2:36" x14ac:dyDescent="0.3">
      <c r="B2796" s="224">
        <v>287300</v>
      </c>
      <c r="C2796" s="209">
        <v>110977</v>
      </c>
      <c r="D2796" s="206">
        <f t="shared" si="228"/>
        <v>0.38627567003132612</v>
      </c>
      <c r="E2796" s="208">
        <f t="shared" si="229"/>
        <v>0.45</v>
      </c>
      <c r="F2796" s="207">
        <v>6103.73</v>
      </c>
      <c r="G2796" s="207">
        <v>8878.16</v>
      </c>
      <c r="H2796" s="207">
        <v>9987.93</v>
      </c>
      <c r="I2796" s="214">
        <v>100720</v>
      </c>
      <c r="J2796" s="211">
        <f t="shared" si="225"/>
        <v>0.35057431256526278</v>
      </c>
      <c r="K2796" s="212">
        <f t="shared" si="226"/>
        <v>0.42</v>
      </c>
      <c r="L2796" s="214">
        <v>5539.6</v>
      </c>
      <c r="M2796" s="213">
        <v>8057.6</v>
      </c>
      <c r="N2796" s="213">
        <v>9064.7999999999993</v>
      </c>
      <c r="O2796" s="242">
        <f t="shared" si="227"/>
        <v>0.51520000000004074</v>
      </c>
      <c r="P2796" s="242"/>
      <c r="Q2796" s="179"/>
      <c r="R2796" s="179"/>
      <c r="S2796" s="179"/>
      <c r="T2796" s="179"/>
      <c r="U2796" s="179"/>
      <c r="V2796" s="179"/>
      <c r="W2796" s="179"/>
      <c r="X2796" s="179"/>
      <c r="Y2796" s="179"/>
      <c r="Z2796" s="179"/>
      <c r="AA2796" s="222"/>
      <c r="AB2796" s="222"/>
      <c r="AC2796" s="222"/>
      <c r="AD2796" s="179"/>
      <c r="AE2796" s="179"/>
      <c r="AF2796" s="179"/>
      <c r="AG2796" s="179"/>
      <c r="AH2796" s="179"/>
      <c r="AI2796" s="179"/>
      <c r="AJ2796" s="179"/>
    </row>
    <row r="2797" spans="2:36" x14ac:dyDescent="0.3">
      <c r="B2797" s="224">
        <v>287400</v>
      </c>
      <c r="C2797" s="209">
        <v>111022</v>
      </c>
      <c r="D2797" s="206">
        <f t="shared" si="228"/>
        <v>0.38629784272790535</v>
      </c>
      <c r="E2797" s="208">
        <f t="shared" si="229"/>
        <v>0.45</v>
      </c>
      <c r="F2797" s="207">
        <v>6106.21</v>
      </c>
      <c r="G2797" s="207">
        <v>8881.76</v>
      </c>
      <c r="H2797" s="207">
        <v>9991.98</v>
      </c>
      <c r="I2797" s="214">
        <v>100762</v>
      </c>
      <c r="J2797" s="211">
        <f t="shared" si="225"/>
        <v>0.35059846903270703</v>
      </c>
      <c r="K2797" s="212">
        <f t="shared" si="226"/>
        <v>0.42</v>
      </c>
      <c r="L2797" s="214">
        <v>5541.91</v>
      </c>
      <c r="M2797" s="213">
        <v>8060.96</v>
      </c>
      <c r="N2797" s="213">
        <v>9068.58</v>
      </c>
      <c r="O2797" s="242">
        <f t="shared" si="227"/>
        <v>0.51530000000002474</v>
      </c>
      <c r="P2797" s="242"/>
      <c r="Q2797" s="179"/>
      <c r="R2797" s="179"/>
      <c r="S2797" s="179"/>
      <c r="T2797" s="179"/>
      <c r="U2797" s="179"/>
      <c r="V2797" s="179"/>
      <c r="W2797" s="179"/>
      <c r="X2797" s="179"/>
      <c r="Y2797" s="179"/>
      <c r="Z2797" s="179"/>
      <c r="AA2797" s="222"/>
      <c r="AB2797" s="222"/>
      <c r="AC2797" s="222"/>
      <c r="AD2797" s="179"/>
      <c r="AE2797" s="179"/>
      <c r="AF2797" s="179"/>
      <c r="AG2797" s="179"/>
      <c r="AH2797" s="179"/>
      <c r="AI2797" s="179"/>
      <c r="AJ2797" s="179"/>
    </row>
    <row r="2798" spans="2:36" x14ac:dyDescent="0.3">
      <c r="B2798" s="224">
        <v>287500</v>
      </c>
      <c r="C2798" s="209">
        <v>111067</v>
      </c>
      <c r="D2798" s="206">
        <f t="shared" si="228"/>
        <v>0.38632</v>
      </c>
      <c r="E2798" s="208">
        <f t="shared" si="229"/>
        <v>0.45</v>
      </c>
      <c r="F2798" s="207">
        <v>6108.68</v>
      </c>
      <c r="G2798" s="207">
        <v>8885.36</v>
      </c>
      <c r="H2798" s="207">
        <v>9996.0300000000007</v>
      </c>
      <c r="I2798" s="214">
        <v>100804</v>
      </c>
      <c r="J2798" s="211">
        <f t="shared" si="225"/>
        <v>0.35062260869565215</v>
      </c>
      <c r="K2798" s="212">
        <f t="shared" si="226"/>
        <v>0.42</v>
      </c>
      <c r="L2798" s="214">
        <v>5544.22</v>
      </c>
      <c r="M2798" s="213">
        <v>8064.32</v>
      </c>
      <c r="N2798" s="213">
        <v>9072.36</v>
      </c>
      <c r="O2798" s="242">
        <f t="shared" si="227"/>
        <v>0.5151999999999316</v>
      </c>
      <c r="P2798" s="242"/>
      <c r="Q2798" s="179"/>
      <c r="R2798" s="179"/>
      <c r="S2798" s="179"/>
      <c r="T2798" s="179"/>
      <c r="U2798" s="179"/>
      <c r="V2798" s="179"/>
      <c r="W2798" s="179"/>
      <c r="X2798" s="179"/>
      <c r="Y2798" s="179"/>
      <c r="Z2798" s="179"/>
      <c r="AA2798" s="222"/>
      <c r="AB2798" s="222"/>
      <c r="AC2798" s="222"/>
      <c r="AD2798" s="179"/>
      <c r="AE2798" s="179"/>
      <c r="AF2798" s="179"/>
      <c r="AG2798" s="179"/>
      <c r="AH2798" s="179"/>
      <c r="AI2798" s="179"/>
      <c r="AJ2798" s="179"/>
    </row>
    <row r="2799" spans="2:36" x14ac:dyDescent="0.3">
      <c r="B2799" s="224">
        <v>287600</v>
      </c>
      <c r="C2799" s="209">
        <v>111112</v>
      </c>
      <c r="D2799" s="206">
        <f t="shared" si="228"/>
        <v>0.38634214186369958</v>
      </c>
      <c r="E2799" s="208">
        <f t="shared" si="229"/>
        <v>0.45</v>
      </c>
      <c r="F2799" s="207">
        <v>6111.16</v>
      </c>
      <c r="G2799" s="207">
        <v>8888.9599999999991</v>
      </c>
      <c r="H2799" s="207">
        <v>10000.08</v>
      </c>
      <c r="I2799" s="214">
        <v>100846</v>
      </c>
      <c r="J2799" s="211">
        <f t="shared" si="225"/>
        <v>0.35064673157162723</v>
      </c>
      <c r="K2799" s="212">
        <f t="shared" si="226"/>
        <v>0.42</v>
      </c>
      <c r="L2799" s="214">
        <v>5546.53</v>
      </c>
      <c r="M2799" s="213">
        <v>8067.68</v>
      </c>
      <c r="N2799" s="213">
        <v>9076.14</v>
      </c>
      <c r="O2799" s="242">
        <f t="shared" si="227"/>
        <v>0.51530000000004295</v>
      </c>
      <c r="P2799" s="242"/>
      <c r="Q2799" s="179"/>
      <c r="R2799" s="179"/>
      <c r="S2799" s="179"/>
      <c r="T2799" s="179"/>
      <c r="U2799" s="179"/>
      <c r="V2799" s="179"/>
      <c r="W2799" s="179"/>
      <c r="X2799" s="179"/>
      <c r="Y2799" s="179"/>
      <c r="Z2799" s="179"/>
      <c r="AA2799" s="222"/>
      <c r="AB2799" s="222"/>
      <c r="AC2799" s="222"/>
      <c r="AD2799" s="179"/>
      <c r="AE2799" s="179"/>
      <c r="AF2799" s="179"/>
      <c r="AG2799" s="179"/>
      <c r="AH2799" s="179"/>
      <c r="AI2799" s="179"/>
      <c r="AJ2799" s="179"/>
    </row>
    <row r="2800" spans="2:36" x14ac:dyDescent="0.3">
      <c r="B2800" s="224">
        <v>287700</v>
      </c>
      <c r="C2800" s="209">
        <v>111157</v>
      </c>
      <c r="D2800" s="206">
        <f t="shared" si="228"/>
        <v>0.38636426833507126</v>
      </c>
      <c r="E2800" s="208">
        <f t="shared" si="229"/>
        <v>0.45</v>
      </c>
      <c r="F2800" s="207">
        <v>6113.63</v>
      </c>
      <c r="G2800" s="207">
        <v>8892.56</v>
      </c>
      <c r="H2800" s="207">
        <v>10004.129999999999</v>
      </c>
      <c r="I2800" s="214">
        <v>100888</v>
      </c>
      <c r="J2800" s="211">
        <f t="shared" si="225"/>
        <v>0.35067083767813695</v>
      </c>
      <c r="K2800" s="212">
        <f t="shared" si="226"/>
        <v>0.42</v>
      </c>
      <c r="L2800" s="214">
        <v>5548.84</v>
      </c>
      <c r="M2800" s="213">
        <v>8071.04</v>
      </c>
      <c r="N2800" s="213">
        <v>9079.92</v>
      </c>
      <c r="O2800" s="242">
        <f t="shared" si="227"/>
        <v>0.51520000000009536</v>
      </c>
      <c r="P2800" s="242"/>
      <c r="Q2800" s="179"/>
      <c r="R2800" s="179"/>
      <c r="S2800" s="179"/>
      <c r="T2800" s="179"/>
      <c r="U2800" s="179"/>
      <c r="V2800" s="179"/>
      <c r="W2800" s="179"/>
      <c r="X2800" s="179"/>
      <c r="Y2800" s="179"/>
      <c r="Z2800" s="179"/>
      <c r="AA2800" s="222"/>
      <c r="AB2800" s="222"/>
      <c r="AC2800" s="222"/>
      <c r="AD2800" s="179"/>
      <c r="AE2800" s="179"/>
      <c r="AF2800" s="179"/>
      <c r="AG2800" s="179"/>
      <c r="AH2800" s="179"/>
      <c r="AI2800" s="179"/>
      <c r="AJ2800" s="179"/>
    </row>
    <row r="2801" spans="2:36" x14ac:dyDescent="0.3">
      <c r="B2801" s="224">
        <v>287800</v>
      </c>
      <c r="C2801" s="209">
        <v>111202</v>
      </c>
      <c r="D2801" s="206">
        <f t="shared" si="228"/>
        <v>0.38638637943015985</v>
      </c>
      <c r="E2801" s="208">
        <f t="shared" si="229"/>
        <v>0.45</v>
      </c>
      <c r="F2801" s="207">
        <v>6116.11</v>
      </c>
      <c r="G2801" s="207">
        <v>8896.16</v>
      </c>
      <c r="H2801" s="207">
        <v>10008.18</v>
      </c>
      <c r="I2801" s="214">
        <v>100930</v>
      </c>
      <c r="J2801" s="211">
        <f t="shared" si="225"/>
        <v>0.35069492703266159</v>
      </c>
      <c r="K2801" s="212">
        <f t="shared" si="226"/>
        <v>0.42</v>
      </c>
      <c r="L2801" s="214">
        <v>5551.15</v>
      </c>
      <c r="M2801" s="213">
        <v>8074.4</v>
      </c>
      <c r="N2801" s="213">
        <v>9083.7000000000007</v>
      </c>
      <c r="O2801" s="242">
        <f t="shared" si="227"/>
        <v>0.51530000000007936</v>
      </c>
      <c r="P2801" s="242"/>
      <c r="Q2801" s="179"/>
      <c r="R2801" s="179"/>
      <c r="S2801" s="179"/>
      <c r="T2801" s="179"/>
      <c r="U2801" s="179"/>
      <c r="V2801" s="179"/>
      <c r="W2801" s="179"/>
      <c r="X2801" s="179"/>
      <c r="Y2801" s="179"/>
      <c r="Z2801" s="179"/>
      <c r="AA2801" s="222"/>
      <c r="AB2801" s="222"/>
      <c r="AC2801" s="222"/>
      <c r="AD2801" s="179"/>
      <c r="AE2801" s="179"/>
      <c r="AF2801" s="179"/>
      <c r="AG2801" s="179"/>
      <c r="AH2801" s="179"/>
      <c r="AI2801" s="179"/>
      <c r="AJ2801" s="179"/>
    </row>
    <row r="2802" spans="2:36" x14ac:dyDescent="0.3">
      <c r="B2802" s="224">
        <v>287900</v>
      </c>
      <c r="C2802" s="209">
        <v>111247</v>
      </c>
      <c r="D2802" s="206">
        <f t="shared" si="228"/>
        <v>0.38640847516498783</v>
      </c>
      <c r="E2802" s="208">
        <f t="shared" si="229"/>
        <v>0.45</v>
      </c>
      <c r="F2802" s="207">
        <v>6118.58</v>
      </c>
      <c r="G2802" s="207">
        <v>8899.76</v>
      </c>
      <c r="H2802" s="207">
        <v>10012.23</v>
      </c>
      <c r="I2802" s="214">
        <v>100972</v>
      </c>
      <c r="J2802" s="211">
        <f t="shared" si="225"/>
        <v>0.35071899965265718</v>
      </c>
      <c r="K2802" s="212">
        <f t="shared" si="226"/>
        <v>0.42</v>
      </c>
      <c r="L2802" s="214">
        <v>5553.46</v>
      </c>
      <c r="M2802" s="213">
        <v>8077.76</v>
      </c>
      <c r="N2802" s="213">
        <v>9087.48</v>
      </c>
      <c r="O2802" s="242">
        <f t="shared" si="227"/>
        <v>0.51519999999996802</v>
      </c>
      <c r="P2802" s="242"/>
      <c r="Q2802" s="179"/>
      <c r="R2802" s="179"/>
      <c r="S2802" s="179"/>
      <c r="T2802" s="179"/>
      <c r="U2802" s="179"/>
      <c r="V2802" s="179"/>
      <c r="W2802" s="179"/>
      <c r="X2802" s="179"/>
      <c r="Y2802" s="179"/>
      <c r="Z2802" s="179"/>
      <c r="AA2802" s="222"/>
      <c r="AB2802" s="222"/>
      <c r="AC2802" s="222"/>
      <c r="AD2802" s="179"/>
      <c r="AE2802" s="179"/>
      <c r="AF2802" s="179"/>
      <c r="AG2802" s="179"/>
      <c r="AH2802" s="179"/>
      <c r="AI2802" s="179"/>
      <c r="AJ2802" s="179"/>
    </row>
    <row r="2803" spans="2:36" x14ac:dyDescent="0.3">
      <c r="B2803" s="224">
        <v>288000</v>
      </c>
      <c r="C2803" s="209">
        <v>111292</v>
      </c>
      <c r="D2803" s="206">
        <f t="shared" si="228"/>
        <v>0.38643055555555555</v>
      </c>
      <c r="E2803" s="208">
        <f t="shared" si="229"/>
        <v>0.45</v>
      </c>
      <c r="F2803" s="207">
        <v>6121.06</v>
      </c>
      <c r="G2803" s="207">
        <v>8903.36</v>
      </c>
      <c r="H2803" s="207">
        <v>10016.280000000001</v>
      </c>
      <c r="I2803" s="214">
        <v>101014</v>
      </c>
      <c r="J2803" s="211">
        <f t="shared" si="225"/>
        <v>0.35074305555555557</v>
      </c>
      <c r="K2803" s="212">
        <f t="shared" si="226"/>
        <v>0.42</v>
      </c>
      <c r="L2803" s="214">
        <v>5555.77</v>
      </c>
      <c r="M2803" s="213">
        <v>8081.12</v>
      </c>
      <c r="N2803" s="213">
        <v>9091.26</v>
      </c>
      <c r="O2803" s="242">
        <f t="shared" si="227"/>
        <v>0.51529999999997012</v>
      </c>
      <c r="P2803" s="242"/>
      <c r="Q2803" s="179"/>
      <c r="R2803" s="179"/>
      <c r="S2803" s="179"/>
      <c r="T2803" s="179"/>
      <c r="U2803" s="179"/>
      <c r="V2803" s="179"/>
      <c r="W2803" s="179"/>
      <c r="X2803" s="179"/>
      <c r="Y2803" s="179"/>
      <c r="Z2803" s="179"/>
      <c r="AA2803" s="222"/>
      <c r="AB2803" s="222"/>
      <c r="AC2803" s="222"/>
      <c r="AD2803" s="179"/>
      <c r="AE2803" s="179"/>
      <c r="AF2803" s="179"/>
      <c r="AG2803" s="179"/>
      <c r="AH2803" s="179"/>
      <c r="AI2803" s="179"/>
      <c r="AJ2803" s="179"/>
    </row>
    <row r="2804" spans="2:36" x14ac:dyDescent="0.3">
      <c r="B2804" s="224">
        <v>288100</v>
      </c>
      <c r="C2804" s="209">
        <v>111337</v>
      </c>
      <c r="D2804" s="206">
        <f t="shared" si="228"/>
        <v>0.38645262061784103</v>
      </c>
      <c r="E2804" s="208">
        <f t="shared" si="229"/>
        <v>0.45</v>
      </c>
      <c r="F2804" s="207">
        <v>6123.53</v>
      </c>
      <c r="G2804" s="207">
        <v>8906.9599999999991</v>
      </c>
      <c r="H2804" s="207">
        <v>10020.33</v>
      </c>
      <c r="I2804" s="214">
        <v>101056</v>
      </c>
      <c r="J2804" s="211">
        <f t="shared" si="225"/>
        <v>0.35076709475876433</v>
      </c>
      <c r="K2804" s="212">
        <f t="shared" si="226"/>
        <v>0.42</v>
      </c>
      <c r="L2804" s="214">
        <v>5558.08</v>
      </c>
      <c r="M2804" s="213">
        <v>8084.48</v>
      </c>
      <c r="N2804" s="213">
        <v>9095.0400000000009</v>
      </c>
      <c r="O2804" s="242">
        <f t="shared" si="227"/>
        <v>0.51519999999998622</v>
      </c>
      <c r="P2804" s="242"/>
      <c r="Q2804" s="179"/>
      <c r="R2804" s="179"/>
      <c r="S2804" s="179"/>
      <c r="T2804" s="179"/>
      <c r="U2804" s="179"/>
      <c r="V2804" s="179"/>
      <c r="W2804" s="179"/>
      <c r="X2804" s="179"/>
      <c r="Y2804" s="179"/>
      <c r="Z2804" s="179"/>
      <c r="AA2804" s="222"/>
      <c r="AB2804" s="222"/>
      <c r="AC2804" s="222"/>
      <c r="AD2804" s="179"/>
      <c r="AE2804" s="179"/>
      <c r="AF2804" s="179"/>
      <c r="AG2804" s="179"/>
      <c r="AH2804" s="179"/>
      <c r="AI2804" s="179"/>
      <c r="AJ2804" s="179"/>
    </row>
    <row r="2805" spans="2:36" x14ac:dyDescent="0.3">
      <c r="B2805" s="224">
        <v>288200</v>
      </c>
      <c r="C2805" s="209">
        <v>111382</v>
      </c>
      <c r="D2805" s="206">
        <f t="shared" si="228"/>
        <v>0.38647467036780014</v>
      </c>
      <c r="E2805" s="208">
        <f t="shared" si="229"/>
        <v>0.45</v>
      </c>
      <c r="F2805" s="207">
        <v>6126.01</v>
      </c>
      <c r="G2805" s="207">
        <v>8910.56</v>
      </c>
      <c r="H2805" s="207">
        <v>10024.379999999999</v>
      </c>
      <c r="I2805" s="214">
        <v>101098</v>
      </c>
      <c r="J2805" s="211">
        <f t="shared" si="225"/>
        <v>0.35079111727966689</v>
      </c>
      <c r="K2805" s="212">
        <f t="shared" si="226"/>
        <v>0.42</v>
      </c>
      <c r="L2805" s="214">
        <v>5560.39</v>
      </c>
      <c r="M2805" s="213">
        <v>8087.84</v>
      </c>
      <c r="N2805" s="213">
        <v>9098.82</v>
      </c>
      <c r="O2805" s="242">
        <f t="shared" si="227"/>
        <v>0.51530000000000653</v>
      </c>
      <c r="P2805" s="242"/>
      <c r="Q2805" s="179"/>
      <c r="R2805" s="179"/>
      <c r="S2805" s="179"/>
      <c r="T2805" s="179"/>
      <c r="U2805" s="179"/>
      <c r="V2805" s="179"/>
      <c r="W2805" s="179"/>
      <c r="X2805" s="179"/>
      <c r="Y2805" s="179"/>
      <c r="Z2805" s="179"/>
      <c r="AA2805" s="222"/>
      <c r="AB2805" s="222"/>
      <c r="AC2805" s="222"/>
      <c r="AD2805" s="179"/>
      <c r="AE2805" s="179"/>
      <c r="AF2805" s="179"/>
      <c r="AG2805" s="179"/>
      <c r="AH2805" s="179"/>
      <c r="AI2805" s="179"/>
      <c r="AJ2805" s="179"/>
    </row>
    <row r="2806" spans="2:36" x14ac:dyDescent="0.3">
      <c r="B2806" s="224">
        <v>288300</v>
      </c>
      <c r="C2806" s="209">
        <v>111427</v>
      </c>
      <c r="D2806" s="206">
        <f t="shared" si="228"/>
        <v>0.38649670482136661</v>
      </c>
      <c r="E2806" s="208">
        <f t="shared" si="229"/>
        <v>0.45</v>
      </c>
      <c r="F2806" s="207">
        <v>6128.48</v>
      </c>
      <c r="G2806" s="207">
        <v>8914.16</v>
      </c>
      <c r="H2806" s="207">
        <v>10028.43</v>
      </c>
      <c r="I2806" s="214">
        <v>101140</v>
      </c>
      <c r="J2806" s="211">
        <f t="shared" si="225"/>
        <v>0.35081512313562263</v>
      </c>
      <c r="K2806" s="212">
        <f t="shared" si="226"/>
        <v>0.42</v>
      </c>
      <c r="L2806" s="214">
        <v>5562.7</v>
      </c>
      <c r="M2806" s="213">
        <v>8091.2</v>
      </c>
      <c r="N2806" s="213">
        <v>9102.6</v>
      </c>
      <c r="O2806" s="242">
        <f t="shared" si="227"/>
        <v>0.51520000000004074</v>
      </c>
      <c r="P2806" s="242"/>
      <c r="Q2806" s="179"/>
      <c r="R2806" s="179"/>
      <c r="S2806" s="179"/>
      <c r="T2806" s="179"/>
      <c r="U2806" s="179"/>
      <c r="V2806" s="179"/>
      <c r="W2806" s="179"/>
      <c r="X2806" s="179"/>
      <c r="Y2806" s="179"/>
      <c r="Z2806" s="179"/>
      <c r="AA2806" s="222"/>
      <c r="AB2806" s="222"/>
      <c r="AC2806" s="222"/>
      <c r="AD2806" s="179"/>
      <c r="AE2806" s="179"/>
      <c r="AF2806" s="179"/>
      <c r="AG2806" s="179"/>
      <c r="AH2806" s="179"/>
      <c r="AI2806" s="179"/>
      <c r="AJ2806" s="179"/>
    </row>
    <row r="2807" spans="2:36" x14ac:dyDescent="0.3">
      <c r="B2807" s="224">
        <v>288400</v>
      </c>
      <c r="C2807" s="209">
        <v>111472</v>
      </c>
      <c r="D2807" s="206">
        <f t="shared" si="228"/>
        <v>0.38651872399445214</v>
      </c>
      <c r="E2807" s="208">
        <f t="shared" si="229"/>
        <v>0.45</v>
      </c>
      <c r="F2807" s="207">
        <v>6130.96</v>
      </c>
      <c r="G2807" s="207">
        <v>8917.76</v>
      </c>
      <c r="H2807" s="207">
        <v>10032.48</v>
      </c>
      <c r="I2807" s="214">
        <v>101182</v>
      </c>
      <c r="J2807" s="211">
        <f t="shared" si="225"/>
        <v>0.3508391123439667</v>
      </c>
      <c r="K2807" s="212">
        <f t="shared" si="226"/>
        <v>0.42</v>
      </c>
      <c r="L2807" s="214">
        <v>5565.01</v>
      </c>
      <c r="M2807" s="213">
        <v>8094.56</v>
      </c>
      <c r="N2807" s="213">
        <v>9106.3799999999992</v>
      </c>
      <c r="O2807" s="242">
        <f t="shared" si="227"/>
        <v>0.51530000000002474</v>
      </c>
      <c r="P2807" s="242"/>
      <c r="Q2807" s="179"/>
      <c r="R2807" s="179"/>
      <c r="S2807" s="179"/>
      <c r="T2807" s="179"/>
      <c r="U2807" s="179"/>
      <c r="V2807" s="179"/>
      <c r="W2807" s="179"/>
      <c r="X2807" s="179"/>
      <c r="Y2807" s="179"/>
      <c r="Z2807" s="179"/>
      <c r="AA2807" s="222"/>
      <c r="AB2807" s="222"/>
      <c r="AC2807" s="222"/>
      <c r="AD2807" s="179"/>
      <c r="AE2807" s="179"/>
      <c r="AF2807" s="179"/>
      <c r="AG2807" s="179"/>
      <c r="AH2807" s="179"/>
      <c r="AI2807" s="179"/>
      <c r="AJ2807" s="179"/>
    </row>
    <row r="2808" spans="2:36" x14ac:dyDescent="0.3">
      <c r="B2808" s="224">
        <v>288500</v>
      </c>
      <c r="C2808" s="209">
        <v>111517</v>
      </c>
      <c r="D2808" s="206">
        <f t="shared" si="228"/>
        <v>0.38654072790294625</v>
      </c>
      <c r="E2808" s="208">
        <f t="shared" si="229"/>
        <v>0.45</v>
      </c>
      <c r="F2808" s="207">
        <v>6133.43</v>
      </c>
      <c r="G2808" s="207">
        <v>8921.36</v>
      </c>
      <c r="H2808" s="207">
        <v>10036.530000000001</v>
      </c>
      <c r="I2808" s="214">
        <v>101224</v>
      </c>
      <c r="J2808" s="211">
        <f t="shared" si="225"/>
        <v>0.3508630849220104</v>
      </c>
      <c r="K2808" s="212">
        <f t="shared" si="226"/>
        <v>0.42</v>
      </c>
      <c r="L2808" s="214">
        <v>5567.32</v>
      </c>
      <c r="M2808" s="213">
        <v>8097.92</v>
      </c>
      <c r="N2808" s="213">
        <v>9110.16</v>
      </c>
      <c r="O2808" s="242">
        <f t="shared" si="227"/>
        <v>0.5151999999999316</v>
      </c>
      <c r="P2808" s="242"/>
      <c r="Q2808" s="179"/>
      <c r="R2808" s="179"/>
      <c r="S2808" s="179"/>
      <c r="T2808" s="179"/>
      <c r="U2808" s="179"/>
      <c r="V2808" s="179"/>
      <c r="W2808" s="179"/>
      <c r="X2808" s="179"/>
      <c r="Y2808" s="179"/>
      <c r="Z2808" s="179"/>
      <c r="AA2808" s="222"/>
      <c r="AB2808" s="222"/>
      <c r="AC2808" s="222"/>
      <c r="AD2808" s="179"/>
      <c r="AE2808" s="179"/>
      <c r="AF2808" s="179"/>
      <c r="AG2808" s="179"/>
      <c r="AH2808" s="179"/>
      <c r="AI2808" s="179"/>
      <c r="AJ2808" s="179"/>
    </row>
    <row r="2809" spans="2:36" x14ac:dyDescent="0.3">
      <c r="B2809" s="224">
        <v>288600</v>
      </c>
      <c r="C2809" s="209">
        <v>111562</v>
      </c>
      <c r="D2809" s="206">
        <f t="shared" si="228"/>
        <v>0.38656271656271657</v>
      </c>
      <c r="E2809" s="208">
        <f t="shared" si="229"/>
        <v>0.45</v>
      </c>
      <c r="F2809" s="207">
        <v>6135.91</v>
      </c>
      <c r="G2809" s="207">
        <v>8924.9599999999991</v>
      </c>
      <c r="H2809" s="207">
        <v>10040.58</v>
      </c>
      <c r="I2809" s="214">
        <v>101266</v>
      </c>
      <c r="J2809" s="211">
        <f t="shared" si="225"/>
        <v>0.35088704088704087</v>
      </c>
      <c r="K2809" s="212">
        <f t="shared" si="226"/>
        <v>0.42</v>
      </c>
      <c r="L2809" s="214">
        <v>5569.63</v>
      </c>
      <c r="M2809" s="213">
        <v>8101.28</v>
      </c>
      <c r="N2809" s="213">
        <v>9113.94</v>
      </c>
      <c r="O2809" s="242">
        <f t="shared" si="227"/>
        <v>0.51530000000004295</v>
      </c>
      <c r="P2809" s="242"/>
      <c r="Q2809" s="179"/>
      <c r="R2809" s="179"/>
      <c r="S2809" s="179"/>
      <c r="T2809" s="179"/>
      <c r="U2809" s="179"/>
      <c r="V2809" s="179"/>
      <c r="W2809" s="179"/>
      <c r="X2809" s="179"/>
      <c r="Y2809" s="179"/>
      <c r="Z2809" s="179"/>
      <c r="AA2809" s="222"/>
      <c r="AB2809" s="222"/>
      <c r="AC2809" s="222"/>
      <c r="AD2809" s="179"/>
      <c r="AE2809" s="179"/>
      <c r="AF2809" s="179"/>
      <c r="AG2809" s="179"/>
      <c r="AH2809" s="179"/>
      <c r="AI2809" s="179"/>
      <c r="AJ2809" s="179"/>
    </row>
    <row r="2810" spans="2:36" x14ac:dyDescent="0.3">
      <c r="B2810" s="224">
        <v>288700</v>
      </c>
      <c r="C2810" s="209">
        <v>111607</v>
      </c>
      <c r="D2810" s="206">
        <f t="shared" si="228"/>
        <v>0.3865846899896086</v>
      </c>
      <c r="E2810" s="208">
        <f t="shared" si="229"/>
        <v>0.45</v>
      </c>
      <c r="F2810" s="207">
        <v>6138.38</v>
      </c>
      <c r="G2810" s="207">
        <v>8928.56</v>
      </c>
      <c r="H2810" s="207">
        <v>10044.629999999999</v>
      </c>
      <c r="I2810" s="214">
        <v>101308</v>
      </c>
      <c r="J2810" s="211">
        <f t="shared" si="225"/>
        <v>0.35091098025632145</v>
      </c>
      <c r="K2810" s="212">
        <f t="shared" si="226"/>
        <v>0.42</v>
      </c>
      <c r="L2810" s="214">
        <v>5571.94</v>
      </c>
      <c r="M2810" s="213">
        <v>8104.64</v>
      </c>
      <c r="N2810" s="213">
        <v>9117.7199999999993</v>
      </c>
      <c r="O2810" s="242">
        <f t="shared" si="227"/>
        <v>0.51520000000009536</v>
      </c>
      <c r="P2810" s="242"/>
      <c r="Q2810" s="179"/>
      <c r="R2810" s="179"/>
      <c r="S2810" s="179"/>
      <c r="T2810" s="179"/>
      <c r="U2810" s="179"/>
      <c r="V2810" s="179"/>
      <c r="W2810" s="179"/>
      <c r="X2810" s="179"/>
      <c r="Y2810" s="179"/>
      <c r="Z2810" s="179"/>
      <c r="AA2810" s="222"/>
      <c r="AB2810" s="222"/>
      <c r="AC2810" s="222"/>
      <c r="AD2810" s="179"/>
      <c r="AE2810" s="179"/>
      <c r="AF2810" s="179"/>
      <c r="AG2810" s="179"/>
      <c r="AH2810" s="179"/>
      <c r="AI2810" s="179"/>
      <c r="AJ2810" s="179"/>
    </row>
    <row r="2811" spans="2:36" x14ac:dyDescent="0.3">
      <c r="B2811" s="224">
        <v>288800</v>
      </c>
      <c r="C2811" s="209">
        <v>111652</v>
      </c>
      <c r="D2811" s="206">
        <f t="shared" si="228"/>
        <v>0.38660664819944596</v>
      </c>
      <c r="E2811" s="208">
        <f t="shared" si="229"/>
        <v>0.45</v>
      </c>
      <c r="F2811" s="207">
        <v>6140.86</v>
      </c>
      <c r="G2811" s="207">
        <v>8932.16</v>
      </c>
      <c r="H2811" s="207">
        <v>10048.68</v>
      </c>
      <c r="I2811" s="214">
        <v>101350</v>
      </c>
      <c r="J2811" s="211">
        <f t="shared" ref="J2811:J2874" si="230">I2811/$B2811</f>
        <v>0.35093490304709141</v>
      </c>
      <c r="K2811" s="212">
        <f t="shared" ref="K2811:K2874" si="231">(I2811-I2810)/($B2811-$B2810)</f>
        <v>0.42</v>
      </c>
      <c r="L2811" s="214">
        <v>5574.25</v>
      </c>
      <c r="M2811" s="213">
        <v>8108</v>
      </c>
      <c r="N2811" s="213">
        <v>9121.5</v>
      </c>
      <c r="O2811" s="242">
        <f t="shared" si="227"/>
        <v>0.51530000000007936</v>
      </c>
      <c r="P2811" s="242"/>
      <c r="Q2811" s="179"/>
      <c r="R2811" s="179"/>
      <c r="S2811" s="179"/>
      <c r="T2811" s="179"/>
      <c r="U2811" s="179"/>
      <c r="V2811" s="179"/>
      <c r="W2811" s="179"/>
      <c r="X2811" s="179"/>
      <c r="Y2811" s="179"/>
      <c r="Z2811" s="179"/>
      <c r="AA2811" s="222"/>
      <c r="AB2811" s="222"/>
      <c r="AC2811" s="222"/>
      <c r="AD2811" s="179"/>
      <c r="AE2811" s="179"/>
      <c r="AF2811" s="179"/>
      <c r="AG2811" s="179"/>
      <c r="AH2811" s="179"/>
      <c r="AI2811" s="179"/>
      <c r="AJ2811" s="179"/>
    </row>
    <row r="2812" spans="2:36" x14ac:dyDescent="0.3">
      <c r="B2812" s="224">
        <v>288900</v>
      </c>
      <c r="C2812" s="209">
        <v>111697</v>
      </c>
      <c r="D2812" s="206">
        <f t="shared" si="228"/>
        <v>0.38662859120803045</v>
      </c>
      <c r="E2812" s="208">
        <f t="shared" si="229"/>
        <v>0.45</v>
      </c>
      <c r="F2812" s="207">
        <v>6143.33</v>
      </c>
      <c r="G2812" s="207">
        <v>8935.76</v>
      </c>
      <c r="H2812" s="207">
        <v>10052.73</v>
      </c>
      <c r="I2812" s="214">
        <v>101392</v>
      </c>
      <c r="J2812" s="211">
        <f t="shared" si="230"/>
        <v>0.35095880927656631</v>
      </c>
      <c r="K2812" s="212">
        <f t="shared" si="231"/>
        <v>0.42</v>
      </c>
      <c r="L2812" s="214">
        <v>5576.56</v>
      </c>
      <c r="M2812" s="213">
        <v>8111.36</v>
      </c>
      <c r="N2812" s="213">
        <v>9125.2800000000007</v>
      </c>
      <c r="O2812" s="242">
        <f t="shared" si="227"/>
        <v>0.51519999999996802</v>
      </c>
      <c r="P2812" s="242"/>
      <c r="Q2812" s="179"/>
      <c r="R2812" s="179"/>
      <c r="S2812" s="179"/>
      <c r="T2812" s="179"/>
      <c r="U2812" s="179"/>
      <c r="V2812" s="179"/>
      <c r="W2812" s="179"/>
      <c r="X2812" s="179"/>
      <c r="Y2812" s="179"/>
      <c r="Z2812" s="179"/>
      <c r="AA2812" s="222"/>
      <c r="AB2812" s="222"/>
      <c r="AC2812" s="222"/>
      <c r="AD2812" s="179"/>
      <c r="AE2812" s="179"/>
      <c r="AF2812" s="179"/>
      <c r="AG2812" s="179"/>
      <c r="AH2812" s="179"/>
      <c r="AI2812" s="179"/>
      <c r="AJ2812" s="179"/>
    </row>
    <row r="2813" spans="2:36" x14ac:dyDescent="0.3">
      <c r="B2813" s="224">
        <v>289000</v>
      </c>
      <c r="C2813" s="209">
        <v>111742</v>
      </c>
      <c r="D2813" s="206">
        <f t="shared" si="228"/>
        <v>0.38665051903114189</v>
      </c>
      <c r="E2813" s="208">
        <f t="shared" si="229"/>
        <v>0.45</v>
      </c>
      <c r="F2813" s="207">
        <v>6145.81</v>
      </c>
      <c r="G2813" s="207">
        <v>8939.36</v>
      </c>
      <c r="H2813" s="207">
        <v>10056.780000000001</v>
      </c>
      <c r="I2813" s="214">
        <v>101434</v>
      </c>
      <c r="J2813" s="211">
        <f t="shared" si="230"/>
        <v>0.35098269896193773</v>
      </c>
      <c r="K2813" s="212">
        <f t="shared" si="231"/>
        <v>0.42</v>
      </c>
      <c r="L2813" s="214">
        <v>5578.87</v>
      </c>
      <c r="M2813" s="213">
        <v>8114.72</v>
      </c>
      <c r="N2813" s="213">
        <v>9129.06</v>
      </c>
      <c r="O2813" s="242">
        <f t="shared" si="227"/>
        <v>0.51529999999997012</v>
      </c>
      <c r="P2813" s="242"/>
      <c r="Q2813" s="179"/>
      <c r="R2813" s="179"/>
      <c r="S2813" s="179"/>
      <c r="T2813" s="179"/>
      <c r="U2813" s="179"/>
      <c r="V2813" s="179"/>
      <c r="W2813" s="179"/>
      <c r="X2813" s="179"/>
      <c r="Y2813" s="179"/>
      <c r="Z2813" s="179"/>
      <c r="AA2813" s="222"/>
      <c r="AB2813" s="222"/>
      <c r="AC2813" s="222"/>
      <c r="AD2813" s="179"/>
      <c r="AE2813" s="179"/>
      <c r="AF2813" s="179"/>
      <c r="AG2813" s="179"/>
      <c r="AH2813" s="179"/>
      <c r="AI2813" s="179"/>
      <c r="AJ2813" s="179"/>
    </row>
    <row r="2814" spans="2:36" x14ac:dyDescent="0.3">
      <c r="B2814" s="224">
        <v>289100</v>
      </c>
      <c r="C2814" s="209">
        <v>111787</v>
      </c>
      <c r="D2814" s="206">
        <f t="shared" si="228"/>
        <v>0.38667243168453824</v>
      </c>
      <c r="E2814" s="208">
        <f t="shared" si="229"/>
        <v>0.45</v>
      </c>
      <c r="F2814" s="207">
        <v>6148.28</v>
      </c>
      <c r="G2814" s="207">
        <v>8942.9599999999991</v>
      </c>
      <c r="H2814" s="207">
        <v>10060.83</v>
      </c>
      <c r="I2814" s="214">
        <v>101476</v>
      </c>
      <c r="J2814" s="211">
        <f t="shared" si="230"/>
        <v>0.35100657212037356</v>
      </c>
      <c r="K2814" s="212">
        <f t="shared" si="231"/>
        <v>0.42</v>
      </c>
      <c r="L2814" s="214">
        <v>5581.18</v>
      </c>
      <c r="M2814" s="213">
        <v>8118.08</v>
      </c>
      <c r="N2814" s="213">
        <v>9132.84</v>
      </c>
      <c r="O2814" s="242">
        <f t="shared" si="227"/>
        <v>0.51519999999998622</v>
      </c>
      <c r="P2814" s="242"/>
      <c r="Q2814" s="179"/>
      <c r="R2814" s="179"/>
      <c r="S2814" s="179"/>
      <c r="T2814" s="179"/>
      <c r="U2814" s="179"/>
      <c r="V2814" s="179"/>
      <c r="W2814" s="179"/>
      <c r="X2814" s="179"/>
      <c r="Y2814" s="179"/>
      <c r="Z2814" s="179"/>
      <c r="AA2814" s="222"/>
      <c r="AB2814" s="222"/>
      <c r="AC2814" s="222"/>
      <c r="AD2814" s="179"/>
      <c r="AE2814" s="179"/>
      <c r="AF2814" s="179"/>
      <c r="AG2814" s="179"/>
      <c r="AH2814" s="179"/>
      <c r="AI2814" s="179"/>
      <c r="AJ2814" s="179"/>
    </row>
    <row r="2815" spans="2:36" x14ac:dyDescent="0.3">
      <c r="B2815" s="224">
        <v>289200</v>
      </c>
      <c r="C2815" s="209">
        <v>111832</v>
      </c>
      <c r="D2815" s="206">
        <f t="shared" si="228"/>
        <v>0.38669432918395574</v>
      </c>
      <c r="E2815" s="208">
        <f t="shared" si="229"/>
        <v>0.45</v>
      </c>
      <c r="F2815" s="207">
        <v>6150.76</v>
      </c>
      <c r="G2815" s="207">
        <v>8946.56</v>
      </c>
      <c r="H2815" s="207">
        <v>10064.879999999999</v>
      </c>
      <c r="I2815" s="214">
        <v>101518</v>
      </c>
      <c r="J2815" s="211">
        <f t="shared" si="230"/>
        <v>0.35103042876901797</v>
      </c>
      <c r="K2815" s="212">
        <f t="shared" si="231"/>
        <v>0.42</v>
      </c>
      <c r="L2815" s="214">
        <v>5583.49</v>
      </c>
      <c r="M2815" s="213">
        <v>8121.44</v>
      </c>
      <c r="N2815" s="213">
        <v>9136.6200000000008</v>
      </c>
      <c r="O2815" s="242">
        <f t="shared" si="227"/>
        <v>0.51530000000000653</v>
      </c>
      <c r="P2815" s="242"/>
      <c r="Q2815" s="179"/>
      <c r="R2815" s="179"/>
      <c r="S2815" s="179"/>
      <c r="T2815" s="179"/>
      <c r="U2815" s="179"/>
      <c r="V2815" s="179"/>
      <c r="W2815" s="179"/>
      <c r="X2815" s="179"/>
      <c r="Y2815" s="179"/>
      <c r="Z2815" s="179"/>
      <c r="AA2815" s="222"/>
      <c r="AB2815" s="222"/>
      <c r="AC2815" s="222"/>
      <c r="AD2815" s="179"/>
      <c r="AE2815" s="179"/>
      <c r="AF2815" s="179"/>
      <c r="AG2815" s="179"/>
      <c r="AH2815" s="179"/>
      <c r="AI2815" s="179"/>
      <c r="AJ2815" s="179"/>
    </row>
    <row r="2816" spans="2:36" x14ac:dyDescent="0.3">
      <c r="B2816" s="224">
        <v>289300</v>
      </c>
      <c r="C2816" s="209">
        <v>111877</v>
      </c>
      <c r="D2816" s="206">
        <f t="shared" si="228"/>
        <v>0.38671621154510888</v>
      </c>
      <c r="E2816" s="208">
        <f t="shared" si="229"/>
        <v>0.45</v>
      </c>
      <c r="F2816" s="207">
        <v>6153.23</v>
      </c>
      <c r="G2816" s="207">
        <v>8950.16</v>
      </c>
      <c r="H2816" s="207">
        <v>10068.93</v>
      </c>
      <c r="I2816" s="214">
        <v>101560</v>
      </c>
      <c r="J2816" s="211">
        <f t="shared" si="230"/>
        <v>0.35105426892499136</v>
      </c>
      <c r="K2816" s="212">
        <f t="shared" si="231"/>
        <v>0.42</v>
      </c>
      <c r="L2816" s="214">
        <v>5585.8</v>
      </c>
      <c r="M2816" s="213">
        <v>8124.8</v>
      </c>
      <c r="N2816" s="213">
        <v>9140.4</v>
      </c>
      <c r="O2816" s="242">
        <f t="shared" si="227"/>
        <v>0.51520000000004074</v>
      </c>
      <c r="P2816" s="242"/>
      <c r="Q2816" s="179"/>
      <c r="R2816" s="179"/>
      <c r="S2816" s="179"/>
      <c r="T2816" s="179"/>
      <c r="U2816" s="179"/>
      <c r="V2816" s="179"/>
      <c r="W2816" s="179"/>
      <c r="X2816" s="179"/>
      <c r="Y2816" s="179"/>
      <c r="Z2816" s="179"/>
      <c r="AA2816" s="222"/>
      <c r="AB2816" s="222"/>
      <c r="AC2816" s="222"/>
      <c r="AD2816" s="179"/>
      <c r="AE2816" s="179"/>
      <c r="AF2816" s="179"/>
      <c r="AG2816" s="179"/>
      <c r="AH2816" s="179"/>
      <c r="AI2816" s="179"/>
      <c r="AJ2816" s="179"/>
    </row>
    <row r="2817" spans="2:36" x14ac:dyDescent="0.3">
      <c r="B2817" s="224">
        <v>289400</v>
      </c>
      <c r="C2817" s="209">
        <v>111922</v>
      </c>
      <c r="D2817" s="206">
        <f t="shared" si="228"/>
        <v>0.38673807878369038</v>
      </c>
      <c r="E2817" s="208">
        <f t="shared" si="229"/>
        <v>0.45</v>
      </c>
      <c r="F2817" s="207">
        <v>6155.71</v>
      </c>
      <c r="G2817" s="207">
        <v>8953.76</v>
      </c>
      <c r="H2817" s="207">
        <v>10072.98</v>
      </c>
      <c r="I2817" s="214">
        <v>101602</v>
      </c>
      <c r="J2817" s="211">
        <f t="shared" si="230"/>
        <v>0.35107809260539047</v>
      </c>
      <c r="K2817" s="212">
        <f t="shared" si="231"/>
        <v>0.42</v>
      </c>
      <c r="L2817" s="214">
        <v>5588.11</v>
      </c>
      <c r="M2817" s="213">
        <v>8128.16</v>
      </c>
      <c r="N2817" s="213">
        <v>9144.18</v>
      </c>
      <c r="O2817" s="242">
        <f t="shared" si="227"/>
        <v>0.51530000000002474</v>
      </c>
      <c r="P2817" s="242"/>
      <c r="Q2817" s="179"/>
      <c r="R2817" s="179"/>
      <c r="S2817" s="179"/>
      <c r="T2817" s="179"/>
      <c r="U2817" s="179"/>
      <c r="V2817" s="179"/>
      <c r="W2817" s="179"/>
      <c r="X2817" s="179"/>
      <c r="Y2817" s="179"/>
      <c r="Z2817" s="179"/>
      <c r="AA2817" s="222"/>
      <c r="AB2817" s="222"/>
      <c r="AC2817" s="222"/>
      <c r="AD2817" s="179"/>
      <c r="AE2817" s="179"/>
      <c r="AF2817" s="179"/>
      <c r="AG2817" s="179"/>
      <c r="AH2817" s="179"/>
      <c r="AI2817" s="179"/>
      <c r="AJ2817" s="179"/>
    </row>
    <row r="2818" spans="2:36" x14ac:dyDescent="0.3">
      <c r="B2818" s="224">
        <v>289500</v>
      </c>
      <c r="C2818" s="209">
        <v>111967</v>
      </c>
      <c r="D2818" s="206">
        <f t="shared" si="228"/>
        <v>0.38675993091537131</v>
      </c>
      <c r="E2818" s="208">
        <f t="shared" si="229"/>
        <v>0.45</v>
      </c>
      <c r="F2818" s="207">
        <v>6158.18</v>
      </c>
      <c r="G2818" s="207">
        <v>8957.36</v>
      </c>
      <c r="H2818" s="207">
        <v>10077.030000000001</v>
      </c>
      <c r="I2818" s="214">
        <v>101644</v>
      </c>
      <c r="J2818" s="211">
        <f t="shared" si="230"/>
        <v>0.35110189982728846</v>
      </c>
      <c r="K2818" s="212">
        <f t="shared" si="231"/>
        <v>0.42</v>
      </c>
      <c r="L2818" s="214">
        <v>5590.42</v>
      </c>
      <c r="M2818" s="213">
        <v>8131.52</v>
      </c>
      <c r="N2818" s="213">
        <v>9147.9599999999991</v>
      </c>
      <c r="O2818" s="242">
        <f t="shared" si="227"/>
        <v>0.5151999999999316</v>
      </c>
      <c r="P2818" s="242"/>
      <c r="Q2818" s="179"/>
      <c r="R2818" s="179"/>
      <c r="S2818" s="179"/>
      <c r="T2818" s="179"/>
      <c r="U2818" s="179"/>
      <c r="V2818" s="179"/>
      <c r="W2818" s="179"/>
      <c r="X2818" s="179"/>
      <c r="Y2818" s="179"/>
      <c r="Z2818" s="179"/>
      <c r="AA2818" s="222"/>
      <c r="AB2818" s="222"/>
      <c r="AC2818" s="222"/>
      <c r="AD2818" s="179"/>
      <c r="AE2818" s="179"/>
      <c r="AF2818" s="179"/>
      <c r="AG2818" s="179"/>
      <c r="AH2818" s="179"/>
      <c r="AI2818" s="179"/>
      <c r="AJ2818" s="179"/>
    </row>
    <row r="2819" spans="2:36" x14ac:dyDescent="0.3">
      <c r="B2819" s="224">
        <v>289600</v>
      </c>
      <c r="C2819" s="209">
        <v>112012</v>
      </c>
      <c r="D2819" s="206">
        <f t="shared" si="228"/>
        <v>0.3867817679558011</v>
      </c>
      <c r="E2819" s="208">
        <f t="shared" si="229"/>
        <v>0.45</v>
      </c>
      <c r="F2819" s="207">
        <v>6160.66</v>
      </c>
      <c r="G2819" s="207">
        <v>8960.9599999999991</v>
      </c>
      <c r="H2819" s="207">
        <v>10081.08</v>
      </c>
      <c r="I2819" s="214">
        <v>101686</v>
      </c>
      <c r="J2819" s="211">
        <f t="shared" si="230"/>
        <v>0.3511256906077348</v>
      </c>
      <c r="K2819" s="212">
        <f t="shared" si="231"/>
        <v>0.42</v>
      </c>
      <c r="L2819" s="214">
        <v>5592.73</v>
      </c>
      <c r="M2819" s="213">
        <v>8134.88</v>
      </c>
      <c r="N2819" s="213">
        <v>9151.74</v>
      </c>
      <c r="O2819" s="242">
        <f t="shared" si="227"/>
        <v>0.51530000000004295</v>
      </c>
      <c r="P2819" s="242"/>
      <c r="Q2819" s="179"/>
      <c r="R2819" s="179"/>
      <c r="S2819" s="179"/>
      <c r="T2819" s="179"/>
      <c r="U2819" s="179"/>
      <c r="V2819" s="179"/>
      <c r="W2819" s="179"/>
      <c r="X2819" s="179"/>
      <c r="Y2819" s="179"/>
      <c r="Z2819" s="179"/>
      <c r="AA2819" s="222"/>
      <c r="AB2819" s="222"/>
      <c r="AC2819" s="222"/>
      <c r="AD2819" s="179"/>
      <c r="AE2819" s="179"/>
      <c r="AF2819" s="179"/>
      <c r="AG2819" s="179"/>
      <c r="AH2819" s="179"/>
      <c r="AI2819" s="179"/>
      <c r="AJ2819" s="179"/>
    </row>
    <row r="2820" spans="2:36" x14ac:dyDescent="0.3">
      <c r="B2820" s="224">
        <v>289700</v>
      </c>
      <c r="C2820" s="209">
        <v>112057</v>
      </c>
      <c r="D2820" s="206">
        <f t="shared" si="228"/>
        <v>0.38680358992060754</v>
      </c>
      <c r="E2820" s="208">
        <f t="shared" si="229"/>
        <v>0.45</v>
      </c>
      <c r="F2820" s="207">
        <v>6163.13</v>
      </c>
      <c r="G2820" s="207">
        <v>8964.56</v>
      </c>
      <c r="H2820" s="207">
        <v>10085.129999999999</v>
      </c>
      <c r="I2820" s="214">
        <v>101728</v>
      </c>
      <c r="J2820" s="211">
        <f t="shared" si="230"/>
        <v>0.3511494649637556</v>
      </c>
      <c r="K2820" s="212">
        <f t="shared" si="231"/>
        <v>0.42</v>
      </c>
      <c r="L2820" s="214">
        <v>5595.04</v>
      </c>
      <c r="M2820" s="213">
        <v>8138.24</v>
      </c>
      <c r="N2820" s="213">
        <v>9155.52</v>
      </c>
      <c r="O2820" s="242">
        <f t="shared" si="227"/>
        <v>0.51520000000009536</v>
      </c>
      <c r="P2820" s="242"/>
      <c r="Q2820" s="179"/>
      <c r="R2820" s="179"/>
      <c r="S2820" s="179"/>
      <c r="T2820" s="179"/>
      <c r="U2820" s="179"/>
      <c r="V2820" s="179"/>
      <c r="W2820" s="179"/>
      <c r="X2820" s="179"/>
      <c r="Y2820" s="179"/>
      <c r="Z2820" s="179"/>
      <c r="AA2820" s="222"/>
      <c r="AB2820" s="222"/>
      <c r="AC2820" s="222"/>
      <c r="AD2820" s="179"/>
      <c r="AE2820" s="179"/>
      <c r="AF2820" s="179"/>
      <c r="AG2820" s="179"/>
      <c r="AH2820" s="179"/>
      <c r="AI2820" s="179"/>
      <c r="AJ2820" s="179"/>
    </row>
    <row r="2821" spans="2:36" x14ac:dyDescent="0.3">
      <c r="B2821" s="224">
        <v>289800</v>
      </c>
      <c r="C2821" s="209">
        <v>112102</v>
      </c>
      <c r="D2821" s="206">
        <f t="shared" si="228"/>
        <v>0.38682539682539685</v>
      </c>
      <c r="E2821" s="208">
        <f t="shared" si="229"/>
        <v>0.45</v>
      </c>
      <c r="F2821" s="207">
        <v>6165.61</v>
      </c>
      <c r="G2821" s="207">
        <v>8968.16</v>
      </c>
      <c r="H2821" s="207">
        <v>10089.18</v>
      </c>
      <c r="I2821" s="214">
        <v>101770</v>
      </c>
      <c r="J2821" s="211">
        <f t="shared" si="230"/>
        <v>0.35117322291235337</v>
      </c>
      <c r="K2821" s="212">
        <f t="shared" si="231"/>
        <v>0.42</v>
      </c>
      <c r="L2821" s="214">
        <v>5597.35</v>
      </c>
      <c r="M2821" s="213">
        <v>8141.6</v>
      </c>
      <c r="N2821" s="213">
        <v>9159.2999999999993</v>
      </c>
      <c r="O2821" s="242">
        <f t="shared" ref="O2821:O2884" si="232">(C2821+F2821+H2821-C2820-F2820-H2820)/100</f>
        <v>0.51530000000007936</v>
      </c>
      <c r="P2821" s="242"/>
      <c r="Q2821" s="179"/>
      <c r="R2821" s="179"/>
      <c r="S2821" s="179"/>
      <c r="T2821" s="179"/>
      <c r="U2821" s="179"/>
      <c r="V2821" s="179"/>
      <c r="W2821" s="179"/>
      <c r="X2821" s="179"/>
      <c r="Y2821" s="179"/>
      <c r="Z2821" s="179"/>
      <c r="AA2821" s="222"/>
      <c r="AB2821" s="222"/>
      <c r="AC2821" s="222"/>
      <c r="AD2821" s="179"/>
      <c r="AE2821" s="179"/>
      <c r="AF2821" s="179"/>
      <c r="AG2821" s="179"/>
      <c r="AH2821" s="179"/>
      <c r="AI2821" s="179"/>
      <c r="AJ2821" s="179"/>
    </row>
    <row r="2822" spans="2:36" x14ac:dyDescent="0.3">
      <c r="B2822" s="224">
        <v>289900</v>
      </c>
      <c r="C2822" s="209">
        <v>112147</v>
      </c>
      <c r="D2822" s="206">
        <f t="shared" si="228"/>
        <v>0.38684718868575368</v>
      </c>
      <c r="E2822" s="208">
        <f t="shared" si="229"/>
        <v>0.45</v>
      </c>
      <c r="F2822" s="207">
        <v>6168.08</v>
      </c>
      <c r="G2822" s="207">
        <v>8971.76</v>
      </c>
      <c r="H2822" s="207">
        <v>10093.23</v>
      </c>
      <c r="I2822" s="214">
        <v>101812</v>
      </c>
      <c r="J2822" s="211">
        <f t="shared" si="230"/>
        <v>0.35119696447050708</v>
      </c>
      <c r="K2822" s="212">
        <f t="shared" si="231"/>
        <v>0.42</v>
      </c>
      <c r="L2822" s="214">
        <v>5599.66</v>
      </c>
      <c r="M2822" s="213">
        <v>8144.96</v>
      </c>
      <c r="N2822" s="213">
        <v>9163.08</v>
      </c>
      <c r="O2822" s="242">
        <f t="shared" si="232"/>
        <v>0.51519999999996802</v>
      </c>
      <c r="P2822" s="242"/>
      <c r="Q2822" s="179"/>
      <c r="R2822" s="179"/>
      <c r="S2822" s="179"/>
      <c r="T2822" s="179"/>
      <c r="U2822" s="179"/>
      <c r="V2822" s="179"/>
      <c r="W2822" s="179"/>
      <c r="X2822" s="179"/>
      <c r="Y2822" s="179"/>
      <c r="Z2822" s="179"/>
      <c r="AA2822" s="222"/>
      <c r="AB2822" s="222"/>
      <c r="AC2822" s="222"/>
      <c r="AD2822" s="179"/>
      <c r="AE2822" s="179"/>
      <c r="AF2822" s="179"/>
      <c r="AG2822" s="179"/>
      <c r="AH2822" s="179"/>
      <c r="AI2822" s="179"/>
      <c r="AJ2822" s="179"/>
    </row>
    <row r="2823" spans="2:36" x14ac:dyDescent="0.3">
      <c r="B2823" s="224">
        <v>290000</v>
      </c>
      <c r="C2823" s="209">
        <v>112192</v>
      </c>
      <c r="D2823" s="206">
        <f t="shared" si="228"/>
        <v>0.38686896551724137</v>
      </c>
      <c r="E2823" s="208">
        <f t="shared" si="229"/>
        <v>0.45</v>
      </c>
      <c r="F2823" s="207">
        <v>6170.56</v>
      </c>
      <c r="G2823" s="207">
        <v>8975.36</v>
      </c>
      <c r="H2823" s="207">
        <v>10097.280000000001</v>
      </c>
      <c r="I2823" s="214">
        <v>101854</v>
      </c>
      <c r="J2823" s="211">
        <f t="shared" si="230"/>
        <v>0.35122068965517239</v>
      </c>
      <c r="K2823" s="212">
        <f t="shared" si="231"/>
        <v>0.42</v>
      </c>
      <c r="L2823" s="214">
        <v>5601.97</v>
      </c>
      <c r="M2823" s="213">
        <v>8148.32</v>
      </c>
      <c r="N2823" s="213">
        <v>9166.86</v>
      </c>
      <c r="O2823" s="242">
        <f t="shared" si="232"/>
        <v>0.51529999999997012</v>
      </c>
      <c r="P2823" s="242"/>
      <c r="Q2823" s="179"/>
      <c r="R2823" s="179"/>
      <c r="S2823" s="179"/>
      <c r="T2823" s="179"/>
      <c r="U2823" s="179"/>
      <c r="V2823" s="179"/>
      <c r="W2823" s="179"/>
      <c r="X2823" s="179"/>
      <c r="Y2823" s="179"/>
      <c r="Z2823" s="179"/>
      <c r="AA2823" s="222"/>
      <c r="AB2823" s="222"/>
      <c r="AC2823" s="222"/>
      <c r="AD2823" s="179"/>
      <c r="AE2823" s="179"/>
      <c r="AF2823" s="179"/>
      <c r="AG2823" s="179"/>
      <c r="AH2823" s="179"/>
      <c r="AI2823" s="179"/>
      <c r="AJ2823" s="179"/>
    </row>
    <row r="2824" spans="2:36" x14ac:dyDescent="0.3">
      <c r="B2824" s="224">
        <v>290100</v>
      </c>
      <c r="C2824" s="209">
        <v>112237</v>
      </c>
      <c r="D2824" s="206">
        <f t="shared" si="228"/>
        <v>0.38689072733540159</v>
      </c>
      <c r="E2824" s="208">
        <f t="shared" si="229"/>
        <v>0.45</v>
      </c>
      <c r="F2824" s="207">
        <v>6173.03</v>
      </c>
      <c r="G2824" s="207">
        <v>8978.9599999999991</v>
      </c>
      <c r="H2824" s="207">
        <v>10101.33</v>
      </c>
      <c r="I2824" s="214">
        <v>101896</v>
      </c>
      <c r="J2824" s="211">
        <f t="shared" si="230"/>
        <v>0.35124439848328165</v>
      </c>
      <c r="K2824" s="212">
        <f t="shared" si="231"/>
        <v>0.42</v>
      </c>
      <c r="L2824" s="214">
        <v>5604.28</v>
      </c>
      <c r="M2824" s="213">
        <v>8151.68</v>
      </c>
      <c r="N2824" s="213">
        <v>9170.64</v>
      </c>
      <c r="O2824" s="242">
        <f t="shared" si="232"/>
        <v>0.51519999999998622</v>
      </c>
      <c r="P2824" s="242"/>
      <c r="Q2824" s="179"/>
      <c r="R2824" s="179"/>
      <c r="S2824" s="179"/>
      <c r="T2824" s="179"/>
      <c r="U2824" s="179"/>
      <c r="V2824" s="179"/>
      <c r="W2824" s="179"/>
      <c r="X2824" s="179"/>
      <c r="Y2824" s="179"/>
      <c r="Z2824" s="179"/>
      <c r="AA2824" s="222"/>
      <c r="AB2824" s="222"/>
      <c r="AC2824" s="222"/>
      <c r="AD2824" s="179"/>
      <c r="AE2824" s="179"/>
      <c r="AF2824" s="179"/>
      <c r="AG2824" s="179"/>
      <c r="AH2824" s="179"/>
      <c r="AI2824" s="179"/>
      <c r="AJ2824" s="179"/>
    </row>
    <row r="2825" spans="2:36" x14ac:dyDescent="0.3">
      <c r="B2825" s="224">
        <v>290200</v>
      </c>
      <c r="C2825" s="209">
        <v>112282</v>
      </c>
      <c r="D2825" s="206">
        <f t="shared" si="228"/>
        <v>0.38691247415575464</v>
      </c>
      <c r="E2825" s="208">
        <f t="shared" si="229"/>
        <v>0.45</v>
      </c>
      <c r="F2825" s="207">
        <v>6175.51</v>
      </c>
      <c r="G2825" s="207">
        <v>8982.56</v>
      </c>
      <c r="H2825" s="207">
        <v>10105.379999999999</v>
      </c>
      <c r="I2825" s="214">
        <v>101938</v>
      </c>
      <c r="J2825" s="211">
        <f t="shared" si="230"/>
        <v>0.35126809097174361</v>
      </c>
      <c r="K2825" s="212">
        <f t="shared" si="231"/>
        <v>0.42</v>
      </c>
      <c r="L2825" s="214">
        <v>5606.59</v>
      </c>
      <c r="M2825" s="213">
        <v>8155.04</v>
      </c>
      <c r="N2825" s="213">
        <v>9174.42</v>
      </c>
      <c r="O2825" s="242">
        <f t="shared" si="232"/>
        <v>0.51530000000000653</v>
      </c>
      <c r="P2825" s="242"/>
      <c r="Q2825" s="179"/>
      <c r="R2825" s="179"/>
      <c r="S2825" s="179"/>
      <c r="T2825" s="179"/>
      <c r="U2825" s="179"/>
      <c r="V2825" s="179"/>
      <c r="W2825" s="179"/>
      <c r="X2825" s="179"/>
      <c r="Y2825" s="179"/>
      <c r="Z2825" s="179"/>
      <c r="AA2825" s="222"/>
      <c r="AB2825" s="222"/>
      <c r="AC2825" s="222"/>
      <c r="AD2825" s="179"/>
      <c r="AE2825" s="179"/>
      <c r="AF2825" s="179"/>
      <c r="AG2825" s="179"/>
      <c r="AH2825" s="179"/>
      <c r="AI2825" s="179"/>
      <c r="AJ2825" s="179"/>
    </row>
    <row r="2826" spans="2:36" x14ac:dyDescent="0.3">
      <c r="B2826" s="224">
        <v>290300</v>
      </c>
      <c r="C2826" s="209">
        <v>112327</v>
      </c>
      <c r="D2826" s="206">
        <f t="shared" si="228"/>
        <v>0.38693420599379952</v>
      </c>
      <c r="E2826" s="208">
        <f t="shared" si="229"/>
        <v>0.45</v>
      </c>
      <c r="F2826" s="207">
        <v>6177.98</v>
      </c>
      <c r="G2826" s="207">
        <v>8986.16</v>
      </c>
      <c r="H2826" s="207">
        <v>10109.43</v>
      </c>
      <c r="I2826" s="214">
        <v>101980</v>
      </c>
      <c r="J2826" s="211">
        <f t="shared" si="230"/>
        <v>0.35129176713744403</v>
      </c>
      <c r="K2826" s="212">
        <f t="shared" si="231"/>
        <v>0.42</v>
      </c>
      <c r="L2826" s="214">
        <v>5608.9</v>
      </c>
      <c r="M2826" s="213">
        <v>8158.4</v>
      </c>
      <c r="N2826" s="213">
        <v>9178.2000000000007</v>
      </c>
      <c r="O2826" s="242">
        <f t="shared" si="232"/>
        <v>0.51520000000004074</v>
      </c>
      <c r="P2826" s="242"/>
      <c r="Q2826" s="179"/>
      <c r="R2826" s="179"/>
      <c r="S2826" s="179"/>
      <c r="T2826" s="179"/>
      <c r="U2826" s="179"/>
      <c r="V2826" s="179"/>
      <c r="W2826" s="179"/>
      <c r="X2826" s="179"/>
      <c r="Y2826" s="179"/>
      <c r="Z2826" s="179"/>
      <c r="AA2826" s="222"/>
      <c r="AB2826" s="222"/>
      <c r="AC2826" s="222"/>
      <c r="AD2826" s="179"/>
      <c r="AE2826" s="179"/>
      <c r="AF2826" s="179"/>
      <c r="AG2826" s="179"/>
      <c r="AH2826" s="179"/>
      <c r="AI2826" s="179"/>
      <c r="AJ2826" s="179"/>
    </row>
    <row r="2827" spans="2:36" x14ac:dyDescent="0.3">
      <c r="B2827" s="224">
        <v>290400</v>
      </c>
      <c r="C2827" s="209">
        <v>112372</v>
      </c>
      <c r="D2827" s="206">
        <f t="shared" si="228"/>
        <v>0.38695592286501379</v>
      </c>
      <c r="E2827" s="208">
        <f t="shared" si="229"/>
        <v>0.45</v>
      </c>
      <c r="F2827" s="207">
        <v>6180.46</v>
      </c>
      <c r="G2827" s="207">
        <v>8989.76</v>
      </c>
      <c r="H2827" s="207">
        <v>10113.48</v>
      </c>
      <c r="I2827" s="214">
        <v>102022</v>
      </c>
      <c r="J2827" s="211">
        <f t="shared" si="230"/>
        <v>0.35131542699724516</v>
      </c>
      <c r="K2827" s="212">
        <f t="shared" si="231"/>
        <v>0.42</v>
      </c>
      <c r="L2827" s="214">
        <v>5611.21</v>
      </c>
      <c r="M2827" s="213">
        <v>8161.76</v>
      </c>
      <c r="N2827" s="213">
        <v>9181.98</v>
      </c>
      <c r="O2827" s="242">
        <f t="shared" si="232"/>
        <v>0.51530000000002474</v>
      </c>
      <c r="P2827" s="242"/>
      <c r="Q2827" s="179"/>
      <c r="R2827" s="179"/>
      <c r="S2827" s="179"/>
      <c r="T2827" s="179"/>
      <c r="U2827" s="179"/>
      <c r="V2827" s="179"/>
      <c r="W2827" s="179"/>
      <c r="X2827" s="179"/>
      <c r="Y2827" s="179"/>
      <c r="Z2827" s="179"/>
      <c r="AA2827" s="222"/>
      <c r="AB2827" s="222"/>
      <c r="AC2827" s="222"/>
      <c r="AD2827" s="179"/>
      <c r="AE2827" s="179"/>
      <c r="AF2827" s="179"/>
      <c r="AG2827" s="179"/>
      <c r="AH2827" s="179"/>
      <c r="AI2827" s="179"/>
      <c r="AJ2827" s="179"/>
    </row>
    <row r="2828" spans="2:36" x14ac:dyDescent="0.3">
      <c r="B2828" s="224">
        <v>290500</v>
      </c>
      <c r="C2828" s="209">
        <v>112417</v>
      </c>
      <c r="D2828" s="206">
        <f t="shared" si="228"/>
        <v>0.3869776247848537</v>
      </c>
      <c r="E2828" s="208">
        <f t="shared" si="229"/>
        <v>0.45</v>
      </c>
      <c r="F2828" s="207">
        <v>6182.93</v>
      </c>
      <c r="G2828" s="207">
        <v>8993.36</v>
      </c>
      <c r="H2828" s="207">
        <v>10117.530000000001</v>
      </c>
      <c r="I2828" s="214">
        <v>102064</v>
      </c>
      <c r="J2828" s="211">
        <f t="shared" si="230"/>
        <v>0.35133907056798624</v>
      </c>
      <c r="K2828" s="212">
        <f t="shared" si="231"/>
        <v>0.42</v>
      </c>
      <c r="L2828" s="214">
        <v>5613.52</v>
      </c>
      <c r="M2828" s="213">
        <v>8165.12</v>
      </c>
      <c r="N2828" s="213">
        <v>9185.76</v>
      </c>
      <c r="O2828" s="242">
        <f t="shared" si="232"/>
        <v>0.5151999999999316</v>
      </c>
      <c r="P2828" s="242"/>
      <c r="Q2828" s="179"/>
      <c r="R2828" s="179"/>
      <c r="S2828" s="179"/>
      <c r="T2828" s="179"/>
      <c r="U2828" s="179"/>
      <c r="V2828" s="179"/>
      <c r="W2828" s="179"/>
      <c r="X2828" s="179"/>
      <c r="Y2828" s="179"/>
      <c r="Z2828" s="179"/>
      <c r="AA2828" s="222"/>
      <c r="AB2828" s="222"/>
      <c r="AC2828" s="222"/>
      <c r="AD2828" s="179"/>
      <c r="AE2828" s="179"/>
      <c r="AF2828" s="179"/>
      <c r="AG2828" s="179"/>
      <c r="AH2828" s="179"/>
      <c r="AI2828" s="179"/>
      <c r="AJ2828" s="179"/>
    </row>
    <row r="2829" spans="2:36" x14ac:dyDescent="0.3">
      <c r="B2829" s="224">
        <v>290600</v>
      </c>
      <c r="C2829" s="209">
        <v>112462</v>
      </c>
      <c r="D2829" s="206">
        <f t="shared" si="228"/>
        <v>0.38699931176875429</v>
      </c>
      <c r="E2829" s="208">
        <f t="shared" si="229"/>
        <v>0.45</v>
      </c>
      <c r="F2829" s="207">
        <v>6185.41</v>
      </c>
      <c r="G2829" s="207">
        <v>8996.9599999999991</v>
      </c>
      <c r="H2829" s="207">
        <v>10121.58</v>
      </c>
      <c r="I2829" s="214">
        <v>102106</v>
      </c>
      <c r="J2829" s="211">
        <f t="shared" si="230"/>
        <v>0.35136269786648316</v>
      </c>
      <c r="K2829" s="212">
        <f t="shared" si="231"/>
        <v>0.42</v>
      </c>
      <c r="L2829" s="214">
        <v>5615.83</v>
      </c>
      <c r="M2829" s="213">
        <v>8168.48</v>
      </c>
      <c r="N2829" s="213">
        <v>9189.5400000000009</v>
      </c>
      <c r="O2829" s="242">
        <f t="shared" si="232"/>
        <v>0.51530000000004295</v>
      </c>
      <c r="P2829" s="242"/>
      <c r="Q2829" s="179"/>
      <c r="R2829" s="179"/>
      <c r="S2829" s="179"/>
      <c r="T2829" s="179"/>
      <c r="U2829" s="179"/>
      <c r="V2829" s="179"/>
      <c r="W2829" s="179"/>
      <c r="X2829" s="179"/>
      <c r="Y2829" s="179"/>
      <c r="Z2829" s="179"/>
      <c r="AA2829" s="222"/>
      <c r="AB2829" s="222"/>
      <c r="AC2829" s="222"/>
      <c r="AD2829" s="179"/>
      <c r="AE2829" s="179"/>
      <c r="AF2829" s="179"/>
      <c r="AG2829" s="179"/>
      <c r="AH2829" s="179"/>
      <c r="AI2829" s="179"/>
      <c r="AJ2829" s="179"/>
    </row>
    <row r="2830" spans="2:36" x14ac:dyDescent="0.3">
      <c r="B2830" s="224">
        <v>290700</v>
      </c>
      <c r="C2830" s="209">
        <v>112507</v>
      </c>
      <c r="D2830" s="206">
        <f t="shared" si="228"/>
        <v>0.38702098383212935</v>
      </c>
      <c r="E2830" s="208">
        <f t="shared" si="229"/>
        <v>0.45</v>
      </c>
      <c r="F2830" s="207">
        <v>6187.88</v>
      </c>
      <c r="G2830" s="207">
        <v>9000.56</v>
      </c>
      <c r="H2830" s="207">
        <v>10125.629999999999</v>
      </c>
      <c r="I2830" s="214">
        <v>102148</v>
      </c>
      <c r="J2830" s="211">
        <f t="shared" si="230"/>
        <v>0.35138630890952871</v>
      </c>
      <c r="K2830" s="212">
        <f t="shared" si="231"/>
        <v>0.42</v>
      </c>
      <c r="L2830" s="214">
        <v>5618.14</v>
      </c>
      <c r="M2830" s="213">
        <v>8171.84</v>
      </c>
      <c r="N2830" s="213">
        <v>9193.32</v>
      </c>
      <c r="O2830" s="242">
        <f t="shared" si="232"/>
        <v>0.51520000000009536</v>
      </c>
      <c r="P2830" s="242"/>
      <c r="Q2830" s="179"/>
      <c r="R2830" s="179"/>
      <c r="S2830" s="179"/>
      <c r="T2830" s="179"/>
      <c r="U2830" s="179"/>
      <c r="V2830" s="179"/>
      <c r="W2830" s="179"/>
      <c r="X2830" s="179"/>
      <c r="Y2830" s="179"/>
      <c r="Z2830" s="179"/>
      <c r="AA2830" s="222"/>
      <c r="AB2830" s="222"/>
      <c r="AC2830" s="222"/>
      <c r="AD2830" s="179"/>
      <c r="AE2830" s="179"/>
      <c r="AF2830" s="179"/>
      <c r="AG2830" s="179"/>
      <c r="AH2830" s="179"/>
      <c r="AI2830" s="179"/>
      <c r="AJ2830" s="179"/>
    </row>
    <row r="2831" spans="2:36" x14ac:dyDescent="0.3">
      <c r="B2831" s="224">
        <v>290800</v>
      </c>
      <c r="C2831" s="209">
        <v>112552</v>
      </c>
      <c r="D2831" s="206">
        <f t="shared" si="228"/>
        <v>0.38704264099037139</v>
      </c>
      <c r="E2831" s="208">
        <f t="shared" si="229"/>
        <v>0.45</v>
      </c>
      <c r="F2831" s="207">
        <v>6190.36</v>
      </c>
      <c r="G2831" s="207">
        <v>9004.16</v>
      </c>
      <c r="H2831" s="207">
        <v>10129.68</v>
      </c>
      <c r="I2831" s="214">
        <v>102190</v>
      </c>
      <c r="J2831" s="211">
        <f t="shared" si="230"/>
        <v>0.35140990371389269</v>
      </c>
      <c r="K2831" s="212">
        <f t="shared" si="231"/>
        <v>0.42</v>
      </c>
      <c r="L2831" s="214">
        <v>5620.45</v>
      </c>
      <c r="M2831" s="213">
        <v>8175.2</v>
      </c>
      <c r="N2831" s="213">
        <v>9197.1</v>
      </c>
      <c r="O2831" s="242">
        <f t="shared" si="232"/>
        <v>0.51530000000007936</v>
      </c>
      <c r="P2831" s="242"/>
      <c r="Q2831" s="179"/>
      <c r="R2831" s="179"/>
      <c r="S2831" s="179"/>
      <c r="T2831" s="179"/>
      <c r="U2831" s="179"/>
      <c r="V2831" s="179"/>
      <c r="W2831" s="179"/>
      <c r="X2831" s="179"/>
      <c r="Y2831" s="179"/>
      <c r="Z2831" s="179"/>
      <c r="AA2831" s="222"/>
      <c r="AB2831" s="222"/>
      <c r="AC2831" s="222"/>
      <c r="AD2831" s="179"/>
      <c r="AE2831" s="179"/>
      <c r="AF2831" s="179"/>
      <c r="AG2831" s="179"/>
      <c r="AH2831" s="179"/>
      <c r="AI2831" s="179"/>
      <c r="AJ2831" s="179"/>
    </row>
    <row r="2832" spans="2:36" x14ac:dyDescent="0.3">
      <c r="B2832" s="224">
        <v>290900</v>
      </c>
      <c r="C2832" s="209">
        <v>112597</v>
      </c>
      <c r="D2832" s="206">
        <f t="shared" si="228"/>
        <v>0.38706428325885184</v>
      </c>
      <c r="E2832" s="208">
        <f t="shared" si="229"/>
        <v>0.45</v>
      </c>
      <c r="F2832" s="207">
        <v>6192.83</v>
      </c>
      <c r="G2832" s="207">
        <v>9007.76</v>
      </c>
      <c r="H2832" s="207">
        <v>10133.73</v>
      </c>
      <c r="I2832" s="214">
        <v>102232</v>
      </c>
      <c r="J2832" s="211">
        <f t="shared" si="230"/>
        <v>0.35143348229632176</v>
      </c>
      <c r="K2832" s="212">
        <f t="shared" si="231"/>
        <v>0.42</v>
      </c>
      <c r="L2832" s="214">
        <v>5622.76</v>
      </c>
      <c r="M2832" s="213">
        <v>8178.56</v>
      </c>
      <c r="N2832" s="213">
        <v>9200.8799999999992</v>
      </c>
      <c r="O2832" s="242">
        <f t="shared" si="232"/>
        <v>0.51519999999996802</v>
      </c>
      <c r="P2832" s="242"/>
      <c r="Q2832" s="179"/>
      <c r="R2832" s="179"/>
      <c r="S2832" s="179"/>
      <c r="T2832" s="179"/>
      <c r="U2832" s="179"/>
      <c r="V2832" s="179"/>
      <c r="W2832" s="179"/>
      <c r="X2832" s="179"/>
      <c r="Y2832" s="179"/>
      <c r="Z2832" s="179"/>
      <c r="AA2832" s="222"/>
      <c r="AB2832" s="222"/>
      <c r="AC2832" s="222"/>
      <c r="AD2832" s="179"/>
      <c r="AE2832" s="179"/>
      <c r="AF2832" s="179"/>
      <c r="AG2832" s="179"/>
      <c r="AH2832" s="179"/>
      <c r="AI2832" s="179"/>
      <c r="AJ2832" s="179"/>
    </row>
    <row r="2833" spans="2:36" x14ac:dyDescent="0.3">
      <c r="B2833" s="224">
        <v>291000</v>
      </c>
      <c r="C2833" s="209">
        <v>112642</v>
      </c>
      <c r="D2833" s="206">
        <f t="shared" si="228"/>
        <v>0.38708591065292097</v>
      </c>
      <c r="E2833" s="208">
        <f t="shared" si="229"/>
        <v>0.45</v>
      </c>
      <c r="F2833" s="207">
        <v>6195.31</v>
      </c>
      <c r="G2833" s="207">
        <v>9011.36</v>
      </c>
      <c r="H2833" s="207">
        <v>10137.780000000001</v>
      </c>
      <c r="I2833" s="214">
        <v>102274</v>
      </c>
      <c r="J2833" s="211">
        <f t="shared" si="230"/>
        <v>0.3514570446735395</v>
      </c>
      <c r="K2833" s="212">
        <f t="shared" si="231"/>
        <v>0.42</v>
      </c>
      <c r="L2833" s="214">
        <v>5625.07</v>
      </c>
      <c r="M2833" s="213">
        <v>8181.92</v>
      </c>
      <c r="N2833" s="213">
        <v>9204.66</v>
      </c>
      <c r="O2833" s="242">
        <f t="shared" si="232"/>
        <v>0.51529999999997012</v>
      </c>
      <c r="P2833" s="242"/>
      <c r="Q2833" s="179"/>
      <c r="R2833" s="179"/>
      <c r="S2833" s="179"/>
      <c r="T2833" s="179"/>
      <c r="U2833" s="179"/>
      <c r="V2833" s="179"/>
      <c r="W2833" s="179"/>
      <c r="X2833" s="179"/>
      <c r="Y2833" s="179"/>
      <c r="Z2833" s="179"/>
      <c r="AA2833" s="222"/>
      <c r="AB2833" s="222"/>
      <c r="AC2833" s="222"/>
      <c r="AD2833" s="179"/>
      <c r="AE2833" s="179"/>
      <c r="AF2833" s="179"/>
      <c r="AG2833" s="179"/>
      <c r="AH2833" s="179"/>
      <c r="AI2833" s="179"/>
      <c r="AJ2833" s="179"/>
    </row>
    <row r="2834" spans="2:36" x14ac:dyDescent="0.3">
      <c r="B2834" s="224">
        <v>291100</v>
      </c>
      <c r="C2834" s="209">
        <v>112687</v>
      </c>
      <c r="D2834" s="206">
        <f t="shared" si="228"/>
        <v>0.38710752318790792</v>
      </c>
      <c r="E2834" s="208">
        <f t="shared" si="229"/>
        <v>0.45</v>
      </c>
      <c r="F2834" s="207">
        <v>6197.78</v>
      </c>
      <c r="G2834" s="207">
        <v>9014.9599999999991</v>
      </c>
      <c r="H2834" s="207">
        <v>10141.83</v>
      </c>
      <c r="I2834" s="214">
        <v>102316</v>
      </c>
      <c r="J2834" s="211">
        <f t="shared" si="230"/>
        <v>0.35148059086224664</v>
      </c>
      <c r="K2834" s="212">
        <f t="shared" si="231"/>
        <v>0.42</v>
      </c>
      <c r="L2834" s="214">
        <v>5627.38</v>
      </c>
      <c r="M2834" s="213">
        <v>8185.28</v>
      </c>
      <c r="N2834" s="213">
        <v>9208.44</v>
      </c>
      <c r="O2834" s="242">
        <f t="shared" si="232"/>
        <v>0.51519999999998622</v>
      </c>
      <c r="P2834" s="242"/>
      <c r="Q2834" s="179"/>
      <c r="R2834" s="179"/>
      <c r="S2834" s="179"/>
      <c r="T2834" s="179"/>
      <c r="U2834" s="179"/>
      <c r="V2834" s="179"/>
      <c r="W2834" s="179"/>
      <c r="X2834" s="179"/>
      <c r="Y2834" s="179"/>
      <c r="Z2834" s="179"/>
      <c r="AA2834" s="222"/>
      <c r="AB2834" s="222"/>
      <c r="AC2834" s="222"/>
      <c r="AD2834" s="179"/>
      <c r="AE2834" s="179"/>
      <c r="AF2834" s="179"/>
      <c r="AG2834" s="179"/>
      <c r="AH2834" s="179"/>
      <c r="AI2834" s="179"/>
      <c r="AJ2834" s="179"/>
    </row>
    <row r="2835" spans="2:36" x14ac:dyDescent="0.3">
      <c r="B2835" s="224">
        <v>291200</v>
      </c>
      <c r="C2835" s="209">
        <v>112732</v>
      </c>
      <c r="D2835" s="206">
        <f t="shared" si="228"/>
        <v>0.38712912087912088</v>
      </c>
      <c r="E2835" s="208">
        <f t="shared" si="229"/>
        <v>0.45</v>
      </c>
      <c r="F2835" s="207">
        <v>6200.26</v>
      </c>
      <c r="G2835" s="207">
        <v>9018.56</v>
      </c>
      <c r="H2835" s="207">
        <v>10145.879999999999</v>
      </c>
      <c r="I2835" s="214">
        <v>102358</v>
      </c>
      <c r="J2835" s="211">
        <f t="shared" si="230"/>
        <v>0.35150412087912086</v>
      </c>
      <c r="K2835" s="212">
        <f t="shared" si="231"/>
        <v>0.42</v>
      </c>
      <c r="L2835" s="214">
        <v>5629.69</v>
      </c>
      <c r="M2835" s="213">
        <v>8188.64</v>
      </c>
      <c r="N2835" s="213">
        <v>9212.2199999999993</v>
      </c>
      <c r="O2835" s="242">
        <f t="shared" si="232"/>
        <v>0.51530000000000653</v>
      </c>
      <c r="P2835" s="242"/>
      <c r="Q2835" s="179"/>
      <c r="R2835" s="179"/>
      <c r="S2835" s="179"/>
      <c r="T2835" s="179"/>
      <c r="U2835" s="179"/>
      <c r="V2835" s="179"/>
      <c r="W2835" s="179"/>
      <c r="X2835" s="179"/>
      <c r="Y2835" s="179"/>
      <c r="Z2835" s="179"/>
      <c r="AA2835" s="222"/>
      <c r="AB2835" s="222"/>
      <c r="AC2835" s="222"/>
      <c r="AD2835" s="179"/>
      <c r="AE2835" s="179"/>
      <c r="AF2835" s="179"/>
      <c r="AG2835" s="179"/>
      <c r="AH2835" s="179"/>
      <c r="AI2835" s="179"/>
      <c r="AJ2835" s="179"/>
    </row>
    <row r="2836" spans="2:36" x14ac:dyDescent="0.3">
      <c r="B2836" s="224">
        <v>291300</v>
      </c>
      <c r="C2836" s="209">
        <v>112777</v>
      </c>
      <c r="D2836" s="206">
        <f t="shared" si="228"/>
        <v>0.3871507037418469</v>
      </c>
      <c r="E2836" s="208">
        <f t="shared" si="229"/>
        <v>0.45</v>
      </c>
      <c r="F2836" s="207">
        <v>6202.73</v>
      </c>
      <c r="G2836" s="207">
        <v>9022.16</v>
      </c>
      <c r="H2836" s="207">
        <v>10149.93</v>
      </c>
      <c r="I2836" s="214">
        <v>102400</v>
      </c>
      <c r="J2836" s="211">
        <f t="shared" si="230"/>
        <v>0.35152763474081705</v>
      </c>
      <c r="K2836" s="212">
        <f t="shared" si="231"/>
        <v>0.42</v>
      </c>
      <c r="L2836" s="214">
        <v>5632</v>
      </c>
      <c r="M2836" s="213">
        <v>8192</v>
      </c>
      <c r="N2836" s="213">
        <v>9216</v>
      </c>
      <c r="O2836" s="242">
        <f t="shared" si="232"/>
        <v>0.51520000000004074</v>
      </c>
      <c r="P2836" s="242"/>
      <c r="Q2836" s="179"/>
      <c r="R2836" s="179"/>
      <c r="S2836" s="179"/>
      <c r="T2836" s="179"/>
      <c r="U2836" s="179"/>
      <c r="V2836" s="179"/>
      <c r="W2836" s="179"/>
      <c r="X2836" s="179"/>
      <c r="Y2836" s="179"/>
      <c r="Z2836" s="179"/>
      <c r="AA2836" s="222"/>
      <c r="AB2836" s="222"/>
      <c r="AC2836" s="222"/>
      <c r="AD2836" s="179"/>
      <c r="AE2836" s="179"/>
      <c r="AF2836" s="179"/>
      <c r="AG2836" s="179"/>
      <c r="AH2836" s="179"/>
      <c r="AI2836" s="179"/>
      <c r="AJ2836" s="179"/>
    </row>
    <row r="2837" spans="2:36" x14ac:dyDescent="0.3">
      <c r="B2837" s="224">
        <v>291400</v>
      </c>
      <c r="C2837" s="209">
        <v>112822</v>
      </c>
      <c r="D2837" s="206">
        <f t="shared" si="228"/>
        <v>0.38717227179135211</v>
      </c>
      <c r="E2837" s="208">
        <f t="shared" si="229"/>
        <v>0.45</v>
      </c>
      <c r="F2837" s="207">
        <v>6205.21</v>
      </c>
      <c r="G2837" s="207">
        <v>9025.76</v>
      </c>
      <c r="H2837" s="207">
        <v>10153.98</v>
      </c>
      <c r="I2837" s="214">
        <v>102442</v>
      </c>
      <c r="J2837" s="211">
        <f t="shared" si="230"/>
        <v>0.35155113246396708</v>
      </c>
      <c r="K2837" s="212">
        <f t="shared" si="231"/>
        <v>0.42</v>
      </c>
      <c r="L2837" s="214">
        <v>5634.31</v>
      </c>
      <c r="M2837" s="213">
        <v>8195.36</v>
      </c>
      <c r="N2837" s="213">
        <v>9219.7800000000007</v>
      </c>
      <c r="O2837" s="242">
        <f t="shared" si="232"/>
        <v>0.51530000000002474</v>
      </c>
      <c r="P2837" s="242"/>
      <c r="Q2837" s="179"/>
      <c r="R2837" s="179"/>
      <c r="S2837" s="179"/>
      <c r="T2837" s="179"/>
      <c r="U2837" s="179"/>
      <c r="V2837" s="179"/>
      <c r="W2837" s="179"/>
      <c r="X2837" s="179"/>
      <c r="Y2837" s="179"/>
      <c r="Z2837" s="179"/>
      <c r="AA2837" s="222"/>
      <c r="AB2837" s="222"/>
      <c r="AC2837" s="222"/>
      <c r="AD2837" s="179"/>
      <c r="AE2837" s="179"/>
      <c r="AF2837" s="179"/>
      <c r="AG2837" s="179"/>
      <c r="AH2837" s="179"/>
      <c r="AI2837" s="179"/>
      <c r="AJ2837" s="179"/>
    </row>
    <row r="2838" spans="2:36" x14ac:dyDescent="0.3">
      <c r="B2838" s="224">
        <v>291500</v>
      </c>
      <c r="C2838" s="209">
        <v>112867</v>
      </c>
      <c r="D2838" s="206">
        <f t="shared" si="228"/>
        <v>0.38719382504288163</v>
      </c>
      <c r="E2838" s="208">
        <f t="shared" si="229"/>
        <v>0.45</v>
      </c>
      <c r="F2838" s="207">
        <v>6207.68</v>
      </c>
      <c r="G2838" s="207">
        <v>9029.36</v>
      </c>
      <c r="H2838" s="207">
        <v>10158.030000000001</v>
      </c>
      <c r="I2838" s="214">
        <v>102484</v>
      </c>
      <c r="J2838" s="211">
        <f t="shared" si="230"/>
        <v>0.35157461406518009</v>
      </c>
      <c r="K2838" s="212">
        <f t="shared" si="231"/>
        <v>0.42</v>
      </c>
      <c r="L2838" s="214">
        <v>5636.62</v>
      </c>
      <c r="M2838" s="213">
        <v>8198.7199999999993</v>
      </c>
      <c r="N2838" s="213">
        <v>9223.56</v>
      </c>
      <c r="O2838" s="242">
        <f t="shared" si="232"/>
        <v>0.5151999999999316</v>
      </c>
      <c r="P2838" s="242"/>
      <c r="Q2838" s="179"/>
      <c r="R2838" s="179"/>
      <c r="S2838" s="179"/>
      <c r="T2838" s="179"/>
      <c r="U2838" s="179"/>
      <c r="V2838" s="179"/>
      <c r="W2838" s="179"/>
      <c r="X2838" s="179"/>
      <c r="Y2838" s="179"/>
      <c r="Z2838" s="179"/>
      <c r="AA2838" s="222"/>
      <c r="AB2838" s="222"/>
      <c r="AC2838" s="222"/>
      <c r="AD2838" s="179"/>
      <c r="AE2838" s="179"/>
      <c r="AF2838" s="179"/>
      <c r="AG2838" s="179"/>
      <c r="AH2838" s="179"/>
      <c r="AI2838" s="179"/>
      <c r="AJ2838" s="179"/>
    </row>
    <row r="2839" spans="2:36" x14ac:dyDescent="0.3">
      <c r="B2839" s="224">
        <v>291600</v>
      </c>
      <c r="C2839" s="209">
        <v>112912</v>
      </c>
      <c r="D2839" s="206">
        <f t="shared" si="228"/>
        <v>0.3872153635116598</v>
      </c>
      <c r="E2839" s="208">
        <f t="shared" si="229"/>
        <v>0.45</v>
      </c>
      <c r="F2839" s="207">
        <v>6210.16</v>
      </c>
      <c r="G2839" s="207">
        <v>9032.9599999999991</v>
      </c>
      <c r="H2839" s="207">
        <v>10162.08</v>
      </c>
      <c r="I2839" s="214">
        <v>102526</v>
      </c>
      <c r="J2839" s="211">
        <f t="shared" si="230"/>
        <v>0.3515980795610425</v>
      </c>
      <c r="K2839" s="212">
        <f t="shared" si="231"/>
        <v>0.42</v>
      </c>
      <c r="L2839" s="214">
        <v>5638.93</v>
      </c>
      <c r="M2839" s="213">
        <v>8202.08</v>
      </c>
      <c r="N2839" s="213">
        <v>9227.34</v>
      </c>
      <c r="O2839" s="242">
        <f t="shared" si="232"/>
        <v>0.51530000000004295</v>
      </c>
      <c r="P2839" s="242"/>
      <c r="Q2839" s="179"/>
      <c r="R2839" s="179"/>
      <c r="S2839" s="179"/>
      <c r="T2839" s="179"/>
      <c r="U2839" s="179"/>
      <c r="V2839" s="179"/>
      <c r="W2839" s="179"/>
      <c r="X2839" s="179"/>
      <c r="Y2839" s="179"/>
      <c r="Z2839" s="179"/>
      <c r="AA2839" s="222"/>
      <c r="AB2839" s="222"/>
      <c r="AC2839" s="222"/>
      <c r="AD2839" s="179"/>
      <c r="AE2839" s="179"/>
      <c r="AF2839" s="179"/>
      <c r="AG2839" s="179"/>
      <c r="AH2839" s="179"/>
      <c r="AI2839" s="179"/>
      <c r="AJ2839" s="179"/>
    </row>
    <row r="2840" spans="2:36" x14ac:dyDescent="0.3">
      <c r="B2840" s="224">
        <v>291700</v>
      </c>
      <c r="C2840" s="209">
        <v>112957</v>
      </c>
      <c r="D2840" s="206">
        <f t="shared" ref="D2840:D2903" si="233">C2840/B2840</f>
        <v>0.38723688721288996</v>
      </c>
      <c r="E2840" s="208">
        <f t="shared" ref="E2840:E2903" si="234">(C2840-C2839)/(B2840-B2839)</f>
        <v>0.45</v>
      </c>
      <c r="F2840" s="207">
        <v>6212.63</v>
      </c>
      <c r="G2840" s="207">
        <v>9036.56</v>
      </c>
      <c r="H2840" s="207">
        <v>10166.129999999999</v>
      </c>
      <c r="I2840" s="214">
        <v>102568</v>
      </c>
      <c r="J2840" s="211">
        <f t="shared" si="230"/>
        <v>0.35162152896811794</v>
      </c>
      <c r="K2840" s="212">
        <f t="shared" si="231"/>
        <v>0.42</v>
      </c>
      <c r="L2840" s="214">
        <v>5641.24</v>
      </c>
      <c r="M2840" s="213">
        <v>8205.44</v>
      </c>
      <c r="N2840" s="213">
        <v>9231.1200000000008</v>
      </c>
      <c r="O2840" s="242">
        <f t="shared" si="232"/>
        <v>0.51520000000009536</v>
      </c>
      <c r="P2840" s="242"/>
      <c r="Q2840" s="179"/>
      <c r="R2840" s="179"/>
      <c r="S2840" s="179"/>
      <c r="T2840" s="179"/>
      <c r="U2840" s="179"/>
      <c r="V2840" s="179"/>
      <c r="W2840" s="179"/>
      <c r="X2840" s="179"/>
      <c r="Y2840" s="179"/>
      <c r="Z2840" s="179"/>
      <c r="AA2840" s="222"/>
      <c r="AB2840" s="222"/>
      <c r="AC2840" s="222"/>
      <c r="AD2840" s="179"/>
      <c r="AE2840" s="179"/>
      <c r="AF2840" s="179"/>
      <c r="AG2840" s="179"/>
      <c r="AH2840" s="179"/>
      <c r="AI2840" s="179"/>
      <c r="AJ2840" s="179"/>
    </row>
    <row r="2841" spans="2:36" x14ac:dyDescent="0.3">
      <c r="B2841" s="224">
        <v>291800</v>
      </c>
      <c r="C2841" s="209">
        <v>113002</v>
      </c>
      <c r="D2841" s="206">
        <f t="shared" si="233"/>
        <v>0.38725839616175461</v>
      </c>
      <c r="E2841" s="208">
        <f t="shared" si="234"/>
        <v>0.45</v>
      </c>
      <c r="F2841" s="207">
        <v>6215.11</v>
      </c>
      <c r="G2841" s="207">
        <v>9040.16</v>
      </c>
      <c r="H2841" s="207">
        <v>10170.18</v>
      </c>
      <c r="I2841" s="214">
        <v>102610</v>
      </c>
      <c r="J2841" s="211">
        <f t="shared" si="230"/>
        <v>0.35164496230294723</v>
      </c>
      <c r="K2841" s="212">
        <f t="shared" si="231"/>
        <v>0.42</v>
      </c>
      <c r="L2841" s="214">
        <v>5643.55</v>
      </c>
      <c r="M2841" s="213">
        <v>8208.7999999999993</v>
      </c>
      <c r="N2841" s="213">
        <v>9234.9</v>
      </c>
      <c r="O2841" s="242">
        <f t="shared" si="232"/>
        <v>0.51530000000007936</v>
      </c>
      <c r="P2841" s="242"/>
      <c r="Q2841" s="179"/>
      <c r="R2841" s="179"/>
      <c r="S2841" s="179"/>
      <c r="T2841" s="179"/>
      <c r="U2841" s="179"/>
      <c r="V2841" s="179"/>
      <c r="W2841" s="179"/>
      <c r="X2841" s="179"/>
      <c r="Y2841" s="179"/>
      <c r="Z2841" s="179"/>
      <c r="AA2841" s="222"/>
      <c r="AB2841" s="222"/>
      <c r="AC2841" s="222"/>
      <c r="AD2841" s="179"/>
      <c r="AE2841" s="179"/>
      <c r="AF2841" s="179"/>
      <c r="AG2841" s="179"/>
      <c r="AH2841" s="179"/>
      <c r="AI2841" s="179"/>
      <c r="AJ2841" s="179"/>
    </row>
    <row r="2842" spans="2:36" x14ac:dyDescent="0.3">
      <c r="B2842" s="224">
        <v>291900</v>
      </c>
      <c r="C2842" s="209">
        <v>113047</v>
      </c>
      <c r="D2842" s="206">
        <f t="shared" si="233"/>
        <v>0.38727989037341554</v>
      </c>
      <c r="E2842" s="208">
        <f t="shared" si="234"/>
        <v>0.45</v>
      </c>
      <c r="F2842" s="207">
        <v>6217.58</v>
      </c>
      <c r="G2842" s="207">
        <v>9043.76</v>
      </c>
      <c r="H2842" s="207">
        <v>10174.23</v>
      </c>
      <c r="I2842" s="214">
        <v>102652</v>
      </c>
      <c r="J2842" s="211">
        <f t="shared" si="230"/>
        <v>0.35166837958204866</v>
      </c>
      <c r="K2842" s="212">
        <f t="shared" si="231"/>
        <v>0.42</v>
      </c>
      <c r="L2842" s="214">
        <v>5645.86</v>
      </c>
      <c r="M2842" s="213">
        <v>8212.16</v>
      </c>
      <c r="N2842" s="213">
        <v>9238.68</v>
      </c>
      <c r="O2842" s="242">
        <f t="shared" si="232"/>
        <v>0.51519999999996802</v>
      </c>
      <c r="P2842" s="242"/>
      <c r="Q2842" s="179"/>
      <c r="R2842" s="179"/>
      <c r="S2842" s="179"/>
      <c r="T2842" s="179"/>
      <c r="U2842" s="179"/>
      <c r="V2842" s="179"/>
      <c r="W2842" s="179"/>
      <c r="X2842" s="179"/>
      <c r="Y2842" s="179"/>
      <c r="Z2842" s="179"/>
      <c r="AA2842" s="222"/>
      <c r="AB2842" s="222"/>
      <c r="AC2842" s="222"/>
      <c r="AD2842" s="179"/>
      <c r="AE2842" s="179"/>
      <c r="AF2842" s="179"/>
      <c r="AG2842" s="179"/>
      <c r="AH2842" s="179"/>
      <c r="AI2842" s="179"/>
      <c r="AJ2842" s="179"/>
    </row>
    <row r="2843" spans="2:36" x14ac:dyDescent="0.3">
      <c r="B2843" s="224">
        <v>292000</v>
      </c>
      <c r="C2843" s="209">
        <v>113092</v>
      </c>
      <c r="D2843" s="206">
        <f t="shared" si="233"/>
        <v>0.38730136986301372</v>
      </c>
      <c r="E2843" s="208">
        <f t="shared" si="234"/>
        <v>0.45</v>
      </c>
      <c r="F2843" s="207">
        <v>6220.06</v>
      </c>
      <c r="G2843" s="207">
        <v>9047.36</v>
      </c>
      <c r="H2843" s="207">
        <v>10178.280000000001</v>
      </c>
      <c r="I2843" s="214">
        <v>102694</v>
      </c>
      <c r="J2843" s="211">
        <f t="shared" si="230"/>
        <v>0.35169178082191782</v>
      </c>
      <c r="K2843" s="212">
        <f t="shared" si="231"/>
        <v>0.42</v>
      </c>
      <c r="L2843" s="214">
        <v>5648.17</v>
      </c>
      <c r="M2843" s="213">
        <v>8215.52</v>
      </c>
      <c r="N2843" s="213">
        <v>9242.4599999999991</v>
      </c>
      <c r="O2843" s="242">
        <f t="shared" si="232"/>
        <v>0.51529999999997012</v>
      </c>
      <c r="P2843" s="242"/>
      <c r="Q2843" s="179"/>
      <c r="R2843" s="179"/>
      <c r="S2843" s="179"/>
      <c r="T2843" s="179"/>
      <c r="U2843" s="179"/>
      <c r="V2843" s="179"/>
      <c r="W2843" s="179"/>
      <c r="X2843" s="179"/>
      <c r="Y2843" s="179"/>
      <c r="Z2843" s="179"/>
      <c r="AA2843" s="222"/>
      <c r="AB2843" s="222"/>
      <c r="AC2843" s="222"/>
      <c r="AD2843" s="179"/>
      <c r="AE2843" s="179"/>
      <c r="AF2843" s="179"/>
      <c r="AG2843" s="179"/>
      <c r="AH2843" s="179"/>
      <c r="AI2843" s="179"/>
      <c r="AJ2843" s="179"/>
    </row>
    <row r="2844" spans="2:36" x14ac:dyDescent="0.3">
      <c r="B2844" s="224">
        <v>292100</v>
      </c>
      <c r="C2844" s="209">
        <v>113137</v>
      </c>
      <c r="D2844" s="206">
        <f t="shared" si="233"/>
        <v>0.3873228346456693</v>
      </c>
      <c r="E2844" s="208">
        <f t="shared" si="234"/>
        <v>0.45</v>
      </c>
      <c r="F2844" s="207">
        <v>6222.53</v>
      </c>
      <c r="G2844" s="207">
        <v>9050.9599999999991</v>
      </c>
      <c r="H2844" s="207">
        <v>10182.33</v>
      </c>
      <c r="I2844" s="214">
        <v>102736</v>
      </c>
      <c r="J2844" s="211">
        <f t="shared" si="230"/>
        <v>0.35171516603902775</v>
      </c>
      <c r="K2844" s="212">
        <f t="shared" si="231"/>
        <v>0.42</v>
      </c>
      <c r="L2844" s="214">
        <v>5650.48</v>
      </c>
      <c r="M2844" s="213">
        <v>8218.8799999999992</v>
      </c>
      <c r="N2844" s="213">
        <v>9246.24</v>
      </c>
      <c r="O2844" s="242">
        <f t="shared" si="232"/>
        <v>0.51519999999998622</v>
      </c>
      <c r="P2844" s="242"/>
      <c r="Q2844" s="179"/>
      <c r="R2844" s="179"/>
      <c r="S2844" s="179"/>
      <c r="T2844" s="179"/>
      <c r="U2844" s="179"/>
      <c r="V2844" s="179"/>
      <c r="W2844" s="179"/>
      <c r="X2844" s="179"/>
      <c r="Y2844" s="179"/>
      <c r="Z2844" s="179"/>
      <c r="AA2844" s="222"/>
      <c r="AB2844" s="222"/>
      <c r="AC2844" s="222"/>
      <c r="AD2844" s="179"/>
      <c r="AE2844" s="179"/>
      <c r="AF2844" s="179"/>
      <c r="AG2844" s="179"/>
      <c r="AH2844" s="179"/>
      <c r="AI2844" s="179"/>
      <c r="AJ2844" s="179"/>
    </row>
    <row r="2845" spans="2:36" x14ac:dyDescent="0.3">
      <c r="B2845" s="224">
        <v>292200</v>
      </c>
      <c r="C2845" s="209">
        <v>113182</v>
      </c>
      <c r="D2845" s="206">
        <f t="shared" si="233"/>
        <v>0.38734428473648186</v>
      </c>
      <c r="E2845" s="208">
        <f t="shared" si="234"/>
        <v>0.45</v>
      </c>
      <c r="F2845" s="207">
        <v>6225.01</v>
      </c>
      <c r="G2845" s="207">
        <v>9054.56</v>
      </c>
      <c r="H2845" s="207">
        <v>10186.379999999999</v>
      </c>
      <c r="I2845" s="214">
        <v>102778</v>
      </c>
      <c r="J2845" s="211">
        <f t="shared" si="230"/>
        <v>0.3517385352498289</v>
      </c>
      <c r="K2845" s="212">
        <f t="shared" si="231"/>
        <v>0.42</v>
      </c>
      <c r="L2845" s="214">
        <v>5652.79</v>
      </c>
      <c r="M2845" s="213">
        <v>8222.24</v>
      </c>
      <c r="N2845" s="213">
        <v>9250.02</v>
      </c>
      <c r="O2845" s="242">
        <f t="shared" si="232"/>
        <v>0.51530000000000653</v>
      </c>
      <c r="P2845" s="242"/>
      <c r="Q2845" s="179"/>
      <c r="R2845" s="179"/>
      <c r="S2845" s="179"/>
      <c r="T2845" s="179"/>
      <c r="U2845" s="179"/>
      <c r="V2845" s="179"/>
      <c r="W2845" s="179"/>
      <c r="X2845" s="179"/>
      <c r="Y2845" s="179"/>
      <c r="Z2845" s="179"/>
      <c r="AA2845" s="222"/>
      <c r="AB2845" s="222"/>
      <c r="AC2845" s="222"/>
      <c r="AD2845" s="179"/>
      <c r="AE2845" s="179"/>
      <c r="AF2845" s="179"/>
      <c r="AG2845" s="179"/>
      <c r="AH2845" s="179"/>
      <c r="AI2845" s="179"/>
      <c r="AJ2845" s="179"/>
    </row>
    <row r="2846" spans="2:36" x14ac:dyDescent="0.3">
      <c r="B2846" s="224">
        <v>292300</v>
      </c>
      <c r="C2846" s="209">
        <v>113227</v>
      </c>
      <c r="D2846" s="206">
        <f t="shared" si="233"/>
        <v>0.38736572015053028</v>
      </c>
      <c r="E2846" s="208">
        <f t="shared" si="234"/>
        <v>0.45</v>
      </c>
      <c r="F2846" s="207">
        <v>6227.48</v>
      </c>
      <c r="G2846" s="207">
        <v>9058.16</v>
      </c>
      <c r="H2846" s="207">
        <v>10190.43</v>
      </c>
      <c r="I2846" s="214">
        <v>102820</v>
      </c>
      <c r="J2846" s="211">
        <f t="shared" si="230"/>
        <v>0.35176188847074924</v>
      </c>
      <c r="K2846" s="212">
        <f t="shared" si="231"/>
        <v>0.42</v>
      </c>
      <c r="L2846" s="214">
        <v>5655.1</v>
      </c>
      <c r="M2846" s="213">
        <v>8225.6</v>
      </c>
      <c r="N2846" s="213">
        <v>9253.7999999999993</v>
      </c>
      <c r="O2846" s="242">
        <f t="shared" si="232"/>
        <v>0.51520000000004074</v>
      </c>
      <c r="P2846" s="242"/>
      <c r="Q2846" s="179"/>
      <c r="R2846" s="179"/>
      <c r="S2846" s="179"/>
      <c r="T2846" s="179"/>
      <c r="U2846" s="179"/>
      <c r="V2846" s="179"/>
      <c r="W2846" s="179"/>
      <c r="X2846" s="179"/>
      <c r="Y2846" s="179"/>
      <c r="Z2846" s="179"/>
      <c r="AA2846" s="222"/>
      <c r="AB2846" s="222"/>
      <c r="AC2846" s="222"/>
      <c r="AD2846" s="179"/>
      <c r="AE2846" s="179"/>
      <c r="AF2846" s="179"/>
      <c r="AG2846" s="179"/>
      <c r="AH2846" s="179"/>
      <c r="AI2846" s="179"/>
      <c r="AJ2846" s="179"/>
    </row>
    <row r="2847" spans="2:36" x14ac:dyDescent="0.3">
      <c r="B2847" s="224">
        <v>292400</v>
      </c>
      <c r="C2847" s="209">
        <v>113272</v>
      </c>
      <c r="D2847" s="206">
        <f t="shared" si="233"/>
        <v>0.3873871409028728</v>
      </c>
      <c r="E2847" s="208">
        <f t="shared" si="234"/>
        <v>0.45</v>
      </c>
      <c r="F2847" s="207">
        <v>6229.96</v>
      </c>
      <c r="G2847" s="207">
        <v>9061.76</v>
      </c>
      <c r="H2847" s="207">
        <v>10194.48</v>
      </c>
      <c r="I2847" s="214">
        <v>102862</v>
      </c>
      <c r="J2847" s="211">
        <f t="shared" si="230"/>
        <v>0.35178522571819426</v>
      </c>
      <c r="K2847" s="212">
        <f t="shared" si="231"/>
        <v>0.42</v>
      </c>
      <c r="L2847" s="214">
        <v>5657.41</v>
      </c>
      <c r="M2847" s="213">
        <v>8228.9599999999991</v>
      </c>
      <c r="N2847" s="213">
        <v>9257.58</v>
      </c>
      <c r="O2847" s="242">
        <f t="shared" si="232"/>
        <v>0.51530000000002474</v>
      </c>
      <c r="P2847" s="242"/>
      <c r="Q2847" s="179"/>
      <c r="R2847" s="179"/>
      <c r="S2847" s="179"/>
      <c r="T2847" s="179"/>
      <c r="U2847" s="179"/>
      <c r="V2847" s="179"/>
      <c r="W2847" s="179"/>
      <c r="X2847" s="179"/>
      <c r="Y2847" s="179"/>
      <c r="Z2847" s="179"/>
      <c r="AA2847" s="222"/>
      <c r="AB2847" s="222"/>
      <c r="AC2847" s="222"/>
      <c r="AD2847" s="179"/>
      <c r="AE2847" s="179"/>
      <c r="AF2847" s="179"/>
      <c r="AG2847" s="179"/>
      <c r="AH2847" s="179"/>
      <c r="AI2847" s="179"/>
      <c r="AJ2847" s="179"/>
    </row>
    <row r="2848" spans="2:36" x14ac:dyDescent="0.3">
      <c r="B2848" s="224">
        <v>292500</v>
      </c>
      <c r="C2848" s="209">
        <v>113317</v>
      </c>
      <c r="D2848" s="206">
        <f t="shared" si="233"/>
        <v>0.38740854700854699</v>
      </c>
      <c r="E2848" s="208">
        <f t="shared" si="234"/>
        <v>0.45</v>
      </c>
      <c r="F2848" s="207">
        <v>6232.43</v>
      </c>
      <c r="G2848" s="207">
        <v>9065.36</v>
      </c>
      <c r="H2848" s="207">
        <v>10198.530000000001</v>
      </c>
      <c r="I2848" s="214">
        <v>102904</v>
      </c>
      <c r="J2848" s="211">
        <f t="shared" si="230"/>
        <v>0.35180854700854702</v>
      </c>
      <c r="K2848" s="212">
        <f t="shared" si="231"/>
        <v>0.42</v>
      </c>
      <c r="L2848" s="214">
        <v>5659.72</v>
      </c>
      <c r="M2848" s="213">
        <v>8232.32</v>
      </c>
      <c r="N2848" s="213">
        <v>9261.36</v>
      </c>
      <c r="O2848" s="242">
        <f t="shared" si="232"/>
        <v>0.5151999999999316</v>
      </c>
      <c r="P2848" s="242"/>
      <c r="Q2848" s="179"/>
      <c r="R2848" s="179"/>
      <c r="S2848" s="179"/>
      <c r="T2848" s="179"/>
      <c r="U2848" s="179"/>
      <c r="V2848" s="179"/>
      <c r="W2848" s="179"/>
      <c r="X2848" s="179"/>
      <c r="Y2848" s="179"/>
      <c r="Z2848" s="179"/>
      <c r="AA2848" s="222"/>
      <c r="AB2848" s="222"/>
      <c r="AC2848" s="222"/>
      <c r="AD2848" s="179"/>
      <c r="AE2848" s="179"/>
      <c r="AF2848" s="179"/>
      <c r="AG2848" s="179"/>
      <c r="AH2848" s="179"/>
      <c r="AI2848" s="179"/>
      <c r="AJ2848" s="179"/>
    </row>
    <row r="2849" spans="2:36" x14ac:dyDescent="0.3">
      <c r="B2849" s="224">
        <v>292600</v>
      </c>
      <c r="C2849" s="209">
        <v>113362</v>
      </c>
      <c r="D2849" s="206">
        <f t="shared" si="233"/>
        <v>0.38742993848257007</v>
      </c>
      <c r="E2849" s="208">
        <f t="shared" si="234"/>
        <v>0.45</v>
      </c>
      <c r="F2849" s="207">
        <v>6234.91</v>
      </c>
      <c r="G2849" s="207">
        <v>9068.9599999999991</v>
      </c>
      <c r="H2849" s="207">
        <v>10202.58</v>
      </c>
      <c r="I2849" s="214">
        <v>102946</v>
      </c>
      <c r="J2849" s="211">
        <f t="shared" si="230"/>
        <v>0.35183185235816816</v>
      </c>
      <c r="K2849" s="212">
        <f t="shared" si="231"/>
        <v>0.42</v>
      </c>
      <c r="L2849" s="214">
        <v>5662.03</v>
      </c>
      <c r="M2849" s="213">
        <v>8235.68</v>
      </c>
      <c r="N2849" s="213">
        <v>9265.14</v>
      </c>
      <c r="O2849" s="242">
        <f t="shared" si="232"/>
        <v>0.51530000000004295</v>
      </c>
      <c r="P2849" s="242"/>
      <c r="Q2849" s="179"/>
      <c r="R2849" s="179"/>
      <c r="S2849" s="179"/>
      <c r="T2849" s="179"/>
      <c r="U2849" s="179"/>
      <c r="V2849" s="179"/>
      <c r="W2849" s="179"/>
      <c r="X2849" s="179"/>
      <c r="Y2849" s="179"/>
      <c r="Z2849" s="179"/>
      <c r="AA2849" s="222"/>
      <c r="AB2849" s="222"/>
      <c r="AC2849" s="222"/>
      <c r="AD2849" s="179"/>
      <c r="AE2849" s="179"/>
      <c r="AF2849" s="179"/>
      <c r="AG2849" s="179"/>
      <c r="AH2849" s="179"/>
      <c r="AI2849" s="179"/>
      <c r="AJ2849" s="179"/>
    </row>
    <row r="2850" spans="2:36" x14ac:dyDescent="0.3">
      <c r="B2850" s="224">
        <v>292700</v>
      </c>
      <c r="C2850" s="209">
        <v>113407</v>
      </c>
      <c r="D2850" s="206">
        <f t="shared" si="233"/>
        <v>0.38745131533993848</v>
      </c>
      <c r="E2850" s="208">
        <f t="shared" si="234"/>
        <v>0.45</v>
      </c>
      <c r="F2850" s="207">
        <v>6237.38</v>
      </c>
      <c r="G2850" s="207">
        <v>9072.56</v>
      </c>
      <c r="H2850" s="207">
        <v>10206.629999999999</v>
      </c>
      <c r="I2850" s="214">
        <v>102988</v>
      </c>
      <c r="J2850" s="211">
        <f t="shared" si="230"/>
        <v>0.35185514178339594</v>
      </c>
      <c r="K2850" s="212">
        <f t="shared" si="231"/>
        <v>0.42</v>
      </c>
      <c r="L2850" s="214">
        <v>5664.34</v>
      </c>
      <c r="M2850" s="213">
        <v>8239.0400000000009</v>
      </c>
      <c r="N2850" s="213">
        <v>9268.92</v>
      </c>
      <c r="O2850" s="242">
        <f t="shared" si="232"/>
        <v>0.51520000000009536</v>
      </c>
      <c r="P2850" s="242"/>
      <c r="Q2850" s="179"/>
      <c r="R2850" s="179"/>
      <c r="S2850" s="179"/>
      <c r="T2850" s="179"/>
      <c r="U2850" s="179"/>
      <c r="V2850" s="179"/>
      <c r="W2850" s="179"/>
      <c r="X2850" s="179"/>
      <c r="Y2850" s="179"/>
      <c r="Z2850" s="179"/>
      <c r="AA2850" s="222"/>
      <c r="AB2850" s="222"/>
      <c r="AC2850" s="222"/>
      <c r="AD2850" s="179"/>
      <c r="AE2850" s="179"/>
      <c r="AF2850" s="179"/>
      <c r="AG2850" s="179"/>
      <c r="AH2850" s="179"/>
      <c r="AI2850" s="179"/>
      <c r="AJ2850" s="179"/>
    </row>
    <row r="2851" spans="2:36" x14ac:dyDescent="0.3">
      <c r="B2851" s="224">
        <v>292800</v>
      </c>
      <c r="C2851" s="209">
        <v>113452</v>
      </c>
      <c r="D2851" s="206">
        <f t="shared" si="233"/>
        <v>0.38747267759562842</v>
      </c>
      <c r="E2851" s="208">
        <f t="shared" si="234"/>
        <v>0.45</v>
      </c>
      <c r="F2851" s="207">
        <v>6239.86</v>
      </c>
      <c r="G2851" s="207">
        <v>9076.16</v>
      </c>
      <c r="H2851" s="207">
        <v>10210.68</v>
      </c>
      <c r="I2851" s="214">
        <v>103030</v>
      </c>
      <c r="J2851" s="211">
        <f t="shared" si="230"/>
        <v>0.35187841530054642</v>
      </c>
      <c r="K2851" s="212">
        <f t="shared" si="231"/>
        <v>0.42</v>
      </c>
      <c r="L2851" s="214">
        <v>5666.65</v>
      </c>
      <c r="M2851" s="213">
        <v>8242.4</v>
      </c>
      <c r="N2851" s="213">
        <v>9272.7000000000007</v>
      </c>
      <c r="O2851" s="242">
        <f t="shared" si="232"/>
        <v>0.51530000000007936</v>
      </c>
      <c r="P2851" s="242"/>
      <c r="Q2851" s="179"/>
      <c r="R2851" s="179"/>
      <c r="S2851" s="179"/>
      <c r="T2851" s="179"/>
      <c r="U2851" s="179"/>
      <c r="V2851" s="179"/>
      <c r="W2851" s="179"/>
      <c r="X2851" s="179"/>
      <c r="Y2851" s="179"/>
      <c r="Z2851" s="179"/>
      <c r="AA2851" s="222"/>
      <c r="AB2851" s="222"/>
      <c r="AC2851" s="222"/>
      <c r="AD2851" s="179"/>
      <c r="AE2851" s="179"/>
      <c r="AF2851" s="179"/>
      <c r="AG2851" s="179"/>
      <c r="AH2851" s="179"/>
      <c r="AI2851" s="179"/>
      <c r="AJ2851" s="179"/>
    </row>
    <row r="2852" spans="2:36" x14ac:dyDescent="0.3">
      <c r="B2852" s="224">
        <v>292900</v>
      </c>
      <c r="C2852" s="209">
        <v>113497</v>
      </c>
      <c r="D2852" s="206">
        <f t="shared" si="233"/>
        <v>0.38749402526459542</v>
      </c>
      <c r="E2852" s="208">
        <f t="shared" si="234"/>
        <v>0.45</v>
      </c>
      <c r="F2852" s="207">
        <v>6242.33</v>
      </c>
      <c r="G2852" s="207">
        <v>9079.76</v>
      </c>
      <c r="H2852" s="207">
        <v>10214.73</v>
      </c>
      <c r="I2852" s="214">
        <v>103072</v>
      </c>
      <c r="J2852" s="211">
        <f t="shared" si="230"/>
        <v>0.35190167292591329</v>
      </c>
      <c r="K2852" s="212">
        <f t="shared" si="231"/>
        <v>0.42</v>
      </c>
      <c r="L2852" s="214">
        <v>5668.96</v>
      </c>
      <c r="M2852" s="213">
        <v>8245.76</v>
      </c>
      <c r="N2852" s="213">
        <v>9276.48</v>
      </c>
      <c r="O2852" s="242">
        <f t="shared" si="232"/>
        <v>0.51519999999996802</v>
      </c>
      <c r="P2852" s="242"/>
      <c r="Q2852" s="179"/>
      <c r="R2852" s="179"/>
      <c r="S2852" s="179"/>
      <c r="T2852" s="179"/>
      <c r="U2852" s="179"/>
      <c r="V2852" s="179"/>
      <c r="W2852" s="179"/>
      <c r="X2852" s="179"/>
      <c r="Y2852" s="179"/>
      <c r="Z2852" s="179"/>
      <c r="AA2852" s="222"/>
      <c r="AB2852" s="222"/>
      <c r="AC2852" s="222"/>
      <c r="AD2852" s="179"/>
      <c r="AE2852" s="179"/>
      <c r="AF2852" s="179"/>
      <c r="AG2852" s="179"/>
      <c r="AH2852" s="179"/>
      <c r="AI2852" s="179"/>
      <c r="AJ2852" s="179"/>
    </row>
    <row r="2853" spans="2:36" x14ac:dyDescent="0.3">
      <c r="B2853" s="224">
        <v>293000</v>
      </c>
      <c r="C2853" s="209">
        <v>113542</v>
      </c>
      <c r="D2853" s="206">
        <f t="shared" si="233"/>
        <v>0.38751535836177475</v>
      </c>
      <c r="E2853" s="208">
        <f t="shared" si="234"/>
        <v>0.45</v>
      </c>
      <c r="F2853" s="207">
        <v>6244.81</v>
      </c>
      <c r="G2853" s="207">
        <v>9083.36</v>
      </c>
      <c r="H2853" s="207">
        <v>10218.780000000001</v>
      </c>
      <c r="I2853" s="214">
        <v>103114</v>
      </c>
      <c r="J2853" s="211">
        <f t="shared" si="230"/>
        <v>0.35192491467576792</v>
      </c>
      <c r="K2853" s="212">
        <f t="shared" si="231"/>
        <v>0.42</v>
      </c>
      <c r="L2853" s="214">
        <v>5671.27</v>
      </c>
      <c r="M2853" s="213">
        <v>8249.1200000000008</v>
      </c>
      <c r="N2853" s="213">
        <v>9280.26</v>
      </c>
      <c r="O2853" s="242">
        <f t="shared" si="232"/>
        <v>0.51529999999997012</v>
      </c>
      <c r="P2853" s="242"/>
      <c r="Q2853" s="179"/>
      <c r="R2853" s="179"/>
      <c r="S2853" s="179"/>
      <c r="T2853" s="179"/>
      <c r="U2853" s="179"/>
      <c r="V2853" s="179"/>
      <c r="W2853" s="179"/>
      <c r="X2853" s="179"/>
      <c r="Y2853" s="179"/>
      <c r="Z2853" s="179"/>
      <c r="AA2853" s="222"/>
      <c r="AB2853" s="222"/>
      <c r="AC2853" s="222"/>
      <c r="AD2853" s="179"/>
      <c r="AE2853" s="179"/>
      <c r="AF2853" s="179"/>
      <c r="AG2853" s="179"/>
      <c r="AH2853" s="179"/>
      <c r="AI2853" s="179"/>
      <c r="AJ2853" s="179"/>
    </row>
    <row r="2854" spans="2:36" x14ac:dyDescent="0.3">
      <c r="B2854" s="224">
        <v>293100</v>
      </c>
      <c r="C2854" s="209">
        <v>113587</v>
      </c>
      <c r="D2854" s="206">
        <f t="shared" si="233"/>
        <v>0.38753667690208121</v>
      </c>
      <c r="E2854" s="208">
        <f t="shared" si="234"/>
        <v>0.45</v>
      </c>
      <c r="F2854" s="207">
        <v>6247.28</v>
      </c>
      <c r="G2854" s="207">
        <v>9086.9599999999991</v>
      </c>
      <c r="H2854" s="207">
        <v>10222.83</v>
      </c>
      <c r="I2854" s="214">
        <v>103156</v>
      </c>
      <c r="J2854" s="211">
        <f t="shared" si="230"/>
        <v>0.35194814056635959</v>
      </c>
      <c r="K2854" s="212">
        <f t="shared" si="231"/>
        <v>0.42</v>
      </c>
      <c r="L2854" s="214">
        <v>5673.58</v>
      </c>
      <c r="M2854" s="213">
        <v>8252.48</v>
      </c>
      <c r="N2854" s="213">
        <v>9284.0400000000009</v>
      </c>
      <c r="O2854" s="242">
        <f t="shared" si="232"/>
        <v>0.51519999999998622</v>
      </c>
      <c r="P2854" s="242"/>
      <c r="Q2854" s="179"/>
      <c r="R2854" s="179"/>
      <c r="S2854" s="179"/>
      <c r="T2854" s="179"/>
      <c r="U2854" s="179"/>
      <c r="V2854" s="179"/>
      <c r="W2854" s="179"/>
      <c r="X2854" s="179"/>
      <c r="Y2854" s="179"/>
      <c r="Z2854" s="179"/>
      <c r="AA2854" s="222"/>
      <c r="AB2854" s="222"/>
      <c r="AC2854" s="222"/>
      <c r="AD2854" s="179"/>
      <c r="AE2854" s="179"/>
      <c r="AF2854" s="179"/>
      <c r="AG2854" s="179"/>
      <c r="AH2854" s="179"/>
      <c r="AI2854" s="179"/>
      <c r="AJ2854" s="179"/>
    </row>
    <row r="2855" spans="2:36" x14ac:dyDescent="0.3">
      <c r="B2855" s="224">
        <v>293200</v>
      </c>
      <c r="C2855" s="209">
        <v>113632</v>
      </c>
      <c r="D2855" s="206">
        <f t="shared" si="233"/>
        <v>0.38755798090040927</v>
      </c>
      <c r="E2855" s="208">
        <f t="shared" si="234"/>
        <v>0.45</v>
      </c>
      <c r="F2855" s="207">
        <v>6249.76</v>
      </c>
      <c r="G2855" s="207">
        <v>9090.56</v>
      </c>
      <c r="H2855" s="207">
        <v>10226.879999999999</v>
      </c>
      <c r="I2855" s="214">
        <v>103198</v>
      </c>
      <c r="J2855" s="211">
        <f t="shared" si="230"/>
        <v>0.35197135061391543</v>
      </c>
      <c r="K2855" s="212">
        <f t="shared" si="231"/>
        <v>0.42</v>
      </c>
      <c r="L2855" s="214">
        <v>5675.89</v>
      </c>
      <c r="M2855" s="213">
        <v>8255.84</v>
      </c>
      <c r="N2855" s="213">
        <v>9287.82</v>
      </c>
      <c r="O2855" s="242">
        <f t="shared" si="232"/>
        <v>0.51530000000000653</v>
      </c>
      <c r="P2855" s="242"/>
      <c r="Q2855" s="179"/>
      <c r="R2855" s="179"/>
      <c r="S2855" s="179"/>
      <c r="T2855" s="179"/>
      <c r="U2855" s="179"/>
      <c r="V2855" s="179"/>
      <c r="W2855" s="179"/>
      <c r="X2855" s="179"/>
      <c r="Y2855" s="179"/>
      <c r="Z2855" s="179"/>
      <c r="AA2855" s="222"/>
      <c r="AB2855" s="222"/>
      <c r="AC2855" s="222"/>
      <c r="AD2855" s="179"/>
      <c r="AE2855" s="179"/>
      <c r="AF2855" s="179"/>
      <c r="AG2855" s="179"/>
      <c r="AH2855" s="179"/>
      <c r="AI2855" s="179"/>
      <c r="AJ2855" s="179"/>
    </row>
    <row r="2856" spans="2:36" x14ac:dyDescent="0.3">
      <c r="B2856" s="224">
        <v>293300</v>
      </c>
      <c r="C2856" s="209">
        <v>113677</v>
      </c>
      <c r="D2856" s="206">
        <f t="shared" si="233"/>
        <v>0.38757927037163314</v>
      </c>
      <c r="E2856" s="208">
        <f t="shared" si="234"/>
        <v>0.45</v>
      </c>
      <c r="F2856" s="207">
        <v>6252.23</v>
      </c>
      <c r="G2856" s="207">
        <v>9094.16</v>
      </c>
      <c r="H2856" s="207">
        <v>10230.93</v>
      </c>
      <c r="I2856" s="214">
        <v>103240</v>
      </c>
      <c r="J2856" s="211">
        <f t="shared" si="230"/>
        <v>0.35199454483464032</v>
      </c>
      <c r="K2856" s="212">
        <f t="shared" si="231"/>
        <v>0.42</v>
      </c>
      <c r="L2856" s="214">
        <v>5678.2</v>
      </c>
      <c r="M2856" s="213">
        <v>8259.2000000000007</v>
      </c>
      <c r="N2856" s="213">
        <v>9291.6</v>
      </c>
      <c r="O2856" s="242">
        <f t="shared" si="232"/>
        <v>0.51520000000004074</v>
      </c>
      <c r="P2856" s="242"/>
      <c r="Q2856" s="179"/>
      <c r="R2856" s="179"/>
      <c r="S2856" s="179"/>
      <c r="T2856" s="179"/>
      <c r="U2856" s="179"/>
      <c r="V2856" s="179"/>
      <c r="W2856" s="179"/>
      <c r="X2856" s="179"/>
      <c r="Y2856" s="179"/>
      <c r="Z2856" s="179"/>
      <c r="AA2856" s="222"/>
      <c r="AB2856" s="222"/>
      <c r="AC2856" s="222"/>
      <c r="AD2856" s="179"/>
      <c r="AE2856" s="179"/>
      <c r="AF2856" s="179"/>
      <c r="AG2856" s="179"/>
      <c r="AH2856" s="179"/>
      <c r="AI2856" s="179"/>
      <c r="AJ2856" s="179"/>
    </row>
    <row r="2857" spans="2:36" x14ac:dyDescent="0.3">
      <c r="B2857" s="224">
        <v>293400</v>
      </c>
      <c r="C2857" s="209">
        <v>113722</v>
      </c>
      <c r="D2857" s="206">
        <f t="shared" si="233"/>
        <v>0.38760054533060667</v>
      </c>
      <c r="E2857" s="208">
        <f t="shared" si="234"/>
        <v>0.45</v>
      </c>
      <c r="F2857" s="207">
        <v>6254.71</v>
      </c>
      <c r="G2857" s="207">
        <v>9097.76</v>
      </c>
      <c r="H2857" s="207">
        <v>10234.98</v>
      </c>
      <c r="I2857" s="214">
        <v>103282</v>
      </c>
      <c r="J2857" s="211">
        <f t="shared" si="230"/>
        <v>0.35201772324471708</v>
      </c>
      <c r="K2857" s="212">
        <f t="shared" si="231"/>
        <v>0.42</v>
      </c>
      <c r="L2857" s="214">
        <v>5680.51</v>
      </c>
      <c r="M2857" s="213">
        <v>8262.56</v>
      </c>
      <c r="N2857" s="213">
        <v>9295.3799999999992</v>
      </c>
      <c r="O2857" s="242">
        <f t="shared" si="232"/>
        <v>0.51530000000002474</v>
      </c>
      <c r="P2857" s="242"/>
      <c r="Q2857" s="179"/>
      <c r="R2857" s="179"/>
      <c r="S2857" s="179"/>
      <c r="T2857" s="179"/>
      <c r="U2857" s="179"/>
      <c r="V2857" s="179"/>
      <c r="W2857" s="179"/>
      <c r="X2857" s="179"/>
      <c r="Y2857" s="179"/>
      <c r="Z2857" s="179"/>
      <c r="AA2857" s="222"/>
      <c r="AB2857" s="222"/>
      <c r="AC2857" s="222"/>
      <c r="AD2857" s="179"/>
      <c r="AE2857" s="179"/>
      <c r="AF2857" s="179"/>
      <c r="AG2857" s="179"/>
      <c r="AH2857" s="179"/>
      <c r="AI2857" s="179"/>
      <c r="AJ2857" s="179"/>
    </row>
    <row r="2858" spans="2:36" x14ac:dyDescent="0.3">
      <c r="B2858" s="224">
        <v>293500</v>
      </c>
      <c r="C2858" s="209">
        <v>113767</v>
      </c>
      <c r="D2858" s="206">
        <f t="shared" si="233"/>
        <v>0.38762180579216354</v>
      </c>
      <c r="E2858" s="208">
        <f t="shared" si="234"/>
        <v>0.45</v>
      </c>
      <c r="F2858" s="207">
        <v>6257.18</v>
      </c>
      <c r="G2858" s="207">
        <v>9101.36</v>
      </c>
      <c r="H2858" s="207">
        <v>10239.030000000001</v>
      </c>
      <c r="I2858" s="214">
        <v>103324</v>
      </c>
      <c r="J2858" s="211">
        <f t="shared" si="230"/>
        <v>0.35204088586030663</v>
      </c>
      <c r="K2858" s="212">
        <f t="shared" si="231"/>
        <v>0.42</v>
      </c>
      <c r="L2858" s="214">
        <v>5682.82</v>
      </c>
      <c r="M2858" s="213">
        <v>8265.92</v>
      </c>
      <c r="N2858" s="213">
        <v>9299.16</v>
      </c>
      <c r="O2858" s="242">
        <f t="shared" si="232"/>
        <v>0.5151999999999316</v>
      </c>
      <c r="P2858" s="242"/>
      <c r="Q2858" s="179"/>
      <c r="R2858" s="179"/>
      <c r="S2858" s="179"/>
      <c r="T2858" s="179"/>
      <c r="U2858" s="179"/>
      <c r="V2858" s="179"/>
      <c r="W2858" s="179"/>
      <c r="X2858" s="179"/>
      <c r="Y2858" s="179"/>
      <c r="Z2858" s="179"/>
      <c r="AA2858" s="222"/>
      <c r="AB2858" s="222"/>
      <c r="AC2858" s="222"/>
      <c r="AD2858" s="179"/>
      <c r="AE2858" s="179"/>
      <c r="AF2858" s="179"/>
      <c r="AG2858" s="179"/>
      <c r="AH2858" s="179"/>
      <c r="AI2858" s="179"/>
      <c r="AJ2858" s="179"/>
    </row>
    <row r="2859" spans="2:36" x14ac:dyDescent="0.3">
      <c r="B2859" s="224">
        <v>293600</v>
      </c>
      <c r="C2859" s="209">
        <v>113812</v>
      </c>
      <c r="D2859" s="206">
        <f t="shared" si="233"/>
        <v>0.38764305177111719</v>
      </c>
      <c r="E2859" s="208">
        <f t="shared" si="234"/>
        <v>0.45</v>
      </c>
      <c r="F2859" s="207">
        <v>6259.66</v>
      </c>
      <c r="G2859" s="207">
        <v>9104.9599999999991</v>
      </c>
      <c r="H2859" s="207">
        <v>10243.08</v>
      </c>
      <c r="I2859" s="214">
        <v>103366</v>
      </c>
      <c r="J2859" s="211">
        <f t="shared" si="230"/>
        <v>0.35206403269754766</v>
      </c>
      <c r="K2859" s="212">
        <f t="shared" si="231"/>
        <v>0.42</v>
      </c>
      <c r="L2859" s="214">
        <v>5685.13</v>
      </c>
      <c r="M2859" s="213">
        <v>8269.2800000000007</v>
      </c>
      <c r="N2859" s="213">
        <v>9302.94</v>
      </c>
      <c r="O2859" s="242">
        <f t="shared" si="232"/>
        <v>0.51530000000004295</v>
      </c>
      <c r="P2859" s="242"/>
      <c r="Q2859" s="179"/>
      <c r="R2859" s="179"/>
      <c r="S2859" s="179"/>
      <c r="T2859" s="179"/>
      <c r="U2859" s="179"/>
      <c r="V2859" s="179"/>
      <c r="W2859" s="179"/>
      <c r="X2859" s="179"/>
      <c r="Y2859" s="179"/>
      <c r="Z2859" s="179"/>
      <c r="AA2859" s="222"/>
      <c r="AB2859" s="222"/>
      <c r="AC2859" s="222"/>
      <c r="AD2859" s="179"/>
      <c r="AE2859" s="179"/>
      <c r="AF2859" s="179"/>
      <c r="AG2859" s="179"/>
      <c r="AH2859" s="179"/>
      <c r="AI2859" s="179"/>
      <c r="AJ2859" s="179"/>
    </row>
    <row r="2860" spans="2:36" x14ac:dyDescent="0.3">
      <c r="B2860" s="224">
        <v>293700</v>
      </c>
      <c r="C2860" s="209">
        <v>113857</v>
      </c>
      <c r="D2860" s="206">
        <f t="shared" si="233"/>
        <v>0.38766428328226082</v>
      </c>
      <c r="E2860" s="208">
        <f t="shared" si="234"/>
        <v>0.45</v>
      </c>
      <c r="F2860" s="207">
        <v>6262.13</v>
      </c>
      <c r="G2860" s="207">
        <v>9108.56</v>
      </c>
      <c r="H2860" s="207">
        <v>10247.129999999999</v>
      </c>
      <c r="I2860" s="214">
        <v>103408</v>
      </c>
      <c r="J2860" s="211">
        <f t="shared" si="230"/>
        <v>0.35208716377255705</v>
      </c>
      <c r="K2860" s="212">
        <f t="shared" si="231"/>
        <v>0.42</v>
      </c>
      <c r="L2860" s="214">
        <v>5687.44</v>
      </c>
      <c r="M2860" s="213">
        <v>8272.64</v>
      </c>
      <c r="N2860" s="213">
        <v>9306.7199999999993</v>
      </c>
      <c r="O2860" s="242">
        <f t="shared" si="232"/>
        <v>0.51520000000009536</v>
      </c>
      <c r="P2860" s="242"/>
      <c r="Q2860" s="179"/>
      <c r="R2860" s="179"/>
      <c r="S2860" s="179"/>
      <c r="T2860" s="179"/>
      <c r="U2860" s="179"/>
      <c r="V2860" s="179"/>
      <c r="W2860" s="179"/>
      <c r="X2860" s="179"/>
      <c r="Y2860" s="179"/>
      <c r="Z2860" s="179"/>
      <c r="AA2860" s="222"/>
      <c r="AB2860" s="222"/>
      <c r="AC2860" s="222"/>
      <c r="AD2860" s="179"/>
      <c r="AE2860" s="179"/>
      <c r="AF2860" s="179"/>
      <c r="AG2860" s="179"/>
      <c r="AH2860" s="179"/>
      <c r="AI2860" s="179"/>
      <c r="AJ2860" s="179"/>
    </row>
    <row r="2861" spans="2:36" x14ac:dyDescent="0.3">
      <c r="B2861" s="224">
        <v>293800</v>
      </c>
      <c r="C2861" s="209">
        <v>113902</v>
      </c>
      <c r="D2861" s="206">
        <f t="shared" si="233"/>
        <v>0.38768550034036758</v>
      </c>
      <c r="E2861" s="208">
        <f t="shared" si="234"/>
        <v>0.45</v>
      </c>
      <c r="F2861" s="207">
        <v>6264.61</v>
      </c>
      <c r="G2861" s="207">
        <v>9112.16</v>
      </c>
      <c r="H2861" s="207">
        <v>10251.18</v>
      </c>
      <c r="I2861" s="214">
        <v>103450</v>
      </c>
      <c r="J2861" s="211">
        <f t="shared" si="230"/>
        <v>0.35211027910142956</v>
      </c>
      <c r="K2861" s="212">
        <f t="shared" si="231"/>
        <v>0.42</v>
      </c>
      <c r="L2861" s="214">
        <v>5689.75</v>
      </c>
      <c r="M2861" s="213">
        <v>8276</v>
      </c>
      <c r="N2861" s="213">
        <v>9310.5</v>
      </c>
      <c r="O2861" s="242">
        <f t="shared" si="232"/>
        <v>0.51530000000007936</v>
      </c>
      <c r="P2861" s="242"/>
      <c r="Q2861" s="179"/>
      <c r="R2861" s="179"/>
      <c r="S2861" s="179"/>
      <c r="T2861" s="179"/>
      <c r="U2861" s="179"/>
      <c r="V2861" s="179"/>
      <c r="W2861" s="179"/>
      <c r="X2861" s="179"/>
      <c r="Y2861" s="179"/>
      <c r="Z2861" s="179"/>
      <c r="AA2861" s="222"/>
      <c r="AB2861" s="222"/>
      <c r="AC2861" s="222"/>
      <c r="AD2861" s="179"/>
      <c r="AE2861" s="179"/>
      <c r="AF2861" s="179"/>
      <c r="AG2861" s="179"/>
      <c r="AH2861" s="179"/>
      <c r="AI2861" s="179"/>
      <c r="AJ2861" s="179"/>
    </row>
    <row r="2862" spans="2:36" x14ac:dyDescent="0.3">
      <c r="B2862" s="224">
        <v>293900</v>
      </c>
      <c r="C2862" s="209">
        <v>113947</v>
      </c>
      <c r="D2862" s="206">
        <f t="shared" si="233"/>
        <v>0.38770670296019055</v>
      </c>
      <c r="E2862" s="208">
        <f t="shared" si="234"/>
        <v>0.45</v>
      </c>
      <c r="F2862" s="207">
        <v>6267.08</v>
      </c>
      <c r="G2862" s="207">
        <v>9115.76</v>
      </c>
      <c r="H2862" s="207">
        <v>10255.23</v>
      </c>
      <c r="I2862" s="214">
        <v>103492</v>
      </c>
      <c r="J2862" s="211">
        <f t="shared" si="230"/>
        <v>0.3521333787002382</v>
      </c>
      <c r="K2862" s="212">
        <f t="shared" si="231"/>
        <v>0.42</v>
      </c>
      <c r="L2862" s="214">
        <v>5692.06</v>
      </c>
      <c r="M2862" s="213">
        <v>8279.36</v>
      </c>
      <c r="N2862" s="213">
        <v>9314.2800000000007</v>
      </c>
      <c r="O2862" s="242">
        <f t="shared" si="232"/>
        <v>0.51519999999996802</v>
      </c>
      <c r="P2862" s="242"/>
      <c r="Q2862" s="179"/>
      <c r="R2862" s="179"/>
      <c r="S2862" s="179"/>
      <c r="T2862" s="179"/>
      <c r="U2862" s="179"/>
      <c r="V2862" s="179"/>
      <c r="W2862" s="179"/>
      <c r="X2862" s="179"/>
      <c r="Y2862" s="179"/>
      <c r="Z2862" s="179"/>
      <c r="AA2862" s="222"/>
      <c r="AB2862" s="222"/>
      <c r="AC2862" s="222"/>
      <c r="AD2862" s="179"/>
      <c r="AE2862" s="179"/>
      <c r="AF2862" s="179"/>
      <c r="AG2862" s="179"/>
      <c r="AH2862" s="179"/>
      <c r="AI2862" s="179"/>
      <c r="AJ2862" s="179"/>
    </row>
    <row r="2863" spans="2:36" x14ac:dyDescent="0.3">
      <c r="B2863" s="224">
        <v>294000</v>
      </c>
      <c r="C2863" s="209">
        <v>113992</v>
      </c>
      <c r="D2863" s="206">
        <f t="shared" si="233"/>
        <v>0.38772789115646261</v>
      </c>
      <c r="E2863" s="208">
        <f t="shared" si="234"/>
        <v>0.45</v>
      </c>
      <c r="F2863" s="207">
        <v>6269.56</v>
      </c>
      <c r="G2863" s="207">
        <v>9119.36</v>
      </c>
      <c r="H2863" s="207">
        <v>10259.280000000001</v>
      </c>
      <c r="I2863" s="214">
        <v>103534</v>
      </c>
      <c r="J2863" s="211">
        <f t="shared" si="230"/>
        <v>0.35215646258503402</v>
      </c>
      <c r="K2863" s="212">
        <f t="shared" si="231"/>
        <v>0.42</v>
      </c>
      <c r="L2863" s="214">
        <v>5694.37</v>
      </c>
      <c r="M2863" s="213">
        <v>8282.7199999999993</v>
      </c>
      <c r="N2863" s="213">
        <v>9318.06</v>
      </c>
      <c r="O2863" s="242">
        <f t="shared" si="232"/>
        <v>0.51529999999997012</v>
      </c>
      <c r="P2863" s="242"/>
      <c r="Q2863" s="179"/>
      <c r="R2863" s="179"/>
      <c r="S2863" s="179"/>
      <c r="T2863" s="179"/>
      <c r="U2863" s="179"/>
      <c r="V2863" s="179"/>
      <c r="W2863" s="179"/>
      <c r="X2863" s="179"/>
      <c r="Y2863" s="179"/>
      <c r="Z2863" s="179"/>
      <c r="AA2863" s="222"/>
      <c r="AB2863" s="222"/>
      <c r="AC2863" s="222"/>
      <c r="AD2863" s="179"/>
      <c r="AE2863" s="179"/>
      <c r="AF2863" s="179"/>
      <c r="AG2863" s="179"/>
      <c r="AH2863" s="179"/>
      <c r="AI2863" s="179"/>
      <c r="AJ2863" s="179"/>
    </row>
    <row r="2864" spans="2:36" x14ac:dyDescent="0.3">
      <c r="B2864" s="224">
        <v>294100</v>
      </c>
      <c r="C2864" s="209">
        <v>114037</v>
      </c>
      <c r="D2864" s="206">
        <f t="shared" si="233"/>
        <v>0.38774906494389666</v>
      </c>
      <c r="E2864" s="208">
        <f t="shared" si="234"/>
        <v>0.45</v>
      </c>
      <c r="F2864" s="207">
        <v>6272.03</v>
      </c>
      <c r="G2864" s="207">
        <v>9122.9599999999991</v>
      </c>
      <c r="H2864" s="207">
        <v>10263.33</v>
      </c>
      <c r="I2864" s="214">
        <v>103576</v>
      </c>
      <c r="J2864" s="211">
        <f t="shared" si="230"/>
        <v>0.35217953077184633</v>
      </c>
      <c r="K2864" s="212">
        <f t="shared" si="231"/>
        <v>0.42</v>
      </c>
      <c r="L2864" s="214">
        <v>5696.68</v>
      </c>
      <c r="M2864" s="213">
        <v>8286.08</v>
      </c>
      <c r="N2864" s="213">
        <v>9321.84</v>
      </c>
      <c r="O2864" s="242">
        <f t="shared" si="232"/>
        <v>0.51519999999998622</v>
      </c>
      <c r="P2864" s="242"/>
      <c r="Q2864" s="179"/>
      <c r="R2864" s="179"/>
      <c r="S2864" s="179"/>
      <c r="T2864" s="179"/>
      <c r="U2864" s="179"/>
      <c r="V2864" s="179"/>
      <c r="W2864" s="179"/>
      <c r="X2864" s="179"/>
      <c r="Y2864" s="179"/>
      <c r="Z2864" s="179"/>
      <c r="AA2864" s="222"/>
      <c r="AB2864" s="222"/>
      <c r="AC2864" s="222"/>
      <c r="AD2864" s="179"/>
      <c r="AE2864" s="179"/>
      <c r="AF2864" s="179"/>
      <c r="AG2864" s="179"/>
      <c r="AH2864" s="179"/>
      <c r="AI2864" s="179"/>
      <c r="AJ2864" s="179"/>
    </row>
    <row r="2865" spans="2:36" x14ac:dyDescent="0.3">
      <c r="B2865" s="224">
        <v>294200</v>
      </c>
      <c r="C2865" s="209">
        <v>114082</v>
      </c>
      <c r="D2865" s="206">
        <f t="shared" si="233"/>
        <v>0.38777022433718561</v>
      </c>
      <c r="E2865" s="208">
        <f t="shared" si="234"/>
        <v>0.45</v>
      </c>
      <c r="F2865" s="207">
        <v>6274.51</v>
      </c>
      <c r="G2865" s="207">
        <v>9126.56</v>
      </c>
      <c r="H2865" s="207">
        <v>10267.379999999999</v>
      </c>
      <c r="I2865" s="214">
        <v>103618</v>
      </c>
      <c r="J2865" s="211">
        <f t="shared" si="230"/>
        <v>0.35220258327668252</v>
      </c>
      <c r="K2865" s="212">
        <f t="shared" si="231"/>
        <v>0.42</v>
      </c>
      <c r="L2865" s="214">
        <v>5698.99</v>
      </c>
      <c r="M2865" s="213">
        <v>8289.44</v>
      </c>
      <c r="N2865" s="213">
        <v>9325.6200000000008</v>
      </c>
      <c r="O2865" s="242">
        <f t="shared" si="232"/>
        <v>0.51530000000000653</v>
      </c>
      <c r="P2865" s="242"/>
      <c r="Q2865" s="179"/>
      <c r="R2865" s="179"/>
      <c r="S2865" s="179"/>
      <c r="T2865" s="179"/>
      <c r="U2865" s="179"/>
      <c r="V2865" s="179"/>
      <c r="W2865" s="179"/>
      <c r="X2865" s="179"/>
      <c r="Y2865" s="179"/>
      <c r="Z2865" s="179"/>
      <c r="AA2865" s="222"/>
      <c r="AB2865" s="222"/>
      <c r="AC2865" s="222"/>
      <c r="AD2865" s="179"/>
      <c r="AE2865" s="179"/>
      <c r="AF2865" s="179"/>
      <c r="AG2865" s="179"/>
      <c r="AH2865" s="179"/>
      <c r="AI2865" s="179"/>
      <c r="AJ2865" s="179"/>
    </row>
    <row r="2866" spans="2:36" x14ac:dyDescent="0.3">
      <c r="B2866" s="224">
        <v>294300</v>
      </c>
      <c r="C2866" s="209">
        <v>114127</v>
      </c>
      <c r="D2866" s="206">
        <f t="shared" si="233"/>
        <v>0.38779136935100239</v>
      </c>
      <c r="E2866" s="208">
        <f t="shared" si="234"/>
        <v>0.45</v>
      </c>
      <c r="F2866" s="207">
        <v>6276.98</v>
      </c>
      <c r="G2866" s="207">
        <v>9130.16</v>
      </c>
      <c r="H2866" s="207">
        <v>10271.43</v>
      </c>
      <c r="I2866" s="214">
        <v>103660</v>
      </c>
      <c r="J2866" s="211">
        <f t="shared" si="230"/>
        <v>0.35222562011552838</v>
      </c>
      <c r="K2866" s="212">
        <f t="shared" si="231"/>
        <v>0.42</v>
      </c>
      <c r="L2866" s="214">
        <v>5701.3</v>
      </c>
      <c r="M2866" s="213">
        <v>8292.7999999999993</v>
      </c>
      <c r="N2866" s="213">
        <v>9329.4</v>
      </c>
      <c r="O2866" s="242">
        <f t="shared" si="232"/>
        <v>0.51520000000004074</v>
      </c>
      <c r="P2866" s="242"/>
      <c r="Q2866" s="179"/>
      <c r="R2866" s="179"/>
      <c r="S2866" s="179"/>
      <c r="T2866" s="179"/>
      <c r="U2866" s="179"/>
      <c r="V2866" s="179"/>
      <c r="W2866" s="179"/>
      <c r="X2866" s="179"/>
      <c r="Y2866" s="179"/>
      <c r="Z2866" s="179"/>
      <c r="AA2866" s="222"/>
      <c r="AB2866" s="222"/>
      <c r="AC2866" s="222"/>
      <c r="AD2866" s="179"/>
      <c r="AE2866" s="179"/>
      <c r="AF2866" s="179"/>
      <c r="AG2866" s="179"/>
      <c r="AH2866" s="179"/>
      <c r="AI2866" s="179"/>
      <c r="AJ2866" s="179"/>
    </row>
    <row r="2867" spans="2:36" x14ac:dyDescent="0.3">
      <c r="B2867" s="224">
        <v>294400</v>
      </c>
      <c r="C2867" s="209">
        <v>114172</v>
      </c>
      <c r="D2867" s="206">
        <f t="shared" si="233"/>
        <v>0.3878125</v>
      </c>
      <c r="E2867" s="208">
        <f t="shared" si="234"/>
        <v>0.45</v>
      </c>
      <c r="F2867" s="207">
        <v>6279.46</v>
      </c>
      <c r="G2867" s="207">
        <v>9133.76</v>
      </c>
      <c r="H2867" s="207">
        <v>10275.48</v>
      </c>
      <c r="I2867" s="214">
        <v>103702</v>
      </c>
      <c r="J2867" s="211">
        <f t="shared" si="230"/>
        <v>0.35224864130434785</v>
      </c>
      <c r="K2867" s="212">
        <f t="shared" si="231"/>
        <v>0.42</v>
      </c>
      <c r="L2867" s="214">
        <v>5703.61</v>
      </c>
      <c r="M2867" s="213">
        <v>8296.16</v>
      </c>
      <c r="N2867" s="213">
        <v>9333.18</v>
      </c>
      <c r="O2867" s="242">
        <f t="shared" si="232"/>
        <v>0.51530000000002474</v>
      </c>
      <c r="P2867" s="242"/>
      <c r="Q2867" s="179"/>
      <c r="R2867" s="179"/>
      <c r="S2867" s="179"/>
      <c r="T2867" s="179"/>
      <c r="U2867" s="179"/>
      <c r="V2867" s="179"/>
      <c r="W2867" s="179"/>
      <c r="X2867" s="179"/>
      <c r="Y2867" s="179"/>
      <c r="Z2867" s="179"/>
      <c r="AA2867" s="222"/>
      <c r="AB2867" s="222"/>
      <c r="AC2867" s="222"/>
      <c r="AD2867" s="179"/>
      <c r="AE2867" s="179"/>
      <c r="AF2867" s="179"/>
      <c r="AG2867" s="179"/>
      <c r="AH2867" s="179"/>
      <c r="AI2867" s="179"/>
      <c r="AJ2867" s="179"/>
    </row>
    <row r="2868" spans="2:36" x14ac:dyDescent="0.3">
      <c r="B2868" s="224">
        <v>294500</v>
      </c>
      <c r="C2868" s="209">
        <v>114217</v>
      </c>
      <c r="D2868" s="206">
        <f t="shared" si="233"/>
        <v>0.38783361629881152</v>
      </c>
      <c r="E2868" s="208">
        <f t="shared" si="234"/>
        <v>0.45</v>
      </c>
      <c r="F2868" s="207">
        <v>6281.93</v>
      </c>
      <c r="G2868" s="207">
        <v>9137.36</v>
      </c>
      <c r="H2868" s="207">
        <v>10279.530000000001</v>
      </c>
      <c r="I2868" s="214">
        <v>103744</v>
      </c>
      <c r="J2868" s="211">
        <f t="shared" si="230"/>
        <v>0.35227164685908319</v>
      </c>
      <c r="K2868" s="212">
        <f t="shared" si="231"/>
        <v>0.42</v>
      </c>
      <c r="L2868" s="214">
        <v>5705.92</v>
      </c>
      <c r="M2868" s="213">
        <v>8299.52</v>
      </c>
      <c r="N2868" s="213">
        <v>9336.9599999999991</v>
      </c>
      <c r="O2868" s="242">
        <f t="shared" si="232"/>
        <v>0.5151999999999316</v>
      </c>
      <c r="P2868" s="242"/>
      <c r="Q2868" s="179"/>
      <c r="R2868" s="179"/>
      <c r="S2868" s="179"/>
      <c r="T2868" s="179"/>
      <c r="U2868" s="179"/>
      <c r="V2868" s="179"/>
      <c r="W2868" s="179"/>
      <c r="X2868" s="179"/>
      <c r="Y2868" s="179"/>
      <c r="Z2868" s="179"/>
      <c r="AA2868" s="222"/>
      <c r="AB2868" s="222"/>
      <c r="AC2868" s="222"/>
      <c r="AD2868" s="179"/>
      <c r="AE2868" s="179"/>
      <c r="AF2868" s="179"/>
      <c r="AG2868" s="179"/>
      <c r="AH2868" s="179"/>
      <c r="AI2868" s="179"/>
      <c r="AJ2868" s="179"/>
    </row>
    <row r="2869" spans="2:36" x14ac:dyDescent="0.3">
      <c r="B2869" s="224">
        <v>294600</v>
      </c>
      <c r="C2869" s="209">
        <v>114262</v>
      </c>
      <c r="D2869" s="206">
        <f t="shared" si="233"/>
        <v>0.38785471826205026</v>
      </c>
      <c r="E2869" s="208">
        <f t="shared" si="234"/>
        <v>0.45</v>
      </c>
      <c r="F2869" s="207">
        <v>6284.41</v>
      </c>
      <c r="G2869" s="207">
        <v>9140.9599999999991</v>
      </c>
      <c r="H2869" s="207">
        <v>10283.58</v>
      </c>
      <c r="I2869" s="214">
        <v>103786</v>
      </c>
      <c r="J2869" s="211">
        <f t="shared" si="230"/>
        <v>0.35229463679565515</v>
      </c>
      <c r="K2869" s="212">
        <f t="shared" si="231"/>
        <v>0.42</v>
      </c>
      <c r="L2869" s="214">
        <v>5708.23</v>
      </c>
      <c r="M2869" s="213">
        <v>8302.8799999999992</v>
      </c>
      <c r="N2869" s="213">
        <v>9340.74</v>
      </c>
      <c r="O2869" s="242">
        <f t="shared" si="232"/>
        <v>0.51530000000004295</v>
      </c>
      <c r="P2869" s="242"/>
      <c r="Q2869" s="179"/>
      <c r="R2869" s="179"/>
      <c r="S2869" s="179"/>
      <c r="T2869" s="179"/>
      <c r="U2869" s="179"/>
      <c r="V2869" s="179"/>
      <c r="W2869" s="179"/>
      <c r="X2869" s="179"/>
      <c r="Y2869" s="179"/>
      <c r="Z2869" s="179"/>
      <c r="AA2869" s="222"/>
      <c r="AB2869" s="222"/>
      <c r="AC2869" s="222"/>
      <c r="AD2869" s="179"/>
      <c r="AE2869" s="179"/>
      <c r="AF2869" s="179"/>
      <c r="AG2869" s="179"/>
      <c r="AH2869" s="179"/>
      <c r="AI2869" s="179"/>
      <c r="AJ2869" s="179"/>
    </row>
    <row r="2870" spans="2:36" x14ac:dyDescent="0.3">
      <c r="B2870" s="224">
        <v>294700</v>
      </c>
      <c r="C2870" s="209">
        <v>114307</v>
      </c>
      <c r="D2870" s="206">
        <f t="shared" si="233"/>
        <v>0.38787580590430948</v>
      </c>
      <c r="E2870" s="208">
        <f t="shared" si="234"/>
        <v>0.45</v>
      </c>
      <c r="F2870" s="207">
        <v>6286.88</v>
      </c>
      <c r="G2870" s="207">
        <v>9144.56</v>
      </c>
      <c r="H2870" s="207">
        <v>10287.629999999999</v>
      </c>
      <c r="I2870" s="214">
        <v>103828</v>
      </c>
      <c r="J2870" s="211">
        <f t="shared" si="230"/>
        <v>0.35231761112996268</v>
      </c>
      <c r="K2870" s="212">
        <f t="shared" si="231"/>
        <v>0.42</v>
      </c>
      <c r="L2870" s="214">
        <v>5710.54</v>
      </c>
      <c r="M2870" s="213">
        <v>8306.24</v>
      </c>
      <c r="N2870" s="213">
        <v>9344.52</v>
      </c>
      <c r="O2870" s="242">
        <f t="shared" si="232"/>
        <v>0.51520000000009536</v>
      </c>
      <c r="P2870" s="242"/>
      <c r="Q2870" s="179"/>
      <c r="R2870" s="179"/>
      <c r="S2870" s="179"/>
      <c r="T2870" s="179"/>
      <c r="U2870" s="179"/>
      <c r="V2870" s="179"/>
      <c r="W2870" s="179"/>
      <c r="X2870" s="179"/>
      <c r="Y2870" s="179"/>
      <c r="Z2870" s="179"/>
      <c r="AA2870" s="222"/>
      <c r="AB2870" s="222"/>
      <c r="AC2870" s="222"/>
      <c r="AD2870" s="179"/>
      <c r="AE2870" s="179"/>
      <c r="AF2870" s="179"/>
      <c r="AG2870" s="179"/>
      <c r="AH2870" s="179"/>
      <c r="AI2870" s="179"/>
      <c r="AJ2870" s="179"/>
    </row>
    <row r="2871" spans="2:36" x14ac:dyDescent="0.3">
      <c r="B2871" s="224">
        <v>294800</v>
      </c>
      <c r="C2871" s="209">
        <v>114352</v>
      </c>
      <c r="D2871" s="206">
        <f t="shared" si="233"/>
        <v>0.38789687924016281</v>
      </c>
      <c r="E2871" s="208">
        <f t="shared" si="234"/>
        <v>0.45</v>
      </c>
      <c r="F2871" s="207">
        <v>6289.36</v>
      </c>
      <c r="G2871" s="207">
        <v>9148.16</v>
      </c>
      <c r="H2871" s="207">
        <v>10291.68</v>
      </c>
      <c r="I2871" s="214">
        <v>103870</v>
      </c>
      <c r="J2871" s="211">
        <f t="shared" si="230"/>
        <v>0.35234056987788331</v>
      </c>
      <c r="K2871" s="212">
        <f t="shared" si="231"/>
        <v>0.42</v>
      </c>
      <c r="L2871" s="214">
        <v>5712.85</v>
      </c>
      <c r="M2871" s="213">
        <v>8309.6</v>
      </c>
      <c r="N2871" s="213">
        <v>9348.2999999999993</v>
      </c>
      <c r="O2871" s="242">
        <f t="shared" si="232"/>
        <v>0.51530000000007936</v>
      </c>
      <c r="P2871" s="242"/>
      <c r="Q2871" s="179"/>
      <c r="R2871" s="179"/>
      <c r="S2871" s="179"/>
      <c r="T2871" s="179"/>
      <c r="U2871" s="179"/>
      <c r="V2871" s="179"/>
      <c r="W2871" s="179"/>
      <c r="X2871" s="179"/>
      <c r="Y2871" s="179"/>
      <c r="Z2871" s="179"/>
      <c r="AA2871" s="222"/>
      <c r="AB2871" s="222"/>
      <c r="AC2871" s="222"/>
      <c r="AD2871" s="179"/>
      <c r="AE2871" s="179"/>
      <c r="AF2871" s="179"/>
      <c r="AG2871" s="179"/>
      <c r="AH2871" s="179"/>
      <c r="AI2871" s="179"/>
      <c r="AJ2871" s="179"/>
    </row>
    <row r="2872" spans="2:36" x14ac:dyDescent="0.3">
      <c r="B2872" s="224">
        <v>294900</v>
      </c>
      <c r="C2872" s="209">
        <v>114397</v>
      </c>
      <c r="D2872" s="206">
        <f t="shared" si="233"/>
        <v>0.3879179382841641</v>
      </c>
      <c r="E2872" s="208">
        <f t="shared" si="234"/>
        <v>0.45</v>
      </c>
      <c r="F2872" s="207">
        <v>6291.83</v>
      </c>
      <c r="G2872" s="207">
        <v>9151.76</v>
      </c>
      <c r="H2872" s="207">
        <v>10295.73</v>
      </c>
      <c r="I2872" s="214">
        <v>103912</v>
      </c>
      <c r="J2872" s="211">
        <f t="shared" si="230"/>
        <v>0.35236351305527297</v>
      </c>
      <c r="K2872" s="212">
        <f t="shared" si="231"/>
        <v>0.42</v>
      </c>
      <c r="L2872" s="214">
        <v>5715.16</v>
      </c>
      <c r="M2872" s="213">
        <v>8312.9599999999991</v>
      </c>
      <c r="N2872" s="213">
        <v>9352.08</v>
      </c>
      <c r="O2872" s="242">
        <f t="shared" si="232"/>
        <v>0.51519999999996802</v>
      </c>
      <c r="P2872" s="242"/>
      <c r="Q2872" s="179"/>
      <c r="R2872" s="179"/>
      <c r="S2872" s="179"/>
      <c r="T2872" s="179"/>
      <c r="U2872" s="179"/>
      <c r="V2872" s="179"/>
      <c r="W2872" s="179"/>
      <c r="X2872" s="179"/>
      <c r="Y2872" s="179"/>
      <c r="Z2872" s="179"/>
      <c r="AA2872" s="222"/>
      <c r="AB2872" s="222"/>
      <c r="AC2872" s="222"/>
      <c r="AD2872" s="179"/>
      <c r="AE2872" s="179"/>
      <c r="AF2872" s="179"/>
      <c r="AG2872" s="179"/>
      <c r="AH2872" s="179"/>
      <c r="AI2872" s="179"/>
      <c r="AJ2872" s="179"/>
    </row>
    <row r="2873" spans="2:36" x14ac:dyDescent="0.3">
      <c r="B2873" s="224">
        <v>295000</v>
      </c>
      <c r="C2873" s="209">
        <v>114442</v>
      </c>
      <c r="D2873" s="206">
        <f t="shared" si="233"/>
        <v>0.38793898305084745</v>
      </c>
      <c r="E2873" s="208">
        <f t="shared" si="234"/>
        <v>0.45</v>
      </c>
      <c r="F2873" s="207">
        <v>6294.31</v>
      </c>
      <c r="G2873" s="207">
        <v>9155.36</v>
      </c>
      <c r="H2873" s="207">
        <v>10299.780000000001</v>
      </c>
      <c r="I2873" s="214">
        <v>103954</v>
      </c>
      <c r="J2873" s="211">
        <f t="shared" si="230"/>
        <v>0.3523864406779661</v>
      </c>
      <c r="K2873" s="212">
        <f t="shared" si="231"/>
        <v>0.42</v>
      </c>
      <c r="L2873" s="214">
        <v>5717.47</v>
      </c>
      <c r="M2873" s="213">
        <v>8316.32</v>
      </c>
      <c r="N2873" s="213">
        <v>9355.86</v>
      </c>
      <c r="O2873" s="242">
        <f t="shared" si="232"/>
        <v>0.51529999999997012</v>
      </c>
      <c r="P2873" s="242"/>
      <c r="Q2873" s="179"/>
      <c r="R2873" s="179"/>
      <c r="S2873" s="179"/>
      <c r="T2873" s="179"/>
      <c r="U2873" s="179"/>
      <c r="V2873" s="179"/>
      <c r="W2873" s="179"/>
      <c r="X2873" s="179"/>
      <c r="Y2873" s="179"/>
      <c r="Z2873" s="179"/>
      <c r="AA2873" s="222"/>
      <c r="AB2873" s="222"/>
      <c r="AC2873" s="222"/>
      <c r="AD2873" s="179"/>
      <c r="AE2873" s="179"/>
      <c r="AF2873" s="179"/>
      <c r="AG2873" s="179"/>
      <c r="AH2873" s="179"/>
      <c r="AI2873" s="179"/>
      <c r="AJ2873" s="179"/>
    </row>
    <row r="2874" spans="2:36" x14ac:dyDescent="0.3">
      <c r="B2874" s="224">
        <v>295100</v>
      </c>
      <c r="C2874" s="209">
        <v>114487</v>
      </c>
      <c r="D2874" s="206">
        <f t="shared" si="233"/>
        <v>0.3879600135547272</v>
      </c>
      <c r="E2874" s="208">
        <f t="shared" si="234"/>
        <v>0.45</v>
      </c>
      <c r="F2874" s="207">
        <v>6296.78</v>
      </c>
      <c r="G2874" s="207">
        <v>9158.9599999999991</v>
      </c>
      <c r="H2874" s="207">
        <v>10303.83</v>
      </c>
      <c r="I2874" s="214">
        <v>103996</v>
      </c>
      <c r="J2874" s="211">
        <f t="shared" si="230"/>
        <v>0.35240935276177565</v>
      </c>
      <c r="K2874" s="212">
        <f t="shared" si="231"/>
        <v>0.42</v>
      </c>
      <c r="L2874" s="214">
        <v>5719.78</v>
      </c>
      <c r="M2874" s="213">
        <v>8319.68</v>
      </c>
      <c r="N2874" s="213">
        <v>9359.64</v>
      </c>
      <c r="O2874" s="242">
        <f t="shared" si="232"/>
        <v>0.51519999999984067</v>
      </c>
      <c r="P2874" s="242"/>
      <c r="Q2874" s="179"/>
      <c r="R2874" s="179"/>
      <c r="S2874" s="179"/>
      <c r="T2874" s="179"/>
      <c r="U2874" s="179"/>
      <c r="V2874" s="179"/>
      <c r="W2874" s="179"/>
      <c r="X2874" s="179"/>
      <c r="Y2874" s="179"/>
      <c r="Z2874" s="179"/>
      <c r="AA2874" s="222"/>
      <c r="AB2874" s="222"/>
      <c r="AC2874" s="222"/>
      <c r="AD2874" s="179"/>
      <c r="AE2874" s="179"/>
      <c r="AF2874" s="179"/>
      <c r="AG2874" s="179"/>
      <c r="AH2874" s="179"/>
      <c r="AI2874" s="179"/>
      <c r="AJ2874" s="179"/>
    </row>
    <row r="2875" spans="2:36" x14ac:dyDescent="0.3">
      <c r="B2875" s="224">
        <v>295200</v>
      </c>
      <c r="C2875" s="209">
        <v>114532</v>
      </c>
      <c r="D2875" s="206">
        <f t="shared" si="233"/>
        <v>0.38798102981029808</v>
      </c>
      <c r="E2875" s="208">
        <f t="shared" si="234"/>
        <v>0.45</v>
      </c>
      <c r="F2875" s="207">
        <v>6299.26</v>
      </c>
      <c r="G2875" s="207">
        <v>9162.56</v>
      </c>
      <c r="H2875" s="207">
        <v>10307.879999999999</v>
      </c>
      <c r="I2875" s="214">
        <v>104038</v>
      </c>
      <c r="J2875" s="211">
        <f t="shared" ref="J2875:J2938" si="235">I2875/$B2875</f>
        <v>0.35243224932249323</v>
      </c>
      <c r="K2875" s="212">
        <f t="shared" ref="K2875:K2938" si="236">(I2875-I2874)/($B2875-$B2874)</f>
        <v>0.42</v>
      </c>
      <c r="L2875" s="214">
        <v>5722.09</v>
      </c>
      <c r="M2875" s="213">
        <v>8323.0400000000009</v>
      </c>
      <c r="N2875" s="213">
        <v>9363.42</v>
      </c>
      <c r="O2875" s="242">
        <f t="shared" si="232"/>
        <v>0.51529999999986098</v>
      </c>
      <c r="P2875" s="242"/>
      <c r="Q2875" s="179"/>
      <c r="R2875" s="179"/>
      <c r="S2875" s="179"/>
      <c r="T2875" s="179"/>
      <c r="U2875" s="179"/>
      <c r="V2875" s="179"/>
      <c r="W2875" s="179"/>
      <c r="X2875" s="179"/>
      <c r="Y2875" s="179"/>
      <c r="Z2875" s="179"/>
      <c r="AA2875" s="222"/>
      <c r="AB2875" s="222"/>
      <c r="AC2875" s="222"/>
      <c r="AD2875" s="179"/>
      <c r="AE2875" s="179"/>
      <c r="AF2875" s="179"/>
      <c r="AG2875" s="179"/>
      <c r="AH2875" s="179"/>
      <c r="AI2875" s="179"/>
      <c r="AJ2875" s="179"/>
    </row>
    <row r="2876" spans="2:36" x14ac:dyDescent="0.3">
      <c r="B2876" s="224">
        <v>295300</v>
      </c>
      <c r="C2876" s="209">
        <v>114577</v>
      </c>
      <c r="D2876" s="206">
        <f t="shared" si="233"/>
        <v>0.38800203183203524</v>
      </c>
      <c r="E2876" s="208">
        <f t="shared" si="234"/>
        <v>0.45</v>
      </c>
      <c r="F2876" s="207">
        <v>6301.73</v>
      </c>
      <c r="G2876" s="207">
        <v>9166.16</v>
      </c>
      <c r="H2876" s="207">
        <v>10311.93</v>
      </c>
      <c r="I2876" s="214">
        <v>104080</v>
      </c>
      <c r="J2876" s="211">
        <f t="shared" si="235"/>
        <v>0.35245513037588894</v>
      </c>
      <c r="K2876" s="212">
        <f t="shared" si="236"/>
        <v>0.42</v>
      </c>
      <c r="L2876" s="214">
        <v>5724.4</v>
      </c>
      <c r="M2876" s="213">
        <v>8326.4</v>
      </c>
      <c r="N2876" s="213">
        <v>9367.2000000000007</v>
      </c>
      <c r="O2876" s="242">
        <f t="shared" si="232"/>
        <v>0.51520000000004074</v>
      </c>
      <c r="P2876" s="242"/>
      <c r="Q2876" s="179"/>
      <c r="R2876" s="179"/>
      <c r="S2876" s="179"/>
      <c r="T2876" s="179"/>
      <c r="U2876" s="179"/>
      <c r="V2876" s="179"/>
      <c r="W2876" s="179"/>
      <c r="X2876" s="179"/>
      <c r="Y2876" s="179"/>
      <c r="Z2876" s="179"/>
      <c r="AA2876" s="222"/>
      <c r="AB2876" s="222"/>
      <c r="AC2876" s="222"/>
      <c r="AD2876" s="179"/>
      <c r="AE2876" s="179"/>
      <c r="AF2876" s="179"/>
      <c r="AG2876" s="179"/>
      <c r="AH2876" s="179"/>
      <c r="AI2876" s="179"/>
      <c r="AJ2876" s="179"/>
    </row>
    <row r="2877" spans="2:36" x14ac:dyDescent="0.3">
      <c r="B2877" s="224">
        <v>295400</v>
      </c>
      <c r="C2877" s="209">
        <v>114622</v>
      </c>
      <c r="D2877" s="206">
        <f t="shared" si="233"/>
        <v>0.38802301963439406</v>
      </c>
      <c r="E2877" s="208">
        <f t="shared" si="234"/>
        <v>0.45</v>
      </c>
      <c r="F2877" s="207">
        <v>6304.21</v>
      </c>
      <c r="G2877" s="207">
        <v>9169.76</v>
      </c>
      <c r="H2877" s="207">
        <v>10315.98</v>
      </c>
      <c r="I2877" s="214">
        <v>104122</v>
      </c>
      <c r="J2877" s="211">
        <f t="shared" si="235"/>
        <v>0.35247799593771156</v>
      </c>
      <c r="K2877" s="212">
        <f t="shared" si="236"/>
        <v>0.42</v>
      </c>
      <c r="L2877" s="214">
        <v>5726.71</v>
      </c>
      <c r="M2877" s="213">
        <v>8329.76</v>
      </c>
      <c r="N2877" s="213">
        <v>9370.98</v>
      </c>
      <c r="O2877" s="242">
        <f t="shared" si="232"/>
        <v>0.51530000000002474</v>
      </c>
      <c r="P2877" s="242"/>
      <c r="Q2877" s="179"/>
      <c r="R2877" s="179"/>
      <c r="S2877" s="179"/>
      <c r="T2877" s="179"/>
      <c r="U2877" s="179"/>
      <c r="V2877" s="179"/>
      <c r="W2877" s="179"/>
      <c r="X2877" s="179"/>
      <c r="Y2877" s="179"/>
      <c r="Z2877" s="179"/>
      <c r="AA2877" s="222"/>
      <c r="AB2877" s="222"/>
      <c r="AC2877" s="222"/>
      <c r="AD2877" s="179"/>
      <c r="AE2877" s="179"/>
      <c r="AF2877" s="179"/>
      <c r="AG2877" s="179"/>
      <c r="AH2877" s="179"/>
      <c r="AI2877" s="179"/>
      <c r="AJ2877" s="179"/>
    </row>
    <row r="2878" spans="2:36" x14ac:dyDescent="0.3">
      <c r="B2878" s="224">
        <v>295500</v>
      </c>
      <c r="C2878" s="209">
        <v>114667</v>
      </c>
      <c r="D2878" s="206">
        <f t="shared" si="233"/>
        <v>0.38804399323181049</v>
      </c>
      <c r="E2878" s="208">
        <f t="shared" si="234"/>
        <v>0.45</v>
      </c>
      <c r="F2878" s="207">
        <v>6306.68</v>
      </c>
      <c r="G2878" s="207">
        <v>9173.36</v>
      </c>
      <c r="H2878" s="207">
        <v>10320.030000000001</v>
      </c>
      <c r="I2878" s="214">
        <v>104164</v>
      </c>
      <c r="J2878" s="211">
        <f t="shared" si="235"/>
        <v>0.35250084602368864</v>
      </c>
      <c r="K2878" s="212">
        <f t="shared" si="236"/>
        <v>0.42</v>
      </c>
      <c r="L2878" s="214">
        <v>5729.02</v>
      </c>
      <c r="M2878" s="213">
        <v>8333.1200000000008</v>
      </c>
      <c r="N2878" s="213">
        <v>9374.76</v>
      </c>
      <c r="O2878" s="242">
        <f t="shared" si="232"/>
        <v>0.5151999999999316</v>
      </c>
      <c r="P2878" s="242"/>
      <c r="Q2878" s="179"/>
      <c r="R2878" s="179"/>
      <c r="S2878" s="179"/>
      <c r="T2878" s="179"/>
      <c r="U2878" s="179"/>
      <c r="V2878" s="179"/>
      <c r="W2878" s="179"/>
      <c r="X2878" s="179"/>
      <c r="Y2878" s="179"/>
      <c r="Z2878" s="179"/>
      <c r="AA2878" s="222"/>
      <c r="AB2878" s="222"/>
      <c r="AC2878" s="222"/>
      <c r="AD2878" s="179"/>
      <c r="AE2878" s="179"/>
      <c r="AF2878" s="179"/>
      <c r="AG2878" s="179"/>
      <c r="AH2878" s="179"/>
      <c r="AI2878" s="179"/>
      <c r="AJ2878" s="179"/>
    </row>
    <row r="2879" spans="2:36" x14ac:dyDescent="0.3">
      <c r="B2879" s="224">
        <v>295600</v>
      </c>
      <c r="C2879" s="209">
        <v>114712</v>
      </c>
      <c r="D2879" s="206">
        <f t="shared" si="233"/>
        <v>0.38806495263870094</v>
      </c>
      <c r="E2879" s="208">
        <f t="shared" si="234"/>
        <v>0.45</v>
      </c>
      <c r="F2879" s="207">
        <v>6309.16</v>
      </c>
      <c r="G2879" s="207">
        <v>9176.9599999999991</v>
      </c>
      <c r="H2879" s="207">
        <v>10324.08</v>
      </c>
      <c r="I2879" s="214">
        <v>104206</v>
      </c>
      <c r="J2879" s="211">
        <f t="shared" si="235"/>
        <v>0.35252368064952638</v>
      </c>
      <c r="K2879" s="212">
        <f t="shared" si="236"/>
        <v>0.42</v>
      </c>
      <c r="L2879" s="214">
        <v>5731.33</v>
      </c>
      <c r="M2879" s="213">
        <v>8336.48</v>
      </c>
      <c r="N2879" s="213">
        <v>9378.5400000000009</v>
      </c>
      <c r="O2879" s="242">
        <f t="shared" si="232"/>
        <v>0.5152999999998974</v>
      </c>
      <c r="P2879" s="242"/>
      <c r="Q2879" s="179"/>
      <c r="R2879" s="179"/>
      <c r="S2879" s="179"/>
      <c r="T2879" s="179"/>
      <c r="U2879" s="179"/>
      <c r="V2879" s="179"/>
      <c r="W2879" s="179"/>
      <c r="X2879" s="179"/>
      <c r="Y2879" s="179"/>
      <c r="Z2879" s="179"/>
      <c r="AA2879" s="222"/>
      <c r="AB2879" s="222"/>
      <c r="AC2879" s="222"/>
      <c r="AD2879" s="179"/>
      <c r="AE2879" s="179"/>
      <c r="AF2879" s="179"/>
      <c r="AG2879" s="179"/>
      <c r="AH2879" s="179"/>
      <c r="AI2879" s="179"/>
      <c r="AJ2879" s="179"/>
    </row>
    <row r="2880" spans="2:36" x14ac:dyDescent="0.3">
      <c r="B2880" s="224">
        <v>295700</v>
      </c>
      <c r="C2880" s="209">
        <v>114757</v>
      </c>
      <c r="D2880" s="206">
        <f t="shared" si="233"/>
        <v>0.38808589786946229</v>
      </c>
      <c r="E2880" s="208">
        <f t="shared" si="234"/>
        <v>0.45</v>
      </c>
      <c r="F2880" s="207">
        <v>6311.63</v>
      </c>
      <c r="G2880" s="207">
        <v>9180.56</v>
      </c>
      <c r="H2880" s="207">
        <v>10328.129999999999</v>
      </c>
      <c r="I2880" s="214">
        <v>104248</v>
      </c>
      <c r="J2880" s="211">
        <f t="shared" si="235"/>
        <v>0.35254649983090969</v>
      </c>
      <c r="K2880" s="212">
        <f t="shared" si="236"/>
        <v>0.42</v>
      </c>
      <c r="L2880" s="214">
        <v>5733.64</v>
      </c>
      <c r="M2880" s="213">
        <v>8339.84</v>
      </c>
      <c r="N2880" s="213">
        <v>9382.32</v>
      </c>
      <c r="O2880" s="242">
        <f t="shared" si="232"/>
        <v>0.51520000000009536</v>
      </c>
      <c r="P2880" s="242"/>
      <c r="Q2880" s="179"/>
      <c r="R2880" s="179"/>
      <c r="S2880" s="179"/>
      <c r="T2880" s="179"/>
      <c r="U2880" s="179"/>
      <c r="V2880" s="179"/>
      <c r="W2880" s="179"/>
      <c r="X2880" s="179"/>
      <c r="Y2880" s="179"/>
      <c r="Z2880" s="179"/>
      <c r="AA2880" s="222"/>
      <c r="AB2880" s="222"/>
      <c r="AC2880" s="222"/>
      <c r="AD2880" s="179"/>
      <c r="AE2880" s="179"/>
      <c r="AF2880" s="179"/>
      <c r="AG2880" s="179"/>
      <c r="AH2880" s="179"/>
      <c r="AI2880" s="179"/>
      <c r="AJ2880" s="179"/>
    </row>
    <row r="2881" spans="2:36" x14ac:dyDescent="0.3">
      <c r="B2881" s="224">
        <v>295800</v>
      </c>
      <c r="C2881" s="209">
        <v>114802</v>
      </c>
      <c r="D2881" s="206">
        <f t="shared" si="233"/>
        <v>0.38810682893847193</v>
      </c>
      <c r="E2881" s="208">
        <f t="shared" si="234"/>
        <v>0.45</v>
      </c>
      <c r="F2881" s="207">
        <v>6314.11</v>
      </c>
      <c r="G2881" s="207">
        <v>9184.16</v>
      </c>
      <c r="H2881" s="207">
        <v>10332.18</v>
      </c>
      <c r="I2881" s="214">
        <v>104290</v>
      </c>
      <c r="J2881" s="211">
        <f t="shared" si="235"/>
        <v>0.35256930358350236</v>
      </c>
      <c r="K2881" s="212">
        <f t="shared" si="236"/>
        <v>0.42</v>
      </c>
      <c r="L2881" s="214">
        <v>5735.95</v>
      </c>
      <c r="M2881" s="213">
        <v>8343.2000000000007</v>
      </c>
      <c r="N2881" s="213">
        <v>9386.1</v>
      </c>
      <c r="O2881" s="242">
        <f t="shared" si="232"/>
        <v>0.51530000000007936</v>
      </c>
      <c r="P2881" s="242"/>
      <c r="Q2881" s="179"/>
      <c r="R2881" s="179"/>
      <c r="S2881" s="179"/>
      <c r="T2881" s="179"/>
      <c r="U2881" s="179"/>
      <c r="V2881" s="179"/>
      <c r="W2881" s="179"/>
      <c r="X2881" s="179"/>
      <c r="Y2881" s="179"/>
      <c r="Z2881" s="179"/>
      <c r="AA2881" s="222"/>
      <c r="AB2881" s="222"/>
      <c r="AC2881" s="222"/>
      <c r="AD2881" s="179"/>
      <c r="AE2881" s="179"/>
      <c r="AF2881" s="179"/>
      <c r="AG2881" s="179"/>
      <c r="AH2881" s="179"/>
      <c r="AI2881" s="179"/>
      <c r="AJ2881" s="179"/>
    </row>
    <row r="2882" spans="2:36" x14ac:dyDescent="0.3">
      <c r="B2882" s="224">
        <v>295900</v>
      </c>
      <c r="C2882" s="209">
        <v>114847</v>
      </c>
      <c r="D2882" s="206">
        <f t="shared" si="233"/>
        <v>0.38812774586008786</v>
      </c>
      <c r="E2882" s="208">
        <f t="shared" si="234"/>
        <v>0.45</v>
      </c>
      <c r="F2882" s="207">
        <v>6316.58</v>
      </c>
      <c r="G2882" s="207">
        <v>9187.76</v>
      </c>
      <c r="H2882" s="207">
        <v>10336.23</v>
      </c>
      <c r="I2882" s="214">
        <v>104332</v>
      </c>
      <c r="J2882" s="211">
        <f t="shared" si="235"/>
        <v>0.35259209192294694</v>
      </c>
      <c r="K2882" s="212">
        <f t="shared" si="236"/>
        <v>0.42</v>
      </c>
      <c r="L2882" s="214">
        <v>5738.26</v>
      </c>
      <c r="M2882" s="213">
        <v>8346.56</v>
      </c>
      <c r="N2882" s="213">
        <v>9389.8799999999992</v>
      </c>
      <c r="O2882" s="242">
        <f t="shared" si="232"/>
        <v>0.51519999999996802</v>
      </c>
      <c r="P2882" s="242"/>
      <c r="Q2882" s="179"/>
      <c r="R2882" s="179"/>
      <c r="S2882" s="179"/>
      <c r="T2882" s="179"/>
      <c r="U2882" s="179"/>
      <c r="V2882" s="179"/>
      <c r="W2882" s="179"/>
      <c r="X2882" s="179"/>
      <c r="Y2882" s="179"/>
      <c r="Z2882" s="179"/>
      <c r="AA2882" s="222"/>
      <c r="AB2882" s="222"/>
      <c r="AC2882" s="222"/>
      <c r="AD2882" s="179"/>
      <c r="AE2882" s="179"/>
      <c r="AF2882" s="179"/>
      <c r="AG2882" s="179"/>
      <c r="AH2882" s="179"/>
      <c r="AI2882" s="179"/>
      <c r="AJ2882" s="179"/>
    </row>
    <row r="2883" spans="2:36" x14ac:dyDescent="0.3">
      <c r="B2883" s="224">
        <v>296000</v>
      </c>
      <c r="C2883" s="209">
        <v>114892</v>
      </c>
      <c r="D2883" s="206">
        <f t="shared" si="233"/>
        <v>0.38814864864864868</v>
      </c>
      <c r="E2883" s="208">
        <f t="shared" si="234"/>
        <v>0.45</v>
      </c>
      <c r="F2883" s="207">
        <v>6319.06</v>
      </c>
      <c r="G2883" s="207">
        <v>9191.36</v>
      </c>
      <c r="H2883" s="207">
        <v>10340.280000000001</v>
      </c>
      <c r="I2883" s="214">
        <v>104374</v>
      </c>
      <c r="J2883" s="211">
        <f t="shared" si="235"/>
        <v>0.35261486486486487</v>
      </c>
      <c r="K2883" s="212">
        <f t="shared" si="236"/>
        <v>0.42</v>
      </c>
      <c r="L2883" s="214">
        <v>5740.57</v>
      </c>
      <c r="M2883" s="213">
        <v>8349.92</v>
      </c>
      <c r="N2883" s="213">
        <v>9393.66</v>
      </c>
      <c r="O2883" s="242">
        <f t="shared" si="232"/>
        <v>0.51529999999997012</v>
      </c>
      <c r="P2883" s="242"/>
      <c r="Q2883" s="179"/>
      <c r="R2883" s="179"/>
      <c r="S2883" s="179"/>
      <c r="T2883" s="179"/>
      <c r="U2883" s="179"/>
      <c r="V2883" s="179"/>
      <c r="W2883" s="179"/>
      <c r="X2883" s="179"/>
      <c r="Y2883" s="179"/>
      <c r="Z2883" s="179"/>
      <c r="AA2883" s="222"/>
      <c r="AB2883" s="222"/>
      <c r="AC2883" s="222"/>
      <c r="AD2883" s="179"/>
      <c r="AE2883" s="179"/>
      <c r="AF2883" s="179"/>
      <c r="AG2883" s="179"/>
      <c r="AH2883" s="179"/>
      <c r="AI2883" s="179"/>
      <c r="AJ2883" s="179"/>
    </row>
    <row r="2884" spans="2:36" x14ac:dyDescent="0.3">
      <c r="B2884" s="224">
        <v>296100</v>
      </c>
      <c r="C2884" s="209">
        <v>114937</v>
      </c>
      <c r="D2884" s="206">
        <f t="shared" si="233"/>
        <v>0.38816953731847348</v>
      </c>
      <c r="E2884" s="208">
        <f t="shared" si="234"/>
        <v>0.45</v>
      </c>
      <c r="F2884" s="207">
        <v>6321.53</v>
      </c>
      <c r="G2884" s="207">
        <v>9194.9599999999991</v>
      </c>
      <c r="H2884" s="207">
        <v>10344.33</v>
      </c>
      <c r="I2884" s="214">
        <v>104416</v>
      </c>
      <c r="J2884" s="211">
        <f t="shared" si="235"/>
        <v>0.35263762242485647</v>
      </c>
      <c r="K2884" s="212">
        <f t="shared" si="236"/>
        <v>0.42</v>
      </c>
      <c r="L2884" s="214">
        <v>5742.88</v>
      </c>
      <c r="M2884" s="213">
        <v>8353.2800000000007</v>
      </c>
      <c r="N2884" s="213">
        <v>9397.44</v>
      </c>
      <c r="O2884" s="242">
        <f t="shared" si="232"/>
        <v>0.51519999999984067</v>
      </c>
      <c r="P2884" s="242"/>
      <c r="Q2884" s="179"/>
      <c r="R2884" s="179"/>
      <c r="S2884" s="179"/>
      <c r="T2884" s="179"/>
      <c r="U2884" s="179"/>
      <c r="V2884" s="179"/>
      <c r="W2884" s="179"/>
      <c r="X2884" s="179"/>
      <c r="Y2884" s="179"/>
      <c r="Z2884" s="179"/>
      <c r="AA2884" s="222"/>
      <c r="AB2884" s="222"/>
      <c r="AC2884" s="222"/>
      <c r="AD2884" s="179"/>
      <c r="AE2884" s="179"/>
      <c r="AF2884" s="179"/>
      <c r="AG2884" s="179"/>
      <c r="AH2884" s="179"/>
      <c r="AI2884" s="179"/>
      <c r="AJ2884" s="179"/>
    </row>
    <row r="2885" spans="2:36" x14ac:dyDescent="0.3">
      <c r="B2885" s="224">
        <v>296200</v>
      </c>
      <c r="C2885" s="209">
        <v>114982</v>
      </c>
      <c r="D2885" s="206">
        <f t="shared" si="233"/>
        <v>0.38819041188386227</v>
      </c>
      <c r="E2885" s="208">
        <f t="shared" si="234"/>
        <v>0.45</v>
      </c>
      <c r="F2885" s="207">
        <v>6324.01</v>
      </c>
      <c r="G2885" s="207">
        <v>9198.56</v>
      </c>
      <c r="H2885" s="207">
        <v>10348.379999999999</v>
      </c>
      <c r="I2885" s="214">
        <v>104458</v>
      </c>
      <c r="J2885" s="211">
        <f t="shared" si="235"/>
        <v>0.35266036461850103</v>
      </c>
      <c r="K2885" s="212">
        <f t="shared" si="236"/>
        <v>0.42</v>
      </c>
      <c r="L2885" s="214">
        <v>5745.19</v>
      </c>
      <c r="M2885" s="213">
        <v>8356.64</v>
      </c>
      <c r="N2885" s="213">
        <v>9401.2199999999993</v>
      </c>
      <c r="O2885" s="242">
        <f t="shared" ref="O2885:O2948" si="237">(C2885+F2885+H2885-C2884-F2884-H2884)/100</f>
        <v>0.51529999999986098</v>
      </c>
      <c r="P2885" s="242"/>
      <c r="Q2885" s="179"/>
      <c r="R2885" s="179"/>
      <c r="S2885" s="179"/>
      <c r="T2885" s="179"/>
      <c r="U2885" s="179"/>
      <c r="V2885" s="179"/>
      <c r="W2885" s="179"/>
      <c r="X2885" s="179"/>
      <c r="Y2885" s="179"/>
      <c r="Z2885" s="179"/>
      <c r="AA2885" s="222"/>
      <c r="AB2885" s="222"/>
      <c r="AC2885" s="222"/>
      <c r="AD2885" s="179"/>
      <c r="AE2885" s="179"/>
      <c r="AF2885" s="179"/>
      <c r="AG2885" s="179"/>
      <c r="AH2885" s="179"/>
      <c r="AI2885" s="179"/>
      <c r="AJ2885" s="179"/>
    </row>
    <row r="2886" spans="2:36" x14ac:dyDescent="0.3">
      <c r="B2886" s="224">
        <v>296300</v>
      </c>
      <c r="C2886" s="209">
        <v>115027</v>
      </c>
      <c r="D2886" s="206">
        <f t="shared" si="233"/>
        <v>0.38821127235909553</v>
      </c>
      <c r="E2886" s="208">
        <f t="shared" si="234"/>
        <v>0.45</v>
      </c>
      <c r="F2886" s="207">
        <v>6326.48</v>
      </c>
      <c r="G2886" s="207">
        <v>9202.16</v>
      </c>
      <c r="H2886" s="207">
        <v>10352.43</v>
      </c>
      <c r="I2886" s="214">
        <v>104500</v>
      </c>
      <c r="J2886" s="211">
        <f t="shared" si="235"/>
        <v>0.35268309146135673</v>
      </c>
      <c r="K2886" s="212">
        <f t="shared" si="236"/>
        <v>0.42</v>
      </c>
      <c r="L2886" s="214">
        <v>5747.5</v>
      </c>
      <c r="M2886" s="213">
        <v>8360</v>
      </c>
      <c r="N2886" s="213">
        <v>9405</v>
      </c>
      <c r="O2886" s="242">
        <f t="shared" si="237"/>
        <v>0.51520000000004074</v>
      </c>
      <c r="P2886" s="242"/>
      <c r="Q2886" s="179"/>
      <c r="R2886" s="179"/>
      <c r="S2886" s="179"/>
      <c r="T2886" s="179"/>
      <c r="U2886" s="179"/>
      <c r="V2886" s="179"/>
      <c r="W2886" s="179"/>
      <c r="X2886" s="179"/>
      <c r="Y2886" s="179"/>
      <c r="Z2886" s="179"/>
      <c r="AA2886" s="222"/>
      <c r="AB2886" s="222"/>
      <c r="AC2886" s="222"/>
      <c r="AD2886" s="179"/>
      <c r="AE2886" s="179"/>
      <c r="AF2886" s="179"/>
      <c r="AG2886" s="179"/>
      <c r="AH2886" s="179"/>
      <c r="AI2886" s="179"/>
      <c r="AJ2886" s="179"/>
    </row>
    <row r="2887" spans="2:36" x14ac:dyDescent="0.3">
      <c r="B2887" s="224">
        <v>296400</v>
      </c>
      <c r="C2887" s="209">
        <v>115072</v>
      </c>
      <c r="D2887" s="206">
        <f t="shared" si="233"/>
        <v>0.38823211875843455</v>
      </c>
      <c r="E2887" s="208">
        <f t="shared" si="234"/>
        <v>0.45</v>
      </c>
      <c r="F2887" s="207">
        <v>6328.96</v>
      </c>
      <c r="G2887" s="207">
        <v>9205.76</v>
      </c>
      <c r="H2887" s="207">
        <v>10356.48</v>
      </c>
      <c r="I2887" s="214">
        <v>104542</v>
      </c>
      <c r="J2887" s="211">
        <f t="shared" si="235"/>
        <v>0.35270580296896087</v>
      </c>
      <c r="K2887" s="212">
        <f t="shared" si="236"/>
        <v>0.42</v>
      </c>
      <c r="L2887" s="214">
        <v>5749.81</v>
      </c>
      <c r="M2887" s="213">
        <v>8363.36</v>
      </c>
      <c r="N2887" s="213">
        <v>9408.7800000000007</v>
      </c>
      <c r="O2887" s="242">
        <f t="shared" si="237"/>
        <v>0.51530000000002474</v>
      </c>
      <c r="P2887" s="242"/>
      <c r="Q2887" s="179"/>
      <c r="R2887" s="179"/>
      <c r="S2887" s="179"/>
      <c r="T2887" s="179"/>
      <c r="U2887" s="179"/>
      <c r="V2887" s="179"/>
      <c r="W2887" s="179"/>
      <c r="X2887" s="179"/>
      <c r="Y2887" s="179"/>
      <c r="Z2887" s="179"/>
      <c r="AA2887" s="222"/>
      <c r="AB2887" s="222"/>
      <c r="AC2887" s="222"/>
      <c r="AD2887" s="179"/>
      <c r="AE2887" s="179"/>
      <c r="AF2887" s="179"/>
      <c r="AG2887" s="179"/>
      <c r="AH2887" s="179"/>
      <c r="AI2887" s="179"/>
      <c r="AJ2887" s="179"/>
    </row>
    <row r="2888" spans="2:36" x14ac:dyDescent="0.3">
      <c r="B2888" s="224">
        <v>296500</v>
      </c>
      <c r="C2888" s="209">
        <v>115117</v>
      </c>
      <c r="D2888" s="206">
        <f t="shared" si="233"/>
        <v>0.3882529510961214</v>
      </c>
      <c r="E2888" s="208">
        <f t="shared" si="234"/>
        <v>0.45</v>
      </c>
      <c r="F2888" s="207">
        <v>6331.43</v>
      </c>
      <c r="G2888" s="207">
        <v>9209.36</v>
      </c>
      <c r="H2888" s="207">
        <v>10360.530000000001</v>
      </c>
      <c r="I2888" s="214">
        <v>104584</v>
      </c>
      <c r="J2888" s="211">
        <f t="shared" si="235"/>
        <v>0.35272849915682969</v>
      </c>
      <c r="K2888" s="212">
        <f t="shared" si="236"/>
        <v>0.42</v>
      </c>
      <c r="L2888" s="214">
        <v>5752.12</v>
      </c>
      <c r="M2888" s="213">
        <v>8366.7199999999993</v>
      </c>
      <c r="N2888" s="213">
        <v>9412.56</v>
      </c>
      <c r="O2888" s="242">
        <f t="shared" si="237"/>
        <v>0.5151999999999316</v>
      </c>
      <c r="P2888" s="242"/>
      <c r="Q2888" s="179"/>
      <c r="R2888" s="179"/>
      <c r="S2888" s="179"/>
      <c r="T2888" s="179"/>
      <c r="U2888" s="179"/>
      <c r="V2888" s="179"/>
      <c r="W2888" s="179"/>
      <c r="X2888" s="179"/>
      <c r="Y2888" s="179"/>
      <c r="Z2888" s="179"/>
      <c r="AA2888" s="222"/>
      <c r="AB2888" s="222"/>
      <c r="AC2888" s="222"/>
      <c r="AD2888" s="179"/>
      <c r="AE2888" s="179"/>
      <c r="AF2888" s="179"/>
      <c r="AG2888" s="179"/>
      <c r="AH2888" s="179"/>
      <c r="AI2888" s="179"/>
      <c r="AJ2888" s="179"/>
    </row>
    <row r="2889" spans="2:36" x14ac:dyDescent="0.3">
      <c r="B2889" s="224">
        <v>296600</v>
      </c>
      <c r="C2889" s="209">
        <v>115162</v>
      </c>
      <c r="D2889" s="206">
        <f t="shared" si="233"/>
        <v>0.38827376938637898</v>
      </c>
      <c r="E2889" s="208">
        <f t="shared" si="234"/>
        <v>0.45</v>
      </c>
      <c r="F2889" s="207">
        <v>6333.91</v>
      </c>
      <c r="G2889" s="207">
        <v>9212.9599999999991</v>
      </c>
      <c r="H2889" s="207">
        <v>10364.58</v>
      </c>
      <c r="I2889" s="214">
        <v>104626</v>
      </c>
      <c r="J2889" s="211">
        <f t="shared" si="235"/>
        <v>0.35275118004045852</v>
      </c>
      <c r="K2889" s="212">
        <f t="shared" si="236"/>
        <v>0.42</v>
      </c>
      <c r="L2889" s="214">
        <v>5754.43</v>
      </c>
      <c r="M2889" s="213">
        <v>8370.08</v>
      </c>
      <c r="N2889" s="213">
        <v>9416.34</v>
      </c>
      <c r="O2889" s="242">
        <f t="shared" si="237"/>
        <v>0.5152999999998974</v>
      </c>
      <c r="P2889" s="242"/>
      <c r="Q2889" s="179"/>
      <c r="R2889" s="179"/>
      <c r="S2889" s="179"/>
      <c r="T2889" s="179"/>
      <c r="U2889" s="179"/>
      <c r="V2889" s="179"/>
      <c r="W2889" s="179"/>
      <c r="X2889" s="179"/>
      <c r="Y2889" s="179"/>
      <c r="Z2889" s="179"/>
      <c r="AA2889" s="222"/>
      <c r="AB2889" s="222"/>
      <c r="AC2889" s="222"/>
      <c r="AD2889" s="179"/>
      <c r="AE2889" s="179"/>
      <c r="AF2889" s="179"/>
      <c r="AG2889" s="179"/>
      <c r="AH2889" s="179"/>
      <c r="AI2889" s="179"/>
      <c r="AJ2889" s="179"/>
    </row>
    <row r="2890" spans="2:36" x14ac:dyDescent="0.3">
      <c r="B2890" s="224">
        <v>296700</v>
      </c>
      <c r="C2890" s="209">
        <v>115207</v>
      </c>
      <c r="D2890" s="206">
        <f t="shared" si="233"/>
        <v>0.38829457364341086</v>
      </c>
      <c r="E2890" s="208">
        <f t="shared" si="234"/>
        <v>0.45</v>
      </c>
      <c r="F2890" s="207">
        <v>6336.38</v>
      </c>
      <c r="G2890" s="207">
        <v>9216.56</v>
      </c>
      <c r="H2890" s="207">
        <v>10368.629999999999</v>
      </c>
      <c r="I2890" s="214">
        <v>104668</v>
      </c>
      <c r="J2890" s="211">
        <f t="shared" si="235"/>
        <v>0.35277384563532188</v>
      </c>
      <c r="K2890" s="212">
        <f t="shared" si="236"/>
        <v>0.42</v>
      </c>
      <c r="L2890" s="214">
        <v>5756.74</v>
      </c>
      <c r="M2890" s="213">
        <v>8373.44</v>
      </c>
      <c r="N2890" s="213">
        <v>9420.1200000000008</v>
      </c>
      <c r="O2890" s="242">
        <f t="shared" si="237"/>
        <v>0.51520000000009536</v>
      </c>
      <c r="P2890" s="242"/>
      <c r="Q2890" s="179"/>
      <c r="R2890" s="179"/>
      <c r="S2890" s="179"/>
      <c r="T2890" s="179"/>
      <c r="U2890" s="179"/>
      <c r="V2890" s="179"/>
      <c r="W2890" s="179"/>
      <c r="X2890" s="179"/>
      <c r="Y2890" s="179"/>
      <c r="Z2890" s="179"/>
      <c r="AA2890" s="222"/>
      <c r="AB2890" s="222"/>
      <c r="AC2890" s="222"/>
      <c r="AD2890" s="179"/>
      <c r="AE2890" s="179"/>
      <c r="AF2890" s="179"/>
      <c r="AG2890" s="179"/>
      <c r="AH2890" s="179"/>
      <c r="AI2890" s="179"/>
      <c r="AJ2890" s="179"/>
    </row>
    <row r="2891" spans="2:36" x14ac:dyDescent="0.3">
      <c r="B2891" s="224">
        <v>296800</v>
      </c>
      <c r="C2891" s="209">
        <v>115252</v>
      </c>
      <c r="D2891" s="206">
        <f t="shared" si="233"/>
        <v>0.38831536388140164</v>
      </c>
      <c r="E2891" s="208">
        <f t="shared" si="234"/>
        <v>0.45</v>
      </c>
      <c r="F2891" s="207">
        <v>6338.86</v>
      </c>
      <c r="G2891" s="207">
        <v>9220.16</v>
      </c>
      <c r="H2891" s="207">
        <v>10372.68</v>
      </c>
      <c r="I2891" s="214">
        <v>104710</v>
      </c>
      <c r="J2891" s="211">
        <f t="shared" si="235"/>
        <v>0.35279649595687329</v>
      </c>
      <c r="K2891" s="212">
        <f t="shared" si="236"/>
        <v>0.42</v>
      </c>
      <c r="L2891" s="214">
        <v>5759.05</v>
      </c>
      <c r="M2891" s="213">
        <v>8376.7999999999993</v>
      </c>
      <c r="N2891" s="213">
        <v>9423.9</v>
      </c>
      <c r="O2891" s="242">
        <f t="shared" si="237"/>
        <v>0.51530000000007936</v>
      </c>
      <c r="P2891" s="242"/>
      <c r="Q2891" s="179"/>
      <c r="R2891" s="179"/>
      <c r="S2891" s="179"/>
      <c r="T2891" s="179"/>
      <c r="U2891" s="179"/>
      <c r="V2891" s="179"/>
      <c r="W2891" s="179"/>
      <c r="X2891" s="179"/>
      <c r="Y2891" s="179"/>
      <c r="Z2891" s="179"/>
      <c r="AA2891" s="222"/>
      <c r="AB2891" s="222"/>
      <c r="AC2891" s="222"/>
      <c r="AD2891" s="179"/>
      <c r="AE2891" s="179"/>
      <c r="AF2891" s="179"/>
      <c r="AG2891" s="179"/>
      <c r="AH2891" s="179"/>
      <c r="AI2891" s="179"/>
      <c r="AJ2891" s="179"/>
    </row>
    <row r="2892" spans="2:36" x14ac:dyDescent="0.3">
      <c r="B2892" s="224">
        <v>296900</v>
      </c>
      <c r="C2892" s="209">
        <v>115297</v>
      </c>
      <c r="D2892" s="206">
        <f t="shared" si="233"/>
        <v>0.38833614011451667</v>
      </c>
      <c r="E2892" s="208">
        <f t="shared" si="234"/>
        <v>0.45</v>
      </c>
      <c r="F2892" s="207">
        <v>6341.33</v>
      </c>
      <c r="G2892" s="207">
        <v>9223.76</v>
      </c>
      <c r="H2892" s="207">
        <v>10376.73</v>
      </c>
      <c r="I2892" s="214">
        <v>104752</v>
      </c>
      <c r="J2892" s="211">
        <f t="shared" si="235"/>
        <v>0.35281913102054563</v>
      </c>
      <c r="K2892" s="212">
        <f t="shared" si="236"/>
        <v>0.42</v>
      </c>
      <c r="L2892" s="214">
        <v>5761.36</v>
      </c>
      <c r="M2892" s="213">
        <v>8380.16</v>
      </c>
      <c r="N2892" s="213">
        <v>9427.68</v>
      </c>
      <c r="O2892" s="242">
        <f t="shared" si="237"/>
        <v>0.51519999999996802</v>
      </c>
      <c r="P2892" s="242"/>
      <c r="Q2892" s="179"/>
      <c r="R2892" s="179"/>
      <c r="S2892" s="179"/>
      <c r="T2892" s="179"/>
      <c r="U2892" s="179"/>
      <c r="V2892" s="179"/>
      <c r="W2892" s="179"/>
      <c r="X2892" s="179"/>
      <c r="Y2892" s="179"/>
      <c r="Z2892" s="179"/>
      <c r="AA2892" s="222"/>
      <c r="AB2892" s="222"/>
      <c r="AC2892" s="222"/>
      <c r="AD2892" s="179"/>
      <c r="AE2892" s="179"/>
      <c r="AF2892" s="179"/>
      <c r="AG2892" s="179"/>
      <c r="AH2892" s="179"/>
      <c r="AI2892" s="179"/>
      <c r="AJ2892" s="179"/>
    </row>
    <row r="2893" spans="2:36" x14ac:dyDescent="0.3">
      <c r="B2893" s="224">
        <v>297000</v>
      </c>
      <c r="C2893" s="209">
        <v>115342</v>
      </c>
      <c r="D2893" s="206">
        <f t="shared" si="233"/>
        <v>0.38835690235690234</v>
      </c>
      <c r="E2893" s="208">
        <f t="shared" si="234"/>
        <v>0.45</v>
      </c>
      <c r="F2893" s="207">
        <v>6343.81</v>
      </c>
      <c r="G2893" s="207">
        <v>9227.36</v>
      </c>
      <c r="H2893" s="207">
        <v>10380.780000000001</v>
      </c>
      <c r="I2893" s="214">
        <v>104794</v>
      </c>
      <c r="J2893" s="211">
        <f t="shared" si="235"/>
        <v>0.35284175084175085</v>
      </c>
      <c r="K2893" s="212">
        <f t="shared" si="236"/>
        <v>0.42</v>
      </c>
      <c r="L2893" s="214">
        <v>5763.67</v>
      </c>
      <c r="M2893" s="213">
        <v>8383.52</v>
      </c>
      <c r="N2893" s="213">
        <v>9431.4599999999991</v>
      </c>
      <c r="O2893" s="242">
        <f t="shared" si="237"/>
        <v>0.51529999999997012</v>
      </c>
      <c r="P2893" s="242"/>
      <c r="Q2893" s="179"/>
      <c r="R2893" s="179"/>
      <c r="S2893" s="179"/>
      <c r="T2893" s="179"/>
      <c r="U2893" s="179"/>
      <c r="V2893" s="179"/>
      <c r="W2893" s="179"/>
      <c r="X2893" s="179"/>
      <c r="Y2893" s="179"/>
      <c r="Z2893" s="179"/>
      <c r="AA2893" s="222"/>
      <c r="AB2893" s="222"/>
      <c r="AC2893" s="222"/>
      <c r="AD2893" s="179"/>
      <c r="AE2893" s="179"/>
      <c r="AF2893" s="179"/>
      <c r="AG2893" s="179"/>
      <c r="AH2893" s="179"/>
      <c r="AI2893" s="179"/>
      <c r="AJ2893" s="179"/>
    </row>
    <row r="2894" spans="2:36" x14ac:dyDescent="0.3">
      <c r="B2894" s="224">
        <v>297100</v>
      </c>
      <c r="C2894" s="209">
        <v>115387</v>
      </c>
      <c r="D2894" s="206">
        <f t="shared" si="233"/>
        <v>0.38837765062268598</v>
      </c>
      <c r="E2894" s="208">
        <f t="shared" si="234"/>
        <v>0.45</v>
      </c>
      <c r="F2894" s="207">
        <v>6346.28</v>
      </c>
      <c r="G2894" s="207">
        <v>9230.9599999999991</v>
      </c>
      <c r="H2894" s="207">
        <v>10384.83</v>
      </c>
      <c r="I2894" s="214">
        <v>104836</v>
      </c>
      <c r="J2894" s="211">
        <f t="shared" si="235"/>
        <v>0.35286435543588018</v>
      </c>
      <c r="K2894" s="212">
        <f t="shared" si="236"/>
        <v>0.42</v>
      </c>
      <c r="L2894" s="214">
        <v>5765.98</v>
      </c>
      <c r="M2894" s="213">
        <v>8386.8799999999992</v>
      </c>
      <c r="N2894" s="213">
        <v>9435.24</v>
      </c>
      <c r="O2894" s="242">
        <f t="shared" si="237"/>
        <v>0.51519999999984067</v>
      </c>
      <c r="P2894" s="242"/>
      <c r="Q2894" s="179"/>
      <c r="R2894" s="179"/>
      <c r="S2894" s="179"/>
      <c r="T2894" s="179"/>
      <c r="U2894" s="179"/>
      <c r="V2894" s="179"/>
      <c r="W2894" s="179"/>
      <c r="X2894" s="179"/>
      <c r="Y2894" s="179"/>
      <c r="Z2894" s="179"/>
      <c r="AA2894" s="222"/>
      <c r="AB2894" s="222"/>
      <c r="AC2894" s="222"/>
      <c r="AD2894" s="179"/>
      <c r="AE2894" s="179"/>
      <c r="AF2894" s="179"/>
      <c r="AG2894" s="179"/>
      <c r="AH2894" s="179"/>
      <c r="AI2894" s="179"/>
      <c r="AJ2894" s="179"/>
    </row>
    <row r="2895" spans="2:36" x14ac:dyDescent="0.3">
      <c r="B2895" s="224">
        <v>297200</v>
      </c>
      <c r="C2895" s="209">
        <v>115432</v>
      </c>
      <c r="D2895" s="206">
        <f t="shared" si="233"/>
        <v>0.38839838492597578</v>
      </c>
      <c r="E2895" s="208">
        <f t="shared" si="234"/>
        <v>0.45</v>
      </c>
      <c r="F2895" s="207">
        <v>6348.76</v>
      </c>
      <c r="G2895" s="207">
        <v>9234.56</v>
      </c>
      <c r="H2895" s="207">
        <v>10388.879999999999</v>
      </c>
      <c r="I2895" s="214">
        <v>104878</v>
      </c>
      <c r="J2895" s="211">
        <f t="shared" si="235"/>
        <v>0.35288694481830418</v>
      </c>
      <c r="K2895" s="212">
        <f t="shared" si="236"/>
        <v>0.42</v>
      </c>
      <c r="L2895" s="214">
        <v>5768.29</v>
      </c>
      <c r="M2895" s="213">
        <v>8390.24</v>
      </c>
      <c r="N2895" s="213">
        <v>9439.02</v>
      </c>
      <c r="O2895" s="242">
        <f t="shared" si="237"/>
        <v>0.51529999999986098</v>
      </c>
      <c r="P2895" s="242"/>
      <c r="Q2895" s="179"/>
      <c r="R2895" s="179"/>
      <c r="S2895" s="179"/>
      <c r="T2895" s="179"/>
      <c r="U2895" s="179"/>
      <c r="V2895" s="179"/>
      <c r="W2895" s="179"/>
      <c r="X2895" s="179"/>
      <c r="Y2895" s="179"/>
      <c r="Z2895" s="179"/>
      <c r="AA2895" s="222"/>
      <c r="AB2895" s="222"/>
      <c r="AC2895" s="222"/>
      <c r="AD2895" s="179"/>
      <c r="AE2895" s="179"/>
      <c r="AF2895" s="179"/>
      <c r="AG2895" s="179"/>
      <c r="AH2895" s="179"/>
      <c r="AI2895" s="179"/>
      <c r="AJ2895" s="179"/>
    </row>
    <row r="2896" spans="2:36" x14ac:dyDescent="0.3">
      <c r="B2896" s="224">
        <v>297300</v>
      </c>
      <c r="C2896" s="209">
        <v>115477</v>
      </c>
      <c r="D2896" s="206">
        <f t="shared" si="233"/>
        <v>0.3884191052808611</v>
      </c>
      <c r="E2896" s="208">
        <f t="shared" si="234"/>
        <v>0.45</v>
      </c>
      <c r="F2896" s="207">
        <v>6351.23</v>
      </c>
      <c r="G2896" s="207">
        <v>9238.16</v>
      </c>
      <c r="H2896" s="207">
        <v>10392.93</v>
      </c>
      <c r="I2896" s="214">
        <v>104920</v>
      </c>
      <c r="J2896" s="211">
        <f t="shared" si="235"/>
        <v>0.35290951900437267</v>
      </c>
      <c r="K2896" s="212">
        <f t="shared" si="236"/>
        <v>0.42</v>
      </c>
      <c r="L2896" s="214">
        <v>5770.6</v>
      </c>
      <c r="M2896" s="213">
        <v>8393.6</v>
      </c>
      <c r="N2896" s="213">
        <v>9442.7999999999993</v>
      </c>
      <c r="O2896" s="242">
        <f t="shared" si="237"/>
        <v>0.51520000000004074</v>
      </c>
      <c r="P2896" s="242"/>
      <c r="Q2896" s="179"/>
      <c r="R2896" s="179"/>
      <c r="S2896" s="179"/>
      <c r="T2896" s="179"/>
      <c r="U2896" s="179"/>
      <c r="V2896" s="179"/>
      <c r="W2896" s="179"/>
      <c r="X2896" s="179"/>
      <c r="Y2896" s="179"/>
      <c r="Z2896" s="179"/>
      <c r="AA2896" s="222"/>
      <c r="AB2896" s="222"/>
      <c r="AC2896" s="222"/>
      <c r="AD2896" s="179"/>
      <c r="AE2896" s="179"/>
      <c r="AF2896" s="179"/>
      <c r="AG2896" s="179"/>
      <c r="AH2896" s="179"/>
      <c r="AI2896" s="179"/>
      <c r="AJ2896" s="179"/>
    </row>
    <row r="2897" spans="2:36" x14ac:dyDescent="0.3">
      <c r="B2897" s="224">
        <v>297400</v>
      </c>
      <c r="C2897" s="209">
        <v>115522</v>
      </c>
      <c r="D2897" s="206">
        <f t="shared" si="233"/>
        <v>0.38843981170141223</v>
      </c>
      <c r="E2897" s="208">
        <f t="shared" si="234"/>
        <v>0.45</v>
      </c>
      <c r="F2897" s="207">
        <v>6353.71</v>
      </c>
      <c r="G2897" s="207">
        <v>9241.76</v>
      </c>
      <c r="H2897" s="207">
        <v>10396.98</v>
      </c>
      <c r="I2897" s="214">
        <v>104962</v>
      </c>
      <c r="J2897" s="211">
        <f t="shared" si="235"/>
        <v>0.35293207800941495</v>
      </c>
      <c r="K2897" s="212">
        <f t="shared" si="236"/>
        <v>0.42</v>
      </c>
      <c r="L2897" s="214">
        <v>5772.91</v>
      </c>
      <c r="M2897" s="213">
        <v>8396.9599999999991</v>
      </c>
      <c r="N2897" s="213">
        <v>9446.58</v>
      </c>
      <c r="O2897" s="242">
        <f t="shared" si="237"/>
        <v>0.51530000000002474</v>
      </c>
      <c r="P2897" s="242"/>
      <c r="Q2897" s="179"/>
      <c r="R2897" s="179"/>
      <c r="S2897" s="179"/>
      <c r="T2897" s="179"/>
      <c r="U2897" s="179"/>
      <c r="V2897" s="179"/>
      <c r="W2897" s="179"/>
      <c r="X2897" s="179"/>
      <c r="Y2897" s="179"/>
      <c r="Z2897" s="179"/>
      <c r="AA2897" s="222"/>
      <c r="AB2897" s="222"/>
      <c r="AC2897" s="222"/>
      <c r="AD2897" s="179"/>
      <c r="AE2897" s="179"/>
      <c r="AF2897" s="179"/>
      <c r="AG2897" s="179"/>
      <c r="AH2897" s="179"/>
      <c r="AI2897" s="179"/>
      <c r="AJ2897" s="179"/>
    </row>
    <row r="2898" spans="2:36" x14ac:dyDescent="0.3">
      <c r="B2898" s="224">
        <v>297500</v>
      </c>
      <c r="C2898" s="209">
        <v>115567</v>
      </c>
      <c r="D2898" s="206">
        <f t="shared" si="233"/>
        <v>0.38846050420168066</v>
      </c>
      <c r="E2898" s="208">
        <f t="shared" si="234"/>
        <v>0.45</v>
      </c>
      <c r="F2898" s="207">
        <v>6356.18</v>
      </c>
      <c r="G2898" s="207">
        <v>9245.36</v>
      </c>
      <c r="H2898" s="207">
        <v>10401.030000000001</v>
      </c>
      <c r="I2898" s="214">
        <v>105004</v>
      </c>
      <c r="J2898" s="211">
        <f t="shared" si="235"/>
        <v>0.35295462184873949</v>
      </c>
      <c r="K2898" s="212">
        <f t="shared" si="236"/>
        <v>0.42</v>
      </c>
      <c r="L2898" s="214">
        <v>5775.22</v>
      </c>
      <c r="M2898" s="213">
        <v>8400.32</v>
      </c>
      <c r="N2898" s="213">
        <v>9450.36</v>
      </c>
      <c r="O2898" s="242">
        <f t="shared" si="237"/>
        <v>0.5151999999999316</v>
      </c>
      <c r="P2898" s="242"/>
      <c r="Q2898" s="179"/>
      <c r="R2898" s="179"/>
      <c r="S2898" s="179"/>
      <c r="T2898" s="179"/>
      <c r="U2898" s="179"/>
      <c r="V2898" s="179"/>
      <c r="W2898" s="179"/>
      <c r="X2898" s="179"/>
      <c r="Y2898" s="179"/>
      <c r="Z2898" s="179"/>
      <c r="AA2898" s="222"/>
      <c r="AB2898" s="222"/>
      <c r="AC2898" s="222"/>
      <c r="AD2898" s="179"/>
      <c r="AE2898" s="179"/>
      <c r="AF2898" s="179"/>
      <c r="AG2898" s="179"/>
      <c r="AH2898" s="179"/>
      <c r="AI2898" s="179"/>
      <c r="AJ2898" s="179"/>
    </row>
    <row r="2899" spans="2:36" x14ac:dyDescent="0.3">
      <c r="B2899" s="224">
        <v>297600</v>
      </c>
      <c r="C2899" s="209">
        <v>115612</v>
      </c>
      <c r="D2899" s="206">
        <f t="shared" si="233"/>
        <v>0.38848118279569893</v>
      </c>
      <c r="E2899" s="208">
        <f t="shared" si="234"/>
        <v>0.45</v>
      </c>
      <c r="F2899" s="207">
        <v>6358.66</v>
      </c>
      <c r="G2899" s="207">
        <v>9248.9599999999991</v>
      </c>
      <c r="H2899" s="207">
        <v>10405.08</v>
      </c>
      <c r="I2899" s="214">
        <v>105046</v>
      </c>
      <c r="J2899" s="211">
        <f t="shared" si="235"/>
        <v>0.3529771505376344</v>
      </c>
      <c r="K2899" s="212">
        <f t="shared" si="236"/>
        <v>0.42</v>
      </c>
      <c r="L2899" s="214">
        <v>5777.53</v>
      </c>
      <c r="M2899" s="213">
        <v>8403.68</v>
      </c>
      <c r="N2899" s="213">
        <v>9454.14</v>
      </c>
      <c r="O2899" s="242">
        <f t="shared" si="237"/>
        <v>0.5152999999998974</v>
      </c>
      <c r="P2899" s="242"/>
      <c r="Q2899" s="179"/>
      <c r="R2899" s="179"/>
      <c r="S2899" s="179"/>
      <c r="T2899" s="179"/>
      <c r="U2899" s="179"/>
      <c r="V2899" s="179"/>
      <c r="W2899" s="179"/>
      <c r="X2899" s="179"/>
      <c r="Y2899" s="179"/>
      <c r="Z2899" s="179"/>
      <c r="AA2899" s="222"/>
      <c r="AB2899" s="222"/>
      <c r="AC2899" s="222"/>
      <c r="AD2899" s="179"/>
      <c r="AE2899" s="179"/>
      <c r="AF2899" s="179"/>
      <c r="AG2899" s="179"/>
      <c r="AH2899" s="179"/>
      <c r="AI2899" s="179"/>
      <c r="AJ2899" s="179"/>
    </row>
    <row r="2900" spans="2:36" x14ac:dyDescent="0.3">
      <c r="B2900" s="224">
        <v>297700</v>
      </c>
      <c r="C2900" s="209">
        <v>115657</v>
      </c>
      <c r="D2900" s="206">
        <f t="shared" si="233"/>
        <v>0.38850184749748068</v>
      </c>
      <c r="E2900" s="208">
        <f t="shared" si="234"/>
        <v>0.45</v>
      </c>
      <c r="F2900" s="207">
        <v>6361.13</v>
      </c>
      <c r="G2900" s="207">
        <v>9252.56</v>
      </c>
      <c r="H2900" s="207">
        <v>10409.129999999999</v>
      </c>
      <c r="I2900" s="214">
        <v>105088</v>
      </c>
      <c r="J2900" s="211">
        <f t="shared" si="235"/>
        <v>0.35299966409136713</v>
      </c>
      <c r="K2900" s="212">
        <f t="shared" si="236"/>
        <v>0.42</v>
      </c>
      <c r="L2900" s="214">
        <v>5779.84</v>
      </c>
      <c r="M2900" s="213">
        <v>8407.0400000000009</v>
      </c>
      <c r="N2900" s="213">
        <v>9457.92</v>
      </c>
      <c r="O2900" s="242">
        <f t="shared" si="237"/>
        <v>0.51520000000009536</v>
      </c>
      <c r="P2900" s="242"/>
      <c r="Q2900" s="179"/>
      <c r="R2900" s="179"/>
      <c r="S2900" s="179"/>
      <c r="T2900" s="179"/>
      <c r="U2900" s="179"/>
      <c r="V2900" s="179"/>
      <c r="W2900" s="179"/>
      <c r="X2900" s="179"/>
      <c r="Y2900" s="179"/>
      <c r="Z2900" s="179"/>
      <c r="AA2900" s="222"/>
      <c r="AB2900" s="222"/>
      <c r="AC2900" s="222"/>
      <c r="AD2900" s="179"/>
      <c r="AE2900" s="179"/>
      <c r="AF2900" s="179"/>
      <c r="AG2900" s="179"/>
      <c r="AH2900" s="179"/>
      <c r="AI2900" s="179"/>
      <c r="AJ2900" s="179"/>
    </row>
    <row r="2901" spans="2:36" x14ac:dyDescent="0.3">
      <c r="B2901" s="224">
        <v>297800</v>
      </c>
      <c r="C2901" s="209">
        <v>115702</v>
      </c>
      <c r="D2901" s="206">
        <f t="shared" si="233"/>
        <v>0.38852249832102081</v>
      </c>
      <c r="E2901" s="208">
        <f t="shared" si="234"/>
        <v>0.45</v>
      </c>
      <c r="F2901" s="207">
        <v>6363.61</v>
      </c>
      <c r="G2901" s="207">
        <v>9256.16</v>
      </c>
      <c r="H2901" s="207">
        <v>10413.18</v>
      </c>
      <c r="I2901" s="214">
        <v>105130</v>
      </c>
      <c r="J2901" s="211">
        <f t="shared" si="235"/>
        <v>0.3530221625251847</v>
      </c>
      <c r="K2901" s="212">
        <f t="shared" si="236"/>
        <v>0.42</v>
      </c>
      <c r="L2901" s="214">
        <v>5782.15</v>
      </c>
      <c r="M2901" s="213">
        <v>8410.4</v>
      </c>
      <c r="N2901" s="213">
        <v>9461.7000000000007</v>
      </c>
      <c r="O2901" s="242">
        <f t="shared" si="237"/>
        <v>0.51530000000007936</v>
      </c>
      <c r="P2901" s="242"/>
      <c r="Q2901" s="179"/>
      <c r="R2901" s="179"/>
      <c r="S2901" s="179"/>
      <c r="T2901" s="179"/>
      <c r="U2901" s="179"/>
      <c r="V2901" s="179"/>
      <c r="W2901" s="179"/>
      <c r="X2901" s="179"/>
      <c r="Y2901" s="179"/>
      <c r="Z2901" s="179"/>
      <c r="AA2901" s="222"/>
      <c r="AB2901" s="222"/>
      <c r="AC2901" s="222"/>
      <c r="AD2901" s="179"/>
      <c r="AE2901" s="179"/>
      <c r="AF2901" s="179"/>
      <c r="AG2901" s="179"/>
      <c r="AH2901" s="179"/>
      <c r="AI2901" s="179"/>
      <c r="AJ2901" s="179"/>
    </row>
    <row r="2902" spans="2:36" x14ac:dyDescent="0.3">
      <c r="B2902" s="224">
        <v>297900</v>
      </c>
      <c r="C2902" s="209">
        <v>115747</v>
      </c>
      <c r="D2902" s="206">
        <f t="shared" si="233"/>
        <v>0.38854313528029538</v>
      </c>
      <c r="E2902" s="208">
        <f t="shared" si="234"/>
        <v>0.45</v>
      </c>
      <c r="F2902" s="207">
        <v>6366.08</v>
      </c>
      <c r="G2902" s="207">
        <v>9259.76</v>
      </c>
      <c r="H2902" s="207">
        <v>10417.23</v>
      </c>
      <c r="I2902" s="214">
        <v>105172</v>
      </c>
      <c r="J2902" s="211">
        <f t="shared" si="235"/>
        <v>0.35304464585431355</v>
      </c>
      <c r="K2902" s="212">
        <f t="shared" si="236"/>
        <v>0.42</v>
      </c>
      <c r="L2902" s="214">
        <v>5784.46</v>
      </c>
      <c r="M2902" s="213">
        <v>8413.76</v>
      </c>
      <c r="N2902" s="213">
        <v>9465.48</v>
      </c>
      <c r="O2902" s="242">
        <f t="shared" si="237"/>
        <v>0.51519999999996802</v>
      </c>
      <c r="P2902" s="242"/>
      <c r="Q2902" s="179"/>
      <c r="R2902" s="179"/>
      <c r="S2902" s="179"/>
      <c r="T2902" s="179"/>
      <c r="U2902" s="179"/>
      <c r="V2902" s="179"/>
      <c r="W2902" s="179"/>
      <c r="X2902" s="179"/>
      <c r="Y2902" s="179"/>
      <c r="Z2902" s="179"/>
      <c r="AA2902" s="222"/>
      <c r="AB2902" s="222"/>
      <c r="AC2902" s="222"/>
      <c r="AD2902" s="179"/>
      <c r="AE2902" s="179"/>
      <c r="AF2902" s="179"/>
      <c r="AG2902" s="179"/>
      <c r="AH2902" s="179"/>
      <c r="AI2902" s="179"/>
      <c r="AJ2902" s="179"/>
    </row>
    <row r="2903" spans="2:36" x14ac:dyDescent="0.3">
      <c r="B2903" s="224">
        <v>298000</v>
      </c>
      <c r="C2903" s="209">
        <v>115792</v>
      </c>
      <c r="D2903" s="206">
        <f t="shared" si="233"/>
        <v>0.38856375838926177</v>
      </c>
      <c r="E2903" s="208">
        <f t="shared" si="234"/>
        <v>0.45</v>
      </c>
      <c r="F2903" s="207">
        <v>6368.56</v>
      </c>
      <c r="G2903" s="207">
        <v>9263.36</v>
      </c>
      <c r="H2903" s="207">
        <v>10421.280000000001</v>
      </c>
      <c r="I2903" s="214">
        <v>105214</v>
      </c>
      <c r="J2903" s="211">
        <f t="shared" si="235"/>
        <v>0.35306711409395974</v>
      </c>
      <c r="K2903" s="212">
        <f t="shared" si="236"/>
        <v>0.42</v>
      </c>
      <c r="L2903" s="214">
        <v>5786.77</v>
      </c>
      <c r="M2903" s="213">
        <v>8417.1200000000008</v>
      </c>
      <c r="N2903" s="213">
        <v>9469.26</v>
      </c>
      <c r="O2903" s="242">
        <f t="shared" si="237"/>
        <v>0.51529999999997012</v>
      </c>
      <c r="P2903" s="242"/>
      <c r="Q2903" s="179"/>
      <c r="R2903" s="179"/>
      <c r="S2903" s="179"/>
      <c r="T2903" s="179"/>
      <c r="U2903" s="179"/>
      <c r="V2903" s="179"/>
      <c r="W2903" s="179"/>
      <c r="X2903" s="179"/>
      <c r="Y2903" s="179"/>
      <c r="Z2903" s="179"/>
      <c r="AA2903" s="222"/>
      <c r="AB2903" s="222"/>
      <c r="AC2903" s="222"/>
      <c r="AD2903" s="179"/>
      <c r="AE2903" s="179"/>
      <c r="AF2903" s="179"/>
      <c r="AG2903" s="179"/>
      <c r="AH2903" s="179"/>
      <c r="AI2903" s="179"/>
      <c r="AJ2903" s="179"/>
    </row>
    <row r="2904" spans="2:36" x14ac:dyDescent="0.3">
      <c r="B2904" s="224">
        <v>298100</v>
      </c>
      <c r="C2904" s="209">
        <v>115837</v>
      </c>
      <c r="D2904" s="206">
        <f t="shared" ref="D2904:D2967" si="238">C2904/B2904</f>
        <v>0.38858436766185844</v>
      </c>
      <c r="E2904" s="208">
        <f t="shared" ref="E2904:E2967" si="239">(C2904-C2903)/(B2904-B2903)</f>
        <v>0.45</v>
      </c>
      <c r="F2904" s="207">
        <v>6371.03</v>
      </c>
      <c r="G2904" s="207">
        <v>9266.9599999999991</v>
      </c>
      <c r="H2904" s="207">
        <v>10425.33</v>
      </c>
      <c r="I2904" s="214">
        <v>105256</v>
      </c>
      <c r="J2904" s="211">
        <f t="shared" si="235"/>
        <v>0.35308956725930896</v>
      </c>
      <c r="K2904" s="212">
        <f t="shared" si="236"/>
        <v>0.42</v>
      </c>
      <c r="L2904" s="214">
        <v>5789.08</v>
      </c>
      <c r="M2904" s="213">
        <v>8420.48</v>
      </c>
      <c r="N2904" s="213">
        <v>9473.0400000000009</v>
      </c>
      <c r="O2904" s="242">
        <f t="shared" si="237"/>
        <v>0.51519999999984067</v>
      </c>
      <c r="P2904" s="242"/>
      <c r="Q2904" s="179"/>
      <c r="R2904" s="179"/>
      <c r="S2904" s="179"/>
      <c r="T2904" s="179"/>
      <c r="U2904" s="179"/>
      <c r="V2904" s="179"/>
      <c r="W2904" s="179"/>
      <c r="X2904" s="179"/>
      <c r="Y2904" s="179"/>
      <c r="Z2904" s="179"/>
      <c r="AA2904" s="222"/>
      <c r="AB2904" s="222"/>
      <c r="AC2904" s="222"/>
      <c r="AD2904" s="179"/>
      <c r="AE2904" s="179"/>
      <c r="AF2904" s="179"/>
      <c r="AG2904" s="179"/>
      <c r="AH2904" s="179"/>
      <c r="AI2904" s="179"/>
      <c r="AJ2904" s="179"/>
    </row>
    <row r="2905" spans="2:36" x14ac:dyDescent="0.3">
      <c r="B2905" s="224">
        <v>298200</v>
      </c>
      <c r="C2905" s="209">
        <v>115882</v>
      </c>
      <c r="D2905" s="206">
        <f t="shared" si="238"/>
        <v>0.38860496311200537</v>
      </c>
      <c r="E2905" s="208">
        <f t="shared" si="239"/>
        <v>0.45</v>
      </c>
      <c r="F2905" s="207">
        <v>6373.51</v>
      </c>
      <c r="G2905" s="207">
        <v>9270.56</v>
      </c>
      <c r="H2905" s="207">
        <v>10429.379999999999</v>
      </c>
      <c r="I2905" s="214">
        <v>105298</v>
      </c>
      <c r="J2905" s="211">
        <f t="shared" si="235"/>
        <v>0.3531120053655265</v>
      </c>
      <c r="K2905" s="212">
        <f t="shared" si="236"/>
        <v>0.42</v>
      </c>
      <c r="L2905" s="214">
        <v>5791.39</v>
      </c>
      <c r="M2905" s="213">
        <v>8423.84</v>
      </c>
      <c r="N2905" s="213">
        <v>9476.82</v>
      </c>
      <c r="O2905" s="242">
        <f t="shared" si="237"/>
        <v>0.51529999999986098</v>
      </c>
      <c r="P2905" s="242"/>
      <c r="Q2905" s="179"/>
      <c r="R2905" s="179"/>
      <c r="S2905" s="179"/>
      <c r="T2905" s="179"/>
      <c r="U2905" s="179"/>
      <c r="V2905" s="179"/>
      <c r="W2905" s="179"/>
      <c r="X2905" s="179"/>
      <c r="Y2905" s="179"/>
      <c r="Z2905" s="179"/>
      <c r="AA2905" s="222"/>
      <c r="AB2905" s="222"/>
      <c r="AC2905" s="222"/>
      <c r="AD2905" s="179"/>
      <c r="AE2905" s="179"/>
      <c r="AF2905" s="179"/>
      <c r="AG2905" s="179"/>
      <c r="AH2905" s="179"/>
      <c r="AI2905" s="179"/>
      <c r="AJ2905" s="179"/>
    </row>
    <row r="2906" spans="2:36" x14ac:dyDescent="0.3">
      <c r="B2906" s="224">
        <v>298300</v>
      </c>
      <c r="C2906" s="209">
        <v>115927</v>
      </c>
      <c r="D2906" s="206">
        <f t="shared" si="238"/>
        <v>0.38862554475360378</v>
      </c>
      <c r="E2906" s="208">
        <f t="shared" si="239"/>
        <v>0.45</v>
      </c>
      <c r="F2906" s="207">
        <v>6375.98</v>
      </c>
      <c r="G2906" s="207">
        <v>9274.16</v>
      </c>
      <c r="H2906" s="207">
        <v>10433.43</v>
      </c>
      <c r="I2906" s="214">
        <v>105340</v>
      </c>
      <c r="J2906" s="211">
        <f t="shared" si="235"/>
        <v>0.35313442842775727</v>
      </c>
      <c r="K2906" s="212">
        <f t="shared" si="236"/>
        <v>0.42</v>
      </c>
      <c r="L2906" s="214">
        <v>5793.7</v>
      </c>
      <c r="M2906" s="213">
        <v>8427.2000000000007</v>
      </c>
      <c r="N2906" s="213">
        <v>9480.6</v>
      </c>
      <c r="O2906" s="242">
        <f t="shared" si="237"/>
        <v>0.51520000000004074</v>
      </c>
      <c r="P2906" s="242"/>
      <c r="Q2906" s="179"/>
      <c r="R2906" s="179"/>
      <c r="S2906" s="179"/>
      <c r="T2906" s="179"/>
      <c r="U2906" s="179"/>
      <c r="V2906" s="179"/>
      <c r="W2906" s="179"/>
      <c r="X2906" s="179"/>
      <c r="Y2906" s="179"/>
      <c r="Z2906" s="179"/>
      <c r="AA2906" s="222"/>
      <c r="AB2906" s="222"/>
      <c r="AC2906" s="222"/>
      <c r="AD2906" s="179"/>
      <c r="AE2906" s="179"/>
      <c r="AF2906" s="179"/>
      <c r="AG2906" s="179"/>
      <c r="AH2906" s="179"/>
      <c r="AI2906" s="179"/>
      <c r="AJ2906" s="179"/>
    </row>
    <row r="2907" spans="2:36" x14ac:dyDescent="0.3">
      <c r="B2907" s="224">
        <v>298400</v>
      </c>
      <c r="C2907" s="209">
        <v>115972</v>
      </c>
      <c r="D2907" s="206">
        <f t="shared" si="238"/>
        <v>0.38864611260053622</v>
      </c>
      <c r="E2907" s="208">
        <f t="shared" si="239"/>
        <v>0.45</v>
      </c>
      <c r="F2907" s="207">
        <v>6378.46</v>
      </c>
      <c r="G2907" s="207">
        <v>9277.76</v>
      </c>
      <c r="H2907" s="207">
        <v>10437.48</v>
      </c>
      <c r="I2907" s="214">
        <v>105382</v>
      </c>
      <c r="J2907" s="211">
        <f t="shared" si="235"/>
        <v>0.353156836461126</v>
      </c>
      <c r="K2907" s="212">
        <f t="shared" si="236"/>
        <v>0.42</v>
      </c>
      <c r="L2907" s="214">
        <v>5796.01</v>
      </c>
      <c r="M2907" s="213">
        <v>8430.56</v>
      </c>
      <c r="N2907" s="213">
        <v>9484.3799999999992</v>
      </c>
      <c r="O2907" s="242">
        <f t="shared" si="237"/>
        <v>0.51530000000002474</v>
      </c>
      <c r="P2907" s="242"/>
      <c r="Q2907" s="179"/>
      <c r="R2907" s="179"/>
      <c r="S2907" s="179"/>
      <c r="T2907" s="179"/>
      <c r="U2907" s="179"/>
      <c r="V2907" s="179"/>
      <c r="W2907" s="179"/>
      <c r="X2907" s="179"/>
      <c r="Y2907" s="179"/>
      <c r="Z2907" s="179"/>
      <c r="AA2907" s="222"/>
      <c r="AB2907" s="222"/>
      <c r="AC2907" s="222"/>
      <c r="AD2907" s="179"/>
      <c r="AE2907" s="179"/>
      <c r="AF2907" s="179"/>
      <c r="AG2907" s="179"/>
      <c r="AH2907" s="179"/>
      <c r="AI2907" s="179"/>
      <c r="AJ2907" s="179"/>
    </row>
    <row r="2908" spans="2:36" x14ac:dyDescent="0.3">
      <c r="B2908" s="224">
        <v>298500</v>
      </c>
      <c r="C2908" s="209">
        <v>116017</v>
      </c>
      <c r="D2908" s="206">
        <f t="shared" si="238"/>
        <v>0.38866666666666666</v>
      </c>
      <c r="E2908" s="208">
        <f t="shared" si="239"/>
        <v>0.45</v>
      </c>
      <c r="F2908" s="207">
        <v>6380.93</v>
      </c>
      <c r="G2908" s="207">
        <v>9281.36</v>
      </c>
      <c r="H2908" s="207">
        <v>10441.530000000001</v>
      </c>
      <c r="I2908" s="214">
        <v>105424</v>
      </c>
      <c r="J2908" s="211">
        <f t="shared" si="235"/>
        <v>0.35317922948073704</v>
      </c>
      <c r="K2908" s="212">
        <f t="shared" si="236"/>
        <v>0.42</v>
      </c>
      <c r="L2908" s="214">
        <v>5798.32</v>
      </c>
      <c r="M2908" s="213">
        <v>8433.92</v>
      </c>
      <c r="N2908" s="213">
        <v>9488.16</v>
      </c>
      <c r="O2908" s="242">
        <f t="shared" si="237"/>
        <v>0.5151999999999316</v>
      </c>
      <c r="P2908" s="242"/>
      <c r="Q2908" s="179"/>
      <c r="R2908" s="179"/>
      <c r="S2908" s="179"/>
      <c r="T2908" s="179"/>
      <c r="U2908" s="179"/>
      <c r="V2908" s="179"/>
      <c r="W2908" s="179"/>
      <c r="X2908" s="179"/>
      <c r="Y2908" s="179"/>
      <c r="Z2908" s="179"/>
      <c r="AA2908" s="222"/>
      <c r="AB2908" s="222"/>
      <c r="AC2908" s="222"/>
      <c r="AD2908" s="179"/>
      <c r="AE2908" s="179"/>
      <c r="AF2908" s="179"/>
      <c r="AG2908" s="179"/>
      <c r="AH2908" s="179"/>
      <c r="AI2908" s="179"/>
      <c r="AJ2908" s="179"/>
    </row>
    <row r="2909" spans="2:36" x14ac:dyDescent="0.3">
      <c r="B2909" s="224">
        <v>298600</v>
      </c>
      <c r="C2909" s="209">
        <v>116062</v>
      </c>
      <c r="D2909" s="206">
        <f t="shared" si="238"/>
        <v>0.38868720696584058</v>
      </c>
      <c r="E2909" s="208">
        <f t="shared" si="239"/>
        <v>0.45</v>
      </c>
      <c r="F2909" s="207">
        <v>6383.41</v>
      </c>
      <c r="G2909" s="207">
        <v>9284.9599999999991</v>
      </c>
      <c r="H2909" s="207">
        <v>10445.58</v>
      </c>
      <c r="I2909" s="214">
        <v>105466</v>
      </c>
      <c r="J2909" s="211">
        <f t="shared" si="235"/>
        <v>0.35320160750167451</v>
      </c>
      <c r="K2909" s="212">
        <f t="shared" si="236"/>
        <v>0.42</v>
      </c>
      <c r="L2909" s="214">
        <v>5800.63</v>
      </c>
      <c r="M2909" s="213">
        <v>8437.2800000000007</v>
      </c>
      <c r="N2909" s="213">
        <v>9491.94</v>
      </c>
      <c r="O2909" s="242">
        <f t="shared" si="237"/>
        <v>0.5152999999998974</v>
      </c>
      <c r="P2909" s="242"/>
      <c r="Q2909" s="179"/>
      <c r="R2909" s="179"/>
      <c r="S2909" s="179"/>
      <c r="T2909" s="179"/>
      <c r="U2909" s="179"/>
      <c r="V2909" s="179"/>
      <c r="W2909" s="179"/>
      <c r="X2909" s="179"/>
      <c r="Y2909" s="179"/>
      <c r="Z2909" s="179"/>
      <c r="AA2909" s="222"/>
      <c r="AB2909" s="222"/>
      <c r="AC2909" s="222"/>
      <c r="AD2909" s="179"/>
      <c r="AE2909" s="179"/>
      <c r="AF2909" s="179"/>
      <c r="AG2909" s="179"/>
      <c r="AH2909" s="179"/>
      <c r="AI2909" s="179"/>
      <c r="AJ2909" s="179"/>
    </row>
    <row r="2910" spans="2:36" x14ac:dyDescent="0.3">
      <c r="B2910" s="224">
        <v>298700</v>
      </c>
      <c r="C2910" s="209">
        <v>116107</v>
      </c>
      <c r="D2910" s="206">
        <f t="shared" si="238"/>
        <v>0.38870773351188481</v>
      </c>
      <c r="E2910" s="208">
        <f t="shared" si="239"/>
        <v>0.45</v>
      </c>
      <c r="F2910" s="207">
        <v>6385.88</v>
      </c>
      <c r="G2910" s="207">
        <v>9288.56</v>
      </c>
      <c r="H2910" s="207">
        <v>10449.629999999999</v>
      </c>
      <c r="I2910" s="214">
        <v>105508</v>
      </c>
      <c r="J2910" s="211">
        <f t="shared" si="235"/>
        <v>0.35322397053900234</v>
      </c>
      <c r="K2910" s="212">
        <f t="shared" si="236"/>
        <v>0.42</v>
      </c>
      <c r="L2910" s="214">
        <v>5802.94</v>
      </c>
      <c r="M2910" s="213">
        <v>8440.64</v>
      </c>
      <c r="N2910" s="213">
        <v>9495.7199999999993</v>
      </c>
      <c r="O2910" s="242">
        <f t="shared" si="237"/>
        <v>0.51520000000009536</v>
      </c>
      <c r="P2910" s="242"/>
      <c r="Q2910" s="179"/>
      <c r="R2910" s="179"/>
      <c r="S2910" s="179"/>
      <c r="T2910" s="179"/>
      <c r="U2910" s="179"/>
      <c r="V2910" s="179"/>
      <c r="W2910" s="179"/>
      <c r="X2910" s="179"/>
      <c r="Y2910" s="179"/>
      <c r="Z2910" s="179"/>
      <c r="AA2910" s="222"/>
      <c r="AB2910" s="222"/>
      <c r="AC2910" s="222"/>
      <c r="AD2910" s="179"/>
      <c r="AE2910" s="179"/>
      <c r="AF2910" s="179"/>
      <c r="AG2910" s="179"/>
      <c r="AH2910" s="179"/>
      <c r="AI2910" s="179"/>
      <c r="AJ2910" s="179"/>
    </row>
    <row r="2911" spans="2:36" x14ac:dyDescent="0.3">
      <c r="B2911" s="224">
        <v>298800</v>
      </c>
      <c r="C2911" s="209">
        <v>116152</v>
      </c>
      <c r="D2911" s="206">
        <f t="shared" si="238"/>
        <v>0.38872824631860775</v>
      </c>
      <c r="E2911" s="208">
        <f t="shared" si="239"/>
        <v>0.45</v>
      </c>
      <c r="F2911" s="207">
        <v>6388.36</v>
      </c>
      <c r="G2911" s="207">
        <v>9292.16</v>
      </c>
      <c r="H2911" s="207">
        <v>10453.68</v>
      </c>
      <c r="I2911" s="214">
        <v>105550</v>
      </c>
      <c r="J2911" s="211">
        <f t="shared" si="235"/>
        <v>0.3532463186077644</v>
      </c>
      <c r="K2911" s="212">
        <f t="shared" si="236"/>
        <v>0.42</v>
      </c>
      <c r="L2911" s="214">
        <v>5805.25</v>
      </c>
      <c r="M2911" s="213">
        <v>8444</v>
      </c>
      <c r="N2911" s="213">
        <v>9499.5</v>
      </c>
      <c r="O2911" s="242">
        <f t="shared" si="237"/>
        <v>0.51530000000007936</v>
      </c>
      <c r="P2911" s="242"/>
      <c r="Q2911" s="179"/>
      <c r="R2911" s="179"/>
      <c r="S2911" s="179"/>
      <c r="T2911" s="179"/>
      <c r="U2911" s="179"/>
      <c r="V2911" s="179"/>
      <c r="W2911" s="179"/>
      <c r="X2911" s="179"/>
      <c r="Y2911" s="179"/>
      <c r="Z2911" s="179"/>
      <c r="AA2911" s="222"/>
      <c r="AB2911" s="222"/>
      <c r="AC2911" s="222"/>
      <c r="AD2911" s="179"/>
      <c r="AE2911" s="179"/>
      <c r="AF2911" s="179"/>
      <c r="AG2911" s="179"/>
      <c r="AH2911" s="179"/>
      <c r="AI2911" s="179"/>
      <c r="AJ2911" s="179"/>
    </row>
    <row r="2912" spans="2:36" x14ac:dyDescent="0.3">
      <c r="B2912" s="224">
        <v>298900</v>
      </c>
      <c r="C2912" s="209">
        <v>116197</v>
      </c>
      <c r="D2912" s="206">
        <f t="shared" si="238"/>
        <v>0.38874874539979926</v>
      </c>
      <c r="E2912" s="208">
        <f t="shared" si="239"/>
        <v>0.45</v>
      </c>
      <c r="F2912" s="207">
        <v>6390.83</v>
      </c>
      <c r="G2912" s="207">
        <v>9295.76</v>
      </c>
      <c r="H2912" s="207">
        <v>10457.73</v>
      </c>
      <c r="I2912" s="214">
        <v>105592</v>
      </c>
      <c r="J2912" s="211">
        <f t="shared" si="235"/>
        <v>0.35326865172298427</v>
      </c>
      <c r="K2912" s="212">
        <f t="shared" si="236"/>
        <v>0.42</v>
      </c>
      <c r="L2912" s="214">
        <v>5807.56</v>
      </c>
      <c r="M2912" s="213">
        <v>8447.36</v>
      </c>
      <c r="N2912" s="213">
        <v>9503.2800000000007</v>
      </c>
      <c r="O2912" s="242">
        <f t="shared" si="237"/>
        <v>0.51519999999996802</v>
      </c>
      <c r="P2912" s="242"/>
      <c r="Q2912" s="179"/>
      <c r="R2912" s="179"/>
      <c r="S2912" s="179"/>
      <c r="T2912" s="179"/>
      <c r="U2912" s="179"/>
      <c r="V2912" s="179"/>
      <c r="W2912" s="179"/>
      <c r="X2912" s="179"/>
      <c r="Y2912" s="179"/>
      <c r="Z2912" s="179"/>
      <c r="AA2912" s="222"/>
      <c r="AB2912" s="222"/>
      <c r="AC2912" s="222"/>
      <c r="AD2912" s="179"/>
      <c r="AE2912" s="179"/>
      <c r="AF2912" s="179"/>
      <c r="AG2912" s="179"/>
      <c r="AH2912" s="179"/>
      <c r="AI2912" s="179"/>
      <c r="AJ2912" s="179"/>
    </row>
    <row r="2913" spans="2:36" x14ac:dyDescent="0.3">
      <c r="B2913" s="224">
        <v>299000</v>
      </c>
      <c r="C2913" s="209">
        <v>116242</v>
      </c>
      <c r="D2913" s="206">
        <f t="shared" si="238"/>
        <v>0.38876923076923076</v>
      </c>
      <c r="E2913" s="208">
        <f t="shared" si="239"/>
        <v>0.45</v>
      </c>
      <c r="F2913" s="207">
        <v>6393.31</v>
      </c>
      <c r="G2913" s="207">
        <v>9299.36</v>
      </c>
      <c r="H2913" s="207">
        <v>10461.780000000001</v>
      </c>
      <c r="I2913" s="214">
        <v>105634</v>
      </c>
      <c r="J2913" s="211">
        <f t="shared" si="235"/>
        <v>0.35329096989966557</v>
      </c>
      <c r="K2913" s="212">
        <f t="shared" si="236"/>
        <v>0.42</v>
      </c>
      <c r="L2913" s="214">
        <v>5809.87</v>
      </c>
      <c r="M2913" s="213">
        <v>8450.7199999999993</v>
      </c>
      <c r="N2913" s="213">
        <v>9507.06</v>
      </c>
      <c r="O2913" s="242">
        <f t="shared" si="237"/>
        <v>0.51529999999997012</v>
      </c>
      <c r="P2913" s="242"/>
      <c r="Q2913" s="179"/>
      <c r="R2913" s="179"/>
      <c r="S2913" s="179"/>
      <c r="T2913" s="179"/>
      <c r="U2913" s="179"/>
      <c r="V2913" s="179"/>
      <c r="W2913" s="179"/>
      <c r="X2913" s="179"/>
      <c r="Y2913" s="179"/>
      <c r="Z2913" s="179"/>
      <c r="AA2913" s="222"/>
      <c r="AB2913" s="222"/>
      <c r="AC2913" s="222"/>
      <c r="AD2913" s="179"/>
      <c r="AE2913" s="179"/>
      <c r="AF2913" s="179"/>
      <c r="AG2913" s="179"/>
      <c r="AH2913" s="179"/>
      <c r="AI2913" s="179"/>
      <c r="AJ2913" s="179"/>
    </row>
    <row r="2914" spans="2:36" x14ac:dyDescent="0.3">
      <c r="B2914" s="224">
        <v>299100</v>
      </c>
      <c r="C2914" s="209">
        <v>116287</v>
      </c>
      <c r="D2914" s="206">
        <f t="shared" si="238"/>
        <v>0.3887897024406553</v>
      </c>
      <c r="E2914" s="208">
        <f t="shared" si="239"/>
        <v>0.45</v>
      </c>
      <c r="F2914" s="207">
        <v>6395.78</v>
      </c>
      <c r="G2914" s="207">
        <v>9302.9599999999991</v>
      </c>
      <c r="H2914" s="207">
        <v>10465.83</v>
      </c>
      <c r="I2914" s="214">
        <v>105676</v>
      </c>
      <c r="J2914" s="211">
        <f t="shared" si="235"/>
        <v>0.35331327315279171</v>
      </c>
      <c r="K2914" s="212">
        <f t="shared" si="236"/>
        <v>0.42</v>
      </c>
      <c r="L2914" s="214">
        <v>5812.18</v>
      </c>
      <c r="M2914" s="213">
        <v>8454.08</v>
      </c>
      <c r="N2914" s="213">
        <v>9510.84</v>
      </c>
      <c r="O2914" s="242">
        <f t="shared" si="237"/>
        <v>0.51519999999984067</v>
      </c>
      <c r="P2914" s="242"/>
      <c r="Q2914" s="179"/>
      <c r="R2914" s="179"/>
      <c r="S2914" s="179"/>
      <c r="T2914" s="179"/>
      <c r="U2914" s="179"/>
      <c r="V2914" s="179"/>
      <c r="W2914" s="179"/>
      <c r="X2914" s="179"/>
      <c r="Y2914" s="179"/>
      <c r="Z2914" s="179"/>
      <c r="AA2914" s="222"/>
      <c r="AB2914" s="222"/>
      <c r="AC2914" s="222"/>
      <c r="AD2914" s="179"/>
      <c r="AE2914" s="179"/>
      <c r="AF2914" s="179"/>
      <c r="AG2914" s="179"/>
      <c r="AH2914" s="179"/>
      <c r="AI2914" s="179"/>
      <c r="AJ2914" s="179"/>
    </row>
    <row r="2915" spans="2:36" x14ac:dyDescent="0.3">
      <c r="B2915" s="224">
        <v>299200</v>
      </c>
      <c r="C2915" s="209">
        <v>116332</v>
      </c>
      <c r="D2915" s="206">
        <f t="shared" si="238"/>
        <v>0.38881016042780747</v>
      </c>
      <c r="E2915" s="208">
        <f t="shared" si="239"/>
        <v>0.45</v>
      </c>
      <c r="F2915" s="207">
        <v>6398.26</v>
      </c>
      <c r="G2915" s="207">
        <v>9306.56</v>
      </c>
      <c r="H2915" s="207">
        <v>10469.879999999999</v>
      </c>
      <c r="I2915" s="214">
        <v>105718</v>
      </c>
      <c r="J2915" s="211">
        <f t="shared" si="235"/>
        <v>0.3533355614973262</v>
      </c>
      <c r="K2915" s="212">
        <f t="shared" si="236"/>
        <v>0.42</v>
      </c>
      <c r="L2915" s="214">
        <v>5814.49</v>
      </c>
      <c r="M2915" s="213">
        <v>8457.44</v>
      </c>
      <c r="N2915" s="213">
        <v>9514.6200000000008</v>
      </c>
      <c r="O2915" s="242">
        <f t="shared" si="237"/>
        <v>0.51529999999986098</v>
      </c>
      <c r="P2915" s="242"/>
      <c r="Q2915" s="179"/>
      <c r="R2915" s="179"/>
      <c r="S2915" s="179"/>
      <c r="T2915" s="179"/>
      <c r="U2915" s="179"/>
      <c r="V2915" s="179"/>
      <c r="W2915" s="179"/>
      <c r="X2915" s="179"/>
      <c r="Y2915" s="179"/>
      <c r="Z2915" s="179"/>
      <c r="AA2915" s="222"/>
      <c r="AB2915" s="222"/>
      <c r="AC2915" s="222"/>
      <c r="AD2915" s="179"/>
      <c r="AE2915" s="179"/>
      <c r="AF2915" s="179"/>
      <c r="AG2915" s="179"/>
      <c r="AH2915" s="179"/>
      <c r="AI2915" s="179"/>
      <c r="AJ2915" s="179"/>
    </row>
    <row r="2916" spans="2:36" x14ac:dyDescent="0.3">
      <c r="B2916" s="224">
        <v>299300</v>
      </c>
      <c r="C2916" s="209">
        <v>116377</v>
      </c>
      <c r="D2916" s="206">
        <f t="shared" si="238"/>
        <v>0.38883060474440362</v>
      </c>
      <c r="E2916" s="208">
        <f t="shared" si="239"/>
        <v>0.45</v>
      </c>
      <c r="F2916" s="207">
        <v>6400.73</v>
      </c>
      <c r="G2916" s="207">
        <v>9310.16</v>
      </c>
      <c r="H2916" s="207">
        <v>10473.93</v>
      </c>
      <c r="I2916" s="214">
        <v>105760</v>
      </c>
      <c r="J2916" s="211">
        <f t="shared" si="235"/>
        <v>0.35335783494821249</v>
      </c>
      <c r="K2916" s="212">
        <f t="shared" si="236"/>
        <v>0.42</v>
      </c>
      <c r="L2916" s="214">
        <v>5816.8</v>
      </c>
      <c r="M2916" s="213">
        <v>8460.7999999999993</v>
      </c>
      <c r="N2916" s="213">
        <v>9518.4</v>
      </c>
      <c r="O2916" s="242">
        <f t="shared" si="237"/>
        <v>0.51520000000004074</v>
      </c>
      <c r="P2916" s="242"/>
      <c r="Q2916" s="179"/>
      <c r="R2916" s="179"/>
      <c r="S2916" s="179"/>
      <c r="T2916" s="179"/>
      <c r="U2916" s="179"/>
      <c r="V2916" s="179"/>
      <c r="W2916" s="179"/>
      <c r="X2916" s="179"/>
      <c r="Y2916" s="179"/>
      <c r="Z2916" s="179"/>
      <c r="AA2916" s="222"/>
      <c r="AB2916" s="222"/>
      <c r="AC2916" s="222"/>
      <c r="AD2916" s="179"/>
      <c r="AE2916" s="179"/>
      <c r="AF2916" s="179"/>
      <c r="AG2916" s="179"/>
      <c r="AH2916" s="179"/>
      <c r="AI2916" s="179"/>
      <c r="AJ2916" s="179"/>
    </row>
    <row r="2917" spans="2:36" x14ac:dyDescent="0.3">
      <c r="B2917" s="224">
        <v>299400</v>
      </c>
      <c r="C2917" s="209">
        <v>116422</v>
      </c>
      <c r="D2917" s="206">
        <f t="shared" si="238"/>
        <v>0.38885103540414162</v>
      </c>
      <c r="E2917" s="208">
        <f t="shared" si="239"/>
        <v>0.45</v>
      </c>
      <c r="F2917" s="207">
        <v>6403.21</v>
      </c>
      <c r="G2917" s="207">
        <v>9313.76</v>
      </c>
      <c r="H2917" s="207">
        <v>10477.98</v>
      </c>
      <c r="I2917" s="214">
        <v>105802</v>
      </c>
      <c r="J2917" s="211">
        <f t="shared" si="235"/>
        <v>0.35338009352037408</v>
      </c>
      <c r="K2917" s="212">
        <f t="shared" si="236"/>
        <v>0.42</v>
      </c>
      <c r="L2917" s="214">
        <v>5819.11</v>
      </c>
      <c r="M2917" s="213">
        <v>8464.16</v>
      </c>
      <c r="N2917" s="213">
        <v>9522.18</v>
      </c>
      <c r="O2917" s="242">
        <f t="shared" si="237"/>
        <v>0.51530000000002474</v>
      </c>
      <c r="P2917" s="242"/>
      <c r="Q2917" s="179"/>
      <c r="R2917" s="179"/>
      <c r="S2917" s="179"/>
      <c r="T2917" s="179"/>
      <c r="U2917" s="179"/>
      <c r="V2917" s="179"/>
      <c r="W2917" s="179"/>
      <c r="X2917" s="179"/>
      <c r="Y2917" s="179"/>
      <c r="Z2917" s="179"/>
      <c r="AA2917" s="222"/>
      <c r="AB2917" s="222"/>
      <c r="AC2917" s="222"/>
      <c r="AD2917" s="179"/>
      <c r="AE2917" s="179"/>
      <c r="AF2917" s="179"/>
      <c r="AG2917" s="179"/>
      <c r="AH2917" s="179"/>
      <c r="AI2917" s="179"/>
      <c r="AJ2917" s="179"/>
    </row>
    <row r="2918" spans="2:36" x14ac:dyDescent="0.3">
      <c r="B2918" s="224">
        <v>299500</v>
      </c>
      <c r="C2918" s="209">
        <v>116467</v>
      </c>
      <c r="D2918" s="206">
        <f t="shared" si="238"/>
        <v>0.38887145242070115</v>
      </c>
      <c r="E2918" s="208">
        <f t="shared" si="239"/>
        <v>0.45</v>
      </c>
      <c r="F2918" s="207">
        <v>6405.68</v>
      </c>
      <c r="G2918" s="207">
        <v>9317.36</v>
      </c>
      <c r="H2918" s="207">
        <v>10482.030000000001</v>
      </c>
      <c r="I2918" s="214">
        <v>105844</v>
      </c>
      <c r="J2918" s="211">
        <f t="shared" si="235"/>
        <v>0.3534023372287145</v>
      </c>
      <c r="K2918" s="212">
        <f t="shared" si="236"/>
        <v>0.42</v>
      </c>
      <c r="L2918" s="214">
        <v>5821.42</v>
      </c>
      <c r="M2918" s="213">
        <v>8467.52</v>
      </c>
      <c r="N2918" s="213">
        <v>9525.9599999999991</v>
      </c>
      <c r="O2918" s="242">
        <f t="shared" si="237"/>
        <v>0.5151999999999316</v>
      </c>
      <c r="P2918" s="242"/>
      <c r="Q2918" s="179"/>
      <c r="R2918" s="179"/>
      <c r="S2918" s="179"/>
      <c r="T2918" s="179"/>
      <c r="U2918" s="179"/>
      <c r="V2918" s="179"/>
      <c r="W2918" s="179"/>
      <c r="X2918" s="179"/>
      <c r="Y2918" s="179"/>
      <c r="Z2918" s="179"/>
      <c r="AA2918" s="222"/>
      <c r="AB2918" s="222"/>
      <c r="AC2918" s="222"/>
      <c r="AD2918" s="179"/>
      <c r="AE2918" s="179"/>
      <c r="AF2918" s="179"/>
      <c r="AG2918" s="179"/>
      <c r="AH2918" s="179"/>
      <c r="AI2918" s="179"/>
      <c r="AJ2918" s="179"/>
    </row>
    <row r="2919" spans="2:36" x14ac:dyDescent="0.3">
      <c r="B2919" s="224">
        <v>299600</v>
      </c>
      <c r="C2919" s="209">
        <v>116512</v>
      </c>
      <c r="D2919" s="206">
        <f t="shared" si="238"/>
        <v>0.38889185580774366</v>
      </c>
      <c r="E2919" s="208">
        <f t="shared" si="239"/>
        <v>0.45</v>
      </c>
      <c r="F2919" s="207">
        <v>6408.16</v>
      </c>
      <c r="G2919" s="207">
        <v>9320.9599999999991</v>
      </c>
      <c r="H2919" s="207">
        <v>10486.08</v>
      </c>
      <c r="I2919" s="214">
        <v>105886</v>
      </c>
      <c r="J2919" s="211">
        <f t="shared" si="235"/>
        <v>0.35342456608811751</v>
      </c>
      <c r="K2919" s="212">
        <f t="shared" si="236"/>
        <v>0.42</v>
      </c>
      <c r="L2919" s="214">
        <v>5823.73</v>
      </c>
      <c r="M2919" s="213">
        <v>8470.8799999999992</v>
      </c>
      <c r="N2919" s="213">
        <v>9529.74</v>
      </c>
      <c r="O2919" s="242">
        <f t="shared" si="237"/>
        <v>0.5152999999998974</v>
      </c>
      <c r="P2919" s="242"/>
      <c r="Q2919" s="179"/>
      <c r="R2919" s="179"/>
      <c r="S2919" s="179"/>
      <c r="T2919" s="179"/>
      <c r="U2919" s="179"/>
      <c r="V2919" s="179"/>
      <c r="W2919" s="179"/>
      <c r="X2919" s="179"/>
      <c r="Y2919" s="179"/>
      <c r="Z2919" s="179"/>
      <c r="AA2919" s="222"/>
      <c r="AB2919" s="222"/>
      <c r="AC2919" s="222"/>
      <c r="AD2919" s="179"/>
      <c r="AE2919" s="179"/>
      <c r="AF2919" s="179"/>
      <c r="AG2919" s="179"/>
      <c r="AH2919" s="179"/>
      <c r="AI2919" s="179"/>
      <c r="AJ2919" s="179"/>
    </row>
    <row r="2920" spans="2:36" x14ac:dyDescent="0.3">
      <c r="B2920" s="224">
        <v>299700</v>
      </c>
      <c r="C2920" s="209">
        <v>116557</v>
      </c>
      <c r="D2920" s="206">
        <f t="shared" si="238"/>
        <v>0.38891224557891224</v>
      </c>
      <c r="E2920" s="208">
        <f t="shared" si="239"/>
        <v>0.45</v>
      </c>
      <c r="F2920" s="207">
        <v>6410.63</v>
      </c>
      <c r="G2920" s="207">
        <v>9324.56</v>
      </c>
      <c r="H2920" s="207">
        <v>10490.13</v>
      </c>
      <c r="I2920" s="214">
        <v>105928</v>
      </c>
      <c r="J2920" s="211">
        <f t="shared" si="235"/>
        <v>0.35344678011344677</v>
      </c>
      <c r="K2920" s="212">
        <f t="shared" si="236"/>
        <v>0.42</v>
      </c>
      <c r="L2920" s="214">
        <v>5826.04</v>
      </c>
      <c r="M2920" s="213">
        <v>8474.24</v>
      </c>
      <c r="N2920" s="213">
        <v>9533.52</v>
      </c>
      <c r="O2920" s="242">
        <f t="shared" si="237"/>
        <v>0.51520000000009536</v>
      </c>
      <c r="P2920" s="242"/>
      <c r="Q2920" s="179"/>
      <c r="R2920" s="179"/>
      <c r="S2920" s="179"/>
      <c r="T2920" s="179"/>
      <c r="U2920" s="179"/>
      <c r="V2920" s="179"/>
      <c r="W2920" s="179"/>
      <c r="X2920" s="179"/>
      <c r="Y2920" s="179"/>
      <c r="Z2920" s="179"/>
      <c r="AA2920" s="222"/>
      <c r="AB2920" s="222"/>
      <c r="AC2920" s="222"/>
      <c r="AD2920" s="179"/>
      <c r="AE2920" s="179"/>
      <c r="AF2920" s="179"/>
      <c r="AG2920" s="179"/>
      <c r="AH2920" s="179"/>
      <c r="AI2920" s="179"/>
      <c r="AJ2920" s="179"/>
    </row>
    <row r="2921" spans="2:36" x14ac:dyDescent="0.3">
      <c r="B2921" s="224">
        <v>299800</v>
      </c>
      <c r="C2921" s="209">
        <v>116602</v>
      </c>
      <c r="D2921" s="206">
        <f t="shared" si="238"/>
        <v>0.38893262174783189</v>
      </c>
      <c r="E2921" s="208">
        <f t="shared" si="239"/>
        <v>0.45</v>
      </c>
      <c r="F2921" s="207">
        <v>6413.11</v>
      </c>
      <c r="G2921" s="207">
        <v>9328.16</v>
      </c>
      <c r="H2921" s="207">
        <v>10494.18</v>
      </c>
      <c r="I2921" s="214">
        <v>105970</v>
      </c>
      <c r="J2921" s="211">
        <f t="shared" si="235"/>
        <v>0.35346897931954635</v>
      </c>
      <c r="K2921" s="212">
        <f t="shared" si="236"/>
        <v>0.42</v>
      </c>
      <c r="L2921" s="214">
        <v>5828.35</v>
      </c>
      <c r="M2921" s="213">
        <v>8477.6</v>
      </c>
      <c r="N2921" s="213">
        <v>9537.2999999999993</v>
      </c>
      <c r="O2921" s="242">
        <f t="shared" si="237"/>
        <v>0.51530000000007936</v>
      </c>
      <c r="P2921" s="242"/>
      <c r="Q2921" s="179"/>
      <c r="R2921" s="179"/>
      <c r="S2921" s="179"/>
      <c r="T2921" s="179"/>
      <c r="U2921" s="179"/>
      <c r="V2921" s="179"/>
      <c r="W2921" s="179"/>
      <c r="X2921" s="179"/>
      <c r="Y2921" s="179"/>
      <c r="Z2921" s="179"/>
      <c r="AA2921" s="222"/>
      <c r="AB2921" s="222"/>
      <c r="AC2921" s="222"/>
      <c r="AD2921" s="179"/>
      <c r="AE2921" s="179"/>
      <c r="AF2921" s="179"/>
      <c r="AG2921" s="179"/>
      <c r="AH2921" s="179"/>
      <c r="AI2921" s="179"/>
      <c r="AJ2921" s="179"/>
    </row>
    <row r="2922" spans="2:36" x14ac:dyDescent="0.3">
      <c r="B2922" s="224">
        <v>299900</v>
      </c>
      <c r="C2922" s="209">
        <v>116647</v>
      </c>
      <c r="D2922" s="206">
        <f t="shared" si="238"/>
        <v>0.38895298432810937</v>
      </c>
      <c r="E2922" s="208">
        <f t="shared" si="239"/>
        <v>0.45</v>
      </c>
      <c r="F2922" s="207">
        <v>6415.58</v>
      </c>
      <c r="G2922" s="207">
        <v>9331.76</v>
      </c>
      <c r="H2922" s="207">
        <v>10498.23</v>
      </c>
      <c r="I2922" s="214">
        <v>106012</v>
      </c>
      <c r="J2922" s="211">
        <f t="shared" si="235"/>
        <v>0.3534911637212404</v>
      </c>
      <c r="K2922" s="212">
        <f t="shared" si="236"/>
        <v>0.42</v>
      </c>
      <c r="L2922" s="214">
        <v>5830.66</v>
      </c>
      <c r="M2922" s="213">
        <v>8480.9599999999991</v>
      </c>
      <c r="N2922" s="213">
        <v>9541.08</v>
      </c>
      <c r="O2922" s="242">
        <f t="shared" si="237"/>
        <v>0.51519999999996802</v>
      </c>
      <c r="P2922" s="242"/>
      <c r="Q2922" s="179"/>
      <c r="R2922" s="179"/>
      <c r="S2922" s="179"/>
      <c r="T2922" s="179"/>
      <c r="U2922" s="179"/>
      <c r="V2922" s="179"/>
      <c r="W2922" s="179"/>
      <c r="X2922" s="179"/>
      <c r="Y2922" s="179"/>
      <c r="Z2922" s="179"/>
      <c r="AA2922" s="222"/>
      <c r="AB2922" s="222"/>
      <c r="AC2922" s="222"/>
      <c r="AD2922" s="179"/>
      <c r="AE2922" s="179"/>
      <c r="AF2922" s="179"/>
      <c r="AG2922" s="179"/>
      <c r="AH2922" s="179"/>
      <c r="AI2922" s="179"/>
      <c r="AJ2922" s="179"/>
    </row>
    <row r="2923" spans="2:36" x14ac:dyDescent="0.3">
      <c r="B2923" s="224">
        <v>300000</v>
      </c>
      <c r="C2923" s="209">
        <v>116692</v>
      </c>
      <c r="D2923" s="206">
        <f t="shared" si="238"/>
        <v>0.38897333333333334</v>
      </c>
      <c r="E2923" s="208">
        <f t="shared" si="239"/>
        <v>0.45</v>
      </c>
      <c r="F2923" s="207">
        <v>6418.06</v>
      </c>
      <c r="G2923" s="207">
        <v>9335.36</v>
      </c>
      <c r="H2923" s="207">
        <v>10502.28</v>
      </c>
      <c r="I2923" s="214">
        <v>106054</v>
      </c>
      <c r="J2923" s="211">
        <f t="shared" si="235"/>
        <v>0.35351333333333335</v>
      </c>
      <c r="K2923" s="212">
        <f t="shared" si="236"/>
        <v>0.42</v>
      </c>
      <c r="L2923" s="214">
        <v>5832.97</v>
      </c>
      <c r="M2923" s="213">
        <v>8484.32</v>
      </c>
      <c r="N2923" s="213">
        <v>9544.86</v>
      </c>
      <c r="O2923" s="242">
        <f t="shared" si="237"/>
        <v>0.51529999999997012</v>
      </c>
      <c r="P2923" s="242"/>
      <c r="Q2923" s="179"/>
      <c r="R2923" s="179"/>
      <c r="S2923" s="179"/>
      <c r="T2923" s="179"/>
      <c r="U2923" s="179"/>
      <c r="V2923" s="179"/>
      <c r="W2923" s="179"/>
      <c r="X2923" s="179"/>
      <c r="Y2923" s="179"/>
      <c r="Z2923" s="179"/>
      <c r="AA2923" s="222"/>
      <c r="AB2923" s="222"/>
      <c r="AC2923" s="222"/>
      <c r="AD2923" s="179"/>
      <c r="AE2923" s="179"/>
      <c r="AF2923" s="179"/>
      <c r="AG2923" s="179"/>
      <c r="AH2923" s="179"/>
      <c r="AI2923" s="179"/>
      <c r="AJ2923" s="179"/>
    </row>
    <row r="2924" spans="2:36" x14ac:dyDescent="0.3">
      <c r="B2924" s="224">
        <v>300100</v>
      </c>
      <c r="C2924" s="209">
        <v>116737</v>
      </c>
      <c r="D2924" s="206">
        <f t="shared" si="238"/>
        <v>0.38899366877707431</v>
      </c>
      <c r="E2924" s="208">
        <f t="shared" si="239"/>
        <v>0.45</v>
      </c>
      <c r="F2924" s="207">
        <v>6420.53</v>
      </c>
      <c r="G2924" s="207">
        <v>9338.9599999999991</v>
      </c>
      <c r="H2924" s="207">
        <v>10506.33</v>
      </c>
      <c r="I2924" s="214">
        <v>106096</v>
      </c>
      <c r="J2924" s="211">
        <f t="shared" si="235"/>
        <v>0.35353548817060981</v>
      </c>
      <c r="K2924" s="212">
        <f t="shared" si="236"/>
        <v>0.42</v>
      </c>
      <c r="L2924" s="214">
        <v>5835.28</v>
      </c>
      <c r="M2924" s="213">
        <v>8487.68</v>
      </c>
      <c r="N2924" s="213">
        <v>9548.64</v>
      </c>
      <c r="O2924" s="242">
        <f t="shared" si="237"/>
        <v>0.51519999999984067</v>
      </c>
      <c r="P2924" s="242"/>
      <c r="Q2924" s="179"/>
      <c r="R2924" s="179"/>
      <c r="S2924" s="179"/>
      <c r="T2924" s="179"/>
      <c r="U2924" s="179"/>
      <c r="V2924" s="179"/>
      <c r="W2924" s="179"/>
      <c r="X2924" s="179"/>
      <c r="Y2924" s="179"/>
      <c r="Z2924" s="179"/>
      <c r="AA2924" s="222"/>
      <c r="AB2924" s="222"/>
      <c r="AC2924" s="222"/>
      <c r="AD2924" s="179"/>
      <c r="AE2924" s="179"/>
      <c r="AF2924" s="179"/>
      <c r="AG2924" s="179"/>
      <c r="AH2924" s="179"/>
      <c r="AI2924" s="179"/>
      <c r="AJ2924" s="179"/>
    </row>
    <row r="2925" spans="2:36" x14ac:dyDescent="0.3">
      <c r="B2925" s="224">
        <v>300200</v>
      </c>
      <c r="C2925" s="209">
        <v>116782</v>
      </c>
      <c r="D2925" s="206">
        <f t="shared" si="238"/>
        <v>0.38901399067288472</v>
      </c>
      <c r="E2925" s="208">
        <f t="shared" si="239"/>
        <v>0.45</v>
      </c>
      <c r="F2925" s="207">
        <v>6423.01</v>
      </c>
      <c r="G2925" s="207">
        <v>9342.56</v>
      </c>
      <c r="H2925" s="207">
        <v>10510.38</v>
      </c>
      <c r="I2925" s="214">
        <v>106138</v>
      </c>
      <c r="J2925" s="211">
        <f t="shared" si="235"/>
        <v>0.35355762824783477</v>
      </c>
      <c r="K2925" s="212">
        <f t="shared" si="236"/>
        <v>0.42</v>
      </c>
      <c r="L2925" s="214">
        <v>5837.59</v>
      </c>
      <c r="M2925" s="213">
        <v>8491.0400000000009</v>
      </c>
      <c r="N2925" s="213">
        <v>9552.42</v>
      </c>
      <c r="O2925" s="242">
        <f t="shared" si="237"/>
        <v>0.51529999999986098</v>
      </c>
      <c r="P2925" s="242"/>
      <c r="Q2925" s="179"/>
      <c r="R2925" s="179"/>
      <c r="S2925" s="179"/>
      <c r="T2925" s="179"/>
      <c r="U2925" s="179"/>
      <c r="V2925" s="179"/>
      <c r="W2925" s="179"/>
      <c r="X2925" s="179"/>
      <c r="Y2925" s="179"/>
      <c r="Z2925" s="179"/>
      <c r="AA2925" s="222"/>
      <c r="AB2925" s="222"/>
      <c r="AC2925" s="222"/>
      <c r="AD2925" s="179"/>
      <c r="AE2925" s="179"/>
      <c r="AF2925" s="179"/>
      <c r="AG2925" s="179"/>
      <c r="AH2925" s="179"/>
      <c r="AI2925" s="179"/>
      <c r="AJ2925" s="179"/>
    </row>
    <row r="2926" spans="2:36" x14ac:dyDescent="0.3">
      <c r="B2926" s="224">
        <v>300300</v>
      </c>
      <c r="C2926" s="209">
        <v>116827</v>
      </c>
      <c r="D2926" s="206">
        <f t="shared" si="238"/>
        <v>0.38903429903429904</v>
      </c>
      <c r="E2926" s="208">
        <f t="shared" si="239"/>
        <v>0.45</v>
      </c>
      <c r="F2926" s="207">
        <v>6425.48</v>
      </c>
      <c r="G2926" s="207">
        <v>9346.16</v>
      </c>
      <c r="H2926" s="207">
        <v>10514.43</v>
      </c>
      <c r="I2926" s="214">
        <v>106180</v>
      </c>
      <c r="J2926" s="211">
        <f t="shared" si="235"/>
        <v>0.35357975357975358</v>
      </c>
      <c r="K2926" s="212">
        <f t="shared" si="236"/>
        <v>0.42</v>
      </c>
      <c r="L2926" s="214">
        <v>5839.9</v>
      </c>
      <c r="M2926" s="213">
        <v>8494.4</v>
      </c>
      <c r="N2926" s="213">
        <v>9556.2000000000007</v>
      </c>
      <c r="O2926" s="242">
        <f t="shared" si="237"/>
        <v>0.51520000000004074</v>
      </c>
      <c r="P2926" s="242"/>
      <c r="Q2926" s="179"/>
      <c r="R2926" s="179"/>
      <c r="S2926" s="179"/>
      <c r="T2926" s="179"/>
      <c r="U2926" s="179"/>
      <c r="V2926" s="179"/>
      <c r="W2926" s="179"/>
      <c r="X2926" s="179"/>
      <c r="Y2926" s="179"/>
      <c r="Z2926" s="179"/>
      <c r="AA2926" s="222"/>
      <c r="AB2926" s="222"/>
      <c r="AC2926" s="222"/>
      <c r="AD2926" s="179"/>
      <c r="AE2926" s="179"/>
      <c r="AF2926" s="179"/>
      <c r="AG2926" s="179"/>
      <c r="AH2926" s="179"/>
      <c r="AI2926" s="179"/>
      <c r="AJ2926" s="179"/>
    </row>
    <row r="2927" spans="2:36" x14ac:dyDescent="0.3">
      <c r="B2927" s="224">
        <v>300400</v>
      </c>
      <c r="C2927" s="209">
        <v>116872</v>
      </c>
      <c r="D2927" s="206">
        <f t="shared" si="238"/>
        <v>0.38905459387483354</v>
      </c>
      <c r="E2927" s="208">
        <f t="shared" si="239"/>
        <v>0.45</v>
      </c>
      <c r="F2927" s="207">
        <v>6427.96</v>
      </c>
      <c r="G2927" s="207">
        <v>9349.76</v>
      </c>
      <c r="H2927" s="207">
        <v>10518.48</v>
      </c>
      <c r="I2927" s="214">
        <v>106222</v>
      </c>
      <c r="J2927" s="211">
        <f t="shared" si="235"/>
        <v>0.35360186418109185</v>
      </c>
      <c r="K2927" s="212">
        <f t="shared" si="236"/>
        <v>0.42</v>
      </c>
      <c r="L2927" s="214">
        <v>5842.21</v>
      </c>
      <c r="M2927" s="213">
        <v>8497.76</v>
      </c>
      <c r="N2927" s="213">
        <v>9559.98</v>
      </c>
      <c r="O2927" s="242">
        <f t="shared" si="237"/>
        <v>0.51530000000002474</v>
      </c>
      <c r="P2927" s="242"/>
      <c r="Q2927" s="179"/>
      <c r="R2927" s="179"/>
      <c r="S2927" s="179"/>
      <c r="T2927" s="179"/>
      <c r="U2927" s="179"/>
      <c r="V2927" s="179"/>
      <c r="W2927" s="179"/>
      <c r="X2927" s="179"/>
      <c r="Y2927" s="179"/>
      <c r="Z2927" s="179"/>
      <c r="AA2927" s="222"/>
      <c r="AB2927" s="222"/>
      <c r="AC2927" s="222"/>
      <c r="AD2927" s="179"/>
      <c r="AE2927" s="179"/>
      <c r="AF2927" s="179"/>
      <c r="AG2927" s="179"/>
      <c r="AH2927" s="179"/>
      <c r="AI2927" s="179"/>
      <c r="AJ2927" s="179"/>
    </row>
    <row r="2928" spans="2:36" x14ac:dyDescent="0.3">
      <c r="B2928" s="224">
        <v>300500</v>
      </c>
      <c r="C2928" s="209">
        <v>116917</v>
      </c>
      <c r="D2928" s="206">
        <f t="shared" si="238"/>
        <v>0.38907487520798667</v>
      </c>
      <c r="E2928" s="208">
        <f t="shared" si="239"/>
        <v>0.45</v>
      </c>
      <c r="F2928" s="207">
        <v>6430.43</v>
      </c>
      <c r="G2928" s="207">
        <v>9353.36</v>
      </c>
      <c r="H2928" s="207">
        <v>10522.53</v>
      </c>
      <c r="I2928" s="214">
        <v>106264</v>
      </c>
      <c r="J2928" s="211">
        <f t="shared" si="235"/>
        <v>0.35362396006655572</v>
      </c>
      <c r="K2928" s="212">
        <f t="shared" si="236"/>
        <v>0.42</v>
      </c>
      <c r="L2928" s="214">
        <v>5844.52</v>
      </c>
      <c r="M2928" s="213">
        <v>8501.1200000000008</v>
      </c>
      <c r="N2928" s="213">
        <v>9563.76</v>
      </c>
      <c r="O2928" s="242">
        <f t="shared" si="237"/>
        <v>0.5151999999999316</v>
      </c>
      <c r="P2928" s="242"/>
      <c r="Q2928" s="179"/>
      <c r="R2928" s="179"/>
      <c r="S2928" s="179"/>
      <c r="T2928" s="179"/>
      <c r="U2928" s="179"/>
      <c r="V2928" s="179"/>
      <c r="W2928" s="179"/>
      <c r="X2928" s="179"/>
      <c r="Y2928" s="179"/>
      <c r="Z2928" s="179"/>
      <c r="AA2928" s="222"/>
      <c r="AB2928" s="222"/>
      <c r="AC2928" s="222"/>
      <c r="AD2928" s="179"/>
      <c r="AE2928" s="179"/>
      <c r="AF2928" s="179"/>
      <c r="AG2928" s="179"/>
      <c r="AH2928" s="179"/>
      <c r="AI2928" s="179"/>
      <c r="AJ2928" s="179"/>
    </row>
    <row r="2929" spans="2:36" x14ac:dyDescent="0.3">
      <c r="B2929" s="224">
        <v>300600</v>
      </c>
      <c r="C2929" s="209">
        <v>116962</v>
      </c>
      <c r="D2929" s="206">
        <f t="shared" si="238"/>
        <v>0.38909514304723886</v>
      </c>
      <c r="E2929" s="208">
        <f t="shared" si="239"/>
        <v>0.45</v>
      </c>
      <c r="F2929" s="207">
        <v>6432.91</v>
      </c>
      <c r="G2929" s="207">
        <v>9356.9599999999991</v>
      </c>
      <c r="H2929" s="207">
        <v>10526.58</v>
      </c>
      <c r="I2929" s="214">
        <v>106306</v>
      </c>
      <c r="J2929" s="211">
        <f t="shared" si="235"/>
        <v>0.35364604125083166</v>
      </c>
      <c r="K2929" s="212">
        <f t="shared" si="236"/>
        <v>0.42</v>
      </c>
      <c r="L2929" s="214">
        <v>5846.83</v>
      </c>
      <c r="M2929" s="213">
        <v>8504.48</v>
      </c>
      <c r="N2929" s="213">
        <v>9567.5400000000009</v>
      </c>
      <c r="O2929" s="242">
        <f t="shared" si="237"/>
        <v>0.5152999999998974</v>
      </c>
      <c r="P2929" s="242"/>
      <c r="Q2929" s="179"/>
      <c r="R2929" s="179"/>
      <c r="S2929" s="179"/>
      <c r="T2929" s="179"/>
      <c r="U2929" s="179"/>
      <c r="V2929" s="179"/>
      <c r="W2929" s="179"/>
      <c r="X2929" s="179"/>
      <c r="Y2929" s="179"/>
      <c r="Z2929" s="179"/>
      <c r="AA2929" s="222"/>
      <c r="AB2929" s="222"/>
      <c r="AC2929" s="222"/>
      <c r="AD2929" s="179"/>
      <c r="AE2929" s="179"/>
      <c r="AF2929" s="179"/>
      <c r="AG2929" s="179"/>
      <c r="AH2929" s="179"/>
      <c r="AI2929" s="179"/>
      <c r="AJ2929" s="179"/>
    </row>
    <row r="2930" spans="2:36" x14ac:dyDescent="0.3">
      <c r="B2930" s="224">
        <v>300700</v>
      </c>
      <c r="C2930" s="209">
        <v>117007</v>
      </c>
      <c r="D2930" s="206">
        <f t="shared" si="238"/>
        <v>0.38911539740605255</v>
      </c>
      <c r="E2930" s="208">
        <f t="shared" si="239"/>
        <v>0.45</v>
      </c>
      <c r="F2930" s="207">
        <v>6435.38</v>
      </c>
      <c r="G2930" s="207">
        <v>9360.56</v>
      </c>
      <c r="H2930" s="207">
        <v>10530.63</v>
      </c>
      <c r="I2930" s="214">
        <v>106348</v>
      </c>
      <c r="J2930" s="211">
        <f t="shared" si="235"/>
        <v>0.35366810774858665</v>
      </c>
      <c r="K2930" s="212">
        <f t="shared" si="236"/>
        <v>0.42</v>
      </c>
      <c r="L2930" s="214">
        <v>5849.14</v>
      </c>
      <c r="M2930" s="213">
        <v>8507.84</v>
      </c>
      <c r="N2930" s="213">
        <v>9571.32</v>
      </c>
      <c r="O2930" s="242">
        <f t="shared" si="237"/>
        <v>0.51520000000009536</v>
      </c>
      <c r="P2930" s="242"/>
      <c r="Q2930" s="179"/>
      <c r="R2930" s="179"/>
      <c r="S2930" s="179"/>
      <c r="T2930" s="179"/>
      <c r="U2930" s="179"/>
      <c r="V2930" s="179"/>
      <c r="W2930" s="179"/>
      <c r="X2930" s="179"/>
      <c r="Y2930" s="179"/>
      <c r="Z2930" s="179"/>
      <c r="AA2930" s="222"/>
      <c r="AB2930" s="222"/>
      <c r="AC2930" s="222"/>
      <c r="AD2930" s="179"/>
      <c r="AE2930" s="179"/>
      <c r="AF2930" s="179"/>
      <c r="AG2930" s="179"/>
      <c r="AH2930" s="179"/>
      <c r="AI2930" s="179"/>
      <c r="AJ2930" s="179"/>
    </row>
    <row r="2931" spans="2:36" x14ac:dyDescent="0.3">
      <c r="B2931" s="224">
        <v>300800</v>
      </c>
      <c r="C2931" s="209">
        <v>117052</v>
      </c>
      <c r="D2931" s="206">
        <f t="shared" si="238"/>
        <v>0.38913563829787234</v>
      </c>
      <c r="E2931" s="208">
        <f t="shared" si="239"/>
        <v>0.45</v>
      </c>
      <c r="F2931" s="207">
        <v>6437.86</v>
      </c>
      <c r="G2931" s="207">
        <v>9364.16</v>
      </c>
      <c r="H2931" s="207">
        <v>10534.68</v>
      </c>
      <c r="I2931" s="214">
        <v>106390</v>
      </c>
      <c r="J2931" s="211">
        <f t="shared" si="235"/>
        <v>0.35369015957446809</v>
      </c>
      <c r="K2931" s="212">
        <f t="shared" si="236"/>
        <v>0.42</v>
      </c>
      <c r="L2931" s="214">
        <v>5851.45</v>
      </c>
      <c r="M2931" s="213">
        <v>8511.2000000000007</v>
      </c>
      <c r="N2931" s="213">
        <v>9575.1</v>
      </c>
      <c r="O2931" s="242">
        <f t="shared" si="237"/>
        <v>0.51530000000007936</v>
      </c>
      <c r="P2931" s="242"/>
      <c r="Q2931" s="179"/>
      <c r="R2931" s="179"/>
      <c r="S2931" s="179"/>
      <c r="T2931" s="179"/>
      <c r="U2931" s="179"/>
      <c r="V2931" s="179"/>
      <c r="W2931" s="179"/>
      <c r="X2931" s="179"/>
      <c r="Y2931" s="179"/>
      <c r="Z2931" s="179"/>
      <c r="AA2931" s="222"/>
      <c r="AB2931" s="222"/>
      <c r="AC2931" s="222"/>
      <c r="AD2931" s="179"/>
      <c r="AE2931" s="179"/>
      <c r="AF2931" s="179"/>
      <c r="AG2931" s="179"/>
      <c r="AH2931" s="179"/>
      <c r="AI2931" s="179"/>
      <c r="AJ2931" s="179"/>
    </row>
    <row r="2932" spans="2:36" x14ac:dyDescent="0.3">
      <c r="B2932" s="224">
        <v>300900</v>
      </c>
      <c r="C2932" s="209">
        <v>117097</v>
      </c>
      <c r="D2932" s="206">
        <f t="shared" si="238"/>
        <v>0.38915586573612498</v>
      </c>
      <c r="E2932" s="208">
        <f t="shared" si="239"/>
        <v>0.45</v>
      </c>
      <c r="F2932" s="207">
        <v>6440.33</v>
      </c>
      <c r="G2932" s="207">
        <v>9367.76</v>
      </c>
      <c r="H2932" s="207">
        <v>10538.73</v>
      </c>
      <c r="I2932" s="214">
        <v>106432</v>
      </c>
      <c r="J2932" s="211">
        <f t="shared" si="235"/>
        <v>0.353712196743104</v>
      </c>
      <c r="K2932" s="212">
        <f t="shared" si="236"/>
        <v>0.42</v>
      </c>
      <c r="L2932" s="214">
        <v>5853.76</v>
      </c>
      <c r="M2932" s="213">
        <v>8514.56</v>
      </c>
      <c r="N2932" s="213">
        <v>9578.8799999999992</v>
      </c>
      <c r="O2932" s="242">
        <f t="shared" si="237"/>
        <v>0.51519999999996802</v>
      </c>
      <c r="P2932" s="242"/>
      <c r="Q2932" s="179"/>
      <c r="R2932" s="179"/>
      <c r="S2932" s="179"/>
      <c r="T2932" s="179"/>
      <c r="U2932" s="179"/>
      <c r="V2932" s="179"/>
      <c r="W2932" s="179"/>
      <c r="X2932" s="179"/>
      <c r="Y2932" s="179"/>
      <c r="Z2932" s="179"/>
      <c r="AA2932" s="222"/>
      <c r="AB2932" s="222"/>
      <c r="AC2932" s="222"/>
      <c r="AD2932" s="179"/>
      <c r="AE2932" s="179"/>
      <c r="AF2932" s="179"/>
      <c r="AG2932" s="179"/>
      <c r="AH2932" s="179"/>
      <c r="AI2932" s="179"/>
      <c r="AJ2932" s="179"/>
    </row>
    <row r="2933" spans="2:36" x14ac:dyDescent="0.3">
      <c r="B2933" s="224">
        <v>301000</v>
      </c>
      <c r="C2933" s="209">
        <v>117142</v>
      </c>
      <c r="D2933" s="206">
        <f t="shared" si="238"/>
        <v>0.38917607973421925</v>
      </c>
      <c r="E2933" s="208">
        <f t="shared" si="239"/>
        <v>0.45</v>
      </c>
      <c r="F2933" s="207">
        <v>6442.81</v>
      </c>
      <c r="G2933" s="207">
        <v>9371.36</v>
      </c>
      <c r="H2933" s="207">
        <v>10542.78</v>
      </c>
      <c r="I2933" s="214">
        <v>106474</v>
      </c>
      <c r="J2933" s="211">
        <f t="shared" si="235"/>
        <v>0.35373421926910298</v>
      </c>
      <c r="K2933" s="212">
        <f t="shared" si="236"/>
        <v>0.42</v>
      </c>
      <c r="L2933" s="214">
        <v>5856.07</v>
      </c>
      <c r="M2933" s="213">
        <v>8517.92</v>
      </c>
      <c r="N2933" s="213">
        <v>9582.66</v>
      </c>
      <c r="O2933" s="242">
        <f t="shared" si="237"/>
        <v>0.51529999999997012</v>
      </c>
      <c r="P2933" s="242"/>
      <c r="Q2933" s="179"/>
      <c r="R2933" s="179"/>
      <c r="S2933" s="179"/>
      <c r="T2933" s="179"/>
      <c r="U2933" s="179"/>
      <c r="V2933" s="179"/>
      <c r="W2933" s="179"/>
      <c r="X2933" s="179"/>
      <c r="Y2933" s="179"/>
      <c r="Z2933" s="179"/>
      <c r="AA2933" s="222"/>
      <c r="AB2933" s="222"/>
      <c r="AC2933" s="222"/>
      <c r="AD2933" s="179"/>
      <c r="AE2933" s="179"/>
      <c r="AF2933" s="179"/>
      <c r="AG2933" s="179"/>
      <c r="AH2933" s="179"/>
      <c r="AI2933" s="179"/>
      <c r="AJ2933" s="179"/>
    </row>
    <row r="2934" spans="2:36" x14ac:dyDescent="0.3">
      <c r="B2934" s="224">
        <v>301100</v>
      </c>
      <c r="C2934" s="209">
        <v>117187</v>
      </c>
      <c r="D2934" s="206">
        <f t="shared" si="238"/>
        <v>0.38919628030554632</v>
      </c>
      <c r="E2934" s="208">
        <f t="shared" si="239"/>
        <v>0.45</v>
      </c>
      <c r="F2934" s="207">
        <v>6445.28</v>
      </c>
      <c r="G2934" s="207">
        <v>9374.9599999999991</v>
      </c>
      <c r="H2934" s="207">
        <v>10546.83</v>
      </c>
      <c r="I2934" s="214">
        <v>106516</v>
      </c>
      <c r="J2934" s="211">
        <f t="shared" si="235"/>
        <v>0.35375622716705413</v>
      </c>
      <c r="K2934" s="212">
        <f t="shared" si="236"/>
        <v>0.42</v>
      </c>
      <c r="L2934" s="214">
        <v>5858.38</v>
      </c>
      <c r="M2934" s="213">
        <v>8521.2800000000007</v>
      </c>
      <c r="N2934" s="213">
        <v>9586.44</v>
      </c>
      <c r="O2934" s="242">
        <f t="shared" si="237"/>
        <v>0.51519999999984067</v>
      </c>
      <c r="P2934" s="242"/>
      <c r="Q2934" s="179"/>
      <c r="R2934" s="179"/>
      <c r="S2934" s="179"/>
      <c r="T2934" s="179"/>
      <c r="U2934" s="179"/>
      <c r="V2934" s="179"/>
      <c r="W2934" s="179"/>
      <c r="X2934" s="179"/>
      <c r="Y2934" s="179"/>
      <c r="Z2934" s="179"/>
      <c r="AA2934" s="222"/>
      <c r="AB2934" s="222"/>
      <c r="AC2934" s="222"/>
      <c r="AD2934" s="179"/>
      <c r="AE2934" s="179"/>
      <c r="AF2934" s="179"/>
      <c r="AG2934" s="179"/>
      <c r="AH2934" s="179"/>
      <c r="AI2934" s="179"/>
      <c r="AJ2934" s="179"/>
    </row>
    <row r="2935" spans="2:36" x14ac:dyDescent="0.3">
      <c r="B2935" s="224">
        <v>301200</v>
      </c>
      <c r="C2935" s="209">
        <v>117232</v>
      </c>
      <c r="D2935" s="206">
        <f t="shared" si="238"/>
        <v>0.38921646746347943</v>
      </c>
      <c r="E2935" s="208">
        <f t="shared" si="239"/>
        <v>0.45</v>
      </c>
      <c r="F2935" s="207">
        <v>6447.76</v>
      </c>
      <c r="G2935" s="207">
        <v>9378.56</v>
      </c>
      <c r="H2935" s="207">
        <v>10550.88</v>
      </c>
      <c r="I2935" s="214">
        <v>106558</v>
      </c>
      <c r="J2935" s="211">
        <f t="shared" si="235"/>
        <v>0.35377822045152724</v>
      </c>
      <c r="K2935" s="212">
        <f t="shared" si="236"/>
        <v>0.42</v>
      </c>
      <c r="L2935" s="214">
        <v>5860.69</v>
      </c>
      <c r="M2935" s="213">
        <v>8524.64</v>
      </c>
      <c r="N2935" s="213">
        <v>9590.2199999999993</v>
      </c>
      <c r="O2935" s="242">
        <f t="shared" si="237"/>
        <v>0.51529999999986098</v>
      </c>
      <c r="P2935" s="242"/>
      <c r="Q2935" s="179"/>
      <c r="R2935" s="179"/>
      <c r="S2935" s="179"/>
      <c r="T2935" s="179"/>
      <c r="U2935" s="179"/>
      <c r="V2935" s="179"/>
      <c r="W2935" s="179"/>
      <c r="X2935" s="179"/>
      <c r="Y2935" s="179"/>
      <c r="Z2935" s="179"/>
      <c r="AA2935" s="222"/>
      <c r="AB2935" s="222"/>
      <c r="AC2935" s="222"/>
      <c r="AD2935" s="179"/>
      <c r="AE2935" s="179"/>
      <c r="AF2935" s="179"/>
      <c r="AG2935" s="179"/>
      <c r="AH2935" s="179"/>
      <c r="AI2935" s="179"/>
      <c r="AJ2935" s="179"/>
    </row>
    <row r="2936" spans="2:36" x14ac:dyDescent="0.3">
      <c r="B2936" s="224">
        <v>301300</v>
      </c>
      <c r="C2936" s="209">
        <v>117277</v>
      </c>
      <c r="D2936" s="206">
        <f t="shared" si="238"/>
        <v>0.38923664122137402</v>
      </c>
      <c r="E2936" s="208">
        <f t="shared" si="239"/>
        <v>0.45</v>
      </c>
      <c r="F2936" s="207">
        <v>6450.23</v>
      </c>
      <c r="G2936" s="207">
        <v>9382.16</v>
      </c>
      <c r="H2936" s="207">
        <v>10554.93</v>
      </c>
      <c r="I2936" s="214">
        <v>106600</v>
      </c>
      <c r="J2936" s="211">
        <f t="shared" si="235"/>
        <v>0.35380019913707267</v>
      </c>
      <c r="K2936" s="212">
        <f t="shared" si="236"/>
        <v>0.42</v>
      </c>
      <c r="L2936" s="214">
        <v>5863</v>
      </c>
      <c r="M2936" s="213">
        <v>8528</v>
      </c>
      <c r="N2936" s="213">
        <v>9594</v>
      </c>
      <c r="O2936" s="242">
        <f t="shared" si="237"/>
        <v>0.51520000000004074</v>
      </c>
      <c r="P2936" s="242"/>
      <c r="Q2936" s="179"/>
      <c r="R2936" s="179"/>
      <c r="S2936" s="179"/>
      <c r="T2936" s="179"/>
      <c r="U2936" s="179"/>
      <c r="V2936" s="179"/>
      <c r="W2936" s="179"/>
      <c r="X2936" s="179"/>
      <c r="Y2936" s="179"/>
      <c r="Z2936" s="179"/>
      <c r="AA2936" s="222"/>
      <c r="AB2936" s="222"/>
      <c r="AC2936" s="222"/>
      <c r="AD2936" s="179"/>
      <c r="AE2936" s="179"/>
      <c r="AF2936" s="179"/>
      <c r="AG2936" s="179"/>
      <c r="AH2936" s="179"/>
      <c r="AI2936" s="179"/>
      <c r="AJ2936" s="179"/>
    </row>
    <row r="2937" spans="2:36" x14ac:dyDescent="0.3">
      <c r="B2937" s="224">
        <v>301400</v>
      </c>
      <c r="C2937" s="209">
        <v>117322</v>
      </c>
      <c r="D2937" s="206">
        <f t="shared" si="238"/>
        <v>0.38925680159256804</v>
      </c>
      <c r="E2937" s="208">
        <f t="shared" si="239"/>
        <v>0.45</v>
      </c>
      <c r="F2937" s="207">
        <v>6452.71</v>
      </c>
      <c r="G2937" s="207">
        <v>9385.76</v>
      </c>
      <c r="H2937" s="207">
        <v>10558.98</v>
      </c>
      <c r="I2937" s="214">
        <v>106642</v>
      </c>
      <c r="J2937" s="211">
        <f t="shared" si="235"/>
        <v>0.35382216323822163</v>
      </c>
      <c r="K2937" s="212">
        <f t="shared" si="236"/>
        <v>0.42</v>
      </c>
      <c r="L2937" s="214">
        <v>5865.31</v>
      </c>
      <c r="M2937" s="213">
        <v>8531.36</v>
      </c>
      <c r="N2937" s="213">
        <v>9597.7800000000007</v>
      </c>
      <c r="O2937" s="242">
        <f t="shared" si="237"/>
        <v>0.51530000000002474</v>
      </c>
      <c r="P2937" s="242"/>
      <c r="Q2937" s="179"/>
      <c r="R2937" s="179"/>
      <c r="S2937" s="179"/>
      <c r="T2937" s="179"/>
      <c r="U2937" s="179"/>
      <c r="V2937" s="179"/>
      <c r="W2937" s="179"/>
      <c r="X2937" s="179"/>
      <c r="Y2937" s="179"/>
      <c r="Z2937" s="179"/>
      <c r="AA2937" s="222"/>
      <c r="AB2937" s="222"/>
      <c r="AC2937" s="222"/>
      <c r="AD2937" s="179"/>
      <c r="AE2937" s="179"/>
      <c r="AF2937" s="179"/>
      <c r="AG2937" s="179"/>
      <c r="AH2937" s="179"/>
      <c r="AI2937" s="179"/>
      <c r="AJ2937" s="179"/>
    </row>
    <row r="2938" spans="2:36" x14ac:dyDescent="0.3">
      <c r="B2938" s="224">
        <v>301500</v>
      </c>
      <c r="C2938" s="209">
        <v>117367</v>
      </c>
      <c r="D2938" s="206">
        <f t="shared" si="238"/>
        <v>0.38927694859038142</v>
      </c>
      <c r="E2938" s="208">
        <f t="shared" si="239"/>
        <v>0.45</v>
      </c>
      <c r="F2938" s="207">
        <v>6455.18</v>
      </c>
      <c r="G2938" s="207">
        <v>9389.36</v>
      </c>
      <c r="H2938" s="207">
        <v>10563.03</v>
      </c>
      <c r="I2938" s="214">
        <v>106684</v>
      </c>
      <c r="J2938" s="211">
        <f t="shared" si="235"/>
        <v>0.35384411276948591</v>
      </c>
      <c r="K2938" s="212">
        <f t="shared" si="236"/>
        <v>0.42</v>
      </c>
      <c r="L2938" s="214">
        <v>5867.62</v>
      </c>
      <c r="M2938" s="213">
        <v>8534.7199999999993</v>
      </c>
      <c r="N2938" s="213">
        <v>9601.56</v>
      </c>
      <c r="O2938" s="242">
        <f t="shared" si="237"/>
        <v>0.5151999999999316</v>
      </c>
      <c r="P2938" s="242"/>
      <c r="Q2938" s="179"/>
      <c r="R2938" s="179"/>
      <c r="S2938" s="179"/>
      <c r="T2938" s="179"/>
      <c r="U2938" s="179"/>
      <c r="V2938" s="179"/>
      <c r="W2938" s="179"/>
      <c r="X2938" s="179"/>
      <c r="Y2938" s="179"/>
      <c r="Z2938" s="179"/>
      <c r="AA2938" s="222"/>
      <c r="AB2938" s="222"/>
      <c r="AC2938" s="222"/>
      <c r="AD2938" s="179"/>
      <c r="AE2938" s="179"/>
      <c r="AF2938" s="179"/>
      <c r="AG2938" s="179"/>
      <c r="AH2938" s="179"/>
      <c r="AI2938" s="179"/>
      <c r="AJ2938" s="179"/>
    </row>
    <row r="2939" spans="2:36" x14ac:dyDescent="0.3">
      <c r="B2939" s="224">
        <v>301600</v>
      </c>
      <c r="C2939" s="209">
        <v>117412</v>
      </c>
      <c r="D2939" s="206">
        <f t="shared" si="238"/>
        <v>0.38929708222811671</v>
      </c>
      <c r="E2939" s="208">
        <f t="shared" si="239"/>
        <v>0.45</v>
      </c>
      <c r="F2939" s="207">
        <v>6457.66</v>
      </c>
      <c r="G2939" s="207">
        <v>9392.9599999999991</v>
      </c>
      <c r="H2939" s="207">
        <v>10567.08</v>
      </c>
      <c r="I2939" s="214">
        <v>106726</v>
      </c>
      <c r="J2939" s="211">
        <f t="shared" ref="J2939:J3002" si="240">I2939/$B2939</f>
        <v>0.35386604774535807</v>
      </c>
      <c r="K2939" s="212">
        <f t="shared" ref="K2939:K3002" si="241">(I2939-I2938)/($B2939-$B2938)</f>
        <v>0.42</v>
      </c>
      <c r="L2939" s="214">
        <v>5869.93</v>
      </c>
      <c r="M2939" s="213">
        <v>8538.08</v>
      </c>
      <c r="N2939" s="213">
        <v>9605.34</v>
      </c>
      <c r="O2939" s="242">
        <f t="shared" si="237"/>
        <v>0.5152999999998974</v>
      </c>
      <c r="P2939" s="242"/>
      <c r="Q2939" s="179"/>
      <c r="R2939" s="179"/>
      <c r="S2939" s="179"/>
      <c r="T2939" s="179"/>
      <c r="U2939" s="179"/>
      <c r="V2939" s="179"/>
      <c r="W2939" s="179"/>
      <c r="X2939" s="179"/>
      <c r="Y2939" s="179"/>
      <c r="Z2939" s="179"/>
      <c r="AA2939" s="222"/>
      <c r="AB2939" s="222"/>
      <c r="AC2939" s="222"/>
      <c r="AD2939" s="179"/>
      <c r="AE2939" s="179"/>
      <c r="AF2939" s="179"/>
      <c r="AG2939" s="179"/>
      <c r="AH2939" s="179"/>
      <c r="AI2939" s="179"/>
      <c r="AJ2939" s="179"/>
    </row>
    <row r="2940" spans="2:36" x14ac:dyDescent="0.3">
      <c r="B2940" s="224">
        <v>301700</v>
      </c>
      <c r="C2940" s="209">
        <v>117457</v>
      </c>
      <c r="D2940" s="206">
        <f t="shared" si="238"/>
        <v>0.38931720251905866</v>
      </c>
      <c r="E2940" s="208">
        <f t="shared" si="239"/>
        <v>0.45</v>
      </c>
      <c r="F2940" s="207">
        <v>6460.13</v>
      </c>
      <c r="G2940" s="207">
        <v>9396.56</v>
      </c>
      <c r="H2940" s="207">
        <v>10571.13</v>
      </c>
      <c r="I2940" s="214">
        <v>106768</v>
      </c>
      <c r="J2940" s="211">
        <f t="shared" si="240"/>
        <v>0.35388796818031154</v>
      </c>
      <c r="K2940" s="212">
        <f t="shared" si="241"/>
        <v>0.42</v>
      </c>
      <c r="L2940" s="214">
        <v>5872.24</v>
      </c>
      <c r="M2940" s="213">
        <v>8541.44</v>
      </c>
      <c r="N2940" s="213">
        <v>9609.1200000000008</v>
      </c>
      <c r="O2940" s="242">
        <f t="shared" si="237"/>
        <v>0.51520000000009536</v>
      </c>
      <c r="P2940" s="242"/>
      <c r="Q2940" s="179"/>
      <c r="R2940" s="179"/>
      <c r="S2940" s="179"/>
      <c r="T2940" s="179"/>
      <c r="U2940" s="179"/>
      <c r="V2940" s="179"/>
      <c r="W2940" s="179"/>
      <c r="X2940" s="179"/>
      <c r="Y2940" s="179"/>
      <c r="Z2940" s="179"/>
      <c r="AA2940" s="222"/>
      <c r="AB2940" s="222"/>
      <c r="AC2940" s="222"/>
      <c r="AD2940" s="179"/>
      <c r="AE2940" s="179"/>
      <c r="AF2940" s="179"/>
      <c r="AG2940" s="179"/>
      <c r="AH2940" s="179"/>
      <c r="AI2940" s="179"/>
      <c r="AJ2940" s="179"/>
    </row>
    <row r="2941" spans="2:36" x14ac:dyDescent="0.3">
      <c r="B2941" s="224">
        <v>301800</v>
      </c>
      <c r="C2941" s="209">
        <v>117502</v>
      </c>
      <c r="D2941" s="206">
        <f t="shared" si="238"/>
        <v>0.38933730947647449</v>
      </c>
      <c r="E2941" s="208">
        <f t="shared" si="239"/>
        <v>0.45</v>
      </c>
      <c r="F2941" s="207">
        <v>6462.61</v>
      </c>
      <c r="G2941" s="207">
        <v>9400.16</v>
      </c>
      <c r="H2941" s="207">
        <v>10575.18</v>
      </c>
      <c r="I2941" s="214">
        <v>106810</v>
      </c>
      <c r="J2941" s="211">
        <f t="shared" si="240"/>
        <v>0.35390987408880054</v>
      </c>
      <c r="K2941" s="212">
        <f t="shared" si="241"/>
        <v>0.42</v>
      </c>
      <c r="L2941" s="214">
        <v>5874.55</v>
      </c>
      <c r="M2941" s="213">
        <v>8544.7999999999993</v>
      </c>
      <c r="N2941" s="213">
        <v>9612.9</v>
      </c>
      <c r="O2941" s="242">
        <f t="shared" si="237"/>
        <v>0.51530000000007936</v>
      </c>
      <c r="P2941" s="242"/>
      <c r="Q2941" s="179"/>
      <c r="R2941" s="179"/>
      <c r="S2941" s="179"/>
      <c r="T2941" s="179"/>
      <c r="U2941" s="179"/>
      <c r="V2941" s="179"/>
      <c r="W2941" s="179"/>
      <c r="X2941" s="179"/>
      <c r="Y2941" s="179"/>
      <c r="Z2941" s="179"/>
      <c r="AA2941" s="222"/>
      <c r="AB2941" s="222"/>
      <c r="AC2941" s="222"/>
      <c r="AD2941" s="179"/>
      <c r="AE2941" s="179"/>
      <c r="AF2941" s="179"/>
      <c r="AG2941" s="179"/>
      <c r="AH2941" s="179"/>
      <c r="AI2941" s="179"/>
      <c r="AJ2941" s="179"/>
    </row>
    <row r="2942" spans="2:36" x14ac:dyDescent="0.3">
      <c r="B2942" s="224">
        <v>301900</v>
      </c>
      <c r="C2942" s="209">
        <v>117547</v>
      </c>
      <c r="D2942" s="206">
        <f t="shared" si="238"/>
        <v>0.38935740311361378</v>
      </c>
      <c r="E2942" s="208">
        <f t="shared" si="239"/>
        <v>0.45</v>
      </c>
      <c r="F2942" s="207">
        <v>6465.08</v>
      </c>
      <c r="G2942" s="207">
        <v>9403.76</v>
      </c>
      <c r="H2942" s="207">
        <v>10579.23</v>
      </c>
      <c r="I2942" s="214">
        <v>106852</v>
      </c>
      <c r="J2942" s="211">
        <f t="shared" si="240"/>
        <v>0.35393176548526001</v>
      </c>
      <c r="K2942" s="212">
        <f t="shared" si="241"/>
        <v>0.42</v>
      </c>
      <c r="L2942" s="214">
        <v>5876.86</v>
      </c>
      <c r="M2942" s="213">
        <v>8548.16</v>
      </c>
      <c r="N2942" s="213">
        <v>9616.68</v>
      </c>
      <c r="O2942" s="242">
        <f t="shared" si="237"/>
        <v>0.51519999999996802</v>
      </c>
      <c r="P2942" s="242"/>
      <c r="Q2942" s="179"/>
      <c r="R2942" s="179"/>
      <c r="S2942" s="179"/>
      <c r="T2942" s="179"/>
      <c r="U2942" s="179"/>
      <c r="V2942" s="179"/>
      <c r="W2942" s="179"/>
      <c r="X2942" s="179"/>
      <c r="Y2942" s="179"/>
      <c r="Z2942" s="179"/>
      <c r="AA2942" s="222"/>
      <c r="AB2942" s="222"/>
      <c r="AC2942" s="222"/>
      <c r="AD2942" s="179"/>
      <c r="AE2942" s="179"/>
      <c r="AF2942" s="179"/>
      <c r="AG2942" s="179"/>
      <c r="AH2942" s="179"/>
      <c r="AI2942" s="179"/>
      <c r="AJ2942" s="179"/>
    </row>
    <row r="2943" spans="2:36" x14ac:dyDescent="0.3">
      <c r="B2943" s="224">
        <v>302000</v>
      </c>
      <c r="C2943" s="209">
        <v>117592</v>
      </c>
      <c r="D2943" s="206">
        <f t="shared" si="238"/>
        <v>0.38937748344370859</v>
      </c>
      <c r="E2943" s="208">
        <f t="shared" si="239"/>
        <v>0.45</v>
      </c>
      <c r="F2943" s="207">
        <v>6467.56</v>
      </c>
      <c r="G2943" s="207">
        <v>9407.36</v>
      </c>
      <c r="H2943" s="207">
        <v>10583.28</v>
      </c>
      <c r="I2943" s="214">
        <v>106894</v>
      </c>
      <c r="J2943" s="211">
        <f t="shared" si="240"/>
        <v>0.35395364238410598</v>
      </c>
      <c r="K2943" s="212">
        <f t="shared" si="241"/>
        <v>0.42</v>
      </c>
      <c r="L2943" s="214">
        <v>5879.17</v>
      </c>
      <c r="M2943" s="213">
        <v>8551.52</v>
      </c>
      <c r="N2943" s="213">
        <v>9620.4599999999991</v>
      </c>
      <c r="O2943" s="242">
        <f t="shared" si="237"/>
        <v>0.51529999999997012</v>
      </c>
      <c r="P2943" s="242"/>
      <c r="Q2943" s="179"/>
      <c r="R2943" s="179"/>
      <c r="S2943" s="179"/>
      <c r="T2943" s="179"/>
      <c r="U2943" s="179"/>
      <c r="V2943" s="179"/>
      <c r="W2943" s="179"/>
      <c r="X2943" s="179"/>
      <c r="Y2943" s="179"/>
      <c r="Z2943" s="179"/>
      <c r="AA2943" s="222"/>
      <c r="AB2943" s="222"/>
      <c r="AC2943" s="222"/>
      <c r="AD2943" s="179"/>
      <c r="AE2943" s="179"/>
      <c r="AF2943" s="179"/>
      <c r="AG2943" s="179"/>
      <c r="AH2943" s="179"/>
      <c r="AI2943" s="179"/>
      <c r="AJ2943" s="179"/>
    </row>
    <row r="2944" spans="2:36" x14ac:dyDescent="0.3">
      <c r="B2944" s="224">
        <v>302100</v>
      </c>
      <c r="C2944" s="209">
        <v>117637</v>
      </c>
      <c r="D2944" s="206">
        <f t="shared" si="238"/>
        <v>0.38939755047997354</v>
      </c>
      <c r="E2944" s="208">
        <f t="shared" si="239"/>
        <v>0.45</v>
      </c>
      <c r="F2944" s="207">
        <v>6470.03</v>
      </c>
      <c r="G2944" s="207">
        <v>9410.9599999999991</v>
      </c>
      <c r="H2944" s="207">
        <v>10587.33</v>
      </c>
      <c r="I2944" s="214">
        <v>106936</v>
      </c>
      <c r="J2944" s="211">
        <f t="shared" si="240"/>
        <v>0.35397550479973516</v>
      </c>
      <c r="K2944" s="212">
        <f t="shared" si="241"/>
        <v>0.42</v>
      </c>
      <c r="L2944" s="214">
        <v>5881.48</v>
      </c>
      <c r="M2944" s="213">
        <v>8554.8799999999992</v>
      </c>
      <c r="N2944" s="213">
        <v>9624.24</v>
      </c>
      <c r="O2944" s="242">
        <f t="shared" si="237"/>
        <v>0.51519999999984067</v>
      </c>
      <c r="P2944" s="242"/>
      <c r="Q2944" s="179"/>
      <c r="R2944" s="179"/>
      <c r="S2944" s="179"/>
      <c r="T2944" s="179"/>
      <c r="U2944" s="179"/>
      <c r="V2944" s="179"/>
      <c r="W2944" s="179"/>
      <c r="X2944" s="179"/>
      <c r="Y2944" s="179"/>
      <c r="Z2944" s="179"/>
      <c r="AA2944" s="222"/>
      <c r="AB2944" s="222"/>
      <c r="AC2944" s="222"/>
      <c r="AD2944" s="179"/>
      <c r="AE2944" s="179"/>
      <c r="AF2944" s="179"/>
      <c r="AG2944" s="179"/>
      <c r="AH2944" s="179"/>
      <c r="AI2944" s="179"/>
      <c r="AJ2944" s="179"/>
    </row>
    <row r="2945" spans="2:36" x14ac:dyDescent="0.3">
      <c r="B2945" s="224">
        <v>302200</v>
      </c>
      <c r="C2945" s="209">
        <v>117682</v>
      </c>
      <c r="D2945" s="206">
        <f t="shared" si="238"/>
        <v>0.38941760423560556</v>
      </c>
      <c r="E2945" s="208">
        <f t="shared" si="239"/>
        <v>0.45</v>
      </c>
      <c r="F2945" s="207">
        <v>6472.51</v>
      </c>
      <c r="G2945" s="207">
        <v>9414.56</v>
      </c>
      <c r="H2945" s="207">
        <v>10591.38</v>
      </c>
      <c r="I2945" s="214">
        <v>106978</v>
      </c>
      <c r="J2945" s="211">
        <f t="shared" si="240"/>
        <v>0.3539973527465255</v>
      </c>
      <c r="K2945" s="212">
        <f t="shared" si="241"/>
        <v>0.42</v>
      </c>
      <c r="L2945" s="214">
        <v>5883.79</v>
      </c>
      <c r="M2945" s="213">
        <v>8558.24</v>
      </c>
      <c r="N2945" s="213">
        <v>9628.02</v>
      </c>
      <c r="O2945" s="242">
        <f t="shared" si="237"/>
        <v>0.51529999999986098</v>
      </c>
      <c r="P2945" s="242"/>
      <c r="Q2945" s="179"/>
      <c r="R2945" s="179"/>
      <c r="S2945" s="179"/>
      <c r="T2945" s="179"/>
      <c r="U2945" s="179"/>
      <c r="V2945" s="179"/>
      <c r="W2945" s="179"/>
      <c r="X2945" s="179"/>
      <c r="Y2945" s="179"/>
      <c r="Z2945" s="179"/>
      <c r="AA2945" s="222"/>
      <c r="AB2945" s="222"/>
      <c r="AC2945" s="222"/>
      <c r="AD2945" s="179"/>
      <c r="AE2945" s="179"/>
      <c r="AF2945" s="179"/>
      <c r="AG2945" s="179"/>
      <c r="AH2945" s="179"/>
      <c r="AI2945" s="179"/>
      <c r="AJ2945" s="179"/>
    </row>
    <row r="2946" spans="2:36" x14ac:dyDescent="0.3">
      <c r="B2946" s="224">
        <v>302300</v>
      </c>
      <c r="C2946" s="209">
        <v>117727</v>
      </c>
      <c r="D2946" s="206">
        <f t="shared" si="238"/>
        <v>0.38943764472378434</v>
      </c>
      <c r="E2946" s="208">
        <f t="shared" si="239"/>
        <v>0.45</v>
      </c>
      <c r="F2946" s="207">
        <v>6474.98</v>
      </c>
      <c r="G2946" s="207">
        <v>9418.16</v>
      </c>
      <c r="H2946" s="207">
        <v>10595.43</v>
      </c>
      <c r="I2946" s="214">
        <v>107020</v>
      </c>
      <c r="J2946" s="211">
        <f t="shared" si="240"/>
        <v>0.3540191862388356</v>
      </c>
      <c r="K2946" s="212">
        <f t="shared" si="241"/>
        <v>0.42</v>
      </c>
      <c r="L2946" s="214">
        <v>5886.1</v>
      </c>
      <c r="M2946" s="213">
        <v>8561.6</v>
      </c>
      <c r="N2946" s="213">
        <v>9631.7999999999993</v>
      </c>
      <c r="O2946" s="242">
        <f t="shared" si="237"/>
        <v>0.51520000000004074</v>
      </c>
      <c r="P2946" s="242"/>
      <c r="Q2946" s="179"/>
      <c r="R2946" s="179"/>
      <c r="S2946" s="179"/>
      <c r="T2946" s="179"/>
      <c r="U2946" s="179"/>
      <c r="V2946" s="179"/>
      <c r="W2946" s="179"/>
      <c r="X2946" s="179"/>
      <c r="Y2946" s="179"/>
      <c r="Z2946" s="179"/>
      <c r="AA2946" s="222"/>
      <c r="AB2946" s="222"/>
      <c r="AC2946" s="222"/>
      <c r="AD2946" s="179"/>
      <c r="AE2946" s="179"/>
      <c r="AF2946" s="179"/>
      <c r="AG2946" s="179"/>
      <c r="AH2946" s="179"/>
      <c r="AI2946" s="179"/>
      <c r="AJ2946" s="179"/>
    </row>
    <row r="2947" spans="2:36" x14ac:dyDescent="0.3">
      <c r="B2947" s="224">
        <v>302400</v>
      </c>
      <c r="C2947" s="209">
        <v>117772</v>
      </c>
      <c r="D2947" s="206">
        <f t="shared" si="238"/>
        <v>0.38945767195767195</v>
      </c>
      <c r="E2947" s="208">
        <f t="shared" si="239"/>
        <v>0.45</v>
      </c>
      <c r="F2947" s="207">
        <v>6477.46</v>
      </c>
      <c r="G2947" s="207">
        <v>9421.76</v>
      </c>
      <c r="H2947" s="207">
        <v>10599.48</v>
      </c>
      <c r="I2947" s="214">
        <v>107062</v>
      </c>
      <c r="J2947" s="211">
        <f t="shared" si="240"/>
        <v>0.3540410052910053</v>
      </c>
      <c r="K2947" s="212">
        <f t="shared" si="241"/>
        <v>0.42</v>
      </c>
      <c r="L2947" s="214">
        <v>5888.41</v>
      </c>
      <c r="M2947" s="213">
        <v>8564.9599999999991</v>
      </c>
      <c r="N2947" s="213">
        <v>9635.58</v>
      </c>
      <c r="O2947" s="242">
        <f t="shared" si="237"/>
        <v>0.51530000000002474</v>
      </c>
      <c r="P2947" s="242"/>
      <c r="Q2947" s="179"/>
      <c r="R2947" s="179"/>
      <c r="S2947" s="179"/>
      <c r="T2947" s="179"/>
      <c r="U2947" s="179"/>
      <c r="V2947" s="179"/>
      <c r="W2947" s="179"/>
      <c r="X2947" s="179"/>
      <c r="Y2947" s="179"/>
      <c r="Z2947" s="179"/>
      <c r="AA2947" s="222"/>
      <c r="AB2947" s="222"/>
      <c r="AC2947" s="222"/>
      <c r="AD2947" s="179"/>
      <c r="AE2947" s="179"/>
      <c r="AF2947" s="179"/>
      <c r="AG2947" s="179"/>
      <c r="AH2947" s="179"/>
      <c r="AI2947" s="179"/>
      <c r="AJ2947" s="179"/>
    </row>
    <row r="2948" spans="2:36" x14ac:dyDescent="0.3">
      <c r="B2948" s="224">
        <v>302500</v>
      </c>
      <c r="C2948" s="209">
        <v>117817</v>
      </c>
      <c r="D2948" s="206">
        <f t="shared" si="238"/>
        <v>0.38947768595041321</v>
      </c>
      <c r="E2948" s="208">
        <f t="shared" si="239"/>
        <v>0.45</v>
      </c>
      <c r="F2948" s="207">
        <v>6479.93</v>
      </c>
      <c r="G2948" s="207">
        <v>9425.36</v>
      </c>
      <c r="H2948" s="207">
        <v>10603.53</v>
      </c>
      <c r="I2948" s="214">
        <v>107104</v>
      </c>
      <c r="J2948" s="211">
        <f t="shared" si="240"/>
        <v>0.35406280991735539</v>
      </c>
      <c r="K2948" s="212">
        <f t="shared" si="241"/>
        <v>0.42</v>
      </c>
      <c r="L2948" s="214">
        <v>5890.72</v>
      </c>
      <c r="M2948" s="213">
        <v>8568.32</v>
      </c>
      <c r="N2948" s="213">
        <v>9639.36</v>
      </c>
      <c r="O2948" s="242">
        <f t="shared" si="237"/>
        <v>0.5151999999999316</v>
      </c>
      <c r="P2948" s="242"/>
      <c r="Q2948" s="179"/>
      <c r="R2948" s="179"/>
      <c r="S2948" s="179"/>
      <c r="T2948" s="179"/>
      <c r="U2948" s="179"/>
      <c r="V2948" s="179"/>
      <c r="W2948" s="179"/>
      <c r="X2948" s="179"/>
      <c r="Y2948" s="179"/>
      <c r="Z2948" s="179"/>
      <c r="AA2948" s="222"/>
      <c r="AB2948" s="222"/>
      <c r="AC2948" s="222"/>
      <c r="AD2948" s="179"/>
      <c r="AE2948" s="179"/>
      <c r="AF2948" s="179"/>
      <c r="AG2948" s="179"/>
      <c r="AH2948" s="179"/>
      <c r="AI2948" s="179"/>
      <c r="AJ2948" s="179"/>
    </row>
    <row r="2949" spans="2:36" x14ac:dyDescent="0.3">
      <c r="B2949" s="224">
        <v>302600</v>
      </c>
      <c r="C2949" s="209">
        <v>117862</v>
      </c>
      <c r="D2949" s="206">
        <f t="shared" si="238"/>
        <v>0.38949768671513552</v>
      </c>
      <c r="E2949" s="208">
        <f t="shared" si="239"/>
        <v>0.45</v>
      </c>
      <c r="F2949" s="207">
        <v>6482.41</v>
      </c>
      <c r="G2949" s="207">
        <v>9428.9599999999991</v>
      </c>
      <c r="H2949" s="207">
        <v>10607.58</v>
      </c>
      <c r="I2949" s="214">
        <v>107146</v>
      </c>
      <c r="J2949" s="211">
        <f t="shared" si="240"/>
        <v>0.35408460013218773</v>
      </c>
      <c r="K2949" s="212">
        <f t="shared" si="241"/>
        <v>0.42</v>
      </c>
      <c r="L2949" s="214">
        <v>5893.03</v>
      </c>
      <c r="M2949" s="213">
        <v>8571.68</v>
      </c>
      <c r="N2949" s="213">
        <v>9643.14</v>
      </c>
      <c r="O2949" s="242">
        <f t="shared" ref="O2949:O3012" si="242">(C2949+F2949+H2949-C2948-F2948-H2948)/100</f>
        <v>0.5152999999998974</v>
      </c>
      <c r="P2949" s="242"/>
      <c r="Q2949" s="179"/>
      <c r="R2949" s="179"/>
      <c r="S2949" s="179"/>
      <c r="T2949" s="179"/>
      <c r="U2949" s="179"/>
      <c r="V2949" s="179"/>
      <c r="W2949" s="179"/>
      <c r="X2949" s="179"/>
      <c r="Y2949" s="179"/>
      <c r="Z2949" s="179"/>
      <c r="AA2949" s="222"/>
      <c r="AB2949" s="222"/>
      <c r="AC2949" s="222"/>
      <c r="AD2949" s="179"/>
      <c r="AE2949" s="179"/>
      <c r="AF2949" s="179"/>
      <c r="AG2949" s="179"/>
      <c r="AH2949" s="179"/>
      <c r="AI2949" s="179"/>
      <c r="AJ2949" s="179"/>
    </row>
    <row r="2950" spans="2:36" x14ac:dyDescent="0.3">
      <c r="B2950" s="224">
        <v>302700</v>
      </c>
      <c r="C2950" s="209">
        <v>117907</v>
      </c>
      <c r="D2950" s="206">
        <f t="shared" si="238"/>
        <v>0.38951767426494882</v>
      </c>
      <c r="E2950" s="208">
        <f t="shared" si="239"/>
        <v>0.45</v>
      </c>
      <c r="F2950" s="207">
        <v>6484.88</v>
      </c>
      <c r="G2950" s="207">
        <v>9432.56</v>
      </c>
      <c r="H2950" s="207">
        <v>10611.63</v>
      </c>
      <c r="I2950" s="214">
        <v>107188</v>
      </c>
      <c r="J2950" s="211">
        <f t="shared" si="240"/>
        <v>0.35410637594978528</v>
      </c>
      <c r="K2950" s="212">
        <f t="shared" si="241"/>
        <v>0.42</v>
      </c>
      <c r="L2950" s="214">
        <v>5895.34</v>
      </c>
      <c r="M2950" s="213">
        <v>8575.0400000000009</v>
      </c>
      <c r="N2950" s="213">
        <v>9646.92</v>
      </c>
      <c r="O2950" s="242">
        <f t="shared" si="242"/>
        <v>0.51520000000009536</v>
      </c>
      <c r="P2950" s="242"/>
      <c r="Q2950" s="179"/>
      <c r="R2950" s="179"/>
      <c r="S2950" s="179"/>
      <c r="T2950" s="179"/>
      <c r="U2950" s="179"/>
      <c r="V2950" s="179"/>
      <c r="W2950" s="179"/>
      <c r="X2950" s="179"/>
      <c r="Y2950" s="179"/>
      <c r="Z2950" s="179"/>
      <c r="AA2950" s="222"/>
      <c r="AB2950" s="222"/>
      <c r="AC2950" s="222"/>
      <c r="AD2950" s="179"/>
      <c r="AE2950" s="179"/>
      <c r="AF2950" s="179"/>
      <c r="AG2950" s="179"/>
      <c r="AH2950" s="179"/>
      <c r="AI2950" s="179"/>
      <c r="AJ2950" s="179"/>
    </row>
    <row r="2951" spans="2:36" x14ac:dyDescent="0.3">
      <c r="B2951" s="224">
        <v>302800</v>
      </c>
      <c r="C2951" s="209">
        <v>117952</v>
      </c>
      <c r="D2951" s="206">
        <f t="shared" si="238"/>
        <v>0.38953764861294582</v>
      </c>
      <c r="E2951" s="208">
        <f t="shared" si="239"/>
        <v>0.45</v>
      </c>
      <c r="F2951" s="207">
        <v>6487.36</v>
      </c>
      <c r="G2951" s="207">
        <v>9436.16</v>
      </c>
      <c r="H2951" s="207">
        <v>10615.68</v>
      </c>
      <c r="I2951" s="214">
        <v>107230</v>
      </c>
      <c r="J2951" s="211">
        <f t="shared" si="240"/>
        <v>0.35412813738441218</v>
      </c>
      <c r="K2951" s="212">
        <f t="shared" si="241"/>
        <v>0.42</v>
      </c>
      <c r="L2951" s="214">
        <v>5897.65</v>
      </c>
      <c r="M2951" s="213">
        <v>8578.4</v>
      </c>
      <c r="N2951" s="213">
        <v>9650.7000000000007</v>
      </c>
      <c r="O2951" s="242">
        <f t="shared" si="242"/>
        <v>0.51530000000007936</v>
      </c>
      <c r="P2951" s="242"/>
      <c r="Q2951" s="179"/>
      <c r="R2951" s="179"/>
      <c r="S2951" s="179"/>
      <c r="T2951" s="179"/>
      <c r="U2951" s="179"/>
      <c r="V2951" s="179"/>
      <c r="W2951" s="179"/>
      <c r="X2951" s="179"/>
      <c r="Y2951" s="179"/>
      <c r="Z2951" s="179"/>
      <c r="AA2951" s="222"/>
      <c r="AB2951" s="222"/>
      <c r="AC2951" s="222"/>
      <c r="AD2951" s="179"/>
      <c r="AE2951" s="179"/>
      <c r="AF2951" s="179"/>
      <c r="AG2951" s="179"/>
      <c r="AH2951" s="179"/>
      <c r="AI2951" s="179"/>
      <c r="AJ2951" s="179"/>
    </row>
    <row r="2952" spans="2:36" x14ac:dyDescent="0.3">
      <c r="B2952" s="224">
        <v>302900</v>
      </c>
      <c r="C2952" s="209">
        <v>117997</v>
      </c>
      <c r="D2952" s="206">
        <f t="shared" si="238"/>
        <v>0.38955760977220205</v>
      </c>
      <c r="E2952" s="208">
        <f t="shared" si="239"/>
        <v>0.45</v>
      </c>
      <c r="F2952" s="207">
        <v>6489.83</v>
      </c>
      <c r="G2952" s="207">
        <v>9439.76</v>
      </c>
      <c r="H2952" s="207">
        <v>10619.73</v>
      </c>
      <c r="I2952" s="214">
        <v>107272</v>
      </c>
      <c r="J2952" s="211">
        <f t="shared" si="240"/>
        <v>0.35414988445031365</v>
      </c>
      <c r="K2952" s="212">
        <f t="shared" si="241"/>
        <v>0.42</v>
      </c>
      <c r="L2952" s="214">
        <v>5899.96</v>
      </c>
      <c r="M2952" s="213">
        <v>8581.76</v>
      </c>
      <c r="N2952" s="213">
        <v>9654.48</v>
      </c>
      <c r="O2952" s="242">
        <f t="shared" si="242"/>
        <v>0.51519999999996802</v>
      </c>
      <c r="P2952" s="242"/>
      <c r="Q2952" s="179"/>
      <c r="R2952" s="179"/>
      <c r="S2952" s="179"/>
      <c r="T2952" s="179"/>
      <c r="U2952" s="179"/>
      <c r="V2952" s="179"/>
      <c r="W2952" s="179"/>
      <c r="X2952" s="179"/>
      <c r="Y2952" s="179"/>
      <c r="Z2952" s="179"/>
      <c r="AA2952" s="222"/>
      <c r="AB2952" s="222"/>
      <c r="AC2952" s="222"/>
      <c r="AD2952" s="179"/>
      <c r="AE2952" s="179"/>
      <c r="AF2952" s="179"/>
      <c r="AG2952" s="179"/>
      <c r="AH2952" s="179"/>
      <c r="AI2952" s="179"/>
      <c r="AJ2952" s="179"/>
    </row>
    <row r="2953" spans="2:36" x14ac:dyDescent="0.3">
      <c r="B2953" s="224">
        <v>303000</v>
      </c>
      <c r="C2953" s="209">
        <v>118042</v>
      </c>
      <c r="D2953" s="206">
        <f t="shared" si="238"/>
        <v>0.38957755775577557</v>
      </c>
      <c r="E2953" s="208">
        <f t="shared" si="239"/>
        <v>0.45</v>
      </c>
      <c r="F2953" s="207">
        <v>6492.31</v>
      </c>
      <c r="G2953" s="207">
        <v>9443.36</v>
      </c>
      <c r="H2953" s="207">
        <v>10623.78</v>
      </c>
      <c r="I2953" s="214">
        <v>107314</v>
      </c>
      <c r="J2953" s="211">
        <f t="shared" si="240"/>
        <v>0.35417161716171619</v>
      </c>
      <c r="K2953" s="212">
        <f t="shared" si="241"/>
        <v>0.42</v>
      </c>
      <c r="L2953" s="214">
        <v>5902.27</v>
      </c>
      <c r="M2953" s="213">
        <v>8585.1200000000008</v>
      </c>
      <c r="N2953" s="213">
        <v>9658.26</v>
      </c>
      <c r="O2953" s="242">
        <f t="shared" si="242"/>
        <v>0.51529999999997012</v>
      </c>
      <c r="P2953" s="242"/>
      <c r="Q2953" s="179"/>
      <c r="R2953" s="179"/>
      <c r="S2953" s="179"/>
      <c r="T2953" s="179"/>
      <c r="U2953" s="179"/>
      <c r="V2953" s="179"/>
      <c r="W2953" s="179"/>
      <c r="X2953" s="179"/>
      <c r="Y2953" s="179"/>
      <c r="Z2953" s="179"/>
      <c r="AA2953" s="222"/>
      <c r="AB2953" s="222"/>
      <c r="AC2953" s="222"/>
      <c r="AD2953" s="179"/>
      <c r="AE2953" s="179"/>
      <c r="AF2953" s="179"/>
      <c r="AG2953" s="179"/>
      <c r="AH2953" s="179"/>
      <c r="AI2953" s="179"/>
      <c r="AJ2953" s="179"/>
    </row>
    <row r="2954" spans="2:36" x14ac:dyDescent="0.3">
      <c r="B2954" s="224">
        <v>303100</v>
      </c>
      <c r="C2954" s="209">
        <v>118087</v>
      </c>
      <c r="D2954" s="206">
        <f t="shared" si="238"/>
        <v>0.38959749257670734</v>
      </c>
      <c r="E2954" s="208">
        <f t="shared" si="239"/>
        <v>0.45</v>
      </c>
      <c r="F2954" s="207">
        <v>6494.78</v>
      </c>
      <c r="G2954" s="207">
        <v>9446.9599999999991</v>
      </c>
      <c r="H2954" s="207">
        <v>10627.83</v>
      </c>
      <c r="I2954" s="214">
        <v>107356</v>
      </c>
      <c r="J2954" s="211">
        <f t="shared" si="240"/>
        <v>0.35419333553282745</v>
      </c>
      <c r="K2954" s="212">
        <f t="shared" si="241"/>
        <v>0.42</v>
      </c>
      <c r="L2954" s="214">
        <v>5904.58</v>
      </c>
      <c r="M2954" s="213">
        <v>8588.48</v>
      </c>
      <c r="N2954" s="213">
        <v>9662.0400000000009</v>
      </c>
      <c r="O2954" s="242">
        <f t="shared" si="242"/>
        <v>0.51519999999984067</v>
      </c>
      <c r="P2954" s="242"/>
      <c r="Q2954" s="179"/>
      <c r="R2954" s="179"/>
      <c r="S2954" s="179"/>
      <c r="T2954" s="179"/>
      <c r="U2954" s="179"/>
      <c r="V2954" s="179"/>
      <c r="W2954" s="179"/>
      <c r="X2954" s="179"/>
      <c r="Y2954" s="179"/>
      <c r="Z2954" s="179"/>
      <c r="AA2954" s="222"/>
      <c r="AB2954" s="222"/>
      <c r="AC2954" s="222"/>
      <c r="AD2954" s="179"/>
      <c r="AE2954" s="179"/>
      <c r="AF2954" s="179"/>
      <c r="AG2954" s="179"/>
      <c r="AH2954" s="179"/>
      <c r="AI2954" s="179"/>
      <c r="AJ2954" s="179"/>
    </row>
    <row r="2955" spans="2:36" x14ac:dyDescent="0.3">
      <c r="B2955" s="224">
        <v>303200</v>
      </c>
      <c r="C2955" s="209">
        <v>118132</v>
      </c>
      <c r="D2955" s="206">
        <f t="shared" si="238"/>
        <v>0.3896174142480211</v>
      </c>
      <c r="E2955" s="208">
        <f t="shared" si="239"/>
        <v>0.45</v>
      </c>
      <c r="F2955" s="207">
        <v>6497.26</v>
      </c>
      <c r="G2955" s="207">
        <v>9450.56</v>
      </c>
      <c r="H2955" s="207">
        <v>10631.88</v>
      </c>
      <c r="I2955" s="214">
        <v>107398</v>
      </c>
      <c r="J2955" s="211">
        <f t="shared" si="240"/>
        <v>0.3542150395778364</v>
      </c>
      <c r="K2955" s="212">
        <f t="shared" si="241"/>
        <v>0.42</v>
      </c>
      <c r="L2955" s="214">
        <v>5906.89</v>
      </c>
      <c r="M2955" s="213">
        <v>8591.84</v>
      </c>
      <c r="N2955" s="213">
        <v>9665.82</v>
      </c>
      <c r="O2955" s="242">
        <f t="shared" si="242"/>
        <v>0.51529999999986098</v>
      </c>
      <c r="P2955" s="242"/>
      <c r="Q2955" s="179"/>
      <c r="R2955" s="179"/>
      <c r="S2955" s="179"/>
      <c r="T2955" s="179"/>
      <c r="U2955" s="179"/>
      <c r="V2955" s="179"/>
      <c r="W2955" s="179"/>
      <c r="X2955" s="179"/>
      <c r="Y2955" s="179"/>
      <c r="Z2955" s="179"/>
      <c r="AA2955" s="222"/>
      <c r="AB2955" s="222"/>
      <c r="AC2955" s="222"/>
      <c r="AD2955" s="179"/>
      <c r="AE2955" s="179"/>
      <c r="AF2955" s="179"/>
      <c r="AG2955" s="179"/>
      <c r="AH2955" s="179"/>
      <c r="AI2955" s="179"/>
      <c r="AJ2955" s="179"/>
    </row>
    <row r="2956" spans="2:36" x14ac:dyDescent="0.3">
      <c r="B2956" s="224">
        <v>303300</v>
      </c>
      <c r="C2956" s="209">
        <v>118177</v>
      </c>
      <c r="D2956" s="206">
        <f t="shared" si="238"/>
        <v>0.38963732278272339</v>
      </c>
      <c r="E2956" s="208">
        <f t="shared" si="239"/>
        <v>0.45</v>
      </c>
      <c r="F2956" s="207">
        <v>6499.73</v>
      </c>
      <c r="G2956" s="207">
        <v>9454.16</v>
      </c>
      <c r="H2956" s="207">
        <v>10635.93</v>
      </c>
      <c r="I2956" s="214">
        <v>107440</v>
      </c>
      <c r="J2956" s="211">
        <f t="shared" si="240"/>
        <v>0.35423672931091327</v>
      </c>
      <c r="K2956" s="212">
        <f t="shared" si="241"/>
        <v>0.42</v>
      </c>
      <c r="L2956" s="214">
        <v>5909.2</v>
      </c>
      <c r="M2956" s="213">
        <v>8595.2000000000007</v>
      </c>
      <c r="N2956" s="213">
        <v>9669.6</v>
      </c>
      <c r="O2956" s="242">
        <f t="shared" si="242"/>
        <v>0.51520000000004074</v>
      </c>
      <c r="P2956" s="242"/>
      <c r="Q2956" s="179"/>
      <c r="R2956" s="179"/>
      <c r="S2956" s="179"/>
      <c r="T2956" s="179"/>
      <c r="U2956" s="179"/>
      <c r="V2956" s="179"/>
      <c r="W2956" s="179"/>
      <c r="X2956" s="179"/>
      <c r="Y2956" s="179"/>
      <c r="Z2956" s="179"/>
      <c r="AA2956" s="222"/>
      <c r="AB2956" s="222"/>
      <c r="AC2956" s="222"/>
      <c r="AD2956" s="179"/>
      <c r="AE2956" s="179"/>
      <c r="AF2956" s="179"/>
      <c r="AG2956" s="179"/>
      <c r="AH2956" s="179"/>
      <c r="AI2956" s="179"/>
      <c r="AJ2956" s="179"/>
    </row>
    <row r="2957" spans="2:36" x14ac:dyDescent="0.3">
      <c r="B2957" s="224">
        <v>303400</v>
      </c>
      <c r="C2957" s="209">
        <v>118222</v>
      </c>
      <c r="D2957" s="206">
        <f t="shared" si="238"/>
        <v>0.38965721819380356</v>
      </c>
      <c r="E2957" s="208">
        <f t="shared" si="239"/>
        <v>0.45</v>
      </c>
      <c r="F2957" s="207">
        <v>6502.21</v>
      </c>
      <c r="G2957" s="207">
        <v>9457.76</v>
      </c>
      <c r="H2957" s="207">
        <v>10639.98</v>
      </c>
      <c r="I2957" s="214">
        <v>107482</v>
      </c>
      <c r="J2957" s="211">
        <f t="shared" si="240"/>
        <v>0.35425840474620962</v>
      </c>
      <c r="K2957" s="212">
        <f t="shared" si="241"/>
        <v>0.42</v>
      </c>
      <c r="L2957" s="214">
        <v>5911.51</v>
      </c>
      <c r="M2957" s="213">
        <v>8598.56</v>
      </c>
      <c r="N2957" s="213">
        <v>9673.3799999999992</v>
      </c>
      <c r="O2957" s="242">
        <f t="shared" si="242"/>
        <v>0.51530000000002474</v>
      </c>
      <c r="P2957" s="242"/>
      <c r="Q2957" s="179"/>
      <c r="R2957" s="179"/>
      <c r="S2957" s="179"/>
      <c r="T2957" s="179"/>
      <c r="U2957" s="179"/>
      <c r="V2957" s="179"/>
      <c r="W2957" s="179"/>
      <c r="X2957" s="179"/>
      <c r="Y2957" s="179"/>
      <c r="Z2957" s="179"/>
      <c r="AA2957" s="222"/>
      <c r="AB2957" s="222"/>
      <c r="AC2957" s="222"/>
      <c r="AD2957" s="179"/>
      <c r="AE2957" s="179"/>
      <c r="AF2957" s="179"/>
      <c r="AG2957" s="179"/>
      <c r="AH2957" s="179"/>
      <c r="AI2957" s="179"/>
      <c r="AJ2957" s="179"/>
    </row>
    <row r="2958" spans="2:36" x14ac:dyDescent="0.3">
      <c r="B2958" s="224">
        <v>303500</v>
      </c>
      <c r="C2958" s="209">
        <v>118267</v>
      </c>
      <c r="D2958" s="206">
        <f t="shared" si="238"/>
        <v>0.38967710049423393</v>
      </c>
      <c r="E2958" s="208">
        <f t="shared" si="239"/>
        <v>0.45</v>
      </c>
      <c r="F2958" s="207">
        <v>6504.68</v>
      </c>
      <c r="G2958" s="207">
        <v>9461.36</v>
      </c>
      <c r="H2958" s="207">
        <v>10644.03</v>
      </c>
      <c r="I2958" s="214">
        <v>107524</v>
      </c>
      <c r="J2958" s="211">
        <f t="shared" si="240"/>
        <v>0.35428006589785832</v>
      </c>
      <c r="K2958" s="212">
        <f t="shared" si="241"/>
        <v>0.42</v>
      </c>
      <c r="L2958" s="214">
        <v>5913.82</v>
      </c>
      <c r="M2958" s="213">
        <v>8601.92</v>
      </c>
      <c r="N2958" s="213">
        <v>9677.16</v>
      </c>
      <c r="O2958" s="242">
        <f t="shared" si="242"/>
        <v>0.5151999999999316</v>
      </c>
      <c r="P2958" s="242"/>
      <c r="Q2958" s="179"/>
      <c r="R2958" s="179"/>
      <c r="S2958" s="179"/>
      <c r="T2958" s="179"/>
      <c r="U2958" s="179"/>
      <c r="V2958" s="179"/>
      <c r="W2958" s="179"/>
      <c r="X2958" s="179"/>
      <c r="Y2958" s="179"/>
      <c r="Z2958" s="179"/>
      <c r="AA2958" s="222"/>
      <c r="AB2958" s="222"/>
      <c r="AC2958" s="222"/>
      <c r="AD2958" s="179"/>
      <c r="AE2958" s="179"/>
      <c r="AF2958" s="179"/>
      <c r="AG2958" s="179"/>
      <c r="AH2958" s="179"/>
      <c r="AI2958" s="179"/>
      <c r="AJ2958" s="179"/>
    </row>
    <row r="2959" spans="2:36" x14ac:dyDescent="0.3">
      <c r="B2959" s="224">
        <v>303600</v>
      </c>
      <c r="C2959" s="209">
        <v>118312</v>
      </c>
      <c r="D2959" s="206">
        <f t="shared" si="238"/>
        <v>0.38969696969696971</v>
      </c>
      <c r="E2959" s="208">
        <f t="shared" si="239"/>
        <v>0.45</v>
      </c>
      <c r="F2959" s="207">
        <v>6507.16</v>
      </c>
      <c r="G2959" s="207">
        <v>9464.9599999999991</v>
      </c>
      <c r="H2959" s="207">
        <v>10648.08</v>
      </c>
      <c r="I2959" s="214">
        <v>107566</v>
      </c>
      <c r="J2959" s="211">
        <f t="shared" si="240"/>
        <v>0.35430171277997363</v>
      </c>
      <c r="K2959" s="212">
        <f t="shared" si="241"/>
        <v>0.42</v>
      </c>
      <c r="L2959" s="214">
        <v>5916.13</v>
      </c>
      <c r="M2959" s="213">
        <v>8605.2800000000007</v>
      </c>
      <c r="N2959" s="213">
        <v>9680.94</v>
      </c>
      <c r="O2959" s="242">
        <f t="shared" si="242"/>
        <v>0.5152999999998974</v>
      </c>
      <c r="P2959" s="242"/>
      <c r="Q2959" s="179"/>
      <c r="R2959" s="179"/>
      <c r="S2959" s="179"/>
      <c r="T2959" s="179"/>
      <c r="U2959" s="179"/>
      <c r="V2959" s="179"/>
      <c r="W2959" s="179"/>
      <c r="X2959" s="179"/>
      <c r="Y2959" s="179"/>
      <c r="Z2959" s="179"/>
      <c r="AA2959" s="222"/>
      <c r="AB2959" s="222"/>
      <c r="AC2959" s="222"/>
      <c r="AD2959" s="179"/>
      <c r="AE2959" s="179"/>
      <c r="AF2959" s="179"/>
      <c r="AG2959" s="179"/>
      <c r="AH2959" s="179"/>
      <c r="AI2959" s="179"/>
      <c r="AJ2959" s="179"/>
    </row>
    <row r="2960" spans="2:36" x14ac:dyDescent="0.3">
      <c r="B2960" s="224">
        <v>303700</v>
      </c>
      <c r="C2960" s="209">
        <v>118357</v>
      </c>
      <c r="D2960" s="206">
        <f t="shared" si="238"/>
        <v>0.38971682581494899</v>
      </c>
      <c r="E2960" s="208">
        <f t="shared" si="239"/>
        <v>0.45</v>
      </c>
      <c r="F2960" s="207">
        <v>6509.63</v>
      </c>
      <c r="G2960" s="207">
        <v>9468.56</v>
      </c>
      <c r="H2960" s="207">
        <v>10652.13</v>
      </c>
      <c r="I2960" s="214">
        <v>107608</v>
      </c>
      <c r="J2960" s="211">
        <f t="shared" si="240"/>
        <v>0.35432334540665128</v>
      </c>
      <c r="K2960" s="212">
        <f t="shared" si="241"/>
        <v>0.42</v>
      </c>
      <c r="L2960" s="214">
        <v>5918.44</v>
      </c>
      <c r="M2960" s="213">
        <v>8608.64</v>
      </c>
      <c r="N2960" s="213">
        <v>9684.7199999999993</v>
      </c>
      <c r="O2960" s="242">
        <f t="shared" si="242"/>
        <v>0.51520000000009536</v>
      </c>
      <c r="P2960" s="242"/>
      <c r="Q2960" s="179"/>
      <c r="R2960" s="179"/>
      <c r="S2960" s="179"/>
      <c r="T2960" s="179"/>
      <c r="U2960" s="179"/>
      <c r="V2960" s="179"/>
      <c r="W2960" s="179"/>
      <c r="X2960" s="179"/>
      <c r="Y2960" s="179"/>
      <c r="Z2960" s="179"/>
      <c r="AA2960" s="222"/>
      <c r="AB2960" s="222"/>
      <c r="AC2960" s="222"/>
      <c r="AD2960" s="179"/>
      <c r="AE2960" s="179"/>
      <c r="AF2960" s="179"/>
      <c r="AG2960" s="179"/>
      <c r="AH2960" s="179"/>
      <c r="AI2960" s="179"/>
      <c r="AJ2960" s="179"/>
    </row>
    <row r="2961" spans="2:36" x14ac:dyDescent="0.3">
      <c r="B2961" s="224">
        <v>303800</v>
      </c>
      <c r="C2961" s="209">
        <v>118402</v>
      </c>
      <c r="D2961" s="206">
        <f t="shared" si="238"/>
        <v>0.38973666886109282</v>
      </c>
      <c r="E2961" s="208">
        <f t="shared" si="239"/>
        <v>0.45</v>
      </c>
      <c r="F2961" s="207">
        <v>6512.11</v>
      </c>
      <c r="G2961" s="207">
        <v>9472.16</v>
      </c>
      <c r="H2961" s="207">
        <v>10656.18</v>
      </c>
      <c r="I2961" s="214">
        <v>107650</v>
      </c>
      <c r="J2961" s="211">
        <f t="shared" si="240"/>
        <v>0.35434496379196839</v>
      </c>
      <c r="K2961" s="212">
        <f t="shared" si="241"/>
        <v>0.42</v>
      </c>
      <c r="L2961" s="214">
        <v>5920.75</v>
      </c>
      <c r="M2961" s="213">
        <v>8612</v>
      </c>
      <c r="N2961" s="213">
        <v>9688.5</v>
      </c>
      <c r="O2961" s="242">
        <f t="shared" si="242"/>
        <v>0.51530000000007936</v>
      </c>
      <c r="P2961" s="242"/>
      <c r="Q2961" s="179"/>
      <c r="R2961" s="179"/>
      <c r="S2961" s="179"/>
      <c r="T2961" s="179"/>
      <c r="U2961" s="179"/>
      <c r="V2961" s="179"/>
      <c r="W2961" s="179"/>
      <c r="X2961" s="179"/>
      <c r="Y2961" s="179"/>
      <c r="Z2961" s="179"/>
      <c r="AA2961" s="222"/>
      <c r="AB2961" s="222"/>
      <c r="AC2961" s="222"/>
      <c r="AD2961" s="179"/>
      <c r="AE2961" s="179"/>
      <c r="AF2961" s="179"/>
      <c r="AG2961" s="179"/>
      <c r="AH2961" s="179"/>
      <c r="AI2961" s="179"/>
      <c r="AJ2961" s="179"/>
    </row>
    <row r="2962" spans="2:36" x14ac:dyDescent="0.3">
      <c r="B2962" s="224">
        <v>303900</v>
      </c>
      <c r="C2962" s="209">
        <v>118447</v>
      </c>
      <c r="D2962" s="206">
        <f t="shared" si="238"/>
        <v>0.38975649884830538</v>
      </c>
      <c r="E2962" s="208">
        <f t="shared" si="239"/>
        <v>0.45</v>
      </c>
      <c r="F2962" s="207">
        <v>6514.58</v>
      </c>
      <c r="G2962" s="207">
        <v>9475.76</v>
      </c>
      <c r="H2962" s="207">
        <v>10660.23</v>
      </c>
      <c r="I2962" s="214">
        <v>107692</v>
      </c>
      <c r="J2962" s="211">
        <f t="shared" si="240"/>
        <v>0.35436656794998356</v>
      </c>
      <c r="K2962" s="212">
        <f t="shared" si="241"/>
        <v>0.42</v>
      </c>
      <c r="L2962" s="214">
        <v>5923.06</v>
      </c>
      <c r="M2962" s="213">
        <v>8615.36</v>
      </c>
      <c r="N2962" s="213">
        <v>9692.2800000000007</v>
      </c>
      <c r="O2962" s="242">
        <f t="shared" si="242"/>
        <v>0.51519999999996802</v>
      </c>
      <c r="P2962" s="242"/>
      <c r="Q2962" s="179"/>
      <c r="R2962" s="179"/>
      <c r="S2962" s="179"/>
      <c r="T2962" s="179"/>
      <c r="U2962" s="179"/>
      <c r="V2962" s="179"/>
      <c r="W2962" s="179"/>
      <c r="X2962" s="179"/>
      <c r="Y2962" s="179"/>
      <c r="Z2962" s="179"/>
      <c r="AA2962" s="222"/>
      <c r="AB2962" s="222"/>
      <c r="AC2962" s="222"/>
      <c r="AD2962" s="179"/>
      <c r="AE2962" s="179"/>
      <c r="AF2962" s="179"/>
      <c r="AG2962" s="179"/>
      <c r="AH2962" s="179"/>
      <c r="AI2962" s="179"/>
      <c r="AJ2962" s="179"/>
    </row>
    <row r="2963" spans="2:36" x14ac:dyDescent="0.3">
      <c r="B2963" s="224">
        <v>304000</v>
      </c>
      <c r="C2963" s="209">
        <v>118492</v>
      </c>
      <c r="D2963" s="206">
        <f t="shared" si="238"/>
        <v>0.38977631578947369</v>
      </c>
      <c r="E2963" s="208">
        <f t="shared" si="239"/>
        <v>0.45</v>
      </c>
      <c r="F2963" s="207">
        <v>6517.06</v>
      </c>
      <c r="G2963" s="207">
        <v>9479.36</v>
      </c>
      <c r="H2963" s="207">
        <v>10664.28</v>
      </c>
      <c r="I2963" s="214">
        <v>107734</v>
      </c>
      <c r="J2963" s="211">
        <f t="shared" si="240"/>
        <v>0.35438815789473682</v>
      </c>
      <c r="K2963" s="212">
        <f t="shared" si="241"/>
        <v>0.42</v>
      </c>
      <c r="L2963" s="214">
        <v>5925.37</v>
      </c>
      <c r="M2963" s="213">
        <v>8618.7199999999993</v>
      </c>
      <c r="N2963" s="213">
        <v>9696.06</v>
      </c>
      <c r="O2963" s="242">
        <f t="shared" si="242"/>
        <v>0.51529999999997012</v>
      </c>
      <c r="P2963" s="242"/>
      <c r="Q2963" s="179"/>
      <c r="R2963" s="179"/>
      <c r="S2963" s="179"/>
      <c r="T2963" s="179"/>
      <c r="U2963" s="179"/>
      <c r="V2963" s="179"/>
      <c r="W2963" s="179"/>
      <c r="X2963" s="179"/>
      <c r="Y2963" s="179"/>
      <c r="Z2963" s="179"/>
      <c r="AA2963" s="222"/>
      <c r="AB2963" s="222"/>
      <c r="AC2963" s="222"/>
      <c r="AD2963" s="179"/>
      <c r="AE2963" s="179"/>
      <c r="AF2963" s="179"/>
      <c r="AG2963" s="179"/>
      <c r="AH2963" s="179"/>
      <c r="AI2963" s="179"/>
      <c r="AJ2963" s="179"/>
    </row>
    <row r="2964" spans="2:36" x14ac:dyDescent="0.3">
      <c r="B2964" s="224">
        <v>304100</v>
      </c>
      <c r="C2964" s="209">
        <v>118537</v>
      </c>
      <c r="D2964" s="206">
        <f t="shared" si="238"/>
        <v>0.38979611969746791</v>
      </c>
      <c r="E2964" s="208">
        <f t="shared" si="239"/>
        <v>0.45</v>
      </c>
      <c r="F2964" s="207">
        <v>6519.53</v>
      </c>
      <c r="G2964" s="207">
        <v>9482.9599999999991</v>
      </c>
      <c r="H2964" s="207">
        <v>10668.33</v>
      </c>
      <c r="I2964" s="214">
        <v>107776</v>
      </c>
      <c r="J2964" s="211">
        <f t="shared" si="240"/>
        <v>0.35440973364024991</v>
      </c>
      <c r="K2964" s="212">
        <f t="shared" si="241"/>
        <v>0.42</v>
      </c>
      <c r="L2964" s="214">
        <v>5927.68</v>
      </c>
      <c r="M2964" s="213">
        <v>8622.08</v>
      </c>
      <c r="N2964" s="213">
        <v>9699.84</v>
      </c>
      <c r="O2964" s="242">
        <f t="shared" si="242"/>
        <v>0.51519999999984067</v>
      </c>
      <c r="P2964" s="242"/>
      <c r="Q2964" s="179"/>
      <c r="R2964" s="179"/>
      <c r="S2964" s="179"/>
      <c r="T2964" s="179"/>
      <c r="U2964" s="179"/>
      <c r="V2964" s="179"/>
      <c r="W2964" s="179"/>
      <c r="X2964" s="179"/>
      <c r="Y2964" s="179"/>
      <c r="Z2964" s="179"/>
      <c r="AA2964" s="222"/>
      <c r="AB2964" s="222"/>
      <c r="AC2964" s="222"/>
      <c r="AD2964" s="179"/>
      <c r="AE2964" s="179"/>
      <c r="AF2964" s="179"/>
      <c r="AG2964" s="179"/>
      <c r="AH2964" s="179"/>
      <c r="AI2964" s="179"/>
      <c r="AJ2964" s="179"/>
    </row>
    <row r="2965" spans="2:36" x14ac:dyDescent="0.3">
      <c r="B2965" s="224">
        <v>304200</v>
      </c>
      <c r="C2965" s="209">
        <v>118582</v>
      </c>
      <c r="D2965" s="206">
        <f t="shared" si="238"/>
        <v>0.38981591058514137</v>
      </c>
      <c r="E2965" s="208">
        <f t="shared" si="239"/>
        <v>0.45</v>
      </c>
      <c r="F2965" s="207">
        <v>6522.01</v>
      </c>
      <c r="G2965" s="207">
        <v>9486.56</v>
      </c>
      <c r="H2965" s="207">
        <v>10672.38</v>
      </c>
      <c r="I2965" s="214">
        <v>107818</v>
      </c>
      <c r="J2965" s="211">
        <f t="shared" si="240"/>
        <v>0.35443129520052596</v>
      </c>
      <c r="K2965" s="212">
        <f t="shared" si="241"/>
        <v>0.42</v>
      </c>
      <c r="L2965" s="214">
        <v>5929.99</v>
      </c>
      <c r="M2965" s="213">
        <v>8625.44</v>
      </c>
      <c r="N2965" s="213">
        <v>9703.6200000000008</v>
      </c>
      <c r="O2965" s="242">
        <f t="shared" si="242"/>
        <v>0.51529999999986098</v>
      </c>
      <c r="P2965" s="242"/>
      <c r="Q2965" s="179"/>
      <c r="R2965" s="179"/>
      <c r="S2965" s="179"/>
      <c r="T2965" s="179"/>
      <c r="U2965" s="179"/>
      <c r="V2965" s="179"/>
      <c r="W2965" s="179"/>
      <c r="X2965" s="179"/>
      <c r="Y2965" s="179"/>
      <c r="Z2965" s="179"/>
      <c r="AA2965" s="222"/>
      <c r="AB2965" s="222"/>
      <c r="AC2965" s="222"/>
      <c r="AD2965" s="179"/>
      <c r="AE2965" s="179"/>
      <c r="AF2965" s="179"/>
      <c r="AG2965" s="179"/>
      <c r="AH2965" s="179"/>
      <c r="AI2965" s="179"/>
      <c r="AJ2965" s="179"/>
    </row>
    <row r="2966" spans="2:36" x14ac:dyDescent="0.3">
      <c r="B2966" s="224">
        <v>304300</v>
      </c>
      <c r="C2966" s="209">
        <v>118627</v>
      </c>
      <c r="D2966" s="206">
        <f t="shared" si="238"/>
        <v>0.38983568846533029</v>
      </c>
      <c r="E2966" s="208">
        <f t="shared" si="239"/>
        <v>0.45</v>
      </c>
      <c r="F2966" s="207">
        <v>6524.48</v>
      </c>
      <c r="G2966" s="207">
        <v>9490.16</v>
      </c>
      <c r="H2966" s="207">
        <v>10676.43</v>
      </c>
      <c r="I2966" s="214">
        <v>107860</v>
      </c>
      <c r="J2966" s="211">
        <f t="shared" si="240"/>
        <v>0.35445284258954979</v>
      </c>
      <c r="K2966" s="212">
        <f t="shared" si="241"/>
        <v>0.42</v>
      </c>
      <c r="L2966" s="214">
        <v>5932.3</v>
      </c>
      <c r="M2966" s="213">
        <v>8628.7999999999993</v>
      </c>
      <c r="N2966" s="213">
        <v>9707.4</v>
      </c>
      <c r="O2966" s="242">
        <f t="shared" si="242"/>
        <v>0.51520000000004074</v>
      </c>
      <c r="P2966" s="242"/>
      <c r="Q2966" s="179"/>
      <c r="R2966" s="179"/>
      <c r="S2966" s="179"/>
      <c r="T2966" s="179"/>
      <c r="U2966" s="179"/>
      <c r="V2966" s="179"/>
      <c r="W2966" s="179"/>
      <c r="X2966" s="179"/>
      <c r="Y2966" s="179"/>
      <c r="Z2966" s="179"/>
      <c r="AA2966" s="222"/>
      <c r="AB2966" s="222"/>
      <c r="AC2966" s="222"/>
      <c r="AD2966" s="179"/>
      <c r="AE2966" s="179"/>
      <c r="AF2966" s="179"/>
      <c r="AG2966" s="179"/>
      <c r="AH2966" s="179"/>
      <c r="AI2966" s="179"/>
      <c r="AJ2966" s="179"/>
    </row>
    <row r="2967" spans="2:36" x14ac:dyDescent="0.3">
      <c r="B2967" s="224">
        <v>304400</v>
      </c>
      <c r="C2967" s="209">
        <v>118672</v>
      </c>
      <c r="D2967" s="206">
        <f t="shared" si="238"/>
        <v>0.38985545335085414</v>
      </c>
      <c r="E2967" s="208">
        <f t="shared" si="239"/>
        <v>0.45</v>
      </c>
      <c r="F2967" s="207">
        <v>6526.96</v>
      </c>
      <c r="G2967" s="207">
        <v>9493.76</v>
      </c>
      <c r="H2967" s="207">
        <v>10680.48</v>
      </c>
      <c r="I2967" s="214">
        <v>107902</v>
      </c>
      <c r="J2967" s="211">
        <f t="shared" si="240"/>
        <v>0.35447437582128777</v>
      </c>
      <c r="K2967" s="212">
        <f t="shared" si="241"/>
        <v>0.42</v>
      </c>
      <c r="L2967" s="214">
        <v>5934.61</v>
      </c>
      <c r="M2967" s="213">
        <v>8632.16</v>
      </c>
      <c r="N2967" s="213">
        <v>9711.18</v>
      </c>
      <c r="O2967" s="242">
        <f t="shared" si="242"/>
        <v>0.51530000000002474</v>
      </c>
      <c r="P2967" s="242"/>
      <c r="Q2967" s="179"/>
      <c r="R2967" s="179"/>
      <c r="S2967" s="179"/>
      <c r="T2967" s="179"/>
      <c r="U2967" s="179"/>
      <c r="V2967" s="179"/>
      <c r="W2967" s="179"/>
      <c r="X2967" s="179"/>
      <c r="Y2967" s="179"/>
      <c r="Z2967" s="179"/>
      <c r="AA2967" s="222"/>
      <c r="AB2967" s="222"/>
      <c r="AC2967" s="222"/>
      <c r="AD2967" s="179"/>
      <c r="AE2967" s="179"/>
      <c r="AF2967" s="179"/>
      <c r="AG2967" s="179"/>
      <c r="AH2967" s="179"/>
      <c r="AI2967" s="179"/>
      <c r="AJ2967" s="179"/>
    </row>
    <row r="2968" spans="2:36" x14ac:dyDescent="0.3">
      <c r="B2968" s="224">
        <v>304500</v>
      </c>
      <c r="C2968" s="209">
        <v>118717</v>
      </c>
      <c r="D2968" s="206">
        <f t="shared" ref="D2968:D3031" si="243">C2968/B2968</f>
        <v>0.38987520525451558</v>
      </c>
      <c r="E2968" s="208">
        <f t="shared" ref="E2968:E3031" si="244">(C2968-C2967)/(B2968-B2967)</f>
        <v>0.45</v>
      </c>
      <c r="F2968" s="207">
        <v>6529.43</v>
      </c>
      <c r="G2968" s="207">
        <v>9497.36</v>
      </c>
      <c r="H2968" s="207">
        <v>10684.53</v>
      </c>
      <c r="I2968" s="214">
        <v>107944</v>
      </c>
      <c r="J2968" s="211">
        <f t="shared" si="240"/>
        <v>0.35449589490968803</v>
      </c>
      <c r="K2968" s="212">
        <f t="shared" si="241"/>
        <v>0.42</v>
      </c>
      <c r="L2968" s="214">
        <v>5936.92</v>
      </c>
      <c r="M2968" s="213">
        <v>8635.52</v>
      </c>
      <c r="N2968" s="213">
        <v>9714.9599999999991</v>
      </c>
      <c r="O2968" s="242">
        <f t="shared" si="242"/>
        <v>0.5151999999999316</v>
      </c>
      <c r="P2968" s="242"/>
      <c r="Q2968" s="179"/>
      <c r="R2968" s="179"/>
      <c r="S2968" s="179"/>
      <c r="T2968" s="179"/>
      <c r="U2968" s="179"/>
      <c r="V2968" s="179"/>
      <c r="W2968" s="179"/>
      <c r="X2968" s="179"/>
      <c r="Y2968" s="179"/>
      <c r="Z2968" s="179"/>
      <c r="AA2968" s="222"/>
      <c r="AB2968" s="222"/>
      <c r="AC2968" s="222"/>
      <c r="AD2968" s="179"/>
      <c r="AE2968" s="179"/>
      <c r="AF2968" s="179"/>
      <c r="AG2968" s="179"/>
      <c r="AH2968" s="179"/>
      <c r="AI2968" s="179"/>
      <c r="AJ2968" s="179"/>
    </row>
    <row r="2969" spans="2:36" x14ac:dyDescent="0.3">
      <c r="B2969" s="224">
        <v>304600</v>
      </c>
      <c r="C2969" s="209">
        <v>118762</v>
      </c>
      <c r="D2969" s="206">
        <f t="shared" si="243"/>
        <v>0.38989494418910048</v>
      </c>
      <c r="E2969" s="208">
        <f t="shared" si="244"/>
        <v>0.45</v>
      </c>
      <c r="F2969" s="207">
        <v>6531.91</v>
      </c>
      <c r="G2969" s="207">
        <v>9500.9599999999991</v>
      </c>
      <c r="H2969" s="207">
        <v>10688.58</v>
      </c>
      <c r="I2969" s="214">
        <v>107986</v>
      </c>
      <c r="J2969" s="211">
        <f t="shared" si="240"/>
        <v>0.35451739986868025</v>
      </c>
      <c r="K2969" s="212">
        <f t="shared" si="241"/>
        <v>0.42</v>
      </c>
      <c r="L2969" s="214">
        <v>5939.23</v>
      </c>
      <c r="M2969" s="213">
        <v>8638.8799999999992</v>
      </c>
      <c r="N2969" s="213">
        <v>9718.74</v>
      </c>
      <c r="O2969" s="242">
        <f t="shared" si="242"/>
        <v>0.5152999999998974</v>
      </c>
      <c r="P2969" s="242"/>
      <c r="Q2969" s="179"/>
      <c r="R2969" s="179"/>
      <c r="S2969" s="179"/>
      <c r="T2969" s="179"/>
      <c r="U2969" s="179"/>
      <c r="V2969" s="179"/>
      <c r="W2969" s="179"/>
      <c r="X2969" s="179"/>
      <c r="Y2969" s="179"/>
      <c r="Z2969" s="179"/>
      <c r="AA2969" s="222"/>
      <c r="AB2969" s="222"/>
      <c r="AC2969" s="222"/>
      <c r="AD2969" s="179"/>
      <c r="AE2969" s="179"/>
      <c r="AF2969" s="179"/>
      <c r="AG2969" s="179"/>
      <c r="AH2969" s="179"/>
      <c r="AI2969" s="179"/>
      <c r="AJ2969" s="179"/>
    </row>
    <row r="2970" spans="2:36" x14ac:dyDescent="0.3">
      <c r="B2970" s="224">
        <v>304700</v>
      </c>
      <c r="C2970" s="209">
        <v>118807</v>
      </c>
      <c r="D2970" s="206">
        <f t="shared" si="243"/>
        <v>0.38991467016737774</v>
      </c>
      <c r="E2970" s="208">
        <f t="shared" si="244"/>
        <v>0.45</v>
      </c>
      <c r="F2970" s="207">
        <v>6534.38</v>
      </c>
      <c r="G2970" s="207">
        <v>9504.56</v>
      </c>
      <c r="H2970" s="207">
        <v>10692.63</v>
      </c>
      <c r="I2970" s="214">
        <v>108028</v>
      </c>
      <c r="J2970" s="211">
        <f t="shared" si="240"/>
        <v>0.35453889071217592</v>
      </c>
      <c r="K2970" s="212">
        <f t="shared" si="241"/>
        <v>0.42</v>
      </c>
      <c r="L2970" s="214">
        <v>5941.54</v>
      </c>
      <c r="M2970" s="213">
        <v>8642.24</v>
      </c>
      <c r="N2970" s="213">
        <v>9722.52</v>
      </c>
      <c r="O2970" s="242">
        <f t="shared" si="242"/>
        <v>0.51520000000009536</v>
      </c>
      <c r="P2970" s="242"/>
      <c r="Q2970" s="179"/>
      <c r="R2970" s="179"/>
      <c r="S2970" s="179"/>
      <c r="T2970" s="179"/>
      <c r="U2970" s="179"/>
      <c r="V2970" s="179"/>
      <c r="W2970" s="179"/>
      <c r="X2970" s="179"/>
      <c r="Y2970" s="179"/>
      <c r="Z2970" s="179"/>
      <c r="AA2970" s="222"/>
      <c r="AB2970" s="222"/>
      <c r="AC2970" s="222"/>
      <c r="AD2970" s="179"/>
      <c r="AE2970" s="179"/>
      <c r="AF2970" s="179"/>
      <c r="AG2970" s="179"/>
      <c r="AH2970" s="179"/>
      <c r="AI2970" s="179"/>
      <c r="AJ2970" s="179"/>
    </row>
    <row r="2971" spans="2:36" x14ac:dyDescent="0.3">
      <c r="B2971" s="224">
        <v>304800</v>
      </c>
      <c r="C2971" s="209">
        <v>118852</v>
      </c>
      <c r="D2971" s="206">
        <f t="shared" si="243"/>
        <v>0.38993438320209972</v>
      </c>
      <c r="E2971" s="208">
        <f t="shared" si="244"/>
        <v>0.45</v>
      </c>
      <c r="F2971" s="207">
        <v>6536.86</v>
      </c>
      <c r="G2971" s="207">
        <v>9508.16</v>
      </c>
      <c r="H2971" s="207">
        <v>10696.68</v>
      </c>
      <c r="I2971" s="214">
        <v>108070</v>
      </c>
      <c r="J2971" s="211">
        <f t="shared" si="240"/>
        <v>0.35456036745406821</v>
      </c>
      <c r="K2971" s="212">
        <f t="shared" si="241"/>
        <v>0.42</v>
      </c>
      <c r="L2971" s="214">
        <v>5943.85</v>
      </c>
      <c r="M2971" s="213">
        <v>8645.6</v>
      </c>
      <c r="N2971" s="213">
        <v>9726.2999999999993</v>
      </c>
      <c r="O2971" s="242">
        <f t="shared" si="242"/>
        <v>0.51530000000007936</v>
      </c>
      <c r="P2971" s="242"/>
      <c r="Q2971" s="179"/>
      <c r="R2971" s="179"/>
      <c r="S2971" s="179"/>
      <c r="T2971" s="179"/>
      <c r="U2971" s="179"/>
      <c r="V2971" s="179"/>
      <c r="W2971" s="179"/>
      <c r="X2971" s="179"/>
      <c r="Y2971" s="179"/>
      <c r="Z2971" s="179"/>
      <c r="AA2971" s="222"/>
      <c r="AB2971" s="222"/>
      <c r="AC2971" s="222"/>
      <c r="AD2971" s="179"/>
      <c r="AE2971" s="179"/>
      <c r="AF2971" s="179"/>
      <c r="AG2971" s="179"/>
      <c r="AH2971" s="179"/>
      <c r="AI2971" s="179"/>
      <c r="AJ2971" s="179"/>
    </row>
    <row r="2972" spans="2:36" x14ac:dyDescent="0.3">
      <c r="B2972" s="224">
        <v>304900</v>
      </c>
      <c r="C2972" s="209">
        <v>118897</v>
      </c>
      <c r="D2972" s="206">
        <f t="shared" si="243"/>
        <v>0.38995408330600195</v>
      </c>
      <c r="E2972" s="208">
        <f t="shared" si="244"/>
        <v>0.45</v>
      </c>
      <c r="F2972" s="207">
        <v>6539.33</v>
      </c>
      <c r="G2972" s="207">
        <v>9511.76</v>
      </c>
      <c r="H2972" s="207">
        <v>10700.73</v>
      </c>
      <c r="I2972" s="214">
        <v>108112</v>
      </c>
      <c r="J2972" s="211">
        <f t="shared" si="240"/>
        <v>0.35458183010823219</v>
      </c>
      <c r="K2972" s="212">
        <f t="shared" si="241"/>
        <v>0.42</v>
      </c>
      <c r="L2972" s="214">
        <v>5946.16</v>
      </c>
      <c r="M2972" s="213">
        <v>8648.9599999999991</v>
      </c>
      <c r="N2972" s="213">
        <v>9730.08</v>
      </c>
      <c r="O2972" s="242">
        <f t="shared" si="242"/>
        <v>0.51519999999996802</v>
      </c>
      <c r="P2972" s="242"/>
      <c r="Q2972" s="179"/>
      <c r="R2972" s="179"/>
      <c r="S2972" s="179"/>
      <c r="T2972" s="179"/>
      <c r="U2972" s="179"/>
      <c r="V2972" s="179"/>
      <c r="W2972" s="179"/>
      <c r="X2972" s="179"/>
      <c r="Y2972" s="179"/>
      <c r="Z2972" s="179"/>
      <c r="AA2972" s="222"/>
      <c r="AB2972" s="222"/>
      <c r="AC2972" s="222"/>
      <c r="AD2972" s="179"/>
      <c r="AE2972" s="179"/>
      <c r="AF2972" s="179"/>
      <c r="AG2972" s="179"/>
      <c r="AH2972" s="179"/>
      <c r="AI2972" s="179"/>
      <c r="AJ2972" s="179"/>
    </row>
    <row r="2973" spans="2:36" x14ac:dyDescent="0.3">
      <c r="B2973" s="224">
        <v>305000</v>
      </c>
      <c r="C2973" s="209">
        <v>118942</v>
      </c>
      <c r="D2973" s="206">
        <f t="shared" si="243"/>
        <v>0.38997377049180326</v>
      </c>
      <c r="E2973" s="208">
        <f t="shared" si="244"/>
        <v>0.45</v>
      </c>
      <c r="F2973" s="207">
        <v>6541.81</v>
      </c>
      <c r="G2973" s="207">
        <v>9515.36</v>
      </c>
      <c r="H2973" s="207">
        <v>10704.78</v>
      </c>
      <c r="I2973" s="214">
        <v>108154</v>
      </c>
      <c r="J2973" s="211">
        <f t="shared" si="240"/>
        <v>0.35460327868852459</v>
      </c>
      <c r="K2973" s="212">
        <f t="shared" si="241"/>
        <v>0.42</v>
      </c>
      <c r="L2973" s="214">
        <v>5948.47</v>
      </c>
      <c r="M2973" s="213">
        <v>8652.32</v>
      </c>
      <c r="N2973" s="213">
        <v>9733.86</v>
      </c>
      <c r="O2973" s="242">
        <f t="shared" si="242"/>
        <v>0.51529999999997012</v>
      </c>
      <c r="P2973" s="242"/>
      <c r="Q2973" s="179"/>
      <c r="R2973" s="179"/>
      <c r="S2973" s="179"/>
      <c r="T2973" s="179"/>
      <c r="U2973" s="179"/>
      <c r="V2973" s="179"/>
      <c r="W2973" s="179"/>
      <c r="X2973" s="179"/>
      <c r="Y2973" s="179"/>
      <c r="Z2973" s="179"/>
      <c r="AA2973" s="222"/>
      <c r="AB2973" s="222"/>
      <c r="AC2973" s="222"/>
      <c r="AD2973" s="179"/>
      <c r="AE2973" s="179"/>
      <c r="AF2973" s="179"/>
      <c r="AG2973" s="179"/>
      <c r="AH2973" s="179"/>
      <c r="AI2973" s="179"/>
      <c r="AJ2973" s="179"/>
    </row>
    <row r="2974" spans="2:36" x14ac:dyDescent="0.3">
      <c r="B2974" s="224">
        <v>305100</v>
      </c>
      <c r="C2974" s="209">
        <v>118987</v>
      </c>
      <c r="D2974" s="206">
        <f t="shared" si="243"/>
        <v>0.38999344477220582</v>
      </c>
      <c r="E2974" s="208">
        <f t="shared" si="244"/>
        <v>0.45</v>
      </c>
      <c r="F2974" s="207">
        <v>6544.28</v>
      </c>
      <c r="G2974" s="207">
        <v>9518.9599999999991</v>
      </c>
      <c r="H2974" s="207">
        <v>10708.83</v>
      </c>
      <c r="I2974" s="214">
        <v>108196</v>
      </c>
      <c r="J2974" s="211">
        <f t="shared" si="240"/>
        <v>0.35462471320878403</v>
      </c>
      <c r="K2974" s="212">
        <f t="shared" si="241"/>
        <v>0.42</v>
      </c>
      <c r="L2974" s="214">
        <v>5950.78</v>
      </c>
      <c r="M2974" s="213">
        <v>8655.68</v>
      </c>
      <c r="N2974" s="213">
        <v>9737.64</v>
      </c>
      <c r="O2974" s="242">
        <f t="shared" si="242"/>
        <v>0.51519999999984067</v>
      </c>
      <c r="P2974" s="242"/>
      <c r="Q2974" s="179"/>
      <c r="R2974" s="179"/>
      <c r="S2974" s="179"/>
      <c r="T2974" s="179"/>
      <c r="U2974" s="179"/>
      <c r="V2974" s="179"/>
      <c r="W2974" s="179"/>
      <c r="X2974" s="179"/>
      <c r="Y2974" s="179"/>
      <c r="Z2974" s="179"/>
      <c r="AA2974" s="222"/>
      <c r="AB2974" s="222"/>
      <c r="AC2974" s="222"/>
      <c r="AD2974" s="179"/>
      <c r="AE2974" s="179"/>
      <c r="AF2974" s="179"/>
      <c r="AG2974" s="179"/>
      <c r="AH2974" s="179"/>
      <c r="AI2974" s="179"/>
      <c r="AJ2974" s="179"/>
    </row>
    <row r="2975" spans="2:36" x14ac:dyDescent="0.3">
      <c r="B2975" s="224">
        <v>305200</v>
      </c>
      <c r="C2975" s="209">
        <v>119032</v>
      </c>
      <c r="D2975" s="206">
        <f t="shared" si="243"/>
        <v>0.39001310615989515</v>
      </c>
      <c r="E2975" s="208">
        <f t="shared" si="244"/>
        <v>0.45</v>
      </c>
      <c r="F2975" s="207">
        <v>6546.76</v>
      </c>
      <c r="G2975" s="207">
        <v>9522.56</v>
      </c>
      <c r="H2975" s="207">
        <v>10712.88</v>
      </c>
      <c r="I2975" s="214">
        <v>108238</v>
      </c>
      <c r="J2975" s="211">
        <f t="shared" si="240"/>
        <v>0.35464613368283093</v>
      </c>
      <c r="K2975" s="212">
        <f t="shared" si="241"/>
        <v>0.42</v>
      </c>
      <c r="L2975" s="214">
        <v>5953.09</v>
      </c>
      <c r="M2975" s="213">
        <v>8659.0400000000009</v>
      </c>
      <c r="N2975" s="213">
        <v>9741.42</v>
      </c>
      <c r="O2975" s="242">
        <f t="shared" si="242"/>
        <v>0.51529999999986098</v>
      </c>
      <c r="P2975" s="242"/>
      <c r="Q2975" s="179"/>
      <c r="R2975" s="179"/>
      <c r="S2975" s="179"/>
      <c r="T2975" s="179"/>
      <c r="U2975" s="179"/>
      <c r="V2975" s="179"/>
      <c r="W2975" s="179"/>
      <c r="X2975" s="179"/>
      <c r="Y2975" s="179"/>
      <c r="Z2975" s="179"/>
      <c r="AA2975" s="222"/>
      <c r="AB2975" s="222"/>
      <c r="AC2975" s="222"/>
      <c r="AD2975" s="179"/>
      <c r="AE2975" s="179"/>
      <c r="AF2975" s="179"/>
      <c r="AG2975" s="179"/>
      <c r="AH2975" s="179"/>
      <c r="AI2975" s="179"/>
      <c r="AJ2975" s="179"/>
    </row>
    <row r="2976" spans="2:36" x14ac:dyDescent="0.3">
      <c r="B2976" s="224">
        <v>305300</v>
      </c>
      <c r="C2976" s="209">
        <v>119077</v>
      </c>
      <c r="D2976" s="206">
        <f t="shared" si="243"/>
        <v>0.39003275466754012</v>
      </c>
      <c r="E2976" s="208">
        <f t="shared" si="244"/>
        <v>0.45</v>
      </c>
      <c r="F2976" s="207">
        <v>6549.23</v>
      </c>
      <c r="G2976" s="207">
        <v>9526.16</v>
      </c>
      <c r="H2976" s="207">
        <v>10716.93</v>
      </c>
      <c r="I2976" s="214">
        <v>108280</v>
      </c>
      <c r="J2976" s="211">
        <f t="shared" si="240"/>
        <v>0.35466754012446772</v>
      </c>
      <c r="K2976" s="212">
        <f t="shared" si="241"/>
        <v>0.42</v>
      </c>
      <c r="L2976" s="214">
        <v>5955.4</v>
      </c>
      <c r="M2976" s="213">
        <v>8662.4</v>
      </c>
      <c r="N2976" s="213">
        <v>9745.2000000000007</v>
      </c>
      <c r="O2976" s="242">
        <f t="shared" si="242"/>
        <v>0.51520000000004074</v>
      </c>
      <c r="P2976" s="242"/>
      <c r="Q2976" s="179"/>
      <c r="R2976" s="179"/>
      <c r="S2976" s="179"/>
      <c r="T2976" s="179"/>
      <c r="U2976" s="179"/>
      <c r="V2976" s="179"/>
      <c r="W2976" s="179"/>
      <c r="X2976" s="179"/>
      <c r="Y2976" s="179"/>
      <c r="Z2976" s="179"/>
      <c r="AA2976" s="222"/>
      <c r="AB2976" s="222"/>
      <c r="AC2976" s="222"/>
      <c r="AD2976" s="179"/>
      <c r="AE2976" s="179"/>
      <c r="AF2976" s="179"/>
      <c r="AG2976" s="179"/>
      <c r="AH2976" s="179"/>
      <c r="AI2976" s="179"/>
      <c r="AJ2976" s="179"/>
    </row>
    <row r="2977" spans="2:36" x14ac:dyDescent="0.3">
      <c r="B2977" s="224">
        <v>305400</v>
      </c>
      <c r="C2977" s="209">
        <v>119122</v>
      </c>
      <c r="D2977" s="206">
        <f t="shared" si="243"/>
        <v>0.39005239030779304</v>
      </c>
      <c r="E2977" s="208">
        <f t="shared" si="244"/>
        <v>0.45</v>
      </c>
      <c r="F2977" s="207">
        <v>6551.71</v>
      </c>
      <c r="G2977" s="207">
        <v>9529.76</v>
      </c>
      <c r="H2977" s="207">
        <v>10720.98</v>
      </c>
      <c r="I2977" s="214">
        <v>108322</v>
      </c>
      <c r="J2977" s="211">
        <f t="shared" si="240"/>
        <v>0.35468893254747874</v>
      </c>
      <c r="K2977" s="212">
        <f t="shared" si="241"/>
        <v>0.42</v>
      </c>
      <c r="L2977" s="214">
        <v>5957.71</v>
      </c>
      <c r="M2977" s="213">
        <v>8665.76</v>
      </c>
      <c r="N2977" s="213">
        <v>9748.98</v>
      </c>
      <c r="O2977" s="242">
        <f t="shared" si="242"/>
        <v>0.51530000000002474</v>
      </c>
      <c r="P2977" s="242"/>
      <c r="Q2977" s="179"/>
      <c r="R2977" s="179"/>
      <c r="S2977" s="179"/>
      <c r="T2977" s="179"/>
      <c r="U2977" s="179"/>
      <c r="V2977" s="179"/>
      <c r="W2977" s="179"/>
      <c r="X2977" s="179"/>
      <c r="Y2977" s="179"/>
      <c r="Z2977" s="179"/>
      <c r="AA2977" s="222"/>
      <c r="AB2977" s="222"/>
      <c r="AC2977" s="222"/>
      <c r="AD2977" s="179"/>
      <c r="AE2977" s="179"/>
      <c r="AF2977" s="179"/>
      <c r="AG2977" s="179"/>
      <c r="AH2977" s="179"/>
      <c r="AI2977" s="179"/>
      <c r="AJ2977" s="179"/>
    </row>
    <row r="2978" spans="2:36" x14ac:dyDescent="0.3">
      <c r="B2978" s="224">
        <v>305500</v>
      </c>
      <c r="C2978" s="209">
        <v>119167</v>
      </c>
      <c r="D2978" s="206">
        <f t="shared" si="243"/>
        <v>0.3900720130932897</v>
      </c>
      <c r="E2978" s="208">
        <f t="shared" si="244"/>
        <v>0.45</v>
      </c>
      <c r="F2978" s="207">
        <v>6554.18</v>
      </c>
      <c r="G2978" s="207">
        <v>9533.36</v>
      </c>
      <c r="H2978" s="207">
        <v>10725.03</v>
      </c>
      <c r="I2978" s="214">
        <v>108364</v>
      </c>
      <c r="J2978" s="211">
        <f t="shared" si="240"/>
        <v>0.3547103109656301</v>
      </c>
      <c r="K2978" s="212">
        <f t="shared" si="241"/>
        <v>0.42</v>
      </c>
      <c r="L2978" s="214">
        <v>5960.02</v>
      </c>
      <c r="M2978" s="213">
        <v>8669.1200000000008</v>
      </c>
      <c r="N2978" s="213">
        <v>9752.76</v>
      </c>
      <c r="O2978" s="242">
        <f t="shared" si="242"/>
        <v>0.5151999999999316</v>
      </c>
      <c r="P2978" s="242"/>
      <c r="Q2978" s="179"/>
      <c r="R2978" s="179"/>
      <c r="S2978" s="179"/>
      <c r="T2978" s="179"/>
      <c r="U2978" s="179"/>
      <c r="V2978" s="179"/>
      <c r="W2978" s="179"/>
      <c r="X2978" s="179"/>
      <c r="Y2978" s="179"/>
      <c r="Z2978" s="179"/>
      <c r="AA2978" s="222"/>
      <c r="AB2978" s="222"/>
      <c r="AC2978" s="222"/>
      <c r="AD2978" s="179"/>
      <c r="AE2978" s="179"/>
      <c r="AF2978" s="179"/>
      <c r="AG2978" s="179"/>
      <c r="AH2978" s="179"/>
      <c r="AI2978" s="179"/>
      <c r="AJ2978" s="179"/>
    </row>
    <row r="2979" spans="2:36" x14ac:dyDescent="0.3">
      <c r="B2979" s="224">
        <v>305600</v>
      </c>
      <c r="C2979" s="209">
        <v>119212</v>
      </c>
      <c r="D2979" s="206">
        <f t="shared" si="243"/>
        <v>0.39009162303664924</v>
      </c>
      <c r="E2979" s="208">
        <f t="shared" si="244"/>
        <v>0.45</v>
      </c>
      <c r="F2979" s="207">
        <v>6556.66</v>
      </c>
      <c r="G2979" s="207">
        <v>9536.9599999999991</v>
      </c>
      <c r="H2979" s="207">
        <v>10729.08</v>
      </c>
      <c r="I2979" s="214">
        <v>108406</v>
      </c>
      <c r="J2979" s="211">
        <f t="shared" si="240"/>
        <v>0.35473167539267014</v>
      </c>
      <c r="K2979" s="212">
        <f t="shared" si="241"/>
        <v>0.42</v>
      </c>
      <c r="L2979" s="214">
        <v>5962.33</v>
      </c>
      <c r="M2979" s="213">
        <v>8672.48</v>
      </c>
      <c r="N2979" s="213">
        <v>9756.5400000000009</v>
      </c>
      <c r="O2979" s="242">
        <f t="shared" si="242"/>
        <v>0.5152999999998974</v>
      </c>
      <c r="P2979" s="242"/>
      <c r="Q2979" s="179"/>
      <c r="R2979" s="179"/>
      <c r="S2979" s="179"/>
      <c r="T2979" s="179"/>
      <c r="U2979" s="179"/>
      <c r="V2979" s="179"/>
      <c r="W2979" s="179"/>
      <c r="X2979" s="179"/>
      <c r="Y2979" s="179"/>
      <c r="Z2979" s="179"/>
      <c r="AA2979" s="222"/>
      <c r="AB2979" s="222"/>
      <c r="AC2979" s="222"/>
      <c r="AD2979" s="179"/>
      <c r="AE2979" s="179"/>
      <c r="AF2979" s="179"/>
      <c r="AG2979" s="179"/>
      <c r="AH2979" s="179"/>
      <c r="AI2979" s="179"/>
      <c r="AJ2979" s="179"/>
    </row>
    <row r="2980" spans="2:36" x14ac:dyDescent="0.3">
      <c r="B2980" s="224">
        <v>305700</v>
      </c>
      <c r="C2980" s="209">
        <v>119257</v>
      </c>
      <c r="D2980" s="206">
        <f t="shared" si="243"/>
        <v>0.39011122015047434</v>
      </c>
      <c r="E2980" s="208">
        <f t="shared" si="244"/>
        <v>0.45</v>
      </c>
      <c r="F2980" s="207">
        <v>6559.13</v>
      </c>
      <c r="G2980" s="207">
        <v>9540.56</v>
      </c>
      <c r="H2980" s="207">
        <v>10733.13</v>
      </c>
      <c r="I2980" s="214">
        <v>108448</v>
      </c>
      <c r="J2980" s="211">
        <f t="shared" si="240"/>
        <v>0.35475302584232909</v>
      </c>
      <c r="K2980" s="212">
        <f t="shared" si="241"/>
        <v>0.42</v>
      </c>
      <c r="L2980" s="214">
        <v>5964.64</v>
      </c>
      <c r="M2980" s="213">
        <v>8675.84</v>
      </c>
      <c r="N2980" s="213">
        <v>9760.32</v>
      </c>
      <c r="O2980" s="242">
        <f t="shared" si="242"/>
        <v>0.51520000000009536</v>
      </c>
      <c r="P2980" s="242"/>
      <c r="Q2980" s="179"/>
      <c r="R2980" s="179"/>
      <c r="S2980" s="179"/>
      <c r="T2980" s="179"/>
      <c r="U2980" s="179"/>
      <c r="V2980" s="179"/>
      <c r="W2980" s="179"/>
      <c r="X2980" s="179"/>
      <c r="Y2980" s="179"/>
      <c r="Z2980" s="179"/>
      <c r="AA2980" s="222"/>
      <c r="AB2980" s="222"/>
      <c r="AC2980" s="222"/>
      <c r="AD2980" s="179"/>
      <c r="AE2980" s="179"/>
      <c r="AF2980" s="179"/>
      <c r="AG2980" s="179"/>
      <c r="AH2980" s="179"/>
      <c r="AI2980" s="179"/>
      <c r="AJ2980" s="179"/>
    </row>
    <row r="2981" spans="2:36" x14ac:dyDescent="0.3">
      <c r="B2981" s="224">
        <v>305800</v>
      </c>
      <c r="C2981" s="209">
        <v>119302</v>
      </c>
      <c r="D2981" s="206">
        <f t="shared" si="243"/>
        <v>0.39013080444735121</v>
      </c>
      <c r="E2981" s="208">
        <f t="shared" si="244"/>
        <v>0.45</v>
      </c>
      <c r="F2981" s="207">
        <v>6561.61</v>
      </c>
      <c r="G2981" s="207">
        <v>9544.16</v>
      </c>
      <c r="H2981" s="207">
        <v>10737.18</v>
      </c>
      <c r="I2981" s="214">
        <v>108490</v>
      </c>
      <c r="J2981" s="211">
        <f t="shared" si="240"/>
        <v>0.35477436232831916</v>
      </c>
      <c r="K2981" s="212">
        <f t="shared" si="241"/>
        <v>0.42</v>
      </c>
      <c r="L2981" s="214">
        <v>5966.95</v>
      </c>
      <c r="M2981" s="213">
        <v>8679.2000000000007</v>
      </c>
      <c r="N2981" s="213">
        <v>9764.1</v>
      </c>
      <c r="O2981" s="242">
        <f t="shared" si="242"/>
        <v>0.51530000000007936</v>
      </c>
      <c r="P2981" s="242"/>
      <c r="Q2981" s="179"/>
      <c r="R2981" s="179"/>
      <c r="S2981" s="179"/>
      <c r="T2981" s="179"/>
      <c r="U2981" s="179"/>
      <c r="V2981" s="179"/>
      <c r="W2981" s="179"/>
      <c r="X2981" s="179"/>
      <c r="Y2981" s="179"/>
      <c r="Z2981" s="179"/>
      <c r="AA2981" s="222"/>
      <c r="AB2981" s="222"/>
      <c r="AC2981" s="222"/>
      <c r="AD2981" s="179"/>
      <c r="AE2981" s="179"/>
      <c r="AF2981" s="179"/>
      <c r="AG2981" s="179"/>
      <c r="AH2981" s="179"/>
      <c r="AI2981" s="179"/>
      <c r="AJ2981" s="179"/>
    </row>
    <row r="2982" spans="2:36" x14ac:dyDescent="0.3">
      <c r="B2982" s="224">
        <v>305900</v>
      </c>
      <c r="C2982" s="209">
        <v>119347</v>
      </c>
      <c r="D2982" s="206">
        <f t="shared" si="243"/>
        <v>0.39015037593984964</v>
      </c>
      <c r="E2982" s="208">
        <f t="shared" si="244"/>
        <v>0.45</v>
      </c>
      <c r="F2982" s="207">
        <v>6564.08</v>
      </c>
      <c r="G2982" s="207">
        <v>9547.76</v>
      </c>
      <c r="H2982" s="207">
        <v>10741.23</v>
      </c>
      <c r="I2982" s="214">
        <v>108532</v>
      </c>
      <c r="J2982" s="211">
        <f t="shared" si="240"/>
        <v>0.35479568486433477</v>
      </c>
      <c r="K2982" s="212">
        <f t="shared" si="241"/>
        <v>0.42</v>
      </c>
      <c r="L2982" s="214">
        <v>5969.26</v>
      </c>
      <c r="M2982" s="213">
        <v>8682.56</v>
      </c>
      <c r="N2982" s="213">
        <v>9767.8799999999992</v>
      </c>
      <c r="O2982" s="242">
        <f t="shared" si="242"/>
        <v>0.51519999999996802</v>
      </c>
      <c r="P2982" s="242"/>
      <c r="Q2982" s="179"/>
      <c r="R2982" s="179"/>
      <c r="S2982" s="179"/>
      <c r="T2982" s="179"/>
      <c r="U2982" s="179"/>
      <c r="V2982" s="179"/>
      <c r="W2982" s="179"/>
      <c r="X2982" s="179"/>
      <c r="Y2982" s="179"/>
      <c r="Z2982" s="179"/>
      <c r="AA2982" s="222"/>
      <c r="AB2982" s="222"/>
      <c r="AC2982" s="222"/>
      <c r="AD2982" s="179"/>
      <c r="AE2982" s="179"/>
      <c r="AF2982" s="179"/>
      <c r="AG2982" s="179"/>
      <c r="AH2982" s="179"/>
      <c r="AI2982" s="179"/>
      <c r="AJ2982" s="179"/>
    </row>
    <row r="2983" spans="2:36" x14ac:dyDescent="0.3">
      <c r="B2983" s="224">
        <v>306000</v>
      </c>
      <c r="C2983" s="209">
        <v>119392</v>
      </c>
      <c r="D2983" s="206">
        <f t="shared" si="243"/>
        <v>0.39016993464052285</v>
      </c>
      <c r="E2983" s="208">
        <f t="shared" si="244"/>
        <v>0.45</v>
      </c>
      <c r="F2983" s="207">
        <v>6566.56</v>
      </c>
      <c r="G2983" s="207">
        <v>9551.36</v>
      </c>
      <c r="H2983" s="207">
        <v>10745.28</v>
      </c>
      <c r="I2983" s="214">
        <v>108574</v>
      </c>
      <c r="J2983" s="211">
        <f t="shared" si="240"/>
        <v>0.35481699346405227</v>
      </c>
      <c r="K2983" s="212">
        <f t="shared" si="241"/>
        <v>0.42</v>
      </c>
      <c r="L2983" s="214">
        <v>5971.57</v>
      </c>
      <c r="M2983" s="213">
        <v>8685.92</v>
      </c>
      <c r="N2983" s="213">
        <v>9771.66</v>
      </c>
      <c r="O2983" s="242">
        <f t="shared" si="242"/>
        <v>0.51529999999997012</v>
      </c>
      <c r="P2983" s="242"/>
      <c r="Q2983" s="179"/>
      <c r="R2983" s="179"/>
      <c r="S2983" s="179"/>
      <c r="T2983" s="179"/>
      <c r="U2983" s="179"/>
      <c r="V2983" s="179"/>
      <c r="W2983" s="179"/>
      <c r="X2983" s="179"/>
      <c r="Y2983" s="179"/>
      <c r="Z2983" s="179"/>
      <c r="AA2983" s="222"/>
      <c r="AB2983" s="222"/>
      <c r="AC2983" s="222"/>
      <c r="AD2983" s="179"/>
      <c r="AE2983" s="179"/>
      <c r="AF2983" s="179"/>
      <c r="AG2983" s="179"/>
      <c r="AH2983" s="179"/>
      <c r="AI2983" s="179"/>
      <c r="AJ2983" s="179"/>
    </row>
    <row r="2984" spans="2:36" x14ac:dyDescent="0.3">
      <c r="B2984" s="224">
        <v>306100</v>
      </c>
      <c r="C2984" s="209">
        <v>119437</v>
      </c>
      <c r="D2984" s="206">
        <f t="shared" si="243"/>
        <v>0.39018948056190789</v>
      </c>
      <c r="E2984" s="208">
        <f t="shared" si="244"/>
        <v>0.45</v>
      </c>
      <c r="F2984" s="207">
        <v>6569.03</v>
      </c>
      <c r="G2984" s="207">
        <v>9554.9599999999991</v>
      </c>
      <c r="H2984" s="207">
        <v>10749.33</v>
      </c>
      <c r="I2984" s="214">
        <v>108616</v>
      </c>
      <c r="J2984" s="211">
        <f t="shared" si="240"/>
        <v>0.35483828814113033</v>
      </c>
      <c r="K2984" s="212">
        <f t="shared" si="241"/>
        <v>0.42</v>
      </c>
      <c r="L2984" s="214">
        <v>5973.88</v>
      </c>
      <c r="M2984" s="213">
        <v>8689.2800000000007</v>
      </c>
      <c r="N2984" s="213">
        <v>9775.44</v>
      </c>
      <c r="O2984" s="242">
        <f t="shared" si="242"/>
        <v>0.51519999999984067</v>
      </c>
      <c r="P2984" s="242"/>
      <c r="Q2984" s="179"/>
      <c r="R2984" s="179"/>
      <c r="S2984" s="179"/>
      <c r="T2984" s="179"/>
      <c r="U2984" s="179"/>
      <c r="V2984" s="179"/>
      <c r="W2984" s="179"/>
      <c r="X2984" s="179"/>
      <c r="Y2984" s="179"/>
      <c r="Z2984" s="179"/>
      <c r="AA2984" s="222"/>
      <c r="AB2984" s="222"/>
      <c r="AC2984" s="222"/>
      <c r="AD2984" s="179"/>
      <c r="AE2984" s="179"/>
      <c r="AF2984" s="179"/>
      <c r="AG2984" s="179"/>
      <c r="AH2984" s="179"/>
      <c r="AI2984" s="179"/>
      <c r="AJ2984" s="179"/>
    </row>
    <row r="2985" spans="2:36" x14ac:dyDescent="0.3">
      <c r="B2985" s="224">
        <v>306200</v>
      </c>
      <c r="C2985" s="209">
        <v>119482</v>
      </c>
      <c r="D2985" s="206">
        <f t="shared" si="243"/>
        <v>0.39020901371652517</v>
      </c>
      <c r="E2985" s="208">
        <f t="shared" si="244"/>
        <v>0.45</v>
      </c>
      <c r="F2985" s="207">
        <v>6571.51</v>
      </c>
      <c r="G2985" s="207">
        <v>9558.56</v>
      </c>
      <c r="H2985" s="207">
        <v>10753.38</v>
      </c>
      <c r="I2985" s="214">
        <v>108658</v>
      </c>
      <c r="J2985" s="211">
        <f t="shared" si="240"/>
        <v>0.35485956890920967</v>
      </c>
      <c r="K2985" s="212">
        <f t="shared" si="241"/>
        <v>0.42</v>
      </c>
      <c r="L2985" s="214">
        <v>5976.19</v>
      </c>
      <c r="M2985" s="213">
        <v>8692.64</v>
      </c>
      <c r="N2985" s="213">
        <v>9779.2199999999993</v>
      </c>
      <c r="O2985" s="242">
        <f t="shared" si="242"/>
        <v>0.51529999999986098</v>
      </c>
      <c r="P2985" s="242"/>
      <c r="Q2985" s="179"/>
      <c r="R2985" s="179"/>
      <c r="S2985" s="179"/>
      <c r="T2985" s="179"/>
      <c r="U2985" s="179"/>
      <c r="V2985" s="179"/>
      <c r="W2985" s="179"/>
      <c r="X2985" s="179"/>
      <c r="Y2985" s="179"/>
      <c r="Z2985" s="179"/>
      <c r="AA2985" s="222"/>
      <c r="AB2985" s="222"/>
      <c r="AC2985" s="222"/>
      <c r="AD2985" s="179"/>
      <c r="AE2985" s="179"/>
      <c r="AF2985" s="179"/>
      <c r="AG2985" s="179"/>
      <c r="AH2985" s="179"/>
      <c r="AI2985" s="179"/>
      <c r="AJ2985" s="179"/>
    </row>
    <row r="2986" spans="2:36" x14ac:dyDescent="0.3">
      <c r="B2986" s="224">
        <v>306300</v>
      </c>
      <c r="C2986" s="209">
        <v>119527</v>
      </c>
      <c r="D2986" s="206">
        <f t="shared" si="243"/>
        <v>0.39022853411687886</v>
      </c>
      <c r="E2986" s="208">
        <f t="shared" si="244"/>
        <v>0.45</v>
      </c>
      <c r="F2986" s="207">
        <v>6573.98</v>
      </c>
      <c r="G2986" s="207">
        <v>9562.16</v>
      </c>
      <c r="H2986" s="207">
        <v>10757.43</v>
      </c>
      <c r="I2986" s="214">
        <v>108700</v>
      </c>
      <c r="J2986" s="211">
        <f t="shared" si="240"/>
        <v>0.35488083578191315</v>
      </c>
      <c r="K2986" s="212">
        <f t="shared" si="241"/>
        <v>0.42</v>
      </c>
      <c r="L2986" s="214">
        <v>5978.5</v>
      </c>
      <c r="M2986" s="213">
        <v>8696</v>
      </c>
      <c r="N2986" s="213">
        <v>9783</v>
      </c>
      <c r="O2986" s="242">
        <f t="shared" si="242"/>
        <v>0.51520000000004074</v>
      </c>
      <c r="P2986" s="242"/>
      <c r="Q2986" s="179"/>
      <c r="R2986" s="179"/>
      <c r="S2986" s="179"/>
      <c r="T2986" s="179"/>
      <c r="U2986" s="179"/>
      <c r="V2986" s="179"/>
      <c r="W2986" s="179"/>
      <c r="X2986" s="179"/>
      <c r="Y2986" s="179"/>
      <c r="Z2986" s="179"/>
      <c r="AA2986" s="222"/>
      <c r="AB2986" s="222"/>
      <c r="AC2986" s="222"/>
      <c r="AD2986" s="179"/>
      <c r="AE2986" s="179"/>
      <c r="AF2986" s="179"/>
      <c r="AG2986" s="179"/>
      <c r="AH2986" s="179"/>
      <c r="AI2986" s="179"/>
      <c r="AJ2986" s="179"/>
    </row>
    <row r="2987" spans="2:36" x14ac:dyDescent="0.3">
      <c r="B2987" s="224">
        <v>306400</v>
      </c>
      <c r="C2987" s="209">
        <v>119572</v>
      </c>
      <c r="D2987" s="206">
        <f t="shared" si="243"/>
        <v>0.39024804177545691</v>
      </c>
      <c r="E2987" s="208">
        <f t="shared" si="244"/>
        <v>0.45</v>
      </c>
      <c r="F2987" s="207">
        <v>6576.46</v>
      </c>
      <c r="G2987" s="207">
        <v>9565.76</v>
      </c>
      <c r="H2987" s="207">
        <v>10761.48</v>
      </c>
      <c r="I2987" s="214">
        <v>108742</v>
      </c>
      <c r="J2987" s="211">
        <f t="shared" si="240"/>
        <v>0.35490208877284596</v>
      </c>
      <c r="K2987" s="212">
        <f t="shared" si="241"/>
        <v>0.42</v>
      </c>
      <c r="L2987" s="214">
        <v>5980.81</v>
      </c>
      <c r="M2987" s="213">
        <v>8699.36</v>
      </c>
      <c r="N2987" s="213">
        <v>9786.7800000000007</v>
      </c>
      <c r="O2987" s="242">
        <f t="shared" si="242"/>
        <v>0.51530000000002474</v>
      </c>
      <c r="P2987" s="242"/>
      <c r="Q2987" s="179"/>
      <c r="R2987" s="179"/>
      <c r="S2987" s="179"/>
      <c r="T2987" s="179"/>
      <c r="U2987" s="179"/>
      <c r="V2987" s="179"/>
      <c r="W2987" s="179"/>
      <c r="X2987" s="179"/>
      <c r="Y2987" s="179"/>
      <c r="Z2987" s="179"/>
      <c r="AA2987" s="222"/>
      <c r="AB2987" s="222"/>
      <c r="AC2987" s="222"/>
      <c r="AD2987" s="179"/>
      <c r="AE2987" s="179"/>
      <c r="AF2987" s="179"/>
      <c r="AG2987" s="179"/>
      <c r="AH2987" s="179"/>
      <c r="AI2987" s="179"/>
      <c r="AJ2987" s="179"/>
    </row>
    <row r="2988" spans="2:36" x14ac:dyDescent="0.3">
      <c r="B2988" s="224">
        <v>306500</v>
      </c>
      <c r="C2988" s="209">
        <v>119617</v>
      </c>
      <c r="D2988" s="206">
        <f t="shared" si="243"/>
        <v>0.39026753670473086</v>
      </c>
      <c r="E2988" s="208">
        <f t="shared" si="244"/>
        <v>0.45</v>
      </c>
      <c r="F2988" s="207">
        <v>6578.93</v>
      </c>
      <c r="G2988" s="207">
        <v>9569.36</v>
      </c>
      <c r="H2988" s="207">
        <v>10765.53</v>
      </c>
      <c r="I2988" s="214">
        <v>108784</v>
      </c>
      <c r="J2988" s="211">
        <f t="shared" si="240"/>
        <v>0.35492332789559544</v>
      </c>
      <c r="K2988" s="212">
        <f t="shared" si="241"/>
        <v>0.42</v>
      </c>
      <c r="L2988" s="214">
        <v>5983.12</v>
      </c>
      <c r="M2988" s="213">
        <v>8702.7199999999993</v>
      </c>
      <c r="N2988" s="213">
        <v>9790.56</v>
      </c>
      <c r="O2988" s="242">
        <f t="shared" si="242"/>
        <v>0.5151999999999316</v>
      </c>
      <c r="P2988" s="242"/>
      <c r="Q2988" s="179"/>
      <c r="R2988" s="179"/>
      <c r="S2988" s="179"/>
      <c r="T2988" s="179"/>
      <c r="U2988" s="179"/>
      <c r="V2988" s="179"/>
      <c r="W2988" s="179"/>
      <c r="X2988" s="179"/>
      <c r="Y2988" s="179"/>
      <c r="Z2988" s="179"/>
      <c r="AA2988" s="222"/>
      <c r="AB2988" s="222"/>
      <c r="AC2988" s="222"/>
      <c r="AD2988" s="179"/>
      <c r="AE2988" s="179"/>
      <c r="AF2988" s="179"/>
      <c r="AG2988" s="179"/>
      <c r="AH2988" s="179"/>
      <c r="AI2988" s="179"/>
      <c r="AJ2988" s="179"/>
    </row>
    <row r="2989" spans="2:36" x14ac:dyDescent="0.3">
      <c r="B2989" s="224">
        <v>306600</v>
      </c>
      <c r="C2989" s="209">
        <v>119662</v>
      </c>
      <c r="D2989" s="206">
        <f t="shared" si="243"/>
        <v>0.39028701891715589</v>
      </c>
      <c r="E2989" s="208">
        <f t="shared" si="244"/>
        <v>0.45</v>
      </c>
      <c r="F2989" s="207">
        <v>6581.41</v>
      </c>
      <c r="G2989" s="207">
        <v>9572.9599999999991</v>
      </c>
      <c r="H2989" s="207">
        <v>10769.58</v>
      </c>
      <c r="I2989" s="214">
        <v>108826</v>
      </c>
      <c r="J2989" s="211">
        <f t="shared" si="240"/>
        <v>0.35494455316373125</v>
      </c>
      <c r="K2989" s="212">
        <f t="shared" si="241"/>
        <v>0.42</v>
      </c>
      <c r="L2989" s="214">
        <v>5985.43</v>
      </c>
      <c r="M2989" s="213">
        <v>8706.08</v>
      </c>
      <c r="N2989" s="213">
        <v>9794.34</v>
      </c>
      <c r="O2989" s="242">
        <f t="shared" si="242"/>
        <v>0.5152999999998974</v>
      </c>
      <c r="P2989" s="242"/>
      <c r="Q2989" s="179"/>
      <c r="R2989" s="179"/>
      <c r="S2989" s="179"/>
      <c r="T2989" s="179"/>
      <c r="U2989" s="179"/>
      <c r="V2989" s="179"/>
      <c r="W2989" s="179"/>
      <c r="X2989" s="179"/>
      <c r="Y2989" s="179"/>
      <c r="Z2989" s="179"/>
      <c r="AA2989" s="222"/>
      <c r="AB2989" s="222"/>
      <c r="AC2989" s="222"/>
      <c r="AD2989" s="179"/>
      <c r="AE2989" s="179"/>
      <c r="AF2989" s="179"/>
      <c r="AG2989" s="179"/>
      <c r="AH2989" s="179"/>
      <c r="AI2989" s="179"/>
      <c r="AJ2989" s="179"/>
    </row>
    <row r="2990" spans="2:36" x14ac:dyDescent="0.3">
      <c r="B2990" s="224">
        <v>306700</v>
      </c>
      <c r="C2990" s="209">
        <v>119707</v>
      </c>
      <c r="D2990" s="206">
        <f t="shared" si="243"/>
        <v>0.39030648842517118</v>
      </c>
      <c r="E2990" s="208">
        <f t="shared" si="244"/>
        <v>0.45</v>
      </c>
      <c r="F2990" s="207">
        <v>6583.88</v>
      </c>
      <c r="G2990" s="207">
        <v>9576.56</v>
      </c>
      <c r="H2990" s="207">
        <v>10773.63</v>
      </c>
      <c r="I2990" s="214">
        <v>108868</v>
      </c>
      <c r="J2990" s="211">
        <f t="shared" si="240"/>
        <v>0.35496576459080537</v>
      </c>
      <c r="K2990" s="212">
        <f t="shared" si="241"/>
        <v>0.42</v>
      </c>
      <c r="L2990" s="214">
        <v>5987.74</v>
      </c>
      <c r="M2990" s="213">
        <v>8709.44</v>
      </c>
      <c r="N2990" s="213">
        <v>9798.1200000000008</v>
      </c>
      <c r="O2990" s="242">
        <f t="shared" si="242"/>
        <v>0.51520000000009536</v>
      </c>
      <c r="P2990" s="242"/>
      <c r="Q2990" s="179"/>
      <c r="R2990" s="179"/>
      <c r="S2990" s="179"/>
      <c r="T2990" s="179"/>
      <c r="U2990" s="179"/>
      <c r="V2990" s="179"/>
      <c r="W2990" s="179"/>
      <c r="X2990" s="179"/>
      <c r="Y2990" s="179"/>
      <c r="Z2990" s="179"/>
      <c r="AA2990" s="222"/>
      <c r="AB2990" s="222"/>
      <c r="AC2990" s="222"/>
      <c r="AD2990" s="179"/>
      <c r="AE2990" s="179"/>
      <c r="AF2990" s="179"/>
      <c r="AG2990" s="179"/>
      <c r="AH2990" s="179"/>
      <c r="AI2990" s="179"/>
      <c r="AJ2990" s="179"/>
    </row>
    <row r="2991" spans="2:36" x14ac:dyDescent="0.3">
      <c r="B2991" s="224">
        <v>306800</v>
      </c>
      <c r="C2991" s="209">
        <v>119752</v>
      </c>
      <c r="D2991" s="206">
        <f t="shared" si="243"/>
        <v>0.39032594524119946</v>
      </c>
      <c r="E2991" s="208">
        <f t="shared" si="244"/>
        <v>0.45</v>
      </c>
      <c r="F2991" s="207">
        <v>6586.36</v>
      </c>
      <c r="G2991" s="207">
        <v>9580.16</v>
      </c>
      <c r="H2991" s="207">
        <v>10777.68</v>
      </c>
      <c r="I2991" s="214">
        <v>108910</v>
      </c>
      <c r="J2991" s="211">
        <f t="shared" si="240"/>
        <v>0.35498696219035203</v>
      </c>
      <c r="K2991" s="212">
        <f t="shared" si="241"/>
        <v>0.42</v>
      </c>
      <c r="L2991" s="214">
        <v>5990.05</v>
      </c>
      <c r="M2991" s="213">
        <v>8712.7999999999993</v>
      </c>
      <c r="N2991" s="213">
        <v>9801.9</v>
      </c>
      <c r="O2991" s="242">
        <f t="shared" si="242"/>
        <v>0.51530000000007936</v>
      </c>
      <c r="P2991" s="242"/>
      <c r="Q2991" s="179"/>
      <c r="R2991" s="179"/>
      <c r="S2991" s="179"/>
      <c r="T2991" s="179"/>
      <c r="U2991" s="179"/>
      <c r="V2991" s="179"/>
      <c r="W2991" s="179"/>
      <c r="X2991" s="179"/>
      <c r="Y2991" s="179"/>
      <c r="Z2991" s="179"/>
      <c r="AA2991" s="222"/>
      <c r="AB2991" s="222"/>
      <c r="AC2991" s="222"/>
      <c r="AD2991" s="179"/>
      <c r="AE2991" s="179"/>
      <c r="AF2991" s="179"/>
      <c r="AG2991" s="179"/>
      <c r="AH2991" s="179"/>
      <c r="AI2991" s="179"/>
      <c r="AJ2991" s="179"/>
    </row>
    <row r="2992" spans="2:36" x14ac:dyDescent="0.3">
      <c r="B2992" s="224">
        <v>306900</v>
      </c>
      <c r="C2992" s="209">
        <v>119797</v>
      </c>
      <c r="D2992" s="206">
        <f t="shared" si="243"/>
        <v>0.39034538937764746</v>
      </c>
      <c r="E2992" s="208">
        <f t="shared" si="244"/>
        <v>0.45</v>
      </c>
      <c r="F2992" s="207">
        <v>6588.83</v>
      </c>
      <c r="G2992" s="207">
        <v>9583.76</v>
      </c>
      <c r="H2992" s="207">
        <v>10781.73</v>
      </c>
      <c r="I2992" s="214">
        <v>108952</v>
      </c>
      <c r="J2992" s="211">
        <f t="shared" si="240"/>
        <v>0.35500814597588792</v>
      </c>
      <c r="K2992" s="212">
        <f t="shared" si="241"/>
        <v>0.42</v>
      </c>
      <c r="L2992" s="214">
        <v>5992.36</v>
      </c>
      <c r="M2992" s="213">
        <v>8716.16</v>
      </c>
      <c r="N2992" s="213">
        <v>9805.68</v>
      </c>
      <c r="O2992" s="242">
        <f t="shared" si="242"/>
        <v>0.51519999999996802</v>
      </c>
      <c r="P2992" s="242"/>
      <c r="Q2992" s="179"/>
      <c r="R2992" s="179"/>
      <c r="S2992" s="179"/>
      <c r="T2992" s="179"/>
      <c r="U2992" s="179"/>
      <c r="V2992" s="179"/>
      <c r="W2992" s="179"/>
      <c r="X2992" s="179"/>
      <c r="Y2992" s="179"/>
      <c r="Z2992" s="179"/>
      <c r="AA2992" s="222"/>
      <c r="AB2992" s="222"/>
      <c r="AC2992" s="222"/>
      <c r="AD2992" s="179"/>
      <c r="AE2992" s="179"/>
      <c r="AF2992" s="179"/>
      <c r="AG2992" s="179"/>
      <c r="AH2992" s="179"/>
      <c r="AI2992" s="179"/>
      <c r="AJ2992" s="179"/>
    </row>
    <row r="2993" spans="2:36" x14ac:dyDescent="0.3">
      <c r="B2993" s="224">
        <v>307000</v>
      </c>
      <c r="C2993" s="209">
        <v>119842</v>
      </c>
      <c r="D2993" s="206">
        <f t="shared" si="243"/>
        <v>0.39036482084690555</v>
      </c>
      <c r="E2993" s="208">
        <f t="shared" si="244"/>
        <v>0.45</v>
      </c>
      <c r="F2993" s="207">
        <v>6591.31</v>
      </c>
      <c r="G2993" s="207">
        <v>9587.36</v>
      </c>
      <c r="H2993" s="207">
        <v>10785.78</v>
      </c>
      <c r="I2993" s="214">
        <v>108994</v>
      </c>
      <c r="J2993" s="211">
        <f t="shared" si="240"/>
        <v>0.35502931596091203</v>
      </c>
      <c r="K2993" s="212">
        <f t="shared" si="241"/>
        <v>0.42</v>
      </c>
      <c r="L2993" s="214">
        <v>5994.67</v>
      </c>
      <c r="M2993" s="213">
        <v>8719.52</v>
      </c>
      <c r="N2993" s="213">
        <v>9809.4599999999991</v>
      </c>
      <c r="O2993" s="242">
        <f t="shared" si="242"/>
        <v>0.51529999999997012</v>
      </c>
      <c r="P2993" s="242"/>
      <c r="Q2993" s="179"/>
      <c r="R2993" s="179"/>
      <c r="S2993" s="179"/>
      <c r="T2993" s="179"/>
      <c r="U2993" s="179"/>
      <c r="V2993" s="179"/>
      <c r="W2993" s="179"/>
      <c r="X2993" s="179"/>
      <c r="Y2993" s="179"/>
      <c r="Z2993" s="179"/>
      <c r="AA2993" s="222"/>
      <c r="AB2993" s="222"/>
      <c r="AC2993" s="222"/>
      <c r="AD2993" s="179"/>
      <c r="AE2993" s="179"/>
      <c r="AF2993" s="179"/>
      <c r="AG2993" s="179"/>
      <c r="AH2993" s="179"/>
      <c r="AI2993" s="179"/>
      <c r="AJ2993" s="179"/>
    </row>
    <row r="2994" spans="2:36" x14ac:dyDescent="0.3">
      <c r="B2994" s="224">
        <v>307100</v>
      </c>
      <c r="C2994" s="209">
        <v>119887</v>
      </c>
      <c r="D2994" s="206">
        <f t="shared" si="243"/>
        <v>0.39038423966134811</v>
      </c>
      <c r="E2994" s="208">
        <f t="shared" si="244"/>
        <v>0.45</v>
      </c>
      <c r="F2994" s="207">
        <v>6593.78</v>
      </c>
      <c r="G2994" s="207">
        <v>9590.9599999999991</v>
      </c>
      <c r="H2994" s="207">
        <v>10789.83</v>
      </c>
      <c r="I2994" s="214">
        <v>109036</v>
      </c>
      <c r="J2994" s="211">
        <f t="shared" si="240"/>
        <v>0.35505047215890589</v>
      </c>
      <c r="K2994" s="212">
        <f t="shared" si="241"/>
        <v>0.42</v>
      </c>
      <c r="L2994" s="214">
        <v>5996.98</v>
      </c>
      <c r="M2994" s="213">
        <v>8722.8799999999992</v>
      </c>
      <c r="N2994" s="213">
        <v>9813.24</v>
      </c>
      <c r="O2994" s="242">
        <f t="shared" si="242"/>
        <v>0.51519999999984067</v>
      </c>
      <c r="P2994" s="242"/>
      <c r="Q2994" s="179"/>
      <c r="R2994" s="179"/>
      <c r="S2994" s="179"/>
      <c r="T2994" s="179"/>
      <c r="U2994" s="179"/>
      <c r="V2994" s="179"/>
      <c r="W2994" s="179"/>
      <c r="X2994" s="179"/>
      <c r="Y2994" s="179"/>
      <c r="Z2994" s="179"/>
      <c r="AA2994" s="222"/>
      <c r="AB2994" s="222"/>
      <c r="AC2994" s="222"/>
      <c r="AD2994" s="179"/>
      <c r="AE2994" s="179"/>
      <c r="AF2994" s="179"/>
      <c r="AG2994" s="179"/>
      <c r="AH2994" s="179"/>
      <c r="AI2994" s="179"/>
      <c r="AJ2994" s="179"/>
    </row>
    <row r="2995" spans="2:36" x14ac:dyDescent="0.3">
      <c r="B2995" s="224">
        <v>307200</v>
      </c>
      <c r="C2995" s="209">
        <v>119932</v>
      </c>
      <c r="D2995" s="206">
        <f t="shared" si="243"/>
        <v>0.39040364583333331</v>
      </c>
      <c r="E2995" s="208">
        <f t="shared" si="244"/>
        <v>0.45</v>
      </c>
      <c r="F2995" s="207">
        <v>6596.26</v>
      </c>
      <c r="G2995" s="207">
        <v>9594.56</v>
      </c>
      <c r="H2995" s="207">
        <v>10793.88</v>
      </c>
      <c r="I2995" s="214">
        <v>109078</v>
      </c>
      <c r="J2995" s="211">
        <f t="shared" si="240"/>
        <v>0.35507161458333331</v>
      </c>
      <c r="K2995" s="212">
        <f t="shared" si="241"/>
        <v>0.42</v>
      </c>
      <c r="L2995" s="214">
        <v>5999.29</v>
      </c>
      <c r="M2995" s="213">
        <v>8726.24</v>
      </c>
      <c r="N2995" s="213">
        <v>9817.02</v>
      </c>
      <c r="O2995" s="242">
        <f t="shared" si="242"/>
        <v>0.51529999999986098</v>
      </c>
      <c r="P2995" s="242"/>
      <c r="Q2995" s="179"/>
      <c r="R2995" s="179"/>
      <c r="S2995" s="179"/>
      <c r="T2995" s="179"/>
      <c r="U2995" s="179"/>
      <c r="V2995" s="179"/>
      <c r="W2995" s="179"/>
      <c r="X2995" s="179"/>
      <c r="Y2995" s="179"/>
      <c r="Z2995" s="179"/>
      <c r="AA2995" s="222"/>
      <c r="AB2995" s="222"/>
      <c r="AC2995" s="222"/>
      <c r="AD2995" s="179"/>
      <c r="AE2995" s="179"/>
      <c r="AF2995" s="179"/>
      <c r="AG2995" s="179"/>
      <c r="AH2995" s="179"/>
      <c r="AI2995" s="179"/>
      <c r="AJ2995" s="179"/>
    </row>
    <row r="2996" spans="2:36" x14ac:dyDescent="0.3">
      <c r="B2996" s="224">
        <v>307300</v>
      </c>
      <c r="C2996" s="209">
        <v>119977</v>
      </c>
      <c r="D2996" s="206">
        <f t="shared" si="243"/>
        <v>0.3904230393752034</v>
      </c>
      <c r="E2996" s="208">
        <f t="shared" si="244"/>
        <v>0.45</v>
      </c>
      <c r="F2996" s="207">
        <v>6598.73</v>
      </c>
      <c r="G2996" s="207">
        <v>9598.16</v>
      </c>
      <c r="H2996" s="207">
        <v>10797.93</v>
      </c>
      <c r="I2996" s="214">
        <v>109120</v>
      </c>
      <c r="J2996" s="211">
        <f t="shared" si="240"/>
        <v>0.35509274324764073</v>
      </c>
      <c r="K2996" s="212">
        <f t="shared" si="241"/>
        <v>0.42</v>
      </c>
      <c r="L2996" s="214">
        <v>6001.6</v>
      </c>
      <c r="M2996" s="213">
        <v>8729.6</v>
      </c>
      <c r="N2996" s="213">
        <v>9820.7999999999993</v>
      </c>
      <c r="O2996" s="242">
        <f t="shared" si="242"/>
        <v>0.51520000000004074</v>
      </c>
      <c r="P2996" s="242"/>
      <c r="Q2996" s="179"/>
      <c r="R2996" s="179"/>
      <c r="S2996" s="179"/>
      <c r="T2996" s="179"/>
      <c r="U2996" s="179"/>
      <c r="V2996" s="179"/>
      <c r="W2996" s="179"/>
      <c r="X2996" s="179"/>
      <c r="Y2996" s="179"/>
      <c r="Z2996" s="179"/>
      <c r="AA2996" s="222"/>
      <c r="AB2996" s="222"/>
      <c r="AC2996" s="222"/>
      <c r="AD2996" s="179"/>
      <c r="AE2996" s="179"/>
      <c r="AF2996" s="179"/>
      <c r="AG2996" s="179"/>
      <c r="AH2996" s="179"/>
      <c r="AI2996" s="179"/>
      <c r="AJ2996" s="179"/>
    </row>
    <row r="2997" spans="2:36" x14ac:dyDescent="0.3">
      <c r="B2997" s="224">
        <v>307400</v>
      </c>
      <c r="C2997" s="209">
        <v>120022</v>
      </c>
      <c r="D2997" s="206">
        <f t="shared" si="243"/>
        <v>0.39044242029928433</v>
      </c>
      <c r="E2997" s="208">
        <f t="shared" si="244"/>
        <v>0.45</v>
      </c>
      <c r="F2997" s="207">
        <v>6601.21</v>
      </c>
      <c r="G2997" s="207">
        <v>9601.76</v>
      </c>
      <c r="H2997" s="207">
        <v>10801.98</v>
      </c>
      <c r="I2997" s="214">
        <v>109162</v>
      </c>
      <c r="J2997" s="211">
        <f t="shared" si="240"/>
        <v>0.35511385816525698</v>
      </c>
      <c r="K2997" s="212">
        <f t="shared" si="241"/>
        <v>0.42</v>
      </c>
      <c r="L2997" s="214">
        <v>6003.91</v>
      </c>
      <c r="M2997" s="213">
        <v>8732.9599999999991</v>
      </c>
      <c r="N2997" s="213">
        <v>9824.58</v>
      </c>
      <c r="O2997" s="242">
        <f t="shared" si="242"/>
        <v>0.51530000000002474</v>
      </c>
      <c r="P2997" s="242"/>
      <c r="Q2997" s="179"/>
      <c r="R2997" s="179"/>
      <c r="S2997" s="179"/>
      <c r="T2997" s="179"/>
      <c r="U2997" s="179"/>
      <c r="V2997" s="179"/>
      <c r="W2997" s="179"/>
      <c r="X2997" s="179"/>
      <c r="Y2997" s="179"/>
      <c r="Z2997" s="179"/>
      <c r="AA2997" s="222"/>
      <c r="AB2997" s="222"/>
      <c r="AC2997" s="222"/>
      <c r="AD2997" s="179"/>
      <c r="AE2997" s="179"/>
      <c r="AF2997" s="179"/>
      <c r="AG2997" s="179"/>
      <c r="AH2997" s="179"/>
      <c r="AI2997" s="179"/>
      <c r="AJ2997" s="179"/>
    </row>
    <row r="2998" spans="2:36" x14ac:dyDescent="0.3">
      <c r="B2998" s="224">
        <v>307500</v>
      </c>
      <c r="C2998" s="209">
        <v>120067</v>
      </c>
      <c r="D2998" s="206">
        <f t="shared" si="243"/>
        <v>0.39046178861788616</v>
      </c>
      <c r="E2998" s="208">
        <f t="shared" si="244"/>
        <v>0.45</v>
      </c>
      <c r="F2998" s="207">
        <v>6603.68</v>
      </c>
      <c r="G2998" s="207">
        <v>9605.36</v>
      </c>
      <c r="H2998" s="207">
        <v>10806.03</v>
      </c>
      <c r="I2998" s="214">
        <v>109204</v>
      </c>
      <c r="J2998" s="211">
        <f t="shared" si="240"/>
        <v>0.35513495934959349</v>
      </c>
      <c r="K2998" s="212">
        <f t="shared" si="241"/>
        <v>0.42</v>
      </c>
      <c r="L2998" s="214">
        <v>6006.22</v>
      </c>
      <c r="M2998" s="213">
        <v>8736.32</v>
      </c>
      <c r="N2998" s="213">
        <v>9828.36</v>
      </c>
      <c r="O2998" s="242">
        <f t="shared" si="242"/>
        <v>0.5151999999999316</v>
      </c>
      <c r="P2998" s="242"/>
      <c r="Q2998" s="179"/>
      <c r="R2998" s="179"/>
      <c r="S2998" s="179"/>
      <c r="T2998" s="179"/>
      <c r="U2998" s="179"/>
      <c r="V2998" s="179"/>
      <c r="W2998" s="179"/>
      <c r="X2998" s="179"/>
      <c r="Y2998" s="179"/>
      <c r="Z2998" s="179"/>
      <c r="AA2998" s="222"/>
      <c r="AB2998" s="222"/>
      <c r="AC2998" s="222"/>
      <c r="AD2998" s="179"/>
      <c r="AE2998" s="179"/>
      <c r="AF2998" s="179"/>
      <c r="AG2998" s="179"/>
      <c r="AH2998" s="179"/>
      <c r="AI2998" s="179"/>
      <c r="AJ2998" s="179"/>
    </row>
    <row r="2999" spans="2:36" x14ac:dyDescent="0.3">
      <c r="B2999" s="224">
        <v>307600</v>
      </c>
      <c r="C2999" s="209">
        <v>120112</v>
      </c>
      <c r="D2999" s="206">
        <f t="shared" si="243"/>
        <v>0.390481144343303</v>
      </c>
      <c r="E2999" s="208">
        <f t="shared" si="244"/>
        <v>0.45</v>
      </c>
      <c r="F2999" s="207">
        <v>6606.16</v>
      </c>
      <c r="G2999" s="207">
        <v>9608.9599999999991</v>
      </c>
      <c r="H2999" s="207">
        <v>10810.08</v>
      </c>
      <c r="I2999" s="214">
        <v>109246</v>
      </c>
      <c r="J2999" s="211">
        <f t="shared" si="240"/>
        <v>0.35515604681404422</v>
      </c>
      <c r="K2999" s="212">
        <f t="shared" si="241"/>
        <v>0.42</v>
      </c>
      <c r="L2999" s="214">
        <v>6008.53</v>
      </c>
      <c r="M2999" s="213">
        <v>8739.68</v>
      </c>
      <c r="N2999" s="213">
        <v>9832.14</v>
      </c>
      <c r="O2999" s="242">
        <f t="shared" si="242"/>
        <v>0.5152999999998974</v>
      </c>
      <c r="P2999" s="242"/>
      <c r="Q2999" s="179"/>
      <c r="R2999" s="179"/>
      <c r="S2999" s="179"/>
      <c r="T2999" s="179"/>
      <c r="U2999" s="179"/>
      <c r="V2999" s="179"/>
      <c r="W2999" s="179"/>
      <c r="X2999" s="179"/>
      <c r="Y2999" s="179"/>
      <c r="Z2999" s="179"/>
      <c r="AA2999" s="222"/>
      <c r="AB2999" s="222"/>
      <c r="AC2999" s="222"/>
      <c r="AD2999" s="179"/>
      <c r="AE2999" s="179"/>
      <c r="AF2999" s="179"/>
      <c r="AG2999" s="179"/>
      <c r="AH2999" s="179"/>
      <c r="AI2999" s="179"/>
      <c r="AJ2999" s="179"/>
    </row>
    <row r="3000" spans="2:36" x14ac:dyDescent="0.3">
      <c r="B3000" s="224">
        <v>307700</v>
      </c>
      <c r="C3000" s="209">
        <v>120157</v>
      </c>
      <c r="D3000" s="206">
        <f t="shared" si="243"/>
        <v>0.3905004874878128</v>
      </c>
      <c r="E3000" s="208">
        <f t="shared" si="244"/>
        <v>0.45</v>
      </c>
      <c r="F3000" s="207">
        <v>6608.63</v>
      </c>
      <c r="G3000" s="207">
        <v>9612.56</v>
      </c>
      <c r="H3000" s="207">
        <v>10814.13</v>
      </c>
      <c r="I3000" s="214">
        <v>109288</v>
      </c>
      <c r="J3000" s="211">
        <f t="shared" si="240"/>
        <v>0.35517712057198569</v>
      </c>
      <c r="K3000" s="212">
        <f t="shared" si="241"/>
        <v>0.42</v>
      </c>
      <c r="L3000" s="214">
        <v>6010.84</v>
      </c>
      <c r="M3000" s="213">
        <v>8743.0400000000009</v>
      </c>
      <c r="N3000" s="213">
        <v>9835.92</v>
      </c>
      <c r="O3000" s="242">
        <f t="shared" si="242"/>
        <v>0.51520000000009536</v>
      </c>
      <c r="P3000" s="242"/>
      <c r="Q3000" s="179"/>
      <c r="R3000" s="179"/>
      <c r="S3000" s="179"/>
      <c r="T3000" s="179"/>
      <c r="U3000" s="179"/>
      <c r="V3000" s="179"/>
      <c r="W3000" s="179"/>
      <c r="X3000" s="179"/>
      <c r="Y3000" s="179"/>
      <c r="Z3000" s="179"/>
      <c r="AA3000" s="222"/>
      <c r="AB3000" s="222"/>
      <c r="AC3000" s="222"/>
      <c r="AD3000" s="179"/>
      <c r="AE3000" s="179"/>
      <c r="AF3000" s="179"/>
      <c r="AG3000" s="179"/>
      <c r="AH3000" s="179"/>
      <c r="AI3000" s="179"/>
      <c r="AJ3000" s="179"/>
    </row>
    <row r="3001" spans="2:36" x14ac:dyDescent="0.3">
      <c r="B3001" s="224">
        <v>307800</v>
      </c>
      <c r="C3001" s="209">
        <v>120202</v>
      </c>
      <c r="D3001" s="206">
        <f t="shared" si="243"/>
        <v>0.39051981806367769</v>
      </c>
      <c r="E3001" s="208">
        <f t="shared" si="244"/>
        <v>0.45</v>
      </c>
      <c r="F3001" s="207">
        <v>6611.11</v>
      </c>
      <c r="G3001" s="207">
        <v>9616.16</v>
      </c>
      <c r="H3001" s="207">
        <v>10818.18</v>
      </c>
      <c r="I3001" s="214">
        <v>109330</v>
      </c>
      <c r="J3001" s="211">
        <f t="shared" si="240"/>
        <v>0.35519818063677711</v>
      </c>
      <c r="K3001" s="212">
        <f t="shared" si="241"/>
        <v>0.42</v>
      </c>
      <c r="L3001" s="214">
        <v>6013.15</v>
      </c>
      <c r="M3001" s="213">
        <v>8746.4</v>
      </c>
      <c r="N3001" s="213">
        <v>9839.7000000000007</v>
      </c>
      <c r="O3001" s="242">
        <f t="shared" si="242"/>
        <v>0.51530000000007936</v>
      </c>
      <c r="P3001" s="242"/>
      <c r="Q3001" s="179"/>
      <c r="R3001" s="179"/>
      <c r="S3001" s="179"/>
      <c r="T3001" s="179"/>
      <c r="U3001" s="179"/>
      <c r="V3001" s="179"/>
      <c r="W3001" s="179"/>
      <c r="X3001" s="179"/>
      <c r="Y3001" s="179"/>
      <c r="Z3001" s="179"/>
      <c r="AA3001" s="222"/>
      <c r="AB3001" s="222"/>
      <c r="AC3001" s="222"/>
      <c r="AD3001" s="179"/>
      <c r="AE3001" s="179"/>
      <c r="AF3001" s="179"/>
      <c r="AG3001" s="179"/>
      <c r="AH3001" s="179"/>
      <c r="AI3001" s="179"/>
      <c r="AJ3001" s="179"/>
    </row>
    <row r="3002" spans="2:36" x14ac:dyDescent="0.3">
      <c r="B3002" s="224">
        <v>307900</v>
      </c>
      <c r="C3002" s="209">
        <v>120247</v>
      </c>
      <c r="D3002" s="206">
        <f t="shared" si="243"/>
        <v>0.39053913608314389</v>
      </c>
      <c r="E3002" s="208">
        <f t="shared" si="244"/>
        <v>0.45</v>
      </c>
      <c r="F3002" s="207">
        <v>6613.58</v>
      </c>
      <c r="G3002" s="207">
        <v>9619.76</v>
      </c>
      <c r="H3002" s="207">
        <v>10822.23</v>
      </c>
      <c r="I3002" s="214">
        <v>109372</v>
      </c>
      <c r="J3002" s="211">
        <f t="shared" si="240"/>
        <v>0.35521922702176029</v>
      </c>
      <c r="K3002" s="212">
        <f t="shared" si="241"/>
        <v>0.42</v>
      </c>
      <c r="L3002" s="214">
        <v>6015.46</v>
      </c>
      <c r="M3002" s="213">
        <v>8749.76</v>
      </c>
      <c r="N3002" s="213">
        <v>9843.48</v>
      </c>
      <c r="O3002" s="242">
        <f t="shared" si="242"/>
        <v>0.51519999999996802</v>
      </c>
      <c r="P3002" s="242"/>
      <c r="Q3002" s="179"/>
      <c r="R3002" s="179"/>
      <c r="S3002" s="179"/>
      <c r="T3002" s="179"/>
      <c r="U3002" s="179"/>
      <c r="V3002" s="179"/>
      <c r="W3002" s="179"/>
      <c r="X3002" s="179"/>
      <c r="Y3002" s="179"/>
      <c r="Z3002" s="179"/>
      <c r="AA3002" s="222"/>
      <c r="AB3002" s="222"/>
      <c r="AC3002" s="222"/>
      <c r="AD3002" s="179"/>
      <c r="AE3002" s="179"/>
      <c r="AF3002" s="179"/>
      <c r="AG3002" s="179"/>
      <c r="AH3002" s="179"/>
      <c r="AI3002" s="179"/>
      <c r="AJ3002" s="179"/>
    </row>
    <row r="3003" spans="2:36" x14ac:dyDescent="0.3">
      <c r="B3003" s="224">
        <v>308000</v>
      </c>
      <c r="C3003" s="209">
        <v>120292</v>
      </c>
      <c r="D3003" s="206">
        <f t="shared" si="243"/>
        <v>0.39055844155844155</v>
      </c>
      <c r="E3003" s="208">
        <f t="shared" si="244"/>
        <v>0.45</v>
      </c>
      <c r="F3003" s="207">
        <v>6616.06</v>
      </c>
      <c r="G3003" s="207">
        <v>9623.36</v>
      </c>
      <c r="H3003" s="207">
        <v>10826.28</v>
      </c>
      <c r="I3003" s="214">
        <v>109414</v>
      </c>
      <c r="J3003" s="211">
        <f t="shared" ref="J3003:J3066" si="245">I3003/$B3003</f>
        <v>0.35524025974025975</v>
      </c>
      <c r="K3003" s="212">
        <f t="shared" ref="K3003:K3066" si="246">(I3003-I3002)/($B3003-$B3002)</f>
        <v>0.42</v>
      </c>
      <c r="L3003" s="214">
        <v>6017.77</v>
      </c>
      <c r="M3003" s="213">
        <v>8753.1200000000008</v>
      </c>
      <c r="N3003" s="213">
        <v>9847.26</v>
      </c>
      <c r="O3003" s="242">
        <f t="shared" si="242"/>
        <v>0.51529999999997012</v>
      </c>
      <c r="P3003" s="242"/>
      <c r="Q3003" s="179"/>
      <c r="R3003" s="179"/>
      <c r="S3003" s="179"/>
      <c r="T3003" s="179"/>
      <c r="U3003" s="179"/>
      <c r="V3003" s="179"/>
      <c r="W3003" s="179"/>
      <c r="X3003" s="179"/>
      <c r="Y3003" s="179"/>
      <c r="Z3003" s="179"/>
      <c r="AA3003" s="222"/>
      <c r="AB3003" s="222"/>
      <c r="AC3003" s="222"/>
      <c r="AD3003" s="179"/>
      <c r="AE3003" s="179"/>
      <c r="AF3003" s="179"/>
      <c r="AG3003" s="179"/>
      <c r="AH3003" s="179"/>
      <c r="AI3003" s="179"/>
      <c r="AJ3003" s="179"/>
    </row>
    <row r="3004" spans="2:36" x14ac:dyDescent="0.3">
      <c r="B3004" s="224">
        <v>308100</v>
      </c>
      <c r="C3004" s="209">
        <v>120337</v>
      </c>
      <c r="D3004" s="206">
        <f t="shared" si="243"/>
        <v>0.39057773450178512</v>
      </c>
      <c r="E3004" s="208">
        <f t="shared" si="244"/>
        <v>0.45</v>
      </c>
      <c r="F3004" s="207">
        <v>6618.53</v>
      </c>
      <c r="G3004" s="207">
        <v>9626.9599999999991</v>
      </c>
      <c r="H3004" s="207">
        <v>10830.33</v>
      </c>
      <c r="I3004" s="214">
        <v>109456</v>
      </c>
      <c r="J3004" s="211">
        <f t="shared" si="245"/>
        <v>0.35526127880558261</v>
      </c>
      <c r="K3004" s="212">
        <f t="shared" si="246"/>
        <v>0.42</v>
      </c>
      <c r="L3004" s="214">
        <v>6020.08</v>
      </c>
      <c r="M3004" s="213">
        <v>8756.48</v>
      </c>
      <c r="N3004" s="213">
        <v>9851.0400000000009</v>
      </c>
      <c r="O3004" s="242">
        <f t="shared" si="242"/>
        <v>0.51519999999984067</v>
      </c>
      <c r="P3004" s="242"/>
      <c r="Q3004" s="179"/>
      <c r="R3004" s="179"/>
      <c r="S3004" s="179"/>
      <c r="T3004" s="179"/>
      <c r="U3004" s="179"/>
      <c r="V3004" s="179"/>
      <c r="W3004" s="179"/>
      <c r="X3004" s="179"/>
      <c r="Y3004" s="179"/>
      <c r="Z3004" s="179"/>
      <c r="AA3004" s="222"/>
      <c r="AB3004" s="222"/>
      <c r="AC3004" s="222"/>
      <c r="AD3004" s="179"/>
      <c r="AE3004" s="179"/>
      <c r="AF3004" s="179"/>
      <c r="AG3004" s="179"/>
      <c r="AH3004" s="179"/>
      <c r="AI3004" s="179"/>
      <c r="AJ3004" s="179"/>
    </row>
    <row r="3005" spans="2:36" x14ac:dyDescent="0.3">
      <c r="B3005" s="224">
        <v>308200</v>
      </c>
      <c r="C3005" s="209">
        <v>120382</v>
      </c>
      <c r="D3005" s="206">
        <f t="shared" si="243"/>
        <v>0.39059701492537313</v>
      </c>
      <c r="E3005" s="208">
        <f t="shared" si="244"/>
        <v>0.45</v>
      </c>
      <c r="F3005" s="207">
        <v>6621.01</v>
      </c>
      <c r="G3005" s="207">
        <v>9630.56</v>
      </c>
      <c r="H3005" s="207">
        <v>10834.38</v>
      </c>
      <c r="I3005" s="214">
        <v>109498</v>
      </c>
      <c r="J3005" s="211">
        <f t="shared" si="245"/>
        <v>0.35528228423101882</v>
      </c>
      <c r="K3005" s="212">
        <f t="shared" si="246"/>
        <v>0.42</v>
      </c>
      <c r="L3005" s="214">
        <v>6022.39</v>
      </c>
      <c r="M3005" s="213">
        <v>8759.84</v>
      </c>
      <c r="N3005" s="213">
        <v>9854.82</v>
      </c>
      <c r="O3005" s="242">
        <f t="shared" si="242"/>
        <v>0.51529999999986098</v>
      </c>
      <c r="P3005" s="242"/>
      <c r="Q3005" s="179"/>
      <c r="R3005" s="179"/>
      <c r="S3005" s="179"/>
      <c r="T3005" s="179"/>
      <c r="U3005" s="179"/>
      <c r="V3005" s="179"/>
      <c r="W3005" s="179"/>
      <c r="X3005" s="179"/>
      <c r="Y3005" s="179"/>
      <c r="Z3005" s="179"/>
      <c r="AA3005" s="222"/>
      <c r="AB3005" s="222"/>
      <c r="AC3005" s="222"/>
      <c r="AD3005" s="179"/>
      <c r="AE3005" s="179"/>
      <c r="AF3005" s="179"/>
      <c r="AG3005" s="179"/>
      <c r="AH3005" s="179"/>
      <c r="AI3005" s="179"/>
      <c r="AJ3005" s="179"/>
    </row>
    <row r="3006" spans="2:36" x14ac:dyDescent="0.3">
      <c r="B3006" s="224">
        <v>308300</v>
      </c>
      <c r="C3006" s="209">
        <v>120427</v>
      </c>
      <c r="D3006" s="206">
        <f t="shared" si="243"/>
        <v>0.39061628284138827</v>
      </c>
      <c r="E3006" s="208">
        <f t="shared" si="244"/>
        <v>0.45</v>
      </c>
      <c r="F3006" s="207">
        <v>6623.48</v>
      </c>
      <c r="G3006" s="207">
        <v>9634.16</v>
      </c>
      <c r="H3006" s="207">
        <v>10838.43</v>
      </c>
      <c r="I3006" s="214">
        <v>109540</v>
      </c>
      <c r="J3006" s="211">
        <f t="shared" si="245"/>
        <v>0.35530327602984108</v>
      </c>
      <c r="K3006" s="212">
        <f t="shared" si="246"/>
        <v>0.42</v>
      </c>
      <c r="L3006" s="214">
        <v>6024.7</v>
      </c>
      <c r="M3006" s="213">
        <v>8763.2000000000007</v>
      </c>
      <c r="N3006" s="213">
        <v>9858.6</v>
      </c>
      <c r="O3006" s="242">
        <f t="shared" si="242"/>
        <v>0.51520000000004074</v>
      </c>
      <c r="P3006" s="242"/>
      <c r="Q3006" s="179"/>
      <c r="R3006" s="179"/>
      <c r="S3006" s="179"/>
      <c r="T3006" s="179"/>
      <c r="U3006" s="179"/>
      <c r="V3006" s="179"/>
      <c r="W3006" s="179"/>
      <c r="X3006" s="179"/>
      <c r="Y3006" s="179"/>
      <c r="Z3006" s="179"/>
      <c r="AA3006" s="222"/>
      <c r="AB3006" s="222"/>
      <c r="AC3006" s="222"/>
      <c r="AD3006" s="179"/>
      <c r="AE3006" s="179"/>
      <c r="AF3006" s="179"/>
      <c r="AG3006" s="179"/>
      <c r="AH3006" s="179"/>
      <c r="AI3006" s="179"/>
      <c r="AJ3006" s="179"/>
    </row>
    <row r="3007" spans="2:36" x14ac:dyDescent="0.3">
      <c r="B3007" s="224">
        <v>308400</v>
      </c>
      <c r="C3007" s="209">
        <v>120472</v>
      </c>
      <c r="D3007" s="206">
        <f t="shared" si="243"/>
        <v>0.39063553826199743</v>
      </c>
      <c r="E3007" s="208">
        <f t="shared" si="244"/>
        <v>0.45</v>
      </c>
      <c r="F3007" s="207">
        <v>6625.96</v>
      </c>
      <c r="G3007" s="207">
        <v>9637.76</v>
      </c>
      <c r="H3007" s="207">
        <v>10842.48</v>
      </c>
      <c r="I3007" s="214">
        <v>109582</v>
      </c>
      <c r="J3007" s="211">
        <f t="shared" si="245"/>
        <v>0.35532425421530478</v>
      </c>
      <c r="K3007" s="212">
        <f t="shared" si="246"/>
        <v>0.42</v>
      </c>
      <c r="L3007" s="214">
        <v>6027.01</v>
      </c>
      <c r="M3007" s="213">
        <v>8766.56</v>
      </c>
      <c r="N3007" s="213">
        <v>9862.3799999999992</v>
      </c>
      <c r="O3007" s="242">
        <f t="shared" si="242"/>
        <v>0.51530000000002474</v>
      </c>
      <c r="P3007" s="242"/>
      <c r="Q3007" s="179"/>
      <c r="R3007" s="179"/>
      <c r="S3007" s="179"/>
      <c r="T3007" s="179"/>
      <c r="U3007" s="179"/>
      <c r="V3007" s="179"/>
      <c r="W3007" s="179"/>
      <c r="X3007" s="179"/>
      <c r="Y3007" s="179"/>
      <c r="Z3007" s="179"/>
      <c r="AA3007" s="222"/>
      <c r="AB3007" s="222"/>
      <c r="AC3007" s="222"/>
      <c r="AD3007" s="179"/>
      <c r="AE3007" s="179"/>
      <c r="AF3007" s="179"/>
      <c r="AG3007" s="179"/>
      <c r="AH3007" s="179"/>
      <c r="AI3007" s="179"/>
      <c r="AJ3007" s="179"/>
    </row>
    <row r="3008" spans="2:36" x14ac:dyDescent="0.3">
      <c r="B3008" s="224">
        <v>308500</v>
      </c>
      <c r="C3008" s="209">
        <v>120517</v>
      </c>
      <c r="D3008" s="206">
        <f t="shared" si="243"/>
        <v>0.39065478119935171</v>
      </c>
      <c r="E3008" s="208">
        <f t="shared" si="244"/>
        <v>0.45</v>
      </c>
      <c r="F3008" s="207">
        <v>6628.43</v>
      </c>
      <c r="G3008" s="207">
        <v>9641.36</v>
      </c>
      <c r="H3008" s="207">
        <v>10846.53</v>
      </c>
      <c r="I3008" s="214">
        <v>109624</v>
      </c>
      <c r="J3008" s="211">
        <f t="shared" si="245"/>
        <v>0.35534521880064829</v>
      </c>
      <c r="K3008" s="212">
        <f t="shared" si="246"/>
        <v>0.42</v>
      </c>
      <c r="L3008" s="214">
        <v>6029.32</v>
      </c>
      <c r="M3008" s="213">
        <v>8769.92</v>
      </c>
      <c r="N3008" s="213">
        <v>9866.16</v>
      </c>
      <c r="O3008" s="242">
        <f t="shared" si="242"/>
        <v>0.5151999999999316</v>
      </c>
      <c r="P3008" s="242"/>
      <c r="Q3008" s="179"/>
      <c r="R3008" s="179"/>
      <c r="S3008" s="179"/>
      <c r="T3008" s="179"/>
      <c r="U3008" s="179"/>
      <c r="V3008" s="179"/>
      <c r="W3008" s="179"/>
      <c r="X3008" s="179"/>
      <c r="Y3008" s="179"/>
      <c r="Z3008" s="179"/>
      <c r="AA3008" s="222"/>
      <c r="AB3008" s="222"/>
      <c r="AC3008" s="222"/>
      <c r="AD3008" s="179"/>
      <c r="AE3008" s="179"/>
      <c r="AF3008" s="179"/>
      <c r="AG3008" s="179"/>
      <c r="AH3008" s="179"/>
      <c r="AI3008" s="179"/>
      <c r="AJ3008" s="179"/>
    </row>
    <row r="3009" spans="2:36" x14ac:dyDescent="0.3">
      <c r="B3009" s="224">
        <v>308600</v>
      </c>
      <c r="C3009" s="209">
        <v>120562</v>
      </c>
      <c r="D3009" s="206">
        <f t="shared" si="243"/>
        <v>0.39067401166558652</v>
      </c>
      <c r="E3009" s="208">
        <f t="shared" si="244"/>
        <v>0.45</v>
      </c>
      <c r="F3009" s="207">
        <v>6630.91</v>
      </c>
      <c r="G3009" s="207">
        <v>9644.9599999999991</v>
      </c>
      <c r="H3009" s="207">
        <v>10850.58</v>
      </c>
      <c r="I3009" s="214">
        <v>109666</v>
      </c>
      <c r="J3009" s="211">
        <f t="shared" si="245"/>
        <v>0.35536616979909269</v>
      </c>
      <c r="K3009" s="212">
        <f t="shared" si="246"/>
        <v>0.42</v>
      </c>
      <c r="L3009" s="214">
        <v>6031.63</v>
      </c>
      <c r="M3009" s="213">
        <v>8773.2800000000007</v>
      </c>
      <c r="N3009" s="213">
        <v>9869.94</v>
      </c>
      <c r="O3009" s="242">
        <f t="shared" si="242"/>
        <v>0.5152999999998974</v>
      </c>
      <c r="P3009" s="242"/>
      <c r="Q3009" s="179"/>
      <c r="R3009" s="179"/>
      <c r="S3009" s="179"/>
      <c r="T3009" s="179"/>
      <c r="U3009" s="179"/>
      <c r="V3009" s="179"/>
      <c r="W3009" s="179"/>
      <c r="X3009" s="179"/>
      <c r="Y3009" s="179"/>
      <c r="Z3009" s="179"/>
      <c r="AA3009" s="222"/>
      <c r="AB3009" s="222"/>
      <c r="AC3009" s="222"/>
      <c r="AD3009" s="179"/>
      <c r="AE3009" s="179"/>
      <c r="AF3009" s="179"/>
      <c r="AG3009" s="179"/>
      <c r="AH3009" s="179"/>
      <c r="AI3009" s="179"/>
      <c r="AJ3009" s="179"/>
    </row>
    <row r="3010" spans="2:36" x14ac:dyDescent="0.3">
      <c r="B3010" s="224">
        <v>308700</v>
      </c>
      <c r="C3010" s="209">
        <v>120607</v>
      </c>
      <c r="D3010" s="206">
        <f t="shared" si="243"/>
        <v>0.3906932296728215</v>
      </c>
      <c r="E3010" s="208">
        <f t="shared" si="244"/>
        <v>0.45</v>
      </c>
      <c r="F3010" s="207">
        <v>6633.38</v>
      </c>
      <c r="G3010" s="207">
        <v>9648.56</v>
      </c>
      <c r="H3010" s="207">
        <v>10854.63</v>
      </c>
      <c r="I3010" s="214">
        <v>109708</v>
      </c>
      <c r="J3010" s="211">
        <f t="shared" si="245"/>
        <v>0.35538710722384192</v>
      </c>
      <c r="K3010" s="212">
        <f t="shared" si="246"/>
        <v>0.42</v>
      </c>
      <c r="L3010" s="214">
        <v>6033.94</v>
      </c>
      <c r="M3010" s="213">
        <v>8776.64</v>
      </c>
      <c r="N3010" s="213">
        <v>9873.7199999999993</v>
      </c>
      <c r="O3010" s="242">
        <f t="shared" si="242"/>
        <v>0.51520000000009536</v>
      </c>
      <c r="P3010" s="242"/>
      <c r="Q3010" s="179"/>
      <c r="R3010" s="179"/>
      <c r="S3010" s="179"/>
      <c r="T3010" s="179"/>
      <c r="U3010" s="179"/>
      <c r="V3010" s="179"/>
      <c r="W3010" s="179"/>
      <c r="X3010" s="179"/>
      <c r="Y3010" s="179"/>
      <c r="Z3010" s="179"/>
      <c r="AA3010" s="222"/>
      <c r="AB3010" s="222"/>
      <c r="AC3010" s="222"/>
      <c r="AD3010" s="179"/>
      <c r="AE3010" s="179"/>
      <c r="AF3010" s="179"/>
      <c r="AG3010" s="179"/>
      <c r="AH3010" s="179"/>
      <c r="AI3010" s="179"/>
      <c r="AJ3010" s="179"/>
    </row>
    <row r="3011" spans="2:36" x14ac:dyDescent="0.3">
      <c r="B3011" s="224">
        <v>308800</v>
      </c>
      <c r="C3011" s="209">
        <v>120652</v>
      </c>
      <c r="D3011" s="206">
        <f t="shared" si="243"/>
        <v>0.39071243523316063</v>
      </c>
      <c r="E3011" s="208">
        <f t="shared" si="244"/>
        <v>0.45</v>
      </c>
      <c r="F3011" s="207">
        <v>6635.86</v>
      </c>
      <c r="G3011" s="207">
        <v>9652.16</v>
      </c>
      <c r="H3011" s="207">
        <v>10858.68</v>
      </c>
      <c r="I3011" s="214">
        <v>109750</v>
      </c>
      <c r="J3011" s="211">
        <f t="shared" si="245"/>
        <v>0.35540803108808289</v>
      </c>
      <c r="K3011" s="212">
        <f t="shared" si="246"/>
        <v>0.42</v>
      </c>
      <c r="L3011" s="214">
        <v>6036.25</v>
      </c>
      <c r="M3011" s="213">
        <v>8780</v>
      </c>
      <c r="N3011" s="213">
        <v>9877.5</v>
      </c>
      <c r="O3011" s="242">
        <f t="shared" si="242"/>
        <v>0.51530000000007936</v>
      </c>
      <c r="P3011" s="242"/>
      <c r="Q3011" s="179"/>
      <c r="R3011" s="179"/>
      <c r="S3011" s="179"/>
      <c r="T3011" s="179"/>
      <c r="U3011" s="179"/>
      <c r="V3011" s="179"/>
      <c r="W3011" s="179"/>
      <c r="X3011" s="179"/>
      <c r="Y3011" s="179"/>
      <c r="Z3011" s="179"/>
      <c r="AA3011" s="222"/>
      <c r="AB3011" s="222"/>
      <c r="AC3011" s="222"/>
      <c r="AD3011" s="179"/>
      <c r="AE3011" s="179"/>
      <c r="AF3011" s="179"/>
      <c r="AG3011" s="179"/>
      <c r="AH3011" s="179"/>
      <c r="AI3011" s="179"/>
      <c r="AJ3011" s="179"/>
    </row>
    <row r="3012" spans="2:36" x14ac:dyDescent="0.3">
      <c r="B3012" s="224">
        <v>308900</v>
      </c>
      <c r="C3012" s="209">
        <v>120697</v>
      </c>
      <c r="D3012" s="206">
        <f t="shared" si="243"/>
        <v>0.39073162835869213</v>
      </c>
      <c r="E3012" s="208">
        <f t="shared" si="244"/>
        <v>0.45</v>
      </c>
      <c r="F3012" s="207">
        <v>6638.33</v>
      </c>
      <c r="G3012" s="207">
        <v>9655.76</v>
      </c>
      <c r="H3012" s="207">
        <v>10862.73</v>
      </c>
      <c r="I3012" s="214">
        <v>109792</v>
      </c>
      <c r="J3012" s="211">
        <f t="shared" si="245"/>
        <v>0.35542894140498543</v>
      </c>
      <c r="K3012" s="212">
        <f t="shared" si="246"/>
        <v>0.42</v>
      </c>
      <c r="L3012" s="214">
        <v>6038.56</v>
      </c>
      <c r="M3012" s="213">
        <v>8783.36</v>
      </c>
      <c r="N3012" s="213">
        <v>9881.2800000000007</v>
      </c>
      <c r="O3012" s="242">
        <f t="shared" si="242"/>
        <v>0.51519999999996802</v>
      </c>
      <c r="P3012" s="242"/>
      <c r="Q3012" s="179"/>
      <c r="R3012" s="179"/>
      <c r="S3012" s="179"/>
      <c r="T3012" s="179"/>
      <c r="U3012" s="179"/>
      <c r="V3012" s="179"/>
      <c r="W3012" s="179"/>
      <c r="X3012" s="179"/>
      <c r="Y3012" s="179"/>
      <c r="Z3012" s="179"/>
      <c r="AA3012" s="222"/>
      <c r="AB3012" s="222"/>
      <c r="AC3012" s="222"/>
      <c r="AD3012" s="179"/>
      <c r="AE3012" s="179"/>
      <c r="AF3012" s="179"/>
      <c r="AG3012" s="179"/>
      <c r="AH3012" s="179"/>
      <c r="AI3012" s="179"/>
      <c r="AJ3012" s="179"/>
    </row>
    <row r="3013" spans="2:36" x14ac:dyDescent="0.3">
      <c r="B3013" s="224">
        <v>309000</v>
      </c>
      <c r="C3013" s="209">
        <v>120742</v>
      </c>
      <c r="D3013" s="206">
        <f t="shared" si="243"/>
        <v>0.39075080906148868</v>
      </c>
      <c r="E3013" s="208">
        <f t="shared" si="244"/>
        <v>0.45</v>
      </c>
      <c r="F3013" s="207">
        <v>6640.81</v>
      </c>
      <c r="G3013" s="207">
        <v>9659.36</v>
      </c>
      <c r="H3013" s="207">
        <v>10866.78</v>
      </c>
      <c r="I3013" s="214">
        <v>109834</v>
      </c>
      <c r="J3013" s="211">
        <f t="shared" si="245"/>
        <v>0.35544983818770226</v>
      </c>
      <c r="K3013" s="212">
        <f t="shared" si="246"/>
        <v>0.42</v>
      </c>
      <c r="L3013" s="214">
        <v>6040.87</v>
      </c>
      <c r="M3013" s="213">
        <v>8786.7199999999993</v>
      </c>
      <c r="N3013" s="213">
        <v>9885.06</v>
      </c>
      <c r="O3013" s="242">
        <f t="shared" ref="O3013:O3076" si="247">(C3013+F3013+H3013-C3012-F3012-H3012)/100</f>
        <v>0.51529999999997012</v>
      </c>
      <c r="P3013" s="242"/>
      <c r="Q3013" s="179"/>
      <c r="R3013" s="179"/>
      <c r="S3013" s="179"/>
      <c r="T3013" s="179"/>
      <c r="U3013" s="179"/>
      <c r="V3013" s="179"/>
      <c r="W3013" s="179"/>
      <c r="X3013" s="179"/>
      <c r="Y3013" s="179"/>
      <c r="Z3013" s="179"/>
      <c r="AA3013" s="222"/>
      <c r="AB3013" s="222"/>
      <c r="AC3013" s="222"/>
      <c r="AD3013" s="179"/>
      <c r="AE3013" s="179"/>
      <c r="AF3013" s="179"/>
      <c r="AG3013" s="179"/>
      <c r="AH3013" s="179"/>
      <c r="AI3013" s="179"/>
      <c r="AJ3013" s="179"/>
    </row>
    <row r="3014" spans="2:36" x14ac:dyDescent="0.3">
      <c r="B3014" s="224">
        <v>309100</v>
      </c>
      <c r="C3014" s="209">
        <v>120787</v>
      </c>
      <c r="D3014" s="206">
        <f t="shared" si="243"/>
        <v>0.39076997735360725</v>
      </c>
      <c r="E3014" s="208">
        <f t="shared" si="244"/>
        <v>0.45</v>
      </c>
      <c r="F3014" s="207">
        <v>6643.28</v>
      </c>
      <c r="G3014" s="207">
        <v>9662.9599999999991</v>
      </c>
      <c r="H3014" s="207">
        <v>10870.83</v>
      </c>
      <c r="I3014" s="214">
        <v>109876</v>
      </c>
      <c r="J3014" s="211">
        <f t="shared" si="245"/>
        <v>0.35547072144936914</v>
      </c>
      <c r="K3014" s="212">
        <f t="shared" si="246"/>
        <v>0.42</v>
      </c>
      <c r="L3014" s="214">
        <v>6043.18</v>
      </c>
      <c r="M3014" s="213">
        <v>8790.08</v>
      </c>
      <c r="N3014" s="213">
        <v>9888.84</v>
      </c>
      <c r="O3014" s="242">
        <f t="shared" si="247"/>
        <v>0.51519999999984067</v>
      </c>
      <c r="P3014" s="242"/>
      <c r="Q3014" s="179"/>
      <c r="R3014" s="179"/>
      <c r="S3014" s="179"/>
      <c r="T3014" s="179"/>
      <c r="U3014" s="179"/>
      <c r="V3014" s="179"/>
      <c r="W3014" s="179"/>
      <c r="X3014" s="179"/>
      <c r="Y3014" s="179"/>
      <c r="Z3014" s="179"/>
      <c r="AA3014" s="222"/>
      <c r="AB3014" s="222"/>
      <c r="AC3014" s="222"/>
      <c r="AD3014" s="179"/>
      <c r="AE3014" s="179"/>
      <c r="AF3014" s="179"/>
      <c r="AG3014" s="179"/>
      <c r="AH3014" s="179"/>
      <c r="AI3014" s="179"/>
      <c r="AJ3014" s="179"/>
    </row>
    <row r="3015" spans="2:36" x14ac:dyDescent="0.3">
      <c r="B3015" s="224">
        <v>309200</v>
      </c>
      <c r="C3015" s="209">
        <v>120832</v>
      </c>
      <c r="D3015" s="206">
        <f t="shared" si="243"/>
        <v>0.39078913324708925</v>
      </c>
      <c r="E3015" s="208">
        <f t="shared" si="244"/>
        <v>0.45</v>
      </c>
      <c r="F3015" s="207">
        <v>6645.76</v>
      </c>
      <c r="G3015" s="207">
        <v>9666.56</v>
      </c>
      <c r="H3015" s="207">
        <v>10874.88</v>
      </c>
      <c r="I3015" s="214">
        <v>109918</v>
      </c>
      <c r="J3015" s="211">
        <f t="shared" si="245"/>
        <v>0.35549159120310481</v>
      </c>
      <c r="K3015" s="212">
        <f t="shared" si="246"/>
        <v>0.42</v>
      </c>
      <c r="L3015" s="214">
        <v>6045.49</v>
      </c>
      <c r="M3015" s="213">
        <v>8793.44</v>
      </c>
      <c r="N3015" s="213">
        <v>9892.6200000000008</v>
      </c>
      <c r="O3015" s="242">
        <f t="shared" si="247"/>
        <v>0.51529999999986098</v>
      </c>
      <c r="P3015" s="242"/>
      <c r="Q3015" s="179"/>
      <c r="R3015" s="179"/>
      <c r="S3015" s="179"/>
      <c r="T3015" s="179"/>
      <c r="U3015" s="179"/>
      <c r="V3015" s="179"/>
      <c r="W3015" s="179"/>
      <c r="X3015" s="179"/>
      <c r="Y3015" s="179"/>
      <c r="Z3015" s="179"/>
      <c r="AA3015" s="222"/>
      <c r="AB3015" s="222"/>
      <c r="AC3015" s="222"/>
      <c r="AD3015" s="179"/>
      <c r="AE3015" s="179"/>
      <c r="AF3015" s="179"/>
      <c r="AG3015" s="179"/>
      <c r="AH3015" s="179"/>
      <c r="AI3015" s="179"/>
      <c r="AJ3015" s="179"/>
    </row>
    <row r="3016" spans="2:36" x14ac:dyDescent="0.3">
      <c r="B3016" s="224">
        <v>309300</v>
      </c>
      <c r="C3016" s="209">
        <v>120877</v>
      </c>
      <c r="D3016" s="206">
        <f t="shared" si="243"/>
        <v>0.39080827675396057</v>
      </c>
      <c r="E3016" s="208">
        <f t="shared" si="244"/>
        <v>0.45</v>
      </c>
      <c r="F3016" s="207">
        <v>6648.23</v>
      </c>
      <c r="G3016" s="207">
        <v>9670.16</v>
      </c>
      <c r="H3016" s="207">
        <v>10878.93</v>
      </c>
      <c r="I3016" s="214">
        <v>109960</v>
      </c>
      <c r="J3016" s="211">
        <f t="shared" si="245"/>
        <v>0.35551244746201099</v>
      </c>
      <c r="K3016" s="212">
        <f t="shared" si="246"/>
        <v>0.42</v>
      </c>
      <c r="L3016" s="214">
        <v>6047.8</v>
      </c>
      <c r="M3016" s="213">
        <v>8796.7999999999993</v>
      </c>
      <c r="N3016" s="213">
        <v>9896.4</v>
      </c>
      <c r="O3016" s="242">
        <f t="shared" si="247"/>
        <v>0.51520000000004074</v>
      </c>
      <c r="P3016" s="242"/>
      <c r="Q3016" s="179"/>
      <c r="R3016" s="179"/>
      <c r="S3016" s="179"/>
      <c r="T3016" s="179"/>
      <c r="U3016" s="179"/>
      <c r="V3016" s="179"/>
      <c r="W3016" s="179"/>
      <c r="X3016" s="179"/>
      <c r="Y3016" s="179"/>
      <c r="Z3016" s="179"/>
      <c r="AA3016" s="222"/>
      <c r="AB3016" s="222"/>
      <c r="AC3016" s="222"/>
      <c r="AD3016" s="179"/>
      <c r="AE3016" s="179"/>
      <c r="AF3016" s="179"/>
      <c r="AG3016" s="179"/>
      <c r="AH3016" s="179"/>
      <c r="AI3016" s="179"/>
      <c r="AJ3016" s="179"/>
    </row>
    <row r="3017" spans="2:36" x14ac:dyDescent="0.3">
      <c r="B3017" s="224">
        <v>309400</v>
      </c>
      <c r="C3017" s="209">
        <v>120922</v>
      </c>
      <c r="D3017" s="206">
        <f t="shared" si="243"/>
        <v>0.39082740788623144</v>
      </c>
      <c r="E3017" s="208">
        <f t="shared" si="244"/>
        <v>0.45</v>
      </c>
      <c r="F3017" s="207">
        <v>6650.71</v>
      </c>
      <c r="G3017" s="207">
        <v>9673.76</v>
      </c>
      <c r="H3017" s="207">
        <v>10882.98</v>
      </c>
      <c r="I3017" s="214">
        <v>110002</v>
      </c>
      <c r="J3017" s="211">
        <f t="shared" si="245"/>
        <v>0.35553329023917257</v>
      </c>
      <c r="K3017" s="212">
        <f t="shared" si="246"/>
        <v>0.42</v>
      </c>
      <c r="L3017" s="214">
        <v>6050.11</v>
      </c>
      <c r="M3017" s="213">
        <v>8800.16</v>
      </c>
      <c r="N3017" s="213">
        <v>9900.18</v>
      </c>
      <c r="O3017" s="242">
        <f t="shared" si="247"/>
        <v>0.51530000000002474</v>
      </c>
      <c r="P3017" s="242"/>
      <c r="Q3017" s="179"/>
      <c r="R3017" s="179"/>
      <c r="S3017" s="179"/>
      <c r="T3017" s="179"/>
      <c r="U3017" s="179"/>
      <c r="V3017" s="179"/>
      <c r="W3017" s="179"/>
      <c r="X3017" s="179"/>
      <c r="Y3017" s="179"/>
      <c r="Z3017" s="179"/>
      <c r="AA3017" s="222"/>
      <c r="AB3017" s="222"/>
      <c r="AC3017" s="222"/>
      <c r="AD3017" s="179"/>
      <c r="AE3017" s="179"/>
      <c r="AF3017" s="179"/>
      <c r="AG3017" s="179"/>
      <c r="AH3017" s="179"/>
      <c r="AI3017" s="179"/>
      <c r="AJ3017" s="179"/>
    </row>
    <row r="3018" spans="2:36" x14ac:dyDescent="0.3">
      <c r="B3018" s="224">
        <v>309500</v>
      </c>
      <c r="C3018" s="209">
        <v>120967</v>
      </c>
      <c r="D3018" s="206">
        <f t="shared" si="243"/>
        <v>0.39084652665589659</v>
      </c>
      <c r="E3018" s="208">
        <f t="shared" si="244"/>
        <v>0.45</v>
      </c>
      <c r="F3018" s="207">
        <v>6653.18</v>
      </c>
      <c r="G3018" s="207">
        <v>9677.36</v>
      </c>
      <c r="H3018" s="207">
        <v>10887.03</v>
      </c>
      <c r="I3018" s="214">
        <v>110044</v>
      </c>
      <c r="J3018" s="211">
        <f t="shared" si="245"/>
        <v>0.35555411954765753</v>
      </c>
      <c r="K3018" s="212">
        <f t="shared" si="246"/>
        <v>0.42</v>
      </c>
      <c r="L3018" s="214">
        <v>6052.42</v>
      </c>
      <c r="M3018" s="213">
        <v>8803.52</v>
      </c>
      <c r="N3018" s="213">
        <v>9903.9599999999991</v>
      </c>
      <c r="O3018" s="242">
        <f t="shared" si="247"/>
        <v>0.5151999999999316</v>
      </c>
      <c r="P3018" s="242"/>
      <c r="Q3018" s="179"/>
      <c r="R3018" s="179"/>
      <c r="S3018" s="179"/>
      <c r="T3018" s="179"/>
      <c r="U3018" s="179"/>
      <c r="V3018" s="179"/>
      <c r="W3018" s="179"/>
      <c r="X3018" s="179"/>
      <c r="Y3018" s="179"/>
      <c r="Z3018" s="179"/>
      <c r="AA3018" s="222"/>
      <c r="AB3018" s="222"/>
      <c r="AC3018" s="222"/>
      <c r="AD3018" s="179"/>
      <c r="AE3018" s="179"/>
      <c r="AF3018" s="179"/>
      <c r="AG3018" s="179"/>
      <c r="AH3018" s="179"/>
      <c r="AI3018" s="179"/>
      <c r="AJ3018" s="179"/>
    </row>
    <row r="3019" spans="2:36" x14ac:dyDescent="0.3">
      <c r="B3019" s="224">
        <v>309600</v>
      </c>
      <c r="C3019" s="209">
        <v>121012</v>
      </c>
      <c r="D3019" s="206">
        <f t="shared" si="243"/>
        <v>0.39086563307493538</v>
      </c>
      <c r="E3019" s="208">
        <f t="shared" si="244"/>
        <v>0.45</v>
      </c>
      <c r="F3019" s="207">
        <v>6655.66</v>
      </c>
      <c r="G3019" s="207">
        <v>9680.9599999999991</v>
      </c>
      <c r="H3019" s="207">
        <v>10891.08</v>
      </c>
      <c r="I3019" s="214">
        <v>110086</v>
      </c>
      <c r="J3019" s="211">
        <f t="shared" si="245"/>
        <v>0.35557493540051682</v>
      </c>
      <c r="K3019" s="212">
        <f t="shared" si="246"/>
        <v>0.42</v>
      </c>
      <c r="L3019" s="214">
        <v>6054.73</v>
      </c>
      <c r="M3019" s="213">
        <v>8806.8799999999992</v>
      </c>
      <c r="N3019" s="213">
        <v>9907.74</v>
      </c>
      <c r="O3019" s="242">
        <f t="shared" si="247"/>
        <v>0.5152999999998974</v>
      </c>
      <c r="P3019" s="242"/>
      <c r="Q3019" s="179"/>
      <c r="R3019" s="179"/>
      <c r="S3019" s="179"/>
      <c r="T3019" s="179"/>
      <c r="U3019" s="179"/>
      <c r="V3019" s="179"/>
      <c r="W3019" s="179"/>
      <c r="X3019" s="179"/>
      <c r="Y3019" s="179"/>
      <c r="Z3019" s="179"/>
      <c r="AA3019" s="222"/>
      <c r="AB3019" s="222"/>
      <c r="AC3019" s="222"/>
      <c r="AD3019" s="179"/>
      <c r="AE3019" s="179"/>
      <c r="AF3019" s="179"/>
      <c r="AG3019" s="179"/>
      <c r="AH3019" s="179"/>
      <c r="AI3019" s="179"/>
      <c r="AJ3019" s="179"/>
    </row>
    <row r="3020" spans="2:36" x14ac:dyDescent="0.3">
      <c r="B3020" s="224">
        <v>309700</v>
      </c>
      <c r="C3020" s="209">
        <v>121057</v>
      </c>
      <c r="D3020" s="206">
        <f t="shared" si="243"/>
        <v>0.39088472715531158</v>
      </c>
      <c r="E3020" s="208">
        <f t="shared" si="244"/>
        <v>0.45</v>
      </c>
      <c r="F3020" s="207">
        <v>6658.13</v>
      </c>
      <c r="G3020" s="207">
        <v>9684.56</v>
      </c>
      <c r="H3020" s="207">
        <v>10895.13</v>
      </c>
      <c r="I3020" s="214">
        <v>110128</v>
      </c>
      <c r="J3020" s="211">
        <f t="shared" si="245"/>
        <v>0.35559573781078463</v>
      </c>
      <c r="K3020" s="212">
        <f t="shared" si="246"/>
        <v>0.42</v>
      </c>
      <c r="L3020" s="214">
        <v>6057.04</v>
      </c>
      <c r="M3020" s="213">
        <v>8810.24</v>
      </c>
      <c r="N3020" s="213">
        <v>9911.52</v>
      </c>
      <c r="O3020" s="242">
        <f t="shared" si="247"/>
        <v>0.51520000000009536</v>
      </c>
      <c r="P3020" s="242"/>
      <c r="Q3020" s="179"/>
      <c r="R3020" s="179"/>
      <c r="S3020" s="179"/>
      <c r="T3020" s="179"/>
      <c r="U3020" s="179"/>
      <c r="V3020" s="179"/>
      <c r="W3020" s="179"/>
      <c r="X3020" s="179"/>
      <c r="Y3020" s="179"/>
      <c r="Z3020" s="179"/>
      <c r="AA3020" s="222"/>
      <c r="AB3020" s="222"/>
      <c r="AC3020" s="222"/>
      <c r="AD3020" s="179"/>
      <c r="AE3020" s="179"/>
      <c r="AF3020" s="179"/>
      <c r="AG3020" s="179"/>
      <c r="AH3020" s="179"/>
      <c r="AI3020" s="179"/>
      <c r="AJ3020" s="179"/>
    </row>
    <row r="3021" spans="2:36" x14ac:dyDescent="0.3">
      <c r="B3021" s="224">
        <v>309800</v>
      </c>
      <c r="C3021" s="209">
        <v>121102</v>
      </c>
      <c r="D3021" s="206">
        <f t="shared" si="243"/>
        <v>0.39090380890897353</v>
      </c>
      <c r="E3021" s="208">
        <f t="shared" si="244"/>
        <v>0.45</v>
      </c>
      <c r="F3021" s="207">
        <v>6660.61</v>
      </c>
      <c r="G3021" s="207">
        <v>9688.16</v>
      </c>
      <c r="H3021" s="207">
        <v>10899.18</v>
      </c>
      <c r="I3021" s="214">
        <v>110170</v>
      </c>
      <c r="J3021" s="211">
        <f t="shared" si="245"/>
        <v>0.35561652679147837</v>
      </c>
      <c r="K3021" s="212">
        <f t="shared" si="246"/>
        <v>0.42</v>
      </c>
      <c r="L3021" s="214">
        <v>6059.35</v>
      </c>
      <c r="M3021" s="213">
        <v>8813.6</v>
      </c>
      <c r="N3021" s="213">
        <v>9915.2999999999993</v>
      </c>
      <c r="O3021" s="242">
        <f t="shared" si="247"/>
        <v>0.51530000000007936</v>
      </c>
      <c r="P3021" s="242"/>
      <c r="Q3021" s="179"/>
      <c r="R3021" s="179"/>
      <c r="S3021" s="179"/>
      <c r="T3021" s="179"/>
      <c r="U3021" s="179"/>
      <c r="V3021" s="179"/>
      <c r="W3021" s="179"/>
      <c r="X3021" s="179"/>
      <c r="Y3021" s="179"/>
      <c r="Z3021" s="179"/>
      <c r="AA3021" s="222"/>
      <c r="AB3021" s="222"/>
      <c r="AC3021" s="222"/>
      <c r="AD3021" s="179"/>
      <c r="AE3021" s="179"/>
      <c r="AF3021" s="179"/>
      <c r="AG3021" s="179"/>
      <c r="AH3021" s="179"/>
      <c r="AI3021" s="179"/>
      <c r="AJ3021" s="179"/>
    </row>
    <row r="3022" spans="2:36" x14ac:dyDescent="0.3">
      <c r="B3022" s="224">
        <v>309900</v>
      </c>
      <c r="C3022" s="209">
        <v>121147</v>
      </c>
      <c r="D3022" s="206">
        <f t="shared" si="243"/>
        <v>0.39092287834785416</v>
      </c>
      <c r="E3022" s="208">
        <f t="shared" si="244"/>
        <v>0.45</v>
      </c>
      <c r="F3022" s="207">
        <v>6663.08</v>
      </c>
      <c r="G3022" s="207">
        <v>9691.76</v>
      </c>
      <c r="H3022" s="207">
        <v>10903.23</v>
      </c>
      <c r="I3022" s="214">
        <v>110212</v>
      </c>
      <c r="J3022" s="211">
        <f t="shared" si="245"/>
        <v>0.35563730235559859</v>
      </c>
      <c r="K3022" s="212">
        <f t="shared" si="246"/>
        <v>0.42</v>
      </c>
      <c r="L3022" s="214">
        <v>6061.66</v>
      </c>
      <c r="M3022" s="213">
        <v>8816.9599999999991</v>
      </c>
      <c r="N3022" s="213">
        <v>9919.08</v>
      </c>
      <c r="O3022" s="242">
        <f t="shared" si="247"/>
        <v>0.51519999999996802</v>
      </c>
      <c r="P3022" s="242"/>
      <c r="Q3022" s="179"/>
      <c r="R3022" s="179"/>
      <c r="S3022" s="179"/>
      <c r="T3022" s="179"/>
      <c r="U3022" s="179"/>
      <c r="V3022" s="179"/>
      <c r="W3022" s="179"/>
      <c r="X3022" s="179"/>
      <c r="Y3022" s="179"/>
      <c r="Z3022" s="179"/>
      <c r="AA3022" s="222"/>
      <c r="AB3022" s="222"/>
      <c r="AC3022" s="222"/>
      <c r="AD3022" s="179"/>
      <c r="AE3022" s="179"/>
      <c r="AF3022" s="179"/>
      <c r="AG3022" s="179"/>
      <c r="AH3022" s="179"/>
      <c r="AI3022" s="179"/>
      <c r="AJ3022" s="179"/>
    </row>
    <row r="3023" spans="2:36" x14ac:dyDescent="0.3">
      <c r="B3023" s="224">
        <v>310000</v>
      </c>
      <c r="C3023" s="209">
        <v>121192</v>
      </c>
      <c r="D3023" s="206">
        <f t="shared" si="243"/>
        <v>0.39094193548387096</v>
      </c>
      <c r="E3023" s="208">
        <f t="shared" si="244"/>
        <v>0.45</v>
      </c>
      <c r="F3023" s="207">
        <v>6665.56</v>
      </c>
      <c r="G3023" s="207">
        <v>9695.36</v>
      </c>
      <c r="H3023" s="207">
        <v>10907.28</v>
      </c>
      <c r="I3023" s="214">
        <v>110254</v>
      </c>
      <c r="J3023" s="211">
        <f t="shared" si="245"/>
        <v>0.35565806451612902</v>
      </c>
      <c r="K3023" s="212">
        <f t="shared" si="246"/>
        <v>0.42</v>
      </c>
      <c r="L3023" s="214">
        <v>6063.97</v>
      </c>
      <c r="M3023" s="213">
        <v>8820.32</v>
      </c>
      <c r="N3023" s="213">
        <v>9922.86</v>
      </c>
      <c r="O3023" s="242">
        <f t="shared" si="247"/>
        <v>0.51529999999997012</v>
      </c>
      <c r="P3023" s="242"/>
      <c r="Q3023" s="179"/>
      <c r="R3023" s="179"/>
      <c r="S3023" s="179"/>
      <c r="T3023" s="179"/>
      <c r="U3023" s="179"/>
      <c r="V3023" s="179"/>
      <c r="W3023" s="179"/>
      <c r="X3023" s="179"/>
      <c r="Y3023" s="179"/>
      <c r="Z3023" s="179"/>
      <c r="AA3023" s="222"/>
      <c r="AB3023" s="222"/>
      <c r="AC3023" s="222"/>
      <c r="AD3023" s="179"/>
      <c r="AE3023" s="179"/>
      <c r="AF3023" s="179"/>
      <c r="AG3023" s="179"/>
      <c r="AH3023" s="179"/>
      <c r="AI3023" s="179"/>
      <c r="AJ3023" s="179"/>
    </row>
    <row r="3024" spans="2:36" x14ac:dyDescent="0.3">
      <c r="B3024" s="224">
        <v>310100</v>
      </c>
      <c r="C3024" s="209">
        <v>121237</v>
      </c>
      <c r="D3024" s="206">
        <f t="shared" si="243"/>
        <v>0.39096098032892618</v>
      </c>
      <c r="E3024" s="208">
        <f t="shared" si="244"/>
        <v>0.45</v>
      </c>
      <c r="F3024" s="207">
        <v>6668.03</v>
      </c>
      <c r="G3024" s="207">
        <v>9698.9599999999991</v>
      </c>
      <c r="H3024" s="207">
        <v>10911.33</v>
      </c>
      <c r="I3024" s="214">
        <v>110296</v>
      </c>
      <c r="J3024" s="211">
        <f t="shared" si="245"/>
        <v>0.35567881328603679</v>
      </c>
      <c r="K3024" s="212">
        <f t="shared" si="246"/>
        <v>0.42</v>
      </c>
      <c r="L3024" s="214">
        <v>6066.28</v>
      </c>
      <c r="M3024" s="213">
        <v>8823.68</v>
      </c>
      <c r="N3024" s="213">
        <v>9926.64</v>
      </c>
      <c r="O3024" s="242">
        <f t="shared" si="247"/>
        <v>0.51519999999984067</v>
      </c>
      <c r="P3024" s="242"/>
      <c r="Q3024" s="179"/>
      <c r="R3024" s="179"/>
      <c r="S3024" s="179"/>
      <c r="T3024" s="179"/>
      <c r="U3024" s="179"/>
      <c r="V3024" s="179"/>
      <c r="W3024" s="179"/>
      <c r="X3024" s="179"/>
      <c r="Y3024" s="179"/>
      <c r="Z3024" s="179"/>
      <c r="AA3024" s="222"/>
      <c r="AB3024" s="222"/>
      <c r="AC3024" s="222"/>
      <c r="AD3024" s="179"/>
      <c r="AE3024" s="179"/>
      <c r="AF3024" s="179"/>
      <c r="AG3024" s="179"/>
      <c r="AH3024" s="179"/>
      <c r="AI3024" s="179"/>
      <c r="AJ3024" s="179"/>
    </row>
    <row r="3025" spans="2:36" x14ac:dyDescent="0.3">
      <c r="B3025" s="224">
        <v>310200</v>
      </c>
      <c r="C3025" s="209">
        <v>121282</v>
      </c>
      <c r="D3025" s="206">
        <f t="shared" si="243"/>
        <v>0.39098001289490653</v>
      </c>
      <c r="E3025" s="208">
        <f t="shared" si="244"/>
        <v>0.45</v>
      </c>
      <c r="F3025" s="207">
        <v>6670.51</v>
      </c>
      <c r="G3025" s="207">
        <v>9702.56</v>
      </c>
      <c r="H3025" s="207">
        <v>10915.38</v>
      </c>
      <c r="I3025" s="214">
        <v>110338</v>
      </c>
      <c r="J3025" s="211">
        <f t="shared" si="245"/>
        <v>0.35569954867827208</v>
      </c>
      <c r="K3025" s="212">
        <f t="shared" si="246"/>
        <v>0.42</v>
      </c>
      <c r="L3025" s="214">
        <v>6068.59</v>
      </c>
      <c r="M3025" s="213">
        <v>8827.0400000000009</v>
      </c>
      <c r="N3025" s="213">
        <v>9930.42</v>
      </c>
      <c r="O3025" s="242">
        <f t="shared" si="247"/>
        <v>0.51529999999986098</v>
      </c>
      <c r="P3025" s="242"/>
      <c r="Q3025" s="179"/>
      <c r="R3025" s="179"/>
      <c r="S3025" s="179"/>
      <c r="T3025" s="179"/>
      <c r="U3025" s="179"/>
      <c r="V3025" s="179"/>
      <c r="W3025" s="179"/>
      <c r="X3025" s="179"/>
      <c r="Y3025" s="179"/>
      <c r="Z3025" s="179"/>
      <c r="AA3025" s="222"/>
      <c r="AB3025" s="222"/>
      <c r="AC3025" s="222"/>
      <c r="AD3025" s="179"/>
      <c r="AE3025" s="179"/>
      <c r="AF3025" s="179"/>
      <c r="AG3025" s="179"/>
      <c r="AH3025" s="179"/>
      <c r="AI3025" s="179"/>
      <c r="AJ3025" s="179"/>
    </row>
    <row r="3026" spans="2:36" x14ac:dyDescent="0.3">
      <c r="B3026" s="224">
        <v>310300</v>
      </c>
      <c r="C3026" s="209">
        <v>121327</v>
      </c>
      <c r="D3026" s="206">
        <f t="shared" si="243"/>
        <v>0.39099903319368351</v>
      </c>
      <c r="E3026" s="208">
        <f t="shared" si="244"/>
        <v>0.45</v>
      </c>
      <c r="F3026" s="207">
        <v>6672.98</v>
      </c>
      <c r="G3026" s="207">
        <v>9706.16</v>
      </c>
      <c r="H3026" s="207">
        <v>10919.43</v>
      </c>
      <c r="I3026" s="214">
        <v>110380</v>
      </c>
      <c r="J3026" s="211">
        <f t="shared" si="245"/>
        <v>0.35572027070576862</v>
      </c>
      <c r="K3026" s="212">
        <f t="shared" si="246"/>
        <v>0.42</v>
      </c>
      <c r="L3026" s="214">
        <v>6070.9</v>
      </c>
      <c r="M3026" s="213">
        <v>8830.4</v>
      </c>
      <c r="N3026" s="213">
        <v>9934.2000000000007</v>
      </c>
      <c r="O3026" s="242">
        <f t="shared" si="247"/>
        <v>0.51520000000004074</v>
      </c>
      <c r="P3026" s="242"/>
      <c r="Q3026" s="179"/>
      <c r="R3026" s="179"/>
      <c r="S3026" s="179"/>
      <c r="T3026" s="179"/>
      <c r="U3026" s="179"/>
      <c r="V3026" s="179"/>
      <c r="W3026" s="179"/>
      <c r="X3026" s="179"/>
      <c r="Y3026" s="179"/>
      <c r="Z3026" s="179"/>
      <c r="AA3026" s="222"/>
      <c r="AB3026" s="222"/>
      <c r="AC3026" s="222"/>
      <c r="AD3026" s="179"/>
      <c r="AE3026" s="179"/>
      <c r="AF3026" s="179"/>
      <c r="AG3026" s="179"/>
      <c r="AH3026" s="179"/>
      <c r="AI3026" s="179"/>
      <c r="AJ3026" s="179"/>
    </row>
    <row r="3027" spans="2:36" x14ac:dyDescent="0.3">
      <c r="B3027" s="224">
        <v>310400</v>
      </c>
      <c r="C3027" s="209">
        <v>121372</v>
      </c>
      <c r="D3027" s="206">
        <f t="shared" si="243"/>
        <v>0.39101804123711342</v>
      </c>
      <c r="E3027" s="208">
        <f t="shared" si="244"/>
        <v>0.45</v>
      </c>
      <c r="F3027" s="207">
        <v>6675.46</v>
      </c>
      <c r="G3027" s="207">
        <v>9709.76</v>
      </c>
      <c r="H3027" s="207">
        <v>10923.48</v>
      </c>
      <c r="I3027" s="214">
        <v>110422</v>
      </c>
      <c r="J3027" s="211">
        <f t="shared" si="245"/>
        <v>0.35574097938144328</v>
      </c>
      <c r="K3027" s="212">
        <f t="shared" si="246"/>
        <v>0.42</v>
      </c>
      <c r="L3027" s="214">
        <v>6073.21</v>
      </c>
      <c r="M3027" s="213">
        <v>8833.76</v>
      </c>
      <c r="N3027" s="213">
        <v>9937.98</v>
      </c>
      <c r="O3027" s="242">
        <f t="shared" si="247"/>
        <v>0.51530000000002474</v>
      </c>
      <c r="P3027" s="242"/>
      <c r="Q3027" s="179"/>
      <c r="R3027" s="179"/>
      <c r="S3027" s="179"/>
      <c r="T3027" s="179"/>
      <c r="U3027" s="179"/>
      <c r="V3027" s="179"/>
      <c r="W3027" s="179"/>
      <c r="X3027" s="179"/>
      <c r="Y3027" s="179"/>
      <c r="Z3027" s="179"/>
      <c r="AA3027" s="222"/>
      <c r="AB3027" s="222"/>
      <c r="AC3027" s="222"/>
      <c r="AD3027" s="179"/>
      <c r="AE3027" s="179"/>
      <c r="AF3027" s="179"/>
      <c r="AG3027" s="179"/>
      <c r="AH3027" s="179"/>
      <c r="AI3027" s="179"/>
      <c r="AJ3027" s="179"/>
    </row>
    <row r="3028" spans="2:36" x14ac:dyDescent="0.3">
      <c r="B3028" s="224">
        <v>310500</v>
      </c>
      <c r="C3028" s="209">
        <v>121417</v>
      </c>
      <c r="D3028" s="206">
        <f t="shared" si="243"/>
        <v>0.39103703703703702</v>
      </c>
      <c r="E3028" s="208">
        <f t="shared" si="244"/>
        <v>0.45</v>
      </c>
      <c r="F3028" s="207">
        <v>6677.93</v>
      </c>
      <c r="G3028" s="207">
        <v>9713.36</v>
      </c>
      <c r="H3028" s="207">
        <v>10927.53</v>
      </c>
      <c r="I3028" s="214">
        <v>110464</v>
      </c>
      <c r="J3028" s="211">
        <f t="shared" si="245"/>
        <v>0.35576167471819647</v>
      </c>
      <c r="K3028" s="212">
        <f t="shared" si="246"/>
        <v>0.42</v>
      </c>
      <c r="L3028" s="214">
        <v>6075.52</v>
      </c>
      <c r="M3028" s="213">
        <v>8837.1200000000008</v>
      </c>
      <c r="N3028" s="213">
        <v>9941.76</v>
      </c>
      <c r="O3028" s="242">
        <f t="shared" si="247"/>
        <v>0.5151999999999316</v>
      </c>
      <c r="P3028" s="242"/>
      <c r="Q3028" s="179"/>
      <c r="R3028" s="179"/>
      <c r="S3028" s="179"/>
      <c r="T3028" s="179"/>
      <c r="U3028" s="179"/>
      <c r="V3028" s="179"/>
      <c r="W3028" s="179"/>
      <c r="X3028" s="179"/>
      <c r="Y3028" s="179"/>
      <c r="Z3028" s="179"/>
      <c r="AA3028" s="222"/>
      <c r="AB3028" s="222"/>
      <c r="AC3028" s="222"/>
      <c r="AD3028" s="179"/>
      <c r="AE3028" s="179"/>
      <c r="AF3028" s="179"/>
      <c r="AG3028" s="179"/>
      <c r="AH3028" s="179"/>
      <c r="AI3028" s="179"/>
      <c r="AJ3028" s="179"/>
    </row>
    <row r="3029" spans="2:36" x14ac:dyDescent="0.3">
      <c r="B3029" s="224">
        <v>310600</v>
      </c>
      <c r="C3029" s="209">
        <v>121462</v>
      </c>
      <c r="D3029" s="206">
        <f t="shared" si="243"/>
        <v>0.39105602060528011</v>
      </c>
      <c r="E3029" s="208">
        <f t="shared" si="244"/>
        <v>0.45</v>
      </c>
      <c r="F3029" s="207">
        <v>6680.41</v>
      </c>
      <c r="G3029" s="207">
        <v>9716.9599999999991</v>
      </c>
      <c r="H3029" s="207">
        <v>10931.58</v>
      </c>
      <c r="I3029" s="214">
        <v>110506</v>
      </c>
      <c r="J3029" s="211">
        <f t="shared" si="245"/>
        <v>0.35578235672891179</v>
      </c>
      <c r="K3029" s="212">
        <f t="shared" si="246"/>
        <v>0.42</v>
      </c>
      <c r="L3029" s="214">
        <v>6077.83</v>
      </c>
      <c r="M3029" s="213">
        <v>8840.48</v>
      </c>
      <c r="N3029" s="213">
        <v>9945.5400000000009</v>
      </c>
      <c r="O3029" s="242">
        <f t="shared" si="247"/>
        <v>0.5152999999998974</v>
      </c>
      <c r="P3029" s="242"/>
      <c r="Q3029" s="179"/>
      <c r="R3029" s="179"/>
      <c r="S3029" s="179"/>
      <c r="T3029" s="179"/>
      <c r="U3029" s="179"/>
      <c r="V3029" s="179"/>
      <c r="W3029" s="179"/>
      <c r="X3029" s="179"/>
      <c r="Y3029" s="179"/>
      <c r="Z3029" s="179"/>
      <c r="AA3029" s="222"/>
      <c r="AB3029" s="222"/>
      <c r="AC3029" s="222"/>
      <c r="AD3029" s="179"/>
      <c r="AE3029" s="179"/>
      <c r="AF3029" s="179"/>
      <c r="AG3029" s="179"/>
      <c r="AH3029" s="179"/>
      <c r="AI3029" s="179"/>
      <c r="AJ3029" s="179"/>
    </row>
    <row r="3030" spans="2:36" x14ac:dyDescent="0.3">
      <c r="B3030" s="224">
        <v>310700</v>
      </c>
      <c r="C3030" s="209">
        <v>121507</v>
      </c>
      <c r="D3030" s="206">
        <f t="shared" si="243"/>
        <v>0.39107499195365303</v>
      </c>
      <c r="E3030" s="208">
        <f t="shared" si="244"/>
        <v>0.45</v>
      </c>
      <c r="F3030" s="207">
        <v>6682.88</v>
      </c>
      <c r="G3030" s="207">
        <v>9720.56</v>
      </c>
      <c r="H3030" s="207">
        <v>10935.63</v>
      </c>
      <c r="I3030" s="214">
        <v>110548</v>
      </c>
      <c r="J3030" s="211">
        <f t="shared" si="245"/>
        <v>0.35580302542645637</v>
      </c>
      <c r="K3030" s="212">
        <f t="shared" si="246"/>
        <v>0.42</v>
      </c>
      <c r="L3030" s="214">
        <v>6080.14</v>
      </c>
      <c r="M3030" s="213">
        <v>8843.84</v>
      </c>
      <c r="N3030" s="213">
        <v>9949.32</v>
      </c>
      <c r="O3030" s="242">
        <f t="shared" si="247"/>
        <v>0.51520000000009536</v>
      </c>
      <c r="P3030" s="242"/>
      <c r="Q3030" s="179"/>
      <c r="R3030" s="179"/>
      <c r="S3030" s="179"/>
      <c r="T3030" s="179"/>
      <c r="U3030" s="179"/>
      <c r="V3030" s="179"/>
      <c r="W3030" s="179"/>
      <c r="X3030" s="179"/>
      <c r="Y3030" s="179"/>
      <c r="Z3030" s="179"/>
      <c r="AA3030" s="222"/>
      <c r="AB3030" s="222"/>
      <c r="AC3030" s="222"/>
      <c r="AD3030" s="179"/>
      <c r="AE3030" s="179"/>
      <c r="AF3030" s="179"/>
      <c r="AG3030" s="179"/>
      <c r="AH3030" s="179"/>
      <c r="AI3030" s="179"/>
      <c r="AJ3030" s="179"/>
    </row>
    <row r="3031" spans="2:36" x14ac:dyDescent="0.3">
      <c r="B3031" s="224">
        <v>310800</v>
      </c>
      <c r="C3031" s="209">
        <v>121552</v>
      </c>
      <c r="D3031" s="206">
        <f t="shared" si="243"/>
        <v>0.39109395109395112</v>
      </c>
      <c r="E3031" s="208">
        <f t="shared" si="244"/>
        <v>0.45</v>
      </c>
      <c r="F3031" s="207">
        <v>6685.36</v>
      </c>
      <c r="G3031" s="207">
        <v>9724.16</v>
      </c>
      <c r="H3031" s="207">
        <v>10939.68</v>
      </c>
      <c r="I3031" s="214">
        <v>110590</v>
      </c>
      <c r="J3031" s="211">
        <f t="shared" si="245"/>
        <v>0.35582368082368082</v>
      </c>
      <c r="K3031" s="212">
        <f t="shared" si="246"/>
        <v>0.42</v>
      </c>
      <c r="L3031" s="214">
        <v>6082.45</v>
      </c>
      <c r="M3031" s="213">
        <v>8847.2000000000007</v>
      </c>
      <c r="N3031" s="213">
        <v>9953.1</v>
      </c>
      <c r="O3031" s="242">
        <f t="shared" si="247"/>
        <v>0.51530000000007936</v>
      </c>
      <c r="P3031" s="242"/>
      <c r="Q3031" s="179"/>
      <c r="R3031" s="179"/>
      <c r="S3031" s="179"/>
      <c r="T3031" s="179"/>
      <c r="U3031" s="179"/>
      <c r="V3031" s="179"/>
      <c r="W3031" s="179"/>
      <c r="X3031" s="179"/>
      <c r="Y3031" s="179"/>
      <c r="Z3031" s="179"/>
      <c r="AA3031" s="222"/>
      <c r="AB3031" s="222"/>
      <c r="AC3031" s="222"/>
      <c r="AD3031" s="179"/>
      <c r="AE3031" s="179"/>
      <c r="AF3031" s="179"/>
      <c r="AG3031" s="179"/>
      <c r="AH3031" s="179"/>
      <c r="AI3031" s="179"/>
      <c r="AJ3031" s="179"/>
    </row>
    <row r="3032" spans="2:36" x14ac:dyDescent="0.3">
      <c r="B3032" s="224">
        <v>310900</v>
      </c>
      <c r="C3032" s="209">
        <v>121597</v>
      </c>
      <c r="D3032" s="206">
        <f t="shared" ref="D3032:D3095" si="248">C3032/B3032</f>
        <v>0.39111289803795435</v>
      </c>
      <c r="E3032" s="208">
        <f t="shared" ref="E3032:E3095" si="249">(C3032-C3031)/(B3032-B3031)</f>
        <v>0.45</v>
      </c>
      <c r="F3032" s="207">
        <v>6687.83</v>
      </c>
      <c r="G3032" s="207">
        <v>9727.76</v>
      </c>
      <c r="H3032" s="207">
        <v>10943.73</v>
      </c>
      <c r="I3032" s="214">
        <v>110632</v>
      </c>
      <c r="J3032" s="211">
        <f t="shared" si="245"/>
        <v>0.35584432293341911</v>
      </c>
      <c r="K3032" s="212">
        <f t="shared" si="246"/>
        <v>0.42</v>
      </c>
      <c r="L3032" s="214">
        <v>6084.76</v>
      </c>
      <c r="M3032" s="213">
        <v>8850.56</v>
      </c>
      <c r="N3032" s="213">
        <v>9956.8799999999992</v>
      </c>
      <c r="O3032" s="242">
        <f t="shared" si="247"/>
        <v>0.51519999999996802</v>
      </c>
      <c r="P3032" s="242"/>
      <c r="Q3032" s="179"/>
      <c r="R3032" s="179"/>
      <c r="S3032" s="179"/>
      <c r="T3032" s="179"/>
      <c r="U3032" s="179"/>
      <c r="V3032" s="179"/>
      <c r="W3032" s="179"/>
      <c r="X3032" s="179"/>
      <c r="Y3032" s="179"/>
      <c r="Z3032" s="179"/>
      <c r="AA3032" s="222"/>
      <c r="AB3032" s="222"/>
      <c r="AC3032" s="222"/>
      <c r="AD3032" s="179"/>
      <c r="AE3032" s="179"/>
      <c r="AF3032" s="179"/>
      <c r="AG3032" s="179"/>
      <c r="AH3032" s="179"/>
      <c r="AI3032" s="179"/>
      <c r="AJ3032" s="179"/>
    </row>
    <row r="3033" spans="2:36" x14ac:dyDescent="0.3">
      <c r="B3033" s="224">
        <v>311000</v>
      </c>
      <c r="C3033" s="209">
        <v>121642</v>
      </c>
      <c r="D3033" s="206">
        <f t="shared" si="248"/>
        <v>0.39113183279742764</v>
      </c>
      <c r="E3033" s="208">
        <f t="shared" si="249"/>
        <v>0.45</v>
      </c>
      <c r="F3033" s="207">
        <v>6690.31</v>
      </c>
      <c r="G3033" s="207">
        <v>9731.36</v>
      </c>
      <c r="H3033" s="207">
        <v>10947.78</v>
      </c>
      <c r="I3033" s="214">
        <v>110674</v>
      </c>
      <c r="J3033" s="211">
        <f t="shared" si="245"/>
        <v>0.35586495176848876</v>
      </c>
      <c r="K3033" s="212">
        <f t="shared" si="246"/>
        <v>0.42</v>
      </c>
      <c r="L3033" s="214">
        <v>6087.07</v>
      </c>
      <c r="M3033" s="213">
        <v>8853.92</v>
      </c>
      <c r="N3033" s="213">
        <v>9960.66</v>
      </c>
      <c r="O3033" s="242">
        <f t="shared" si="247"/>
        <v>0.51529999999997012</v>
      </c>
      <c r="P3033" s="242"/>
      <c r="Q3033" s="179"/>
      <c r="R3033" s="179"/>
      <c r="S3033" s="179"/>
      <c r="T3033" s="179"/>
      <c r="U3033" s="179"/>
      <c r="V3033" s="179"/>
      <c r="W3033" s="179"/>
      <c r="X3033" s="179"/>
      <c r="Y3033" s="179"/>
      <c r="Z3033" s="179"/>
      <c r="AA3033" s="222"/>
      <c r="AB3033" s="222"/>
      <c r="AC3033" s="222"/>
      <c r="AD3033" s="179"/>
      <c r="AE3033" s="179"/>
      <c r="AF3033" s="179"/>
      <c r="AG3033" s="179"/>
      <c r="AH3033" s="179"/>
      <c r="AI3033" s="179"/>
      <c r="AJ3033" s="179"/>
    </row>
    <row r="3034" spans="2:36" x14ac:dyDescent="0.3">
      <c r="B3034" s="224">
        <v>311100</v>
      </c>
      <c r="C3034" s="209">
        <v>121687</v>
      </c>
      <c r="D3034" s="206">
        <f t="shared" si="248"/>
        <v>0.39115075538412086</v>
      </c>
      <c r="E3034" s="208">
        <f t="shared" si="249"/>
        <v>0.45</v>
      </c>
      <c r="F3034" s="207">
        <v>6692.78</v>
      </c>
      <c r="G3034" s="207">
        <v>9734.9599999999991</v>
      </c>
      <c r="H3034" s="207">
        <v>10951.83</v>
      </c>
      <c r="I3034" s="214">
        <v>110716</v>
      </c>
      <c r="J3034" s="211">
        <f t="shared" si="245"/>
        <v>0.3558855673416908</v>
      </c>
      <c r="K3034" s="212">
        <f t="shared" si="246"/>
        <v>0.42</v>
      </c>
      <c r="L3034" s="214">
        <v>6089.38</v>
      </c>
      <c r="M3034" s="213">
        <v>8857.2800000000007</v>
      </c>
      <c r="N3034" s="213">
        <v>9964.44</v>
      </c>
      <c r="O3034" s="242">
        <f t="shared" si="247"/>
        <v>0.51519999999984067</v>
      </c>
      <c r="P3034" s="242"/>
      <c r="Q3034" s="179"/>
      <c r="R3034" s="179"/>
      <c r="S3034" s="179"/>
      <c r="T3034" s="179"/>
      <c r="U3034" s="179"/>
      <c r="V3034" s="179"/>
      <c r="W3034" s="179"/>
      <c r="X3034" s="179"/>
      <c r="Y3034" s="179"/>
      <c r="Z3034" s="179"/>
      <c r="AA3034" s="222"/>
      <c r="AB3034" s="222"/>
      <c r="AC3034" s="222"/>
      <c r="AD3034" s="179"/>
      <c r="AE3034" s="179"/>
      <c r="AF3034" s="179"/>
      <c r="AG3034" s="179"/>
      <c r="AH3034" s="179"/>
      <c r="AI3034" s="179"/>
      <c r="AJ3034" s="179"/>
    </row>
    <row r="3035" spans="2:36" x14ac:dyDescent="0.3">
      <c r="B3035" s="224">
        <v>311200</v>
      </c>
      <c r="C3035" s="209">
        <v>121732</v>
      </c>
      <c r="D3035" s="206">
        <f t="shared" si="248"/>
        <v>0.39116966580976864</v>
      </c>
      <c r="E3035" s="208">
        <f t="shared" si="249"/>
        <v>0.45</v>
      </c>
      <c r="F3035" s="207">
        <v>6695.26</v>
      </c>
      <c r="G3035" s="207">
        <v>9738.56</v>
      </c>
      <c r="H3035" s="207">
        <v>10955.88</v>
      </c>
      <c r="I3035" s="214">
        <v>110758</v>
      </c>
      <c r="J3035" s="211">
        <f t="shared" si="245"/>
        <v>0.35590616966580979</v>
      </c>
      <c r="K3035" s="212">
        <f t="shared" si="246"/>
        <v>0.42</v>
      </c>
      <c r="L3035" s="214">
        <v>6091.69</v>
      </c>
      <c r="M3035" s="213">
        <v>8860.64</v>
      </c>
      <c r="N3035" s="213">
        <v>9968.2199999999993</v>
      </c>
      <c r="O3035" s="242">
        <f t="shared" si="247"/>
        <v>0.51529999999986098</v>
      </c>
      <c r="P3035" s="242"/>
      <c r="Q3035" s="179"/>
      <c r="R3035" s="179"/>
      <c r="S3035" s="179"/>
      <c r="T3035" s="179"/>
      <c r="U3035" s="179"/>
      <c r="V3035" s="179"/>
      <c r="W3035" s="179"/>
      <c r="X3035" s="179"/>
      <c r="Y3035" s="179"/>
      <c r="Z3035" s="179"/>
      <c r="AA3035" s="222"/>
      <c r="AB3035" s="222"/>
      <c r="AC3035" s="222"/>
      <c r="AD3035" s="179"/>
      <c r="AE3035" s="179"/>
      <c r="AF3035" s="179"/>
      <c r="AG3035" s="179"/>
      <c r="AH3035" s="179"/>
      <c r="AI3035" s="179"/>
      <c r="AJ3035" s="179"/>
    </row>
    <row r="3036" spans="2:36" x14ac:dyDescent="0.3">
      <c r="B3036" s="224">
        <v>311300</v>
      </c>
      <c r="C3036" s="209">
        <v>121777</v>
      </c>
      <c r="D3036" s="206">
        <f t="shared" si="248"/>
        <v>0.3911885640860906</v>
      </c>
      <c r="E3036" s="208">
        <f t="shared" si="249"/>
        <v>0.45</v>
      </c>
      <c r="F3036" s="207">
        <v>6697.73</v>
      </c>
      <c r="G3036" s="207">
        <v>9742.16</v>
      </c>
      <c r="H3036" s="207">
        <v>10959.93</v>
      </c>
      <c r="I3036" s="214">
        <v>110800</v>
      </c>
      <c r="J3036" s="211">
        <f t="shared" si="245"/>
        <v>0.3559267587536139</v>
      </c>
      <c r="K3036" s="212">
        <f t="shared" si="246"/>
        <v>0.42</v>
      </c>
      <c r="L3036" s="214">
        <v>6094</v>
      </c>
      <c r="M3036" s="213">
        <v>8864</v>
      </c>
      <c r="N3036" s="213">
        <v>9972</v>
      </c>
      <c r="O3036" s="242">
        <f t="shared" si="247"/>
        <v>0.51520000000004074</v>
      </c>
      <c r="P3036" s="242"/>
      <c r="Q3036" s="179"/>
      <c r="R3036" s="179"/>
      <c r="S3036" s="179"/>
      <c r="T3036" s="179"/>
      <c r="U3036" s="179"/>
      <c r="V3036" s="179"/>
      <c r="W3036" s="179"/>
      <c r="X3036" s="179"/>
      <c r="Y3036" s="179"/>
      <c r="Z3036" s="179"/>
      <c r="AA3036" s="222"/>
      <c r="AB3036" s="222"/>
      <c r="AC3036" s="222"/>
      <c r="AD3036" s="179"/>
      <c r="AE3036" s="179"/>
      <c r="AF3036" s="179"/>
      <c r="AG3036" s="179"/>
      <c r="AH3036" s="179"/>
      <c r="AI3036" s="179"/>
      <c r="AJ3036" s="179"/>
    </row>
    <row r="3037" spans="2:36" x14ac:dyDescent="0.3">
      <c r="B3037" s="224">
        <v>311400</v>
      </c>
      <c r="C3037" s="209">
        <v>121822</v>
      </c>
      <c r="D3037" s="206">
        <f t="shared" si="248"/>
        <v>0.39120745022479125</v>
      </c>
      <c r="E3037" s="208">
        <f t="shared" si="249"/>
        <v>0.45</v>
      </c>
      <c r="F3037" s="207">
        <v>6700.21</v>
      </c>
      <c r="G3037" s="207">
        <v>9745.76</v>
      </c>
      <c r="H3037" s="207">
        <v>10963.98</v>
      </c>
      <c r="I3037" s="214">
        <v>110842</v>
      </c>
      <c r="J3037" s="211">
        <f t="shared" si="245"/>
        <v>0.35594733461785483</v>
      </c>
      <c r="K3037" s="212">
        <f t="shared" si="246"/>
        <v>0.42</v>
      </c>
      <c r="L3037" s="214">
        <v>6096.31</v>
      </c>
      <c r="M3037" s="213">
        <v>8867.36</v>
      </c>
      <c r="N3037" s="213">
        <v>9975.7800000000007</v>
      </c>
      <c r="O3037" s="242">
        <f t="shared" si="247"/>
        <v>0.51530000000002474</v>
      </c>
      <c r="P3037" s="242"/>
      <c r="Q3037" s="179"/>
      <c r="R3037" s="179"/>
      <c r="S3037" s="179"/>
      <c r="T3037" s="179"/>
      <c r="U3037" s="179"/>
      <c r="V3037" s="179"/>
      <c r="W3037" s="179"/>
      <c r="X3037" s="179"/>
      <c r="Y3037" s="179"/>
      <c r="Z3037" s="179"/>
      <c r="AA3037" s="222"/>
      <c r="AB3037" s="222"/>
      <c r="AC3037" s="222"/>
      <c r="AD3037" s="179"/>
      <c r="AE3037" s="179"/>
      <c r="AF3037" s="179"/>
      <c r="AG3037" s="179"/>
      <c r="AH3037" s="179"/>
      <c r="AI3037" s="179"/>
      <c r="AJ3037" s="179"/>
    </row>
    <row r="3038" spans="2:36" x14ac:dyDescent="0.3">
      <c r="B3038" s="224">
        <v>311500</v>
      </c>
      <c r="C3038" s="209">
        <v>121867</v>
      </c>
      <c r="D3038" s="206">
        <f t="shared" si="248"/>
        <v>0.39122632423756021</v>
      </c>
      <c r="E3038" s="208">
        <f t="shared" si="249"/>
        <v>0.45</v>
      </c>
      <c r="F3038" s="207">
        <v>6702.68</v>
      </c>
      <c r="G3038" s="207">
        <v>9749.36</v>
      </c>
      <c r="H3038" s="207">
        <v>10968.03</v>
      </c>
      <c r="I3038" s="214">
        <v>110884</v>
      </c>
      <c r="J3038" s="211">
        <f t="shared" si="245"/>
        <v>0.35596789727126804</v>
      </c>
      <c r="K3038" s="212">
        <f t="shared" si="246"/>
        <v>0.42</v>
      </c>
      <c r="L3038" s="214">
        <v>6098.62</v>
      </c>
      <c r="M3038" s="213">
        <v>8870.7199999999993</v>
      </c>
      <c r="N3038" s="213">
        <v>9979.56</v>
      </c>
      <c r="O3038" s="242">
        <f t="shared" si="247"/>
        <v>0.5151999999999316</v>
      </c>
      <c r="P3038" s="242"/>
      <c r="Q3038" s="179"/>
      <c r="R3038" s="179"/>
      <c r="S3038" s="179"/>
      <c r="T3038" s="179"/>
      <c r="U3038" s="179"/>
      <c r="V3038" s="179"/>
      <c r="W3038" s="179"/>
      <c r="X3038" s="179"/>
      <c r="Y3038" s="179"/>
      <c r="Z3038" s="179"/>
      <c r="AA3038" s="222"/>
      <c r="AB3038" s="222"/>
      <c r="AC3038" s="222"/>
      <c r="AD3038" s="179"/>
      <c r="AE3038" s="179"/>
      <c r="AF3038" s="179"/>
      <c r="AG3038" s="179"/>
      <c r="AH3038" s="179"/>
      <c r="AI3038" s="179"/>
      <c r="AJ3038" s="179"/>
    </row>
    <row r="3039" spans="2:36" x14ac:dyDescent="0.3">
      <c r="B3039" s="224">
        <v>311600</v>
      </c>
      <c r="C3039" s="209">
        <v>121912</v>
      </c>
      <c r="D3039" s="206">
        <f t="shared" si="248"/>
        <v>0.3912451861360719</v>
      </c>
      <c r="E3039" s="208">
        <f t="shared" si="249"/>
        <v>0.45</v>
      </c>
      <c r="F3039" s="207">
        <v>6705.16</v>
      </c>
      <c r="G3039" s="207">
        <v>9752.9599999999991</v>
      </c>
      <c r="H3039" s="207">
        <v>10972.08</v>
      </c>
      <c r="I3039" s="214">
        <v>110926</v>
      </c>
      <c r="J3039" s="211">
        <f t="shared" si="245"/>
        <v>0.35598844672657254</v>
      </c>
      <c r="K3039" s="212">
        <f t="shared" si="246"/>
        <v>0.42</v>
      </c>
      <c r="L3039" s="214">
        <v>6100.93</v>
      </c>
      <c r="M3039" s="213">
        <v>8874.08</v>
      </c>
      <c r="N3039" s="213">
        <v>9983.34</v>
      </c>
      <c r="O3039" s="242">
        <f t="shared" si="247"/>
        <v>0.5152999999998974</v>
      </c>
      <c r="P3039" s="242"/>
      <c r="Q3039" s="179"/>
      <c r="R3039" s="179"/>
      <c r="S3039" s="179"/>
      <c r="T3039" s="179"/>
      <c r="U3039" s="179"/>
      <c r="V3039" s="179"/>
      <c r="W3039" s="179"/>
      <c r="X3039" s="179"/>
      <c r="Y3039" s="179"/>
      <c r="Z3039" s="179"/>
      <c r="AA3039" s="222"/>
      <c r="AB3039" s="222"/>
      <c r="AC3039" s="222"/>
      <c r="AD3039" s="179"/>
      <c r="AE3039" s="179"/>
      <c r="AF3039" s="179"/>
      <c r="AG3039" s="179"/>
      <c r="AH3039" s="179"/>
      <c r="AI3039" s="179"/>
      <c r="AJ3039" s="179"/>
    </row>
    <row r="3040" spans="2:36" x14ac:dyDescent="0.3">
      <c r="B3040" s="224">
        <v>311700</v>
      </c>
      <c r="C3040" s="209">
        <v>121957</v>
      </c>
      <c r="D3040" s="206">
        <f t="shared" si="248"/>
        <v>0.39126403593198589</v>
      </c>
      <c r="E3040" s="208">
        <f t="shared" si="249"/>
        <v>0.45</v>
      </c>
      <c r="F3040" s="207">
        <v>6707.63</v>
      </c>
      <c r="G3040" s="207">
        <v>9756.56</v>
      </c>
      <c r="H3040" s="207">
        <v>10976.13</v>
      </c>
      <c r="I3040" s="214">
        <v>110968</v>
      </c>
      <c r="J3040" s="211">
        <f t="shared" si="245"/>
        <v>0.35600898299647099</v>
      </c>
      <c r="K3040" s="212">
        <f t="shared" si="246"/>
        <v>0.42</v>
      </c>
      <c r="L3040" s="214">
        <v>6103.24</v>
      </c>
      <c r="M3040" s="213">
        <v>8877.44</v>
      </c>
      <c r="N3040" s="213">
        <v>9987.1200000000008</v>
      </c>
      <c r="O3040" s="242">
        <f t="shared" si="247"/>
        <v>0.51520000000009536</v>
      </c>
      <c r="P3040" s="242"/>
      <c r="Q3040" s="179"/>
      <c r="R3040" s="179"/>
      <c r="S3040" s="179"/>
      <c r="T3040" s="179"/>
      <c r="U3040" s="179"/>
      <c r="V3040" s="179"/>
      <c r="W3040" s="179"/>
      <c r="X3040" s="179"/>
      <c r="Y3040" s="179"/>
      <c r="Z3040" s="179"/>
      <c r="AA3040" s="222"/>
      <c r="AB3040" s="222"/>
      <c r="AC3040" s="222"/>
      <c r="AD3040" s="179"/>
      <c r="AE3040" s="179"/>
      <c r="AF3040" s="179"/>
      <c r="AG3040" s="179"/>
      <c r="AH3040" s="179"/>
      <c r="AI3040" s="179"/>
      <c r="AJ3040" s="179"/>
    </row>
    <row r="3041" spans="2:36" x14ac:dyDescent="0.3">
      <c r="B3041" s="224">
        <v>311800</v>
      </c>
      <c r="C3041" s="209">
        <v>122002</v>
      </c>
      <c r="D3041" s="206">
        <f t="shared" si="248"/>
        <v>0.39128287363694675</v>
      </c>
      <c r="E3041" s="208">
        <f t="shared" si="249"/>
        <v>0.45</v>
      </c>
      <c r="F3041" s="207">
        <v>6710.11</v>
      </c>
      <c r="G3041" s="207">
        <v>9760.16</v>
      </c>
      <c r="H3041" s="207">
        <v>10980.18</v>
      </c>
      <c r="I3041" s="214">
        <v>111010</v>
      </c>
      <c r="J3041" s="211">
        <f t="shared" si="245"/>
        <v>0.35602950609364975</v>
      </c>
      <c r="K3041" s="212">
        <f t="shared" si="246"/>
        <v>0.42</v>
      </c>
      <c r="L3041" s="214">
        <v>6105.55</v>
      </c>
      <c r="M3041" s="213">
        <v>8880.7999999999993</v>
      </c>
      <c r="N3041" s="213">
        <v>9990.9</v>
      </c>
      <c r="O3041" s="242">
        <f t="shared" si="247"/>
        <v>0.51530000000007936</v>
      </c>
      <c r="P3041" s="242"/>
      <c r="Q3041" s="179"/>
      <c r="R3041" s="179"/>
      <c r="S3041" s="179"/>
      <c r="T3041" s="179"/>
      <c r="U3041" s="179"/>
      <c r="V3041" s="179"/>
      <c r="W3041" s="179"/>
      <c r="X3041" s="179"/>
      <c r="Y3041" s="179"/>
      <c r="Z3041" s="179"/>
      <c r="AA3041" s="222"/>
      <c r="AB3041" s="222"/>
      <c r="AC3041" s="222"/>
      <c r="AD3041" s="179"/>
      <c r="AE3041" s="179"/>
      <c r="AF3041" s="179"/>
      <c r="AG3041" s="179"/>
      <c r="AH3041" s="179"/>
      <c r="AI3041" s="179"/>
      <c r="AJ3041" s="179"/>
    </row>
    <row r="3042" spans="2:36" x14ac:dyDescent="0.3">
      <c r="B3042" s="224">
        <v>311900</v>
      </c>
      <c r="C3042" s="209">
        <v>122047</v>
      </c>
      <c r="D3042" s="206">
        <f t="shared" si="248"/>
        <v>0.39130169926258418</v>
      </c>
      <c r="E3042" s="208">
        <f t="shared" si="249"/>
        <v>0.45</v>
      </c>
      <c r="F3042" s="207">
        <v>6712.58</v>
      </c>
      <c r="G3042" s="207">
        <v>9763.76</v>
      </c>
      <c r="H3042" s="207">
        <v>10984.23</v>
      </c>
      <c r="I3042" s="214">
        <v>111052</v>
      </c>
      <c r="J3042" s="211">
        <f t="shared" si="245"/>
        <v>0.35605001603077907</v>
      </c>
      <c r="K3042" s="212">
        <f t="shared" si="246"/>
        <v>0.42</v>
      </c>
      <c r="L3042" s="214">
        <v>6107.86</v>
      </c>
      <c r="M3042" s="213">
        <v>8884.16</v>
      </c>
      <c r="N3042" s="213">
        <v>9994.68</v>
      </c>
      <c r="O3042" s="242">
        <f t="shared" si="247"/>
        <v>0.51519999999996802</v>
      </c>
      <c r="P3042" s="242"/>
      <c r="Q3042" s="179"/>
      <c r="R3042" s="179"/>
      <c r="S3042" s="179"/>
      <c r="T3042" s="179"/>
      <c r="U3042" s="179"/>
      <c r="V3042" s="179"/>
      <c r="W3042" s="179"/>
      <c r="X3042" s="179"/>
      <c r="Y3042" s="179"/>
      <c r="Z3042" s="179"/>
      <c r="AA3042" s="222"/>
      <c r="AB3042" s="222"/>
      <c r="AC3042" s="222"/>
      <c r="AD3042" s="179"/>
      <c r="AE3042" s="179"/>
      <c r="AF3042" s="179"/>
      <c r="AG3042" s="179"/>
      <c r="AH3042" s="179"/>
      <c r="AI3042" s="179"/>
      <c r="AJ3042" s="179"/>
    </row>
    <row r="3043" spans="2:36" x14ac:dyDescent="0.3">
      <c r="B3043" s="224">
        <v>312000</v>
      </c>
      <c r="C3043" s="209">
        <v>122092</v>
      </c>
      <c r="D3043" s="206">
        <f t="shared" si="248"/>
        <v>0.39132051282051283</v>
      </c>
      <c r="E3043" s="208">
        <f t="shared" si="249"/>
        <v>0.45</v>
      </c>
      <c r="F3043" s="207">
        <v>6715.06</v>
      </c>
      <c r="G3043" s="207">
        <v>9767.36</v>
      </c>
      <c r="H3043" s="207">
        <v>10988.28</v>
      </c>
      <c r="I3043" s="214">
        <v>111094</v>
      </c>
      <c r="J3043" s="211">
        <f t="shared" si="245"/>
        <v>0.35607051282051283</v>
      </c>
      <c r="K3043" s="212">
        <f t="shared" si="246"/>
        <v>0.42</v>
      </c>
      <c r="L3043" s="214">
        <v>6110.17</v>
      </c>
      <c r="M3043" s="213">
        <v>8887.52</v>
      </c>
      <c r="N3043" s="213">
        <v>9998.4599999999991</v>
      </c>
      <c r="O3043" s="242">
        <f t="shared" si="247"/>
        <v>0.51529999999997012</v>
      </c>
      <c r="P3043" s="242"/>
      <c r="Q3043" s="179"/>
      <c r="R3043" s="179"/>
      <c r="S3043" s="179"/>
      <c r="T3043" s="179"/>
      <c r="U3043" s="179"/>
      <c r="V3043" s="179"/>
      <c r="W3043" s="179"/>
      <c r="X3043" s="179"/>
      <c r="Y3043" s="179"/>
      <c r="Z3043" s="179"/>
      <c r="AA3043" s="222"/>
      <c r="AB3043" s="222"/>
      <c r="AC3043" s="222"/>
      <c r="AD3043" s="179"/>
      <c r="AE3043" s="179"/>
      <c r="AF3043" s="179"/>
      <c r="AG3043" s="179"/>
      <c r="AH3043" s="179"/>
      <c r="AI3043" s="179"/>
      <c r="AJ3043" s="179"/>
    </row>
    <row r="3044" spans="2:36" x14ac:dyDescent="0.3">
      <c r="B3044" s="224">
        <v>312100</v>
      </c>
      <c r="C3044" s="209">
        <v>122137</v>
      </c>
      <c r="D3044" s="206">
        <f t="shared" si="248"/>
        <v>0.3913393143223326</v>
      </c>
      <c r="E3044" s="208">
        <f t="shared" si="249"/>
        <v>0.45</v>
      </c>
      <c r="F3044" s="207">
        <v>6717.53</v>
      </c>
      <c r="G3044" s="207">
        <v>9770.9599999999991</v>
      </c>
      <c r="H3044" s="207">
        <v>10992.33</v>
      </c>
      <c r="I3044" s="214">
        <v>111136</v>
      </c>
      <c r="J3044" s="211">
        <f t="shared" si="245"/>
        <v>0.35609099647548864</v>
      </c>
      <c r="K3044" s="212">
        <f t="shared" si="246"/>
        <v>0.42</v>
      </c>
      <c r="L3044" s="214">
        <v>6112.48</v>
      </c>
      <c r="M3044" s="213">
        <v>8890.8799999999992</v>
      </c>
      <c r="N3044" s="213">
        <v>10002.24</v>
      </c>
      <c r="O3044" s="242">
        <f t="shared" si="247"/>
        <v>0.51519999999984067</v>
      </c>
      <c r="P3044" s="242"/>
      <c r="Q3044" s="179"/>
      <c r="R3044" s="179"/>
      <c r="S3044" s="179"/>
      <c r="T3044" s="179"/>
      <c r="U3044" s="179"/>
      <c r="V3044" s="179"/>
      <c r="W3044" s="179"/>
      <c r="X3044" s="179"/>
      <c r="Y3044" s="179"/>
      <c r="Z3044" s="179"/>
      <c r="AA3044" s="222"/>
      <c r="AB3044" s="222"/>
      <c r="AC3044" s="222"/>
      <c r="AD3044" s="179"/>
      <c r="AE3044" s="179"/>
      <c r="AF3044" s="179"/>
      <c r="AG3044" s="179"/>
      <c r="AH3044" s="179"/>
      <c r="AI3044" s="179"/>
      <c r="AJ3044" s="179"/>
    </row>
    <row r="3045" spans="2:36" x14ac:dyDescent="0.3">
      <c r="B3045" s="224">
        <v>312200</v>
      </c>
      <c r="C3045" s="209">
        <v>122182</v>
      </c>
      <c r="D3045" s="206">
        <f t="shared" si="248"/>
        <v>0.39135810377962843</v>
      </c>
      <c r="E3045" s="208">
        <f t="shared" si="249"/>
        <v>0.45</v>
      </c>
      <c r="F3045" s="207">
        <v>6720.01</v>
      </c>
      <c r="G3045" s="207">
        <v>9774.56</v>
      </c>
      <c r="H3045" s="207">
        <v>10996.38</v>
      </c>
      <c r="I3045" s="214">
        <v>111178</v>
      </c>
      <c r="J3045" s="211">
        <f t="shared" si="245"/>
        <v>0.35611146700832802</v>
      </c>
      <c r="K3045" s="212">
        <f t="shared" si="246"/>
        <v>0.42</v>
      </c>
      <c r="L3045" s="214">
        <v>6114.79</v>
      </c>
      <c r="M3045" s="213">
        <v>8894.24</v>
      </c>
      <c r="N3045" s="213">
        <v>10006.02</v>
      </c>
      <c r="O3045" s="242">
        <f t="shared" si="247"/>
        <v>0.51529999999986098</v>
      </c>
      <c r="P3045" s="242"/>
      <c r="Q3045" s="179"/>
      <c r="R3045" s="179"/>
      <c r="S3045" s="179"/>
      <c r="T3045" s="179"/>
      <c r="U3045" s="179"/>
      <c r="V3045" s="179"/>
      <c r="W3045" s="179"/>
      <c r="X3045" s="179"/>
      <c r="Y3045" s="179"/>
      <c r="Z3045" s="179"/>
      <c r="AA3045" s="222"/>
      <c r="AB3045" s="222"/>
      <c r="AC3045" s="222"/>
      <c r="AD3045" s="179"/>
      <c r="AE3045" s="179"/>
      <c r="AF3045" s="179"/>
      <c r="AG3045" s="179"/>
      <c r="AH3045" s="179"/>
      <c r="AI3045" s="179"/>
      <c r="AJ3045" s="179"/>
    </row>
    <row r="3046" spans="2:36" x14ac:dyDescent="0.3">
      <c r="B3046" s="224">
        <v>312300</v>
      </c>
      <c r="C3046" s="209">
        <v>122227</v>
      </c>
      <c r="D3046" s="206">
        <f t="shared" si="248"/>
        <v>0.39137688120397052</v>
      </c>
      <c r="E3046" s="208">
        <f t="shared" si="249"/>
        <v>0.45</v>
      </c>
      <c r="F3046" s="207">
        <v>6722.48</v>
      </c>
      <c r="G3046" s="207">
        <v>9778.16</v>
      </c>
      <c r="H3046" s="207">
        <v>11000.43</v>
      </c>
      <c r="I3046" s="214">
        <v>111220</v>
      </c>
      <c r="J3046" s="211">
        <f t="shared" si="245"/>
        <v>0.35613192443163627</v>
      </c>
      <c r="K3046" s="212">
        <f t="shared" si="246"/>
        <v>0.42</v>
      </c>
      <c r="L3046" s="214">
        <v>6117.1</v>
      </c>
      <c r="M3046" s="213">
        <v>8897.6</v>
      </c>
      <c r="N3046" s="213">
        <v>10009.799999999999</v>
      </c>
      <c r="O3046" s="242">
        <f t="shared" si="247"/>
        <v>0.51520000000004074</v>
      </c>
      <c r="P3046" s="242"/>
      <c r="Q3046" s="179"/>
      <c r="R3046" s="179"/>
      <c r="S3046" s="179"/>
      <c r="T3046" s="179"/>
      <c r="U3046" s="179"/>
      <c r="V3046" s="179"/>
      <c r="W3046" s="179"/>
      <c r="X3046" s="179"/>
      <c r="Y3046" s="179"/>
      <c r="Z3046" s="179"/>
      <c r="AA3046" s="222"/>
      <c r="AB3046" s="222"/>
      <c r="AC3046" s="222"/>
      <c r="AD3046" s="179"/>
      <c r="AE3046" s="179"/>
      <c r="AF3046" s="179"/>
      <c r="AG3046" s="179"/>
      <c r="AH3046" s="179"/>
      <c r="AI3046" s="179"/>
      <c r="AJ3046" s="179"/>
    </row>
    <row r="3047" spans="2:36" x14ac:dyDescent="0.3">
      <c r="B3047" s="224">
        <v>312400</v>
      </c>
      <c r="C3047" s="209">
        <v>122272</v>
      </c>
      <c r="D3047" s="206">
        <f t="shared" si="248"/>
        <v>0.39139564660691423</v>
      </c>
      <c r="E3047" s="208">
        <f t="shared" si="249"/>
        <v>0.45</v>
      </c>
      <c r="F3047" s="207">
        <v>6724.96</v>
      </c>
      <c r="G3047" s="207">
        <v>9781.76</v>
      </c>
      <c r="H3047" s="207">
        <v>11004.48</v>
      </c>
      <c r="I3047" s="214">
        <v>111262</v>
      </c>
      <c r="J3047" s="211">
        <f t="shared" si="245"/>
        <v>0.35615236875800255</v>
      </c>
      <c r="K3047" s="212">
        <f t="shared" si="246"/>
        <v>0.42</v>
      </c>
      <c r="L3047" s="214">
        <v>6119.41</v>
      </c>
      <c r="M3047" s="213">
        <v>8900.9599999999991</v>
      </c>
      <c r="N3047" s="213">
        <v>10013.58</v>
      </c>
      <c r="O3047" s="242">
        <f t="shared" si="247"/>
        <v>0.51530000000002474</v>
      </c>
      <c r="P3047" s="242"/>
      <c r="Q3047" s="179"/>
      <c r="R3047" s="179"/>
      <c r="S3047" s="179"/>
      <c r="T3047" s="179"/>
      <c r="U3047" s="179"/>
      <c r="V3047" s="179"/>
      <c r="W3047" s="179"/>
      <c r="X3047" s="179"/>
      <c r="Y3047" s="179"/>
      <c r="Z3047" s="179"/>
      <c r="AA3047" s="222"/>
      <c r="AB3047" s="222"/>
      <c r="AC3047" s="222"/>
      <c r="AD3047" s="179"/>
      <c r="AE3047" s="179"/>
      <c r="AF3047" s="179"/>
      <c r="AG3047" s="179"/>
      <c r="AH3047" s="179"/>
      <c r="AI3047" s="179"/>
      <c r="AJ3047" s="179"/>
    </row>
    <row r="3048" spans="2:36" x14ac:dyDescent="0.3">
      <c r="B3048" s="224">
        <v>312500</v>
      </c>
      <c r="C3048" s="209">
        <v>122317</v>
      </c>
      <c r="D3048" s="206">
        <f t="shared" si="248"/>
        <v>0.3914144</v>
      </c>
      <c r="E3048" s="208">
        <f t="shared" si="249"/>
        <v>0.45</v>
      </c>
      <c r="F3048" s="207">
        <v>6727.43</v>
      </c>
      <c r="G3048" s="207">
        <v>9785.36</v>
      </c>
      <c r="H3048" s="207">
        <v>11008.53</v>
      </c>
      <c r="I3048" s="214">
        <v>111304</v>
      </c>
      <c r="J3048" s="211">
        <f t="shared" si="245"/>
        <v>0.35617280000000001</v>
      </c>
      <c r="K3048" s="212">
        <f t="shared" si="246"/>
        <v>0.42</v>
      </c>
      <c r="L3048" s="214">
        <v>6121.72</v>
      </c>
      <c r="M3048" s="213">
        <v>8904.32</v>
      </c>
      <c r="N3048" s="213">
        <v>10017.36</v>
      </c>
      <c r="O3048" s="242">
        <f t="shared" si="247"/>
        <v>0.5151999999999316</v>
      </c>
      <c r="P3048" s="242"/>
      <c r="Q3048" s="179"/>
      <c r="R3048" s="179"/>
      <c r="S3048" s="179"/>
      <c r="T3048" s="179"/>
      <c r="U3048" s="179"/>
      <c r="V3048" s="179"/>
      <c r="W3048" s="179"/>
      <c r="X3048" s="179"/>
      <c r="Y3048" s="179"/>
      <c r="Z3048" s="179"/>
      <c r="AA3048" s="222"/>
      <c r="AB3048" s="222"/>
      <c r="AC3048" s="222"/>
      <c r="AD3048" s="179"/>
      <c r="AE3048" s="179"/>
      <c r="AF3048" s="179"/>
      <c r="AG3048" s="179"/>
      <c r="AH3048" s="179"/>
      <c r="AI3048" s="179"/>
      <c r="AJ3048" s="179"/>
    </row>
    <row r="3049" spans="2:36" x14ac:dyDescent="0.3">
      <c r="B3049" s="224">
        <v>312600</v>
      </c>
      <c r="C3049" s="209">
        <v>122362</v>
      </c>
      <c r="D3049" s="206">
        <f t="shared" si="248"/>
        <v>0.39143314139475366</v>
      </c>
      <c r="E3049" s="208">
        <f t="shared" si="249"/>
        <v>0.45</v>
      </c>
      <c r="F3049" s="207">
        <v>6729.91</v>
      </c>
      <c r="G3049" s="207">
        <v>9788.9599999999991</v>
      </c>
      <c r="H3049" s="207">
        <v>11012.58</v>
      </c>
      <c r="I3049" s="214">
        <v>111346</v>
      </c>
      <c r="J3049" s="211">
        <f t="shared" si="245"/>
        <v>0.35619321817018557</v>
      </c>
      <c r="K3049" s="212">
        <f t="shared" si="246"/>
        <v>0.42</v>
      </c>
      <c r="L3049" s="214">
        <v>6124.03</v>
      </c>
      <c r="M3049" s="213">
        <v>8907.68</v>
      </c>
      <c r="N3049" s="213">
        <v>10021.14</v>
      </c>
      <c r="O3049" s="242">
        <f t="shared" si="247"/>
        <v>0.5152999999998974</v>
      </c>
      <c r="P3049" s="242"/>
      <c r="Q3049" s="179"/>
      <c r="R3049" s="179"/>
      <c r="S3049" s="179"/>
      <c r="T3049" s="179"/>
      <c r="U3049" s="179"/>
      <c r="V3049" s="179"/>
      <c r="W3049" s="179"/>
      <c r="X3049" s="179"/>
      <c r="Y3049" s="179"/>
      <c r="Z3049" s="179"/>
      <c r="AA3049" s="222"/>
      <c r="AB3049" s="222"/>
      <c r="AC3049" s="222"/>
      <c r="AD3049" s="179"/>
      <c r="AE3049" s="179"/>
      <c r="AF3049" s="179"/>
      <c r="AG3049" s="179"/>
      <c r="AH3049" s="179"/>
      <c r="AI3049" s="179"/>
      <c r="AJ3049" s="179"/>
    </row>
    <row r="3050" spans="2:36" x14ac:dyDescent="0.3">
      <c r="B3050" s="224">
        <v>312700</v>
      </c>
      <c r="C3050" s="209">
        <v>122407</v>
      </c>
      <c r="D3050" s="206">
        <f t="shared" si="248"/>
        <v>0.39145187080268629</v>
      </c>
      <c r="E3050" s="208">
        <f t="shared" si="249"/>
        <v>0.45</v>
      </c>
      <c r="F3050" s="207">
        <v>6732.38</v>
      </c>
      <c r="G3050" s="207">
        <v>9792.56</v>
      </c>
      <c r="H3050" s="207">
        <v>11016.63</v>
      </c>
      <c r="I3050" s="214">
        <v>111388</v>
      </c>
      <c r="J3050" s="211">
        <f t="shared" si="245"/>
        <v>0.35621362328110012</v>
      </c>
      <c r="K3050" s="212">
        <f t="shared" si="246"/>
        <v>0.42</v>
      </c>
      <c r="L3050" s="214">
        <v>6126.34</v>
      </c>
      <c r="M3050" s="213">
        <v>8911.0400000000009</v>
      </c>
      <c r="N3050" s="213">
        <v>10024.92</v>
      </c>
      <c r="O3050" s="242">
        <f t="shared" si="247"/>
        <v>0.51520000000009536</v>
      </c>
      <c r="P3050" s="242"/>
      <c r="Q3050" s="179"/>
      <c r="R3050" s="179"/>
      <c r="S3050" s="179"/>
      <c r="T3050" s="179"/>
      <c r="U3050" s="179"/>
      <c r="V3050" s="179"/>
      <c r="W3050" s="179"/>
      <c r="X3050" s="179"/>
      <c r="Y3050" s="179"/>
      <c r="Z3050" s="179"/>
      <c r="AA3050" s="222"/>
      <c r="AB3050" s="222"/>
      <c r="AC3050" s="222"/>
      <c r="AD3050" s="179"/>
      <c r="AE3050" s="179"/>
      <c r="AF3050" s="179"/>
      <c r="AG3050" s="179"/>
      <c r="AH3050" s="179"/>
      <c r="AI3050" s="179"/>
      <c r="AJ3050" s="179"/>
    </row>
    <row r="3051" spans="2:36" x14ac:dyDescent="0.3">
      <c r="B3051" s="224">
        <v>312800</v>
      </c>
      <c r="C3051" s="209">
        <v>122452</v>
      </c>
      <c r="D3051" s="206">
        <f t="shared" si="248"/>
        <v>0.39147058823529413</v>
      </c>
      <c r="E3051" s="208">
        <f t="shared" si="249"/>
        <v>0.45</v>
      </c>
      <c r="F3051" s="207">
        <v>6734.86</v>
      </c>
      <c r="G3051" s="207">
        <v>9796.16</v>
      </c>
      <c r="H3051" s="207">
        <v>11020.68</v>
      </c>
      <c r="I3051" s="214">
        <v>111430</v>
      </c>
      <c r="J3051" s="211">
        <f t="shared" si="245"/>
        <v>0.35623401534526855</v>
      </c>
      <c r="K3051" s="212">
        <f t="shared" si="246"/>
        <v>0.42</v>
      </c>
      <c r="L3051" s="214">
        <v>6128.65</v>
      </c>
      <c r="M3051" s="213">
        <v>8914.4</v>
      </c>
      <c r="N3051" s="213">
        <v>10028.700000000001</v>
      </c>
      <c r="O3051" s="242">
        <f t="shared" si="247"/>
        <v>0.51530000000007936</v>
      </c>
      <c r="P3051" s="242"/>
      <c r="Q3051" s="179"/>
      <c r="R3051" s="179"/>
      <c r="S3051" s="179"/>
      <c r="T3051" s="179"/>
      <c r="U3051" s="179"/>
      <c r="V3051" s="179"/>
      <c r="W3051" s="179"/>
      <c r="X3051" s="179"/>
      <c r="Y3051" s="179"/>
      <c r="Z3051" s="179"/>
      <c r="AA3051" s="222"/>
      <c r="AB3051" s="222"/>
      <c r="AC3051" s="222"/>
      <c r="AD3051" s="179"/>
      <c r="AE3051" s="179"/>
      <c r="AF3051" s="179"/>
      <c r="AG3051" s="179"/>
      <c r="AH3051" s="179"/>
      <c r="AI3051" s="179"/>
      <c r="AJ3051" s="179"/>
    </row>
    <row r="3052" spans="2:36" x14ac:dyDescent="0.3">
      <c r="B3052" s="224">
        <v>312900</v>
      </c>
      <c r="C3052" s="209">
        <v>122497</v>
      </c>
      <c r="D3052" s="206">
        <f t="shared" si="248"/>
        <v>0.39148929370405883</v>
      </c>
      <c r="E3052" s="208">
        <f t="shared" si="249"/>
        <v>0.45</v>
      </c>
      <c r="F3052" s="207">
        <v>6737.33</v>
      </c>
      <c r="G3052" s="207">
        <v>9799.76</v>
      </c>
      <c r="H3052" s="207">
        <v>11024.73</v>
      </c>
      <c r="I3052" s="214">
        <v>111472</v>
      </c>
      <c r="J3052" s="211">
        <f t="shared" si="245"/>
        <v>0.35625439437519973</v>
      </c>
      <c r="K3052" s="212">
        <f t="shared" si="246"/>
        <v>0.42</v>
      </c>
      <c r="L3052" s="214">
        <v>6130.96</v>
      </c>
      <c r="M3052" s="213">
        <v>8917.76</v>
      </c>
      <c r="N3052" s="213">
        <v>10032.48</v>
      </c>
      <c r="O3052" s="242">
        <f t="shared" si="247"/>
        <v>0.51519999999996802</v>
      </c>
      <c r="P3052" s="242"/>
      <c r="Q3052" s="179"/>
      <c r="R3052" s="179"/>
      <c r="S3052" s="179"/>
      <c r="T3052" s="179"/>
      <c r="U3052" s="179"/>
      <c r="V3052" s="179"/>
      <c r="W3052" s="179"/>
      <c r="X3052" s="179"/>
      <c r="Y3052" s="179"/>
      <c r="Z3052" s="179"/>
      <c r="AA3052" s="222"/>
      <c r="AB3052" s="222"/>
      <c r="AC3052" s="222"/>
      <c r="AD3052" s="179"/>
      <c r="AE3052" s="179"/>
      <c r="AF3052" s="179"/>
      <c r="AG3052" s="179"/>
      <c r="AH3052" s="179"/>
      <c r="AI3052" s="179"/>
      <c r="AJ3052" s="179"/>
    </row>
    <row r="3053" spans="2:36" x14ac:dyDescent="0.3">
      <c r="B3053" s="224">
        <v>313000</v>
      </c>
      <c r="C3053" s="209">
        <v>122542</v>
      </c>
      <c r="D3053" s="206">
        <f t="shared" si="248"/>
        <v>0.39150798722044727</v>
      </c>
      <c r="E3053" s="208">
        <f t="shared" si="249"/>
        <v>0.45</v>
      </c>
      <c r="F3053" s="207">
        <v>6739.81</v>
      </c>
      <c r="G3053" s="207">
        <v>9803.36</v>
      </c>
      <c r="H3053" s="207">
        <v>11028.78</v>
      </c>
      <c r="I3053" s="214">
        <v>111514</v>
      </c>
      <c r="J3053" s="211">
        <f t="shared" si="245"/>
        <v>0.35627476038338657</v>
      </c>
      <c r="K3053" s="212">
        <f t="shared" si="246"/>
        <v>0.42</v>
      </c>
      <c r="L3053" s="214">
        <v>6133.27</v>
      </c>
      <c r="M3053" s="213">
        <v>8921.1200000000008</v>
      </c>
      <c r="N3053" s="213">
        <v>10036.26</v>
      </c>
      <c r="O3053" s="242">
        <f t="shared" si="247"/>
        <v>0.51529999999997012</v>
      </c>
      <c r="P3053" s="242"/>
      <c r="Q3053" s="179"/>
      <c r="R3053" s="179"/>
      <c r="S3053" s="179"/>
      <c r="T3053" s="179"/>
      <c r="U3053" s="179"/>
      <c r="V3053" s="179"/>
      <c r="W3053" s="179"/>
      <c r="X3053" s="179"/>
      <c r="Y3053" s="179"/>
      <c r="Z3053" s="179"/>
      <c r="AA3053" s="222"/>
      <c r="AB3053" s="222"/>
      <c r="AC3053" s="222"/>
      <c r="AD3053" s="179"/>
      <c r="AE3053" s="179"/>
      <c r="AF3053" s="179"/>
      <c r="AG3053" s="179"/>
      <c r="AH3053" s="179"/>
      <c r="AI3053" s="179"/>
      <c r="AJ3053" s="179"/>
    </row>
    <row r="3054" spans="2:36" x14ac:dyDescent="0.3">
      <c r="B3054" s="224">
        <v>313100</v>
      </c>
      <c r="C3054" s="209">
        <v>122587</v>
      </c>
      <c r="D3054" s="206">
        <f t="shared" si="248"/>
        <v>0.39152666879591186</v>
      </c>
      <c r="E3054" s="208">
        <f t="shared" si="249"/>
        <v>0.45</v>
      </c>
      <c r="F3054" s="207">
        <v>6742.28</v>
      </c>
      <c r="G3054" s="207">
        <v>9806.9599999999991</v>
      </c>
      <c r="H3054" s="207">
        <v>11032.83</v>
      </c>
      <c r="I3054" s="214">
        <v>111556</v>
      </c>
      <c r="J3054" s="211">
        <f t="shared" si="245"/>
        <v>0.35629511338230596</v>
      </c>
      <c r="K3054" s="212">
        <f t="shared" si="246"/>
        <v>0.42</v>
      </c>
      <c r="L3054" s="214">
        <v>6135.58</v>
      </c>
      <c r="M3054" s="213">
        <v>8924.48</v>
      </c>
      <c r="N3054" s="213">
        <v>10040.040000000001</v>
      </c>
      <c r="O3054" s="242">
        <f t="shared" si="247"/>
        <v>0.51519999999984067</v>
      </c>
      <c r="P3054" s="242"/>
      <c r="Q3054" s="179"/>
      <c r="R3054" s="179"/>
      <c r="S3054" s="179"/>
      <c r="T3054" s="179"/>
      <c r="U3054" s="179"/>
      <c r="V3054" s="179"/>
      <c r="W3054" s="179"/>
      <c r="X3054" s="179"/>
      <c r="Y3054" s="179"/>
      <c r="Z3054" s="179"/>
      <c r="AA3054" s="222"/>
      <c r="AB3054" s="222"/>
      <c r="AC3054" s="222"/>
      <c r="AD3054" s="179"/>
      <c r="AE3054" s="179"/>
      <c r="AF3054" s="179"/>
      <c r="AG3054" s="179"/>
      <c r="AH3054" s="179"/>
      <c r="AI3054" s="179"/>
      <c r="AJ3054" s="179"/>
    </row>
    <row r="3055" spans="2:36" x14ac:dyDescent="0.3">
      <c r="B3055" s="224">
        <v>313200</v>
      </c>
      <c r="C3055" s="209">
        <v>122632</v>
      </c>
      <c r="D3055" s="206">
        <f t="shared" si="248"/>
        <v>0.39154533844189016</v>
      </c>
      <c r="E3055" s="208">
        <f t="shared" si="249"/>
        <v>0.45</v>
      </c>
      <c r="F3055" s="207">
        <v>6744.76</v>
      </c>
      <c r="G3055" s="207">
        <v>9810.56</v>
      </c>
      <c r="H3055" s="207">
        <v>11036.88</v>
      </c>
      <c r="I3055" s="214">
        <v>111598</v>
      </c>
      <c r="J3055" s="211">
        <f t="shared" si="245"/>
        <v>0.35631545338441889</v>
      </c>
      <c r="K3055" s="212">
        <f t="shared" si="246"/>
        <v>0.42</v>
      </c>
      <c r="L3055" s="214">
        <v>6137.89</v>
      </c>
      <c r="M3055" s="213">
        <v>8927.84</v>
      </c>
      <c r="N3055" s="213">
        <v>10043.82</v>
      </c>
      <c r="O3055" s="242">
        <f t="shared" si="247"/>
        <v>0.51529999999986098</v>
      </c>
      <c r="P3055" s="242"/>
      <c r="Q3055" s="179"/>
      <c r="R3055" s="179"/>
      <c r="S3055" s="179"/>
      <c r="T3055" s="179"/>
      <c r="U3055" s="179"/>
      <c r="V3055" s="179"/>
      <c r="W3055" s="179"/>
      <c r="X3055" s="179"/>
      <c r="Y3055" s="179"/>
      <c r="Z3055" s="179"/>
      <c r="AA3055" s="222"/>
      <c r="AB3055" s="222"/>
      <c r="AC3055" s="222"/>
      <c r="AD3055" s="179"/>
      <c r="AE3055" s="179"/>
      <c r="AF3055" s="179"/>
      <c r="AG3055" s="179"/>
      <c r="AH3055" s="179"/>
      <c r="AI3055" s="179"/>
      <c r="AJ3055" s="179"/>
    </row>
    <row r="3056" spans="2:36" x14ac:dyDescent="0.3">
      <c r="B3056" s="224">
        <v>313300</v>
      </c>
      <c r="C3056" s="209">
        <v>122677</v>
      </c>
      <c r="D3056" s="206">
        <f t="shared" si="248"/>
        <v>0.39156399616980531</v>
      </c>
      <c r="E3056" s="208">
        <f t="shared" si="249"/>
        <v>0.45</v>
      </c>
      <c r="F3056" s="207">
        <v>6747.23</v>
      </c>
      <c r="G3056" s="207">
        <v>9814.16</v>
      </c>
      <c r="H3056" s="207">
        <v>11040.93</v>
      </c>
      <c r="I3056" s="214">
        <v>111640</v>
      </c>
      <c r="J3056" s="211">
        <f t="shared" si="245"/>
        <v>0.35633578040217045</v>
      </c>
      <c r="K3056" s="212">
        <f t="shared" si="246"/>
        <v>0.42</v>
      </c>
      <c r="L3056" s="214">
        <v>6140.2</v>
      </c>
      <c r="M3056" s="213">
        <v>8931.2000000000007</v>
      </c>
      <c r="N3056" s="213">
        <v>10047.6</v>
      </c>
      <c r="O3056" s="242">
        <f t="shared" si="247"/>
        <v>0.51520000000004074</v>
      </c>
      <c r="P3056" s="242"/>
      <c r="Q3056" s="179"/>
      <c r="R3056" s="179"/>
      <c r="S3056" s="179"/>
      <c r="T3056" s="179"/>
      <c r="U3056" s="179"/>
      <c r="V3056" s="179"/>
      <c r="W3056" s="179"/>
      <c r="X3056" s="179"/>
      <c r="Y3056" s="179"/>
      <c r="Z3056" s="179"/>
      <c r="AA3056" s="222"/>
      <c r="AB3056" s="222"/>
      <c r="AC3056" s="222"/>
      <c r="AD3056" s="179"/>
      <c r="AE3056" s="179"/>
      <c r="AF3056" s="179"/>
      <c r="AG3056" s="179"/>
      <c r="AH3056" s="179"/>
      <c r="AI3056" s="179"/>
      <c r="AJ3056" s="179"/>
    </row>
    <row r="3057" spans="2:36" x14ac:dyDescent="0.3">
      <c r="B3057" s="224">
        <v>313400</v>
      </c>
      <c r="C3057" s="209">
        <v>122722</v>
      </c>
      <c r="D3057" s="206">
        <f t="shared" si="248"/>
        <v>0.39158264199106574</v>
      </c>
      <c r="E3057" s="208">
        <f t="shared" si="249"/>
        <v>0.45</v>
      </c>
      <c r="F3057" s="207">
        <v>6749.71</v>
      </c>
      <c r="G3057" s="207">
        <v>9817.76</v>
      </c>
      <c r="H3057" s="207">
        <v>11044.98</v>
      </c>
      <c r="I3057" s="214">
        <v>111682</v>
      </c>
      <c r="J3057" s="211">
        <f t="shared" si="245"/>
        <v>0.35635609444798977</v>
      </c>
      <c r="K3057" s="212">
        <f t="shared" si="246"/>
        <v>0.42</v>
      </c>
      <c r="L3057" s="214">
        <v>6142.51</v>
      </c>
      <c r="M3057" s="213">
        <v>8934.56</v>
      </c>
      <c r="N3057" s="213">
        <v>10051.379999999999</v>
      </c>
      <c r="O3057" s="242">
        <f t="shared" si="247"/>
        <v>0.51530000000002474</v>
      </c>
      <c r="P3057" s="242"/>
      <c r="Q3057" s="179"/>
      <c r="R3057" s="179"/>
      <c r="S3057" s="179"/>
      <c r="T3057" s="179"/>
      <c r="U3057" s="179"/>
      <c r="V3057" s="179"/>
      <c r="W3057" s="179"/>
      <c r="X3057" s="179"/>
      <c r="Y3057" s="179"/>
      <c r="Z3057" s="179"/>
      <c r="AA3057" s="222"/>
      <c r="AB3057" s="222"/>
      <c r="AC3057" s="222"/>
      <c r="AD3057" s="179"/>
      <c r="AE3057" s="179"/>
      <c r="AF3057" s="179"/>
      <c r="AG3057" s="179"/>
      <c r="AH3057" s="179"/>
      <c r="AI3057" s="179"/>
      <c r="AJ3057" s="179"/>
    </row>
    <row r="3058" spans="2:36" x14ac:dyDescent="0.3">
      <c r="B3058" s="224">
        <v>313500</v>
      </c>
      <c r="C3058" s="209">
        <v>122767</v>
      </c>
      <c r="D3058" s="206">
        <f t="shared" si="248"/>
        <v>0.39160127591706539</v>
      </c>
      <c r="E3058" s="208">
        <f t="shared" si="249"/>
        <v>0.45</v>
      </c>
      <c r="F3058" s="207">
        <v>6752.18</v>
      </c>
      <c r="G3058" s="207">
        <v>9821.36</v>
      </c>
      <c r="H3058" s="207">
        <v>11049.03</v>
      </c>
      <c r="I3058" s="214">
        <v>111724</v>
      </c>
      <c r="J3058" s="211">
        <f t="shared" si="245"/>
        <v>0.35637639553429029</v>
      </c>
      <c r="K3058" s="212">
        <f t="shared" si="246"/>
        <v>0.42</v>
      </c>
      <c r="L3058" s="214">
        <v>6144.82</v>
      </c>
      <c r="M3058" s="213">
        <v>8937.92</v>
      </c>
      <c r="N3058" s="213">
        <v>10055.16</v>
      </c>
      <c r="O3058" s="242">
        <f t="shared" si="247"/>
        <v>0.5151999999999316</v>
      </c>
      <c r="P3058" s="242"/>
      <c r="Q3058" s="179"/>
      <c r="R3058" s="179"/>
      <c r="S3058" s="179"/>
      <c r="T3058" s="179"/>
      <c r="U3058" s="179"/>
      <c r="V3058" s="179"/>
      <c r="W3058" s="179"/>
      <c r="X3058" s="179"/>
      <c r="Y3058" s="179"/>
      <c r="Z3058" s="179"/>
      <c r="AA3058" s="222"/>
      <c r="AB3058" s="222"/>
      <c r="AC3058" s="222"/>
      <c r="AD3058" s="179"/>
      <c r="AE3058" s="179"/>
      <c r="AF3058" s="179"/>
      <c r="AG3058" s="179"/>
      <c r="AH3058" s="179"/>
      <c r="AI3058" s="179"/>
      <c r="AJ3058" s="179"/>
    </row>
    <row r="3059" spans="2:36" x14ac:dyDescent="0.3">
      <c r="B3059" s="224">
        <v>313600</v>
      </c>
      <c r="C3059" s="209">
        <v>122812</v>
      </c>
      <c r="D3059" s="206">
        <f t="shared" si="248"/>
        <v>0.39161989795918367</v>
      </c>
      <c r="E3059" s="208">
        <f t="shared" si="249"/>
        <v>0.45</v>
      </c>
      <c r="F3059" s="207">
        <v>6754.66</v>
      </c>
      <c r="G3059" s="207">
        <v>9824.9599999999991</v>
      </c>
      <c r="H3059" s="207">
        <v>11053.08</v>
      </c>
      <c r="I3059" s="214">
        <v>111766</v>
      </c>
      <c r="J3059" s="211">
        <f t="shared" si="245"/>
        <v>0.35639668367346938</v>
      </c>
      <c r="K3059" s="212">
        <f t="shared" si="246"/>
        <v>0.42</v>
      </c>
      <c r="L3059" s="214">
        <v>6147.13</v>
      </c>
      <c r="M3059" s="213">
        <v>8941.2800000000007</v>
      </c>
      <c r="N3059" s="213">
        <v>10058.94</v>
      </c>
      <c r="O3059" s="242">
        <f t="shared" si="247"/>
        <v>0.5152999999998974</v>
      </c>
      <c r="P3059" s="242"/>
      <c r="Q3059" s="179"/>
      <c r="R3059" s="179"/>
      <c r="S3059" s="179"/>
      <c r="T3059" s="179"/>
      <c r="U3059" s="179"/>
      <c r="V3059" s="179"/>
      <c r="W3059" s="179"/>
      <c r="X3059" s="179"/>
      <c r="Y3059" s="179"/>
      <c r="Z3059" s="179"/>
      <c r="AA3059" s="222"/>
      <c r="AB3059" s="222"/>
      <c r="AC3059" s="222"/>
      <c r="AD3059" s="179"/>
      <c r="AE3059" s="179"/>
      <c r="AF3059" s="179"/>
      <c r="AG3059" s="179"/>
      <c r="AH3059" s="179"/>
      <c r="AI3059" s="179"/>
      <c r="AJ3059" s="179"/>
    </row>
    <row r="3060" spans="2:36" x14ac:dyDescent="0.3">
      <c r="B3060" s="224">
        <v>313700</v>
      </c>
      <c r="C3060" s="209">
        <v>122857</v>
      </c>
      <c r="D3060" s="206">
        <f t="shared" si="248"/>
        <v>0.39163850812878548</v>
      </c>
      <c r="E3060" s="208">
        <f t="shared" si="249"/>
        <v>0.45</v>
      </c>
      <c r="F3060" s="207">
        <v>6757.13</v>
      </c>
      <c r="G3060" s="207">
        <v>9828.56</v>
      </c>
      <c r="H3060" s="207">
        <v>11057.13</v>
      </c>
      <c r="I3060" s="214">
        <v>111808</v>
      </c>
      <c r="J3060" s="211">
        <f t="shared" si="245"/>
        <v>0.35641695887790881</v>
      </c>
      <c r="K3060" s="212">
        <f t="shared" si="246"/>
        <v>0.42</v>
      </c>
      <c r="L3060" s="214">
        <v>6149.44</v>
      </c>
      <c r="M3060" s="213">
        <v>8944.64</v>
      </c>
      <c r="N3060" s="213">
        <v>10062.719999999999</v>
      </c>
      <c r="O3060" s="242">
        <f t="shared" si="247"/>
        <v>0.51520000000009536</v>
      </c>
      <c r="P3060" s="242"/>
      <c r="Q3060" s="179"/>
      <c r="R3060" s="179"/>
      <c r="S3060" s="179"/>
      <c r="T3060" s="179"/>
      <c r="U3060" s="179"/>
      <c r="V3060" s="179"/>
      <c r="W3060" s="179"/>
      <c r="X3060" s="179"/>
      <c r="Y3060" s="179"/>
      <c r="Z3060" s="179"/>
      <c r="AA3060" s="222"/>
      <c r="AB3060" s="222"/>
      <c r="AC3060" s="222"/>
      <c r="AD3060" s="179"/>
      <c r="AE3060" s="179"/>
      <c r="AF3060" s="179"/>
      <c r="AG3060" s="179"/>
      <c r="AH3060" s="179"/>
      <c r="AI3060" s="179"/>
      <c r="AJ3060" s="179"/>
    </row>
    <row r="3061" spans="2:36" x14ac:dyDescent="0.3">
      <c r="B3061" s="224">
        <v>313800</v>
      </c>
      <c r="C3061" s="209">
        <v>122902</v>
      </c>
      <c r="D3061" s="206">
        <f t="shared" si="248"/>
        <v>0.39165710643722118</v>
      </c>
      <c r="E3061" s="208">
        <f t="shared" si="249"/>
        <v>0.45</v>
      </c>
      <c r="F3061" s="207">
        <v>6759.61</v>
      </c>
      <c r="G3061" s="207">
        <v>9832.16</v>
      </c>
      <c r="H3061" s="207">
        <v>11061.18</v>
      </c>
      <c r="I3061" s="214">
        <v>111850</v>
      </c>
      <c r="J3061" s="211">
        <f t="shared" si="245"/>
        <v>0.3564372211599745</v>
      </c>
      <c r="K3061" s="212">
        <f t="shared" si="246"/>
        <v>0.42</v>
      </c>
      <c r="L3061" s="214">
        <v>6151.75</v>
      </c>
      <c r="M3061" s="213">
        <v>8948</v>
      </c>
      <c r="N3061" s="213">
        <v>10066.5</v>
      </c>
      <c r="O3061" s="242">
        <f t="shared" si="247"/>
        <v>0.51530000000007936</v>
      </c>
      <c r="P3061" s="242"/>
      <c r="Q3061" s="179"/>
      <c r="R3061" s="179"/>
      <c r="S3061" s="179"/>
      <c r="T3061" s="179"/>
      <c r="U3061" s="179"/>
      <c r="V3061" s="179"/>
      <c r="W3061" s="179"/>
      <c r="X3061" s="179"/>
      <c r="Y3061" s="179"/>
      <c r="Z3061" s="179"/>
      <c r="AA3061" s="222"/>
      <c r="AB3061" s="222"/>
      <c r="AC3061" s="222"/>
      <c r="AD3061" s="179"/>
      <c r="AE3061" s="179"/>
      <c r="AF3061" s="179"/>
      <c r="AG3061" s="179"/>
      <c r="AH3061" s="179"/>
      <c r="AI3061" s="179"/>
      <c r="AJ3061" s="179"/>
    </row>
    <row r="3062" spans="2:36" x14ac:dyDescent="0.3">
      <c r="B3062" s="224">
        <v>313900</v>
      </c>
      <c r="C3062" s="209">
        <v>122947</v>
      </c>
      <c r="D3062" s="206">
        <f t="shared" si="248"/>
        <v>0.39167569289582671</v>
      </c>
      <c r="E3062" s="208">
        <f t="shared" si="249"/>
        <v>0.45</v>
      </c>
      <c r="F3062" s="207">
        <v>6762.08</v>
      </c>
      <c r="G3062" s="207">
        <v>9835.76</v>
      </c>
      <c r="H3062" s="207">
        <v>11065.23</v>
      </c>
      <c r="I3062" s="214">
        <v>111892</v>
      </c>
      <c r="J3062" s="211">
        <f t="shared" si="245"/>
        <v>0.35645747053201654</v>
      </c>
      <c r="K3062" s="212">
        <f t="shared" si="246"/>
        <v>0.42</v>
      </c>
      <c r="L3062" s="214">
        <v>6154.06</v>
      </c>
      <c r="M3062" s="213">
        <v>8951.36</v>
      </c>
      <c r="N3062" s="213">
        <v>10070.280000000001</v>
      </c>
      <c r="O3062" s="242">
        <f t="shared" si="247"/>
        <v>0.51519999999996802</v>
      </c>
      <c r="P3062" s="242"/>
      <c r="Q3062" s="179"/>
      <c r="R3062" s="179"/>
      <c r="S3062" s="179"/>
      <c r="T3062" s="179"/>
      <c r="U3062" s="179"/>
      <c r="V3062" s="179"/>
      <c r="W3062" s="179"/>
      <c r="X3062" s="179"/>
      <c r="Y3062" s="179"/>
      <c r="Z3062" s="179"/>
      <c r="AA3062" s="222"/>
      <c r="AB3062" s="222"/>
      <c r="AC3062" s="222"/>
      <c r="AD3062" s="179"/>
      <c r="AE3062" s="179"/>
      <c r="AF3062" s="179"/>
      <c r="AG3062" s="179"/>
      <c r="AH3062" s="179"/>
      <c r="AI3062" s="179"/>
      <c r="AJ3062" s="179"/>
    </row>
    <row r="3063" spans="2:36" x14ac:dyDescent="0.3">
      <c r="B3063" s="224">
        <v>314000</v>
      </c>
      <c r="C3063" s="209">
        <v>122992</v>
      </c>
      <c r="D3063" s="206">
        <f t="shared" si="248"/>
        <v>0.39169426751592357</v>
      </c>
      <c r="E3063" s="208">
        <f t="shared" si="249"/>
        <v>0.45</v>
      </c>
      <c r="F3063" s="207">
        <v>6764.56</v>
      </c>
      <c r="G3063" s="207">
        <v>9839.36</v>
      </c>
      <c r="H3063" s="207">
        <v>11069.28</v>
      </c>
      <c r="I3063" s="214">
        <v>111934</v>
      </c>
      <c r="J3063" s="211">
        <f t="shared" si="245"/>
        <v>0.35647770700636944</v>
      </c>
      <c r="K3063" s="212">
        <f t="shared" si="246"/>
        <v>0.42</v>
      </c>
      <c r="L3063" s="214">
        <v>6156.37</v>
      </c>
      <c r="M3063" s="213">
        <v>8954.7199999999993</v>
      </c>
      <c r="N3063" s="213">
        <v>10074.06</v>
      </c>
      <c r="O3063" s="242">
        <f t="shared" si="247"/>
        <v>0.51529999999997012</v>
      </c>
      <c r="P3063" s="242"/>
      <c r="Q3063" s="179"/>
      <c r="R3063" s="179"/>
      <c r="S3063" s="179"/>
      <c r="T3063" s="179"/>
      <c r="U3063" s="179"/>
      <c r="V3063" s="179"/>
      <c r="W3063" s="179"/>
      <c r="X3063" s="179"/>
      <c r="Y3063" s="179"/>
      <c r="Z3063" s="179"/>
      <c r="AA3063" s="222"/>
      <c r="AB3063" s="222"/>
      <c r="AC3063" s="222"/>
      <c r="AD3063" s="179"/>
      <c r="AE3063" s="179"/>
      <c r="AF3063" s="179"/>
      <c r="AG3063" s="179"/>
      <c r="AH3063" s="179"/>
      <c r="AI3063" s="179"/>
      <c r="AJ3063" s="179"/>
    </row>
    <row r="3064" spans="2:36" x14ac:dyDescent="0.3">
      <c r="B3064" s="224">
        <v>314100</v>
      </c>
      <c r="C3064" s="209">
        <v>123037</v>
      </c>
      <c r="D3064" s="206">
        <f t="shared" si="248"/>
        <v>0.39171283030881887</v>
      </c>
      <c r="E3064" s="208">
        <f t="shared" si="249"/>
        <v>0.45</v>
      </c>
      <c r="F3064" s="207">
        <v>6767.03</v>
      </c>
      <c r="G3064" s="207">
        <v>9842.9599999999991</v>
      </c>
      <c r="H3064" s="207">
        <v>11073.33</v>
      </c>
      <c r="I3064" s="214">
        <v>111976</v>
      </c>
      <c r="J3064" s="211">
        <f t="shared" si="245"/>
        <v>0.35649793059535179</v>
      </c>
      <c r="K3064" s="212">
        <f t="shared" si="246"/>
        <v>0.42</v>
      </c>
      <c r="L3064" s="214">
        <v>6158.68</v>
      </c>
      <c r="M3064" s="213">
        <v>8958.08</v>
      </c>
      <c r="N3064" s="213">
        <v>10077.84</v>
      </c>
      <c r="O3064" s="242">
        <f t="shared" si="247"/>
        <v>0.51519999999984067</v>
      </c>
      <c r="P3064" s="242"/>
      <c r="Q3064" s="179"/>
      <c r="R3064" s="179"/>
      <c r="S3064" s="179"/>
      <c r="T3064" s="179"/>
      <c r="U3064" s="179"/>
      <c r="V3064" s="179"/>
      <c r="W3064" s="179"/>
      <c r="X3064" s="179"/>
      <c r="Y3064" s="179"/>
      <c r="Z3064" s="179"/>
      <c r="AA3064" s="222"/>
      <c r="AB3064" s="222"/>
      <c r="AC3064" s="222"/>
      <c r="AD3064" s="179"/>
      <c r="AE3064" s="179"/>
      <c r="AF3064" s="179"/>
      <c r="AG3064" s="179"/>
      <c r="AH3064" s="179"/>
      <c r="AI3064" s="179"/>
      <c r="AJ3064" s="179"/>
    </row>
    <row r="3065" spans="2:36" x14ac:dyDescent="0.3">
      <c r="B3065" s="224">
        <v>314200</v>
      </c>
      <c r="C3065" s="209">
        <v>123082</v>
      </c>
      <c r="D3065" s="206">
        <f t="shared" si="248"/>
        <v>0.3917313812858052</v>
      </c>
      <c r="E3065" s="208">
        <f t="shared" si="249"/>
        <v>0.45</v>
      </c>
      <c r="F3065" s="207">
        <v>6769.51</v>
      </c>
      <c r="G3065" s="207">
        <v>9846.56</v>
      </c>
      <c r="H3065" s="207">
        <v>11077.38</v>
      </c>
      <c r="I3065" s="214">
        <v>112018</v>
      </c>
      <c r="J3065" s="211">
        <f t="shared" si="245"/>
        <v>0.35651814131126669</v>
      </c>
      <c r="K3065" s="212">
        <f t="shared" si="246"/>
        <v>0.42</v>
      </c>
      <c r="L3065" s="214">
        <v>6160.99</v>
      </c>
      <c r="M3065" s="213">
        <v>8961.44</v>
      </c>
      <c r="N3065" s="213">
        <v>10081.620000000001</v>
      </c>
      <c r="O3065" s="242">
        <f t="shared" si="247"/>
        <v>0.51529999999986098</v>
      </c>
      <c r="P3065" s="242"/>
      <c r="Q3065" s="179"/>
      <c r="R3065" s="179"/>
      <c r="S3065" s="179"/>
      <c r="T3065" s="179"/>
      <c r="U3065" s="179"/>
      <c r="V3065" s="179"/>
      <c r="W3065" s="179"/>
      <c r="X3065" s="179"/>
      <c r="Y3065" s="179"/>
      <c r="Z3065" s="179"/>
      <c r="AA3065" s="222"/>
      <c r="AB3065" s="222"/>
      <c r="AC3065" s="222"/>
      <c r="AD3065" s="179"/>
      <c r="AE3065" s="179"/>
      <c r="AF3065" s="179"/>
      <c r="AG3065" s="179"/>
      <c r="AH3065" s="179"/>
      <c r="AI3065" s="179"/>
      <c r="AJ3065" s="179"/>
    </row>
    <row r="3066" spans="2:36" x14ac:dyDescent="0.3">
      <c r="B3066" s="224">
        <v>314300</v>
      </c>
      <c r="C3066" s="209">
        <v>123127</v>
      </c>
      <c r="D3066" s="206">
        <f t="shared" si="248"/>
        <v>0.39174992045816098</v>
      </c>
      <c r="E3066" s="208">
        <f t="shared" si="249"/>
        <v>0.45</v>
      </c>
      <c r="F3066" s="207">
        <v>6771.98</v>
      </c>
      <c r="G3066" s="207">
        <v>9850.16</v>
      </c>
      <c r="H3066" s="207">
        <v>11081.43</v>
      </c>
      <c r="I3066" s="214">
        <v>112060</v>
      </c>
      <c r="J3066" s="211">
        <f t="shared" si="245"/>
        <v>0.35653833916640154</v>
      </c>
      <c r="K3066" s="212">
        <f t="shared" si="246"/>
        <v>0.42</v>
      </c>
      <c r="L3066" s="214">
        <v>6163.3</v>
      </c>
      <c r="M3066" s="213">
        <v>8964.7999999999993</v>
      </c>
      <c r="N3066" s="213">
        <v>10085.4</v>
      </c>
      <c r="O3066" s="242">
        <f t="shared" si="247"/>
        <v>0.51520000000004074</v>
      </c>
      <c r="P3066" s="242"/>
      <c r="Q3066" s="179"/>
      <c r="R3066" s="179"/>
      <c r="S3066" s="179"/>
      <c r="T3066" s="179"/>
      <c r="U3066" s="179"/>
      <c r="V3066" s="179"/>
      <c r="W3066" s="179"/>
      <c r="X3066" s="179"/>
      <c r="Y3066" s="179"/>
      <c r="Z3066" s="179"/>
      <c r="AA3066" s="222"/>
      <c r="AB3066" s="222"/>
      <c r="AC3066" s="222"/>
      <c r="AD3066" s="179"/>
      <c r="AE3066" s="179"/>
      <c r="AF3066" s="179"/>
      <c r="AG3066" s="179"/>
      <c r="AH3066" s="179"/>
      <c r="AI3066" s="179"/>
      <c r="AJ3066" s="179"/>
    </row>
    <row r="3067" spans="2:36" x14ac:dyDescent="0.3">
      <c r="B3067" s="224">
        <v>314400</v>
      </c>
      <c r="C3067" s="209">
        <v>123172</v>
      </c>
      <c r="D3067" s="206">
        <f t="shared" si="248"/>
        <v>0.39176844783715015</v>
      </c>
      <c r="E3067" s="208">
        <f t="shared" si="249"/>
        <v>0.45</v>
      </c>
      <c r="F3067" s="207">
        <v>6774.46</v>
      </c>
      <c r="G3067" s="207">
        <v>9853.76</v>
      </c>
      <c r="H3067" s="207">
        <v>11085.48</v>
      </c>
      <c r="I3067" s="214">
        <v>112102</v>
      </c>
      <c r="J3067" s="211">
        <f t="shared" ref="J3067:J3130" si="250">I3067/$B3067</f>
        <v>0.35655852417302797</v>
      </c>
      <c r="K3067" s="212">
        <f t="shared" ref="K3067:K3130" si="251">(I3067-I3066)/($B3067-$B3066)</f>
        <v>0.42</v>
      </c>
      <c r="L3067" s="214">
        <v>6165.61</v>
      </c>
      <c r="M3067" s="213">
        <v>8968.16</v>
      </c>
      <c r="N3067" s="213">
        <v>10089.18</v>
      </c>
      <c r="O3067" s="242">
        <f t="shared" si="247"/>
        <v>0.51530000000002474</v>
      </c>
      <c r="P3067" s="242"/>
      <c r="Q3067" s="179"/>
      <c r="R3067" s="179"/>
      <c r="S3067" s="179"/>
      <c r="T3067" s="179"/>
      <c r="U3067" s="179"/>
      <c r="V3067" s="179"/>
      <c r="W3067" s="179"/>
      <c r="X3067" s="179"/>
      <c r="Y3067" s="179"/>
      <c r="Z3067" s="179"/>
      <c r="AA3067" s="222"/>
      <c r="AB3067" s="222"/>
      <c r="AC3067" s="222"/>
      <c r="AD3067" s="179"/>
      <c r="AE3067" s="179"/>
      <c r="AF3067" s="179"/>
      <c r="AG3067" s="179"/>
      <c r="AH3067" s="179"/>
      <c r="AI3067" s="179"/>
      <c r="AJ3067" s="179"/>
    </row>
    <row r="3068" spans="2:36" x14ac:dyDescent="0.3">
      <c r="B3068" s="224">
        <v>314500</v>
      </c>
      <c r="C3068" s="209">
        <v>123217</v>
      </c>
      <c r="D3068" s="206">
        <f t="shared" si="248"/>
        <v>0.39178696343402225</v>
      </c>
      <c r="E3068" s="208">
        <f t="shared" si="249"/>
        <v>0.45</v>
      </c>
      <c r="F3068" s="207">
        <v>6776.93</v>
      </c>
      <c r="G3068" s="207">
        <v>9857.36</v>
      </c>
      <c r="H3068" s="207">
        <v>11089.53</v>
      </c>
      <c r="I3068" s="214">
        <v>112144</v>
      </c>
      <c r="J3068" s="211">
        <f t="shared" si="250"/>
        <v>0.35657869634340222</v>
      </c>
      <c r="K3068" s="212">
        <f t="shared" si="251"/>
        <v>0.42</v>
      </c>
      <c r="L3068" s="214">
        <v>6167.92</v>
      </c>
      <c r="M3068" s="213">
        <v>8971.52</v>
      </c>
      <c r="N3068" s="213">
        <v>10092.959999999999</v>
      </c>
      <c r="O3068" s="242">
        <f t="shared" si="247"/>
        <v>0.5151999999999316</v>
      </c>
      <c r="P3068" s="242"/>
      <c r="Q3068" s="179"/>
      <c r="R3068" s="179"/>
      <c r="S3068" s="179"/>
      <c r="T3068" s="179"/>
      <c r="U3068" s="179"/>
      <c r="V3068" s="179"/>
      <c r="W3068" s="179"/>
      <c r="X3068" s="179"/>
      <c r="Y3068" s="179"/>
      <c r="Z3068" s="179"/>
      <c r="AA3068" s="222"/>
      <c r="AB3068" s="222"/>
      <c r="AC3068" s="222"/>
      <c r="AD3068" s="179"/>
      <c r="AE3068" s="179"/>
      <c r="AF3068" s="179"/>
      <c r="AG3068" s="179"/>
      <c r="AH3068" s="179"/>
      <c r="AI3068" s="179"/>
      <c r="AJ3068" s="179"/>
    </row>
    <row r="3069" spans="2:36" x14ac:dyDescent="0.3">
      <c r="B3069" s="224">
        <v>314600</v>
      </c>
      <c r="C3069" s="209">
        <v>123262</v>
      </c>
      <c r="D3069" s="206">
        <f t="shared" si="248"/>
        <v>0.3918054672600127</v>
      </c>
      <c r="E3069" s="208">
        <f t="shared" si="249"/>
        <v>0.45</v>
      </c>
      <c r="F3069" s="207">
        <v>6779.41</v>
      </c>
      <c r="G3069" s="207">
        <v>9860.9599999999991</v>
      </c>
      <c r="H3069" s="207">
        <v>11093.58</v>
      </c>
      <c r="I3069" s="214">
        <v>112186</v>
      </c>
      <c r="J3069" s="211">
        <f t="shared" si="250"/>
        <v>0.35659885568976479</v>
      </c>
      <c r="K3069" s="212">
        <f t="shared" si="251"/>
        <v>0.42</v>
      </c>
      <c r="L3069" s="214">
        <v>6170.23</v>
      </c>
      <c r="M3069" s="213">
        <v>8974.8799999999992</v>
      </c>
      <c r="N3069" s="213">
        <v>10096.74</v>
      </c>
      <c r="O3069" s="242">
        <f t="shared" si="247"/>
        <v>0.5152999999998974</v>
      </c>
      <c r="P3069" s="242"/>
      <c r="Q3069" s="179"/>
      <c r="R3069" s="179"/>
      <c r="S3069" s="179"/>
      <c r="T3069" s="179"/>
      <c r="U3069" s="179"/>
      <c r="V3069" s="179"/>
      <c r="W3069" s="179"/>
      <c r="X3069" s="179"/>
      <c r="Y3069" s="179"/>
      <c r="Z3069" s="179"/>
      <c r="AA3069" s="222"/>
      <c r="AB3069" s="222"/>
      <c r="AC3069" s="222"/>
      <c r="AD3069" s="179"/>
      <c r="AE3069" s="179"/>
      <c r="AF3069" s="179"/>
      <c r="AG3069" s="179"/>
      <c r="AH3069" s="179"/>
      <c r="AI3069" s="179"/>
      <c r="AJ3069" s="179"/>
    </row>
    <row r="3070" spans="2:36" x14ac:dyDescent="0.3">
      <c r="B3070" s="224">
        <v>314700</v>
      </c>
      <c r="C3070" s="209">
        <v>123307</v>
      </c>
      <c r="D3070" s="206">
        <f t="shared" si="248"/>
        <v>0.39182395932634256</v>
      </c>
      <c r="E3070" s="208">
        <f t="shared" si="249"/>
        <v>0.45</v>
      </c>
      <c r="F3070" s="207">
        <v>6781.88</v>
      </c>
      <c r="G3070" s="207">
        <v>9864.56</v>
      </c>
      <c r="H3070" s="207">
        <v>11097.63</v>
      </c>
      <c r="I3070" s="214">
        <v>112228</v>
      </c>
      <c r="J3070" s="211">
        <f t="shared" si="250"/>
        <v>0.35661900222434062</v>
      </c>
      <c r="K3070" s="212">
        <f t="shared" si="251"/>
        <v>0.42</v>
      </c>
      <c r="L3070" s="214">
        <v>6172.54</v>
      </c>
      <c r="M3070" s="213">
        <v>8978.24</v>
      </c>
      <c r="N3070" s="213">
        <v>10100.52</v>
      </c>
      <c r="O3070" s="242">
        <f t="shared" si="247"/>
        <v>0.51520000000009536</v>
      </c>
      <c r="P3070" s="242"/>
      <c r="Q3070" s="179"/>
      <c r="R3070" s="179"/>
      <c r="S3070" s="179"/>
      <c r="T3070" s="179"/>
      <c r="U3070" s="179"/>
      <c r="V3070" s="179"/>
      <c r="W3070" s="179"/>
      <c r="X3070" s="179"/>
      <c r="Y3070" s="179"/>
      <c r="Z3070" s="179"/>
      <c r="AA3070" s="222"/>
      <c r="AB3070" s="222"/>
      <c r="AC3070" s="222"/>
      <c r="AD3070" s="179"/>
      <c r="AE3070" s="179"/>
      <c r="AF3070" s="179"/>
      <c r="AG3070" s="179"/>
      <c r="AH3070" s="179"/>
      <c r="AI3070" s="179"/>
      <c r="AJ3070" s="179"/>
    </row>
    <row r="3071" spans="2:36" x14ac:dyDescent="0.3">
      <c r="B3071" s="224">
        <v>314800</v>
      </c>
      <c r="C3071" s="209">
        <v>123352</v>
      </c>
      <c r="D3071" s="206">
        <f t="shared" si="248"/>
        <v>0.39184243964421855</v>
      </c>
      <c r="E3071" s="208">
        <f t="shared" si="249"/>
        <v>0.45</v>
      </c>
      <c r="F3071" s="207">
        <v>6784.36</v>
      </c>
      <c r="G3071" s="207">
        <v>9868.16</v>
      </c>
      <c r="H3071" s="207">
        <v>11101.68</v>
      </c>
      <c r="I3071" s="214">
        <v>112270</v>
      </c>
      <c r="J3071" s="211">
        <f t="shared" si="250"/>
        <v>0.35663913595933927</v>
      </c>
      <c r="K3071" s="212">
        <f t="shared" si="251"/>
        <v>0.42</v>
      </c>
      <c r="L3071" s="214">
        <v>6174.85</v>
      </c>
      <c r="M3071" s="213">
        <v>8981.6</v>
      </c>
      <c r="N3071" s="213">
        <v>10104.299999999999</v>
      </c>
      <c r="O3071" s="242">
        <f t="shared" si="247"/>
        <v>0.51530000000007936</v>
      </c>
      <c r="P3071" s="242"/>
      <c r="Q3071" s="179"/>
      <c r="R3071" s="179"/>
      <c r="S3071" s="179"/>
      <c r="T3071" s="179"/>
      <c r="U3071" s="179"/>
      <c r="V3071" s="179"/>
      <c r="W3071" s="179"/>
      <c r="X3071" s="179"/>
      <c r="Y3071" s="179"/>
      <c r="Z3071" s="179"/>
      <c r="AA3071" s="222"/>
      <c r="AB3071" s="222"/>
      <c r="AC3071" s="222"/>
      <c r="AD3071" s="179"/>
      <c r="AE3071" s="179"/>
      <c r="AF3071" s="179"/>
      <c r="AG3071" s="179"/>
      <c r="AH3071" s="179"/>
      <c r="AI3071" s="179"/>
      <c r="AJ3071" s="179"/>
    </row>
    <row r="3072" spans="2:36" x14ac:dyDescent="0.3">
      <c r="B3072" s="224">
        <v>314900</v>
      </c>
      <c r="C3072" s="209">
        <v>123397</v>
      </c>
      <c r="D3072" s="206">
        <f t="shared" si="248"/>
        <v>0.39186090822483327</v>
      </c>
      <c r="E3072" s="208">
        <f t="shared" si="249"/>
        <v>0.45</v>
      </c>
      <c r="F3072" s="207">
        <v>6786.83</v>
      </c>
      <c r="G3072" s="207">
        <v>9871.76</v>
      </c>
      <c r="H3072" s="207">
        <v>11105.73</v>
      </c>
      <c r="I3072" s="214">
        <v>112312</v>
      </c>
      <c r="J3072" s="211">
        <f t="shared" si="250"/>
        <v>0.3566592569069546</v>
      </c>
      <c r="K3072" s="212">
        <f t="shared" si="251"/>
        <v>0.42</v>
      </c>
      <c r="L3072" s="214">
        <v>6177.16</v>
      </c>
      <c r="M3072" s="213">
        <v>8984.9599999999991</v>
      </c>
      <c r="N3072" s="213">
        <v>10108.08</v>
      </c>
      <c r="O3072" s="242">
        <f t="shared" si="247"/>
        <v>0.51519999999996802</v>
      </c>
      <c r="P3072" s="242"/>
      <c r="Q3072" s="179"/>
      <c r="R3072" s="179"/>
      <c r="S3072" s="179"/>
      <c r="T3072" s="179"/>
      <c r="U3072" s="179"/>
      <c r="V3072" s="179"/>
      <c r="W3072" s="179"/>
      <c r="X3072" s="179"/>
      <c r="Y3072" s="179"/>
      <c r="Z3072" s="179"/>
      <c r="AA3072" s="222"/>
      <c r="AB3072" s="222"/>
      <c r="AC3072" s="222"/>
      <c r="AD3072" s="179"/>
      <c r="AE3072" s="179"/>
      <c r="AF3072" s="179"/>
      <c r="AG3072" s="179"/>
      <c r="AH3072" s="179"/>
      <c r="AI3072" s="179"/>
      <c r="AJ3072" s="179"/>
    </row>
    <row r="3073" spans="2:36" x14ac:dyDescent="0.3">
      <c r="B3073" s="224">
        <v>315000</v>
      </c>
      <c r="C3073" s="209">
        <v>123442</v>
      </c>
      <c r="D3073" s="206">
        <f t="shared" si="248"/>
        <v>0.39187936507936511</v>
      </c>
      <c r="E3073" s="208">
        <f t="shared" si="249"/>
        <v>0.45</v>
      </c>
      <c r="F3073" s="207">
        <v>6789.31</v>
      </c>
      <c r="G3073" s="207">
        <v>9875.36</v>
      </c>
      <c r="H3073" s="207">
        <v>11109.78</v>
      </c>
      <c r="I3073" s="214">
        <v>112354</v>
      </c>
      <c r="J3073" s="211">
        <f t="shared" si="250"/>
        <v>0.3566793650793651</v>
      </c>
      <c r="K3073" s="212">
        <f t="shared" si="251"/>
        <v>0.42</v>
      </c>
      <c r="L3073" s="214">
        <v>6179.47</v>
      </c>
      <c r="M3073" s="213">
        <v>8988.32</v>
      </c>
      <c r="N3073" s="213">
        <v>10111.86</v>
      </c>
      <c r="O3073" s="242">
        <f t="shared" si="247"/>
        <v>0.51529999999997012</v>
      </c>
      <c r="P3073" s="242"/>
      <c r="Q3073" s="179"/>
      <c r="R3073" s="179"/>
      <c r="S3073" s="179"/>
      <c r="T3073" s="179"/>
      <c r="U3073" s="179"/>
      <c r="V3073" s="179"/>
      <c r="W3073" s="179"/>
      <c r="X3073" s="179"/>
      <c r="Y3073" s="179"/>
      <c r="Z3073" s="179"/>
      <c r="AA3073" s="222"/>
      <c r="AB3073" s="222"/>
      <c r="AC3073" s="222"/>
      <c r="AD3073" s="179"/>
      <c r="AE3073" s="179"/>
      <c r="AF3073" s="179"/>
      <c r="AG3073" s="179"/>
      <c r="AH3073" s="179"/>
      <c r="AI3073" s="179"/>
      <c r="AJ3073" s="179"/>
    </row>
    <row r="3074" spans="2:36" x14ac:dyDescent="0.3">
      <c r="B3074" s="224">
        <v>315100</v>
      </c>
      <c r="C3074" s="209">
        <v>123487</v>
      </c>
      <c r="D3074" s="206">
        <f t="shared" si="248"/>
        <v>0.39189781021897813</v>
      </c>
      <c r="E3074" s="208">
        <f t="shared" si="249"/>
        <v>0.45</v>
      </c>
      <c r="F3074" s="207">
        <v>6791.78</v>
      </c>
      <c r="G3074" s="207">
        <v>9878.9599999999991</v>
      </c>
      <c r="H3074" s="207">
        <v>11113.83</v>
      </c>
      <c r="I3074" s="214">
        <v>112396</v>
      </c>
      <c r="J3074" s="211">
        <f t="shared" si="250"/>
        <v>0.35669946048873374</v>
      </c>
      <c r="K3074" s="212">
        <f t="shared" si="251"/>
        <v>0.42</v>
      </c>
      <c r="L3074" s="214">
        <v>6181.78</v>
      </c>
      <c r="M3074" s="213">
        <v>8991.68</v>
      </c>
      <c r="N3074" s="213">
        <v>10115.64</v>
      </c>
      <c r="O3074" s="242">
        <f t="shared" si="247"/>
        <v>0.51519999999984067</v>
      </c>
      <c r="P3074" s="242"/>
      <c r="Q3074" s="179"/>
      <c r="R3074" s="179"/>
      <c r="S3074" s="179"/>
      <c r="T3074" s="179"/>
      <c r="U3074" s="179"/>
      <c r="V3074" s="179"/>
      <c r="W3074" s="179"/>
      <c r="X3074" s="179"/>
      <c r="Y3074" s="179"/>
      <c r="Z3074" s="179"/>
      <c r="AA3074" s="222"/>
      <c r="AB3074" s="222"/>
      <c r="AC3074" s="222"/>
      <c r="AD3074" s="179"/>
      <c r="AE3074" s="179"/>
      <c r="AF3074" s="179"/>
      <c r="AG3074" s="179"/>
      <c r="AH3074" s="179"/>
      <c r="AI3074" s="179"/>
      <c r="AJ3074" s="179"/>
    </row>
    <row r="3075" spans="2:36" x14ac:dyDescent="0.3">
      <c r="B3075" s="224">
        <v>315200</v>
      </c>
      <c r="C3075" s="209">
        <v>123532</v>
      </c>
      <c r="D3075" s="206">
        <f t="shared" si="248"/>
        <v>0.39191624365482236</v>
      </c>
      <c r="E3075" s="208">
        <f t="shared" si="249"/>
        <v>0.45</v>
      </c>
      <c r="F3075" s="207">
        <v>6794.26</v>
      </c>
      <c r="G3075" s="207">
        <v>9882.56</v>
      </c>
      <c r="H3075" s="207">
        <v>11117.88</v>
      </c>
      <c r="I3075" s="214">
        <v>112438</v>
      </c>
      <c r="J3075" s="211">
        <f t="shared" si="250"/>
        <v>0.35671954314720811</v>
      </c>
      <c r="K3075" s="212">
        <f t="shared" si="251"/>
        <v>0.42</v>
      </c>
      <c r="L3075" s="214">
        <v>6184.09</v>
      </c>
      <c r="M3075" s="213">
        <v>8995.0400000000009</v>
      </c>
      <c r="N3075" s="213">
        <v>10119.42</v>
      </c>
      <c r="O3075" s="242">
        <f t="shared" si="247"/>
        <v>0.51529999999986098</v>
      </c>
      <c r="P3075" s="242"/>
      <c r="Q3075" s="179"/>
      <c r="R3075" s="179"/>
      <c r="S3075" s="179"/>
      <c r="T3075" s="179"/>
      <c r="U3075" s="179"/>
      <c r="V3075" s="179"/>
      <c r="W3075" s="179"/>
      <c r="X3075" s="179"/>
      <c r="Y3075" s="179"/>
      <c r="Z3075" s="179"/>
      <c r="AA3075" s="222"/>
      <c r="AB3075" s="222"/>
      <c r="AC3075" s="222"/>
      <c r="AD3075" s="179"/>
      <c r="AE3075" s="179"/>
      <c r="AF3075" s="179"/>
      <c r="AG3075" s="179"/>
      <c r="AH3075" s="179"/>
      <c r="AI3075" s="179"/>
      <c r="AJ3075" s="179"/>
    </row>
    <row r="3076" spans="2:36" x14ac:dyDescent="0.3">
      <c r="B3076" s="224">
        <v>315300</v>
      </c>
      <c r="C3076" s="209">
        <v>123577</v>
      </c>
      <c r="D3076" s="206">
        <f t="shared" si="248"/>
        <v>0.39193466539803362</v>
      </c>
      <c r="E3076" s="208">
        <f t="shared" si="249"/>
        <v>0.45</v>
      </c>
      <c r="F3076" s="207">
        <v>6796.73</v>
      </c>
      <c r="G3076" s="207">
        <v>9886.16</v>
      </c>
      <c r="H3076" s="207">
        <v>11121.93</v>
      </c>
      <c r="I3076" s="214">
        <v>112480</v>
      </c>
      <c r="J3076" s="211">
        <f t="shared" si="250"/>
        <v>0.35673961306692037</v>
      </c>
      <c r="K3076" s="212">
        <f t="shared" si="251"/>
        <v>0.42</v>
      </c>
      <c r="L3076" s="214">
        <v>6186.4</v>
      </c>
      <c r="M3076" s="213">
        <v>8998.4</v>
      </c>
      <c r="N3076" s="213">
        <v>10123.200000000001</v>
      </c>
      <c r="O3076" s="242">
        <f t="shared" si="247"/>
        <v>0.51520000000004074</v>
      </c>
      <c r="P3076" s="242"/>
      <c r="Q3076" s="179"/>
      <c r="R3076" s="179"/>
      <c r="S3076" s="179"/>
      <c r="T3076" s="179"/>
      <c r="U3076" s="179"/>
      <c r="V3076" s="179"/>
      <c r="W3076" s="179"/>
      <c r="X3076" s="179"/>
      <c r="Y3076" s="179"/>
      <c r="Z3076" s="179"/>
      <c r="AA3076" s="222"/>
      <c r="AB3076" s="222"/>
      <c r="AC3076" s="222"/>
      <c r="AD3076" s="179"/>
      <c r="AE3076" s="179"/>
      <c r="AF3076" s="179"/>
      <c r="AG3076" s="179"/>
      <c r="AH3076" s="179"/>
      <c r="AI3076" s="179"/>
      <c r="AJ3076" s="179"/>
    </row>
    <row r="3077" spans="2:36" x14ac:dyDescent="0.3">
      <c r="B3077" s="224">
        <v>315400</v>
      </c>
      <c r="C3077" s="209">
        <v>123622</v>
      </c>
      <c r="D3077" s="206">
        <f t="shared" si="248"/>
        <v>0.39195307545973368</v>
      </c>
      <c r="E3077" s="208">
        <f t="shared" si="249"/>
        <v>0.45</v>
      </c>
      <c r="F3077" s="207">
        <v>6799.21</v>
      </c>
      <c r="G3077" s="207">
        <v>9889.76</v>
      </c>
      <c r="H3077" s="207">
        <v>11125.98</v>
      </c>
      <c r="I3077" s="214">
        <v>112522</v>
      </c>
      <c r="J3077" s="211">
        <f t="shared" si="250"/>
        <v>0.35675967025998734</v>
      </c>
      <c r="K3077" s="212">
        <f t="shared" si="251"/>
        <v>0.42</v>
      </c>
      <c r="L3077" s="214">
        <v>6188.71</v>
      </c>
      <c r="M3077" s="213">
        <v>9001.76</v>
      </c>
      <c r="N3077" s="213">
        <v>10126.98</v>
      </c>
      <c r="O3077" s="242">
        <f t="shared" ref="O3077:O3140" si="252">(C3077+F3077+H3077-C3076-F3076-H3076)/100</f>
        <v>0.51530000000002474</v>
      </c>
      <c r="P3077" s="242"/>
      <c r="Q3077" s="179"/>
      <c r="R3077" s="179"/>
      <c r="S3077" s="179"/>
      <c r="T3077" s="179"/>
      <c r="U3077" s="179"/>
      <c r="V3077" s="179"/>
      <c r="W3077" s="179"/>
      <c r="X3077" s="179"/>
      <c r="Y3077" s="179"/>
      <c r="Z3077" s="179"/>
      <c r="AA3077" s="222"/>
      <c r="AB3077" s="222"/>
      <c r="AC3077" s="222"/>
      <c r="AD3077" s="179"/>
      <c r="AE3077" s="179"/>
      <c r="AF3077" s="179"/>
      <c r="AG3077" s="179"/>
      <c r="AH3077" s="179"/>
      <c r="AI3077" s="179"/>
      <c r="AJ3077" s="179"/>
    </row>
    <row r="3078" spans="2:36" x14ac:dyDescent="0.3">
      <c r="B3078" s="224">
        <v>315500</v>
      </c>
      <c r="C3078" s="209">
        <v>123667</v>
      </c>
      <c r="D3078" s="206">
        <f t="shared" si="248"/>
        <v>0.39197147385103009</v>
      </c>
      <c r="E3078" s="208">
        <f t="shared" si="249"/>
        <v>0.45</v>
      </c>
      <c r="F3078" s="207">
        <v>6801.68</v>
      </c>
      <c r="G3078" s="207">
        <v>9893.36</v>
      </c>
      <c r="H3078" s="207">
        <v>11130.03</v>
      </c>
      <c r="I3078" s="214">
        <v>112564</v>
      </c>
      <c r="J3078" s="211">
        <f t="shared" si="250"/>
        <v>0.35677971473851028</v>
      </c>
      <c r="K3078" s="212">
        <f t="shared" si="251"/>
        <v>0.42</v>
      </c>
      <c r="L3078" s="214">
        <v>6191.02</v>
      </c>
      <c r="M3078" s="213">
        <v>9005.1200000000008</v>
      </c>
      <c r="N3078" s="213">
        <v>10130.76</v>
      </c>
      <c r="O3078" s="242">
        <f t="shared" si="252"/>
        <v>0.5151999999999316</v>
      </c>
      <c r="P3078" s="242"/>
      <c r="Q3078" s="179"/>
      <c r="R3078" s="179"/>
      <c r="S3078" s="179"/>
      <c r="T3078" s="179"/>
      <c r="U3078" s="179"/>
      <c r="V3078" s="179"/>
      <c r="W3078" s="179"/>
      <c r="X3078" s="179"/>
      <c r="Y3078" s="179"/>
      <c r="Z3078" s="179"/>
      <c r="AA3078" s="222"/>
      <c r="AB3078" s="222"/>
      <c r="AC3078" s="222"/>
      <c r="AD3078" s="179"/>
      <c r="AE3078" s="179"/>
      <c r="AF3078" s="179"/>
      <c r="AG3078" s="179"/>
      <c r="AH3078" s="179"/>
      <c r="AI3078" s="179"/>
      <c r="AJ3078" s="179"/>
    </row>
    <row r="3079" spans="2:36" x14ac:dyDescent="0.3">
      <c r="B3079" s="224">
        <v>315600</v>
      </c>
      <c r="C3079" s="209">
        <v>123712</v>
      </c>
      <c r="D3079" s="206">
        <f t="shared" si="248"/>
        <v>0.39198986058301649</v>
      </c>
      <c r="E3079" s="208">
        <f t="shared" si="249"/>
        <v>0.45</v>
      </c>
      <c r="F3079" s="207">
        <v>6804.16</v>
      </c>
      <c r="G3079" s="207">
        <v>9896.9599999999991</v>
      </c>
      <c r="H3079" s="207">
        <v>11134.08</v>
      </c>
      <c r="I3079" s="214">
        <v>112606</v>
      </c>
      <c r="J3079" s="211">
        <f t="shared" si="250"/>
        <v>0.35679974651457541</v>
      </c>
      <c r="K3079" s="212">
        <f t="shared" si="251"/>
        <v>0.42</v>
      </c>
      <c r="L3079" s="214">
        <v>6193.33</v>
      </c>
      <c r="M3079" s="213">
        <v>9008.48</v>
      </c>
      <c r="N3079" s="213">
        <v>10134.540000000001</v>
      </c>
      <c r="O3079" s="242">
        <f t="shared" si="252"/>
        <v>0.5152999999998974</v>
      </c>
      <c r="P3079" s="242"/>
      <c r="Q3079" s="179"/>
      <c r="R3079" s="179"/>
      <c r="S3079" s="179"/>
      <c r="T3079" s="179"/>
      <c r="U3079" s="179"/>
      <c r="V3079" s="179"/>
      <c r="W3079" s="179"/>
      <c r="X3079" s="179"/>
      <c r="Y3079" s="179"/>
      <c r="Z3079" s="179"/>
      <c r="AA3079" s="222"/>
      <c r="AB3079" s="222"/>
      <c r="AC3079" s="222"/>
      <c r="AD3079" s="179"/>
      <c r="AE3079" s="179"/>
      <c r="AF3079" s="179"/>
      <c r="AG3079" s="179"/>
      <c r="AH3079" s="179"/>
      <c r="AI3079" s="179"/>
      <c r="AJ3079" s="179"/>
    </row>
    <row r="3080" spans="2:36" x14ac:dyDescent="0.3">
      <c r="B3080" s="224">
        <v>315700</v>
      </c>
      <c r="C3080" s="209">
        <v>123757</v>
      </c>
      <c r="D3080" s="206">
        <f t="shared" si="248"/>
        <v>0.39200823566677223</v>
      </c>
      <c r="E3080" s="208">
        <f t="shared" si="249"/>
        <v>0.45</v>
      </c>
      <c r="F3080" s="207">
        <v>6806.63</v>
      </c>
      <c r="G3080" s="207">
        <v>9900.56</v>
      </c>
      <c r="H3080" s="207">
        <v>11138.13</v>
      </c>
      <c r="I3080" s="214">
        <v>112648</v>
      </c>
      <c r="J3080" s="211">
        <f t="shared" si="250"/>
        <v>0.35681976560025341</v>
      </c>
      <c r="K3080" s="212">
        <f t="shared" si="251"/>
        <v>0.42</v>
      </c>
      <c r="L3080" s="214">
        <v>6195.64</v>
      </c>
      <c r="M3080" s="213">
        <v>9011.84</v>
      </c>
      <c r="N3080" s="213">
        <v>10138.32</v>
      </c>
      <c r="O3080" s="242">
        <f t="shared" si="252"/>
        <v>0.51520000000009536</v>
      </c>
      <c r="P3080" s="242"/>
      <c r="Q3080" s="179"/>
      <c r="R3080" s="179"/>
      <c r="S3080" s="179"/>
      <c r="T3080" s="179"/>
      <c r="U3080" s="179"/>
      <c r="V3080" s="179"/>
      <c r="W3080" s="179"/>
      <c r="X3080" s="179"/>
      <c r="Y3080" s="179"/>
      <c r="Z3080" s="179"/>
      <c r="AA3080" s="222"/>
      <c r="AB3080" s="222"/>
      <c r="AC3080" s="222"/>
      <c r="AD3080" s="179"/>
      <c r="AE3080" s="179"/>
      <c r="AF3080" s="179"/>
      <c r="AG3080" s="179"/>
      <c r="AH3080" s="179"/>
      <c r="AI3080" s="179"/>
      <c r="AJ3080" s="179"/>
    </row>
    <row r="3081" spans="2:36" x14ac:dyDescent="0.3">
      <c r="B3081" s="224">
        <v>315800</v>
      </c>
      <c r="C3081" s="209">
        <v>123802</v>
      </c>
      <c r="D3081" s="206">
        <f t="shared" si="248"/>
        <v>0.39202659911336291</v>
      </c>
      <c r="E3081" s="208">
        <f t="shared" si="249"/>
        <v>0.45</v>
      </c>
      <c r="F3081" s="207">
        <v>6809.11</v>
      </c>
      <c r="G3081" s="207">
        <v>9904.16</v>
      </c>
      <c r="H3081" s="207">
        <v>11142.18</v>
      </c>
      <c r="I3081" s="214">
        <v>112690</v>
      </c>
      <c r="J3081" s="211">
        <f t="shared" si="250"/>
        <v>0.35683977200759975</v>
      </c>
      <c r="K3081" s="212">
        <f t="shared" si="251"/>
        <v>0.42</v>
      </c>
      <c r="L3081" s="214">
        <v>6197.95</v>
      </c>
      <c r="M3081" s="213">
        <v>9015.2000000000007</v>
      </c>
      <c r="N3081" s="213">
        <v>10142.1</v>
      </c>
      <c r="O3081" s="242">
        <f t="shared" si="252"/>
        <v>0.51530000000007936</v>
      </c>
      <c r="P3081" s="242"/>
      <c r="Q3081" s="179"/>
      <c r="R3081" s="179"/>
      <c r="S3081" s="179"/>
      <c r="T3081" s="179"/>
      <c r="U3081" s="179"/>
      <c r="V3081" s="179"/>
      <c r="W3081" s="179"/>
      <c r="X3081" s="179"/>
      <c r="Y3081" s="179"/>
      <c r="Z3081" s="179"/>
      <c r="AA3081" s="222"/>
      <c r="AB3081" s="222"/>
      <c r="AC3081" s="222"/>
      <c r="AD3081" s="179"/>
      <c r="AE3081" s="179"/>
      <c r="AF3081" s="179"/>
      <c r="AG3081" s="179"/>
      <c r="AH3081" s="179"/>
      <c r="AI3081" s="179"/>
      <c r="AJ3081" s="179"/>
    </row>
    <row r="3082" spans="2:36" x14ac:dyDescent="0.3">
      <c r="B3082" s="224">
        <v>315900</v>
      </c>
      <c r="C3082" s="209">
        <v>123847</v>
      </c>
      <c r="D3082" s="206">
        <f t="shared" si="248"/>
        <v>0.39204495093383984</v>
      </c>
      <c r="E3082" s="208">
        <f t="shared" si="249"/>
        <v>0.45</v>
      </c>
      <c r="F3082" s="207">
        <v>6811.58</v>
      </c>
      <c r="G3082" s="207">
        <v>9907.76</v>
      </c>
      <c r="H3082" s="207">
        <v>11146.23</v>
      </c>
      <c r="I3082" s="214">
        <v>112732</v>
      </c>
      <c r="J3082" s="211">
        <f t="shared" si="250"/>
        <v>0.35685976574865463</v>
      </c>
      <c r="K3082" s="212">
        <f t="shared" si="251"/>
        <v>0.42</v>
      </c>
      <c r="L3082" s="214">
        <v>6200.26</v>
      </c>
      <c r="M3082" s="213">
        <v>9018.56</v>
      </c>
      <c r="N3082" s="213">
        <v>10145.879999999999</v>
      </c>
      <c r="O3082" s="242">
        <f t="shared" si="252"/>
        <v>0.51519999999996802</v>
      </c>
      <c r="P3082" s="242"/>
      <c r="Q3082" s="179"/>
      <c r="R3082" s="179"/>
      <c r="S3082" s="179"/>
      <c r="T3082" s="179"/>
      <c r="U3082" s="179"/>
      <c r="V3082" s="179"/>
      <c r="W3082" s="179"/>
      <c r="X3082" s="179"/>
      <c r="Y3082" s="179"/>
      <c r="Z3082" s="179"/>
      <c r="AA3082" s="222"/>
      <c r="AB3082" s="222"/>
      <c r="AC3082" s="222"/>
      <c r="AD3082" s="179"/>
      <c r="AE3082" s="179"/>
      <c r="AF3082" s="179"/>
      <c r="AG3082" s="179"/>
      <c r="AH3082" s="179"/>
      <c r="AI3082" s="179"/>
      <c r="AJ3082" s="179"/>
    </row>
    <row r="3083" spans="2:36" x14ac:dyDescent="0.3">
      <c r="B3083" s="224">
        <v>316000</v>
      </c>
      <c r="C3083" s="209">
        <v>123892</v>
      </c>
      <c r="D3083" s="206">
        <f t="shared" si="248"/>
        <v>0.39206329113924049</v>
      </c>
      <c r="E3083" s="208">
        <f t="shared" si="249"/>
        <v>0.45</v>
      </c>
      <c r="F3083" s="207">
        <v>6814.06</v>
      </c>
      <c r="G3083" s="207">
        <v>9911.36</v>
      </c>
      <c r="H3083" s="207">
        <v>11150.28</v>
      </c>
      <c r="I3083" s="214">
        <v>112774</v>
      </c>
      <c r="J3083" s="211">
        <f t="shared" si="250"/>
        <v>0.35687974683544305</v>
      </c>
      <c r="K3083" s="212">
        <f t="shared" si="251"/>
        <v>0.42</v>
      </c>
      <c r="L3083" s="214">
        <v>6202.57</v>
      </c>
      <c r="M3083" s="213">
        <v>9021.92</v>
      </c>
      <c r="N3083" s="213">
        <v>10149.66</v>
      </c>
      <c r="O3083" s="242">
        <f t="shared" si="252"/>
        <v>0.51529999999997012</v>
      </c>
      <c r="P3083" s="242"/>
      <c r="Q3083" s="179"/>
      <c r="R3083" s="179"/>
      <c r="S3083" s="179"/>
      <c r="T3083" s="179"/>
      <c r="U3083" s="179"/>
      <c r="V3083" s="179"/>
      <c r="W3083" s="179"/>
      <c r="X3083" s="179"/>
      <c r="Y3083" s="179"/>
      <c r="Z3083" s="179"/>
      <c r="AA3083" s="222"/>
      <c r="AB3083" s="222"/>
      <c r="AC3083" s="222"/>
      <c r="AD3083" s="179"/>
      <c r="AE3083" s="179"/>
      <c r="AF3083" s="179"/>
      <c r="AG3083" s="179"/>
      <c r="AH3083" s="179"/>
      <c r="AI3083" s="179"/>
      <c r="AJ3083" s="179"/>
    </row>
    <row r="3084" spans="2:36" x14ac:dyDescent="0.3">
      <c r="B3084" s="224">
        <v>316100</v>
      </c>
      <c r="C3084" s="209">
        <v>123937</v>
      </c>
      <c r="D3084" s="206">
        <f t="shared" si="248"/>
        <v>0.39208161974058842</v>
      </c>
      <c r="E3084" s="208">
        <f t="shared" si="249"/>
        <v>0.45</v>
      </c>
      <c r="F3084" s="207">
        <v>6816.53</v>
      </c>
      <c r="G3084" s="207">
        <v>9914.9599999999991</v>
      </c>
      <c r="H3084" s="207">
        <v>11154.33</v>
      </c>
      <c r="I3084" s="214">
        <v>112816</v>
      </c>
      <c r="J3084" s="211">
        <f t="shared" si="250"/>
        <v>0.35689971527997472</v>
      </c>
      <c r="K3084" s="212">
        <f t="shared" si="251"/>
        <v>0.42</v>
      </c>
      <c r="L3084" s="214">
        <v>6204.88</v>
      </c>
      <c r="M3084" s="213">
        <v>9025.2800000000007</v>
      </c>
      <c r="N3084" s="213">
        <v>10153.44</v>
      </c>
      <c r="O3084" s="242">
        <f t="shared" si="252"/>
        <v>0.51519999999984067</v>
      </c>
      <c r="P3084" s="242"/>
      <c r="Q3084" s="179"/>
      <c r="R3084" s="179"/>
      <c r="S3084" s="179"/>
      <c r="T3084" s="179"/>
      <c r="U3084" s="179"/>
      <c r="V3084" s="179"/>
      <c r="W3084" s="179"/>
      <c r="X3084" s="179"/>
      <c r="Y3084" s="179"/>
      <c r="Z3084" s="179"/>
      <c r="AA3084" s="222"/>
      <c r="AB3084" s="222"/>
      <c r="AC3084" s="222"/>
      <c r="AD3084" s="179"/>
      <c r="AE3084" s="179"/>
      <c r="AF3084" s="179"/>
      <c r="AG3084" s="179"/>
      <c r="AH3084" s="179"/>
      <c r="AI3084" s="179"/>
      <c r="AJ3084" s="179"/>
    </row>
    <row r="3085" spans="2:36" x14ac:dyDescent="0.3">
      <c r="B3085" s="224">
        <v>316200</v>
      </c>
      <c r="C3085" s="209">
        <v>123982</v>
      </c>
      <c r="D3085" s="206">
        <f t="shared" si="248"/>
        <v>0.3920999367488931</v>
      </c>
      <c r="E3085" s="208">
        <f t="shared" si="249"/>
        <v>0.45</v>
      </c>
      <c r="F3085" s="207">
        <v>6819.01</v>
      </c>
      <c r="G3085" s="207">
        <v>9918.56</v>
      </c>
      <c r="H3085" s="207">
        <v>11158.38</v>
      </c>
      <c r="I3085" s="214">
        <v>112858</v>
      </c>
      <c r="J3085" s="211">
        <f t="shared" si="250"/>
        <v>0.35691967109424416</v>
      </c>
      <c r="K3085" s="212">
        <f t="shared" si="251"/>
        <v>0.42</v>
      </c>
      <c r="L3085" s="214">
        <v>6207.19</v>
      </c>
      <c r="M3085" s="213">
        <v>9028.64</v>
      </c>
      <c r="N3085" s="213">
        <v>10157.219999999999</v>
      </c>
      <c r="O3085" s="242">
        <f t="shared" si="252"/>
        <v>0.51529999999986098</v>
      </c>
      <c r="P3085" s="242"/>
      <c r="Q3085" s="179"/>
      <c r="R3085" s="179"/>
      <c r="S3085" s="179"/>
      <c r="T3085" s="179"/>
      <c r="U3085" s="179"/>
      <c r="V3085" s="179"/>
      <c r="W3085" s="179"/>
      <c r="X3085" s="179"/>
      <c r="Y3085" s="179"/>
      <c r="Z3085" s="179"/>
      <c r="AA3085" s="222"/>
      <c r="AB3085" s="222"/>
      <c r="AC3085" s="222"/>
      <c r="AD3085" s="179"/>
      <c r="AE3085" s="179"/>
      <c r="AF3085" s="179"/>
      <c r="AG3085" s="179"/>
      <c r="AH3085" s="179"/>
      <c r="AI3085" s="179"/>
      <c r="AJ3085" s="179"/>
    </row>
    <row r="3086" spans="2:36" x14ac:dyDescent="0.3">
      <c r="B3086" s="224">
        <v>316300</v>
      </c>
      <c r="C3086" s="209">
        <v>124027</v>
      </c>
      <c r="D3086" s="206">
        <f t="shared" si="248"/>
        <v>0.39211824217515018</v>
      </c>
      <c r="E3086" s="208">
        <f t="shared" si="249"/>
        <v>0.45</v>
      </c>
      <c r="F3086" s="207">
        <v>6821.48</v>
      </c>
      <c r="G3086" s="207">
        <v>9922.16</v>
      </c>
      <c r="H3086" s="207">
        <v>11162.43</v>
      </c>
      <c r="I3086" s="214">
        <v>112900</v>
      </c>
      <c r="J3086" s="211">
        <f t="shared" si="250"/>
        <v>0.3569396142902308</v>
      </c>
      <c r="K3086" s="212">
        <f t="shared" si="251"/>
        <v>0.42</v>
      </c>
      <c r="L3086" s="214">
        <v>6209.5</v>
      </c>
      <c r="M3086" s="213">
        <v>9032</v>
      </c>
      <c r="N3086" s="213">
        <v>10161</v>
      </c>
      <c r="O3086" s="242">
        <f t="shared" si="252"/>
        <v>0.51520000000004074</v>
      </c>
      <c r="P3086" s="242"/>
      <c r="Q3086" s="179"/>
      <c r="R3086" s="179"/>
      <c r="S3086" s="179"/>
      <c r="T3086" s="179"/>
      <c r="U3086" s="179"/>
      <c r="V3086" s="179"/>
      <c r="W3086" s="179"/>
      <c r="X3086" s="179"/>
      <c r="Y3086" s="179"/>
      <c r="Z3086" s="179"/>
      <c r="AA3086" s="222"/>
      <c r="AB3086" s="222"/>
      <c r="AC3086" s="222"/>
      <c r="AD3086" s="179"/>
      <c r="AE3086" s="179"/>
      <c r="AF3086" s="179"/>
      <c r="AG3086" s="179"/>
      <c r="AH3086" s="179"/>
      <c r="AI3086" s="179"/>
      <c r="AJ3086" s="179"/>
    </row>
    <row r="3087" spans="2:36" x14ac:dyDescent="0.3">
      <c r="B3087" s="224">
        <v>316400</v>
      </c>
      <c r="C3087" s="209">
        <v>124072</v>
      </c>
      <c r="D3087" s="206">
        <f t="shared" si="248"/>
        <v>0.39213653603034132</v>
      </c>
      <c r="E3087" s="208">
        <f t="shared" si="249"/>
        <v>0.45</v>
      </c>
      <c r="F3087" s="207">
        <v>6823.96</v>
      </c>
      <c r="G3087" s="207">
        <v>9925.76</v>
      </c>
      <c r="H3087" s="207">
        <v>11166.48</v>
      </c>
      <c r="I3087" s="214">
        <v>112942</v>
      </c>
      <c r="J3087" s="211">
        <f t="shared" si="250"/>
        <v>0.35695954487989884</v>
      </c>
      <c r="K3087" s="212">
        <f t="shared" si="251"/>
        <v>0.42</v>
      </c>
      <c r="L3087" s="214">
        <v>6211.81</v>
      </c>
      <c r="M3087" s="213">
        <v>9035.36</v>
      </c>
      <c r="N3087" s="213">
        <v>10164.780000000001</v>
      </c>
      <c r="O3087" s="242">
        <f t="shared" si="252"/>
        <v>0.51530000000002474</v>
      </c>
      <c r="P3087" s="242"/>
      <c r="Q3087" s="179"/>
      <c r="R3087" s="179"/>
      <c r="S3087" s="179"/>
      <c r="T3087" s="179"/>
      <c r="U3087" s="179"/>
      <c r="V3087" s="179"/>
      <c r="W3087" s="179"/>
      <c r="X3087" s="179"/>
      <c r="Y3087" s="179"/>
      <c r="Z3087" s="179"/>
      <c r="AA3087" s="222"/>
      <c r="AB3087" s="222"/>
      <c r="AC3087" s="222"/>
      <c r="AD3087" s="179"/>
      <c r="AE3087" s="179"/>
      <c r="AF3087" s="179"/>
      <c r="AG3087" s="179"/>
      <c r="AH3087" s="179"/>
      <c r="AI3087" s="179"/>
      <c r="AJ3087" s="179"/>
    </row>
    <row r="3088" spans="2:36" x14ac:dyDescent="0.3">
      <c r="B3088" s="224">
        <v>316500</v>
      </c>
      <c r="C3088" s="209">
        <v>124117</v>
      </c>
      <c r="D3088" s="206">
        <f t="shared" si="248"/>
        <v>0.39215481832543442</v>
      </c>
      <c r="E3088" s="208">
        <f t="shared" si="249"/>
        <v>0.45</v>
      </c>
      <c r="F3088" s="207">
        <v>6826.43</v>
      </c>
      <c r="G3088" s="207">
        <v>9929.36</v>
      </c>
      <c r="H3088" s="207">
        <v>11170.53</v>
      </c>
      <c r="I3088" s="214">
        <v>112984</v>
      </c>
      <c r="J3088" s="211">
        <f t="shared" si="250"/>
        <v>0.3569794628751975</v>
      </c>
      <c r="K3088" s="212">
        <f t="shared" si="251"/>
        <v>0.42</v>
      </c>
      <c r="L3088" s="214">
        <v>6214.12</v>
      </c>
      <c r="M3088" s="213">
        <v>9038.7199999999993</v>
      </c>
      <c r="N3088" s="213">
        <v>10168.56</v>
      </c>
      <c r="O3088" s="242">
        <f t="shared" si="252"/>
        <v>0.5151999999999316</v>
      </c>
      <c r="P3088" s="242"/>
      <c r="Q3088" s="179"/>
      <c r="R3088" s="179"/>
      <c r="S3088" s="179"/>
      <c r="T3088" s="179"/>
      <c r="U3088" s="179"/>
      <c r="V3088" s="179"/>
      <c r="W3088" s="179"/>
      <c r="X3088" s="179"/>
      <c r="Y3088" s="179"/>
      <c r="Z3088" s="179"/>
      <c r="AA3088" s="222"/>
      <c r="AB3088" s="222"/>
      <c r="AC3088" s="222"/>
      <c r="AD3088" s="179"/>
      <c r="AE3088" s="179"/>
      <c r="AF3088" s="179"/>
      <c r="AG3088" s="179"/>
      <c r="AH3088" s="179"/>
      <c r="AI3088" s="179"/>
      <c r="AJ3088" s="179"/>
    </row>
    <row r="3089" spans="2:36" x14ac:dyDescent="0.3">
      <c r="B3089" s="224">
        <v>316600</v>
      </c>
      <c r="C3089" s="209">
        <v>124162</v>
      </c>
      <c r="D3089" s="206">
        <f t="shared" si="248"/>
        <v>0.39217308907138343</v>
      </c>
      <c r="E3089" s="208">
        <f t="shared" si="249"/>
        <v>0.45</v>
      </c>
      <c r="F3089" s="207">
        <v>6828.91</v>
      </c>
      <c r="G3089" s="207">
        <v>9932.9599999999991</v>
      </c>
      <c r="H3089" s="207">
        <v>11174.58</v>
      </c>
      <c r="I3089" s="214">
        <v>113026</v>
      </c>
      <c r="J3089" s="211">
        <f t="shared" si="250"/>
        <v>0.35699936828806067</v>
      </c>
      <c r="K3089" s="212">
        <f t="shared" si="251"/>
        <v>0.42</v>
      </c>
      <c r="L3089" s="214">
        <v>6216.43</v>
      </c>
      <c r="M3089" s="213">
        <v>9042.08</v>
      </c>
      <c r="N3089" s="213">
        <v>10172.34</v>
      </c>
      <c r="O3089" s="242">
        <f t="shared" si="252"/>
        <v>0.5152999999998974</v>
      </c>
      <c r="P3089" s="242"/>
      <c r="Q3089" s="179"/>
      <c r="R3089" s="179"/>
      <c r="S3089" s="179"/>
      <c r="T3089" s="179"/>
      <c r="U3089" s="179"/>
      <c r="V3089" s="179"/>
      <c r="W3089" s="179"/>
      <c r="X3089" s="179"/>
      <c r="Y3089" s="179"/>
      <c r="Z3089" s="179"/>
      <c r="AA3089" s="222"/>
      <c r="AB3089" s="222"/>
      <c r="AC3089" s="222"/>
      <c r="AD3089" s="179"/>
      <c r="AE3089" s="179"/>
      <c r="AF3089" s="179"/>
      <c r="AG3089" s="179"/>
      <c r="AH3089" s="179"/>
      <c r="AI3089" s="179"/>
      <c r="AJ3089" s="179"/>
    </row>
    <row r="3090" spans="2:36" x14ac:dyDescent="0.3">
      <c r="B3090" s="224">
        <v>316700</v>
      </c>
      <c r="C3090" s="209">
        <v>124207</v>
      </c>
      <c r="D3090" s="206">
        <f t="shared" si="248"/>
        <v>0.39219134827912849</v>
      </c>
      <c r="E3090" s="208">
        <f t="shared" si="249"/>
        <v>0.45</v>
      </c>
      <c r="F3090" s="207">
        <v>6831.38</v>
      </c>
      <c r="G3090" s="207">
        <v>9936.56</v>
      </c>
      <c r="H3090" s="207">
        <v>11178.63</v>
      </c>
      <c r="I3090" s="214">
        <v>113068</v>
      </c>
      <c r="J3090" s="211">
        <f t="shared" si="250"/>
        <v>0.35701926113040733</v>
      </c>
      <c r="K3090" s="212">
        <f t="shared" si="251"/>
        <v>0.42</v>
      </c>
      <c r="L3090" s="214">
        <v>6218.74</v>
      </c>
      <c r="M3090" s="213">
        <v>9045.44</v>
      </c>
      <c r="N3090" s="213">
        <v>10176.120000000001</v>
      </c>
      <c r="O3090" s="242">
        <f t="shared" si="252"/>
        <v>0.51520000000009536</v>
      </c>
      <c r="P3090" s="242"/>
      <c r="Q3090" s="179"/>
      <c r="R3090" s="179"/>
      <c r="S3090" s="179"/>
      <c r="T3090" s="179"/>
      <c r="U3090" s="179"/>
      <c r="V3090" s="179"/>
      <c r="W3090" s="179"/>
      <c r="X3090" s="179"/>
      <c r="Y3090" s="179"/>
      <c r="Z3090" s="179"/>
      <c r="AA3090" s="222"/>
      <c r="AB3090" s="222"/>
      <c r="AC3090" s="222"/>
      <c r="AD3090" s="179"/>
      <c r="AE3090" s="179"/>
      <c r="AF3090" s="179"/>
      <c r="AG3090" s="179"/>
      <c r="AH3090" s="179"/>
      <c r="AI3090" s="179"/>
      <c r="AJ3090" s="179"/>
    </row>
    <row r="3091" spans="2:36" x14ac:dyDescent="0.3">
      <c r="B3091" s="224">
        <v>316800</v>
      </c>
      <c r="C3091" s="209">
        <v>124252</v>
      </c>
      <c r="D3091" s="206">
        <f t="shared" si="248"/>
        <v>0.39220959595959598</v>
      </c>
      <c r="E3091" s="208">
        <f t="shared" si="249"/>
        <v>0.45</v>
      </c>
      <c r="F3091" s="207">
        <v>6833.86</v>
      </c>
      <c r="G3091" s="207">
        <v>9940.16</v>
      </c>
      <c r="H3091" s="207">
        <v>11182.68</v>
      </c>
      <c r="I3091" s="214">
        <v>113110</v>
      </c>
      <c r="J3091" s="211">
        <f t="shared" si="250"/>
        <v>0.35703914141414139</v>
      </c>
      <c r="K3091" s="212">
        <f t="shared" si="251"/>
        <v>0.42</v>
      </c>
      <c r="L3091" s="214">
        <v>6221.05</v>
      </c>
      <c r="M3091" s="213">
        <v>9048.7999999999993</v>
      </c>
      <c r="N3091" s="213">
        <v>10179.9</v>
      </c>
      <c r="O3091" s="242">
        <f t="shared" si="252"/>
        <v>0.51529999999978826</v>
      </c>
      <c r="P3091" s="242"/>
      <c r="Q3091" s="179"/>
      <c r="R3091" s="179"/>
      <c r="S3091" s="179"/>
      <c r="T3091" s="179"/>
      <c r="U3091" s="179"/>
      <c r="V3091" s="179"/>
      <c r="W3091" s="179"/>
      <c r="X3091" s="179"/>
      <c r="Y3091" s="179"/>
      <c r="Z3091" s="179"/>
      <c r="AA3091" s="222"/>
      <c r="AB3091" s="222"/>
      <c r="AC3091" s="222"/>
      <c r="AD3091" s="179"/>
      <c r="AE3091" s="179"/>
      <c r="AF3091" s="179"/>
      <c r="AG3091" s="179"/>
      <c r="AH3091" s="179"/>
      <c r="AI3091" s="179"/>
      <c r="AJ3091" s="179"/>
    </row>
    <row r="3092" spans="2:36" x14ac:dyDescent="0.3">
      <c r="B3092" s="224">
        <v>316900</v>
      </c>
      <c r="C3092" s="209">
        <v>124297</v>
      </c>
      <c r="D3092" s="206">
        <f t="shared" si="248"/>
        <v>0.39222783212369833</v>
      </c>
      <c r="E3092" s="208">
        <f t="shared" si="249"/>
        <v>0.45</v>
      </c>
      <c r="F3092" s="207">
        <v>6836.33</v>
      </c>
      <c r="G3092" s="207">
        <v>9943.76</v>
      </c>
      <c r="H3092" s="207">
        <v>11186.73</v>
      </c>
      <c r="I3092" s="214">
        <v>113152</v>
      </c>
      <c r="J3092" s="211">
        <f t="shared" si="250"/>
        <v>0.3570590091511518</v>
      </c>
      <c r="K3092" s="212">
        <f t="shared" si="251"/>
        <v>0.42</v>
      </c>
      <c r="L3092" s="214">
        <v>6223.36</v>
      </c>
      <c r="M3092" s="213">
        <v>9052.16</v>
      </c>
      <c r="N3092" s="213">
        <v>10183.68</v>
      </c>
      <c r="O3092" s="242">
        <f t="shared" si="252"/>
        <v>0.51519999999996802</v>
      </c>
      <c r="P3092" s="242"/>
      <c r="Q3092" s="179"/>
      <c r="R3092" s="179"/>
      <c r="S3092" s="179"/>
      <c r="T3092" s="179"/>
      <c r="U3092" s="179"/>
      <c r="V3092" s="179"/>
      <c r="W3092" s="179"/>
      <c r="X3092" s="179"/>
      <c r="Y3092" s="179"/>
      <c r="Z3092" s="179"/>
      <c r="AA3092" s="222"/>
      <c r="AB3092" s="222"/>
      <c r="AC3092" s="222"/>
      <c r="AD3092" s="179"/>
      <c r="AE3092" s="179"/>
      <c r="AF3092" s="179"/>
      <c r="AG3092" s="179"/>
      <c r="AH3092" s="179"/>
      <c r="AI3092" s="179"/>
      <c r="AJ3092" s="179"/>
    </row>
    <row r="3093" spans="2:36" x14ac:dyDescent="0.3">
      <c r="B3093" s="224">
        <v>317000</v>
      </c>
      <c r="C3093" s="209">
        <v>124342</v>
      </c>
      <c r="D3093" s="206">
        <f t="shared" si="248"/>
        <v>0.39224605678233437</v>
      </c>
      <c r="E3093" s="208">
        <f t="shared" si="249"/>
        <v>0.45</v>
      </c>
      <c r="F3093" s="207">
        <v>6838.81</v>
      </c>
      <c r="G3093" s="207">
        <v>9947.36</v>
      </c>
      <c r="H3093" s="207">
        <v>11190.78</v>
      </c>
      <c r="I3093" s="214">
        <v>113194</v>
      </c>
      <c r="J3093" s="211">
        <f t="shared" si="250"/>
        <v>0.35707886435331232</v>
      </c>
      <c r="K3093" s="212">
        <f t="shared" si="251"/>
        <v>0.42</v>
      </c>
      <c r="L3093" s="214">
        <v>6225.67</v>
      </c>
      <c r="M3093" s="213">
        <v>9055.52</v>
      </c>
      <c r="N3093" s="213">
        <v>10187.459999999999</v>
      </c>
      <c r="O3093" s="242">
        <f t="shared" si="252"/>
        <v>0.51529999999997012</v>
      </c>
      <c r="P3093" s="242"/>
      <c r="Q3093" s="179"/>
      <c r="R3093" s="179"/>
      <c r="S3093" s="179"/>
      <c r="T3093" s="179"/>
      <c r="U3093" s="179"/>
      <c r="V3093" s="179"/>
      <c r="W3093" s="179"/>
      <c r="X3093" s="179"/>
      <c r="Y3093" s="179"/>
      <c r="Z3093" s="179"/>
      <c r="AA3093" s="222"/>
      <c r="AB3093" s="222"/>
      <c r="AC3093" s="222"/>
      <c r="AD3093" s="179"/>
      <c r="AE3093" s="179"/>
      <c r="AF3093" s="179"/>
      <c r="AG3093" s="179"/>
      <c r="AH3093" s="179"/>
      <c r="AI3093" s="179"/>
      <c r="AJ3093" s="179"/>
    </row>
    <row r="3094" spans="2:36" x14ac:dyDescent="0.3">
      <c r="B3094" s="224">
        <v>317100</v>
      </c>
      <c r="C3094" s="209">
        <v>124387</v>
      </c>
      <c r="D3094" s="206">
        <f t="shared" si="248"/>
        <v>0.39226426994638913</v>
      </c>
      <c r="E3094" s="208">
        <f t="shared" si="249"/>
        <v>0.45</v>
      </c>
      <c r="F3094" s="207">
        <v>6841.28</v>
      </c>
      <c r="G3094" s="207">
        <v>9950.9599999999991</v>
      </c>
      <c r="H3094" s="207">
        <v>11194.83</v>
      </c>
      <c r="I3094" s="214">
        <v>113236</v>
      </c>
      <c r="J3094" s="211">
        <f t="shared" si="250"/>
        <v>0.35709870703248187</v>
      </c>
      <c r="K3094" s="212">
        <f t="shared" si="251"/>
        <v>0.42</v>
      </c>
      <c r="L3094" s="214">
        <v>6227.98</v>
      </c>
      <c r="M3094" s="213">
        <v>9058.8799999999992</v>
      </c>
      <c r="N3094" s="213">
        <v>10191.24</v>
      </c>
      <c r="O3094" s="242">
        <f t="shared" si="252"/>
        <v>0.51519999999984067</v>
      </c>
      <c r="P3094" s="242"/>
      <c r="Q3094" s="179"/>
      <c r="R3094" s="179"/>
      <c r="S3094" s="179"/>
      <c r="T3094" s="179"/>
      <c r="U3094" s="179"/>
      <c r="V3094" s="179"/>
      <c r="W3094" s="179"/>
      <c r="X3094" s="179"/>
      <c r="Y3094" s="179"/>
      <c r="Z3094" s="179"/>
      <c r="AA3094" s="222"/>
      <c r="AB3094" s="222"/>
      <c r="AC3094" s="222"/>
      <c r="AD3094" s="179"/>
      <c r="AE3094" s="179"/>
      <c r="AF3094" s="179"/>
      <c r="AG3094" s="179"/>
      <c r="AH3094" s="179"/>
      <c r="AI3094" s="179"/>
      <c r="AJ3094" s="179"/>
    </row>
    <row r="3095" spans="2:36" x14ac:dyDescent="0.3">
      <c r="B3095" s="224">
        <v>317200</v>
      </c>
      <c r="C3095" s="209">
        <v>124432</v>
      </c>
      <c r="D3095" s="206">
        <f t="shared" si="248"/>
        <v>0.39228247162673391</v>
      </c>
      <c r="E3095" s="208">
        <f t="shared" si="249"/>
        <v>0.45</v>
      </c>
      <c r="F3095" s="207">
        <v>6843.76</v>
      </c>
      <c r="G3095" s="207">
        <v>9954.56</v>
      </c>
      <c r="H3095" s="207">
        <v>11198.88</v>
      </c>
      <c r="I3095" s="214">
        <v>113278</v>
      </c>
      <c r="J3095" s="211">
        <f t="shared" si="250"/>
        <v>0.3571185372005044</v>
      </c>
      <c r="K3095" s="212">
        <f t="shared" si="251"/>
        <v>0.42</v>
      </c>
      <c r="L3095" s="214">
        <v>6230.29</v>
      </c>
      <c r="M3095" s="213">
        <v>9062.24</v>
      </c>
      <c r="N3095" s="213">
        <v>10195.02</v>
      </c>
      <c r="O3095" s="242">
        <f t="shared" si="252"/>
        <v>0.51530000000015208</v>
      </c>
      <c r="P3095" s="242"/>
      <c r="Q3095" s="179"/>
      <c r="R3095" s="179"/>
      <c r="S3095" s="179"/>
      <c r="T3095" s="179"/>
      <c r="U3095" s="179"/>
      <c r="V3095" s="179"/>
      <c r="W3095" s="179"/>
      <c r="X3095" s="179"/>
      <c r="Y3095" s="179"/>
      <c r="Z3095" s="179"/>
      <c r="AA3095" s="222"/>
      <c r="AB3095" s="222"/>
      <c r="AC3095" s="222"/>
      <c r="AD3095" s="179"/>
      <c r="AE3095" s="179"/>
      <c r="AF3095" s="179"/>
      <c r="AG3095" s="179"/>
      <c r="AH3095" s="179"/>
      <c r="AI3095" s="179"/>
      <c r="AJ3095" s="179"/>
    </row>
    <row r="3096" spans="2:36" x14ac:dyDescent="0.3">
      <c r="B3096" s="224">
        <v>317300</v>
      </c>
      <c r="C3096" s="209">
        <v>124477</v>
      </c>
      <c r="D3096" s="206">
        <f t="shared" ref="D3096:D3159" si="253">C3096/B3096</f>
        <v>0.39230066183422629</v>
      </c>
      <c r="E3096" s="208">
        <f t="shared" ref="E3096:E3159" si="254">(C3096-C3095)/(B3096-B3095)</f>
        <v>0.45</v>
      </c>
      <c r="F3096" s="207">
        <v>6846.23</v>
      </c>
      <c r="G3096" s="207">
        <v>9958.16</v>
      </c>
      <c r="H3096" s="207">
        <v>11202.93</v>
      </c>
      <c r="I3096" s="214">
        <v>113320</v>
      </c>
      <c r="J3096" s="211">
        <f t="shared" si="250"/>
        <v>0.35713835486920897</v>
      </c>
      <c r="K3096" s="212">
        <f t="shared" si="251"/>
        <v>0.42</v>
      </c>
      <c r="L3096" s="214">
        <v>6232.6</v>
      </c>
      <c r="M3096" s="213">
        <v>9065.6</v>
      </c>
      <c r="N3096" s="213">
        <v>10198.799999999999</v>
      </c>
      <c r="O3096" s="242">
        <f t="shared" si="252"/>
        <v>0.51520000000004074</v>
      </c>
      <c r="P3096" s="242"/>
      <c r="Q3096" s="179"/>
      <c r="R3096" s="179"/>
      <c r="S3096" s="179"/>
      <c r="T3096" s="179"/>
      <c r="U3096" s="179"/>
      <c r="V3096" s="179"/>
      <c r="W3096" s="179"/>
      <c r="X3096" s="179"/>
      <c r="Y3096" s="179"/>
      <c r="Z3096" s="179"/>
      <c r="AA3096" s="222"/>
      <c r="AB3096" s="222"/>
      <c r="AC3096" s="222"/>
      <c r="AD3096" s="179"/>
      <c r="AE3096" s="179"/>
      <c r="AF3096" s="179"/>
      <c r="AG3096" s="179"/>
      <c r="AH3096" s="179"/>
      <c r="AI3096" s="179"/>
      <c r="AJ3096" s="179"/>
    </row>
    <row r="3097" spans="2:36" x14ac:dyDescent="0.3">
      <c r="B3097" s="224">
        <v>317400</v>
      </c>
      <c r="C3097" s="209">
        <v>124522</v>
      </c>
      <c r="D3097" s="206">
        <f t="shared" si="253"/>
        <v>0.39231884057971017</v>
      </c>
      <c r="E3097" s="208">
        <f t="shared" si="254"/>
        <v>0.45</v>
      </c>
      <c r="F3097" s="207">
        <v>6848.71</v>
      </c>
      <c r="G3097" s="207">
        <v>9961.76</v>
      </c>
      <c r="H3097" s="207">
        <v>11206.98</v>
      </c>
      <c r="I3097" s="214">
        <v>113362</v>
      </c>
      <c r="J3097" s="211">
        <f t="shared" si="250"/>
        <v>0.35715816005040957</v>
      </c>
      <c r="K3097" s="212">
        <f t="shared" si="251"/>
        <v>0.42</v>
      </c>
      <c r="L3097" s="214">
        <v>6234.91</v>
      </c>
      <c r="M3097" s="213">
        <v>9068.9599999999991</v>
      </c>
      <c r="N3097" s="213">
        <v>10202.58</v>
      </c>
      <c r="O3097" s="242">
        <f t="shared" si="252"/>
        <v>0.51530000000002474</v>
      </c>
      <c r="P3097" s="242"/>
      <c r="Q3097" s="179"/>
      <c r="R3097" s="179"/>
      <c r="S3097" s="179"/>
      <c r="T3097" s="179"/>
      <c r="U3097" s="179"/>
      <c r="V3097" s="179"/>
      <c r="W3097" s="179"/>
      <c r="X3097" s="179"/>
      <c r="Y3097" s="179"/>
      <c r="Z3097" s="179"/>
      <c r="AA3097" s="222"/>
      <c r="AB3097" s="222"/>
      <c r="AC3097" s="222"/>
      <c r="AD3097" s="179"/>
      <c r="AE3097" s="179"/>
      <c r="AF3097" s="179"/>
      <c r="AG3097" s="179"/>
      <c r="AH3097" s="179"/>
      <c r="AI3097" s="179"/>
      <c r="AJ3097" s="179"/>
    </row>
    <row r="3098" spans="2:36" x14ac:dyDescent="0.3">
      <c r="B3098" s="224">
        <v>317500</v>
      </c>
      <c r="C3098" s="209">
        <v>124567</v>
      </c>
      <c r="D3098" s="206">
        <f t="shared" si="253"/>
        <v>0.39233700787401576</v>
      </c>
      <c r="E3098" s="208">
        <f t="shared" si="254"/>
        <v>0.45</v>
      </c>
      <c r="F3098" s="207">
        <v>6851.18</v>
      </c>
      <c r="G3098" s="207">
        <v>9965.36</v>
      </c>
      <c r="H3098" s="207">
        <v>11211.03</v>
      </c>
      <c r="I3098" s="214">
        <v>113404</v>
      </c>
      <c r="J3098" s="211">
        <f t="shared" si="250"/>
        <v>0.35717795275590553</v>
      </c>
      <c r="K3098" s="212">
        <f t="shared" si="251"/>
        <v>0.42</v>
      </c>
      <c r="L3098" s="214">
        <v>6237.22</v>
      </c>
      <c r="M3098" s="213">
        <v>9072.32</v>
      </c>
      <c r="N3098" s="213">
        <v>10206.36</v>
      </c>
      <c r="O3098" s="242">
        <f t="shared" si="252"/>
        <v>0.5151999999999316</v>
      </c>
      <c r="P3098" s="242"/>
      <c r="Q3098" s="179"/>
      <c r="R3098" s="179"/>
      <c r="S3098" s="179"/>
      <c r="T3098" s="179"/>
      <c r="U3098" s="179"/>
      <c r="V3098" s="179"/>
      <c r="W3098" s="179"/>
      <c r="X3098" s="179"/>
      <c r="Y3098" s="179"/>
      <c r="Z3098" s="179"/>
      <c r="AA3098" s="222"/>
      <c r="AB3098" s="222"/>
      <c r="AC3098" s="222"/>
      <c r="AD3098" s="179"/>
      <c r="AE3098" s="179"/>
      <c r="AF3098" s="179"/>
      <c r="AG3098" s="179"/>
      <c r="AH3098" s="179"/>
      <c r="AI3098" s="179"/>
      <c r="AJ3098" s="179"/>
    </row>
    <row r="3099" spans="2:36" x14ac:dyDescent="0.3">
      <c r="B3099" s="224">
        <v>317600</v>
      </c>
      <c r="C3099" s="209">
        <v>124612</v>
      </c>
      <c r="D3099" s="206">
        <f t="shared" si="253"/>
        <v>0.3923551637279597</v>
      </c>
      <c r="E3099" s="208">
        <f t="shared" si="254"/>
        <v>0.45</v>
      </c>
      <c r="F3099" s="207">
        <v>6853.66</v>
      </c>
      <c r="G3099" s="207">
        <v>9968.9599999999991</v>
      </c>
      <c r="H3099" s="207">
        <v>11215.08</v>
      </c>
      <c r="I3099" s="214">
        <v>113446</v>
      </c>
      <c r="J3099" s="211">
        <f t="shared" si="250"/>
        <v>0.35719773299748109</v>
      </c>
      <c r="K3099" s="212">
        <f t="shared" si="251"/>
        <v>0.42</v>
      </c>
      <c r="L3099" s="214">
        <v>6239.53</v>
      </c>
      <c r="M3099" s="213">
        <v>9075.68</v>
      </c>
      <c r="N3099" s="213">
        <v>10210.14</v>
      </c>
      <c r="O3099" s="242">
        <f t="shared" si="252"/>
        <v>0.5152999999998974</v>
      </c>
      <c r="P3099" s="242"/>
      <c r="Q3099" s="179"/>
      <c r="R3099" s="179"/>
      <c r="S3099" s="179"/>
      <c r="T3099" s="179"/>
      <c r="U3099" s="179"/>
      <c r="V3099" s="179"/>
      <c r="W3099" s="179"/>
      <c r="X3099" s="179"/>
      <c r="Y3099" s="179"/>
      <c r="Z3099" s="179"/>
      <c r="AA3099" s="222"/>
      <c r="AB3099" s="222"/>
      <c r="AC3099" s="222"/>
      <c r="AD3099" s="179"/>
      <c r="AE3099" s="179"/>
      <c r="AF3099" s="179"/>
      <c r="AG3099" s="179"/>
      <c r="AH3099" s="179"/>
      <c r="AI3099" s="179"/>
      <c r="AJ3099" s="179"/>
    </row>
    <row r="3100" spans="2:36" x14ac:dyDescent="0.3">
      <c r="B3100" s="224">
        <v>317700</v>
      </c>
      <c r="C3100" s="209">
        <v>124657</v>
      </c>
      <c r="D3100" s="206">
        <f t="shared" si="253"/>
        <v>0.392373308152345</v>
      </c>
      <c r="E3100" s="208">
        <f t="shared" si="254"/>
        <v>0.45</v>
      </c>
      <c r="F3100" s="207">
        <v>6856.13</v>
      </c>
      <c r="G3100" s="207">
        <v>9972.56</v>
      </c>
      <c r="H3100" s="207">
        <v>11219.13</v>
      </c>
      <c r="I3100" s="214">
        <v>113488</v>
      </c>
      <c r="J3100" s="211">
        <f t="shared" si="250"/>
        <v>0.35721750078690589</v>
      </c>
      <c r="K3100" s="212">
        <f t="shared" si="251"/>
        <v>0.42</v>
      </c>
      <c r="L3100" s="214">
        <v>6241.84</v>
      </c>
      <c r="M3100" s="213">
        <v>9079.0400000000009</v>
      </c>
      <c r="N3100" s="213">
        <v>10213.92</v>
      </c>
      <c r="O3100" s="242">
        <f t="shared" si="252"/>
        <v>0.51520000000009536</v>
      </c>
      <c r="P3100" s="242"/>
      <c r="Q3100" s="179"/>
      <c r="R3100" s="179"/>
      <c r="S3100" s="179"/>
      <c r="T3100" s="179"/>
      <c r="U3100" s="179"/>
      <c r="V3100" s="179"/>
      <c r="W3100" s="179"/>
      <c r="X3100" s="179"/>
      <c r="Y3100" s="179"/>
      <c r="Z3100" s="179"/>
      <c r="AA3100" s="222"/>
      <c r="AB3100" s="222"/>
      <c r="AC3100" s="222"/>
      <c r="AD3100" s="179"/>
      <c r="AE3100" s="179"/>
      <c r="AF3100" s="179"/>
      <c r="AG3100" s="179"/>
      <c r="AH3100" s="179"/>
      <c r="AI3100" s="179"/>
      <c r="AJ3100" s="179"/>
    </row>
    <row r="3101" spans="2:36" x14ac:dyDescent="0.3">
      <c r="B3101" s="224">
        <v>317800</v>
      </c>
      <c r="C3101" s="209">
        <v>124702</v>
      </c>
      <c r="D3101" s="206">
        <f t="shared" si="253"/>
        <v>0.39239144115796099</v>
      </c>
      <c r="E3101" s="208">
        <f t="shared" si="254"/>
        <v>0.45</v>
      </c>
      <c r="F3101" s="207">
        <v>6858.61</v>
      </c>
      <c r="G3101" s="207">
        <v>9976.16</v>
      </c>
      <c r="H3101" s="207">
        <v>11223.18</v>
      </c>
      <c r="I3101" s="214">
        <v>113530</v>
      </c>
      <c r="J3101" s="211">
        <f t="shared" si="250"/>
        <v>0.35723725613593454</v>
      </c>
      <c r="K3101" s="212">
        <f t="shared" si="251"/>
        <v>0.42</v>
      </c>
      <c r="L3101" s="214">
        <v>6244.15</v>
      </c>
      <c r="M3101" s="213">
        <v>9082.4</v>
      </c>
      <c r="N3101" s="213">
        <v>10217.700000000001</v>
      </c>
      <c r="O3101" s="242">
        <f t="shared" si="252"/>
        <v>0.51529999999978826</v>
      </c>
      <c r="P3101" s="242"/>
      <c r="Q3101" s="179"/>
      <c r="R3101" s="179"/>
      <c r="S3101" s="179"/>
      <c r="T3101" s="179"/>
      <c r="U3101" s="179"/>
      <c r="V3101" s="179"/>
      <c r="W3101" s="179"/>
      <c r="X3101" s="179"/>
      <c r="Y3101" s="179"/>
      <c r="Z3101" s="179"/>
      <c r="AA3101" s="222"/>
      <c r="AB3101" s="222"/>
      <c r="AC3101" s="222"/>
      <c r="AD3101" s="179"/>
      <c r="AE3101" s="179"/>
      <c r="AF3101" s="179"/>
      <c r="AG3101" s="179"/>
      <c r="AH3101" s="179"/>
      <c r="AI3101" s="179"/>
      <c r="AJ3101" s="179"/>
    </row>
    <row r="3102" spans="2:36" x14ac:dyDescent="0.3">
      <c r="B3102" s="224">
        <v>317900</v>
      </c>
      <c r="C3102" s="209">
        <v>124747</v>
      </c>
      <c r="D3102" s="206">
        <f t="shared" si="253"/>
        <v>0.39240956275558353</v>
      </c>
      <c r="E3102" s="208">
        <f t="shared" si="254"/>
        <v>0.45</v>
      </c>
      <c r="F3102" s="207">
        <v>6861.08</v>
      </c>
      <c r="G3102" s="207">
        <v>9979.76</v>
      </c>
      <c r="H3102" s="207">
        <v>11227.23</v>
      </c>
      <c r="I3102" s="214">
        <v>113572</v>
      </c>
      <c r="J3102" s="211">
        <f t="shared" si="250"/>
        <v>0.35725699905630703</v>
      </c>
      <c r="K3102" s="212">
        <f t="shared" si="251"/>
        <v>0.42</v>
      </c>
      <c r="L3102" s="214">
        <v>6246.46</v>
      </c>
      <c r="M3102" s="213">
        <v>9085.76</v>
      </c>
      <c r="N3102" s="213">
        <v>10221.48</v>
      </c>
      <c r="O3102" s="242">
        <f t="shared" si="252"/>
        <v>0.51519999999996802</v>
      </c>
      <c r="P3102" s="242"/>
      <c r="Q3102" s="179"/>
      <c r="R3102" s="179"/>
      <c r="S3102" s="179"/>
      <c r="T3102" s="179"/>
      <c r="U3102" s="179"/>
      <c r="V3102" s="179"/>
      <c r="W3102" s="179"/>
      <c r="X3102" s="179"/>
      <c r="Y3102" s="179"/>
      <c r="Z3102" s="179"/>
      <c r="AA3102" s="222"/>
      <c r="AB3102" s="222"/>
      <c r="AC3102" s="222"/>
      <c r="AD3102" s="179"/>
      <c r="AE3102" s="179"/>
      <c r="AF3102" s="179"/>
      <c r="AG3102" s="179"/>
      <c r="AH3102" s="179"/>
      <c r="AI3102" s="179"/>
      <c r="AJ3102" s="179"/>
    </row>
    <row r="3103" spans="2:36" x14ac:dyDescent="0.3">
      <c r="B3103" s="224">
        <v>318000</v>
      </c>
      <c r="C3103" s="209">
        <v>124792</v>
      </c>
      <c r="D3103" s="206">
        <f t="shared" si="253"/>
        <v>0.39242767295597486</v>
      </c>
      <c r="E3103" s="208">
        <f t="shared" si="254"/>
        <v>0.45</v>
      </c>
      <c r="F3103" s="207">
        <v>6863.56</v>
      </c>
      <c r="G3103" s="207">
        <v>9983.36</v>
      </c>
      <c r="H3103" s="207">
        <v>11231.28</v>
      </c>
      <c r="I3103" s="214">
        <v>113614</v>
      </c>
      <c r="J3103" s="211">
        <f t="shared" si="250"/>
        <v>0.35727672955974843</v>
      </c>
      <c r="K3103" s="212">
        <f t="shared" si="251"/>
        <v>0.42</v>
      </c>
      <c r="L3103" s="214">
        <v>6248.77</v>
      </c>
      <c r="M3103" s="213">
        <v>9089.1200000000008</v>
      </c>
      <c r="N3103" s="213">
        <v>10225.26</v>
      </c>
      <c r="O3103" s="242">
        <f t="shared" si="252"/>
        <v>0.51529999999997012</v>
      </c>
      <c r="P3103" s="242"/>
      <c r="Q3103" s="179"/>
      <c r="R3103" s="179"/>
      <c r="S3103" s="179"/>
      <c r="T3103" s="179"/>
      <c r="U3103" s="179"/>
      <c r="V3103" s="179"/>
      <c r="W3103" s="179"/>
      <c r="X3103" s="179"/>
      <c r="Y3103" s="179"/>
      <c r="Z3103" s="179"/>
      <c r="AA3103" s="222"/>
      <c r="AB3103" s="222"/>
      <c r="AC3103" s="222"/>
      <c r="AD3103" s="179"/>
      <c r="AE3103" s="179"/>
      <c r="AF3103" s="179"/>
      <c r="AG3103" s="179"/>
      <c r="AH3103" s="179"/>
      <c r="AI3103" s="179"/>
      <c r="AJ3103" s="179"/>
    </row>
    <row r="3104" spans="2:36" x14ac:dyDescent="0.3">
      <c r="B3104" s="224">
        <v>318100</v>
      </c>
      <c r="C3104" s="209">
        <v>124837</v>
      </c>
      <c r="D3104" s="206">
        <f t="shared" si="253"/>
        <v>0.39244577176988371</v>
      </c>
      <c r="E3104" s="208">
        <f t="shared" si="254"/>
        <v>0.45</v>
      </c>
      <c r="F3104" s="207">
        <v>6866.03</v>
      </c>
      <c r="G3104" s="207">
        <v>9986.9599999999991</v>
      </c>
      <c r="H3104" s="207">
        <v>11235.33</v>
      </c>
      <c r="I3104" s="214">
        <v>113656</v>
      </c>
      <c r="J3104" s="211">
        <f t="shared" si="250"/>
        <v>0.3572964476579692</v>
      </c>
      <c r="K3104" s="212">
        <f t="shared" si="251"/>
        <v>0.42</v>
      </c>
      <c r="L3104" s="214">
        <v>6251.08</v>
      </c>
      <c r="M3104" s="213">
        <v>9092.48</v>
      </c>
      <c r="N3104" s="213">
        <v>10229.040000000001</v>
      </c>
      <c r="O3104" s="242">
        <f t="shared" si="252"/>
        <v>0.51519999999984067</v>
      </c>
      <c r="P3104" s="242"/>
      <c r="Q3104" s="179"/>
      <c r="R3104" s="179"/>
      <c r="S3104" s="179"/>
      <c r="T3104" s="179"/>
      <c r="U3104" s="179"/>
      <c r="V3104" s="179"/>
      <c r="W3104" s="179"/>
      <c r="X3104" s="179"/>
      <c r="Y3104" s="179"/>
      <c r="Z3104" s="179"/>
      <c r="AA3104" s="222"/>
      <c r="AB3104" s="222"/>
      <c r="AC3104" s="222"/>
      <c r="AD3104" s="179"/>
      <c r="AE3104" s="179"/>
      <c r="AF3104" s="179"/>
      <c r="AG3104" s="179"/>
      <c r="AH3104" s="179"/>
      <c r="AI3104" s="179"/>
      <c r="AJ3104" s="179"/>
    </row>
    <row r="3105" spans="2:36" x14ac:dyDescent="0.3">
      <c r="B3105" s="224">
        <v>318200</v>
      </c>
      <c r="C3105" s="209">
        <v>124882</v>
      </c>
      <c r="D3105" s="206">
        <f t="shared" si="253"/>
        <v>0.39246385920804527</v>
      </c>
      <c r="E3105" s="208">
        <f t="shared" si="254"/>
        <v>0.45</v>
      </c>
      <c r="F3105" s="207">
        <v>6868.51</v>
      </c>
      <c r="G3105" s="207">
        <v>9990.56</v>
      </c>
      <c r="H3105" s="207">
        <v>11239.38</v>
      </c>
      <c r="I3105" s="214">
        <v>113698</v>
      </c>
      <c r="J3105" s="211">
        <f t="shared" si="250"/>
        <v>0.35731615336266498</v>
      </c>
      <c r="K3105" s="212">
        <f t="shared" si="251"/>
        <v>0.42</v>
      </c>
      <c r="L3105" s="214">
        <v>6253.39</v>
      </c>
      <c r="M3105" s="213">
        <v>9095.84</v>
      </c>
      <c r="N3105" s="213">
        <v>10232.82</v>
      </c>
      <c r="O3105" s="242">
        <f t="shared" si="252"/>
        <v>0.51530000000015208</v>
      </c>
      <c r="P3105" s="242"/>
      <c r="Q3105" s="179"/>
      <c r="R3105" s="179"/>
      <c r="S3105" s="179"/>
      <c r="T3105" s="179"/>
      <c r="U3105" s="179"/>
      <c r="V3105" s="179"/>
      <c r="W3105" s="179"/>
      <c r="X3105" s="179"/>
      <c r="Y3105" s="179"/>
      <c r="Z3105" s="179"/>
      <c r="AA3105" s="222"/>
      <c r="AB3105" s="222"/>
      <c r="AC3105" s="222"/>
      <c r="AD3105" s="179"/>
      <c r="AE3105" s="179"/>
      <c r="AF3105" s="179"/>
      <c r="AG3105" s="179"/>
      <c r="AH3105" s="179"/>
      <c r="AI3105" s="179"/>
      <c r="AJ3105" s="179"/>
    </row>
    <row r="3106" spans="2:36" x14ac:dyDescent="0.3">
      <c r="B3106" s="224">
        <v>318300</v>
      </c>
      <c r="C3106" s="209">
        <v>124927</v>
      </c>
      <c r="D3106" s="206">
        <f t="shared" si="253"/>
        <v>0.39248193528118125</v>
      </c>
      <c r="E3106" s="208">
        <f t="shared" si="254"/>
        <v>0.45</v>
      </c>
      <c r="F3106" s="207">
        <v>6870.98</v>
      </c>
      <c r="G3106" s="207">
        <v>9994.16</v>
      </c>
      <c r="H3106" s="207">
        <v>11243.43</v>
      </c>
      <c r="I3106" s="214">
        <v>113740</v>
      </c>
      <c r="J3106" s="211">
        <f t="shared" si="250"/>
        <v>0.35733584668551682</v>
      </c>
      <c r="K3106" s="212">
        <f t="shared" si="251"/>
        <v>0.42</v>
      </c>
      <c r="L3106" s="214">
        <v>6255.7</v>
      </c>
      <c r="M3106" s="213">
        <v>9099.2000000000007</v>
      </c>
      <c r="N3106" s="213">
        <v>10236.6</v>
      </c>
      <c r="O3106" s="242">
        <f t="shared" si="252"/>
        <v>0.51520000000004074</v>
      </c>
      <c r="P3106" s="242"/>
      <c r="Q3106" s="179"/>
      <c r="R3106" s="179"/>
      <c r="S3106" s="179"/>
      <c r="T3106" s="179"/>
      <c r="U3106" s="179"/>
      <c r="V3106" s="179"/>
      <c r="W3106" s="179"/>
      <c r="X3106" s="179"/>
      <c r="Y3106" s="179"/>
      <c r="Z3106" s="179"/>
      <c r="AA3106" s="222"/>
      <c r="AB3106" s="222"/>
      <c r="AC3106" s="222"/>
      <c r="AD3106" s="179"/>
      <c r="AE3106" s="179"/>
      <c r="AF3106" s="179"/>
      <c r="AG3106" s="179"/>
      <c r="AH3106" s="179"/>
      <c r="AI3106" s="179"/>
      <c r="AJ3106" s="179"/>
    </row>
    <row r="3107" spans="2:36" x14ac:dyDescent="0.3">
      <c r="B3107" s="224">
        <v>318400</v>
      </c>
      <c r="C3107" s="209">
        <v>124972</v>
      </c>
      <c r="D3107" s="206">
        <f t="shared" si="253"/>
        <v>0.39250000000000002</v>
      </c>
      <c r="E3107" s="208">
        <f t="shared" si="254"/>
        <v>0.45</v>
      </c>
      <c r="F3107" s="207">
        <v>6873.46</v>
      </c>
      <c r="G3107" s="207">
        <v>9997.76</v>
      </c>
      <c r="H3107" s="207">
        <v>11247.48</v>
      </c>
      <c r="I3107" s="214">
        <v>113782</v>
      </c>
      <c r="J3107" s="211">
        <f t="shared" si="250"/>
        <v>0.35735552763819095</v>
      </c>
      <c r="K3107" s="212">
        <f t="shared" si="251"/>
        <v>0.42</v>
      </c>
      <c r="L3107" s="214">
        <v>6258.01</v>
      </c>
      <c r="M3107" s="213">
        <v>9102.56</v>
      </c>
      <c r="N3107" s="213">
        <v>10240.379999999999</v>
      </c>
      <c r="O3107" s="242">
        <f t="shared" si="252"/>
        <v>0.51530000000002474</v>
      </c>
      <c r="P3107" s="242"/>
      <c r="Q3107" s="179"/>
      <c r="R3107" s="179"/>
      <c r="S3107" s="179"/>
      <c r="T3107" s="179"/>
      <c r="U3107" s="179"/>
      <c r="V3107" s="179"/>
      <c r="W3107" s="179"/>
      <c r="X3107" s="179"/>
      <c r="Y3107" s="179"/>
      <c r="Z3107" s="179"/>
      <c r="AA3107" s="222"/>
      <c r="AB3107" s="222"/>
      <c r="AC3107" s="222"/>
      <c r="AD3107" s="179"/>
      <c r="AE3107" s="179"/>
      <c r="AF3107" s="179"/>
      <c r="AG3107" s="179"/>
      <c r="AH3107" s="179"/>
      <c r="AI3107" s="179"/>
      <c r="AJ3107" s="179"/>
    </row>
    <row r="3108" spans="2:36" x14ac:dyDescent="0.3">
      <c r="B3108" s="224">
        <v>318500</v>
      </c>
      <c r="C3108" s="209">
        <v>125017</v>
      </c>
      <c r="D3108" s="206">
        <f t="shared" si="253"/>
        <v>0.39251805337519624</v>
      </c>
      <c r="E3108" s="208">
        <f t="shared" si="254"/>
        <v>0.45</v>
      </c>
      <c r="F3108" s="207">
        <v>6875.93</v>
      </c>
      <c r="G3108" s="207">
        <v>10001.36</v>
      </c>
      <c r="H3108" s="207">
        <v>11251.53</v>
      </c>
      <c r="I3108" s="214">
        <v>113824</v>
      </c>
      <c r="J3108" s="211">
        <f t="shared" si="250"/>
        <v>0.3573751962323391</v>
      </c>
      <c r="K3108" s="212">
        <f t="shared" si="251"/>
        <v>0.42</v>
      </c>
      <c r="L3108" s="214">
        <v>6260.32</v>
      </c>
      <c r="M3108" s="213">
        <v>9105.92</v>
      </c>
      <c r="N3108" s="213">
        <v>10244.16</v>
      </c>
      <c r="O3108" s="242">
        <f t="shared" si="252"/>
        <v>0.5151999999999316</v>
      </c>
      <c r="P3108" s="242"/>
      <c r="Q3108" s="179"/>
      <c r="R3108" s="179"/>
      <c r="S3108" s="179"/>
      <c r="T3108" s="179"/>
      <c r="U3108" s="179"/>
      <c r="V3108" s="179"/>
      <c r="W3108" s="179"/>
      <c r="X3108" s="179"/>
      <c r="Y3108" s="179"/>
      <c r="Z3108" s="179"/>
      <c r="AA3108" s="222"/>
      <c r="AB3108" s="222"/>
      <c r="AC3108" s="222"/>
      <c r="AD3108" s="179"/>
      <c r="AE3108" s="179"/>
      <c r="AF3108" s="179"/>
      <c r="AG3108" s="179"/>
      <c r="AH3108" s="179"/>
      <c r="AI3108" s="179"/>
      <c r="AJ3108" s="179"/>
    </row>
    <row r="3109" spans="2:36" x14ac:dyDescent="0.3">
      <c r="B3109" s="224">
        <v>318600</v>
      </c>
      <c r="C3109" s="209">
        <v>125062</v>
      </c>
      <c r="D3109" s="206">
        <f t="shared" si="253"/>
        <v>0.39253609541745133</v>
      </c>
      <c r="E3109" s="208">
        <f t="shared" si="254"/>
        <v>0.45</v>
      </c>
      <c r="F3109" s="207">
        <v>6878.41</v>
      </c>
      <c r="G3109" s="207">
        <v>10004.959999999999</v>
      </c>
      <c r="H3109" s="207">
        <v>11255.58</v>
      </c>
      <c r="I3109" s="214">
        <v>113866</v>
      </c>
      <c r="J3109" s="211">
        <f t="shared" si="250"/>
        <v>0.35739485247959824</v>
      </c>
      <c r="K3109" s="212">
        <f t="shared" si="251"/>
        <v>0.42</v>
      </c>
      <c r="L3109" s="214">
        <v>6262.63</v>
      </c>
      <c r="M3109" s="213">
        <v>9109.2800000000007</v>
      </c>
      <c r="N3109" s="213">
        <v>10247.94</v>
      </c>
      <c r="O3109" s="242">
        <f t="shared" si="252"/>
        <v>0.5152999999998974</v>
      </c>
      <c r="P3109" s="242"/>
      <c r="Q3109" s="179"/>
      <c r="R3109" s="179"/>
      <c r="S3109" s="179"/>
      <c r="T3109" s="179"/>
      <c r="U3109" s="179"/>
      <c r="V3109" s="179"/>
      <c r="W3109" s="179"/>
      <c r="X3109" s="179"/>
      <c r="Y3109" s="179"/>
      <c r="Z3109" s="179"/>
      <c r="AA3109" s="222"/>
      <c r="AB3109" s="222"/>
      <c r="AC3109" s="222"/>
      <c r="AD3109" s="179"/>
      <c r="AE3109" s="179"/>
      <c r="AF3109" s="179"/>
      <c r="AG3109" s="179"/>
      <c r="AH3109" s="179"/>
      <c r="AI3109" s="179"/>
      <c r="AJ3109" s="179"/>
    </row>
    <row r="3110" spans="2:36" x14ac:dyDescent="0.3">
      <c r="B3110" s="224">
        <v>318700</v>
      </c>
      <c r="C3110" s="209">
        <v>125107</v>
      </c>
      <c r="D3110" s="206">
        <f t="shared" si="253"/>
        <v>0.39255412613743335</v>
      </c>
      <c r="E3110" s="208">
        <f t="shared" si="254"/>
        <v>0.45</v>
      </c>
      <c r="F3110" s="207">
        <v>6880.88</v>
      </c>
      <c r="G3110" s="207">
        <v>10008.56</v>
      </c>
      <c r="H3110" s="207">
        <v>11259.63</v>
      </c>
      <c r="I3110" s="214">
        <v>113908</v>
      </c>
      <c r="J3110" s="211">
        <f t="shared" si="250"/>
        <v>0.35741449639159084</v>
      </c>
      <c r="K3110" s="212">
        <f t="shared" si="251"/>
        <v>0.42</v>
      </c>
      <c r="L3110" s="214">
        <v>6264.94</v>
      </c>
      <c r="M3110" s="213">
        <v>9112.64</v>
      </c>
      <c r="N3110" s="213">
        <v>10251.719999999999</v>
      </c>
      <c r="O3110" s="242">
        <f t="shared" si="252"/>
        <v>0.51520000000009536</v>
      </c>
      <c r="P3110" s="242"/>
      <c r="Q3110" s="179"/>
      <c r="R3110" s="179"/>
      <c r="S3110" s="179"/>
      <c r="T3110" s="179"/>
      <c r="U3110" s="179"/>
      <c r="V3110" s="179"/>
      <c r="W3110" s="179"/>
      <c r="X3110" s="179"/>
      <c r="Y3110" s="179"/>
      <c r="Z3110" s="179"/>
      <c r="AA3110" s="222"/>
      <c r="AB3110" s="222"/>
      <c r="AC3110" s="222"/>
      <c r="AD3110" s="179"/>
      <c r="AE3110" s="179"/>
      <c r="AF3110" s="179"/>
      <c r="AG3110" s="179"/>
      <c r="AH3110" s="179"/>
      <c r="AI3110" s="179"/>
      <c r="AJ3110" s="179"/>
    </row>
    <row r="3111" spans="2:36" x14ac:dyDescent="0.3">
      <c r="B3111" s="224">
        <v>318800</v>
      </c>
      <c r="C3111" s="209">
        <v>125152</v>
      </c>
      <c r="D3111" s="206">
        <f t="shared" si="253"/>
        <v>0.39257214554579672</v>
      </c>
      <c r="E3111" s="208">
        <f t="shared" si="254"/>
        <v>0.45</v>
      </c>
      <c r="F3111" s="207">
        <v>6883.36</v>
      </c>
      <c r="G3111" s="207">
        <v>10012.16</v>
      </c>
      <c r="H3111" s="207">
        <v>11263.68</v>
      </c>
      <c r="I3111" s="214">
        <v>113950</v>
      </c>
      <c r="J3111" s="211">
        <f t="shared" si="250"/>
        <v>0.35743412797992474</v>
      </c>
      <c r="K3111" s="212">
        <f t="shared" si="251"/>
        <v>0.42</v>
      </c>
      <c r="L3111" s="214">
        <v>6267.25</v>
      </c>
      <c r="M3111" s="213">
        <v>9116</v>
      </c>
      <c r="N3111" s="213">
        <v>10255.5</v>
      </c>
      <c r="O3111" s="242">
        <f t="shared" si="252"/>
        <v>0.51529999999978826</v>
      </c>
      <c r="P3111" s="242"/>
      <c r="Q3111" s="179"/>
      <c r="R3111" s="179"/>
      <c r="S3111" s="179"/>
      <c r="T3111" s="179"/>
      <c r="U3111" s="179"/>
      <c r="V3111" s="179"/>
      <c r="W3111" s="179"/>
      <c r="X3111" s="179"/>
      <c r="Y3111" s="179"/>
      <c r="Z3111" s="179"/>
      <c r="AA3111" s="222"/>
      <c r="AB3111" s="222"/>
      <c r="AC3111" s="222"/>
      <c r="AD3111" s="179"/>
      <c r="AE3111" s="179"/>
      <c r="AF3111" s="179"/>
      <c r="AG3111" s="179"/>
      <c r="AH3111" s="179"/>
      <c r="AI3111" s="179"/>
      <c r="AJ3111" s="179"/>
    </row>
    <row r="3112" spans="2:36" x14ac:dyDescent="0.3">
      <c r="B3112" s="224">
        <v>318900</v>
      </c>
      <c r="C3112" s="209">
        <v>125197</v>
      </c>
      <c r="D3112" s="206">
        <f t="shared" si="253"/>
        <v>0.39259015365318284</v>
      </c>
      <c r="E3112" s="208">
        <f t="shared" si="254"/>
        <v>0.45</v>
      </c>
      <c r="F3112" s="207">
        <v>6885.83</v>
      </c>
      <c r="G3112" s="207">
        <v>10015.76</v>
      </c>
      <c r="H3112" s="207">
        <v>11267.73</v>
      </c>
      <c r="I3112" s="214">
        <v>113992</v>
      </c>
      <c r="J3112" s="211">
        <f t="shared" si="250"/>
        <v>0.35745374725619317</v>
      </c>
      <c r="K3112" s="212">
        <f t="shared" si="251"/>
        <v>0.42</v>
      </c>
      <c r="L3112" s="214">
        <v>6269.56</v>
      </c>
      <c r="M3112" s="213">
        <v>9119.36</v>
      </c>
      <c r="N3112" s="213">
        <v>10259.280000000001</v>
      </c>
      <c r="O3112" s="242">
        <f t="shared" si="252"/>
        <v>0.51519999999996802</v>
      </c>
      <c r="P3112" s="242"/>
      <c r="Q3112" s="179"/>
      <c r="R3112" s="179"/>
      <c r="S3112" s="179"/>
      <c r="T3112" s="179"/>
      <c r="U3112" s="179"/>
      <c r="V3112" s="179"/>
      <c r="W3112" s="179"/>
      <c r="X3112" s="179"/>
      <c r="Y3112" s="179"/>
      <c r="Z3112" s="179"/>
      <c r="AA3112" s="222"/>
      <c r="AB3112" s="222"/>
      <c r="AC3112" s="222"/>
      <c r="AD3112" s="179"/>
      <c r="AE3112" s="179"/>
      <c r="AF3112" s="179"/>
      <c r="AG3112" s="179"/>
      <c r="AH3112" s="179"/>
      <c r="AI3112" s="179"/>
      <c r="AJ3112" s="179"/>
    </row>
    <row r="3113" spans="2:36" x14ac:dyDescent="0.3">
      <c r="B3113" s="224">
        <v>319000</v>
      </c>
      <c r="C3113" s="209">
        <v>125242</v>
      </c>
      <c r="D3113" s="206">
        <f t="shared" si="253"/>
        <v>0.39260815047021941</v>
      </c>
      <c r="E3113" s="208">
        <f t="shared" si="254"/>
        <v>0.45</v>
      </c>
      <c r="F3113" s="207">
        <v>6888.31</v>
      </c>
      <c r="G3113" s="207">
        <v>10019.36</v>
      </c>
      <c r="H3113" s="207">
        <v>11271.78</v>
      </c>
      <c r="I3113" s="214">
        <v>114034</v>
      </c>
      <c r="J3113" s="211">
        <f t="shared" si="250"/>
        <v>0.3574733542319749</v>
      </c>
      <c r="K3113" s="212">
        <f t="shared" si="251"/>
        <v>0.42</v>
      </c>
      <c r="L3113" s="214">
        <v>6271.87</v>
      </c>
      <c r="M3113" s="213">
        <v>9122.7199999999993</v>
      </c>
      <c r="N3113" s="213">
        <v>10263.06</v>
      </c>
      <c r="O3113" s="242">
        <f t="shared" si="252"/>
        <v>0.51529999999997012</v>
      </c>
      <c r="P3113" s="242"/>
      <c r="Q3113" s="179"/>
      <c r="R3113" s="179"/>
      <c r="S3113" s="179"/>
      <c r="T3113" s="179"/>
      <c r="U3113" s="179"/>
      <c r="V3113" s="179"/>
      <c r="W3113" s="179"/>
      <c r="X3113" s="179"/>
      <c r="Y3113" s="179"/>
      <c r="Z3113" s="179"/>
      <c r="AA3113" s="222"/>
      <c r="AB3113" s="222"/>
      <c r="AC3113" s="222"/>
      <c r="AD3113" s="179"/>
      <c r="AE3113" s="179"/>
      <c r="AF3113" s="179"/>
      <c r="AG3113" s="179"/>
      <c r="AH3113" s="179"/>
      <c r="AI3113" s="179"/>
      <c r="AJ3113" s="179"/>
    </row>
    <row r="3114" spans="2:36" x14ac:dyDescent="0.3">
      <c r="B3114" s="224">
        <v>319100</v>
      </c>
      <c r="C3114" s="209">
        <v>125287</v>
      </c>
      <c r="D3114" s="206">
        <f t="shared" si="253"/>
        <v>0.39262613600752116</v>
      </c>
      <c r="E3114" s="208">
        <f t="shared" si="254"/>
        <v>0.45</v>
      </c>
      <c r="F3114" s="207">
        <v>6890.78</v>
      </c>
      <c r="G3114" s="207">
        <v>10022.959999999999</v>
      </c>
      <c r="H3114" s="207">
        <v>11275.83</v>
      </c>
      <c r="I3114" s="214">
        <v>114076</v>
      </c>
      <c r="J3114" s="211">
        <f t="shared" si="250"/>
        <v>0.35749294891883421</v>
      </c>
      <c r="K3114" s="212">
        <f t="shared" si="251"/>
        <v>0.42</v>
      </c>
      <c r="L3114" s="214">
        <v>6274.18</v>
      </c>
      <c r="M3114" s="213">
        <v>9126.08</v>
      </c>
      <c r="N3114" s="213">
        <v>10266.84</v>
      </c>
      <c r="O3114" s="242">
        <f t="shared" si="252"/>
        <v>0.51519999999984067</v>
      </c>
      <c r="P3114" s="242"/>
      <c r="Q3114" s="179"/>
      <c r="R3114" s="179"/>
      <c r="S3114" s="179"/>
      <c r="T3114" s="179"/>
      <c r="U3114" s="179"/>
      <c r="V3114" s="179"/>
      <c r="W3114" s="179"/>
      <c r="X3114" s="179"/>
      <c r="Y3114" s="179"/>
      <c r="Z3114" s="179"/>
      <c r="AA3114" s="222"/>
      <c r="AB3114" s="222"/>
      <c r="AC3114" s="222"/>
      <c r="AD3114" s="179"/>
      <c r="AE3114" s="179"/>
      <c r="AF3114" s="179"/>
      <c r="AG3114" s="179"/>
      <c r="AH3114" s="179"/>
      <c r="AI3114" s="179"/>
      <c r="AJ3114" s="179"/>
    </row>
    <row r="3115" spans="2:36" x14ac:dyDescent="0.3">
      <c r="B3115" s="224">
        <v>319200</v>
      </c>
      <c r="C3115" s="209">
        <v>125332</v>
      </c>
      <c r="D3115" s="206">
        <f t="shared" si="253"/>
        <v>0.39264411027568924</v>
      </c>
      <c r="E3115" s="208">
        <f t="shared" si="254"/>
        <v>0.45</v>
      </c>
      <c r="F3115" s="207">
        <v>6893.26</v>
      </c>
      <c r="G3115" s="207">
        <v>10026.56</v>
      </c>
      <c r="H3115" s="207">
        <v>11279.88</v>
      </c>
      <c r="I3115" s="214">
        <v>114118</v>
      </c>
      <c r="J3115" s="211">
        <f t="shared" si="250"/>
        <v>0.35751253132832078</v>
      </c>
      <c r="K3115" s="212">
        <f t="shared" si="251"/>
        <v>0.42</v>
      </c>
      <c r="L3115" s="214">
        <v>6276.49</v>
      </c>
      <c r="M3115" s="213">
        <v>9129.44</v>
      </c>
      <c r="N3115" s="213">
        <v>10270.620000000001</v>
      </c>
      <c r="O3115" s="242">
        <f t="shared" si="252"/>
        <v>0.51530000000015208</v>
      </c>
      <c r="P3115" s="242"/>
      <c r="Q3115" s="179"/>
      <c r="R3115" s="179"/>
      <c r="S3115" s="179"/>
      <c r="T3115" s="179"/>
      <c r="U3115" s="179"/>
      <c r="V3115" s="179"/>
      <c r="W3115" s="179"/>
      <c r="X3115" s="179"/>
      <c r="Y3115" s="179"/>
      <c r="Z3115" s="179"/>
      <c r="AA3115" s="222"/>
      <c r="AB3115" s="222"/>
      <c r="AC3115" s="222"/>
      <c r="AD3115" s="179"/>
      <c r="AE3115" s="179"/>
      <c r="AF3115" s="179"/>
      <c r="AG3115" s="179"/>
      <c r="AH3115" s="179"/>
      <c r="AI3115" s="179"/>
      <c r="AJ3115" s="179"/>
    </row>
    <row r="3116" spans="2:36" x14ac:dyDescent="0.3">
      <c r="B3116" s="224">
        <v>319300</v>
      </c>
      <c r="C3116" s="209">
        <v>125377</v>
      </c>
      <c r="D3116" s="206">
        <f t="shared" si="253"/>
        <v>0.39266207328531161</v>
      </c>
      <c r="E3116" s="208">
        <f t="shared" si="254"/>
        <v>0.45</v>
      </c>
      <c r="F3116" s="207">
        <v>6895.73</v>
      </c>
      <c r="G3116" s="207">
        <v>10030.16</v>
      </c>
      <c r="H3116" s="207">
        <v>11283.93</v>
      </c>
      <c r="I3116" s="214">
        <v>114160</v>
      </c>
      <c r="J3116" s="211">
        <f t="shared" si="250"/>
        <v>0.35753210147196995</v>
      </c>
      <c r="K3116" s="212">
        <f t="shared" si="251"/>
        <v>0.42</v>
      </c>
      <c r="L3116" s="214">
        <v>6278.8</v>
      </c>
      <c r="M3116" s="213">
        <v>9132.7999999999993</v>
      </c>
      <c r="N3116" s="213">
        <v>10274.4</v>
      </c>
      <c r="O3116" s="242">
        <f t="shared" si="252"/>
        <v>0.51520000000004074</v>
      </c>
      <c r="P3116" s="242"/>
      <c r="Q3116" s="179"/>
      <c r="R3116" s="179"/>
      <c r="S3116" s="179"/>
      <c r="T3116" s="179"/>
      <c r="U3116" s="179"/>
      <c r="V3116" s="179"/>
      <c r="W3116" s="179"/>
      <c r="X3116" s="179"/>
      <c r="Y3116" s="179"/>
      <c r="Z3116" s="179"/>
      <c r="AA3116" s="222"/>
      <c r="AB3116" s="222"/>
      <c r="AC3116" s="222"/>
      <c r="AD3116" s="179"/>
      <c r="AE3116" s="179"/>
      <c r="AF3116" s="179"/>
      <c r="AG3116" s="179"/>
      <c r="AH3116" s="179"/>
      <c r="AI3116" s="179"/>
      <c r="AJ3116" s="179"/>
    </row>
    <row r="3117" spans="2:36" x14ac:dyDescent="0.3">
      <c r="B3117" s="224">
        <v>319400</v>
      </c>
      <c r="C3117" s="209">
        <v>125422</v>
      </c>
      <c r="D3117" s="206">
        <f t="shared" si="253"/>
        <v>0.39268002504696303</v>
      </c>
      <c r="E3117" s="208">
        <f t="shared" si="254"/>
        <v>0.45</v>
      </c>
      <c r="F3117" s="207">
        <v>6898.21</v>
      </c>
      <c r="G3117" s="207">
        <v>10033.76</v>
      </c>
      <c r="H3117" s="207">
        <v>11287.98</v>
      </c>
      <c r="I3117" s="214">
        <v>114202</v>
      </c>
      <c r="J3117" s="211">
        <f t="shared" si="250"/>
        <v>0.35755165936130245</v>
      </c>
      <c r="K3117" s="212">
        <f t="shared" si="251"/>
        <v>0.42</v>
      </c>
      <c r="L3117" s="214">
        <v>6281.11</v>
      </c>
      <c r="M3117" s="213">
        <v>9136.16</v>
      </c>
      <c r="N3117" s="213">
        <v>10278.18</v>
      </c>
      <c r="O3117" s="242">
        <f t="shared" si="252"/>
        <v>0.51530000000002474</v>
      </c>
      <c r="P3117" s="242"/>
      <c r="Q3117" s="179"/>
      <c r="R3117" s="179"/>
      <c r="S3117" s="179"/>
      <c r="T3117" s="179"/>
      <c r="U3117" s="179"/>
      <c r="V3117" s="179"/>
      <c r="W3117" s="179"/>
      <c r="X3117" s="179"/>
      <c r="Y3117" s="179"/>
      <c r="Z3117" s="179"/>
      <c r="AA3117" s="222"/>
      <c r="AB3117" s="222"/>
      <c r="AC3117" s="222"/>
      <c r="AD3117" s="179"/>
      <c r="AE3117" s="179"/>
      <c r="AF3117" s="179"/>
      <c r="AG3117" s="179"/>
      <c r="AH3117" s="179"/>
      <c r="AI3117" s="179"/>
      <c r="AJ3117" s="179"/>
    </row>
    <row r="3118" spans="2:36" x14ac:dyDescent="0.3">
      <c r="B3118" s="224">
        <v>319500</v>
      </c>
      <c r="C3118" s="209">
        <v>125467</v>
      </c>
      <c r="D3118" s="206">
        <f t="shared" si="253"/>
        <v>0.39269796557120501</v>
      </c>
      <c r="E3118" s="208">
        <f t="shared" si="254"/>
        <v>0.45</v>
      </c>
      <c r="F3118" s="207">
        <v>6900.68</v>
      </c>
      <c r="G3118" s="207">
        <v>10037.36</v>
      </c>
      <c r="H3118" s="207">
        <v>11292.03</v>
      </c>
      <c r="I3118" s="214">
        <v>114244</v>
      </c>
      <c r="J3118" s="211">
        <f t="shared" si="250"/>
        <v>0.35757120500782474</v>
      </c>
      <c r="K3118" s="212">
        <f t="shared" si="251"/>
        <v>0.42</v>
      </c>
      <c r="L3118" s="214">
        <v>6283.42</v>
      </c>
      <c r="M3118" s="213">
        <v>9139.52</v>
      </c>
      <c r="N3118" s="213">
        <v>10281.959999999999</v>
      </c>
      <c r="O3118" s="242">
        <f t="shared" si="252"/>
        <v>0.5151999999999316</v>
      </c>
      <c r="P3118" s="242"/>
      <c r="Q3118" s="179"/>
      <c r="R3118" s="179"/>
      <c r="S3118" s="179"/>
      <c r="T3118" s="179"/>
      <c r="U3118" s="179"/>
      <c r="V3118" s="179"/>
      <c r="W3118" s="179"/>
      <c r="X3118" s="179"/>
      <c r="Y3118" s="179"/>
      <c r="Z3118" s="179"/>
      <c r="AA3118" s="222"/>
      <c r="AB3118" s="222"/>
      <c r="AC3118" s="222"/>
      <c r="AD3118" s="179"/>
      <c r="AE3118" s="179"/>
      <c r="AF3118" s="179"/>
      <c r="AG3118" s="179"/>
      <c r="AH3118" s="179"/>
      <c r="AI3118" s="179"/>
      <c r="AJ3118" s="179"/>
    </row>
    <row r="3119" spans="2:36" x14ac:dyDescent="0.3">
      <c r="B3119" s="224">
        <v>319600</v>
      </c>
      <c r="C3119" s="209">
        <v>125512</v>
      </c>
      <c r="D3119" s="206">
        <f t="shared" si="253"/>
        <v>0.39271589486858571</v>
      </c>
      <c r="E3119" s="208">
        <f t="shared" si="254"/>
        <v>0.45</v>
      </c>
      <c r="F3119" s="207">
        <v>6903.16</v>
      </c>
      <c r="G3119" s="207">
        <v>10040.959999999999</v>
      </c>
      <c r="H3119" s="207">
        <v>11296.08</v>
      </c>
      <c r="I3119" s="214">
        <v>114286</v>
      </c>
      <c r="J3119" s="211">
        <f t="shared" si="250"/>
        <v>0.3575907384230288</v>
      </c>
      <c r="K3119" s="212">
        <f t="shared" si="251"/>
        <v>0.42</v>
      </c>
      <c r="L3119" s="214">
        <v>6285.73</v>
      </c>
      <c r="M3119" s="213">
        <v>9142.8799999999992</v>
      </c>
      <c r="N3119" s="213">
        <v>10285.74</v>
      </c>
      <c r="O3119" s="242">
        <f t="shared" si="252"/>
        <v>0.5152999999998974</v>
      </c>
      <c r="P3119" s="242"/>
      <c r="Q3119" s="179"/>
      <c r="R3119" s="179"/>
      <c r="S3119" s="179"/>
      <c r="T3119" s="179"/>
      <c r="U3119" s="179"/>
      <c r="V3119" s="179"/>
      <c r="W3119" s="179"/>
      <c r="X3119" s="179"/>
      <c r="Y3119" s="179"/>
      <c r="Z3119" s="179"/>
      <c r="AA3119" s="222"/>
      <c r="AB3119" s="222"/>
      <c r="AC3119" s="222"/>
      <c r="AD3119" s="179"/>
      <c r="AE3119" s="179"/>
      <c r="AF3119" s="179"/>
      <c r="AG3119" s="179"/>
      <c r="AH3119" s="179"/>
      <c r="AI3119" s="179"/>
      <c r="AJ3119" s="179"/>
    </row>
    <row r="3120" spans="2:36" x14ac:dyDescent="0.3">
      <c r="B3120" s="224">
        <v>319700</v>
      </c>
      <c r="C3120" s="209">
        <v>125557</v>
      </c>
      <c r="D3120" s="206">
        <f t="shared" si="253"/>
        <v>0.39273381294964027</v>
      </c>
      <c r="E3120" s="208">
        <f t="shared" si="254"/>
        <v>0.45</v>
      </c>
      <c r="F3120" s="207">
        <v>6905.63</v>
      </c>
      <c r="G3120" s="207">
        <v>10044.56</v>
      </c>
      <c r="H3120" s="207">
        <v>11300.13</v>
      </c>
      <c r="I3120" s="214">
        <v>114328</v>
      </c>
      <c r="J3120" s="211">
        <f t="shared" si="250"/>
        <v>0.35761025961839227</v>
      </c>
      <c r="K3120" s="212">
        <f t="shared" si="251"/>
        <v>0.42</v>
      </c>
      <c r="L3120" s="214">
        <v>6288.04</v>
      </c>
      <c r="M3120" s="213">
        <v>9146.24</v>
      </c>
      <c r="N3120" s="213">
        <v>10289.52</v>
      </c>
      <c r="O3120" s="242">
        <f t="shared" si="252"/>
        <v>0.51520000000009536</v>
      </c>
      <c r="P3120" s="242"/>
      <c r="Q3120" s="179"/>
      <c r="R3120" s="179"/>
      <c r="S3120" s="179"/>
      <c r="T3120" s="179"/>
      <c r="U3120" s="179"/>
      <c r="V3120" s="179"/>
      <c r="W3120" s="179"/>
      <c r="X3120" s="179"/>
      <c r="Y3120" s="179"/>
      <c r="Z3120" s="179"/>
      <c r="AA3120" s="222"/>
      <c r="AB3120" s="222"/>
      <c r="AC3120" s="222"/>
      <c r="AD3120" s="179"/>
      <c r="AE3120" s="179"/>
      <c r="AF3120" s="179"/>
      <c r="AG3120" s="179"/>
      <c r="AH3120" s="179"/>
      <c r="AI3120" s="179"/>
      <c r="AJ3120" s="179"/>
    </row>
    <row r="3121" spans="2:36" x14ac:dyDescent="0.3">
      <c r="B3121" s="224">
        <v>319800</v>
      </c>
      <c r="C3121" s="209">
        <v>125602</v>
      </c>
      <c r="D3121" s="206">
        <f t="shared" si="253"/>
        <v>0.39275171982489054</v>
      </c>
      <c r="E3121" s="208">
        <f t="shared" si="254"/>
        <v>0.45</v>
      </c>
      <c r="F3121" s="207">
        <v>6908.11</v>
      </c>
      <c r="G3121" s="207">
        <v>10048.16</v>
      </c>
      <c r="H3121" s="207">
        <v>11304.18</v>
      </c>
      <c r="I3121" s="214">
        <v>114370</v>
      </c>
      <c r="J3121" s="211">
        <f t="shared" si="250"/>
        <v>0.35762976860537837</v>
      </c>
      <c r="K3121" s="212">
        <f t="shared" si="251"/>
        <v>0.42</v>
      </c>
      <c r="L3121" s="214">
        <v>6290.35</v>
      </c>
      <c r="M3121" s="213">
        <v>9149.6</v>
      </c>
      <c r="N3121" s="213">
        <v>10293.299999999999</v>
      </c>
      <c r="O3121" s="242">
        <f t="shared" si="252"/>
        <v>0.51529999999978826</v>
      </c>
      <c r="P3121" s="242"/>
      <c r="Q3121" s="179"/>
      <c r="R3121" s="179"/>
      <c r="S3121" s="179"/>
      <c r="T3121" s="179"/>
      <c r="U3121" s="179"/>
      <c r="V3121" s="179"/>
      <c r="W3121" s="179"/>
      <c r="X3121" s="179"/>
      <c r="Y3121" s="179"/>
      <c r="Z3121" s="179"/>
      <c r="AA3121" s="222"/>
      <c r="AB3121" s="222"/>
      <c r="AC3121" s="222"/>
      <c r="AD3121" s="179"/>
      <c r="AE3121" s="179"/>
      <c r="AF3121" s="179"/>
      <c r="AG3121" s="179"/>
      <c r="AH3121" s="179"/>
      <c r="AI3121" s="179"/>
      <c r="AJ3121" s="179"/>
    </row>
    <row r="3122" spans="2:36" x14ac:dyDescent="0.3">
      <c r="B3122" s="224">
        <v>319900</v>
      </c>
      <c r="C3122" s="209">
        <v>125647</v>
      </c>
      <c r="D3122" s="206">
        <f t="shared" si="253"/>
        <v>0.39276961550484524</v>
      </c>
      <c r="E3122" s="208">
        <f t="shared" si="254"/>
        <v>0.45</v>
      </c>
      <c r="F3122" s="207">
        <v>6910.58</v>
      </c>
      <c r="G3122" s="207">
        <v>10051.76</v>
      </c>
      <c r="H3122" s="207">
        <v>11308.23</v>
      </c>
      <c r="I3122" s="214">
        <v>114412</v>
      </c>
      <c r="J3122" s="211">
        <f t="shared" si="250"/>
        <v>0.35764926539543607</v>
      </c>
      <c r="K3122" s="212">
        <f t="shared" si="251"/>
        <v>0.42</v>
      </c>
      <c r="L3122" s="214">
        <v>6292.66</v>
      </c>
      <c r="M3122" s="213">
        <v>9152.9599999999991</v>
      </c>
      <c r="N3122" s="213">
        <v>10297.08</v>
      </c>
      <c r="O3122" s="242">
        <f t="shared" si="252"/>
        <v>0.51519999999996802</v>
      </c>
      <c r="P3122" s="242"/>
      <c r="Q3122" s="179"/>
      <c r="R3122" s="179"/>
      <c r="S3122" s="179"/>
      <c r="T3122" s="179"/>
      <c r="U3122" s="179"/>
      <c r="V3122" s="179"/>
      <c r="W3122" s="179"/>
      <c r="X3122" s="179"/>
      <c r="Y3122" s="179"/>
      <c r="Z3122" s="179"/>
      <c r="AA3122" s="222"/>
      <c r="AB3122" s="222"/>
      <c r="AC3122" s="222"/>
      <c r="AD3122" s="179"/>
      <c r="AE3122" s="179"/>
      <c r="AF3122" s="179"/>
      <c r="AG3122" s="179"/>
      <c r="AH3122" s="179"/>
      <c r="AI3122" s="179"/>
      <c r="AJ3122" s="179"/>
    </row>
    <row r="3123" spans="2:36" x14ac:dyDescent="0.3">
      <c r="B3123" s="224">
        <v>320000</v>
      </c>
      <c r="C3123" s="209">
        <v>125692</v>
      </c>
      <c r="D3123" s="206">
        <f t="shared" si="253"/>
        <v>0.39278750000000001</v>
      </c>
      <c r="E3123" s="208">
        <f t="shared" si="254"/>
        <v>0.45</v>
      </c>
      <c r="F3123" s="207">
        <v>6913.06</v>
      </c>
      <c r="G3123" s="207">
        <v>10055.36</v>
      </c>
      <c r="H3123" s="207">
        <v>11312.28</v>
      </c>
      <c r="I3123" s="214">
        <v>114454</v>
      </c>
      <c r="J3123" s="211">
        <f t="shared" si="250"/>
        <v>0.35766874999999998</v>
      </c>
      <c r="K3123" s="212">
        <f t="shared" si="251"/>
        <v>0.42</v>
      </c>
      <c r="L3123" s="214">
        <v>6294.97</v>
      </c>
      <c r="M3123" s="213">
        <v>9156.32</v>
      </c>
      <c r="N3123" s="213">
        <v>10300.86</v>
      </c>
      <c r="O3123" s="242">
        <f t="shared" si="252"/>
        <v>0.51529999999997012</v>
      </c>
      <c r="P3123" s="242"/>
      <c r="Q3123" s="179"/>
      <c r="R3123" s="179"/>
      <c r="S3123" s="179"/>
      <c r="T3123" s="179"/>
      <c r="U3123" s="179"/>
      <c r="V3123" s="179"/>
      <c r="W3123" s="179"/>
      <c r="X3123" s="179"/>
      <c r="Y3123" s="179"/>
      <c r="Z3123" s="179"/>
      <c r="AA3123" s="222"/>
      <c r="AB3123" s="222"/>
      <c r="AC3123" s="222"/>
      <c r="AD3123" s="179"/>
      <c r="AE3123" s="179"/>
      <c r="AF3123" s="179"/>
      <c r="AG3123" s="179"/>
      <c r="AH3123" s="179"/>
      <c r="AI3123" s="179"/>
      <c r="AJ3123" s="179"/>
    </row>
    <row r="3124" spans="2:36" x14ac:dyDescent="0.3">
      <c r="B3124" s="224">
        <v>320100</v>
      </c>
      <c r="C3124" s="209">
        <v>125737</v>
      </c>
      <c r="D3124" s="206">
        <f t="shared" si="253"/>
        <v>0.39280537332083726</v>
      </c>
      <c r="E3124" s="208">
        <f t="shared" si="254"/>
        <v>0.45</v>
      </c>
      <c r="F3124" s="207">
        <v>6915.53</v>
      </c>
      <c r="G3124" s="207">
        <v>10058.959999999999</v>
      </c>
      <c r="H3124" s="207">
        <v>11316.33</v>
      </c>
      <c r="I3124" s="214">
        <v>114496</v>
      </c>
      <c r="J3124" s="211">
        <f t="shared" si="250"/>
        <v>0.35768822243049048</v>
      </c>
      <c r="K3124" s="212">
        <f t="shared" si="251"/>
        <v>0.42</v>
      </c>
      <c r="L3124" s="214">
        <v>6297.28</v>
      </c>
      <c r="M3124" s="213">
        <v>9159.68</v>
      </c>
      <c r="N3124" s="213">
        <v>10304.64</v>
      </c>
      <c r="O3124" s="242">
        <f t="shared" si="252"/>
        <v>0.51519999999984067</v>
      </c>
      <c r="P3124" s="242"/>
      <c r="Q3124" s="179"/>
      <c r="R3124" s="179"/>
      <c r="S3124" s="179"/>
      <c r="T3124" s="179"/>
      <c r="U3124" s="179"/>
      <c r="V3124" s="179"/>
      <c r="W3124" s="179"/>
      <c r="X3124" s="179"/>
      <c r="Y3124" s="179"/>
      <c r="Z3124" s="179"/>
      <c r="AA3124" s="222"/>
      <c r="AB3124" s="222"/>
      <c r="AC3124" s="222"/>
      <c r="AD3124" s="179"/>
      <c r="AE3124" s="179"/>
      <c r="AF3124" s="179"/>
      <c r="AG3124" s="179"/>
      <c r="AH3124" s="179"/>
      <c r="AI3124" s="179"/>
      <c r="AJ3124" s="179"/>
    </row>
    <row r="3125" spans="2:36" x14ac:dyDescent="0.3">
      <c r="B3125" s="224">
        <v>320200</v>
      </c>
      <c r="C3125" s="209">
        <v>125782</v>
      </c>
      <c r="D3125" s="206">
        <f t="shared" si="253"/>
        <v>0.39282323547782638</v>
      </c>
      <c r="E3125" s="208">
        <f t="shared" si="254"/>
        <v>0.45</v>
      </c>
      <c r="F3125" s="207">
        <v>6918.01</v>
      </c>
      <c r="G3125" s="207">
        <v>10062.56</v>
      </c>
      <c r="H3125" s="207">
        <v>11320.38</v>
      </c>
      <c r="I3125" s="214">
        <v>114538</v>
      </c>
      <c r="J3125" s="211">
        <f t="shared" si="250"/>
        <v>0.35770768269831354</v>
      </c>
      <c r="K3125" s="212">
        <f t="shared" si="251"/>
        <v>0.42</v>
      </c>
      <c r="L3125" s="214">
        <v>6299.59</v>
      </c>
      <c r="M3125" s="213">
        <v>9163.0400000000009</v>
      </c>
      <c r="N3125" s="213">
        <v>10308.42</v>
      </c>
      <c r="O3125" s="242">
        <f t="shared" si="252"/>
        <v>0.51530000000015208</v>
      </c>
      <c r="P3125" s="242"/>
      <c r="Q3125" s="179"/>
      <c r="R3125" s="179"/>
      <c r="S3125" s="179"/>
      <c r="T3125" s="179"/>
      <c r="U3125" s="179"/>
      <c r="V3125" s="179"/>
      <c r="W3125" s="179"/>
      <c r="X3125" s="179"/>
      <c r="Y3125" s="179"/>
      <c r="Z3125" s="179"/>
      <c r="AA3125" s="222"/>
      <c r="AB3125" s="222"/>
      <c r="AC3125" s="222"/>
      <c r="AD3125" s="179"/>
      <c r="AE3125" s="179"/>
      <c r="AF3125" s="179"/>
      <c r="AG3125" s="179"/>
      <c r="AH3125" s="179"/>
      <c r="AI3125" s="179"/>
      <c r="AJ3125" s="179"/>
    </row>
    <row r="3126" spans="2:36" x14ac:dyDescent="0.3">
      <c r="B3126" s="224">
        <v>320300</v>
      </c>
      <c r="C3126" s="209">
        <v>125827</v>
      </c>
      <c r="D3126" s="206">
        <f t="shared" si="253"/>
        <v>0.39284108648142368</v>
      </c>
      <c r="E3126" s="208">
        <f t="shared" si="254"/>
        <v>0.45</v>
      </c>
      <c r="F3126" s="207">
        <v>6920.48</v>
      </c>
      <c r="G3126" s="207">
        <v>10066.16</v>
      </c>
      <c r="H3126" s="207">
        <v>11324.43</v>
      </c>
      <c r="I3126" s="214">
        <v>114580</v>
      </c>
      <c r="J3126" s="211">
        <f t="shared" si="250"/>
        <v>0.35772713081486107</v>
      </c>
      <c r="K3126" s="212">
        <f t="shared" si="251"/>
        <v>0.42</v>
      </c>
      <c r="L3126" s="214">
        <v>6301.9</v>
      </c>
      <c r="M3126" s="213">
        <v>9166.4</v>
      </c>
      <c r="N3126" s="213">
        <v>10312.200000000001</v>
      </c>
      <c r="O3126" s="242">
        <f t="shared" si="252"/>
        <v>0.51520000000004074</v>
      </c>
      <c r="P3126" s="242"/>
      <c r="Q3126" s="179"/>
      <c r="R3126" s="179"/>
      <c r="S3126" s="179"/>
      <c r="T3126" s="179"/>
      <c r="U3126" s="179"/>
      <c r="V3126" s="179"/>
      <c r="W3126" s="179"/>
      <c r="X3126" s="179"/>
      <c r="Y3126" s="179"/>
      <c r="Z3126" s="179"/>
      <c r="AA3126" s="222"/>
      <c r="AB3126" s="222"/>
      <c r="AC3126" s="222"/>
      <c r="AD3126" s="179"/>
      <c r="AE3126" s="179"/>
      <c r="AF3126" s="179"/>
      <c r="AG3126" s="179"/>
      <c r="AH3126" s="179"/>
      <c r="AI3126" s="179"/>
      <c r="AJ3126" s="179"/>
    </row>
    <row r="3127" spans="2:36" x14ac:dyDescent="0.3">
      <c r="B3127" s="224">
        <v>320400</v>
      </c>
      <c r="C3127" s="209">
        <v>125872</v>
      </c>
      <c r="D3127" s="206">
        <f t="shared" si="253"/>
        <v>0.39285892634207242</v>
      </c>
      <c r="E3127" s="208">
        <f t="shared" si="254"/>
        <v>0.45</v>
      </c>
      <c r="F3127" s="207">
        <v>6922.96</v>
      </c>
      <c r="G3127" s="207">
        <v>10069.76</v>
      </c>
      <c r="H3127" s="207">
        <v>11328.48</v>
      </c>
      <c r="I3127" s="214">
        <v>114622</v>
      </c>
      <c r="J3127" s="211">
        <f t="shared" si="250"/>
        <v>0.35774656679151062</v>
      </c>
      <c r="K3127" s="212">
        <f t="shared" si="251"/>
        <v>0.42</v>
      </c>
      <c r="L3127" s="214">
        <v>6304.21</v>
      </c>
      <c r="M3127" s="213">
        <v>9169.76</v>
      </c>
      <c r="N3127" s="213">
        <v>10315.98</v>
      </c>
      <c r="O3127" s="242">
        <f t="shared" si="252"/>
        <v>0.51530000000002474</v>
      </c>
      <c r="P3127" s="242"/>
      <c r="Q3127" s="179"/>
      <c r="R3127" s="179"/>
      <c r="S3127" s="179"/>
      <c r="T3127" s="179"/>
      <c r="U3127" s="179"/>
      <c r="V3127" s="179"/>
      <c r="W3127" s="179"/>
      <c r="X3127" s="179"/>
      <c r="Y3127" s="179"/>
      <c r="Z3127" s="179"/>
      <c r="AA3127" s="222"/>
      <c r="AB3127" s="222"/>
      <c r="AC3127" s="222"/>
      <c r="AD3127" s="179"/>
      <c r="AE3127" s="179"/>
      <c r="AF3127" s="179"/>
      <c r="AG3127" s="179"/>
      <c r="AH3127" s="179"/>
      <c r="AI3127" s="179"/>
      <c r="AJ3127" s="179"/>
    </row>
    <row r="3128" spans="2:36" x14ac:dyDescent="0.3">
      <c r="B3128" s="224">
        <v>320500</v>
      </c>
      <c r="C3128" s="209">
        <v>125917</v>
      </c>
      <c r="D3128" s="206">
        <f t="shared" si="253"/>
        <v>0.39287675507020281</v>
      </c>
      <c r="E3128" s="208">
        <f t="shared" si="254"/>
        <v>0.45</v>
      </c>
      <c r="F3128" s="207">
        <v>6925.43</v>
      </c>
      <c r="G3128" s="207">
        <v>10073.36</v>
      </c>
      <c r="H3128" s="207">
        <v>11332.53</v>
      </c>
      <c r="I3128" s="214">
        <v>114664</v>
      </c>
      <c r="J3128" s="211">
        <f t="shared" si="250"/>
        <v>0.35776599063962561</v>
      </c>
      <c r="K3128" s="212">
        <f t="shared" si="251"/>
        <v>0.42</v>
      </c>
      <c r="L3128" s="214">
        <v>6306.52</v>
      </c>
      <c r="M3128" s="213">
        <v>9173.1200000000008</v>
      </c>
      <c r="N3128" s="213">
        <v>10319.76</v>
      </c>
      <c r="O3128" s="242">
        <f t="shared" si="252"/>
        <v>0.5151999999999316</v>
      </c>
      <c r="P3128" s="242"/>
      <c r="Q3128" s="179"/>
      <c r="R3128" s="179"/>
      <c r="S3128" s="179"/>
      <c r="T3128" s="179"/>
      <c r="U3128" s="179"/>
      <c r="V3128" s="179"/>
      <c r="W3128" s="179"/>
      <c r="X3128" s="179"/>
      <c r="Y3128" s="179"/>
      <c r="Z3128" s="179"/>
      <c r="AA3128" s="222"/>
      <c r="AB3128" s="222"/>
      <c r="AC3128" s="222"/>
      <c r="AD3128" s="179"/>
      <c r="AE3128" s="179"/>
      <c r="AF3128" s="179"/>
      <c r="AG3128" s="179"/>
      <c r="AH3128" s="179"/>
      <c r="AI3128" s="179"/>
      <c r="AJ3128" s="179"/>
    </row>
    <row r="3129" spans="2:36" x14ac:dyDescent="0.3">
      <c r="B3129" s="224">
        <v>320600</v>
      </c>
      <c r="C3129" s="209">
        <v>125962</v>
      </c>
      <c r="D3129" s="206">
        <f t="shared" si="253"/>
        <v>0.39289457267623207</v>
      </c>
      <c r="E3129" s="208">
        <f t="shared" si="254"/>
        <v>0.45</v>
      </c>
      <c r="F3129" s="207">
        <v>6927.91</v>
      </c>
      <c r="G3129" s="207">
        <v>10076.959999999999</v>
      </c>
      <c r="H3129" s="207">
        <v>11336.58</v>
      </c>
      <c r="I3129" s="214">
        <v>114706</v>
      </c>
      <c r="J3129" s="211">
        <f t="shared" si="250"/>
        <v>0.35778540237055523</v>
      </c>
      <c r="K3129" s="212">
        <f t="shared" si="251"/>
        <v>0.42</v>
      </c>
      <c r="L3129" s="214">
        <v>6308.83</v>
      </c>
      <c r="M3129" s="213">
        <v>9176.48</v>
      </c>
      <c r="N3129" s="213">
        <v>10323.540000000001</v>
      </c>
      <c r="O3129" s="242">
        <f t="shared" si="252"/>
        <v>0.5152999999998974</v>
      </c>
      <c r="P3129" s="242"/>
      <c r="Q3129" s="179"/>
      <c r="R3129" s="179"/>
      <c r="S3129" s="179"/>
      <c r="T3129" s="179"/>
      <c r="U3129" s="179"/>
      <c r="V3129" s="179"/>
      <c r="W3129" s="179"/>
      <c r="X3129" s="179"/>
      <c r="Y3129" s="179"/>
      <c r="Z3129" s="179"/>
      <c r="AA3129" s="222"/>
      <c r="AB3129" s="222"/>
      <c r="AC3129" s="222"/>
      <c r="AD3129" s="179"/>
      <c r="AE3129" s="179"/>
      <c r="AF3129" s="179"/>
      <c r="AG3129" s="179"/>
      <c r="AH3129" s="179"/>
      <c r="AI3129" s="179"/>
      <c r="AJ3129" s="179"/>
    </row>
    <row r="3130" spans="2:36" x14ac:dyDescent="0.3">
      <c r="B3130" s="224">
        <v>320700</v>
      </c>
      <c r="C3130" s="209">
        <v>126007</v>
      </c>
      <c r="D3130" s="206">
        <f t="shared" si="253"/>
        <v>0.39291237917056437</v>
      </c>
      <c r="E3130" s="208">
        <f t="shared" si="254"/>
        <v>0.45</v>
      </c>
      <c r="F3130" s="207">
        <v>6930.38</v>
      </c>
      <c r="G3130" s="207">
        <v>10080.56</v>
      </c>
      <c r="H3130" s="207">
        <v>11340.63</v>
      </c>
      <c r="I3130" s="214">
        <v>114748</v>
      </c>
      <c r="J3130" s="211">
        <f t="shared" si="250"/>
        <v>0.35780480199563452</v>
      </c>
      <c r="K3130" s="212">
        <f t="shared" si="251"/>
        <v>0.42</v>
      </c>
      <c r="L3130" s="214">
        <v>6311.14</v>
      </c>
      <c r="M3130" s="213">
        <v>9179.84</v>
      </c>
      <c r="N3130" s="213">
        <v>10327.32</v>
      </c>
      <c r="O3130" s="242">
        <f t="shared" si="252"/>
        <v>0.51520000000009536</v>
      </c>
      <c r="P3130" s="242"/>
      <c r="Q3130" s="179"/>
      <c r="R3130" s="179"/>
      <c r="S3130" s="179"/>
      <c r="T3130" s="179"/>
      <c r="U3130" s="179"/>
      <c r="V3130" s="179"/>
      <c r="W3130" s="179"/>
      <c r="X3130" s="179"/>
      <c r="Y3130" s="179"/>
      <c r="Z3130" s="179"/>
      <c r="AA3130" s="222"/>
      <c r="AB3130" s="222"/>
      <c r="AC3130" s="222"/>
      <c r="AD3130" s="179"/>
      <c r="AE3130" s="179"/>
      <c r="AF3130" s="179"/>
      <c r="AG3130" s="179"/>
      <c r="AH3130" s="179"/>
      <c r="AI3130" s="179"/>
      <c r="AJ3130" s="179"/>
    </row>
    <row r="3131" spans="2:36" x14ac:dyDescent="0.3">
      <c r="B3131" s="224">
        <v>320800</v>
      </c>
      <c r="C3131" s="209">
        <v>126052</v>
      </c>
      <c r="D3131" s="206">
        <f t="shared" si="253"/>
        <v>0.39293017456359103</v>
      </c>
      <c r="E3131" s="208">
        <f t="shared" si="254"/>
        <v>0.45</v>
      </c>
      <c r="F3131" s="207">
        <v>6932.86</v>
      </c>
      <c r="G3131" s="207">
        <v>10084.16</v>
      </c>
      <c r="H3131" s="207">
        <v>11344.68</v>
      </c>
      <c r="I3131" s="214">
        <v>114790</v>
      </c>
      <c r="J3131" s="211">
        <f t="shared" ref="J3131:J3194" si="255">I3131/$B3131</f>
        <v>0.35782418952618456</v>
      </c>
      <c r="K3131" s="212">
        <f t="shared" ref="K3131:K3194" si="256">(I3131-I3130)/($B3131-$B3130)</f>
        <v>0.42</v>
      </c>
      <c r="L3131" s="214">
        <v>6313.45</v>
      </c>
      <c r="M3131" s="213">
        <v>9183.2000000000007</v>
      </c>
      <c r="N3131" s="213">
        <v>10331.1</v>
      </c>
      <c r="O3131" s="242">
        <f t="shared" si="252"/>
        <v>0.51529999999978826</v>
      </c>
      <c r="P3131" s="242"/>
      <c r="Q3131" s="179"/>
      <c r="R3131" s="179"/>
      <c r="S3131" s="179"/>
      <c r="T3131" s="179"/>
      <c r="U3131" s="179"/>
      <c r="V3131" s="179"/>
      <c r="W3131" s="179"/>
      <c r="X3131" s="179"/>
      <c r="Y3131" s="179"/>
      <c r="Z3131" s="179"/>
      <c r="AA3131" s="222"/>
      <c r="AB3131" s="222"/>
      <c r="AC3131" s="222"/>
      <c r="AD3131" s="179"/>
      <c r="AE3131" s="179"/>
      <c r="AF3131" s="179"/>
      <c r="AG3131" s="179"/>
      <c r="AH3131" s="179"/>
      <c r="AI3131" s="179"/>
      <c r="AJ3131" s="179"/>
    </row>
    <row r="3132" spans="2:36" x14ac:dyDescent="0.3">
      <c r="B3132" s="224">
        <v>320900</v>
      </c>
      <c r="C3132" s="209">
        <v>126097</v>
      </c>
      <c r="D3132" s="206">
        <f t="shared" si="253"/>
        <v>0.39294795886569023</v>
      </c>
      <c r="E3132" s="208">
        <f t="shared" si="254"/>
        <v>0.45</v>
      </c>
      <c r="F3132" s="207">
        <v>6935.33</v>
      </c>
      <c r="G3132" s="207">
        <v>10087.76</v>
      </c>
      <c r="H3132" s="207">
        <v>11348.73</v>
      </c>
      <c r="I3132" s="214">
        <v>114832</v>
      </c>
      <c r="J3132" s="211">
        <f t="shared" si="255"/>
        <v>0.357843564973512</v>
      </c>
      <c r="K3132" s="212">
        <f t="shared" si="256"/>
        <v>0.42</v>
      </c>
      <c r="L3132" s="214">
        <v>6315.76</v>
      </c>
      <c r="M3132" s="213">
        <v>9186.56</v>
      </c>
      <c r="N3132" s="213">
        <v>10334.879999999999</v>
      </c>
      <c r="O3132" s="242">
        <f t="shared" si="252"/>
        <v>0.51519999999996802</v>
      </c>
      <c r="P3132" s="242"/>
      <c r="Q3132" s="179"/>
      <c r="R3132" s="179"/>
      <c r="S3132" s="179"/>
      <c r="T3132" s="179"/>
      <c r="U3132" s="179"/>
      <c r="V3132" s="179"/>
      <c r="W3132" s="179"/>
      <c r="X3132" s="179"/>
      <c r="Y3132" s="179"/>
      <c r="Z3132" s="179"/>
      <c r="AA3132" s="222"/>
      <c r="AB3132" s="222"/>
      <c r="AC3132" s="222"/>
      <c r="AD3132" s="179"/>
      <c r="AE3132" s="179"/>
      <c r="AF3132" s="179"/>
      <c r="AG3132" s="179"/>
      <c r="AH3132" s="179"/>
      <c r="AI3132" s="179"/>
      <c r="AJ3132" s="179"/>
    </row>
    <row r="3133" spans="2:36" x14ac:dyDescent="0.3">
      <c r="B3133" s="224">
        <v>321000</v>
      </c>
      <c r="C3133" s="209">
        <v>126142</v>
      </c>
      <c r="D3133" s="206">
        <f t="shared" si="253"/>
        <v>0.3929657320872274</v>
      </c>
      <c r="E3133" s="208">
        <f t="shared" si="254"/>
        <v>0.45</v>
      </c>
      <c r="F3133" s="207">
        <v>6937.81</v>
      </c>
      <c r="G3133" s="207">
        <v>10091.36</v>
      </c>
      <c r="H3133" s="207">
        <v>11352.78</v>
      </c>
      <c r="I3133" s="214">
        <v>114874</v>
      </c>
      <c r="J3133" s="211">
        <f t="shared" si="255"/>
        <v>0.35786292834890965</v>
      </c>
      <c r="K3133" s="212">
        <f t="shared" si="256"/>
        <v>0.42</v>
      </c>
      <c r="L3133" s="214">
        <v>6318.07</v>
      </c>
      <c r="M3133" s="213">
        <v>9189.92</v>
      </c>
      <c r="N3133" s="213">
        <v>10338.66</v>
      </c>
      <c r="O3133" s="242">
        <f t="shared" si="252"/>
        <v>0.51529999999997012</v>
      </c>
      <c r="P3133" s="242"/>
      <c r="Q3133" s="179"/>
      <c r="R3133" s="179"/>
      <c r="S3133" s="179"/>
      <c r="T3133" s="179"/>
      <c r="U3133" s="179"/>
      <c r="V3133" s="179"/>
      <c r="W3133" s="179"/>
      <c r="X3133" s="179"/>
      <c r="Y3133" s="179"/>
      <c r="Z3133" s="179"/>
      <c r="AA3133" s="222"/>
      <c r="AB3133" s="222"/>
      <c r="AC3133" s="222"/>
      <c r="AD3133" s="179"/>
      <c r="AE3133" s="179"/>
      <c r="AF3133" s="179"/>
      <c r="AG3133" s="179"/>
      <c r="AH3133" s="179"/>
      <c r="AI3133" s="179"/>
      <c r="AJ3133" s="179"/>
    </row>
    <row r="3134" spans="2:36" x14ac:dyDescent="0.3">
      <c r="B3134" s="224">
        <v>321100</v>
      </c>
      <c r="C3134" s="209">
        <v>126187</v>
      </c>
      <c r="D3134" s="206">
        <f t="shared" si="253"/>
        <v>0.39298349423855494</v>
      </c>
      <c r="E3134" s="208">
        <f t="shared" si="254"/>
        <v>0.45</v>
      </c>
      <c r="F3134" s="207">
        <v>6940.28</v>
      </c>
      <c r="G3134" s="207">
        <v>10094.959999999999</v>
      </c>
      <c r="H3134" s="207">
        <v>11356.83</v>
      </c>
      <c r="I3134" s="214">
        <v>114916</v>
      </c>
      <c r="J3134" s="211">
        <f t="shared" si="255"/>
        <v>0.35788227966365616</v>
      </c>
      <c r="K3134" s="212">
        <f t="shared" si="256"/>
        <v>0.42</v>
      </c>
      <c r="L3134" s="214">
        <v>6320.38</v>
      </c>
      <c r="M3134" s="213">
        <v>9193.2800000000007</v>
      </c>
      <c r="N3134" s="213">
        <v>10342.44</v>
      </c>
      <c r="O3134" s="242">
        <f t="shared" si="252"/>
        <v>0.51519999999984067</v>
      </c>
      <c r="P3134" s="242"/>
      <c r="Q3134" s="179"/>
      <c r="R3134" s="179"/>
      <c r="S3134" s="179"/>
      <c r="T3134" s="179"/>
      <c r="U3134" s="179"/>
      <c r="V3134" s="179"/>
      <c r="W3134" s="179"/>
      <c r="X3134" s="179"/>
      <c r="Y3134" s="179"/>
      <c r="Z3134" s="179"/>
      <c r="AA3134" s="222"/>
      <c r="AB3134" s="222"/>
      <c r="AC3134" s="222"/>
      <c r="AD3134" s="179"/>
      <c r="AE3134" s="179"/>
      <c r="AF3134" s="179"/>
      <c r="AG3134" s="179"/>
      <c r="AH3134" s="179"/>
      <c r="AI3134" s="179"/>
      <c r="AJ3134" s="179"/>
    </row>
    <row r="3135" spans="2:36" x14ac:dyDescent="0.3">
      <c r="B3135" s="224">
        <v>321200</v>
      </c>
      <c r="C3135" s="209">
        <v>126232</v>
      </c>
      <c r="D3135" s="206">
        <f t="shared" si="253"/>
        <v>0.39300124533001246</v>
      </c>
      <c r="E3135" s="208">
        <f t="shared" si="254"/>
        <v>0.45</v>
      </c>
      <c r="F3135" s="207">
        <v>6942.76</v>
      </c>
      <c r="G3135" s="207">
        <v>10098.56</v>
      </c>
      <c r="H3135" s="207">
        <v>11360.88</v>
      </c>
      <c r="I3135" s="214">
        <v>114958</v>
      </c>
      <c r="J3135" s="211">
        <f t="shared" si="255"/>
        <v>0.35790161892901617</v>
      </c>
      <c r="K3135" s="212">
        <f t="shared" si="256"/>
        <v>0.42</v>
      </c>
      <c r="L3135" s="214">
        <v>6322.69</v>
      </c>
      <c r="M3135" s="213">
        <v>9196.64</v>
      </c>
      <c r="N3135" s="213">
        <v>10346.219999999999</v>
      </c>
      <c r="O3135" s="242">
        <f t="shared" si="252"/>
        <v>0.51530000000015208</v>
      </c>
      <c r="P3135" s="242"/>
      <c r="Q3135" s="179"/>
      <c r="R3135" s="179"/>
      <c r="S3135" s="179"/>
      <c r="T3135" s="179"/>
      <c r="U3135" s="179"/>
      <c r="V3135" s="179"/>
      <c r="W3135" s="179"/>
      <c r="X3135" s="179"/>
      <c r="Y3135" s="179"/>
      <c r="Z3135" s="179"/>
      <c r="AA3135" s="222"/>
      <c r="AB3135" s="222"/>
      <c r="AC3135" s="222"/>
      <c r="AD3135" s="179"/>
      <c r="AE3135" s="179"/>
      <c r="AF3135" s="179"/>
      <c r="AG3135" s="179"/>
      <c r="AH3135" s="179"/>
      <c r="AI3135" s="179"/>
      <c r="AJ3135" s="179"/>
    </row>
    <row r="3136" spans="2:36" x14ac:dyDescent="0.3">
      <c r="B3136" s="224">
        <v>321300</v>
      </c>
      <c r="C3136" s="209">
        <v>126277</v>
      </c>
      <c r="D3136" s="206">
        <f t="shared" si="253"/>
        <v>0.39301898537192653</v>
      </c>
      <c r="E3136" s="208">
        <f t="shared" si="254"/>
        <v>0.45</v>
      </c>
      <c r="F3136" s="207">
        <v>6945.23</v>
      </c>
      <c r="G3136" s="207">
        <v>10102.16</v>
      </c>
      <c r="H3136" s="207">
        <v>11364.93</v>
      </c>
      <c r="I3136" s="214">
        <v>115000</v>
      </c>
      <c r="J3136" s="211">
        <f t="shared" si="255"/>
        <v>0.35792094615624026</v>
      </c>
      <c r="K3136" s="212">
        <f t="shared" si="256"/>
        <v>0.42</v>
      </c>
      <c r="L3136" s="214">
        <v>6325</v>
      </c>
      <c r="M3136" s="213">
        <v>9200</v>
      </c>
      <c r="N3136" s="213">
        <v>10350</v>
      </c>
      <c r="O3136" s="242">
        <f t="shared" si="252"/>
        <v>0.51520000000004074</v>
      </c>
      <c r="P3136" s="242"/>
      <c r="Q3136" s="179"/>
      <c r="R3136" s="179"/>
      <c r="S3136" s="179"/>
      <c r="T3136" s="179"/>
      <c r="U3136" s="179"/>
      <c r="V3136" s="179"/>
      <c r="W3136" s="179"/>
      <c r="X3136" s="179"/>
      <c r="Y3136" s="179"/>
      <c r="Z3136" s="179"/>
      <c r="AA3136" s="222"/>
      <c r="AB3136" s="222"/>
      <c r="AC3136" s="222"/>
      <c r="AD3136" s="179"/>
      <c r="AE3136" s="179"/>
      <c r="AF3136" s="179"/>
      <c r="AG3136" s="179"/>
      <c r="AH3136" s="179"/>
      <c r="AI3136" s="179"/>
      <c r="AJ3136" s="179"/>
    </row>
    <row r="3137" spans="2:36" x14ac:dyDescent="0.3">
      <c r="B3137" s="224">
        <v>321400</v>
      </c>
      <c r="C3137" s="209">
        <v>126322</v>
      </c>
      <c r="D3137" s="206">
        <f t="shared" si="253"/>
        <v>0.39303671437461107</v>
      </c>
      <c r="E3137" s="208">
        <f t="shared" si="254"/>
        <v>0.45</v>
      </c>
      <c r="F3137" s="207">
        <v>6947.71</v>
      </c>
      <c r="G3137" s="207">
        <v>10105.76</v>
      </c>
      <c r="H3137" s="207">
        <v>11368.98</v>
      </c>
      <c r="I3137" s="214">
        <v>115042</v>
      </c>
      <c r="J3137" s="211">
        <f t="shared" si="255"/>
        <v>0.35794026135656504</v>
      </c>
      <c r="K3137" s="212">
        <f t="shared" si="256"/>
        <v>0.42</v>
      </c>
      <c r="L3137" s="214">
        <v>6327.31</v>
      </c>
      <c r="M3137" s="213">
        <v>9203.36</v>
      </c>
      <c r="N3137" s="213">
        <v>10353.780000000001</v>
      </c>
      <c r="O3137" s="242">
        <f t="shared" si="252"/>
        <v>0.51530000000002474</v>
      </c>
      <c r="P3137" s="242"/>
      <c r="Q3137" s="179"/>
      <c r="R3137" s="179"/>
      <c r="S3137" s="179"/>
      <c r="T3137" s="179"/>
      <c r="U3137" s="179"/>
      <c r="V3137" s="179"/>
      <c r="W3137" s="179"/>
      <c r="X3137" s="179"/>
      <c r="Y3137" s="179"/>
      <c r="Z3137" s="179"/>
      <c r="AA3137" s="222"/>
      <c r="AB3137" s="222"/>
      <c r="AC3137" s="222"/>
      <c r="AD3137" s="179"/>
      <c r="AE3137" s="179"/>
      <c r="AF3137" s="179"/>
      <c r="AG3137" s="179"/>
      <c r="AH3137" s="179"/>
      <c r="AI3137" s="179"/>
      <c r="AJ3137" s="179"/>
    </row>
    <row r="3138" spans="2:36" x14ac:dyDescent="0.3">
      <c r="B3138" s="224">
        <v>321500</v>
      </c>
      <c r="C3138" s="209">
        <v>126367</v>
      </c>
      <c r="D3138" s="206">
        <f t="shared" si="253"/>
        <v>0.39305443234836701</v>
      </c>
      <c r="E3138" s="208">
        <f t="shared" si="254"/>
        <v>0.45</v>
      </c>
      <c r="F3138" s="207">
        <v>6950.18</v>
      </c>
      <c r="G3138" s="207">
        <v>10109.36</v>
      </c>
      <c r="H3138" s="207">
        <v>11373.03</v>
      </c>
      <c r="I3138" s="214">
        <v>115084</v>
      </c>
      <c r="J3138" s="211">
        <f t="shared" si="255"/>
        <v>0.35795956454121308</v>
      </c>
      <c r="K3138" s="212">
        <f t="shared" si="256"/>
        <v>0.42</v>
      </c>
      <c r="L3138" s="214">
        <v>6329.62</v>
      </c>
      <c r="M3138" s="213">
        <v>9206.7199999999993</v>
      </c>
      <c r="N3138" s="213">
        <v>10357.56</v>
      </c>
      <c r="O3138" s="242">
        <f t="shared" si="252"/>
        <v>0.5151999999999316</v>
      </c>
      <c r="P3138" s="242"/>
      <c r="Q3138" s="179"/>
      <c r="R3138" s="179"/>
      <c r="S3138" s="179"/>
      <c r="T3138" s="179"/>
      <c r="U3138" s="179"/>
      <c r="V3138" s="179"/>
      <c r="W3138" s="179"/>
      <c r="X3138" s="179"/>
      <c r="Y3138" s="179"/>
      <c r="Z3138" s="179"/>
      <c r="AA3138" s="222"/>
      <c r="AB3138" s="222"/>
      <c r="AC3138" s="222"/>
      <c r="AD3138" s="179"/>
      <c r="AE3138" s="179"/>
      <c r="AF3138" s="179"/>
      <c r="AG3138" s="179"/>
      <c r="AH3138" s="179"/>
      <c r="AI3138" s="179"/>
      <c r="AJ3138" s="179"/>
    </row>
    <row r="3139" spans="2:36" x14ac:dyDescent="0.3">
      <c r="B3139" s="224">
        <v>321600</v>
      </c>
      <c r="C3139" s="209">
        <v>126412</v>
      </c>
      <c r="D3139" s="206">
        <f t="shared" si="253"/>
        <v>0.39307213930348256</v>
      </c>
      <c r="E3139" s="208">
        <f t="shared" si="254"/>
        <v>0.45</v>
      </c>
      <c r="F3139" s="207">
        <v>6952.66</v>
      </c>
      <c r="G3139" s="207">
        <v>10112.959999999999</v>
      </c>
      <c r="H3139" s="207">
        <v>11377.08</v>
      </c>
      <c r="I3139" s="214">
        <v>115126</v>
      </c>
      <c r="J3139" s="211">
        <f t="shared" si="255"/>
        <v>0.35797885572139304</v>
      </c>
      <c r="K3139" s="212">
        <f t="shared" si="256"/>
        <v>0.42</v>
      </c>
      <c r="L3139" s="214">
        <v>6331.93</v>
      </c>
      <c r="M3139" s="213">
        <v>9210.08</v>
      </c>
      <c r="N3139" s="213">
        <v>10361.34</v>
      </c>
      <c r="O3139" s="242">
        <f t="shared" si="252"/>
        <v>0.5152999999998974</v>
      </c>
      <c r="P3139" s="242"/>
      <c r="Q3139" s="179"/>
      <c r="R3139" s="179"/>
      <c r="S3139" s="179"/>
      <c r="T3139" s="179"/>
      <c r="U3139" s="179"/>
      <c r="V3139" s="179"/>
      <c r="W3139" s="179"/>
      <c r="X3139" s="179"/>
      <c r="Y3139" s="179"/>
      <c r="Z3139" s="179"/>
      <c r="AA3139" s="222"/>
      <c r="AB3139" s="222"/>
      <c r="AC3139" s="222"/>
      <c r="AD3139" s="179"/>
      <c r="AE3139" s="179"/>
      <c r="AF3139" s="179"/>
      <c r="AG3139" s="179"/>
      <c r="AH3139" s="179"/>
      <c r="AI3139" s="179"/>
      <c r="AJ3139" s="179"/>
    </row>
    <row r="3140" spans="2:36" x14ac:dyDescent="0.3">
      <c r="B3140" s="224">
        <v>321700</v>
      </c>
      <c r="C3140" s="209">
        <v>126457</v>
      </c>
      <c r="D3140" s="206">
        <f t="shared" si="253"/>
        <v>0.39308983525023311</v>
      </c>
      <c r="E3140" s="208">
        <f t="shared" si="254"/>
        <v>0.45</v>
      </c>
      <c r="F3140" s="207">
        <v>6955.13</v>
      </c>
      <c r="G3140" s="207">
        <v>10116.56</v>
      </c>
      <c r="H3140" s="207">
        <v>11381.13</v>
      </c>
      <c r="I3140" s="214">
        <v>115168</v>
      </c>
      <c r="J3140" s="211">
        <f t="shared" si="255"/>
        <v>0.35799813490829968</v>
      </c>
      <c r="K3140" s="212">
        <f t="shared" si="256"/>
        <v>0.42</v>
      </c>
      <c r="L3140" s="214">
        <v>6334.24</v>
      </c>
      <c r="M3140" s="213">
        <v>9213.44</v>
      </c>
      <c r="N3140" s="213">
        <v>10365.120000000001</v>
      </c>
      <c r="O3140" s="242">
        <f t="shared" si="252"/>
        <v>0.51520000000009536</v>
      </c>
      <c r="P3140" s="242"/>
      <c r="Q3140" s="179"/>
      <c r="R3140" s="179"/>
      <c r="S3140" s="179"/>
      <c r="T3140" s="179"/>
      <c r="U3140" s="179"/>
      <c r="V3140" s="179"/>
      <c r="W3140" s="179"/>
      <c r="X3140" s="179"/>
      <c r="Y3140" s="179"/>
      <c r="Z3140" s="179"/>
      <c r="AA3140" s="222"/>
      <c r="AB3140" s="222"/>
      <c r="AC3140" s="222"/>
      <c r="AD3140" s="179"/>
      <c r="AE3140" s="179"/>
      <c r="AF3140" s="179"/>
      <c r="AG3140" s="179"/>
      <c r="AH3140" s="179"/>
      <c r="AI3140" s="179"/>
      <c r="AJ3140" s="179"/>
    </row>
    <row r="3141" spans="2:36" x14ac:dyDescent="0.3">
      <c r="B3141" s="224">
        <v>321800</v>
      </c>
      <c r="C3141" s="209">
        <v>126502</v>
      </c>
      <c r="D3141" s="206">
        <f t="shared" si="253"/>
        <v>0.39310752019888129</v>
      </c>
      <c r="E3141" s="208">
        <f t="shared" si="254"/>
        <v>0.45</v>
      </c>
      <c r="F3141" s="207">
        <v>6957.61</v>
      </c>
      <c r="G3141" s="207">
        <v>10120.16</v>
      </c>
      <c r="H3141" s="207">
        <v>11385.18</v>
      </c>
      <c r="I3141" s="214">
        <v>115210</v>
      </c>
      <c r="J3141" s="211">
        <f t="shared" si="255"/>
        <v>0.35801740211311373</v>
      </c>
      <c r="K3141" s="212">
        <f t="shared" si="256"/>
        <v>0.42</v>
      </c>
      <c r="L3141" s="214">
        <v>6336.55</v>
      </c>
      <c r="M3141" s="213">
        <v>9216.7999999999993</v>
      </c>
      <c r="N3141" s="213">
        <v>10368.9</v>
      </c>
      <c r="O3141" s="242">
        <f t="shared" ref="O3141:O3204" si="257">(C3141+F3141+H3141-C3140-F3140-H3140)/100</f>
        <v>0.51529999999978826</v>
      </c>
      <c r="P3141" s="242"/>
      <c r="Q3141" s="179"/>
      <c r="R3141" s="179"/>
      <c r="S3141" s="179"/>
      <c r="T3141" s="179"/>
      <c r="U3141" s="179"/>
      <c r="V3141" s="179"/>
      <c r="W3141" s="179"/>
      <c r="X3141" s="179"/>
      <c r="Y3141" s="179"/>
      <c r="Z3141" s="179"/>
      <c r="AA3141" s="222"/>
      <c r="AB3141" s="222"/>
      <c r="AC3141" s="222"/>
      <c r="AD3141" s="179"/>
      <c r="AE3141" s="179"/>
      <c r="AF3141" s="179"/>
      <c r="AG3141" s="179"/>
      <c r="AH3141" s="179"/>
      <c r="AI3141" s="179"/>
      <c r="AJ3141" s="179"/>
    </row>
    <row r="3142" spans="2:36" x14ac:dyDescent="0.3">
      <c r="B3142" s="224">
        <v>321900</v>
      </c>
      <c r="C3142" s="209">
        <v>126547</v>
      </c>
      <c r="D3142" s="206">
        <f t="shared" si="253"/>
        <v>0.39312519415967689</v>
      </c>
      <c r="E3142" s="208">
        <f t="shared" si="254"/>
        <v>0.45</v>
      </c>
      <c r="F3142" s="207">
        <v>6960.08</v>
      </c>
      <c r="G3142" s="207">
        <v>10123.76</v>
      </c>
      <c r="H3142" s="207">
        <v>11389.23</v>
      </c>
      <c r="I3142" s="214">
        <v>115252</v>
      </c>
      <c r="J3142" s="211">
        <f t="shared" si="255"/>
        <v>0.35803665734700219</v>
      </c>
      <c r="K3142" s="212">
        <f t="shared" si="256"/>
        <v>0.42</v>
      </c>
      <c r="L3142" s="214">
        <v>6338.86</v>
      </c>
      <c r="M3142" s="213">
        <v>9220.16</v>
      </c>
      <c r="N3142" s="213">
        <v>10372.68</v>
      </c>
      <c r="O3142" s="242">
        <f t="shared" si="257"/>
        <v>0.51519999999996802</v>
      </c>
      <c r="P3142" s="242"/>
      <c r="Q3142" s="179"/>
      <c r="R3142" s="179"/>
      <c r="S3142" s="179"/>
      <c r="T3142" s="179"/>
      <c r="U3142" s="179"/>
      <c r="V3142" s="179"/>
      <c r="W3142" s="179"/>
      <c r="X3142" s="179"/>
      <c r="Y3142" s="179"/>
      <c r="Z3142" s="179"/>
      <c r="AA3142" s="222"/>
      <c r="AB3142" s="222"/>
      <c r="AC3142" s="222"/>
      <c r="AD3142" s="179"/>
      <c r="AE3142" s="179"/>
      <c r="AF3142" s="179"/>
      <c r="AG3142" s="179"/>
      <c r="AH3142" s="179"/>
      <c r="AI3142" s="179"/>
      <c r="AJ3142" s="179"/>
    </row>
    <row r="3143" spans="2:36" x14ac:dyDescent="0.3">
      <c r="B3143" s="224">
        <v>322000</v>
      </c>
      <c r="C3143" s="209">
        <v>126592</v>
      </c>
      <c r="D3143" s="206">
        <f t="shared" si="253"/>
        <v>0.39314285714285713</v>
      </c>
      <c r="E3143" s="208">
        <f t="shared" si="254"/>
        <v>0.45</v>
      </c>
      <c r="F3143" s="207">
        <v>6962.56</v>
      </c>
      <c r="G3143" s="207">
        <v>10127.36</v>
      </c>
      <c r="H3143" s="207">
        <v>11393.28</v>
      </c>
      <c r="I3143" s="214">
        <v>115294</v>
      </c>
      <c r="J3143" s="211">
        <f t="shared" si="255"/>
        <v>0.35805590062111803</v>
      </c>
      <c r="K3143" s="212">
        <f t="shared" si="256"/>
        <v>0.42</v>
      </c>
      <c r="L3143" s="214">
        <v>6341.17</v>
      </c>
      <c r="M3143" s="213">
        <v>9223.52</v>
      </c>
      <c r="N3143" s="213">
        <v>10376.459999999999</v>
      </c>
      <c r="O3143" s="242">
        <f t="shared" si="257"/>
        <v>0.51529999999997012</v>
      </c>
      <c r="P3143" s="242"/>
      <c r="Q3143" s="179"/>
      <c r="R3143" s="179"/>
      <c r="S3143" s="179"/>
      <c r="T3143" s="179"/>
      <c r="U3143" s="179"/>
      <c r="V3143" s="179"/>
      <c r="W3143" s="179"/>
      <c r="X3143" s="179"/>
      <c r="Y3143" s="179"/>
      <c r="Z3143" s="179"/>
      <c r="AA3143" s="222"/>
      <c r="AB3143" s="222"/>
      <c r="AC3143" s="222"/>
      <c r="AD3143" s="179"/>
      <c r="AE3143" s="179"/>
      <c r="AF3143" s="179"/>
      <c r="AG3143" s="179"/>
      <c r="AH3143" s="179"/>
      <c r="AI3143" s="179"/>
      <c r="AJ3143" s="179"/>
    </row>
    <row r="3144" spans="2:36" x14ac:dyDescent="0.3">
      <c r="B3144" s="224">
        <v>322100</v>
      </c>
      <c r="C3144" s="209">
        <v>126637</v>
      </c>
      <c r="D3144" s="206">
        <f t="shared" si="253"/>
        <v>0.39316050915864637</v>
      </c>
      <c r="E3144" s="208">
        <f t="shared" si="254"/>
        <v>0.45</v>
      </c>
      <c r="F3144" s="207">
        <v>6965.03</v>
      </c>
      <c r="G3144" s="207">
        <v>10130.959999999999</v>
      </c>
      <c r="H3144" s="207">
        <v>11397.33</v>
      </c>
      <c r="I3144" s="214">
        <v>115336</v>
      </c>
      <c r="J3144" s="211">
        <f t="shared" si="255"/>
        <v>0.35807513194660046</v>
      </c>
      <c r="K3144" s="212">
        <f t="shared" si="256"/>
        <v>0.42</v>
      </c>
      <c r="L3144" s="214">
        <v>6343.48</v>
      </c>
      <c r="M3144" s="213">
        <v>9226.8799999999992</v>
      </c>
      <c r="N3144" s="213">
        <v>10380.24</v>
      </c>
      <c r="O3144" s="242">
        <f t="shared" si="257"/>
        <v>0.51519999999984067</v>
      </c>
      <c r="P3144" s="242"/>
      <c r="Q3144" s="179"/>
      <c r="R3144" s="179"/>
      <c r="S3144" s="179"/>
      <c r="T3144" s="179"/>
      <c r="U3144" s="179"/>
      <c r="V3144" s="179"/>
      <c r="W3144" s="179"/>
      <c r="X3144" s="179"/>
      <c r="Y3144" s="179"/>
      <c r="Z3144" s="179"/>
      <c r="AA3144" s="222"/>
      <c r="AB3144" s="222"/>
      <c r="AC3144" s="222"/>
      <c r="AD3144" s="179"/>
      <c r="AE3144" s="179"/>
      <c r="AF3144" s="179"/>
      <c r="AG3144" s="179"/>
      <c r="AH3144" s="179"/>
      <c r="AI3144" s="179"/>
      <c r="AJ3144" s="179"/>
    </row>
    <row r="3145" spans="2:36" x14ac:dyDescent="0.3">
      <c r="B3145" s="224">
        <v>322200</v>
      </c>
      <c r="C3145" s="209">
        <v>126682</v>
      </c>
      <c r="D3145" s="206">
        <f t="shared" si="253"/>
        <v>0.39317815021725638</v>
      </c>
      <c r="E3145" s="208">
        <f t="shared" si="254"/>
        <v>0.45</v>
      </c>
      <c r="F3145" s="207">
        <v>6967.51</v>
      </c>
      <c r="G3145" s="207">
        <v>10134.56</v>
      </c>
      <c r="H3145" s="207">
        <v>11401.38</v>
      </c>
      <c r="I3145" s="214">
        <v>115378</v>
      </c>
      <c r="J3145" s="211">
        <f t="shared" si="255"/>
        <v>0.35809435133457479</v>
      </c>
      <c r="K3145" s="212">
        <f t="shared" si="256"/>
        <v>0.42</v>
      </c>
      <c r="L3145" s="214">
        <v>6345.79</v>
      </c>
      <c r="M3145" s="213">
        <v>9230.24</v>
      </c>
      <c r="N3145" s="213">
        <v>10384.02</v>
      </c>
      <c r="O3145" s="242">
        <f t="shared" si="257"/>
        <v>0.51530000000015208</v>
      </c>
      <c r="P3145" s="242"/>
      <c r="Q3145" s="179"/>
      <c r="R3145" s="179"/>
      <c r="S3145" s="179"/>
      <c r="T3145" s="179"/>
      <c r="U3145" s="179"/>
      <c r="V3145" s="179"/>
      <c r="W3145" s="179"/>
      <c r="X3145" s="179"/>
      <c r="Y3145" s="179"/>
      <c r="Z3145" s="179"/>
      <c r="AA3145" s="222"/>
      <c r="AB3145" s="222"/>
      <c r="AC3145" s="222"/>
      <c r="AD3145" s="179"/>
      <c r="AE3145" s="179"/>
      <c r="AF3145" s="179"/>
      <c r="AG3145" s="179"/>
      <c r="AH3145" s="179"/>
      <c r="AI3145" s="179"/>
      <c r="AJ3145" s="179"/>
    </row>
    <row r="3146" spans="2:36" x14ac:dyDescent="0.3">
      <c r="B3146" s="224">
        <v>322300</v>
      </c>
      <c r="C3146" s="209">
        <v>126727</v>
      </c>
      <c r="D3146" s="206">
        <f t="shared" si="253"/>
        <v>0.39319578032888614</v>
      </c>
      <c r="E3146" s="208">
        <f t="shared" si="254"/>
        <v>0.45</v>
      </c>
      <c r="F3146" s="207">
        <v>6969.98</v>
      </c>
      <c r="G3146" s="207">
        <v>10138.16</v>
      </c>
      <c r="H3146" s="207">
        <v>11405.43</v>
      </c>
      <c r="I3146" s="214">
        <v>115420</v>
      </c>
      <c r="J3146" s="211">
        <f t="shared" si="255"/>
        <v>0.35811355879615264</v>
      </c>
      <c r="K3146" s="212">
        <f t="shared" si="256"/>
        <v>0.42</v>
      </c>
      <c r="L3146" s="214">
        <v>6348.1</v>
      </c>
      <c r="M3146" s="213">
        <v>9233.6</v>
      </c>
      <c r="N3146" s="213">
        <v>10387.799999999999</v>
      </c>
      <c r="O3146" s="242">
        <f t="shared" si="257"/>
        <v>0.51520000000004074</v>
      </c>
      <c r="P3146" s="242"/>
      <c r="Q3146" s="179"/>
      <c r="R3146" s="179"/>
      <c r="S3146" s="179"/>
      <c r="T3146" s="179"/>
      <c r="U3146" s="179"/>
      <c r="V3146" s="179"/>
      <c r="W3146" s="179"/>
      <c r="X3146" s="179"/>
      <c r="Y3146" s="179"/>
      <c r="Z3146" s="179"/>
      <c r="AA3146" s="222"/>
      <c r="AB3146" s="222"/>
      <c r="AC3146" s="222"/>
      <c r="AD3146" s="179"/>
      <c r="AE3146" s="179"/>
      <c r="AF3146" s="179"/>
      <c r="AG3146" s="179"/>
      <c r="AH3146" s="179"/>
      <c r="AI3146" s="179"/>
      <c r="AJ3146" s="179"/>
    </row>
    <row r="3147" spans="2:36" x14ac:dyDescent="0.3">
      <c r="B3147" s="224">
        <v>322400</v>
      </c>
      <c r="C3147" s="209">
        <v>126772</v>
      </c>
      <c r="D3147" s="206">
        <f t="shared" si="253"/>
        <v>0.39321339950372208</v>
      </c>
      <c r="E3147" s="208">
        <f t="shared" si="254"/>
        <v>0.45</v>
      </c>
      <c r="F3147" s="207">
        <v>6972.46</v>
      </c>
      <c r="G3147" s="207">
        <v>10141.76</v>
      </c>
      <c r="H3147" s="207">
        <v>11409.48</v>
      </c>
      <c r="I3147" s="214">
        <v>115462</v>
      </c>
      <c r="J3147" s="211">
        <f t="shared" si="255"/>
        <v>0.35813275434243175</v>
      </c>
      <c r="K3147" s="212">
        <f t="shared" si="256"/>
        <v>0.42</v>
      </c>
      <c r="L3147" s="214">
        <v>6350.41</v>
      </c>
      <c r="M3147" s="213">
        <v>9236.9599999999991</v>
      </c>
      <c r="N3147" s="213">
        <v>10391.58</v>
      </c>
      <c r="O3147" s="242">
        <f t="shared" si="257"/>
        <v>0.51530000000002474</v>
      </c>
      <c r="P3147" s="242"/>
      <c r="Q3147" s="179"/>
      <c r="R3147" s="179"/>
      <c r="S3147" s="179"/>
      <c r="T3147" s="179"/>
      <c r="U3147" s="179"/>
      <c r="V3147" s="179"/>
      <c r="W3147" s="179"/>
      <c r="X3147" s="179"/>
      <c r="Y3147" s="179"/>
      <c r="Z3147" s="179"/>
      <c r="AA3147" s="222"/>
      <c r="AB3147" s="222"/>
      <c r="AC3147" s="222"/>
      <c r="AD3147" s="179"/>
      <c r="AE3147" s="179"/>
      <c r="AF3147" s="179"/>
      <c r="AG3147" s="179"/>
      <c r="AH3147" s="179"/>
      <c r="AI3147" s="179"/>
      <c r="AJ3147" s="179"/>
    </row>
    <row r="3148" spans="2:36" x14ac:dyDescent="0.3">
      <c r="B3148" s="224">
        <v>322500</v>
      </c>
      <c r="C3148" s="209">
        <v>126817</v>
      </c>
      <c r="D3148" s="206">
        <f t="shared" si="253"/>
        <v>0.39323100775193798</v>
      </c>
      <c r="E3148" s="208">
        <f t="shared" si="254"/>
        <v>0.45</v>
      </c>
      <c r="F3148" s="207">
        <v>6974.93</v>
      </c>
      <c r="G3148" s="207">
        <v>10145.36</v>
      </c>
      <c r="H3148" s="207">
        <v>11413.53</v>
      </c>
      <c r="I3148" s="214">
        <v>115504</v>
      </c>
      <c r="J3148" s="211">
        <f t="shared" si="255"/>
        <v>0.35815193798449613</v>
      </c>
      <c r="K3148" s="212">
        <f t="shared" si="256"/>
        <v>0.42</v>
      </c>
      <c r="L3148" s="214">
        <v>6352.72</v>
      </c>
      <c r="M3148" s="213">
        <v>9240.32</v>
      </c>
      <c r="N3148" s="213">
        <v>10395.36</v>
      </c>
      <c r="O3148" s="242">
        <f t="shared" si="257"/>
        <v>0.5151999999999316</v>
      </c>
      <c r="P3148" s="242"/>
      <c r="Q3148" s="179"/>
      <c r="R3148" s="179"/>
      <c r="S3148" s="179"/>
      <c r="T3148" s="179"/>
      <c r="U3148" s="179"/>
      <c r="V3148" s="179"/>
      <c r="W3148" s="179"/>
      <c r="X3148" s="179"/>
      <c r="Y3148" s="179"/>
      <c r="Z3148" s="179"/>
      <c r="AA3148" s="222"/>
      <c r="AB3148" s="222"/>
      <c r="AC3148" s="222"/>
      <c r="AD3148" s="179"/>
      <c r="AE3148" s="179"/>
      <c r="AF3148" s="179"/>
      <c r="AG3148" s="179"/>
      <c r="AH3148" s="179"/>
      <c r="AI3148" s="179"/>
      <c r="AJ3148" s="179"/>
    </row>
    <row r="3149" spans="2:36" x14ac:dyDescent="0.3">
      <c r="B3149" s="224">
        <v>322600</v>
      </c>
      <c r="C3149" s="209">
        <v>126862</v>
      </c>
      <c r="D3149" s="206">
        <f t="shared" si="253"/>
        <v>0.39324860508369497</v>
      </c>
      <c r="E3149" s="208">
        <f t="shared" si="254"/>
        <v>0.45</v>
      </c>
      <c r="F3149" s="207">
        <v>6977.41</v>
      </c>
      <c r="G3149" s="207">
        <v>10148.959999999999</v>
      </c>
      <c r="H3149" s="207">
        <v>11417.58</v>
      </c>
      <c r="I3149" s="214">
        <v>115546</v>
      </c>
      <c r="J3149" s="211">
        <f t="shared" si="255"/>
        <v>0.35817110973341598</v>
      </c>
      <c r="K3149" s="212">
        <f t="shared" si="256"/>
        <v>0.42</v>
      </c>
      <c r="L3149" s="214">
        <v>6355.03</v>
      </c>
      <c r="M3149" s="213">
        <v>9243.68</v>
      </c>
      <c r="N3149" s="213">
        <v>10399.14</v>
      </c>
      <c r="O3149" s="242">
        <f t="shared" si="257"/>
        <v>0.5152999999998974</v>
      </c>
      <c r="P3149" s="242"/>
      <c r="Q3149" s="179"/>
      <c r="R3149" s="179"/>
      <c r="S3149" s="179"/>
      <c r="T3149" s="179"/>
      <c r="U3149" s="179"/>
      <c r="V3149" s="179"/>
      <c r="W3149" s="179"/>
      <c r="X3149" s="179"/>
      <c r="Y3149" s="179"/>
      <c r="Z3149" s="179"/>
      <c r="AA3149" s="222"/>
      <c r="AB3149" s="222"/>
      <c r="AC3149" s="222"/>
      <c r="AD3149" s="179"/>
      <c r="AE3149" s="179"/>
      <c r="AF3149" s="179"/>
      <c r="AG3149" s="179"/>
      <c r="AH3149" s="179"/>
      <c r="AI3149" s="179"/>
      <c r="AJ3149" s="179"/>
    </row>
    <row r="3150" spans="2:36" x14ac:dyDescent="0.3">
      <c r="B3150" s="224">
        <v>322700</v>
      </c>
      <c r="C3150" s="209">
        <v>126907</v>
      </c>
      <c r="D3150" s="206">
        <f t="shared" si="253"/>
        <v>0.3932661915091416</v>
      </c>
      <c r="E3150" s="208">
        <f t="shared" si="254"/>
        <v>0.45</v>
      </c>
      <c r="F3150" s="207">
        <v>6979.88</v>
      </c>
      <c r="G3150" s="207">
        <v>10152.56</v>
      </c>
      <c r="H3150" s="207">
        <v>11421.63</v>
      </c>
      <c r="I3150" s="214">
        <v>115588</v>
      </c>
      <c r="J3150" s="211">
        <f t="shared" si="255"/>
        <v>0.35819026960024791</v>
      </c>
      <c r="K3150" s="212">
        <f t="shared" si="256"/>
        <v>0.42</v>
      </c>
      <c r="L3150" s="214">
        <v>6357.34</v>
      </c>
      <c r="M3150" s="213">
        <v>9247.0400000000009</v>
      </c>
      <c r="N3150" s="213">
        <v>10402.92</v>
      </c>
      <c r="O3150" s="242">
        <f t="shared" si="257"/>
        <v>0.51520000000009536</v>
      </c>
      <c r="P3150" s="242"/>
      <c r="Q3150" s="179"/>
      <c r="R3150" s="179"/>
      <c r="S3150" s="179"/>
      <c r="T3150" s="179"/>
      <c r="U3150" s="179"/>
      <c r="V3150" s="179"/>
      <c r="W3150" s="179"/>
      <c r="X3150" s="179"/>
      <c r="Y3150" s="179"/>
      <c r="Z3150" s="179"/>
      <c r="AA3150" s="222"/>
      <c r="AB3150" s="222"/>
      <c r="AC3150" s="222"/>
      <c r="AD3150" s="179"/>
      <c r="AE3150" s="179"/>
      <c r="AF3150" s="179"/>
      <c r="AG3150" s="179"/>
      <c r="AH3150" s="179"/>
      <c r="AI3150" s="179"/>
      <c r="AJ3150" s="179"/>
    </row>
    <row r="3151" spans="2:36" x14ac:dyDescent="0.3">
      <c r="B3151" s="224">
        <v>322800</v>
      </c>
      <c r="C3151" s="209">
        <v>126952</v>
      </c>
      <c r="D3151" s="206">
        <f t="shared" si="253"/>
        <v>0.39328376703841389</v>
      </c>
      <c r="E3151" s="208">
        <f t="shared" si="254"/>
        <v>0.45</v>
      </c>
      <c r="F3151" s="207">
        <v>6982.36</v>
      </c>
      <c r="G3151" s="207">
        <v>10156.16</v>
      </c>
      <c r="H3151" s="207">
        <v>11425.68</v>
      </c>
      <c r="I3151" s="214">
        <v>115630</v>
      </c>
      <c r="J3151" s="211">
        <f t="shared" si="255"/>
        <v>0.3582094175960347</v>
      </c>
      <c r="K3151" s="212">
        <f t="shared" si="256"/>
        <v>0.42</v>
      </c>
      <c r="L3151" s="214">
        <v>6359.65</v>
      </c>
      <c r="M3151" s="213">
        <v>9250.4</v>
      </c>
      <c r="N3151" s="213">
        <v>10406.700000000001</v>
      </c>
      <c r="O3151" s="242">
        <f t="shared" si="257"/>
        <v>0.51529999999978826</v>
      </c>
      <c r="P3151" s="242"/>
      <c r="Q3151" s="179"/>
      <c r="R3151" s="179"/>
      <c r="S3151" s="179"/>
      <c r="T3151" s="179"/>
      <c r="U3151" s="179"/>
      <c r="V3151" s="179"/>
      <c r="W3151" s="179"/>
      <c r="X3151" s="179"/>
      <c r="Y3151" s="179"/>
      <c r="Z3151" s="179"/>
      <c r="AA3151" s="222"/>
      <c r="AB3151" s="222"/>
      <c r="AC3151" s="222"/>
      <c r="AD3151" s="179"/>
      <c r="AE3151" s="179"/>
      <c r="AF3151" s="179"/>
      <c r="AG3151" s="179"/>
      <c r="AH3151" s="179"/>
      <c r="AI3151" s="179"/>
      <c r="AJ3151" s="179"/>
    </row>
    <row r="3152" spans="2:36" x14ac:dyDescent="0.3">
      <c r="B3152" s="224">
        <v>322900</v>
      </c>
      <c r="C3152" s="209">
        <v>126997</v>
      </c>
      <c r="D3152" s="206">
        <f t="shared" si="253"/>
        <v>0.39330133168163517</v>
      </c>
      <c r="E3152" s="208">
        <f t="shared" si="254"/>
        <v>0.45</v>
      </c>
      <c r="F3152" s="207">
        <v>6984.83</v>
      </c>
      <c r="G3152" s="207">
        <v>10159.76</v>
      </c>
      <c r="H3152" s="207">
        <v>11429.73</v>
      </c>
      <c r="I3152" s="214">
        <v>115672</v>
      </c>
      <c r="J3152" s="211">
        <f t="shared" si="255"/>
        <v>0.35822855373180551</v>
      </c>
      <c r="K3152" s="212">
        <f t="shared" si="256"/>
        <v>0.42</v>
      </c>
      <c r="L3152" s="214">
        <v>6361.96</v>
      </c>
      <c r="M3152" s="213">
        <v>9253.76</v>
      </c>
      <c r="N3152" s="213">
        <v>10410.48</v>
      </c>
      <c r="O3152" s="242">
        <f t="shared" si="257"/>
        <v>0.51519999999996802</v>
      </c>
      <c r="P3152" s="242"/>
      <c r="Q3152" s="179"/>
      <c r="R3152" s="179"/>
      <c r="S3152" s="179"/>
      <c r="T3152" s="179"/>
      <c r="U3152" s="179"/>
      <c r="V3152" s="179"/>
      <c r="W3152" s="179"/>
      <c r="X3152" s="179"/>
      <c r="Y3152" s="179"/>
      <c r="Z3152" s="179"/>
      <c r="AA3152" s="222"/>
      <c r="AB3152" s="222"/>
      <c r="AC3152" s="222"/>
      <c r="AD3152" s="179"/>
      <c r="AE3152" s="179"/>
      <c r="AF3152" s="179"/>
      <c r="AG3152" s="179"/>
      <c r="AH3152" s="179"/>
      <c r="AI3152" s="179"/>
      <c r="AJ3152" s="179"/>
    </row>
    <row r="3153" spans="2:36" x14ac:dyDescent="0.3">
      <c r="B3153" s="224">
        <v>323000</v>
      </c>
      <c r="C3153" s="209">
        <v>127042</v>
      </c>
      <c r="D3153" s="206">
        <f t="shared" si="253"/>
        <v>0.39331888544891641</v>
      </c>
      <c r="E3153" s="208">
        <f t="shared" si="254"/>
        <v>0.45</v>
      </c>
      <c r="F3153" s="207">
        <v>6987.31</v>
      </c>
      <c r="G3153" s="207">
        <v>10163.36</v>
      </c>
      <c r="H3153" s="207">
        <v>11433.78</v>
      </c>
      <c r="I3153" s="214">
        <v>115714</v>
      </c>
      <c r="J3153" s="211">
        <f t="shared" si="255"/>
        <v>0.35824767801857588</v>
      </c>
      <c r="K3153" s="212">
        <f t="shared" si="256"/>
        <v>0.42</v>
      </c>
      <c r="L3153" s="214">
        <v>6364.27</v>
      </c>
      <c r="M3153" s="213">
        <v>9257.1200000000008</v>
      </c>
      <c r="N3153" s="213">
        <v>10414.26</v>
      </c>
      <c r="O3153" s="242">
        <f t="shared" si="257"/>
        <v>0.51529999999997012</v>
      </c>
      <c r="P3153" s="242"/>
      <c r="Q3153" s="179"/>
      <c r="R3153" s="179"/>
      <c r="S3153" s="179"/>
      <c r="T3153" s="179"/>
      <c r="U3153" s="179"/>
      <c r="V3153" s="179"/>
      <c r="W3153" s="179"/>
      <c r="X3153" s="179"/>
      <c r="Y3153" s="179"/>
      <c r="Z3153" s="179"/>
      <c r="AA3153" s="222"/>
      <c r="AB3153" s="222"/>
      <c r="AC3153" s="222"/>
      <c r="AD3153" s="179"/>
      <c r="AE3153" s="179"/>
      <c r="AF3153" s="179"/>
      <c r="AG3153" s="179"/>
      <c r="AH3153" s="179"/>
      <c r="AI3153" s="179"/>
      <c r="AJ3153" s="179"/>
    </row>
    <row r="3154" spans="2:36" x14ac:dyDescent="0.3">
      <c r="B3154" s="224">
        <v>323100</v>
      </c>
      <c r="C3154" s="209">
        <v>127087</v>
      </c>
      <c r="D3154" s="206">
        <f t="shared" si="253"/>
        <v>0.39333642835035593</v>
      </c>
      <c r="E3154" s="208">
        <f t="shared" si="254"/>
        <v>0.45</v>
      </c>
      <c r="F3154" s="207">
        <v>6989.78</v>
      </c>
      <c r="G3154" s="207">
        <v>10166.959999999999</v>
      </c>
      <c r="H3154" s="207">
        <v>11437.83</v>
      </c>
      <c r="I3154" s="214">
        <v>115756</v>
      </c>
      <c r="J3154" s="211">
        <f t="shared" si="255"/>
        <v>0.35826679046734755</v>
      </c>
      <c r="K3154" s="212">
        <f t="shared" si="256"/>
        <v>0.42</v>
      </c>
      <c r="L3154" s="214">
        <v>6366.58</v>
      </c>
      <c r="M3154" s="213">
        <v>9260.48</v>
      </c>
      <c r="N3154" s="213">
        <v>10418.040000000001</v>
      </c>
      <c r="O3154" s="242">
        <f t="shared" si="257"/>
        <v>0.51519999999984067</v>
      </c>
      <c r="P3154" s="242"/>
      <c r="Q3154" s="179"/>
      <c r="R3154" s="179"/>
      <c r="S3154" s="179"/>
      <c r="T3154" s="179"/>
      <c r="U3154" s="179"/>
      <c r="V3154" s="179"/>
      <c r="W3154" s="179"/>
      <c r="X3154" s="179"/>
      <c r="Y3154" s="179"/>
      <c r="Z3154" s="179"/>
      <c r="AA3154" s="222"/>
      <c r="AB3154" s="222"/>
      <c r="AC3154" s="222"/>
      <c r="AD3154" s="179"/>
      <c r="AE3154" s="179"/>
      <c r="AF3154" s="179"/>
      <c r="AG3154" s="179"/>
      <c r="AH3154" s="179"/>
      <c r="AI3154" s="179"/>
      <c r="AJ3154" s="179"/>
    </row>
    <row r="3155" spans="2:36" x14ac:dyDescent="0.3">
      <c r="B3155" s="224">
        <v>323200</v>
      </c>
      <c r="C3155" s="209">
        <v>127132</v>
      </c>
      <c r="D3155" s="206">
        <f t="shared" si="253"/>
        <v>0.39335396039603959</v>
      </c>
      <c r="E3155" s="208">
        <f t="shared" si="254"/>
        <v>0.45</v>
      </c>
      <c r="F3155" s="207">
        <v>6992.26</v>
      </c>
      <c r="G3155" s="207">
        <v>10170.56</v>
      </c>
      <c r="H3155" s="207">
        <v>11441.88</v>
      </c>
      <c r="I3155" s="214">
        <v>115798</v>
      </c>
      <c r="J3155" s="211">
        <f t="shared" si="255"/>
        <v>0.35828589108910891</v>
      </c>
      <c r="K3155" s="212">
        <f t="shared" si="256"/>
        <v>0.42</v>
      </c>
      <c r="L3155" s="214">
        <v>6368.89</v>
      </c>
      <c r="M3155" s="213">
        <v>9263.84</v>
      </c>
      <c r="N3155" s="213">
        <v>10421.82</v>
      </c>
      <c r="O3155" s="242">
        <f t="shared" si="257"/>
        <v>0.51530000000015208</v>
      </c>
      <c r="P3155" s="242"/>
      <c r="Q3155" s="179"/>
      <c r="R3155" s="179"/>
      <c r="S3155" s="179"/>
      <c r="T3155" s="179"/>
      <c r="U3155" s="179"/>
      <c r="V3155" s="179"/>
      <c r="W3155" s="179"/>
      <c r="X3155" s="179"/>
      <c r="Y3155" s="179"/>
      <c r="Z3155" s="179"/>
      <c r="AA3155" s="222"/>
      <c r="AB3155" s="222"/>
      <c r="AC3155" s="222"/>
      <c r="AD3155" s="179"/>
      <c r="AE3155" s="179"/>
      <c r="AF3155" s="179"/>
      <c r="AG3155" s="179"/>
      <c r="AH3155" s="179"/>
      <c r="AI3155" s="179"/>
      <c r="AJ3155" s="179"/>
    </row>
    <row r="3156" spans="2:36" x14ac:dyDescent="0.3">
      <c r="B3156" s="224">
        <v>323300</v>
      </c>
      <c r="C3156" s="209">
        <v>127177</v>
      </c>
      <c r="D3156" s="206">
        <f t="shared" si="253"/>
        <v>0.39337148159604085</v>
      </c>
      <c r="E3156" s="208">
        <f t="shared" si="254"/>
        <v>0.45</v>
      </c>
      <c r="F3156" s="207">
        <v>6994.73</v>
      </c>
      <c r="G3156" s="207">
        <v>10174.16</v>
      </c>
      <c r="H3156" s="207">
        <v>11445.93</v>
      </c>
      <c r="I3156" s="214">
        <v>115840</v>
      </c>
      <c r="J3156" s="211">
        <f t="shared" si="255"/>
        <v>0.35830497989483451</v>
      </c>
      <c r="K3156" s="212">
        <f t="shared" si="256"/>
        <v>0.42</v>
      </c>
      <c r="L3156" s="214">
        <v>6371.2</v>
      </c>
      <c r="M3156" s="213">
        <v>9267.2000000000007</v>
      </c>
      <c r="N3156" s="213">
        <v>10425.6</v>
      </c>
      <c r="O3156" s="242">
        <f t="shared" si="257"/>
        <v>0.51520000000004074</v>
      </c>
      <c r="P3156" s="242"/>
      <c r="Q3156" s="179"/>
      <c r="R3156" s="179"/>
      <c r="S3156" s="179"/>
      <c r="T3156" s="179"/>
      <c r="U3156" s="179"/>
      <c r="V3156" s="179"/>
      <c r="W3156" s="179"/>
      <c r="X3156" s="179"/>
      <c r="Y3156" s="179"/>
      <c r="Z3156" s="179"/>
      <c r="AA3156" s="222"/>
      <c r="AB3156" s="222"/>
      <c r="AC3156" s="222"/>
      <c r="AD3156" s="179"/>
      <c r="AE3156" s="179"/>
      <c r="AF3156" s="179"/>
      <c r="AG3156" s="179"/>
      <c r="AH3156" s="179"/>
      <c r="AI3156" s="179"/>
      <c r="AJ3156" s="179"/>
    </row>
    <row r="3157" spans="2:36" x14ac:dyDescent="0.3">
      <c r="B3157" s="224">
        <v>323400</v>
      </c>
      <c r="C3157" s="209">
        <v>127222</v>
      </c>
      <c r="D3157" s="206">
        <f t="shared" si="253"/>
        <v>0.39338899196042054</v>
      </c>
      <c r="E3157" s="208">
        <f t="shared" si="254"/>
        <v>0.45</v>
      </c>
      <c r="F3157" s="207">
        <v>6997.21</v>
      </c>
      <c r="G3157" s="207">
        <v>10177.76</v>
      </c>
      <c r="H3157" s="207">
        <v>11449.98</v>
      </c>
      <c r="I3157" s="214">
        <v>115882</v>
      </c>
      <c r="J3157" s="211">
        <f t="shared" si="255"/>
        <v>0.35832405689548547</v>
      </c>
      <c r="K3157" s="212">
        <f t="shared" si="256"/>
        <v>0.42</v>
      </c>
      <c r="L3157" s="214">
        <v>6373.51</v>
      </c>
      <c r="M3157" s="213">
        <v>9270.56</v>
      </c>
      <c r="N3157" s="213">
        <v>10429.379999999999</v>
      </c>
      <c r="O3157" s="242">
        <f t="shared" si="257"/>
        <v>0.51530000000002474</v>
      </c>
      <c r="P3157" s="242"/>
      <c r="Q3157" s="179"/>
      <c r="R3157" s="179"/>
      <c r="S3157" s="179"/>
      <c r="T3157" s="179"/>
      <c r="U3157" s="179"/>
      <c r="V3157" s="179"/>
      <c r="W3157" s="179"/>
      <c r="X3157" s="179"/>
      <c r="Y3157" s="179"/>
      <c r="Z3157" s="179"/>
      <c r="AA3157" s="222"/>
      <c r="AB3157" s="222"/>
      <c r="AC3157" s="222"/>
      <c r="AD3157" s="179"/>
      <c r="AE3157" s="179"/>
      <c r="AF3157" s="179"/>
      <c r="AG3157" s="179"/>
      <c r="AH3157" s="179"/>
      <c r="AI3157" s="179"/>
      <c r="AJ3157" s="179"/>
    </row>
    <row r="3158" spans="2:36" x14ac:dyDescent="0.3">
      <c r="B3158" s="224">
        <v>323500</v>
      </c>
      <c r="C3158" s="209">
        <v>127267</v>
      </c>
      <c r="D3158" s="206">
        <f t="shared" si="253"/>
        <v>0.39340649149922718</v>
      </c>
      <c r="E3158" s="208">
        <f t="shared" si="254"/>
        <v>0.45</v>
      </c>
      <c r="F3158" s="207">
        <v>6999.68</v>
      </c>
      <c r="G3158" s="207">
        <v>10181.36</v>
      </c>
      <c r="H3158" s="207">
        <v>11454.03</v>
      </c>
      <c r="I3158" s="214">
        <v>115924</v>
      </c>
      <c r="J3158" s="211">
        <f t="shared" si="255"/>
        <v>0.35834312210200925</v>
      </c>
      <c r="K3158" s="212">
        <f t="shared" si="256"/>
        <v>0.42</v>
      </c>
      <c r="L3158" s="214">
        <v>6375.82</v>
      </c>
      <c r="M3158" s="213">
        <v>9273.92</v>
      </c>
      <c r="N3158" s="213">
        <v>10433.16</v>
      </c>
      <c r="O3158" s="242">
        <f t="shared" si="257"/>
        <v>0.5151999999999316</v>
      </c>
      <c r="P3158" s="242"/>
      <c r="Q3158" s="179"/>
      <c r="R3158" s="179"/>
      <c r="S3158" s="179"/>
      <c r="T3158" s="179"/>
      <c r="U3158" s="179"/>
      <c r="V3158" s="179"/>
      <c r="W3158" s="179"/>
      <c r="X3158" s="179"/>
      <c r="Y3158" s="179"/>
      <c r="Z3158" s="179"/>
      <c r="AA3158" s="222"/>
      <c r="AB3158" s="222"/>
      <c r="AC3158" s="222"/>
      <c r="AD3158" s="179"/>
      <c r="AE3158" s="179"/>
      <c r="AF3158" s="179"/>
      <c r="AG3158" s="179"/>
      <c r="AH3158" s="179"/>
      <c r="AI3158" s="179"/>
      <c r="AJ3158" s="179"/>
    </row>
    <row r="3159" spans="2:36" x14ac:dyDescent="0.3">
      <c r="B3159" s="224">
        <v>323600</v>
      </c>
      <c r="C3159" s="209">
        <v>127312</v>
      </c>
      <c r="D3159" s="206">
        <f t="shared" si="253"/>
        <v>0.39342398022249692</v>
      </c>
      <c r="E3159" s="208">
        <f t="shared" si="254"/>
        <v>0.45</v>
      </c>
      <c r="F3159" s="207">
        <v>7002.16</v>
      </c>
      <c r="G3159" s="207">
        <v>10184.959999999999</v>
      </c>
      <c r="H3159" s="207">
        <v>11458.08</v>
      </c>
      <c r="I3159" s="214">
        <v>115966</v>
      </c>
      <c r="J3159" s="211">
        <f t="shared" si="255"/>
        <v>0.35836217552533994</v>
      </c>
      <c r="K3159" s="212">
        <f t="shared" si="256"/>
        <v>0.42</v>
      </c>
      <c r="L3159" s="214">
        <v>6378.13</v>
      </c>
      <c r="M3159" s="213">
        <v>9277.2800000000007</v>
      </c>
      <c r="N3159" s="213">
        <v>10436.94</v>
      </c>
      <c r="O3159" s="242">
        <f t="shared" si="257"/>
        <v>0.5152999999998974</v>
      </c>
      <c r="P3159" s="242"/>
      <c r="Q3159" s="179"/>
      <c r="R3159" s="179"/>
      <c r="S3159" s="179"/>
      <c r="T3159" s="179"/>
      <c r="U3159" s="179"/>
      <c r="V3159" s="179"/>
      <c r="W3159" s="179"/>
      <c r="X3159" s="179"/>
      <c r="Y3159" s="179"/>
      <c r="Z3159" s="179"/>
      <c r="AA3159" s="222"/>
      <c r="AB3159" s="222"/>
      <c r="AC3159" s="222"/>
      <c r="AD3159" s="179"/>
      <c r="AE3159" s="179"/>
      <c r="AF3159" s="179"/>
      <c r="AG3159" s="179"/>
      <c r="AH3159" s="179"/>
      <c r="AI3159" s="179"/>
      <c r="AJ3159" s="179"/>
    </row>
    <row r="3160" spans="2:36" x14ac:dyDescent="0.3">
      <c r="B3160" s="224">
        <v>323700</v>
      </c>
      <c r="C3160" s="209">
        <v>127357</v>
      </c>
      <c r="D3160" s="206">
        <f t="shared" ref="D3160:D3223" si="258">C3160/B3160</f>
        <v>0.39344145814025333</v>
      </c>
      <c r="E3160" s="208">
        <f t="shared" ref="E3160:E3223" si="259">(C3160-C3159)/(B3160-B3159)</f>
        <v>0.45</v>
      </c>
      <c r="F3160" s="207">
        <v>7004.63</v>
      </c>
      <c r="G3160" s="207">
        <v>10188.56</v>
      </c>
      <c r="H3160" s="207">
        <v>11462.13</v>
      </c>
      <c r="I3160" s="214">
        <v>116008</v>
      </c>
      <c r="J3160" s="211">
        <f t="shared" si="255"/>
        <v>0.35838121717639793</v>
      </c>
      <c r="K3160" s="212">
        <f t="shared" si="256"/>
        <v>0.42</v>
      </c>
      <c r="L3160" s="214">
        <v>6380.44</v>
      </c>
      <c r="M3160" s="213">
        <v>9280.64</v>
      </c>
      <c r="N3160" s="213">
        <v>10440.719999999999</v>
      </c>
      <c r="O3160" s="242">
        <f t="shared" si="257"/>
        <v>0.51520000000009536</v>
      </c>
      <c r="P3160" s="242"/>
      <c r="Q3160" s="179"/>
      <c r="R3160" s="179"/>
      <c r="S3160" s="179"/>
      <c r="T3160" s="179"/>
      <c r="U3160" s="179"/>
      <c r="V3160" s="179"/>
      <c r="W3160" s="179"/>
      <c r="X3160" s="179"/>
      <c r="Y3160" s="179"/>
      <c r="Z3160" s="179"/>
      <c r="AA3160" s="222"/>
      <c r="AB3160" s="222"/>
      <c r="AC3160" s="222"/>
      <c r="AD3160" s="179"/>
      <c r="AE3160" s="179"/>
      <c r="AF3160" s="179"/>
      <c r="AG3160" s="179"/>
      <c r="AH3160" s="179"/>
      <c r="AI3160" s="179"/>
      <c r="AJ3160" s="179"/>
    </row>
    <row r="3161" spans="2:36" x14ac:dyDescent="0.3">
      <c r="B3161" s="224">
        <v>323800</v>
      </c>
      <c r="C3161" s="209">
        <v>127402</v>
      </c>
      <c r="D3161" s="206">
        <f t="shared" si="258"/>
        <v>0.3934589252625077</v>
      </c>
      <c r="E3161" s="208">
        <f t="shared" si="259"/>
        <v>0.45</v>
      </c>
      <c r="F3161" s="207">
        <v>7007.11</v>
      </c>
      <c r="G3161" s="207">
        <v>10192.16</v>
      </c>
      <c r="H3161" s="207">
        <v>11466.18</v>
      </c>
      <c r="I3161" s="214">
        <v>116050</v>
      </c>
      <c r="J3161" s="211">
        <f t="shared" si="255"/>
        <v>0.35840024706609019</v>
      </c>
      <c r="K3161" s="212">
        <f t="shared" si="256"/>
        <v>0.42</v>
      </c>
      <c r="L3161" s="214">
        <v>6382.75</v>
      </c>
      <c r="M3161" s="213">
        <v>9284</v>
      </c>
      <c r="N3161" s="213">
        <v>10444.5</v>
      </c>
      <c r="O3161" s="242">
        <f t="shared" si="257"/>
        <v>0.51529999999978826</v>
      </c>
      <c r="P3161" s="242"/>
      <c r="Q3161" s="179"/>
      <c r="R3161" s="179"/>
      <c r="S3161" s="179"/>
      <c r="T3161" s="179"/>
      <c r="U3161" s="179"/>
      <c r="V3161" s="179"/>
      <c r="W3161" s="179"/>
      <c r="X3161" s="179"/>
      <c r="Y3161" s="179"/>
      <c r="Z3161" s="179"/>
      <c r="AA3161" s="222"/>
      <c r="AB3161" s="222"/>
      <c r="AC3161" s="222"/>
      <c r="AD3161" s="179"/>
      <c r="AE3161" s="179"/>
      <c r="AF3161" s="179"/>
      <c r="AG3161" s="179"/>
      <c r="AH3161" s="179"/>
      <c r="AI3161" s="179"/>
      <c r="AJ3161" s="179"/>
    </row>
    <row r="3162" spans="2:36" x14ac:dyDescent="0.3">
      <c r="B3162" s="224">
        <v>323900</v>
      </c>
      <c r="C3162" s="209">
        <v>127447</v>
      </c>
      <c r="D3162" s="206">
        <f t="shared" si="258"/>
        <v>0.39347638159925902</v>
      </c>
      <c r="E3162" s="208">
        <f t="shared" si="259"/>
        <v>0.45</v>
      </c>
      <c r="F3162" s="207">
        <v>7009.58</v>
      </c>
      <c r="G3162" s="207">
        <v>10195.76</v>
      </c>
      <c r="H3162" s="207">
        <v>11470.23</v>
      </c>
      <c r="I3162" s="214">
        <v>116092</v>
      </c>
      <c r="J3162" s="211">
        <f t="shared" si="255"/>
        <v>0.35841926520531026</v>
      </c>
      <c r="K3162" s="212">
        <f t="shared" si="256"/>
        <v>0.42</v>
      </c>
      <c r="L3162" s="214">
        <v>6385.06</v>
      </c>
      <c r="M3162" s="213">
        <v>9287.36</v>
      </c>
      <c r="N3162" s="213">
        <v>10448.280000000001</v>
      </c>
      <c r="O3162" s="242">
        <f t="shared" si="257"/>
        <v>0.51519999999996802</v>
      </c>
      <c r="P3162" s="242"/>
      <c r="Q3162" s="179"/>
      <c r="R3162" s="179"/>
      <c r="S3162" s="179"/>
      <c r="T3162" s="179"/>
      <c r="U3162" s="179"/>
      <c r="V3162" s="179"/>
      <c r="W3162" s="179"/>
      <c r="X3162" s="179"/>
      <c r="Y3162" s="179"/>
      <c r="Z3162" s="179"/>
      <c r="AA3162" s="222"/>
      <c r="AB3162" s="222"/>
      <c r="AC3162" s="222"/>
      <c r="AD3162" s="179"/>
      <c r="AE3162" s="179"/>
      <c r="AF3162" s="179"/>
      <c r="AG3162" s="179"/>
      <c r="AH3162" s="179"/>
      <c r="AI3162" s="179"/>
      <c r="AJ3162" s="179"/>
    </row>
    <row r="3163" spans="2:36" x14ac:dyDescent="0.3">
      <c r="B3163" s="224">
        <v>324000</v>
      </c>
      <c r="C3163" s="209">
        <v>127492</v>
      </c>
      <c r="D3163" s="206">
        <f t="shared" si="258"/>
        <v>0.3934938271604938</v>
      </c>
      <c r="E3163" s="208">
        <f t="shared" si="259"/>
        <v>0.45</v>
      </c>
      <c r="F3163" s="207">
        <v>7012.06</v>
      </c>
      <c r="G3163" s="207">
        <v>10199.36</v>
      </c>
      <c r="H3163" s="207">
        <v>11474.28</v>
      </c>
      <c r="I3163" s="214">
        <v>116134</v>
      </c>
      <c r="J3163" s="211">
        <f t="shared" si="255"/>
        <v>0.3584382716049383</v>
      </c>
      <c r="K3163" s="212">
        <f t="shared" si="256"/>
        <v>0.42</v>
      </c>
      <c r="L3163" s="214">
        <v>6387.37</v>
      </c>
      <c r="M3163" s="213">
        <v>9290.7199999999993</v>
      </c>
      <c r="N3163" s="213">
        <v>10452.06</v>
      </c>
      <c r="O3163" s="242">
        <f t="shared" si="257"/>
        <v>0.51529999999997012</v>
      </c>
      <c r="P3163" s="242"/>
      <c r="Q3163" s="179"/>
      <c r="R3163" s="179"/>
      <c r="S3163" s="179"/>
      <c r="T3163" s="179"/>
      <c r="U3163" s="179"/>
      <c r="V3163" s="179"/>
      <c r="W3163" s="179"/>
      <c r="X3163" s="179"/>
      <c r="Y3163" s="179"/>
      <c r="Z3163" s="179"/>
      <c r="AA3163" s="222"/>
      <c r="AB3163" s="222"/>
      <c r="AC3163" s="222"/>
      <c r="AD3163" s="179"/>
      <c r="AE3163" s="179"/>
      <c r="AF3163" s="179"/>
      <c r="AG3163" s="179"/>
      <c r="AH3163" s="179"/>
      <c r="AI3163" s="179"/>
      <c r="AJ3163" s="179"/>
    </row>
    <row r="3164" spans="2:36" x14ac:dyDescent="0.3">
      <c r="B3164" s="224">
        <v>324100</v>
      </c>
      <c r="C3164" s="209">
        <v>127537</v>
      </c>
      <c r="D3164" s="206">
        <f t="shared" si="258"/>
        <v>0.39351126195618635</v>
      </c>
      <c r="E3164" s="208">
        <f t="shared" si="259"/>
        <v>0.45</v>
      </c>
      <c r="F3164" s="207">
        <v>7014.53</v>
      </c>
      <c r="G3164" s="207">
        <v>10202.959999999999</v>
      </c>
      <c r="H3164" s="207">
        <v>11478.33</v>
      </c>
      <c r="I3164" s="214">
        <v>116176</v>
      </c>
      <c r="J3164" s="211">
        <f t="shared" si="255"/>
        <v>0.35845726627584079</v>
      </c>
      <c r="K3164" s="212">
        <f t="shared" si="256"/>
        <v>0.42</v>
      </c>
      <c r="L3164" s="214">
        <v>6389.68</v>
      </c>
      <c r="M3164" s="213">
        <v>9294.08</v>
      </c>
      <c r="N3164" s="213">
        <v>10455.84</v>
      </c>
      <c r="O3164" s="242">
        <f t="shared" si="257"/>
        <v>0.51519999999984067</v>
      </c>
      <c r="P3164" s="242"/>
      <c r="Q3164" s="179"/>
      <c r="R3164" s="179"/>
      <c r="S3164" s="179"/>
      <c r="T3164" s="179"/>
      <c r="U3164" s="179"/>
      <c r="V3164" s="179"/>
      <c r="W3164" s="179"/>
      <c r="X3164" s="179"/>
      <c r="Y3164" s="179"/>
      <c r="Z3164" s="179"/>
      <c r="AA3164" s="222"/>
      <c r="AB3164" s="222"/>
      <c r="AC3164" s="222"/>
      <c r="AD3164" s="179"/>
      <c r="AE3164" s="179"/>
      <c r="AF3164" s="179"/>
      <c r="AG3164" s="179"/>
      <c r="AH3164" s="179"/>
      <c r="AI3164" s="179"/>
      <c r="AJ3164" s="179"/>
    </row>
    <row r="3165" spans="2:36" x14ac:dyDescent="0.3">
      <c r="B3165" s="224">
        <v>324200</v>
      </c>
      <c r="C3165" s="209">
        <v>127582</v>
      </c>
      <c r="D3165" s="206">
        <f t="shared" si="258"/>
        <v>0.39352868599629859</v>
      </c>
      <c r="E3165" s="208">
        <f t="shared" si="259"/>
        <v>0.45</v>
      </c>
      <c r="F3165" s="207">
        <v>7017.01</v>
      </c>
      <c r="G3165" s="207">
        <v>10206.56</v>
      </c>
      <c r="H3165" s="207">
        <v>11482.38</v>
      </c>
      <c r="I3165" s="214">
        <v>116218</v>
      </c>
      <c r="J3165" s="211">
        <f t="shared" si="255"/>
        <v>0.35847624922887106</v>
      </c>
      <c r="K3165" s="212">
        <f t="shared" si="256"/>
        <v>0.42</v>
      </c>
      <c r="L3165" s="214">
        <v>6391.99</v>
      </c>
      <c r="M3165" s="213">
        <v>9297.44</v>
      </c>
      <c r="N3165" s="213">
        <v>10459.620000000001</v>
      </c>
      <c r="O3165" s="242">
        <f t="shared" si="257"/>
        <v>0.51530000000015208</v>
      </c>
      <c r="P3165" s="242"/>
      <c r="Q3165" s="179"/>
      <c r="R3165" s="179"/>
      <c r="S3165" s="179"/>
      <c r="T3165" s="179"/>
      <c r="U3165" s="179"/>
      <c r="V3165" s="179"/>
      <c r="W3165" s="179"/>
      <c r="X3165" s="179"/>
      <c r="Y3165" s="179"/>
      <c r="Z3165" s="179"/>
      <c r="AA3165" s="222"/>
      <c r="AB3165" s="222"/>
      <c r="AC3165" s="222"/>
      <c r="AD3165" s="179"/>
      <c r="AE3165" s="179"/>
      <c r="AF3165" s="179"/>
      <c r="AG3165" s="179"/>
      <c r="AH3165" s="179"/>
      <c r="AI3165" s="179"/>
      <c r="AJ3165" s="179"/>
    </row>
    <row r="3166" spans="2:36" x14ac:dyDescent="0.3">
      <c r="B3166" s="224">
        <v>324300</v>
      </c>
      <c r="C3166" s="209">
        <v>127627</v>
      </c>
      <c r="D3166" s="206">
        <f t="shared" si="258"/>
        <v>0.39354609929078016</v>
      </c>
      <c r="E3166" s="208">
        <f t="shared" si="259"/>
        <v>0.45</v>
      </c>
      <c r="F3166" s="207">
        <v>7019.48</v>
      </c>
      <c r="G3166" s="207">
        <v>10210.16</v>
      </c>
      <c r="H3166" s="207">
        <v>11486.43</v>
      </c>
      <c r="I3166" s="214">
        <v>116260</v>
      </c>
      <c r="J3166" s="211">
        <f t="shared" si="255"/>
        <v>0.35849522047486893</v>
      </c>
      <c r="K3166" s="212">
        <f t="shared" si="256"/>
        <v>0.42</v>
      </c>
      <c r="L3166" s="214">
        <v>6394.3</v>
      </c>
      <c r="M3166" s="213">
        <v>9300.7999999999993</v>
      </c>
      <c r="N3166" s="213">
        <v>10463.4</v>
      </c>
      <c r="O3166" s="242">
        <f t="shared" si="257"/>
        <v>0.51520000000004074</v>
      </c>
      <c r="P3166" s="242"/>
      <c r="Q3166" s="179"/>
      <c r="R3166" s="179"/>
      <c r="S3166" s="179"/>
      <c r="T3166" s="179"/>
      <c r="U3166" s="179"/>
      <c r="V3166" s="179"/>
      <c r="W3166" s="179"/>
      <c r="X3166" s="179"/>
      <c r="Y3166" s="179"/>
      <c r="Z3166" s="179"/>
      <c r="AA3166" s="222"/>
      <c r="AB3166" s="222"/>
      <c r="AC3166" s="222"/>
      <c r="AD3166" s="179"/>
      <c r="AE3166" s="179"/>
      <c r="AF3166" s="179"/>
      <c r="AG3166" s="179"/>
      <c r="AH3166" s="179"/>
      <c r="AI3166" s="179"/>
      <c r="AJ3166" s="179"/>
    </row>
    <row r="3167" spans="2:36" x14ac:dyDescent="0.3">
      <c r="B3167" s="224">
        <v>324400</v>
      </c>
      <c r="C3167" s="209">
        <v>127672</v>
      </c>
      <c r="D3167" s="206">
        <f t="shared" si="258"/>
        <v>0.39356350184956845</v>
      </c>
      <c r="E3167" s="208">
        <f t="shared" si="259"/>
        <v>0.45</v>
      </c>
      <c r="F3167" s="207">
        <v>7021.96</v>
      </c>
      <c r="G3167" s="207">
        <v>10213.76</v>
      </c>
      <c r="H3167" s="207">
        <v>11490.48</v>
      </c>
      <c r="I3167" s="214">
        <v>116302</v>
      </c>
      <c r="J3167" s="211">
        <f t="shared" si="255"/>
        <v>0.3585141800246609</v>
      </c>
      <c r="K3167" s="212">
        <f t="shared" si="256"/>
        <v>0.42</v>
      </c>
      <c r="L3167" s="214">
        <v>6396.61</v>
      </c>
      <c r="M3167" s="213">
        <v>9304.16</v>
      </c>
      <c r="N3167" s="213">
        <v>10467.18</v>
      </c>
      <c r="O3167" s="242">
        <f t="shared" si="257"/>
        <v>0.51530000000002474</v>
      </c>
      <c r="P3167" s="242"/>
      <c r="Q3167" s="179"/>
      <c r="R3167" s="179"/>
      <c r="S3167" s="179"/>
      <c r="T3167" s="179"/>
      <c r="U3167" s="179"/>
      <c r="V3167" s="179"/>
      <c r="W3167" s="179"/>
      <c r="X3167" s="179"/>
      <c r="Y3167" s="179"/>
      <c r="Z3167" s="179"/>
      <c r="AA3167" s="222"/>
      <c r="AB3167" s="222"/>
      <c r="AC3167" s="222"/>
      <c r="AD3167" s="179"/>
      <c r="AE3167" s="179"/>
      <c r="AF3167" s="179"/>
      <c r="AG3167" s="179"/>
      <c r="AH3167" s="179"/>
      <c r="AI3167" s="179"/>
      <c r="AJ3167" s="179"/>
    </row>
    <row r="3168" spans="2:36" x14ac:dyDescent="0.3">
      <c r="B3168" s="224">
        <v>324500</v>
      </c>
      <c r="C3168" s="209">
        <v>127717</v>
      </c>
      <c r="D3168" s="206">
        <f t="shared" si="258"/>
        <v>0.39358089368258858</v>
      </c>
      <c r="E3168" s="208">
        <f t="shared" si="259"/>
        <v>0.45</v>
      </c>
      <c r="F3168" s="207">
        <v>7024.43</v>
      </c>
      <c r="G3168" s="207">
        <v>10217.36</v>
      </c>
      <c r="H3168" s="207">
        <v>11494.53</v>
      </c>
      <c r="I3168" s="214">
        <v>116344</v>
      </c>
      <c r="J3168" s="211">
        <f t="shared" si="255"/>
        <v>0.35853312788906011</v>
      </c>
      <c r="K3168" s="212">
        <f t="shared" si="256"/>
        <v>0.42</v>
      </c>
      <c r="L3168" s="214">
        <v>6398.92</v>
      </c>
      <c r="M3168" s="213">
        <v>9307.52</v>
      </c>
      <c r="N3168" s="213">
        <v>10470.959999999999</v>
      </c>
      <c r="O3168" s="242">
        <f t="shared" si="257"/>
        <v>0.5151999999999316</v>
      </c>
      <c r="P3168" s="242"/>
      <c r="Q3168" s="179"/>
      <c r="R3168" s="179"/>
      <c r="S3168" s="179"/>
      <c r="T3168" s="179"/>
      <c r="U3168" s="179"/>
      <c r="V3168" s="179"/>
      <c r="W3168" s="179"/>
      <c r="X3168" s="179"/>
      <c r="Y3168" s="179"/>
      <c r="Z3168" s="179"/>
      <c r="AA3168" s="222"/>
      <c r="AB3168" s="222"/>
      <c r="AC3168" s="222"/>
      <c r="AD3168" s="179"/>
      <c r="AE3168" s="179"/>
      <c r="AF3168" s="179"/>
      <c r="AG3168" s="179"/>
      <c r="AH3168" s="179"/>
      <c r="AI3168" s="179"/>
      <c r="AJ3168" s="179"/>
    </row>
    <row r="3169" spans="2:36" x14ac:dyDescent="0.3">
      <c r="B3169" s="224">
        <v>324600</v>
      </c>
      <c r="C3169" s="209">
        <v>127762</v>
      </c>
      <c r="D3169" s="206">
        <f t="shared" si="258"/>
        <v>0.39359827479975357</v>
      </c>
      <c r="E3169" s="208">
        <f t="shared" si="259"/>
        <v>0.45</v>
      </c>
      <c r="F3169" s="207">
        <v>7026.91</v>
      </c>
      <c r="G3169" s="207">
        <v>10220.959999999999</v>
      </c>
      <c r="H3169" s="207">
        <v>11498.58</v>
      </c>
      <c r="I3169" s="214">
        <v>116386</v>
      </c>
      <c r="J3169" s="211">
        <f t="shared" si="255"/>
        <v>0.35855206407886631</v>
      </c>
      <c r="K3169" s="212">
        <f t="shared" si="256"/>
        <v>0.42</v>
      </c>
      <c r="L3169" s="214">
        <v>6401.23</v>
      </c>
      <c r="M3169" s="213">
        <v>9310.8799999999992</v>
      </c>
      <c r="N3169" s="213">
        <v>10474.74</v>
      </c>
      <c r="O3169" s="242">
        <f t="shared" si="257"/>
        <v>0.5152999999998974</v>
      </c>
      <c r="P3169" s="242"/>
      <c r="Q3169" s="179"/>
      <c r="R3169" s="179"/>
      <c r="S3169" s="179"/>
      <c r="T3169" s="179"/>
      <c r="U3169" s="179"/>
      <c r="V3169" s="179"/>
      <c r="W3169" s="179"/>
      <c r="X3169" s="179"/>
      <c r="Y3169" s="179"/>
      <c r="Z3169" s="179"/>
      <c r="AA3169" s="222"/>
      <c r="AB3169" s="222"/>
      <c r="AC3169" s="222"/>
      <c r="AD3169" s="179"/>
      <c r="AE3169" s="179"/>
      <c r="AF3169" s="179"/>
      <c r="AG3169" s="179"/>
      <c r="AH3169" s="179"/>
      <c r="AI3169" s="179"/>
      <c r="AJ3169" s="179"/>
    </row>
    <row r="3170" spans="2:36" x14ac:dyDescent="0.3">
      <c r="B3170" s="224">
        <v>324700</v>
      </c>
      <c r="C3170" s="209">
        <v>127807</v>
      </c>
      <c r="D3170" s="206">
        <f t="shared" si="258"/>
        <v>0.39361564521096398</v>
      </c>
      <c r="E3170" s="208">
        <f t="shared" si="259"/>
        <v>0.45</v>
      </c>
      <c r="F3170" s="207">
        <v>7029.38</v>
      </c>
      <c r="G3170" s="207">
        <v>10224.56</v>
      </c>
      <c r="H3170" s="207">
        <v>11502.63</v>
      </c>
      <c r="I3170" s="214">
        <v>116428</v>
      </c>
      <c r="J3170" s="211">
        <f t="shared" si="255"/>
        <v>0.35857098860486603</v>
      </c>
      <c r="K3170" s="212">
        <f t="shared" si="256"/>
        <v>0.42</v>
      </c>
      <c r="L3170" s="214">
        <v>6403.54</v>
      </c>
      <c r="M3170" s="213">
        <v>9314.24</v>
      </c>
      <c r="N3170" s="213">
        <v>10478.52</v>
      </c>
      <c r="O3170" s="242">
        <f t="shared" si="257"/>
        <v>0.51520000000009536</v>
      </c>
      <c r="P3170" s="242"/>
      <c r="Q3170" s="179"/>
      <c r="R3170" s="179"/>
      <c r="S3170" s="179"/>
      <c r="T3170" s="179"/>
      <c r="U3170" s="179"/>
      <c r="V3170" s="179"/>
      <c r="W3170" s="179"/>
      <c r="X3170" s="179"/>
      <c r="Y3170" s="179"/>
      <c r="Z3170" s="179"/>
      <c r="AA3170" s="222"/>
      <c r="AB3170" s="222"/>
      <c r="AC3170" s="222"/>
      <c r="AD3170" s="179"/>
      <c r="AE3170" s="179"/>
      <c r="AF3170" s="179"/>
      <c r="AG3170" s="179"/>
      <c r="AH3170" s="179"/>
      <c r="AI3170" s="179"/>
      <c r="AJ3170" s="179"/>
    </row>
    <row r="3171" spans="2:36" x14ac:dyDescent="0.3">
      <c r="B3171" s="224">
        <v>324800</v>
      </c>
      <c r="C3171" s="209">
        <v>127852</v>
      </c>
      <c r="D3171" s="206">
        <f t="shared" si="258"/>
        <v>0.39363300492610837</v>
      </c>
      <c r="E3171" s="208">
        <f t="shared" si="259"/>
        <v>0.45</v>
      </c>
      <c r="F3171" s="207">
        <v>7031.86</v>
      </c>
      <c r="G3171" s="207">
        <v>10228.16</v>
      </c>
      <c r="H3171" s="207">
        <v>11506.68</v>
      </c>
      <c r="I3171" s="214">
        <v>116470</v>
      </c>
      <c r="J3171" s="211">
        <f t="shared" si="255"/>
        <v>0.35858990147783254</v>
      </c>
      <c r="K3171" s="212">
        <f t="shared" si="256"/>
        <v>0.42</v>
      </c>
      <c r="L3171" s="214">
        <v>6405.85</v>
      </c>
      <c r="M3171" s="213">
        <v>9317.6</v>
      </c>
      <c r="N3171" s="213">
        <v>10482.299999999999</v>
      </c>
      <c r="O3171" s="242">
        <f t="shared" si="257"/>
        <v>0.51529999999978826</v>
      </c>
      <c r="P3171" s="242"/>
      <c r="Q3171" s="179"/>
      <c r="R3171" s="179"/>
      <c r="S3171" s="179"/>
      <c r="T3171" s="179"/>
      <c r="U3171" s="179"/>
      <c r="V3171" s="179"/>
      <c r="W3171" s="179"/>
      <c r="X3171" s="179"/>
      <c r="Y3171" s="179"/>
      <c r="Z3171" s="179"/>
      <c r="AA3171" s="222"/>
      <c r="AB3171" s="222"/>
      <c r="AC3171" s="222"/>
      <c r="AD3171" s="179"/>
      <c r="AE3171" s="179"/>
      <c r="AF3171" s="179"/>
      <c r="AG3171" s="179"/>
      <c r="AH3171" s="179"/>
      <c r="AI3171" s="179"/>
      <c r="AJ3171" s="179"/>
    </row>
    <row r="3172" spans="2:36" x14ac:dyDescent="0.3">
      <c r="B3172" s="224">
        <v>324900</v>
      </c>
      <c r="C3172" s="209">
        <v>127897</v>
      </c>
      <c r="D3172" s="206">
        <f t="shared" si="258"/>
        <v>0.39365035395506309</v>
      </c>
      <c r="E3172" s="208">
        <f t="shared" si="259"/>
        <v>0.45</v>
      </c>
      <c r="F3172" s="207">
        <v>7034.33</v>
      </c>
      <c r="G3172" s="207">
        <v>10231.76</v>
      </c>
      <c r="H3172" s="207">
        <v>11510.73</v>
      </c>
      <c r="I3172" s="214">
        <v>116512</v>
      </c>
      <c r="J3172" s="211">
        <f t="shared" si="255"/>
        <v>0.35860880270852569</v>
      </c>
      <c r="K3172" s="212">
        <f t="shared" si="256"/>
        <v>0.42</v>
      </c>
      <c r="L3172" s="214">
        <v>6408.16</v>
      </c>
      <c r="M3172" s="213">
        <v>9320.9599999999991</v>
      </c>
      <c r="N3172" s="213">
        <v>10486.08</v>
      </c>
      <c r="O3172" s="242">
        <f t="shared" si="257"/>
        <v>0.51519999999996802</v>
      </c>
      <c r="P3172" s="242"/>
      <c r="Q3172" s="179"/>
      <c r="R3172" s="179"/>
      <c r="S3172" s="179"/>
      <c r="T3172" s="179"/>
      <c r="U3172" s="179"/>
      <c r="V3172" s="179"/>
      <c r="W3172" s="179"/>
      <c r="X3172" s="179"/>
      <c r="Y3172" s="179"/>
      <c r="Z3172" s="179"/>
      <c r="AA3172" s="222"/>
      <c r="AB3172" s="222"/>
      <c r="AC3172" s="222"/>
      <c r="AD3172" s="179"/>
      <c r="AE3172" s="179"/>
      <c r="AF3172" s="179"/>
      <c r="AG3172" s="179"/>
      <c r="AH3172" s="179"/>
      <c r="AI3172" s="179"/>
      <c r="AJ3172" s="179"/>
    </row>
    <row r="3173" spans="2:36" x14ac:dyDescent="0.3">
      <c r="B3173" s="224">
        <v>325000</v>
      </c>
      <c r="C3173" s="209">
        <v>127942</v>
      </c>
      <c r="D3173" s="206">
        <f t="shared" si="258"/>
        <v>0.39366769230769233</v>
      </c>
      <c r="E3173" s="208">
        <f t="shared" si="259"/>
        <v>0.45</v>
      </c>
      <c r="F3173" s="207">
        <v>7036.81</v>
      </c>
      <c r="G3173" s="207">
        <v>10235.36</v>
      </c>
      <c r="H3173" s="207">
        <v>11514.78</v>
      </c>
      <c r="I3173" s="214">
        <v>116554</v>
      </c>
      <c r="J3173" s="211">
        <f t="shared" si="255"/>
        <v>0.35862769230769231</v>
      </c>
      <c r="K3173" s="212">
        <f t="shared" si="256"/>
        <v>0.42</v>
      </c>
      <c r="L3173" s="214">
        <v>6410.47</v>
      </c>
      <c r="M3173" s="213">
        <v>9324.32</v>
      </c>
      <c r="N3173" s="213">
        <v>10489.86</v>
      </c>
      <c r="O3173" s="242">
        <f t="shared" si="257"/>
        <v>0.51529999999997012</v>
      </c>
      <c r="P3173" s="242"/>
      <c r="Q3173" s="179"/>
      <c r="R3173" s="179"/>
      <c r="S3173" s="179"/>
      <c r="T3173" s="179"/>
      <c r="U3173" s="179"/>
      <c r="V3173" s="179"/>
      <c r="W3173" s="179"/>
      <c r="X3173" s="179"/>
      <c r="Y3173" s="179"/>
      <c r="Z3173" s="179"/>
      <c r="AA3173" s="222"/>
      <c r="AB3173" s="222"/>
      <c r="AC3173" s="222"/>
      <c r="AD3173" s="179"/>
      <c r="AE3173" s="179"/>
      <c r="AF3173" s="179"/>
      <c r="AG3173" s="179"/>
      <c r="AH3173" s="179"/>
      <c r="AI3173" s="179"/>
      <c r="AJ3173" s="179"/>
    </row>
    <row r="3174" spans="2:36" x14ac:dyDescent="0.3">
      <c r="B3174" s="224">
        <v>325100</v>
      </c>
      <c r="C3174" s="209">
        <v>127987</v>
      </c>
      <c r="D3174" s="206">
        <f t="shared" si="258"/>
        <v>0.39368501999384803</v>
      </c>
      <c r="E3174" s="208">
        <f t="shared" si="259"/>
        <v>0.45</v>
      </c>
      <c r="F3174" s="207">
        <v>7039.28</v>
      </c>
      <c r="G3174" s="207">
        <v>10238.959999999999</v>
      </c>
      <c r="H3174" s="207">
        <v>11518.83</v>
      </c>
      <c r="I3174" s="214">
        <v>116596</v>
      </c>
      <c r="J3174" s="211">
        <f t="shared" si="255"/>
        <v>0.35864657028606584</v>
      </c>
      <c r="K3174" s="212">
        <f t="shared" si="256"/>
        <v>0.42</v>
      </c>
      <c r="L3174" s="214">
        <v>6412.78</v>
      </c>
      <c r="M3174" s="213">
        <v>9327.68</v>
      </c>
      <c r="N3174" s="213">
        <v>10493.64</v>
      </c>
      <c r="O3174" s="242">
        <f t="shared" si="257"/>
        <v>0.51519999999984067</v>
      </c>
      <c r="P3174" s="242"/>
      <c r="Q3174" s="179"/>
      <c r="R3174" s="179"/>
      <c r="S3174" s="179"/>
      <c r="T3174" s="179"/>
      <c r="U3174" s="179"/>
      <c r="V3174" s="179"/>
      <c r="W3174" s="179"/>
      <c r="X3174" s="179"/>
      <c r="Y3174" s="179"/>
      <c r="Z3174" s="179"/>
      <c r="AA3174" s="222"/>
      <c r="AB3174" s="222"/>
      <c r="AC3174" s="222"/>
      <c r="AD3174" s="179"/>
      <c r="AE3174" s="179"/>
      <c r="AF3174" s="179"/>
      <c r="AG3174" s="179"/>
      <c r="AH3174" s="179"/>
      <c r="AI3174" s="179"/>
      <c r="AJ3174" s="179"/>
    </row>
    <row r="3175" spans="2:36" x14ac:dyDescent="0.3">
      <c r="B3175" s="224">
        <v>325200</v>
      </c>
      <c r="C3175" s="209">
        <v>128032</v>
      </c>
      <c r="D3175" s="206">
        <f t="shared" si="258"/>
        <v>0.39370233702337021</v>
      </c>
      <c r="E3175" s="208">
        <f t="shared" si="259"/>
        <v>0.45</v>
      </c>
      <c r="F3175" s="207">
        <v>7041.76</v>
      </c>
      <c r="G3175" s="207">
        <v>10242.56</v>
      </c>
      <c r="H3175" s="207">
        <v>11522.88</v>
      </c>
      <c r="I3175" s="214">
        <v>116638</v>
      </c>
      <c r="J3175" s="211">
        <f t="shared" si="255"/>
        <v>0.35866543665436657</v>
      </c>
      <c r="K3175" s="212">
        <f t="shared" si="256"/>
        <v>0.42</v>
      </c>
      <c r="L3175" s="214">
        <v>6415.09</v>
      </c>
      <c r="M3175" s="213">
        <v>9331.0400000000009</v>
      </c>
      <c r="N3175" s="213">
        <v>10497.42</v>
      </c>
      <c r="O3175" s="242">
        <f t="shared" si="257"/>
        <v>0.51530000000015208</v>
      </c>
      <c r="P3175" s="242"/>
      <c r="Q3175" s="179"/>
      <c r="R3175" s="179"/>
      <c r="S3175" s="179"/>
      <c r="T3175" s="179"/>
      <c r="U3175" s="179"/>
      <c r="V3175" s="179"/>
      <c r="W3175" s="179"/>
      <c r="X3175" s="179"/>
      <c r="Y3175" s="179"/>
      <c r="Z3175" s="179"/>
      <c r="AA3175" s="222"/>
      <c r="AB3175" s="222"/>
      <c r="AC3175" s="222"/>
      <c r="AD3175" s="179"/>
      <c r="AE3175" s="179"/>
      <c r="AF3175" s="179"/>
      <c r="AG3175" s="179"/>
      <c r="AH3175" s="179"/>
      <c r="AI3175" s="179"/>
      <c r="AJ3175" s="179"/>
    </row>
    <row r="3176" spans="2:36" x14ac:dyDescent="0.3">
      <c r="B3176" s="224">
        <v>325300</v>
      </c>
      <c r="C3176" s="209">
        <v>128077</v>
      </c>
      <c r="D3176" s="206">
        <f t="shared" si="258"/>
        <v>0.39371964340608667</v>
      </c>
      <c r="E3176" s="208">
        <f t="shared" si="259"/>
        <v>0.45</v>
      </c>
      <c r="F3176" s="207">
        <v>7044.23</v>
      </c>
      <c r="G3176" s="207">
        <v>10246.16</v>
      </c>
      <c r="H3176" s="207">
        <v>11526.93</v>
      </c>
      <c r="I3176" s="214">
        <v>116680</v>
      </c>
      <c r="J3176" s="211">
        <f t="shared" si="255"/>
        <v>0.35868429142330155</v>
      </c>
      <c r="K3176" s="212">
        <f t="shared" si="256"/>
        <v>0.42</v>
      </c>
      <c r="L3176" s="214">
        <v>6417.4</v>
      </c>
      <c r="M3176" s="213">
        <v>9334.4</v>
      </c>
      <c r="N3176" s="213">
        <v>10501.2</v>
      </c>
      <c r="O3176" s="242">
        <f t="shared" si="257"/>
        <v>0.51520000000004074</v>
      </c>
      <c r="P3176" s="242"/>
      <c r="Q3176" s="179"/>
      <c r="R3176" s="179"/>
      <c r="S3176" s="179"/>
      <c r="T3176" s="179"/>
      <c r="U3176" s="179"/>
      <c r="V3176" s="179"/>
      <c r="W3176" s="179"/>
      <c r="X3176" s="179"/>
      <c r="Y3176" s="179"/>
      <c r="Z3176" s="179"/>
      <c r="AA3176" s="222"/>
      <c r="AB3176" s="222"/>
      <c r="AC3176" s="222"/>
      <c r="AD3176" s="179"/>
      <c r="AE3176" s="179"/>
      <c r="AF3176" s="179"/>
      <c r="AG3176" s="179"/>
      <c r="AH3176" s="179"/>
      <c r="AI3176" s="179"/>
      <c r="AJ3176" s="179"/>
    </row>
    <row r="3177" spans="2:36" x14ac:dyDescent="0.3">
      <c r="B3177" s="224">
        <v>325400</v>
      </c>
      <c r="C3177" s="209">
        <v>128122</v>
      </c>
      <c r="D3177" s="206">
        <f t="shared" si="258"/>
        <v>0.39373693915181313</v>
      </c>
      <c r="E3177" s="208">
        <f t="shared" si="259"/>
        <v>0.45</v>
      </c>
      <c r="F3177" s="207">
        <v>7046.71</v>
      </c>
      <c r="G3177" s="207">
        <v>10249.76</v>
      </c>
      <c r="H3177" s="207">
        <v>11530.98</v>
      </c>
      <c r="I3177" s="214">
        <v>116722</v>
      </c>
      <c r="J3177" s="211">
        <f t="shared" si="255"/>
        <v>0.35870313460356484</v>
      </c>
      <c r="K3177" s="212">
        <f t="shared" si="256"/>
        <v>0.42</v>
      </c>
      <c r="L3177" s="214">
        <v>6419.71</v>
      </c>
      <c r="M3177" s="213">
        <v>9337.76</v>
      </c>
      <c r="N3177" s="213">
        <v>10504.98</v>
      </c>
      <c r="O3177" s="242">
        <f t="shared" si="257"/>
        <v>0.51530000000002474</v>
      </c>
      <c r="P3177" s="242"/>
      <c r="Q3177" s="179"/>
      <c r="R3177" s="179"/>
      <c r="S3177" s="179"/>
      <c r="T3177" s="179"/>
      <c r="U3177" s="179"/>
      <c r="V3177" s="179"/>
      <c r="W3177" s="179"/>
      <c r="X3177" s="179"/>
      <c r="Y3177" s="179"/>
      <c r="Z3177" s="179"/>
      <c r="AA3177" s="222"/>
      <c r="AB3177" s="222"/>
      <c r="AC3177" s="222"/>
      <c r="AD3177" s="179"/>
      <c r="AE3177" s="179"/>
      <c r="AF3177" s="179"/>
      <c r="AG3177" s="179"/>
      <c r="AH3177" s="179"/>
      <c r="AI3177" s="179"/>
      <c r="AJ3177" s="179"/>
    </row>
    <row r="3178" spans="2:36" x14ac:dyDescent="0.3">
      <c r="B3178" s="224">
        <v>325500</v>
      </c>
      <c r="C3178" s="209">
        <v>128167</v>
      </c>
      <c r="D3178" s="206">
        <f t="shared" si="258"/>
        <v>0.39375422427035328</v>
      </c>
      <c r="E3178" s="208">
        <f t="shared" si="259"/>
        <v>0.45</v>
      </c>
      <c r="F3178" s="207">
        <v>7049.18</v>
      </c>
      <c r="G3178" s="207">
        <v>10253.36</v>
      </c>
      <c r="H3178" s="207">
        <v>11535.03</v>
      </c>
      <c r="I3178" s="214">
        <v>116764</v>
      </c>
      <c r="J3178" s="211">
        <f t="shared" si="255"/>
        <v>0.35872196620583718</v>
      </c>
      <c r="K3178" s="212">
        <f t="shared" si="256"/>
        <v>0.42</v>
      </c>
      <c r="L3178" s="214">
        <v>6422.02</v>
      </c>
      <c r="M3178" s="213">
        <v>9341.1200000000008</v>
      </c>
      <c r="N3178" s="213">
        <v>10508.76</v>
      </c>
      <c r="O3178" s="242">
        <f t="shared" si="257"/>
        <v>0.5151999999999316</v>
      </c>
      <c r="P3178" s="242"/>
      <c r="Q3178" s="179"/>
      <c r="R3178" s="179"/>
      <c r="S3178" s="179"/>
      <c r="T3178" s="179"/>
      <c r="U3178" s="179"/>
      <c r="V3178" s="179"/>
      <c r="W3178" s="179"/>
      <c r="X3178" s="179"/>
      <c r="Y3178" s="179"/>
      <c r="Z3178" s="179"/>
      <c r="AA3178" s="222"/>
      <c r="AB3178" s="222"/>
      <c r="AC3178" s="222"/>
      <c r="AD3178" s="179"/>
      <c r="AE3178" s="179"/>
      <c r="AF3178" s="179"/>
      <c r="AG3178" s="179"/>
      <c r="AH3178" s="179"/>
      <c r="AI3178" s="179"/>
      <c r="AJ3178" s="179"/>
    </row>
    <row r="3179" spans="2:36" x14ac:dyDescent="0.3">
      <c r="B3179" s="224">
        <v>325600</v>
      </c>
      <c r="C3179" s="209">
        <v>128212</v>
      </c>
      <c r="D3179" s="206">
        <f t="shared" si="258"/>
        <v>0.39377149877149875</v>
      </c>
      <c r="E3179" s="208">
        <f t="shared" si="259"/>
        <v>0.45</v>
      </c>
      <c r="F3179" s="207">
        <v>7051.66</v>
      </c>
      <c r="G3179" s="207">
        <v>10256.959999999999</v>
      </c>
      <c r="H3179" s="207">
        <v>11539.08</v>
      </c>
      <c r="I3179" s="214">
        <v>116806</v>
      </c>
      <c r="J3179" s="211">
        <f t="shared" si="255"/>
        <v>0.35874078624078626</v>
      </c>
      <c r="K3179" s="212">
        <f t="shared" si="256"/>
        <v>0.42</v>
      </c>
      <c r="L3179" s="214">
        <v>6424.33</v>
      </c>
      <c r="M3179" s="213">
        <v>9344.48</v>
      </c>
      <c r="N3179" s="213">
        <v>10512.54</v>
      </c>
      <c r="O3179" s="242">
        <f t="shared" si="257"/>
        <v>0.5152999999998974</v>
      </c>
      <c r="P3179" s="242"/>
      <c r="Q3179" s="179"/>
      <c r="R3179" s="179"/>
      <c r="S3179" s="179"/>
      <c r="T3179" s="179"/>
      <c r="U3179" s="179"/>
      <c r="V3179" s="179"/>
      <c r="W3179" s="179"/>
      <c r="X3179" s="179"/>
      <c r="Y3179" s="179"/>
      <c r="Z3179" s="179"/>
      <c r="AA3179" s="222"/>
      <c r="AB3179" s="222"/>
      <c r="AC3179" s="222"/>
      <c r="AD3179" s="179"/>
      <c r="AE3179" s="179"/>
      <c r="AF3179" s="179"/>
      <c r="AG3179" s="179"/>
      <c r="AH3179" s="179"/>
      <c r="AI3179" s="179"/>
      <c r="AJ3179" s="179"/>
    </row>
    <row r="3180" spans="2:36" x14ac:dyDescent="0.3">
      <c r="B3180" s="224">
        <v>325700</v>
      </c>
      <c r="C3180" s="209">
        <v>128257</v>
      </c>
      <c r="D3180" s="206">
        <f t="shared" si="258"/>
        <v>0.39378876266502916</v>
      </c>
      <c r="E3180" s="208">
        <f t="shared" si="259"/>
        <v>0.45</v>
      </c>
      <c r="F3180" s="207">
        <v>7054.13</v>
      </c>
      <c r="G3180" s="207">
        <v>10260.56</v>
      </c>
      <c r="H3180" s="207">
        <v>11543.13</v>
      </c>
      <c r="I3180" s="214">
        <v>116848</v>
      </c>
      <c r="J3180" s="211">
        <f t="shared" si="255"/>
        <v>0.3587595947190666</v>
      </c>
      <c r="K3180" s="212">
        <f t="shared" si="256"/>
        <v>0.42</v>
      </c>
      <c r="L3180" s="214">
        <v>6426.64</v>
      </c>
      <c r="M3180" s="213">
        <v>9347.84</v>
      </c>
      <c r="N3180" s="213">
        <v>10516.32</v>
      </c>
      <c r="O3180" s="242">
        <f t="shared" si="257"/>
        <v>0.51520000000009536</v>
      </c>
      <c r="P3180" s="242"/>
      <c r="Q3180" s="179"/>
      <c r="R3180" s="179"/>
      <c r="S3180" s="179"/>
      <c r="T3180" s="179"/>
      <c r="U3180" s="179"/>
      <c r="V3180" s="179"/>
      <c r="W3180" s="179"/>
      <c r="X3180" s="179"/>
      <c r="Y3180" s="179"/>
      <c r="Z3180" s="179"/>
      <c r="AA3180" s="222"/>
      <c r="AB3180" s="222"/>
      <c r="AC3180" s="222"/>
      <c r="AD3180" s="179"/>
      <c r="AE3180" s="179"/>
      <c r="AF3180" s="179"/>
      <c r="AG3180" s="179"/>
      <c r="AH3180" s="179"/>
      <c r="AI3180" s="179"/>
      <c r="AJ3180" s="179"/>
    </row>
    <row r="3181" spans="2:36" x14ac:dyDescent="0.3">
      <c r="B3181" s="224">
        <v>325800</v>
      </c>
      <c r="C3181" s="209">
        <v>128302</v>
      </c>
      <c r="D3181" s="206">
        <f t="shared" si="258"/>
        <v>0.39380601596071207</v>
      </c>
      <c r="E3181" s="208">
        <f t="shared" si="259"/>
        <v>0.45</v>
      </c>
      <c r="F3181" s="207">
        <v>7056.61</v>
      </c>
      <c r="G3181" s="207">
        <v>10264.16</v>
      </c>
      <c r="H3181" s="207">
        <v>11547.18</v>
      </c>
      <c r="I3181" s="214">
        <v>116890</v>
      </c>
      <c r="J3181" s="211">
        <f t="shared" si="255"/>
        <v>0.35877839165131981</v>
      </c>
      <c r="K3181" s="212">
        <f t="shared" si="256"/>
        <v>0.42</v>
      </c>
      <c r="L3181" s="214">
        <v>6428.95</v>
      </c>
      <c r="M3181" s="213">
        <v>9351.2000000000007</v>
      </c>
      <c r="N3181" s="213">
        <v>10520.1</v>
      </c>
      <c r="O3181" s="242">
        <f t="shared" si="257"/>
        <v>0.51529999999978826</v>
      </c>
      <c r="P3181" s="242"/>
      <c r="Q3181" s="179"/>
      <c r="R3181" s="179"/>
      <c r="S3181" s="179"/>
      <c r="T3181" s="179"/>
      <c r="U3181" s="179"/>
      <c r="V3181" s="179"/>
      <c r="W3181" s="179"/>
      <c r="X3181" s="179"/>
      <c r="Y3181" s="179"/>
      <c r="Z3181" s="179"/>
      <c r="AA3181" s="222"/>
      <c r="AB3181" s="222"/>
      <c r="AC3181" s="222"/>
      <c r="AD3181" s="179"/>
      <c r="AE3181" s="179"/>
      <c r="AF3181" s="179"/>
      <c r="AG3181" s="179"/>
      <c r="AH3181" s="179"/>
      <c r="AI3181" s="179"/>
      <c r="AJ3181" s="179"/>
    </row>
    <row r="3182" spans="2:36" x14ac:dyDescent="0.3">
      <c r="B3182" s="224">
        <v>325900</v>
      </c>
      <c r="C3182" s="209">
        <v>128347</v>
      </c>
      <c r="D3182" s="206">
        <f t="shared" si="258"/>
        <v>0.39382325866830314</v>
      </c>
      <c r="E3182" s="208">
        <f t="shared" si="259"/>
        <v>0.45</v>
      </c>
      <c r="F3182" s="207">
        <v>7059.08</v>
      </c>
      <c r="G3182" s="207">
        <v>10267.76</v>
      </c>
      <c r="H3182" s="207">
        <v>11551.23</v>
      </c>
      <c r="I3182" s="214">
        <v>116932</v>
      </c>
      <c r="J3182" s="211">
        <f t="shared" si="255"/>
        <v>0.35879717704817427</v>
      </c>
      <c r="K3182" s="212">
        <f t="shared" si="256"/>
        <v>0.42</v>
      </c>
      <c r="L3182" s="214">
        <v>6431.26</v>
      </c>
      <c r="M3182" s="213">
        <v>9354.56</v>
      </c>
      <c r="N3182" s="213">
        <v>10523.88</v>
      </c>
      <c r="O3182" s="242">
        <f t="shared" si="257"/>
        <v>0.51519999999996802</v>
      </c>
      <c r="P3182" s="242"/>
      <c r="Q3182" s="179"/>
      <c r="R3182" s="179"/>
      <c r="S3182" s="179"/>
      <c r="T3182" s="179"/>
      <c r="U3182" s="179"/>
      <c r="V3182" s="179"/>
      <c r="W3182" s="179"/>
      <c r="X3182" s="179"/>
      <c r="Y3182" s="179"/>
      <c r="Z3182" s="179"/>
      <c r="AA3182" s="222"/>
      <c r="AB3182" s="222"/>
      <c r="AC3182" s="222"/>
      <c r="AD3182" s="179"/>
      <c r="AE3182" s="179"/>
      <c r="AF3182" s="179"/>
      <c r="AG3182" s="179"/>
      <c r="AH3182" s="179"/>
      <c r="AI3182" s="179"/>
      <c r="AJ3182" s="179"/>
    </row>
    <row r="3183" spans="2:36" x14ac:dyDescent="0.3">
      <c r="B3183" s="224">
        <v>326000</v>
      </c>
      <c r="C3183" s="209">
        <v>128392</v>
      </c>
      <c r="D3183" s="206">
        <f t="shared" si="258"/>
        <v>0.39384049079754602</v>
      </c>
      <c r="E3183" s="208">
        <f t="shared" si="259"/>
        <v>0.45</v>
      </c>
      <c r="F3183" s="207">
        <v>7061.56</v>
      </c>
      <c r="G3183" s="207">
        <v>10271.36</v>
      </c>
      <c r="H3183" s="207">
        <v>11555.28</v>
      </c>
      <c r="I3183" s="214">
        <v>116974</v>
      </c>
      <c r="J3183" s="211">
        <f t="shared" si="255"/>
        <v>0.35881595092024537</v>
      </c>
      <c r="K3183" s="212">
        <f t="shared" si="256"/>
        <v>0.42</v>
      </c>
      <c r="L3183" s="214">
        <v>6433.57</v>
      </c>
      <c r="M3183" s="213">
        <v>9357.92</v>
      </c>
      <c r="N3183" s="213">
        <v>10527.66</v>
      </c>
      <c r="O3183" s="242">
        <f t="shared" si="257"/>
        <v>0.51529999999997012</v>
      </c>
      <c r="P3183" s="242"/>
      <c r="Q3183" s="179"/>
      <c r="R3183" s="179"/>
      <c r="S3183" s="179"/>
      <c r="T3183" s="179"/>
      <c r="U3183" s="179"/>
      <c r="V3183" s="179"/>
      <c r="W3183" s="179"/>
      <c r="X3183" s="179"/>
      <c r="Y3183" s="179"/>
      <c r="Z3183" s="179"/>
      <c r="AA3183" s="222"/>
      <c r="AB3183" s="222"/>
      <c r="AC3183" s="222"/>
      <c r="AD3183" s="179"/>
      <c r="AE3183" s="179"/>
      <c r="AF3183" s="179"/>
      <c r="AG3183" s="179"/>
      <c r="AH3183" s="179"/>
      <c r="AI3183" s="179"/>
      <c r="AJ3183" s="179"/>
    </row>
    <row r="3184" spans="2:36" x14ac:dyDescent="0.3">
      <c r="B3184" s="224">
        <v>326100</v>
      </c>
      <c r="C3184" s="209">
        <v>128437</v>
      </c>
      <c r="D3184" s="206">
        <f t="shared" si="258"/>
        <v>0.39385771235817235</v>
      </c>
      <c r="E3184" s="208">
        <f t="shared" si="259"/>
        <v>0.45</v>
      </c>
      <c r="F3184" s="207">
        <v>7064.03</v>
      </c>
      <c r="G3184" s="207">
        <v>10274.959999999999</v>
      </c>
      <c r="H3184" s="207">
        <v>11559.33</v>
      </c>
      <c r="I3184" s="214">
        <v>117016</v>
      </c>
      <c r="J3184" s="211">
        <f t="shared" si="255"/>
        <v>0.35883471327813554</v>
      </c>
      <c r="K3184" s="212">
        <f t="shared" si="256"/>
        <v>0.42</v>
      </c>
      <c r="L3184" s="214">
        <v>6435.88</v>
      </c>
      <c r="M3184" s="213">
        <v>9361.2800000000007</v>
      </c>
      <c r="N3184" s="213">
        <v>10531.44</v>
      </c>
      <c r="O3184" s="242">
        <f t="shared" si="257"/>
        <v>0.51519999999984067</v>
      </c>
      <c r="P3184" s="242"/>
      <c r="Q3184" s="179"/>
      <c r="R3184" s="179"/>
      <c r="S3184" s="179"/>
      <c r="T3184" s="179"/>
      <c r="U3184" s="179"/>
      <c r="V3184" s="179"/>
      <c r="W3184" s="179"/>
      <c r="X3184" s="179"/>
      <c r="Y3184" s="179"/>
      <c r="Z3184" s="179"/>
      <c r="AA3184" s="222"/>
      <c r="AB3184" s="222"/>
      <c r="AC3184" s="222"/>
      <c r="AD3184" s="179"/>
      <c r="AE3184" s="179"/>
      <c r="AF3184" s="179"/>
      <c r="AG3184" s="179"/>
      <c r="AH3184" s="179"/>
      <c r="AI3184" s="179"/>
      <c r="AJ3184" s="179"/>
    </row>
    <row r="3185" spans="2:36" x14ac:dyDescent="0.3">
      <c r="B3185" s="224">
        <v>326200</v>
      </c>
      <c r="C3185" s="209">
        <v>128482</v>
      </c>
      <c r="D3185" s="206">
        <f t="shared" si="258"/>
        <v>0.39387492335990187</v>
      </c>
      <c r="E3185" s="208">
        <f t="shared" si="259"/>
        <v>0.45</v>
      </c>
      <c r="F3185" s="207">
        <v>7066.51</v>
      </c>
      <c r="G3185" s="207">
        <v>10278.56</v>
      </c>
      <c r="H3185" s="207">
        <v>11563.38</v>
      </c>
      <c r="I3185" s="214">
        <v>117058</v>
      </c>
      <c r="J3185" s="211">
        <f t="shared" si="255"/>
        <v>0.35885346413243407</v>
      </c>
      <c r="K3185" s="212">
        <f t="shared" si="256"/>
        <v>0.42</v>
      </c>
      <c r="L3185" s="214">
        <v>6438.19</v>
      </c>
      <c r="M3185" s="213">
        <v>9364.64</v>
      </c>
      <c r="N3185" s="213">
        <v>10535.22</v>
      </c>
      <c r="O3185" s="242">
        <f t="shared" si="257"/>
        <v>0.51530000000015208</v>
      </c>
      <c r="P3185" s="242"/>
      <c r="Q3185" s="179"/>
      <c r="R3185" s="179"/>
      <c r="S3185" s="179"/>
      <c r="T3185" s="179"/>
      <c r="U3185" s="179"/>
      <c r="V3185" s="179"/>
      <c r="W3185" s="179"/>
      <c r="X3185" s="179"/>
      <c r="Y3185" s="179"/>
      <c r="Z3185" s="179"/>
      <c r="AA3185" s="222"/>
      <c r="AB3185" s="222"/>
      <c r="AC3185" s="222"/>
      <c r="AD3185" s="179"/>
      <c r="AE3185" s="179"/>
      <c r="AF3185" s="179"/>
      <c r="AG3185" s="179"/>
      <c r="AH3185" s="179"/>
      <c r="AI3185" s="179"/>
      <c r="AJ3185" s="179"/>
    </row>
    <row r="3186" spans="2:36" x14ac:dyDescent="0.3">
      <c r="B3186" s="224">
        <v>326300</v>
      </c>
      <c r="C3186" s="209">
        <v>128527</v>
      </c>
      <c r="D3186" s="206">
        <f t="shared" si="258"/>
        <v>0.39389212381244254</v>
      </c>
      <c r="E3186" s="208">
        <f t="shared" si="259"/>
        <v>0.45</v>
      </c>
      <c r="F3186" s="207">
        <v>7068.98</v>
      </c>
      <c r="G3186" s="207">
        <v>10282.16</v>
      </c>
      <c r="H3186" s="207">
        <v>11567.43</v>
      </c>
      <c r="I3186" s="214">
        <v>117100</v>
      </c>
      <c r="J3186" s="211">
        <f t="shared" si="255"/>
        <v>0.35887220349371746</v>
      </c>
      <c r="K3186" s="212">
        <f t="shared" si="256"/>
        <v>0.42</v>
      </c>
      <c r="L3186" s="214">
        <v>6440.5</v>
      </c>
      <c r="M3186" s="213">
        <v>9368</v>
      </c>
      <c r="N3186" s="213">
        <v>10539</v>
      </c>
      <c r="O3186" s="242">
        <f t="shared" si="257"/>
        <v>0.51520000000004074</v>
      </c>
      <c r="P3186" s="242"/>
      <c r="Q3186" s="179"/>
      <c r="R3186" s="179"/>
      <c r="S3186" s="179"/>
      <c r="T3186" s="179"/>
      <c r="U3186" s="179"/>
      <c r="V3186" s="179"/>
      <c r="W3186" s="179"/>
      <c r="X3186" s="179"/>
      <c r="Y3186" s="179"/>
      <c r="Z3186" s="179"/>
      <c r="AA3186" s="222"/>
      <c r="AB3186" s="222"/>
      <c r="AC3186" s="222"/>
      <c r="AD3186" s="179"/>
      <c r="AE3186" s="179"/>
      <c r="AF3186" s="179"/>
      <c r="AG3186" s="179"/>
      <c r="AH3186" s="179"/>
      <c r="AI3186" s="179"/>
      <c r="AJ3186" s="179"/>
    </row>
    <row r="3187" spans="2:36" x14ac:dyDescent="0.3">
      <c r="B3187" s="224">
        <v>326400</v>
      </c>
      <c r="C3187" s="209">
        <v>128572</v>
      </c>
      <c r="D3187" s="206">
        <f t="shared" si="258"/>
        <v>0.39390931372549021</v>
      </c>
      <c r="E3187" s="208">
        <f t="shared" si="259"/>
        <v>0.45</v>
      </c>
      <c r="F3187" s="207">
        <v>7071.46</v>
      </c>
      <c r="G3187" s="207">
        <v>10285.76</v>
      </c>
      <c r="H3187" s="207">
        <v>11571.48</v>
      </c>
      <c r="I3187" s="214">
        <v>117142</v>
      </c>
      <c r="J3187" s="211">
        <f t="shared" si="255"/>
        <v>0.35889093137254902</v>
      </c>
      <c r="K3187" s="212">
        <f t="shared" si="256"/>
        <v>0.42</v>
      </c>
      <c r="L3187" s="214">
        <v>6442.81</v>
      </c>
      <c r="M3187" s="213">
        <v>9371.36</v>
      </c>
      <c r="N3187" s="213">
        <v>10542.78</v>
      </c>
      <c r="O3187" s="242">
        <f t="shared" si="257"/>
        <v>0.51530000000002474</v>
      </c>
      <c r="P3187" s="242"/>
      <c r="Q3187" s="179"/>
      <c r="R3187" s="179"/>
      <c r="S3187" s="179"/>
      <c r="T3187" s="179"/>
      <c r="U3187" s="179"/>
      <c r="V3187" s="179"/>
      <c r="W3187" s="179"/>
      <c r="X3187" s="179"/>
      <c r="Y3187" s="179"/>
      <c r="Z3187" s="179"/>
      <c r="AA3187" s="222"/>
      <c r="AB3187" s="222"/>
      <c r="AC3187" s="222"/>
      <c r="AD3187" s="179"/>
      <c r="AE3187" s="179"/>
      <c r="AF3187" s="179"/>
      <c r="AG3187" s="179"/>
      <c r="AH3187" s="179"/>
      <c r="AI3187" s="179"/>
      <c r="AJ3187" s="179"/>
    </row>
    <row r="3188" spans="2:36" x14ac:dyDescent="0.3">
      <c r="B3188" s="224">
        <v>326500</v>
      </c>
      <c r="C3188" s="209">
        <v>128617</v>
      </c>
      <c r="D3188" s="206">
        <f t="shared" si="258"/>
        <v>0.39392649310872896</v>
      </c>
      <c r="E3188" s="208">
        <f t="shared" si="259"/>
        <v>0.45</v>
      </c>
      <c r="F3188" s="207">
        <v>7073.93</v>
      </c>
      <c r="G3188" s="207">
        <v>10289.36</v>
      </c>
      <c r="H3188" s="207">
        <v>11575.53</v>
      </c>
      <c r="I3188" s="214">
        <v>117184</v>
      </c>
      <c r="J3188" s="211">
        <f t="shared" si="255"/>
        <v>0.35890964777947931</v>
      </c>
      <c r="K3188" s="212">
        <f t="shared" si="256"/>
        <v>0.42</v>
      </c>
      <c r="L3188" s="214">
        <v>6445.12</v>
      </c>
      <c r="M3188" s="213">
        <v>9374.7199999999993</v>
      </c>
      <c r="N3188" s="213">
        <v>10546.56</v>
      </c>
      <c r="O3188" s="242">
        <f t="shared" si="257"/>
        <v>0.5151999999999316</v>
      </c>
      <c r="P3188" s="242"/>
      <c r="Q3188" s="179"/>
      <c r="R3188" s="179"/>
      <c r="S3188" s="179"/>
      <c r="T3188" s="179"/>
      <c r="U3188" s="179"/>
      <c r="V3188" s="179"/>
      <c r="W3188" s="179"/>
      <c r="X3188" s="179"/>
      <c r="Y3188" s="179"/>
      <c r="Z3188" s="179"/>
      <c r="AA3188" s="222"/>
      <c r="AB3188" s="222"/>
      <c r="AC3188" s="222"/>
      <c r="AD3188" s="179"/>
      <c r="AE3188" s="179"/>
      <c r="AF3188" s="179"/>
      <c r="AG3188" s="179"/>
      <c r="AH3188" s="179"/>
      <c r="AI3188" s="179"/>
      <c r="AJ3188" s="179"/>
    </row>
    <row r="3189" spans="2:36" x14ac:dyDescent="0.3">
      <c r="B3189" s="224">
        <v>326600</v>
      </c>
      <c r="C3189" s="209">
        <v>128662</v>
      </c>
      <c r="D3189" s="206">
        <f t="shared" si="258"/>
        <v>0.39394366197183101</v>
      </c>
      <c r="E3189" s="208">
        <f t="shared" si="259"/>
        <v>0.45</v>
      </c>
      <c r="F3189" s="207">
        <v>7076.41</v>
      </c>
      <c r="G3189" s="207">
        <v>10292.959999999999</v>
      </c>
      <c r="H3189" s="207">
        <v>11579.58</v>
      </c>
      <c r="I3189" s="214">
        <v>117226</v>
      </c>
      <c r="J3189" s="211">
        <f t="shared" si="255"/>
        <v>0.35892835272504592</v>
      </c>
      <c r="K3189" s="212">
        <f t="shared" si="256"/>
        <v>0.42</v>
      </c>
      <c r="L3189" s="214">
        <v>6447.43</v>
      </c>
      <c r="M3189" s="213">
        <v>9378.08</v>
      </c>
      <c r="N3189" s="213">
        <v>10550.34</v>
      </c>
      <c r="O3189" s="242">
        <f t="shared" si="257"/>
        <v>0.5152999999998974</v>
      </c>
      <c r="P3189" s="242"/>
      <c r="Q3189" s="179"/>
      <c r="R3189" s="179"/>
      <c r="S3189" s="179"/>
      <c r="T3189" s="179"/>
      <c r="U3189" s="179"/>
      <c r="V3189" s="179"/>
      <c r="W3189" s="179"/>
      <c r="X3189" s="179"/>
      <c r="Y3189" s="179"/>
      <c r="Z3189" s="179"/>
      <c r="AA3189" s="222"/>
      <c r="AB3189" s="222"/>
      <c r="AC3189" s="222"/>
      <c r="AD3189" s="179"/>
      <c r="AE3189" s="179"/>
      <c r="AF3189" s="179"/>
      <c r="AG3189" s="179"/>
      <c r="AH3189" s="179"/>
      <c r="AI3189" s="179"/>
      <c r="AJ3189" s="179"/>
    </row>
    <row r="3190" spans="2:36" x14ac:dyDescent="0.3">
      <c r="B3190" s="224">
        <v>326700</v>
      </c>
      <c r="C3190" s="209">
        <v>128707</v>
      </c>
      <c r="D3190" s="206">
        <f t="shared" si="258"/>
        <v>0.39396082032445667</v>
      </c>
      <c r="E3190" s="208">
        <f t="shared" si="259"/>
        <v>0.45</v>
      </c>
      <c r="F3190" s="207">
        <v>7078.88</v>
      </c>
      <c r="G3190" s="207">
        <v>10296.56</v>
      </c>
      <c r="H3190" s="207">
        <v>11583.63</v>
      </c>
      <c r="I3190" s="214">
        <v>117268</v>
      </c>
      <c r="J3190" s="211">
        <f t="shared" si="255"/>
        <v>0.35894704621977347</v>
      </c>
      <c r="K3190" s="212">
        <f t="shared" si="256"/>
        <v>0.42</v>
      </c>
      <c r="L3190" s="214">
        <v>6449.74</v>
      </c>
      <c r="M3190" s="213">
        <v>9381.44</v>
      </c>
      <c r="N3190" s="213">
        <v>10554.12</v>
      </c>
      <c r="O3190" s="242">
        <f t="shared" si="257"/>
        <v>0.51520000000009536</v>
      </c>
      <c r="P3190" s="242"/>
      <c r="Q3190" s="179"/>
      <c r="R3190" s="179"/>
      <c r="S3190" s="179"/>
      <c r="T3190" s="179"/>
      <c r="U3190" s="179"/>
      <c r="V3190" s="179"/>
      <c r="W3190" s="179"/>
      <c r="X3190" s="179"/>
      <c r="Y3190" s="179"/>
      <c r="Z3190" s="179"/>
      <c r="AA3190" s="222"/>
      <c r="AB3190" s="222"/>
      <c r="AC3190" s="222"/>
      <c r="AD3190" s="179"/>
      <c r="AE3190" s="179"/>
      <c r="AF3190" s="179"/>
      <c r="AG3190" s="179"/>
      <c r="AH3190" s="179"/>
      <c r="AI3190" s="179"/>
      <c r="AJ3190" s="179"/>
    </row>
    <row r="3191" spans="2:36" x14ac:dyDescent="0.3">
      <c r="B3191" s="224">
        <v>326800</v>
      </c>
      <c r="C3191" s="209">
        <v>128752</v>
      </c>
      <c r="D3191" s="206">
        <f t="shared" si="258"/>
        <v>0.39397796817625458</v>
      </c>
      <c r="E3191" s="208">
        <f t="shared" si="259"/>
        <v>0.45</v>
      </c>
      <c r="F3191" s="207">
        <v>7081.36</v>
      </c>
      <c r="G3191" s="207">
        <v>10300.16</v>
      </c>
      <c r="H3191" s="207">
        <v>11587.68</v>
      </c>
      <c r="I3191" s="214">
        <v>117310</v>
      </c>
      <c r="J3191" s="211">
        <f t="shared" si="255"/>
        <v>0.35896572827417383</v>
      </c>
      <c r="K3191" s="212">
        <f t="shared" si="256"/>
        <v>0.42</v>
      </c>
      <c r="L3191" s="214">
        <v>6452.05</v>
      </c>
      <c r="M3191" s="213">
        <v>9384.7999999999993</v>
      </c>
      <c r="N3191" s="213">
        <v>10557.9</v>
      </c>
      <c r="O3191" s="242">
        <f t="shared" si="257"/>
        <v>0.51529999999978826</v>
      </c>
      <c r="P3191" s="242"/>
      <c r="Q3191" s="179"/>
      <c r="R3191" s="179"/>
      <c r="S3191" s="179"/>
      <c r="T3191" s="179"/>
      <c r="U3191" s="179"/>
      <c r="V3191" s="179"/>
      <c r="W3191" s="179"/>
      <c r="X3191" s="179"/>
      <c r="Y3191" s="179"/>
      <c r="Z3191" s="179"/>
      <c r="AA3191" s="222"/>
      <c r="AB3191" s="222"/>
      <c r="AC3191" s="222"/>
      <c r="AD3191" s="179"/>
      <c r="AE3191" s="179"/>
      <c r="AF3191" s="179"/>
      <c r="AG3191" s="179"/>
      <c r="AH3191" s="179"/>
      <c r="AI3191" s="179"/>
      <c r="AJ3191" s="179"/>
    </row>
    <row r="3192" spans="2:36" x14ac:dyDescent="0.3">
      <c r="B3192" s="224">
        <v>326900</v>
      </c>
      <c r="C3192" s="209">
        <v>128797</v>
      </c>
      <c r="D3192" s="206">
        <f t="shared" si="258"/>
        <v>0.3939951055368614</v>
      </c>
      <c r="E3192" s="208">
        <f t="shared" si="259"/>
        <v>0.45</v>
      </c>
      <c r="F3192" s="207">
        <v>7083.83</v>
      </c>
      <c r="G3192" s="207">
        <v>10303.76</v>
      </c>
      <c r="H3192" s="207">
        <v>11591.73</v>
      </c>
      <c r="I3192" s="214">
        <v>117352</v>
      </c>
      <c r="J3192" s="211">
        <f t="shared" si="255"/>
        <v>0.35898439889874578</v>
      </c>
      <c r="K3192" s="212">
        <f t="shared" si="256"/>
        <v>0.42</v>
      </c>
      <c r="L3192" s="214">
        <v>6454.36</v>
      </c>
      <c r="M3192" s="213">
        <v>9388.16</v>
      </c>
      <c r="N3192" s="213">
        <v>10561.68</v>
      </c>
      <c r="O3192" s="242">
        <f t="shared" si="257"/>
        <v>0.51519999999996802</v>
      </c>
      <c r="P3192" s="242"/>
      <c r="Q3192" s="179"/>
      <c r="R3192" s="179"/>
      <c r="S3192" s="179"/>
      <c r="T3192" s="179"/>
      <c r="U3192" s="179"/>
      <c r="V3192" s="179"/>
      <c r="W3192" s="179"/>
      <c r="X3192" s="179"/>
      <c r="Y3192" s="179"/>
      <c r="Z3192" s="179"/>
      <c r="AA3192" s="222"/>
      <c r="AB3192" s="222"/>
      <c r="AC3192" s="222"/>
      <c r="AD3192" s="179"/>
      <c r="AE3192" s="179"/>
      <c r="AF3192" s="179"/>
      <c r="AG3192" s="179"/>
      <c r="AH3192" s="179"/>
      <c r="AI3192" s="179"/>
      <c r="AJ3192" s="179"/>
    </row>
    <row r="3193" spans="2:36" x14ac:dyDescent="0.3">
      <c r="B3193" s="224">
        <v>327000</v>
      </c>
      <c r="C3193" s="209">
        <v>128842</v>
      </c>
      <c r="D3193" s="206">
        <f t="shared" si="258"/>
        <v>0.39401223241590216</v>
      </c>
      <c r="E3193" s="208">
        <f t="shared" si="259"/>
        <v>0.45</v>
      </c>
      <c r="F3193" s="207">
        <v>7086.31</v>
      </c>
      <c r="G3193" s="207">
        <v>10307.36</v>
      </c>
      <c r="H3193" s="207">
        <v>11595.78</v>
      </c>
      <c r="I3193" s="214">
        <v>117394</v>
      </c>
      <c r="J3193" s="211">
        <f t="shared" si="255"/>
        <v>0.35900305810397554</v>
      </c>
      <c r="K3193" s="212">
        <f t="shared" si="256"/>
        <v>0.42</v>
      </c>
      <c r="L3193" s="214">
        <v>6456.67</v>
      </c>
      <c r="M3193" s="213">
        <v>9391.52</v>
      </c>
      <c r="N3193" s="213">
        <v>10565.46</v>
      </c>
      <c r="O3193" s="242">
        <f t="shared" si="257"/>
        <v>0.51529999999997012</v>
      </c>
      <c r="P3193" s="242"/>
      <c r="Q3193" s="179"/>
      <c r="R3193" s="179"/>
      <c r="S3193" s="179"/>
      <c r="T3193" s="179"/>
      <c r="U3193" s="179"/>
      <c r="V3193" s="179"/>
      <c r="W3193" s="179"/>
      <c r="X3193" s="179"/>
      <c r="Y3193" s="179"/>
      <c r="Z3193" s="179"/>
      <c r="AA3193" s="222"/>
      <c r="AB3193" s="222"/>
      <c r="AC3193" s="222"/>
      <c r="AD3193" s="179"/>
      <c r="AE3193" s="179"/>
      <c r="AF3193" s="179"/>
      <c r="AG3193" s="179"/>
      <c r="AH3193" s="179"/>
      <c r="AI3193" s="179"/>
      <c r="AJ3193" s="179"/>
    </row>
    <row r="3194" spans="2:36" x14ac:dyDescent="0.3">
      <c r="B3194" s="224">
        <v>327100</v>
      </c>
      <c r="C3194" s="209">
        <v>128887</v>
      </c>
      <c r="D3194" s="206">
        <f t="shared" si="258"/>
        <v>0.3940293488229899</v>
      </c>
      <c r="E3194" s="208">
        <f t="shared" si="259"/>
        <v>0.45</v>
      </c>
      <c r="F3194" s="207">
        <v>7088.78</v>
      </c>
      <c r="G3194" s="207">
        <v>10310.959999999999</v>
      </c>
      <c r="H3194" s="207">
        <v>11599.83</v>
      </c>
      <c r="I3194" s="214">
        <v>117436</v>
      </c>
      <c r="J3194" s="211">
        <f t="shared" si="255"/>
        <v>0.35902170590033627</v>
      </c>
      <c r="K3194" s="212">
        <f t="shared" si="256"/>
        <v>0.42</v>
      </c>
      <c r="L3194" s="214">
        <v>6458.98</v>
      </c>
      <c r="M3194" s="213">
        <v>9394.8799999999992</v>
      </c>
      <c r="N3194" s="213">
        <v>10569.24</v>
      </c>
      <c r="O3194" s="242">
        <f t="shared" si="257"/>
        <v>0.51519999999984067</v>
      </c>
      <c r="P3194" s="242"/>
      <c r="Q3194" s="179"/>
      <c r="R3194" s="179"/>
      <c r="S3194" s="179"/>
      <c r="T3194" s="179"/>
      <c r="U3194" s="179"/>
      <c r="V3194" s="179"/>
      <c r="W3194" s="179"/>
      <c r="X3194" s="179"/>
      <c r="Y3194" s="179"/>
      <c r="Z3194" s="179"/>
      <c r="AA3194" s="222"/>
      <c r="AB3194" s="222"/>
      <c r="AC3194" s="222"/>
      <c r="AD3194" s="179"/>
      <c r="AE3194" s="179"/>
      <c r="AF3194" s="179"/>
      <c r="AG3194" s="179"/>
      <c r="AH3194" s="179"/>
      <c r="AI3194" s="179"/>
      <c r="AJ3194" s="179"/>
    </row>
    <row r="3195" spans="2:36" x14ac:dyDescent="0.3">
      <c r="B3195" s="224">
        <v>327200</v>
      </c>
      <c r="C3195" s="209">
        <v>128932</v>
      </c>
      <c r="D3195" s="206">
        <f t="shared" si="258"/>
        <v>0.39404645476772615</v>
      </c>
      <c r="E3195" s="208">
        <f t="shared" si="259"/>
        <v>0.45</v>
      </c>
      <c r="F3195" s="207">
        <v>7091.26</v>
      </c>
      <c r="G3195" s="207">
        <v>10314.56</v>
      </c>
      <c r="H3195" s="207">
        <v>11603.88</v>
      </c>
      <c r="I3195" s="214">
        <v>117478</v>
      </c>
      <c r="J3195" s="211">
        <f t="shared" ref="J3195:J3258" si="260">I3195/$B3195</f>
        <v>0.35904034229828852</v>
      </c>
      <c r="K3195" s="212">
        <f t="shared" ref="K3195:K3258" si="261">(I3195-I3194)/($B3195-$B3194)</f>
        <v>0.42</v>
      </c>
      <c r="L3195" s="214">
        <v>6461.29</v>
      </c>
      <c r="M3195" s="213">
        <v>9398.24</v>
      </c>
      <c r="N3195" s="213">
        <v>10573.02</v>
      </c>
      <c r="O3195" s="242">
        <f t="shared" si="257"/>
        <v>0.51530000000015208</v>
      </c>
      <c r="P3195" s="242"/>
      <c r="Q3195" s="179"/>
      <c r="R3195" s="179"/>
      <c r="S3195" s="179"/>
      <c r="T3195" s="179"/>
      <c r="U3195" s="179"/>
      <c r="V3195" s="179"/>
      <c r="W3195" s="179"/>
      <c r="X3195" s="179"/>
      <c r="Y3195" s="179"/>
      <c r="Z3195" s="179"/>
      <c r="AA3195" s="222"/>
      <c r="AB3195" s="222"/>
      <c r="AC3195" s="222"/>
      <c r="AD3195" s="179"/>
      <c r="AE3195" s="179"/>
      <c r="AF3195" s="179"/>
      <c r="AG3195" s="179"/>
      <c r="AH3195" s="179"/>
      <c r="AI3195" s="179"/>
      <c r="AJ3195" s="179"/>
    </row>
    <row r="3196" spans="2:36" x14ac:dyDescent="0.3">
      <c r="B3196" s="224">
        <v>327300</v>
      </c>
      <c r="C3196" s="209">
        <v>128977</v>
      </c>
      <c r="D3196" s="206">
        <f t="shared" si="258"/>
        <v>0.39406355025970058</v>
      </c>
      <c r="E3196" s="208">
        <f t="shared" si="259"/>
        <v>0.45</v>
      </c>
      <c r="F3196" s="207">
        <v>7093.73</v>
      </c>
      <c r="G3196" s="207">
        <v>10318.16</v>
      </c>
      <c r="H3196" s="207">
        <v>11607.93</v>
      </c>
      <c r="I3196" s="214">
        <v>117520</v>
      </c>
      <c r="J3196" s="211">
        <f t="shared" si="260"/>
        <v>0.35905896730827985</v>
      </c>
      <c r="K3196" s="212">
        <f t="shared" si="261"/>
        <v>0.42</v>
      </c>
      <c r="L3196" s="214">
        <v>6463.6</v>
      </c>
      <c r="M3196" s="213">
        <v>9401.6</v>
      </c>
      <c r="N3196" s="213">
        <v>10576.8</v>
      </c>
      <c r="O3196" s="242">
        <f t="shared" si="257"/>
        <v>0.51520000000004074</v>
      </c>
      <c r="P3196" s="242"/>
      <c r="Q3196" s="179"/>
      <c r="R3196" s="179"/>
      <c r="S3196" s="179"/>
      <c r="T3196" s="179"/>
      <c r="U3196" s="179"/>
      <c r="V3196" s="179"/>
      <c r="W3196" s="179"/>
      <c r="X3196" s="179"/>
      <c r="Y3196" s="179"/>
      <c r="Z3196" s="179"/>
      <c r="AA3196" s="222"/>
      <c r="AB3196" s="222"/>
      <c r="AC3196" s="222"/>
      <c r="AD3196" s="179"/>
      <c r="AE3196" s="179"/>
      <c r="AF3196" s="179"/>
      <c r="AG3196" s="179"/>
      <c r="AH3196" s="179"/>
      <c r="AI3196" s="179"/>
      <c r="AJ3196" s="179"/>
    </row>
    <row r="3197" spans="2:36" x14ac:dyDescent="0.3">
      <c r="B3197" s="224">
        <v>327400</v>
      </c>
      <c r="C3197" s="209">
        <v>129022</v>
      </c>
      <c r="D3197" s="206">
        <f t="shared" si="258"/>
        <v>0.39408063530849113</v>
      </c>
      <c r="E3197" s="208">
        <f t="shared" si="259"/>
        <v>0.45</v>
      </c>
      <c r="F3197" s="207">
        <v>7096.21</v>
      </c>
      <c r="G3197" s="207">
        <v>10321.76</v>
      </c>
      <c r="H3197" s="207">
        <v>11611.98</v>
      </c>
      <c r="I3197" s="214">
        <v>117562</v>
      </c>
      <c r="J3197" s="211">
        <f t="shared" si="260"/>
        <v>0.35907758094074527</v>
      </c>
      <c r="K3197" s="212">
        <f t="shared" si="261"/>
        <v>0.42</v>
      </c>
      <c r="L3197" s="214">
        <v>6465.91</v>
      </c>
      <c r="M3197" s="213">
        <v>9404.9599999999991</v>
      </c>
      <c r="N3197" s="213">
        <v>10580.58</v>
      </c>
      <c r="O3197" s="242">
        <f t="shared" si="257"/>
        <v>0.51530000000002474</v>
      </c>
      <c r="P3197" s="242"/>
      <c r="Q3197" s="179"/>
      <c r="R3197" s="179"/>
      <c r="S3197" s="179"/>
      <c r="T3197" s="179"/>
      <c r="U3197" s="179"/>
      <c r="V3197" s="179"/>
      <c r="W3197" s="179"/>
      <c r="X3197" s="179"/>
      <c r="Y3197" s="179"/>
      <c r="Z3197" s="179"/>
      <c r="AA3197" s="222"/>
      <c r="AB3197" s="222"/>
      <c r="AC3197" s="222"/>
      <c r="AD3197" s="179"/>
      <c r="AE3197" s="179"/>
      <c r="AF3197" s="179"/>
      <c r="AG3197" s="179"/>
      <c r="AH3197" s="179"/>
      <c r="AI3197" s="179"/>
      <c r="AJ3197" s="179"/>
    </row>
    <row r="3198" spans="2:36" x14ac:dyDescent="0.3">
      <c r="B3198" s="224">
        <v>327500</v>
      </c>
      <c r="C3198" s="209">
        <v>129067</v>
      </c>
      <c r="D3198" s="206">
        <f t="shared" si="258"/>
        <v>0.39409770992366411</v>
      </c>
      <c r="E3198" s="208">
        <f t="shared" si="259"/>
        <v>0.45</v>
      </c>
      <c r="F3198" s="207">
        <v>7098.68</v>
      </c>
      <c r="G3198" s="207">
        <v>10325.36</v>
      </c>
      <c r="H3198" s="207">
        <v>11616.03</v>
      </c>
      <c r="I3198" s="214">
        <v>117604</v>
      </c>
      <c r="J3198" s="211">
        <f t="shared" si="260"/>
        <v>0.35909618320610687</v>
      </c>
      <c r="K3198" s="212">
        <f t="shared" si="261"/>
        <v>0.42</v>
      </c>
      <c r="L3198" s="214">
        <v>6468.22</v>
      </c>
      <c r="M3198" s="213">
        <v>9408.32</v>
      </c>
      <c r="N3198" s="213">
        <v>10584.36</v>
      </c>
      <c r="O3198" s="242">
        <f t="shared" si="257"/>
        <v>0.5151999999999316</v>
      </c>
      <c r="P3198" s="242"/>
      <c r="Q3198" s="179"/>
      <c r="R3198" s="179"/>
      <c r="S3198" s="179"/>
      <c r="T3198" s="179"/>
      <c r="U3198" s="179"/>
      <c r="V3198" s="179"/>
      <c r="W3198" s="179"/>
      <c r="X3198" s="179"/>
      <c r="Y3198" s="179"/>
      <c r="Z3198" s="179"/>
      <c r="AA3198" s="222"/>
      <c r="AB3198" s="222"/>
      <c r="AC3198" s="222"/>
      <c r="AD3198" s="179"/>
      <c r="AE3198" s="179"/>
      <c r="AF3198" s="179"/>
      <c r="AG3198" s="179"/>
      <c r="AH3198" s="179"/>
      <c r="AI3198" s="179"/>
      <c r="AJ3198" s="179"/>
    </row>
    <row r="3199" spans="2:36" x14ac:dyDescent="0.3">
      <c r="B3199" s="224">
        <v>327600</v>
      </c>
      <c r="C3199" s="209">
        <v>129112</v>
      </c>
      <c r="D3199" s="206">
        <f t="shared" si="258"/>
        <v>0.39411477411477414</v>
      </c>
      <c r="E3199" s="208">
        <f t="shared" si="259"/>
        <v>0.45</v>
      </c>
      <c r="F3199" s="207">
        <v>7101.16</v>
      </c>
      <c r="G3199" s="207">
        <v>10328.959999999999</v>
      </c>
      <c r="H3199" s="207">
        <v>11620.08</v>
      </c>
      <c r="I3199" s="214">
        <v>117646</v>
      </c>
      <c r="J3199" s="211">
        <f t="shared" si="260"/>
        <v>0.3591147741147741</v>
      </c>
      <c r="K3199" s="212">
        <f t="shared" si="261"/>
        <v>0.42</v>
      </c>
      <c r="L3199" s="214">
        <v>6470.53</v>
      </c>
      <c r="M3199" s="213">
        <v>9411.68</v>
      </c>
      <c r="N3199" s="213">
        <v>10588.14</v>
      </c>
      <c r="O3199" s="242">
        <f t="shared" si="257"/>
        <v>0.5152999999998974</v>
      </c>
      <c r="P3199" s="242"/>
      <c r="Q3199" s="179"/>
      <c r="R3199" s="179"/>
      <c r="S3199" s="179"/>
      <c r="T3199" s="179"/>
      <c r="U3199" s="179"/>
      <c r="V3199" s="179"/>
      <c r="W3199" s="179"/>
      <c r="X3199" s="179"/>
      <c r="Y3199" s="179"/>
      <c r="Z3199" s="179"/>
      <c r="AA3199" s="222"/>
      <c r="AB3199" s="222"/>
      <c r="AC3199" s="222"/>
      <c r="AD3199" s="179"/>
      <c r="AE3199" s="179"/>
      <c r="AF3199" s="179"/>
      <c r="AG3199" s="179"/>
      <c r="AH3199" s="179"/>
      <c r="AI3199" s="179"/>
      <c r="AJ3199" s="179"/>
    </row>
    <row r="3200" spans="2:36" x14ac:dyDescent="0.3">
      <c r="B3200" s="224">
        <v>327700</v>
      </c>
      <c r="C3200" s="209">
        <v>129157</v>
      </c>
      <c r="D3200" s="206">
        <f t="shared" si="258"/>
        <v>0.39413182789136403</v>
      </c>
      <c r="E3200" s="208">
        <f t="shared" si="259"/>
        <v>0.45</v>
      </c>
      <c r="F3200" s="207">
        <v>7103.63</v>
      </c>
      <c r="G3200" s="207">
        <v>10332.56</v>
      </c>
      <c r="H3200" s="207">
        <v>11624.13</v>
      </c>
      <c r="I3200" s="214">
        <v>117688</v>
      </c>
      <c r="J3200" s="211">
        <f t="shared" si="260"/>
        <v>0.35913335367714372</v>
      </c>
      <c r="K3200" s="212">
        <f t="shared" si="261"/>
        <v>0.42</v>
      </c>
      <c r="L3200" s="214">
        <v>6472.84</v>
      </c>
      <c r="M3200" s="213">
        <v>9415.0400000000009</v>
      </c>
      <c r="N3200" s="213">
        <v>10591.92</v>
      </c>
      <c r="O3200" s="242">
        <f t="shared" si="257"/>
        <v>0.51520000000009536</v>
      </c>
      <c r="P3200" s="242"/>
      <c r="Q3200" s="179"/>
      <c r="R3200" s="179"/>
      <c r="S3200" s="179"/>
      <c r="T3200" s="179"/>
      <c r="U3200" s="179"/>
      <c r="V3200" s="179"/>
      <c r="W3200" s="179"/>
      <c r="X3200" s="179"/>
      <c r="Y3200" s="179"/>
      <c r="Z3200" s="179"/>
      <c r="AA3200" s="222"/>
      <c r="AB3200" s="222"/>
      <c r="AC3200" s="222"/>
      <c r="AD3200" s="179"/>
      <c r="AE3200" s="179"/>
      <c r="AF3200" s="179"/>
      <c r="AG3200" s="179"/>
      <c r="AH3200" s="179"/>
      <c r="AI3200" s="179"/>
      <c r="AJ3200" s="179"/>
    </row>
    <row r="3201" spans="2:36" x14ac:dyDescent="0.3">
      <c r="B3201" s="224">
        <v>327800</v>
      </c>
      <c r="C3201" s="209">
        <v>129202</v>
      </c>
      <c r="D3201" s="206">
        <f t="shared" si="258"/>
        <v>0.39414887126296522</v>
      </c>
      <c r="E3201" s="208">
        <f t="shared" si="259"/>
        <v>0.45</v>
      </c>
      <c r="F3201" s="207">
        <v>7106.11</v>
      </c>
      <c r="G3201" s="207">
        <v>10336.16</v>
      </c>
      <c r="H3201" s="207">
        <v>11628.18</v>
      </c>
      <c r="I3201" s="214">
        <v>117730</v>
      </c>
      <c r="J3201" s="211">
        <f t="shared" si="260"/>
        <v>0.35915192190359974</v>
      </c>
      <c r="K3201" s="212">
        <f t="shared" si="261"/>
        <v>0.42</v>
      </c>
      <c r="L3201" s="214">
        <v>6475.15</v>
      </c>
      <c r="M3201" s="213">
        <v>9418.4</v>
      </c>
      <c r="N3201" s="213">
        <v>10595.7</v>
      </c>
      <c r="O3201" s="242">
        <f t="shared" si="257"/>
        <v>0.51529999999978826</v>
      </c>
      <c r="P3201" s="242"/>
      <c r="Q3201" s="179"/>
      <c r="R3201" s="179"/>
      <c r="S3201" s="179"/>
      <c r="T3201" s="179"/>
      <c r="U3201" s="179"/>
      <c r="V3201" s="179"/>
      <c r="W3201" s="179"/>
      <c r="X3201" s="179"/>
      <c r="Y3201" s="179"/>
      <c r="Z3201" s="179"/>
      <c r="AA3201" s="222"/>
      <c r="AB3201" s="222"/>
      <c r="AC3201" s="222"/>
      <c r="AD3201" s="179"/>
      <c r="AE3201" s="179"/>
      <c r="AF3201" s="179"/>
      <c r="AG3201" s="179"/>
      <c r="AH3201" s="179"/>
      <c r="AI3201" s="179"/>
      <c r="AJ3201" s="179"/>
    </row>
    <row r="3202" spans="2:36" x14ac:dyDescent="0.3">
      <c r="B3202" s="224">
        <v>327900</v>
      </c>
      <c r="C3202" s="209">
        <v>129247</v>
      </c>
      <c r="D3202" s="206">
        <f t="shared" si="258"/>
        <v>0.39416590423909731</v>
      </c>
      <c r="E3202" s="208">
        <f t="shared" si="259"/>
        <v>0.45</v>
      </c>
      <c r="F3202" s="207">
        <v>7108.58</v>
      </c>
      <c r="G3202" s="207">
        <v>10339.76</v>
      </c>
      <c r="H3202" s="207">
        <v>11632.23</v>
      </c>
      <c r="I3202" s="214">
        <v>117772</v>
      </c>
      <c r="J3202" s="211">
        <f t="shared" si="260"/>
        <v>0.35917047880451358</v>
      </c>
      <c r="K3202" s="212">
        <f t="shared" si="261"/>
        <v>0.42</v>
      </c>
      <c r="L3202" s="214">
        <v>6477.46</v>
      </c>
      <c r="M3202" s="213">
        <v>9421.76</v>
      </c>
      <c r="N3202" s="213">
        <v>10599.48</v>
      </c>
      <c r="O3202" s="242">
        <f t="shared" si="257"/>
        <v>0.51519999999996802</v>
      </c>
      <c r="P3202" s="242"/>
      <c r="Q3202" s="179"/>
      <c r="R3202" s="179"/>
      <c r="S3202" s="179"/>
      <c r="T3202" s="179"/>
      <c r="U3202" s="179"/>
      <c r="V3202" s="179"/>
      <c r="W3202" s="179"/>
      <c r="X3202" s="179"/>
      <c r="Y3202" s="179"/>
      <c r="Z3202" s="179"/>
      <c r="AA3202" s="222"/>
      <c r="AB3202" s="222"/>
      <c r="AC3202" s="222"/>
      <c r="AD3202" s="179"/>
      <c r="AE3202" s="179"/>
      <c r="AF3202" s="179"/>
      <c r="AG3202" s="179"/>
      <c r="AH3202" s="179"/>
      <c r="AI3202" s="179"/>
      <c r="AJ3202" s="179"/>
    </row>
    <row r="3203" spans="2:36" x14ac:dyDescent="0.3">
      <c r="B3203" s="224">
        <v>328000</v>
      </c>
      <c r="C3203" s="209">
        <v>129292</v>
      </c>
      <c r="D3203" s="206">
        <f t="shared" si="258"/>
        <v>0.39418292682926831</v>
      </c>
      <c r="E3203" s="208">
        <f t="shared" si="259"/>
        <v>0.45</v>
      </c>
      <c r="F3203" s="207">
        <v>7111.06</v>
      </c>
      <c r="G3203" s="207">
        <v>10343.36</v>
      </c>
      <c r="H3203" s="207">
        <v>11636.28</v>
      </c>
      <c r="I3203" s="214">
        <v>117814</v>
      </c>
      <c r="J3203" s="211">
        <f t="shared" si="260"/>
        <v>0.35918902439024392</v>
      </c>
      <c r="K3203" s="212">
        <f t="shared" si="261"/>
        <v>0.42</v>
      </c>
      <c r="L3203" s="214">
        <v>6479.77</v>
      </c>
      <c r="M3203" s="213">
        <v>9425.1200000000008</v>
      </c>
      <c r="N3203" s="213">
        <v>10603.26</v>
      </c>
      <c r="O3203" s="242">
        <f t="shared" si="257"/>
        <v>0.51529999999997012</v>
      </c>
      <c r="P3203" s="242"/>
      <c r="Q3203" s="179"/>
      <c r="R3203" s="179"/>
      <c r="S3203" s="179"/>
      <c r="T3203" s="179"/>
      <c r="U3203" s="179"/>
      <c r="V3203" s="179"/>
      <c r="W3203" s="179"/>
      <c r="X3203" s="179"/>
      <c r="Y3203" s="179"/>
      <c r="Z3203" s="179"/>
      <c r="AA3203" s="222"/>
      <c r="AB3203" s="222"/>
      <c r="AC3203" s="222"/>
      <c r="AD3203" s="179"/>
      <c r="AE3203" s="179"/>
      <c r="AF3203" s="179"/>
      <c r="AG3203" s="179"/>
      <c r="AH3203" s="179"/>
      <c r="AI3203" s="179"/>
      <c r="AJ3203" s="179"/>
    </row>
    <row r="3204" spans="2:36" x14ac:dyDescent="0.3">
      <c r="B3204" s="224">
        <v>328100</v>
      </c>
      <c r="C3204" s="209">
        <v>129337</v>
      </c>
      <c r="D3204" s="206">
        <f t="shared" si="258"/>
        <v>0.39419993904297468</v>
      </c>
      <c r="E3204" s="208">
        <f t="shared" si="259"/>
        <v>0.45</v>
      </c>
      <c r="F3204" s="207">
        <v>7113.53</v>
      </c>
      <c r="G3204" s="207">
        <v>10346.959999999999</v>
      </c>
      <c r="H3204" s="207">
        <v>11640.33</v>
      </c>
      <c r="I3204" s="214">
        <v>117856</v>
      </c>
      <c r="J3204" s="211">
        <f t="shared" si="260"/>
        <v>0.35920755867113685</v>
      </c>
      <c r="K3204" s="212">
        <f t="shared" si="261"/>
        <v>0.42</v>
      </c>
      <c r="L3204" s="214">
        <v>6482.08</v>
      </c>
      <c r="M3204" s="213">
        <v>9428.48</v>
      </c>
      <c r="N3204" s="213">
        <v>10607.04</v>
      </c>
      <c r="O3204" s="242">
        <f t="shared" si="257"/>
        <v>0.51519999999984067</v>
      </c>
      <c r="P3204" s="242"/>
      <c r="Q3204" s="179"/>
      <c r="R3204" s="179"/>
      <c r="S3204" s="179"/>
      <c r="T3204" s="179"/>
      <c r="U3204" s="179"/>
      <c r="V3204" s="179"/>
      <c r="W3204" s="179"/>
      <c r="X3204" s="179"/>
      <c r="Y3204" s="179"/>
      <c r="Z3204" s="179"/>
      <c r="AA3204" s="222"/>
      <c r="AB3204" s="222"/>
      <c r="AC3204" s="222"/>
      <c r="AD3204" s="179"/>
      <c r="AE3204" s="179"/>
      <c r="AF3204" s="179"/>
      <c r="AG3204" s="179"/>
      <c r="AH3204" s="179"/>
      <c r="AI3204" s="179"/>
      <c r="AJ3204" s="179"/>
    </row>
    <row r="3205" spans="2:36" x14ac:dyDescent="0.3">
      <c r="B3205" s="224">
        <v>328200</v>
      </c>
      <c r="C3205" s="209">
        <v>129382</v>
      </c>
      <c r="D3205" s="206">
        <f t="shared" si="258"/>
        <v>0.39421694088970138</v>
      </c>
      <c r="E3205" s="208">
        <f t="shared" si="259"/>
        <v>0.45</v>
      </c>
      <c r="F3205" s="207">
        <v>7116.01</v>
      </c>
      <c r="G3205" s="207">
        <v>10350.56</v>
      </c>
      <c r="H3205" s="207">
        <v>11644.38</v>
      </c>
      <c r="I3205" s="214">
        <v>117898</v>
      </c>
      <c r="J3205" s="211">
        <f t="shared" si="260"/>
        <v>0.3592260816575259</v>
      </c>
      <c r="K3205" s="212">
        <f t="shared" si="261"/>
        <v>0.42</v>
      </c>
      <c r="L3205" s="214">
        <v>6484.39</v>
      </c>
      <c r="M3205" s="213">
        <v>9431.84</v>
      </c>
      <c r="N3205" s="213">
        <v>10610.82</v>
      </c>
      <c r="O3205" s="242">
        <f t="shared" ref="O3205:O3268" si="262">(C3205+F3205+H3205-C3204-F3204-H3204)/100</f>
        <v>0.51530000000015208</v>
      </c>
      <c r="P3205" s="242"/>
      <c r="Q3205" s="179"/>
      <c r="R3205" s="179"/>
      <c r="S3205" s="179"/>
      <c r="T3205" s="179"/>
      <c r="U3205" s="179"/>
      <c r="V3205" s="179"/>
      <c r="W3205" s="179"/>
      <c r="X3205" s="179"/>
      <c r="Y3205" s="179"/>
      <c r="Z3205" s="179"/>
      <c r="AA3205" s="222"/>
      <c r="AB3205" s="222"/>
      <c r="AC3205" s="222"/>
      <c r="AD3205" s="179"/>
      <c r="AE3205" s="179"/>
      <c r="AF3205" s="179"/>
      <c r="AG3205" s="179"/>
      <c r="AH3205" s="179"/>
      <c r="AI3205" s="179"/>
      <c r="AJ3205" s="179"/>
    </row>
    <row r="3206" spans="2:36" x14ac:dyDescent="0.3">
      <c r="B3206" s="224">
        <v>328300</v>
      </c>
      <c r="C3206" s="209">
        <v>129427</v>
      </c>
      <c r="D3206" s="206">
        <f t="shared" si="258"/>
        <v>0.39423393237892174</v>
      </c>
      <c r="E3206" s="208">
        <f t="shared" si="259"/>
        <v>0.45</v>
      </c>
      <c r="F3206" s="207">
        <v>7118.48</v>
      </c>
      <c r="G3206" s="207">
        <v>10354.16</v>
      </c>
      <c r="H3206" s="207">
        <v>11648.43</v>
      </c>
      <c r="I3206" s="214">
        <v>117940</v>
      </c>
      <c r="J3206" s="211">
        <f t="shared" si="260"/>
        <v>0.35924459335973197</v>
      </c>
      <c r="K3206" s="212">
        <f t="shared" si="261"/>
        <v>0.42</v>
      </c>
      <c r="L3206" s="214">
        <v>6486.7</v>
      </c>
      <c r="M3206" s="213">
        <v>9435.2000000000007</v>
      </c>
      <c r="N3206" s="213">
        <v>10614.6</v>
      </c>
      <c r="O3206" s="242">
        <f t="shared" si="262"/>
        <v>0.51520000000004074</v>
      </c>
      <c r="P3206" s="242"/>
      <c r="Q3206" s="179"/>
      <c r="R3206" s="179"/>
      <c r="S3206" s="179"/>
      <c r="T3206" s="179"/>
      <c r="U3206" s="179"/>
      <c r="V3206" s="179"/>
      <c r="W3206" s="179"/>
      <c r="X3206" s="179"/>
      <c r="Y3206" s="179"/>
      <c r="Z3206" s="179"/>
      <c r="AA3206" s="222"/>
      <c r="AB3206" s="222"/>
      <c r="AC3206" s="222"/>
      <c r="AD3206" s="179"/>
      <c r="AE3206" s="179"/>
      <c r="AF3206" s="179"/>
      <c r="AG3206" s="179"/>
      <c r="AH3206" s="179"/>
      <c r="AI3206" s="179"/>
      <c r="AJ3206" s="179"/>
    </row>
    <row r="3207" spans="2:36" x14ac:dyDescent="0.3">
      <c r="B3207" s="224">
        <v>328400</v>
      </c>
      <c r="C3207" s="209">
        <v>129472</v>
      </c>
      <c r="D3207" s="206">
        <f t="shared" si="258"/>
        <v>0.39425091352009745</v>
      </c>
      <c r="E3207" s="208">
        <f t="shared" si="259"/>
        <v>0.45</v>
      </c>
      <c r="F3207" s="207">
        <v>7120.96</v>
      </c>
      <c r="G3207" s="207">
        <v>10357.76</v>
      </c>
      <c r="H3207" s="207">
        <v>11652.48</v>
      </c>
      <c r="I3207" s="214">
        <v>117982</v>
      </c>
      <c r="J3207" s="211">
        <f t="shared" si="260"/>
        <v>0.35926309378806331</v>
      </c>
      <c r="K3207" s="212">
        <f t="shared" si="261"/>
        <v>0.42</v>
      </c>
      <c r="L3207" s="214">
        <v>6489.01</v>
      </c>
      <c r="M3207" s="213">
        <v>9438.56</v>
      </c>
      <c r="N3207" s="213">
        <v>10618.38</v>
      </c>
      <c r="O3207" s="242">
        <f t="shared" si="262"/>
        <v>0.51530000000002474</v>
      </c>
      <c r="P3207" s="242"/>
      <c r="Q3207" s="179"/>
      <c r="R3207" s="179"/>
      <c r="S3207" s="179"/>
      <c r="T3207" s="179"/>
      <c r="U3207" s="179"/>
      <c r="V3207" s="179"/>
      <c r="W3207" s="179"/>
      <c r="X3207" s="179"/>
      <c r="Y3207" s="179"/>
      <c r="Z3207" s="179"/>
      <c r="AA3207" s="222"/>
      <c r="AB3207" s="222"/>
      <c r="AC3207" s="222"/>
      <c r="AD3207" s="179"/>
      <c r="AE3207" s="179"/>
      <c r="AF3207" s="179"/>
      <c r="AG3207" s="179"/>
      <c r="AH3207" s="179"/>
      <c r="AI3207" s="179"/>
      <c r="AJ3207" s="179"/>
    </row>
    <row r="3208" spans="2:36" x14ac:dyDescent="0.3">
      <c r="B3208" s="224">
        <v>328500</v>
      </c>
      <c r="C3208" s="209">
        <v>129517</v>
      </c>
      <c r="D3208" s="206">
        <f t="shared" si="258"/>
        <v>0.39426788432267884</v>
      </c>
      <c r="E3208" s="208">
        <f t="shared" si="259"/>
        <v>0.45</v>
      </c>
      <c r="F3208" s="207">
        <v>7123.43</v>
      </c>
      <c r="G3208" s="207">
        <v>10361.36</v>
      </c>
      <c r="H3208" s="207">
        <v>11656.53</v>
      </c>
      <c r="I3208" s="214">
        <v>118024</v>
      </c>
      <c r="J3208" s="211">
        <f t="shared" si="260"/>
        <v>0.35928158295281581</v>
      </c>
      <c r="K3208" s="212">
        <f t="shared" si="261"/>
        <v>0.42</v>
      </c>
      <c r="L3208" s="214">
        <v>6491.32</v>
      </c>
      <c r="M3208" s="213">
        <v>9441.92</v>
      </c>
      <c r="N3208" s="213">
        <v>10622.16</v>
      </c>
      <c r="O3208" s="242">
        <f t="shared" si="262"/>
        <v>0.5151999999999316</v>
      </c>
      <c r="P3208" s="242"/>
      <c r="Q3208" s="179"/>
      <c r="R3208" s="179"/>
      <c r="S3208" s="179"/>
      <c r="T3208" s="179"/>
      <c r="U3208" s="179"/>
      <c r="V3208" s="179"/>
      <c r="W3208" s="179"/>
      <c r="X3208" s="179"/>
      <c r="Y3208" s="179"/>
      <c r="Z3208" s="179"/>
      <c r="AA3208" s="222"/>
      <c r="AB3208" s="222"/>
      <c r="AC3208" s="222"/>
      <c r="AD3208" s="179"/>
      <c r="AE3208" s="179"/>
      <c r="AF3208" s="179"/>
      <c r="AG3208" s="179"/>
      <c r="AH3208" s="179"/>
      <c r="AI3208" s="179"/>
      <c r="AJ3208" s="179"/>
    </row>
    <row r="3209" spans="2:36" x14ac:dyDescent="0.3">
      <c r="B3209" s="224">
        <v>328600</v>
      </c>
      <c r="C3209" s="209">
        <v>129562</v>
      </c>
      <c r="D3209" s="206">
        <f t="shared" si="258"/>
        <v>0.39428484479610471</v>
      </c>
      <c r="E3209" s="208">
        <f t="shared" si="259"/>
        <v>0.45</v>
      </c>
      <c r="F3209" s="207">
        <v>7125.91</v>
      </c>
      <c r="G3209" s="207">
        <v>10364.959999999999</v>
      </c>
      <c r="H3209" s="207">
        <v>11660.58</v>
      </c>
      <c r="I3209" s="214">
        <v>118066</v>
      </c>
      <c r="J3209" s="211">
        <f t="shared" si="260"/>
        <v>0.35930006086427269</v>
      </c>
      <c r="K3209" s="212">
        <f t="shared" si="261"/>
        <v>0.42</v>
      </c>
      <c r="L3209" s="214">
        <v>6493.63</v>
      </c>
      <c r="M3209" s="213">
        <v>9445.2800000000007</v>
      </c>
      <c r="N3209" s="213">
        <v>10625.94</v>
      </c>
      <c r="O3209" s="242">
        <f t="shared" si="262"/>
        <v>0.5152999999998974</v>
      </c>
      <c r="P3209" s="242"/>
      <c r="Q3209" s="179"/>
      <c r="R3209" s="179"/>
      <c r="S3209" s="179"/>
      <c r="T3209" s="179"/>
      <c r="U3209" s="179"/>
      <c r="V3209" s="179"/>
      <c r="W3209" s="179"/>
      <c r="X3209" s="179"/>
      <c r="Y3209" s="179"/>
      <c r="Z3209" s="179"/>
      <c r="AA3209" s="222"/>
      <c r="AB3209" s="222"/>
      <c r="AC3209" s="222"/>
      <c r="AD3209" s="179"/>
      <c r="AE3209" s="179"/>
      <c r="AF3209" s="179"/>
      <c r="AG3209" s="179"/>
      <c r="AH3209" s="179"/>
      <c r="AI3209" s="179"/>
      <c r="AJ3209" s="179"/>
    </row>
    <row r="3210" spans="2:36" x14ac:dyDescent="0.3">
      <c r="B3210" s="224">
        <v>328700</v>
      </c>
      <c r="C3210" s="209">
        <v>129607</v>
      </c>
      <c r="D3210" s="206">
        <f t="shared" si="258"/>
        <v>0.39430179494980228</v>
      </c>
      <c r="E3210" s="208">
        <f t="shared" si="259"/>
        <v>0.45</v>
      </c>
      <c r="F3210" s="207">
        <v>7128.38</v>
      </c>
      <c r="G3210" s="207">
        <v>10368.56</v>
      </c>
      <c r="H3210" s="207">
        <v>11664.63</v>
      </c>
      <c r="I3210" s="214">
        <v>118108</v>
      </c>
      <c r="J3210" s="211">
        <f t="shared" si="260"/>
        <v>0.3593185275327046</v>
      </c>
      <c r="K3210" s="212">
        <f t="shared" si="261"/>
        <v>0.42</v>
      </c>
      <c r="L3210" s="214">
        <v>6495.94</v>
      </c>
      <c r="M3210" s="213">
        <v>9448.64</v>
      </c>
      <c r="N3210" s="213">
        <v>10629.72</v>
      </c>
      <c r="O3210" s="242">
        <f t="shared" si="262"/>
        <v>0.51520000000009536</v>
      </c>
      <c r="P3210" s="242"/>
      <c r="Q3210" s="179"/>
      <c r="R3210" s="179"/>
      <c r="S3210" s="179"/>
      <c r="T3210" s="179"/>
      <c r="U3210" s="179"/>
      <c r="V3210" s="179"/>
      <c r="W3210" s="179"/>
      <c r="X3210" s="179"/>
      <c r="Y3210" s="179"/>
      <c r="Z3210" s="179"/>
      <c r="AA3210" s="222"/>
      <c r="AB3210" s="222"/>
      <c r="AC3210" s="222"/>
      <c r="AD3210" s="179"/>
      <c r="AE3210" s="179"/>
      <c r="AF3210" s="179"/>
      <c r="AG3210" s="179"/>
      <c r="AH3210" s="179"/>
      <c r="AI3210" s="179"/>
      <c r="AJ3210" s="179"/>
    </row>
    <row r="3211" spans="2:36" x14ac:dyDescent="0.3">
      <c r="B3211" s="224">
        <v>328800</v>
      </c>
      <c r="C3211" s="209">
        <v>129652</v>
      </c>
      <c r="D3211" s="206">
        <f t="shared" si="258"/>
        <v>0.39431873479318735</v>
      </c>
      <c r="E3211" s="208">
        <f t="shared" si="259"/>
        <v>0.45</v>
      </c>
      <c r="F3211" s="207">
        <v>7130.86</v>
      </c>
      <c r="G3211" s="207">
        <v>10372.16</v>
      </c>
      <c r="H3211" s="207">
        <v>11668.68</v>
      </c>
      <c r="I3211" s="214">
        <v>118150</v>
      </c>
      <c r="J3211" s="211">
        <f t="shared" si="260"/>
        <v>0.35933698296836986</v>
      </c>
      <c r="K3211" s="212">
        <f t="shared" si="261"/>
        <v>0.42</v>
      </c>
      <c r="L3211" s="214">
        <v>6498.25</v>
      </c>
      <c r="M3211" s="213">
        <v>9452</v>
      </c>
      <c r="N3211" s="213">
        <v>10633.5</v>
      </c>
      <c r="O3211" s="242">
        <f t="shared" si="262"/>
        <v>0.51529999999978826</v>
      </c>
      <c r="P3211" s="242"/>
      <c r="Q3211" s="179"/>
      <c r="R3211" s="179"/>
      <c r="S3211" s="179"/>
      <c r="T3211" s="179"/>
      <c r="U3211" s="179"/>
      <c r="V3211" s="179"/>
      <c r="W3211" s="179"/>
      <c r="X3211" s="179"/>
      <c r="Y3211" s="179"/>
      <c r="Z3211" s="179"/>
      <c r="AA3211" s="222"/>
      <c r="AB3211" s="222"/>
      <c r="AC3211" s="222"/>
      <c r="AD3211" s="179"/>
      <c r="AE3211" s="179"/>
      <c r="AF3211" s="179"/>
      <c r="AG3211" s="179"/>
      <c r="AH3211" s="179"/>
      <c r="AI3211" s="179"/>
      <c r="AJ3211" s="179"/>
    </row>
    <row r="3212" spans="2:36" x14ac:dyDescent="0.3">
      <c r="B3212" s="224">
        <v>328900</v>
      </c>
      <c r="C3212" s="209">
        <v>129697</v>
      </c>
      <c r="D3212" s="206">
        <f t="shared" si="258"/>
        <v>0.39433566433566436</v>
      </c>
      <c r="E3212" s="208">
        <f t="shared" si="259"/>
        <v>0.45</v>
      </c>
      <c r="F3212" s="207">
        <v>7133.33</v>
      </c>
      <c r="G3212" s="207">
        <v>10375.76</v>
      </c>
      <c r="H3212" s="207">
        <v>11672.73</v>
      </c>
      <c r="I3212" s="214">
        <v>118192</v>
      </c>
      <c r="J3212" s="211">
        <f t="shared" si="260"/>
        <v>0.35935542718151414</v>
      </c>
      <c r="K3212" s="212">
        <f t="shared" si="261"/>
        <v>0.42</v>
      </c>
      <c r="L3212" s="214">
        <v>6500.56</v>
      </c>
      <c r="M3212" s="213">
        <v>9455.36</v>
      </c>
      <c r="N3212" s="213">
        <v>10637.28</v>
      </c>
      <c r="O3212" s="242">
        <f t="shared" si="262"/>
        <v>0.51519999999996802</v>
      </c>
      <c r="P3212" s="242"/>
      <c r="Q3212" s="179"/>
      <c r="R3212" s="179"/>
      <c r="S3212" s="179"/>
      <c r="T3212" s="179"/>
      <c r="U3212" s="179"/>
      <c r="V3212" s="179"/>
      <c r="W3212" s="179"/>
      <c r="X3212" s="179"/>
      <c r="Y3212" s="179"/>
      <c r="Z3212" s="179"/>
      <c r="AA3212" s="222"/>
      <c r="AB3212" s="222"/>
      <c r="AC3212" s="222"/>
      <c r="AD3212" s="179"/>
      <c r="AE3212" s="179"/>
      <c r="AF3212" s="179"/>
      <c r="AG3212" s="179"/>
      <c r="AH3212" s="179"/>
      <c r="AI3212" s="179"/>
      <c r="AJ3212" s="179"/>
    </row>
    <row r="3213" spans="2:36" x14ac:dyDescent="0.3">
      <c r="B3213" s="224">
        <v>329000</v>
      </c>
      <c r="C3213" s="209">
        <v>129742</v>
      </c>
      <c r="D3213" s="206">
        <f t="shared" si="258"/>
        <v>0.39435258358662612</v>
      </c>
      <c r="E3213" s="208">
        <f t="shared" si="259"/>
        <v>0.45</v>
      </c>
      <c r="F3213" s="207">
        <v>7135.81</v>
      </c>
      <c r="G3213" s="207">
        <v>10379.36</v>
      </c>
      <c r="H3213" s="207">
        <v>11676.78</v>
      </c>
      <c r="I3213" s="214">
        <v>118234</v>
      </c>
      <c r="J3213" s="211">
        <f t="shared" si="260"/>
        <v>0.35937386018237083</v>
      </c>
      <c r="K3213" s="212">
        <f t="shared" si="261"/>
        <v>0.42</v>
      </c>
      <c r="L3213" s="214">
        <v>6502.87</v>
      </c>
      <c r="M3213" s="213">
        <v>9458.7199999999993</v>
      </c>
      <c r="N3213" s="213">
        <v>10641.06</v>
      </c>
      <c r="O3213" s="242">
        <f t="shared" si="262"/>
        <v>0.51529999999997012</v>
      </c>
      <c r="P3213" s="242"/>
      <c r="Q3213" s="179"/>
      <c r="R3213" s="179"/>
      <c r="S3213" s="179"/>
      <c r="T3213" s="179"/>
      <c r="U3213" s="179"/>
      <c r="V3213" s="179"/>
      <c r="W3213" s="179"/>
      <c r="X3213" s="179"/>
      <c r="Y3213" s="179"/>
      <c r="Z3213" s="179"/>
      <c r="AA3213" s="222"/>
      <c r="AB3213" s="222"/>
      <c r="AC3213" s="222"/>
      <c r="AD3213" s="179"/>
      <c r="AE3213" s="179"/>
      <c r="AF3213" s="179"/>
      <c r="AG3213" s="179"/>
      <c r="AH3213" s="179"/>
      <c r="AI3213" s="179"/>
      <c r="AJ3213" s="179"/>
    </row>
    <row r="3214" spans="2:36" x14ac:dyDescent="0.3">
      <c r="B3214" s="224">
        <v>329100</v>
      </c>
      <c r="C3214" s="209">
        <v>129787</v>
      </c>
      <c r="D3214" s="206">
        <f t="shared" si="258"/>
        <v>0.39436949255545428</v>
      </c>
      <c r="E3214" s="208">
        <f t="shared" si="259"/>
        <v>0.45</v>
      </c>
      <c r="F3214" s="207">
        <v>7138.28</v>
      </c>
      <c r="G3214" s="207">
        <v>10382.959999999999</v>
      </c>
      <c r="H3214" s="207">
        <v>11680.83</v>
      </c>
      <c r="I3214" s="214">
        <v>118276</v>
      </c>
      <c r="J3214" s="211">
        <f t="shared" si="260"/>
        <v>0.35939228198116074</v>
      </c>
      <c r="K3214" s="212">
        <f t="shared" si="261"/>
        <v>0.42</v>
      </c>
      <c r="L3214" s="214">
        <v>6505.18</v>
      </c>
      <c r="M3214" s="213">
        <v>9462.08</v>
      </c>
      <c r="N3214" s="213">
        <v>10644.84</v>
      </c>
      <c r="O3214" s="242">
        <f t="shared" si="262"/>
        <v>0.51519999999984067</v>
      </c>
      <c r="P3214" s="242"/>
      <c r="Q3214" s="179"/>
      <c r="R3214" s="179"/>
      <c r="S3214" s="179"/>
      <c r="T3214" s="179"/>
      <c r="U3214" s="179"/>
      <c r="V3214" s="179"/>
      <c r="W3214" s="179"/>
      <c r="X3214" s="179"/>
      <c r="Y3214" s="179"/>
      <c r="Z3214" s="179"/>
      <c r="AA3214" s="222"/>
      <c r="AB3214" s="222"/>
      <c r="AC3214" s="222"/>
      <c r="AD3214" s="179"/>
      <c r="AE3214" s="179"/>
      <c r="AF3214" s="179"/>
      <c r="AG3214" s="179"/>
      <c r="AH3214" s="179"/>
      <c r="AI3214" s="179"/>
      <c r="AJ3214" s="179"/>
    </row>
    <row r="3215" spans="2:36" x14ac:dyDescent="0.3">
      <c r="B3215" s="224">
        <v>329200</v>
      </c>
      <c r="C3215" s="209">
        <v>129832</v>
      </c>
      <c r="D3215" s="206">
        <f t="shared" si="258"/>
        <v>0.39438639125151881</v>
      </c>
      <c r="E3215" s="208">
        <f t="shared" si="259"/>
        <v>0.45</v>
      </c>
      <c r="F3215" s="207">
        <v>7140.76</v>
      </c>
      <c r="G3215" s="207">
        <v>10386.56</v>
      </c>
      <c r="H3215" s="207">
        <v>11684.88</v>
      </c>
      <c r="I3215" s="214">
        <v>118318</v>
      </c>
      <c r="J3215" s="211">
        <f t="shared" si="260"/>
        <v>0.35941069258809233</v>
      </c>
      <c r="K3215" s="212">
        <f t="shared" si="261"/>
        <v>0.42</v>
      </c>
      <c r="L3215" s="214">
        <v>6507.49</v>
      </c>
      <c r="M3215" s="213">
        <v>9465.44</v>
      </c>
      <c r="N3215" s="213">
        <v>10648.62</v>
      </c>
      <c r="O3215" s="242">
        <f t="shared" si="262"/>
        <v>0.51530000000015208</v>
      </c>
      <c r="P3215" s="242"/>
      <c r="Q3215" s="179"/>
      <c r="R3215" s="179"/>
      <c r="S3215" s="179"/>
      <c r="T3215" s="179"/>
      <c r="U3215" s="179"/>
      <c r="V3215" s="179"/>
      <c r="W3215" s="179"/>
      <c r="X3215" s="179"/>
      <c r="Y3215" s="179"/>
      <c r="Z3215" s="179"/>
      <c r="AA3215" s="222"/>
      <c r="AB3215" s="222"/>
      <c r="AC3215" s="222"/>
      <c r="AD3215" s="179"/>
      <c r="AE3215" s="179"/>
      <c r="AF3215" s="179"/>
      <c r="AG3215" s="179"/>
      <c r="AH3215" s="179"/>
      <c r="AI3215" s="179"/>
      <c r="AJ3215" s="179"/>
    </row>
    <row r="3216" spans="2:36" x14ac:dyDescent="0.3">
      <c r="B3216" s="224">
        <v>329300</v>
      </c>
      <c r="C3216" s="209">
        <v>129877</v>
      </c>
      <c r="D3216" s="206">
        <f t="shared" si="258"/>
        <v>0.39440327968417854</v>
      </c>
      <c r="E3216" s="208">
        <f t="shared" si="259"/>
        <v>0.45</v>
      </c>
      <c r="F3216" s="207">
        <v>7143.23</v>
      </c>
      <c r="G3216" s="207">
        <v>10390.16</v>
      </c>
      <c r="H3216" s="207">
        <v>11688.93</v>
      </c>
      <c r="I3216" s="214">
        <v>118360</v>
      </c>
      <c r="J3216" s="211">
        <f t="shared" si="260"/>
        <v>0.35942909201336165</v>
      </c>
      <c r="K3216" s="212">
        <f t="shared" si="261"/>
        <v>0.42</v>
      </c>
      <c r="L3216" s="214">
        <v>6509.8</v>
      </c>
      <c r="M3216" s="213">
        <v>9468.7999999999993</v>
      </c>
      <c r="N3216" s="213">
        <v>10652.4</v>
      </c>
      <c r="O3216" s="242">
        <f t="shared" si="262"/>
        <v>0.51520000000004074</v>
      </c>
      <c r="P3216" s="242"/>
      <c r="Q3216" s="179"/>
      <c r="R3216" s="179"/>
      <c r="S3216" s="179"/>
      <c r="T3216" s="179"/>
      <c r="U3216" s="179"/>
      <c r="V3216" s="179"/>
      <c r="W3216" s="179"/>
      <c r="X3216" s="179"/>
      <c r="Y3216" s="179"/>
      <c r="Z3216" s="179"/>
      <c r="AA3216" s="222"/>
      <c r="AB3216" s="222"/>
      <c r="AC3216" s="222"/>
      <c r="AD3216" s="179"/>
      <c r="AE3216" s="179"/>
      <c r="AF3216" s="179"/>
      <c r="AG3216" s="179"/>
      <c r="AH3216" s="179"/>
      <c r="AI3216" s="179"/>
      <c r="AJ3216" s="179"/>
    </row>
    <row r="3217" spans="2:36" x14ac:dyDescent="0.3">
      <c r="B3217" s="224">
        <v>329400</v>
      </c>
      <c r="C3217" s="209">
        <v>129922</v>
      </c>
      <c r="D3217" s="206">
        <f t="shared" si="258"/>
        <v>0.39442015786278084</v>
      </c>
      <c r="E3217" s="208">
        <f t="shared" si="259"/>
        <v>0.45</v>
      </c>
      <c r="F3217" s="207">
        <v>7145.71</v>
      </c>
      <c r="G3217" s="207">
        <v>10393.76</v>
      </c>
      <c r="H3217" s="207">
        <v>11692.98</v>
      </c>
      <c r="I3217" s="214">
        <v>118402</v>
      </c>
      <c r="J3217" s="211">
        <f t="shared" si="260"/>
        <v>0.3594474802671524</v>
      </c>
      <c r="K3217" s="212">
        <f t="shared" si="261"/>
        <v>0.42</v>
      </c>
      <c r="L3217" s="214">
        <v>6512.11</v>
      </c>
      <c r="M3217" s="213">
        <v>9472.16</v>
      </c>
      <c r="N3217" s="213">
        <v>10656.18</v>
      </c>
      <c r="O3217" s="242">
        <f t="shared" si="262"/>
        <v>0.51530000000002474</v>
      </c>
      <c r="P3217" s="242"/>
      <c r="Q3217" s="179"/>
      <c r="R3217" s="179"/>
      <c r="S3217" s="179"/>
      <c r="T3217" s="179"/>
      <c r="U3217" s="179"/>
      <c r="V3217" s="179"/>
      <c r="W3217" s="179"/>
      <c r="X3217" s="179"/>
      <c r="Y3217" s="179"/>
      <c r="Z3217" s="179"/>
      <c r="AA3217" s="222"/>
      <c r="AB3217" s="222"/>
      <c r="AC3217" s="222"/>
      <c r="AD3217" s="179"/>
      <c r="AE3217" s="179"/>
      <c r="AF3217" s="179"/>
      <c r="AG3217" s="179"/>
      <c r="AH3217" s="179"/>
      <c r="AI3217" s="179"/>
      <c r="AJ3217" s="179"/>
    </row>
    <row r="3218" spans="2:36" x14ac:dyDescent="0.3">
      <c r="B3218" s="224">
        <v>329500</v>
      </c>
      <c r="C3218" s="209">
        <v>129967</v>
      </c>
      <c r="D3218" s="206">
        <f t="shared" si="258"/>
        <v>0.39443702579666162</v>
      </c>
      <c r="E3218" s="208">
        <f t="shared" si="259"/>
        <v>0.45</v>
      </c>
      <c r="F3218" s="207">
        <v>7148.18</v>
      </c>
      <c r="G3218" s="207">
        <v>10397.36</v>
      </c>
      <c r="H3218" s="207">
        <v>11697.03</v>
      </c>
      <c r="I3218" s="214">
        <v>118444</v>
      </c>
      <c r="J3218" s="211">
        <f t="shared" si="260"/>
        <v>0.35946585735963582</v>
      </c>
      <c r="K3218" s="212">
        <f t="shared" si="261"/>
        <v>0.42</v>
      </c>
      <c r="L3218" s="214">
        <v>6514.42</v>
      </c>
      <c r="M3218" s="213">
        <v>9475.52</v>
      </c>
      <c r="N3218" s="213">
        <v>10659.96</v>
      </c>
      <c r="O3218" s="242">
        <f t="shared" si="262"/>
        <v>0.5151999999999316</v>
      </c>
      <c r="P3218" s="242"/>
      <c r="Q3218" s="179"/>
      <c r="R3218" s="179"/>
      <c r="S3218" s="179"/>
      <c r="T3218" s="179"/>
      <c r="U3218" s="179"/>
      <c r="V3218" s="179"/>
      <c r="W3218" s="179"/>
      <c r="X3218" s="179"/>
      <c r="Y3218" s="179"/>
      <c r="Z3218" s="179"/>
      <c r="AA3218" s="222"/>
      <c r="AB3218" s="222"/>
      <c r="AC3218" s="222"/>
      <c r="AD3218" s="179"/>
      <c r="AE3218" s="179"/>
      <c r="AF3218" s="179"/>
      <c r="AG3218" s="179"/>
      <c r="AH3218" s="179"/>
      <c r="AI3218" s="179"/>
      <c r="AJ3218" s="179"/>
    </row>
    <row r="3219" spans="2:36" x14ac:dyDescent="0.3">
      <c r="B3219" s="224">
        <v>329600</v>
      </c>
      <c r="C3219" s="209">
        <v>130012</v>
      </c>
      <c r="D3219" s="206">
        <f t="shared" si="258"/>
        <v>0.39445388349514565</v>
      </c>
      <c r="E3219" s="208">
        <f t="shared" si="259"/>
        <v>0.45</v>
      </c>
      <c r="F3219" s="207">
        <v>7150.66</v>
      </c>
      <c r="G3219" s="207">
        <v>10400.959999999999</v>
      </c>
      <c r="H3219" s="207">
        <v>11701.08</v>
      </c>
      <c r="I3219" s="214">
        <v>118486</v>
      </c>
      <c r="J3219" s="211">
        <f t="shared" si="260"/>
        <v>0.35948422330097085</v>
      </c>
      <c r="K3219" s="212">
        <f t="shared" si="261"/>
        <v>0.42</v>
      </c>
      <c r="L3219" s="214">
        <v>6516.73</v>
      </c>
      <c r="M3219" s="213">
        <v>9478.8799999999992</v>
      </c>
      <c r="N3219" s="213">
        <v>10663.74</v>
      </c>
      <c r="O3219" s="242">
        <f t="shared" si="262"/>
        <v>0.5152999999998974</v>
      </c>
      <c r="P3219" s="242"/>
      <c r="Q3219" s="179"/>
      <c r="R3219" s="179"/>
      <c r="S3219" s="179"/>
      <c r="T3219" s="179"/>
      <c r="U3219" s="179"/>
      <c r="V3219" s="179"/>
      <c r="W3219" s="179"/>
      <c r="X3219" s="179"/>
      <c r="Y3219" s="179"/>
      <c r="Z3219" s="179"/>
      <c r="AA3219" s="222"/>
      <c r="AB3219" s="222"/>
      <c r="AC3219" s="222"/>
      <c r="AD3219" s="179"/>
      <c r="AE3219" s="179"/>
      <c r="AF3219" s="179"/>
      <c r="AG3219" s="179"/>
      <c r="AH3219" s="179"/>
      <c r="AI3219" s="179"/>
      <c r="AJ3219" s="179"/>
    </row>
    <row r="3220" spans="2:36" x14ac:dyDescent="0.3">
      <c r="B3220" s="224">
        <v>329700</v>
      </c>
      <c r="C3220" s="209">
        <v>130057</v>
      </c>
      <c r="D3220" s="206">
        <f t="shared" si="258"/>
        <v>0.39447073096754626</v>
      </c>
      <c r="E3220" s="208">
        <f t="shared" si="259"/>
        <v>0.45</v>
      </c>
      <c r="F3220" s="207">
        <v>7153.13</v>
      </c>
      <c r="G3220" s="207">
        <v>10404.56</v>
      </c>
      <c r="H3220" s="207">
        <v>11705.13</v>
      </c>
      <c r="I3220" s="214">
        <v>118528</v>
      </c>
      <c r="J3220" s="211">
        <f t="shared" si="260"/>
        <v>0.3595025781013042</v>
      </c>
      <c r="K3220" s="212">
        <f t="shared" si="261"/>
        <v>0.42</v>
      </c>
      <c r="L3220" s="214">
        <v>6519.04</v>
      </c>
      <c r="M3220" s="213">
        <v>9482.24</v>
      </c>
      <c r="N3220" s="213">
        <v>10667.52</v>
      </c>
      <c r="O3220" s="242">
        <f t="shared" si="262"/>
        <v>0.51520000000009536</v>
      </c>
      <c r="P3220" s="242"/>
      <c r="Q3220" s="179"/>
      <c r="R3220" s="179"/>
      <c r="S3220" s="179"/>
      <c r="T3220" s="179"/>
      <c r="U3220" s="179"/>
      <c r="V3220" s="179"/>
      <c r="W3220" s="179"/>
      <c r="X3220" s="179"/>
      <c r="Y3220" s="179"/>
      <c r="Z3220" s="179"/>
      <c r="AA3220" s="222"/>
      <c r="AB3220" s="222"/>
      <c r="AC3220" s="222"/>
      <c r="AD3220" s="179"/>
      <c r="AE3220" s="179"/>
      <c r="AF3220" s="179"/>
      <c r="AG3220" s="179"/>
      <c r="AH3220" s="179"/>
      <c r="AI3220" s="179"/>
      <c r="AJ3220" s="179"/>
    </row>
    <row r="3221" spans="2:36" x14ac:dyDescent="0.3">
      <c r="B3221" s="224">
        <v>329800</v>
      </c>
      <c r="C3221" s="209">
        <v>130102</v>
      </c>
      <c r="D3221" s="206">
        <f t="shared" si="258"/>
        <v>0.39448756822316555</v>
      </c>
      <c r="E3221" s="208">
        <f t="shared" si="259"/>
        <v>0.45</v>
      </c>
      <c r="F3221" s="207">
        <v>7155.61</v>
      </c>
      <c r="G3221" s="207">
        <v>10408.16</v>
      </c>
      <c r="H3221" s="207">
        <v>11709.18</v>
      </c>
      <c r="I3221" s="214">
        <v>118570</v>
      </c>
      <c r="J3221" s="211">
        <f t="shared" si="260"/>
        <v>0.35952092177077016</v>
      </c>
      <c r="K3221" s="212">
        <f t="shared" si="261"/>
        <v>0.42</v>
      </c>
      <c r="L3221" s="214">
        <v>6521.35</v>
      </c>
      <c r="M3221" s="213">
        <v>9485.6</v>
      </c>
      <c r="N3221" s="213">
        <v>10671.3</v>
      </c>
      <c r="O3221" s="242">
        <f t="shared" si="262"/>
        <v>0.51529999999978826</v>
      </c>
      <c r="P3221" s="242"/>
      <c r="Q3221" s="179"/>
      <c r="R3221" s="179"/>
      <c r="S3221" s="179"/>
      <c r="T3221" s="179"/>
      <c r="U3221" s="179"/>
      <c r="V3221" s="179"/>
      <c r="W3221" s="179"/>
      <c r="X3221" s="179"/>
      <c r="Y3221" s="179"/>
      <c r="Z3221" s="179"/>
      <c r="AA3221" s="222"/>
      <c r="AB3221" s="222"/>
      <c r="AC3221" s="222"/>
      <c r="AD3221" s="179"/>
      <c r="AE3221" s="179"/>
      <c r="AF3221" s="179"/>
      <c r="AG3221" s="179"/>
      <c r="AH3221" s="179"/>
      <c r="AI3221" s="179"/>
      <c r="AJ3221" s="179"/>
    </row>
    <row r="3222" spans="2:36" x14ac:dyDescent="0.3">
      <c r="B3222" s="224">
        <v>329900</v>
      </c>
      <c r="C3222" s="209">
        <v>130147</v>
      </c>
      <c r="D3222" s="206">
        <f t="shared" si="258"/>
        <v>0.39450439527129433</v>
      </c>
      <c r="E3222" s="208">
        <f t="shared" si="259"/>
        <v>0.45</v>
      </c>
      <c r="F3222" s="207">
        <v>7158.08</v>
      </c>
      <c r="G3222" s="207">
        <v>10411.76</v>
      </c>
      <c r="H3222" s="207">
        <v>11713.23</v>
      </c>
      <c r="I3222" s="214">
        <v>118612</v>
      </c>
      <c r="J3222" s="211">
        <f t="shared" si="260"/>
        <v>0.35953925431949074</v>
      </c>
      <c r="K3222" s="212">
        <f t="shared" si="261"/>
        <v>0.42</v>
      </c>
      <c r="L3222" s="214">
        <v>6523.66</v>
      </c>
      <c r="M3222" s="213">
        <v>9488.9599999999991</v>
      </c>
      <c r="N3222" s="213">
        <v>10675.08</v>
      </c>
      <c r="O3222" s="242">
        <f t="shared" si="262"/>
        <v>0.51519999999996802</v>
      </c>
      <c r="P3222" s="242"/>
      <c r="Q3222" s="179"/>
      <c r="R3222" s="179"/>
      <c r="S3222" s="179"/>
      <c r="T3222" s="179"/>
      <c r="U3222" s="179"/>
      <c r="V3222" s="179"/>
      <c r="W3222" s="179"/>
      <c r="X3222" s="179"/>
      <c r="Y3222" s="179"/>
      <c r="Z3222" s="179"/>
      <c r="AA3222" s="222"/>
      <c r="AB3222" s="222"/>
      <c r="AC3222" s="222"/>
      <c r="AD3222" s="179"/>
      <c r="AE3222" s="179"/>
      <c r="AF3222" s="179"/>
      <c r="AG3222" s="179"/>
      <c r="AH3222" s="179"/>
      <c r="AI3222" s="179"/>
      <c r="AJ3222" s="179"/>
    </row>
    <row r="3223" spans="2:36" x14ac:dyDescent="0.3">
      <c r="B3223" s="224">
        <v>330000</v>
      </c>
      <c r="C3223" s="209">
        <v>130192</v>
      </c>
      <c r="D3223" s="206">
        <f t="shared" si="258"/>
        <v>0.39452121212121211</v>
      </c>
      <c r="E3223" s="208">
        <f t="shared" si="259"/>
        <v>0.45</v>
      </c>
      <c r="F3223" s="207">
        <v>7160.56</v>
      </c>
      <c r="G3223" s="207">
        <v>10415.36</v>
      </c>
      <c r="H3223" s="207">
        <v>11717.28</v>
      </c>
      <c r="I3223" s="214">
        <v>118654</v>
      </c>
      <c r="J3223" s="211">
        <f t="shared" si="260"/>
        <v>0.35955757575757574</v>
      </c>
      <c r="K3223" s="212">
        <f t="shared" si="261"/>
        <v>0.42</v>
      </c>
      <c r="L3223" s="214">
        <v>6525.97</v>
      </c>
      <c r="M3223" s="213">
        <v>9492.32</v>
      </c>
      <c r="N3223" s="213">
        <v>10678.86</v>
      </c>
      <c r="O3223" s="242">
        <f t="shared" si="262"/>
        <v>0.51529999999997012</v>
      </c>
      <c r="P3223" s="242"/>
      <c r="Q3223" s="179"/>
      <c r="R3223" s="179"/>
      <c r="S3223" s="179"/>
      <c r="T3223" s="179"/>
      <c r="U3223" s="179"/>
      <c r="V3223" s="179"/>
      <c r="W3223" s="179"/>
      <c r="X3223" s="179"/>
      <c r="Y3223" s="179"/>
      <c r="Z3223" s="179"/>
      <c r="AA3223" s="222"/>
      <c r="AB3223" s="222"/>
      <c r="AC3223" s="222"/>
      <c r="AD3223" s="179"/>
      <c r="AE3223" s="179"/>
      <c r="AF3223" s="179"/>
      <c r="AG3223" s="179"/>
      <c r="AH3223" s="179"/>
      <c r="AI3223" s="179"/>
      <c r="AJ3223" s="179"/>
    </row>
    <row r="3224" spans="2:36" x14ac:dyDescent="0.3">
      <c r="B3224" s="224">
        <v>330100</v>
      </c>
      <c r="C3224" s="209">
        <v>130237</v>
      </c>
      <c r="D3224" s="206">
        <f t="shared" ref="D3224:D3287" si="263">C3224/B3224</f>
        <v>0.39453801878218719</v>
      </c>
      <c r="E3224" s="208">
        <f t="shared" ref="E3224:E3287" si="264">(C3224-C3223)/(B3224-B3223)</f>
        <v>0.45</v>
      </c>
      <c r="F3224" s="207">
        <v>7163.03</v>
      </c>
      <c r="G3224" s="207">
        <v>10418.959999999999</v>
      </c>
      <c r="H3224" s="207">
        <v>11721.33</v>
      </c>
      <c r="I3224" s="214">
        <v>118696</v>
      </c>
      <c r="J3224" s="211">
        <f t="shared" si="260"/>
        <v>0.3595758860951227</v>
      </c>
      <c r="K3224" s="212">
        <f t="shared" si="261"/>
        <v>0.42</v>
      </c>
      <c r="L3224" s="214">
        <v>6528.28</v>
      </c>
      <c r="M3224" s="213">
        <v>9495.68</v>
      </c>
      <c r="N3224" s="213">
        <v>10682.64</v>
      </c>
      <c r="O3224" s="242">
        <f t="shared" si="262"/>
        <v>0.51519999999984067</v>
      </c>
      <c r="P3224" s="242"/>
      <c r="Q3224" s="179"/>
      <c r="R3224" s="179"/>
      <c r="S3224" s="179"/>
      <c r="T3224" s="179"/>
      <c r="U3224" s="179"/>
      <c r="V3224" s="179"/>
      <c r="W3224" s="179"/>
      <c r="X3224" s="179"/>
      <c r="Y3224" s="179"/>
      <c r="Z3224" s="179"/>
      <c r="AA3224" s="222"/>
      <c r="AB3224" s="222"/>
      <c r="AC3224" s="222"/>
      <c r="AD3224" s="179"/>
      <c r="AE3224" s="179"/>
      <c r="AF3224" s="179"/>
      <c r="AG3224" s="179"/>
      <c r="AH3224" s="179"/>
      <c r="AI3224" s="179"/>
      <c r="AJ3224" s="179"/>
    </row>
    <row r="3225" spans="2:36" x14ac:dyDescent="0.3">
      <c r="B3225" s="224">
        <v>330200</v>
      </c>
      <c r="C3225" s="209">
        <v>130282</v>
      </c>
      <c r="D3225" s="206">
        <f t="shared" si="263"/>
        <v>0.39455481526347669</v>
      </c>
      <c r="E3225" s="208">
        <f t="shared" si="264"/>
        <v>0.45</v>
      </c>
      <c r="F3225" s="207">
        <v>7165.51</v>
      </c>
      <c r="G3225" s="207">
        <v>10422.56</v>
      </c>
      <c r="H3225" s="207">
        <v>11725.38</v>
      </c>
      <c r="I3225" s="214">
        <v>118738</v>
      </c>
      <c r="J3225" s="211">
        <f t="shared" si="260"/>
        <v>0.35959418534221682</v>
      </c>
      <c r="K3225" s="212">
        <f t="shared" si="261"/>
        <v>0.42</v>
      </c>
      <c r="L3225" s="214">
        <v>6530.59</v>
      </c>
      <c r="M3225" s="213">
        <v>9499.0400000000009</v>
      </c>
      <c r="N3225" s="213">
        <v>10686.42</v>
      </c>
      <c r="O3225" s="242">
        <f t="shared" si="262"/>
        <v>0.51530000000015208</v>
      </c>
      <c r="P3225" s="242"/>
      <c r="Q3225" s="179"/>
      <c r="R3225" s="179"/>
      <c r="S3225" s="179"/>
      <c r="T3225" s="179"/>
      <c r="U3225" s="179"/>
      <c r="V3225" s="179"/>
      <c r="W3225" s="179"/>
      <c r="X3225" s="179"/>
      <c r="Y3225" s="179"/>
      <c r="Z3225" s="179"/>
      <c r="AA3225" s="222"/>
      <c r="AB3225" s="222"/>
      <c r="AC3225" s="222"/>
      <c r="AD3225" s="179"/>
      <c r="AE3225" s="179"/>
      <c r="AF3225" s="179"/>
      <c r="AG3225" s="179"/>
      <c r="AH3225" s="179"/>
      <c r="AI3225" s="179"/>
      <c r="AJ3225" s="179"/>
    </row>
    <row r="3226" spans="2:36" x14ac:dyDescent="0.3">
      <c r="B3226" s="224">
        <v>330300</v>
      </c>
      <c r="C3226" s="209">
        <v>130327</v>
      </c>
      <c r="D3226" s="206">
        <f t="shared" si="263"/>
        <v>0.39457160157432636</v>
      </c>
      <c r="E3226" s="208">
        <f t="shared" si="264"/>
        <v>0.45</v>
      </c>
      <c r="F3226" s="207">
        <v>7167.98</v>
      </c>
      <c r="G3226" s="207">
        <v>10426.16</v>
      </c>
      <c r="H3226" s="207">
        <v>11729.43</v>
      </c>
      <c r="I3226" s="214">
        <v>118780</v>
      </c>
      <c r="J3226" s="211">
        <f t="shared" si="260"/>
        <v>0.35961247350893127</v>
      </c>
      <c r="K3226" s="212">
        <f t="shared" si="261"/>
        <v>0.42</v>
      </c>
      <c r="L3226" s="214">
        <v>6532.9</v>
      </c>
      <c r="M3226" s="213">
        <v>9502.4</v>
      </c>
      <c r="N3226" s="213">
        <v>10690.2</v>
      </c>
      <c r="O3226" s="242">
        <f t="shared" si="262"/>
        <v>0.51520000000004074</v>
      </c>
      <c r="P3226" s="242"/>
      <c r="Q3226" s="179"/>
      <c r="R3226" s="179"/>
      <c r="S3226" s="179"/>
      <c r="T3226" s="179"/>
      <c r="U3226" s="179"/>
      <c r="V3226" s="179"/>
      <c r="W3226" s="179"/>
      <c r="X3226" s="179"/>
      <c r="Y3226" s="179"/>
      <c r="Z3226" s="179"/>
      <c r="AA3226" s="222"/>
      <c r="AB3226" s="222"/>
      <c r="AC3226" s="222"/>
      <c r="AD3226" s="179"/>
      <c r="AE3226" s="179"/>
      <c r="AF3226" s="179"/>
      <c r="AG3226" s="179"/>
      <c r="AH3226" s="179"/>
      <c r="AI3226" s="179"/>
      <c r="AJ3226" s="179"/>
    </row>
    <row r="3227" spans="2:36" x14ac:dyDescent="0.3">
      <c r="B3227" s="224">
        <v>330400</v>
      </c>
      <c r="C3227" s="209">
        <v>130372</v>
      </c>
      <c r="D3227" s="206">
        <f t="shared" si="263"/>
        <v>0.39458837772397093</v>
      </c>
      <c r="E3227" s="208">
        <f t="shared" si="264"/>
        <v>0.45</v>
      </c>
      <c r="F3227" s="207">
        <v>7170.46</v>
      </c>
      <c r="G3227" s="207">
        <v>10429.76</v>
      </c>
      <c r="H3227" s="207">
        <v>11733.48</v>
      </c>
      <c r="I3227" s="214">
        <v>118822</v>
      </c>
      <c r="J3227" s="211">
        <f t="shared" si="260"/>
        <v>0.3596307506053269</v>
      </c>
      <c r="K3227" s="212">
        <f t="shared" si="261"/>
        <v>0.42</v>
      </c>
      <c r="L3227" s="214">
        <v>6535.21</v>
      </c>
      <c r="M3227" s="213">
        <v>9505.76</v>
      </c>
      <c r="N3227" s="213">
        <v>10693.98</v>
      </c>
      <c r="O3227" s="242">
        <f t="shared" si="262"/>
        <v>0.51530000000002474</v>
      </c>
      <c r="P3227" s="242"/>
      <c r="Q3227" s="179"/>
      <c r="R3227" s="179"/>
      <c r="S3227" s="179"/>
      <c r="T3227" s="179"/>
      <c r="U3227" s="179"/>
      <c r="V3227" s="179"/>
      <c r="W3227" s="179"/>
      <c r="X3227" s="179"/>
      <c r="Y3227" s="179"/>
      <c r="Z3227" s="179"/>
      <c r="AA3227" s="222"/>
      <c r="AB3227" s="222"/>
      <c r="AC3227" s="222"/>
      <c r="AD3227" s="179"/>
      <c r="AE3227" s="179"/>
      <c r="AF3227" s="179"/>
      <c r="AG3227" s="179"/>
      <c r="AH3227" s="179"/>
      <c r="AI3227" s="179"/>
      <c r="AJ3227" s="179"/>
    </row>
    <row r="3228" spans="2:36" x14ac:dyDescent="0.3">
      <c r="B3228" s="224">
        <v>330500</v>
      </c>
      <c r="C3228" s="209">
        <v>130417</v>
      </c>
      <c r="D3228" s="206">
        <f t="shared" si="263"/>
        <v>0.39460514372163391</v>
      </c>
      <c r="E3228" s="208">
        <f t="shared" si="264"/>
        <v>0.45</v>
      </c>
      <c r="F3228" s="207">
        <v>7172.93</v>
      </c>
      <c r="G3228" s="207">
        <v>10433.36</v>
      </c>
      <c r="H3228" s="207">
        <v>11737.53</v>
      </c>
      <c r="I3228" s="214">
        <v>118864</v>
      </c>
      <c r="J3228" s="211">
        <f t="shared" si="260"/>
        <v>0.35964901664145232</v>
      </c>
      <c r="K3228" s="212">
        <f t="shared" si="261"/>
        <v>0.42</v>
      </c>
      <c r="L3228" s="214">
        <v>6537.52</v>
      </c>
      <c r="M3228" s="213">
        <v>9509.1200000000008</v>
      </c>
      <c r="N3228" s="213">
        <v>10697.76</v>
      </c>
      <c r="O3228" s="242">
        <f t="shared" si="262"/>
        <v>0.5151999999999316</v>
      </c>
      <c r="P3228" s="242"/>
      <c r="Q3228" s="179"/>
      <c r="R3228" s="179"/>
      <c r="S3228" s="179"/>
      <c r="T3228" s="179"/>
      <c r="U3228" s="179"/>
      <c r="V3228" s="179"/>
      <c r="W3228" s="179"/>
      <c r="X3228" s="179"/>
      <c r="Y3228" s="179"/>
      <c r="Z3228" s="179"/>
      <c r="AA3228" s="222"/>
      <c r="AB3228" s="222"/>
      <c r="AC3228" s="222"/>
      <c r="AD3228" s="179"/>
      <c r="AE3228" s="179"/>
      <c r="AF3228" s="179"/>
      <c r="AG3228" s="179"/>
      <c r="AH3228" s="179"/>
      <c r="AI3228" s="179"/>
      <c r="AJ3228" s="179"/>
    </row>
    <row r="3229" spans="2:36" x14ac:dyDescent="0.3">
      <c r="B3229" s="224">
        <v>330600</v>
      </c>
      <c r="C3229" s="209">
        <v>130462</v>
      </c>
      <c r="D3229" s="206">
        <f t="shared" si="263"/>
        <v>0.39462189957652755</v>
      </c>
      <c r="E3229" s="208">
        <f t="shared" si="264"/>
        <v>0.45</v>
      </c>
      <c r="F3229" s="207">
        <v>7175.41</v>
      </c>
      <c r="G3229" s="207">
        <v>10436.959999999999</v>
      </c>
      <c r="H3229" s="207">
        <v>11741.58</v>
      </c>
      <c r="I3229" s="214">
        <v>118906</v>
      </c>
      <c r="J3229" s="211">
        <f t="shared" si="260"/>
        <v>0.35966727162734424</v>
      </c>
      <c r="K3229" s="212">
        <f t="shared" si="261"/>
        <v>0.42</v>
      </c>
      <c r="L3229" s="214">
        <v>6539.83</v>
      </c>
      <c r="M3229" s="213">
        <v>9512.48</v>
      </c>
      <c r="N3229" s="213">
        <v>10701.54</v>
      </c>
      <c r="O3229" s="242">
        <f t="shared" si="262"/>
        <v>0.5152999999998974</v>
      </c>
      <c r="P3229" s="242"/>
      <c r="Q3229" s="179"/>
      <c r="R3229" s="179"/>
      <c r="S3229" s="179"/>
      <c r="T3229" s="179"/>
      <c r="U3229" s="179"/>
      <c r="V3229" s="179"/>
      <c r="W3229" s="179"/>
      <c r="X3229" s="179"/>
      <c r="Y3229" s="179"/>
      <c r="Z3229" s="179"/>
      <c r="AA3229" s="222"/>
      <c r="AB3229" s="222"/>
      <c r="AC3229" s="222"/>
      <c r="AD3229" s="179"/>
      <c r="AE3229" s="179"/>
      <c r="AF3229" s="179"/>
      <c r="AG3229" s="179"/>
      <c r="AH3229" s="179"/>
      <c r="AI3229" s="179"/>
      <c r="AJ3229" s="179"/>
    </row>
    <row r="3230" spans="2:36" x14ac:dyDescent="0.3">
      <c r="B3230" s="224">
        <v>330700</v>
      </c>
      <c r="C3230" s="209">
        <v>130507</v>
      </c>
      <c r="D3230" s="206">
        <f t="shared" si="263"/>
        <v>0.39463864529785303</v>
      </c>
      <c r="E3230" s="208">
        <f t="shared" si="264"/>
        <v>0.45</v>
      </c>
      <c r="F3230" s="207">
        <v>7177.88</v>
      </c>
      <c r="G3230" s="207">
        <v>10440.56</v>
      </c>
      <c r="H3230" s="207">
        <v>11745.63</v>
      </c>
      <c r="I3230" s="214">
        <v>118948</v>
      </c>
      <c r="J3230" s="211">
        <f t="shared" si="260"/>
        <v>0.35968551557302691</v>
      </c>
      <c r="K3230" s="212">
        <f t="shared" si="261"/>
        <v>0.42</v>
      </c>
      <c r="L3230" s="214">
        <v>6542.14</v>
      </c>
      <c r="M3230" s="213">
        <v>9515.84</v>
      </c>
      <c r="N3230" s="213">
        <v>10705.32</v>
      </c>
      <c r="O3230" s="242">
        <f t="shared" si="262"/>
        <v>0.51520000000009536</v>
      </c>
      <c r="P3230" s="242"/>
      <c r="Q3230" s="179"/>
      <c r="R3230" s="179"/>
      <c r="S3230" s="179"/>
      <c r="T3230" s="179"/>
      <c r="U3230" s="179"/>
      <c r="V3230" s="179"/>
      <c r="W3230" s="179"/>
      <c r="X3230" s="179"/>
      <c r="Y3230" s="179"/>
      <c r="Z3230" s="179"/>
      <c r="AA3230" s="222"/>
      <c r="AB3230" s="222"/>
      <c r="AC3230" s="222"/>
      <c r="AD3230" s="179"/>
      <c r="AE3230" s="179"/>
      <c r="AF3230" s="179"/>
      <c r="AG3230" s="179"/>
      <c r="AH3230" s="179"/>
      <c r="AI3230" s="179"/>
      <c r="AJ3230" s="179"/>
    </row>
    <row r="3231" spans="2:36" x14ac:dyDescent="0.3">
      <c r="B3231" s="224">
        <v>330800</v>
      </c>
      <c r="C3231" s="209">
        <v>130552</v>
      </c>
      <c r="D3231" s="206">
        <f t="shared" si="263"/>
        <v>0.39465538089480046</v>
      </c>
      <c r="E3231" s="208">
        <f t="shared" si="264"/>
        <v>0.45</v>
      </c>
      <c r="F3231" s="207">
        <v>7180.36</v>
      </c>
      <c r="G3231" s="207">
        <v>10444.16</v>
      </c>
      <c r="H3231" s="207">
        <v>11749.68</v>
      </c>
      <c r="I3231" s="214">
        <v>118990</v>
      </c>
      <c r="J3231" s="211">
        <f t="shared" si="260"/>
        <v>0.35970374848851272</v>
      </c>
      <c r="K3231" s="212">
        <f t="shared" si="261"/>
        <v>0.42</v>
      </c>
      <c r="L3231" s="214">
        <v>6544.45</v>
      </c>
      <c r="M3231" s="213">
        <v>9519.2000000000007</v>
      </c>
      <c r="N3231" s="213">
        <v>10709.1</v>
      </c>
      <c r="O3231" s="242">
        <f t="shared" si="262"/>
        <v>0.51529999999978826</v>
      </c>
      <c r="P3231" s="242"/>
      <c r="Q3231" s="179"/>
      <c r="R3231" s="179"/>
      <c r="S3231" s="179"/>
      <c r="T3231" s="179"/>
      <c r="U3231" s="179"/>
      <c r="V3231" s="179"/>
      <c r="W3231" s="179"/>
      <c r="X3231" s="179"/>
      <c r="Y3231" s="179"/>
      <c r="Z3231" s="179"/>
      <c r="AA3231" s="222"/>
      <c r="AB3231" s="222"/>
      <c r="AC3231" s="222"/>
      <c r="AD3231" s="179"/>
      <c r="AE3231" s="179"/>
      <c r="AF3231" s="179"/>
      <c r="AG3231" s="179"/>
      <c r="AH3231" s="179"/>
      <c r="AI3231" s="179"/>
      <c r="AJ3231" s="179"/>
    </row>
    <row r="3232" spans="2:36" x14ac:dyDescent="0.3">
      <c r="B3232" s="224">
        <v>330900</v>
      </c>
      <c r="C3232" s="209">
        <v>130597</v>
      </c>
      <c r="D3232" s="206">
        <f t="shared" si="263"/>
        <v>0.39467210637654881</v>
      </c>
      <c r="E3232" s="208">
        <f t="shared" si="264"/>
        <v>0.45</v>
      </c>
      <c r="F3232" s="207">
        <v>7182.83</v>
      </c>
      <c r="G3232" s="207">
        <v>10447.76</v>
      </c>
      <c r="H3232" s="207">
        <v>11753.73</v>
      </c>
      <c r="I3232" s="214">
        <v>119032</v>
      </c>
      <c r="J3232" s="211">
        <f t="shared" si="260"/>
        <v>0.35972197038380177</v>
      </c>
      <c r="K3232" s="212">
        <f t="shared" si="261"/>
        <v>0.42</v>
      </c>
      <c r="L3232" s="214">
        <v>6546.76</v>
      </c>
      <c r="M3232" s="213">
        <v>9522.56</v>
      </c>
      <c r="N3232" s="213">
        <v>10712.88</v>
      </c>
      <c r="O3232" s="242">
        <f t="shared" si="262"/>
        <v>0.51519999999996802</v>
      </c>
      <c r="P3232" s="242"/>
      <c r="Q3232" s="179"/>
      <c r="R3232" s="179"/>
      <c r="S3232" s="179"/>
      <c r="T3232" s="179"/>
      <c r="U3232" s="179"/>
      <c r="V3232" s="179"/>
      <c r="W3232" s="179"/>
      <c r="X3232" s="179"/>
      <c r="Y3232" s="179"/>
      <c r="Z3232" s="179"/>
      <c r="AA3232" s="222"/>
      <c r="AB3232" s="222"/>
      <c r="AC3232" s="222"/>
      <c r="AD3232" s="179"/>
      <c r="AE3232" s="179"/>
      <c r="AF3232" s="179"/>
      <c r="AG3232" s="179"/>
      <c r="AH3232" s="179"/>
      <c r="AI3232" s="179"/>
      <c r="AJ3232" s="179"/>
    </row>
    <row r="3233" spans="2:36" x14ac:dyDescent="0.3">
      <c r="B3233" s="224">
        <v>331000</v>
      </c>
      <c r="C3233" s="209">
        <v>130642</v>
      </c>
      <c r="D3233" s="206">
        <f t="shared" si="263"/>
        <v>0.39468882175226588</v>
      </c>
      <c r="E3233" s="208">
        <f t="shared" si="264"/>
        <v>0.45</v>
      </c>
      <c r="F3233" s="207">
        <v>7185.31</v>
      </c>
      <c r="G3233" s="207">
        <v>10451.36</v>
      </c>
      <c r="H3233" s="207">
        <v>11757.78</v>
      </c>
      <c r="I3233" s="214">
        <v>119074</v>
      </c>
      <c r="J3233" s="211">
        <f t="shared" si="260"/>
        <v>0.35974018126888219</v>
      </c>
      <c r="K3233" s="212">
        <f t="shared" si="261"/>
        <v>0.42</v>
      </c>
      <c r="L3233" s="214">
        <v>6549.07</v>
      </c>
      <c r="M3233" s="213">
        <v>9525.92</v>
      </c>
      <c r="N3233" s="213">
        <v>10716.66</v>
      </c>
      <c r="O3233" s="242">
        <f t="shared" si="262"/>
        <v>0.51529999999997012</v>
      </c>
      <c r="P3233" s="242"/>
      <c r="Q3233" s="179"/>
      <c r="R3233" s="179"/>
      <c r="S3233" s="179"/>
      <c r="T3233" s="179"/>
      <c r="U3233" s="179"/>
      <c r="V3233" s="179"/>
      <c r="W3233" s="179"/>
      <c r="X3233" s="179"/>
      <c r="Y3233" s="179"/>
      <c r="Z3233" s="179"/>
      <c r="AA3233" s="222"/>
      <c r="AB3233" s="222"/>
      <c r="AC3233" s="222"/>
      <c r="AD3233" s="179"/>
      <c r="AE3233" s="179"/>
      <c r="AF3233" s="179"/>
      <c r="AG3233" s="179"/>
      <c r="AH3233" s="179"/>
      <c r="AI3233" s="179"/>
      <c r="AJ3233" s="179"/>
    </row>
    <row r="3234" spans="2:36" x14ac:dyDescent="0.3">
      <c r="B3234" s="224">
        <v>331100</v>
      </c>
      <c r="C3234" s="209">
        <v>130687</v>
      </c>
      <c r="D3234" s="206">
        <f t="shared" si="263"/>
        <v>0.39470552703110845</v>
      </c>
      <c r="E3234" s="208">
        <f t="shared" si="264"/>
        <v>0.45</v>
      </c>
      <c r="F3234" s="207">
        <v>7187.78</v>
      </c>
      <c r="G3234" s="207">
        <v>10454.959999999999</v>
      </c>
      <c r="H3234" s="207">
        <v>11761.83</v>
      </c>
      <c r="I3234" s="214">
        <v>119116</v>
      </c>
      <c r="J3234" s="211">
        <f t="shared" si="260"/>
        <v>0.35975838115372999</v>
      </c>
      <c r="K3234" s="212">
        <f t="shared" si="261"/>
        <v>0.42</v>
      </c>
      <c r="L3234" s="214">
        <v>6551.38</v>
      </c>
      <c r="M3234" s="213">
        <v>9529.2800000000007</v>
      </c>
      <c r="N3234" s="213">
        <v>10720.44</v>
      </c>
      <c r="O3234" s="242">
        <f t="shared" si="262"/>
        <v>0.51519999999984067</v>
      </c>
      <c r="P3234" s="242"/>
      <c r="Q3234" s="179"/>
      <c r="R3234" s="179"/>
      <c r="S3234" s="179"/>
      <c r="T3234" s="179"/>
      <c r="U3234" s="179"/>
      <c r="V3234" s="179"/>
      <c r="W3234" s="179"/>
      <c r="X3234" s="179"/>
      <c r="Y3234" s="179"/>
      <c r="Z3234" s="179"/>
      <c r="AA3234" s="222"/>
      <c r="AB3234" s="222"/>
      <c r="AC3234" s="222"/>
      <c r="AD3234" s="179"/>
      <c r="AE3234" s="179"/>
      <c r="AF3234" s="179"/>
      <c r="AG3234" s="179"/>
      <c r="AH3234" s="179"/>
      <c r="AI3234" s="179"/>
      <c r="AJ3234" s="179"/>
    </row>
    <row r="3235" spans="2:36" x14ac:dyDescent="0.3">
      <c r="B3235" s="224">
        <v>331200</v>
      </c>
      <c r="C3235" s="209">
        <v>130732</v>
      </c>
      <c r="D3235" s="206">
        <f t="shared" si="263"/>
        <v>0.3947222222222222</v>
      </c>
      <c r="E3235" s="208">
        <f t="shared" si="264"/>
        <v>0.45</v>
      </c>
      <c r="F3235" s="207">
        <v>7190.26</v>
      </c>
      <c r="G3235" s="207">
        <v>10458.56</v>
      </c>
      <c r="H3235" s="207">
        <v>11765.88</v>
      </c>
      <c r="I3235" s="214">
        <v>119158</v>
      </c>
      <c r="J3235" s="211">
        <f t="shared" si="260"/>
        <v>0.35977657004830915</v>
      </c>
      <c r="K3235" s="212">
        <f t="shared" si="261"/>
        <v>0.42</v>
      </c>
      <c r="L3235" s="214">
        <v>6553.69</v>
      </c>
      <c r="M3235" s="213">
        <v>9532.64</v>
      </c>
      <c r="N3235" s="213">
        <v>10724.22</v>
      </c>
      <c r="O3235" s="242">
        <f t="shared" si="262"/>
        <v>0.51530000000015208</v>
      </c>
      <c r="P3235" s="242"/>
      <c r="Q3235" s="179"/>
      <c r="R3235" s="179"/>
      <c r="S3235" s="179"/>
      <c r="T3235" s="179"/>
      <c r="U3235" s="179"/>
      <c r="V3235" s="179"/>
      <c r="W3235" s="179"/>
      <c r="X3235" s="179"/>
      <c r="Y3235" s="179"/>
      <c r="Z3235" s="179"/>
      <c r="AA3235" s="222"/>
      <c r="AB3235" s="222"/>
      <c r="AC3235" s="222"/>
      <c r="AD3235" s="179"/>
      <c r="AE3235" s="179"/>
      <c r="AF3235" s="179"/>
      <c r="AG3235" s="179"/>
      <c r="AH3235" s="179"/>
      <c r="AI3235" s="179"/>
      <c r="AJ3235" s="179"/>
    </row>
    <row r="3236" spans="2:36" x14ac:dyDescent="0.3">
      <c r="B3236" s="224">
        <v>331300</v>
      </c>
      <c r="C3236" s="209">
        <v>130777</v>
      </c>
      <c r="D3236" s="206">
        <f t="shared" si="263"/>
        <v>0.39473890733474193</v>
      </c>
      <c r="E3236" s="208">
        <f t="shared" si="264"/>
        <v>0.45</v>
      </c>
      <c r="F3236" s="207">
        <v>7192.73</v>
      </c>
      <c r="G3236" s="207">
        <v>10462.16</v>
      </c>
      <c r="H3236" s="207">
        <v>11769.93</v>
      </c>
      <c r="I3236" s="214">
        <v>119200</v>
      </c>
      <c r="J3236" s="211">
        <f t="shared" si="260"/>
        <v>0.35979474796257171</v>
      </c>
      <c r="K3236" s="212">
        <f t="shared" si="261"/>
        <v>0.42</v>
      </c>
      <c r="L3236" s="214">
        <v>6556</v>
      </c>
      <c r="M3236" s="213">
        <v>9536</v>
      </c>
      <c r="N3236" s="213">
        <v>10728</v>
      </c>
      <c r="O3236" s="242">
        <f t="shared" si="262"/>
        <v>0.51520000000004074</v>
      </c>
      <c r="P3236" s="242"/>
      <c r="Q3236" s="179"/>
      <c r="R3236" s="179"/>
      <c r="S3236" s="179"/>
      <c r="T3236" s="179"/>
      <c r="U3236" s="179"/>
      <c r="V3236" s="179"/>
      <c r="W3236" s="179"/>
      <c r="X3236" s="179"/>
      <c r="Y3236" s="179"/>
      <c r="Z3236" s="179"/>
      <c r="AA3236" s="222"/>
      <c r="AB3236" s="222"/>
      <c r="AC3236" s="222"/>
      <c r="AD3236" s="179"/>
      <c r="AE3236" s="179"/>
      <c r="AF3236" s="179"/>
      <c r="AG3236" s="179"/>
      <c r="AH3236" s="179"/>
      <c r="AI3236" s="179"/>
      <c r="AJ3236" s="179"/>
    </row>
    <row r="3237" spans="2:36" x14ac:dyDescent="0.3">
      <c r="B3237" s="224">
        <v>331400</v>
      </c>
      <c r="C3237" s="209">
        <v>130822</v>
      </c>
      <c r="D3237" s="206">
        <f t="shared" si="263"/>
        <v>0.39475558237779118</v>
      </c>
      <c r="E3237" s="208">
        <f t="shared" si="264"/>
        <v>0.45</v>
      </c>
      <c r="F3237" s="207">
        <v>7195.21</v>
      </c>
      <c r="G3237" s="207">
        <v>10465.76</v>
      </c>
      <c r="H3237" s="207">
        <v>11773.98</v>
      </c>
      <c r="I3237" s="214">
        <v>119242</v>
      </c>
      <c r="J3237" s="211">
        <f t="shared" si="260"/>
        <v>0.35981291490645745</v>
      </c>
      <c r="K3237" s="212">
        <f t="shared" si="261"/>
        <v>0.42</v>
      </c>
      <c r="L3237" s="214">
        <v>6558.31</v>
      </c>
      <c r="M3237" s="213">
        <v>9539.36</v>
      </c>
      <c r="N3237" s="213">
        <v>10731.78</v>
      </c>
      <c r="O3237" s="242">
        <f t="shared" si="262"/>
        <v>0.51530000000002474</v>
      </c>
      <c r="P3237" s="242"/>
      <c r="Q3237" s="179"/>
      <c r="R3237" s="179"/>
      <c r="S3237" s="179"/>
      <c r="T3237" s="179"/>
      <c r="U3237" s="179"/>
      <c r="V3237" s="179"/>
      <c r="W3237" s="179"/>
      <c r="X3237" s="179"/>
      <c r="Y3237" s="179"/>
      <c r="Z3237" s="179"/>
      <c r="AA3237" s="222"/>
      <c r="AB3237" s="222"/>
      <c r="AC3237" s="222"/>
      <c r="AD3237" s="179"/>
      <c r="AE3237" s="179"/>
      <c r="AF3237" s="179"/>
      <c r="AG3237" s="179"/>
      <c r="AH3237" s="179"/>
      <c r="AI3237" s="179"/>
      <c r="AJ3237" s="179"/>
    </row>
    <row r="3238" spans="2:36" x14ac:dyDescent="0.3">
      <c r="B3238" s="224">
        <v>331500</v>
      </c>
      <c r="C3238" s="209">
        <v>130867</v>
      </c>
      <c r="D3238" s="206">
        <f t="shared" si="263"/>
        <v>0.39477224736048266</v>
      </c>
      <c r="E3238" s="208">
        <f t="shared" si="264"/>
        <v>0.45</v>
      </c>
      <c r="F3238" s="207">
        <v>7197.68</v>
      </c>
      <c r="G3238" s="207">
        <v>10469.36</v>
      </c>
      <c r="H3238" s="207">
        <v>11778.03</v>
      </c>
      <c r="I3238" s="214">
        <v>119284</v>
      </c>
      <c r="J3238" s="211">
        <f t="shared" si="260"/>
        <v>0.35983107088989441</v>
      </c>
      <c r="K3238" s="212">
        <f t="shared" si="261"/>
        <v>0.42</v>
      </c>
      <c r="L3238" s="214">
        <v>6560.62</v>
      </c>
      <c r="M3238" s="213">
        <v>9542.7199999999993</v>
      </c>
      <c r="N3238" s="213">
        <v>10735.56</v>
      </c>
      <c r="O3238" s="242">
        <f t="shared" si="262"/>
        <v>0.5151999999999316</v>
      </c>
      <c r="P3238" s="242"/>
      <c r="Q3238" s="179"/>
      <c r="R3238" s="179"/>
      <c r="S3238" s="179"/>
      <c r="T3238" s="179"/>
      <c r="U3238" s="179"/>
      <c r="V3238" s="179"/>
      <c r="W3238" s="179"/>
      <c r="X3238" s="179"/>
      <c r="Y3238" s="179"/>
      <c r="Z3238" s="179"/>
      <c r="AA3238" s="222"/>
      <c r="AB3238" s="222"/>
      <c r="AC3238" s="222"/>
      <c r="AD3238" s="179"/>
      <c r="AE3238" s="179"/>
      <c r="AF3238" s="179"/>
      <c r="AG3238" s="179"/>
      <c r="AH3238" s="179"/>
      <c r="AI3238" s="179"/>
      <c r="AJ3238" s="179"/>
    </row>
    <row r="3239" spans="2:36" x14ac:dyDescent="0.3">
      <c r="B3239" s="224">
        <v>331600</v>
      </c>
      <c r="C3239" s="209">
        <v>130912</v>
      </c>
      <c r="D3239" s="206">
        <f t="shared" si="263"/>
        <v>0.39478890229191799</v>
      </c>
      <c r="E3239" s="208">
        <f t="shared" si="264"/>
        <v>0.45</v>
      </c>
      <c r="F3239" s="207">
        <v>7200.16</v>
      </c>
      <c r="G3239" s="207">
        <v>10472.959999999999</v>
      </c>
      <c r="H3239" s="207">
        <v>11782.08</v>
      </c>
      <c r="I3239" s="214">
        <v>119326</v>
      </c>
      <c r="J3239" s="211">
        <f t="shared" si="260"/>
        <v>0.35984921592279856</v>
      </c>
      <c r="K3239" s="212">
        <f t="shared" si="261"/>
        <v>0.42</v>
      </c>
      <c r="L3239" s="214">
        <v>6562.93</v>
      </c>
      <c r="M3239" s="213">
        <v>9546.08</v>
      </c>
      <c r="N3239" s="213">
        <v>10739.34</v>
      </c>
      <c r="O3239" s="242">
        <f t="shared" si="262"/>
        <v>0.5152999999998974</v>
      </c>
      <c r="P3239" s="242"/>
      <c r="Q3239" s="179"/>
      <c r="R3239" s="179"/>
      <c r="S3239" s="179"/>
      <c r="T3239" s="179"/>
      <c r="U3239" s="179"/>
      <c r="V3239" s="179"/>
      <c r="W3239" s="179"/>
      <c r="X3239" s="179"/>
      <c r="Y3239" s="179"/>
      <c r="Z3239" s="179"/>
      <c r="AA3239" s="222"/>
      <c r="AB3239" s="222"/>
      <c r="AC3239" s="222"/>
      <c r="AD3239" s="179"/>
      <c r="AE3239" s="179"/>
      <c r="AF3239" s="179"/>
      <c r="AG3239" s="179"/>
      <c r="AH3239" s="179"/>
      <c r="AI3239" s="179"/>
      <c r="AJ3239" s="179"/>
    </row>
    <row r="3240" spans="2:36" x14ac:dyDescent="0.3">
      <c r="B3240" s="224">
        <v>331700</v>
      </c>
      <c r="C3240" s="209">
        <v>130957</v>
      </c>
      <c r="D3240" s="206">
        <f t="shared" si="263"/>
        <v>0.39480554718118782</v>
      </c>
      <c r="E3240" s="208">
        <f t="shared" si="264"/>
        <v>0.45</v>
      </c>
      <c r="F3240" s="207">
        <v>7202.63</v>
      </c>
      <c r="G3240" s="207">
        <v>10476.56</v>
      </c>
      <c r="H3240" s="207">
        <v>11786.13</v>
      </c>
      <c r="I3240" s="214">
        <v>119368</v>
      </c>
      <c r="J3240" s="211">
        <f t="shared" si="260"/>
        <v>0.35986735001507386</v>
      </c>
      <c r="K3240" s="212">
        <f t="shared" si="261"/>
        <v>0.42</v>
      </c>
      <c r="L3240" s="214">
        <v>6565.24</v>
      </c>
      <c r="M3240" s="213">
        <v>9549.44</v>
      </c>
      <c r="N3240" s="213">
        <v>10743.12</v>
      </c>
      <c r="O3240" s="242">
        <f t="shared" si="262"/>
        <v>0.51520000000009536</v>
      </c>
      <c r="P3240" s="242"/>
      <c r="Q3240" s="179"/>
      <c r="R3240" s="179"/>
      <c r="S3240" s="179"/>
      <c r="T3240" s="179"/>
      <c r="U3240" s="179"/>
      <c r="V3240" s="179"/>
      <c r="W3240" s="179"/>
      <c r="X3240" s="179"/>
      <c r="Y3240" s="179"/>
      <c r="Z3240" s="179"/>
      <c r="AA3240" s="222"/>
      <c r="AB3240" s="222"/>
      <c r="AC3240" s="222"/>
      <c r="AD3240" s="179"/>
      <c r="AE3240" s="179"/>
      <c r="AF3240" s="179"/>
      <c r="AG3240" s="179"/>
      <c r="AH3240" s="179"/>
      <c r="AI3240" s="179"/>
      <c r="AJ3240" s="179"/>
    </row>
    <row r="3241" spans="2:36" x14ac:dyDescent="0.3">
      <c r="B3241" s="224">
        <v>331800</v>
      </c>
      <c r="C3241" s="209">
        <v>131002</v>
      </c>
      <c r="D3241" s="206">
        <f t="shared" si="263"/>
        <v>0.3948221820373719</v>
      </c>
      <c r="E3241" s="208">
        <f t="shared" si="264"/>
        <v>0.45</v>
      </c>
      <c r="F3241" s="207">
        <v>7205.11</v>
      </c>
      <c r="G3241" s="207">
        <v>10480.16</v>
      </c>
      <c r="H3241" s="207">
        <v>11790.18</v>
      </c>
      <c r="I3241" s="214">
        <v>119410</v>
      </c>
      <c r="J3241" s="211">
        <f t="shared" si="260"/>
        <v>0.3598854731766124</v>
      </c>
      <c r="K3241" s="212">
        <f t="shared" si="261"/>
        <v>0.42</v>
      </c>
      <c r="L3241" s="214">
        <v>6567.55</v>
      </c>
      <c r="M3241" s="213">
        <v>9552.7999999999993</v>
      </c>
      <c r="N3241" s="213">
        <v>10746.9</v>
      </c>
      <c r="O3241" s="242">
        <f t="shared" si="262"/>
        <v>0.51529999999978826</v>
      </c>
      <c r="P3241" s="242"/>
      <c r="Q3241" s="179"/>
      <c r="R3241" s="179"/>
      <c r="S3241" s="179"/>
      <c r="T3241" s="179"/>
      <c r="U3241" s="179"/>
      <c r="V3241" s="179"/>
      <c r="W3241" s="179"/>
      <c r="X3241" s="179"/>
      <c r="Y3241" s="179"/>
      <c r="Z3241" s="179"/>
      <c r="AA3241" s="222"/>
      <c r="AB3241" s="222"/>
      <c r="AC3241" s="222"/>
      <c r="AD3241" s="179"/>
      <c r="AE3241" s="179"/>
      <c r="AF3241" s="179"/>
      <c r="AG3241" s="179"/>
      <c r="AH3241" s="179"/>
      <c r="AI3241" s="179"/>
      <c r="AJ3241" s="179"/>
    </row>
    <row r="3242" spans="2:36" x14ac:dyDescent="0.3">
      <c r="B3242" s="224">
        <v>331900</v>
      </c>
      <c r="C3242" s="209">
        <v>131047</v>
      </c>
      <c r="D3242" s="206">
        <f t="shared" si="263"/>
        <v>0.39483880686953904</v>
      </c>
      <c r="E3242" s="208">
        <f t="shared" si="264"/>
        <v>0.45</v>
      </c>
      <c r="F3242" s="207">
        <v>7207.58</v>
      </c>
      <c r="G3242" s="207">
        <v>10483.76</v>
      </c>
      <c r="H3242" s="207">
        <v>11794.23</v>
      </c>
      <c r="I3242" s="214">
        <v>119452</v>
      </c>
      <c r="J3242" s="211">
        <f t="shared" si="260"/>
        <v>0.35990358541729439</v>
      </c>
      <c r="K3242" s="212">
        <f t="shared" si="261"/>
        <v>0.42</v>
      </c>
      <c r="L3242" s="214">
        <v>6569.86</v>
      </c>
      <c r="M3242" s="213">
        <v>9556.16</v>
      </c>
      <c r="N3242" s="213">
        <v>10750.68</v>
      </c>
      <c r="O3242" s="242">
        <f t="shared" si="262"/>
        <v>0.51519999999996802</v>
      </c>
      <c r="P3242" s="242"/>
      <c r="Q3242" s="179"/>
      <c r="R3242" s="179"/>
      <c r="S3242" s="179"/>
      <c r="T3242" s="179"/>
      <c r="U3242" s="179"/>
      <c r="V3242" s="179"/>
      <c r="W3242" s="179"/>
      <c r="X3242" s="179"/>
      <c r="Y3242" s="179"/>
      <c r="Z3242" s="179"/>
      <c r="AA3242" s="222"/>
      <c r="AB3242" s="222"/>
      <c r="AC3242" s="222"/>
      <c r="AD3242" s="179"/>
      <c r="AE3242" s="179"/>
      <c r="AF3242" s="179"/>
      <c r="AG3242" s="179"/>
      <c r="AH3242" s="179"/>
      <c r="AI3242" s="179"/>
      <c r="AJ3242" s="179"/>
    </row>
    <row r="3243" spans="2:36" x14ac:dyDescent="0.3">
      <c r="B3243" s="224">
        <v>332000</v>
      </c>
      <c r="C3243" s="209">
        <v>131092</v>
      </c>
      <c r="D3243" s="206">
        <f t="shared" si="263"/>
        <v>0.39485542168674698</v>
      </c>
      <c r="E3243" s="208">
        <f t="shared" si="264"/>
        <v>0.45</v>
      </c>
      <c r="F3243" s="207">
        <v>7210.06</v>
      </c>
      <c r="G3243" s="207">
        <v>10487.36</v>
      </c>
      <c r="H3243" s="207">
        <v>11798.28</v>
      </c>
      <c r="I3243" s="214">
        <v>119494</v>
      </c>
      <c r="J3243" s="211">
        <f t="shared" si="260"/>
        <v>0.35992168674698793</v>
      </c>
      <c r="K3243" s="212">
        <f t="shared" si="261"/>
        <v>0.42</v>
      </c>
      <c r="L3243" s="214">
        <v>6572.17</v>
      </c>
      <c r="M3243" s="213">
        <v>9559.52</v>
      </c>
      <c r="N3243" s="213">
        <v>10754.46</v>
      </c>
      <c r="O3243" s="242">
        <f t="shared" si="262"/>
        <v>0.51529999999997012</v>
      </c>
      <c r="P3243" s="242"/>
      <c r="Q3243" s="179"/>
      <c r="R3243" s="179"/>
      <c r="S3243" s="179"/>
      <c r="T3243" s="179"/>
      <c r="U3243" s="179"/>
      <c r="V3243" s="179"/>
      <c r="W3243" s="179"/>
      <c r="X3243" s="179"/>
      <c r="Y3243" s="179"/>
      <c r="Z3243" s="179"/>
      <c r="AA3243" s="222"/>
      <c r="AB3243" s="222"/>
      <c r="AC3243" s="222"/>
      <c r="AD3243" s="179"/>
      <c r="AE3243" s="179"/>
      <c r="AF3243" s="179"/>
      <c r="AG3243" s="179"/>
      <c r="AH3243" s="179"/>
      <c r="AI3243" s="179"/>
      <c r="AJ3243" s="179"/>
    </row>
    <row r="3244" spans="2:36" x14ac:dyDescent="0.3">
      <c r="B3244" s="224">
        <v>332100</v>
      </c>
      <c r="C3244" s="209">
        <v>131137</v>
      </c>
      <c r="D3244" s="206">
        <f t="shared" si="263"/>
        <v>0.39487202649804276</v>
      </c>
      <c r="E3244" s="208">
        <f t="shared" si="264"/>
        <v>0.45</v>
      </c>
      <c r="F3244" s="207">
        <v>7212.53</v>
      </c>
      <c r="G3244" s="207">
        <v>10490.96</v>
      </c>
      <c r="H3244" s="207">
        <v>11802.33</v>
      </c>
      <c r="I3244" s="214">
        <v>119536</v>
      </c>
      <c r="J3244" s="211">
        <f t="shared" si="260"/>
        <v>0.35993977717554954</v>
      </c>
      <c r="K3244" s="212">
        <f t="shared" si="261"/>
        <v>0.42</v>
      </c>
      <c r="L3244" s="214">
        <v>6574.48</v>
      </c>
      <c r="M3244" s="213">
        <v>9562.8799999999992</v>
      </c>
      <c r="N3244" s="213">
        <v>10758.24</v>
      </c>
      <c r="O3244" s="242">
        <f t="shared" si="262"/>
        <v>0.51519999999984067</v>
      </c>
      <c r="P3244" s="242"/>
      <c r="Q3244" s="179"/>
      <c r="R3244" s="179"/>
      <c r="S3244" s="179"/>
      <c r="T3244" s="179"/>
      <c r="U3244" s="179"/>
      <c r="V3244" s="179"/>
      <c r="W3244" s="179"/>
      <c r="X3244" s="179"/>
      <c r="Y3244" s="179"/>
      <c r="Z3244" s="179"/>
      <c r="AA3244" s="222"/>
      <c r="AB3244" s="222"/>
      <c r="AC3244" s="222"/>
      <c r="AD3244" s="179"/>
      <c r="AE3244" s="179"/>
      <c r="AF3244" s="179"/>
      <c r="AG3244" s="179"/>
      <c r="AH3244" s="179"/>
      <c r="AI3244" s="179"/>
      <c r="AJ3244" s="179"/>
    </row>
    <row r="3245" spans="2:36" x14ac:dyDescent="0.3">
      <c r="B3245" s="224">
        <v>332200</v>
      </c>
      <c r="C3245" s="209">
        <v>131182</v>
      </c>
      <c r="D3245" s="206">
        <f t="shared" si="263"/>
        <v>0.39488862131246238</v>
      </c>
      <c r="E3245" s="208">
        <f t="shared" si="264"/>
        <v>0.45</v>
      </c>
      <c r="F3245" s="207">
        <v>7215.01</v>
      </c>
      <c r="G3245" s="207">
        <v>10494.56</v>
      </c>
      <c r="H3245" s="207">
        <v>11806.38</v>
      </c>
      <c r="I3245" s="214">
        <v>119578</v>
      </c>
      <c r="J3245" s="211">
        <f t="shared" si="260"/>
        <v>0.3599578567128236</v>
      </c>
      <c r="K3245" s="212">
        <f t="shared" si="261"/>
        <v>0.42</v>
      </c>
      <c r="L3245" s="214">
        <v>6576.79</v>
      </c>
      <c r="M3245" s="213">
        <v>9566.24</v>
      </c>
      <c r="N3245" s="213">
        <v>10762.02</v>
      </c>
      <c r="O3245" s="242">
        <f t="shared" si="262"/>
        <v>0.51530000000015208</v>
      </c>
      <c r="P3245" s="242"/>
      <c r="Q3245" s="179"/>
      <c r="R3245" s="179"/>
      <c r="S3245" s="179"/>
      <c r="T3245" s="179"/>
      <c r="U3245" s="179"/>
      <c r="V3245" s="179"/>
      <c r="W3245" s="179"/>
      <c r="X3245" s="179"/>
      <c r="Y3245" s="179"/>
      <c r="Z3245" s="179"/>
      <c r="AA3245" s="222"/>
      <c r="AB3245" s="222"/>
      <c r="AC3245" s="222"/>
      <c r="AD3245" s="179"/>
      <c r="AE3245" s="179"/>
      <c r="AF3245" s="179"/>
      <c r="AG3245" s="179"/>
      <c r="AH3245" s="179"/>
      <c r="AI3245" s="179"/>
      <c r="AJ3245" s="179"/>
    </row>
    <row r="3246" spans="2:36" x14ac:dyDescent="0.3">
      <c r="B3246" s="224">
        <v>332300</v>
      </c>
      <c r="C3246" s="209">
        <v>131227</v>
      </c>
      <c r="D3246" s="206">
        <f t="shared" si="263"/>
        <v>0.39490520613903102</v>
      </c>
      <c r="E3246" s="208">
        <f t="shared" si="264"/>
        <v>0.45</v>
      </c>
      <c r="F3246" s="207">
        <v>7217.48</v>
      </c>
      <c r="G3246" s="207">
        <v>10498.16</v>
      </c>
      <c r="H3246" s="207">
        <v>11810.43</v>
      </c>
      <c r="I3246" s="214">
        <v>119620</v>
      </c>
      <c r="J3246" s="211">
        <f t="shared" si="260"/>
        <v>0.35997592536864281</v>
      </c>
      <c r="K3246" s="212">
        <f t="shared" si="261"/>
        <v>0.42</v>
      </c>
      <c r="L3246" s="214">
        <v>6579.1</v>
      </c>
      <c r="M3246" s="213">
        <v>9569.6</v>
      </c>
      <c r="N3246" s="213">
        <v>10765.8</v>
      </c>
      <c r="O3246" s="242">
        <f t="shared" si="262"/>
        <v>0.51520000000004074</v>
      </c>
      <c r="P3246" s="242"/>
      <c r="Q3246" s="179"/>
      <c r="R3246" s="179"/>
      <c r="S3246" s="179"/>
      <c r="T3246" s="179"/>
      <c r="U3246" s="179"/>
      <c r="V3246" s="179"/>
      <c r="W3246" s="179"/>
      <c r="X3246" s="179"/>
      <c r="Y3246" s="179"/>
      <c r="Z3246" s="179"/>
      <c r="AA3246" s="222"/>
      <c r="AB3246" s="222"/>
      <c r="AC3246" s="222"/>
      <c r="AD3246" s="179"/>
      <c r="AE3246" s="179"/>
      <c r="AF3246" s="179"/>
      <c r="AG3246" s="179"/>
      <c r="AH3246" s="179"/>
      <c r="AI3246" s="179"/>
      <c r="AJ3246" s="179"/>
    </row>
    <row r="3247" spans="2:36" x14ac:dyDescent="0.3">
      <c r="B3247" s="224">
        <v>332400</v>
      </c>
      <c r="C3247" s="209">
        <v>131272</v>
      </c>
      <c r="D3247" s="206">
        <f t="shared" si="263"/>
        <v>0.39492178098676295</v>
      </c>
      <c r="E3247" s="208">
        <f t="shared" si="264"/>
        <v>0.45</v>
      </c>
      <c r="F3247" s="207">
        <v>7219.96</v>
      </c>
      <c r="G3247" s="207">
        <v>10501.76</v>
      </c>
      <c r="H3247" s="207">
        <v>11814.48</v>
      </c>
      <c r="I3247" s="214">
        <v>119662</v>
      </c>
      <c r="J3247" s="211">
        <f t="shared" si="260"/>
        <v>0.35999398315282793</v>
      </c>
      <c r="K3247" s="212">
        <f t="shared" si="261"/>
        <v>0.42</v>
      </c>
      <c r="L3247" s="214">
        <v>6581.41</v>
      </c>
      <c r="M3247" s="213">
        <v>9572.9599999999991</v>
      </c>
      <c r="N3247" s="213">
        <v>10769.58</v>
      </c>
      <c r="O3247" s="242">
        <f t="shared" si="262"/>
        <v>0.51530000000002474</v>
      </c>
      <c r="P3247" s="242"/>
      <c r="Q3247" s="179"/>
      <c r="R3247" s="179"/>
      <c r="S3247" s="179"/>
      <c r="T3247" s="179"/>
      <c r="U3247" s="179"/>
      <c r="V3247" s="179"/>
      <c r="W3247" s="179"/>
      <c r="X3247" s="179"/>
      <c r="Y3247" s="179"/>
      <c r="Z3247" s="179"/>
      <c r="AA3247" s="222"/>
      <c r="AB3247" s="222"/>
      <c r="AC3247" s="222"/>
      <c r="AD3247" s="179"/>
      <c r="AE3247" s="179"/>
      <c r="AF3247" s="179"/>
      <c r="AG3247" s="179"/>
      <c r="AH3247" s="179"/>
      <c r="AI3247" s="179"/>
      <c r="AJ3247" s="179"/>
    </row>
    <row r="3248" spans="2:36" x14ac:dyDescent="0.3">
      <c r="B3248" s="224">
        <v>332500</v>
      </c>
      <c r="C3248" s="209">
        <v>131317</v>
      </c>
      <c r="D3248" s="206">
        <f t="shared" si="263"/>
        <v>0.39493834586466164</v>
      </c>
      <c r="E3248" s="208">
        <f t="shared" si="264"/>
        <v>0.45</v>
      </c>
      <c r="F3248" s="207">
        <v>7222.43</v>
      </c>
      <c r="G3248" s="207">
        <v>10505.36</v>
      </c>
      <c r="H3248" s="207">
        <v>11818.53</v>
      </c>
      <c r="I3248" s="214">
        <v>119704</v>
      </c>
      <c r="J3248" s="211">
        <f t="shared" si="260"/>
        <v>0.36001203007518795</v>
      </c>
      <c r="K3248" s="212">
        <f t="shared" si="261"/>
        <v>0.42</v>
      </c>
      <c r="L3248" s="214">
        <v>6583.72</v>
      </c>
      <c r="M3248" s="213">
        <v>9576.32</v>
      </c>
      <c r="N3248" s="213">
        <v>10773.36</v>
      </c>
      <c r="O3248" s="242">
        <f t="shared" si="262"/>
        <v>0.5151999999999316</v>
      </c>
      <c r="P3248" s="242"/>
      <c r="Q3248" s="179"/>
      <c r="R3248" s="179"/>
      <c r="S3248" s="179"/>
      <c r="T3248" s="179"/>
      <c r="U3248" s="179"/>
      <c r="V3248" s="179"/>
      <c r="W3248" s="179"/>
      <c r="X3248" s="179"/>
      <c r="Y3248" s="179"/>
      <c r="Z3248" s="179"/>
      <c r="AA3248" s="222"/>
      <c r="AB3248" s="222"/>
      <c r="AC3248" s="222"/>
      <c r="AD3248" s="179"/>
      <c r="AE3248" s="179"/>
      <c r="AF3248" s="179"/>
      <c r="AG3248" s="179"/>
      <c r="AH3248" s="179"/>
      <c r="AI3248" s="179"/>
      <c r="AJ3248" s="179"/>
    </row>
    <row r="3249" spans="2:36" x14ac:dyDescent="0.3">
      <c r="B3249" s="224">
        <v>332600</v>
      </c>
      <c r="C3249" s="209">
        <v>131362</v>
      </c>
      <c r="D3249" s="206">
        <f t="shared" si="263"/>
        <v>0.3949549007817198</v>
      </c>
      <c r="E3249" s="208">
        <f t="shared" si="264"/>
        <v>0.45</v>
      </c>
      <c r="F3249" s="207">
        <v>7224.91</v>
      </c>
      <c r="G3249" s="207">
        <v>10508.96</v>
      </c>
      <c r="H3249" s="207">
        <v>11822.58</v>
      </c>
      <c r="I3249" s="214">
        <v>119746</v>
      </c>
      <c r="J3249" s="211">
        <f t="shared" si="260"/>
        <v>0.36003006614552013</v>
      </c>
      <c r="K3249" s="212">
        <f t="shared" si="261"/>
        <v>0.42</v>
      </c>
      <c r="L3249" s="214">
        <v>6586.03</v>
      </c>
      <c r="M3249" s="213">
        <v>9579.68</v>
      </c>
      <c r="N3249" s="213">
        <v>10777.14</v>
      </c>
      <c r="O3249" s="242">
        <f t="shared" si="262"/>
        <v>0.5152999999998974</v>
      </c>
      <c r="P3249" s="242"/>
      <c r="Q3249" s="179"/>
      <c r="R3249" s="179"/>
      <c r="S3249" s="179"/>
      <c r="T3249" s="179"/>
      <c r="U3249" s="179"/>
      <c r="V3249" s="179"/>
      <c r="W3249" s="179"/>
      <c r="X3249" s="179"/>
      <c r="Y3249" s="179"/>
      <c r="Z3249" s="179"/>
      <c r="AA3249" s="222"/>
      <c r="AB3249" s="222"/>
      <c r="AC3249" s="222"/>
      <c r="AD3249" s="179"/>
      <c r="AE3249" s="179"/>
      <c r="AF3249" s="179"/>
      <c r="AG3249" s="179"/>
      <c r="AH3249" s="179"/>
      <c r="AI3249" s="179"/>
      <c r="AJ3249" s="179"/>
    </row>
    <row r="3250" spans="2:36" x14ac:dyDescent="0.3">
      <c r="B3250" s="224">
        <v>332700</v>
      </c>
      <c r="C3250" s="209">
        <v>131407</v>
      </c>
      <c r="D3250" s="206">
        <f t="shared" si="263"/>
        <v>0.39497144574691917</v>
      </c>
      <c r="E3250" s="208">
        <f t="shared" si="264"/>
        <v>0.45</v>
      </c>
      <c r="F3250" s="207">
        <v>7227.38</v>
      </c>
      <c r="G3250" s="207">
        <v>10512.56</v>
      </c>
      <c r="H3250" s="207">
        <v>11826.63</v>
      </c>
      <c r="I3250" s="214">
        <v>119788</v>
      </c>
      <c r="J3250" s="211">
        <f t="shared" si="260"/>
        <v>0.36004809137360988</v>
      </c>
      <c r="K3250" s="212">
        <f t="shared" si="261"/>
        <v>0.42</v>
      </c>
      <c r="L3250" s="214">
        <v>6588.34</v>
      </c>
      <c r="M3250" s="213">
        <v>9583.0400000000009</v>
      </c>
      <c r="N3250" s="213">
        <v>10780.92</v>
      </c>
      <c r="O3250" s="242">
        <f t="shared" si="262"/>
        <v>0.51520000000009536</v>
      </c>
      <c r="P3250" s="242"/>
      <c r="Q3250" s="179"/>
      <c r="R3250" s="179"/>
      <c r="S3250" s="179"/>
      <c r="T3250" s="179"/>
      <c r="U3250" s="179"/>
      <c r="V3250" s="179"/>
      <c r="W3250" s="179"/>
      <c r="X3250" s="179"/>
      <c r="Y3250" s="179"/>
      <c r="Z3250" s="179"/>
      <c r="AA3250" s="222"/>
      <c r="AB3250" s="222"/>
      <c r="AC3250" s="222"/>
      <c r="AD3250" s="179"/>
      <c r="AE3250" s="179"/>
      <c r="AF3250" s="179"/>
      <c r="AG3250" s="179"/>
      <c r="AH3250" s="179"/>
      <c r="AI3250" s="179"/>
      <c r="AJ3250" s="179"/>
    </row>
    <row r="3251" spans="2:36" x14ac:dyDescent="0.3">
      <c r="B3251" s="224">
        <v>332800</v>
      </c>
      <c r="C3251" s="209">
        <v>131452</v>
      </c>
      <c r="D3251" s="206">
        <f t="shared" si="263"/>
        <v>0.39498798076923075</v>
      </c>
      <c r="E3251" s="208">
        <f t="shared" si="264"/>
        <v>0.45</v>
      </c>
      <c r="F3251" s="207">
        <v>7229.86</v>
      </c>
      <c r="G3251" s="207">
        <v>10516.16</v>
      </c>
      <c r="H3251" s="207">
        <v>11830.68</v>
      </c>
      <c r="I3251" s="214">
        <v>119830</v>
      </c>
      <c r="J3251" s="211">
        <f t="shared" si="260"/>
        <v>0.36006610576923076</v>
      </c>
      <c r="K3251" s="212">
        <f t="shared" si="261"/>
        <v>0.42</v>
      </c>
      <c r="L3251" s="214">
        <v>6590.65</v>
      </c>
      <c r="M3251" s="213">
        <v>9586.4</v>
      </c>
      <c r="N3251" s="213">
        <v>10784.7</v>
      </c>
      <c r="O3251" s="242">
        <f t="shared" si="262"/>
        <v>0.51529999999978826</v>
      </c>
      <c r="P3251" s="242"/>
      <c r="Q3251" s="179"/>
      <c r="R3251" s="179"/>
      <c r="S3251" s="179"/>
      <c r="T3251" s="179"/>
      <c r="U3251" s="179"/>
      <c r="V3251" s="179"/>
      <c r="W3251" s="179"/>
      <c r="X3251" s="179"/>
      <c r="Y3251" s="179"/>
      <c r="Z3251" s="179"/>
      <c r="AA3251" s="222"/>
      <c r="AB3251" s="222"/>
      <c r="AC3251" s="222"/>
      <c r="AD3251" s="179"/>
      <c r="AE3251" s="179"/>
      <c r="AF3251" s="179"/>
      <c r="AG3251" s="179"/>
      <c r="AH3251" s="179"/>
      <c r="AI3251" s="179"/>
      <c r="AJ3251" s="179"/>
    </row>
    <row r="3252" spans="2:36" x14ac:dyDescent="0.3">
      <c r="B3252" s="224">
        <v>332900</v>
      </c>
      <c r="C3252" s="209">
        <v>131497</v>
      </c>
      <c r="D3252" s="206">
        <f t="shared" si="263"/>
        <v>0.39500450585761487</v>
      </c>
      <c r="E3252" s="208">
        <f t="shared" si="264"/>
        <v>0.45</v>
      </c>
      <c r="F3252" s="207">
        <v>7232.33</v>
      </c>
      <c r="G3252" s="207">
        <v>10519.76</v>
      </c>
      <c r="H3252" s="207">
        <v>11834.73</v>
      </c>
      <c r="I3252" s="214">
        <v>119872</v>
      </c>
      <c r="J3252" s="211">
        <f t="shared" si="260"/>
        <v>0.3600841093421448</v>
      </c>
      <c r="K3252" s="212">
        <f t="shared" si="261"/>
        <v>0.42</v>
      </c>
      <c r="L3252" s="214">
        <v>6592.96</v>
      </c>
      <c r="M3252" s="213">
        <v>9589.76</v>
      </c>
      <c r="N3252" s="213">
        <v>10788.48</v>
      </c>
      <c r="O3252" s="242">
        <f t="shared" si="262"/>
        <v>0.51519999999996802</v>
      </c>
      <c r="P3252" s="242"/>
      <c r="Q3252" s="179"/>
      <c r="R3252" s="179"/>
      <c r="S3252" s="179"/>
      <c r="T3252" s="179"/>
      <c r="U3252" s="179"/>
      <c r="V3252" s="179"/>
      <c r="W3252" s="179"/>
      <c r="X3252" s="179"/>
      <c r="Y3252" s="179"/>
      <c r="Z3252" s="179"/>
      <c r="AA3252" s="222"/>
      <c r="AB3252" s="222"/>
      <c r="AC3252" s="222"/>
      <c r="AD3252" s="179"/>
      <c r="AE3252" s="179"/>
      <c r="AF3252" s="179"/>
      <c r="AG3252" s="179"/>
      <c r="AH3252" s="179"/>
      <c r="AI3252" s="179"/>
      <c r="AJ3252" s="179"/>
    </row>
    <row r="3253" spans="2:36" x14ac:dyDescent="0.3">
      <c r="B3253" s="224">
        <v>333000</v>
      </c>
      <c r="C3253" s="209">
        <v>131542</v>
      </c>
      <c r="D3253" s="206">
        <f t="shared" si="263"/>
        <v>0.39502102102102105</v>
      </c>
      <c r="E3253" s="208">
        <f t="shared" si="264"/>
        <v>0.45</v>
      </c>
      <c r="F3253" s="207">
        <v>7234.81</v>
      </c>
      <c r="G3253" s="207">
        <v>10523.36</v>
      </c>
      <c r="H3253" s="207">
        <v>11838.78</v>
      </c>
      <c r="I3253" s="214">
        <v>119914</v>
      </c>
      <c r="J3253" s="211">
        <f t="shared" si="260"/>
        <v>0.36010210210210208</v>
      </c>
      <c r="K3253" s="212">
        <f t="shared" si="261"/>
        <v>0.42</v>
      </c>
      <c r="L3253" s="214">
        <v>6595.27</v>
      </c>
      <c r="M3253" s="213">
        <v>9593.1200000000008</v>
      </c>
      <c r="N3253" s="213">
        <v>10792.26</v>
      </c>
      <c r="O3253" s="242">
        <f t="shared" si="262"/>
        <v>0.51529999999997012</v>
      </c>
      <c r="P3253" s="242"/>
      <c r="Q3253" s="179"/>
      <c r="R3253" s="179"/>
      <c r="S3253" s="179"/>
      <c r="T3253" s="179"/>
      <c r="U3253" s="179"/>
      <c r="V3253" s="179"/>
      <c r="W3253" s="179"/>
      <c r="X3253" s="179"/>
      <c r="Y3253" s="179"/>
      <c r="Z3253" s="179"/>
      <c r="AA3253" s="222"/>
      <c r="AB3253" s="222"/>
      <c r="AC3253" s="222"/>
      <c r="AD3253" s="179"/>
      <c r="AE3253" s="179"/>
      <c r="AF3253" s="179"/>
      <c r="AG3253" s="179"/>
      <c r="AH3253" s="179"/>
      <c r="AI3253" s="179"/>
      <c r="AJ3253" s="179"/>
    </row>
    <row r="3254" spans="2:36" x14ac:dyDescent="0.3">
      <c r="B3254" s="224">
        <v>333100</v>
      </c>
      <c r="C3254" s="209">
        <v>131587</v>
      </c>
      <c r="D3254" s="206">
        <f t="shared" si="263"/>
        <v>0.3950375262683879</v>
      </c>
      <c r="E3254" s="208">
        <f t="shared" si="264"/>
        <v>0.45</v>
      </c>
      <c r="F3254" s="207">
        <v>7237.28</v>
      </c>
      <c r="G3254" s="207">
        <v>10526.96</v>
      </c>
      <c r="H3254" s="207">
        <v>11842.83</v>
      </c>
      <c r="I3254" s="214">
        <v>119956</v>
      </c>
      <c r="J3254" s="211">
        <f t="shared" si="260"/>
        <v>0.36012008405884116</v>
      </c>
      <c r="K3254" s="212">
        <f t="shared" si="261"/>
        <v>0.42</v>
      </c>
      <c r="L3254" s="214">
        <v>6597.58</v>
      </c>
      <c r="M3254" s="213">
        <v>9596.48</v>
      </c>
      <c r="N3254" s="213">
        <v>10796.04</v>
      </c>
      <c r="O3254" s="242">
        <f t="shared" si="262"/>
        <v>0.51519999999984067</v>
      </c>
      <c r="P3254" s="242"/>
      <c r="Q3254" s="179"/>
      <c r="R3254" s="179"/>
      <c r="S3254" s="179"/>
      <c r="T3254" s="179"/>
      <c r="U3254" s="179"/>
      <c r="V3254" s="179"/>
      <c r="W3254" s="179"/>
      <c r="X3254" s="179"/>
      <c r="Y3254" s="179"/>
      <c r="Z3254" s="179"/>
      <c r="AA3254" s="222"/>
      <c r="AB3254" s="222"/>
      <c r="AC3254" s="222"/>
      <c r="AD3254" s="179"/>
      <c r="AE3254" s="179"/>
      <c r="AF3254" s="179"/>
      <c r="AG3254" s="179"/>
      <c r="AH3254" s="179"/>
      <c r="AI3254" s="179"/>
      <c r="AJ3254" s="179"/>
    </row>
    <row r="3255" spans="2:36" x14ac:dyDescent="0.3">
      <c r="B3255" s="224">
        <v>333200</v>
      </c>
      <c r="C3255" s="209">
        <v>131632</v>
      </c>
      <c r="D3255" s="206">
        <f t="shared" si="263"/>
        <v>0.39505402160864345</v>
      </c>
      <c r="E3255" s="208">
        <f t="shared" si="264"/>
        <v>0.45</v>
      </c>
      <c r="F3255" s="207">
        <v>7239.76</v>
      </c>
      <c r="G3255" s="207">
        <v>10530.56</v>
      </c>
      <c r="H3255" s="207">
        <v>11846.88</v>
      </c>
      <c r="I3255" s="214">
        <v>119998</v>
      </c>
      <c r="J3255" s="211">
        <f t="shared" si="260"/>
        <v>0.36013805522208886</v>
      </c>
      <c r="K3255" s="212">
        <f t="shared" si="261"/>
        <v>0.42</v>
      </c>
      <c r="L3255" s="214">
        <v>6599.89</v>
      </c>
      <c r="M3255" s="213">
        <v>9599.84</v>
      </c>
      <c r="N3255" s="213">
        <v>10799.82</v>
      </c>
      <c r="O3255" s="242">
        <f t="shared" si="262"/>
        <v>0.51530000000015208</v>
      </c>
      <c r="P3255" s="242"/>
      <c r="Q3255" s="179"/>
      <c r="R3255" s="179"/>
      <c r="S3255" s="179"/>
      <c r="T3255" s="179"/>
      <c r="U3255" s="179"/>
      <c r="V3255" s="179"/>
      <c r="W3255" s="179"/>
      <c r="X3255" s="179"/>
      <c r="Y3255" s="179"/>
      <c r="Z3255" s="179"/>
      <c r="AA3255" s="222"/>
      <c r="AB3255" s="222"/>
      <c r="AC3255" s="222"/>
      <c r="AD3255" s="179"/>
      <c r="AE3255" s="179"/>
      <c r="AF3255" s="179"/>
      <c r="AG3255" s="179"/>
      <c r="AH3255" s="179"/>
      <c r="AI3255" s="179"/>
      <c r="AJ3255" s="179"/>
    </row>
    <row r="3256" spans="2:36" x14ac:dyDescent="0.3">
      <c r="B3256" s="224">
        <v>333300</v>
      </c>
      <c r="C3256" s="209">
        <v>131677</v>
      </c>
      <c r="D3256" s="206">
        <f t="shared" si="263"/>
        <v>0.39507050705070507</v>
      </c>
      <c r="E3256" s="208">
        <f t="shared" si="264"/>
        <v>0.45</v>
      </c>
      <c r="F3256" s="207">
        <v>7242.23</v>
      </c>
      <c r="G3256" s="207">
        <v>10534.16</v>
      </c>
      <c r="H3256" s="207">
        <v>11850.93</v>
      </c>
      <c r="I3256" s="214">
        <v>120040</v>
      </c>
      <c r="J3256" s="211">
        <f t="shared" si="260"/>
        <v>0.36015601560156013</v>
      </c>
      <c r="K3256" s="212">
        <f t="shared" si="261"/>
        <v>0.42</v>
      </c>
      <c r="L3256" s="214">
        <v>6602.2</v>
      </c>
      <c r="M3256" s="213">
        <v>9603.2000000000007</v>
      </c>
      <c r="N3256" s="213">
        <v>10803.6</v>
      </c>
      <c r="O3256" s="242">
        <f t="shared" si="262"/>
        <v>0.51520000000004074</v>
      </c>
      <c r="P3256" s="242"/>
      <c r="Q3256" s="179"/>
      <c r="R3256" s="179"/>
      <c r="S3256" s="179"/>
      <c r="T3256" s="179"/>
      <c r="U3256" s="179"/>
      <c r="V3256" s="179"/>
      <c r="W3256" s="179"/>
      <c r="X3256" s="179"/>
      <c r="Y3256" s="179"/>
      <c r="Z3256" s="179"/>
      <c r="AA3256" s="222"/>
      <c r="AB3256" s="222"/>
      <c r="AC3256" s="222"/>
      <c r="AD3256" s="179"/>
      <c r="AE3256" s="179"/>
      <c r="AF3256" s="179"/>
      <c r="AG3256" s="179"/>
      <c r="AH3256" s="179"/>
      <c r="AI3256" s="179"/>
      <c r="AJ3256" s="179"/>
    </row>
    <row r="3257" spans="2:36" x14ac:dyDescent="0.3">
      <c r="B3257" s="224">
        <v>333400</v>
      </c>
      <c r="C3257" s="209">
        <v>131722</v>
      </c>
      <c r="D3257" s="206">
        <f t="shared" si="263"/>
        <v>0.3950869826034793</v>
      </c>
      <c r="E3257" s="208">
        <f t="shared" si="264"/>
        <v>0.45</v>
      </c>
      <c r="F3257" s="207">
        <v>7244.71</v>
      </c>
      <c r="G3257" s="207">
        <v>10537.76</v>
      </c>
      <c r="H3257" s="207">
        <v>11854.98</v>
      </c>
      <c r="I3257" s="214">
        <v>120082</v>
      </c>
      <c r="J3257" s="211">
        <f t="shared" si="260"/>
        <v>0.3601739652069586</v>
      </c>
      <c r="K3257" s="212">
        <f t="shared" si="261"/>
        <v>0.42</v>
      </c>
      <c r="L3257" s="214">
        <v>6604.51</v>
      </c>
      <c r="M3257" s="213">
        <v>9606.56</v>
      </c>
      <c r="N3257" s="213">
        <v>10807.38</v>
      </c>
      <c r="O3257" s="242">
        <f t="shared" si="262"/>
        <v>0.51530000000002474</v>
      </c>
      <c r="P3257" s="242"/>
      <c r="Q3257" s="179"/>
      <c r="R3257" s="179"/>
      <c r="S3257" s="179"/>
      <c r="T3257" s="179"/>
      <c r="U3257" s="179"/>
      <c r="V3257" s="179"/>
      <c r="W3257" s="179"/>
      <c r="X3257" s="179"/>
      <c r="Y3257" s="179"/>
      <c r="Z3257" s="179"/>
      <c r="AA3257" s="222"/>
      <c r="AB3257" s="222"/>
      <c r="AC3257" s="222"/>
      <c r="AD3257" s="179"/>
      <c r="AE3257" s="179"/>
      <c r="AF3257" s="179"/>
      <c r="AG3257" s="179"/>
      <c r="AH3257" s="179"/>
      <c r="AI3257" s="179"/>
      <c r="AJ3257" s="179"/>
    </row>
    <row r="3258" spans="2:36" x14ac:dyDescent="0.3">
      <c r="B3258" s="224">
        <v>333500</v>
      </c>
      <c r="C3258" s="209">
        <v>131767</v>
      </c>
      <c r="D3258" s="206">
        <f t="shared" si="263"/>
        <v>0.39510344827586208</v>
      </c>
      <c r="E3258" s="208">
        <f t="shared" si="264"/>
        <v>0.45</v>
      </c>
      <c r="F3258" s="207">
        <v>7247.18</v>
      </c>
      <c r="G3258" s="207">
        <v>10541.36</v>
      </c>
      <c r="H3258" s="207">
        <v>11859.03</v>
      </c>
      <c r="I3258" s="214">
        <v>120124</v>
      </c>
      <c r="J3258" s="211">
        <f t="shared" si="260"/>
        <v>0.36019190404797602</v>
      </c>
      <c r="K3258" s="212">
        <f t="shared" si="261"/>
        <v>0.42</v>
      </c>
      <c r="L3258" s="214">
        <v>6606.82</v>
      </c>
      <c r="M3258" s="213">
        <v>9609.92</v>
      </c>
      <c r="N3258" s="213">
        <v>10811.16</v>
      </c>
      <c r="O3258" s="242">
        <f t="shared" si="262"/>
        <v>0.5151999999999316</v>
      </c>
      <c r="P3258" s="242"/>
      <c r="Q3258" s="179"/>
      <c r="R3258" s="179"/>
      <c r="S3258" s="179"/>
      <c r="T3258" s="179"/>
      <c r="U3258" s="179"/>
      <c r="V3258" s="179"/>
      <c r="W3258" s="179"/>
      <c r="X3258" s="179"/>
      <c r="Y3258" s="179"/>
      <c r="Z3258" s="179"/>
      <c r="AA3258" s="222"/>
      <c r="AB3258" s="222"/>
      <c r="AC3258" s="222"/>
      <c r="AD3258" s="179"/>
      <c r="AE3258" s="179"/>
      <c r="AF3258" s="179"/>
      <c r="AG3258" s="179"/>
      <c r="AH3258" s="179"/>
      <c r="AI3258" s="179"/>
      <c r="AJ3258" s="179"/>
    </row>
    <row r="3259" spans="2:36" x14ac:dyDescent="0.3">
      <c r="B3259" s="224">
        <v>333600</v>
      </c>
      <c r="C3259" s="209">
        <v>131812</v>
      </c>
      <c r="D3259" s="206">
        <f t="shared" si="263"/>
        <v>0.39511990407673858</v>
      </c>
      <c r="E3259" s="208">
        <f t="shared" si="264"/>
        <v>0.45</v>
      </c>
      <c r="F3259" s="207">
        <v>7249.66</v>
      </c>
      <c r="G3259" s="207">
        <v>10544.96</v>
      </c>
      <c r="H3259" s="207">
        <v>11863.08</v>
      </c>
      <c r="I3259" s="214">
        <v>120166</v>
      </c>
      <c r="J3259" s="211">
        <f t="shared" ref="J3259:J3322" si="265">I3259/$B3259</f>
        <v>0.36020983213429258</v>
      </c>
      <c r="K3259" s="212">
        <f t="shared" ref="K3259:K3322" si="266">(I3259-I3258)/($B3259-$B3258)</f>
        <v>0.42</v>
      </c>
      <c r="L3259" s="214">
        <v>6609.13</v>
      </c>
      <c r="M3259" s="213">
        <v>9613.2800000000007</v>
      </c>
      <c r="N3259" s="213">
        <v>10814.94</v>
      </c>
      <c r="O3259" s="242">
        <f t="shared" si="262"/>
        <v>0.5152999999998974</v>
      </c>
      <c r="P3259" s="242"/>
      <c r="Q3259" s="179"/>
      <c r="R3259" s="179"/>
      <c r="S3259" s="179"/>
      <c r="T3259" s="179"/>
      <c r="U3259" s="179"/>
      <c r="V3259" s="179"/>
      <c r="W3259" s="179"/>
      <c r="X3259" s="179"/>
      <c r="Y3259" s="179"/>
      <c r="Z3259" s="179"/>
      <c r="AA3259" s="222"/>
      <c r="AB3259" s="222"/>
      <c r="AC3259" s="222"/>
      <c r="AD3259" s="179"/>
      <c r="AE3259" s="179"/>
      <c r="AF3259" s="179"/>
      <c r="AG3259" s="179"/>
      <c r="AH3259" s="179"/>
      <c r="AI3259" s="179"/>
      <c r="AJ3259" s="179"/>
    </row>
    <row r="3260" spans="2:36" x14ac:dyDescent="0.3">
      <c r="B3260" s="224">
        <v>333700</v>
      </c>
      <c r="C3260" s="209">
        <v>131857</v>
      </c>
      <c r="D3260" s="206">
        <f t="shared" si="263"/>
        <v>0.39513635001498354</v>
      </c>
      <c r="E3260" s="208">
        <f t="shared" si="264"/>
        <v>0.45</v>
      </c>
      <c r="F3260" s="207">
        <v>7252.13</v>
      </c>
      <c r="G3260" s="207">
        <v>10548.56</v>
      </c>
      <c r="H3260" s="207">
        <v>11867.13</v>
      </c>
      <c r="I3260" s="214">
        <v>120208</v>
      </c>
      <c r="J3260" s="211">
        <f t="shared" si="265"/>
        <v>0.36022774947557684</v>
      </c>
      <c r="K3260" s="212">
        <f t="shared" si="266"/>
        <v>0.42</v>
      </c>
      <c r="L3260" s="214">
        <v>6611.44</v>
      </c>
      <c r="M3260" s="213">
        <v>9616.64</v>
      </c>
      <c r="N3260" s="213">
        <v>10818.72</v>
      </c>
      <c r="O3260" s="242">
        <f t="shared" si="262"/>
        <v>0.51520000000009536</v>
      </c>
      <c r="P3260" s="242"/>
      <c r="Q3260" s="179"/>
      <c r="R3260" s="179"/>
      <c r="S3260" s="179"/>
      <c r="T3260" s="179"/>
      <c r="U3260" s="179"/>
      <c r="V3260" s="179"/>
      <c r="W3260" s="179"/>
      <c r="X3260" s="179"/>
      <c r="Y3260" s="179"/>
      <c r="Z3260" s="179"/>
      <c r="AA3260" s="222"/>
      <c r="AB3260" s="222"/>
      <c r="AC3260" s="222"/>
      <c r="AD3260" s="179"/>
      <c r="AE3260" s="179"/>
      <c r="AF3260" s="179"/>
      <c r="AG3260" s="179"/>
      <c r="AH3260" s="179"/>
      <c r="AI3260" s="179"/>
      <c r="AJ3260" s="179"/>
    </row>
    <row r="3261" spans="2:36" x14ac:dyDescent="0.3">
      <c r="B3261" s="224">
        <v>333800</v>
      </c>
      <c r="C3261" s="209">
        <v>131902</v>
      </c>
      <c r="D3261" s="206">
        <f t="shared" si="263"/>
        <v>0.39515278609946075</v>
      </c>
      <c r="E3261" s="208">
        <f t="shared" si="264"/>
        <v>0.45</v>
      </c>
      <c r="F3261" s="207">
        <v>7254.61</v>
      </c>
      <c r="G3261" s="207">
        <v>10552.16</v>
      </c>
      <c r="H3261" s="207">
        <v>11871.18</v>
      </c>
      <c r="I3261" s="214">
        <v>120250</v>
      </c>
      <c r="J3261" s="211">
        <f t="shared" si="265"/>
        <v>0.3602456560814859</v>
      </c>
      <c r="K3261" s="212">
        <f t="shared" si="266"/>
        <v>0.42</v>
      </c>
      <c r="L3261" s="214">
        <v>6613.75</v>
      </c>
      <c r="M3261" s="213">
        <v>9620</v>
      </c>
      <c r="N3261" s="213">
        <v>10822.5</v>
      </c>
      <c r="O3261" s="242">
        <f t="shared" si="262"/>
        <v>0.51529999999978826</v>
      </c>
      <c r="P3261" s="242"/>
      <c r="Q3261" s="179"/>
      <c r="R3261" s="179"/>
      <c r="S3261" s="179"/>
      <c r="T3261" s="179"/>
      <c r="U3261" s="179"/>
      <c r="V3261" s="179"/>
      <c r="W3261" s="179"/>
      <c r="X3261" s="179"/>
      <c r="Y3261" s="179"/>
      <c r="Z3261" s="179"/>
      <c r="AA3261" s="222"/>
      <c r="AB3261" s="222"/>
      <c r="AC3261" s="222"/>
      <c r="AD3261" s="179"/>
      <c r="AE3261" s="179"/>
      <c r="AF3261" s="179"/>
      <c r="AG3261" s="179"/>
      <c r="AH3261" s="179"/>
      <c r="AI3261" s="179"/>
      <c r="AJ3261" s="179"/>
    </row>
    <row r="3262" spans="2:36" x14ac:dyDescent="0.3">
      <c r="B3262" s="224">
        <v>333900</v>
      </c>
      <c r="C3262" s="209">
        <v>131947</v>
      </c>
      <c r="D3262" s="206">
        <f t="shared" si="263"/>
        <v>0.39516921233902363</v>
      </c>
      <c r="E3262" s="208">
        <f t="shared" si="264"/>
        <v>0.45</v>
      </c>
      <c r="F3262" s="207">
        <v>7257.08</v>
      </c>
      <c r="G3262" s="207">
        <v>10555.76</v>
      </c>
      <c r="H3262" s="207">
        <v>11875.23</v>
      </c>
      <c r="I3262" s="214">
        <v>120292</v>
      </c>
      <c r="J3262" s="211">
        <f t="shared" si="265"/>
        <v>0.36026355196166515</v>
      </c>
      <c r="K3262" s="212">
        <f t="shared" si="266"/>
        <v>0.42</v>
      </c>
      <c r="L3262" s="214">
        <v>6616.06</v>
      </c>
      <c r="M3262" s="213">
        <v>9623.36</v>
      </c>
      <c r="N3262" s="213">
        <v>10826.28</v>
      </c>
      <c r="O3262" s="242">
        <f t="shared" si="262"/>
        <v>0.51519999999996802</v>
      </c>
      <c r="P3262" s="242"/>
      <c r="Q3262" s="179"/>
      <c r="R3262" s="179"/>
      <c r="S3262" s="179"/>
      <c r="T3262" s="179"/>
      <c r="U3262" s="179"/>
      <c r="V3262" s="179"/>
      <c r="W3262" s="179"/>
      <c r="X3262" s="179"/>
      <c r="Y3262" s="179"/>
      <c r="Z3262" s="179"/>
      <c r="AA3262" s="222"/>
      <c r="AB3262" s="222"/>
      <c r="AC3262" s="222"/>
      <c r="AD3262" s="179"/>
      <c r="AE3262" s="179"/>
      <c r="AF3262" s="179"/>
      <c r="AG3262" s="179"/>
      <c r="AH3262" s="179"/>
      <c r="AI3262" s="179"/>
      <c r="AJ3262" s="179"/>
    </row>
    <row r="3263" spans="2:36" x14ac:dyDescent="0.3">
      <c r="B3263" s="224">
        <v>334000</v>
      </c>
      <c r="C3263" s="209">
        <v>131992</v>
      </c>
      <c r="D3263" s="206">
        <f t="shared" si="263"/>
        <v>0.39518562874251495</v>
      </c>
      <c r="E3263" s="208">
        <f t="shared" si="264"/>
        <v>0.45</v>
      </c>
      <c r="F3263" s="207">
        <v>7259.56</v>
      </c>
      <c r="G3263" s="207">
        <v>10559.36</v>
      </c>
      <c r="H3263" s="207">
        <v>11879.28</v>
      </c>
      <c r="I3263" s="214">
        <v>120334</v>
      </c>
      <c r="J3263" s="211">
        <f t="shared" si="265"/>
        <v>0.3602814371257485</v>
      </c>
      <c r="K3263" s="212">
        <f t="shared" si="266"/>
        <v>0.42</v>
      </c>
      <c r="L3263" s="214">
        <v>6618.37</v>
      </c>
      <c r="M3263" s="213">
        <v>9626.7199999999993</v>
      </c>
      <c r="N3263" s="213">
        <v>10830.06</v>
      </c>
      <c r="O3263" s="242">
        <f t="shared" si="262"/>
        <v>0.51529999999997012</v>
      </c>
      <c r="P3263" s="242"/>
      <c r="Q3263" s="179"/>
      <c r="R3263" s="179"/>
      <c r="S3263" s="179"/>
      <c r="T3263" s="179"/>
      <c r="U3263" s="179"/>
      <c r="V3263" s="179"/>
      <c r="W3263" s="179"/>
      <c r="X3263" s="179"/>
      <c r="Y3263" s="179"/>
      <c r="Z3263" s="179"/>
      <c r="AA3263" s="222"/>
      <c r="AB3263" s="222"/>
      <c r="AC3263" s="222"/>
      <c r="AD3263" s="179"/>
      <c r="AE3263" s="179"/>
      <c r="AF3263" s="179"/>
      <c r="AG3263" s="179"/>
      <c r="AH3263" s="179"/>
      <c r="AI3263" s="179"/>
      <c r="AJ3263" s="179"/>
    </row>
    <row r="3264" spans="2:36" x14ac:dyDescent="0.3">
      <c r="B3264" s="224">
        <v>334100</v>
      </c>
      <c r="C3264" s="209">
        <v>132037</v>
      </c>
      <c r="D3264" s="206">
        <f t="shared" si="263"/>
        <v>0.39520203531876685</v>
      </c>
      <c r="E3264" s="208">
        <f t="shared" si="264"/>
        <v>0.45</v>
      </c>
      <c r="F3264" s="207">
        <v>7262.03</v>
      </c>
      <c r="G3264" s="207">
        <v>10562.96</v>
      </c>
      <c r="H3264" s="207">
        <v>11883.33</v>
      </c>
      <c r="I3264" s="214">
        <v>120376</v>
      </c>
      <c r="J3264" s="211">
        <f t="shared" si="265"/>
        <v>0.36029931158335826</v>
      </c>
      <c r="K3264" s="212">
        <f t="shared" si="266"/>
        <v>0.42</v>
      </c>
      <c r="L3264" s="214">
        <v>6620.68</v>
      </c>
      <c r="M3264" s="213">
        <v>9630.08</v>
      </c>
      <c r="N3264" s="213">
        <v>10833.84</v>
      </c>
      <c r="O3264" s="242">
        <f t="shared" si="262"/>
        <v>0.51519999999984067</v>
      </c>
      <c r="P3264" s="242"/>
      <c r="Q3264" s="179"/>
      <c r="R3264" s="179"/>
      <c r="S3264" s="179"/>
      <c r="T3264" s="179"/>
      <c r="U3264" s="179"/>
      <c r="V3264" s="179"/>
      <c r="W3264" s="179"/>
      <c r="X3264" s="179"/>
      <c r="Y3264" s="179"/>
      <c r="Z3264" s="179"/>
      <c r="AA3264" s="222"/>
      <c r="AB3264" s="222"/>
      <c r="AC3264" s="222"/>
      <c r="AD3264" s="179"/>
      <c r="AE3264" s="179"/>
      <c r="AF3264" s="179"/>
      <c r="AG3264" s="179"/>
      <c r="AH3264" s="179"/>
      <c r="AI3264" s="179"/>
      <c r="AJ3264" s="179"/>
    </row>
    <row r="3265" spans="2:36" x14ac:dyDescent="0.3">
      <c r="B3265" s="224">
        <v>334200</v>
      </c>
      <c r="C3265" s="209">
        <v>132082</v>
      </c>
      <c r="D3265" s="206">
        <f t="shared" si="263"/>
        <v>0.39521843207660085</v>
      </c>
      <c r="E3265" s="208">
        <f t="shared" si="264"/>
        <v>0.45</v>
      </c>
      <c r="F3265" s="207">
        <v>7264.51</v>
      </c>
      <c r="G3265" s="207">
        <v>10566.56</v>
      </c>
      <c r="H3265" s="207">
        <v>11887.38</v>
      </c>
      <c r="I3265" s="214">
        <v>120418</v>
      </c>
      <c r="J3265" s="211">
        <f t="shared" si="265"/>
        <v>0.36031717534410534</v>
      </c>
      <c r="K3265" s="212">
        <f t="shared" si="266"/>
        <v>0.42</v>
      </c>
      <c r="L3265" s="214">
        <v>6622.99</v>
      </c>
      <c r="M3265" s="213">
        <v>9633.44</v>
      </c>
      <c r="N3265" s="213">
        <v>10837.62</v>
      </c>
      <c r="O3265" s="242">
        <f t="shared" si="262"/>
        <v>0.51530000000015208</v>
      </c>
      <c r="P3265" s="242"/>
      <c r="Q3265" s="179"/>
      <c r="R3265" s="179"/>
      <c r="S3265" s="179"/>
      <c r="T3265" s="179"/>
      <c r="U3265" s="179"/>
      <c r="V3265" s="179"/>
      <c r="W3265" s="179"/>
      <c r="X3265" s="179"/>
      <c r="Y3265" s="179"/>
      <c r="Z3265" s="179"/>
      <c r="AA3265" s="222"/>
      <c r="AB3265" s="222"/>
      <c r="AC3265" s="222"/>
      <c r="AD3265" s="179"/>
      <c r="AE3265" s="179"/>
      <c r="AF3265" s="179"/>
      <c r="AG3265" s="179"/>
      <c r="AH3265" s="179"/>
      <c r="AI3265" s="179"/>
      <c r="AJ3265" s="179"/>
    </row>
    <row r="3266" spans="2:36" x14ac:dyDescent="0.3">
      <c r="B3266" s="224">
        <v>334300</v>
      </c>
      <c r="C3266" s="209">
        <v>132127</v>
      </c>
      <c r="D3266" s="206">
        <f t="shared" si="263"/>
        <v>0.39523481902482799</v>
      </c>
      <c r="E3266" s="208">
        <f t="shared" si="264"/>
        <v>0.45</v>
      </c>
      <c r="F3266" s="207">
        <v>7266.98</v>
      </c>
      <c r="G3266" s="207">
        <v>10570.16</v>
      </c>
      <c r="H3266" s="207">
        <v>11891.43</v>
      </c>
      <c r="I3266" s="214">
        <v>120460</v>
      </c>
      <c r="J3266" s="211">
        <f t="shared" si="265"/>
        <v>0.36033502841758897</v>
      </c>
      <c r="K3266" s="212">
        <f t="shared" si="266"/>
        <v>0.42</v>
      </c>
      <c r="L3266" s="214">
        <v>6625.3</v>
      </c>
      <c r="M3266" s="213">
        <v>9636.7999999999993</v>
      </c>
      <c r="N3266" s="213">
        <v>10841.4</v>
      </c>
      <c r="O3266" s="242">
        <f t="shared" si="262"/>
        <v>0.51520000000004074</v>
      </c>
      <c r="P3266" s="242"/>
      <c r="Q3266" s="179"/>
      <c r="R3266" s="179"/>
      <c r="S3266" s="179"/>
      <c r="T3266" s="179"/>
      <c r="U3266" s="179"/>
      <c r="V3266" s="179"/>
      <c r="W3266" s="179"/>
      <c r="X3266" s="179"/>
      <c r="Y3266" s="179"/>
      <c r="Z3266" s="179"/>
      <c r="AA3266" s="222"/>
      <c r="AB3266" s="222"/>
      <c r="AC3266" s="222"/>
      <c r="AD3266" s="179"/>
      <c r="AE3266" s="179"/>
      <c r="AF3266" s="179"/>
      <c r="AG3266" s="179"/>
      <c r="AH3266" s="179"/>
      <c r="AI3266" s="179"/>
      <c r="AJ3266" s="179"/>
    </row>
    <row r="3267" spans="2:36" x14ac:dyDescent="0.3">
      <c r="B3267" s="224">
        <v>334400</v>
      </c>
      <c r="C3267" s="209">
        <v>132172</v>
      </c>
      <c r="D3267" s="206">
        <f t="shared" si="263"/>
        <v>0.3952511961722488</v>
      </c>
      <c r="E3267" s="208">
        <f t="shared" si="264"/>
        <v>0.45</v>
      </c>
      <c r="F3267" s="207">
        <v>7269.46</v>
      </c>
      <c r="G3267" s="207">
        <v>10573.76</v>
      </c>
      <c r="H3267" s="207">
        <v>11895.48</v>
      </c>
      <c r="I3267" s="214">
        <v>120502</v>
      </c>
      <c r="J3267" s="211">
        <f t="shared" si="265"/>
        <v>0.36035287081339712</v>
      </c>
      <c r="K3267" s="212">
        <f t="shared" si="266"/>
        <v>0.42</v>
      </c>
      <c r="L3267" s="214">
        <v>6627.61</v>
      </c>
      <c r="M3267" s="213">
        <v>9640.16</v>
      </c>
      <c r="N3267" s="213">
        <v>10845.18</v>
      </c>
      <c r="O3267" s="242">
        <f t="shared" si="262"/>
        <v>0.51530000000002474</v>
      </c>
      <c r="P3267" s="242"/>
      <c r="Q3267" s="179"/>
      <c r="R3267" s="179"/>
      <c r="S3267" s="179"/>
      <c r="T3267" s="179"/>
      <c r="U3267" s="179"/>
      <c r="V3267" s="179"/>
      <c r="W3267" s="179"/>
      <c r="X3267" s="179"/>
      <c r="Y3267" s="179"/>
      <c r="Z3267" s="179"/>
      <c r="AA3267" s="222"/>
      <c r="AB3267" s="222"/>
      <c r="AC3267" s="222"/>
      <c r="AD3267" s="179"/>
      <c r="AE3267" s="179"/>
      <c r="AF3267" s="179"/>
      <c r="AG3267" s="179"/>
      <c r="AH3267" s="179"/>
      <c r="AI3267" s="179"/>
      <c r="AJ3267" s="179"/>
    </row>
    <row r="3268" spans="2:36" x14ac:dyDescent="0.3">
      <c r="B3268" s="224">
        <v>334500</v>
      </c>
      <c r="C3268" s="209">
        <v>132217</v>
      </c>
      <c r="D3268" s="206">
        <f t="shared" si="263"/>
        <v>0.39526756352765319</v>
      </c>
      <c r="E3268" s="208">
        <f t="shared" si="264"/>
        <v>0.45</v>
      </c>
      <c r="F3268" s="207">
        <v>7271.93</v>
      </c>
      <c r="G3268" s="207">
        <v>10577.36</v>
      </c>
      <c r="H3268" s="207">
        <v>11899.53</v>
      </c>
      <c r="I3268" s="214">
        <v>120544</v>
      </c>
      <c r="J3268" s="211">
        <f t="shared" si="265"/>
        <v>0.36037070254110615</v>
      </c>
      <c r="K3268" s="212">
        <f t="shared" si="266"/>
        <v>0.42</v>
      </c>
      <c r="L3268" s="214">
        <v>6629.92</v>
      </c>
      <c r="M3268" s="213">
        <v>9643.52</v>
      </c>
      <c r="N3268" s="213">
        <v>10848.96</v>
      </c>
      <c r="O3268" s="242">
        <f t="shared" si="262"/>
        <v>0.5151999999999316</v>
      </c>
      <c r="P3268" s="242"/>
      <c r="Q3268" s="179"/>
      <c r="R3268" s="179"/>
      <c r="S3268" s="179"/>
      <c r="T3268" s="179"/>
      <c r="U3268" s="179"/>
      <c r="V3268" s="179"/>
      <c r="W3268" s="179"/>
      <c r="X3268" s="179"/>
      <c r="Y3268" s="179"/>
      <c r="Z3268" s="179"/>
      <c r="AA3268" s="222"/>
      <c r="AB3268" s="222"/>
      <c r="AC3268" s="222"/>
      <c r="AD3268" s="179"/>
      <c r="AE3268" s="179"/>
      <c r="AF3268" s="179"/>
      <c r="AG3268" s="179"/>
      <c r="AH3268" s="179"/>
      <c r="AI3268" s="179"/>
      <c r="AJ3268" s="179"/>
    </row>
    <row r="3269" spans="2:36" x14ac:dyDescent="0.3">
      <c r="B3269" s="224">
        <v>334600</v>
      </c>
      <c r="C3269" s="209">
        <v>132262</v>
      </c>
      <c r="D3269" s="206">
        <f t="shared" si="263"/>
        <v>0.39528392109982069</v>
      </c>
      <c r="E3269" s="208">
        <f t="shared" si="264"/>
        <v>0.45</v>
      </c>
      <c r="F3269" s="207">
        <v>7274.41</v>
      </c>
      <c r="G3269" s="207">
        <v>10580.96</v>
      </c>
      <c r="H3269" s="207">
        <v>11903.58</v>
      </c>
      <c r="I3269" s="214">
        <v>120586</v>
      </c>
      <c r="J3269" s="211">
        <f t="shared" si="265"/>
        <v>0.36038852361028095</v>
      </c>
      <c r="K3269" s="212">
        <f t="shared" si="266"/>
        <v>0.42</v>
      </c>
      <c r="L3269" s="214">
        <v>6632.23</v>
      </c>
      <c r="M3269" s="213">
        <v>9646.8799999999992</v>
      </c>
      <c r="N3269" s="213">
        <v>10852.74</v>
      </c>
      <c r="O3269" s="242">
        <f t="shared" ref="O3269:O3332" si="267">(C3269+F3269+H3269-C3268-F3268-H3268)/100</f>
        <v>0.5152999999998974</v>
      </c>
      <c r="P3269" s="242"/>
      <c r="Q3269" s="179"/>
      <c r="R3269" s="179"/>
      <c r="S3269" s="179"/>
      <c r="T3269" s="179"/>
      <c r="U3269" s="179"/>
      <c r="V3269" s="179"/>
      <c r="W3269" s="179"/>
      <c r="X3269" s="179"/>
      <c r="Y3269" s="179"/>
      <c r="Z3269" s="179"/>
      <c r="AA3269" s="222"/>
      <c r="AB3269" s="222"/>
      <c r="AC3269" s="222"/>
      <c r="AD3269" s="179"/>
      <c r="AE3269" s="179"/>
      <c r="AF3269" s="179"/>
      <c r="AG3269" s="179"/>
      <c r="AH3269" s="179"/>
      <c r="AI3269" s="179"/>
      <c r="AJ3269" s="179"/>
    </row>
    <row r="3270" spans="2:36" x14ac:dyDescent="0.3">
      <c r="B3270" s="224">
        <v>334700</v>
      </c>
      <c r="C3270" s="209">
        <v>132307</v>
      </c>
      <c r="D3270" s="206">
        <f t="shared" si="263"/>
        <v>0.39530026889752018</v>
      </c>
      <c r="E3270" s="208">
        <f t="shared" si="264"/>
        <v>0.45</v>
      </c>
      <c r="F3270" s="207">
        <v>7276.88</v>
      </c>
      <c r="G3270" s="207">
        <v>10584.56</v>
      </c>
      <c r="H3270" s="207">
        <v>11907.63</v>
      </c>
      <c r="I3270" s="214">
        <v>120628</v>
      </c>
      <c r="J3270" s="211">
        <f t="shared" si="265"/>
        <v>0.36040633403047506</v>
      </c>
      <c r="K3270" s="212">
        <f t="shared" si="266"/>
        <v>0.42</v>
      </c>
      <c r="L3270" s="214">
        <v>6634.54</v>
      </c>
      <c r="M3270" s="213">
        <v>9650.24</v>
      </c>
      <c r="N3270" s="213">
        <v>10856.52</v>
      </c>
      <c r="O3270" s="242">
        <f t="shared" si="267"/>
        <v>0.51520000000009536</v>
      </c>
      <c r="P3270" s="242"/>
      <c r="Q3270" s="179"/>
      <c r="R3270" s="179"/>
      <c r="S3270" s="179"/>
      <c r="T3270" s="179"/>
      <c r="U3270" s="179"/>
      <c r="V3270" s="179"/>
      <c r="W3270" s="179"/>
      <c r="X3270" s="179"/>
      <c r="Y3270" s="179"/>
      <c r="Z3270" s="179"/>
      <c r="AA3270" s="222"/>
      <c r="AB3270" s="222"/>
      <c r="AC3270" s="222"/>
      <c r="AD3270" s="179"/>
      <c r="AE3270" s="179"/>
      <c r="AF3270" s="179"/>
      <c r="AG3270" s="179"/>
      <c r="AH3270" s="179"/>
      <c r="AI3270" s="179"/>
      <c r="AJ3270" s="179"/>
    </row>
    <row r="3271" spans="2:36" x14ac:dyDescent="0.3">
      <c r="B3271" s="224">
        <v>334800</v>
      </c>
      <c r="C3271" s="209">
        <v>132352</v>
      </c>
      <c r="D3271" s="206">
        <f t="shared" si="263"/>
        <v>0.39531660692951015</v>
      </c>
      <c r="E3271" s="208">
        <f t="shared" si="264"/>
        <v>0.45</v>
      </c>
      <c r="F3271" s="207">
        <v>7279.36</v>
      </c>
      <c r="G3271" s="207">
        <v>10588.16</v>
      </c>
      <c r="H3271" s="207">
        <v>11911.68</v>
      </c>
      <c r="I3271" s="214">
        <v>120670</v>
      </c>
      <c r="J3271" s="211">
        <f t="shared" si="265"/>
        <v>0.36042413381123056</v>
      </c>
      <c r="K3271" s="212">
        <f t="shared" si="266"/>
        <v>0.42</v>
      </c>
      <c r="L3271" s="214">
        <v>6636.85</v>
      </c>
      <c r="M3271" s="213">
        <v>9653.6</v>
      </c>
      <c r="N3271" s="213">
        <v>10860.3</v>
      </c>
      <c r="O3271" s="242">
        <f t="shared" si="267"/>
        <v>0.51529999999978826</v>
      </c>
      <c r="P3271" s="242"/>
      <c r="Q3271" s="179"/>
      <c r="R3271" s="179"/>
      <c r="S3271" s="179"/>
      <c r="T3271" s="179"/>
      <c r="U3271" s="179"/>
      <c r="V3271" s="179"/>
      <c r="W3271" s="179"/>
      <c r="X3271" s="179"/>
      <c r="Y3271" s="179"/>
      <c r="Z3271" s="179"/>
      <c r="AA3271" s="222"/>
      <c r="AB3271" s="222"/>
      <c r="AC3271" s="222"/>
      <c r="AD3271" s="179"/>
      <c r="AE3271" s="179"/>
      <c r="AF3271" s="179"/>
      <c r="AG3271" s="179"/>
      <c r="AH3271" s="179"/>
      <c r="AI3271" s="179"/>
      <c r="AJ3271" s="179"/>
    </row>
    <row r="3272" spans="2:36" x14ac:dyDescent="0.3">
      <c r="B3272" s="224">
        <v>334900</v>
      </c>
      <c r="C3272" s="209">
        <v>132397</v>
      </c>
      <c r="D3272" s="206">
        <f t="shared" si="263"/>
        <v>0.39533293520453866</v>
      </c>
      <c r="E3272" s="208">
        <f t="shared" si="264"/>
        <v>0.45</v>
      </c>
      <c r="F3272" s="207">
        <v>7281.83</v>
      </c>
      <c r="G3272" s="207">
        <v>10591.76</v>
      </c>
      <c r="H3272" s="207">
        <v>11915.73</v>
      </c>
      <c r="I3272" s="214">
        <v>120712</v>
      </c>
      <c r="J3272" s="211">
        <f t="shared" si="265"/>
        <v>0.36044192296207822</v>
      </c>
      <c r="K3272" s="212">
        <f t="shared" si="266"/>
        <v>0.42</v>
      </c>
      <c r="L3272" s="214">
        <v>6639.16</v>
      </c>
      <c r="M3272" s="213">
        <v>9656.9599999999991</v>
      </c>
      <c r="N3272" s="213">
        <v>10864.08</v>
      </c>
      <c r="O3272" s="242">
        <f t="shared" si="267"/>
        <v>0.51519999999996802</v>
      </c>
      <c r="P3272" s="242"/>
      <c r="Q3272" s="179"/>
      <c r="R3272" s="179"/>
      <c r="S3272" s="179"/>
      <c r="T3272" s="179"/>
      <c r="U3272" s="179"/>
      <c r="V3272" s="179"/>
      <c r="W3272" s="179"/>
      <c r="X3272" s="179"/>
      <c r="Y3272" s="179"/>
      <c r="Z3272" s="179"/>
      <c r="AA3272" s="222"/>
      <c r="AB3272" s="222"/>
      <c r="AC3272" s="222"/>
      <c r="AD3272" s="179"/>
      <c r="AE3272" s="179"/>
      <c r="AF3272" s="179"/>
      <c r="AG3272" s="179"/>
      <c r="AH3272" s="179"/>
      <c r="AI3272" s="179"/>
      <c r="AJ3272" s="179"/>
    </row>
    <row r="3273" spans="2:36" x14ac:dyDescent="0.3">
      <c r="B3273" s="224">
        <v>335000</v>
      </c>
      <c r="C3273" s="209">
        <v>132442</v>
      </c>
      <c r="D3273" s="206">
        <f t="shared" si="263"/>
        <v>0.39534925373134328</v>
      </c>
      <c r="E3273" s="208">
        <f t="shared" si="264"/>
        <v>0.45</v>
      </c>
      <c r="F3273" s="207">
        <v>7284.31</v>
      </c>
      <c r="G3273" s="207">
        <v>10595.36</v>
      </c>
      <c r="H3273" s="207">
        <v>11919.78</v>
      </c>
      <c r="I3273" s="214">
        <v>120754</v>
      </c>
      <c r="J3273" s="211">
        <f t="shared" si="265"/>
        <v>0.36045970149253731</v>
      </c>
      <c r="K3273" s="212">
        <f t="shared" si="266"/>
        <v>0.42</v>
      </c>
      <c r="L3273" s="214">
        <v>6641.47</v>
      </c>
      <c r="M3273" s="213">
        <v>9660.32</v>
      </c>
      <c r="N3273" s="213">
        <v>10867.86</v>
      </c>
      <c r="O3273" s="242">
        <f t="shared" si="267"/>
        <v>0.51529999999997012</v>
      </c>
      <c r="P3273" s="242"/>
      <c r="Q3273" s="179"/>
      <c r="R3273" s="179"/>
      <c r="S3273" s="179"/>
      <c r="T3273" s="179"/>
      <c r="U3273" s="179"/>
      <c r="V3273" s="179"/>
      <c r="W3273" s="179"/>
      <c r="X3273" s="179"/>
      <c r="Y3273" s="179"/>
      <c r="Z3273" s="179"/>
      <c r="AA3273" s="222"/>
      <c r="AB3273" s="222"/>
      <c r="AC3273" s="222"/>
      <c r="AD3273" s="179"/>
      <c r="AE3273" s="179"/>
      <c r="AF3273" s="179"/>
      <c r="AG3273" s="179"/>
      <c r="AH3273" s="179"/>
      <c r="AI3273" s="179"/>
      <c r="AJ3273" s="179"/>
    </row>
    <row r="3274" spans="2:36" x14ac:dyDescent="0.3">
      <c r="B3274" s="224">
        <v>335100</v>
      </c>
      <c r="C3274" s="209">
        <v>132487</v>
      </c>
      <c r="D3274" s="206">
        <f t="shared" si="263"/>
        <v>0.39536556251865113</v>
      </c>
      <c r="E3274" s="208">
        <f t="shared" si="264"/>
        <v>0.45</v>
      </c>
      <c r="F3274" s="207">
        <v>7286.78</v>
      </c>
      <c r="G3274" s="207">
        <v>10598.96</v>
      </c>
      <c r="H3274" s="207">
        <v>11923.83</v>
      </c>
      <c r="I3274" s="214">
        <v>120796</v>
      </c>
      <c r="J3274" s="211">
        <f t="shared" si="265"/>
        <v>0.36047746941211578</v>
      </c>
      <c r="K3274" s="212">
        <f t="shared" si="266"/>
        <v>0.42</v>
      </c>
      <c r="L3274" s="214">
        <v>6643.78</v>
      </c>
      <c r="M3274" s="213">
        <v>9663.68</v>
      </c>
      <c r="N3274" s="213">
        <v>10871.64</v>
      </c>
      <c r="O3274" s="242">
        <f t="shared" si="267"/>
        <v>0.51519999999984067</v>
      </c>
      <c r="P3274" s="242"/>
      <c r="Q3274" s="179"/>
      <c r="R3274" s="179"/>
      <c r="S3274" s="179"/>
      <c r="T3274" s="179"/>
      <c r="U3274" s="179"/>
      <c r="V3274" s="179"/>
      <c r="W3274" s="179"/>
      <c r="X3274" s="179"/>
      <c r="Y3274" s="179"/>
      <c r="Z3274" s="179"/>
      <c r="AA3274" s="222"/>
      <c r="AB3274" s="222"/>
      <c r="AC3274" s="222"/>
      <c r="AD3274" s="179"/>
      <c r="AE3274" s="179"/>
      <c r="AF3274" s="179"/>
      <c r="AG3274" s="179"/>
      <c r="AH3274" s="179"/>
      <c r="AI3274" s="179"/>
      <c r="AJ3274" s="179"/>
    </row>
    <row r="3275" spans="2:36" x14ac:dyDescent="0.3">
      <c r="B3275" s="224">
        <v>335200</v>
      </c>
      <c r="C3275" s="209">
        <v>132532</v>
      </c>
      <c r="D3275" s="206">
        <f t="shared" si="263"/>
        <v>0.39538186157517902</v>
      </c>
      <c r="E3275" s="208">
        <f t="shared" si="264"/>
        <v>0.45</v>
      </c>
      <c r="F3275" s="207">
        <v>7289.26</v>
      </c>
      <c r="G3275" s="207">
        <v>10602.56</v>
      </c>
      <c r="H3275" s="207">
        <v>11927.88</v>
      </c>
      <c r="I3275" s="214">
        <v>120838</v>
      </c>
      <c r="J3275" s="211">
        <f t="shared" si="265"/>
        <v>0.36049522673031026</v>
      </c>
      <c r="K3275" s="212">
        <f t="shared" si="266"/>
        <v>0.42</v>
      </c>
      <c r="L3275" s="214">
        <v>6646.09</v>
      </c>
      <c r="M3275" s="213">
        <v>9667.0400000000009</v>
      </c>
      <c r="N3275" s="213">
        <v>10875.42</v>
      </c>
      <c r="O3275" s="242">
        <f t="shared" si="267"/>
        <v>0.51530000000015208</v>
      </c>
      <c r="P3275" s="242"/>
      <c r="Q3275" s="179"/>
      <c r="R3275" s="179"/>
      <c r="S3275" s="179"/>
      <c r="T3275" s="179"/>
      <c r="U3275" s="179"/>
      <c r="V3275" s="179"/>
      <c r="W3275" s="179"/>
      <c r="X3275" s="179"/>
      <c r="Y3275" s="179"/>
      <c r="Z3275" s="179"/>
      <c r="AA3275" s="222"/>
      <c r="AB3275" s="222"/>
      <c r="AC3275" s="222"/>
      <c r="AD3275" s="179"/>
      <c r="AE3275" s="179"/>
      <c r="AF3275" s="179"/>
      <c r="AG3275" s="179"/>
      <c r="AH3275" s="179"/>
      <c r="AI3275" s="179"/>
      <c r="AJ3275" s="179"/>
    </row>
    <row r="3276" spans="2:36" x14ac:dyDescent="0.3">
      <c r="B3276" s="224">
        <v>335300</v>
      </c>
      <c r="C3276" s="209">
        <v>132577</v>
      </c>
      <c r="D3276" s="206">
        <f t="shared" si="263"/>
        <v>0.39539815090963315</v>
      </c>
      <c r="E3276" s="208">
        <f t="shared" si="264"/>
        <v>0.45</v>
      </c>
      <c r="F3276" s="207">
        <v>7291.73</v>
      </c>
      <c r="G3276" s="207">
        <v>10606.16</v>
      </c>
      <c r="H3276" s="207">
        <v>11931.93</v>
      </c>
      <c r="I3276" s="214">
        <v>120880</v>
      </c>
      <c r="J3276" s="211">
        <f t="shared" si="265"/>
        <v>0.36051297345660605</v>
      </c>
      <c r="K3276" s="212">
        <f t="shared" si="266"/>
        <v>0.42</v>
      </c>
      <c r="L3276" s="214">
        <v>6648.4</v>
      </c>
      <c r="M3276" s="213">
        <v>9670.4</v>
      </c>
      <c r="N3276" s="213">
        <v>10879.2</v>
      </c>
      <c r="O3276" s="242">
        <f t="shared" si="267"/>
        <v>0.51520000000004074</v>
      </c>
      <c r="P3276" s="242"/>
      <c r="Q3276" s="179"/>
      <c r="R3276" s="179"/>
      <c r="S3276" s="179"/>
      <c r="T3276" s="179"/>
      <c r="U3276" s="179"/>
      <c r="V3276" s="179"/>
      <c r="W3276" s="179"/>
      <c r="X3276" s="179"/>
      <c r="Y3276" s="179"/>
      <c r="Z3276" s="179"/>
      <c r="AA3276" s="222"/>
      <c r="AB3276" s="222"/>
      <c r="AC3276" s="222"/>
      <c r="AD3276" s="179"/>
      <c r="AE3276" s="179"/>
      <c r="AF3276" s="179"/>
      <c r="AG3276" s="179"/>
      <c r="AH3276" s="179"/>
      <c r="AI3276" s="179"/>
      <c r="AJ3276" s="179"/>
    </row>
    <row r="3277" spans="2:36" x14ac:dyDescent="0.3">
      <c r="B3277" s="224">
        <v>335400</v>
      </c>
      <c r="C3277" s="209">
        <v>132622</v>
      </c>
      <c r="D3277" s="206">
        <f t="shared" si="263"/>
        <v>0.39541443053070963</v>
      </c>
      <c r="E3277" s="208">
        <f t="shared" si="264"/>
        <v>0.45</v>
      </c>
      <c r="F3277" s="207">
        <v>7294.21</v>
      </c>
      <c r="G3277" s="207">
        <v>10609.76</v>
      </c>
      <c r="H3277" s="207">
        <v>11935.98</v>
      </c>
      <c r="I3277" s="214">
        <v>120922</v>
      </c>
      <c r="J3277" s="211">
        <f t="shared" si="265"/>
        <v>0.36053070960047706</v>
      </c>
      <c r="K3277" s="212">
        <f t="shared" si="266"/>
        <v>0.42</v>
      </c>
      <c r="L3277" s="214">
        <v>6650.71</v>
      </c>
      <c r="M3277" s="213">
        <v>9673.76</v>
      </c>
      <c r="N3277" s="213">
        <v>10882.98</v>
      </c>
      <c r="O3277" s="242">
        <f t="shared" si="267"/>
        <v>0.51530000000002474</v>
      </c>
      <c r="P3277" s="242"/>
      <c r="Q3277" s="179"/>
      <c r="R3277" s="179"/>
      <c r="S3277" s="179"/>
      <c r="T3277" s="179"/>
      <c r="U3277" s="179"/>
      <c r="V3277" s="179"/>
      <c r="W3277" s="179"/>
      <c r="X3277" s="179"/>
      <c r="Y3277" s="179"/>
      <c r="Z3277" s="179"/>
      <c r="AA3277" s="222"/>
      <c r="AB3277" s="222"/>
      <c r="AC3277" s="222"/>
      <c r="AD3277" s="179"/>
      <c r="AE3277" s="179"/>
      <c r="AF3277" s="179"/>
      <c r="AG3277" s="179"/>
      <c r="AH3277" s="179"/>
      <c r="AI3277" s="179"/>
      <c r="AJ3277" s="179"/>
    </row>
    <row r="3278" spans="2:36" x14ac:dyDescent="0.3">
      <c r="B3278" s="224">
        <v>335500</v>
      </c>
      <c r="C3278" s="209">
        <v>132667</v>
      </c>
      <c r="D3278" s="206">
        <f t="shared" si="263"/>
        <v>0.39543070044709389</v>
      </c>
      <c r="E3278" s="208">
        <f t="shared" si="264"/>
        <v>0.45</v>
      </c>
      <c r="F3278" s="207">
        <v>7296.68</v>
      </c>
      <c r="G3278" s="207">
        <v>10613.36</v>
      </c>
      <c r="H3278" s="207">
        <v>11940.03</v>
      </c>
      <c r="I3278" s="214">
        <v>120964</v>
      </c>
      <c r="J3278" s="211">
        <f t="shared" si="265"/>
        <v>0.36054843517138602</v>
      </c>
      <c r="K3278" s="212">
        <f t="shared" si="266"/>
        <v>0.42</v>
      </c>
      <c r="L3278" s="214">
        <v>6653.02</v>
      </c>
      <c r="M3278" s="213">
        <v>9677.1200000000008</v>
      </c>
      <c r="N3278" s="213">
        <v>10886.76</v>
      </c>
      <c r="O3278" s="242">
        <f t="shared" si="267"/>
        <v>0.5151999999999316</v>
      </c>
      <c r="P3278" s="242"/>
      <c r="Q3278" s="179"/>
      <c r="R3278" s="179"/>
      <c r="S3278" s="179"/>
      <c r="T3278" s="179"/>
      <c r="U3278" s="179"/>
      <c r="V3278" s="179"/>
      <c r="W3278" s="179"/>
      <c r="X3278" s="179"/>
      <c r="Y3278" s="179"/>
      <c r="Z3278" s="179"/>
      <c r="AA3278" s="222"/>
      <c r="AB3278" s="222"/>
      <c r="AC3278" s="222"/>
      <c r="AD3278" s="179"/>
      <c r="AE3278" s="179"/>
      <c r="AF3278" s="179"/>
      <c r="AG3278" s="179"/>
      <c r="AH3278" s="179"/>
      <c r="AI3278" s="179"/>
      <c r="AJ3278" s="179"/>
    </row>
    <row r="3279" spans="2:36" x14ac:dyDescent="0.3">
      <c r="B3279" s="224">
        <v>335600</v>
      </c>
      <c r="C3279" s="209">
        <v>132712</v>
      </c>
      <c r="D3279" s="206">
        <f t="shared" si="263"/>
        <v>0.39544696066746127</v>
      </c>
      <c r="E3279" s="208">
        <f t="shared" si="264"/>
        <v>0.45</v>
      </c>
      <c r="F3279" s="207">
        <v>7299.16</v>
      </c>
      <c r="G3279" s="207">
        <v>10616.96</v>
      </c>
      <c r="H3279" s="207">
        <v>11944.08</v>
      </c>
      <c r="I3279" s="214">
        <v>121006</v>
      </c>
      <c r="J3279" s="211">
        <f t="shared" si="265"/>
        <v>0.36056615017878424</v>
      </c>
      <c r="K3279" s="212">
        <f t="shared" si="266"/>
        <v>0.42</v>
      </c>
      <c r="L3279" s="214">
        <v>6655.33</v>
      </c>
      <c r="M3279" s="213">
        <v>9680.48</v>
      </c>
      <c r="N3279" s="213">
        <v>10890.54</v>
      </c>
      <c r="O3279" s="242">
        <f t="shared" si="267"/>
        <v>0.5152999999998974</v>
      </c>
      <c r="P3279" s="242"/>
      <c r="Q3279" s="179"/>
      <c r="R3279" s="179"/>
      <c r="S3279" s="179"/>
      <c r="T3279" s="179"/>
      <c r="U3279" s="179"/>
      <c r="V3279" s="179"/>
      <c r="W3279" s="179"/>
      <c r="X3279" s="179"/>
      <c r="Y3279" s="179"/>
      <c r="Z3279" s="179"/>
      <c r="AA3279" s="222"/>
      <c r="AB3279" s="222"/>
      <c r="AC3279" s="222"/>
      <c r="AD3279" s="179"/>
      <c r="AE3279" s="179"/>
      <c r="AF3279" s="179"/>
      <c r="AG3279" s="179"/>
      <c r="AH3279" s="179"/>
      <c r="AI3279" s="179"/>
      <c r="AJ3279" s="179"/>
    </row>
    <row r="3280" spans="2:36" x14ac:dyDescent="0.3">
      <c r="B3280" s="224">
        <v>335700</v>
      </c>
      <c r="C3280" s="209">
        <v>132757</v>
      </c>
      <c r="D3280" s="206">
        <f t="shared" si="263"/>
        <v>0.39546321120047662</v>
      </c>
      <c r="E3280" s="208">
        <f t="shared" si="264"/>
        <v>0.45</v>
      </c>
      <c r="F3280" s="207">
        <v>7301.63</v>
      </c>
      <c r="G3280" s="207">
        <v>10620.56</v>
      </c>
      <c r="H3280" s="207">
        <v>11948.13</v>
      </c>
      <c r="I3280" s="214">
        <v>121048</v>
      </c>
      <c r="J3280" s="211">
        <f t="shared" si="265"/>
        <v>0.36058385463211201</v>
      </c>
      <c r="K3280" s="212">
        <f t="shared" si="266"/>
        <v>0.42</v>
      </c>
      <c r="L3280" s="214">
        <v>6657.64</v>
      </c>
      <c r="M3280" s="213">
        <v>9683.84</v>
      </c>
      <c r="N3280" s="213">
        <v>10894.32</v>
      </c>
      <c r="O3280" s="242">
        <f t="shared" si="267"/>
        <v>0.51520000000009536</v>
      </c>
      <c r="P3280" s="242"/>
      <c r="Q3280" s="179"/>
      <c r="R3280" s="179"/>
      <c r="S3280" s="179"/>
      <c r="T3280" s="179"/>
      <c r="U3280" s="179"/>
      <c r="V3280" s="179"/>
      <c r="W3280" s="179"/>
      <c r="X3280" s="179"/>
      <c r="Y3280" s="179"/>
      <c r="Z3280" s="179"/>
      <c r="AA3280" s="222"/>
      <c r="AB3280" s="222"/>
      <c r="AC3280" s="222"/>
      <c r="AD3280" s="179"/>
      <c r="AE3280" s="179"/>
      <c r="AF3280" s="179"/>
      <c r="AG3280" s="179"/>
      <c r="AH3280" s="179"/>
      <c r="AI3280" s="179"/>
      <c r="AJ3280" s="179"/>
    </row>
    <row r="3281" spans="2:36" x14ac:dyDescent="0.3">
      <c r="B3281" s="224">
        <v>335800</v>
      </c>
      <c r="C3281" s="209">
        <v>132802</v>
      </c>
      <c r="D3281" s="206">
        <f t="shared" si="263"/>
        <v>0.39547945205479451</v>
      </c>
      <c r="E3281" s="208">
        <f t="shared" si="264"/>
        <v>0.45</v>
      </c>
      <c r="F3281" s="207">
        <v>7304.11</v>
      </c>
      <c r="G3281" s="207">
        <v>10624.16</v>
      </c>
      <c r="H3281" s="207">
        <v>11952.18</v>
      </c>
      <c r="I3281" s="214">
        <v>121090</v>
      </c>
      <c r="J3281" s="211">
        <f t="shared" si="265"/>
        <v>0.36060154854079807</v>
      </c>
      <c r="K3281" s="212">
        <f t="shared" si="266"/>
        <v>0.42</v>
      </c>
      <c r="L3281" s="214">
        <v>6659.95</v>
      </c>
      <c r="M3281" s="213">
        <v>9687.2000000000007</v>
      </c>
      <c r="N3281" s="213">
        <v>10898.1</v>
      </c>
      <c r="O3281" s="242">
        <f t="shared" si="267"/>
        <v>0.51529999999978826</v>
      </c>
      <c r="P3281" s="242"/>
      <c r="Q3281" s="179"/>
      <c r="R3281" s="179"/>
      <c r="S3281" s="179"/>
      <c r="T3281" s="179"/>
      <c r="U3281" s="179"/>
      <c r="V3281" s="179"/>
      <c r="W3281" s="179"/>
      <c r="X3281" s="179"/>
      <c r="Y3281" s="179"/>
      <c r="Z3281" s="179"/>
      <c r="AA3281" s="222"/>
      <c r="AB3281" s="222"/>
      <c r="AC3281" s="222"/>
      <c r="AD3281" s="179"/>
      <c r="AE3281" s="179"/>
      <c r="AF3281" s="179"/>
      <c r="AG3281" s="179"/>
      <c r="AH3281" s="179"/>
      <c r="AI3281" s="179"/>
      <c r="AJ3281" s="179"/>
    </row>
    <row r="3282" spans="2:36" x14ac:dyDescent="0.3">
      <c r="B3282" s="224">
        <v>335900</v>
      </c>
      <c r="C3282" s="209">
        <v>132847</v>
      </c>
      <c r="D3282" s="206">
        <f t="shared" si="263"/>
        <v>0.39549568323905926</v>
      </c>
      <c r="E3282" s="208">
        <f t="shared" si="264"/>
        <v>0.45</v>
      </c>
      <c r="F3282" s="207">
        <v>7306.58</v>
      </c>
      <c r="G3282" s="207">
        <v>10627.76</v>
      </c>
      <c r="H3282" s="207">
        <v>11956.23</v>
      </c>
      <c r="I3282" s="214">
        <v>121132</v>
      </c>
      <c r="J3282" s="211">
        <f t="shared" si="265"/>
        <v>0.36061923191426021</v>
      </c>
      <c r="K3282" s="212">
        <f t="shared" si="266"/>
        <v>0.42</v>
      </c>
      <c r="L3282" s="214">
        <v>6662.26</v>
      </c>
      <c r="M3282" s="213">
        <v>9690.56</v>
      </c>
      <c r="N3282" s="213">
        <v>10901.88</v>
      </c>
      <c r="O3282" s="242">
        <f t="shared" si="267"/>
        <v>0.51519999999996802</v>
      </c>
      <c r="P3282" s="242"/>
      <c r="Q3282" s="179"/>
      <c r="R3282" s="179"/>
      <c r="S3282" s="179"/>
      <c r="T3282" s="179"/>
      <c r="U3282" s="179"/>
      <c r="V3282" s="179"/>
      <c r="W3282" s="179"/>
      <c r="X3282" s="179"/>
      <c r="Y3282" s="179"/>
      <c r="Z3282" s="179"/>
      <c r="AA3282" s="222"/>
      <c r="AB3282" s="222"/>
      <c r="AC3282" s="222"/>
      <c r="AD3282" s="179"/>
      <c r="AE3282" s="179"/>
      <c r="AF3282" s="179"/>
      <c r="AG3282" s="179"/>
      <c r="AH3282" s="179"/>
      <c r="AI3282" s="179"/>
      <c r="AJ3282" s="179"/>
    </row>
    <row r="3283" spans="2:36" x14ac:dyDescent="0.3">
      <c r="B3283" s="224">
        <v>336000</v>
      </c>
      <c r="C3283" s="209">
        <v>132892</v>
      </c>
      <c r="D3283" s="206">
        <f t="shared" si="263"/>
        <v>0.39551190476190479</v>
      </c>
      <c r="E3283" s="208">
        <f t="shared" si="264"/>
        <v>0.45</v>
      </c>
      <c r="F3283" s="207">
        <v>7309.06</v>
      </c>
      <c r="G3283" s="207">
        <v>10631.36</v>
      </c>
      <c r="H3283" s="207">
        <v>11960.28</v>
      </c>
      <c r="I3283" s="214">
        <v>121174</v>
      </c>
      <c r="J3283" s="211">
        <f t="shared" si="265"/>
        <v>0.36063690476190474</v>
      </c>
      <c r="K3283" s="212">
        <f t="shared" si="266"/>
        <v>0.42</v>
      </c>
      <c r="L3283" s="214">
        <v>6664.57</v>
      </c>
      <c r="M3283" s="213">
        <v>9693.92</v>
      </c>
      <c r="N3283" s="213">
        <v>10905.66</v>
      </c>
      <c r="O3283" s="242">
        <f t="shared" si="267"/>
        <v>0.51529999999997012</v>
      </c>
      <c r="P3283" s="242"/>
      <c r="Q3283" s="179"/>
      <c r="R3283" s="179"/>
      <c r="S3283" s="179"/>
      <c r="T3283" s="179"/>
      <c r="U3283" s="179"/>
      <c r="V3283" s="179"/>
      <c r="W3283" s="179"/>
      <c r="X3283" s="179"/>
      <c r="Y3283" s="179"/>
      <c r="Z3283" s="179"/>
      <c r="AA3283" s="222"/>
      <c r="AB3283" s="222"/>
      <c r="AC3283" s="222"/>
      <c r="AD3283" s="179"/>
      <c r="AE3283" s="179"/>
      <c r="AF3283" s="179"/>
      <c r="AG3283" s="179"/>
      <c r="AH3283" s="179"/>
      <c r="AI3283" s="179"/>
      <c r="AJ3283" s="179"/>
    </row>
    <row r="3284" spans="2:36" x14ac:dyDescent="0.3">
      <c r="B3284" s="224">
        <v>336100</v>
      </c>
      <c r="C3284" s="209">
        <v>132937</v>
      </c>
      <c r="D3284" s="206">
        <f t="shared" si="263"/>
        <v>0.39552811663195475</v>
      </c>
      <c r="E3284" s="208">
        <f t="shared" si="264"/>
        <v>0.45</v>
      </c>
      <c r="F3284" s="207">
        <v>7311.53</v>
      </c>
      <c r="G3284" s="207">
        <v>10634.96</v>
      </c>
      <c r="H3284" s="207">
        <v>11964.33</v>
      </c>
      <c r="I3284" s="214">
        <v>121216</v>
      </c>
      <c r="J3284" s="211">
        <f t="shared" si="265"/>
        <v>0.36065456709312704</v>
      </c>
      <c r="K3284" s="212">
        <f t="shared" si="266"/>
        <v>0.42</v>
      </c>
      <c r="L3284" s="214">
        <v>6666.88</v>
      </c>
      <c r="M3284" s="213">
        <v>9697.2800000000007</v>
      </c>
      <c r="N3284" s="213">
        <v>10909.44</v>
      </c>
      <c r="O3284" s="242">
        <f t="shared" si="267"/>
        <v>0.51519999999984067</v>
      </c>
      <c r="P3284" s="242"/>
      <c r="Q3284" s="179"/>
      <c r="R3284" s="179"/>
      <c r="S3284" s="179"/>
      <c r="T3284" s="179"/>
      <c r="U3284" s="179"/>
      <c r="V3284" s="179"/>
      <c r="W3284" s="179"/>
      <c r="X3284" s="179"/>
      <c r="Y3284" s="179"/>
      <c r="Z3284" s="179"/>
      <c r="AA3284" s="222"/>
      <c r="AB3284" s="222"/>
      <c r="AC3284" s="222"/>
      <c r="AD3284" s="179"/>
      <c r="AE3284" s="179"/>
      <c r="AF3284" s="179"/>
      <c r="AG3284" s="179"/>
      <c r="AH3284" s="179"/>
      <c r="AI3284" s="179"/>
      <c r="AJ3284" s="179"/>
    </row>
    <row r="3285" spans="2:36" x14ac:dyDescent="0.3">
      <c r="B3285" s="224">
        <v>336200</v>
      </c>
      <c r="C3285" s="209">
        <v>132982</v>
      </c>
      <c r="D3285" s="206">
        <f t="shared" si="263"/>
        <v>0.39554431885782271</v>
      </c>
      <c r="E3285" s="208">
        <f t="shared" si="264"/>
        <v>0.45</v>
      </c>
      <c r="F3285" s="207">
        <v>7314.01</v>
      </c>
      <c r="G3285" s="207">
        <v>10638.56</v>
      </c>
      <c r="H3285" s="207">
        <v>11968.38</v>
      </c>
      <c r="I3285" s="214">
        <v>121258</v>
      </c>
      <c r="J3285" s="211">
        <f t="shared" si="265"/>
        <v>0.3606722189173111</v>
      </c>
      <c r="K3285" s="212">
        <f t="shared" si="266"/>
        <v>0.42</v>
      </c>
      <c r="L3285" s="214">
        <v>6669.19</v>
      </c>
      <c r="M3285" s="213">
        <v>9700.64</v>
      </c>
      <c r="N3285" s="213">
        <v>10913.22</v>
      </c>
      <c r="O3285" s="242">
        <f t="shared" si="267"/>
        <v>0.51530000000015208</v>
      </c>
      <c r="P3285" s="242"/>
      <c r="Q3285" s="179"/>
      <c r="R3285" s="179"/>
      <c r="S3285" s="179"/>
      <c r="T3285" s="179"/>
      <c r="U3285" s="179"/>
      <c r="V3285" s="179"/>
      <c r="W3285" s="179"/>
      <c r="X3285" s="179"/>
      <c r="Y3285" s="179"/>
      <c r="Z3285" s="179"/>
      <c r="AA3285" s="222"/>
      <c r="AB3285" s="222"/>
      <c r="AC3285" s="222"/>
      <c r="AD3285" s="179"/>
      <c r="AE3285" s="179"/>
      <c r="AF3285" s="179"/>
      <c r="AG3285" s="179"/>
      <c r="AH3285" s="179"/>
      <c r="AI3285" s="179"/>
      <c r="AJ3285" s="179"/>
    </row>
    <row r="3286" spans="2:36" x14ac:dyDescent="0.3">
      <c r="B3286" s="224">
        <v>336300</v>
      </c>
      <c r="C3286" s="209">
        <v>133027</v>
      </c>
      <c r="D3286" s="206">
        <f t="shared" si="263"/>
        <v>0.39556051144811183</v>
      </c>
      <c r="E3286" s="208">
        <f t="shared" si="264"/>
        <v>0.45</v>
      </c>
      <c r="F3286" s="207">
        <v>7316.48</v>
      </c>
      <c r="G3286" s="207">
        <v>10642.16</v>
      </c>
      <c r="H3286" s="207">
        <v>11972.43</v>
      </c>
      <c r="I3286" s="214">
        <v>121300</v>
      </c>
      <c r="J3286" s="211">
        <f t="shared" si="265"/>
        <v>0.36068986024382993</v>
      </c>
      <c r="K3286" s="212">
        <f t="shared" si="266"/>
        <v>0.42</v>
      </c>
      <c r="L3286" s="214">
        <v>6671.5</v>
      </c>
      <c r="M3286" s="213">
        <v>9704</v>
      </c>
      <c r="N3286" s="213">
        <v>10917</v>
      </c>
      <c r="O3286" s="242">
        <f t="shared" si="267"/>
        <v>0.51520000000004074</v>
      </c>
      <c r="P3286" s="242"/>
      <c r="Q3286" s="179"/>
      <c r="R3286" s="179"/>
      <c r="S3286" s="179"/>
      <c r="T3286" s="179"/>
      <c r="U3286" s="179"/>
      <c r="V3286" s="179"/>
      <c r="W3286" s="179"/>
      <c r="X3286" s="179"/>
      <c r="Y3286" s="179"/>
      <c r="Z3286" s="179"/>
      <c r="AA3286" s="222"/>
      <c r="AB3286" s="222"/>
      <c r="AC3286" s="222"/>
      <c r="AD3286" s="179"/>
      <c r="AE3286" s="179"/>
      <c r="AF3286" s="179"/>
      <c r="AG3286" s="179"/>
      <c r="AH3286" s="179"/>
      <c r="AI3286" s="179"/>
      <c r="AJ3286" s="179"/>
    </row>
    <row r="3287" spans="2:36" x14ac:dyDescent="0.3">
      <c r="B3287" s="224">
        <v>336400</v>
      </c>
      <c r="C3287" s="209">
        <v>133072</v>
      </c>
      <c r="D3287" s="206">
        <f t="shared" si="263"/>
        <v>0.39557669441141496</v>
      </c>
      <c r="E3287" s="208">
        <f t="shared" si="264"/>
        <v>0.45</v>
      </c>
      <c r="F3287" s="207">
        <v>7318.96</v>
      </c>
      <c r="G3287" s="207">
        <v>10645.76</v>
      </c>
      <c r="H3287" s="207">
        <v>11976.48</v>
      </c>
      <c r="I3287" s="214">
        <v>121342</v>
      </c>
      <c r="J3287" s="211">
        <f t="shared" si="265"/>
        <v>0.3607074910820452</v>
      </c>
      <c r="K3287" s="212">
        <f t="shared" si="266"/>
        <v>0.42</v>
      </c>
      <c r="L3287" s="214">
        <v>6673.81</v>
      </c>
      <c r="M3287" s="213">
        <v>9707.36</v>
      </c>
      <c r="N3287" s="213">
        <v>10920.78</v>
      </c>
      <c r="O3287" s="242">
        <f t="shared" si="267"/>
        <v>0.51530000000002474</v>
      </c>
      <c r="P3287" s="242"/>
      <c r="Q3287" s="179"/>
      <c r="R3287" s="179"/>
      <c r="S3287" s="179"/>
      <c r="T3287" s="179"/>
      <c r="U3287" s="179"/>
      <c r="V3287" s="179"/>
      <c r="W3287" s="179"/>
      <c r="X3287" s="179"/>
      <c r="Y3287" s="179"/>
      <c r="Z3287" s="179"/>
      <c r="AA3287" s="222"/>
      <c r="AB3287" s="222"/>
      <c r="AC3287" s="222"/>
      <c r="AD3287" s="179"/>
      <c r="AE3287" s="179"/>
      <c r="AF3287" s="179"/>
      <c r="AG3287" s="179"/>
      <c r="AH3287" s="179"/>
      <c r="AI3287" s="179"/>
      <c r="AJ3287" s="179"/>
    </row>
    <row r="3288" spans="2:36" x14ac:dyDescent="0.3">
      <c r="B3288" s="224">
        <v>336500</v>
      </c>
      <c r="C3288" s="209">
        <v>133117</v>
      </c>
      <c r="D3288" s="206">
        <f t="shared" ref="D3288:D3351" si="268">C3288/B3288</f>
        <v>0.39559286775631503</v>
      </c>
      <c r="E3288" s="208">
        <f t="shared" ref="E3288:E3351" si="269">(C3288-C3287)/(B3288-B3287)</f>
        <v>0.45</v>
      </c>
      <c r="F3288" s="207">
        <v>7321.43</v>
      </c>
      <c r="G3288" s="207">
        <v>10649.36</v>
      </c>
      <c r="H3288" s="207">
        <v>11980.53</v>
      </c>
      <c r="I3288" s="214">
        <v>121384</v>
      </c>
      <c r="J3288" s="211">
        <f t="shared" si="265"/>
        <v>0.36072511144130759</v>
      </c>
      <c r="K3288" s="212">
        <f t="shared" si="266"/>
        <v>0.42</v>
      </c>
      <c r="L3288" s="214">
        <v>6676.12</v>
      </c>
      <c r="M3288" s="213">
        <v>9710.7199999999993</v>
      </c>
      <c r="N3288" s="213">
        <v>10924.56</v>
      </c>
      <c r="O3288" s="242">
        <f t="shared" si="267"/>
        <v>0.5151999999999316</v>
      </c>
      <c r="P3288" s="242"/>
      <c r="Q3288" s="179"/>
      <c r="R3288" s="179"/>
      <c r="S3288" s="179"/>
      <c r="T3288" s="179"/>
      <c r="U3288" s="179"/>
      <c r="V3288" s="179"/>
      <c r="W3288" s="179"/>
      <c r="X3288" s="179"/>
      <c r="Y3288" s="179"/>
      <c r="Z3288" s="179"/>
      <c r="AA3288" s="222"/>
      <c r="AB3288" s="222"/>
      <c r="AC3288" s="222"/>
      <c r="AD3288" s="179"/>
      <c r="AE3288" s="179"/>
      <c r="AF3288" s="179"/>
      <c r="AG3288" s="179"/>
      <c r="AH3288" s="179"/>
      <c r="AI3288" s="179"/>
      <c r="AJ3288" s="179"/>
    </row>
    <row r="3289" spans="2:36" x14ac:dyDescent="0.3">
      <c r="B3289" s="224">
        <v>336600</v>
      </c>
      <c r="C3289" s="209">
        <v>133162</v>
      </c>
      <c r="D3289" s="206">
        <f t="shared" si="268"/>
        <v>0.39560903149138443</v>
      </c>
      <c r="E3289" s="208">
        <f t="shared" si="269"/>
        <v>0.45</v>
      </c>
      <c r="F3289" s="207">
        <v>7323.91</v>
      </c>
      <c r="G3289" s="207">
        <v>10652.96</v>
      </c>
      <c r="H3289" s="207">
        <v>11984.58</v>
      </c>
      <c r="I3289" s="214">
        <v>121426</v>
      </c>
      <c r="J3289" s="211">
        <f t="shared" si="265"/>
        <v>0.36074272133095664</v>
      </c>
      <c r="K3289" s="212">
        <f t="shared" si="266"/>
        <v>0.42</v>
      </c>
      <c r="L3289" s="214">
        <v>6678.43</v>
      </c>
      <c r="M3289" s="213">
        <v>9714.08</v>
      </c>
      <c r="N3289" s="213">
        <v>10928.34</v>
      </c>
      <c r="O3289" s="242">
        <f t="shared" si="267"/>
        <v>0.5152999999998974</v>
      </c>
      <c r="P3289" s="242"/>
      <c r="Q3289" s="179"/>
      <c r="R3289" s="179"/>
      <c r="S3289" s="179"/>
      <c r="T3289" s="179"/>
      <c r="U3289" s="179"/>
      <c r="V3289" s="179"/>
      <c r="W3289" s="179"/>
      <c r="X3289" s="179"/>
      <c r="Y3289" s="179"/>
      <c r="Z3289" s="179"/>
      <c r="AA3289" s="222"/>
      <c r="AB3289" s="222"/>
      <c r="AC3289" s="222"/>
      <c r="AD3289" s="179"/>
      <c r="AE3289" s="179"/>
      <c r="AF3289" s="179"/>
      <c r="AG3289" s="179"/>
      <c r="AH3289" s="179"/>
      <c r="AI3289" s="179"/>
      <c r="AJ3289" s="179"/>
    </row>
    <row r="3290" spans="2:36" x14ac:dyDescent="0.3">
      <c r="B3290" s="224">
        <v>336700</v>
      </c>
      <c r="C3290" s="209">
        <v>133207</v>
      </c>
      <c r="D3290" s="206">
        <f t="shared" si="268"/>
        <v>0.39562518562518562</v>
      </c>
      <c r="E3290" s="208">
        <f t="shared" si="269"/>
        <v>0.45</v>
      </c>
      <c r="F3290" s="207">
        <v>7326.38</v>
      </c>
      <c r="G3290" s="207">
        <v>10656.56</v>
      </c>
      <c r="H3290" s="207">
        <v>11988.63</v>
      </c>
      <c r="I3290" s="214">
        <v>121468</v>
      </c>
      <c r="J3290" s="211">
        <f t="shared" si="265"/>
        <v>0.36076032076032077</v>
      </c>
      <c r="K3290" s="212">
        <f t="shared" si="266"/>
        <v>0.42</v>
      </c>
      <c r="L3290" s="214">
        <v>6680.74</v>
      </c>
      <c r="M3290" s="213">
        <v>9717.44</v>
      </c>
      <c r="N3290" s="213">
        <v>10932.12</v>
      </c>
      <c r="O3290" s="242">
        <f t="shared" si="267"/>
        <v>0.51520000000009536</v>
      </c>
      <c r="P3290" s="242"/>
      <c r="Q3290" s="179"/>
      <c r="R3290" s="179"/>
      <c r="S3290" s="179"/>
      <c r="T3290" s="179"/>
      <c r="U3290" s="179"/>
      <c r="V3290" s="179"/>
      <c r="W3290" s="179"/>
      <c r="X3290" s="179"/>
      <c r="Y3290" s="179"/>
      <c r="Z3290" s="179"/>
      <c r="AA3290" s="222"/>
      <c r="AB3290" s="222"/>
      <c r="AC3290" s="222"/>
      <c r="AD3290" s="179"/>
      <c r="AE3290" s="179"/>
      <c r="AF3290" s="179"/>
      <c r="AG3290" s="179"/>
      <c r="AH3290" s="179"/>
      <c r="AI3290" s="179"/>
      <c r="AJ3290" s="179"/>
    </row>
    <row r="3291" spans="2:36" x14ac:dyDescent="0.3">
      <c r="B3291" s="224">
        <v>336800</v>
      </c>
      <c r="C3291" s="209">
        <v>133252</v>
      </c>
      <c r="D3291" s="206">
        <f t="shared" si="268"/>
        <v>0.39564133016627079</v>
      </c>
      <c r="E3291" s="208">
        <f t="shared" si="269"/>
        <v>0.45</v>
      </c>
      <c r="F3291" s="207">
        <v>7328.86</v>
      </c>
      <c r="G3291" s="207">
        <v>10660.16</v>
      </c>
      <c r="H3291" s="207">
        <v>11992.68</v>
      </c>
      <c r="I3291" s="214">
        <v>121510</v>
      </c>
      <c r="J3291" s="211">
        <f t="shared" si="265"/>
        <v>0.36077790973871732</v>
      </c>
      <c r="K3291" s="212">
        <f t="shared" si="266"/>
        <v>0.42</v>
      </c>
      <c r="L3291" s="214">
        <v>6683.05</v>
      </c>
      <c r="M3291" s="213">
        <v>9720.7999999999993</v>
      </c>
      <c r="N3291" s="213">
        <v>10935.9</v>
      </c>
      <c r="O3291" s="242">
        <f t="shared" si="267"/>
        <v>0.51529999999978826</v>
      </c>
      <c r="P3291" s="242"/>
      <c r="Q3291" s="179"/>
      <c r="R3291" s="179"/>
      <c r="S3291" s="179"/>
      <c r="T3291" s="179"/>
      <c r="U3291" s="179"/>
      <c r="V3291" s="179"/>
      <c r="W3291" s="179"/>
      <c r="X3291" s="179"/>
      <c r="Y3291" s="179"/>
      <c r="Z3291" s="179"/>
      <c r="AA3291" s="222"/>
      <c r="AB3291" s="222"/>
      <c r="AC3291" s="222"/>
      <c r="AD3291" s="179"/>
      <c r="AE3291" s="179"/>
      <c r="AF3291" s="179"/>
      <c r="AG3291" s="179"/>
      <c r="AH3291" s="179"/>
      <c r="AI3291" s="179"/>
      <c r="AJ3291" s="179"/>
    </row>
    <row r="3292" spans="2:36" x14ac:dyDescent="0.3">
      <c r="B3292" s="224">
        <v>336900</v>
      </c>
      <c r="C3292" s="209">
        <v>133297</v>
      </c>
      <c r="D3292" s="206">
        <f t="shared" si="268"/>
        <v>0.39565746512318195</v>
      </c>
      <c r="E3292" s="208">
        <f t="shared" si="269"/>
        <v>0.45</v>
      </c>
      <c r="F3292" s="207">
        <v>7331.33</v>
      </c>
      <c r="G3292" s="207">
        <v>10663.76</v>
      </c>
      <c r="H3292" s="207">
        <v>11996.73</v>
      </c>
      <c r="I3292" s="214">
        <v>121552</v>
      </c>
      <c r="J3292" s="211">
        <f t="shared" si="265"/>
        <v>0.36079548827545266</v>
      </c>
      <c r="K3292" s="212">
        <f t="shared" si="266"/>
        <v>0.42</v>
      </c>
      <c r="L3292" s="214">
        <v>6685.36</v>
      </c>
      <c r="M3292" s="213">
        <v>9724.16</v>
      </c>
      <c r="N3292" s="213">
        <v>10939.68</v>
      </c>
      <c r="O3292" s="242">
        <f t="shared" si="267"/>
        <v>0.51519999999996802</v>
      </c>
      <c r="P3292" s="242"/>
      <c r="Q3292" s="179"/>
      <c r="R3292" s="179"/>
      <c r="S3292" s="179"/>
      <c r="T3292" s="179"/>
      <c r="U3292" s="179"/>
      <c r="V3292" s="179"/>
      <c r="W3292" s="179"/>
      <c r="X3292" s="179"/>
      <c r="Y3292" s="179"/>
      <c r="Z3292" s="179"/>
      <c r="AA3292" s="222"/>
      <c r="AB3292" s="222"/>
      <c r="AC3292" s="222"/>
      <c r="AD3292" s="179"/>
      <c r="AE3292" s="179"/>
      <c r="AF3292" s="179"/>
      <c r="AG3292" s="179"/>
      <c r="AH3292" s="179"/>
      <c r="AI3292" s="179"/>
      <c r="AJ3292" s="179"/>
    </row>
    <row r="3293" spans="2:36" x14ac:dyDescent="0.3">
      <c r="B3293" s="224">
        <v>337000</v>
      </c>
      <c r="C3293" s="209">
        <v>133342</v>
      </c>
      <c r="D3293" s="206">
        <f t="shared" si="268"/>
        <v>0.39567359050445106</v>
      </c>
      <c r="E3293" s="208">
        <f t="shared" si="269"/>
        <v>0.45</v>
      </c>
      <c r="F3293" s="207">
        <v>7333.81</v>
      </c>
      <c r="G3293" s="207">
        <v>10667.36</v>
      </c>
      <c r="H3293" s="207">
        <v>12000.78</v>
      </c>
      <c r="I3293" s="214">
        <v>121594</v>
      </c>
      <c r="J3293" s="211">
        <f t="shared" si="265"/>
        <v>0.36081305637982197</v>
      </c>
      <c r="K3293" s="212">
        <f t="shared" si="266"/>
        <v>0.42</v>
      </c>
      <c r="L3293" s="214">
        <v>6687.67</v>
      </c>
      <c r="M3293" s="213">
        <v>9727.52</v>
      </c>
      <c r="N3293" s="213">
        <v>10943.46</v>
      </c>
      <c r="O3293" s="242">
        <f t="shared" si="267"/>
        <v>0.51529999999997012</v>
      </c>
      <c r="P3293" s="242"/>
      <c r="Q3293" s="179"/>
      <c r="R3293" s="179"/>
      <c r="S3293" s="179"/>
      <c r="T3293" s="179"/>
      <c r="U3293" s="179"/>
      <c r="V3293" s="179"/>
      <c r="W3293" s="179"/>
      <c r="X3293" s="179"/>
      <c r="Y3293" s="179"/>
      <c r="Z3293" s="179"/>
      <c r="AA3293" s="222"/>
      <c r="AB3293" s="222"/>
      <c r="AC3293" s="222"/>
      <c r="AD3293" s="179"/>
      <c r="AE3293" s="179"/>
      <c r="AF3293" s="179"/>
      <c r="AG3293" s="179"/>
      <c r="AH3293" s="179"/>
      <c r="AI3293" s="179"/>
      <c r="AJ3293" s="179"/>
    </row>
    <row r="3294" spans="2:36" x14ac:dyDescent="0.3">
      <c r="B3294" s="224">
        <v>337100</v>
      </c>
      <c r="C3294" s="209">
        <v>133387</v>
      </c>
      <c r="D3294" s="206">
        <f t="shared" si="268"/>
        <v>0.39568970631859984</v>
      </c>
      <c r="E3294" s="208">
        <f t="shared" si="269"/>
        <v>0.45</v>
      </c>
      <c r="F3294" s="207">
        <v>7336.28</v>
      </c>
      <c r="G3294" s="207">
        <v>10670.96</v>
      </c>
      <c r="H3294" s="207">
        <v>12004.83</v>
      </c>
      <c r="I3294" s="214">
        <v>121636</v>
      </c>
      <c r="J3294" s="211">
        <f t="shared" si="265"/>
        <v>0.36083061406110944</v>
      </c>
      <c r="K3294" s="212">
        <f t="shared" si="266"/>
        <v>0.42</v>
      </c>
      <c r="L3294" s="214">
        <v>6689.98</v>
      </c>
      <c r="M3294" s="213">
        <v>9730.8799999999992</v>
      </c>
      <c r="N3294" s="213">
        <v>10947.24</v>
      </c>
      <c r="O3294" s="242">
        <f t="shared" si="267"/>
        <v>0.51519999999984067</v>
      </c>
      <c r="P3294" s="242"/>
      <c r="Q3294" s="179"/>
      <c r="R3294" s="179"/>
      <c r="S3294" s="179"/>
      <c r="T3294" s="179"/>
      <c r="U3294" s="179"/>
      <c r="V3294" s="179"/>
      <c r="W3294" s="179"/>
      <c r="X3294" s="179"/>
      <c r="Y3294" s="179"/>
      <c r="Z3294" s="179"/>
      <c r="AA3294" s="222"/>
      <c r="AB3294" s="222"/>
      <c r="AC3294" s="222"/>
      <c r="AD3294" s="179"/>
      <c r="AE3294" s="179"/>
      <c r="AF3294" s="179"/>
      <c r="AG3294" s="179"/>
      <c r="AH3294" s="179"/>
      <c r="AI3294" s="179"/>
      <c r="AJ3294" s="179"/>
    </row>
    <row r="3295" spans="2:36" x14ac:dyDescent="0.3">
      <c r="B3295" s="224">
        <v>337200</v>
      </c>
      <c r="C3295" s="209">
        <v>133432</v>
      </c>
      <c r="D3295" s="206">
        <f t="shared" si="268"/>
        <v>0.39570581257414</v>
      </c>
      <c r="E3295" s="208">
        <f t="shared" si="269"/>
        <v>0.45</v>
      </c>
      <c r="F3295" s="207">
        <v>7338.76</v>
      </c>
      <c r="G3295" s="207">
        <v>10674.56</v>
      </c>
      <c r="H3295" s="207">
        <v>12008.88</v>
      </c>
      <c r="I3295" s="214">
        <v>121678</v>
      </c>
      <c r="J3295" s="211">
        <f t="shared" si="265"/>
        <v>0.36084816132858838</v>
      </c>
      <c r="K3295" s="212">
        <f t="shared" si="266"/>
        <v>0.42</v>
      </c>
      <c r="L3295" s="214">
        <v>6692.29</v>
      </c>
      <c r="M3295" s="213">
        <v>9734.24</v>
      </c>
      <c r="N3295" s="213">
        <v>10951.02</v>
      </c>
      <c r="O3295" s="242">
        <f t="shared" si="267"/>
        <v>0.51530000000015208</v>
      </c>
      <c r="P3295" s="242"/>
      <c r="Q3295" s="179"/>
      <c r="R3295" s="179"/>
      <c r="S3295" s="179"/>
      <c r="T3295" s="179"/>
      <c r="U3295" s="179"/>
      <c r="V3295" s="179"/>
      <c r="W3295" s="179"/>
      <c r="X3295" s="179"/>
      <c r="Y3295" s="179"/>
      <c r="Z3295" s="179"/>
      <c r="AA3295" s="222"/>
      <c r="AB3295" s="222"/>
      <c r="AC3295" s="222"/>
      <c r="AD3295" s="179"/>
      <c r="AE3295" s="179"/>
      <c r="AF3295" s="179"/>
      <c r="AG3295" s="179"/>
      <c r="AH3295" s="179"/>
      <c r="AI3295" s="179"/>
      <c r="AJ3295" s="179"/>
    </row>
    <row r="3296" spans="2:36" x14ac:dyDescent="0.3">
      <c r="B3296" s="224">
        <v>337300</v>
      </c>
      <c r="C3296" s="209">
        <v>133477</v>
      </c>
      <c r="D3296" s="206">
        <f t="shared" si="268"/>
        <v>0.39572190927957307</v>
      </c>
      <c r="E3296" s="208">
        <f t="shared" si="269"/>
        <v>0.45</v>
      </c>
      <c r="F3296" s="207">
        <v>7341.23</v>
      </c>
      <c r="G3296" s="207">
        <v>10678.16</v>
      </c>
      <c r="H3296" s="207">
        <v>12012.93</v>
      </c>
      <c r="I3296" s="214">
        <v>121720</v>
      </c>
      <c r="J3296" s="211">
        <f t="shared" si="265"/>
        <v>0.36086569819152092</v>
      </c>
      <c r="K3296" s="212">
        <f t="shared" si="266"/>
        <v>0.42</v>
      </c>
      <c r="L3296" s="214">
        <v>6694.6</v>
      </c>
      <c r="M3296" s="213">
        <v>9737.6</v>
      </c>
      <c r="N3296" s="213">
        <v>10954.8</v>
      </c>
      <c r="O3296" s="242">
        <f t="shared" si="267"/>
        <v>0.51520000000004074</v>
      </c>
      <c r="P3296" s="242"/>
      <c r="Q3296" s="179"/>
      <c r="R3296" s="179"/>
      <c r="S3296" s="179"/>
      <c r="T3296" s="179"/>
      <c r="U3296" s="179"/>
      <c r="V3296" s="179"/>
      <c r="W3296" s="179"/>
      <c r="X3296" s="179"/>
      <c r="Y3296" s="179"/>
      <c r="Z3296" s="179"/>
      <c r="AA3296" s="222"/>
      <c r="AB3296" s="222"/>
      <c r="AC3296" s="222"/>
      <c r="AD3296" s="179"/>
      <c r="AE3296" s="179"/>
      <c r="AF3296" s="179"/>
      <c r="AG3296" s="179"/>
      <c r="AH3296" s="179"/>
      <c r="AI3296" s="179"/>
      <c r="AJ3296" s="179"/>
    </row>
    <row r="3297" spans="2:36" x14ac:dyDescent="0.3">
      <c r="B3297" s="224">
        <v>337400</v>
      </c>
      <c r="C3297" s="209">
        <v>133522</v>
      </c>
      <c r="D3297" s="206">
        <f t="shared" si="268"/>
        <v>0.39573799644339064</v>
      </c>
      <c r="E3297" s="208">
        <f t="shared" si="269"/>
        <v>0.45</v>
      </c>
      <c r="F3297" s="207">
        <v>7343.71</v>
      </c>
      <c r="G3297" s="207">
        <v>10681.76</v>
      </c>
      <c r="H3297" s="207">
        <v>12016.98</v>
      </c>
      <c r="I3297" s="214">
        <v>121762</v>
      </c>
      <c r="J3297" s="211">
        <f t="shared" si="265"/>
        <v>0.36088322465915829</v>
      </c>
      <c r="K3297" s="212">
        <f t="shared" si="266"/>
        <v>0.42</v>
      </c>
      <c r="L3297" s="214">
        <v>6696.91</v>
      </c>
      <c r="M3297" s="213">
        <v>9740.9599999999991</v>
      </c>
      <c r="N3297" s="213">
        <v>10958.58</v>
      </c>
      <c r="O3297" s="242">
        <f t="shared" si="267"/>
        <v>0.51530000000002474</v>
      </c>
      <c r="P3297" s="242"/>
      <c r="Q3297" s="179"/>
      <c r="R3297" s="179"/>
      <c r="S3297" s="179"/>
      <c r="T3297" s="179"/>
      <c r="U3297" s="179"/>
      <c r="V3297" s="179"/>
      <c r="W3297" s="179"/>
      <c r="X3297" s="179"/>
      <c r="Y3297" s="179"/>
      <c r="Z3297" s="179"/>
      <c r="AA3297" s="222"/>
      <c r="AB3297" s="222"/>
      <c r="AC3297" s="222"/>
      <c r="AD3297" s="179"/>
      <c r="AE3297" s="179"/>
      <c r="AF3297" s="179"/>
      <c r="AG3297" s="179"/>
      <c r="AH3297" s="179"/>
      <c r="AI3297" s="179"/>
      <c r="AJ3297" s="179"/>
    </row>
    <row r="3298" spans="2:36" x14ac:dyDescent="0.3">
      <c r="B3298" s="224">
        <v>337500</v>
      </c>
      <c r="C3298" s="209">
        <v>133567</v>
      </c>
      <c r="D3298" s="206">
        <f t="shared" si="268"/>
        <v>0.39575407407407409</v>
      </c>
      <c r="E3298" s="208">
        <f t="shared" si="269"/>
        <v>0.45</v>
      </c>
      <c r="F3298" s="207">
        <v>7346.18</v>
      </c>
      <c r="G3298" s="207">
        <v>10685.36</v>
      </c>
      <c r="H3298" s="207">
        <v>12021.03</v>
      </c>
      <c r="I3298" s="214">
        <v>121804</v>
      </c>
      <c r="J3298" s="211">
        <f t="shared" si="265"/>
        <v>0.36090074074074074</v>
      </c>
      <c r="K3298" s="212">
        <f t="shared" si="266"/>
        <v>0.42</v>
      </c>
      <c r="L3298" s="214">
        <v>6699.22</v>
      </c>
      <c r="M3298" s="213">
        <v>9744.32</v>
      </c>
      <c r="N3298" s="213">
        <v>10962.36</v>
      </c>
      <c r="O3298" s="242">
        <f t="shared" si="267"/>
        <v>0.5151999999999316</v>
      </c>
      <c r="P3298" s="242"/>
      <c r="Q3298" s="179"/>
      <c r="R3298" s="179"/>
      <c r="S3298" s="179"/>
      <c r="T3298" s="179"/>
      <c r="U3298" s="179"/>
      <c r="V3298" s="179"/>
      <c r="W3298" s="179"/>
      <c r="X3298" s="179"/>
      <c r="Y3298" s="179"/>
      <c r="Z3298" s="179"/>
      <c r="AA3298" s="222"/>
      <c r="AB3298" s="222"/>
      <c r="AC3298" s="222"/>
      <c r="AD3298" s="179"/>
      <c r="AE3298" s="179"/>
      <c r="AF3298" s="179"/>
      <c r="AG3298" s="179"/>
      <c r="AH3298" s="179"/>
      <c r="AI3298" s="179"/>
      <c r="AJ3298" s="179"/>
    </row>
    <row r="3299" spans="2:36" x14ac:dyDescent="0.3">
      <c r="B3299" s="224">
        <v>337600</v>
      </c>
      <c r="C3299" s="209">
        <v>133612</v>
      </c>
      <c r="D3299" s="206">
        <f t="shared" si="268"/>
        <v>0.39577014218009476</v>
      </c>
      <c r="E3299" s="208">
        <f t="shared" si="269"/>
        <v>0.45</v>
      </c>
      <c r="F3299" s="207">
        <v>7348.66</v>
      </c>
      <c r="G3299" s="207">
        <v>10688.96</v>
      </c>
      <c r="H3299" s="207">
        <v>12025.08</v>
      </c>
      <c r="I3299" s="214">
        <v>121846</v>
      </c>
      <c r="J3299" s="211">
        <f t="shared" si="265"/>
        <v>0.36091824644549764</v>
      </c>
      <c r="K3299" s="212">
        <f t="shared" si="266"/>
        <v>0.42</v>
      </c>
      <c r="L3299" s="214">
        <v>6701.53</v>
      </c>
      <c r="M3299" s="213">
        <v>9747.68</v>
      </c>
      <c r="N3299" s="213">
        <v>10966.14</v>
      </c>
      <c r="O3299" s="242">
        <f t="shared" si="267"/>
        <v>0.5152999999998974</v>
      </c>
      <c r="P3299" s="242"/>
      <c r="Q3299" s="179"/>
      <c r="R3299" s="179"/>
      <c r="S3299" s="179"/>
      <c r="T3299" s="179"/>
      <c r="U3299" s="179"/>
      <c r="V3299" s="179"/>
      <c r="W3299" s="179"/>
      <c r="X3299" s="179"/>
      <c r="Y3299" s="179"/>
      <c r="Z3299" s="179"/>
      <c r="AA3299" s="222"/>
      <c r="AB3299" s="222"/>
      <c r="AC3299" s="222"/>
      <c r="AD3299" s="179"/>
      <c r="AE3299" s="179"/>
      <c r="AF3299" s="179"/>
      <c r="AG3299" s="179"/>
      <c r="AH3299" s="179"/>
      <c r="AI3299" s="179"/>
      <c r="AJ3299" s="179"/>
    </row>
    <row r="3300" spans="2:36" x14ac:dyDescent="0.3">
      <c r="B3300" s="224">
        <v>337700</v>
      </c>
      <c r="C3300" s="209">
        <v>133657</v>
      </c>
      <c r="D3300" s="206">
        <f t="shared" si="268"/>
        <v>0.39578620076991411</v>
      </c>
      <c r="E3300" s="208">
        <f t="shared" si="269"/>
        <v>0.45</v>
      </c>
      <c r="F3300" s="207">
        <v>7351.13</v>
      </c>
      <c r="G3300" s="207">
        <v>10692.56</v>
      </c>
      <c r="H3300" s="207">
        <v>12029.13</v>
      </c>
      <c r="I3300" s="214">
        <v>121888</v>
      </c>
      <c r="J3300" s="211">
        <f t="shared" si="265"/>
        <v>0.36093574178264731</v>
      </c>
      <c r="K3300" s="212">
        <f t="shared" si="266"/>
        <v>0.42</v>
      </c>
      <c r="L3300" s="214">
        <v>6703.84</v>
      </c>
      <c r="M3300" s="213">
        <v>9751.0400000000009</v>
      </c>
      <c r="N3300" s="213">
        <v>10969.92</v>
      </c>
      <c r="O3300" s="242">
        <f t="shared" si="267"/>
        <v>0.51520000000009536</v>
      </c>
      <c r="P3300" s="242"/>
      <c r="Q3300" s="179"/>
      <c r="R3300" s="179"/>
      <c r="S3300" s="179"/>
      <c r="T3300" s="179"/>
      <c r="U3300" s="179"/>
      <c r="V3300" s="179"/>
      <c r="W3300" s="179"/>
      <c r="X3300" s="179"/>
      <c r="Y3300" s="179"/>
      <c r="Z3300" s="179"/>
      <c r="AA3300" s="222"/>
      <c r="AB3300" s="222"/>
      <c r="AC3300" s="222"/>
      <c r="AD3300" s="179"/>
      <c r="AE3300" s="179"/>
      <c r="AF3300" s="179"/>
      <c r="AG3300" s="179"/>
      <c r="AH3300" s="179"/>
      <c r="AI3300" s="179"/>
      <c r="AJ3300" s="179"/>
    </row>
    <row r="3301" spans="2:36" x14ac:dyDescent="0.3">
      <c r="B3301" s="224">
        <v>337800</v>
      </c>
      <c r="C3301" s="209">
        <v>133702</v>
      </c>
      <c r="D3301" s="206">
        <f t="shared" si="268"/>
        <v>0.39580224985198342</v>
      </c>
      <c r="E3301" s="208">
        <f t="shared" si="269"/>
        <v>0.45</v>
      </c>
      <c r="F3301" s="207">
        <v>7353.61</v>
      </c>
      <c r="G3301" s="207">
        <v>10696.16</v>
      </c>
      <c r="H3301" s="207">
        <v>12033.18</v>
      </c>
      <c r="I3301" s="214">
        <v>121930</v>
      </c>
      <c r="J3301" s="211">
        <f t="shared" si="265"/>
        <v>0.36095322676139729</v>
      </c>
      <c r="K3301" s="212">
        <f t="shared" si="266"/>
        <v>0.42</v>
      </c>
      <c r="L3301" s="214">
        <v>6706.15</v>
      </c>
      <c r="M3301" s="213">
        <v>9754.4</v>
      </c>
      <c r="N3301" s="213">
        <v>10973.7</v>
      </c>
      <c r="O3301" s="242">
        <f t="shared" si="267"/>
        <v>0.51529999999978826</v>
      </c>
      <c r="P3301" s="242"/>
      <c r="Q3301" s="179"/>
      <c r="R3301" s="179"/>
      <c r="S3301" s="179"/>
      <c r="T3301" s="179"/>
      <c r="U3301" s="179"/>
      <c r="V3301" s="179"/>
      <c r="W3301" s="179"/>
      <c r="X3301" s="179"/>
      <c r="Y3301" s="179"/>
      <c r="Z3301" s="179"/>
      <c r="AA3301" s="222"/>
      <c r="AB3301" s="222"/>
      <c r="AC3301" s="222"/>
      <c r="AD3301" s="179"/>
      <c r="AE3301" s="179"/>
      <c r="AF3301" s="179"/>
      <c r="AG3301" s="179"/>
      <c r="AH3301" s="179"/>
      <c r="AI3301" s="179"/>
      <c r="AJ3301" s="179"/>
    </row>
    <row r="3302" spans="2:36" x14ac:dyDescent="0.3">
      <c r="B3302" s="224">
        <v>337900</v>
      </c>
      <c r="C3302" s="209">
        <v>133747</v>
      </c>
      <c r="D3302" s="206">
        <f t="shared" si="268"/>
        <v>0.39581828943474401</v>
      </c>
      <c r="E3302" s="208">
        <f t="shared" si="269"/>
        <v>0.45</v>
      </c>
      <c r="F3302" s="207">
        <v>7356.08</v>
      </c>
      <c r="G3302" s="207">
        <v>10699.76</v>
      </c>
      <c r="H3302" s="207">
        <v>12037.23</v>
      </c>
      <c r="I3302" s="214">
        <v>121972</v>
      </c>
      <c r="J3302" s="211">
        <f t="shared" si="265"/>
        <v>0.36097070139094406</v>
      </c>
      <c r="K3302" s="212">
        <f t="shared" si="266"/>
        <v>0.42</v>
      </c>
      <c r="L3302" s="214">
        <v>6708.46</v>
      </c>
      <c r="M3302" s="213">
        <v>9757.76</v>
      </c>
      <c r="N3302" s="213">
        <v>10977.48</v>
      </c>
      <c r="O3302" s="242">
        <f t="shared" si="267"/>
        <v>0.51519999999996802</v>
      </c>
      <c r="P3302" s="242"/>
      <c r="Q3302" s="179"/>
      <c r="R3302" s="179"/>
      <c r="S3302" s="179"/>
      <c r="T3302" s="179"/>
      <c r="U3302" s="179"/>
      <c r="V3302" s="179"/>
      <c r="W3302" s="179"/>
      <c r="X3302" s="179"/>
      <c r="Y3302" s="179"/>
      <c r="Z3302" s="179"/>
      <c r="AA3302" s="222"/>
      <c r="AB3302" s="222"/>
      <c r="AC3302" s="222"/>
      <c r="AD3302" s="179"/>
      <c r="AE3302" s="179"/>
      <c r="AF3302" s="179"/>
      <c r="AG3302" s="179"/>
      <c r="AH3302" s="179"/>
      <c r="AI3302" s="179"/>
      <c r="AJ3302" s="179"/>
    </row>
    <row r="3303" spans="2:36" x14ac:dyDescent="0.3">
      <c r="B3303" s="224">
        <v>338000</v>
      </c>
      <c r="C3303" s="209">
        <v>133792</v>
      </c>
      <c r="D3303" s="206">
        <f t="shared" si="268"/>
        <v>0.39583431952662723</v>
      </c>
      <c r="E3303" s="208">
        <f t="shared" si="269"/>
        <v>0.45</v>
      </c>
      <c r="F3303" s="207">
        <v>7358.56</v>
      </c>
      <c r="G3303" s="207">
        <v>10703.36</v>
      </c>
      <c r="H3303" s="207">
        <v>12041.28</v>
      </c>
      <c r="I3303" s="214">
        <v>122014</v>
      </c>
      <c r="J3303" s="211">
        <f t="shared" si="265"/>
        <v>0.36098816568047337</v>
      </c>
      <c r="K3303" s="212">
        <f t="shared" si="266"/>
        <v>0.42</v>
      </c>
      <c r="L3303" s="214">
        <v>6710.77</v>
      </c>
      <c r="M3303" s="213">
        <v>9761.1200000000008</v>
      </c>
      <c r="N3303" s="213">
        <v>10981.26</v>
      </c>
      <c r="O3303" s="242">
        <f t="shared" si="267"/>
        <v>0.51529999999997012</v>
      </c>
      <c r="P3303" s="242"/>
      <c r="Q3303" s="179"/>
      <c r="R3303" s="179"/>
      <c r="S3303" s="179"/>
      <c r="T3303" s="179"/>
      <c r="U3303" s="179"/>
      <c r="V3303" s="179"/>
      <c r="W3303" s="179"/>
      <c r="X3303" s="179"/>
      <c r="Y3303" s="179"/>
      <c r="Z3303" s="179"/>
      <c r="AA3303" s="222"/>
      <c r="AB3303" s="222"/>
      <c r="AC3303" s="222"/>
      <c r="AD3303" s="179"/>
      <c r="AE3303" s="179"/>
      <c r="AF3303" s="179"/>
      <c r="AG3303" s="179"/>
      <c r="AH3303" s="179"/>
      <c r="AI3303" s="179"/>
      <c r="AJ3303" s="179"/>
    </row>
    <row r="3304" spans="2:36" x14ac:dyDescent="0.3">
      <c r="B3304" s="224">
        <v>338100</v>
      </c>
      <c r="C3304" s="209">
        <v>133837</v>
      </c>
      <c r="D3304" s="206">
        <f t="shared" si="268"/>
        <v>0.39585034013605441</v>
      </c>
      <c r="E3304" s="208">
        <f t="shared" si="269"/>
        <v>0.45</v>
      </c>
      <c r="F3304" s="207">
        <v>7361.03</v>
      </c>
      <c r="G3304" s="207">
        <v>10706.96</v>
      </c>
      <c r="H3304" s="207">
        <v>12045.33</v>
      </c>
      <c r="I3304" s="214">
        <v>122056</v>
      </c>
      <c r="J3304" s="211">
        <f t="shared" si="265"/>
        <v>0.36100561963916</v>
      </c>
      <c r="K3304" s="212">
        <f t="shared" si="266"/>
        <v>0.42</v>
      </c>
      <c r="L3304" s="214">
        <v>6713.08</v>
      </c>
      <c r="M3304" s="213">
        <v>9764.48</v>
      </c>
      <c r="N3304" s="213">
        <v>10985.04</v>
      </c>
      <c r="O3304" s="242">
        <f t="shared" si="267"/>
        <v>0.51519999999984067</v>
      </c>
      <c r="P3304" s="242"/>
      <c r="Q3304" s="179"/>
      <c r="R3304" s="179"/>
      <c r="S3304" s="179"/>
      <c r="T3304" s="179"/>
      <c r="U3304" s="179"/>
      <c r="V3304" s="179"/>
      <c r="W3304" s="179"/>
      <c r="X3304" s="179"/>
      <c r="Y3304" s="179"/>
      <c r="Z3304" s="179"/>
      <c r="AA3304" s="222"/>
      <c r="AB3304" s="222"/>
      <c r="AC3304" s="222"/>
      <c r="AD3304" s="179"/>
      <c r="AE3304" s="179"/>
      <c r="AF3304" s="179"/>
      <c r="AG3304" s="179"/>
      <c r="AH3304" s="179"/>
      <c r="AI3304" s="179"/>
      <c r="AJ3304" s="179"/>
    </row>
    <row r="3305" spans="2:36" x14ac:dyDescent="0.3">
      <c r="B3305" s="224">
        <v>338200</v>
      </c>
      <c r="C3305" s="209">
        <v>133882</v>
      </c>
      <c r="D3305" s="206">
        <f t="shared" si="268"/>
        <v>0.39586635127143704</v>
      </c>
      <c r="E3305" s="208">
        <f t="shared" si="269"/>
        <v>0.45</v>
      </c>
      <c r="F3305" s="207">
        <v>7363.51</v>
      </c>
      <c r="G3305" s="207">
        <v>10710.56</v>
      </c>
      <c r="H3305" s="207">
        <v>12049.38</v>
      </c>
      <c r="I3305" s="214">
        <v>122098</v>
      </c>
      <c r="J3305" s="211">
        <f t="shared" si="265"/>
        <v>0.36102306327616795</v>
      </c>
      <c r="K3305" s="212">
        <f t="shared" si="266"/>
        <v>0.42</v>
      </c>
      <c r="L3305" s="214">
        <v>6715.39</v>
      </c>
      <c r="M3305" s="213">
        <v>9767.84</v>
      </c>
      <c r="N3305" s="213">
        <v>10988.82</v>
      </c>
      <c r="O3305" s="242">
        <f t="shared" si="267"/>
        <v>0.51530000000015208</v>
      </c>
      <c r="P3305" s="242"/>
      <c r="Q3305" s="179"/>
      <c r="R3305" s="179"/>
      <c r="S3305" s="179"/>
      <c r="T3305" s="179"/>
      <c r="U3305" s="179"/>
      <c r="V3305" s="179"/>
      <c r="W3305" s="179"/>
      <c r="X3305" s="179"/>
      <c r="Y3305" s="179"/>
      <c r="Z3305" s="179"/>
      <c r="AA3305" s="222"/>
      <c r="AB3305" s="222"/>
      <c r="AC3305" s="222"/>
      <c r="AD3305" s="179"/>
      <c r="AE3305" s="179"/>
      <c r="AF3305" s="179"/>
      <c r="AG3305" s="179"/>
      <c r="AH3305" s="179"/>
      <c r="AI3305" s="179"/>
      <c r="AJ3305" s="179"/>
    </row>
    <row r="3306" spans="2:36" x14ac:dyDescent="0.3">
      <c r="B3306" s="224">
        <v>338300</v>
      </c>
      <c r="C3306" s="209">
        <v>133927</v>
      </c>
      <c r="D3306" s="206">
        <f t="shared" si="268"/>
        <v>0.39588235294117646</v>
      </c>
      <c r="E3306" s="208">
        <f t="shared" si="269"/>
        <v>0.45</v>
      </c>
      <c r="F3306" s="207">
        <v>7365.98</v>
      </c>
      <c r="G3306" s="207">
        <v>10714.16</v>
      </c>
      <c r="H3306" s="207">
        <v>12053.43</v>
      </c>
      <c r="I3306" s="214">
        <v>122140</v>
      </c>
      <c r="J3306" s="211">
        <f t="shared" si="265"/>
        <v>0.3610404966006503</v>
      </c>
      <c r="K3306" s="212">
        <f t="shared" si="266"/>
        <v>0.42</v>
      </c>
      <c r="L3306" s="214">
        <v>6717.7</v>
      </c>
      <c r="M3306" s="213">
        <v>9771.2000000000007</v>
      </c>
      <c r="N3306" s="213">
        <v>10992.6</v>
      </c>
      <c r="O3306" s="242">
        <f t="shared" si="267"/>
        <v>0.51520000000004074</v>
      </c>
      <c r="P3306" s="242"/>
      <c r="Q3306" s="179"/>
      <c r="R3306" s="179"/>
      <c r="S3306" s="179"/>
      <c r="T3306" s="179"/>
      <c r="U3306" s="179"/>
      <c r="V3306" s="179"/>
      <c r="W3306" s="179"/>
      <c r="X3306" s="179"/>
      <c r="Y3306" s="179"/>
      <c r="Z3306" s="179"/>
      <c r="AA3306" s="222"/>
      <c r="AB3306" s="222"/>
      <c r="AC3306" s="222"/>
      <c r="AD3306" s="179"/>
      <c r="AE3306" s="179"/>
      <c r="AF3306" s="179"/>
      <c r="AG3306" s="179"/>
      <c r="AH3306" s="179"/>
      <c r="AI3306" s="179"/>
      <c r="AJ3306" s="179"/>
    </row>
    <row r="3307" spans="2:36" x14ac:dyDescent="0.3">
      <c r="B3307" s="224">
        <v>338400</v>
      </c>
      <c r="C3307" s="209">
        <v>133972</v>
      </c>
      <c r="D3307" s="206">
        <f t="shared" si="268"/>
        <v>0.39589834515366429</v>
      </c>
      <c r="E3307" s="208">
        <f t="shared" si="269"/>
        <v>0.45</v>
      </c>
      <c r="F3307" s="207">
        <v>7368.46</v>
      </c>
      <c r="G3307" s="207">
        <v>10717.76</v>
      </c>
      <c r="H3307" s="207">
        <v>12057.48</v>
      </c>
      <c r="I3307" s="214">
        <v>122182</v>
      </c>
      <c r="J3307" s="211">
        <f t="shared" si="265"/>
        <v>0.36105791962174943</v>
      </c>
      <c r="K3307" s="212">
        <f t="shared" si="266"/>
        <v>0.42</v>
      </c>
      <c r="L3307" s="214">
        <v>6720.01</v>
      </c>
      <c r="M3307" s="213">
        <v>9774.56</v>
      </c>
      <c r="N3307" s="213">
        <v>10996.38</v>
      </c>
      <c r="O3307" s="242">
        <f t="shared" si="267"/>
        <v>0.51530000000002474</v>
      </c>
      <c r="P3307" s="242"/>
      <c r="Q3307" s="179"/>
      <c r="R3307" s="179"/>
      <c r="S3307" s="179"/>
      <c r="T3307" s="179"/>
      <c r="U3307" s="179"/>
      <c r="V3307" s="179"/>
      <c r="W3307" s="179"/>
      <c r="X3307" s="179"/>
      <c r="Y3307" s="179"/>
      <c r="Z3307" s="179"/>
      <c r="AA3307" s="222"/>
      <c r="AB3307" s="222"/>
      <c r="AC3307" s="222"/>
      <c r="AD3307" s="179"/>
      <c r="AE3307" s="179"/>
      <c r="AF3307" s="179"/>
      <c r="AG3307" s="179"/>
      <c r="AH3307" s="179"/>
      <c r="AI3307" s="179"/>
      <c r="AJ3307" s="179"/>
    </row>
    <row r="3308" spans="2:36" x14ac:dyDescent="0.3">
      <c r="B3308" s="224">
        <v>338500</v>
      </c>
      <c r="C3308" s="209">
        <v>134017</v>
      </c>
      <c r="D3308" s="206">
        <f t="shared" si="268"/>
        <v>0.39591432791728215</v>
      </c>
      <c r="E3308" s="208">
        <f t="shared" si="269"/>
        <v>0.45</v>
      </c>
      <c r="F3308" s="207">
        <v>7370.93</v>
      </c>
      <c r="G3308" s="207">
        <v>10721.36</v>
      </c>
      <c r="H3308" s="207">
        <v>12061.53</v>
      </c>
      <c r="I3308" s="214">
        <v>122224</v>
      </c>
      <c r="J3308" s="211">
        <f t="shared" si="265"/>
        <v>0.36107533234859673</v>
      </c>
      <c r="K3308" s="212">
        <f t="shared" si="266"/>
        <v>0.42</v>
      </c>
      <c r="L3308" s="214">
        <v>6722.32</v>
      </c>
      <c r="M3308" s="213">
        <v>9777.92</v>
      </c>
      <c r="N3308" s="213">
        <v>11000.16</v>
      </c>
      <c r="O3308" s="242">
        <f t="shared" si="267"/>
        <v>0.5151999999999316</v>
      </c>
      <c r="P3308" s="242"/>
      <c r="Q3308" s="179"/>
      <c r="R3308" s="179"/>
      <c r="S3308" s="179"/>
      <c r="T3308" s="179"/>
      <c r="U3308" s="179"/>
      <c r="V3308" s="179"/>
      <c r="W3308" s="179"/>
      <c r="X3308" s="179"/>
      <c r="Y3308" s="179"/>
      <c r="Z3308" s="179"/>
      <c r="AA3308" s="222"/>
      <c r="AB3308" s="222"/>
      <c r="AC3308" s="222"/>
      <c r="AD3308" s="179"/>
      <c r="AE3308" s="179"/>
      <c r="AF3308" s="179"/>
      <c r="AG3308" s="179"/>
      <c r="AH3308" s="179"/>
      <c r="AI3308" s="179"/>
      <c r="AJ3308" s="179"/>
    </row>
    <row r="3309" spans="2:36" x14ac:dyDescent="0.3">
      <c r="B3309" s="224">
        <v>338600</v>
      </c>
      <c r="C3309" s="209">
        <v>134062</v>
      </c>
      <c r="D3309" s="206">
        <f t="shared" si="268"/>
        <v>0.39593030124040163</v>
      </c>
      <c r="E3309" s="208">
        <f t="shared" si="269"/>
        <v>0.45</v>
      </c>
      <c r="F3309" s="207">
        <v>7373.41</v>
      </c>
      <c r="G3309" s="207">
        <v>10724.96</v>
      </c>
      <c r="H3309" s="207">
        <v>12065.58</v>
      </c>
      <c r="I3309" s="214">
        <v>122266</v>
      </c>
      <c r="J3309" s="211">
        <f t="shared" si="265"/>
        <v>0.36109273479031306</v>
      </c>
      <c r="K3309" s="212">
        <f t="shared" si="266"/>
        <v>0.42</v>
      </c>
      <c r="L3309" s="214">
        <v>6724.63</v>
      </c>
      <c r="M3309" s="213">
        <v>9781.2800000000007</v>
      </c>
      <c r="N3309" s="213">
        <v>11003.94</v>
      </c>
      <c r="O3309" s="242">
        <f t="shared" si="267"/>
        <v>0.5152999999998974</v>
      </c>
      <c r="P3309" s="242"/>
      <c r="Q3309" s="179"/>
      <c r="R3309" s="179"/>
      <c r="S3309" s="179"/>
      <c r="T3309" s="179"/>
      <c r="U3309" s="179"/>
      <c r="V3309" s="179"/>
      <c r="W3309" s="179"/>
      <c r="X3309" s="179"/>
      <c r="Y3309" s="179"/>
      <c r="Z3309" s="179"/>
      <c r="AA3309" s="222"/>
      <c r="AB3309" s="222"/>
      <c r="AC3309" s="222"/>
      <c r="AD3309" s="179"/>
      <c r="AE3309" s="179"/>
      <c r="AF3309" s="179"/>
      <c r="AG3309" s="179"/>
      <c r="AH3309" s="179"/>
      <c r="AI3309" s="179"/>
      <c r="AJ3309" s="179"/>
    </row>
    <row r="3310" spans="2:36" x14ac:dyDescent="0.3">
      <c r="B3310" s="224">
        <v>338700</v>
      </c>
      <c r="C3310" s="209">
        <v>134107</v>
      </c>
      <c r="D3310" s="206">
        <f t="shared" si="268"/>
        <v>0.3959462651313847</v>
      </c>
      <c r="E3310" s="208">
        <f t="shared" si="269"/>
        <v>0.45</v>
      </c>
      <c r="F3310" s="207">
        <v>7375.88</v>
      </c>
      <c r="G3310" s="207">
        <v>10728.56</v>
      </c>
      <c r="H3310" s="207">
        <v>12069.63</v>
      </c>
      <c r="I3310" s="214">
        <v>122308</v>
      </c>
      <c r="J3310" s="211">
        <f t="shared" si="265"/>
        <v>0.36111012695600825</v>
      </c>
      <c r="K3310" s="212">
        <f t="shared" si="266"/>
        <v>0.42</v>
      </c>
      <c r="L3310" s="214">
        <v>6726.94</v>
      </c>
      <c r="M3310" s="213">
        <v>9784.64</v>
      </c>
      <c r="N3310" s="213">
        <v>11007.72</v>
      </c>
      <c r="O3310" s="242">
        <f t="shared" si="267"/>
        <v>0.51520000000009536</v>
      </c>
      <c r="P3310" s="242"/>
      <c r="Q3310" s="179"/>
      <c r="R3310" s="179"/>
      <c r="S3310" s="179"/>
      <c r="T3310" s="179"/>
      <c r="U3310" s="179"/>
      <c r="V3310" s="179"/>
      <c r="W3310" s="179"/>
      <c r="X3310" s="179"/>
      <c r="Y3310" s="179"/>
      <c r="Z3310" s="179"/>
      <c r="AA3310" s="222"/>
      <c r="AB3310" s="222"/>
      <c r="AC3310" s="222"/>
      <c r="AD3310" s="179"/>
      <c r="AE3310" s="179"/>
      <c r="AF3310" s="179"/>
      <c r="AG3310" s="179"/>
      <c r="AH3310" s="179"/>
      <c r="AI3310" s="179"/>
      <c r="AJ3310" s="179"/>
    </row>
    <row r="3311" spans="2:36" x14ac:dyDescent="0.3">
      <c r="B3311" s="224">
        <v>338800</v>
      </c>
      <c r="C3311" s="209">
        <v>134152</v>
      </c>
      <c r="D3311" s="206">
        <f t="shared" si="268"/>
        <v>0.39596221959858324</v>
      </c>
      <c r="E3311" s="208">
        <f t="shared" si="269"/>
        <v>0.45</v>
      </c>
      <c r="F3311" s="207">
        <v>7378.36</v>
      </c>
      <c r="G3311" s="207">
        <v>10732.16</v>
      </c>
      <c r="H3311" s="207">
        <v>12073.68</v>
      </c>
      <c r="I3311" s="214">
        <v>122350</v>
      </c>
      <c r="J3311" s="211">
        <f t="shared" si="265"/>
        <v>0.36112750885478156</v>
      </c>
      <c r="K3311" s="212">
        <f t="shared" si="266"/>
        <v>0.42</v>
      </c>
      <c r="L3311" s="214">
        <v>6729.25</v>
      </c>
      <c r="M3311" s="213">
        <v>9788</v>
      </c>
      <c r="N3311" s="213">
        <v>11011.5</v>
      </c>
      <c r="O3311" s="242">
        <f t="shared" si="267"/>
        <v>0.51529999999978826</v>
      </c>
      <c r="P3311" s="242"/>
      <c r="Q3311" s="179"/>
      <c r="R3311" s="179"/>
      <c r="S3311" s="179"/>
      <c r="T3311" s="179"/>
      <c r="U3311" s="179"/>
      <c r="V3311" s="179"/>
      <c r="W3311" s="179"/>
      <c r="X3311" s="179"/>
      <c r="Y3311" s="179"/>
      <c r="Z3311" s="179"/>
      <c r="AA3311" s="222"/>
      <c r="AB3311" s="222"/>
      <c r="AC3311" s="222"/>
      <c r="AD3311" s="179"/>
      <c r="AE3311" s="179"/>
      <c r="AF3311" s="179"/>
      <c r="AG3311" s="179"/>
      <c r="AH3311" s="179"/>
      <c r="AI3311" s="179"/>
      <c r="AJ3311" s="179"/>
    </row>
    <row r="3312" spans="2:36" x14ac:dyDescent="0.3">
      <c r="B3312" s="224">
        <v>338900</v>
      </c>
      <c r="C3312" s="209">
        <v>134197</v>
      </c>
      <c r="D3312" s="206">
        <f t="shared" si="268"/>
        <v>0.39597816465033936</v>
      </c>
      <c r="E3312" s="208">
        <f t="shared" si="269"/>
        <v>0.45</v>
      </c>
      <c r="F3312" s="207">
        <v>7380.83</v>
      </c>
      <c r="G3312" s="207">
        <v>10735.76</v>
      </c>
      <c r="H3312" s="207">
        <v>12077.73</v>
      </c>
      <c r="I3312" s="214">
        <v>122392</v>
      </c>
      <c r="J3312" s="211">
        <f t="shared" si="265"/>
        <v>0.36114488049572147</v>
      </c>
      <c r="K3312" s="212">
        <f t="shared" si="266"/>
        <v>0.42</v>
      </c>
      <c r="L3312" s="214">
        <v>6731.56</v>
      </c>
      <c r="M3312" s="213">
        <v>9791.36</v>
      </c>
      <c r="N3312" s="213">
        <v>11015.28</v>
      </c>
      <c r="O3312" s="242">
        <f t="shared" si="267"/>
        <v>0.51519999999996802</v>
      </c>
      <c r="P3312" s="242"/>
      <c r="Q3312" s="179"/>
      <c r="R3312" s="179"/>
      <c r="S3312" s="179"/>
      <c r="T3312" s="179"/>
      <c r="U3312" s="179"/>
      <c r="V3312" s="179"/>
      <c r="W3312" s="179"/>
      <c r="X3312" s="179"/>
      <c r="Y3312" s="179"/>
      <c r="Z3312" s="179"/>
      <c r="AA3312" s="222"/>
      <c r="AB3312" s="222"/>
      <c r="AC3312" s="222"/>
      <c r="AD3312" s="179"/>
      <c r="AE3312" s="179"/>
      <c r="AF3312" s="179"/>
      <c r="AG3312" s="179"/>
      <c r="AH3312" s="179"/>
      <c r="AI3312" s="179"/>
      <c r="AJ3312" s="179"/>
    </row>
    <row r="3313" spans="2:36" x14ac:dyDescent="0.3">
      <c r="B3313" s="224">
        <v>339000</v>
      </c>
      <c r="C3313" s="209">
        <v>134242</v>
      </c>
      <c r="D3313" s="206">
        <f t="shared" si="268"/>
        <v>0.39599410029498527</v>
      </c>
      <c r="E3313" s="208">
        <f t="shared" si="269"/>
        <v>0.45</v>
      </c>
      <c r="F3313" s="207">
        <v>7383.31</v>
      </c>
      <c r="G3313" s="207">
        <v>10739.36</v>
      </c>
      <c r="H3313" s="207">
        <v>12081.78</v>
      </c>
      <c r="I3313" s="214">
        <v>122434</v>
      </c>
      <c r="J3313" s="211">
        <f t="shared" si="265"/>
        <v>0.36116224188790558</v>
      </c>
      <c r="K3313" s="212">
        <f t="shared" si="266"/>
        <v>0.42</v>
      </c>
      <c r="L3313" s="214">
        <v>6733.87</v>
      </c>
      <c r="M3313" s="213">
        <v>9794.7199999999993</v>
      </c>
      <c r="N3313" s="213">
        <v>11019.06</v>
      </c>
      <c r="O3313" s="242">
        <f t="shared" si="267"/>
        <v>0.51529999999997012</v>
      </c>
      <c r="P3313" s="242"/>
      <c r="Q3313" s="179"/>
      <c r="R3313" s="179"/>
      <c r="S3313" s="179"/>
      <c r="T3313" s="179"/>
      <c r="U3313" s="179"/>
      <c r="V3313" s="179"/>
      <c r="W3313" s="179"/>
      <c r="X3313" s="179"/>
      <c r="Y3313" s="179"/>
      <c r="Z3313" s="179"/>
      <c r="AA3313" s="222"/>
      <c r="AB3313" s="222"/>
      <c r="AC3313" s="222"/>
      <c r="AD3313" s="179"/>
      <c r="AE3313" s="179"/>
      <c r="AF3313" s="179"/>
      <c r="AG3313" s="179"/>
      <c r="AH3313" s="179"/>
      <c r="AI3313" s="179"/>
      <c r="AJ3313" s="179"/>
    </row>
    <row r="3314" spans="2:36" x14ac:dyDescent="0.3">
      <c r="B3314" s="224">
        <v>339100</v>
      </c>
      <c r="C3314" s="209">
        <v>134287</v>
      </c>
      <c r="D3314" s="206">
        <f t="shared" si="268"/>
        <v>0.39601002654084339</v>
      </c>
      <c r="E3314" s="208">
        <f t="shared" si="269"/>
        <v>0.45</v>
      </c>
      <c r="F3314" s="207">
        <v>7385.78</v>
      </c>
      <c r="G3314" s="207">
        <v>10742.96</v>
      </c>
      <c r="H3314" s="207">
        <v>12085.83</v>
      </c>
      <c r="I3314" s="214">
        <v>122476</v>
      </c>
      <c r="J3314" s="211">
        <f t="shared" si="265"/>
        <v>0.36117959304040104</v>
      </c>
      <c r="K3314" s="212">
        <f t="shared" si="266"/>
        <v>0.42</v>
      </c>
      <c r="L3314" s="214">
        <v>6736.18</v>
      </c>
      <c r="M3314" s="213">
        <v>9798.08</v>
      </c>
      <c r="N3314" s="213">
        <v>11022.84</v>
      </c>
      <c r="O3314" s="242">
        <f t="shared" si="267"/>
        <v>0.51519999999984067</v>
      </c>
      <c r="P3314" s="242"/>
      <c r="Q3314" s="179"/>
      <c r="R3314" s="179"/>
      <c r="S3314" s="179"/>
      <c r="T3314" s="179"/>
      <c r="U3314" s="179"/>
      <c r="V3314" s="179"/>
      <c r="W3314" s="179"/>
      <c r="X3314" s="179"/>
      <c r="Y3314" s="179"/>
      <c r="Z3314" s="179"/>
      <c r="AA3314" s="222"/>
      <c r="AB3314" s="222"/>
      <c r="AC3314" s="222"/>
      <c r="AD3314" s="179"/>
      <c r="AE3314" s="179"/>
      <c r="AF3314" s="179"/>
      <c r="AG3314" s="179"/>
      <c r="AH3314" s="179"/>
      <c r="AI3314" s="179"/>
      <c r="AJ3314" s="179"/>
    </row>
    <row r="3315" spans="2:36" x14ac:dyDescent="0.3">
      <c r="B3315" s="224">
        <v>339200</v>
      </c>
      <c r="C3315" s="209">
        <v>134332</v>
      </c>
      <c r="D3315" s="206">
        <f t="shared" si="268"/>
        <v>0.39602594339622643</v>
      </c>
      <c r="E3315" s="208">
        <f t="shared" si="269"/>
        <v>0.45</v>
      </c>
      <c r="F3315" s="207">
        <v>7388.26</v>
      </c>
      <c r="G3315" s="207">
        <v>10746.56</v>
      </c>
      <c r="H3315" s="207">
        <v>12089.88</v>
      </c>
      <c r="I3315" s="214">
        <v>122518</v>
      </c>
      <c r="J3315" s="211">
        <f t="shared" si="265"/>
        <v>0.36119693396226416</v>
      </c>
      <c r="K3315" s="212">
        <f t="shared" si="266"/>
        <v>0.42</v>
      </c>
      <c r="L3315" s="214">
        <v>6738.49</v>
      </c>
      <c r="M3315" s="213">
        <v>9801.44</v>
      </c>
      <c r="N3315" s="213">
        <v>11026.62</v>
      </c>
      <c r="O3315" s="242">
        <f t="shared" si="267"/>
        <v>0.51530000000015208</v>
      </c>
      <c r="P3315" s="242"/>
      <c r="Q3315" s="179"/>
      <c r="R3315" s="179"/>
      <c r="S3315" s="179"/>
      <c r="T3315" s="179"/>
      <c r="U3315" s="179"/>
      <c r="V3315" s="179"/>
      <c r="W3315" s="179"/>
      <c r="X3315" s="179"/>
      <c r="Y3315" s="179"/>
      <c r="Z3315" s="179"/>
      <c r="AA3315" s="222"/>
      <c r="AB3315" s="222"/>
      <c r="AC3315" s="222"/>
      <c r="AD3315" s="179"/>
      <c r="AE3315" s="179"/>
      <c r="AF3315" s="179"/>
      <c r="AG3315" s="179"/>
      <c r="AH3315" s="179"/>
      <c r="AI3315" s="179"/>
      <c r="AJ3315" s="179"/>
    </row>
    <row r="3316" spans="2:36" x14ac:dyDescent="0.3">
      <c r="B3316" s="224">
        <v>339300</v>
      </c>
      <c r="C3316" s="209">
        <v>134377</v>
      </c>
      <c r="D3316" s="206">
        <f t="shared" si="268"/>
        <v>0.39604185086943705</v>
      </c>
      <c r="E3316" s="208">
        <f t="shared" si="269"/>
        <v>0.45</v>
      </c>
      <c r="F3316" s="207">
        <v>7390.73</v>
      </c>
      <c r="G3316" s="207">
        <v>10750.16</v>
      </c>
      <c r="H3316" s="207">
        <v>12093.93</v>
      </c>
      <c r="I3316" s="214">
        <v>122560</v>
      </c>
      <c r="J3316" s="211">
        <f t="shared" si="265"/>
        <v>0.36121426466254053</v>
      </c>
      <c r="K3316" s="212">
        <f t="shared" si="266"/>
        <v>0.42</v>
      </c>
      <c r="L3316" s="214">
        <v>6740.8</v>
      </c>
      <c r="M3316" s="213">
        <v>9804.7999999999993</v>
      </c>
      <c r="N3316" s="213">
        <v>11030.4</v>
      </c>
      <c r="O3316" s="242">
        <f t="shared" si="267"/>
        <v>0.51520000000004074</v>
      </c>
      <c r="P3316" s="242"/>
      <c r="Q3316" s="179"/>
      <c r="R3316" s="179"/>
      <c r="S3316" s="179"/>
      <c r="T3316" s="179"/>
      <c r="U3316" s="179"/>
      <c r="V3316" s="179"/>
      <c r="W3316" s="179"/>
      <c r="X3316" s="179"/>
      <c r="Y3316" s="179"/>
      <c r="Z3316" s="179"/>
      <c r="AA3316" s="222"/>
      <c r="AB3316" s="222"/>
      <c r="AC3316" s="222"/>
      <c r="AD3316" s="179"/>
      <c r="AE3316" s="179"/>
      <c r="AF3316" s="179"/>
      <c r="AG3316" s="179"/>
      <c r="AH3316" s="179"/>
      <c r="AI3316" s="179"/>
      <c r="AJ3316" s="179"/>
    </row>
    <row r="3317" spans="2:36" x14ac:dyDescent="0.3">
      <c r="B3317" s="224">
        <v>339400</v>
      </c>
      <c r="C3317" s="209">
        <v>134422</v>
      </c>
      <c r="D3317" s="206">
        <f t="shared" si="268"/>
        <v>0.39605774896876844</v>
      </c>
      <c r="E3317" s="208">
        <f t="shared" si="269"/>
        <v>0.45</v>
      </c>
      <c r="F3317" s="207">
        <v>7393.21</v>
      </c>
      <c r="G3317" s="207">
        <v>10753.76</v>
      </c>
      <c r="H3317" s="207">
        <v>12097.98</v>
      </c>
      <c r="I3317" s="214">
        <v>122602</v>
      </c>
      <c r="J3317" s="211">
        <f t="shared" si="265"/>
        <v>0.36123158515026516</v>
      </c>
      <c r="K3317" s="212">
        <f t="shared" si="266"/>
        <v>0.42</v>
      </c>
      <c r="L3317" s="214">
        <v>6743.11</v>
      </c>
      <c r="M3317" s="213">
        <v>9808.16</v>
      </c>
      <c r="N3317" s="213">
        <v>11034.18</v>
      </c>
      <c r="O3317" s="242">
        <f t="shared" si="267"/>
        <v>0.51530000000002474</v>
      </c>
      <c r="P3317" s="242"/>
      <c r="Q3317" s="179"/>
      <c r="R3317" s="179"/>
      <c r="S3317" s="179"/>
      <c r="T3317" s="179"/>
      <c r="U3317" s="179"/>
      <c r="V3317" s="179"/>
      <c r="W3317" s="179"/>
      <c r="X3317" s="179"/>
      <c r="Y3317" s="179"/>
      <c r="Z3317" s="179"/>
      <c r="AA3317" s="222"/>
      <c r="AB3317" s="222"/>
      <c r="AC3317" s="222"/>
      <c r="AD3317" s="179"/>
      <c r="AE3317" s="179"/>
      <c r="AF3317" s="179"/>
      <c r="AG3317" s="179"/>
      <c r="AH3317" s="179"/>
      <c r="AI3317" s="179"/>
      <c r="AJ3317" s="179"/>
    </row>
    <row r="3318" spans="2:36" x14ac:dyDescent="0.3">
      <c r="B3318" s="224">
        <v>339500</v>
      </c>
      <c r="C3318" s="209">
        <v>134467</v>
      </c>
      <c r="D3318" s="206">
        <f t="shared" si="268"/>
        <v>0.3960736377025037</v>
      </c>
      <c r="E3318" s="208">
        <f t="shared" si="269"/>
        <v>0.45</v>
      </c>
      <c r="F3318" s="207">
        <v>7395.68</v>
      </c>
      <c r="G3318" s="207">
        <v>10757.36</v>
      </c>
      <c r="H3318" s="207">
        <v>12102.03</v>
      </c>
      <c r="I3318" s="214">
        <v>122644</v>
      </c>
      <c r="J3318" s="211">
        <f t="shared" si="265"/>
        <v>0.36124889543446242</v>
      </c>
      <c r="K3318" s="212">
        <f t="shared" si="266"/>
        <v>0.42</v>
      </c>
      <c r="L3318" s="214">
        <v>6745.42</v>
      </c>
      <c r="M3318" s="213">
        <v>9811.52</v>
      </c>
      <c r="N3318" s="213">
        <v>11037.96</v>
      </c>
      <c r="O3318" s="242">
        <f t="shared" si="267"/>
        <v>0.5151999999999316</v>
      </c>
      <c r="P3318" s="242"/>
      <c r="Q3318" s="179"/>
      <c r="R3318" s="179"/>
      <c r="S3318" s="179"/>
      <c r="T3318" s="179"/>
      <c r="U3318" s="179"/>
      <c r="V3318" s="179"/>
      <c r="W3318" s="179"/>
      <c r="X3318" s="179"/>
      <c r="Y3318" s="179"/>
      <c r="Z3318" s="179"/>
      <c r="AA3318" s="222"/>
      <c r="AB3318" s="222"/>
      <c r="AC3318" s="222"/>
      <c r="AD3318" s="179"/>
      <c r="AE3318" s="179"/>
      <c r="AF3318" s="179"/>
      <c r="AG3318" s="179"/>
      <c r="AH3318" s="179"/>
      <c r="AI3318" s="179"/>
      <c r="AJ3318" s="179"/>
    </row>
    <row r="3319" spans="2:36" x14ac:dyDescent="0.3">
      <c r="B3319" s="224">
        <v>339600</v>
      </c>
      <c r="C3319" s="209">
        <v>134512</v>
      </c>
      <c r="D3319" s="206">
        <f t="shared" si="268"/>
        <v>0.39608951707891638</v>
      </c>
      <c r="E3319" s="208">
        <f t="shared" si="269"/>
        <v>0.45</v>
      </c>
      <c r="F3319" s="207">
        <v>7398.16</v>
      </c>
      <c r="G3319" s="207">
        <v>10760.96</v>
      </c>
      <c r="H3319" s="207">
        <v>12106.08</v>
      </c>
      <c r="I3319" s="214">
        <v>122686</v>
      </c>
      <c r="J3319" s="211">
        <f t="shared" si="265"/>
        <v>0.36126619552414607</v>
      </c>
      <c r="K3319" s="212">
        <f t="shared" si="266"/>
        <v>0.42</v>
      </c>
      <c r="L3319" s="214">
        <v>6747.73</v>
      </c>
      <c r="M3319" s="213">
        <v>9814.8799999999992</v>
      </c>
      <c r="N3319" s="213">
        <v>11041.74</v>
      </c>
      <c r="O3319" s="242">
        <f t="shared" si="267"/>
        <v>0.5152999999998974</v>
      </c>
      <c r="P3319" s="242"/>
      <c r="Q3319" s="179"/>
      <c r="R3319" s="179"/>
      <c r="S3319" s="179"/>
      <c r="T3319" s="179"/>
      <c r="U3319" s="179"/>
      <c r="V3319" s="179"/>
      <c r="W3319" s="179"/>
      <c r="X3319" s="179"/>
      <c r="Y3319" s="179"/>
      <c r="Z3319" s="179"/>
      <c r="AA3319" s="222"/>
      <c r="AB3319" s="222"/>
      <c r="AC3319" s="222"/>
      <c r="AD3319" s="179"/>
      <c r="AE3319" s="179"/>
      <c r="AF3319" s="179"/>
      <c r="AG3319" s="179"/>
      <c r="AH3319" s="179"/>
      <c r="AI3319" s="179"/>
      <c r="AJ3319" s="179"/>
    </row>
    <row r="3320" spans="2:36" x14ac:dyDescent="0.3">
      <c r="B3320" s="224">
        <v>339700</v>
      </c>
      <c r="C3320" s="209">
        <v>134557</v>
      </c>
      <c r="D3320" s="206">
        <f t="shared" si="268"/>
        <v>0.39610538710627025</v>
      </c>
      <c r="E3320" s="208">
        <f t="shared" si="269"/>
        <v>0.45</v>
      </c>
      <c r="F3320" s="207">
        <v>7400.63</v>
      </c>
      <c r="G3320" s="207">
        <v>10764.56</v>
      </c>
      <c r="H3320" s="207">
        <v>12110.13</v>
      </c>
      <c r="I3320" s="214">
        <v>122728</v>
      </c>
      <c r="J3320" s="211">
        <f t="shared" si="265"/>
        <v>0.36128348542831912</v>
      </c>
      <c r="K3320" s="212">
        <f t="shared" si="266"/>
        <v>0.42</v>
      </c>
      <c r="L3320" s="214">
        <v>6750.04</v>
      </c>
      <c r="M3320" s="213">
        <v>9818.24</v>
      </c>
      <c r="N3320" s="213">
        <v>11045.52</v>
      </c>
      <c r="O3320" s="242">
        <f t="shared" si="267"/>
        <v>0.51520000000009536</v>
      </c>
      <c r="P3320" s="242"/>
      <c r="Q3320" s="179"/>
      <c r="R3320" s="179"/>
      <c r="S3320" s="179"/>
      <c r="T3320" s="179"/>
      <c r="U3320" s="179"/>
      <c r="V3320" s="179"/>
      <c r="W3320" s="179"/>
      <c r="X3320" s="179"/>
      <c r="Y3320" s="179"/>
      <c r="Z3320" s="179"/>
      <c r="AA3320" s="222"/>
      <c r="AB3320" s="222"/>
      <c r="AC3320" s="222"/>
      <c r="AD3320" s="179"/>
      <c r="AE3320" s="179"/>
      <c r="AF3320" s="179"/>
      <c r="AG3320" s="179"/>
      <c r="AH3320" s="179"/>
      <c r="AI3320" s="179"/>
      <c r="AJ3320" s="179"/>
    </row>
    <row r="3321" spans="2:36" x14ac:dyDescent="0.3">
      <c r="B3321" s="224">
        <v>339800</v>
      </c>
      <c r="C3321" s="209">
        <v>134602</v>
      </c>
      <c r="D3321" s="206">
        <f t="shared" si="268"/>
        <v>0.39612124779281932</v>
      </c>
      <c r="E3321" s="208">
        <f t="shared" si="269"/>
        <v>0.45</v>
      </c>
      <c r="F3321" s="207">
        <v>7403.11</v>
      </c>
      <c r="G3321" s="207">
        <v>10768.16</v>
      </c>
      <c r="H3321" s="207">
        <v>12114.18</v>
      </c>
      <c r="I3321" s="214">
        <v>122770</v>
      </c>
      <c r="J3321" s="211">
        <f t="shared" si="265"/>
        <v>0.36130076515597409</v>
      </c>
      <c r="K3321" s="212">
        <f t="shared" si="266"/>
        <v>0.42</v>
      </c>
      <c r="L3321" s="214">
        <v>6752.35</v>
      </c>
      <c r="M3321" s="213">
        <v>9821.6</v>
      </c>
      <c r="N3321" s="213">
        <v>11049.3</v>
      </c>
      <c r="O3321" s="242">
        <f t="shared" si="267"/>
        <v>0.51529999999978826</v>
      </c>
      <c r="P3321" s="242"/>
      <c r="Q3321" s="179"/>
      <c r="R3321" s="179"/>
      <c r="S3321" s="179"/>
      <c r="T3321" s="179"/>
      <c r="U3321" s="179"/>
      <c r="V3321" s="179"/>
      <c r="W3321" s="179"/>
      <c r="X3321" s="179"/>
      <c r="Y3321" s="179"/>
      <c r="Z3321" s="179"/>
      <c r="AA3321" s="222"/>
      <c r="AB3321" s="222"/>
      <c r="AC3321" s="222"/>
      <c r="AD3321" s="179"/>
      <c r="AE3321" s="179"/>
      <c r="AF3321" s="179"/>
      <c r="AG3321" s="179"/>
      <c r="AH3321" s="179"/>
      <c r="AI3321" s="179"/>
      <c r="AJ3321" s="179"/>
    </row>
    <row r="3322" spans="2:36" x14ac:dyDescent="0.3">
      <c r="B3322" s="224">
        <v>339900</v>
      </c>
      <c r="C3322" s="209">
        <v>134647</v>
      </c>
      <c r="D3322" s="206">
        <f t="shared" si="268"/>
        <v>0.39613709914680789</v>
      </c>
      <c r="E3322" s="208">
        <f t="shared" si="269"/>
        <v>0.45</v>
      </c>
      <c r="F3322" s="207">
        <v>7405.58</v>
      </c>
      <c r="G3322" s="207">
        <v>10771.76</v>
      </c>
      <c r="H3322" s="207">
        <v>12118.23</v>
      </c>
      <c r="I3322" s="214">
        <v>122812</v>
      </c>
      <c r="J3322" s="211">
        <f t="shared" si="265"/>
        <v>0.36131803471609297</v>
      </c>
      <c r="K3322" s="212">
        <f t="shared" si="266"/>
        <v>0.42</v>
      </c>
      <c r="L3322" s="214">
        <v>6754.66</v>
      </c>
      <c r="M3322" s="213">
        <v>9824.9599999999991</v>
      </c>
      <c r="N3322" s="213">
        <v>11053.08</v>
      </c>
      <c r="O3322" s="242">
        <f t="shared" si="267"/>
        <v>0.51519999999996802</v>
      </c>
      <c r="P3322" s="242"/>
      <c r="Q3322" s="179"/>
      <c r="R3322" s="179"/>
      <c r="S3322" s="179"/>
      <c r="T3322" s="179"/>
      <c r="U3322" s="179"/>
      <c r="V3322" s="179"/>
      <c r="W3322" s="179"/>
      <c r="X3322" s="179"/>
      <c r="Y3322" s="179"/>
      <c r="Z3322" s="179"/>
      <c r="AA3322" s="222"/>
      <c r="AB3322" s="222"/>
      <c r="AC3322" s="222"/>
      <c r="AD3322" s="179"/>
      <c r="AE3322" s="179"/>
      <c r="AF3322" s="179"/>
      <c r="AG3322" s="179"/>
      <c r="AH3322" s="179"/>
      <c r="AI3322" s="179"/>
      <c r="AJ3322" s="179"/>
    </row>
    <row r="3323" spans="2:36" x14ac:dyDescent="0.3">
      <c r="B3323" s="224">
        <v>340000</v>
      </c>
      <c r="C3323" s="209">
        <v>134692</v>
      </c>
      <c r="D3323" s="206">
        <f t="shared" si="268"/>
        <v>0.3961529411764706</v>
      </c>
      <c r="E3323" s="208">
        <f t="shared" si="269"/>
        <v>0.45</v>
      </c>
      <c r="F3323" s="207">
        <v>7408.06</v>
      </c>
      <c r="G3323" s="207">
        <v>10775.36</v>
      </c>
      <c r="H3323" s="207">
        <v>12122.28</v>
      </c>
      <c r="I3323" s="214">
        <v>122854</v>
      </c>
      <c r="J3323" s="211">
        <f t="shared" ref="J3323:J3386" si="270">I3323/$B3323</f>
        <v>0.36133529411764703</v>
      </c>
      <c r="K3323" s="212">
        <f t="shared" ref="K3323:K3386" si="271">(I3323-I3322)/($B3323-$B3322)</f>
        <v>0.42</v>
      </c>
      <c r="L3323" s="214">
        <v>6756.97</v>
      </c>
      <c r="M3323" s="213">
        <v>9828.32</v>
      </c>
      <c r="N3323" s="213">
        <v>11056.86</v>
      </c>
      <c r="O3323" s="242">
        <f t="shared" si="267"/>
        <v>0.51529999999997012</v>
      </c>
      <c r="P3323" s="242"/>
      <c r="Q3323" s="179"/>
      <c r="R3323" s="179"/>
      <c r="S3323" s="179"/>
      <c r="T3323" s="179"/>
      <c r="U3323" s="179"/>
      <c r="V3323" s="179"/>
      <c r="W3323" s="179"/>
      <c r="X3323" s="179"/>
      <c r="Y3323" s="179"/>
      <c r="Z3323" s="179"/>
      <c r="AA3323" s="222"/>
      <c r="AB3323" s="222"/>
      <c r="AC3323" s="222"/>
      <c r="AD3323" s="179"/>
      <c r="AE3323" s="179"/>
      <c r="AF3323" s="179"/>
      <c r="AG3323" s="179"/>
      <c r="AH3323" s="179"/>
      <c r="AI3323" s="179"/>
      <c r="AJ3323" s="179"/>
    </row>
    <row r="3324" spans="2:36" x14ac:dyDescent="0.3">
      <c r="B3324" s="224">
        <v>340100</v>
      </c>
      <c r="C3324" s="209">
        <v>134737</v>
      </c>
      <c r="D3324" s="206">
        <f t="shared" si="268"/>
        <v>0.39616877389003236</v>
      </c>
      <c r="E3324" s="208">
        <f t="shared" si="269"/>
        <v>0.45</v>
      </c>
      <c r="F3324" s="207">
        <v>7410.53</v>
      </c>
      <c r="G3324" s="207">
        <v>10778.96</v>
      </c>
      <c r="H3324" s="207">
        <v>12126.33</v>
      </c>
      <c r="I3324" s="214">
        <v>122896</v>
      </c>
      <c r="J3324" s="211">
        <f t="shared" si="270"/>
        <v>0.36135254336959716</v>
      </c>
      <c r="K3324" s="212">
        <f t="shared" si="271"/>
        <v>0.42</v>
      </c>
      <c r="L3324" s="214">
        <v>6759.28</v>
      </c>
      <c r="M3324" s="213">
        <v>9831.68</v>
      </c>
      <c r="N3324" s="213">
        <v>11060.64</v>
      </c>
      <c r="O3324" s="242">
        <f t="shared" si="267"/>
        <v>0.51519999999984067</v>
      </c>
      <c r="P3324" s="242"/>
      <c r="Q3324" s="179"/>
      <c r="R3324" s="179"/>
      <c r="S3324" s="179"/>
      <c r="T3324" s="179"/>
      <c r="U3324" s="179"/>
      <c r="V3324" s="179"/>
      <c r="W3324" s="179"/>
      <c r="X3324" s="179"/>
      <c r="Y3324" s="179"/>
      <c r="Z3324" s="179"/>
      <c r="AA3324" s="222"/>
      <c r="AB3324" s="222"/>
      <c r="AC3324" s="222"/>
      <c r="AD3324" s="179"/>
      <c r="AE3324" s="179"/>
      <c r="AF3324" s="179"/>
      <c r="AG3324" s="179"/>
      <c r="AH3324" s="179"/>
      <c r="AI3324" s="179"/>
      <c r="AJ3324" s="179"/>
    </row>
    <row r="3325" spans="2:36" x14ac:dyDescent="0.3">
      <c r="B3325" s="224">
        <v>340200</v>
      </c>
      <c r="C3325" s="209">
        <v>134782</v>
      </c>
      <c r="D3325" s="206">
        <f t="shared" si="268"/>
        <v>0.39618459729570843</v>
      </c>
      <c r="E3325" s="208">
        <f t="shared" si="269"/>
        <v>0.45</v>
      </c>
      <c r="F3325" s="207">
        <v>7413.01</v>
      </c>
      <c r="G3325" s="207">
        <v>10782.56</v>
      </c>
      <c r="H3325" s="207">
        <v>12130.38</v>
      </c>
      <c r="I3325" s="214">
        <v>122938</v>
      </c>
      <c r="J3325" s="211">
        <f t="shared" si="270"/>
        <v>0.36136978248089358</v>
      </c>
      <c r="K3325" s="212">
        <f t="shared" si="271"/>
        <v>0.42</v>
      </c>
      <c r="L3325" s="214">
        <v>6761.59</v>
      </c>
      <c r="M3325" s="213">
        <v>9835.0400000000009</v>
      </c>
      <c r="N3325" s="213">
        <v>11064.42</v>
      </c>
      <c r="O3325" s="242">
        <f t="shared" si="267"/>
        <v>0.51530000000015208</v>
      </c>
      <c r="P3325" s="242"/>
      <c r="Q3325" s="179"/>
      <c r="R3325" s="179"/>
      <c r="S3325" s="179"/>
      <c r="T3325" s="179"/>
      <c r="U3325" s="179"/>
      <c r="V3325" s="179"/>
      <c r="W3325" s="179"/>
      <c r="X3325" s="179"/>
      <c r="Y3325" s="179"/>
      <c r="Z3325" s="179"/>
      <c r="AA3325" s="222"/>
      <c r="AB3325" s="222"/>
      <c r="AC3325" s="222"/>
      <c r="AD3325" s="179"/>
      <c r="AE3325" s="179"/>
      <c r="AF3325" s="179"/>
      <c r="AG3325" s="179"/>
      <c r="AH3325" s="179"/>
      <c r="AI3325" s="179"/>
      <c r="AJ3325" s="179"/>
    </row>
    <row r="3326" spans="2:36" x14ac:dyDescent="0.3">
      <c r="B3326" s="224">
        <v>340300</v>
      </c>
      <c r="C3326" s="209">
        <v>134827</v>
      </c>
      <c r="D3326" s="206">
        <f t="shared" si="268"/>
        <v>0.39620041140170437</v>
      </c>
      <c r="E3326" s="208">
        <f t="shared" si="269"/>
        <v>0.45</v>
      </c>
      <c r="F3326" s="207">
        <v>7415.48</v>
      </c>
      <c r="G3326" s="207">
        <v>10786.16</v>
      </c>
      <c r="H3326" s="207">
        <v>12134.43</v>
      </c>
      <c r="I3326" s="214">
        <v>122980</v>
      </c>
      <c r="J3326" s="211">
        <f t="shared" si="270"/>
        <v>0.36138701146047603</v>
      </c>
      <c r="K3326" s="212">
        <f t="shared" si="271"/>
        <v>0.42</v>
      </c>
      <c r="L3326" s="214">
        <v>6763.9</v>
      </c>
      <c r="M3326" s="213">
        <v>9838.4</v>
      </c>
      <c r="N3326" s="213">
        <v>11068.2</v>
      </c>
      <c r="O3326" s="242">
        <f t="shared" si="267"/>
        <v>0.51520000000004074</v>
      </c>
      <c r="P3326" s="242"/>
      <c r="Q3326" s="179"/>
      <c r="R3326" s="179"/>
      <c r="S3326" s="179"/>
      <c r="T3326" s="179"/>
      <c r="U3326" s="179"/>
      <c r="V3326" s="179"/>
      <c r="W3326" s="179"/>
      <c r="X3326" s="179"/>
      <c r="Y3326" s="179"/>
      <c r="Z3326" s="179"/>
      <c r="AA3326" s="222"/>
      <c r="AB3326" s="222"/>
      <c r="AC3326" s="222"/>
      <c r="AD3326" s="179"/>
      <c r="AE3326" s="179"/>
      <c r="AF3326" s="179"/>
      <c r="AG3326" s="179"/>
      <c r="AH3326" s="179"/>
      <c r="AI3326" s="179"/>
      <c r="AJ3326" s="179"/>
    </row>
    <row r="3327" spans="2:36" x14ac:dyDescent="0.3">
      <c r="B3327" s="224">
        <v>340400</v>
      </c>
      <c r="C3327" s="209">
        <v>134872</v>
      </c>
      <c r="D3327" s="206">
        <f t="shared" si="268"/>
        <v>0.39621621621621622</v>
      </c>
      <c r="E3327" s="208">
        <f t="shared" si="269"/>
        <v>0.45</v>
      </c>
      <c r="F3327" s="207">
        <v>7417.96</v>
      </c>
      <c r="G3327" s="207">
        <v>10789.76</v>
      </c>
      <c r="H3327" s="207">
        <v>12138.48</v>
      </c>
      <c r="I3327" s="214">
        <v>123022</v>
      </c>
      <c r="J3327" s="211">
        <f t="shared" si="270"/>
        <v>0.36140423031727381</v>
      </c>
      <c r="K3327" s="212">
        <f t="shared" si="271"/>
        <v>0.42</v>
      </c>
      <c r="L3327" s="214">
        <v>6766.21</v>
      </c>
      <c r="M3327" s="213">
        <v>9841.76</v>
      </c>
      <c r="N3327" s="213">
        <v>11071.98</v>
      </c>
      <c r="O3327" s="242">
        <f t="shared" si="267"/>
        <v>0.51530000000002474</v>
      </c>
      <c r="P3327" s="242"/>
      <c r="Q3327" s="179"/>
      <c r="R3327" s="179"/>
      <c r="S3327" s="179"/>
      <c r="T3327" s="179"/>
      <c r="U3327" s="179"/>
      <c r="V3327" s="179"/>
      <c r="W3327" s="179"/>
      <c r="X3327" s="179"/>
      <c r="Y3327" s="179"/>
      <c r="Z3327" s="179"/>
      <c r="AA3327" s="222"/>
      <c r="AB3327" s="222"/>
      <c r="AC3327" s="222"/>
      <c r="AD3327" s="179"/>
      <c r="AE3327" s="179"/>
      <c r="AF3327" s="179"/>
      <c r="AG3327" s="179"/>
      <c r="AH3327" s="179"/>
      <c r="AI3327" s="179"/>
      <c r="AJ3327" s="179"/>
    </row>
    <row r="3328" spans="2:36" x14ac:dyDescent="0.3">
      <c r="B3328" s="224">
        <v>340500</v>
      </c>
      <c r="C3328" s="209">
        <v>134917</v>
      </c>
      <c r="D3328" s="206">
        <f t="shared" si="268"/>
        <v>0.39623201174743022</v>
      </c>
      <c r="E3328" s="208">
        <f t="shared" si="269"/>
        <v>0.45</v>
      </c>
      <c r="F3328" s="207">
        <v>7420.43</v>
      </c>
      <c r="G3328" s="207">
        <v>10793.36</v>
      </c>
      <c r="H3328" s="207">
        <v>12142.53</v>
      </c>
      <c r="I3328" s="214">
        <v>123064</v>
      </c>
      <c r="J3328" s="211">
        <f t="shared" si="270"/>
        <v>0.36142143906020557</v>
      </c>
      <c r="K3328" s="212">
        <f t="shared" si="271"/>
        <v>0.42</v>
      </c>
      <c r="L3328" s="214">
        <v>6768.52</v>
      </c>
      <c r="M3328" s="213">
        <v>9845.1200000000008</v>
      </c>
      <c r="N3328" s="213">
        <v>11075.76</v>
      </c>
      <c r="O3328" s="242">
        <f t="shared" si="267"/>
        <v>0.5151999999999316</v>
      </c>
      <c r="P3328" s="242"/>
      <c r="Q3328" s="179"/>
      <c r="R3328" s="179"/>
      <c r="S3328" s="179"/>
      <c r="T3328" s="179"/>
      <c r="U3328" s="179"/>
      <c r="V3328" s="179"/>
      <c r="W3328" s="179"/>
      <c r="X3328" s="179"/>
      <c r="Y3328" s="179"/>
      <c r="Z3328" s="179"/>
      <c r="AA3328" s="222"/>
      <c r="AB3328" s="222"/>
      <c r="AC3328" s="222"/>
      <c r="AD3328" s="179"/>
      <c r="AE3328" s="179"/>
      <c r="AF3328" s="179"/>
      <c r="AG3328" s="179"/>
      <c r="AH3328" s="179"/>
      <c r="AI3328" s="179"/>
      <c r="AJ3328" s="179"/>
    </row>
    <row r="3329" spans="2:36" x14ac:dyDescent="0.3">
      <c r="B3329" s="224">
        <v>340600</v>
      </c>
      <c r="C3329" s="209">
        <v>134962</v>
      </c>
      <c r="D3329" s="206">
        <f t="shared" si="268"/>
        <v>0.39624779800352322</v>
      </c>
      <c r="E3329" s="208">
        <f t="shared" si="269"/>
        <v>0.45</v>
      </c>
      <c r="F3329" s="207">
        <v>7422.91</v>
      </c>
      <c r="G3329" s="207">
        <v>10796.96</v>
      </c>
      <c r="H3329" s="207">
        <v>12146.58</v>
      </c>
      <c r="I3329" s="214">
        <v>123106</v>
      </c>
      <c r="J3329" s="211">
        <f t="shared" si="270"/>
        <v>0.36143863769817969</v>
      </c>
      <c r="K3329" s="212">
        <f t="shared" si="271"/>
        <v>0.42</v>
      </c>
      <c r="L3329" s="214">
        <v>6770.83</v>
      </c>
      <c r="M3329" s="213">
        <v>9848.48</v>
      </c>
      <c r="N3329" s="213">
        <v>11079.54</v>
      </c>
      <c r="O3329" s="242">
        <f t="shared" si="267"/>
        <v>0.5152999999998974</v>
      </c>
      <c r="P3329" s="242"/>
      <c r="Q3329" s="179"/>
      <c r="R3329" s="179"/>
      <c r="S3329" s="179"/>
      <c r="T3329" s="179"/>
      <c r="U3329" s="179"/>
      <c r="V3329" s="179"/>
      <c r="W3329" s="179"/>
      <c r="X3329" s="179"/>
      <c r="Y3329" s="179"/>
      <c r="Z3329" s="179"/>
      <c r="AA3329" s="222"/>
      <c r="AB3329" s="222"/>
      <c r="AC3329" s="222"/>
      <c r="AD3329" s="179"/>
      <c r="AE3329" s="179"/>
      <c r="AF3329" s="179"/>
      <c r="AG3329" s="179"/>
      <c r="AH3329" s="179"/>
      <c r="AI3329" s="179"/>
      <c r="AJ3329" s="179"/>
    </row>
    <row r="3330" spans="2:36" x14ac:dyDescent="0.3">
      <c r="B3330" s="224">
        <v>340700</v>
      </c>
      <c r="C3330" s="209">
        <v>135007</v>
      </c>
      <c r="D3330" s="206">
        <f t="shared" si="268"/>
        <v>0.39626357499266218</v>
      </c>
      <c r="E3330" s="208">
        <f t="shared" si="269"/>
        <v>0.45</v>
      </c>
      <c r="F3330" s="207">
        <v>7425.38</v>
      </c>
      <c r="G3330" s="207">
        <v>10800.56</v>
      </c>
      <c r="H3330" s="207">
        <v>12150.63</v>
      </c>
      <c r="I3330" s="214">
        <v>123148</v>
      </c>
      <c r="J3330" s="211">
        <f t="shared" si="270"/>
        <v>0.36145582624009392</v>
      </c>
      <c r="K3330" s="212">
        <f t="shared" si="271"/>
        <v>0.42</v>
      </c>
      <c r="L3330" s="214">
        <v>6773.14</v>
      </c>
      <c r="M3330" s="213">
        <v>9851.84</v>
      </c>
      <c r="N3330" s="213">
        <v>11083.32</v>
      </c>
      <c r="O3330" s="242">
        <f t="shared" si="267"/>
        <v>0.51520000000009536</v>
      </c>
      <c r="P3330" s="242"/>
      <c r="Q3330" s="179"/>
      <c r="R3330" s="179"/>
      <c r="S3330" s="179"/>
      <c r="T3330" s="179"/>
      <c r="U3330" s="179"/>
      <c r="V3330" s="179"/>
      <c r="W3330" s="179"/>
      <c r="X3330" s="179"/>
      <c r="Y3330" s="179"/>
      <c r="Z3330" s="179"/>
      <c r="AA3330" s="222"/>
      <c r="AB3330" s="222"/>
      <c r="AC3330" s="222"/>
      <c r="AD3330" s="179"/>
      <c r="AE3330" s="179"/>
      <c r="AF3330" s="179"/>
      <c r="AG3330" s="179"/>
      <c r="AH3330" s="179"/>
      <c r="AI3330" s="179"/>
      <c r="AJ3330" s="179"/>
    </row>
    <row r="3331" spans="2:36" x14ac:dyDescent="0.3">
      <c r="B3331" s="224">
        <v>340800</v>
      </c>
      <c r="C3331" s="209">
        <v>135052</v>
      </c>
      <c r="D3331" s="206">
        <f t="shared" si="268"/>
        <v>0.39627934272300469</v>
      </c>
      <c r="E3331" s="208">
        <f t="shared" si="269"/>
        <v>0.45</v>
      </c>
      <c r="F3331" s="207">
        <v>7427.86</v>
      </c>
      <c r="G3331" s="207">
        <v>10804.16</v>
      </c>
      <c r="H3331" s="207">
        <v>12154.68</v>
      </c>
      <c r="I3331" s="214">
        <v>123190</v>
      </c>
      <c r="J3331" s="211">
        <f t="shared" si="270"/>
        <v>0.36147300469483568</v>
      </c>
      <c r="K3331" s="212">
        <f t="shared" si="271"/>
        <v>0.42</v>
      </c>
      <c r="L3331" s="214">
        <v>6775.45</v>
      </c>
      <c r="M3331" s="213">
        <v>9855.2000000000007</v>
      </c>
      <c r="N3331" s="213">
        <v>11087.1</v>
      </c>
      <c r="O3331" s="242">
        <f t="shared" si="267"/>
        <v>0.51529999999978826</v>
      </c>
      <c r="P3331" s="242"/>
      <c r="Q3331" s="179"/>
      <c r="R3331" s="179"/>
      <c r="S3331" s="179"/>
      <c r="T3331" s="179"/>
      <c r="U3331" s="179"/>
      <c r="V3331" s="179"/>
      <c r="W3331" s="179"/>
      <c r="X3331" s="179"/>
      <c r="Y3331" s="179"/>
      <c r="Z3331" s="179"/>
      <c r="AA3331" s="222"/>
      <c r="AB3331" s="222"/>
      <c r="AC3331" s="222"/>
      <c r="AD3331" s="179"/>
      <c r="AE3331" s="179"/>
      <c r="AF3331" s="179"/>
      <c r="AG3331" s="179"/>
      <c r="AH3331" s="179"/>
      <c r="AI3331" s="179"/>
      <c r="AJ3331" s="179"/>
    </row>
    <row r="3332" spans="2:36" x14ac:dyDescent="0.3">
      <c r="B3332" s="224">
        <v>340900</v>
      </c>
      <c r="C3332" s="209">
        <v>135097</v>
      </c>
      <c r="D3332" s="206">
        <f t="shared" si="268"/>
        <v>0.39629510120269873</v>
      </c>
      <c r="E3332" s="208">
        <f t="shared" si="269"/>
        <v>0.45</v>
      </c>
      <c r="F3332" s="207">
        <v>7430.33</v>
      </c>
      <c r="G3332" s="207">
        <v>10807.76</v>
      </c>
      <c r="H3332" s="207">
        <v>12158.73</v>
      </c>
      <c r="I3332" s="214">
        <v>123232</v>
      </c>
      <c r="J3332" s="211">
        <f t="shared" si="270"/>
        <v>0.3614901730712819</v>
      </c>
      <c r="K3332" s="212">
        <f t="shared" si="271"/>
        <v>0.42</v>
      </c>
      <c r="L3332" s="214">
        <v>6777.76</v>
      </c>
      <c r="M3332" s="213">
        <v>9858.56</v>
      </c>
      <c r="N3332" s="213">
        <v>11090.88</v>
      </c>
      <c r="O3332" s="242">
        <f t="shared" si="267"/>
        <v>0.51519999999996802</v>
      </c>
      <c r="P3332" s="242"/>
      <c r="Q3332" s="179"/>
      <c r="R3332" s="179"/>
      <c r="S3332" s="179"/>
      <c r="T3332" s="179"/>
      <c r="U3332" s="179"/>
      <c r="V3332" s="179"/>
      <c r="W3332" s="179"/>
      <c r="X3332" s="179"/>
      <c r="Y3332" s="179"/>
      <c r="Z3332" s="179"/>
      <c r="AA3332" s="222"/>
      <c r="AB3332" s="222"/>
      <c r="AC3332" s="222"/>
      <c r="AD3332" s="179"/>
      <c r="AE3332" s="179"/>
      <c r="AF3332" s="179"/>
      <c r="AG3332" s="179"/>
      <c r="AH3332" s="179"/>
      <c r="AI3332" s="179"/>
      <c r="AJ3332" s="179"/>
    </row>
    <row r="3333" spans="2:36" x14ac:dyDescent="0.3">
      <c r="B3333" s="224">
        <v>341000</v>
      </c>
      <c r="C3333" s="209">
        <v>135142</v>
      </c>
      <c r="D3333" s="206">
        <f t="shared" si="268"/>
        <v>0.39631085043988268</v>
      </c>
      <c r="E3333" s="208">
        <f t="shared" si="269"/>
        <v>0.45</v>
      </c>
      <c r="F3333" s="207">
        <v>7432.81</v>
      </c>
      <c r="G3333" s="207">
        <v>10811.36</v>
      </c>
      <c r="H3333" s="207">
        <v>12162.78</v>
      </c>
      <c r="I3333" s="214">
        <v>123274</v>
      </c>
      <c r="J3333" s="211">
        <f t="shared" si="270"/>
        <v>0.3615073313782991</v>
      </c>
      <c r="K3333" s="212">
        <f t="shared" si="271"/>
        <v>0.42</v>
      </c>
      <c r="L3333" s="214">
        <v>6780.07</v>
      </c>
      <c r="M3333" s="213">
        <v>9861.92</v>
      </c>
      <c r="N3333" s="213">
        <v>11094.66</v>
      </c>
      <c r="O3333" s="242">
        <f t="shared" ref="O3333:O3396" si="272">(C3333+F3333+H3333-C3332-F3332-H3332)/100</f>
        <v>0.51529999999997012</v>
      </c>
      <c r="P3333" s="242"/>
      <c r="Q3333" s="179"/>
      <c r="R3333" s="179"/>
      <c r="S3333" s="179"/>
      <c r="T3333" s="179"/>
      <c r="U3333" s="179"/>
      <c r="V3333" s="179"/>
      <c r="W3333" s="179"/>
      <c r="X3333" s="179"/>
      <c r="Y3333" s="179"/>
      <c r="Z3333" s="179"/>
      <c r="AA3333" s="222"/>
      <c r="AB3333" s="222"/>
      <c r="AC3333" s="222"/>
      <c r="AD3333" s="179"/>
      <c r="AE3333" s="179"/>
      <c r="AF3333" s="179"/>
      <c r="AG3333" s="179"/>
      <c r="AH3333" s="179"/>
      <c r="AI3333" s="179"/>
      <c r="AJ3333" s="179"/>
    </row>
    <row r="3334" spans="2:36" x14ac:dyDescent="0.3">
      <c r="B3334" s="224">
        <v>341100</v>
      </c>
      <c r="C3334" s="209">
        <v>135187</v>
      </c>
      <c r="D3334" s="206">
        <f t="shared" si="268"/>
        <v>0.39632659044268542</v>
      </c>
      <c r="E3334" s="208">
        <f t="shared" si="269"/>
        <v>0.45</v>
      </c>
      <c r="F3334" s="207">
        <v>7435.28</v>
      </c>
      <c r="G3334" s="207">
        <v>10814.96</v>
      </c>
      <c r="H3334" s="207">
        <v>12166.83</v>
      </c>
      <c r="I3334" s="214">
        <v>123316</v>
      </c>
      <c r="J3334" s="211">
        <f t="shared" si="270"/>
        <v>0.36152447962474349</v>
      </c>
      <c r="K3334" s="212">
        <f t="shared" si="271"/>
        <v>0.42</v>
      </c>
      <c r="L3334" s="214">
        <v>6782.38</v>
      </c>
      <c r="M3334" s="213">
        <v>9865.2800000000007</v>
      </c>
      <c r="N3334" s="213">
        <v>11098.44</v>
      </c>
      <c r="O3334" s="242">
        <f t="shared" si="272"/>
        <v>0.51519999999984067</v>
      </c>
      <c r="P3334" s="242"/>
      <c r="Q3334" s="179"/>
      <c r="R3334" s="179"/>
      <c r="S3334" s="179"/>
      <c r="T3334" s="179"/>
      <c r="U3334" s="179"/>
      <c r="V3334" s="179"/>
      <c r="W3334" s="179"/>
      <c r="X3334" s="179"/>
      <c r="Y3334" s="179"/>
      <c r="Z3334" s="179"/>
      <c r="AA3334" s="222"/>
      <c r="AB3334" s="222"/>
      <c r="AC3334" s="222"/>
      <c r="AD3334" s="179"/>
      <c r="AE3334" s="179"/>
      <c r="AF3334" s="179"/>
      <c r="AG3334" s="179"/>
      <c r="AH3334" s="179"/>
      <c r="AI3334" s="179"/>
      <c r="AJ3334" s="179"/>
    </row>
    <row r="3335" spans="2:36" x14ac:dyDescent="0.3">
      <c r="B3335" s="224">
        <v>341200</v>
      </c>
      <c r="C3335" s="209">
        <v>135232</v>
      </c>
      <c r="D3335" s="206">
        <f t="shared" si="268"/>
        <v>0.39634232121922625</v>
      </c>
      <c r="E3335" s="208">
        <f t="shared" si="269"/>
        <v>0.45</v>
      </c>
      <c r="F3335" s="207">
        <v>7437.76</v>
      </c>
      <c r="G3335" s="207">
        <v>10818.56</v>
      </c>
      <c r="H3335" s="207">
        <v>12170.88</v>
      </c>
      <c r="I3335" s="214">
        <v>123358</v>
      </c>
      <c r="J3335" s="211">
        <f t="shared" si="270"/>
        <v>0.3615416178194607</v>
      </c>
      <c r="K3335" s="212">
        <f t="shared" si="271"/>
        <v>0.42</v>
      </c>
      <c r="L3335" s="214">
        <v>6784.69</v>
      </c>
      <c r="M3335" s="213">
        <v>9868.64</v>
      </c>
      <c r="N3335" s="213">
        <v>11102.22</v>
      </c>
      <c r="O3335" s="242">
        <f t="shared" si="272"/>
        <v>0.51530000000015208</v>
      </c>
      <c r="P3335" s="242"/>
      <c r="Q3335" s="179"/>
      <c r="R3335" s="179"/>
      <c r="S3335" s="179"/>
      <c r="T3335" s="179"/>
      <c r="U3335" s="179"/>
      <c r="V3335" s="179"/>
      <c r="W3335" s="179"/>
      <c r="X3335" s="179"/>
      <c r="Y3335" s="179"/>
      <c r="Z3335" s="179"/>
      <c r="AA3335" s="222"/>
      <c r="AB3335" s="222"/>
      <c r="AC3335" s="222"/>
      <c r="AD3335" s="179"/>
      <c r="AE3335" s="179"/>
      <c r="AF3335" s="179"/>
      <c r="AG3335" s="179"/>
      <c r="AH3335" s="179"/>
      <c r="AI3335" s="179"/>
      <c r="AJ3335" s="179"/>
    </row>
    <row r="3336" spans="2:36" x14ac:dyDescent="0.3">
      <c r="B3336" s="224">
        <v>341300</v>
      </c>
      <c r="C3336" s="209">
        <v>135277</v>
      </c>
      <c r="D3336" s="206">
        <f t="shared" si="268"/>
        <v>0.39635804277761499</v>
      </c>
      <c r="E3336" s="208">
        <f t="shared" si="269"/>
        <v>0.45</v>
      </c>
      <c r="F3336" s="207">
        <v>7440.23</v>
      </c>
      <c r="G3336" s="207">
        <v>10822.16</v>
      </c>
      <c r="H3336" s="207">
        <v>12174.93</v>
      </c>
      <c r="I3336" s="214">
        <v>123400</v>
      </c>
      <c r="J3336" s="211">
        <f t="shared" si="270"/>
        <v>0.36155874597128623</v>
      </c>
      <c r="K3336" s="212">
        <f t="shared" si="271"/>
        <v>0.42</v>
      </c>
      <c r="L3336" s="214">
        <v>6787</v>
      </c>
      <c r="M3336" s="213">
        <v>9872</v>
      </c>
      <c r="N3336" s="213">
        <v>11106</v>
      </c>
      <c r="O3336" s="242">
        <f t="shared" si="272"/>
        <v>0.51520000000004074</v>
      </c>
      <c r="P3336" s="242"/>
      <c r="Q3336" s="179"/>
      <c r="R3336" s="179"/>
      <c r="S3336" s="179"/>
      <c r="T3336" s="179"/>
      <c r="U3336" s="179"/>
      <c r="V3336" s="179"/>
      <c r="W3336" s="179"/>
      <c r="X3336" s="179"/>
      <c r="Y3336" s="179"/>
      <c r="Z3336" s="179"/>
      <c r="AA3336" s="222"/>
      <c r="AB3336" s="222"/>
      <c r="AC3336" s="222"/>
      <c r="AD3336" s="179"/>
      <c r="AE3336" s="179"/>
      <c r="AF3336" s="179"/>
      <c r="AG3336" s="179"/>
      <c r="AH3336" s="179"/>
      <c r="AI3336" s="179"/>
      <c r="AJ3336" s="179"/>
    </row>
    <row r="3337" spans="2:36" x14ac:dyDescent="0.3">
      <c r="B3337" s="224">
        <v>341400</v>
      </c>
      <c r="C3337" s="209">
        <v>135322</v>
      </c>
      <c r="D3337" s="206">
        <f t="shared" si="268"/>
        <v>0.39637375512595197</v>
      </c>
      <c r="E3337" s="208">
        <f t="shared" si="269"/>
        <v>0.45</v>
      </c>
      <c r="F3337" s="207">
        <v>7442.71</v>
      </c>
      <c r="G3337" s="207">
        <v>10825.76</v>
      </c>
      <c r="H3337" s="207">
        <v>12178.98</v>
      </c>
      <c r="I3337" s="214">
        <v>123442</v>
      </c>
      <c r="J3337" s="211">
        <f t="shared" si="270"/>
        <v>0.36157586408904513</v>
      </c>
      <c r="K3337" s="212">
        <f t="shared" si="271"/>
        <v>0.42</v>
      </c>
      <c r="L3337" s="214">
        <v>6789.31</v>
      </c>
      <c r="M3337" s="213">
        <v>9875.36</v>
      </c>
      <c r="N3337" s="213">
        <v>11109.78</v>
      </c>
      <c r="O3337" s="242">
        <f t="shared" si="272"/>
        <v>0.51530000000002474</v>
      </c>
      <c r="P3337" s="242"/>
      <c r="Q3337" s="179"/>
      <c r="R3337" s="179"/>
      <c r="S3337" s="179"/>
      <c r="T3337" s="179"/>
      <c r="U3337" s="179"/>
      <c r="V3337" s="179"/>
      <c r="W3337" s="179"/>
      <c r="X3337" s="179"/>
      <c r="Y3337" s="179"/>
      <c r="Z3337" s="179"/>
      <c r="AA3337" s="222"/>
      <c r="AB3337" s="222"/>
      <c r="AC3337" s="222"/>
      <c r="AD3337" s="179"/>
      <c r="AE3337" s="179"/>
      <c r="AF3337" s="179"/>
      <c r="AG3337" s="179"/>
      <c r="AH3337" s="179"/>
      <c r="AI3337" s="179"/>
      <c r="AJ3337" s="179"/>
    </row>
    <row r="3338" spans="2:36" x14ac:dyDescent="0.3">
      <c r="B3338" s="224">
        <v>341500</v>
      </c>
      <c r="C3338" s="209">
        <v>135367</v>
      </c>
      <c r="D3338" s="206">
        <f t="shared" si="268"/>
        <v>0.39638945827232797</v>
      </c>
      <c r="E3338" s="208">
        <f t="shared" si="269"/>
        <v>0.45</v>
      </c>
      <c r="F3338" s="207">
        <v>7445.18</v>
      </c>
      <c r="G3338" s="207">
        <v>10829.36</v>
      </c>
      <c r="H3338" s="207">
        <v>12183.03</v>
      </c>
      <c r="I3338" s="214">
        <v>123484</v>
      </c>
      <c r="J3338" s="211">
        <f t="shared" si="270"/>
        <v>0.36159297218155195</v>
      </c>
      <c r="K3338" s="212">
        <f t="shared" si="271"/>
        <v>0.42</v>
      </c>
      <c r="L3338" s="214">
        <v>6791.62</v>
      </c>
      <c r="M3338" s="213">
        <v>9878.7199999999993</v>
      </c>
      <c r="N3338" s="213">
        <v>11113.56</v>
      </c>
      <c r="O3338" s="242">
        <f t="shared" si="272"/>
        <v>0.5151999999999316</v>
      </c>
      <c r="P3338" s="242"/>
      <c r="Q3338" s="179"/>
      <c r="R3338" s="179"/>
      <c r="S3338" s="179"/>
      <c r="T3338" s="179"/>
      <c r="U3338" s="179"/>
      <c r="V3338" s="179"/>
      <c r="W3338" s="179"/>
      <c r="X3338" s="179"/>
      <c r="Y3338" s="179"/>
      <c r="Z3338" s="179"/>
      <c r="AA3338" s="222"/>
      <c r="AB3338" s="222"/>
      <c r="AC3338" s="222"/>
      <c r="AD3338" s="179"/>
      <c r="AE3338" s="179"/>
      <c r="AF3338" s="179"/>
      <c r="AG3338" s="179"/>
      <c r="AH3338" s="179"/>
      <c r="AI3338" s="179"/>
      <c r="AJ3338" s="179"/>
    </row>
    <row r="3339" spans="2:36" x14ac:dyDescent="0.3">
      <c r="B3339" s="224">
        <v>341600</v>
      </c>
      <c r="C3339" s="209">
        <v>135412</v>
      </c>
      <c r="D3339" s="206">
        <f t="shared" si="268"/>
        <v>0.39640515222482436</v>
      </c>
      <c r="E3339" s="208">
        <f t="shared" si="269"/>
        <v>0.45</v>
      </c>
      <c r="F3339" s="207">
        <v>7447.66</v>
      </c>
      <c r="G3339" s="207">
        <v>10832.96</v>
      </c>
      <c r="H3339" s="207">
        <v>12187.08</v>
      </c>
      <c r="I3339" s="214">
        <v>123526</v>
      </c>
      <c r="J3339" s="211">
        <f t="shared" si="270"/>
        <v>0.36161007025761122</v>
      </c>
      <c r="K3339" s="212">
        <f t="shared" si="271"/>
        <v>0.42</v>
      </c>
      <c r="L3339" s="214">
        <v>6793.93</v>
      </c>
      <c r="M3339" s="213">
        <v>9882.08</v>
      </c>
      <c r="N3339" s="213">
        <v>11117.34</v>
      </c>
      <c r="O3339" s="242">
        <f t="shared" si="272"/>
        <v>0.5152999999998974</v>
      </c>
      <c r="P3339" s="242"/>
      <c r="Q3339" s="179"/>
      <c r="R3339" s="179"/>
      <c r="S3339" s="179"/>
      <c r="T3339" s="179"/>
      <c r="U3339" s="179"/>
      <c r="V3339" s="179"/>
      <c r="W3339" s="179"/>
      <c r="X3339" s="179"/>
      <c r="Y3339" s="179"/>
      <c r="Z3339" s="179"/>
      <c r="AA3339" s="222"/>
      <c r="AB3339" s="222"/>
      <c r="AC3339" s="222"/>
      <c r="AD3339" s="179"/>
      <c r="AE3339" s="179"/>
      <c r="AF3339" s="179"/>
      <c r="AG3339" s="179"/>
      <c r="AH3339" s="179"/>
      <c r="AI3339" s="179"/>
      <c r="AJ3339" s="179"/>
    </row>
    <row r="3340" spans="2:36" x14ac:dyDescent="0.3">
      <c r="B3340" s="224">
        <v>341700</v>
      </c>
      <c r="C3340" s="209">
        <v>135457</v>
      </c>
      <c r="D3340" s="206">
        <f t="shared" si="268"/>
        <v>0.39642083699151304</v>
      </c>
      <c r="E3340" s="208">
        <f t="shared" si="269"/>
        <v>0.45</v>
      </c>
      <c r="F3340" s="207">
        <v>7450.13</v>
      </c>
      <c r="G3340" s="207">
        <v>10836.56</v>
      </c>
      <c r="H3340" s="207">
        <v>12191.13</v>
      </c>
      <c r="I3340" s="214">
        <v>123568</v>
      </c>
      <c r="J3340" s="211">
        <f t="shared" si="270"/>
        <v>0.361627158326017</v>
      </c>
      <c r="K3340" s="212">
        <f t="shared" si="271"/>
        <v>0.42</v>
      </c>
      <c r="L3340" s="214">
        <v>6796.24</v>
      </c>
      <c r="M3340" s="213">
        <v>9885.44</v>
      </c>
      <c r="N3340" s="213">
        <v>11121.12</v>
      </c>
      <c r="O3340" s="242">
        <f t="shared" si="272"/>
        <v>0.51520000000009536</v>
      </c>
      <c r="P3340" s="242"/>
      <c r="Q3340" s="179"/>
      <c r="R3340" s="179"/>
      <c r="S3340" s="179"/>
      <c r="T3340" s="179"/>
      <c r="U3340" s="179"/>
      <c r="V3340" s="179"/>
      <c r="W3340" s="179"/>
      <c r="X3340" s="179"/>
      <c r="Y3340" s="179"/>
      <c r="Z3340" s="179"/>
      <c r="AA3340" s="222"/>
      <c r="AB3340" s="222"/>
      <c r="AC3340" s="222"/>
      <c r="AD3340" s="179"/>
      <c r="AE3340" s="179"/>
      <c r="AF3340" s="179"/>
      <c r="AG3340" s="179"/>
      <c r="AH3340" s="179"/>
      <c r="AI3340" s="179"/>
      <c r="AJ3340" s="179"/>
    </row>
    <row r="3341" spans="2:36" x14ac:dyDescent="0.3">
      <c r="B3341" s="224">
        <v>341800</v>
      </c>
      <c r="C3341" s="209">
        <v>135502</v>
      </c>
      <c r="D3341" s="206">
        <f t="shared" si="268"/>
        <v>0.39643651258045642</v>
      </c>
      <c r="E3341" s="208">
        <f t="shared" si="269"/>
        <v>0.45</v>
      </c>
      <c r="F3341" s="207">
        <v>7452.61</v>
      </c>
      <c r="G3341" s="207">
        <v>10840.16</v>
      </c>
      <c r="H3341" s="207">
        <v>12195.18</v>
      </c>
      <c r="I3341" s="214">
        <v>123610</v>
      </c>
      <c r="J3341" s="211">
        <f t="shared" si="270"/>
        <v>0.36164423639555293</v>
      </c>
      <c r="K3341" s="212">
        <f t="shared" si="271"/>
        <v>0.42</v>
      </c>
      <c r="L3341" s="214">
        <v>6798.55</v>
      </c>
      <c r="M3341" s="213">
        <v>9888.7999999999993</v>
      </c>
      <c r="N3341" s="213">
        <v>11124.9</v>
      </c>
      <c r="O3341" s="242">
        <f t="shared" si="272"/>
        <v>0.51529999999978826</v>
      </c>
      <c r="P3341" s="242"/>
      <c r="Q3341" s="179"/>
      <c r="R3341" s="179"/>
      <c r="S3341" s="179"/>
      <c r="T3341" s="179"/>
      <c r="U3341" s="179"/>
      <c r="V3341" s="179"/>
      <c r="W3341" s="179"/>
      <c r="X3341" s="179"/>
      <c r="Y3341" s="179"/>
      <c r="Z3341" s="179"/>
      <c r="AA3341" s="222"/>
      <c r="AB3341" s="222"/>
      <c r="AC3341" s="222"/>
      <c r="AD3341" s="179"/>
      <c r="AE3341" s="179"/>
      <c r="AF3341" s="179"/>
      <c r="AG3341" s="179"/>
      <c r="AH3341" s="179"/>
      <c r="AI3341" s="179"/>
      <c r="AJ3341" s="179"/>
    </row>
    <row r="3342" spans="2:36" x14ac:dyDescent="0.3">
      <c r="B3342" s="224">
        <v>341900</v>
      </c>
      <c r="C3342" s="209">
        <v>135547</v>
      </c>
      <c r="D3342" s="206">
        <f t="shared" si="268"/>
        <v>0.39645217899970753</v>
      </c>
      <c r="E3342" s="208">
        <f t="shared" si="269"/>
        <v>0.45</v>
      </c>
      <c r="F3342" s="207">
        <v>7455.08</v>
      </c>
      <c r="G3342" s="207">
        <v>10843.76</v>
      </c>
      <c r="H3342" s="207">
        <v>12199.23</v>
      </c>
      <c r="I3342" s="214">
        <v>123652</v>
      </c>
      <c r="J3342" s="211">
        <f t="shared" si="270"/>
        <v>0.36166130447499267</v>
      </c>
      <c r="K3342" s="212">
        <f t="shared" si="271"/>
        <v>0.42</v>
      </c>
      <c r="L3342" s="214">
        <v>6800.86</v>
      </c>
      <c r="M3342" s="213">
        <v>9892.16</v>
      </c>
      <c r="N3342" s="213">
        <v>11128.68</v>
      </c>
      <c r="O3342" s="242">
        <f t="shared" si="272"/>
        <v>0.51519999999996802</v>
      </c>
      <c r="P3342" s="242"/>
      <c r="Q3342" s="179"/>
      <c r="R3342" s="179"/>
      <c r="S3342" s="179"/>
      <c r="T3342" s="179"/>
      <c r="U3342" s="179"/>
      <c r="V3342" s="179"/>
      <c r="W3342" s="179"/>
      <c r="X3342" s="179"/>
      <c r="Y3342" s="179"/>
      <c r="Z3342" s="179"/>
      <c r="AA3342" s="222"/>
      <c r="AB3342" s="222"/>
      <c r="AC3342" s="222"/>
      <c r="AD3342" s="179"/>
      <c r="AE3342" s="179"/>
      <c r="AF3342" s="179"/>
      <c r="AG3342" s="179"/>
      <c r="AH3342" s="179"/>
      <c r="AI3342" s="179"/>
      <c r="AJ3342" s="179"/>
    </row>
    <row r="3343" spans="2:36" x14ac:dyDescent="0.3">
      <c r="B3343" s="224">
        <v>342000</v>
      </c>
      <c r="C3343" s="209">
        <v>135592</v>
      </c>
      <c r="D3343" s="206">
        <f t="shared" si="268"/>
        <v>0.39646783625730997</v>
      </c>
      <c r="E3343" s="208">
        <f t="shared" si="269"/>
        <v>0.45</v>
      </c>
      <c r="F3343" s="207">
        <v>7457.56</v>
      </c>
      <c r="G3343" s="207">
        <v>10847.36</v>
      </c>
      <c r="H3343" s="207">
        <v>12203.28</v>
      </c>
      <c r="I3343" s="214">
        <v>123694</v>
      </c>
      <c r="J3343" s="211">
        <f t="shared" si="270"/>
        <v>0.36167836257309943</v>
      </c>
      <c r="K3343" s="212">
        <f t="shared" si="271"/>
        <v>0.42</v>
      </c>
      <c r="L3343" s="214">
        <v>6803.17</v>
      </c>
      <c r="M3343" s="213">
        <v>9895.52</v>
      </c>
      <c r="N3343" s="213">
        <v>11132.46</v>
      </c>
      <c r="O3343" s="242">
        <f t="shared" si="272"/>
        <v>0.51529999999997012</v>
      </c>
      <c r="P3343" s="242"/>
      <c r="Q3343" s="179"/>
      <c r="R3343" s="179"/>
      <c r="S3343" s="179"/>
      <c r="T3343" s="179"/>
      <c r="U3343" s="179"/>
      <c r="V3343" s="179"/>
      <c r="W3343" s="179"/>
      <c r="X3343" s="179"/>
      <c r="Y3343" s="179"/>
      <c r="Z3343" s="179"/>
      <c r="AA3343" s="222"/>
      <c r="AB3343" s="222"/>
      <c r="AC3343" s="222"/>
      <c r="AD3343" s="179"/>
      <c r="AE3343" s="179"/>
      <c r="AF3343" s="179"/>
      <c r="AG3343" s="179"/>
      <c r="AH3343" s="179"/>
      <c r="AI3343" s="179"/>
      <c r="AJ3343" s="179"/>
    </row>
    <row r="3344" spans="2:36" x14ac:dyDescent="0.3">
      <c r="B3344" s="224">
        <v>342100</v>
      </c>
      <c r="C3344" s="209">
        <v>135637</v>
      </c>
      <c r="D3344" s="206">
        <f t="shared" si="268"/>
        <v>0.39648348436129788</v>
      </c>
      <c r="E3344" s="208">
        <f t="shared" si="269"/>
        <v>0.45</v>
      </c>
      <c r="F3344" s="207">
        <v>7460.03</v>
      </c>
      <c r="G3344" s="207">
        <v>10850.96</v>
      </c>
      <c r="H3344" s="207">
        <v>12207.33</v>
      </c>
      <c r="I3344" s="214">
        <v>123736</v>
      </c>
      <c r="J3344" s="211">
        <f t="shared" si="270"/>
        <v>0.36169541069862615</v>
      </c>
      <c r="K3344" s="212">
        <f t="shared" si="271"/>
        <v>0.42</v>
      </c>
      <c r="L3344" s="214">
        <v>6805.48</v>
      </c>
      <c r="M3344" s="213">
        <v>9898.8799999999992</v>
      </c>
      <c r="N3344" s="213">
        <v>11136.24</v>
      </c>
      <c r="O3344" s="242">
        <f t="shared" si="272"/>
        <v>0.51519999999984067</v>
      </c>
      <c r="P3344" s="242"/>
      <c r="Q3344" s="179"/>
      <c r="R3344" s="179"/>
      <c r="S3344" s="179"/>
      <c r="T3344" s="179"/>
      <c r="U3344" s="179"/>
      <c r="V3344" s="179"/>
      <c r="W3344" s="179"/>
      <c r="X3344" s="179"/>
      <c r="Y3344" s="179"/>
      <c r="Z3344" s="179"/>
      <c r="AA3344" s="222"/>
      <c r="AB3344" s="222"/>
      <c r="AC3344" s="222"/>
      <c r="AD3344" s="179"/>
      <c r="AE3344" s="179"/>
      <c r="AF3344" s="179"/>
      <c r="AG3344" s="179"/>
      <c r="AH3344" s="179"/>
      <c r="AI3344" s="179"/>
      <c r="AJ3344" s="179"/>
    </row>
    <row r="3345" spans="2:36" x14ac:dyDescent="0.3">
      <c r="B3345" s="224">
        <v>342200</v>
      </c>
      <c r="C3345" s="209">
        <v>135682</v>
      </c>
      <c r="D3345" s="206">
        <f t="shared" si="268"/>
        <v>0.39649912331969611</v>
      </c>
      <c r="E3345" s="208">
        <f t="shared" si="269"/>
        <v>0.45</v>
      </c>
      <c r="F3345" s="207">
        <v>7462.51</v>
      </c>
      <c r="G3345" s="207">
        <v>10854.56</v>
      </c>
      <c r="H3345" s="207">
        <v>12211.38</v>
      </c>
      <c r="I3345" s="214">
        <v>123778</v>
      </c>
      <c r="J3345" s="211">
        <f t="shared" si="270"/>
        <v>0.36171244886031562</v>
      </c>
      <c r="K3345" s="212">
        <f t="shared" si="271"/>
        <v>0.42</v>
      </c>
      <c r="L3345" s="214">
        <v>6807.79</v>
      </c>
      <c r="M3345" s="213">
        <v>9902.24</v>
      </c>
      <c r="N3345" s="213">
        <v>11140.02</v>
      </c>
      <c r="O3345" s="242">
        <f t="shared" si="272"/>
        <v>0.51530000000015208</v>
      </c>
      <c r="P3345" s="242"/>
      <c r="Q3345" s="179"/>
      <c r="R3345" s="179"/>
      <c r="S3345" s="179"/>
      <c r="T3345" s="179"/>
      <c r="U3345" s="179"/>
      <c r="V3345" s="179"/>
      <c r="W3345" s="179"/>
      <c r="X3345" s="179"/>
      <c r="Y3345" s="179"/>
      <c r="Z3345" s="179"/>
      <c r="AA3345" s="222"/>
      <c r="AB3345" s="222"/>
      <c r="AC3345" s="222"/>
      <c r="AD3345" s="179"/>
      <c r="AE3345" s="179"/>
      <c r="AF3345" s="179"/>
      <c r="AG3345" s="179"/>
      <c r="AH3345" s="179"/>
      <c r="AI3345" s="179"/>
      <c r="AJ3345" s="179"/>
    </row>
    <row r="3346" spans="2:36" x14ac:dyDescent="0.3">
      <c r="B3346" s="224">
        <v>342300</v>
      </c>
      <c r="C3346" s="209">
        <v>135727</v>
      </c>
      <c r="D3346" s="206">
        <f t="shared" si="268"/>
        <v>0.39651475314052004</v>
      </c>
      <c r="E3346" s="208">
        <f t="shared" si="269"/>
        <v>0.45</v>
      </c>
      <c r="F3346" s="207">
        <v>7464.98</v>
      </c>
      <c r="G3346" s="207">
        <v>10858.16</v>
      </c>
      <c r="H3346" s="207">
        <v>12215.43</v>
      </c>
      <c r="I3346" s="214">
        <v>123820</v>
      </c>
      <c r="J3346" s="211">
        <f t="shared" si="270"/>
        <v>0.3617294770669004</v>
      </c>
      <c r="K3346" s="212">
        <f t="shared" si="271"/>
        <v>0.42</v>
      </c>
      <c r="L3346" s="214">
        <v>6810.1</v>
      </c>
      <c r="M3346" s="213">
        <v>9905.6</v>
      </c>
      <c r="N3346" s="213">
        <v>11143.8</v>
      </c>
      <c r="O3346" s="242">
        <f t="shared" si="272"/>
        <v>0.51520000000004074</v>
      </c>
      <c r="P3346" s="242"/>
      <c r="Q3346" s="179"/>
      <c r="R3346" s="179"/>
      <c r="S3346" s="179"/>
      <c r="T3346" s="179"/>
      <c r="U3346" s="179"/>
      <c r="V3346" s="179"/>
      <c r="W3346" s="179"/>
      <c r="X3346" s="179"/>
      <c r="Y3346" s="179"/>
      <c r="Z3346" s="179"/>
      <c r="AA3346" s="222"/>
      <c r="AB3346" s="222"/>
      <c r="AC3346" s="222"/>
      <c r="AD3346" s="179"/>
      <c r="AE3346" s="179"/>
      <c r="AF3346" s="179"/>
      <c r="AG3346" s="179"/>
      <c r="AH3346" s="179"/>
      <c r="AI3346" s="179"/>
      <c r="AJ3346" s="179"/>
    </row>
    <row r="3347" spans="2:36" x14ac:dyDescent="0.3">
      <c r="B3347" s="224">
        <v>342400</v>
      </c>
      <c r="C3347" s="209">
        <v>135772</v>
      </c>
      <c r="D3347" s="206">
        <f t="shared" si="268"/>
        <v>0.3965303738317757</v>
      </c>
      <c r="E3347" s="208">
        <f t="shared" si="269"/>
        <v>0.45</v>
      </c>
      <c r="F3347" s="207">
        <v>7467.46</v>
      </c>
      <c r="G3347" s="207">
        <v>10861.76</v>
      </c>
      <c r="H3347" s="207">
        <v>12219.48</v>
      </c>
      <c r="I3347" s="214">
        <v>123862</v>
      </c>
      <c r="J3347" s="211">
        <f t="shared" si="270"/>
        <v>0.36174649532710279</v>
      </c>
      <c r="K3347" s="212">
        <f t="shared" si="271"/>
        <v>0.42</v>
      </c>
      <c r="L3347" s="214">
        <v>6812.41</v>
      </c>
      <c r="M3347" s="213">
        <v>9908.9599999999991</v>
      </c>
      <c r="N3347" s="213">
        <v>11147.58</v>
      </c>
      <c r="O3347" s="242">
        <f t="shared" si="272"/>
        <v>0.51530000000002474</v>
      </c>
      <c r="P3347" s="242"/>
      <c r="Q3347" s="179"/>
      <c r="R3347" s="179"/>
      <c r="S3347" s="179"/>
      <c r="T3347" s="179"/>
      <c r="U3347" s="179"/>
      <c r="V3347" s="179"/>
      <c r="W3347" s="179"/>
      <c r="X3347" s="179"/>
      <c r="Y3347" s="179"/>
      <c r="Z3347" s="179"/>
      <c r="AA3347" s="222"/>
      <c r="AB3347" s="222"/>
      <c r="AC3347" s="222"/>
      <c r="AD3347" s="179"/>
      <c r="AE3347" s="179"/>
      <c r="AF3347" s="179"/>
      <c r="AG3347" s="179"/>
      <c r="AH3347" s="179"/>
      <c r="AI3347" s="179"/>
      <c r="AJ3347" s="179"/>
    </row>
    <row r="3348" spans="2:36" x14ac:dyDescent="0.3">
      <c r="B3348" s="224">
        <v>342500</v>
      </c>
      <c r="C3348" s="209">
        <v>135817</v>
      </c>
      <c r="D3348" s="206">
        <f t="shared" si="268"/>
        <v>0.39654598540145986</v>
      </c>
      <c r="E3348" s="208">
        <f t="shared" si="269"/>
        <v>0.45</v>
      </c>
      <c r="F3348" s="207">
        <v>7469.93</v>
      </c>
      <c r="G3348" s="207">
        <v>10865.36</v>
      </c>
      <c r="H3348" s="207">
        <v>12223.53</v>
      </c>
      <c r="I3348" s="214">
        <v>123904</v>
      </c>
      <c r="J3348" s="211">
        <f t="shared" si="270"/>
        <v>0.36176350364963505</v>
      </c>
      <c r="K3348" s="212">
        <f t="shared" si="271"/>
        <v>0.42</v>
      </c>
      <c r="L3348" s="214">
        <v>6814.72</v>
      </c>
      <c r="M3348" s="213">
        <v>9912.32</v>
      </c>
      <c r="N3348" s="213">
        <v>11151.36</v>
      </c>
      <c r="O3348" s="242">
        <f t="shared" si="272"/>
        <v>0.5151999999999316</v>
      </c>
      <c r="P3348" s="242"/>
      <c r="Q3348" s="179"/>
      <c r="R3348" s="179"/>
      <c r="S3348" s="179"/>
      <c r="T3348" s="179"/>
      <c r="U3348" s="179"/>
      <c r="V3348" s="179"/>
      <c r="W3348" s="179"/>
      <c r="X3348" s="179"/>
      <c r="Y3348" s="179"/>
      <c r="Z3348" s="179"/>
      <c r="AA3348" s="222"/>
      <c r="AB3348" s="222"/>
      <c r="AC3348" s="222"/>
      <c r="AD3348" s="179"/>
      <c r="AE3348" s="179"/>
      <c r="AF3348" s="179"/>
      <c r="AG3348" s="179"/>
      <c r="AH3348" s="179"/>
      <c r="AI3348" s="179"/>
      <c r="AJ3348" s="179"/>
    </row>
    <row r="3349" spans="2:36" x14ac:dyDescent="0.3">
      <c r="B3349" s="224">
        <v>342600</v>
      </c>
      <c r="C3349" s="209">
        <v>135862</v>
      </c>
      <c r="D3349" s="206">
        <f t="shared" si="268"/>
        <v>0.39656158785755985</v>
      </c>
      <c r="E3349" s="208">
        <f t="shared" si="269"/>
        <v>0.45</v>
      </c>
      <c r="F3349" s="207">
        <v>7472.41</v>
      </c>
      <c r="G3349" s="207">
        <v>10868.96</v>
      </c>
      <c r="H3349" s="207">
        <v>12227.58</v>
      </c>
      <c r="I3349" s="214">
        <v>123946</v>
      </c>
      <c r="J3349" s="211">
        <f t="shared" si="270"/>
        <v>0.36178050204319906</v>
      </c>
      <c r="K3349" s="212">
        <f t="shared" si="271"/>
        <v>0.42</v>
      </c>
      <c r="L3349" s="214">
        <v>6817.03</v>
      </c>
      <c r="M3349" s="213">
        <v>9915.68</v>
      </c>
      <c r="N3349" s="213">
        <v>11155.14</v>
      </c>
      <c r="O3349" s="242">
        <f t="shared" si="272"/>
        <v>0.5152999999998974</v>
      </c>
      <c r="P3349" s="242"/>
      <c r="Q3349" s="179"/>
      <c r="R3349" s="179"/>
      <c r="S3349" s="179"/>
      <c r="T3349" s="179"/>
      <c r="U3349" s="179"/>
      <c r="V3349" s="179"/>
      <c r="W3349" s="179"/>
      <c r="X3349" s="179"/>
      <c r="Y3349" s="179"/>
      <c r="Z3349" s="179"/>
      <c r="AA3349" s="222"/>
      <c r="AB3349" s="222"/>
      <c r="AC3349" s="222"/>
      <c r="AD3349" s="179"/>
      <c r="AE3349" s="179"/>
      <c r="AF3349" s="179"/>
      <c r="AG3349" s="179"/>
      <c r="AH3349" s="179"/>
      <c r="AI3349" s="179"/>
      <c r="AJ3349" s="179"/>
    </row>
    <row r="3350" spans="2:36" x14ac:dyDescent="0.3">
      <c r="B3350" s="224">
        <v>342700</v>
      </c>
      <c r="C3350" s="209">
        <v>135907</v>
      </c>
      <c r="D3350" s="206">
        <f t="shared" si="268"/>
        <v>0.39657718120805369</v>
      </c>
      <c r="E3350" s="208">
        <f t="shared" si="269"/>
        <v>0.45</v>
      </c>
      <c r="F3350" s="207">
        <v>7474.88</v>
      </c>
      <c r="G3350" s="207">
        <v>10872.56</v>
      </c>
      <c r="H3350" s="207">
        <v>12231.63</v>
      </c>
      <c r="I3350" s="214">
        <v>123988</v>
      </c>
      <c r="J3350" s="211">
        <f t="shared" si="270"/>
        <v>0.36179749051648674</v>
      </c>
      <c r="K3350" s="212">
        <f t="shared" si="271"/>
        <v>0.42</v>
      </c>
      <c r="L3350" s="214">
        <v>6819.34</v>
      </c>
      <c r="M3350" s="213">
        <v>9919.0400000000009</v>
      </c>
      <c r="N3350" s="213">
        <v>11158.92</v>
      </c>
      <c r="O3350" s="242">
        <f t="shared" si="272"/>
        <v>0.51520000000009536</v>
      </c>
      <c r="P3350" s="242"/>
      <c r="Q3350" s="179"/>
      <c r="R3350" s="179"/>
      <c r="S3350" s="179"/>
      <c r="T3350" s="179"/>
      <c r="U3350" s="179"/>
      <c r="V3350" s="179"/>
      <c r="W3350" s="179"/>
      <c r="X3350" s="179"/>
      <c r="Y3350" s="179"/>
      <c r="Z3350" s="179"/>
      <c r="AA3350" s="222"/>
      <c r="AB3350" s="222"/>
      <c r="AC3350" s="222"/>
      <c r="AD3350" s="179"/>
      <c r="AE3350" s="179"/>
      <c r="AF3350" s="179"/>
      <c r="AG3350" s="179"/>
      <c r="AH3350" s="179"/>
      <c r="AI3350" s="179"/>
      <c r="AJ3350" s="179"/>
    </row>
    <row r="3351" spans="2:36" x14ac:dyDescent="0.3">
      <c r="B3351" s="224">
        <v>342800</v>
      </c>
      <c r="C3351" s="209">
        <v>135952</v>
      </c>
      <c r="D3351" s="206">
        <f t="shared" si="268"/>
        <v>0.39659276546091016</v>
      </c>
      <c r="E3351" s="208">
        <f t="shared" si="269"/>
        <v>0.45</v>
      </c>
      <c r="F3351" s="207">
        <v>7477.36</v>
      </c>
      <c r="G3351" s="207">
        <v>10876.16</v>
      </c>
      <c r="H3351" s="207">
        <v>12235.68</v>
      </c>
      <c r="I3351" s="214">
        <v>124030</v>
      </c>
      <c r="J3351" s="211">
        <f t="shared" si="270"/>
        <v>0.36181446907817971</v>
      </c>
      <c r="K3351" s="212">
        <f t="shared" si="271"/>
        <v>0.42</v>
      </c>
      <c r="L3351" s="214">
        <v>6821.65</v>
      </c>
      <c r="M3351" s="213">
        <v>9922.4</v>
      </c>
      <c r="N3351" s="213">
        <v>11162.7</v>
      </c>
      <c r="O3351" s="242">
        <f t="shared" si="272"/>
        <v>0.51529999999978826</v>
      </c>
      <c r="P3351" s="242"/>
      <c r="Q3351" s="179"/>
      <c r="R3351" s="179"/>
      <c r="S3351" s="179"/>
      <c r="T3351" s="179"/>
      <c r="U3351" s="179"/>
      <c r="V3351" s="179"/>
      <c r="W3351" s="179"/>
      <c r="X3351" s="179"/>
      <c r="Y3351" s="179"/>
      <c r="Z3351" s="179"/>
      <c r="AA3351" s="222"/>
      <c r="AB3351" s="222"/>
      <c r="AC3351" s="222"/>
      <c r="AD3351" s="179"/>
      <c r="AE3351" s="179"/>
      <c r="AF3351" s="179"/>
      <c r="AG3351" s="179"/>
      <c r="AH3351" s="179"/>
      <c r="AI3351" s="179"/>
      <c r="AJ3351" s="179"/>
    </row>
    <row r="3352" spans="2:36" x14ac:dyDescent="0.3">
      <c r="B3352" s="224">
        <v>342900</v>
      </c>
      <c r="C3352" s="209">
        <v>135997</v>
      </c>
      <c r="D3352" s="206">
        <f t="shared" ref="D3352:D3415" si="273">C3352/B3352</f>
        <v>0.39660834062408867</v>
      </c>
      <c r="E3352" s="208">
        <f t="shared" ref="E3352:E3415" si="274">(C3352-C3351)/(B3352-B3351)</f>
        <v>0.45</v>
      </c>
      <c r="F3352" s="207">
        <v>7479.83</v>
      </c>
      <c r="G3352" s="207">
        <v>10879.76</v>
      </c>
      <c r="H3352" s="207">
        <v>12239.73</v>
      </c>
      <c r="I3352" s="214">
        <v>124072</v>
      </c>
      <c r="J3352" s="211">
        <f t="shared" si="270"/>
        <v>0.36183143773694953</v>
      </c>
      <c r="K3352" s="212">
        <f t="shared" si="271"/>
        <v>0.42</v>
      </c>
      <c r="L3352" s="214">
        <v>6823.96</v>
      </c>
      <c r="M3352" s="213">
        <v>9925.76</v>
      </c>
      <c r="N3352" s="213">
        <v>11166.48</v>
      </c>
      <c r="O3352" s="242">
        <f t="shared" si="272"/>
        <v>0.51519999999996802</v>
      </c>
      <c r="P3352" s="242"/>
      <c r="Q3352" s="179"/>
      <c r="R3352" s="179"/>
      <c r="S3352" s="179"/>
      <c r="T3352" s="179"/>
      <c r="U3352" s="179"/>
      <c r="V3352" s="179"/>
      <c r="W3352" s="179"/>
      <c r="X3352" s="179"/>
      <c r="Y3352" s="179"/>
      <c r="Z3352" s="179"/>
      <c r="AA3352" s="222"/>
      <c r="AB3352" s="222"/>
      <c r="AC3352" s="222"/>
      <c r="AD3352" s="179"/>
      <c r="AE3352" s="179"/>
      <c r="AF3352" s="179"/>
      <c r="AG3352" s="179"/>
      <c r="AH3352" s="179"/>
      <c r="AI3352" s="179"/>
      <c r="AJ3352" s="179"/>
    </row>
    <row r="3353" spans="2:36" x14ac:dyDescent="0.3">
      <c r="B3353" s="224">
        <v>343000</v>
      </c>
      <c r="C3353" s="209">
        <v>136042</v>
      </c>
      <c r="D3353" s="206">
        <f t="shared" si="273"/>
        <v>0.39662390670553938</v>
      </c>
      <c r="E3353" s="208">
        <f t="shared" si="274"/>
        <v>0.45</v>
      </c>
      <c r="F3353" s="207">
        <v>7482.31</v>
      </c>
      <c r="G3353" s="207">
        <v>10883.36</v>
      </c>
      <c r="H3353" s="207">
        <v>12243.78</v>
      </c>
      <c r="I3353" s="214">
        <v>124114</v>
      </c>
      <c r="J3353" s="211">
        <f t="shared" si="270"/>
        <v>0.36184839650145773</v>
      </c>
      <c r="K3353" s="212">
        <f t="shared" si="271"/>
        <v>0.42</v>
      </c>
      <c r="L3353" s="214">
        <v>6826.27</v>
      </c>
      <c r="M3353" s="213">
        <v>9929.1200000000008</v>
      </c>
      <c r="N3353" s="213">
        <v>11170.26</v>
      </c>
      <c r="O3353" s="242">
        <f t="shared" si="272"/>
        <v>0.51529999999997012</v>
      </c>
      <c r="P3353" s="242"/>
      <c r="Q3353" s="179"/>
      <c r="R3353" s="179"/>
      <c r="S3353" s="179"/>
      <c r="T3353" s="179"/>
      <c r="U3353" s="179"/>
      <c r="V3353" s="179"/>
      <c r="W3353" s="179"/>
      <c r="X3353" s="179"/>
      <c r="Y3353" s="179"/>
      <c r="Z3353" s="179"/>
      <c r="AA3353" s="222"/>
      <c r="AB3353" s="222"/>
      <c r="AC3353" s="222"/>
      <c r="AD3353" s="179"/>
      <c r="AE3353" s="179"/>
      <c r="AF3353" s="179"/>
      <c r="AG3353" s="179"/>
      <c r="AH3353" s="179"/>
      <c r="AI3353" s="179"/>
      <c r="AJ3353" s="179"/>
    </row>
    <row r="3354" spans="2:36" x14ac:dyDescent="0.3">
      <c r="B3354" s="224">
        <v>343100</v>
      </c>
      <c r="C3354" s="209">
        <v>136087</v>
      </c>
      <c r="D3354" s="206">
        <f t="shared" si="273"/>
        <v>0.39663946371320313</v>
      </c>
      <c r="E3354" s="208">
        <f t="shared" si="274"/>
        <v>0.45</v>
      </c>
      <c r="F3354" s="207">
        <v>7484.78</v>
      </c>
      <c r="G3354" s="207">
        <v>10886.96</v>
      </c>
      <c r="H3354" s="207">
        <v>12247.83</v>
      </c>
      <c r="I3354" s="214">
        <v>124156</v>
      </c>
      <c r="J3354" s="211">
        <f t="shared" si="270"/>
        <v>0.36186534538035559</v>
      </c>
      <c r="K3354" s="212">
        <f t="shared" si="271"/>
        <v>0.42</v>
      </c>
      <c r="L3354" s="214">
        <v>6828.58</v>
      </c>
      <c r="M3354" s="213">
        <v>9932.48</v>
      </c>
      <c r="N3354" s="213">
        <v>11174.04</v>
      </c>
      <c r="O3354" s="242">
        <f t="shared" si="272"/>
        <v>0.51519999999984067</v>
      </c>
      <c r="P3354" s="242"/>
      <c r="Q3354" s="179"/>
      <c r="R3354" s="179"/>
      <c r="S3354" s="179"/>
      <c r="T3354" s="179"/>
      <c r="U3354" s="179"/>
      <c r="V3354" s="179"/>
      <c r="W3354" s="179"/>
      <c r="X3354" s="179"/>
      <c r="Y3354" s="179"/>
      <c r="Z3354" s="179"/>
      <c r="AA3354" s="222"/>
      <c r="AB3354" s="222"/>
      <c r="AC3354" s="222"/>
      <c r="AD3354" s="179"/>
      <c r="AE3354" s="179"/>
      <c r="AF3354" s="179"/>
      <c r="AG3354" s="179"/>
      <c r="AH3354" s="179"/>
      <c r="AI3354" s="179"/>
      <c r="AJ3354" s="179"/>
    </row>
    <row r="3355" spans="2:36" x14ac:dyDescent="0.3">
      <c r="B3355" s="224">
        <v>343200</v>
      </c>
      <c r="C3355" s="209">
        <v>136132</v>
      </c>
      <c r="D3355" s="206">
        <f t="shared" si="273"/>
        <v>0.39665501165501166</v>
      </c>
      <c r="E3355" s="208">
        <f t="shared" si="274"/>
        <v>0.45</v>
      </c>
      <c r="F3355" s="207">
        <v>7487.26</v>
      </c>
      <c r="G3355" s="207">
        <v>10890.56</v>
      </c>
      <c r="H3355" s="207">
        <v>12251.88</v>
      </c>
      <c r="I3355" s="214">
        <v>124198</v>
      </c>
      <c r="J3355" s="211">
        <f t="shared" si="270"/>
        <v>0.36188228438228437</v>
      </c>
      <c r="K3355" s="212">
        <f t="shared" si="271"/>
        <v>0.42</v>
      </c>
      <c r="L3355" s="214">
        <v>6830.89</v>
      </c>
      <c r="M3355" s="213">
        <v>9935.84</v>
      </c>
      <c r="N3355" s="213">
        <v>11177.82</v>
      </c>
      <c r="O3355" s="242">
        <f t="shared" si="272"/>
        <v>0.51530000000015208</v>
      </c>
      <c r="P3355" s="242"/>
      <c r="Q3355" s="179"/>
      <c r="R3355" s="179"/>
      <c r="S3355" s="179"/>
      <c r="T3355" s="179"/>
      <c r="U3355" s="179"/>
      <c r="V3355" s="179"/>
      <c r="W3355" s="179"/>
      <c r="X3355" s="179"/>
      <c r="Y3355" s="179"/>
      <c r="Z3355" s="179"/>
      <c r="AA3355" s="222"/>
      <c r="AB3355" s="222"/>
      <c r="AC3355" s="222"/>
      <c r="AD3355" s="179"/>
      <c r="AE3355" s="179"/>
      <c r="AF3355" s="179"/>
      <c r="AG3355" s="179"/>
      <c r="AH3355" s="179"/>
      <c r="AI3355" s="179"/>
      <c r="AJ3355" s="179"/>
    </row>
    <row r="3356" spans="2:36" x14ac:dyDescent="0.3">
      <c r="B3356" s="224">
        <v>343300</v>
      </c>
      <c r="C3356" s="209">
        <v>136177</v>
      </c>
      <c r="D3356" s="206">
        <f t="shared" si="273"/>
        <v>0.39667055053888728</v>
      </c>
      <c r="E3356" s="208">
        <f t="shared" si="274"/>
        <v>0.45</v>
      </c>
      <c r="F3356" s="207">
        <v>7489.73</v>
      </c>
      <c r="G3356" s="207">
        <v>10894.16</v>
      </c>
      <c r="H3356" s="207">
        <v>12255.93</v>
      </c>
      <c r="I3356" s="214">
        <v>124240</v>
      </c>
      <c r="J3356" s="211">
        <f t="shared" si="270"/>
        <v>0.36189921351587534</v>
      </c>
      <c r="K3356" s="212">
        <f t="shared" si="271"/>
        <v>0.42</v>
      </c>
      <c r="L3356" s="214">
        <v>6833.2</v>
      </c>
      <c r="M3356" s="213">
        <v>9939.2000000000007</v>
      </c>
      <c r="N3356" s="213">
        <v>11181.6</v>
      </c>
      <c r="O3356" s="242">
        <f t="shared" si="272"/>
        <v>0.51520000000004074</v>
      </c>
      <c r="P3356" s="242"/>
      <c r="Q3356" s="179"/>
      <c r="R3356" s="179"/>
      <c r="S3356" s="179"/>
      <c r="T3356" s="179"/>
      <c r="U3356" s="179"/>
      <c r="V3356" s="179"/>
      <c r="W3356" s="179"/>
      <c r="X3356" s="179"/>
      <c r="Y3356" s="179"/>
      <c r="Z3356" s="179"/>
      <c r="AA3356" s="222"/>
      <c r="AB3356" s="222"/>
      <c r="AC3356" s="222"/>
      <c r="AD3356" s="179"/>
      <c r="AE3356" s="179"/>
      <c r="AF3356" s="179"/>
      <c r="AG3356" s="179"/>
      <c r="AH3356" s="179"/>
      <c r="AI3356" s="179"/>
      <c r="AJ3356" s="179"/>
    </row>
    <row r="3357" spans="2:36" x14ac:dyDescent="0.3">
      <c r="B3357" s="224">
        <v>343400</v>
      </c>
      <c r="C3357" s="209">
        <v>136222</v>
      </c>
      <c r="D3357" s="206">
        <f t="shared" si="273"/>
        <v>0.39668608037274317</v>
      </c>
      <c r="E3357" s="208">
        <f t="shared" si="274"/>
        <v>0.45</v>
      </c>
      <c r="F3357" s="207">
        <v>7492.21</v>
      </c>
      <c r="G3357" s="207">
        <v>10897.76</v>
      </c>
      <c r="H3357" s="207">
        <v>12259.98</v>
      </c>
      <c r="I3357" s="214">
        <v>124282</v>
      </c>
      <c r="J3357" s="211">
        <f t="shared" si="270"/>
        <v>0.36191613278974955</v>
      </c>
      <c r="K3357" s="212">
        <f t="shared" si="271"/>
        <v>0.42</v>
      </c>
      <c r="L3357" s="214">
        <v>6835.51</v>
      </c>
      <c r="M3357" s="213">
        <v>9942.56</v>
      </c>
      <c r="N3357" s="213">
        <v>11185.38</v>
      </c>
      <c r="O3357" s="242">
        <f t="shared" si="272"/>
        <v>0.51530000000002474</v>
      </c>
      <c r="P3357" s="242"/>
      <c r="Q3357" s="179"/>
      <c r="R3357" s="179"/>
      <c r="S3357" s="179"/>
      <c r="T3357" s="179"/>
      <c r="U3357" s="179"/>
      <c r="V3357" s="179"/>
      <c r="W3357" s="179"/>
      <c r="X3357" s="179"/>
      <c r="Y3357" s="179"/>
      <c r="Z3357" s="179"/>
      <c r="AA3357" s="222"/>
      <c r="AB3357" s="222"/>
      <c r="AC3357" s="222"/>
      <c r="AD3357" s="179"/>
      <c r="AE3357" s="179"/>
      <c r="AF3357" s="179"/>
      <c r="AG3357" s="179"/>
      <c r="AH3357" s="179"/>
      <c r="AI3357" s="179"/>
      <c r="AJ3357" s="179"/>
    </row>
    <row r="3358" spans="2:36" x14ac:dyDescent="0.3">
      <c r="B3358" s="224">
        <v>343500</v>
      </c>
      <c r="C3358" s="209">
        <v>136267</v>
      </c>
      <c r="D3358" s="206">
        <f t="shared" si="273"/>
        <v>0.39670160116448328</v>
      </c>
      <c r="E3358" s="208">
        <f t="shared" si="274"/>
        <v>0.45</v>
      </c>
      <c r="F3358" s="207">
        <v>7494.68</v>
      </c>
      <c r="G3358" s="207">
        <v>10901.36</v>
      </c>
      <c r="H3358" s="207">
        <v>12264.03</v>
      </c>
      <c r="I3358" s="214">
        <v>124324</v>
      </c>
      <c r="J3358" s="211">
        <f t="shared" si="270"/>
        <v>0.36193304221251821</v>
      </c>
      <c r="K3358" s="212">
        <f t="shared" si="271"/>
        <v>0.42</v>
      </c>
      <c r="L3358" s="214">
        <v>6837.82</v>
      </c>
      <c r="M3358" s="213">
        <v>9945.92</v>
      </c>
      <c r="N3358" s="213">
        <v>11189.16</v>
      </c>
      <c r="O3358" s="242">
        <f t="shared" si="272"/>
        <v>0.5151999999999316</v>
      </c>
      <c r="P3358" s="242"/>
      <c r="Q3358" s="179"/>
      <c r="R3358" s="179"/>
      <c r="S3358" s="179"/>
      <c r="T3358" s="179"/>
      <c r="U3358" s="179"/>
      <c r="V3358" s="179"/>
      <c r="W3358" s="179"/>
      <c r="X3358" s="179"/>
      <c r="Y3358" s="179"/>
      <c r="Z3358" s="179"/>
      <c r="AA3358" s="222"/>
      <c r="AB3358" s="222"/>
      <c r="AC3358" s="222"/>
      <c r="AD3358" s="179"/>
      <c r="AE3358" s="179"/>
      <c r="AF3358" s="179"/>
      <c r="AG3358" s="179"/>
      <c r="AH3358" s="179"/>
      <c r="AI3358" s="179"/>
      <c r="AJ3358" s="179"/>
    </row>
    <row r="3359" spans="2:36" x14ac:dyDescent="0.3">
      <c r="B3359" s="224">
        <v>343600</v>
      </c>
      <c r="C3359" s="209">
        <v>136312</v>
      </c>
      <c r="D3359" s="206">
        <f t="shared" si="273"/>
        <v>0.39671711292200235</v>
      </c>
      <c r="E3359" s="208">
        <f t="shared" si="274"/>
        <v>0.45</v>
      </c>
      <c r="F3359" s="207">
        <v>7497.16</v>
      </c>
      <c r="G3359" s="207">
        <v>10904.96</v>
      </c>
      <c r="H3359" s="207">
        <v>12268.08</v>
      </c>
      <c r="I3359" s="214">
        <v>124366</v>
      </c>
      <c r="J3359" s="211">
        <f t="shared" si="270"/>
        <v>0.36194994179278228</v>
      </c>
      <c r="K3359" s="212">
        <f t="shared" si="271"/>
        <v>0.42</v>
      </c>
      <c r="L3359" s="214">
        <v>6840.13</v>
      </c>
      <c r="M3359" s="213">
        <v>9949.2800000000007</v>
      </c>
      <c r="N3359" s="213">
        <v>11192.94</v>
      </c>
      <c r="O3359" s="242">
        <f t="shared" si="272"/>
        <v>0.5152999999998974</v>
      </c>
      <c r="P3359" s="242"/>
      <c r="Q3359" s="179"/>
      <c r="R3359" s="179"/>
      <c r="S3359" s="179"/>
      <c r="T3359" s="179"/>
      <c r="U3359" s="179"/>
      <c r="V3359" s="179"/>
      <c r="W3359" s="179"/>
      <c r="X3359" s="179"/>
      <c r="Y3359" s="179"/>
      <c r="Z3359" s="179"/>
      <c r="AA3359" s="222"/>
      <c r="AB3359" s="222"/>
      <c r="AC3359" s="222"/>
      <c r="AD3359" s="179"/>
      <c r="AE3359" s="179"/>
      <c r="AF3359" s="179"/>
      <c r="AG3359" s="179"/>
      <c r="AH3359" s="179"/>
      <c r="AI3359" s="179"/>
      <c r="AJ3359" s="179"/>
    </row>
    <row r="3360" spans="2:36" x14ac:dyDescent="0.3">
      <c r="B3360" s="224">
        <v>343700</v>
      </c>
      <c r="C3360" s="209">
        <v>136357</v>
      </c>
      <c r="D3360" s="206">
        <f t="shared" si="273"/>
        <v>0.3967326156531859</v>
      </c>
      <c r="E3360" s="208">
        <f t="shared" si="274"/>
        <v>0.45</v>
      </c>
      <c r="F3360" s="207">
        <v>7499.63</v>
      </c>
      <c r="G3360" s="207">
        <v>10908.56</v>
      </c>
      <c r="H3360" s="207">
        <v>12272.13</v>
      </c>
      <c r="I3360" s="214">
        <v>124408</v>
      </c>
      <c r="J3360" s="211">
        <f t="shared" si="270"/>
        <v>0.36196683153913295</v>
      </c>
      <c r="K3360" s="212">
        <f t="shared" si="271"/>
        <v>0.42</v>
      </c>
      <c r="L3360" s="214">
        <v>6842.44</v>
      </c>
      <c r="M3360" s="213">
        <v>9952.64</v>
      </c>
      <c r="N3360" s="213">
        <v>11196.72</v>
      </c>
      <c r="O3360" s="242">
        <f t="shared" si="272"/>
        <v>0.51520000000009536</v>
      </c>
      <c r="P3360" s="242"/>
      <c r="Q3360" s="179"/>
      <c r="R3360" s="179"/>
      <c r="S3360" s="179"/>
      <c r="T3360" s="179"/>
      <c r="U3360" s="179"/>
      <c r="V3360" s="179"/>
      <c r="W3360" s="179"/>
      <c r="X3360" s="179"/>
      <c r="Y3360" s="179"/>
      <c r="Z3360" s="179"/>
      <c r="AA3360" s="222"/>
      <c r="AB3360" s="222"/>
      <c r="AC3360" s="222"/>
      <c r="AD3360" s="179"/>
      <c r="AE3360" s="179"/>
      <c r="AF3360" s="179"/>
      <c r="AG3360" s="179"/>
      <c r="AH3360" s="179"/>
      <c r="AI3360" s="179"/>
      <c r="AJ3360" s="179"/>
    </row>
    <row r="3361" spans="2:36" x14ac:dyDescent="0.3">
      <c r="B3361" s="224">
        <v>343800</v>
      </c>
      <c r="C3361" s="209">
        <v>136402</v>
      </c>
      <c r="D3361" s="206">
        <f t="shared" si="273"/>
        <v>0.39674810936591043</v>
      </c>
      <c r="E3361" s="208">
        <f t="shared" si="274"/>
        <v>0.45</v>
      </c>
      <c r="F3361" s="207">
        <v>7502.11</v>
      </c>
      <c r="G3361" s="207">
        <v>10912.16</v>
      </c>
      <c r="H3361" s="207">
        <v>12276.18</v>
      </c>
      <c r="I3361" s="214">
        <v>124450</v>
      </c>
      <c r="J3361" s="211">
        <f t="shared" si="270"/>
        <v>0.36198371146015124</v>
      </c>
      <c r="K3361" s="212">
        <f t="shared" si="271"/>
        <v>0.42</v>
      </c>
      <c r="L3361" s="214">
        <v>6844.75</v>
      </c>
      <c r="M3361" s="213">
        <v>9956</v>
      </c>
      <c r="N3361" s="213">
        <v>11200.5</v>
      </c>
      <c r="O3361" s="242">
        <f t="shared" si="272"/>
        <v>0.51529999999978826</v>
      </c>
      <c r="P3361" s="242"/>
      <c r="Q3361" s="179"/>
      <c r="R3361" s="179"/>
      <c r="S3361" s="179"/>
      <c r="T3361" s="179"/>
      <c r="U3361" s="179"/>
      <c r="V3361" s="179"/>
      <c r="W3361" s="179"/>
      <c r="X3361" s="179"/>
      <c r="Y3361" s="179"/>
      <c r="Z3361" s="179"/>
      <c r="AA3361" s="222"/>
      <c r="AB3361" s="222"/>
      <c r="AC3361" s="222"/>
      <c r="AD3361" s="179"/>
      <c r="AE3361" s="179"/>
      <c r="AF3361" s="179"/>
      <c r="AG3361" s="179"/>
      <c r="AH3361" s="179"/>
      <c r="AI3361" s="179"/>
      <c r="AJ3361" s="179"/>
    </row>
    <row r="3362" spans="2:36" x14ac:dyDescent="0.3">
      <c r="B3362" s="224">
        <v>343900</v>
      </c>
      <c r="C3362" s="209">
        <v>136447</v>
      </c>
      <c r="D3362" s="206">
        <f t="shared" si="273"/>
        <v>0.39676359406804301</v>
      </c>
      <c r="E3362" s="208">
        <f t="shared" si="274"/>
        <v>0.45</v>
      </c>
      <c r="F3362" s="207">
        <v>7504.58</v>
      </c>
      <c r="G3362" s="207">
        <v>10915.76</v>
      </c>
      <c r="H3362" s="207">
        <v>12280.23</v>
      </c>
      <c r="I3362" s="214">
        <v>124492</v>
      </c>
      <c r="J3362" s="211">
        <f t="shared" si="270"/>
        <v>0.36200058156440829</v>
      </c>
      <c r="K3362" s="212">
        <f t="shared" si="271"/>
        <v>0.42</v>
      </c>
      <c r="L3362" s="214">
        <v>6847.06</v>
      </c>
      <c r="M3362" s="213">
        <v>9959.36</v>
      </c>
      <c r="N3362" s="213">
        <v>11204.28</v>
      </c>
      <c r="O3362" s="242">
        <f t="shared" si="272"/>
        <v>0.51519999999996802</v>
      </c>
      <c r="P3362" s="242"/>
      <c r="Q3362" s="179"/>
      <c r="R3362" s="179"/>
      <c r="S3362" s="179"/>
      <c r="T3362" s="179"/>
      <c r="U3362" s="179"/>
      <c r="V3362" s="179"/>
      <c r="W3362" s="179"/>
      <c r="X3362" s="179"/>
      <c r="Y3362" s="179"/>
      <c r="Z3362" s="179"/>
      <c r="AA3362" s="222"/>
      <c r="AB3362" s="222"/>
      <c r="AC3362" s="222"/>
      <c r="AD3362" s="179"/>
      <c r="AE3362" s="179"/>
      <c r="AF3362" s="179"/>
      <c r="AG3362" s="179"/>
      <c r="AH3362" s="179"/>
      <c r="AI3362" s="179"/>
      <c r="AJ3362" s="179"/>
    </row>
    <row r="3363" spans="2:36" x14ac:dyDescent="0.3">
      <c r="B3363" s="224">
        <v>344000</v>
      </c>
      <c r="C3363" s="209">
        <v>136492</v>
      </c>
      <c r="D3363" s="206">
        <f t="shared" si="273"/>
        <v>0.39677906976744187</v>
      </c>
      <c r="E3363" s="208">
        <f t="shared" si="274"/>
        <v>0.45</v>
      </c>
      <c r="F3363" s="207">
        <v>7507.06</v>
      </c>
      <c r="G3363" s="207">
        <v>10919.36</v>
      </c>
      <c r="H3363" s="207">
        <v>12284.28</v>
      </c>
      <c r="I3363" s="214">
        <v>124534</v>
      </c>
      <c r="J3363" s="211">
        <f t="shared" si="270"/>
        <v>0.36201744186046514</v>
      </c>
      <c r="K3363" s="212">
        <f t="shared" si="271"/>
        <v>0.42</v>
      </c>
      <c r="L3363" s="214">
        <v>6849.37</v>
      </c>
      <c r="M3363" s="213">
        <v>9962.7199999999993</v>
      </c>
      <c r="N3363" s="213">
        <v>11208.06</v>
      </c>
      <c r="O3363" s="242">
        <f t="shared" si="272"/>
        <v>0.51529999999997012</v>
      </c>
      <c r="P3363" s="242"/>
      <c r="Q3363" s="179"/>
      <c r="R3363" s="179"/>
      <c r="S3363" s="179"/>
      <c r="T3363" s="179"/>
      <c r="U3363" s="179"/>
      <c r="V3363" s="179"/>
      <c r="W3363" s="179"/>
      <c r="X3363" s="179"/>
      <c r="Y3363" s="179"/>
      <c r="Z3363" s="179"/>
      <c r="AA3363" s="222"/>
      <c r="AB3363" s="222"/>
      <c r="AC3363" s="222"/>
      <c r="AD3363" s="179"/>
      <c r="AE3363" s="179"/>
      <c r="AF3363" s="179"/>
      <c r="AG3363" s="179"/>
      <c r="AH3363" s="179"/>
      <c r="AI3363" s="179"/>
      <c r="AJ3363" s="179"/>
    </row>
    <row r="3364" spans="2:36" x14ac:dyDescent="0.3">
      <c r="B3364" s="224">
        <v>344100</v>
      </c>
      <c r="C3364" s="209">
        <v>136537</v>
      </c>
      <c r="D3364" s="206">
        <f t="shared" si="273"/>
        <v>0.39679453647195584</v>
      </c>
      <c r="E3364" s="208">
        <f t="shared" si="274"/>
        <v>0.45</v>
      </c>
      <c r="F3364" s="207">
        <v>7509.53</v>
      </c>
      <c r="G3364" s="207">
        <v>10922.96</v>
      </c>
      <c r="H3364" s="207">
        <v>12288.33</v>
      </c>
      <c r="I3364" s="214">
        <v>124576</v>
      </c>
      <c r="J3364" s="211">
        <f t="shared" si="270"/>
        <v>0.36203429235687301</v>
      </c>
      <c r="K3364" s="212">
        <f t="shared" si="271"/>
        <v>0.42</v>
      </c>
      <c r="L3364" s="214">
        <v>6851.68</v>
      </c>
      <c r="M3364" s="213">
        <v>9966.08</v>
      </c>
      <c r="N3364" s="213">
        <v>11211.84</v>
      </c>
      <c r="O3364" s="242">
        <f t="shared" si="272"/>
        <v>0.51519999999984067</v>
      </c>
      <c r="P3364" s="242"/>
      <c r="Q3364" s="179"/>
      <c r="R3364" s="179"/>
      <c r="S3364" s="179"/>
      <c r="T3364" s="179"/>
      <c r="U3364" s="179"/>
      <c r="V3364" s="179"/>
      <c r="W3364" s="179"/>
      <c r="X3364" s="179"/>
      <c r="Y3364" s="179"/>
      <c r="Z3364" s="179"/>
      <c r="AA3364" s="222"/>
      <c r="AB3364" s="222"/>
      <c r="AC3364" s="222"/>
      <c r="AD3364" s="179"/>
      <c r="AE3364" s="179"/>
      <c r="AF3364" s="179"/>
      <c r="AG3364" s="179"/>
      <c r="AH3364" s="179"/>
      <c r="AI3364" s="179"/>
      <c r="AJ3364" s="179"/>
    </row>
    <row r="3365" spans="2:36" x14ac:dyDescent="0.3">
      <c r="B3365" s="224">
        <v>344200</v>
      </c>
      <c r="C3365" s="209">
        <v>136582</v>
      </c>
      <c r="D3365" s="206">
        <f t="shared" si="273"/>
        <v>0.39680999418942475</v>
      </c>
      <c r="E3365" s="208">
        <f t="shared" si="274"/>
        <v>0.45</v>
      </c>
      <c r="F3365" s="207">
        <v>7512.01</v>
      </c>
      <c r="G3365" s="207">
        <v>10926.56</v>
      </c>
      <c r="H3365" s="207">
        <v>12292.38</v>
      </c>
      <c r="I3365" s="214">
        <v>124618</v>
      </c>
      <c r="J3365" s="211">
        <f t="shared" si="270"/>
        <v>0.36205113306217318</v>
      </c>
      <c r="K3365" s="212">
        <f t="shared" si="271"/>
        <v>0.42</v>
      </c>
      <c r="L3365" s="214">
        <v>6853.99</v>
      </c>
      <c r="M3365" s="213">
        <v>9969.44</v>
      </c>
      <c r="N3365" s="213">
        <v>11215.62</v>
      </c>
      <c r="O3365" s="242">
        <f t="shared" si="272"/>
        <v>0.51530000000015208</v>
      </c>
      <c r="P3365" s="242"/>
      <c r="Q3365" s="179"/>
      <c r="R3365" s="179"/>
      <c r="S3365" s="179"/>
      <c r="T3365" s="179"/>
      <c r="U3365" s="179"/>
      <c r="V3365" s="179"/>
      <c r="W3365" s="179"/>
      <c r="X3365" s="179"/>
      <c r="Y3365" s="179"/>
      <c r="Z3365" s="179"/>
      <c r="AA3365" s="222"/>
      <c r="AB3365" s="222"/>
      <c r="AC3365" s="222"/>
      <c r="AD3365" s="179"/>
      <c r="AE3365" s="179"/>
      <c r="AF3365" s="179"/>
      <c r="AG3365" s="179"/>
      <c r="AH3365" s="179"/>
      <c r="AI3365" s="179"/>
      <c r="AJ3365" s="179"/>
    </row>
    <row r="3366" spans="2:36" x14ac:dyDescent="0.3">
      <c r="B3366" s="224">
        <v>344300</v>
      </c>
      <c r="C3366" s="209">
        <v>136627</v>
      </c>
      <c r="D3366" s="206">
        <f t="shared" si="273"/>
        <v>0.39682544292767935</v>
      </c>
      <c r="E3366" s="208">
        <f t="shared" si="274"/>
        <v>0.45</v>
      </c>
      <c r="F3366" s="207">
        <v>7514.48</v>
      </c>
      <c r="G3366" s="207">
        <v>10930.16</v>
      </c>
      <c r="H3366" s="207">
        <v>12296.43</v>
      </c>
      <c r="I3366" s="214">
        <v>124660</v>
      </c>
      <c r="J3366" s="211">
        <f t="shared" si="270"/>
        <v>0.36206796398489688</v>
      </c>
      <c r="K3366" s="212">
        <f t="shared" si="271"/>
        <v>0.42</v>
      </c>
      <c r="L3366" s="214">
        <v>6856.3</v>
      </c>
      <c r="M3366" s="213">
        <v>9972.7999999999993</v>
      </c>
      <c r="N3366" s="213">
        <v>11219.4</v>
      </c>
      <c r="O3366" s="242">
        <f t="shared" si="272"/>
        <v>0.51520000000004074</v>
      </c>
      <c r="P3366" s="242"/>
      <c r="Q3366" s="179"/>
      <c r="R3366" s="179"/>
      <c r="S3366" s="179"/>
      <c r="T3366" s="179"/>
      <c r="U3366" s="179"/>
      <c r="V3366" s="179"/>
      <c r="W3366" s="179"/>
      <c r="X3366" s="179"/>
      <c r="Y3366" s="179"/>
      <c r="Z3366" s="179"/>
      <c r="AA3366" s="222"/>
      <c r="AB3366" s="222"/>
      <c r="AC3366" s="222"/>
      <c r="AD3366" s="179"/>
      <c r="AE3366" s="179"/>
      <c r="AF3366" s="179"/>
      <c r="AG3366" s="179"/>
      <c r="AH3366" s="179"/>
      <c r="AI3366" s="179"/>
      <c r="AJ3366" s="179"/>
    </row>
    <row r="3367" spans="2:36" x14ac:dyDescent="0.3">
      <c r="B3367" s="224">
        <v>344400</v>
      </c>
      <c r="C3367" s="209">
        <v>136672</v>
      </c>
      <c r="D3367" s="206">
        <f t="shared" si="273"/>
        <v>0.39684088269454121</v>
      </c>
      <c r="E3367" s="208">
        <f t="shared" si="274"/>
        <v>0.45</v>
      </c>
      <c r="F3367" s="207">
        <v>7516.96</v>
      </c>
      <c r="G3367" s="207">
        <v>10933.76</v>
      </c>
      <c r="H3367" s="207">
        <v>12300.48</v>
      </c>
      <c r="I3367" s="214">
        <v>124702</v>
      </c>
      <c r="J3367" s="211">
        <f t="shared" si="270"/>
        <v>0.36208478513356562</v>
      </c>
      <c r="K3367" s="212">
        <f t="shared" si="271"/>
        <v>0.42</v>
      </c>
      <c r="L3367" s="214">
        <v>6858.61</v>
      </c>
      <c r="M3367" s="213">
        <v>9976.16</v>
      </c>
      <c r="N3367" s="213">
        <v>11223.18</v>
      </c>
      <c r="O3367" s="242">
        <f t="shared" si="272"/>
        <v>0.51530000000002474</v>
      </c>
      <c r="P3367" s="242"/>
      <c r="Q3367" s="179"/>
      <c r="R3367" s="179"/>
      <c r="S3367" s="179"/>
      <c r="T3367" s="179"/>
      <c r="U3367" s="179"/>
      <c r="V3367" s="179"/>
      <c r="W3367" s="179"/>
      <c r="X3367" s="179"/>
      <c r="Y3367" s="179"/>
      <c r="Z3367" s="179"/>
      <c r="AA3367" s="222"/>
      <c r="AB3367" s="222"/>
      <c r="AC3367" s="222"/>
      <c r="AD3367" s="179"/>
      <c r="AE3367" s="179"/>
      <c r="AF3367" s="179"/>
      <c r="AG3367" s="179"/>
      <c r="AH3367" s="179"/>
      <c r="AI3367" s="179"/>
      <c r="AJ3367" s="179"/>
    </row>
    <row r="3368" spans="2:36" x14ac:dyDescent="0.3">
      <c r="B3368" s="224">
        <v>344500</v>
      </c>
      <c r="C3368" s="209">
        <v>136717</v>
      </c>
      <c r="D3368" s="206">
        <f t="shared" si="273"/>
        <v>0.39685631349782291</v>
      </c>
      <c r="E3368" s="208">
        <f t="shared" si="274"/>
        <v>0.45</v>
      </c>
      <c r="F3368" s="207">
        <v>7519.43</v>
      </c>
      <c r="G3368" s="207">
        <v>10937.36</v>
      </c>
      <c r="H3368" s="207">
        <v>12304.53</v>
      </c>
      <c r="I3368" s="214">
        <v>124744</v>
      </c>
      <c r="J3368" s="211">
        <f t="shared" si="270"/>
        <v>0.36210159651669088</v>
      </c>
      <c r="K3368" s="212">
        <f t="shared" si="271"/>
        <v>0.42</v>
      </c>
      <c r="L3368" s="214">
        <v>6860.92</v>
      </c>
      <c r="M3368" s="213">
        <v>9979.52</v>
      </c>
      <c r="N3368" s="213">
        <v>11226.96</v>
      </c>
      <c r="O3368" s="242">
        <f t="shared" si="272"/>
        <v>0.5151999999999316</v>
      </c>
      <c r="P3368" s="242"/>
      <c r="Q3368" s="179"/>
      <c r="R3368" s="179"/>
      <c r="S3368" s="179"/>
      <c r="T3368" s="179"/>
      <c r="U3368" s="179"/>
      <c r="V3368" s="179"/>
      <c r="W3368" s="179"/>
      <c r="X3368" s="179"/>
      <c r="Y3368" s="179"/>
      <c r="Z3368" s="179"/>
      <c r="AA3368" s="222"/>
      <c r="AB3368" s="222"/>
      <c r="AC3368" s="222"/>
      <c r="AD3368" s="179"/>
      <c r="AE3368" s="179"/>
      <c r="AF3368" s="179"/>
      <c r="AG3368" s="179"/>
      <c r="AH3368" s="179"/>
      <c r="AI3368" s="179"/>
      <c r="AJ3368" s="179"/>
    </row>
    <row r="3369" spans="2:36" x14ac:dyDescent="0.3">
      <c r="B3369" s="224">
        <v>344600</v>
      </c>
      <c r="C3369" s="209">
        <v>136762</v>
      </c>
      <c r="D3369" s="206">
        <f t="shared" si="273"/>
        <v>0.39687173534532794</v>
      </c>
      <c r="E3369" s="208">
        <f t="shared" si="274"/>
        <v>0.45</v>
      </c>
      <c r="F3369" s="207">
        <v>7521.91</v>
      </c>
      <c r="G3369" s="207">
        <v>10940.96</v>
      </c>
      <c r="H3369" s="207">
        <v>12308.58</v>
      </c>
      <c r="I3369" s="214">
        <v>124786</v>
      </c>
      <c r="J3369" s="211">
        <f t="shared" si="270"/>
        <v>0.36211839814277424</v>
      </c>
      <c r="K3369" s="212">
        <f t="shared" si="271"/>
        <v>0.42</v>
      </c>
      <c r="L3369" s="214">
        <v>6863.23</v>
      </c>
      <c r="M3369" s="213">
        <v>9982.8799999999992</v>
      </c>
      <c r="N3369" s="213">
        <v>11230.74</v>
      </c>
      <c r="O3369" s="242">
        <f t="shared" si="272"/>
        <v>0.5152999999998974</v>
      </c>
      <c r="P3369" s="242"/>
      <c r="Q3369" s="179"/>
      <c r="R3369" s="179"/>
      <c r="S3369" s="179"/>
      <c r="T3369" s="179"/>
      <c r="U3369" s="179"/>
      <c r="V3369" s="179"/>
      <c r="W3369" s="179"/>
      <c r="X3369" s="179"/>
      <c r="Y3369" s="179"/>
      <c r="Z3369" s="179"/>
      <c r="AA3369" s="222"/>
      <c r="AB3369" s="222"/>
      <c r="AC3369" s="222"/>
      <c r="AD3369" s="179"/>
      <c r="AE3369" s="179"/>
      <c r="AF3369" s="179"/>
      <c r="AG3369" s="179"/>
      <c r="AH3369" s="179"/>
      <c r="AI3369" s="179"/>
      <c r="AJ3369" s="179"/>
    </row>
    <row r="3370" spans="2:36" x14ac:dyDescent="0.3">
      <c r="B3370" s="224">
        <v>344700</v>
      </c>
      <c r="C3370" s="209">
        <v>136807</v>
      </c>
      <c r="D3370" s="206">
        <f t="shared" si="273"/>
        <v>0.39688714824485061</v>
      </c>
      <c r="E3370" s="208">
        <f t="shared" si="274"/>
        <v>0.45</v>
      </c>
      <c r="F3370" s="207">
        <v>7524.38</v>
      </c>
      <c r="G3370" s="207">
        <v>10944.56</v>
      </c>
      <c r="H3370" s="207">
        <v>12312.63</v>
      </c>
      <c r="I3370" s="214">
        <v>124828</v>
      </c>
      <c r="J3370" s="211">
        <f t="shared" si="270"/>
        <v>0.36213519002030753</v>
      </c>
      <c r="K3370" s="212">
        <f t="shared" si="271"/>
        <v>0.42</v>
      </c>
      <c r="L3370" s="214">
        <v>6865.54</v>
      </c>
      <c r="M3370" s="213">
        <v>9986.24</v>
      </c>
      <c r="N3370" s="213">
        <v>11234.52</v>
      </c>
      <c r="O3370" s="242">
        <f t="shared" si="272"/>
        <v>0.51520000000009536</v>
      </c>
      <c r="P3370" s="242"/>
      <c r="Q3370" s="179"/>
      <c r="R3370" s="179"/>
      <c r="S3370" s="179"/>
      <c r="T3370" s="179"/>
      <c r="U3370" s="179"/>
      <c r="V3370" s="179"/>
      <c r="W3370" s="179"/>
      <c r="X3370" s="179"/>
      <c r="Y3370" s="179"/>
      <c r="Z3370" s="179"/>
      <c r="AA3370" s="222"/>
      <c r="AB3370" s="222"/>
      <c r="AC3370" s="222"/>
      <c r="AD3370" s="179"/>
      <c r="AE3370" s="179"/>
      <c r="AF3370" s="179"/>
      <c r="AG3370" s="179"/>
      <c r="AH3370" s="179"/>
      <c r="AI3370" s="179"/>
      <c r="AJ3370" s="179"/>
    </row>
    <row r="3371" spans="2:36" x14ac:dyDescent="0.3">
      <c r="B3371" s="224">
        <v>344800</v>
      </c>
      <c r="C3371" s="209">
        <v>136852</v>
      </c>
      <c r="D3371" s="206">
        <f t="shared" si="273"/>
        <v>0.39690255220417631</v>
      </c>
      <c r="E3371" s="208">
        <f t="shared" si="274"/>
        <v>0.45</v>
      </c>
      <c r="F3371" s="207">
        <v>7526.86</v>
      </c>
      <c r="G3371" s="207">
        <v>10948.16</v>
      </c>
      <c r="H3371" s="207">
        <v>12316.68</v>
      </c>
      <c r="I3371" s="214">
        <v>124870</v>
      </c>
      <c r="J3371" s="211">
        <f t="shared" si="270"/>
        <v>0.36215197215777262</v>
      </c>
      <c r="K3371" s="212">
        <f t="shared" si="271"/>
        <v>0.42</v>
      </c>
      <c r="L3371" s="214">
        <v>6867.85</v>
      </c>
      <c r="M3371" s="213">
        <v>9989.6</v>
      </c>
      <c r="N3371" s="213">
        <v>11238.3</v>
      </c>
      <c r="O3371" s="242">
        <f t="shared" si="272"/>
        <v>0.51529999999978826</v>
      </c>
      <c r="P3371" s="242"/>
      <c r="Q3371" s="179"/>
      <c r="R3371" s="179"/>
      <c r="S3371" s="179"/>
      <c r="T3371" s="179"/>
      <c r="U3371" s="179"/>
      <c r="V3371" s="179"/>
      <c r="W3371" s="179"/>
      <c r="X3371" s="179"/>
      <c r="Y3371" s="179"/>
      <c r="Z3371" s="179"/>
      <c r="AA3371" s="222"/>
      <c r="AB3371" s="222"/>
      <c r="AC3371" s="222"/>
      <c r="AD3371" s="179"/>
      <c r="AE3371" s="179"/>
      <c r="AF3371" s="179"/>
      <c r="AG3371" s="179"/>
      <c r="AH3371" s="179"/>
      <c r="AI3371" s="179"/>
      <c r="AJ3371" s="179"/>
    </row>
    <row r="3372" spans="2:36" x14ac:dyDescent="0.3">
      <c r="B3372" s="224">
        <v>344900</v>
      </c>
      <c r="C3372" s="209">
        <v>136897</v>
      </c>
      <c r="D3372" s="206">
        <f t="shared" si="273"/>
        <v>0.39691794723108148</v>
      </c>
      <c r="E3372" s="208">
        <f t="shared" si="274"/>
        <v>0.45</v>
      </c>
      <c r="F3372" s="207">
        <v>7529.33</v>
      </c>
      <c r="G3372" s="207">
        <v>10951.76</v>
      </c>
      <c r="H3372" s="207">
        <v>12320.73</v>
      </c>
      <c r="I3372" s="214">
        <v>124912</v>
      </c>
      <c r="J3372" s="211">
        <f t="shared" si="270"/>
        <v>0.36216874456364162</v>
      </c>
      <c r="K3372" s="212">
        <f t="shared" si="271"/>
        <v>0.42</v>
      </c>
      <c r="L3372" s="214">
        <v>6870.16</v>
      </c>
      <c r="M3372" s="213">
        <v>9992.9599999999991</v>
      </c>
      <c r="N3372" s="213">
        <v>11242.08</v>
      </c>
      <c r="O3372" s="242">
        <f t="shared" si="272"/>
        <v>0.51519999999996802</v>
      </c>
      <c r="P3372" s="242"/>
      <c r="Q3372" s="179"/>
      <c r="R3372" s="179"/>
      <c r="S3372" s="179"/>
      <c r="T3372" s="179"/>
      <c r="U3372" s="179"/>
      <c r="V3372" s="179"/>
      <c r="W3372" s="179"/>
      <c r="X3372" s="179"/>
      <c r="Y3372" s="179"/>
      <c r="Z3372" s="179"/>
      <c r="AA3372" s="222"/>
      <c r="AB3372" s="222"/>
      <c r="AC3372" s="222"/>
      <c r="AD3372" s="179"/>
      <c r="AE3372" s="179"/>
      <c r="AF3372" s="179"/>
      <c r="AG3372" s="179"/>
      <c r="AH3372" s="179"/>
      <c r="AI3372" s="179"/>
      <c r="AJ3372" s="179"/>
    </row>
    <row r="3373" spans="2:36" x14ac:dyDescent="0.3">
      <c r="B3373" s="224">
        <v>345000</v>
      </c>
      <c r="C3373" s="209">
        <v>136942</v>
      </c>
      <c r="D3373" s="206">
        <f t="shared" si="273"/>
        <v>0.39693333333333336</v>
      </c>
      <c r="E3373" s="208">
        <f t="shared" si="274"/>
        <v>0.45</v>
      </c>
      <c r="F3373" s="207">
        <v>7531.81</v>
      </c>
      <c r="G3373" s="207">
        <v>10955.36</v>
      </c>
      <c r="H3373" s="207">
        <v>12324.78</v>
      </c>
      <c r="I3373" s="214">
        <v>124954</v>
      </c>
      <c r="J3373" s="211">
        <f t="shared" si="270"/>
        <v>0.36218550724637683</v>
      </c>
      <c r="K3373" s="212">
        <f t="shared" si="271"/>
        <v>0.42</v>
      </c>
      <c r="L3373" s="214">
        <v>6872.47</v>
      </c>
      <c r="M3373" s="213">
        <v>9996.32</v>
      </c>
      <c r="N3373" s="213">
        <v>11245.86</v>
      </c>
      <c r="O3373" s="242">
        <f t="shared" si="272"/>
        <v>0.51529999999997012</v>
      </c>
      <c r="P3373" s="242"/>
      <c r="Q3373" s="179"/>
      <c r="R3373" s="179"/>
      <c r="S3373" s="179"/>
      <c r="T3373" s="179"/>
      <c r="U3373" s="179"/>
      <c r="V3373" s="179"/>
      <c r="W3373" s="179"/>
      <c r="X3373" s="179"/>
      <c r="Y3373" s="179"/>
      <c r="Z3373" s="179"/>
      <c r="AA3373" s="222"/>
      <c r="AB3373" s="222"/>
      <c r="AC3373" s="222"/>
      <c r="AD3373" s="179"/>
      <c r="AE3373" s="179"/>
      <c r="AF3373" s="179"/>
      <c r="AG3373" s="179"/>
      <c r="AH3373" s="179"/>
      <c r="AI3373" s="179"/>
      <c r="AJ3373" s="179"/>
    </row>
    <row r="3374" spans="2:36" x14ac:dyDescent="0.3">
      <c r="B3374" s="224">
        <v>345100</v>
      </c>
      <c r="C3374" s="209">
        <v>136987</v>
      </c>
      <c r="D3374" s="206">
        <f t="shared" si="273"/>
        <v>0.39694871051869024</v>
      </c>
      <c r="E3374" s="208">
        <f t="shared" si="274"/>
        <v>0.45</v>
      </c>
      <c r="F3374" s="207">
        <v>7534.28</v>
      </c>
      <c r="G3374" s="207">
        <v>10958.96</v>
      </c>
      <c r="H3374" s="207">
        <v>12328.83</v>
      </c>
      <c r="I3374" s="214">
        <v>124996</v>
      </c>
      <c r="J3374" s="211">
        <f t="shared" si="270"/>
        <v>0.36220226021443058</v>
      </c>
      <c r="K3374" s="212">
        <f t="shared" si="271"/>
        <v>0.42</v>
      </c>
      <c r="L3374" s="214">
        <v>6874.78</v>
      </c>
      <c r="M3374" s="213">
        <v>9999.68</v>
      </c>
      <c r="N3374" s="213">
        <v>11249.64</v>
      </c>
      <c r="O3374" s="242">
        <f t="shared" si="272"/>
        <v>0.51519999999984067</v>
      </c>
      <c r="P3374" s="242"/>
      <c r="Q3374" s="179"/>
      <c r="R3374" s="179"/>
      <c r="S3374" s="179"/>
      <c r="T3374" s="179"/>
      <c r="U3374" s="179"/>
      <c r="V3374" s="179"/>
      <c r="W3374" s="179"/>
      <c r="X3374" s="179"/>
      <c r="Y3374" s="179"/>
      <c r="Z3374" s="179"/>
      <c r="AA3374" s="222"/>
      <c r="AB3374" s="222"/>
      <c r="AC3374" s="222"/>
      <c r="AD3374" s="179"/>
      <c r="AE3374" s="179"/>
      <c r="AF3374" s="179"/>
      <c r="AG3374" s="179"/>
      <c r="AH3374" s="179"/>
      <c r="AI3374" s="179"/>
      <c r="AJ3374" s="179"/>
    </row>
    <row r="3375" spans="2:36" x14ac:dyDescent="0.3">
      <c r="B3375" s="224">
        <v>345200</v>
      </c>
      <c r="C3375" s="209">
        <v>137032</v>
      </c>
      <c r="D3375" s="206">
        <f t="shared" si="273"/>
        <v>0.39696407879490153</v>
      </c>
      <c r="E3375" s="208">
        <f t="shared" si="274"/>
        <v>0.45</v>
      </c>
      <c r="F3375" s="207">
        <v>7536.76</v>
      </c>
      <c r="G3375" s="207">
        <v>10962.56</v>
      </c>
      <c r="H3375" s="207">
        <v>12332.88</v>
      </c>
      <c r="I3375" s="214">
        <v>125038</v>
      </c>
      <c r="J3375" s="211">
        <f t="shared" si="270"/>
        <v>0.36221900347624564</v>
      </c>
      <c r="K3375" s="212">
        <f t="shared" si="271"/>
        <v>0.42</v>
      </c>
      <c r="L3375" s="214">
        <v>6877.09</v>
      </c>
      <c r="M3375" s="213">
        <v>10003.040000000001</v>
      </c>
      <c r="N3375" s="213">
        <v>11253.42</v>
      </c>
      <c r="O3375" s="242">
        <f t="shared" si="272"/>
        <v>0.51530000000015208</v>
      </c>
      <c r="P3375" s="242"/>
      <c r="Q3375" s="179"/>
      <c r="R3375" s="179"/>
      <c r="S3375" s="179"/>
      <c r="T3375" s="179"/>
      <c r="U3375" s="179"/>
      <c r="V3375" s="179"/>
      <c r="W3375" s="179"/>
      <c r="X3375" s="179"/>
      <c r="Y3375" s="179"/>
      <c r="Z3375" s="179"/>
      <c r="AA3375" s="222"/>
      <c r="AB3375" s="222"/>
      <c r="AC3375" s="222"/>
      <c r="AD3375" s="179"/>
      <c r="AE3375" s="179"/>
      <c r="AF3375" s="179"/>
      <c r="AG3375" s="179"/>
      <c r="AH3375" s="179"/>
      <c r="AI3375" s="179"/>
      <c r="AJ3375" s="179"/>
    </row>
    <row r="3376" spans="2:36" x14ac:dyDescent="0.3">
      <c r="B3376" s="224">
        <v>345300</v>
      </c>
      <c r="C3376" s="209">
        <v>137077</v>
      </c>
      <c r="D3376" s="206">
        <f t="shared" si="273"/>
        <v>0.39697943816970749</v>
      </c>
      <c r="E3376" s="208">
        <f t="shared" si="274"/>
        <v>0.45</v>
      </c>
      <c r="F3376" s="207">
        <v>7539.23</v>
      </c>
      <c r="G3376" s="207">
        <v>10966.16</v>
      </c>
      <c r="H3376" s="207">
        <v>12336.93</v>
      </c>
      <c r="I3376" s="214">
        <v>125080</v>
      </c>
      <c r="J3376" s="211">
        <f t="shared" si="270"/>
        <v>0.36223573704025486</v>
      </c>
      <c r="K3376" s="212">
        <f t="shared" si="271"/>
        <v>0.42</v>
      </c>
      <c r="L3376" s="214">
        <v>6879.4</v>
      </c>
      <c r="M3376" s="213">
        <v>10006.4</v>
      </c>
      <c r="N3376" s="213">
        <v>11257.2</v>
      </c>
      <c r="O3376" s="242">
        <f t="shared" si="272"/>
        <v>0.51520000000004074</v>
      </c>
      <c r="P3376" s="242"/>
      <c r="Q3376" s="179"/>
      <c r="R3376" s="179"/>
      <c r="S3376" s="179"/>
      <c r="T3376" s="179"/>
      <c r="U3376" s="179"/>
      <c r="V3376" s="179"/>
      <c r="W3376" s="179"/>
      <c r="X3376" s="179"/>
      <c r="Y3376" s="179"/>
      <c r="Z3376" s="179"/>
      <c r="AA3376" s="222"/>
      <c r="AB3376" s="222"/>
      <c r="AC3376" s="222"/>
      <c r="AD3376" s="179"/>
      <c r="AE3376" s="179"/>
      <c r="AF3376" s="179"/>
      <c r="AG3376" s="179"/>
      <c r="AH3376" s="179"/>
      <c r="AI3376" s="179"/>
      <c r="AJ3376" s="179"/>
    </row>
    <row r="3377" spans="2:36" x14ac:dyDescent="0.3">
      <c r="B3377" s="224">
        <v>345400</v>
      </c>
      <c r="C3377" s="209">
        <v>137122</v>
      </c>
      <c r="D3377" s="206">
        <f t="shared" si="273"/>
        <v>0.39699478865083959</v>
      </c>
      <c r="E3377" s="208">
        <f t="shared" si="274"/>
        <v>0.45</v>
      </c>
      <c r="F3377" s="207">
        <v>7541.71</v>
      </c>
      <c r="G3377" s="207">
        <v>10969.76</v>
      </c>
      <c r="H3377" s="207">
        <v>12340.98</v>
      </c>
      <c r="I3377" s="214">
        <v>125122</v>
      </c>
      <c r="J3377" s="211">
        <f t="shared" si="270"/>
        <v>0.36225246091488128</v>
      </c>
      <c r="K3377" s="212">
        <f t="shared" si="271"/>
        <v>0.42</v>
      </c>
      <c r="L3377" s="214">
        <v>6881.71</v>
      </c>
      <c r="M3377" s="213">
        <v>10009.76</v>
      </c>
      <c r="N3377" s="213">
        <v>11260.98</v>
      </c>
      <c r="O3377" s="242">
        <f t="shared" si="272"/>
        <v>0.51530000000002474</v>
      </c>
      <c r="P3377" s="242"/>
      <c r="Q3377" s="179"/>
      <c r="R3377" s="179"/>
      <c r="S3377" s="179"/>
      <c r="T3377" s="179"/>
      <c r="U3377" s="179"/>
      <c r="V3377" s="179"/>
      <c r="W3377" s="179"/>
      <c r="X3377" s="179"/>
      <c r="Y3377" s="179"/>
      <c r="Z3377" s="179"/>
      <c r="AA3377" s="222"/>
      <c r="AB3377" s="222"/>
      <c r="AC3377" s="222"/>
      <c r="AD3377" s="179"/>
      <c r="AE3377" s="179"/>
      <c r="AF3377" s="179"/>
      <c r="AG3377" s="179"/>
      <c r="AH3377" s="179"/>
      <c r="AI3377" s="179"/>
      <c r="AJ3377" s="179"/>
    </row>
    <row r="3378" spans="2:36" x14ac:dyDescent="0.3">
      <c r="B3378" s="224">
        <v>345500</v>
      </c>
      <c r="C3378" s="209">
        <v>137167</v>
      </c>
      <c r="D3378" s="206">
        <f t="shared" si="273"/>
        <v>0.39701013024602028</v>
      </c>
      <c r="E3378" s="208">
        <f t="shared" si="274"/>
        <v>0.45</v>
      </c>
      <c r="F3378" s="207">
        <v>7544.18</v>
      </c>
      <c r="G3378" s="207">
        <v>10973.36</v>
      </c>
      <c r="H3378" s="207">
        <v>12345.03</v>
      </c>
      <c r="I3378" s="214">
        <v>125164</v>
      </c>
      <c r="J3378" s="211">
        <f t="shared" si="270"/>
        <v>0.36226917510853834</v>
      </c>
      <c r="K3378" s="212">
        <f t="shared" si="271"/>
        <v>0.42</v>
      </c>
      <c r="L3378" s="214">
        <v>6884.02</v>
      </c>
      <c r="M3378" s="213">
        <v>10013.120000000001</v>
      </c>
      <c r="N3378" s="213">
        <v>11264.76</v>
      </c>
      <c r="O3378" s="242">
        <f t="shared" si="272"/>
        <v>0.5151999999999316</v>
      </c>
      <c r="P3378" s="242"/>
      <c r="Q3378" s="179"/>
      <c r="R3378" s="179"/>
      <c r="S3378" s="179"/>
      <c r="T3378" s="179"/>
      <c r="U3378" s="179"/>
      <c r="V3378" s="179"/>
      <c r="W3378" s="179"/>
      <c r="X3378" s="179"/>
      <c r="Y3378" s="179"/>
      <c r="Z3378" s="179"/>
      <c r="AA3378" s="222"/>
      <c r="AB3378" s="222"/>
      <c r="AC3378" s="222"/>
      <c r="AD3378" s="179"/>
      <c r="AE3378" s="179"/>
      <c r="AF3378" s="179"/>
      <c r="AG3378" s="179"/>
      <c r="AH3378" s="179"/>
      <c r="AI3378" s="179"/>
      <c r="AJ3378" s="179"/>
    </row>
    <row r="3379" spans="2:36" x14ac:dyDescent="0.3">
      <c r="B3379" s="224">
        <v>345600</v>
      </c>
      <c r="C3379" s="209">
        <v>137212</v>
      </c>
      <c r="D3379" s="206">
        <f t="shared" si="273"/>
        <v>0.39702546296296298</v>
      </c>
      <c r="E3379" s="208">
        <f t="shared" si="274"/>
        <v>0.45</v>
      </c>
      <c r="F3379" s="207">
        <v>7546.66</v>
      </c>
      <c r="G3379" s="207">
        <v>10976.96</v>
      </c>
      <c r="H3379" s="207">
        <v>12349.08</v>
      </c>
      <c r="I3379" s="214">
        <v>125206</v>
      </c>
      <c r="J3379" s="211">
        <f t="shared" si="270"/>
        <v>0.3622858796296296</v>
      </c>
      <c r="K3379" s="212">
        <f t="shared" si="271"/>
        <v>0.42</v>
      </c>
      <c r="L3379" s="214">
        <v>6886.33</v>
      </c>
      <c r="M3379" s="213">
        <v>10016.48</v>
      </c>
      <c r="N3379" s="213">
        <v>11268.54</v>
      </c>
      <c r="O3379" s="242">
        <f t="shared" si="272"/>
        <v>0.5152999999998974</v>
      </c>
      <c r="P3379" s="242"/>
      <c r="Q3379" s="179"/>
      <c r="R3379" s="179"/>
      <c r="S3379" s="179"/>
      <c r="T3379" s="179"/>
      <c r="U3379" s="179"/>
      <c r="V3379" s="179"/>
      <c r="W3379" s="179"/>
      <c r="X3379" s="179"/>
      <c r="Y3379" s="179"/>
      <c r="Z3379" s="179"/>
      <c r="AA3379" s="222"/>
      <c r="AB3379" s="222"/>
      <c r="AC3379" s="222"/>
      <c r="AD3379" s="179"/>
      <c r="AE3379" s="179"/>
      <c r="AF3379" s="179"/>
      <c r="AG3379" s="179"/>
      <c r="AH3379" s="179"/>
      <c r="AI3379" s="179"/>
      <c r="AJ3379" s="179"/>
    </row>
    <row r="3380" spans="2:36" x14ac:dyDescent="0.3">
      <c r="B3380" s="224">
        <v>345700</v>
      </c>
      <c r="C3380" s="209">
        <v>137257</v>
      </c>
      <c r="D3380" s="206">
        <f t="shared" si="273"/>
        <v>0.39704078680937227</v>
      </c>
      <c r="E3380" s="208">
        <f t="shared" si="274"/>
        <v>0.45</v>
      </c>
      <c r="F3380" s="207">
        <v>7549.13</v>
      </c>
      <c r="G3380" s="207">
        <v>10980.56</v>
      </c>
      <c r="H3380" s="207">
        <v>12353.13</v>
      </c>
      <c r="I3380" s="214">
        <v>125248</v>
      </c>
      <c r="J3380" s="211">
        <f t="shared" si="270"/>
        <v>0.36230257448654901</v>
      </c>
      <c r="K3380" s="212">
        <f t="shared" si="271"/>
        <v>0.42</v>
      </c>
      <c r="L3380" s="214">
        <v>6888.64</v>
      </c>
      <c r="M3380" s="213">
        <v>10019.84</v>
      </c>
      <c r="N3380" s="213">
        <v>11272.32</v>
      </c>
      <c r="O3380" s="242">
        <f t="shared" si="272"/>
        <v>0.51520000000009536</v>
      </c>
      <c r="P3380" s="242"/>
      <c r="Q3380" s="179"/>
      <c r="R3380" s="179"/>
      <c r="S3380" s="179"/>
      <c r="T3380" s="179"/>
      <c r="U3380" s="179"/>
      <c r="V3380" s="179"/>
      <c r="W3380" s="179"/>
      <c r="X3380" s="179"/>
      <c r="Y3380" s="179"/>
      <c r="Z3380" s="179"/>
      <c r="AA3380" s="222"/>
      <c r="AB3380" s="222"/>
      <c r="AC3380" s="222"/>
      <c r="AD3380" s="179"/>
      <c r="AE3380" s="179"/>
      <c r="AF3380" s="179"/>
      <c r="AG3380" s="179"/>
      <c r="AH3380" s="179"/>
      <c r="AI3380" s="179"/>
      <c r="AJ3380" s="179"/>
    </row>
    <row r="3381" spans="2:36" x14ac:dyDescent="0.3">
      <c r="B3381" s="224">
        <v>345800</v>
      </c>
      <c r="C3381" s="209">
        <v>137302</v>
      </c>
      <c r="D3381" s="206">
        <f t="shared" si="273"/>
        <v>0.39705610179294387</v>
      </c>
      <c r="E3381" s="208">
        <f t="shared" si="274"/>
        <v>0.45</v>
      </c>
      <c r="F3381" s="207">
        <v>7551.61</v>
      </c>
      <c r="G3381" s="207">
        <v>10984.16</v>
      </c>
      <c r="H3381" s="207">
        <v>12357.18</v>
      </c>
      <c r="I3381" s="214">
        <v>125290</v>
      </c>
      <c r="J3381" s="211">
        <f t="shared" si="270"/>
        <v>0.36231925968768075</v>
      </c>
      <c r="K3381" s="212">
        <f t="shared" si="271"/>
        <v>0.42</v>
      </c>
      <c r="L3381" s="214">
        <v>6890.95</v>
      </c>
      <c r="M3381" s="213">
        <v>10023.200000000001</v>
      </c>
      <c r="N3381" s="213">
        <v>11276.1</v>
      </c>
      <c r="O3381" s="242">
        <f t="shared" si="272"/>
        <v>0.51529999999978826</v>
      </c>
      <c r="P3381" s="242"/>
      <c r="Q3381" s="179"/>
      <c r="R3381" s="179"/>
      <c r="S3381" s="179"/>
      <c r="T3381" s="179"/>
      <c r="U3381" s="179"/>
      <c r="V3381" s="179"/>
      <c r="W3381" s="179"/>
      <c r="X3381" s="179"/>
      <c r="Y3381" s="179"/>
      <c r="Z3381" s="179"/>
      <c r="AA3381" s="222"/>
      <c r="AB3381" s="222"/>
      <c r="AC3381" s="222"/>
      <c r="AD3381" s="179"/>
      <c r="AE3381" s="179"/>
      <c r="AF3381" s="179"/>
      <c r="AG3381" s="179"/>
      <c r="AH3381" s="179"/>
      <c r="AI3381" s="179"/>
      <c r="AJ3381" s="179"/>
    </row>
    <row r="3382" spans="2:36" x14ac:dyDescent="0.3">
      <c r="B3382" s="224">
        <v>345900</v>
      </c>
      <c r="C3382" s="209">
        <v>137347</v>
      </c>
      <c r="D3382" s="206">
        <f t="shared" si="273"/>
        <v>0.39707140792136458</v>
      </c>
      <c r="E3382" s="208">
        <f t="shared" si="274"/>
        <v>0.45</v>
      </c>
      <c r="F3382" s="207">
        <v>7554.08</v>
      </c>
      <c r="G3382" s="207">
        <v>10987.76</v>
      </c>
      <c r="H3382" s="207">
        <v>12361.23</v>
      </c>
      <c r="I3382" s="214">
        <v>125332</v>
      </c>
      <c r="J3382" s="211">
        <f t="shared" si="270"/>
        <v>0.36233593524139923</v>
      </c>
      <c r="K3382" s="212">
        <f t="shared" si="271"/>
        <v>0.42</v>
      </c>
      <c r="L3382" s="214">
        <v>6893.26</v>
      </c>
      <c r="M3382" s="213">
        <v>10026.56</v>
      </c>
      <c r="N3382" s="213">
        <v>11279.88</v>
      </c>
      <c r="O3382" s="242">
        <f t="shared" si="272"/>
        <v>0.51519999999996802</v>
      </c>
      <c r="P3382" s="242"/>
      <c r="Q3382" s="179"/>
      <c r="R3382" s="179"/>
      <c r="S3382" s="179"/>
      <c r="T3382" s="179"/>
      <c r="U3382" s="179"/>
      <c r="V3382" s="179"/>
      <c r="W3382" s="179"/>
      <c r="X3382" s="179"/>
      <c r="Y3382" s="179"/>
      <c r="Z3382" s="179"/>
      <c r="AA3382" s="222"/>
      <c r="AB3382" s="222"/>
      <c r="AC3382" s="222"/>
      <c r="AD3382" s="179"/>
      <c r="AE3382" s="179"/>
      <c r="AF3382" s="179"/>
      <c r="AG3382" s="179"/>
      <c r="AH3382" s="179"/>
      <c r="AI3382" s="179"/>
      <c r="AJ3382" s="179"/>
    </row>
    <row r="3383" spans="2:36" x14ac:dyDescent="0.3">
      <c r="B3383" s="224">
        <v>346000</v>
      </c>
      <c r="C3383" s="209">
        <v>137392</v>
      </c>
      <c r="D3383" s="206">
        <f t="shared" si="273"/>
        <v>0.39708670520231215</v>
      </c>
      <c r="E3383" s="208">
        <f t="shared" si="274"/>
        <v>0.45</v>
      </c>
      <c r="F3383" s="207">
        <v>7556.56</v>
      </c>
      <c r="G3383" s="207">
        <v>10991.36</v>
      </c>
      <c r="H3383" s="207">
        <v>12365.28</v>
      </c>
      <c r="I3383" s="214">
        <v>125374</v>
      </c>
      <c r="J3383" s="211">
        <f t="shared" si="270"/>
        <v>0.36235260115606938</v>
      </c>
      <c r="K3383" s="212">
        <f t="shared" si="271"/>
        <v>0.42</v>
      </c>
      <c r="L3383" s="214">
        <v>6895.57</v>
      </c>
      <c r="M3383" s="213">
        <v>10029.92</v>
      </c>
      <c r="N3383" s="213">
        <v>11283.66</v>
      </c>
      <c r="O3383" s="242">
        <f t="shared" si="272"/>
        <v>0.51529999999997012</v>
      </c>
      <c r="P3383" s="242"/>
      <c r="Q3383" s="179"/>
      <c r="R3383" s="179"/>
      <c r="S3383" s="179"/>
      <c r="T3383" s="179"/>
      <c r="U3383" s="179"/>
      <c r="V3383" s="179"/>
      <c r="W3383" s="179"/>
      <c r="X3383" s="179"/>
      <c r="Y3383" s="179"/>
      <c r="Z3383" s="179"/>
      <c r="AA3383" s="222"/>
      <c r="AB3383" s="222"/>
      <c r="AC3383" s="222"/>
      <c r="AD3383" s="179"/>
      <c r="AE3383" s="179"/>
      <c r="AF3383" s="179"/>
      <c r="AG3383" s="179"/>
      <c r="AH3383" s="179"/>
      <c r="AI3383" s="179"/>
      <c r="AJ3383" s="179"/>
    </row>
    <row r="3384" spans="2:36" x14ac:dyDescent="0.3">
      <c r="B3384" s="224">
        <v>346100</v>
      </c>
      <c r="C3384" s="209">
        <v>137437</v>
      </c>
      <c r="D3384" s="206">
        <f t="shared" si="273"/>
        <v>0.39710199364345566</v>
      </c>
      <c r="E3384" s="208">
        <f t="shared" si="274"/>
        <v>0.45</v>
      </c>
      <c r="F3384" s="207">
        <v>7559.03</v>
      </c>
      <c r="G3384" s="207">
        <v>10994.96</v>
      </c>
      <c r="H3384" s="207">
        <v>12369.33</v>
      </c>
      <c r="I3384" s="214">
        <v>125416</v>
      </c>
      <c r="J3384" s="211">
        <f t="shared" si="270"/>
        <v>0.36236925744004622</v>
      </c>
      <c r="K3384" s="212">
        <f t="shared" si="271"/>
        <v>0.42</v>
      </c>
      <c r="L3384" s="214">
        <v>6897.88</v>
      </c>
      <c r="M3384" s="213">
        <v>10033.280000000001</v>
      </c>
      <c r="N3384" s="213">
        <v>11287.44</v>
      </c>
      <c r="O3384" s="242">
        <f t="shared" si="272"/>
        <v>0.51519999999984067</v>
      </c>
      <c r="P3384" s="242"/>
      <c r="Q3384" s="179"/>
      <c r="R3384" s="179"/>
      <c r="S3384" s="179"/>
      <c r="T3384" s="179"/>
      <c r="U3384" s="179"/>
      <c r="V3384" s="179"/>
      <c r="W3384" s="179"/>
      <c r="X3384" s="179"/>
      <c r="Y3384" s="179"/>
      <c r="Z3384" s="179"/>
      <c r="AA3384" s="222"/>
      <c r="AB3384" s="222"/>
      <c r="AC3384" s="222"/>
      <c r="AD3384" s="179"/>
      <c r="AE3384" s="179"/>
      <c r="AF3384" s="179"/>
      <c r="AG3384" s="179"/>
      <c r="AH3384" s="179"/>
      <c r="AI3384" s="179"/>
      <c r="AJ3384" s="179"/>
    </row>
    <row r="3385" spans="2:36" x14ac:dyDescent="0.3">
      <c r="B3385" s="224">
        <v>346200</v>
      </c>
      <c r="C3385" s="209">
        <v>137482</v>
      </c>
      <c r="D3385" s="206">
        <f t="shared" si="273"/>
        <v>0.39711727325245522</v>
      </c>
      <c r="E3385" s="208">
        <f t="shared" si="274"/>
        <v>0.45</v>
      </c>
      <c r="F3385" s="207">
        <v>7561.51</v>
      </c>
      <c r="G3385" s="207">
        <v>10998.56</v>
      </c>
      <c r="H3385" s="207">
        <v>12373.38</v>
      </c>
      <c r="I3385" s="214">
        <v>125458</v>
      </c>
      <c r="J3385" s="211">
        <f t="shared" si="270"/>
        <v>0.36238590410167532</v>
      </c>
      <c r="K3385" s="212">
        <f t="shared" si="271"/>
        <v>0.42</v>
      </c>
      <c r="L3385" s="214">
        <v>6900.19</v>
      </c>
      <c r="M3385" s="213">
        <v>10036.64</v>
      </c>
      <c r="N3385" s="213">
        <v>11291.22</v>
      </c>
      <c r="O3385" s="242">
        <f t="shared" si="272"/>
        <v>0.51530000000015208</v>
      </c>
      <c r="P3385" s="242"/>
      <c r="Q3385" s="179"/>
      <c r="R3385" s="179"/>
      <c r="S3385" s="179"/>
      <c r="T3385" s="179"/>
      <c r="U3385" s="179"/>
      <c r="V3385" s="179"/>
      <c r="W3385" s="179"/>
      <c r="X3385" s="179"/>
      <c r="Y3385" s="179"/>
      <c r="Z3385" s="179"/>
      <c r="AA3385" s="222"/>
      <c r="AB3385" s="222"/>
      <c r="AC3385" s="222"/>
      <c r="AD3385" s="179"/>
      <c r="AE3385" s="179"/>
      <c r="AF3385" s="179"/>
      <c r="AG3385" s="179"/>
      <c r="AH3385" s="179"/>
      <c r="AI3385" s="179"/>
      <c r="AJ3385" s="179"/>
    </row>
    <row r="3386" spans="2:36" x14ac:dyDescent="0.3">
      <c r="B3386" s="224">
        <v>346300</v>
      </c>
      <c r="C3386" s="209">
        <v>137527</v>
      </c>
      <c r="D3386" s="206">
        <f t="shared" si="273"/>
        <v>0.39713254403696219</v>
      </c>
      <c r="E3386" s="208">
        <f t="shared" si="274"/>
        <v>0.45</v>
      </c>
      <c r="F3386" s="207">
        <v>7563.98</v>
      </c>
      <c r="G3386" s="207">
        <v>11002.16</v>
      </c>
      <c r="H3386" s="207">
        <v>12377.43</v>
      </c>
      <c r="I3386" s="214">
        <v>125500</v>
      </c>
      <c r="J3386" s="211">
        <f t="shared" si="270"/>
        <v>0.36240254114929255</v>
      </c>
      <c r="K3386" s="212">
        <f t="shared" si="271"/>
        <v>0.42</v>
      </c>
      <c r="L3386" s="214">
        <v>6902.5</v>
      </c>
      <c r="M3386" s="213">
        <v>10040</v>
      </c>
      <c r="N3386" s="213">
        <v>11295</v>
      </c>
      <c r="O3386" s="242">
        <f t="shared" si="272"/>
        <v>0.51520000000004074</v>
      </c>
      <c r="P3386" s="242"/>
      <c r="Q3386" s="179"/>
      <c r="R3386" s="179"/>
      <c r="S3386" s="179"/>
      <c r="T3386" s="179"/>
      <c r="U3386" s="179"/>
      <c r="V3386" s="179"/>
      <c r="W3386" s="179"/>
      <c r="X3386" s="179"/>
      <c r="Y3386" s="179"/>
      <c r="Z3386" s="179"/>
      <c r="AA3386" s="222"/>
      <c r="AB3386" s="222"/>
      <c r="AC3386" s="222"/>
      <c r="AD3386" s="179"/>
      <c r="AE3386" s="179"/>
      <c r="AF3386" s="179"/>
      <c r="AG3386" s="179"/>
      <c r="AH3386" s="179"/>
      <c r="AI3386" s="179"/>
      <c r="AJ3386" s="179"/>
    </row>
    <row r="3387" spans="2:36" x14ac:dyDescent="0.3">
      <c r="B3387" s="224">
        <v>346400</v>
      </c>
      <c r="C3387" s="209">
        <v>137572</v>
      </c>
      <c r="D3387" s="206">
        <f t="shared" si="273"/>
        <v>0.39714780600461896</v>
      </c>
      <c r="E3387" s="208">
        <f t="shared" si="274"/>
        <v>0.45</v>
      </c>
      <c r="F3387" s="207">
        <v>7566.46</v>
      </c>
      <c r="G3387" s="207">
        <v>11005.76</v>
      </c>
      <c r="H3387" s="207">
        <v>12381.48</v>
      </c>
      <c r="I3387" s="214">
        <v>125542</v>
      </c>
      <c r="J3387" s="211">
        <f t="shared" ref="J3387:J3450" si="275">I3387/$B3387</f>
        <v>0.36241916859122403</v>
      </c>
      <c r="K3387" s="212">
        <f t="shared" ref="K3387:K3450" si="276">(I3387-I3386)/($B3387-$B3386)</f>
        <v>0.42</v>
      </c>
      <c r="L3387" s="214">
        <v>6904.81</v>
      </c>
      <c r="M3387" s="213">
        <v>10043.36</v>
      </c>
      <c r="N3387" s="213">
        <v>11298.78</v>
      </c>
      <c r="O3387" s="242">
        <f t="shared" si="272"/>
        <v>0.51530000000002474</v>
      </c>
      <c r="P3387" s="242"/>
      <c r="Q3387" s="179"/>
      <c r="R3387" s="179"/>
      <c r="S3387" s="179"/>
      <c r="T3387" s="179"/>
      <c r="U3387" s="179"/>
      <c r="V3387" s="179"/>
      <c r="W3387" s="179"/>
      <c r="X3387" s="179"/>
      <c r="Y3387" s="179"/>
      <c r="Z3387" s="179"/>
      <c r="AA3387" s="222"/>
      <c r="AB3387" s="222"/>
      <c r="AC3387" s="222"/>
      <c r="AD3387" s="179"/>
      <c r="AE3387" s="179"/>
      <c r="AF3387" s="179"/>
      <c r="AG3387" s="179"/>
      <c r="AH3387" s="179"/>
      <c r="AI3387" s="179"/>
      <c r="AJ3387" s="179"/>
    </row>
    <row r="3388" spans="2:36" x14ac:dyDescent="0.3">
      <c r="B3388" s="224">
        <v>346500</v>
      </c>
      <c r="C3388" s="209">
        <v>137617</v>
      </c>
      <c r="D3388" s="206">
        <f t="shared" si="273"/>
        <v>0.39716305916305916</v>
      </c>
      <c r="E3388" s="208">
        <f t="shared" si="274"/>
        <v>0.45</v>
      </c>
      <c r="F3388" s="207">
        <v>7568.93</v>
      </c>
      <c r="G3388" s="207">
        <v>11009.36</v>
      </c>
      <c r="H3388" s="207">
        <v>12385.53</v>
      </c>
      <c r="I3388" s="214">
        <v>125584</v>
      </c>
      <c r="J3388" s="211">
        <f t="shared" si="275"/>
        <v>0.36243578643578644</v>
      </c>
      <c r="K3388" s="212">
        <f t="shared" si="276"/>
        <v>0.42</v>
      </c>
      <c r="L3388" s="214">
        <v>6907.12</v>
      </c>
      <c r="M3388" s="213">
        <v>10046.719999999999</v>
      </c>
      <c r="N3388" s="213">
        <v>11302.56</v>
      </c>
      <c r="O3388" s="242">
        <f t="shared" si="272"/>
        <v>0.5151999999999316</v>
      </c>
      <c r="P3388" s="242"/>
      <c r="Q3388" s="179"/>
      <c r="R3388" s="179"/>
      <c r="S3388" s="179"/>
      <c r="T3388" s="179"/>
      <c r="U3388" s="179"/>
      <c r="V3388" s="179"/>
      <c r="W3388" s="179"/>
      <c r="X3388" s="179"/>
      <c r="Y3388" s="179"/>
      <c r="Z3388" s="179"/>
      <c r="AA3388" s="222"/>
      <c r="AB3388" s="222"/>
      <c r="AC3388" s="222"/>
      <c r="AD3388" s="179"/>
      <c r="AE3388" s="179"/>
      <c r="AF3388" s="179"/>
      <c r="AG3388" s="179"/>
      <c r="AH3388" s="179"/>
      <c r="AI3388" s="179"/>
      <c r="AJ3388" s="179"/>
    </row>
    <row r="3389" spans="2:36" x14ac:dyDescent="0.3">
      <c r="B3389" s="224">
        <v>346600</v>
      </c>
      <c r="C3389" s="209">
        <v>137662</v>
      </c>
      <c r="D3389" s="206">
        <f t="shared" si="273"/>
        <v>0.39717830351990768</v>
      </c>
      <c r="E3389" s="208">
        <f t="shared" si="274"/>
        <v>0.45</v>
      </c>
      <c r="F3389" s="207">
        <v>7571.41</v>
      </c>
      <c r="G3389" s="207">
        <v>11012.96</v>
      </c>
      <c r="H3389" s="207">
        <v>12389.58</v>
      </c>
      <c r="I3389" s="214">
        <v>125626</v>
      </c>
      <c r="J3389" s="211">
        <f t="shared" si="275"/>
        <v>0.36245239469128676</v>
      </c>
      <c r="K3389" s="212">
        <f t="shared" si="276"/>
        <v>0.42</v>
      </c>
      <c r="L3389" s="214">
        <v>6909.43</v>
      </c>
      <c r="M3389" s="213">
        <v>10050.08</v>
      </c>
      <c r="N3389" s="213">
        <v>11306.34</v>
      </c>
      <c r="O3389" s="242">
        <f t="shared" si="272"/>
        <v>0.5152999999998974</v>
      </c>
      <c r="P3389" s="242"/>
      <c r="Q3389" s="179"/>
      <c r="R3389" s="179"/>
      <c r="S3389" s="179"/>
      <c r="T3389" s="179"/>
      <c r="U3389" s="179"/>
      <c r="V3389" s="179"/>
      <c r="W3389" s="179"/>
      <c r="X3389" s="179"/>
      <c r="Y3389" s="179"/>
      <c r="Z3389" s="179"/>
      <c r="AA3389" s="222"/>
      <c r="AB3389" s="222"/>
      <c r="AC3389" s="222"/>
      <c r="AD3389" s="179"/>
      <c r="AE3389" s="179"/>
      <c r="AF3389" s="179"/>
      <c r="AG3389" s="179"/>
      <c r="AH3389" s="179"/>
      <c r="AI3389" s="179"/>
      <c r="AJ3389" s="179"/>
    </row>
    <row r="3390" spans="2:36" x14ac:dyDescent="0.3">
      <c r="B3390" s="224">
        <v>346700</v>
      </c>
      <c r="C3390" s="209">
        <v>137707</v>
      </c>
      <c r="D3390" s="206">
        <f t="shared" si="273"/>
        <v>0.39719353908278049</v>
      </c>
      <c r="E3390" s="208">
        <f t="shared" si="274"/>
        <v>0.45</v>
      </c>
      <c r="F3390" s="207">
        <v>7573.88</v>
      </c>
      <c r="G3390" s="207">
        <v>11016.56</v>
      </c>
      <c r="H3390" s="207">
        <v>12393.63</v>
      </c>
      <c r="I3390" s="214">
        <v>125668</v>
      </c>
      <c r="J3390" s="211">
        <f t="shared" si="275"/>
        <v>0.36246899336602251</v>
      </c>
      <c r="K3390" s="212">
        <f t="shared" si="276"/>
        <v>0.42</v>
      </c>
      <c r="L3390" s="214">
        <v>6911.74</v>
      </c>
      <c r="M3390" s="213">
        <v>10053.44</v>
      </c>
      <c r="N3390" s="213">
        <v>11310.12</v>
      </c>
      <c r="O3390" s="242">
        <f t="shared" si="272"/>
        <v>0.51520000000009536</v>
      </c>
      <c r="P3390" s="242"/>
      <c r="Q3390" s="179"/>
      <c r="R3390" s="179"/>
      <c r="S3390" s="179"/>
      <c r="T3390" s="179"/>
      <c r="U3390" s="179"/>
      <c r="V3390" s="179"/>
      <c r="W3390" s="179"/>
      <c r="X3390" s="179"/>
      <c r="Y3390" s="179"/>
      <c r="Z3390" s="179"/>
      <c r="AA3390" s="222"/>
      <c r="AB3390" s="222"/>
      <c r="AC3390" s="222"/>
      <c r="AD3390" s="179"/>
      <c r="AE3390" s="179"/>
      <c r="AF3390" s="179"/>
      <c r="AG3390" s="179"/>
      <c r="AH3390" s="179"/>
      <c r="AI3390" s="179"/>
      <c r="AJ3390" s="179"/>
    </row>
    <row r="3391" spans="2:36" x14ac:dyDescent="0.3">
      <c r="B3391" s="224">
        <v>346800</v>
      </c>
      <c r="C3391" s="209">
        <v>137752</v>
      </c>
      <c r="D3391" s="206">
        <f t="shared" si="273"/>
        <v>0.39720876585928488</v>
      </c>
      <c r="E3391" s="208">
        <f t="shared" si="274"/>
        <v>0.45</v>
      </c>
      <c r="F3391" s="207">
        <v>7576.36</v>
      </c>
      <c r="G3391" s="207">
        <v>11020.16</v>
      </c>
      <c r="H3391" s="207">
        <v>12397.68</v>
      </c>
      <c r="I3391" s="214">
        <v>125710</v>
      </c>
      <c r="J3391" s="211">
        <f t="shared" si="275"/>
        <v>0.36248558246828144</v>
      </c>
      <c r="K3391" s="212">
        <f t="shared" si="276"/>
        <v>0.42</v>
      </c>
      <c r="L3391" s="214">
        <v>6914.05</v>
      </c>
      <c r="M3391" s="213">
        <v>10056.799999999999</v>
      </c>
      <c r="N3391" s="213">
        <v>11313.9</v>
      </c>
      <c r="O3391" s="242">
        <f t="shared" si="272"/>
        <v>0.51529999999978826</v>
      </c>
      <c r="P3391" s="242"/>
      <c r="Q3391" s="179"/>
      <c r="R3391" s="179"/>
      <c r="S3391" s="179"/>
      <c r="T3391" s="179"/>
      <c r="U3391" s="179"/>
      <c r="V3391" s="179"/>
      <c r="W3391" s="179"/>
      <c r="X3391" s="179"/>
      <c r="Y3391" s="179"/>
      <c r="Z3391" s="179"/>
      <c r="AA3391" s="222"/>
      <c r="AB3391" s="222"/>
      <c r="AC3391" s="222"/>
      <c r="AD3391" s="179"/>
      <c r="AE3391" s="179"/>
      <c r="AF3391" s="179"/>
      <c r="AG3391" s="179"/>
      <c r="AH3391" s="179"/>
      <c r="AI3391" s="179"/>
      <c r="AJ3391" s="179"/>
    </row>
    <row r="3392" spans="2:36" x14ac:dyDescent="0.3">
      <c r="B3392" s="224">
        <v>346900</v>
      </c>
      <c r="C3392" s="209">
        <v>137797</v>
      </c>
      <c r="D3392" s="206">
        <f t="shared" si="273"/>
        <v>0.39722398385701929</v>
      </c>
      <c r="E3392" s="208">
        <f t="shared" si="274"/>
        <v>0.45</v>
      </c>
      <c r="F3392" s="207">
        <v>7578.83</v>
      </c>
      <c r="G3392" s="207">
        <v>11023.76</v>
      </c>
      <c r="H3392" s="207">
        <v>12401.73</v>
      </c>
      <c r="I3392" s="214">
        <v>125752</v>
      </c>
      <c r="J3392" s="211">
        <f t="shared" si="275"/>
        <v>0.36250216200634189</v>
      </c>
      <c r="K3392" s="212">
        <f t="shared" si="276"/>
        <v>0.42</v>
      </c>
      <c r="L3392" s="214">
        <v>6916.36</v>
      </c>
      <c r="M3392" s="213">
        <v>10060.16</v>
      </c>
      <c r="N3392" s="213">
        <v>11317.68</v>
      </c>
      <c r="O3392" s="242">
        <f t="shared" si="272"/>
        <v>0.51519999999996802</v>
      </c>
      <c r="P3392" s="242"/>
      <c r="Q3392" s="179"/>
      <c r="R3392" s="179"/>
      <c r="S3392" s="179"/>
      <c r="T3392" s="179"/>
      <c r="U3392" s="179"/>
      <c r="V3392" s="179"/>
      <c r="W3392" s="179"/>
      <c r="X3392" s="179"/>
      <c r="Y3392" s="179"/>
      <c r="Z3392" s="179"/>
      <c r="AA3392" s="222"/>
      <c r="AB3392" s="222"/>
      <c r="AC3392" s="222"/>
      <c r="AD3392" s="179"/>
      <c r="AE3392" s="179"/>
      <c r="AF3392" s="179"/>
      <c r="AG3392" s="179"/>
      <c r="AH3392" s="179"/>
      <c r="AI3392" s="179"/>
      <c r="AJ3392" s="179"/>
    </row>
    <row r="3393" spans="2:36" x14ac:dyDescent="0.3">
      <c r="B3393" s="224">
        <v>347000</v>
      </c>
      <c r="C3393" s="209">
        <v>137842</v>
      </c>
      <c r="D3393" s="206">
        <f t="shared" si="273"/>
        <v>0.39723919308357347</v>
      </c>
      <c r="E3393" s="208">
        <f t="shared" si="274"/>
        <v>0.45</v>
      </c>
      <c r="F3393" s="207">
        <v>7581.31</v>
      </c>
      <c r="G3393" s="207">
        <v>11027.36</v>
      </c>
      <c r="H3393" s="207">
        <v>12405.78</v>
      </c>
      <c r="I3393" s="214">
        <v>125794</v>
      </c>
      <c r="J3393" s="211">
        <f t="shared" si="275"/>
        <v>0.36251873198847262</v>
      </c>
      <c r="K3393" s="212">
        <f t="shared" si="276"/>
        <v>0.42</v>
      </c>
      <c r="L3393" s="214">
        <v>6918.67</v>
      </c>
      <c r="M3393" s="213">
        <v>10063.52</v>
      </c>
      <c r="N3393" s="213">
        <v>11321.46</v>
      </c>
      <c r="O3393" s="242">
        <f t="shared" si="272"/>
        <v>0.51529999999997012</v>
      </c>
      <c r="P3393" s="242"/>
      <c r="Q3393" s="179"/>
      <c r="R3393" s="179"/>
      <c r="S3393" s="179"/>
      <c r="T3393" s="179"/>
      <c r="U3393" s="179"/>
      <c r="V3393" s="179"/>
      <c r="W3393" s="179"/>
      <c r="X3393" s="179"/>
      <c r="Y3393" s="179"/>
      <c r="Z3393" s="179"/>
      <c r="AA3393" s="222"/>
      <c r="AB3393" s="222"/>
      <c r="AC3393" s="222"/>
      <c r="AD3393" s="179"/>
      <c r="AE3393" s="179"/>
      <c r="AF3393" s="179"/>
      <c r="AG3393" s="179"/>
      <c r="AH3393" s="179"/>
      <c r="AI3393" s="179"/>
      <c r="AJ3393" s="179"/>
    </row>
    <row r="3394" spans="2:36" x14ac:dyDescent="0.3">
      <c r="B3394" s="224">
        <v>347100</v>
      </c>
      <c r="C3394" s="209">
        <v>137887</v>
      </c>
      <c r="D3394" s="206">
        <f t="shared" si="273"/>
        <v>0.39725439354652836</v>
      </c>
      <c r="E3394" s="208">
        <f t="shared" si="274"/>
        <v>0.45</v>
      </c>
      <c r="F3394" s="207">
        <v>7583.78</v>
      </c>
      <c r="G3394" s="207">
        <v>11030.96</v>
      </c>
      <c r="H3394" s="207">
        <v>12409.83</v>
      </c>
      <c r="I3394" s="214">
        <v>125836</v>
      </c>
      <c r="J3394" s="211">
        <f t="shared" si="275"/>
        <v>0.36253529242293286</v>
      </c>
      <c r="K3394" s="212">
        <f t="shared" si="276"/>
        <v>0.42</v>
      </c>
      <c r="L3394" s="214">
        <v>6920.98</v>
      </c>
      <c r="M3394" s="213">
        <v>10066.879999999999</v>
      </c>
      <c r="N3394" s="213">
        <v>11325.24</v>
      </c>
      <c r="O3394" s="242">
        <f t="shared" si="272"/>
        <v>0.51519999999984067</v>
      </c>
      <c r="P3394" s="242"/>
      <c r="Q3394" s="179"/>
      <c r="R3394" s="179"/>
      <c r="S3394" s="179"/>
      <c r="T3394" s="179"/>
      <c r="U3394" s="179"/>
      <c r="V3394" s="179"/>
      <c r="W3394" s="179"/>
      <c r="X3394" s="179"/>
      <c r="Y3394" s="179"/>
      <c r="Z3394" s="179"/>
      <c r="AA3394" s="222"/>
      <c r="AB3394" s="222"/>
      <c r="AC3394" s="222"/>
      <c r="AD3394" s="179"/>
      <c r="AE3394" s="179"/>
      <c r="AF3394" s="179"/>
      <c r="AG3394" s="179"/>
      <c r="AH3394" s="179"/>
      <c r="AI3394" s="179"/>
      <c r="AJ3394" s="179"/>
    </row>
    <row r="3395" spans="2:36" x14ac:dyDescent="0.3">
      <c r="B3395" s="224">
        <v>347200</v>
      </c>
      <c r="C3395" s="209">
        <v>137932</v>
      </c>
      <c r="D3395" s="206">
        <f t="shared" si="273"/>
        <v>0.39726958525345624</v>
      </c>
      <c r="E3395" s="208">
        <f t="shared" si="274"/>
        <v>0.45</v>
      </c>
      <c r="F3395" s="207">
        <v>7586.26</v>
      </c>
      <c r="G3395" s="207">
        <v>11034.56</v>
      </c>
      <c r="H3395" s="207">
        <v>12413.88</v>
      </c>
      <c r="I3395" s="214">
        <v>125878</v>
      </c>
      <c r="J3395" s="211">
        <f t="shared" si="275"/>
        <v>0.36255184331797236</v>
      </c>
      <c r="K3395" s="212">
        <f t="shared" si="276"/>
        <v>0.42</v>
      </c>
      <c r="L3395" s="214">
        <v>6923.29</v>
      </c>
      <c r="M3395" s="213">
        <v>10070.24</v>
      </c>
      <c r="N3395" s="213">
        <v>11329.02</v>
      </c>
      <c r="O3395" s="242">
        <f t="shared" si="272"/>
        <v>0.51530000000015208</v>
      </c>
      <c r="P3395" s="242"/>
      <c r="Q3395" s="179"/>
      <c r="R3395" s="179"/>
      <c r="S3395" s="179"/>
      <c r="T3395" s="179"/>
      <c r="U3395" s="179"/>
      <c r="V3395" s="179"/>
      <c r="W3395" s="179"/>
      <c r="X3395" s="179"/>
      <c r="Y3395" s="179"/>
      <c r="Z3395" s="179"/>
      <c r="AA3395" s="222"/>
      <c r="AB3395" s="222"/>
      <c r="AC3395" s="222"/>
      <c r="AD3395" s="179"/>
      <c r="AE3395" s="179"/>
      <c r="AF3395" s="179"/>
      <c r="AG3395" s="179"/>
      <c r="AH3395" s="179"/>
      <c r="AI3395" s="179"/>
      <c r="AJ3395" s="179"/>
    </row>
    <row r="3396" spans="2:36" x14ac:dyDescent="0.3">
      <c r="B3396" s="224">
        <v>347300</v>
      </c>
      <c r="C3396" s="209">
        <v>137977</v>
      </c>
      <c r="D3396" s="206">
        <f t="shared" si="273"/>
        <v>0.39728476821192055</v>
      </c>
      <c r="E3396" s="208">
        <f t="shared" si="274"/>
        <v>0.45</v>
      </c>
      <c r="F3396" s="207">
        <v>7588.73</v>
      </c>
      <c r="G3396" s="207">
        <v>11038.16</v>
      </c>
      <c r="H3396" s="207">
        <v>12417.93</v>
      </c>
      <c r="I3396" s="214">
        <v>125920</v>
      </c>
      <c r="J3396" s="211">
        <f t="shared" si="275"/>
        <v>0.36256838468183128</v>
      </c>
      <c r="K3396" s="212">
        <f t="shared" si="276"/>
        <v>0.42</v>
      </c>
      <c r="L3396" s="214">
        <v>6925.6</v>
      </c>
      <c r="M3396" s="213">
        <v>10073.6</v>
      </c>
      <c r="N3396" s="213">
        <v>11332.8</v>
      </c>
      <c r="O3396" s="242">
        <f t="shared" si="272"/>
        <v>0.51520000000004074</v>
      </c>
      <c r="P3396" s="242"/>
      <c r="Q3396" s="179"/>
      <c r="R3396" s="179"/>
      <c r="S3396" s="179"/>
      <c r="T3396" s="179"/>
      <c r="U3396" s="179"/>
      <c r="V3396" s="179"/>
      <c r="W3396" s="179"/>
      <c r="X3396" s="179"/>
      <c r="Y3396" s="179"/>
      <c r="Z3396" s="179"/>
      <c r="AA3396" s="222"/>
      <c r="AB3396" s="222"/>
      <c r="AC3396" s="222"/>
      <c r="AD3396" s="179"/>
      <c r="AE3396" s="179"/>
      <c r="AF3396" s="179"/>
      <c r="AG3396" s="179"/>
      <c r="AH3396" s="179"/>
      <c r="AI3396" s="179"/>
      <c r="AJ3396" s="179"/>
    </row>
    <row r="3397" spans="2:36" x14ac:dyDescent="0.3">
      <c r="B3397" s="224">
        <v>347400</v>
      </c>
      <c r="C3397" s="209">
        <v>138022</v>
      </c>
      <c r="D3397" s="206">
        <f t="shared" si="273"/>
        <v>0.39729994242947608</v>
      </c>
      <c r="E3397" s="208">
        <f t="shared" si="274"/>
        <v>0.45</v>
      </c>
      <c r="F3397" s="207">
        <v>7591.21</v>
      </c>
      <c r="G3397" s="207">
        <v>11041.76</v>
      </c>
      <c r="H3397" s="207">
        <v>12421.98</v>
      </c>
      <c r="I3397" s="214">
        <v>125962</v>
      </c>
      <c r="J3397" s="211">
        <f t="shared" si="275"/>
        <v>0.36258491652274033</v>
      </c>
      <c r="K3397" s="212">
        <f t="shared" si="276"/>
        <v>0.42</v>
      </c>
      <c r="L3397" s="214">
        <v>6927.91</v>
      </c>
      <c r="M3397" s="213">
        <v>10076.959999999999</v>
      </c>
      <c r="N3397" s="213">
        <v>11336.58</v>
      </c>
      <c r="O3397" s="242">
        <f t="shared" ref="O3397:O3460" si="277">(C3397+F3397+H3397-C3396-F3396-H3396)/100</f>
        <v>0.51530000000002474</v>
      </c>
      <c r="P3397" s="242"/>
      <c r="Q3397" s="179"/>
      <c r="R3397" s="179"/>
      <c r="S3397" s="179"/>
      <c r="T3397" s="179"/>
      <c r="U3397" s="179"/>
      <c r="V3397" s="179"/>
      <c r="W3397" s="179"/>
      <c r="X3397" s="179"/>
      <c r="Y3397" s="179"/>
      <c r="Z3397" s="179"/>
      <c r="AA3397" s="222"/>
      <c r="AB3397" s="222"/>
      <c r="AC3397" s="222"/>
      <c r="AD3397" s="179"/>
      <c r="AE3397" s="179"/>
      <c r="AF3397" s="179"/>
      <c r="AG3397" s="179"/>
      <c r="AH3397" s="179"/>
      <c r="AI3397" s="179"/>
      <c r="AJ3397" s="179"/>
    </row>
    <row r="3398" spans="2:36" x14ac:dyDescent="0.3">
      <c r="B3398" s="224">
        <v>347500</v>
      </c>
      <c r="C3398" s="209">
        <v>138067</v>
      </c>
      <c r="D3398" s="206">
        <f t="shared" si="273"/>
        <v>0.39731510791366909</v>
      </c>
      <c r="E3398" s="208">
        <f t="shared" si="274"/>
        <v>0.45</v>
      </c>
      <c r="F3398" s="207">
        <v>7593.68</v>
      </c>
      <c r="G3398" s="207">
        <v>11045.36</v>
      </c>
      <c r="H3398" s="207">
        <v>12426.03</v>
      </c>
      <c r="I3398" s="214">
        <v>126004</v>
      </c>
      <c r="J3398" s="211">
        <f t="shared" si="275"/>
        <v>0.36260143884892088</v>
      </c>
      <c r="K3398" s="212">
        <f t="shared" si="276"/>
        <v>0.42</v>
      </c>
      <c r="L3398" s="214">
        <v>6930.22</v>
      </c>
      <c r="M3398" s="213">
        <v>10080.32</v>
      </c>
      <c r="N3398" s="213">
        <v>11340.36</v>
      </c>
      <c r="O3398" s="242">
        <f t="shared" si="277"/>
        <v>0.5151999999999316</v>
      </c>
      <c r="P3398" s="242"/>
      <c r="Q3398" s="179"/>
      <c r="R3398" s="179"/>
      <c r="S3398" s="179"/>
      <c r="T3398" s="179"/>
      <c r="U3398" s="179"/>
      <c r="V3398" s="179"/>
      <c r="W3398" s="179"/>
      <c r="X3398" s="179"/>
      <c r="Y3398" s="179"/>
      <c r="Z3398" s="179"/>
      <c r="AA3398" s="222"/>
      <c r="AB3398" s="222"/>
      <c r="AC3398" s="222"/>
      <c r="AD3398" s="179"/>
      <c r="AE3398" s="179"/>
      <c r="AF3398" s="179"/>
      <c r="AG3398" s="179"/>
      <c r="AH3398" s="179"/>
      <c r="AI3398" s="179"/>
      <c r="AJ3398" s="179"/>
    </row>
    <row r="3399" spans="2:36" x14ac:dyDescent="0.3">
      <c r="B3399" s="224">
        <v>347600</v>
      </c>
      <c r="C3399" s="209">
        <v>138112</v>
      </c>
      <c r="D3399" s="206">
        <f t="shared" si="273"/>
        <v>0.3973302646720368</v>
      </c>
      <c r="E3399" s="208">
        <f t="shared" si="274"/>
        <v>0.45</v>
      </c>
      <c r="F3399" s="207">
        <v>7596.16</v>
      </c>
      <c r="G3399" s="207">
        <v>11048.96</v>
      </c>
      <c r="H3399" s="207">
        <v>12430.08</v>
      </c>
      <c r="I3399" s="214">
        <v>126046</v>
      </c>
      <c r="J3399" s="211">
        <f t="shared" si="275"/>
        <v>0.36261795166858457</v>
      </c>
      <c r="K3399" s="212">
        <f t="shared" si="276"/>
        <v>0.42</v>
      </c>
      <c r="L3399" s="214">
        <v>6932.53</v>
      </c>
      <c r="M3399" s="213">
        <v>10083.68</v>
      </c>
      <c r="N3399" s="213">
        <v>11344.14</v>
      </c>
      <c r="O3399" s="242">
        <f t="shared" si="277"/>
        <v>0.5152999999998974</v>
      </c>
      <c r="P3399" s="242"/>
      <c r="Q3399" s="179"/>
      <c r="R3399" s="179"/>
      <c r="S3399" s="179"/>
      <c r="T3399" s="179"/>
      <c r="U3399" s="179"/>
      <c r="V3399" s="179"/>
      <c r="W3399" s="179"/>
      <c r="X3399" s="179"/>
      <c r="Y3399" s="179"/>
      <c r="Z3399" s="179"/>
      <c r="AA3399" s="222"/>
      <c r="AB3399" s="222"/>
      <c r="AC3399" s="222"/>
      <c r="AD3399" s="179"/>
      <c r="AE3399" s="179"/>
      <c r="AF3399" s="179"/>
      <c r="AG3399" s="179"/>
      <c r="AH3399" s="179"/>
      <c r="AI3399" s="179"/>
      <c r="AJ3399" s="179"/>
    </row>
    <row r="3400" spans="2:36" x14ac:dyDescent="0.3">
      <c r="B3400" s="224">
        <v>347700</v>
      </c>
      <c r="C3400" s="209">
        <v>138157</v>
      </c>
      <c r="D3400" s="206">
        <f t="shared" si="273"/>
        <v>0.39734541271210816</v>
      </c>
      <c r="E3400" s="208">
        <f t="shared" si="274"/>
        <v>0.45</v>
      </c>
      <c r="F3400" s="207">
        <v>7598.63</v>
      </c>
      <c r="G3400" s="207">
        <v>11052.56</v>
      </c>
      <c r="H3400" s="207">
        <v>12434.13</v>
      </c>
      <c r="I3400" s="214">
        <v>126088</v>
      </c>
      <c r="J3400" s="211">
        <f t="shared" si="275"/>
        <v>0.36263445498993385</v>
      </c>
      <c r="K3400" s="212">
        <f t="shared" si="276"/>
        <v>0.42</v>
      </c>
      <c r="L3400" s="214">
        <v>6934.84</v>
      </c>
      <c r="M3400" s="213">
        <v>10087.040000000001</v>
      </c>
      <c r="N3400" s="213">
        <v>11347.92</v>
      </c>
      <c r="O3400" s="242">
        <f t="shared" si="277"/>
        <v>0.51520000000009536</v>
      </c>
      <c r="P3400" s="242"/>
      <c r="Q3400" s="179"/>
      <c r="R3400" s="179"/>
      <c r="S3400" s="179"/>
      <c r="T3400" s="179"/>
      <c r="U3400" s="179"/>
      <c r="V3400" s="179"/>
      <c r="W3400" s="179"/>
      <c r="X3400" s="179"/>
      <c r="Y3400" s="179"/>
      <c r="Z3400" s="179"/>
      <c r="AA3400" s="222"/>
      <c r="AB3400" s="222"/>
      <c r="AC3400" s="222"/>
      <c r="AD3400" s="179"/>
      <c r="AE3400" s="179"/>
      <c r="AF3400" s="179"/>
      <c r="AG3400" s="179"/>
      <c r="AH3400" s="179"/>
      <c r="AI3400" s="179"/>
      <c r="AJ3400" s="179"/>
    </row>
    <row r="3401" spans="2:36" x14ac:dyDescent="0.3">
      <c r="B3401" s="224">
        <v>347800</v>
      </c>
      <c r="C3401" s="209">
        <v>138202</v>
      </c>
      <c r="D3401" s="206">
        <f t="shared" si="273"/>
        <v>0.39736055204140308</v>
      </c>
      <c r="E3401" s="208">
        <f t="shared" si="274"/>
        <v>0.45</v>
      </c>
      <c r="F3401" s="207">
        <v>7601.11</v>
      </c>
      <c r="G3401" s="207">
        <v>11056.16</v>
      </c>
      <c r="H3401" s="207">
        <v>12438.18</v>
      </c>
      <c r="I3401" s="214">
        <v>126130</v>
      </c>
      <c r="J3401" s="211">
        <f t="shared" si="275"/>
        <v>0.36265094882116161</v>
      </c>
      <c r="K3401" s="212">
        <f t="shared" si="276"/>
        <v>0.42</v>
      </c>
      <c r="L3401" s="214">
        <v>6937.15</v>
      </c>
      <c r="M3401" s="213">
        <v>10090.4</v>
      </c>
      <c r="N3401" s="213">
        <v>11351.7</v>
      </c>
      <c r="O3401" s="242">
        <f t="shared" si="277"/>
        <v>0.51529999999978826</v>
      </c>
      <c r="P3401" s="242"/>
      <c r="Q3401" s="179"/>
      <c r="R3401" s="179"/>
      <c r="S3401" s="179"/>
      <c r="T3401" s="179"/>
      <c r="U3401" s="179"/>
      <c r="V3401" s="179"/>
      <c r="W3401" s="179"/>
      <c r="X3401" s="179"/>
      <c r="Y3401" s="179"/>
      <c r="Z3401" s="179"/>
      <c r="AA3401" s="222"/>
      <c r="AB3401" s="222"/>
      <c r="AC3401" s="222"/>
      <c r="AD3401" s="179"/>
      <c r="AE3401" s="179"/>
      <c r="AF3401" s="179"/>
      <c r="AG3401" s="179"/>
      <c r="AH3401" s="179"/>
      <c r="AI3401" s="179"/>
      <c r="AJ3401" s="179"/>
    </row>
    <row r="3402" spans="2:36" x14ac:dyDescent="0.3">
      <c r="B3402" s="224">
        <v>347900</v>
      </c>
      <c r="C3402" s="209">
        <v>138247</v>
      </c>
      <c r="D3402" s="206">
        <f t="shared" si="273"/>
        <v>0.39737568266743317</v>
      </c>
      <c r="E3402" s="208">
        <f t="shared" si="274"/>
        <v>0.45</v>
      </c>
      <c r="F3402" s="207">
        <v>7603.58</v>
      </c>
      <c r="G3402" s="207">
        <v>11059.76</v>
      </c>
      <c r="H3402" s="207">
        <v>12442.23</v>
      </c>
      <c r="I3402" s="214">
        <v>126172</v>
      </c>
      <c r="J3402" s="211">
        <f t="shared" si="275"/>
        <v>0.3626674331704513</v>
      </c>
      <c r="K3402" s="212">
        <f t="shared" si="276"/>
        <v>0.42</v>
      </c>
      <c r="L3402" s="214">
        <v>6939.46</v>
      </c>
      <c r="M3402" s="213">
        <v>10093.76</v>
      </c>
      <c r="N3402" s="213">
        <v>11355.48</v>
      </c>
      <c r="O3402" s="242">
        <f t="shared" si="277"/>
        <v>0.51519999999996802</v>
      </c>
      <c r="P3402" s="242"/>
      <c r="Q3402" s="179"/>
      <c r="R3402" s="179"/>
      <c r="S3402" s="179"/>
      <c r="T3402" s="179"/>
      <c r="U3402" s="179"/>
      <c r="V3402" s="179"/>
      <c r="W3402" s="179"/>
      <c r="X3402" s="179"/>
      <c r="Y3402" s="179"/>
      <c r="Z3402" s="179"/>
      <c r="AA3402" s="222"/>
      <c r="AB3402" s="222"/>
      <c r="AC3402" s="222"/>
      <c r="AD3402" s="179"/>
      <c r="AE3402" s="179"/>
      <c r="AF3402" s="179"/>
      <c r="AG3402" s="179"/>
      <c r="AH3402" s="179"/>
      <c r="AI3402" s="179"/>
      <c r="AJ3402" s="179"/>
    </row>
    <row r="3403" spans="2:36" x14ac:dyDescent="0.3">
      <c r="B3403" s="224">
        <v>348000</v>
      </c>
      <c r="C3403" s="209">
        <v>138292</v>
      </c>
      <c r="D3403" s="206">
        <f t="shared" si="273"/>
        <v>0.39739080459770115</v>
      </c>
      <c r="E3403" s="208">
        <f t="shared" si="274"/>
        <v>0.45</v>
      </c>
      <c r="F3403" s="207">
        <v>7606.06</v>
      </c>
      <c r="G3403" s="207">
        <v>11063.36</v>
      </c>
      <c r="H3403" s="207">
        <v>12446.28</v>
      </c>
      <c r="I3403" s="214">
        <v>126214</v>
      </c>
      <c r="J3403" s="211">
        <f t="shared" si="275"/>
        <v>0.362683908045977</v>
      </c>
      <c r="K3403" s="212">
        <f t="shared" si="276"/>
        <v>0.42</v>
      </c>
      <c r="L3403" s="214">
        <v>6941.77</v>
      </c>
      <c r="M3403" s="213">
        <v>10097.120000000001</v>
      </c>
      <c r="N3403" s="213">
        <v>11359.26</v>
      </c>
      <c r="O3403" s="242">
        <f t="shared" si="277"/>
        <v>0.51529999999997012</v>
      </c>
      <c r="P3403" s="242"/>
      <c r="Q3403" s="179"/>
      <c r="R3403" s="179"/>
      <c r="S3403" s="179"/>
      <c r="T3403" s="179"/>
      <c r="U3403" s="179"/>
      <c r="V3403" s="179"/>
      <c r="W3403" s="179"/>
      <c r="X3403" s="179"/>
      <c r="Y3403" s="179"/>
      <c r="Z3403" s="179"/>
      <c r="AA3403" s="222"/>
      <c r="AB3403" s="222"/>
      <c r="AC3403" s="222"/>
      <c r="AD3403" s="179"/>
      <c r="AE3403" s="179"/>
      <c r="AF3403" s="179"/>
      <c r="AG3403" s="179"/>
      <c r="AH3403" s="179"/>
      <c r="AI3403" s="179"/>
      <c r="AJ3403" s="179"/>
    </row>
    <row r="3404" spans="2:36" x14ac:dyDescent="0.3">
      <c r="B3404" s="224">
        <v>348100</v>
      </c>
      <c r="C3404" s="209">
        <v>138337</v>
      </c>
      <c r="D3404" s="206">
        <f t="shared" si="273"/>
        <v>0.39740591783970125</v>
      </c>
      <c r="E3404" s="208">
        <f t="shared" si="274"/>
        <v>0.45</v>
      </c>
      <c r="F3404" s="207">
        <v>7608.53</v>
      </c>
      <c r="G3404" s="207">
        <v>11066.96</v>
      </c>
      <c r="H3404" s="207">
        <v>12450.33</v>
      </c>
      <c r="I3404" s="214">
        <v>126256</v>
      </c>
      <c r="J3404" s="211">
        <f t="shared" si="275"/>
        <v>0.3627003734559035</v>
      </c>
      <c r="K3404" s="212">
        <f t="shared" si="276"/>
        <v>0.42</v>
      </c>
      <c r="L3404" s="214">
        <v>6944.08</v>
      </c>
      <c r="M3404" s="213">
        <v>10100.48</v>
      </c>
      <c r="N3404" s="213">
        <v>11363.04</v>
      </c>
      <c r="O3404" s="242">
        <f t="shared" si="277"/>
        <v>0.51519999999984067</v>
      </c>
      <c r="P3404" s="242"/>
      <c r="Q3404" s="179"/>
      <c r="R3404" s="179"/>
      <c r="S3404" s="179"/>
      <c r="T3404" s="179"/>
      <c r="U3404" s="179"/>
      <c r="V3404" s="179"/>
      <c r="W3404" s="179"/>
      <c r="X3404" s="179"/>
      <c r="Y3404" s="179"/>
      <c r="Z3404" s="179"/>
      <c r="AA3404" s="222"/>
      <c r="AB3404" s="222"/>
      <c r="AC3404" s="222"/>
      <c r="AD3404" s="179"/>
      <c r="AE3404" s="179"/>
      <c r="AF3404" s="179"/>
      <c r="AG3404" s="179"/>
      <c r="AH3404" s="179"/>
      <c r="AI3404" s="179"/>
      <c r="AJ3404" s="179"/>
    </row>
    <row r="3405" spans="2:36" x14ac:dyDescent="0.3">
      <c r="B3405" s="224">
        <v>348200</v>
      </c>
      <c r="C3405" s="209">
        <v>138382</v>
      </c>
      <c r="D3405" s="206">
        <f t="shared" si="273"/>
        <v>0.39742102240091903</v>
      </c>
      <c r="E3405" s="208">
        <f t="shared" si="274"/>
        <v>0.45</v>
      </c>
      <c r="F3405" s="207">
        <v>7611.01</v>
      </c>
      <c r="G3405" s="207">
        <v>11070.56</v>
      </c>
      <c r="H3405" s="207">
        <v>12454.38</v>
      </c>
      <c r="I3405" s="214">
        <v>126298</v>
      </c>
      <c r="J3405" s="211">
        <f t="shared" si="275"/>
        <v>0.36271682940838601</v>
      </c>
      <c r="K3405" s="212">
        <f t="shared" si="276"/>
        <v>0.42</v>
      </c>
      <c r="L3405" s="214">
        <v>6946.39</v>
      </c>
      <c r="M3405" s="213">
        <v>10103.84</v>
      </c>
      <c r="N3405" s="213">
        <v>11366.82</v>
      </c>
      <c r="O3405" s="242">
        <f t="shared" si="277"/>
        <v>0.51530000000015208</v>
      </c>
      <c r="P3405" s="242"/>
      <c r="Q3405" s="179"/>
      <c r="R3405" s="179"/>
      <c r="S3405" s="179"/>
      <c r="T3405" s="179"/>
      <c r="U3405" s="179"/>
      <c r="V3405" s="179"/>
      <c r="W3405" s="179"/>
      <c r="X3405" s="179"/>
      <c r="Y3405" s="179"/>
      <c r="Z3405" s="179"/>
      <c r="AA3405" s="222"/>
      <c r="AB3405" s="222"/>
      <c r="AC3405" s="222"/>
      <c r="AD3405" s="179"/>
      <c r="AE3405" s="179"/>
      <c r="AF3405" s="179"/>
      <c r="AG3405" s="179"/>
      <c r="AH3405" s="179"/>
      <c r="AI3405" s="179"/>
      <c r="AJ3405" s="179"/>
    </row>
    <row r="3406" spans="2:36" x14ac:dyDescent="0.3">
      <c r="B3406" s="224">
        <v>348300</v>
      </c>
      <c r="C3406" s="209">
        <v>138427</v>
      </c>
      <c r="D3406" s="206">
        <f t="shared" si="273"/>
        <v>0.39743611828883146</v>
      </c>
      <c r="E3406" s="208">
        <f t="shared" si="274"/>
        <v>0.45</v>
      </c>
      <c r="F3406" s="207">
        <v>7613.48</v>
      </c>
      <c r="G3406" s="207">
        <v>11074.16</v>
      </c>
      <c r="H3406" s="207">
        <v>12458.43</v>
      </c>
      <c r="I3406" s="214">
        <v>126340</v>
      </c>
      <c r="J3406" s="211">
        <f t="shared" si="275"/>
        <v>0.36273327591157051</v>
      </c>
      <c r="K3406" s="212">
        <f t="shared" si="276"/>
        <v>0.42</v>
      </c>
      <c r="L3406" s="214">
        <v>6948.7</v>
      </c>
      <c r="M3406" s="213">
        <v>10107.200000000001</v>
      </c>
      <c r="N3406" s="213">
        <v>11370.6</v>
      </c>
      <c r="O3406" s="242">
        <f t="shared" si="277"/>
        <v>0.51520000000004074</v>
      </c>
      <c r="P3406" s="242"/>
      <c r="Q3406" s="179"/>
      <c r="R3406" s="179"/>
      <c r="S3406" s="179"/>
      <c r="T3406" s="179"/>
      <c r="U3406" s="179"/>
      <c r="V3406" s="179"/>
      <c r="W3406" s="179"/>
      <c r="X3406" s="179"/>
      <c r="Y3406" s="179"/>
      <c r="Z3406" s="179"/>
      <c r="AA3406" s="222"/>
      <c r="AB3406" s="222"/>
      <c r="AC3406" s="222"/>
      <c r="AD3406" s="179"/>
      <c r="AE3406" s="179"/>
      <c r="AF3406" s="179"/>
      <c r="AG3406" s="179"/>
      <c r="AH3406" s="179"/>
      <c r="AI3406" s="179"/>
      <c r="AJ3406" s="179"/>
    </row>
    <row r="3407" spans="2:36" x14ac:dyDescent="0.3">
      <c r="B3407" s="224">
        <v>348400</v>
      </c>
      <c r="C3407" s="209">
        <v>138472</v>
      </c>
      <c r="D3407" s="206">
        <f t="shared" si="273"/>
        <v>0.39745120551090701</v>
      </c>
      <c r="E3407" s="208">
        <f t="shared" si="274"/>
        <v>0.45</v>
      </c>
      <c r="F3407" s="207">
        <v>7615.96</v>
      </c>
      <c r="G3407" s="207">
        <v>11077.76</v>
      </c>
      <c r="H3407" s="207">
        <v>12462.48</v>
      </c>
      <c r="I3407" s="214">
        <v>126382</v>
      </c>
      <c r="J3407" s="211">
        <f t="shared" si="275"/>
        <v>0.3627497129735936</v>
      </c>
      <c r="K3407" s="212">
        <f t="shared" si="276"/>
        <v>0.42</v>
      </c>
      <c r="L3407" s="214">
        <v>6951.01</v>
      </c>
      <c r="M3407" s="213">
        <v>10110.56</v>
      </c>
      <c r="N3407" s="213">
        <v>11374.38</v>
      </c>
      <c r="O3407" s="242">
        <f t="shared" si="277"/>
        <v>0.51530000000002474</v>
      </c>
      <c r="P3407" s="242"/>
      <c r="Q3407" s="179"/>
      <c r="R3407" s="179"/>
      <c r="S3407" s="179"/>
      <c r="T3407" s="179"/>
      <c r="U3407" s="179"/>
      <c r="V3407" s="179"/>
      <c r="W3407" s="179"/>
      <c r="X3407" s="179"/>
      <c r="Y3407" s="179"/>
      <c r="Z3407" s="179"/>
      <c r="AA3407" s="222"/>
      <c r="AB3407" s="222"/>
      <c r="AC3407" s="222"/>
      <c r="AD3407" s="179"/>
      <c r="AE3407" s="179"/>
      <c r="AF3407" s="179"/>
      <c r="AG3407" s="179"/>
      <c r="AH3407" s="179"/>
      <c r="AI3407" s="179"/>
      <c r="AJ3407" s="179"/>
    </row>
    <row r="3408" spans="2:36" x14ac:dyDescent="0.3">
      <c r="B3408" s="224">
        <v>348500</v>
      </c>
      <c r="C3408" s="209">
        <v>138517</v>
      </c>
      <c r="D3408" s="206">
        <f t="shared" si="273"/>
        <v>0.39746628407460544</v>
      </c>
      <c r="E3408" s="208">
        <f t="shared" si="274"/>
        <v>0.45</v>
      </c>
      <c r="F3408" s="207">
        <v>7618.43</v>
      </c>
      <c r="G3408" s="207">
        <v>11081.36</v>
      </c>
      <c r="H3408" s="207">
        <v>12466.53</v>
      </c>
      <c r="I3408" s="214">
        <v>126424</v>
      </c>
      <c r="J3408" s="211">
        <f t="shared" si="275"/>
        <v>0.3627661406025825</v>
      </c>
      <c r="K3408" s="212">
        <f t="shared" si="276"/>
        <v>0.42</v>
      </c>
      <c r="L3408" s="214">
        <v>6953.32</v>
      </c>
      <c r="M3408" s="213">
        <v>10113.92</v>
      </c>
      <c r="N3408" s="213">
        <v>11378.16</v>
      </c>
      <c r="O3408" s="242">
        <f t="shared" si="277"/>
        <v>0.5151999999999316</v>
      </c>
      <c r="P3408" s="242"/>
      <c r="Q3408" s="179"/>
      <c r="R3408" s="179"/>
      <c r="S3408" s="179"/>
      <c r="T3408" s="179"/>
      <c r="U3408" s="179"/>
      <c r="V3408" s="179"/>
      <c r="W3408" s="179"/>
      <c r="X3408" s="179"/>
      <c r="Y3408" s="179"/>
      <c r="Z3408" s="179"/>
      <c r="AA3408" s="222"/>
      <c r="AB3408" s="222"/>
      <c r="AC3408" s="222"/>
      <c r="AD3408" s="179"/>
      <c r="AE3408" s="179"/>
      <c r="AF3408" s="179"/>
      <c r="AG3408" s="179"/>
      <c r="AH3408" s="179"/>
      <c r="AI3408" s="179"/>
      <c r="AJ3408" s="179"/>
    </row>
    <row r="3409" spans="2:36" x14ac:dyDescent="0.3">
      <c r="B3409" s="224">
        <v>348600</v>
      </c>
      <c r="C3409" s="209">
        <v>138562</v>
      </c>
      <c r="D3409" s="206">
        <f t="shared" si="273"/>
        <v>0.39748135398737811</v>
      </c>
      <c r="E3409" s="208">
        <f t="shared" si="274"/>
        <v>0.45</v>
      </c>
      <c r="F3409" s="207">
        <v>7620.91</v>
      </c>
      <c r="G3409" s="207">
        <v>11084.96</v>
      </c>
      <c r="H3409" s="207">
        <v>12470.58</v>
      </c>
      <c r="I3409" s="214">
        <v>126466</v>
      </c>
      <c r="J3409" s="211">
        <f t="shared" si="275"/>
        <v>0.36278255880665522</v>
      </c>
      <c r="K3409" s="212">
        <f t="shared" si="276"/>
        <v>0.42</v>
      </c>
      <c r="L3409" s="214">
        <v>6955.63</v>
      </c>
      <c r="M3409" s="213">
        <v>10117.280000000001</v>
      </c>
      <c r="N3409" s="213">
        <v>11381.94</v>
      </c>
      <c r="O3409" s="242">
        <f t="shared" si="277"/>
        <v>0.5152999999998974</v>
      </c>
      <c r="P3409" s="242"/>
      <c r="Q3409" s="179"/>
      <c r="R3409" s="179"/>
      <c r="S3409" s="179"/>
      <c r="T3409" s="179"/>
      <c r="U3409" s="179"/>
      <c r="V3409" s="179"/>
      <c r="W3409" s="179"/>
      <c r="X3409" s="179"/>
      <c r="Y3409" s="179"/>
      <c r="Z3409" s="179"/>
      <c r="AA3409" s="222"/>
      <c r="AB3409" s="222"/>
      <c r="AC3409" s="222"/>
      <c r="AD3409" s="179"/>
      <c r="AE3409" s="179"/>
      <c r="AF3409" s="179"/>
      <c r="AG3409" s="179"/>
      <c r="AH3409" s="179"/>
      <c r="AI3409" s="179"/>
      <c r="AJ3409" s="179"/>
    </row>
    <row r="3410" spans="2:36" x14ac:dyDescent="0.3">
      <c r="B3410" s="224">
        <v>348700</v>
      </c>
      <c r="C3410" s="209">
        <v>138607</v>
      </c>
      <c r="D3410" s="206">
        <f t="shared" si="273"/>
        <v>0.39749641525666762</v>
      </c>
      <c r="E3410" s="208">
        <f t="shared" si="274"/>
        <v>0.45</v>
      </c>
      <c r="F3410" s="207">
        <v>7623.38</v>
      </c>
      <c r="G3410" s="207">
        <v>11088.56</v>
      </c>
      <c r="H3410" s="207">
        <v>12474.63</v>
      </c>
      <c r="I3410" s="214">
        <v>126508</v>
      </c>
      <c r="J3410" s="211">
        <f t="shared" si="275"/>
        <v>0.36279896759392027</v>
      </c>
      <c r="K3410" s="212">
        <f t="shared" si="276"/>
        <v>0.42</v>
      </c>
      <c r="L3410" s="214">
        <v>6957.94</v>
      </c>
      <c r="M3410" s="213">
        <v>10120.64</v>
      </c>
      <c r="N3410" s="213">
        <v>11385.72</v>
      </c>
      <c r="O3410" s="242">
        <f t="shared" si="277"/>
        <v>0.51520000000009536</v>
      </c>
      <c r="P3410" s="242"/>
      <c r="Q3410" s="179"/>
      <c r="R3410" s="179"/>
      <c r="S3410" s="179"/>
      <c r="T3410" s="179"/>
      <c r="U3410" s="179"/>
      <c r="V3410" s="179"/>
      <c r="W3410" s="179"/>
      <c r="X3410" s="179"/>
      <c r="Y3410" s="179"/>
      <c r="Z3410" s="179"/>
      <c r="AA3410" s="222"/>
      <c r="AB3410" s="222"/>
      <c r="AC3410" s="222"/>
      <c r="AD3410" s="179"/>
      <c r="AE3410" s="179"/>
      <c r="AF3410" s="179"/>
      <c r="AG3410" s="179"/>
      <c r="AH3410" s="179"/>
      <c r="AI3410" s="179"/>
      <c r="AJ3410" s="179"/>
    </row>
    <row r="3411" spans="2:36" x14ac:dyDescent="0.3">
      <c r="B3411" s="224">
        <v>348800</v>
      </c>
      <c r="C3411" s="209">
        <v>138652</v>
      </c>
      <c r="D3411" s="206">
        <f t="shared" si="273"/>
        <v>0.39751146788990827</v>
      </c>
      <c r="E3411" s="208">
        <f t="shared" si="274"/>
        <v>0.45</v>
      </c>
      <c r="F3411" s="207">
        <v>7625.86</v>
      </c>
      <c r="G3411" s="207">
        <v>11092.16</v>
      </c>
      <c r="H3411" s="207">
        <v>12478.68</v>
      </c>
      <c r="I3411" s="214">
        <v>126550</v>
      </c>
      <c r="J3411" s="211">
        <f t="shared" si="275"/>
        <v>0.36281536697247707</v>
      </c>
      <c r="K3411" s="212">
        <f t="shared" si="276"/>
        <v>0.42</v>
      </c>
      <c r="L3411" s="214">
        <v>6960.25</v>
      </c>
      <c r="M3411" s="213">
        <v>10124</v>
      </c>
      <c r="N3411" s="213">
        <v>11389.5</v>
      </c>
      <c r="O3411" s="242">
        <f t="shared" si="277"/>
        <v>0.51529999999978826</v>
      </c>
      <c r="P3411" s="242"/>
      <c r="Q3411" s="179"/>
      <c r="R3411" s="179"/>
      <c r="S3411" s="179"/>
      <c r="T3411" s="179"/>
      <c r="U3411" s="179"/>
      <c r="V3411" s="179"/>
      <c r="W3411" s="179"/>
      <c r="X3411" s="179"/>
      <c r="Y3411" s="179"/>
      <c r="Z3411" s="179"/>
      <c r="AA3411" s="222"/>
      <c r="AB3411" s="222"/>
      <c r="AC3411" s="222"/>
      <c r="AD3411" s="179"/>
      <c r="AE3411" s="179"/>
      <c r="AF3411" s="179"/>
      <c r="AG3411" s="179"/>
      <c r="AH3411" s="179"/>
      <c r="AI3411" s="179"/>
      <c r="AJ3411" s="179"/>
    </row>
    <row r="3412" spans="2:36" x14ac:dyDescent="0.3">
      <c r="B3412" s="224">
        <v>348900</v>
      </c>
      <c r="C3412" s="209">
        <v>138697</v>
      </c>
      <c r="D3412" s="206">
        <f t="shared" si="273"/>
        <v>0.39752651189452565</v>
      </c>
      <c r="E3412" s="208">
        <f t="shared" si="274"/>
        <v>0.45</v>
      </c>
      <c r="F3412" s="207">
        <v>7628.33</v>
      </c>
      <c r="G3412" s="207">
        <v>11095.76</v>
      </c>
      <c r="H3412" s="207">
        <v>12482.73</v>
      </c>
      <c r="I3412" s="214">
        <v>126592</v>
      </c>
      <c r="J3412" s="211">
        <f t="shared" si="275"/>
        <v>0.36283175695041558</v>
      </c>
      <c r="K3412" s="212">
        <f t="shared" si="276"/>
        <v>0.42</v>
      </c>
      <c r="L3412" s="214">
        <v>6962.56</v>
      </c>
      <c r="M3412" s="213">
        <v>10127.36</v>
      </c>
      <c r="N3412" s="213">
        <v>11393.28</v>
      </c>
      <c r="O3412" s="242">
        <f t="shared" si="277"/>
        <v>0.51519999999996802</v>
      </c>
      <c r="P3412" s="242"/>
      <c r="Q3412" s="179"/>
      <c r="R3412" s="179"/>
      <c r="S3412" s="179"/>
      <c r="T3412" s="179"/>
      <c r="U3412" s="179"/>
      <c r="V3412" s="179"/>
      <c r="W3412" s="179"/>
      <c r="X3412" s="179"/>
      <c r="Y3412" s="179"/>
      <c r="Z3412" s="179"/>
      <c r="AA3412" s="222"/>
      <c r="AB3412" s="222"/>
      <c r="AC3412" s="222"/>
      <c r="AD3412" s="179"/>
      <c r="AE3412" s="179"/>
      <c r="AF3412" s="179"/>
      <c r="AG3412" s="179"/>
      <c r="AH3412" s="179"/>
      <c r="AI3412" s="179"/>
      <c r="AJ3412" s="179"/>
    </row>
    <row r="3413" spans="2:36" x14ac:dyDescent="0.3">
      <c r="B3413" s="224">
        <v>349000</v>
      </c>
      <c r="C3413" s="209">
        <v>138742</v>
      </c>
      <c r="D3413" s="206">
        <f t="shared" si="273"/>
        <v>0.39754154727793695</v>
      </c>
      <c r="E3413" s="208">
        <f t="shared" si="274"/>
        <v>0.45</v>
      </c>
      <c r="F3413" s="207">
        <v>7630.81</v>
      </c>
      <c r="G3413" s="207">
        <v>11099.36</v>
      </c>
      <c r="H3413" s="207">
        <v>12486.78</v>
      </c>
      <c r="I3413" s="214">
        <v>126634</v>
      </c>
      <c r="J3413" s="211">
        <f t="shared" si="275"/>
        <v>0.36284813753581663</v>
      </c>
      <c r="K3413" s="212">
        <f t="shared" si="276"/>
        <v>0.42</v>
      </c>
      <c r="L3413" s="214">
        <v>6964.87</v>
      </c>
      <c r="M3413" s="213">
        <v>10130.719999999999</v>
      </c>
      <c r="N3413" s="213">
        <v>11397.06</v>
      </c>
      <c r="O3413" s="242">
        <f t="shared" si="277"/>
        <v>0.51529999999997012</v>
      </c>
      <c r="P3413" s="242"/>
      <c r="Q3413" s="179"/>
      <c r="R3413" s="179"/>
      <c r="S3413" s="179"/>
      <c r="T3413" s="179"/>
      <c r="U3413" s="179"/>
      <c r="V3413" s="179"/>
      <c r="W3413" s="179"/>
      <c r="X3413" s="179"/>
      <c r="Y3413" s="179"/>
      <c r="Z3413" s="179"/>
      <c r="AA3413" s="222"/>
      <c r="AB3413" s="222"/>
      <c r="AC3413" s="222"/>
      <c r="AD3413" s="179"/>
      <c r="AE3413" s="179"/>
      <c r="AF3413" s="179"/>
      <c r="AG3413" s="179"/>
      <c r="AH3413" s="179"/>
      <c r="AI3413" s="179"/>
      <c r="AJ3413" s="179"/>
    </row>
    <row r="3414" spans="2:36" x14ac:dyDescent="0.3">
      <c r="B3414" s="224">
        <v>349100</v>
      </c>
      <c r="C3414" s="209">
        <v>138787</v>
      </c>
      <c r="D3414" s="206">
        <f t="shared" si="273"/>
        <v>0.39755657404755085</v>
      </c>
      <c r="E3414" s="208">
        <f t="shared" si="274"/>
        <v>0.45</v>
      </c>
      <c r="F3414" s="207">
        <v>7633.28</v>
      </c>
      <c r="G3414" s="207">
        <v>11102.96</v>
      </c>
      <c r="H3414" s="207">
        <v>12490.83</v>
      </c>
      <c r="I3414" s="214">
        <v>126676</v>
      </c>
      <c r="J3414" s="211">
        <f t="shared" si="275"/>
        <v>0.36286450873675163</v>
      </c>
      <c r="K3414" s="212">
        <f t="shared" si="276"/>
        <v>0.42</v>
      </c>
      <c r="L3414" s="214">
        <v>6967.18</v>
      </c>
      <c r="M3414" s="213">
        <v>10134.08</v>
      </c>
      <c r="N3414" s="213">
        <v>11400.84</v>
      </c>
      <c r="O3414" s="242">
        <f t="shared" si="277"/>
        <v>0.51519999999984067</v>
      </c>
      <c r="P3414" s="242"/>
      <c r="Q3414" s="179"/>
      <c r="R3414" s="179"/>
      <c r="S3414" s="179"/>
      <c r="T3414" s="179"/>
      <c r="U3414" s="179"/>
      <c r="V3414" s="179"/>
      <c r="W3414" s="179"/>
      <c r="X3414" s="179"/>
      <c r="Y3414" s="179"/>
      <c r="Z3414" s="179"/>
      <c r="AA3414" s="222"/>
      <c r="AB3414" s="222"/>
      <c r="AC3414" s="222"/>
      <c r="AD3414" s="179"/>
      <c r="AE3414" s="179"/>
      <c r="AF3414" s="179"/>
      <c r="AG3414" s="179"/>
      <c r="AH3414" s="179"/>
      <c r="AI3414" s="179"/>
      <c r="AJ3414" s="179"/>
    </row>
    <row r="3415" spans="2:36" x14ac:dyDescent="0.3">
      <c r="B3415" s="224">
        <v>349200</v>
      </c>
      <c r="C3415" s="209">
        <v>138832</v>
      </c>
      <c r="D3415" s="206">
        <f t="shared" si="273"/>
        <v>0.39757159221076749</v>
      </c>
      <c r="E3415" s="208">
        <f t="shared" si="274"/>
        <v>0.45</v>
      </c>
      <c r="F3415" s="207">
        <v>7635.76</v>
      </c>
      <c r="G3415" s="207">
        <v>11106.56</v>
      </c>
      <c r="H3415" s="207">
        <v>12494.88</v>
      </c>
      <c r="I3415" s="214">
        <v>126718</v>
      </c>
      <c r="J3415" s="211">
        <f t="shared" si="275"/>
        <v>0.36288087056128293</v>
      </c>
      <c r="K3415" s="212">
        <f t="shared" si="276"/>
        <v>0.42</v>
      </c>
      <c r="L3415" s="214">
        <v>6969.49</v>
      </c>
      <c r="M3415" s="213">
        <v>10137.44</v>
      </c>
      <c r="N3415" s="213">
        <v>11404.62</v>
      </c>
      <c r="O3415" s="242">
        <f t="shared" si="277"/>
        <v>0.51530000000015208</v>
      </c>
      <c r="P3415" s="242"/>
      <c r="Q3415" s="179"/>
      <c r="R3415" s="179"/>
      <c r="S3415" s="179"/>
      <c r="T3415" s="179"/>
      <c r="U3415" s="179"/>
      <c r="V3415" s="179"/>
      <c r="W3415" s="179"/>
      <c r="X3415" s="179"/>
      <c r="Y3415" s="179"/>
      <c r="Z3415" s="179"/>
      <c r="AA3415" s="222"/>
      <c r="AB3415" s="222"/>
      <c r="AC3415" s="222"/>
      <c r="AD3415" s="179"/>
      <c r="AE3415" s="179"/>
      <c r="AF3415" s="179"/>
      <c r="AG3415" s="179"/>
      <c r="AH3415" s="179"/>
      <c r="AI3415" s="179"/>
      <c r="AJ3415" s="179"/>
    </row>
    <row r="3416" spans="2:36" x14ac:dyDescent="0.3">
      <c r="B3416" s="224">
        <v>349300</v>
      </c>
      <c r="C3416" s="209">
        <v>138877</v>
      </c>
      <c r="D3416" s="206">
        <f t="shared" ref="D3416:D3479" si="278">C3416/B3416</f>
        <v>0.39758660177497851</v>
      </c>
      <c r="E3416" s="208">
        <f t="shared" ref="E3416:E3479" si="279">(C3416-C3415)/(B3416-B3415)</f>
        <v>0.45</v>
      </c>
      <c r="F3416" s="207">
        <v>7638.23</v>
      </c>
      <c r="G3416" s="207">
        <v>11110.16</v>
      </c>
      <c r="H3416" s="207">
        <v>12498.93</v>
      </c>
      <c r="I3416" s="214">
        <v>126760</v>
      </c>
      <c r="J3416" s="211">
        <f t="shared" si="275"/>
        <v>0.36289722301746352</v>
      </c>
      <c r="K3416" s="212">
        <f t="shared" si="276"/>
        <v>0.42</v>
      </c>
      <c r="L3416" s="214">
        <v>6971.8</v>
      </c>
      <c r="M3416" s="213">
        <v>10140.799999999999</v>
      </c>
      <c r="N3416" s="213">
        <v>11408.4</v>
      </c>
      <c r="O3416" s="242">
        <f t="shared" si="277"/>
        <v>0.51520000000004074</v>
      </c>
      <c r="P3416" s="242"/>
      <c r="Q3416" s="179"/>
      <c r="R3416" s="179"/>
      <c r="S3416" s="179"/>
      <c r="T3416" s="179"/>
      <c r="U3416" s="179"/>
      <c r="V3416" s="179"/>
      <c r="W3416" s="179"/>
      <c r="X3416" s="179"/>
      <c r="Y3416" s="179"/>
      <c r="Z3416" s="179"/>
      <c r="AA3416" s="222"/>
      <c r="AB3416" s="222"/>
      <c r="AC3416" s="222"/>
      <c r="AD3416" s="179"/>
      <c r="AE3416" s="179"/>
      <c r="AF3416" s="179"/>
      <c r="AG3416" s="179"/>
      <c r="AH3416" s="179"/>
      <c r="AI3416" s="179"/>
      <c r="AJ3416" s="179"/>
    </row>
    <row r="3417" spans="2:36" x14ac:dyDescent="0.3">
      <c r="B3417" s="224">
        <v>349400</v>
      </c>
      <c r="C3417" s="209">
        <v>138922</v>
      </c>
      <c r="D3417" s="206">
        <f t="shared" si="278"/>
        <v>0.39760160274756728</v>
      </c>
      <c r="E3417" s="208">
        <f t="shared" si="279"/>
        <v>0.45</v>
      </c>
      <c r="F3417" s="207">
        <v>7640.71</v>
      </c>
      <c r="G3417" s="207">
        <v>11113.76</v>
      </c>
      <c r="H3417" s="207">
        <v>12502.98</v>
      </c>
      <c r="I3417" s="214">
        <v>126802</v>
      </c>
      <c r="J3417" s="211">
        <f t="shared" si="275"/>
        <v>0.36291356611333714</v>
      </c>
      <c r="K3417" s="212">
        <f t="shared" si="276"/>
        <v>0.42</v>
      </c>
      <c r="L3417" s="214">
        <v>6974.11</v>
      </c>
      <c r="M3417" s="213">
        <v>10144.16</v>
      </c>
      <c r="N3417" s="213">
        <v>11412.18</v>
      </c>
      <c r="O3417" s="242">
        <f t="shared" si="277"/>
        <v>0.51530000000002474</v>
      </c>
      <c r="P3417" s="242"/>
      <c r="Q3417" s="179"/>
      <c r="R3417" s="179"/>
      <c r="S3417" s="179"/>
      <c r="T3417" s="179"/>
      <c r="U3417" s="179"/>
      <c r="V3417" s="179"/>
      <c r="W3417" s="179"/>
      <c r="X3417" s="179"/>
      <c r="Y3417" s="179"/>
      <c r="Z3417" s="179"/>
      <c r="AA3417" s="222"/>
      <c r="AB3417" s="222"/>
      <c r="AC3417" s="222"/>
      <c r="AD3417" s="179"/>
      <c r="AE3417" s="179"/>
      <c r="AF3417" s="179"/>
      <c r="AG3417" s="179"/>
      <c r="AH3417" s="179"/>
      <c r="AI3417" s="179"/>
      <c r="AJ3417" s="179"/>
    </row>
    <row r="3418" spans="2:36" x14ac:dyDescent="0.3">
      <c r="B3418" s="224">
        <v>349500</v>
      </c>
      <c r="C3418" s="209">
        <v>138967</v>
      </c>
      <c r="D3418" s="206">
        <f t="shared" si="278"/>
        <v>0.39761659513590847</v>
      </c>
      <c r="E3418" s="208">
        <f t="shared" si="279"/>
        <v>0.45</v>
      </c>
      <c r="F3418" s="207">
        <v>7643.18</v>
      </c>
      <c r="G3418" s="207">
        <v>11117.36</v>
      </c>
      <c r="H3418" s="207">
        <v>12507.03</v>
      </c>
      <c r="I3418" s="214">
        <v>126844</v>
      </c>
      <c r="J3418" s="211">
        <f t="shared" si="275"/>
        <v>0.36292989985693846</v>
      </c>
      <c r="K3418" s="212">
        <f t="shared" si="276"/>
        <v>0.42</v>
      </c>
      <c r="L3418" s="214">
        <v>6976.42</v>
      </c>
      <c r="M3418" s="213">
        <v>10147.52</v>
      </c>
      <c r="N3418" s="213">
        <v>11415.96</v>
      </c>
      <c r="O3418" s="242">
        <f t="shared" si="277"/>
        <v>0.5151999999999316</v>
      </c>
      <c r="P3418" s="242"/>
      <c r="Q3418" s="179"/>
      <c r="R3418" s="179"/>
      <c r="S3418" s="179"/>
      <c r="T3418" s="179"/>
      <c r="U3418" s="179"/>
      <c r="V3418" s="179"/>
      <c r="W3418" s="179"/>
      <c r="X3418" s="179"/>
      <c r="Y3418" s="179"/>
      <c r="Z3418" s="179"/>
      <c r="AA3418" s="222"/>
      <c r="AB3418" s="222"/>
      <c r="AC3418" s="222"/>
      <c r="AD3418" s="179"/>
      <c r="AE3418" s="179"/>
      <c r="AF3418" s="179"/>
      <c r="AG3418" s="179"/>
      <c r="AH3418" s="179"/>
      <c r="AI3418" s="179"/>
      <c r="AJ3418" s="179"/>
    </row>
    <row r="3419" spans="2:36" x14ac:dyDescent="0.3">
      <c r="B3419" s="224">
        <v>349600</v>
      </c>
      <c r="C3419" s="209">
        <v>139012</v>
      </c>
      <c r="D3419" s="206">
        <f t="shared" si="278"/>
        <v>0.39763157894736845</v>
      </c>
      <c r="E3419" s="208">
        <f t="shared" si="279"/>
        <v>0.45</v>
      </c>
      <c r="F3419" s="207">
        <v>7645.66</v>
      </c>
      <c r="G3419" s="207">
        <v>11120.96</v>
      </c>
      <c r="H3419" s="207">
        <v>12511.08</v>
      </c>
      <c r="I3419" s="214">
        <v>126886</v>
      </c>
      <c r="J3419" s="211">
        <f t="shared" si="275"/>
        <v>0.36294622425629292</v>
      </c>
      <c r="K3419" s="212">
        <f t="shared" si="276"/>
        <v>0.42</v>
      </c>
      <c r="L3419" s="214">
        <v>6978.73</v>
      </c>
      <c r="M3419" s="213">
        <v>10150.879999999999</v>
      </c>
      <c r="N3419" s="213">
        <v>11419.74</v>
      </c>
      <c r="O3419" s="242">
        <f t="shared" si="277"/>
        <v>0.5152999999998974</v>
      </c>
      <c r="P3419" s="242"/>
      <c r="Q3419" s="179"/>
      <c r="R3419" s="179"/>
      <c r="S3419" s="179"/>
      <c r="T3419" s="179"/>
      <c r="U3419" s="179"/>
      <c r="V3419" s="179"/>
      <c r="W3419" s="179"/>
      <c r="X3419" s="179"/>
      <c r="Y3419" s="179"/>
      <c r="Z3419" s="179"/>
      <c r="AA3419" s="222"/>
      <c r="AB3419" s="222"/>
      <c r="AC3419" s="222"/>
      <c r="AD3419" s="179"/>
      <c r="AE3419" s="179"/>
      <c r="AF3419" s="179"/>
      <c r="AG3419" s="179"/>
      <c r="AH3419" s="179"/>
      <c r="AI3419" s="179"/>
      <c r="AJ3419" s="179"/>
    </row>
    <row r="3420" spans="2:36" x14ac:dyDescent="0.3">
      <c r="B3420" s="224">
        <v>349700</v>
      </c>
      <c r="C3420" s="209">
        <v>139057</v>
      </c>
      <c r="D3420" s="206">
        <f t="shared" si="278"/>
        <v>0.39764655418930511</v>
      </c>
      <c r="E3420" s="208">
        <f t="shared" si="279"/>
        <v>0.45</v>
      </c>
      <c r="F3420" s="207">
        <v>7648.13</v>
      </c>
      <c r="G3420" s="207">
        <v>11124.56</v>
      </c>
      <c r="H3420" s="207">
        <v>12515.13</v>
      </c>
      <c r="I3420" s="214">
        <v>126928</v>
      </c>
      <c r="J3420" s="211">
        <f t="shared" si="275"/>
        <v>0.36296253931941663</v>
      </c>
      <c r="K3420" s="212">
        <f t="shared" si="276"/>
        <v>0.42</v>
      </c>
      <c r="L3420" s="214">
        <v>6981.04</v>
      </c>
      <c r="M3420" s="213">
        <v>10154.24</v>
      </c>
      <c r="N3420" s="213">
        <v>11423.52</v>
      </c>
      <c r="O3420" s="242">
        <f t="shared" si="277"/>
        <v>0.51520000000009536</v>
      </c>
      <c r="P3420" s="242"/>
      <c r="Q3420" s="179"/>
      <c r="R3420" s="179"/>
      <c r="S3420" s="179"/>
      <c r="T3420" s="179"/>
      <c r="U3420" s="179"/>
      <c r="V3420" s="179"/>
      <c r="W3420" s="179"/>
      <c r="X3420" s="179"/>
      <c r="Y3420" s="179"/>
      <c r="Z3420" s="179"/>
      <c r="AA3420" s="222"/>
      <c r="AB3420" s="222"/>
      <c r="AC3420" s="222"/>
      <c r="AD3420" s="179"/>
      <c r="AE3420" s="179"/>
      <c r="AF3420" s="179"/>
      <c r="AG3420" s="179"/>
      <c r="AH3420" s="179"/>
      <c r="AI3420" s="179"/>
      <c r="AJ3420" s="179"/>
    </row>
    <row r="3421" spans="2:36" x14ac:dyDescent="0.3">
      <c r="B3421" s="224">
        <v>349800</v>
      </c>
      <c r="C3421" s="209">
        <v>139102</v>
      </c>
      <c r="D3421" s="206">
        <f t="shared" si="278"/>
        <v>0.39766152086906803</v>
      </c>
      <c r="E3421" s="208">
        <f t="shared" si="279"/>
        <v>0.45</v>
      </c>
      <c r="F3421" s="207">
        <v>7650.61</v>
      </c>
      <c r="G3421" s="207">
        <v>11128.16</v>
      </c>
      <c r="H3421" s="207">
        <v>12519.18</v>
      </c>
      <c r="I3421" s="214">
        <v>126970</v>
      </c>
      <c r="J3421" s="211">
        <f t="shared" si="275"/>
        <v>0.36297884505431677</v>
      </c>
      <c r="K3421" s="212">
        <f t="shared" si="276"/>
        <v>0.42</v>
      </c>
      <c r="L3421" s="214">
        <v>6983.35</v>
      </c>
      <c r="M3421" s="213">
        <v>10157.6</v>
      </c>
      <c r="N3421" s="213">
        <v>11427.3</v>
      </c>
      <c r="O3421" s="242">
        <f t="shared" si="277"/>
        <v>0.51529999999978826</v>
      </c>
      <c r="P3421" s="242"/>
      <c r="Q3421" s="179"/>
      <c r="R3421" s="179"/>
      <c r="S3421" s="179"/>
      <c r="T3421" s="179"/>
      <c r="U3421" s="179"/>
      <c r="V3421" s="179"/>
      <c r="W3421" s="179"/>
      <c r="X3421" s="179"/>
      <c r="Y3421" s="179"/>
      <c r="Z3421" s="179"/>
      <c r="AA3421" s="222"/>
      <c r="AB3421" s="222"/>
      <c r="AC3421" s="222"/>
      <c r="AD3421" s="179"/>
      <c r="AE3421" s="179"/>
      <c r="AF3421" s="179"/>
      <c r="AG3421" s="179"/>
      <c r="AH3421" s="179"/>
      <c r="AI3421" s="179"/>
      <c r="AJ3421" s="179"/>
    </row>
    <row r="3422" spans="2:36" x14ac:dyDescent="0.3">
      <c r="B3422" s="224">
        <v>349900</v>
      </c>
      <c r="C3422" s="209">
        <v>139147</v>
      </c>
      <c r="D3422" s="206">
        <f t="shared" si="278"/>
        <v>0.39767647899399827</v>
      </c>
      <c r="E3422" s="208">
        <f t="shared" si="279"/>
        <v>0.45</v>
      </c>
      <c r="F3422" s="207">
        <v>7653.08</v>
      </c>
      <c r="G3422" s="207">
        <v>11131.76</v>
      </c>
      <c r="H3422" s="207">
        <v>12523.23</v>
      </c>
      <c r="I3422" s="214">
        <v>127012</v>
      </c>
      <c r="J3422" s="211">
        <f t="shared" si="275"/>
        <v>0.36299514146899114</v>
      </c>
      <c r="K3422" s="212">
        <f t="shared" si="276"/>
        <v>0.42</v>
      </c>
      <c r="L3422" s="214">
        <v>6985.66</v>
      </c>
      <c r="M3422" s="213">
        <v>10160.959999999999</v>
      </c>
      <c r="N3422" s="213">
        <v>11431.08</v>
      </c>
      <c r="O3422" s="242">
        <f t="shared" si="277"/>
        <v>0.51519999999996802</v>
      </c>
      <c r="P3422" s="242"/>
      <c r="Q3422" s="179"/>
      <c r="R3422" s="179"/>
      <c r="S3422" s="179"/>
      <c r="T3422" s="179"/>
      <c r="U3422" s="179"/>
      <c r="V3422" s="179"/>
      <c r="W3422" s="179"/>
      <c r="X3422" s="179"/>
      <c r="Y3422" s="179"/>
      <c r="Z3422" s="179"/>
      <c r="AA3422" s="222"/>
      <c r="AB3422" s="222"/>
      <c r="AC3422" s="222"/>
      <c r="AD3422" s="179"/>
      <c r="AE3422" s="179"/>
      <c r="AF3422" s="179"/>
      <c r="AG3422" s="179"/>
      <c r="AH3422" s="179"/>
      <c r="AI3422" s="179"/>
      <c r="AJ3422" s="179"/>
    </row>
    <row r="3423" spans="2:36" x14ac:dyDescent="0.3">
      <c r="B3423" s="224">
        <v>350000</v>
      </c>
      <c r="C3423" s="209">
        <v>139192</v>
      </c>
      <c r="D3423" s="206">
        <f t="shared" si="278"/>
        <v>0.39769142857142858</v>
      </c>
      <c r="E3423" s="208">
        <f t="shared" si="279"/>
        <v>0.45</v>
      </c>
      <c r="F3423" s="207">
        <v>7655.56</v>
      </c>
      <c r="G3423" s="207">
        <v>11135.36</v>
      </c>
      <c r="H3423" s="207">
        <v>12527.28</v>
      </c>
      <c r="I3423" s="214">
        <v>127054</v>
      </c>
      <c r="J3423" s="211">
        <f t="shared" si="275"/>
        <v>0.3630114285714286</v>
      </c>
      <c r="K3423" s="212">
        <f t="shared" si="276"/>
        <v>0.42</v>
      </c>
      <c r="L3423" s="214">
        <v>6987.97</v>
      </c>
      <c r="M3423" s="213">
        <v>10164.32</v>
      </c>
      <c r="N3423" s="213">
        <v>11434.86</v>
      </c>
      <c r="O3423" s="242">
        <f t="shared" si="277"/>
        <v>0.51529999999997012</v>
      </c>
      <c r="P3423" s="242"/>
      <c r="Q3423" s="179"/>
      <c r="R3423" s="179"/>
      <c r="S3423" s="179"/>
      <c r="T3423" s="179"/>
      <c r="U3423" s="179"/>
      <c r="V3423" s="179"/>
      <c r="W3423" s="179"/>
      <c r="X3423" s="179"/>
      <c r="Y3423" s="179"/>
      <c r="Z3423" s="179"/>
      <c r="AA3423" s="222"/>
      <c r="AB3423" s="222"/>
      <c r="AC3423" s="222"/>
      <c r="AD3423" s="179"/>
      <c r="AE3423" s="179"/>
      <c r="AF3423" s="179"/>
      <c r="AG3423" s="179"/>
      <c r="AH3423" s="179"/>
      <c r="AI3423" s="179"/>
      <c r="AJ3423" s="179"/>
    </row>
    <row r="3424" spans="2:36" x14ac:dyDescent="0.3">
      <c r="B3424" s="224">
        <v>350100</v>
      </c>
      <c r="C3424" s="209">
        <v>139237</v>
      </c>
      <c r="D3424" s="206">
        <f t="shared" si="278"/>
        <v>0.39770636960868322</v>
      </c>
      <c r="E3424" s="208">
        <f t="shared" si="279"/>
        <v>0.45</v>
      </c>
      <c r="F3424" s="207">
        <v>7658.03</v>
      </c>
      <c r="G3424" s="207">
        <v>11138.96</v>
      </c>
      <c r="H3424" s="207">
        <v>12531.33</v>
      </c>
      <c r="I3424" s="214">
        <v>127096</v>
      </c>
      <c r="J3424" s="211">
        <f t="shared" si="275"/>
        <v>0.36302770636960868</v>
      </c>
      <c r="K3424" s="212">
        <f t="shared" si="276"/>
        <v>0.42</v>
      </c>
      <c r="L3424" s="214">
        <v>6990.28</v>
      </c>
      <c r="M3424" s="213">
        <v>10167.68</v>
      </c>
      <c r="N3424" s="213">
        <v>11438.64</v>
      </c>
      <c r="O3424" s="242">
        <f t="shared" si="277"/>
        <v>0.51519999999984067</v>
      </c>
      <c r="P3424" s="242"/>
      <c r="Q3424" s="179"/>
      <c r="R3424" s="179"/>
      <c r="S3424" s="179"/>
      <c r="T3424" s="179"/>
      <c r="U3424" s="179"/>
      <c r="V3424" s="179"/>
      <c r="W3424" s="179"/>
      <c r="X3424" s="179"/>
      <c r="Y3424" s="179"/>
      <c r="Z3424" s="179"/>
      <c r="AA3424" s="222"/>
      <c r="AB3424" s="222"/>
      <c r="AC3424" s="222"/>
      <c r="AD3424" s="179"/>
      <c r="AE3424" s="179"/>
      <c r="AF3424" s="179"/>
      <c r="AG3424" s="179"/>
      <c r="AH3424" s="179"/>
      <c r="AI3424" s="179"/>
      <c r="AJ3424" s="179"/>
    </row>
    <row r="3425" spans="2:36" x14ac:dyDescent="0.3">
      <c r="B3425" s="224">
        <v>350200</v>
      </c>
      <c r="C3425" s="209">
        <v>139282</v>
      </c>
      <c r="D3425" s="206">
        <f t="shared" si="278"/>
        <v>0.39772130211307827</v>
      </c>
      <c r="E3425" s="208">
        <f t="shared" si="279"/>
        <v>0.45</v>
      </c>
      <c r="F3425" s="207">
        <v>7660.51</v>
      </c>
      <c r="G3425" s="207">
        <v>11142.56</v>
      </c>
      <c r="H3425" s="207">
        <v>12535.38</v>
      </c>
      <c r="I3425" s="214">
        <v>127138</v>
      </c>
      <c r="J3425" s="211">
        <f t="shared" si="275"/>
        <v>0.36304397487150197</v>
      </c>
      <c r="K3425" s="212">
        <f t="shared" si="276"/>
        <v>0.42</v>
      </c>
      <c r="L3425" s="214">
        <v>6992.59</v>
      </c>
      <c r="M3425" s="213">
        <v>10171.040000000001</v>
      </c>
      <c r="N3425" s="213">
        <v>11442.42</v>
      </c>
      <c r="O3425" s="242">
        <f t="shared" si="277"/>
        <v>0.51530000000015208</v>
      </c>
      <c r="P3425" s="242"/>
      <c r="Q3425" s="179"/>
      <c r="R3425" s="179"/>
      <c r="S3425" s="179"/>
      <c r="T3425" s="179"/>
      <c r="U3425" s="179"/>
      <c r="V3425" s="179"/>
      <c r="W3425" s="179"/>
      <c r="X3425" s="179"/>
      <c r="Y3425" s="179"/>
      <c r="Z3425" s="179"/>
      <c r="AA3425" s="222"/>
      <c r="AB3425" s="222"/>
      <c r="AC3425" s="222"/>
      <c r="AD3425" s="179"/>
      <c r="AE3425" s="179"/>
      <c r="AF3425" s="179"/>
      <c r="AG3425" s="179"/>
      <c r="AH3425" s="179"/>
      <c r="AI3425" s="179"/>
      <c r="AJ3425" s="179"/>
    </row>
    <row r="3426" spans="2:36" x14ac:dyDescent="0.3">
      <c r="B3426" s="224">
        <v>350300</v>
      </c>
      <c r="C3426" s="209">
        <v>139327</v>
      </c>
      <c r="D3426" s="206">
        <f t="shared" si="278"/>
        <v>0.39773622609192122</v>
      </c>
      <c r="E3426" s="208">
        <f t="shared" si="279"/>
        <v>0.45</v>
      </c>
      <c r="F3426" s="207">
        <v>7662.98</v>
      </c>
      <c r="G3426" s="207">
        <v>11146.16</v>
      </c>
      <c r="H3426" s="207">
        <v>12539.43</v>
      </c>
      <c r="I3426" s="214">
        <v>127180</v>
      </c>
      <c r="J3426" s="211">
        <f t="shared" si="275"/>
        <v>0.36306023408506993</v>
      </c>
      <c r="K3426" s="212">
        <f t="shared" si="276"/>
        <v>0.42</v>
      </c>
      <c r="L3426" s="214">
        <v>6994.9</v>
      </c>
      <c r="M3426" s="213">
        <v>10174.4</v>
      </c>
      <c r="N3426" s="213">
        <v>11446.2</v>
      </c>
      <c r="O3426" s="242">
        <f t="shared" si="277"/>
        <v>0.51520000000004074</v>
      </c>
      <c r="P3426" s="242"/>
      <c r="Q3426" s="179"/>
      <c r="R3426" s="179"/>
      <c r="S3426" s="179"/>
      <c r="T3426" s="179"/>
      <c r="U3426" s="179"/>
      <c r="V3426" s="179"/>
      <c r="W3426" s="179"/>
      <c r="X3426" s="179"/>
      <c r="Y3426" s="179"/>
      <c r="Z3426" s="179"/>
      <c r="AA3426" s="222"/>
      <c r="AB3426" s="222"/>
      <c r="AC3426" s="222"/>
      <c r="AD3426" s="179"/>
      <c r="AE3426" s="179"/>
      <c r="AF3426" s="179"/>
      <c r="AG3426" s="179"/>
      <c r="AH3426" s="179"/>
      <c r="AI3426" s="179"/>
      <c r="AJ3426" s="179"/>
    </row>
    <row r="3427" spans="2:36" x14ac:dyDescent="0.3">
      <c r="B3427" s="224">
        <v>350400</v>
      </c>
      <c r="C3427" s="209">
        <v>139372</v>
      </c>
      <c r="D3427" s="206">
        <f t="shared" si="278"/>
        <v>0.3977511415525114</v>
      </c>
      <c r="E3427" s="208">
        <f t="shared" si="279"/>
        <v>0.45</v>
      </c>
      <c r="F3427" s="207">
        <v>7665.46</v>
      </c>
      <c r="G3427" s="207">
        <v>11149.76</v>
      </c>
      <c r="H3427" s="207">
        <v>12543.48</v>
      </c>
      <c r="I3427" s="214">
        <v>127222</v>
      </c>
      <c r="J3427" s="211">
        <f t="shared" si="275"/>
        <v>0.36307648401826487</v>
      </c>
      <c r="K3427" s="212">
        <f t="shared" si="276"/>
        <v>0.42</v>
      </c>
      <c r="L3427" s="214">
        <v>6997.21</v>
      </c>
      <c r="M3427" s="213">
        <v>10177.76</v>
      </c>
      <c r="N3427" s="213">
        <v>11449.98</v>
      </c>
      <c r="O3427" s="242">
        <f t="shared" si="277"/>
        <v>0.51530000000002474</v>
      </c>
      <c r="P3427" s="242"/>
      <c r="Q3427" s="179"/>
      <c r="R3427" s="179"/>
      <c r="S3427" s="179"/>
      <c r="T3427" s="179"/>
      <c r="U3427" s="179"/>
      <c r="V3427" s="179"/>
      <c r="W3427" s="179"/>
      <c r="X3427" s="179"/>
      <c r="Y3427" s="179"/>
      <c r="Z3427" s="179"/>
      <c r="AA3427" s="222"/>
      <c r="AB3427" s="222"/>
      <c r="AC3427" s="222"/>
      <c r="AD3427" s="179"/>
      <c r="AE3427" s="179"/>
      <c r="AF3427" s="179"/>
      <c r="AG3427" s="179"/>
      <c r="AH3427" s="179"/>
      <c r="AI3427" s="179"/>
      <c r="AJ3427" s="179"/>
    </row>
    <row r="3428" spans="2:36" x14ac:dyDescent="0.3">
      <c r="B3428" s="224">
        <v>350500</v>
      </c>
      <c r="C3428" s="209">
        <v>139417</v>
      </c>
      <c r="D3428" s="206">
        <f t="shared" si="278"/>
        <v>0.39776604850213981</v>
      </c>
      <c r="E3428" s="208">
        <f t="shared" si="279"/>
        <v>0.45</v>
      </c>
      <c r="F3428" s="207">
        <v>7667.93</v>
      </c>
      <c r="G3428" s="207">
        <v>11153.36</v>
      </c>
      <c r="H3428" s="207">
        <v>12547.53</v>
      </c>
      <c r="I3428" s="214">
        <v>127264</v>
      </c>
      <c r="J3428" s="211">
        <f t="shared" si="275"/>
        <v>0.36309272467902998</v>
      </c>
      <c r="K3428" s="212">
        <f t="shared" si="276"/>
        <v>0.42</v>
      </c>
      <c r="L3428" s="214">
        <v>6999.52</v>
      </c>
      <c r="M3428" s="213">
        <v>10181.120000000001</v>
      </c>
      <c r="N3428" s="213">
        <v>11453.76</v>
      </c>
      <c r="O3428" s="242">
        <f t="shared" si="277"/>
        <v>0.5151999999999316</v>
      </c>
      <c r="P3428" s="242"/>
      <c r="Q3428" s="179"/>
      <c r="R3428" s="179"/>
      <c r="S3428" s="179"/>
      <c r="T3428" s="179"/>
      <c r="U3428" s="179"/>
      <c r="V3428" s="179"/>
      <c r="W3428" s="179"/>
      <c r="X3428" s="179"/>
      <c r="Y3428" s="179"/>
      <c r="Z3428" s="179"/>
      <c r="AA3428" s="222"/>
      <c r="AB3428" s="222"/>
      <c r="AC3428" s="222"/>
      <c r="AD3428" s="179"/>
      <c r="AE3428" s="179"/>
      <c r="AF3428" s="179"/>
      <c r="AG3428" s="179"/>
      <c r="AH3428" s="179"/>
      <c r="AI3428" s="179"/>
      <c r="AJ3428" s="179"/>
    </row>
    <row r="3429" spans="2:36" x14ac:dyDescent="0.3">
      <c r="B3429" s="224">
        <v>350600</v>
      </c>
      <c r="C3429" s="209">
        <v>139462</v>
      </c>
      <c r="D3429" s="206">
        <f t="shared" si="278"/>
        <v>0.39778094694808896</v>
      </c>
      <c r="E3429" s="208">
        <f t="shared" si="279"/>
        <v>0.45</v>
      </c>
      <c r="F3429" s="207">
        <v>7670.41</v>
      </c>
      <c r="G3429" s="207">
        <v>11156.96</v>
      </c>
      <c r="H3429" s="207">
        <v>12551.58</v>
      </c>
      <c r="I3429" s="214">
        <v>127306</v>
      </c>
      <c r="J3429" s="211">
        <f t="shared" si="275"/>
        <v>0.36310895607529947</v>
      </c>
      <c r="K3429" s="212">
        <f t="shared" si="276"/>
        <v>0.42</v>
      </c>
      <c r="L3429" s="214">
        <v>7001.83</v>
      </c>
      <c r="M3429" s="213">
        <v>10184.48</v>
      </c>
      <c r="N3429" s="213">
        <v>11457.54</v>
      </c>
      <c r="O3429" s="242">
        <f t="shared" si="277"/>
        <v>0.5152999999998974</v>
      </c>
      <c r="P3429" s="242"/>
      <c r="Q3429" s="179"/>
      <c r="R3429" s="179"/>
      <c r="S3429" s="179"/>
      <c r="T3429" s="179"/>
      <c r="U3429" s="179"/>
      <c r="V3429" s="179"/>
      <c r="W3429" s="179"/>
      <c r="X3429" s="179"/>
      <c r="Y3429" s="179"/>
      <c r="Z3429" s="179"/>
      <c r="AA3429" s="222"/>
      <c r="AB3429" s="222"/>
      <c r="AC3429" s="222"/>
      <c r="AD3429" s="179"/>
      <c r="AE3429" s="179"/>
      <c r="AF3429" s="179"/>
      <c r="AG3429" s="179"/>
      <c r="AH3429" s="179"/>
      <c r="AI3429" s="179"/>
      <c r="AJ3429" s="179"/>
    </row>
    <row r="3430" spans="2:36" x14ac:dyDescent="0.3">
      <c r="B3430" s="224">
        <v>350700</v>
      </c>
      <c r="C3430" s="209">
        <v>139507</v>
      </c>
      <c r="D3430" s="206">
        <f t="shared" si="278"/>
        <v>0.39779583689763331</v>
      </c>
      <c r="E3430" s="208">
        <f t="shared" si="279"/>
        <v>0.45</v>
      </c>
      <c r="F3430" s="207">
        <v>7672.88</v>
      </c>
      <c r="G3430" s="207">
        <v>11160.56</v>
      </c>
      <c r="H3430" s="207">
        <v>12555.63</v>
      </c>
      <c r="I3430" s="214">
        <v>127348</v>
      </c>
      <c r="J3430" s="211">
        <f t="shared" si="275"/>
        <v>0.36312517821499857</v>
      </c>
      <c r="K3430" s="212">
        <f t="shared" si="276"/>
        <v>0.42</v>
      </c>
      <c r="L3430" s="214">
        <v>7004.14</v>
      </c>
      <c r="M3430" s="213">
        <v>10187.84</v>
      </c>
      <c r="N3430" s="213">
        <v>11461.32</v>
      </c>
      <c r="O3430" s="242">
        <f t="shared" si="277"/>
        <v>0.51520000000009536</v>
      </c>
      <c r="P3430" s="242"/>
      <c r="Q3430" s="179"/>
      <c r="R3430" s="179"/>
      <c r="S3430" s="179"/>
      <c r="T3430" s="179"/>
      <c r="U3430" s="179"/>
      <c r="V3430" s="179"/>
      <c r="W3430" s="179"/>
      <c r="X3430" s="179"/>
      <c r="Y3430" s="179"/>
      <c r="Z3430" s="179"/>
      <c r="AA3430" s="222"/>
      <c r="AB3430" s="222"/>
      <c r="AC3430" s="222"/>
      <c r="AD3430" s="179"/>
      <c r="AE3430" s="179"/>
      <c r="AF3430" s="179"/>
      <c r="AG3430" s="179"/>
      <c r="AH3430" s="179"/>
      <c r="AI3430" s="179"/>
      <c r="AJ3430" s="179"/>
    </row>
    <row r="3431" spans="2:36" x14ac:dyDescent="0.3">
      <c r="B3431" s="224">
        <v>350800</v>
      </c>
      <c r="C3431" s="209">
        <v>139552</v>
      </c>
      <c r="D3431" s="206">
        <f t="shared" si="278"/>
        <v>0.39781071835803877</v>
      </c>
      <c r="E3431" s="208">
        <f t="shared" si="279"/>
        <v>0.45</v>
      </c>
      <c r="F3431" s="207">
        <v>7675.36</v>
      </c>
      <c r="G3431" s="207">
        <v>11164.16</v>
      </c>
      <c r="H3431" s="207">
        <v>12559.68</v>
      </c>
      <c r="I3431" s="214">
        <v>127390</v>
      </c>
      <c r="J3431" s="211">
        <f t="shared" si="275"/>
        <v>0.36314139110604332</v>
      </c>
      <c r="K3431" s="212">
        <f t="shared" si="276"/>
        <v>0.42</v>
      </c>
      <c r="L3431" s="214">
        <v>7006.45</v>
      </c>
      <c r="M3431" s="213">
        <v>10191.200000000001</v>
      </c>
      <c r="N3431" s="213">
        <v>11465.1</v>
      </c>
      <c r="O3431" s="242">
        <f t="shared" si="277"/>
        <v>0.51529999999978826</v>
      </c>
      <c r="P3431" s="242"/>
      <c r="Q3431" s="179"/>
      <c r="R3431" s="179"/>
      <c r="S3431" s="179"/>
      <c r="T3431" s="179"/>
      <c r="U3431" s="179"/>
      <c r="V3431" s="179"/>
      <c r="W3431" s="179"/>
      <c r="X3431" s="179"/>
      <c r="Y3431" s="179"/>
      <c r="Z3431" s="179"/>
      <c r="AA3431" s="222"/>
      <c r="AB3431" s="222"/>
      <c r="AC3431" s="222"/>
      <c r="AD3431" s="179"/>
      <c r="AE3431" s="179"/>
      <c r="AF3431" s="179"/>
      <c r="AG3431" s="179"/>
      <c r="AH3431" s="179"/>
      <c r="AI3431" s="179"/>
      <c r="AJ3431" s="179"/>
    </row>
    <row r="3432" spans="2:36" x14ac:dyDescent="0.3">
      <c r="B3432" s="224">
        <v>350900</v>
      </c>
      <c r="C3432" s="209">
        <v>139597</v>
      </c>
      <c r="D3432" s="206">
        <f t="shared" si="278"/>
        <v>0.39782559133656314</v>
      </c>
      <c r="E3432" s="208">
        <f t="shared" si="279"/>
        <v>0.45</v>
      </c>
      <c r="F3432" s="207">
        <v>7677.83</v>
      </c>
      <c r="G3432" s="207">
        <v>11167.76</v>
      </c>
      <c r="H3432" s="207">
        <v>12563.73</v>
      </c>
      <c r="I3432" s="214">
        <v>127432</v>
      </c>
      <c r="J3432" s="211">
        <f t="shared" si="275"/>
        <v>0.36315759475634085</v>
      </c>
      <c r="K3432" s="212">
        <f t="shared" si="276"/>
        <v>0.42</v>
      </c>
      <c r="L3432" s="214">
        <v>7008.76</v>
      </c>
      <c r="M3432" s="213">
        <v>10194.56</v>
      </c>
      <c r="N3432" s="213">
        <v>11468.88</v>
      </c>
      <c r="O3432" s="242">
        <f t="shared" si="277"/>
        <v>0.51519999999996802</v>
      </c>
      <c r="P3432" s="242"/>
      <c r="Q3432" s="179"/>
      <c r="R3432" s="179"/>
      <c r="S3432" s="179"/>
      <c r="T3432" s="179"/>
      <c r="U3432" s="179"/>
      <c r="V3432" s="179"/>
      <c r="W3432" s="179"/>
      <c r="X3432" s="179"/>
      <c r="Y3432" s="179"/>
      <c r="Z3432" s="179"/>
      <c r="AA3432" s="222"/>
      <c r="AB3432" s="222"/>
      <c r="AC3432" s="222"/>
      <c r="AD3432" s="179"/>
      <c r="AE3432" s="179"/>
      <c r="AF3432" s="179"/>
      <c r="AG3432" s="179"/>
      <c r="AH3432" s="179"/>
      <c r="AI3432" s="179"/>
      <c r="AJ3432" s="179"/>
    </row>
    <row r="3433" spans="2:36" x14ac:dyDescent="0.3">
      <c r="B3433" s="224">
        <v>351000</v>
      </c>
      <c r="C3433" s="209">
        <v>139642</v>
      </c>
      <c r="D3433" s="206">
        <f t="shared" si="278"/>
        <v>0.39784045584045585</v>
      </c>
      <c r="E3433" s="208">
        <f t="shared" si="279"/>
        <v>0.45</v>
      </c>
      <c r="F3433" s="207">
        <v>7680.31</v>
      </c>
      <c r="G3433" s="207">
        <v>11171.36</v>
      </c>
      <c r="H3433" s="207">
        <v>12567.78</v>
      </c>
      <c r="I3433" s="214">
        <v>127474</v>
      </c>
      <c r="J3433" s="211">
        <f t="shared" si="275"/>
        <v>0.36317378917378917</v>
      </c>
      <c r="K3433" s="212">
        <f t="shared" si="276"/>
        <v>0.42</v>
      </c>
      <c r="L3433" s="214">
        <v>7011.07</v>
      </c>
      <c r="M3433" s="213">
        <v>10197.92</v>
      </c>
      <c r="N3433" s="213">
        <v>11472.66</v>
      </c>
      <c r="O3433" s="242">
        <f t="shared" si="277"/>
        <v>0.51529999999997012</v>
      </c>
      <c r="P3433" s="242"/>
      <c r="Q3433" s="179"/>
      <c r="R3433" s="179"/>
      <c r="S3433" s="179"/>
      <c r="T3433" s="179"/>
      <c r="U3433" s="179"/>
      <c r="V3433" s="179"/>
      <c r="W3433" s="179"/>
      <c r="X3433" s="179"/>
      <c r="Y3433" s="179"/>
      <c r="Z3433" s="179"/>
      <c r="AA3433" s="222"/>
      <c r="AB3433" s="222"/>
      <c r="AC3433" s="222"/>
      <c r="AD3433" s="179"/>
      <c r="AE3433" s="179"/>
      <c r="AF3433" s="179"/>
      <c r="AG3433" s="179"/>
      <c r="AH3433" s="179"/>
      <c r="AI3433" s="179"/>
      <c r="AJ3433" s="179"/>
    </row>
    <row r="3434" spans="2:36" x14ac:dyDescent="0.3">
      <c r="B3434" s="224">
        <v>351100</v>
      </c>
      <c r="C3434" s="209">
        <v>139687</v>
      </c>
      <c r="D3434" s="206">
        <f t="shared" si="278"/>
        <v>0.39785531187695811</v>
      </c>
      <c r="E3434" s="208">
        <f t="shared" si="279"/>
        <v>0.45</v>
      </c>
      <c r="F3434" s="207">
        <v>7682.78</v>
      </c>
      <c r="G3434" s="207">
        <v>11174.96</v>
      </c>
      <c r="H3434" s="207">
        <v>12571.83</v>
      </c>
      <c r="I3434" s="214">
        <v>127516</v>
      </c>
      <c r="J3434" s="211">
        <f t="shared" si="275"/>
        <v>0.36318997436627742</v>
      </c>
      <c r="K3434" s="212">
        <f t="shared" si="276"/>
        <v>0.42</v>
      </c>
      <c r="L3434" s="214">
        <v>7013.38</v>
      </c>
      <c r="M3434" s="213">
        <v>10201.280000000001</v>
      </c>
      <c r="N3434" s="213">
        <v>11476.44</v>
      </c>
      <c r="O3434" s="242">
        <f t="shared" si="277"/>
        <v>0.51519999999984067</v>
      </c>
      <c r="P3434" s="242"/>
      <c r="Q3434" s="179"/>
      <c r="R3434" s="179"/>
      <c r="S3434" s="179"/>
      <c r="T3434" s="179"/>
      <c r="U3434" s="179"/>
      <c r="V3434" s="179"/>
      <c r="W3434" s="179"/>
      <c r="X3434" s="179"/>
      <c r="Y3434" s="179"/>
      <c r="Z3434" s="179"/>
      <c r="AA3434" s="222"/>
      <c r="AB3434" s="222"/>
      <c r="AC3434" s="222"/>
      <c r="AD3434" s="179"/>
      <c r="AE3434" s="179"/>
      <c r="AF3434" s="179"/>
      <c r="AG3434" s="179"/>
      <c r="AH3434" s="179"/>
      <c r="AI3434" s="179"/>
      <c r="AJ3434" s="179"/>
    </row>
    <row r="3435" spans="2:36" x14ac:dyDescent="0.3">
      <c r="B3435" s="224">
        <v>351200</v>
      </c>
      <c r="C3435" s="209">
        <v>139732</v>
      </c>
      <c r="D3435" s="206">
        <f t="shared" si="278"/>
        <v>0.39787015945330295</v>
      </c>
      <c r="E3435" s="208">
        <f t="shared" si="279"/>
        <v>0.45</v>
      </c>
      <c r="F3435" s="207">
        <v>7685.26</v>
      </c>
      <c r="G3435" s="207">
        <v>11178.56</v>
      </c>
      <c r="H3435" s="207">
        <v>12575.88</v>
      </c>
      <c r="I3435" s="214">
        <v>127558</v>
      </c>
      <c r="J3435" s="211">
        <f t="shared" si="275"/>
        <v>0.36320615034168563</v>
      </c>
      <c r="K3435" s="212">
        <f t="shared" si="276"/>
        <v>0.42</v>
      </c>
      <c r="L3435" s="214">
        <v>7015.69</v>
      </c>
      <c r="M3435" s="213">
        <v>10204.64</v>
      </c>
      <c r="N3435" s="213">
        <v>11480.22</v>
      </c>
      <c r="O3435" s="242">
        <f t="shared" si="277"/>
        <v>0.51530000000015208</v>
      </c>
      <c r="P3435" s="242"/>
      <c r="Q3435" s="179"/>
      <c r="R3435" s="179"/>
      <c r="S3435" s="179"/>
      <c r="T3435" s="179"/>
      <c r="U3435" s="179"/>
      <c r="V3435" s="179"/>
      <c r="W3435" s="179"/>
      <c r="X3435" s="179"/>
      <c r="Y3435" s="179"/>
      <c r="Z3435" s="179"/>
      <c r="AA3435" s="222"/>
      <c r="AB3435" s="222"/>
      <c r="AC3435" s="222"/>
      <c r="AD3435" s="179"/>
      <c r="AE3435" s="179"/>
      <c r="AF3435" s="179"/>
      <c r="AG3435" s="179"/>
      <c r="AH3435" s="179"/>
      <c r="AI3435" s="179"/>
      <c r="AJ3435" s="179"/>
    </row>
    <row r="3436" spans="2:36" x14ac:dyDescent="0.3">
      <c r="B3436" s="224">
        <v>351300</v>
      </c>
      <c r="C3436" s="209">
        <v>139777</v>
      </c>
      <c r="D3436" s="206">
        <f t="shared" si="278"/>
        <v>0.39788499857671505</v>
      </c>
      <c r="E3436" s="208">
        <f t="shared" si="279"/>
        <v>0.45</v>
      </c>
      <c r="F3436" s="207">
        <v>7687.73</v>
      </c>
      <c r="G3436" s="207">
        <v>11182.16</v>
      </c>
      <c r="H3436" s="207">
        <v>12579.93</v>
      </c>
      <c r="I3436" s="214">
        <v>127600</v>
      </c>
      <c r="J3436" s="211">
        <f t="shared" si="275"/>
        <v>0.363222317107885</v>
      </c>
      <c r="K3436" s="212">
        <f t="shared" si="276"/>
        <v>0.42</v>
      </c>
      <c r="L3436" s="214">
        <v>7018</v>
      </c>
      <c r="M3436" s="213">
        <v>10208</v>
      </c>
      <c r="N3436" s="213">
        <v>11484</v>
      </c>
      <c r="O3436" s="242">
        <f t="shared" si="277"/>
        <v>0.51520000000004074</v>
      </c>
      <c r="P3436" s="242"/>
      <c r="Q3436" s="179"/>
      <c r="R3436" s="179"/>
      <c r="S3436" s="179"/>
      <c r="T3436" s="179"/>
      <c r="U3436" s="179"/>
      <c r="V3436" s="179"/>
      <c r="W3436" s="179"/>
      <c r="X3436" s="179"/>
      <c r="Y3436" s="179"/>
      <c r="Z3436" s="179"/>
      <c r="AA3436" s="222"/>
      <c r="AB3436" s="222"/>
      <c r="AC3436" s="222"/>
      <c r="AD3436" s="179"/>
      <c r="AE3436" s="179"/>
      <c r="AF3436" s="179"/>
      <c r="AG3436" s="179"/>
      <c r="AH3436" s="179"/>
      <c r="AI3436" s="179"/>
      <c r="AJ3436" s="179"/>
    </row>
    <row r="3437" spans="2:36" x14ac:dyDescent="0.3">
      <c r="B3437" s="224">
        <v>351400</v>
      </c>
      <c r="C3437" s="209">
        <v>139822</v>
      </c>
      <c r="D3437" s="206">
        <f t="shared" si="278"/>
        <v>0.39789982925441092</v>
      </c>
      <c r="E3437" s="208">
        <f t="shared" si="279"/>
        <v>0.45</v>
      </c>
      <c r="F3437" s="207">
        <v>7690.21</v>
      </c>
      <c r="G3437" s="207">
        <v>11185.76</v>
      </c>
      <c r="H3437" s="207">
        <v>12583.98</v>
      </c>
      <c r="I3437" s="214">
        <v>127642</v>
      </c>
      <c r="J3437" s="211">
        <f t="shared" si="275"/>
        <v>0.36323847467273762</v>
      </c>
      <c r="K3437" s="212">
        <f t="shared" si="276"/>
        <v>0.42</v>
      </c>
      <c r="L3437" s="214">
        <v>7020.31</v>
      </c>
      <c r="M3437" s="213">
        <v>10211.36</v>
      </c>
      <c r="N3437" s="213">
        <v>11487.78</v>
      </c>
      <c r="O3437" s="242">
        <f t="shared" si="277"/>
        <v>0.51530000000002474</v>
      </c>
      <c r="P3437" s="242"/>
      <c r="Q3437" s="179"/>
      <c r="R3437" s="179"/>
      <c r="S3437" s="179"/>
      <c r="T3437" s="179"/>
      <c r="U3437" s="179"/>
      <c r="V3437" s="179"/>
      <c r="W3437" s="179"/>
      <c r="X3437" s="179"/>
      <c r="Y3437" s="179"/>
      <c r="Z3437" s="179"/>
      <c r="AA3437" s="222"/>
      <c r="AB3437" s="222"/>
      <c r="AC3437" s="222"/>
      <c r="AD3437" s="179"/>
      <c r="AE3437" s="179"/>
      <c r="AF3437" s="179"/>
      <c r="AG3437" s="179"/>
      <c r="AH3437" s="179"/>
      <c r="AI3437" s="179"/>
      <c r="AJ3437" s="179"/>
    </row>
    <row r="3438" spans="2:36" x14ac:dyDescent="0.3">
      <c r="B3438" s="224">
        <v>351500</v>
      </c>
      <c r="C3438" s="209">
        <v>139867</v>
      </c>
      <c r="D3438" s="206">
        <f t="shared" si="278"/>
        <v>0.39791465149359884</v>
      </c>
      <c r="E3438" s="208">
        <f t="shared" si="279"/>
        <v>0.45</v>
      </c>
      <c r="F3438" s="207">
        <v>7692.68</v>
      </c>
      <c r="G3438" s="207">
        <v>11189.36</v>
      </c>
      <c r="H3438" s="207">
        <v>12588.03</v>
      </c>
      <c r="I3438" s="214">
        <v>127684</v>
      </c>
      <c r="J3438" s="211">
        <f t="shared" si="275"/>
        <v>0.36325462304409672</v>
      </c>
      <c r="K3438" s="212">
        <f t="shared" si="276"/>
        <v>0.42</v>
      </c>
      <c r="L3438" s="214">
        <v>7022.62</v>
      </c>
      <c r="M3438" s="213">
        <v>10214.719999999999</v>
      </c>
      <c r="N3438" s="213">
        <v>11491.56</v>
      </c>
      <c r="O3438" s="242">
        <f t="shared" si="277"/>
        <v>0.5151999999999316</v>
      </c>
      <c r="P3438" s="242"/>
      <c r="Q3438" s="179"/>
      <c r="R3438" s="179"/>
      <c r="S3438" s="179"/>
      <c r="T3438" s="179"/>
      <c r="U3438" s="179"/>
      <c r="V3438" s="179"/>
      <c r="W3438" s="179"/>
      <c r="X3438" s="179"/>
      <c r="Y3438" s="179"/>
      <c r="Z3438" s="179"/>
      <c r="AA3438" s="222"/>
      <c r="AB3438" s="222"/>
      <c r="AC3438" s="222"/>
      <c r="AD3438" s="179"/>
      <c r="AE3438" s="179"/>
      <c r="AF3438" s="179"/>
      <c r="AG3438" s="179"/>
      <c r="AH3438" s="179"/>
      <c r="AI3438" s="179"/>
      <c r="AJ3438" s="179"/>
    </row>
    <row r="3439" spans="2:36" x14ac:dyDescent="0.3">
      <c r="B3439" s="224">
        <v>351600</v>
      </c>
      <c r="C3439" s="209">
        <v>139912</v>
      </c>
      <c r="D3439" s="206">
        <f t="shared" si="278"/>
        <v>0.39792946530147894</v>
      </c>
      <c r="E3439" s="208">
        <f t="shared" si="279"/>
        <v>0.45</v>
      </c>
      <c r="F3439" s="207">
        <v>7695.16</v>
      </c>
      <c r="G3439" s="207">
        <v>11192.96</v>
      </c>
      <c r="H3439" s="207">
        <v>12592.08</v>
      </c>
      <c r="I3439" s="214">
        <v>127726</v>
      </c>
      <c r="J3439" s="211">
        <f t="shared" si="275"/>
        <v>0.36327076222980659</v>
      </c>
      <c r="K3439" s="212">
        <f t="shared" si="276"/>
        <v>0.42</v>
      </c>
      <c r="L3439" s="214">
        <v>7024.93</v>
      </c>
      <c r="M3439" s="213">
        <v>10218.08</v>
      </c>
      <c r="N3439" s="213">
        <v>11495.34</v>
      </c>
      <c r="O3439" s="242">
        <f t="shared" si="277"/>
        <v>0.5152999999998974</v>
      </c>
      <c r="P3439" s="242"/>
      <c r="Q3439" s="179"/>
      <c r="R3439" s="179"/>
      <c r="S3439" s="179"/>
      <c r="T3439" s="179"/>
      <c r="U3439" s="179"/>
      <c r="V3439" s="179"/>
      <c r="W3439" s="179"/>
      <c r="X3439" s="179"/>
      <c r="Y3439" s="179"/>
      <c r="Z3439" s="179"/>
      <c r="AA3439" s="222"/>
      <c r="AB3439" s="222"/>
      <c r="AC3439" s="222"/>
      <c r="AD3439" s="179"/>
      <c r="AE3439" s="179"/>
      <c r="AF3439" s="179"/>
      <c r="AG3439" s="179"/>
      <c r="AH3439" s="179"/>
      <c r="AI3439" s="179"/>
      <c r="AJ3439" s="179"/>
    </row>
    <row r="3440" spans="2:36" x14ac:dyDescent="0.3">
      <c r="B3440" s="224">
        <v>351700</v>
      </c>
      <c r="C3440" s="209">
        <v>139957</v>
      </c>
      <c r="D3440" s="206">
        <f t="shared" si="278"/>
        <v>0.39794427068524313</v>
      </c>
      <c r="E3440" s="208">
        <f t="shared" si="279"/>
        <v>0.45</v>
      </c>
      <c r="F3440" s="207">
        <v>7697.63</v>
      </c>
      <c r="G3440" s="207">
        <v>11196.56</v>
      </c>
      <c r="H3440" s="207">
        <v>12596.13</v>
      </c>
      <c r="I3440" s="214">
        <v>127768</v>
      </c>
      <c r="J3440" s="211">
        <f t="shared" si="275"/>
        <v>0.36328689223770261</v>
      </c>
      <c r="K3440" s="212">
        <f t="shared" si="276"/>
        <v>0.42</v>
      </c>
      <c r="L3440" s="214">
        <v>7027.24</v>
      </c>
      <c r="M3440" s="213">
        <v>10221.44</v>
      </c>
      <c r="N3440" s="213">
        <v>11499.12</v>
      </c>
      <c r="O3440" s="242">
        <f t="shared" si="277"/>
        <v>0.51520000000009536</v>
      </c>
      <c r="P3440" s="242"/>
      <c r="Q3440" s="179"/>
      <c r="R3440" s="179"/>
      <c r="S3440" s="179"/>
      <c r="T3440" s="179"/>
      <c r="U3440" s="179"/>
      <c r="V3440" s="179"/>
      <c r="W3440" s="179"/>
      <c r="X3440" s="179"/>
      <c r="Y3440" s="179"/>
      <c r="Z3440" s="179"/>
      <c r="AA3440" s="222"/>
      <c r="AB3440" s="222"/>
      <c r="AC3440" s="222"/>
      <c r="AD3440" s="179"/>
      <c r="AE3440" s="179"/>
      <c r="AF3440" s="179"/>
      <c r="AG3440" s="179"/>
      <c r="AH3440" s="179"/>
      <c r="AI3440" s="179"/>
      <c r="AJ3440" s="179"/>
    </row>
    <row r="3441" spans="2:36" x14ac:dyDescent="0.3">
      <c r="B3441" s="224">
        <v>351800</v>
      </c>
      <c r="C3441" s="209">
        <v>140002</v>
      </c>
      <c r="D3441" s="206">
        <f t="shared" si="278"/>
        <v>0.39795906765207506</v>
      </c>
      <c r="E3441" s="208">
        <f t="shared" si="279"/>
        <v>0.45</v>
      </c>
      <c r="F3441" s="207">
        <v>7700.11</v>
      </c>
      <c r="G3441" s="207">
        <v>11200.16</v>
      </c>
      <c r="H3441" s="207">
        <v>12600.18</v>
      </c>
      <c r="I3441" s="214">
        <v>127810</v>
      </c>
      <c r="J3441" s="211">
        <f t="shared" si="275"/>
        <v>0.36330301307561114</v>
      </c>
      <c r="K3441" s="212">
        <f t="shared" si="276"/>
        <v>0.42</v>
      </c>
      <c r="L3441" s="214">
        <v>7029.55</v>
      </c>
      <c r="M3441" s="213">
        <v>10224.799999999999</v>
      </c>
      <c r="N3441" s="213">
        <v>11502.9</v>
      </c>
      <c r="O3441" s="242">
        <f t="shared" si="277"/>
        <v>0.51529999999978826</v>
      </c>
      <c r="P3441" s="242"/>
      <c r="Q3441" s="179"/>
      <c r="R3441" s="179"/>
      <c r="S3441" s="179"/>
      <c r="T3441" s="179"/>
      <c r="U3441" s="179"/>
      <c r="V3441" s="179"/>
      <c r="W3441" s="179"/>
      <c r="X3441" s="179"/>
      <c r="Y3441" s="179"/>
      <c r="Z3441" s="179"/>
      <c r="AA3441" s="222"/>
      <c r="AB3441" s="222"/>
      <c r="AC3441" s="222"/>
      <c r="AD3441" s="179"/>
      <c r="AE3441" s="179"/>
      <c r="AF3441" s="179"/>
      <c r="AG3441" s="179"/>
      <c r="AH3441" s="179"/>
      <c r="AI3441" s="179"/>
      <c r="AJ3441" s="179"/>
    </row>
    <row r="3442" spans="2:36" x14ac:dyDescent="0.3">
      <c r="B3442" s="224">
        <v>351900</v>
      </c>
      <c r="C3442" s="209">
        <v>140047</v>
      </c>
      <c r="D3442" s="206">
        <f t="shared" si="278"/>
        <v>0.39797385620915032</v>
      </c>
      <c r="E3442" s="208">
        <f t="shared" si="279"/>
        <v>0.45</v>
      </c>
      <c r="F3442" s="207">
        <v>7702.58</v>
      </c>
      <c r="G3442" s="207">
        <v>11203.76</v>
      </c>
      <c r="H3442" s="207">
        <v>12604.23</v>
      </c>
      <c r="I3442" s="214">
        <v>127852</v>
      </c>
      <c r="J3442" s="211">
        <f t="shared" si="275"/>
        <v>0.36331912475134981</v>
      </c>
      <c r="K3442" s="212">
        <f t="shared" si="276"/>
        <v>0.42</v>
      </c>
      <c r="L3442" s="214">
        <v>7031.86</v>
      </c>
      <c r="M3442" s="213">
        <v>10228.16</v>
      </c>
      <c r="N3442" s="213">
        <v>11506.68</v>
      </c>
      <c r="O3442" s="242">
        <f t="shared" si="277"/>
        <v>0.51519999999996802</v>
      </c>
      <c r="P3442" s="242"/>
      <c r="Q3442" s="179"/>
      <c r="R3442" s="179"/>
      <c r="S3442" s="179"/>
      <c r="T3442" s="179"/>
      <c r="U3442" s="179"/>
      <c r="V3442" s="179"/>
      <c r="W3442" s="179"/>
      <c r="X3442" s="179"/>
      <c r="Y3442" s="179"/>
      <c r="Z3442" s="179"/>
      <c r="AA3442" s="222"/>
      <c r="AB3442" s="222"/>
      <c r="AC3442" s="222"/>
      <c r="AD3442" s="179"/>
      <c r="AE3442" s="179"/>
      <c r="AF3442" s="179"/>
      <c r="AG3442" s="179"/>
      <c r="AH3442" s="179"/>
      <c r="AI3442" s="179"/>
      <c r="AJ3442" s="179"/>
    </row>
    <row r="3443" spans="2:36" x14ac:dyDescent="0.3">
      <c r="B3443" s="224">
        <v>352000</v>
      </c>
      <c r="C3443" s="209">
        <v>140092</v>
      </c>
      <c r="D3443" s="206">
        <f t="shared" si="278"/>
        <v>0.39798863636363635</v>
      </c>
      <c r="E3443" s="208">
        <f t="shared" si="279"/>
        <v>0.45</v>
      </c>
      <c r="F3443" s="207">
        <v>7705.06</v>
      </c>
      <c r="G3443" s="207">
        <v>11207.36</v>
      </c>
      <c r="H3443" s="207">
        <v>12608.28</v>
      </c>
      <c r="I3443" s="214">
        <v>127894</v>
      </c>
      <c r="J3443" s="211">
        <f t="shared" si="275"/>
        <v>0.36333522727272727</v>
      </c>
      <c r="K3443" s="212">
        <f t="shared" si="276"/>
        <v>0.42</v>
      </c>
      <c r="L3443" s="214">
        <v>7034.17</v>
      </c>
      <c r="M3443" s="213">
        <v>10231.52</v>
      </c>
      <c r="N3443" s="213">
        <v>11510.46</v>
      </c>
      <c r="O3443" s="242">
        <f t="shared" si="277"/>
        <v>0.51529999999997012</v>
      </c>
      <c r="P3443" s="242"/>
      <c r="Q3443" s="179"/>
      <c r="R3443" s="179"/>
      <c r="S3443" s="179"/>
      <c r="T3443" s="179"/>
      <c r="U3443" s="179"/>
      <c r="V3443" s="179"/>
      <c r="W3443" s="179"/>
      <c r="X3443" s="179"/>
      <c r="Y3443" s="179"/>
      <c r="Z3443" s="179"/>
      <c r="AA3443" s="222"/>
      <c r="AB3443" s="222"/>
      <c r="AC3443" s="222"/>
      <c r="AD3443" s="179"/>
      <c r="AE3443" s="179"/>
      <c r="AF3443" s="179"/>
      <c r="AG3443" s="179"/>
      <c r="AH3443" s="179"/>
      <c r="AI3443" s="179"/>
      <c r="AJ3443" s="179"/>
    </row>
    <row r="3444" spans="2:36" x14ac:dyDescent="0.3">
      <c r="B3444" s="224">
        <v>352100</v>
      </c>
      <c r="C3444" s="209">
        <v>140137</v>
      </c>
      <c r="D3444" s="206">
        <f t="shared" si="278"/>
        <v>0.39800340812269241</v>
      </c>
      <c r="E3444" s="208">
        <f t="shared" si="279"/>
        <v>0.45</v>
      </c>
      <c r="F3444" s="207">
        <v>7707.53</v>
      </c>
      <c r="G3444" s="207">
        <v>11210.96</v>
      </c>
      <c r="H3444" s="207">
        <v>12612.33</v>
      </c>
      <c r="I3444" s="214">
        <v>127936</v>
      </c>
      <c r="J3444" s="211">
        <f t="shared" si="275"/>
        <v>0.36335132064754333</v>
      </c>
      <c r="K3444" s="212">
        <f t="shared" si="276"/>
        <v>0.42</v>
      </c>
      <c r="L3444" s="214">
        <v>7036.48</v>
      </c>
      <c r="M3444" s="213">
        <v>10234.879999999999</v>
      </c>
      <c r="N3444" s="213">
        <v>11514.24</v>
      </c>
      <c r="O3444" s="242">
        <f t="shared" si="277"/>
        <v>0.51519999999984067</v>
      </c>
      <c r="P3444" s="242"/>
      <c r="Q3444" s="179"/>
      <c r="R3444" s="179"/>
      <c r="S3444" s="179"/>
      <c r="T3444" s="179"/>
      <c r="U3444" s="179"/>
      <c r="V3444" s="179"/>
      <c r="W3444" s="179"/>
      <c r="X3444" s="179"/>
      <c r="Y3444" s="179"/>
      <c r="Z3444" s="179"/>
      <c r="AA3444" s="222"/>
      <c r="AB3444" s="222"/>
      <c r="AC3444" s="222"/>
      <c r="AD3444" s="179"/>
      <c r="AE3444" s="179"/>
      <c r="AF3444" s="179"/>
      <c r="AG3444" s="179"/>
      <c r="AH3444" s="179"/>
      <c r="AI3444" s="179"/>
      <c r="AJ3444" s="179"/>
    </row>
    <row r="3445" spans="2:36" x14ac:dyDescent="0.3">
      <c r="B3445" s="224">
        <v>352200</v>
      </c>
      <c r="C3445" s="209">
        <v>140182</v>
      </c>
      <c r="D3445" s="206">
        <f t="shared" si="278"/>
        <v>0.39801817149346963</v>
      </c>
      <c r="E3445" s="208">
        <f t="shared" si="279"/>
        <v>0.45</v>
      </c>
      <c r="F3445" s="207">
        <v>7710.01</v>
      </c>
      <c r="G3445" s="207">
        <v>11214.56</v>
      </c>
      <c r="H3445" s="207">
        <v>12616.38</v>
      </c>
      <c r="I3445" s="214">
        <v>127978</v>
      </c>
      <c r="J3445" s="211">
        <f t="shared" si="275"/>
        <v>0.36336740488358887</v>
      </c>
      <c r="K3445" s="212">
        <f t="shared" si="276"/>
        <v>0.42</v>
      </c>
      <c r="L3445" s="214">
        <v>7038.79</v>
      </c>
      <c r="M3445" s="213">
        <v>10238.24</v>
      </c>
      <c r="N3445" s="213">
        <v>11518.02</v>
      </c>
      <c r="O3445" s="242">
        <f t="shared" si="277"/>
        <v>0.51530000000015208</v>
      </c>
      <c r="P3445" s="242"/>
      <c r="Q3445" s="179"/>
      <c r="R3445" s="179"/>
      <c r="S3445" s="179"/>
      <c r="T3445" s="179"/>
      <c r="U3445" s="179"/>
      <c r="V3445" s="179"/>
      <c r="W3445" s="179"/>
      <c r="X3445" s="179"/>
      <c r="Y3445" s="179"/>
      <c r="Z3445" s="179"/>
      <c r="AA3445" s="222"/>
      <c r="AB3445" s="222"/>
      <c r="AC3445" s="222"/>
      <c r="AD3445" s="179"/>
      <c r="AE3445" s="179"/>
      <c r="AF3445" s="179"/>
      <c r="AG3445" s="179"/>
      <c r="AH3445" s="179"/>
      <c r="AI3445" s="179"/>
      <c r="AJ3445" s="179"/>
    </row>
    <row r="3446" spans="2:36" x14ac:dyDescent="0.3">
      <c r="B3446" s="224">
        <v>352300</v>
      </c>
      <c r="C3446" s="209">
        <v>140227</v>
      </c>
      <c r="D3446" s="206">
        <f t="shared" si="278"/>
        <v>0.398032926483111</v>
      </c>
      <c r="E3446" s="208">
        <f t="shared" si="279"/>
        <v>0.45</v>
      </c>
      <c r="F3446" s="207">
        <v>7712.48</v>
      </c>
      <c r="G3446" s="207">
        <v>11218.16</v>
      </c>
      <c r="H3446" s="207">
        <v>12620.43</v>
      </c>
      <c r="I3446" s="214">
        <v>128020</v>
      </c>
      <c r="J3446" s="211">
        <f t="shared" si="275"/>
        <v>0.36338347998864606</v>
      </c>
      <c r="K3446" s="212">
        <f t="shared" si="276"/>
        <v>0.42</v>
      </c>
      <c r="L3446" s="214">
        <v>7041.1</v>
      </c>
      <c r="M3446" s="213">
        <v>10241.6</v>
      </c>
      <c r="N3446" s="213">
        <v>11521.8</v>
      </c>
      <c r="O3446" s="242">
        <f t="shared" si="277"/>
        <v>0.51520000000004074</v>
      </c>
      <c r="P3446" s="242"/>
      <c r="Q3446" s="179"/>
      <c r="R3446" s="179"/>
      <c r="S3446" s="179"/>
      <c r="T3446" s="179"/>
      <c r="U3446" s="179"/>
      <c r="V3446" s="179"/>
      <c r="W3446" s="179"/>
      <c r="X3446" s="179"/>
      <c r="Y3446" s="179"/>
      <c r="Z3446" s="179"/>
      <c r="AA3446" s="222"/>
      <c r="AB3446" s="222"/>
      <c r="AC3446" s="222"/>
      <c r="AD3446" s="179"/>
      <c r="AE3446" s="179"/>
      <c r="AF3446" s="179"/>
      <c r="AG3446" s="179"/>
      <c r="AH3446" s="179"/>
      <c r="AI3446" s="179"/>
      <c r="AJ3446" s="179"/>
    </row>
    <row r="3447" spans="2:36" x14ac:dyDescent="0.3">
      <c r="B3447" s="224">
        <v>352400</v>
      </c>
      <c r="C3447" s="209">
        <v>140272</v>
      </c>
      <c r="D3447" s="206">
        <f t="shared" si="278"/>
        <v>0.39804767309875144</v>
      </c>
      <c r="E3447" s="208">
        <f t="shared" si="279"/>
        <v>0.45</v>
      </c>
      <c r="F3447" s="207">
        <v>7714.96</v>
      </c>
      <c r="G3447" s="207">
        <v>11221.76</v>
      </c>
      <c r="H3447" s="207">
        <v>12624.48</v>
      </c>
      <c r="I3447" s="214">
        <v>128062</v>
      </c>
      <c r="J3447" s="211">
        <f t="shared" si="275"/>
        <v>0.36339954597048807</v>
      </c>
      <c r="K3447" s="212">
        <f t="shared" si="276"/>
        <v>0.42</v>
      </c>
      <c r="L3447" s="214">
        <v>7043.41</v>
      </c>
      <c r="M3447" s="213">
        <v>10244.959999999999</v>
      </c>
      <c r="N3447" s="213">
        <v>11525.58</v>
      </c>
      <c r="O3447" s="242">
        <f t="shared" si="277"/>
        <v>0.51530000000002474</v>
      </c>
      <c r="P3447" s="242"/>
      <c r="Q3447" s="179"/>
      <c r="R3447" s="179"/>
      <c r="S3447" s="179"/>
      <c r="T3447" s="179"/>
      <c r="U3447" s="179"/>
      <c r="V3447" s="179"/>
      <c r="W3447" s="179"/>
      <c r="X3447" s="179"/>
      <c r="Y3447" s="179"/>
      <c r="Z3447" s="179"/>
      <c r="AA3447" s="222"/>
      <c r="AB3447" s="222"/>
      <c r="AC3447" s="222"/>
      <c r="AD3447" s="179"/>
      <c r="AE3447" s="179"/>
      <c r="AF3447" s="179"/>
      <c r="AG3447" s="179"/>
      <c r="AH3447" s="179"/>
      <c r="AI3447" s="179"/>
      <c r="AJ3447" s="179"/>
    </row>
    <row r="3448" spans="2:36" x14ac:dyDescent="0.3">
      <c r="B3448" s="224">
        <v>352500</v>
      </c>
      <c r="C3448" s="209">
        <v>140317</v>
      </c>
      <c r="D3448" s="206">
        <f t="shared" si="278"/>
        <v>0.39806241134751774</v>
      </c>
      <c r="E3448" s="208">
        <f t="shared" si="279"/>
        <v>0.45</v>
      </c>
      <c r="F3448" s="207">
        <v>7717.43</v>
      </c>
      <c r="G3448" s="207">
        <v>11225.36</v>
      </c>
      <c r="H3448" s="207">
        <v>12628.53</v>
      </c>
      <c r="I3448" s="214">
        <v>128104</v>
      </c>
      <c r="J3448" s="211">
        <f t="shared" si="275"/>
        <v>0.36341560283687946</v>
      </c>
      <c r="K3448" s="212">
        <f t="shared" si="276"/>
        <v>0.42</v>
      </c>
      <c r="L3448" s="214">
        <v>7045.72</v>
      </c>
      <c r="M3448" s="213">
        <v>10248.32</v>
      </c>
      <c r="N3448" s="213">
        <v>11529.36</v>
      </c>
      <c r="O3448" s="242">
        <f t="shared" si="277"/>
        <v>0.5151999999999316</v>
      </c>
      <c r="P3448" s="242"/>
      <c r="Q3448" s="179"/>
      <c r="R3448" s="179"/>
      <c r="S3448" s="179"/>
      <c r="T3448" s="179"/>
      <c r="U3448" s="179"/>
      <c r="V3448" s="179"/>
      <c r="W3448" s="179"/>
      <c r="X3448" s="179"/>
      <c r="Y3448" s="179"/>
      <c r="Z3448" s="179"/>
      <c r="AA3448" s="222"/>
      <c r="AB3448" s="222"/>
      <c r="AC3448" s="222"/>
      <c r="AD3448" s="179"/>
      <c r="AE3448" s="179"/>
      <c r="AF3448" s="179"/>
      <c r="AG3448" s="179"/>
      <c r="AH3448" s="179"/>
      <c r="AI3448" s="179"/>
      <c r="AJ3448" s="179"/>
    </row>
    <row r="3449" spans="2:36" x14ac:dyDescent="0.3">
      <c r="B3449" s="224">
        <v>352600</v>
      </c>
      <c r="C3449" s="209">
        <v>140362</v>
      </c>
      <c r="D3449" s="206">
        <f t="shared" si="278"/>
        <v>0.39807714123652865</v>
      </c>
      <c r="E3449" s="208">
        <f t="shared" si="279"/>
        <v>0.45</v>
      </c>
      <c r="F3449" s="207">
        <v>7719.91</v>
      </c>
      <c r="G3449" s="207">
        <v>11228.96</v>
      </c>
      <c r="H3449" s="207">
        <v>12632.58</v>
      </c>
      <c r="I3449" s="214">
        <v>128146</v>
      </c>
      <c r="J3449" s="211">
        <f t="shared" si="275"/>
        <v>0.36343165059557575</v>
      </c>
      <c r="K3449" s="212">
        <f t="shared" si="276"/>
        <v>0.42</v>
      </c>
      <c r="L3449" s="214">
        <v>7048.03</v>
      </c>
      <c r="M3449" s="213">
        <v>10251.68</v>
      </c>
      <c r="N3449" s="213">
        <v>11533.14</v>
      </c>
      <c r="O3449" s="242">
        <f t="shared" si="277"/>
        <v>0.5152999999998974</v>
      </c>
      <c r="P3449" s="242"/>
      <c r="Q3449" s="179"/>
      <c r="R3449" s="179"/>
      <c r="S3449" s="179"/>
      <c r="T3449" s="179"/>
      <c r="U3449" s="179"/>
      <c r="V3449" s="179"/>
      <c r="W3449" s="179"/>
      <c r="X3449" s="179"/>
      <c r="Y3449" s="179"/>
      <c r="Z3449" s="179"/>
      <c r="AA3449" s="222"/>
      <c r="AB3449" s="222"/>
      <c r="AC3449" s="222"/>
      <c r="AD3449" s="179"/>
      <c r="AE3449" s="179"/>
      <c r="AF3449" s="179"/>
      <c r="AG3449" s="179"/>
      <c r="AH3449" s="179"/>
      <c r="AI3449" s="179"/>
      <c r="AJ3449" s="179"/>
    </row>
    <row r="3450" spans="2:36" x14ac:dyDescent="0.3">
      <c r="B3450" s="224">
        <v>352700</v>
      </c>
      <c r="C3450" s="209">
        <v>140407</v>
      </c>
      <c r="D3450" s="206">
        <f t="shared" si="278"/>
        <v>0.39809186277289482</v>
      </c>
      <c r="E3450" s="208">
        <f t="shared" si="279"/>
        <v>0.45</v>
      </c>
      <c r="F3450" s="207">
        <v>7722.38</v>
      </c>
      <c r="G3450" s="207">
        <v>11232.56</v>
      </c>
      <c r="H3450" s="207">
        <v>12636.63</v>
      </c>
      <c r="I3450" s="214">
        <v>128188</v>
      </c>
      <c r="J3450" s="211">
        <f t="shared" si="275"/>
        <v>0.3634476892543238</v>
      </c>
      <c r="K3450" s="212">
        <f t="shared" si="276"/>
        <v>0.42</v>
      </c>
      <c r="L3450" s="214">
        <v>7050.34</v>
      </c>
      <c r="M3450" s="213">
        <v>10255.040000000001</v>
      </c>
      <c r="N3450" s="213">
        <v>11536.92</v>
      </c>
      <c r="O3450" s="242">
        <f t="shared" si="277"/>
        <v>0.51520000000009536</v>
      </c>
      <c r="P3450" s="242"/>
      <c r="Q3450" s="179"/>
      <c r="R3450" s="179"/>
      <c r="S3450" s="179"/>
      <c r="T3450" s="179"/>
      <c r="U3450" s="179"/>
      <c r="V3450" s="179"/>
      <c r="W3450" s="179"/>
      <c r="X3450" s="179"/>
      <c r="Y3450" s="179"/>
      <c r="Z3450" s="179"/>
      <c r="AA3450" s="222"/>
      <c r="AB3450" s="222"/>
      <c r="AC3450" s="222"/>
      <c r="AD3450" s="179"/>
      <c r="AE3450" s="179"/>
      <c r="AF3450" s="179"/>
      <c r="AG3450" s="179"/>
      <c r="AH3450" s="179"/>
      <c r="AI3450" s="179"/>
      <c r="AJ3450" s="179"/>
    </row>
    <row r="3451" spans="2:36" x14ac:dyDescent="0.3">
      <c r="B3451" s="224">
        <v>352800</v>
      </c>
      <c r="C3451" s="209">
        <v>140452</v>
      </c>
      <c r="D3451" s="206">
        <f t="shared" si="278"/>
        <v>0.39810657596371885</v>
      </c>
      <c r="E3451" s="208">
        <f t="shared" si="279"/>
        <v>0.45</v>
      </c>
      <c r="F3451" s="207">
        <v>7724.86</v>
      </c>
      <c r="G3451" s="207">
        <v>11236.16</v>
      </c>
      <c r="H3451" s="207">
        <v>12640.68</v>
      </c>
      <c r="I3451" s="214">
        <v>128230</v>
      </c>
      <c r="J3451" s="211">
        <f t="shared" ref="J3451:J3514" si="280">I3451/$B3451</f>
        <v>0.3634637188208617</v>
      </c>
      <c r="K3451" s="212">
        <f t="shared" ref="K3451:K3514" si="281">(I3451-I3450)/($B3451-$B3450)</f>
        <v>0.42</v>
      </c>
      <c r="L3451" s="214">
        <v>7052.65</v>
      </c>
      <c r="M3451" s="213">
        <v>10258.4</v>
      </c>
      <c r="N3451" s="213">
        <v>11540.7</v>
      </c>
      <c r="O3451" s="242">
        <f t="shared" si="277"/>
        <v>0.51529999999978826</v>
      </c>
      <c r="P3451" s="242"/>
      <c r="Q3451" s="179"/>
      <c r="R3451" s="179"/>
      <c r="S3451" s="179"/>
      <c r="T3451" s="179"/>
      <c r="U3451" s="179"/>
      <c r="V3451" s="179"/>
      <c r="W3451" s="179"/>
      <c r="X3451" s="179"/>
      <c r="Y3451" s="179"/>
      <c r="Z3451" s="179"/>
      <c r="AA3451" s="222"/>
      <c r="AB3451" s="222"/>
      <c r="AC3451" s="222"/>
      <c r="AD3451" s="179"/>
      <c r="AE3451" s="179"/>
      <c r="AF3451" s="179"/>
      <c r="AG3451" s="179"/>
      <c r="AH3451" s="179"/>
      <c r="AI3451" s="179"/>
      <c r="AJ3451" s="179"/>
    </row>
    <row r="3452" spans="2:36" x14ac:dyDescent="0.3">
      <c r="B3452" s="224">
        <v>352900</v>
      </c>
      <c r="C3452" s="209">
        <v>140497</v>
      </c>
      <c r="D3452" s="206">
        <f t="shared" si="278"/>
        <v>0.39812128081609521</v>
      </c>
      <c r="E3452" s="208">
        <f t="shared" si="279"/>
        <v>0.45</v>
      </c>
      <c r="F3452" s="207">
        <v>7727.33</v>
      </c>
      <c r="G3452" s="207">
        <v>11239.76</v>
      </c>
      <c r="H3452" s="207">
        <v>12644.73</v>
      </c>
      <c r="I3452" s="214">
        <v>128272</v>
      </c>
      <c r="J3452" s="211">
        <f t="shared" si="280"/>
        <v>0.36347973930291866</v>
      </c>
      <c r="K3452" s="212">
        <f t="shared" si="281"/>
        <v>0.42</v>
      </c>
      <c r="L3452" s="214">
        <v>7054.96</v>
      </c>
      <c r="M3452" s="213">
        <v>10261.76</v>
      </c>
      <c r="N3452" s="213">
        <v>11544.48</v>
      </c>
      <c r="O3452" s="242">
        <f t="shared" si="277"/>
        <v>0.51519999999996802</v>
      </c>
      <c r="P3452" s="242"/>
      <c r="Q3452" s="179"/>
      <c r="R3452" s="179"/>
      <c r="S3452" s="179"/>
      <c r="T3452" s="179"/>
      <c r="U3452" s="179"/>
      <c r="V3452" s="179"/>
      <c r="W3452" s="179"/>
      <c r="X3452" s="179"/>
      <c r="Y3452" s="179"/>
      <c r="Z3452" s="179"/>
      <c r="AA3452" s="222"/>
      <c r="AB3452" s="222"/>
      <c r="AC3452" s="222"/>
      <c r="AD3452" s="179"/>
      <c r="AE3452" s="179"/>
      <c r="AF3452" s="179"/>
      <c r="AG3452" s="179"/>
      <c r="AH3452" s="179"/>
      <c r="AI3452" s="179"/>
      <c r="AJ3452" s="179"/>
    </row>
    <row r="3453" spans="2:36" x14ac:dyDescent="0.3">
      <c r="B3453" s="224">
        <v>353000</v>
      </c>
      <c r="C3453" s="209">
        <v>140542</v>
      </c>
      <c r="D3453" s="206">
        <f t="shared" si="278"/>
        <v>0.39813597733711048</v>
      </c>
      <c r="E3453" s="208">
        <f t="shared" si="279"/>
        <v>0.45</v>
      </c>
      <c r="F3453" s="207">
        <v>7729.81</v>
      </c>
      <c r="G3453" s="207">
        <v>11243.36</v>
      </c>
      <c r="H3453" s="207">
        <v>12648.78</v>
      </c>
      <c r="I3453" s="214">
        <v>128314</v>
      </c>
      <c r="J3453" s="211">
        <f t="shared" si="280"/>
        <v>0.36349575070821527</v>
      </c>
      <c r="K3453" s="212">
        <f t="shared" si="281"/>
        <v>0.42</v>
      </c>
      <c r="L3453" s="214">
        <v>7057.27</v>
      </c>
      <c r="M3453" s="213">
        <v>10265.120000000001</v>
      </c>
      <c r="N3453" s="213">
        <v>11548.26</v>
      </c>
      <c r="O3453" s="242">
        <f t="shared" si="277"/>
        <v>0.51529999999997012</v>
      </c>
      <c r="P3453" s="242"/>
      <c r="Q3453" s="179"/>
      <c r="R3453" s="179"/>
      <c r="S3453" s="179"/>
      <c r="T3453" s="179"/>
      <c r="U3453" s="179"/>
      <c r="V3453" s="179"/>
      <c r="W3453" s="179"/>
      <c r="X3453" s="179"/>
      <c r="Y3453" s="179"/>
      <c r="Z3453" s="179"/>
      <c r="AA3453" s="222"/>
      <c r="AB3453" s="222"/>
      <c r="AC3453" s="222"/>
      <c r="AD3453" s="179"/>
      <c r="AE3453" s="179"/>
      <c r="AF3453" s="179"/>
      <c r="AG3453" s="179"/>
      <c r="AH3453" s="179"/>
      <c r="AI3453" s="179"/>
      <c r="AJ3453" s="179"/>
    </row>
    <row r="3454" spans="2:36" x14ac:dyDescent="0.3">
      <c r="B3454" s="224">
        <v>353100</v>
      </c>
      <c r="C3454" s="209">
        <v>140587</v>
      </c>
      <c r="D3454" s="206">
        <f t="shared" si="278"/>
        <v>0.3981506655338431</v>
      </c>
      <c r="E3454" s="208">
        <f t="shared" si="279"/>
        <v>0.45</v>
      </c>
      <c r="F3454" s="207">
        <v>7732.28</v>
      </c>
      <c r="G3454" s="207">
        <v>11246.96</v>
      </c>
      <c r="H3454" s="207">
        <v>12652.83</v>
      </c>
      <c r="I3454" s="214">
        <v>128356</v>
      </c>
      <c r="J3454" s="211">
        <f t="shared" si="280"/>
        <v>0.36351175304446331</v>
      </c>
      <c r="K3454" s="212">
        <f t="shared" si="281"/>
        <v>0.42</v>
      </c>
      <c r="L3454" s="214">
        <v>7059.58</v>
      </c>
      <c r="M3454" s="213">
        <v>10268.48</v>
      </c>
      <c r="N3454" s="213">
        <v>11552.04</v>
      </c>
      <c r="O3454" s="242">
        <f t="shared" si="277"/>
        <v>0.51519999999984067</v>
      </c>
      <c r="P3454" s="242"/>
      <c r="Q3454" s="179"/>
      <c r="R3454" s="179"/>
      <c r="S3454" s="179"/>
      <c r="T3454" s="179"/>
      <c r="U3454" s="179"/>
      <c r="V3454" s="179"/>
      <c r="W3454" s="179"/>
      <c r="X3454" s="179"/>
      <c r="Y3454" s="179"/>
      <c r="Z3454" s="179"/>
      <c r="AA3454" s="222"/>
      <c r="AB3454" s="222"/>
      <c r="AC3454" s="222"/>
      <c r="AD3454" s="179"/>
      <c r="AE3454" s="179"/>
      <c r="AF3454" s="179"/>
      <c r="AG3454" s="179"/>
      <c r="AH3454" s="179"/>
      <c r="AI3454" s="179"/>
      <c r="AJ3454" s="179"/>
    </row>
    <row r="3455" spans="2:36" x14ac:dyDescent="0.3">
      <c r="B3455" s="224">
        <v>353200</v>
      </c>
      <c r="C3455" s="209">
        <v>140632</v>
      </c>
      <c r="D3455" s="206">
        <f t="shared" si="278"/>
        <v>0.39816534541336351</v>
      </c>
      <c r="E3455" s="208">
        <f t="shared" si="279"/>
        <v>0.45</v>
      </c>
      <c r="F3455" s="207">
        <v>7734.76</v>
      </c>
      <c r="G3455" s="207">
        <v>11250.56</v>
      </c>
      <c r="H3455" s="207">
        <v>12656.88</v>
      </c>
      <c r="I3455" s="214">
        <v>128398</v>
      </c>
      <c r="J3455" s="211">
        <f t="shared" si="280"/>
        <v>0.3635277463193658</v>
      </c>
      <c r="K3455" s="212">
        <f t="shared" si="281"/>
        <v>0.42</v>
      </c>
      <c r="L3455" s="214">
        <v>7061.89</v>
      </c>
      <c r="M3455" s="213">
        <v>10271.84</v>
      </c>
      <c r="N3455" s="213">
        <v>11555.82</v>
      </c>
      <c r="O3455" s="242">
        <f t="shared" si="277"/>
        <v>0.51530000000015208</v>
      </c>
      <c r="P3455" s="242"/>
      <c r="Q3455" s="179"/>
      <c r="R3455" s="179"/>
      <c r="S3455" s="179"/>
      <c r="T3455" s="179"/>
      <c r="U3455" s="179"/>
      <c r="V3455" s="179"/>
      <c r="W3455" s="179"/>
      <c r="X3455" s="179"/>
      <c r="Y3455" s="179"/>
      <c r="Z3455" s="179"/>
      <c r="AA3455" s="222"/>
      <c r="AB3455" s="222"/>
      <c r="AC3455" s="222"/>
      <c r="AD3455" s="179"/>
      <c r="AE3455" s="179"/>
      <c r="AF3455" s="179"/>
      <c r="AG3455" s="179"/>
      <c r="AH3455" s="179"/>
      <c r="AI3455" s="179"/>
      <c r="AJ3455" s="179"/>
    </row>
    <row r="3456" spans="2:36" x14ac:dyDescent="0.3">
      <c r="B3456" s="224">
        <v>353300</v>
      </c>
      <c r="C3456" s="209">
        <v>140677</v>
      </c>
      <c r="D3456" s="206">
        <f t="shared" si="278"/>
        <v>0.3981800169827342</v>
      </c>
      <c r="E3456" s="208">
        <f t="shared" si="279"/>
        <v>0.45</v>
      </c>
      <c r="F3456" s="207">
        <v>7737.23</v>
      </c>
      <c r="G3456" s="207">
        <v>11254.16</v>
      </c>
      <c r="H3456" s="207">
        <v>12660.93</v>
      </c>
      <c r="I3456" s="214">
        <v>128440</v>
      </c>
      <c r="J3456" s="211">
        <f t="shared" si="280"/>
        <v>0.36354373054061706</v>
      </c>
      <c r="K3456" s="212">
        <f t="shared" si="281"/>
        <v>0.42</v>
      </c>
      <c r="L3456" s="214">
        <v>7064.2</v>
      </c>
      <c r="M3456" s="213">
        <v>10275.200000000001</v>
      </c>
      <c r="N3456" s="213">
        <v>11559.6</v>
      </c>
      <c r="O3456" s="242">
        <f t="shared" si="277"/>
        <v>0.51520000000004074</v>
      </c>
      <c r="P3456" s="242"/>
      <c r="Q3456" s="179"/>
      <c r="R3456" s="179"/>
      <c r="S3456" s="179"/>
      <c r="T3456" s="179"/>
      <c r="U3456" s="179"/>
      <c r="V3456" s="179"/>
      <c r="W3456" s="179"/>
      <c r="X3456" s="179"/>
      <c r="Y3456" s="179"/>
      <c r="Z3456" s="179"/>
      <c r="AA3456" s="222"/>
      <c r="AB3456" s="222"/>
      <c r="AC3456" s="222"/>
      <c r="AD3456" s="179"/>
      <c r="AE3456" s="179"/>
      <c r="AF3456" s="179"/>
      <c r="AG3456" s="179"/>
      <c r="AH3456" s="179"/>
      <c r="AI3456" s="179"/>
      <c r="AJ3456" s="179"/>
    </row>
    <row r="3457" spans="2:36" x14ac:dyDescent="0.3">
      <c r="B3457" s="224">
        <v>353400</v>
      </c>
      <c r="C3457" s="209">
        <v>140722</v>
      </c>
      <c r="D3457" s="206">
        <f t="shared" si="278"/>
        <v>0.39819468024900961</v>
      </c>
      <c r="E3457" s="208">
        <f t="shared" si="279"/>
        <v>0.45</v>
      </c>
      <c r="F3457" s="207">
        <v>7739.71</v>
      </c>
      <c r="G3457" s="207">
        <v>11257.76</v>
      </c>
      <c r="H3457" s="207">
        <v>12664.98</v>
      </c>
      <c r="I3457" s="214">
        <v>128482</v>
      </c>
      <c r="J3457" s="211">
        <f t="shared" si="280"/>
        <v>0.36355970571590268</v>
      </c>
      <c r="K3457" s="212">
        <f t="shared" si="281"/>
        <v>0.42</v>
      </c>
      <c r="L3457" s="214">
        <v>7066.51</v>
      </c>
      <c r="M3457" s="213">
        <v>10278.56</v>
      </c>
      <c r="N3457" s="213">
        <v>11563.38</v>
      </c>
      <c r="O3457" s="242">
        <f t="shared" si="277"/>
        <v>0.51530000000002474</v>
      </c>
      <c r="P3457" s="242"/>
      <c r="Q3457" s="179"/>
      <c r="R3457" s="179"/>
      <c r="S3457" s="179"/>
      <c r="T3457" s="179"/>
      <c r="U3457" s="179"/>
      <c r="V3457" s="179"/>
      <c r="W3457" s="179"/>
      <c r="X3457" s="179"/>
      <c r="Y3457" s="179"/>
      <c r="Z3457" s="179"/>
      <c r="AA3457" s="222"/>
      <c r="AB3457" s="222"/>
      <c r="AC3457" s="222"/>
      <c r="AD3457" s="179"/>
      <c r="AE3457" s="179"/>
      <c r="AF3457" s="179"/>
      <c r="AG3457" s="179"/>
      <c r="AH3457" s="179"/>
      <c r="AI3457" s="179"/>
      <c r="AJ3457" s="179"/>
    </row>
    <row r="3458" spans="2:36" x14ac:dyDescent="0.3">
      <c r="B3458" s="224">
        <v>353500</v>
      </c>
      <c r="C3458" s="209">
        <v>140767</v>
      </c>
      <c r="D3458" s="206">
        <f t="shared" si="278"/>
        <v>0.39820933521923618</v>
      </c>
      <c r="E3458" s="208">
        <f t="shared" si="279"/>
        <v>0.45</v>
      </c>
      <c r="F3458" s="207">
        <v>7742.18</v>
      </c>
      <c r="G3458" s="207">
        <v>11261.36</v>
      </c>
      <c r="H3458" s="207">
        <v>12669.03</v>
      </c>
      <c r="I3458" s="214">
        <v>128524</v>
      </c>
      <c r="J3458" s="211">
        <f t="shared" si="280"/>
        <v>0.36357567185289957</v>
      </c>
      <c r="K3458" s="212">
        <f t="shared" si="281"/>
        <v>0.42</v>
      </c>
      <c r="L3458" s="214">
        <v>7068.82</v>
      </c>
      <c r="M3458" s="213">
        <v>10281.92</v>
      </c>
      <c r="N3458" s="213">
        <v>11567.16</v>
      </c>
      <c r="O3458" s="242">
        <f t="shared" si="277"/>
        <v>0.5151999999999316</v>
      </c>
      <c r="P3458" s="242"/>
      <c r="Q3458" s="179"/>
      <c r="R3458" s="179"/>
      <c r="S3458" s="179"/>
      <c r="T3458" s="179"/>
      <c r="U3458" s="179"/>
      <c r="V3458" s="179"/>
      <c r="W3458" s="179"/>
      <c r="X3458" s="179"/>
      <c r="Y3458" s="179"/>
      <c r="Z3458" s="179"/>
      <c r="AA3458" s="222"/>
      <c r="AB3458" s="222"/>
      <c r="AC3458" s="222"/>
      <c r="AD3458" s="179"/>
      <c r="AE3458" s="179"/>
      <c r="AF3458" s="179"/>
      <c r="AG3458" s="179"/>
      <c r="AH3458" s="179"/>
      <c r="AI3458" s="179"/>
      <c r="AJ3458" s="179"/>
    </row>
    <row r="3459" spans="2:36" x14ac:dyDescent="0.3">
      <c r="B3459" s="224">
        <v>353600</v>
      </c>
      <c r="C3459" s="209">
        <v>140812</v>
      </c>
      <c r="D3459" s="206">
        <f t="shared" si="278"/>
        <v>0.39822398190045249</v>
      </c>
      <c r="E3459" s="208">
        <f t="shared" si="279"/>
        <v>0.45</v>
      </c>
      <c r="F3459" s="207">
        <v>7744.66</v>
      </c>
      <c r="G3459" s="207">
        <v>11264.96</v>
      </c>
      <c r="H3459" s="207">
        <v>12673.08</v>
      </c>
      <c r="I3459" s="214">
        <v>128566</v>
      </c>
      <c r="J3459" s="211">
        <f t="shared" si="280"/>
        <v>0.36359162895927599</v>
      </c>
      <c r="K3459" s="212">
        <f t="shared" si="281"/>
        <v>0.42</v>
      </c>
      <c r="L3459" s="214">
        <v>7071.13</v>
      </c>
      <c r="M3459" s="213">
        <v>10285.280000000001</v>
      </c>
      <c r="N3459" s="213">
        <v>11570.94</v>
      </c>
      <c r="O3459" s="242">
        <f t="shared" si="277"/>
        <v>0.5152999999998974</v>
      </c>
      <c r="P3459" s="242"/>
      <c r="Q3459" s="179"/>
      <c r="R3459" s="179"/>
      <c r="S3459" s="179"/>
      <c r="T3459" s="179"/>
      <c r="U3459" s="179"/>
      <c r="V3459" s="179"/>
      <c r="W3459" s="179"/>
      <c r="X3459" s="179"/>
      <c r="Y3459" s="179"/>
      <c r="Z3459" s="179"/>
      <c r="AA3459" s="222"/>
      <c r="AB3459" s="222"/>
      <c r="AC3459" s="222"/>
      <c r="AD3459" s="179"/>
      <c r="AE3459" s="179"/>
      <c r="AF3459" s="179"/>
      <c r="AG3459" s="179"/>
      <c r="AH3459" s="179"/>
      <c r="AI3459" s="179"/>
      <c r="AJ3459" s="179"/>
    </row>
    <row r="3460" spans="2:36" x14ac:dyDescent="0.3">
      <c r="B3460" s="224">
        <v>353700</v>
      </c>
      <c r="C3460" s="209">
        <v>140857</v>
      </c>
      <c r="D3460" s="206">
        <f t="shared" si="278"/>
        <v>0.39823862029968898</v>
      </c>
      <c r="E3460" s="208">
        <f t="shared" si="279"/>
        <v>0.45</v>
      </c>
      <c r="F3460" s="207">
        <v>7747.13</v>
      </c>
      <c r="G3460" s="207">
        <v>11268.56</v>
      </c>
      <c r="H3460" s="207">
        <v>12677.13</v>
      </c>
      <c r="I3460" s="214">
        <v>128608</v>
      </c>
      <c r="J3460" s="211">
        <f t="shared" si="280"/>
        <v>0.36360757704269153</v>
      </c>
      <c r="K3460" s="212">
        <f t="shared" si="281"/>
        <v>0.42</v>
      </c>
      <c r="L3460" s="214">
        <v>7073.44</v>
      </c>
      <c r="M3460" s="213">
        <v>10288.64</v>
      </c>
      <c r="N3460" s="213">
        <v>11574.72</v>
      </c>
      <c r="O3460" s="242">
        <f t="shared" si="277"/>
        <v>0.51520000000009536</v>
      </c>
      <c r="P3460" s="242"/>
      <c r="Q3460" s="179"/>
      <c r="R3460" s="179"/>
      <c r="S3460" s="179"/>
      <c r="T3460" s="179"/>
      <c r="U3460" s="179"/>
      <c r="V3460" s="179"/>
      <c r="W3460" s="179"/>
      <c r="X3460" s="179"/>
      <c r="Y3460" s="179"/>
      <c r="Z3460" s="179"/>
      <c r="AA3460" s="222"/>
      <c r="AB3460" s="222"/>
      <c r="AC3460" s="222"/>
      <c r="AD3460" s="179"/>
      <c r="AE3460" s="179"/>
      <c r="AF3460" s="179"/>
      <c r="AG3460" s="179"/>
      <c r="AH3460" s="179"/>
      <c r="AI3460" s="179"/>
      <c r="AJ3460" s="179"/>
    </row>
    <row r="3461" spans="2:36" x14ac:dyDescent="0.3">
      <c r="B3461" s="224">
        <v>353800</v>
      </c>
      <c r="C3461" s="209">
        <v>140902</v>
      </c>
      <c r="D3461" s="206">
        <f t="shared" si="278"/>
        <v>0.39825325042396836</v>
      </c>
      <c r="E3461" s="208">
        <f t="shared" si="279"/>
        <v>0.45</v>
      </c>
      <c r="F3461" s="207">
        <v>7749.61</v>
      </c>
      <c r="G3461" s="207">
        <v>11272.16</v>
      </c>
      <c r="H3461" s="207">
        <v>12681.18</v>
      </c>
      <c r="I3461" s="214">
        <v>128650</v>
      </c>
      <c r="J3461" s="211">
        <f t="shared" si="280"/>
        <v>0.36362351611079707</v>
      </c>
      <c r="K3461" s="212">
        <f t="shared" si="281"/>
        <v>0.42</v>
      </c>
      <c r="L3461" s="214">
        <v>7075.75</v>
      </c>
      <c r="M3461" s="213">
        <v>10292</v>
      </c>
      <c r="N3461" s="213">
        <v>11578.5</v>
      </c>
      <c r="O3461" s="242">
        <f t="shared" ref="O3461:O3524" si="282">(C3461+F3461+H3461-C3460-F3460-H3460)/100</f>
        <v>0.51529999999978826</v>
      </c>
      <c r="P3461" s="242"/>
      <c r="Q3461" s="179"/>
      <c r="R3461" s="179"/>
      <c r="S3461" s="179"/>
      <c r="T3461" s="179"/>
      <c r="U3461" s="179"/>
      <c r="V3461" s="179"/>
      <c r="W3461" s="179"/>
      <c r="X3461" s="179"/>
      <c r="Y3461" s="179"/>
      <c r="Z3461" s="179"/>
      <c r="AA3461" s="222"/>
      <c r="AB3461" s="222"/>
      <c r="AC3461" s="222"/>
      <c r="AD3461" s="179"/>
      <c r="AE3461" s="179"/>
      <c r="AF3461" s="179"/>
      <c r="AG3461" s="179"/>
      <c r="AH3461" s="179"/>
      <c r="AI3461" s="179"/>
      <c r="AJ3461" s="179"/>
    </row>
    <row r="3462" spans="2:36" x14ac:dyDescent="0.3">
      <c r="B3462" s="224">
        <v>353900</v>
      </c>
      <c r="C3462" s="209">
        <v>140947</v>
      </c>
      <c r="D3462" s="206">
        <f t="shared" si="278"/>
        <v>0.39826787228030519</v>
      </c>
      <c r="E3462" s="208">
        <f t="shared" si="279"/>
        <v>0.45</v>
      </c>
      <c r="F3462" s="207">
        <v>7752.08</v>
      </c>
      <c r="G3462" s="207">
        <v>11275.76</v>
      </c>
      <c r="H3462" s="207">
        <v>12685.23</v>
      </c>
      <c r="I3462" s="214">
        <v>128692</v>
      </c>
      <c r="J3462" s="211">
        <f t="shared" si="280"/>
        <v>0.36363944617123484</v>
      </c>
      <c r="K3462" s="212">
        <f t="shared" si="281"/>
        <v>0.42</v>
      </c>
      <c r="L3462" s="214">
        <v>7078.06</v>
      </c>
      <c r="M3462" s="213">
        <v>10295.36</v>
      </c>
      <c r="N3462" s="213">
        <v>11582.28</v>
      </c>
      <c r="O3462" s="242">
        <f t="shared" si="282"/>
        <v>0.51519999999996802</v>
      </c>
      <c r="P3462" s="242"/>
      <c r="Q3462" s="179"/>
      <c r="R3462" s="179"/>
      <c r="S3462" s="179"/>
      <c r="T3462" s="179"/>
      <c r="U3462" s="179"/>
      <c r="V3462" s="179"/>
      <c r="W3462" s="179"/>
      <c r="X3462" s="179"/>
      <c r="Y3462" s="179"/>
      <c r="Z3462" s="179"/>
      <c r="AA3462" s="222"/>
      <c r="AB3462" s="222"/>
      <c r="AC3462" s="222"/>
      <c r="AD3462" s="179"/>
      <c r="AE3462" s="179"/>
      <c r="AF3462" s="179"/>
      <c r="AG3462" s="179"/>
      <c r="AH3462" s="179"/>
      <c r="AI3462" s="179"/>
      <c r="AJ3462" s="179"/>
    </row>
    <row r="3463" spans="2:36" x14ac:dyDescent="0.3">
      <c r="B3463" s="224">
        <v>354000</v>
      </c>
      <c r="C3463" s="209">
        <v>140992</v>
      </c>
      <c r="D3463" s="206">
        <f t="shared" si="278"/>
        <v>0.39828248587570619</v>
      </c>
      <c r="E3463" s="208">
        <f t="shared" si="279"/>
        <v>0.45</v>
      </c>
      <c r="F3463" s="207">
        <v>7754.56</v>
      </c>
      <c r="G3463" s="207">
        <v>11279.36</v>
      </c>
      <c r="H3463" s="207">
        <v>12689.28</v>
      </c>
      <c r="I3463" s="214">
        <v>128734</v>
      </c>
      <c r="J3463" s="211">
        <f t="shared" si="280"/>
        <v>0.36365536723163844</v>
      </c>
      <c r="K3463" s="212">
        <f t="shared" si="281"/>
        <v>0.42</v>
      </c>
      <c r="L3463" s="214">
        <v>7080.37</v>
      </c>
      <c r="M3463" s="213">
        <v>10298.719999999999</v>
      </c>
      <c r="N3463" s="213">
        <v>11586.06</v>
      </c>
      <c r="O3463" s="242">
        <f t="shared" si="282"/>
        <v>0.51529999999997012</v>
      </c>
      <c r="P3463" s="242"/>
      <c r="Q3463" s="179"/>
      <c r="R3463" s="179"/>
      <c r="S3463" s="179"/>
      <c r="T3463" s="179"/>
      <c r="U3463" s="179"/>
      <c r="V3463" s="179"/>
      <c r="W3463" s="179"/>
      <c r="X3463" s="179"/>
      <c r="Y3463" s="179"/>
      <c r="Z3463" s="179"/>
      <c r="AA3463" s="222"/>
      <c r="AB3463" s="222"/>
      <c r="AC3463" s="222"/>
      <c r="AD3463" s="179"/>
      <c r="AE3463" s="179"/>
      <c r="AF3463" s="179"/>
      <c r="AG3463" s="179"/>
      <c r="AH3463" s="179"/>
      <c r="AI3463" s="179"/>
      <c r="AJ3463" s="179"/>
    </row>
    <row r="3464" spans="2:36" x14ac:dyDescent="0.3">
      <c r="B3464" s="224">
        <v>354100</v>
      </c>
      <c r="C3464" s="209">
        <v>141037</v>
      </c>
      <c r="D3464" s="206">
        <f t="shared" si="278"/>
        <v>0.39829709121717027</v>
      </c>
      <c r="E3464" s="208">
        <f t="shared" si="279"/>
        <v>0.45</v>
      </c>
      <c r="F3464" s="207">
        <v>7757.03</v>
      </c>
      <c r="G3464" s="207">
        <v>11282.96</v>
      </c>
      <c r="H3464" s="207">
        <v>12693.33</v>
      </c>
      <c r="I3464" s="214">
        <v>128776</v>
      </c>
      <c r="J3464" s="211">
        <f t="shared" si="280"/>
        <v>0.36367127929963289</v>
      </c>
      <c r="K3464" s="212">
        <f t="shared" si="281"/>
        <v>0.42</v>
      </c>
      <c r="L3464" s="214">
        <v>7082.68</v>
      </c>
      <c r="M3464" s="213">
        <v>10302.08</v>
      </c>
      <c r="N3464" s="213">
        <v>11589.84</v>
      </c>
      <c r="O3464" s="242">
        <f t="shared" si="282"/>
        <v>0.51519999999984067</v>
      </c>
      <c r="P3464" s="242"/>
      <c r="Q3464" s="179"/>
      <c r="R3464" s="179"/>
      <c r="S3464" s="179"/>
      <c r="T3464" s="179"/>
      <c r="U3464" s="179"/>
      <c r="V3464" s="179"/>
      <c r="W3464" s="179"/>
      <c r="X3464" s="179"/>
      <c r="Y3464" s="179"/>
      <c r="Z3464" s="179"/>
      <c r="AA3464" s="222"/>
      <c r="AB3464" s="222"/>
      <c r="AC3464" s="222"/>
      <c r="AD3464" s="179"/>
      <c r="AE3464" s="179"/>
      <c r="AF3464" s="179"/>
      <c r="AG3464" s="179"/>
      <c r="AH3464" s="179"/>
      <c r="AI3464" s="179"/>
      <c r="AJ3464" s="179"/>
    </row>
    <row r="3465" spans="2:36" x14ac:dyDescent="0.3">
      <c r="B3465" s="224">
        <v>354200</v>
      </c>
      <c r="C3465" s="209">
        <v>141082</v>
      </c>
      <c r="D3465" s="206">
        <f t="shared" si="278"/>
        <v>0.39831168831168834</v>
      </c>
      <c r="E3465" s="208">
        <f t="shared" si="279"/>
        <v>0.45</v>
      </c>
      <c r="F3465" s="207">
        <v>7759.51</v>
      </c>
      <c r="G3465" s="207">
        <v>11286.56</v>
      </c>
      <c r="H3465" s="207">
        <v>12697.38</v>
      </c>
      <c r="I3465" s="214">
        <v>128818</v>
      </c>
      <c r="J3465" s="211">
        <f t="shared" si="280"/>
        <v>0.36368718238283454</v>
      </c>
      <c r="K3465" s="212">
        <f t="shared" si="281"/>
        <v>0.42</v>
      </c>
      <c r="L3465" s="214">
        <v>7084.99</v>
      </c>
      <c r="M3465" s="213">
        <v>10305.44</v>
      </c>
      <c r="N3465" s="213">
        <v>11593.62</v>
      </c>
      <c r="O3465" s="242">
        <f t="shared" si="282"/>
        <v>0.51530000000015208</v>
      </c>
      <c r="P3465" s="242"/>
      <c r="Q3465" s="179"/>
      <c r="R3465" s="179"/>
      <c r="S3465" s="179"/>
      <c r="T3465" s="179"/>
      <c r="U3465" s="179"/>
      <c r="V3465" s="179"/>
      <c r="W3465" s="179"/>
      <c r="X3465" s="179"/>
      <c r="Y3465" s="179"/>
      <c r="Z3465" s="179"/>
      <c r="AA3465" s="222"/>
      <c r="AB3465" s="222"/>
      <c r="AC3465" s="222"/>
      <c r="AD3465" s="179"/>
      <c r="AE3465" s="179"/>
      <c r="AF3465" s="179"/>
      <c r="AG3465" s="179"/>
      <c r="AH3465" s="179"/>
      <c r="AI3465" s="179"/>
      <c r="AJ3465" s="179"/>
    </row>
    <row r="3466" spans="2:36" x14ac:dyDescent="0.3">
      <c r="B3466" s="224">
        <v>354300</v>
      </c>
      <c r="C3466" s="209">
        <v>141127</v>
      </c>
      <c r="D3466" s="206">
        <f t="shared" si="278"/>
        <v>0.3983262771662433</v>
      </c>
      <c r="E3466" s="208">
        <f t="shared" si="279"/>
        <v>0.45</v>
      </c>
      <c r="F3466" s="207">
        <v>7761.98</v>
      </c>
      <c r="G3466" s="207">
        <v>11290.16</v>
      </c>
      <c r="H3466" s="207">
        <v>12701.43</v>
      </c>
      <c r="I3466" s="214">
        <v>128860</v>
      </c>
      <c r="J3466" s="211">
        <f t="shared" si="280"/>
        <v>0.36370307648885125</v>
      </c>
      <c r="K3466" s="212">
        <f t="shared" si="281"/>
        <v>0.42</v>
      </c>
      <c r="L3466" s="214">
        <v>7087.3</v>
      </c>
      <c r="M3466" s="213">
        <v>10308.799999999999</v>
      </c>
      <c r="N3466" s="213">
        <v>11597.4</v>
      </c>
      <c r="O3466" s="242">
        <f t="shared" si="282"/>
        <v>0.51520000000004074</v>
      </c>
      <c r="P3466" s="242"/>
      <c r="Q3466" s="179"/>
      <c r="R3466" s="179"/>
      <c r="S3466" s="179"/>
      <c r="T3466" s="179"/>
      <c r="U3466" s="179"/>
      <c r="V3466" s="179"/>
      <c r="W3466" s="179"/>
      <c r="X3466" s="179"/>
      <c r="Y3466" s="179"/>
      <c r="Z3466" s="179"/>
      <c r="AA3466" s="222"/>
      <c r="AB3466" s="222"/>
      <c r="AC3466" s="222"/>
      <c r="AD3466" s="179"/>
      <c r="AE3466" s="179"/>
      <c r="AF3466" s="179"/>
      <c r="AG3466" s="179"/>
      <c r="AH3466" s="179"/>
      <c r="AI3466" s="179"/>
      <c r="AJ3466" s="179"/>
    </row>
    <row r="3467" spans="2:36" x14ac:dyDescent="0.3">
      <c r="B3467" s="224">
        <v>354400</v>
      </c>
      <c r="C3467" s="209">
        <v>141172</v>
      </c>
      <c r="D3467" s="206">
        <f t="shared" si="278"/>
        <v>0.39834085778781037</v>
      </c>
      <c r="E3467" s="208">
        <f t="shared" si="279"/>
        <v>0.45</v>
      </c>
      <c r="F3467" s="207">
        <v>7764.46</v>
      </c>
      <c r="G3467" s="207">
        <v>11293.76</v>
      </c>
      <c r="H3467" s="207">
        <v>12705.48</v>
      </c>
      <c r="I3467" s="214">
        <v>128902</v>
      </c>
      <c r="J3467" s="211">
        <f t="shared" si="280"/>
        <v>0.36371896162528217</v>
      </c>
      <c r="K3467" s="212">
        <f t="shared" si="281"/>
        <v>0.42</v>
      </c>
      <c r="L3467" s="214">
        <v>7089.61</v>
      </c>
      <c r="M3467" s="213">
        <v>10312.16</v>
      </c>
      <c r="N3467" s="213">
        <v>11601.18</v>
      </c>
      <c r="O3467" s="242">
        <f t="shared" si="282"/>
        <v>0.51530000000002474</v>
      </c>
      <c r="P3467" s="242"/>
      <c r="Q3467" s="179"/>
      <c r="R3467" s="179"/>
      <c r="S3467" s="179"/>
      <c r="T3467" s="179"/>
      <c r="U3467" s="179"/>
      <c r="V3467" s="179"/>
      <c r="W3467" s="179"/>
      <c r="X3467" s="179"/>
      <c r="Y3467" s="179"/>
      <c r="Z3467" s="179"/>
      <c r="AA3467" s="222"/>
      <c r="AB3467" s="222"/>
      <c r="AC3467" s="222"/>
      <c r="AD3467" s="179"/>
      <c r="AE3467" s="179"/>
      <c r="AF3467" s="179"/>
      <c r="AG3467" s="179"/>
      <c r="AH3467" s="179"/>
      <c r="AI3467" s="179"/>
      <c r="AJ3467" s="179"/>
    </row>
    <row r="3468" spans="2:36" x14ac:dyDescent="0.3">
      <c r="B3468" s="224">
        <v>354500</v>
      </c>
      <c r="C3468" s="209">
        <v>141217</v>
      </c>
      <c r="D3468" s="206">
        <f t="shared" si="278"/>
        <v>0.39835543018335684</v>
      </c>
      <c r="E3468" s="208">
        <f t="shared" si="279"/>
        <v>0.45</v>
      </c>
      <c r="F3468" s="207">
        <v>7766.93</v>
      </c>
      <c r="G3468" s="207">
        <v>11297.36</v>
      </c>
      <c r="H3468" s="207">
        <v>12709.53</v>
      </c>
      <c r="I3468" s="214">
        <v>128944</v>
      </c>
      <c r="J3468" s="211">
        <f t="shared" si="280"/>
        <v>0.36373483779971794</v>
      </c>
      <c r="K3468" s="212">
        <f t="shared" si="281"/>
        <v>0.42</v>
      </c>
      <c r="L3468" s="214">
        <v>7091.92</v>
      </c>
      <c r="M3468" s="213">
        <v>10315.52</v>
      </c>
      <c r="N3468" s="213">
        <v>11604.96</v>
      </c>
      <c r="O3468" s="242">
        <f t="shared" si="282"/>
        <v>0.5151999999999316</v>
      </c>
      <c r="P3468" s="242"/>
      <c r="Q3468" s="179"/>
      <c r="R3468" s="179"/>
      <c r="S3468" s="179"/>
      <c r="T3468" s="179"/>
      <c r="U3468" s="179"/>
      <c r="V3468" s="179"/>
      <c r="W3468" s="179"/>
      <c r="X3468" s="179"/>
      <c r="Y3468" s="179"/>
      <c r="Z3468" s="179"/>
      <c r="AA3468" s="222"/>
      <c r="AB3468" s="222"/>
      <c r="AC3468" s="222"/>
      <c r="AD3468" s="179"/>
      <c r="AE3468" s="179"/>
      <c r="AF3468" s="179"/>
      <c r="AG3468" s="179"/>
      <c r="AH3468" s="179"/>
      <c r="AI3468" s="179"/>
      <c r="AJ3468" s="179"/>
    </row>
    <row r="3469" spans="2:36" x14ac:dyDescent="0.3">
      <c r="B3469" s="224">
        <v>354600</v>
      </c>
      <c r="C3469" s="209">
        <v>141262</v>
      </c>
      <c r="D3469" s="206">
        <f t="shared" si="278"/>
        <v>0.39836999435984205</v>
      </c>
      <c r="E3469" s="208">
        <f t="shared" si="279"/>
        <v>0.45</v>
      </c>
      <c r="F3469" s="207">
        <v>7769.41</v>
      </c>
      <c r="G3469" s="207">
        <v>11300.96</v>
      </c>
      <c r="H3469" s="207">
        <v>12713.58</v>
      </c>
      <c r="I3469" s="214">
        <v>128986</v>
      </c>
      <c r="J3469" s="211">
        <f t="shared" si="280"/>
        <v>0.36375070501974055</v>
      </c>
      <c r="K3469" s="212">
        <f t="shared" si="281"/>
        <v>0.42</v>
      </c>
      <c r="L3469" s="214">
        <v>7094.23</v>
      </c>
      <c r="M3469" s="213">
        <v>10318.879999999999</v>
      </c>
      <c r="N3469" s="213">
        <v>11608.74</v>
      </c>
      <c r="O3469" s="242">
        <f t="shared" si="282"/>
        <v>0.5152999999998974</v>
      </c>
      <c r="P3469" s="242"/>
      <c r="Q3469" s="179"/>
      <c r="R3469" s="179"/>
      <c r="S3469" s="179"/>
      <c r="T3469" s="179"/>
      <c r="U3469" s="179"/>
      <c r="V3469" s="179"/>
      <c r="W3469" s="179"/>
      <c r="X3469" s="179"/>
      <c r="Y3469" s="179"/>
      <c r="Z3469" s="179"/>
      <c r="AA3469" s="222"/>
      <c r="AB3469" s="222"/>
      <c r="AC3469" s="222"/>
      <c r="AD3469" s="179"/>
      <c r="AE3469" s="179"/>
      <c r="AF3469" s="179"/>
      <c r="AG3469" s="179"/>
      <c r="AH3469" s="179"/>
      <c r="AI3469" s="179"/>
      <c r="AJ3469" s="179"/>
    </row>
    <row r="3470" spans="2:36" x14ac:dyDescent="0.3">
      <c r="B3470" s="224">
        <v>354700</v>
      </c>
      <c r="C3470" s="209">
        <v>141307</v>
      </c>
      <c r="D3470" s="206">
        <f t="shared" si="278"/>
        <v>0.39838455032421766</v>
      </c>
      <c r="E3470" s="208">
        <f t="shared" si="279"/>
        <v>0.45</v>
      </c>
      <c r="F3470" s="207">
        <v>7771.88</v>
      </c>
      <c r="G3470" s="207">
        <v>11304.56</v>
      </c>
      <c r="H3470" s="207">
        <v>12717.63</v>
      </c>
      <c r="I3470" s="214">
        <v>129028</v>
      </c>
      <c r="J3470" s="211">
        <f t="shared" si="280"/>
        <v>0.36376656329292362</v>
      </c>
      <c r="K3470" s="212">
        <f t="shared" si="281"/>
        <v>0.42</v>
      </c>
      <c r="L3470" s="214">
        <v>7096.54</v>
      </c>
      <c r="M3470" s="213">
        <v>10322.24</v>
      </c>
      <c r="N3470" s="213">
        <v>11612.52</v>
      </c>
      <c r="O3470" s="242">
        <f t="shared" si="282"/>
        <v>0.51520000000009536</v>
      </c>
      <c r="P3470" s="242"/>
      <c r="Q3470" s="179"/>
      <c r="R3470" s="179"/>
      <c r="S3470" s="179"/>
      <c r="T3470" s="179"/>
      <c r="U3470" s="179"/>
      <c r="V3470" s="179"/>
      <c r="W3470" s="179"/>
      <c r="X3470" s="179"/>
      <c r="Y3470" s="179"/>
      <c r="Z3470" s="179"/>
      <c r="AA3470" s="222"/>
      <c r="AB3470" s="222"/>
      <c r="AC3470" s="222"/>
      <c r="AD3470" s="179"/>
      <c r="AE3470" s="179"/>
      <c r="AF3470" s="179"/>
      <c r="AG3470" s="179"/>
      <c r="AH3470" s="179"/>
      <c r="AI3470" s="179"/>
      <c r="AJ3470" s="179"/>
    </row>
    <row r="3471" spans="2:36" x14ac:dyDescent="0.3">
      <c r="B3471" s="224">
        <v>354800</v>
      </c>
      <c r="C3471" s="209">
        <v>141352</v>
      </c>
      <c r="D3471" s="206">
        <f t="shared" si="278"/>
        <v>0.39839909808342727</v>
      </c>
      <c r="E3471" s="208">
        <f t="shared" si="279"/>
        <v>0.45</v>
      </c>
      <c r="F3471" s="207">
        <v>7774.36</v>
      </c>
      <c r="G3471" s="207">
        <v>11308.16</v>
      </c>
      <c r="H3471" s="207">
        <v>12721.68</v>
      </c>
      <c r="I3471" s="214">
        <v>129070</v>
      </c>
      <c r="J3471" s="211">
        <f t="shared" si="280"/>
        <v>0.36378241262683203</v>
      </c>
      <c r="K3471" s="212">
        <f t="shared" si="281"/>
        <v>0.42</v>
      </c>
      <c r="L3471" s="214">
        <v>7098.85</v>
      </c>
      <c r="M3471" s="213">
        <v>10325.6</v>
      </c>
      <c r="N3471" s="213">
        <v>11616.3</v>
      </c>
      <c r="O3471" s="242">
        <f t="shared" si="282"/>
        <v>0.51529999999978826</v>
      </c>
      <c r="P3471" s="242"/>
      <c r="Q3471" s="179"/>
      <c r="R3471" s="179"/>
      <c r="S3471" s="179"/>
      <c r="T3471" s="179"/>
      <c r="U3471" s="179"/>
      <c r="V3471" s="179"/>
      <c r="W3471" s="179"/>
      <c r="X3471" s="179"/>
      <c r="Y3471" s="179"/>
      <c r="Z3471" s="179"/>
      <c r="AA3471" s="222"/>
      <c r="AB3471" s="222"/>
      <c r="AC3471" s="222"/>
      <c r="AD3471" s="179"/>
      <c r="AE3471" s="179"/>
      <c r="AF3471" s="179"/>
      <c r="AG3471" s="179"/>
      <c r="AH3471" s="179"/>
      <c r="AI3471" s="179"/>
      <c r="AJ3471" s="179"/>
    </row>
    <row r="3472" spans="2:36" x14ac:dyDescent="0.3">
      <c r="B3472" s="224">
        <v>354900</v>
      </c>
      <c r="C3472" s="209">
        <v>141397</v>
      </c>
      <c r="D3472" s="206">
        <f t="shared" si="278"/>
        <v>0.39841363764440685</v>
      </c>
      <c r="E3472" s="208">
        <f t="shared" si="279"/>
        <v>0.45</v>
      </c>
      <c r="F3472" s="207">
        <v>7776.83</v>
      </c>
      <c r="G3472" s="207">
        <v>11311.76</v>
      </c>
      <c r="H3472" s="207">
        <v>12725.73</v>
      </c>
      <c r="I3472" s="214">
        <v>129112</v>
      </c>
      <c r="J3472" s="211">
        <f t="shared" si="280"/>
        <v>0.36379825302902224</v>
      </c>
      <c r="K3472" s="212">
        <f t="shared" si="281"/>
        <v>0.42</v>
      </c>
      <c r="L3472" s="214">
        <v>7101.16</v>
      </c>
      <c r="M3472" s="213">
        <v>10328.959999999999</v>
      </c>
      <c r="N3472" s="213">
        <v>11620.08</v>
      </c>
      <c r="O3472" s="242">
        <f t="shared" si="282"/>
        <v>0.51519999999996802</v>
      </c>
      <c r="P3472" s="242"/>
      <c r="Q3472" s="179"/>
      <c r="R3472" s="179"/>
      <c r="S3472" s="179"/>
      <c r="T3472" s="179"/>
      <c r="U3472" s="179"/>
      <c r="V3472" s="179"/>
      <c r="W3472" s="179"/>
      <c r="X3472" s="179"/>
      <c r="Y3472" s="179"/>
      <c r="Z3472" s="179"/>
      <c r="AA3472" s="222"/>
      <c r="AB3472" s="222"/>
      <c r="AC3472" s="222"/>
      <c r="AD3472" s="179"/>
      <c r="AE3472" s="179"/>
      <c r="AF3472" s="179"/>
      <c r="AG3472" s="179"/>
      <c r="AH3472" s="179"/>
      <c r="AI3472" s="179"/>
      <c r="AJ3472" s="179"/>
    </row>
    <row r="3473" spans="2:36" x14ac:dyDescent="0.3">
      <c r="B3473" s="224">
        <v>355000</v>
      </c>
      <c r="C3473" s="209">
        <v>141442</v>
      </c>
      <c r="D3473" s="206">
        <f t="shared" si="278"/>
        <v>0.39842816901408451</v>
      </c>
      <c r="E3473" s="208">
        <f t="shared" si="279"/>
        <v>0.45</v>
      </c>
      <c r="F3473" s="207">
        <v>7779.31</v>
      </c>
      <c r="G3473" s="207">
        <v>11315.36</v>
      </c>
      <c r="H3473" s="207">
        <v>12729.78</v>
      </c>
      <c r="I3473" s="214">
        <v>129154</v>
      </c>
      <c r="J3473" s="211">
        <f t="shared" si="280"/>
        <v>0.36381408450704228</v>
      </c>
      <c r="K3473" s="212">
        <f t="shared" si="281"/>
        <v>0.42</v>
      </c>
      <c r="L3473" s="214">
        <v>7103.47</v>
      </c>
      <c r="M3473" s="213">
        <v>10332.32</v>
      </c>
      <c r="N3473" s="213">
        <v>11623.86</v>
      </c>
      <c r="O3473" s="242">
        <f t="shared" si="282"/>
        <v>0.51529999999997012</v>
      </c>
      <c r="P3473" s="242"/>
      <c r="Q3473" s="179"/>
      <c r="R3473" s="179"/>
      <c r="S3473" s="179"/>
      <c r="T3473" s="179"/>
      <c r="U3473" s="179"/>
      <c r="V3473" s="179"/>
      <c r="W3473" s="179"/>
      <c r="X3473" s="179"/>
      <c r="Y3473" s="179"/>
      <c r="Z3473" s="179"/>
      <c r="AA3473" s="222"/>
      <c r="AB3473" s="222"/>
      <c r="AC3473" s="222"/>
      <c r="AD3473" s="179"/>
      <c r="AE3473" s="179"/>
      <c r="AF3473" s="179"/>
      <c r="AG3473" s="179"/>
      <c r="AH3473" s="179"/>
      <c r="AI3473" s="179"/>
      <c r="AJ3473" s="179"/>
    </row>
    <row r="3474" spans="2:36" x14ac:dyDescent="0.3">
      <c r="B3474" s="224">
        <v>355100</v>
      </c>
      <c r="C3474" s="209">
        <v>141487</v>
      </c>
      <c r="D3474" s="206">
        <f t="shared" si="278"/>
        <v>0.39844269219938044</v>
      </c>
      <c r="E3474" s="208">
        <f t="shared" si="279"/>
        <v>0.45</v>
      </c>
      <c r="F3474" s="207">
        <v>7781.78</v>
      </c>
      <c r="G3474" s="207">
        <v>11318.96</v>
      </c>
      <c r="H3474" s="207">
        <v>12733.83</v>
      </c>
      <c r="I3474" s="214">
        <v>129196</v>
      </c>
      <c r="J3474" s="211">
        <f t="shared" si="280"/>
        <v>0.36382990706843144</v>
      </c>
      <c r="K3474" s="212">
        <f t="shared" si="281"/>
        <v>0.42</v>
      </c>
      <c r="L3474" s="214">
        <v>7105.78</v>
      </c>
      <c r="M3474" s="213">
        <v>10335.68</v>
      </c>
      <c r="N3474" s="213">
        <v>11627.64</v>
      </c>
      <c r="O3474" s="242">
        <f t="shared" si="282"/>
        <v>0.51519999999984067</v>
      </c>
      <c r="P3474" s="242"/>
      <c r="Q3474" s="179"/>
      <c r="R3474" s="179"/>
      <c r="S3474" s="179"/>
      <c r="T3474" s="179"/>
      <c r="U3474" s="179"/>
      <c r="V3474" s="179"/>
      <c r="W3474" s="179"/>
      <c r="X3474" s="179"/>
      <c r="Y3474" s="179"/>
      <c r="Z3474" s="179"/>
      <c r="AA3474" s="222"/>
      <c r="AB3474" s="222"/>
      <c r="AC3474" s="222"/>
      <c r="AD3474" s="179"/>
      <c r="AE3474" s="179"/>
      <c r="AF3474" s="179"/>
      <c r="AG3474" s="179"/>
      <c r="AH3474" s="179"/>
      <c r="AI3474" s="179"/>
      <c r="AJ3474" s="179"/>
    </row>
    <row r="3475" spans="2:36" x14ac:dyDescent="0.3">
      <c r="B3475" s="224">
        <v>355200</v>
      </c>
      <c r="C3475" s="209">
        <v>141532</v>
      </c>
      <c r="D3475" s="206">
        <f t="shared" si="278"/>
        <v>0.39845720720720723</v>
      </c>
      <c r="E3475" s="208">
        <f t="shared" si="279"/>
        <v>0.45</v>
      </c>
      <c r="F3475" s="207">
        <v>7784.26</v>
      </c>
      <c r="G3475" s="207">
        <v>11322.56</v>
      </c>
      <c r="H3475" s="207">
        <v>12737.88</v>
      </c>
      <c r="I3475" s="214">
        <v>129238</v>
      </c>
      <c r="J3475" s="211">
        <f t="shared" si="280"/>
        <v>0.36384572072072074</v>
      </c>
      <c r="K3475" s="212">
        <f t="shared" si="281"/>
        <v>0.42</v>
      </c>
      <c r="L3475" s="214">
        <v>7108.09</v>
      </c>
      <c r="M3475" s="213">
        <v>10339.040000000001</v>
      </c>
      <c r="N3475" s="213">
        <v>11631.42</v>
      </c>
      <c r="O3475" s="242">
        <f t="shared" si="282"/>
        <v>0.51530000000015208</v>
      </c>
      <c r="P3475" s="242"/>
      <c r="Q3475" s="179"/>
      <c r="R3475" s="179"/>
      <c r="S3475" s="179"/>
      <c r="T3475" s="179"/>
      <c r="U3475" s="179"/>
      <c r="V3475" s="179"/>
      <c r="W3475" s="179"/>
      <c r="X3475" s="179"/>
      <c r="Y3475" s="179"/>
      <c r="Z3475" s="179"/>
      <c r="AA3475" s="222"/>
      <c r="AB3475" s="222"/>
      <c r="AC3475" s="222"/>
      <c r="AD3475" s="179"/>
      <c r="AE3475" s="179"/>
      <c r="AF3475" s="179"/>
      <c r="AG3475" s="179"/>
      <c r="AH3475" s="179"/>
      <c r="AI3475" s="179"/>
      <c r="AJ3475" s="179"/>
    </row>
    <row r="3476" spans="2:36" x14ac:dyDescent="0.3">
      <c r="B3476" s="224">
        <v>355300</v>
      </c>
      <c r="C3476" s="209">
        <v>141577</v>
      </c>
      <c r="D3476" s="206">
        <f t="shared" si="278"/>
        <v>0.39847171404446946</v>
      </c>
      <c r="E3476" s="208">
        <f t="shared" si="279"/>
        <v>0.45</v>
      </c>
      <c r="F3476" s="207">
        <v>7786.73</v>
      </c>
      <c r="G3476" s="207">
        <v>11326.16</v>
      </c>
      <c r="H3476" s="207">
        <v>12741.93</v>
      </c>
      <c r="I3476" s="214">
        <v>129280</v>
      </c>
      <c r="J3476" s="211">
        <f t="shared" si="280"/>
        <v>0.36386152547143258</v>
      </c>
      <c r="K3476" s="212">
        <f t="shared" si="281"/>
        <v>0.42</v>
      </c>
      <c r="L3476" s="214">
        <v>7110.4</v>
      </c>
      <c r="M3476" s="213">
        <v>10342.4</v>
      </c>
      <c r="N3476" s="213">
        <v>11635.2</v>
      </c>
      <c r="O3476" s="242">
        <f t="shared" si="282"/>
        <v>0.51520000000004074</v>
      </c>
      <c r="P3476" s="242"/>
      <c r="Q3476" s="179"/>
      <c r="R3476" s="179"/>
      <c r="S3476" s="179"/>
      <c r="T3476" s="179"/>
      <c r="U3476" s="179"/>
      <c r="V3476" s="179"/>
      <c r="W3476" s="179"/>
      <c r="X3476" s="179"/>
      <c r="Y3476" s="179"/>
      <c r="Z3476" s="179"/>
      <c r="AA3476" s="222"/>
      <c r="AB3476" s="222"/>
      <c r="AC3476" s="222"/>
      <c r="AD3476" s="179"/>
      <c r="AE3476" s="179"/>
      <c r="AF3476" s="179"/>
      <c r="AG3476" s="179"/>
      <c r="AH3476" s="179"/>
      <c r="AI3476" s="179"/>
      <c r="AJ3476" s="179"/>
    </row>
    <row r="3477" spans="2:36" x14ac:dyDescent="0.3">
      <c r="B3477" s="224">
        <v>355400</v>
      </c>
      <c r="C3477" s="209">
        <v>141622</v>
      </c>
      <c r="D3477" s="206">
        <f t="shared" si="278"/>
        <v>0.39848621271806417</v>
      </c>
      <c r="E3477" s="208">
        <f t="shared" si="279"/>
        <v>0.45</v>
      </c>
      <c r="F3477" s="207">
        <v>7789.21</v>
      </c>
      <c r="G3477" s="207">
        <v>11329.76</v>
      </c>
      <c r="H3477" s="207">
        <v>12745.98</v>
      </c>
      <c r="I3477" s="214">
        <v>129322</v>
      </c>
      <c r="J3477" s="211">
        <f t="shared" si="280"/>
        <v>0.36387732132808104</v>
      </c>
      <c r="K3477" s="212">
        <f t="shared" si="281"/>
        <v>0.42</v>
      </c>
      <c r="L3477" s="214">
        <v>7112.71</v>
      </c>
      <c r="M3477" s="213">
        <v>10345.76</v>
      </c>
      <c r="N3477" s="213">
        <v>11638.98</v>
      </c>
      <c r="O3477" s="242">
        <f t="shared" si="282"/>
        <v>0.51530000000002474</v>
      </c>
      <c r="P3477" s="242"/>
      <c r="Q3477" s="179"/>
      <c r="R3477" s="179"/>
      <c r="S3477" s="179"/>
      <c r="T3477" s="179"/>
      <c r="U3477" s="179"/>
      <c r="V3477" s="179"/>
      <c r="W3477" s="179"/>
      <c r="X3477" s="179"/>
      <c r="Y3477" s="179"/>
      <c r="Z3477" s="179"/>
      <c r="AA3477" s="222"/>
      <c r="AB3477" s="222"/>
      <c r="AC3477" s="222"/>
      <c r="AD3477" s="179"/>
      <c r="AE3477" s="179"/>
      <c r="AF3477" s="179"/>
      <c r="AG3477" s="179"/>
      <c r="AH3477" s="179"/>
      <c r="AI3477" s="179"/>
      <c r="AJ3477" s="179"/>
    </row>
    <row r="3478" spans="2:36" x14ac:dyDescent="0.3">
      <c r="B3478" s="224">
        <v>355500</v>
      </c>
      <c r="C3478" s="209">
        <v>141667</v>
      </c>
      <c r="D3478" s="206">
        <f t="shared" si="278"/>
        <v>0.39850070323488046</v>
      </c>
      <c r="E3478" s="208">
        <f t="shared" si="279"/>
        <v>0.45</v>
      </c>
      <c r="F3478" s="207">
        <v>7791.68</v>
      </c>
      <c r="G3478" s="207">
        <v>11333.36</v>
      </c>
      <c r="H3478" s="207">
        <v>12750.03</v>
      </c>
      <c r="I3478" s="214">
        <v>129364</v>
      </c>
      <c r="J3478" s="211">
        <f t="shared" si="280"/>
        <v>0.36389310829817156</v>
      </c>
      <c r="K3478" s="212">
        <f t="shared" si="281"/>
        <v>0.42</v>
      </c>
      <c r="L3478" s="214">
        <v>7115.02</v>
      </c>
      <c r="M3478" s="213">
        <v>10349.120000000001</v>
      </c>
      <c r="N3478" s="213">
        <v>11642.76</v>
      </c>
      <c r="O3478" s="242">
        <f t="shared" si="282"/>
        <v>0.5151999999999316</v>
      </c>
      <c r="P3478" s="242"/>
      <c r="Q3478" s="179"/>
      <c r="R3478" s="179"/>
      <c r="S3478" s="179"/>
      <c r="T3478" s="179"/>
      <c r="U3478" s="179"/>
      <c r="V3478" s="179"/>
      <c r="W3478" s="179"/>
      <c r="X3478" s="179"/>
      <c r="Y3478" s="179"/>
      <c r="Z3478" s="179"/>
      <c r="AA3478" s="222"/>
      <c r="AB3478" s="222"/>
      <c r="AC3478" s="222"/>
      <c r="AD3478" s="179"/>
      <c r="AE3478" s="179"/>
      <c r="AF3478" s="179"/>
      <c r="AG3478" s="179"/>
      <c r="AH3478" s="179"/>
      <c r="AI3478" s="179"/>
      <c r="AJ3478" s="179"/>
    </row>
    <row r="3479" spans="2:36" x14ac:dyDescent="0.3">
      <c r="B3479" s="224">
        <v>355600</v>
      </c>
      <c r="C3479" s="209">
        <v>141712</v>
      </c>
      <c r="D3479" s="206">
        <f t="shared" si="278"/>
        <v>0.39851518560179977</v>
      </c>
      <c r="E3479" s="208">
        <f t="shared" si="279"/>
        <v>0.45</v>
      </c>
      <c r="F3479" s="207">
        <v>7794.16</v>
      </c>
      <c r="G3479" s="207">
        <v>11336.96</v>
      </c>
      <c r="H3479" s="207">
        <v>12754.08</v>
      </c>
      <c r="I3479" s="214">
        <v>129406</v>
      </c>
      <c r="J3479" s="211">
        <f t="shared" si="280"/>
        <v>0.36390888638920132</v>
      </c>
      <c r="K3479" s="212">
        <f t="shared" si="281"/>
        <v>0.42</v>
      </c>
      <c r="L3479" s="214">
        <v>7117.33</v>
      </c>
      <c r="M3479" s="213">
        <v>10352.48</v>
      </c>
      <c r="N3479" s="213">
        <v>11646.54</v>
      </c>
      <c r="O3479" s="242">
        <f t="shared" si="282"/>
        <v>0.5152999999998974</v>
      </c>
      <c r="P3479" s="242"/>
      <c r="Q3479" s="179"/>
      <c r="R3479" s="179"/>
      <c r="S3479" s="179"/>
      <c r="T3479" s="179"/>
      <c r="U3479" s="179"/>
      <c r="V3479" s="179"/>
      <c r="W3479" s="179"/>
      <c r="X3479" s="179"/>
      <c r="Y3479" s="179"/>
      <c r="Z3479" s="179"/>
      <c r="AA3479" s="222"/>
      <c r="AB3479" s="222"/>
      <c r="AC3479" s="222"/>
      <c r="AD3479" s="179"/>
      <c r="AE3479" s="179"/>
      <c r="AF3479" s="179"/>
      <c r="AG3479" s="179"/>
      <c r="AH3479" s="179"/>
      <c r="AI3479" s="179"/>
      <c r="AJ3479" s="179"/>
    </row>
    <row r="3480" spans="2:36" x14ac:dyDescent="0.3">
      <c r="B3480" s="224">
        <v>355700</v>
      </c>
      <c r="C3480" s="209">
        <v>141757</v>
      </c>
      <c r="D3480" s="206">
        <f t="shared" ref="D3480:D3543" si="283">C3480/B3480</f>
        <v>0.39852965982569583</v>
      </c>
      <c r="E3480" s="208">
        <f t="shared" ref="E3480:E3543" si="284">(C3480-C3479)/(B3480-B3479)</f>
        <v>0.45</v>
      </c>
      <c r="F3480" s="207">
        <v>7796.63</v>
      </c>
      <c r="G3480" s="207">
        <v>11340.56</v>
      </c>
      <c r="H3480" s="207">
        <v>12758.13</v>
      </c>
      <c r="I3480" s="214">
        <v>129448</v>
      </c>
      <c r="J3480" s="211">
        <f t="shared" si="280"/>
        <v>0.363924655608659</v>
      </c>
      <c r="K3480" s="212">
        <f t="shared" si="281"/>
        <v>0.42</v>
      </c>
      <c r="L3480" s="214">
        <v>7119.64</v>
      </c>
      <c r="M3480" s="213">
        <v>10355.84</v>
      </c>
      <c r="N3480" s="213">
        <v>11650.32</v>
      </c>
      <c r="O3480" s="242">
        <f t="shared" si="282"/>
        <v>0.51520000000009536</v>
      </c>
      <c r="P3480" s="242"/>
      <c r="Q3480" s="179"/>
      <c r="R3480" s="179"/>
      <c r="S3480" s="179"/>
      <c r="T3480" s="179"/>
      <c r="U3480" s="179"/>
      <c r="V3480" s="179"/>
      <c r="W3480" s="179"/>
      <c r="X3480" s="179"/>
      <c r="Y3480" s="179"/>
      <c r="Z3480" s="179"/>
      <c r="AA3480" s="222"/>
      <c r="AB3480" s="222"/>
      <c r="AC3480" s="222"/>
      <c r="AD3480" s="179"/>
      <c r="AE3480" s="179"/>
      <c r="AF3480" s="179"/>
      <c r="AG3480" s="179"/>
      <c r="AH3480" s="179"/>
      <c r="AI3480" s="179"/>
      <c r="AJ3480" s="179"/>
    </row>
    <row r="3481" spans="2:36" x14ac:dyDescent="0.3">
      <c r="B3481" s="224">
        <v>355800</v>
      </c>
      <c r="C3481" s="209">
        <v>141802</v>
      </c>
      <c r="D3481" s="206">
        <f t="shared" si="283"/>
        <v>0.39854412591343452</v>
      </c>
      <c r="E3481" s="208">
        <f t="shared" si="284"/>
        <v>0.45</v>
      </c>
      <c r="F3481" s="207">
        <v>7799.11</v>
      </c>
      <c r="G3481" s="207">
        <v>11344.16</v>
      </c>
      <c r="H3481" s="207">
        <v>12762.18</v>
      </c>
      <c r="I3481" s="214">
        <v>129490</v>
      </c>
      <c r="J3481" s="211">
        <f t="shared" si="280"/>
        <v>0.36394041596402471</v>
      </c>
      <c r="K3481" s="212">
        <f t="shared" si="281"/>
        <v>0.42</v>
      </c>
      <c r="L3481" s="214">
        <v>7121.95</v>
      </c>
      <c r="M3481" s="213">
        <v>10359.200000000001</v>
      </c>
      <c r="N3481" s="213">
        <v>11654.1</v>
      </c>
      <c r="O3481" s="242">
        <f t="shared" si="282"/>
        <v>0.51529999999978826</v>
      </c>
      <c r="P3481" s="242"/>
      <c r="Q3481" s="179"/>
      <c r="R3481" s="179"/>
      <c r="S3481" s="179"/>
      <c r="T3481" s="179"/>
      <c r="U3481" s="179"/>
      <c r="V3481" s="179"/>
      <c r="W3481" s="179"/>
      <c r="X3481" s="179"/>
      <c r="Y3481" s="179"/>
      <c r="Z3481" s="179"/>
      <c r="AA3481" s="222"/>
      <c r="AB3481" s="222"/>
      <c r="AC3481" s="222"/>
      <c r="AD3481" s="179"/>
      <c r="AE3481" s="179"/>
      <c r="AF3481" s="179"/>
      <c r="AG3481" s="179"/>
      <c r="AH3481" s="179"/>
      <c r="AI3481" s="179"/>
      <c r="AJ3481" s="179"/>
    </row>
    <row r="3482" spans="2:36" x14ac:dyDescent="0.3">
      <c r="B3482" s="224">
        <v>355900</v>
      </c>
      <c r="C3482" s="209">
        <v>141847</v>
      </c>
      <c r="D3482" s="206">
        <f t="shared" si="283"/>
        <v>0.39855858387187409</v>
      </c>
      <c r="E3482" s="208">
        <f t="shared" si="284"/>
        <v>0.45</v>
      </c>
      <c r="F3482" s="207">
        <v>7801.58</v>
      </c>
      <c r="G3482" s="207">
        <v>11347.76</v>
      </c>
      <c r="H3482" s="207">
        <v>12766.23</v>
      </c>
      <c r="I3482" s="214">
        <v>129532</v>
      </c>
      <c r="J3482" s="211">
        <f t="shared" si="280"/>
        <v>0.36395616746277043</v>
      </c>
      <c r="K3482" s="212">
        <f t="shared" si="281"/>
        <v>0.42</v>
      </c>
      <c r="L3482" s="214">
        <v>7124.26</v>
      </c>
      <c r="M3482" s="213">
        <v>10362.56</v>
      </c>
      <c r="N3482" s="213">
        <v>11657.88</v>
      </c>
      <c r="O3482" s="242">
        <f t="shared" si="282"/>
        <v>0.51519999999996802</v>
      </c>
      <c r="P3482" s="242"/>
      <c r="Q3482" s="179"/>
      <c r="R3482" s="179"/>
      <c r="S3482" s="179"/>
      <c r="T3482" s="179"/>
      <c r="U3482" s="179"/>
      <c r="V3482" s="179"/>
      <c r="W3482" s="179"/>
      <c r="X3482" s="179"/>
      <c r="Y3482" s="179"/>
      <c r="Z3482" s="179"/>
      <c r="AA3482" s="222"/>
      <c r="AB3482" s="222"/>
      <c r="AC3482" s="222"/>
      <c r="AD3482" s="179"/>
      <c r="AE3482" s="179"/>
      <c r="AF3482" s="179"/>
      <c r="AG3482" s="179"/>
      <c r="AH3482" s="179"/>
      <c r="AI3482" s="179"/>
      <c r="AJ3482" s="179"/>
    </row>
    <row r="3483" spans="2:36" x14ac:dyDescent="0.3">
      <c r="B3483" s="224">
        <v>356000</v>
      </c>
      <c r="C3483" s="209">
        <v>141892</v>
      </c>
      <c r="D3483" s="206">
        <f t="shared" si="283"/>
        <v>0.39857303370786518</v>
      </c>
      <c r="E3483" s="208">
        <f t="shared" si="284"/>
        <v>0.45</v>
      </c>
      <c r="F3483" s="207">
        <v>7804.06</v>
      </c>
      <c r="G3483" s="207">
        <v>11351.36</v>
      </c>
      <c r="H3483" s="207">
        <v>12770.28</v>
      </c>
      <c r="I3483" s="214">
        <v>129574</v>
      </c>
      <c r="J3483" s="211">
        <f t="shared" si="280"/>
        <v>0.36397191011235958</v>
      </c>
      <c r="K3483" s="212">
        <f t="shared" si="281"/>
        <v>0.42</v>
      </c>
      <c r="L3483" s="214">
        <v>7126.57</v>
      </c>
      <c r="M3483" s="213">
        <v>10365.92</v>
      </c>
      <c r="N3483" s="213">
        <v>11661.66</v>
      </c>
      <c r="O3483" s="242">
        <f t="shared" si="282"/>
        <v>0.51529999999997012</v>
      </c>
      <c r="P3483" s="242"/>
      <c r="Q3483" s="179"/>
      <c r="R3483" s="179"/>
      <c r="S3483" s="179"/>
      <c r="T3483" s="179"/>
      <c r="U3483" s="179"/>
      <c r="V3483" s="179"/>
      <c r="W3483" s="179"/>
      <c r="X3483" s="179"/>
      <c r="Y3483" s="179"/>
      <c r="Z3483" s="179"/>
      <c r="AA3483" s="222"/>
      <c r="AB3483" s="222"/>
      <c r="AC3483" s="222"/>
      <c r="AD3483" s="179"/>
      <c r="AE3483" s="179"/>
      <c r="AF3483" s="179"/>
      <c r="AG3483" s="179"/>
      <c r="AH3483" s="179"/>
      <c r="AI3483" s="179"/>
      <c r="AJ3483" s="179"/>
    </row>
    <row r="3484" spans="2:36" x14ac:dyDescent="0.3">
      <c r="B3484" s="224">
        <v>356100</v>
      </c>
      <c r="C3484" s="209">
        <v>141937</v>
      </c>
      <c r="D3484" s="206">
        <f t="shared" si="283"/>
        <v>0.39858747542825052</v>
      </c>
      <c r="E3484" s="208">
        <f t="shared" si="284"/>
        <v>0.45</v>
      </c>
      <c r="F3484" s="207">
        <v>7806.53</v>
      </c>
      <c r="G3484" s="207">
        <v>11354.96</v>
      </c>
      <c r="H3484" s="207">
        <v>12774.33</v>
      </c>
      <c r="I3484" s="214">
        <v>129616</v>
      </c>
      <c r="J3484" s="211">
        <f t="shared" si="280"/>
        <v>0.36398764392024713</v>
      </c>
      <c r="K3484" s="212">
        <f t="shared" si="281"/>
        <v>0.42</v>
      </c>
      <c r="L3484" s="214">
        <v>7128.88</v>
      </c>
      <c r="M3484" s="213">
        <v>10369.280000000001</v>
      </c>
      <c r="N3484" s="213">
        <v>11665.44</v>
      </c>
      <c r="O3484" s="242">
        <f t="shared" si="282"/>
        <v>0.51519999999984067</v>
      </c>
      <c r="P3484" s="242"/>
      <c r="Q3484" s="179"/>
      <c r="R3484" s="179"/>
      <c r="S3484" s="179"/>
      <c r="T3484" s="179"/>
      <c r="U3484" s="179"/>
      <c r="V3484" s="179"/>
      <c r="W3484" s="179"/>
      <c r="X3484" s="179"/>
      <c r="Y3484" s="179"/>
      <c r="Z3484" s="179"/>
      <c r="AA3484" s="222"/>
      <c r="AB3484" s="222"/>
      <c r="AC3484" s="222"/>
      <c r="AD3484" s="179"/>
      <c r="AE3484" s="179"/>
      <c r="AF3484" s="179"/>
      <c r="AG3484" s="179"/>
      <c r="AH3484" s="179"/>
      <c r="AI3484" s="179"/>
      <c r="AJ3484" s="179"/>
    </row>
    <row r="3485" spans="2:36" x14ac:dyDescent="0.3">
      <c r="B3485" s="224">
        <v>356200</v>
      </c>
      <c r="C3485" s="209">
        <v>141982</v>
      </c>
      <c r="D3485" s="206">
        <f t="shared" si="283"/>
        <v>0.39860190903986525</v>
      </c>
      <c r="E3485" s="208">
        <f t="shared" si="284"/>
        <v>0.45</v>
      </c>
      <c r="F3485" s="207">
        <v>7809.01</v>
      </c>
      <c r="G3485" s="207">
        <v>11358.56</v>
      </c>
      <c r="H3485" s="207">
        <v>12778.38</v>
      </c>
      <c r="I3485" s="214">
        <v>129658</v>
      </c>
      <c r="J3485" s="211">
        <f t="shared" si="280"/>
        <v>0.36400336889387985</v>
      </c>
      <c r="K3485" s="212">
        <f t="shared" si="281"/>
        <v>0.42</v>
      </c>
      <c r="L3485" s="214">
        <v>7131.19</v>
      </c>
      <c r="M3485" s="213">
        <v>10372.64</v>
      </c>
      <c r="N3485" s="213">
        <v>11669.22</v>
      </c>
      <c r="O3485" s="242">
        <f t="shared" si="282"/>
        <v>0.51530000000015208</v>
      </c>
      <c r="P3485" s="242"/>
      <c r="Q3485" s="179"/>
      <c r="R3485" s="179"/>
      <c r="S3485" s="179"/>
      <c r="T3485" s="179"/>
      <c r="U3485" s="179"/>
      <c r="V3485" s="179"/>
      <c r="W3485" s="179"/>
      <c r="X3485" s="179"/>
      <c r="Y3485" s="179"/>
      <c r="Z3485" s="179"/>
      <c r="AA3485" s="222"/>
      <c r="AB3485" s="222"/>
      <c r="AC3485" s="222"/>
      <c r="AD3485" s="179"/>
      <c r="AE3485" s="179"/>
      <c r="AF3485" s="179"/>
      <c r="AG3485" s="179"/>
      <c r="AH3485" s="179"/>
      <c r="AI3485" s="179"/>
      <c r="AJ3485" s="179"/>
    </row>
    <row r="3486" spans="2:36" x14ac:dyDescent="0.3">
      <c r="B3486" s="224">
        <v>356300</v>
      </c>
      <c r="C3486" s="209">
        <v>142027</v>
      </c>
      <c r="D3486" s="206">
        <f t="shared" si="283"/>
        <v>0.39861633454953693</v>
      </c>
      <c r="E3486" s="208">
        <f t="shared" si="284"/>
        <v>0.45</v>
      </c>
      <c r="F3486" s="207">
        <v>7811.48</v>
      </c>
      <c r="G3486" s="207">
        <v>11362.16</v>
      </c>
      <c r="H3486" s="207">
        <v>12782.43</v>
      </c>
      <c r="I3486" s="214">
        <v>129700</v>
      </c>
      <c r="J3486" s="211">
        <f t="shared" si="280"/>
        <v>0.36401908504069602</v>
      </c>
      <c r="K3486" s="212">
        <f t="shared" si="281"/>
        <v>0.42</v>
      </c>
      <c r="L3486" s="214">
        <v>7133.5</v>
      </c>
      <c r="M3486" s="213">
        <v>10376</v>
      </c>
      <c r="N3486" s="213">
        <v>11673</v>
      </c>
      <c r="O3486" s="242">
        <f t="shared" si="282"/>
        <v>0.51520000000004074</v>
      </c>
      <c r="P3486" s="242"/>
      <c r="Q3486" s="179"/>
      <c r="R3486" s="179"/>
      <c r="S3486" s="179"/>
      <c r="T3486" s="179"/>
      <c r="U3486" s="179"/>
      <c r="V3486" s="179"/>
      <c r="W3486" s="179"/>
      <c r="X3486" s="179"/>
      <c r="Y3486" s="179"/>
      <c r="Z3486" s="179"/>
      <c r="AA3486" s="222"/>
      <c r="AB3486" s="222"/>
      <c r="AC3486" s="222"/>
      <c r="AD3486" s="179"/>
      <c r="AE3486" s="179"/>
      <c r="AF3486" s="179"/>
      <c r="AG3486" s="179"/>
      <c r="AH3486" s="179"/>
      <c r="AI3486" s="179"/>
      <c r="AJ3486" s="179"/>
    </row>
    <row r="3487" spans="2:36" x14ac:dyDescent="0.3">
      <c r="B3487" s="224">
        <v>356400</v>
      </c>
      <c r="C3487" s="209">
        <v>142072</v>
      </c>
      <c r="D3487" s="206">
        <f t="shared" si="283"/>
        <v>0.39863075196408532</v>
      </c>
      <c r="E3487" s="208">
        <f t="shared" si="284"/>
        <v>0.45</v>
      </c>
      <c r="F3487" s="207">
        <v>7813.96</v>
      </c>
      <c r="G3487" s="207">
        <v>11365.76</v>
      </c>
      <c r="H3487" s="207">
        <v>12786.48</v>
      </c>
      <c r="I3487" s="214">
        <v>129742</v>
      </c>
      <c r="J3487" s="211">
        <f t="shared" si="280"/>
        <v>0.36403479236812569</v>
      </c>
      <c r="K3487" s="212">
        <f t="shared" si="281"/>
        <v>0.42</v>
      </c>
      <c r="L3487" s="214">
        <v>7135.81</v>
      </c>
      <c r="M3487" s="213">
        <v>10379.36</v>
      </c>
      <c r="N3487" s="213">
        <v>11676.78</v>
      </c>
      <c r="O3487" s="242">
        <f t="shared" si="282"/>
        <v>0.51530000000002474</v>
      </c>
      <c r="P3487" s="242"/>
      <c r="Q3487" s="179"/>
      <c r="R3487" s="179"/>
      <c r="S3487" s="179"/>
      <c r="T3487" s="179"/>
      <c r="U3487" s="179"/>
      <c r="V3487" s="179"/>
      <c r="W3487" s="179"/>
      <c r="X3487" s="179"/>
      <c r="Y3487" s="179"/>
      <c r="Z3487" s="179"/>
      <c r="AA3487" s="222"/>
      <c r="AB3487" s="222"/>
      <c r="AC3487" s="222"/>
      <c r="AD3487" s="179"/>
      <c r="AE3487" s="179"/>
      <c r="AF3487" s="179"/>
      <c r="AG3487" s="179"/>
      <c r="AH3487" s="179"/>
      <c r="AI3487" s="179"/>
      <c r="AJ3487" s="179"/>
    </row>
    <row r="3488" spans="2:36" x14ac:dyDescent="0.3">
      <c r="B3488" s="224">
        <v>356500</v>
      </c>
      <c r="C3488" s="209">
        <v>142117</v>
      </c>
      <c r="D3488" s="206">
        <f t="shared" si="283"/>
        <v>0.39864516129032257</v>
      </c>
      <c r="E3488" s="208">
        <f t="shared" si="284"/>
        <v>0.45</v>
      </c>
      <c r="F3488" s="207">
        <v>7816.43</v>
      </c>
      <c r="G3488" s="207">
        <v>11369.36</v>
      </c>
      <c r="H3488" s="207">
        <v>12790.53</v>
      </c>
      <c r="I3488" s="214">
        <v>129784</v>
      </c>
      <c r="J3488" s="211">
        <f t="shared" si="280"/>
        <v>0.36405049088359048</v>
      </c>
      <c r="K3488" s="212">
        <f t="shared" si="281"/>
        <v>0.42</v>
      </c>
      <c r="L3488" s="214">
        <v>7138.12</v>
      </c>
      <c r="M3488" s="213">
        <v>10382.719999999999</v>
      </c>
      <c r="N3488" s="213">
        <v>11680.56</v>
      </c>
      <c r="O3488" s="242">
        <f t="shared" si="282"/>
        <v>0.5151999999999316</v>
      </c>
      <c r="P3488" s="242"/>
      <c r="Q3488" s="179"/>
      <c r="R3488" s="179"/>
      <c r="S3488" s="179"/>
      <c r="T3488" s="179"/>
      <c r="U3488" s="179"/>
      <c r="V3488" s="179"/>
      <c r="W3488" s="179"/>
      <c r="X3488" s="179"/>
      <c r="Y3488" s="179"/>
      <c r="Z3488" s="179"/>
      <c r="AA3488" s="222"/>
      <c r="AB3488" s="222"/>
      <c r="AC3488" s="222"/>
      <c r="AD3488" s="179"/>
      <c r="AE3488" s="179"/>
      <c r="AF3488" s="179"/>
      <c r="AG3488" s="179"/>
      <c r="AH3488" s="179"/>
      <c r="AI3488" s="179"/>
      <c r="AJ3488" s="179"/>
    </row>
    <row r="3489" spans="2:36" x14ac:dyDescent="0.3">
      <c r="B3489" s="224">
        <v>356600</v>
      </c>
      <c r="C3489" s="209">
        <v>142162</v>
      </c>
      <c r="D3489" s="206">
        <f t="shared" si="283"/>
        <v>0.3986595625350533</v>
      </c>
      <c r="E3489" s="208">
        <f t="shared" si="284"/>
        <v>0.45</v>
      </c>
      <c r="F3489" s="207">
        <v>7818.91</v>
      </c>
      <c r="G3489" s="207">
        <v>11372.96</v>
      </c>
      <c r="H3489" s="207">
        <v>12794.58</v>
      </c>
      <c r="I3489" s="214">
        <v>129826</v>
      </c>
      <c r="J3489" s="211">
        <f t="shared" si="280"/>
        <v>0.36406618059450363</v>
      </c>
      <c r="K3489" s="212">
        <f t="shared" si="281"/>
        <v>0.42</v>
      </c>
      <c r="L3489" s="214">
        <v>7140.43</v>
      </c>
      <c r="M3489" s="213">
        <v>10386.08</v>
      </c>
      <c r="N3489" s="213">
        <v>11684.34</v>
      </c>
      <c r="O3489" s="242">
        <f t="shared" si="282"/>
        <v>0.5152999999998974</v>
      </c>
      <c r="P3489" s="242"/>
      <c r="Q3489" s="179"/>
      <c r="R3489" s="179"/>
      <c r="S3489" s="179"/>
      <c r="T3489" s="179"/>
      <c r="U3489" s="179"/>
      <c r="V3489" s="179"/>
      <c r="W3489" s="179"/>
      <c r="X3489" s="179"/>
      <c r="Y3489" s="179"/>
      <c r="Z3489" s="179"/>
      <c r="AA3489" s="222"/>
      <c r="AB3489" s="222"/>
      <c r="AC3489" s="222"/>
      <c r="AD3489" s="179"/>
      <c r="AE3489" s="179"/>
      <c r="AF3489" s="179"/>
      <c r="AG3489" s="179"/>
      <c r="AH3489" s="179"/>
      <c r="AI3489" s="179"/>
      <c r="AJ3489" s="179"/>
    </row>
    <row r="3490" spans="2:36" x14ac:dyDescent="0.3">
      <c r="B3490" s="224">
        <v>356700</v>
      </c>
      <c r="C3490" s="209">
        <v>142207</v>
      </c>
      <c r="D3490" s="206">
        <f t="shared" si="283"/>
        <v>0.3986739557050743</v>
      </c>
      <c r="E3490" s="208">
        <f t="shared" si="284"/>
        <v>0.45</v>
      </c>
      <c r="F3490" s="207">
        <v>7821.38</v>
      </c>
      <c r="G3490" s="207">
        <v>11376.56</v>
      </c>
      <c r="H3490" s="207">
        <v>12798.63</v>
      </c>
      <c r="I3490" s="214">
        <v>129868</v>
      </c>
      <c r="J3490" s="211">
        <f t="shared" si="280"/>
        <v>0.36408186150827027</v>
      </c>
      <c r="K3490" s="212">
        <f t="shared" si="281"/>
        <v>0.42</v>
      </c>
      <c r="L3490" s="214">
        <v>7142.74</v>
      </c>
      <c r="M3490" s="213">
        <v>10389.44</v>
      </c>
      <c r="N3490" s="213">
        <v>11688.12</v>
      </c>
      <c r="O3490" s="242">
        <f t="shared" si="282"/>
        <v>0.51520000000009536</v>
      </c>
      <c r="P3490" s="242"/>
      <c r="Q3490" s="179"/>
      <c r="R3490" s="179"/>
      <c r="S3490" s="179"/>
      <c r="T3490" s="179"/>
      <c r="U3490" s="179"/>
      <c r="V3490" s="179"/>
      <c r="W3490" s="179"/>
      <c r="X3490" s="179"/>
      <c r="Y3490" s="179"/>
      <c r="Z3490" s="179"/>
      <c r="AA3490" s="222"/>
      <c r="AB3490" s="222"/>
      <c r="AC3490" s="222"/>
      <c r="AD3490" s="179"/>
      <c r="AE3490" s="179"/>
      <c r="AF3490" s="179"/>
      <c r="AG3490" s="179"/>
      <c r="AH3490" s="179"/>
      <c r="AI3490" s="179"/>
      <c r="AJ3490" s="179"/>
    </row>
    <row r="3491" spans="2:36" x14ac:dyDescent="0.3">
      <c r="B3491" s="224">
        <v>356800</v>
      </c>
      <c r="C3491" s="209">
        <v>142252</v>
      </c>
      <c r="D3491" s="206">
        <f t="shared" si="283"/>
        <v>0.39868834080717491</v>
      </c>
      <c r="E3491" s="208">
        <f t="shared" si="284"/>
        <v>0.45</v>
      </c>
      <c r="F3491" s="207">
        <v>7823.86</v>
      </c>
      <c r="G3491" s="207">
        <v>11380.16</v>
      </c>
      <c r="H3491" s="207">
        <v>12802.68</v>
      </c>
      <c r="I3491" s="214">
        <v>129910</v>
      </c>
      <c r="J3491" s="211">
        <f t="shared" si="280"/>
        <v>0.36409753363228697</v>
      </c>
      <c r="K3491" s="212">
        <f t="shared" si="281"/>
        <v>0.42</v>
      </c>
      <c r="L3491" s="214">
        <v>7145.05</v>
      </c>
      <c r="M3491" s="213">
        <v>10392.799999999999</v>
      </c>
      <c r="N3491" s="213">
        <v>11691.9</v>
      </c>
      <c r="O3491" s="242">
        <f t="shared" si="282"/>
        <v>0.51529999999978826</v>
      </c>
      <c r="P3491" s="242"/>
      <c r="Q3491" s="179"/>
      <c r="R3491" s="179"/>
      <c r="S3491" s="179"/>
      <c r="T3491" s="179"/>
      <c r="U3491" s="179"/>
      <c r="V3491" s="179"/>
      <c r="W3491" s="179"/>
      <c r="X3491" s="179"/>
      <c r="Y3491" s="179"/>
      <c r="Z3491" s="179"/>
      <c r="AA3491" s="222"/>
      <c r="AB3491" s="222"/>
      <c r="AC3491" s="222"/>
      <c r="AD3491" s="179"/>
      <c r="AE3491" s="179"/>
      <c r="AF3491" s="179"/>
      <c r="AG3491" s="179"/>
      <c r="AH3491" s="179"/>
      <c r="AI3491" s="179"/>
      <c r="AJ3491" s="179"/>
    </row>
    <row r="3492" spans="2:36" x14ac:dyDescent="0.3">
      <c r="B3492" s="224">
        <v>356900</v>
      </c>
      <c r="C3492" s="209">
        <v>142297</v>
      </c>
      <c r="D3492" s="206">
        <f t="shared" si="283"/>
        <v>0.39870271784813671</v>
      </c>
      <c r="E3492" s="208">
        <f t="shared" si="284"/>
        <v>0.45</v>
      </c>
      <c r="F3492" s="207">
        <v>7826.33</v>
      </c>
      <c r="G3492" s="207">
        <v>11383.76</v>
      </c>
      <c r="H3492" s="207">
        <v>12806.73</v>
      </c>
      <c r="I3492" s="214">
        <v>129952</v>
      </c>
      <c r="J3492" s="211">
        <f t="shared" si="280"/>
        <v>0.36411319697394229</v>
      </c>
      <c r="K3492" s="212">
        <f t="shared" si="281"/>
        <v>0.42</v>
      </c>
      <c r="L3492" s="214">
        <v>7147.36</v>
      </c>
      <c r="M3492" s="213">
        <v>10396.16</v>
      </c>
      <c r="N3492" s="213">
        <v>11695.68</v>
      </c>
      <c r="O3492" s="242">
        <f t="shared" si="282"/>
        <v>0.51519999999996802</v>
      </c>
      <c r="P3492" s="242"/>
      <c r="Q3492" s="179"/>
      <c r="R3492" s="179"/>
      <c r="S3492" s="179"/>
      <c r="T3492" s="179"/>
      <c r="U3492" s="179"/>
      <c r="V3492" s="179"/>
      <c r="W3492" s="179"/>
      <c r="X3492" s="179"/>
      <c r="Y3492" s="179"/>
      <c r="Z3492" s="179"/>
      <c r="AA3492" s="222"/>
      <c r="AB3492" s="222"/>
      <c r="AC3492" s="222"/>
      <c r="AD3492" s="179"/>
      <c r="AE3492" s="179"/>
      <c r="AF3492" s="179"/>
      <c r="AG3492" s="179"/>
      <c r="AH3492" s="179"/>
      <c r="AI3492" s="179"/>
      <c r="AJ3492" s="179"/>
    </row>
    <row r="3493" spans="2:36" x14ac:dyDescent="0.3">
      <c r="B3493" s="224">
        <v>357000</v>
      </c>
      <c r="C3493" s="209">
        <v>142342</v>
      </c>
      <c r="D3493" s="206">
        <f t="shared" si="283"/>
        <v>0.39871708683473389</v>
      </c>
      <c r="E3493" s="208">
        <f t="shared" si="284"/>
        <v>0.45</v>
      </c>
      <c r="F3493" s="207">
        <v>7828.81</v>
      </c>
      <c r="G3493" s="207">
        <v>11387.36</v>
      </c>
      <c r="H3493" s="207">
        <v>12810.78</v>
      </c>
      <c r="I3493" s="214">
        <v>129994</v>
      </c>
      <c r="J3493" s="211">
        <f t="shared" si="280"/>
        <v>0.36412885154061625</v>
      </c>
      <c r="K3493" s="212">
        <f t="shared" si="281"/>
        <v>0.42</v>
      </c>
      <c r="L3493" s="214">
        <v>7149.67</v>
      </c>
      <c r="M3493" s="213">
        <v>10399.52</v>
      </c>
      <c r="N3493" s="213">
        <v>11699.46</v>
      </c>
      <c r="O3493" s="242">
        <f t="shared" si="282"/>
        <v>0.51529999999997012</v>
      </c>
      <c r="P3493" s="242"/>
      <c r="Q3493" s="179"/>
      <c r="R3493" s="179"/>
      <c r="S3493" s="179"/>
      <c r="T3493" s="179"/>
      <c r="U3493" s="179"/>
      <c r="V3493" s="179"/>
      <c r="W3493" s="179"/>
      <c r="X3493" s="179"/>
      <c r="Y3493" s="179"/>
      <c r="Z3493" s="179"/>
      <c r="AA3493" s="222"/>
      <c r="AB3493" s="222"/>
      <c r="AC3493" s="222"/>
      <c r="AD3493" s="179"/>
      <c r="AE3493" s="179"/>
      <c r="AF3493" s="179"/>
      <c r="AG3493" s="179"/>
      <c r="AH3493" s="179"/>
      <c r="AI3493" s="179"/>
      <c r="AJ3493" s="179"/>
    </row>
    <row r="3494" spans="2:36" x14ac:dyDescent="0.3">
      <c r="B3494" s="224">
        <v>357100</v>
      </c>
      <c r="C3494" s="209">
        <v>142387</v>
      </c>
      <c r="D3494" s="206">
        <f t="shared" si="283"/>
        <v>0.39873144777373287</v>
      </c>
      <c r="E3494" s="208">
        <f t="shared" si="284"/>
        <v>0.45</v>
      </c>
      <c r="F3494" s="207">
        <v>7831.28</v>
      </c>
      <c r="G3494" s="207">
        <v>11390.96</v>
      </c>
      <c r="H3494" s="207">
        <v>12814.83</v>
      </c>
      <c r="I3494" s="214">
        <v>130036</v>
      </c>
      <c r="J3494" s="211">
        <f t="shared" si="280"/>
        <v>0.36414449733968074</v>
      </c>
      <c r="K3494" s="212">
        <f t="shared" si="281"/>
        <v>0.42</v>
      </c>
      <c r="L3494" s="214">
        <v>7151.98</v>
      </c>
      <c r="M3494" s="213">
        <v>10402.879999999999</v>
      </c>
      <c r="N3494" s="213">
        <v>11703.24</v>
      </c>
      <c r="O3494" s="242">
        <f t="shared" si="282"/>
        <v>0.51519999999984067</v>
      </c>
      <c r="P3494" s="242"/>
      <c r="Q3494" s="179"/>
      <c r="R3494" s="179"/>
      <c r="S3494" s="179"/>
      <c r="T3494" s="179"/>
      <c r="U3494" s="179"/>
      <c r="V3494" s="179"/>
      <c r="W3494" s="179"/>
      <c r="X3494" s="179"/>
      <c r="Y3494" s="179"/>
      <c r="Z3494" s="179"/>
      <c r="AA3494" s="222"/>
      <c r="AB3494" s="222"/>
      <c r="AC3494" s="222"/>
      <c r="AD3494" s="179"/>
      <c r="AE3494" s="179"/>
      <c r="AF3494" s="179"/>
      <c r="AG3494" s="179"/>
      <c r="AH3494" s="179"/>
      <c r="AI3494" s="179"/>
      <c r="AJ3494" s="179"/>
    </row>
    <row r="3495" spans="2:36" x14ac:dyDescent="0.3">
      <c r="B3495" s="224">
        <v>357200</v>
      </c>
      <c r="C3495" s="209">
        <v>142432</v>
      </c>
      <c r="D3495" s="206">
        <f t="shared" si="283"/>
        <v>0.39874580067189247</v>
      </c>
      <c r="E3495" s="208">
        <f t="shared" si="284"/>
        <v>0.45</v>
      </c>
      <c r="F3495" s="207">
        <v>7833.76</v>
      </c>
      <c r="G3495" s="207">
        <v>11394.56</v>
      </c>
      <c r="H3495" s="207">
        <v>12818.88</v>
      </c>
      <c r="I3495" s="214">
        <v>130078</v>
      </c>
      <c r="J3495" s="211">
        <f t="shared" si="280"/>
        <v>0.36416013437849942</v>
      </c>
      <c r="K3495" s="212">
        <f t="shared" si="281"/>
        <v>0.42</v>
      </c>
      <c r="L3495" s="214">
        <v>7154.29</v>
      </c>
      <c r="M3495" s="213">
        <v>10406.24</v>
      </c>
      <c r="N3495" s="213">
        <v>11707.02</v>
      </c>
      <c r="O3495" s="242">
        <f t="shared" si="282"/>
        <v>0.51530000000015208</v>
      </c>
      <c r="P3495" s="242"/>
      <c r="Q3495" s="179"/>
      <c r="R3495" s="179"/>
      <c r="S3495" s="179"/>
      <c r="T3495" s="179"/>
      <c r="U3495" s="179"/>
      <c r="V3495" s="179"/>
      <c r="W3495" s="179"/>
      <c r="X3495" s="179"/>
      <c r="Y3495" s="179"/>
      <c r="Z3495" s="179"/>
      <c r="AA3495" s="222"/>
      <c r="AB3495" s="222"/>
      <c r="AC3495" s="222"/>
      <c r="AD3495" s="179"/>
      <c r="AE3495" s="179"/>
      <c r="AF3495" s="179"/>
      <c r="AG3495" s="179"/>
      <c r="AH3495" s="179"/>
      <c r="AI3495" s="179"/>
      <c r="AJ3495" s="179"/>
    </row>
    <row r="3496" spans="2:36" x14ac:dyDescent="0.3">
      <c r="B3496" s="224">
        <v>357300</v>
      </c>
      <c r="C3496" s="209">
        <v>142477</v>
      </c>
      <c r="D3496" s="206">
        <f t="shared" si="283"/>
        <v>0.39876014553596417</v>
      </c>
      <c r="E3496" s="208">
        <f t="shared" si="284"/>
        <v>0.45</v>
      </c>
      <c r="F3496" s="207">
        <v>7836.23</v>
      </c>
      <c r="G3496" s="207">
        <v>11398.16</v>
      </c>
      <c r="H3496" s="207">
        <v>12822.93</v>
      </c>
      <c r="I3496" s="214">
        <v>130120</v>
      </c>
      <c r="J3496" s="211">
        <f t="shared" si="280"/>
        <v>0.36417576266442764</v>
      </c>
      <c r="K3496" s="212">
        <f t="shared" si="281"/>
        <v>0.42</v>
      </c>
      <c r="L3496" s="214">
        <v>7156.6</v>
      </c>
      <c r="M3496" s="213">
        <v>10409.6</v>
      </c>
      <c r="N3496" s="213">
        <v>11710.8</v>
      </c>
      <c r="O3496" s="242">
        <f t="shared" si="282"/>
        <v>0.51520000000004074</v>
      </c>
      <c r="P3496" s="242"/>
      <c r="Q3496" s="179"/>
      <c r="R3496" s="179"/>
      <c r="S3496" s="179"/>
      <c r="T3496" s="179"/>
      <c r="U3496" s="179"/>
      <c r="V3496" s="179"/>
      <c r="W3496" s="179"/>
      <c r="X3496" s="179"/>
      <c r="Y3496" s="179"/>
      <c r="Z3496" s="179"/>
      <c r="AA3496" s="222"/>
      <c r="AB3496" s="222"/>
      <c r="AC3496" s="222"/>
      <c r="AD3496" s="179"/>
      <c r="AE3496" s="179"/>
      <c r="AF3496" s="179"/>
      <c r="AG3496" s="179"/>
      <c r="AH3496" s="179"/>
      <c r="AI3496" s="179"/>
      <c r="AJ3496" s="179"/>
    </row>
    <row r="3497" spans="2:36" x14ac:dyDescent="0.3">
      <c r="B3497" s="224">
        <v>357400</v>
      </c>
      <c r="C3497" s="209">
        <v>142522</v>
      </c>
      <c r="D3497" s="206">
        <f t="shared" si="283"/>
        <v>0.39877448237269164</v>
      </c>
      <c r="E3497" s="208">
        <f t="shared" si="284"/>
        <v>0.45</v>
      </c>
      <c r="F3497" s="207">
        <v>7838.71</v>
      </c>
      <c r="G3497" s="207">
        <v>11401.76</v>
      </c>
      <c r="H3497" s="207">
        <v>12826.98</v>
      </c>
      <c r="I3497" s="214">
        <v>130162</v>
      </c>
      <c r="J3497" s="211">
        <f t="shared" si="280"/>
        <v>0.36419138220481251</v>
      </c>
      <c r="K3497" s="212">
        <f t="shared" si="281"/>
        <v>0.42</v>
      </c>
      <c r="L3497" s="214">
        <v>7158.91</v>
      </c>
      <c r="M3497" s="213">
        <v>10412.959999999999</v>
      </c>
      <c r="N3497" s="213">
        <v>11714.58</v>
      </c>
      <c r="O3497" s="242">
        <f t="shared" si="282"/>
        <v>0.51530000000002474</v>
      </c>
      <c r="P3497" s="242"/>
      <c r="Q3497" s="179"/>
      <c r="R3497" s="179"/>
      <c r="S3497" s="179"/>
      <c r="T3497" s="179"/>
      <c r="U3497" s="179"/>
      <c r="V3497" s="179"/>
      <c r="W3497" s="179"/>
      <c r="X3497" s="179"/>
      <c r="Y3497" s="179"/>
      <c r="Z3497" s="179"/>
      <c r="AA3497" s="222"/>
      <c r="AB3497" s="222"/>
      <c r="AC3497" s="222"/>
      <c r="AD3497" s="179"/>
      <c r="AE3497" s="179"/>
      <c r="AF3497" s="179"/>
      <c r="AG3497" s="179"/>
      <c r="AH3497" s="179"/>
      <c r="AI3497" s="179"/>
      <c r="AJ3497" s="179"/>
    </row>
    <row r="3498" spans="2:36" x14ac:dyDescent="0.3">
      <c r="B3498" s="224">
        <v>357500</v>
      </c>
      <c r="C3498" s="209">
        <v>142567</v>
      </c>
      <c r="D3498" s="206">
        <f t="shared" si="283"/>
        <v>0.39878881118881121</v>
      </c>
      <c r="E3498" s="208">
        <f t="shared" si="284"/>
        <v>0.45</v>
      </c>
      <c r="F3498" s="207">
        <v>7841.18</v>
      </c>
      <c r="G3498" s="207">
        <v>11405.36</v>
      </c>
      <c r="H3498" s="207">
        <v>12831.03</v>
      </c>
      <c r="I3498" s="214">
        <v>130204</v>
      </c>
      <c r="J3498" s="211">
        <f t="shared" si="280"/>
        <v>0.364206993006993</v>
      </c>
      <c r="K3498" s="212">
        <f t="shared" si="281"/>
        <v>0.42</v>
      </c>
      <c r="L3498" s="214">
        <v>7161.22</v>
      </c>
      <c r="M3498" s="213">
        <v>10416.32</v>
      </c>
      <c r="N3498" s="213">
        <v>11718.36</v>
      </c>
      <c r="O3498" s="242">
        <f t="shared" si="282"/>
        <v>0.5151999999999316</v>
      </c>
      <c r="P3498" s="242"/>
      <c r="Q3498" s="179"/>
      <c r="R3498" s="179"/>
      <c r="S3498" s="179"/>
      <c r="T3498" s="179"/>
      <c r="U3498" s="179"/>
      <c r="V3498" s="179"/>
      <c r="W3498" s="179"/>
      <c r="X3498" s="179"/>
      <c r="Y3498" s="179"/>
      <c r="Z3498" s="179"/>
      <c r="AA3498" s="222"/>
      <c r="AB3498" s="222"/>
      <c r="AC3498" s="222"/>
      <c r="AD3498" s="179"/>
      <c r="AE3498" s="179"/>
      <c r="AF3498" s="179"/>
      <c r="AG3498" s="179"/>
      <c r="AH3498" s="179"/>
      <c r="AI3498" s="179"/>
      <c r="AJ3498" s="179"/>
    </row>
    <row r="3499" spans="2:36" x14ac:dyDescent="0.3">
      <c r="B3499" s="224">
        <v>357600</v>
      </c>
      <c r="C3499" s="209">
        <v>142612</v>
      </c>
      <c r="D3499" s="206">
        <f t="shared" si="283"/>
        <v>0.39880313199105144</v>
      </c>
      <c r="E3499" s="208">
        <f t="shared" si="284"/>
        <v>0.45</v>
      </c>
      <c r="F3499" s="207">
        <v>7843.66</v>
      </c>
      <c r="G3499" s="207">
        <v>11408.96</v>
      </c>
      <c r="H3499" s="207">
        <v>12835.08</v>
      </c>
      <c r="I3499" s="214">
        <v>130246</v>
      </c>
      <c r="J3499" s="211">
        <f t="shared" si="280"/>
        <v>0.36422259507829979</v>
      </c>
      <c r="K3499" s="212">
        <f t="shared" si="281"/>
        <v>0.42</v>
      </c>
      <c r="L3499" s="214">
        <v>7163.53</v>
      </c>
      <c r="M3499" s="213">
        <v>10419.68</v>
      </c>
      <c r="N3499" s="213">
        <v>11722.14</v>
      </c>
      <c r="O3499" s="242">
        <f t="shared" si="282"/>
        <v>0.5152999999998974</v>
      </c>
      <c r="P3499" s="242"/>
      <c r="Q3499" s="179"/>
      <c r="R3499" s="179"/>
      <c r="S3499" s="179"/>
      <c r="T3499" s="179"/>
      <c r="U3499" s="179"/>
      <c r="V3499" s="179"/>
      <c r="W3499" s="179"/>
      <c r="X3499" s="179"/>
      <c r="Y3499" s="179"/>
      <c r="Z3499" s="179"/>
      <c r="AA3499" s="222"/>
      <c r="AB3499" s="222"/>
      <c r="AC3499" s="222"/>
      <c r="AD3499" s="179"/>
      <c r="AE3499" s="179"/>
      <c r="AF3499" s="179"/>
      <c r="AG3499" s="179"/>
      <c r="AH3499" s="179"/>
      <c r="AI3499" s="179"/>
      <c r="AJ3499" s="179"/>
    </row>
    <row r="3500" spans="2:36" x14ac:dyDescent="0.3">
      <c r="B3500" s="224">
        <v>357700</v>
      </c>
      <c r="C3500" s="209">
        <v>142657</v>
      </c>
      <c r="D3500" s="206">
        <f t="shared" si="283"/>
        <v>0.39881744478613362</v>
      </c>
      <c r="E3500" s="208">
        <f t="shared" si="284"/>
        <v>0.45</v>
      </c>
      <c r="F3500" s="207">
        <v>7846.13</v>
      </c>
      <c r="G3500" s="207">
        <v>11412.56</v>
      </c>
      <c r="H3500" s="207">
        <v>12839.13</v>
      </c>
      <c r="I3500" s="214">
        <v>130288</v>
      </c>
      <c r="J3500" s="211">
        <f t="shared" si="280"/>
        <v>0.36423818842605538</v>
      </c>
      <c r="K3500" s="212">
        <f t="shared" si="281"/>
        <v>0.42</v>
      </c>
      <c r="L3500" s="214">
        <v>7165.84</v>
      </c>
      <c r="M3500" s="213">
        <v>10423.040000000001</v>
      </c>
      <c r="N3500" s="213">
        <v>11725.92</v>
      </c>
      <c r="O3500" s="242">
        <f t="shared" si="282"/>
        <v>0.51520000000009536</v>
      </c>
      <c r="P3500" s="242"/>
      <c r="Q3500" s="179"/>
      <c r="R3500" s="179"/>
      <c r="S3500" s="179"/>
      <c r="T3500" s="179"/>
      <c r="U3500" s="179"/>
      <c r="V3500" s="179"/>
      <c r="W3500" s="179"/>
      <c r="X3500" s="179"/>
      <c r="Y3500" s="179"/>
      <c r="Z3500" s="179"/>
      <c r="AA3500" s="222"/>
      <c r="AB3500" s="222"/>
      <c r="AC3500" s="222"/>
      <c r="AD3500" s="179"/>
      <c r="AE3500" s="179"/>
      <c r="AF3500" s="179"/>
      <c r="AG3500" s="179"/>
      <c r="AH3500" s="179"/>
      <c r="AI3500" s="179"/>
      <c r="AJ3500" s="179"/>
    </row>
    <row r="3501" spans="2:36" x14ac:dyDescent="0.3">
      <c r="B3501" s="224">
        <v>357800</v>
      </c>
      <c r="C3501" s="209">
        <v>142702</v>
      </c>
      <c r="D3501" s="206">
        <f t="shared" si="283"/>
        <v>0.39883174958077139</v>
      </c>
      <c r="E3501" s="208">
        <f t="shared" si="284"/>
        <v>0.45</v>
      </c>
      <c r="F3501" s="207">
        <v>7848.61</v>
      </c>
      <c r="G3501" s="207">
        <v>11416.16</v>
      </c>
      <c r="H3501" s="207">
        <v>12843.18</v>
      </c>
      <c r="I3501" s="214">
        <v>130330</v>
      </c>
      <c r="J3501" s="211">
        <f t="shared" si="280"/>
        <v>0.36425377305757406</v>
      </c>
      <c r="K3501" s="212">
        <f t="shared" si="281"/>
        <v>0.42</v>
      </c>
      <c r="L3501" s="214">
        <v>7168.15</v>
      </c>
      <c r="M3501" s="213">
        <v>10426.4</v>
      </c>
      <c r="N3501" s="213">
        <v>11729.7</v>
      </c>
      <c r="O3501" s="242">
        <f t="shared" si="282"/>
        <v>0.51529999999978826</v>
      </c>
      <c r="P3501" s="242"/>
      <c r="Q3501" s="179"/>
      <c r="R3501" s="179"/>
      <c r="S3501" s="179"/>
      <c r="T3501" s="179"/>
      <c r="U3501" s="179"/>
      <c r="V3501" s="179"/>
      <c r="W3501" s="179"/>
      <c r="X3501" s="179"/>
      <c r="Y3501" s="179"/>
      <c r="Z3501" s="179"/>
      <c r="AA3501" s="222"/>
      <c r="AB3501" s="222"/>
      <c r="AC3501" s="222"/>
      <c r="AD3501" s="179"/>
      <c r="AE3501" s="179"/>
      <c r="AF3501" s="179"/>
      <c r="AG3501" s="179"/>
      <c r="AH3501" s="179"/>
      <c r="AI3501" s="179"/>
      <c r="AJ3501" s="179"/>
    </row>
    <row r="3502" spans="2:36" x14ac:dyDescent="0.3">
      <c r="B3502" s="224">
        <v>357900</v>
      </c>
      <c r="C3502" s="209">
        <v>142747</v>
      </c>
      <c r="D3502" s="206">
        <f t="shared" si="283"/>
        <v>0.39884604638167087</v>
      </c>
      <c r="E3502" s="208">
        <f t="shared" si="284"/>
        <v>0.45</v>
      </c>
      <c r="F3502" s="207">
        <v>7851.08</v>
      </c>
      <c r="G3502" s="207">
        <v>11419.76</v>
      </c>
      <c r="H3502" s="207">
        <v>12847.23</v>
      </c>
      <c r="I3502" s="214">
        <v>130372</v>
      </c>
      <c r="J3502" s="211">
        <f t="shared" si="280"/>
        <v>0.36426934898016206</v>
      </c>
      <c r="K3502" s="212">
        <f t="shared" si="281"/>
        <v>0.42</v>
      </c>
      <c r="L3502" s="214">
        <v>7170.46</v>
      </c>
      <c r="M3502" s="213">
        <v>10429.76</v>
      </c>
      <c r="N3502" s="213">
        <v>11733.48</v>
      </c>
      <c r="O3502" s="242">
        <f t="shared" si="282"/>
        <v>0.51519999999996802</v>
      </c>
      <c r="P3502" s="242"/>
      <c r="Q3502" s="179"/>
      <c r="R3502" s="179"/>
      <c r="S3502" s="179"/>
      <c r="T3502" s="179"/>
      <c r="U3502" s="179"/>
      <c r="V3502" s="179"/>
      <c r="W3502" s="179"/>
      <c r="X3502" s="179"/>
      <c r="Y3502" s="179"/>
      <c r="Z3502" s="179"/>
      <c r="AA3502" s="222"/>
      <c r="AB3502" s="222"/>
      <c r="AC3502" s="222"/>
      <c r="AD3502" s="179"/>
      <c r="AE3502" s="179"/>
      <c r="AF3502" s="179"/>
      <c r="AG3502" s="179"/>
      <c r="AH3502" s="179"/>
      <c r="AI3502" s="179"/>
      <c r="AJ3502" s="179"/>
    </row>
    <row r="3503" spans="2:36" x14ac:dyDescent="0.3">
      <c r="B3503" s="224">
        <v>358000</v>
      </c>
      <c r="C3503" s="209">
        <v>142792</v>
      </c>
      <c r="D3503" s="206">
        <f t="shared" si="283"/>
        <v>0.39886033519553071</v>
      </c>
      <c r="E3503" s="208">
        <f t="shared" si="284"/>
        <v>0.45</v>
      </c>
      <c r="F3503" s="207">
        <v>7853.56</v>
      </c>
      <c r="G3503" s="207">
        <v>11423.36</v>
      </c>
      <c r="H3503" s="207">
        <v>12851.28</v>
      </c>
      <c r="I3503" s="214">
        <v>130414</v>
      </c>
      <c r="J3503" s="211">
        <f t="shared" si="280"/>
        <v>0.3642849162011173</v>
      </c>
      <c r="K3503" s="212">
        <f t="shared" si="281"/>
        <v>0.42</v>
      </c>
      <c r="L3503" s="214">
        <v>7172.77</v>
      </c>
      <c r="M3503" s="213">
        <v>10433.120000000001</v>
      </c>
      <c r="N3503" s="213">
        <v>11737.26</v>
      </c>
      <c r="O3503" s="242">
        <f t="shared" si="282"/>
        <v>0.51529999999997012</v>
      </c>
      <c r="P3503" s="242"/>
      <c r="Q3503" s="179"/>
      <c r="R3503" s="179"/>
      <c r="S3503" s="179"/>
      <c r="T3503" s="179"/>
      <c r="U3503" s="179"/>
      <c r="V3503" s="179"/>
      <c r="W3503" s="179"/>
      <c r="X3503" s="179"/>
      <c r="Y3503" s="179"/>
      <c r="Z3503" s="179"/>
      <c r="AA3503" s="222"/>
      <c r="AB3503" s="222"/>
      <c r="AC3503" s="222"/>
      <c r="AD3503" s="179"/>
      <c r="AE3503" s="179"/>
      <c r="AF3503" s="179"/>
      <c r="AG3503" s="179"/>
      <c r="AH3503" s="179"/>
      <c r="AI3503" s="179"/>
      <c r="AJ3503" s="179"/>
    </row>
    <row r="3504" spans="2:36" x14ac:dyDescent="0.3">
      <c r="B3504" s="224">
        <v>358100</v>
      </c>
      <c r="C3504" s="209">
        <v>142837</v>
      </c>
      <c r="D3504" s="206">
        <f t="shared" si="283"/>
        <v>0.39887461602904217</v>
      </c>
      <c r="E3504" s="208">
        <f t="shared" si="284"/>
        <v>0.45</v>
      </c>
      <c r="F3504" s="207">
        <v>7856.03</v>
      </c>
      <c r="G3504" s="207">
        <v>11426.96</v>
      </c>
      <c r="H3504" s="207">
        <v>12855.33</v>
      </c>
      <c r="I3504" s="214">
        <v>130456</v>
      </c>
      <c r="J3504" s="211">
        <f t="shared" si="280"/>
        <v>0.3643004747277297</v>
      </c>
      <c r="K3504" s="212">
        <f t="shared" si="281"/>
        <v>0.42</v>
      </c>
      <c r="L3504" s="214">
        <v>7175.08</v>
      </c>
      <c r="M3504" s="213">
        <v>10436.48</v>
      </c>
      <c r="N3504" s="213">
        <v>11741.04</v>
      </c>
      <c r="O3504" s="242">
        <f t="shared" si="282"/>
        <v>0.51519999999984067</v>
      </c>
      <c r="P3504" s="242"/>
      <c r="Q3504" s="179"/>
      <c r="R3504" s="179"/>
      <c r="S3504" s="179"/>
      <c r="T3504" s="179"/>
      <c r="U3504" s="179"/>
      <c r="V3504" s="179"/>
      <c r="W3504" s="179"/>
      <c r="X3504" s="179"/>
      <c r="Y3504" s="179"/>
      <c r="Z3504" s="179"/>
      <c r="AA3504" s="222"/>
      <c r="AB3504" s="222"/>
      <c r="AC3504" s="222"/>
      <c r="AD3504" s="179"/>
      <c r="AE3504" s="179"/>
      <c r="AF3504" s="179"/>
      <c r="AG3504" s="179"/>
      <c r="AH3504" s="179"/>
      <c r="AI3504" s="179"/>
      <c r="AJ3504" s="179"/>
    </row>
    <row r="3505" spans="2:36" x14ac:dyDescent="0.3">
      <c r="B3505" s="224">
        <v>358200</v>
      </c>
      <c r="C3505" s="209">
        <v>142882</v>
      </c>
      <c r="D3505" s="206">
        <f t="shared" si="283"/>
        <v>0.3988888888888889</v>
      </c>
      <c r="E3505" s="208">
        <f t="shared" si="284"/>
        <v>0.45</v>
      </c>
      <c r="F3505" s="207">
        <v>7858.51</v>
      </c>
      <c r="G3505" s="207">
        <v>11430.56</v>
      </c>
      <c r="H3505" s="207">
        <v>12859.38</v>
      </c>
      <c r="I3505" s="214">
        <v>130498</v>
      </c>
      <c r="J3505" s="211">
        <f t="shared" si="280"/>
        <v>0.36431602456728085</v>
      </c>
      <c r="K3505" s="212">
        <f t="shared" si="281"/>
        <v>0.42</v>
      </c>
      <c r="L3505" s="214">
        <v>7177.39</v>
      </c>
      <c r="M3505" s="213">
        <v>10439.84</v>
      </c>
      <c r="N3505" s="213">
        <v>11744.82</v>
      </c>
      <c r="O3505" s="242">
        <f t="shared" si="282"/>
        <v>0.51530000000015208</v>
      </c>
      <c r="P3505" s="242"/>
      <c r="Q3505" s="179"/>
      <c r="R3505" s="179"/>
      <c r="S3505" s="179"/>
      <c r="T3505" s="179"/>
      <c r="U3505" s="179"/>
      <c r="V3505" s="179"/>
      <c r="W3505" s="179"/>
      <c r="X3505" s="179"/>
      <c r="Y3505" s="179"/>
      <c r="Z3505" s="179"/>
      <c r="AA3505" s="222"/>
      <c r="AB3505" s="222"/>
      <c r="AC3505" s="222"/>
      <c r="AD3505" s="179"/>
      <c r="AE3505" s="179"/>
      <c r="AF3505" s="179"/>
      <c r="AG3505" s="179"/>
      <c r="AH3505" s="179"/>
      <c r="AI3505" s="179"/>
      <c r="AJ3505" s="179"/>
    </row>
    <row r="3506" spans="2:36" x14ac:dyDescent="0.3">
      <c r="B3506" s="224">
        <v>358300</v>
      </c>
      <c r="C3506" s="209">
        <v>142927</v>
      </c>
      <c r="D3506" s="206">
        <f t="shared" si="283"/>
        <v>0.39890315378174712</v>
      </c>
      <c r="E3506" s="208">
        <f t="shared" si="284"/>
        <v>0.45</v>
      </c>
      <c r="F3506" s="207">
        <v>7860.98</v>
      </c>
      <c r="G3506" s="207">
        <v>11434.16</v>
      </c>
      <c r="H3506" s="207">
        <v>12863.43</v>
      </c>
      <c r="I3506" s="214">
        <v>130540</v>
      </c>
      <c r="J3506" s="211">
        <f t="shared" si="280"/>
        <v>0.36433156572704439</v>
      </c>
      <c r="K3506" s="212">
        <f t="shared" si="281"/>
        <v>0.42</v>
      </c>
      <c r="L3506" s="214">
        <v>7179.7</v>
      </c>
      <c r="M3506" s="213">
        <v>10443.200000000001</v>
      </c>
      <c r="N3506" s="213">
        <v>11748.6</v>
      </c>
      <c r="O3506" s="242">
        <f t="shared" si="282"/>
        <v>0.51520000000004074</v>
      </c>
      <c r="P3506" s="242"/>
      <c r="Q3506" s="179"/>
      <c r="R3506" s="179"/>
      <c r="S3506" s="179"/>
      <c r="T3506" s="179"/>
      <c r="U3506" s="179"/>
      <c r="V3506" s="179"/>
      <c r="W3506" s="179"/>
      <c r="X3506" s="179"/>
      <c r="Y3506" s="179"/>
      <c r="Z3506" s="179"/>
      <c r="AA3506" s="222"/>
      <c r="AB3506" s="222"/>
      <c r="AC3506" s="222"/>
      <c r="AD3506" s="179"/>
      <c r="AE3506" s="179"/>
      <c r="AF3506" s="179"/>
      <c r="AG3506" s="179"/>
      <c r="AH3506" s="179"/>
      <c r="AI3506" s="179"/>
      <c r="AJ3506" s="179"/>
    </row>
    <row r="3507" spans="2:36" x14ac:dyDescent="0.3">
      <c r="B3507" s="224">
        <v>358400</v>
      </c>
      <c r="C3507" s="209">
        <v>142972</v>
      </c>
      <c r="D3507" s="206">
        <f t="shared" si="283"/>
        <v>0.39891741071428571</v>
      </c>
      <c r="E3507" s="208">
        <f t="shared" si="284"/>
        <v>0.45</v>
      </c>
      <c r="F3507" s="207">
        <v>7863.46</v>
      </c>
      <c r="G3507" s="207">
        <v>11437.76</v>
      </c>
      <c r="H3507" s="207">
        <v>12867.48</v>
      </c>
      <c r="I3507" s="214">
        <v>130582</v>
      </c>
      <c r="J3507" s="211">
        <f t="shared" si="280"/>
        <v>0.36434709821428574</v>
      </c>
      <c r="K3507" s="212">
        <f t="shared" si="281"/>
        <v>0.42</v>
      </c>
      <c r="L3507" s="214">
        <v>7182.01</v>
      </c>
      <c r="M3507" s="213">
        <v>10446.56</v>
      </c>
      <c r="N3507" s="213">
        <v>11752.38</v>
      </c>
      <c r="O3507" s="242">
        <f t="shared" si="282"/>
        <v>0.51530000000002474</v>
      </c>
      <c r="P3507" s="242"/>
      <c r="Q3507" s="179"/>
      <c r="R3507" s="179"/>
      <c r="S3507" s="179"/>
      <c r="T3507" s="179"/>
      <c r="U3507" s="179"/>
      <c r="V3507" s="179"/>
      <c r="W3507" s="179"/>
      <c r="X3507" s="179"/>
      <c r="Y3507" s="179"/>
      <c r="Z3507" s="179"/>
      <c r="AA3507" s="222"/>
      <c r="AB3507" s="222"/>
      <c r="AC3507" s="222"/>
      <c r="AD3507" s="179"/>
      <c r="AE3507" s="179"/>
      <c r="AF3507" s="179"/>
      <c r="AG3507" s="179"/>
      <c r="AH3507" s="179"/>
      <c r="AI3507" s="179"/>
      <c r="AJ3507" s="179"/>
    </row>
    <row r="3508" spans="2:36" x14ac:dyDescent="0.3">
      <c r="B3508" s="224">
        <v>358500</v>
      </c>
      <c r="C3508" s="209">
        <v>143017</v>
      </c>
      <c r="D3508" s="206">
        <f t="shared" si="283"/>
        <v>0.39893165969316596</v>
      </c>
      <c r="E3508" s="208">
        <f t="shared" si="284"/>
        <v>0.45</v>
      </c>
      <c r="F3508" s="207">
        <v>7865.93</v>
      </c>
      <c r="G3508" s="207">
        <v>11441.36</v>
      </c>
      <c r="H3508" s="207">
        <v>12871.53</v>
      </c>
      <c r="I3508" s="214">
        <v>130624</v>
      </c>
      <c r="J3508" s="211">
        <f t="shared" si="280"/>
        <v>0.36436262203626218</v>
      </c>
      <c r="K3508" s="212">
        <f t="shared" si="281"/>
        <v>0.42</v>
      </c>
      <c r="L3508" s="214">
        <v>7184.32</v>
      </c>
      <c r="M3508" s="213">
        <v>10449.92</v>
      </c>
      <c r="N3508" s="213">
        <v>11756.16</v>
      </c>
      <c r="O3508" s="242">
        <f t="shared" si="282"/>
        <v>0.5151999999999316</v>
      </c>
      <c r="P3508" s="242"/>
      <c r="Q3508" s="179"/>
      <c r="R3508" s="179"/>
      <c r="S3508" s="179"/>
      <c r="T3508" s="179"/>
      <c r="U3508" s="179"/>
      <c r="V3508" s="179"/>
      <c r="W3508" s="179"/>
      <c r="X3508" s="179"/>
      <c r="Y3508" s="179"/>
      <c r="Z3508" s="179"/>
      <c r="AA3508" s="222"/>
      <c r="AB3508" s="222"/>
      <c r="AC3508" s="222"/>
      <c r="AD3508" s="179"/>
      <c r="AE3508" s="179"/>
      <c r="AF3508" s="179"/>
      <c r="AG3508" s="179"/>
      <c r="AH3508" s="179"/>
      <c r="AI3508" s="179"/>
      <c r="AJ3508" s="179"/>
    </row>
    <row r="3509" spans="2:36" x14ac:dyDescent="0.3">
      <c r="B3509" s="224">
        <v>358600</v>
      </c>
      <c r="C3509" s="209">
        <v>143062</v>
      </c>
      <c r="D3509" s="206">
        <f t="shared" si="283"/>
        <v>0.39894590072504182</v>
      </c>
      <c r="E3509" s="208">
        <f t="shared" si="284"/>
        <v>0.45</v>
      </c>
      <c r="F3509" s="207">
        <v>7868.41</v>
      </c>
      <c r="G3509" s="207">
        <v>11444.96</v>
      </c>
      <c r="H3509" s="207">
        <v>12875.58</v>
      </c>
      <c r="I3509" s="214">
        <v>130666</v>
      </c>
      <c r="J3509" s="211">
        <f t="shared" si="280"/>
        <v>0.36437813720022311</v>
      </c>
      <c r="K3509" s="212">
        <f t="shared" si="281"/>
        <v>0.42</v>
      </c>
      <c r="L3509" s="214">
        <v>7186.63</v>
      </c>
      <c r="M3509" s="213">
        <v>10453.280000000001</v>
      </c>
      <c r="N3509" s="213">
        <v>11759.94</v>
      </c>
      <c r="O3509" s="242">
        <f t="shared" si="282"/>
        <v>0.5152999999998974</v>
      </c>
      <c r="P3509" s="242"/>
      <c r="Q3509" s="179"/>
      <c r="R3509" s="179"/>
      <c r="S3509" s="179"/>
      <c r="T3509" s="179"/>
      <c r="U3509" s="179"/>
      <c r="V3509" s="179"/>
      <c r="W3509" s="179"/>
      <c r="X3509" s="179"/>
      <c r="Y3509" s="179"/>
      <c r="Z3509" s="179"/>
      <c r="AA3509" s="222"/>
      <c r="AB3509" s="222"/>
      <c r="AC3509" s="222"/>
      <c r="AD3509" s="179"/>
      <c r="AE3509" s="179"/>
      <c r="AF3509" s="179"/>
      <c r="AG3509" s="179"/>
      <c r="AH3509" s="179"/>
      <c r="AI3509" s="179"/>
      <c r="AJ3509" s="179"/>
    </row>
    <row r="3510" spans="2:36" x14ac:dyDescent="0.3">
      <c r="B3510" s="224">
        <v>358700</v>
      </c>
      <c r="C3510" s="209">
        <v>143107</v>
      </c>
      <c r="D3510" s="206">
        <f t="shared" si="283"/>
        <v>0.39896013381655981</v>
      </c>
      <c r="E3510" s="208">
        <f t="shared" si="284"/>
        <v>0.45</v>
      </c>
      <c r="F3510" s="207">
        <v>7870.88</v>
      </c>
      <c r="G3510" s="207">
        <v>11448.56</v>
      </c>
      <c r="H3510" s="207">
        <v>12879.63</v>
      </c>
      <c r="I3510" s="214">
        <v>130708</v>
      </c>
      <c r="J3510" s="211">
        <f t="shared" si="280"/>
        <v>0.36439364371340954</v>
      </c>
      <c r="K3510" s="212">
        <f t="shared" si="281"/>
        <v>0.42</v>
      </c>
      <c r="L3510" s="214">
        <v>7188.94</v>
      </c>
      <c r="M3510" s="213">
        <v>10456.64</v>
      </c>
      <c r="N3510" s="213">
        <v>11763.72</v>
      </c>
      <c r="O3510" s="242">
        <f t="shared" si="282"/>
        <v>0.51520000000009536</v>
      </c>
      <c r="P3510" s="242"/>
      <c r="Q3510" s="179"/>
      <c r="R3510" s="179"/>
      <c r="S3510" s="179"/>
      <c r="T3510" s="179"/>
      <c r="U3510" s="179"/>
      <c r="V3510" s="179"/>
      <c r="W3510" s="179"/>
      <c r="X3510" s="179"/>
      <c r="Y3510" s="179"/>
      <c r="Z3510" s="179"/>
      <c r="AA3510" s="222"/>
      <c r="AB3510" s="222"/>
      <c r="AC3510" s="222"/>
      <c r="AD3510" s="179"/>
      <c r="AE3510" s="179"/>
      <c r="AF3510" s="179"/>
      <c r="AG3510" s="179"/>
      <c r="AH3510" s="179"/>
      <c r="AI3510" s="179"/>
      <c r="AJ3510" s="179"/>
    </row>
    <row r="3511" spans="2:36" x14ac:dyDescent="0.3">
      <c r="B3511" s="224">
        <v>358800</v>
      </c>
      <c r="C3511" s="209">
        <v>143152</v>
      </c>
      <c r="D3511" s="206">
        <f t="shared" si="283"/>
        <v>0.39897435897435896</v>
      </c>
      <c r="E3511" s="208">
        <f t="shared" si="284"/>
        <v>0.45</v>
      </c>
      <c r="F3511" s="207">
        <v>7873.36</v>
      </c>
      <c r="G3511" s="207">
        <v>11452.16</v>
      </c>
      <c r="H3511" s="207">
        <v>12883.68</v>
      </c>
      <c r="I3511" s="214">
        <v>130750</v>
      </c>
      <c r="J3511" s="211">
        <f t="shared" si="280"/>
        <v>0.36440914158305465</v>
      </c>
      <c r="K3511" s="212">
        <f t="shared" si="281"/>
        <v>0.42</v>
      </c>
      <c r="L3511" s="214">
        <v>7191.25</v>
      </c>
      <c r="M3511" s="213">
        <v>10460</v>
      </c>
      <c r="N3511" s="213">
        <v>11767.5</v>
      </c>
      <c r="O3511" s="242">
        <f t="shared" si="282"/>
        <v>0.51529999999978826</v>
      </c>
      <c r="P3511" s="242"/>
      <c r="Q3511" s="179"/>
      <c r="R3511" s="179"/>
      <c r="S3511" s="179"/>
      <c r="T3511" s="179"/>
      <c r="U3511" s="179"/>
      <c r="V3511" s="179"/>
      <c r="W3511" s="179"/>
      <c r="X3511" s="179"/>
      <c r="Y3511" s="179"/>
      <c r="Z3511" s="179"/>
      <c r="AA3511" s="222"/>
      <c r="AB3511" s="222"/>
      <c r="AC3511" s="222"/>
      <c r="AD3511" s="179"/>
      <c r="AE3511" s="179"/>
      <c r="AF3511" s="179"/>
      <c r="AG3511" s="179"/>
      <c r="AH3511" s="179"/>
      <c r="AI3511" s="179"/>
      <c r="AJ3511" s="179"/>
    </row>
    <row r="3512" spans="2:36" x14ac:dyDescent="0.3">
      <c r="B3512" s="224">
        <v>358900</v>
      </c>
      <c r="C3512" s="209">
        <v>143197</v>
      </c>
      <c r="D3512" s="206">
        <f t="shared" si="283"/>
        <v>0.39898857620507105</v>
      </c>
      <c r="E3512" s="208">
        <f t="shared" si="284"/>
        <v>0.45</v>
      </c>
      <c r="F3512" s="207">
        <v>7875.83</v>
      </c>
      <c r="G3512" s="207">
        <v>11455.76</v>
      </c>
      <c r="H3512" s="207">
        <v>12887.73</v>
      </c>
      <c r="I3512" s="214">
        <v>130792</v>
      </c>
      <c r="J3512" s="211">
        <f t="shared" si="280"/>
        <v>0.36442463081638338</v>
      </c>
      <c r="K3512" s="212">
        <f t="shared" si="281"/>
        <v>0.42</v>
      </c>
      <c r="L3512" s="214">
        <v>7193.56</v>
      </c>
      <c r="M3512" s="213">
        <v>10463.36</v>
      </c>
      <c r="N3512" s="213">
        <v>11771.28</v>
      </c>
      <c r="O3512" s="242">
        <f t="shared" si="282"/>
        <v>0.51519999999996802</v>
      </c>
      <c r="P3512" s="242"/>
      <c r="Q3512" s="179"/>
      <c r="R3512" s="179"/>
      <c r="S3512" s="179"/>
      <c r="T3512" s="179"/>
      <c r="U3512" s="179"/>
      <c r="V3512" s="179"/>
      <c r="W3512" s="179"/>
      <c r="X3512" s="179"/>
      <c r="Y3512" s="179"/>
      <c r="Z3512" s="179"/>
      <c r="AA3512" s="222"/>
      <c r="AB3512" s="222"/>
      <c r="AC3512" s="222"/>
      <c r="AD3512" s="179"/>
      <c r="AE3512" s="179"/>
      <c r="AF3512" s="179"/>
      <c r="AG3512" s="179"/>
      <c r="AH3512" s="179"/>
      <c r="AI3512" s="179"/>
      <c r="AJ3512" s="179"/>
    </row>
    <row r="3513" spans="2:36" x14ac:dyDescent="0.3">
      <c r="B3513" s="224">
        <v>359000</v>
      </c>
      <c r="C3513" s="209">
        <v>143242</v>
      </c>
      <c r="D3513" s="206">
        <f t="shared" si="283"/>
        <v>0.39900278551532031</v>
      </c>
      <c r="E3513" s="208">
        <f t="shared" si="284"/>
        <v>0.45</v>
      </c>
      <c r="F3513" s="207">
        <v>7878.31</v>
      </c>
      <c r="G3513" s="207">
        <v>11459.36</v>
      </c>
      <c r="H3513" s="207">
        <v>12891.78</v>
      </c>
      <c r="I3513" s="214">
        <v>130834</v>
      </c>
      <c r="J3513" s="211">
        <f t="shared" si="280"/>
        <v>0.36444011142061283</v>
      </c>
      <c r="K3513" s="212">
        <f t="shared" si="281"/>
        <v>0.42</v>
      </c>
      <c r="L3513" s="214">
        <v>7195.87</v>
      </c>
      <c r="M3513" s="213">
        <v>10466.719999999999</v>
      </c>
      <c r="N3513" s="213">
        <v>11775.06</v>
      </c>
      <c r="O3513" s="242">
        <f t="shared" si="282"/>
        <v>0.51529999999997012</v>
      </c>
      <c r="P3513" s="242"/>
      <c r="Q3513" s="179"/>
      <c r="R3513" s="179"/>
      <c r="S3513" s="179"/>
      <c r="T3513" s="179"/>
      <c r="U3513" s="179"/>
      <c r="V3513" s="179"/>
      <c r="W3513" s="179"/>
      <c r="X3513" s="179"/>
      <c r="Y3513" s="179"/>
      <c r="Z3513" s="179"/>
      <c r="AA3513" s="222"/>
      <c r="AB3513" s="222"/>
      <c r="AC3513" s="222"/>
      <c r="AD3513" s="179"/>
      <c r="AE3513" s="179"/>
      <c r="AF3513" s="179"/>
      <c r="AG3513" s="179"/>
      <c r="AH3513" s="179"/>
      <c r="AI3513" s="179"/>
      <c r="AJ3513" s="179"/>
    </row>
    <row r="3514" spans="2:36" x14ac:dyDescent="0.3">
      <c r="B3514" s="224">
        <v>359100</v>
      </c>
      <c r="C3514" s="209">
        <v>143287</v>
      </c>
      <c r="D3514" s="206">
        <f t="shared" si="283"/>
        <v>0.39901698691172377</v>
      </c>
      <c r="E3514" s="208">
        <f t="shared" si="284"/>
        <v>0.45</v>
      </c>
      <c r="F3514" s="207">
        <v>7880.78</v>
      </c>
      <c r="G3514" s="207">
        <v>11462.96</v>
      </c>
      <c r="H3514" s="207">
        <v>12895.83</v>
      </c>
      <c r="I3514" s="214">
        <v>130876</v>
      </c>
      <c r="J3514" s="211">
        <f t="shared" si="280"/>
        <v>0.36445558340295181</v>
      </c>
      <c r="K3514" s="212">
        <f t="shared" si="281"/>
        <v>0.42</v>
      </c>
      <c r="L3514" s="214">
        <v>7198.18</v>
      </c>
      <c r="M3514" s="213">
        <v>10470.08</v>
      </c>
      <c r="N3514" s="213">
        <v>11778.84</v>
      </c>
      <c r="O3514" s="242">
        <f t="shared" si="282"/>
        <v>0.51519999999984067</v>
      </c>
      <c r="P3514" s="242"/>
      <c r="Q3514" s="179"/>
      <c r="R3514" s="179"/>
      <c r="S3514" s="179"/>
      <c r="T3514" s="179"/>
      <c r="U3514" s="179"/>
      <c r="V3514" s="179"/>
      <c r="W3514" s="179"/>
      <c r="X3514" s="179"/>
      <c r="Y3514" s="179"/>
      <c r="Z3514" s="179"/>
      <c r="AA3514" s="222"/>
      <c r="AB3514" s="222"/>
      <c r="AC3514" s="222"/>
      <c r="AD3514" s="179"/>
      <c r="AE3514" s="179"/>
      <c r="AF3514" s="179"/>
      <c r="AG3514" s="179"/>
      <c r="AH3514" s="179"/>
      <c r="AI3514" s="179"/>
      <c r="AJ3514" s="179"/>
    </row>
    <row r="3515" spans="2:36" x14ac:dyDescent="0.3">
      <c r="B3515" s="224">
        <v>359200</v>
      </c>
      <c r="C3515" s="209">
        <v>143332</v>
      </c>
      <c r="D3515" s="206">
        <f t="shared" si="283"/>
        <v>0.39903118040089086</v>
      </c>
      <c r="E3515" s="208">
        <f t="shared" si="284"/>
        <v>0.45</v>
      </c>
      <c r="F3515" s="207">
        <v>7883.26</v>
      </c>
      <c r="G3515" s="207">
        <v>11466.56</v>
      </c>
      <c r="H3515" s="207">
        <v>12899.88</v>
      </c>
      <c r="I3515" s="214">
        <v>130918</v>
      </c>
      <c r="J3515" s="211">
        <f t="shared" ref="J3515:J3578" si="285">I3515/$B3515</f>
        <v>0.36447104677060133</v>
      </c>
      <c r="K3515" s="212">
        <f t="shared" ref="K3515:K3578" si="286">(I3515-I3514)/($B3515-$B3514)</f>
        <v>0.42</v>
      </c>
      <c r="L3515" s="214">
        <v>7200.49</v>
      </c>
      <c r="M3515" s="213">
        <v>10473.44</v>
      </c>
      <c r="N3515" s="213">
        <v>11782.62</v>
      </c>
      <c r="O3515" s="242">
        <f t="shared" si="282"/>
        <v>0.51530000000015208</v>
      </c>
      <c r="P3515" s="242"/>
      <c r="Q3515" s="179"/>
      <c r="R3515" s="179"/>
      <c r="S3515" s="179"/>
      <c r="T3515" s="179"/>
      <c r="U3515" s="179"/>
      <c r="V3515" s="179"/>
      <c r="W3515" s="179"/>
      <c r="X3515" s="179"/>
      <c r="Y3515" s="179"/>
      <c r="Z3515" s="179"/>
      <c r="AA3515" s="222"/>
      <c r="AB3515" s="222"/>
      <c r="AC3515" s="222"/>
      <c r="AD3515" s="179"/>
      <c r="AE3515" s="179"/>
      <c r="AF3515" s="179"/>
      <c r="AG3515" s="179"/>
      <c r="AH3515" s="179"/>
      <c r="AI3515" s="179"/>
      <c r="AJ3515" s="179"/>
    </row>
    <row r="3516" spans="2:36" x14ac:dyDescent="0.3">
      <c r="B3516" s="224">
        <v>359300</v>
      </c>
      <c r="C3516" s="209">
        <v>143377</v>
      </c>
      <c r="D3516" s="206">
        <f t="shared" si="283"/>
        <v>0.39904536598942386</v>
      </c>
      <c r="E3516" s="208">
        <f t="shared" si="284"/>
        <v>0.45</v>
      </c>
      <c r="F3516" s="207">
        <v>7885.73</v>
      </c>
      <c r="G3516" s="207">
        <v>11470.16</v>
      </c>
      <c r="H3516" s="207">
        <v>12903.93</v>
      </c>
      <c r="I3516" s="214">
        <v>130960</v>
      </c>
      <c r="J3516" s="211">
        <f t="shared" si="285"/>
        <v>0.36448650153075424</v>
      </c>
      <c r="K3516" s="212">
        <f t="shared" si="286"/>
        <v>0.42</v>
      </c>
      <c r="L3516" s="214">
        <v>7202.8</v>
      </c>
      <c r="M3516" s="213">
        <v>10476.799999999999</v>
      </c>
      <c r="N3516" s="213">
        <v>11786.4</v>
      </c>
      <c r="O3516" s="242">
        <f t="shared" si="282"/>
        <v>0.51520000000004074</v>
      </c>
      <c r="P3516" s="242"/>
      <c r="Q3516" s="179"/>
      <c r="R3516" s="179"/>
      <c r="S3516" s="179"/>
      <c r="T3516" s="179"/>
      <c r="U3516" s="179"/>
      <c r="V3516" s="179"/>
      <c r="W3516" s="179"/>
      <c r="X3516" s="179"/>
      <c r="Y3516" s="179"/>
      <c r="Z3516" s="179"/>
      <c r="AA3516" s="222"/>
      <c r="AB3516" s="222"/>
      <c r="AC3516" s="222"/>
      <c r="AD3516" s="179"/>
      <c r="AE3516" s="179"/>
      <c r="AF3516" s="179"/>
      <c r="AG3516" s="179"/>
      <c r="AH3516" s="179"/>
      <c r="AI3516" s="179"/>
      <c r="AJ3516" s="179"/>
    </row>
    <row r="3517" spans="2:36" x14ac:dyDescent="0.3">
      <c r="B3517" s="224">
        <v>359400</v>
      </c>
      <c r="C3517" s="209">
        <v>143422</v>
      </c>
      <c r="D3517" s="206">
        <f t="shared" si="283"/>
        <v>0.39905954368391766</v>
      </c>
      <c r="E3517" s="208">
        <f t="shared" si="284"/>
        <v>0.45</v>
      </c>
      <c r="F3517" s="207">
        <v>7888.21</v>
      </c>
      <c r="G3517" s="207">
        <v>11473.76</v>
      </c>
      <c r="H3517" s="207">
        <v>12907.98</v>
      </c>
      <c r="I3517" s="214">
        <v>131002</v>
      </c>
      <c r="J3517" s="211">
        <f t="shared" si="285"/>
        <v>0.36450194769059546</v>
      </c>
      <c r="K3517" s="212">
        <f t="shared" si="286"/>
        <v>0.42</v>
      </c>
      <c r="L3517" s="214">
        <v>7205.11</v>
      </c>
      <c r="M3517" s="213">
        <v>10480.16</v>
      </c>
      <c r="N3517" s="213">
        <v>11790.18</v>
      </c>
      <c r="O3517" s="242">
        <f t="shared" si="282"/>
        <v>0.51530000000002474</v>
      </c>
      <c r="P3517" s="242"/>
      <c r="Q3517" s="179"/>
      <c r="R3517" s="179"/>
      <c r="S3517" s="179"/>
      <c r="T3517" s="179"/>
      <c r="U3517" s="179"/>
      <c r="V3517" s="179"/>
      <c r="W3517" s="179"/>
      <c r="X3517" s="179"/>
      <c r="Y3517" s="179"/>
      <c r="Z3517" s="179"/>
      <c r="AA3517" s="222"/>
      <c r="AB3517" s="222"/>
      <c r="AC3517" s="222"/>
      <c r="AD3517" s="179"/>
      <c r="AE3517" s="179"/>
      <c r="AF3517" s="179"/>
      <c r="AG3517" s="179"/>
      <c r="AH3517" s="179"/>
      <c r="AI3517" s="179"/>
      <c r="AJ3517" s="179"/>
    </row>
    <row r="3518" spans="2:36" x14ac:dyDescent="0.3">
      <c r="B3518" s="224">
        <v>359500</v>
      </c>
      <c r="C3518" s="209">
        <v>143467</v>
      </c>
      <c r="D3518" s="206">
        <f t="shared" si="283"/>
        <v>0.39907371349095966</v>
      </c>
      <c r="E3518" s="208">
        <f t="shared" si="284"/>
        <v>0.45</v>
      </c>
      <c r="F3518" s="207">
        <v>7890.68</v>
      </c>
      <c r="G3518" s="207">
        <v>11477.36</v>
      </c>
      <c r="H3518" s="207">
        <v>12912.03</v>
      </c>
      <c r="I3518" s="214">
        <v>131044</v>
      </c>
      <c r="J3518" s="211">
        <f t="shared" si="285"/>
        <v>0.36451738525730182</v>
      </c>
      <c r="K3518" s="212">
        <f t="shared" si="286"/>
        <v>0.42</v>
      </c>
      <c r="L3518" s="214">
        <v>7207.42</v>
      </c>
      <c r="M3518" s="213">
        <v>10483.52</v>
      </c>
      <c r="N3518" s="213">
        <v>11793.96</v>
      </c>
      <c r="O3518" s="242">
        <f t="shared" si="282"/>
        <v>0.5151999999999316</v>
      </c>
      <c r="P3518" s="242"/>
      <c r="Q3518" s="179"/>
      <c r="R3518" s="179"/>
      <c r="S3518" s="179"/>
      <c r="T3518" s="179"/>
      <c r="U3518" s="179"/>
      <c r="V3518" s="179"/>
      <c r="W3518" s="179"/>
      <c r="X3518" s="179"/>
      <c r="Y3518" s="179"/>
      <c r="Z3518" s="179"/>
      <c r="AA3518" s="222"/>
      <c r="AB3518" s="222"/>
      <c r="AC3518" s="222"/>
      <c r="AD3518" s="179"/>
      <c r="AE3518" s="179"/>
      <c r="AF3518" s="179"/>
      <c r="AG3518" s="179"/>
      <c r="AH3518" s="179"/>
      <c r="AI3518" s="179"/>
      <c r="AJ3518" s="179"/>
    </row>
    <row r="3519" spans="2:36" x14ac:dyDescent="0.3">
      <c r="B3519" s="224">
        <v>359600</v>
      </c>
      <c r="C3519" s="209">
        <v>143512</v>
      </c>
      <c r="D3519" s="206">
        <f t="shared" si="283"/>
        <v>0.39908787541713014</v>
      </c>
      <c r="E3519" s="208">
        <f t="shared" si="284"/>
        <v>0.45</v>
      </c>
      <c r="F3519" s="207">
        <v>7893.16</v>
      </c>
      <c r="G3519" s="207">
        <v>11480.96</v>
      </c>
      <c r="H3519" s="207">
        <v>12916.08</v>
      </c>
      <c r="I3519" s="214">
        <v>131086</v>
      </c>
      <c r="J3519" s="211">
        <f t="shared" si="285"/>
        <v>0.36453281423804229</v>
      </c>
      <c r="K3519" s="212">
        <f t="shared" si="286"/>
        <v>0.42</v>
      </c>
      <c r="L3519" s="214">
        <v>7209.73</v>
      </c>
      <c r="M3519" s="213">
        <v>10486.88</v>
      </c>
      <c r="N3519" s="213">
        <v>11797.74</v>
      </c>
      <c r="O3519" s="242">
        <f t="shared" si="282"/>
        <v>0.5152999999998974</v>
      </c>
      <c r="P3519" s="242"/>
      <c r="Q3519" s="179"/>
      <c r="R3519" s="179"/>
      <c r="S3519" s="179"/>
      <c r="T3519" s="179"/>
      <c r="U3519" s="179"/>
      <c r="V3519" s="179"/>
      <c r="W3519" s="179"/>
      <c r="X3519" s="179"/>
      <c r="Y3519" s="179"/>
      <c r="Z3519" s="179"/>
      <c r="AA3519" s="222"/>
      <c r="AB3519" s="222"/>
      <c r="AC3519" s="222"/>
      <c r="AD3519" s="179"/>
      <c r="AE3519" s="179"/>
      <c r="AF3519" s="179"/>
      <c r="AG3519" s="179"/>
      <c r="AH3519" s="179"/>
      <c r="AI3519" s="179"/>
      <c r="AJ3519" s="179"/>
    </row>
    <row r="3520" spans="2:36" x14ac:dyDescent="0.3">
      <c r="B3520" s="224">
        <v>359700</v>
      </c>
      <c r="C3520" s="209">
        <v>143557</v>
      </c>
      <c r="D3520" s="206">
        <f t="shared" si="283"/>
        <v>0.39910202946900197</v>
      </c>
      <c r="E3520" s="208">
        <f t="shared" si="284"/>
        <v>0.45</v>
      </c>
      <c r="F3520" s="207">
        <v>7895.63</v>
      </c>
      <c r="G3520" s="207">
        <v>11484.56</v>
      </c>
      <c r="H3520" s="207">
        <v>12920.13</v>
      </c>
      <c r="I3520" s="214">
        <v>131128</v>
      </c>
      <c r="J3520" s="211">
        <f t="shared" si="285"/>
        <v>0.36454823463997776</v>
      </c>
      <c r="K3520" s="212">
        <f t="shared" si="286"/>
        <v>0.42</v>
      </c>
      <c r="L3520" s="214">
        <v>7212.04</v>
      </c>
      <c r="M3520" s="213">
        <v>10490.24</v>
      </c>
      <c r="N3520" s="213">
        <v>11801.52</v>
      </c>
      <c r="O3520" s="242">
        <f t="shared" si="282"/>
        <v>0.51520000000009536</v>
      </c>
      <c r="P3520" s="242"/>
      <c r="Q3520" s="179"/>
      <c r="R3520" s="179"/>
      <c r="S3520" s="179"/>
      <c r="T3520" s="179"/>
      <c r="U3520" s="179"/>
      <c r="V3520" s="179"/>
      <c r="W3520" s="179"/>
      <c r="X3520" s="179"/>
      <c r="Y3520" s="179"/>
      <c r="Z3520" s="179"/>
      <c r="AA3520" s="222"/>
      <c r="AB3520" s="222"/>
      <c r="AC3520" s="222"/>
      <c r="AD3520" s="179"/>
      <c r="AE3520" s="179"/>
      <c r="AF3520" s="179"/>
      <c r="AG3520" s="179"/>
      <c r="AH3520" s="179"/>
      <c r="AI3520" s="179"/>
      <c r="AJ3520" s="179"/>
    </row>
    <row r="3521" spans="2:36" x14ac:dyDescent="0.3">
      <c r="B3521" s="224">
        <v>359800</v>
      </c>
      <c r="C3521" s="209">
        <v>143602</v>
      </c>
      <c r="D3521" s="206">
        <f t="shared" si="283"/>
        <v>0.39911617565314061</v>
      </c>
      <c r="E3521" s="208">
        <f t="shared" si="284"/>
        <v>0.45</v>
      </c>
      <c r="F3521" s="207">
        <v>7898.11</v>
      </c>
      <c r="G3521" s="207">
        <v>11488.16</v>
      </c>
      <c r="H3521" s="207">
        <v>12924.18</v>
      </c>
      <c r="I3521" s="214">
        <v>131170</v>
      </c>
      <c r="J3521" s="211">
        <f t="shared" si="285"/>
        <v>0.36456364647026124</v>
      </c>
      <c r="K3521" s="212">
        <f t="shared" si="286"/>
        <v>0.42</v>
      </c>
      <c r="L3521" s="214">
        <v>7214.35</v>
      </c>
      <c r="M3521" s="213">
        <v>10493.6</v>
      </c>
      <c r="N3521" s="213">
        <v>11805.3</v>
      </c>
      <c r="O3521" s="242">
        <f t="shared" si="282"/>
        <v>0.51529999999978826</v>
      </c>
      <c r="P3521" s="242"/>
      <c r="Q3521" s="179"/>
      <c r="R3521" s="179"/>
      <c r="S3521" s="179"/>
      <c r="T3521" s="179"/>
      <c r="U3521" s="179"/>
      <c r="V3521" s="179"/>
      <c r="W3521" s="179"/>
      <c r="X3521" s="179"/>
      <c r="Y3521" s="179"/>
      <c r="Z3521" s="179"/>
      <c r="AA3521" s="222"/>
      <c r="AB3521" s="222"/>
      <c r="AC3521" s="222"/>
      <c r="AD3521" s="179"/>
      <c r="AE3521" s="179"/>
      <c r="AF3521" s="179"/>
      <c r="AG3521" s="179"/>
      <c r="AH3521" s="179"/>
      <c r="AI3521" s="179"/>
      <c r="AJ3521" s="179"/>
    </row>
    <row r="3522" spans="2:36" x14ac:dyDescent="0.3">
      <c r="B3522" s="224">
        <v>359900</v>
      </c>
      <c r="C3522" s="209">
        <v>143647</v>
      </c>
      <c r="D3522" s="206">
        <f t="shared" si="283"/>
        <v>0.39913031397610449</v>
      </c>
      <c r="E3522" s="208">
        <f t="shared" si="284"/>
        <v>0.45</v>
      </c>
      <c r="F3522" s="207">
        <v>7900.58</v>
      </c>
      <c r="G3522" s="207">
        <v>11491.76</v>
      </c>
      <c r="H3522" s="207">
        <v>12928.23</v>
      </c>
      <c r="I3522" s="214">
        <v>131212</v>
      </c>
      <c r="J3522" s="211">
        <f t="shared" si="285"/>
        <v>0.36457904973603777</v>
      </c>
      <c r="K3522" s="212">
        <f t="shared" si="286"/>
        <v>0.42</v>
      </c>
      <c r="L3522" s="214">
        <v>7216.66</v>
      </c>
      <c r="M3522" s="213">
        <v>10496.96</v>
      </c>
      <c r="N3522" s="213">
        <v>11809.08</v>
      </c>
      <c r="O3522" s="242">
        <f t="shared" si="282"/>
        <v>0.51519999999996802</v>
      </c>
      <c r="P3522" s="242"/>
      <c r="Q3522" s="179"/>
      <c r="R3522" s="179"/>
      <c r="S3522" s="179"/>
      <c r="T3522" s="179"/>
      <c r="U3522" s="179"/>
      <c r="V3522" s="179"/>
      <c r="W3522" s="179"/>
      <c r="X3522" s="179"/>
      <c r="Y3522" s="179"/>
      <c r="Z3522" s="179"/>
      <c r="AA3522" s="222"/>
      <c r="AB3522" s="222"/>
      <c r="AC3522" s="222"/>
      <c r="AD3522" s="179"/>
      <c r="AE3522" s="179"/>
      <c r="AF3522" s="179"/>
      <c r="AG3522" s="179"/>
      <c r="AH3522" s="179"/>
      <c r="AI3522" s="179"/>
      <c r="AJ3522" s="179"/>
    </row>
    <row r="3523" spans="2:36" x14ac:dyDescent="0.3">
      <c r="B3523" s="224">
        <v>360000</v>
      </c>
      <c r="C3523" s="209">
        <v>143692</v>
      </c>
      <c r="D3523" s="206">
        <f t="shared" si="283"/>
        <v>0.39914444444444447</v>
      </c>
      <c r="E3523" s="208">
        <f t="shared" si="284"/>
        <v>0.45</v>
      </c>
      <c r="F3523" s="207">
        <v>7903.06</v>
      </c>
      <c r="G3523" s="207">
        <v>11495.36</v>
      </c>
      <c r="H3523" s="207">
        <v>12932.28</v>
      </c>
      <c r="I3523" s="214">
        <v>131254</v>
      </c>
      <c r="J3523" s="211">
        <f t="shared" si="285"/>
        <v>0.36459444444444444</v>
      </c>
      <c r="K3523" s="212">
        <f t="shared" si="286"/>
        <v>0.42</v>
      </c>
      <c r="L3523" s="214">
        <v>7218.97</v>
      </c>
      <c r="M3523" s="213">
        <v>10500.32</v>
      </c>
      <c r="N3523" s="213">
        <v>11812.86</v>
      </c>
      <c r="O3523" s="242">
        <f t="shared" si="282"/>
        <v>0.51529999999997012</v>
      </c>
      <c r="P3523" s="242"/>
      <c r="Q3523" s="179"/>
      <c r="R3523" s="179"/>
      <c r="S3523" s="179"/>
      <c r="T3523" s="179"/>
      <c r="U3523" s="179"/>
      <c r="V3523" s="179"/>
      <c r="W3523" s="179"/>
      <c r="X3523" s="179"/>
      <c r="Y3523" s="179"/>
      <c r="Z3523" s="179"/>
      <c r="AA3523" s="222"/>
      <c r="AB3523" s="222"/>
      <c r="AC3523" s="222"/>
      <c r="AD3523" s="179"/>
      <c r="AE3523" s="179"/>
      <c r="AF3523" s="179"/>
      <c r="AG3523" s="179"/>
      <c r="AH3523" s="179"/>
      <c r="AI3523" s="179"/>
      <c r="AJ3523" s="179"/>
    </row>
    <row r="3524" spans="2:36" x14ac:dyDescent="0.3">
      <c r="B3524" s="224">
        <v>360100</v>
      </c>
      <c r="C3524" s="209">
        <v>143737</v>
      </c>
      <c r="D3524" s="206">
        <f t="shared" si="283"/>
        <v>0.39915856706470426</v>
      </c>
      <c r="E3524" s="208">
        <f t="shared" si="284"/>
        <v>0.45</v>
      </c>
      <c r="F3524" s="207">
        <v>7905.53</v>
      </c>
      <c r="G3524" s="207">
        <v>11498.96</v>
      </c>
      <c r="H3524" s="207">
        <v>12936.33</v>
      </c>
      <c r="I3524" s="214">
        <v>131296</v>
      </c>
      <c r="J3524" s="211">
        <f t="shared" si="285"/>
        <v>0.36460983060261037</v>
      </c>
      <c r="K3524" s="212">
        <f t="shared" si="286"/>
        <v>0.42</v>
      </c>
      <c r="L3524" s="214">
        <v>7221.28</v>
      </c>
      <c r="M3524" s="213">
        <v>10503.68</v>
      </c>
      <c r="N3524" s="213">
        <v>11816.64</v>
      </c>
      <c r="O3524" s="242">
        <f t="shared" si="282"/>
        <v>0.51519999999984067</v>
      </c>
      <c r="P3524" s="242"/>
      <c r="Q3524" s="179"/>
      <c r="R3524" s="179"/>
      <c r="S3524" s="179"/>
      <c r="T3524" s="179"/>
      <c r="U3524" s="179"/>
      <c r="V3524" s="179"/>
      <c r="W3524" s="179"/>
      <c r="X3524" s="179"/>
      <c r="Y3524" s="179"/>
      <c r="Z3524" s="179"/>
      <c r="AA3524" s="222"/>
      <c r="AB3524" s="222"/>
      <c r="AC3524" s="222"/>
      <c r="AD3524" s="179"/>
      <c r="AE3524" s="179"/>
      <c r="AF3524" s="179"/>
      <c r="AG3524" s="179"/>
      <c r="AH3524" s="179"/>
      <c r="AI3524" s="179"/>
      <c r="AJ3524" s="179"/>
    </row>
    <row r="3525" spans="2:36" x14ac:dyDescent="0.3">
      <c r="B3525" s="224">
        <v>360200</v>
      </c>
      <c r="C3525" s="209">
        <v>143782</v>
      </c>
      <c r="D3525" s="206">
        <f t="shared" si="283"/>
        <v>0.39917268184342031</v>
      </c>
      <c r="E3525" s="208">
        <f t="shared" si="284"/>
        <v>0.45</v>
      </c>
      <c r="F3525" s="207">
        <v>7908.01</v>
      </c>
      <c r="G3525" s="207">
        <v>11502.56</v>
      </c>
      <c r="H3525" s="207">
        <v>12940.38</v>
      </c>
      <c r="I3525" s="214">
        <v>131338</v>
      </c>
      <c r="J3525" s="211">
        <f t="shared" si="285"/>
        <v>0.36462520821765687</v>
      </c>
      <c r="K3525" s="212">
        <f t="shared" si="286"/>
        <v>0.42</v>
      </c>
      <c r="L3525" s="214">
        <v>7223.59</v>
      </c>
      <c r="M3525" s="213">
        <v>10507.04</v>
      </c>
      <c r="N3525" s="213">
        <v>11820.42</v>
      </c>
      <c r="O3525" s="242">
        <f t="shared" ref="O3525:O3588" si="287">(C3525+F3525+H3525-C3524-F3524-H3524)/100</f>
        <v>0.51530000000015208</v>
      </c>
      <c r="P3525" s="242"/>
      <c r="Q3525" s="179"/>
      <c r="R3525" s="179"/>
      <c r="S3525" s="179"/>
      <c r="T3525" s="179"/>
      <c r="U3525" s="179"/>
      <c r="V3525" s="179"/>
      <c r="W3525" s="179"/>
      <c r="X3525" s="179"/>
      <c r="Y3525" s="179"/>
      <c r="Z3525" s="179"/>
      <c r="AA3525" s="222"/>
      <c r="AB3525" s="222"/>
      <c r="AC3525" s="222"/>
      <c r="AD3525" s="179"/>
      <c r="AE3525" s="179"/>
      <c r="AF3525" s="179"/>
      <c r="AG3525" s="179"/>
      <c r="AH3525" s="179"/>
      <c r="AI3525" s="179"/>
      <c r="AJ3525" s="179"/>
    </row>
    <row r="3526" spans="2:36" x14ac:dyDescent="0.3">
      <c r="B3526" s="224">
        <v>360300</v>
      </c>
      <c r="C3526" s="209">
        <v>143827</v>
      </c>
      <c r="D3526" s="206">
        <f t="shared" si="283"/>
        <v>0.39918678878712183</v>
      </c>
      <c r="E3526" s="208">
        <f t="shared" si="284"/>
        <v>0.45</v>
      </c>
      <c r="F3526" s="207">
        <v>7910.48</v>
      </c>
      <c r="G3526" s="207">
        <v>11506.16</v>
      </c>
      <c r="H3526" s="207">
        <v>12944.43</v>
      </c>
      <c r="I3526" s="214">
        <v>131380</v>
      </c>
      <c r="J3526" s="211">
        <f t="shared" si="285"/>
        <v>0.36464057729669719</v>
      </c>
      <c r="K3526" s="212">
        <f t="shared" si="286"/>
        <v>0.42</v>
      </c>
      <c r="L3526" s="214">
        <v>7225.9</v>
      </c>
      <c r="M3526" s="213">
        <v>10510.4</v>
      </c>
      <c r="N3526" s="213">
        <v>11824.2</v>
      </c>
      <c r="O3526" s="242">
        <f t="shared" si="287"/>
        <v>0.51520000000004074</v>
      </c>
      <c r="P3526" s="242"/>
      <c r="Q3526" s="179"/>
      <c r="R3526" s="179"/>
      <c r="S3526" s="179"/>
      <c r="T3526" s="179"/>
      <c r="U3526" s="179"/>
      <c r="V3526" s="179"/>
      <c r="W3526" s="179"/>
      <c r="X3526" s="179"/>
      <c r="Y3526" s="179"/>
      <c r="Z3526" s="179"/>
      <c r="AA3526" s="222"/>
      <c r="AB3526" s="222"/>
      <c r="AC3526" s="222"/>
      <c r="AD3526" s="179"/>
      <c r="AE3526" s="179"/>
      <c r="AF3526" s="179"/>
      <c r="AG3526" s="179"/>
      <c r="AH3526" s="179"/>
      <c r="AI3526" s="179"/>
      <c r="AJ3526" s="179"/>
    </row>
    <row r="3527" spans="2:36" x14ac:dyDescent="0.3">
      <c r="B3527" s="224">
        <v>360400</v>
      </c>
      <c r="C3527" s="209">
        <v>143872</v>
      </c>
      <c r="D3527" s="206">
        <f t="shared" si="283"/>
        <v>0.39920088790233077</v>
      </c>
      <c r="E3527" s="208">
        <f t="shared" si="284"/>
        <v>0.45</v>
      </c>
      <c r="F3527" s="207">
        <v>7912.96</v>
      </c>
      <c r="G3527" s="207">
        <v>11509.76</v>
      </c>
      <c r="H3527" s="207">
        <v>12948.48</v>
      </c>
      <c r="I3527" s="214">
        <v>131422</v>
      </c>
      <c r="J3527" s="211">
        <f t="shared" si="285"/>
        <v>0.36465593784683686</v>
      </c>
      <c r="K3527" s="212">
        <f t="shared" si="286"/>
        <v>0.42</v>
      </c>
      <c r="L3527" s="214">
        <v>7228.21</v>
      </c>
      <c r="M3527" s="213">
        <v>10513.76</v>
      </c>
      <c r="N3527" s="213">
        <v>11827.98</v>
      </c>
      <c r="O3527" s="242">
        <f t="shared" si="287"/>
        <v>0.51530000000002474</v>
      </c>
      <c r="P3527" s="242"/>
      <c r="Q3527" s="179"/>
      <c r="R3527" s="179"/>
      <c r="S3527" s="179"/>
      <c r="T3527" s="179"/>
      <c r="U3527" s="179"/>
      <c r="V3527" s="179"/>
      <c r="W3527" s="179"/>
      <c r="X3527" s="179"/>
      <c r="Y3527" s="179"/>
      <c r="Z3527" s="179"/>
      <c r="AA3527" s="222"/>
      <c r="AB3527" s="222"/>
      <c r="AC3527" s="222"/>
      <c r="AD3527" s="179"/>
      <c r="AE3527" s="179"/>
      <c r="AF3527" s="179"/>
      <c r="AG3527" s="179"/>
      <c r="AH3527" s="179"/>
      <c r="AI3527" s="179"/>
      <c r="AJ3527" s="179"/>
    </row>
    <row r="3528" spans="2:36" x14ac:dyDescent="0.3">
      <c r="B3528" s="224">
        <v>360500</v>
      </c>
      <c r="C3528" s="209">
        <v>143917</v>
      </c>
      <c r="D3528" s="206">
        <f t="shared" si="283"/>
        <v>0.3992149791955617</v>
      </c>
      <c r="E3528" s="208">
        <f t="shared" si="284"/>
        <v>0.45</v>
      </c>
      <c r="F3528" s="207">
        <v>7915.43</v>
      </c>
      <c r="G3528" s="207">
        <v>11513.36</v>
      </c>
      <c r="H3528" s="207">
        <v>12952.53</v>
      </c>
      <c r="I3528" s="214">
        <v>131464</v>
      </c>
      <c r="J3528" s="211">
        <f t="shared" si="285"/>
        <v>0.36467128987517339</v>
      </c>
      <c r="K3528" s="212">
        <f t="shared" si="286"/>
        <v>0.42</v>
      </c>
      <c r="L3528" s="214">
        <v>7230.52</v>
      </c>
      <c r="M3528" s="213">
        <v>10517.12</v>
      </c>
      <c r="N3528" s="213">
        <v>11831.76</v>
      </c>
      <c r="O3528" s="242">
        <f t="shared" si="287"/>
        <v>0.5151999999999316</v>
      </c>
      <c r="P3528" s="242"/>
      <c r="Q3528" s="179"/>
      <c r="R3528" s="179"/>
      <c r="S3528" s="179"/>
      <c r="T3528" s="179"/>
      <c r="U3528" s="179"/>
      <c r="V3528" s="179"/>
      <c r="W3528" s="179"/>
      <c r="X3528" s="179"/>
      <c r="Y3528" s="179"/>
      <c r="Z3528" s="179"/>
      <c r="AA3528" s="222"/>
      <c r="AB3528" s="222"/>
      <c r="AC3528" s="222"/>
      <c r="AD3528" s="179"/>
      <c r="AE3528" s="179"/>
      <c r="AF3528" s="179"/>
      <c r="AG3528" s="179"/>
      <c r="AH3528" s="179"/>
      <c r="AI3528" s="179"/>
      <c r="AJ3528" s="179"/>
    </row>
    <row r="3529" spans="2:36" x14ac:dyDescent="0.3">
      <c r="B3529" s="224">
        <v>360600</v>
      </c>
      <c r="C3529" s="209">
        <v>143962</v>
      </c>
      <c r="D3529" s="206">
        <f t="shared" si="283"/>
        <v>0.39922906267332225</v>
      </c>
      <c r="E3529" s="208">
        <f t="shared" si="284"/>
        <v>0.45</v>
      </c>
      <c r="F3529" s="207">
        <v>7917.91</v>
      </c>
      <c r="G3529" s="207">
        <v>11516.96</v>
      </c>
      <c r="H3529" s="207">
        <v>12956.58</v>
      </c>
      <c r="I3529" s="214">
        <v>131506</v>
      </c>
      <c r="J3529" s="211">
        <f t="shared" si="285"/>
        <v>0.36468663338879648</v>
      </c>
      <c r="K3529" s="212">
        <f t="shared" si="286"/>
        <v>0.42</v>
      </c>
      <c r="L3529" s="214">
        <v>7232.83</v>
      </c>
      <c r="M3529" s="213">
        <v>10520.48</v>
      </c>
      <c r="N3529" s="213">
        <v>11835.54</v>
      </c>
      <c r="O3529" s="242">
        <f t="shared" si="287"/>
        <v>0.5152999999998974</v>
      </c>
      <c r="P3529" s="242"/>
      <c r="Q3529" s="179"/>
      <c r="R3529" s="179"/>
      <c r="S3529" s="179"/>
      <c r="T3529" s="179"/>
      <c r="U3529" s="179"/>
      <c r="V3529" s="179"/>
      <c r="W3529" s="179"/>
      <c r="X3529" s="179"/>
      <c r="Y3529" s="179"/>
      <c r="Z3529" s="179"/>
      <c r="AA3529" s="222"/>
      <c r="AB3529" s="222"/>
      <c r="AC3529" s="222"/>
      <c r="AD3529" s="179"/>
      <c r="AE3529" s="179"/>
      <c r="AF3529" s="179"/>
      <c r="AG3529" s="179"/>
      <c r="AH3529" s="179"/>
      <c r="AI3529" s="179"/>
      <c r="AJ3529" s="179"/>
    </row>
    <row r="3530" spans="2:36" x14ac:dyDescent="0.3">
      <c r="B3530" s="224">
        <v>360700</v>
      </c>
      <c r="C3530" s="209">
        <v>144007</v>
      </c>
      <c r="D3530" s="206">
        <f t="shared" si="283"/>
        <v>0.39924313834211256</v>
      </c>
      <c r="E3530" s="208">
        <f t="shared" si="284"/>
        <v>0.45</v>
      </c>
      <c r="F3530" s="207">
        <v>7920.38</v>
      </c>
      <c r="G3530" s="207">
        <v>11520.56</v>
      </c>
      <c r="H3530" s="207">
        <v>12960.63</v>
      </c>
      <c r="I3530" s="214">
        <v>131548</v>
      </c>
      <c r="J3530" s="211">
        <f t="shared" si="285"/>
        <v>0.36470196839478791</v>
      </c>
      <c r="K3530" s="212">
        <f t="shared" si="286"/>
        <v>0.42</v>
      </c>
      <c r="L3530" s="214">
        <v>7235.14</v>
      </c>
      <c r="M3530" s="213">
        <v>10523.84</v>
      </c>
      <c r="N3530" s="213">
        <v>11839.32</v>
      </c>
      <c r="O3530" s="242">
        <f t="shared" si="287"/>
        <v>0.51520000000009536</v>
      </c>
      <c r="P3530" s="242"/>
      <c r="Q3530" s="179"/>
      <c r="R3530" s="179"/>
      <c r="S3530" s="179"/>
      <c r="T3530" s="179"/>
      <c r="U3530" s="179"/>
      <c r="V3530" s="179"/>
      <c r="W3530" s="179"/>
      <c r="X3530" s="179"/>
      <c r="Y3530" s="179"/>
      <c r="Z3530" s="179"/>
      <c r="AA3530" s="222"/>
      <c r="AB3530" s="222"/>
      <c r="AC3530" s="222"/>
      <c r="AD3530" s="179"/>
      <c r="AE3530" s="179"/>
      <c r="AF3530" s="179"/>
      <c r="AG3530" s="179"/>
      <c r="AH3530" s="179"/>
      <c r="AI3530" s="179"/>
      <c r="AJ3530" s="179"/>
    </row>
    <row r="3531" spans="2:36" x14ac:dyDescent="0.3">
      <c r="B3531" s="224">
        <v>360800</v>
      </c>
      <c r="C3531" s="209">
        <v>144052</v>
      </c>
      <c r="D3531" s="206">
        <f t="shared" si="283"/>
        <v>0.3992572062084257</v>
      </c>
      <c r="E3531" s="208">
        <f t="shared" si="284"/>
        <v>0.45</v>
      </c>
      <c r="F3531" s="207">
        <v>7922.86</v>
      </c>
      <c r="G3531" s="207">
        <v>11524.16</v>
      </c>
      <c r="H3531" s="207">
        <v>12964.68</v>
      </c>
      <c r="I3531" s="214">
        <v>131590</v>
      </c>
      <c r="J3531" s="211">
        <f t="shared" si="285"/>
        <v>0.36471729490022176</v>
      </c>
      <c r="K3531" s="212">
        <f t="shared" si="286"/>
        <v>0.42</v>
      </c>
      <c r="L3531" s="214">
        <v>7237.45</v>
      </c>
      <c r="M3531" s="213">
        <v>10527.2</v>
      </c>
      <c r="N3531" s="213">
        <v>11843.1</v>
      </c>
      <c r="O3531" s="242">
        <f t="shared" si="287"/>
        <v>0.51529999999978826</v>
      </c>
      <c r="P3531" s="242"/>
      <c r="Q3531" s="179"/>
      <c r="R3531" s="179"/>
      <c r="S3531" s="179"/>
      <c r="T3531" s="179"/>
      <c r="U3531" s="179"/>
      <c r="V3531" s="179"/>
      <c r="W3531" s="179"/>
      <c r="X3531" s="179"/>
      <c r="Y3531" s="179"/>
      <c r="Z3531" s="179"/>
      <c r="AA3531" s="222"/>
      <c r="AB3531" s="222"/>
      <c r="AC3531" s="222"/>
      <c r="AD3531" s="179"/>
      <c r="AE3531" s="179"/>
      <c r="AF3531" s="179"/>
      <c r="AG3531" s="179"/>
      <c r="AH3531" s="179"/>
      <c r="AI3531" s="179"/>
      <c r="AJ3531" s="179"/>
    </row>
    <row r="3532" spans="2:36" x14ac:dyDescent="0.3">
      <c r="B3532" s="224">
        <v>360900</v>
      </c>
      <c r="C3532" s="209">
        <v>144097</v>
      </c>
      <c r="D3532" s="206">
        <f t="shared" si="283"/>
        <v>0.39927126627874759</v>
      </c>
      <c r="E3532" s="208">
        <f t="shared" si="284"/>
        <v>0.45</v>
      </c>
      <c r="F3532" s="207">
        <v>7925.33</v>
      </c>
      <c r="G3532" s="207">
        <v>11527.76</v>
      </c>
      <c r="H3532" s="207">
        <v>12968.73</v>
      </c>
      <c r="I3532" s="214">
        <v>131632</v>
      </c>
      <c r="J3532" s="211">
        <f t="shared" si="285"/>
        <v>0.36473261291216402</v>
      </c>
      <c r="K3532" s="212">
        <f t="shared" si="286"/>
        <v>0.42</v>
      </c>
      <c r="L3532" s="214">
        <v>7239.76</v>
      </c>
      <c r="M3532" s="213">
        <v>10530.56</v>
      </c>
      <c r="N3532" s="213">
        <v>11846.88</v>
      </c>
      <c r="O3532" s="242">
        <f t="shared" si="287"/>
        <v>0.51519999999996802</v>
      </c>
      <c r="P3532" s="242"/>
      <c r="Q3532" s="179"/>
      <c r="R3532" s="179"/>
      <c r="S3532" s="179"/>
      <c r="T3532" s="179"/>
      <c r="U3532" s="179"/>
      <c r="V3532" s="179"/>
      <c r="W3532" s="179"/>
      <c r="X3532" s="179"/>
      <c r="Y3532" s="179"/>
      <c r="Z3532" s="179"/>
      <c r="AA3532" s="222"/>
      <c r="AB3532" s="222"/>
      <c r="AC3532" s="222"/>
      <c r="AD3532" s="179"/>
      <c r="AE3532" s="179"/>
      <c r="AF3532" s="179"/>
      <c r="AG3532" s="179"/>
      <c r="AH3532" s="179"/>
      <c r="AI3532" s="179"/>
      <c r="AJ3532" s="179"/>
    </row>
    <row r="3533" spans="2:36" x14ac:dyDescent="0.3">
      <c r="B3533" s="224">
        <v>361000</v>
      </c>
      <c r="C3533" s="209">
        <v>144142</v>
      </c>
      <c r="D3533" s="206">
        <f t="shared" si="283"/>
        <v>0.39928531855955679</v>
      </c>
      <c r="E3533" s="208">
        <f t="shared" si="284"/>
        <v>0.45</v>
      </c>
      <c r="F3533" s="207">
        <v>7927.81</v>
      </c>
      <c r="G3533" s="207">
        <v>11531.36</v>
      </c>
      <c r="H3533" s="207">
        <v>12972.78</v>
      </c>
      <c r="I3533" s="214">
        <v>131674</v>
      </c>
      <c r="J3533" s="211">
        <f t="shared" si="285"/>
        <v>0.36474792243767312</v>
      </c>
      <c r="K3533" s="212">
        <f t="shared" si="286"/>
        <v>0.42</v>
      </c>
      <c r="L3533" s="214">
        <v>7242.07</v>
      </c>
      <c r="M3533" s="213">
        <v>10533.92</v>
      </c>
      <c r="N3533" s="213">
        <v>11850.66</v>
      </c>
      <c r="O3533" s="242">
        <f t="shared" si="287"/>
        <v>0.51529999999997012</v>
      </c>
      <c r="P3533" s="242"/>
      <c r="Q3533" s="179"/>
      <c r="R3533" s="179"/>
      <c r="S3533" s="179"/>
      <c r="T3533" s="179"/>
      <c r="U3533" s="179"/>
      <c r="V3533" s="179"/>
      <c r="W3533" s="179"/>
      <c r="X3533" s="179"/>
      <c r="Y3533" s="179"/>
      <c r="Z3533" s="179"/>
      <c r="AA3533" s="222"/>
      <c r="AB3533" s="222"/>
      <c r="AC3533" s="222"/>
      <c r="AD3533" s="179"/>
      <c r="AE3533" s="179"/>
      <c r="AF3533" s="179"/>
      <c r="AG3533" s="179"/>
      <c r="AH3533" s="179"/>
      <c r="AI3533" s="179"/>
      <c r="AJ3533" s="179"/>
    </row>
    <row r="3534" spans="2:36" x14ac:dyDescent="0.3">
      <c r="B3534" s="224">
        <v>361100</v>
      </c>
      <c r="C3534" s="209">
        <v>144187</v>
      </c>
      <c r="D3534" s="206">
        <f t="shared" si="283"/>
        <v>0.39929936305732483</v>
      </c>
      <c r="E3534" s="208">
        <f t="shared" si="284"/>
        <v>0.45</v>
      </c>
      <c r="F3534" s="207">
        <v>7930.28</v>
      </c>
      <c r="G3534" s="207">
        <v>11534.96</v>
      </c>
      <c r="H3534" s="207">
        <v>12976.83</v>
      </c>
      <c r="I3534" s="214">
        <v>131716</v>
      </c>
      <c r="J3534" s="211">
        <f t="shared" si="285"/>
        <v>0.36476322348379953</v>
      </c>
      <c r="K3534" s="212">
        <f t="shared" si="286"/>
        <v>0.42</v>
      </c>
      <c r="L3534" s="214">
        <v>7244.38</v>
      </c>
      <c r="M3534" s="213">
        <v>10537.28</v>
      </c>
      <c r="N3534" s="213">
        <v>11854.44</v>
      </c>
      <c r="O3534" s="242">
        <f t="shared" si="287"/>
        <v>0.51519999999984067</v>
      </c>
      <c r="P3534" s="242"/>
      <c r="Q3534" s="179"/>
      <c r="R3534" s="179"/>
      <c r="S3534" s="179"/>
      <c r="T3534" s="179"/>
      <c r="U3534" s="179"/>
      <c r="V3534" s="179"/>
      <c r="W3534" s="179"/>
      <c r="X3534" s="179"/>
      <c r="Y3534" s="179"/>
      <c r="Z3534" s="179"/>
      <c r="AA3534" s="222"/>
      <c r="AB3534" s="222"/>
      <c r="AC3534" s="222"/>
      <c r="AD3534" s="179"/>
      <c r="AE3534" s="179"/>
      <c r="AF3534" s="179"/>
      <c r="AG3534" s="179"/>
      <c r="AH3534" s="179"/>
      <c r="AI3534" s="179"/>
      <c r="AJ3534" s="179"/>
    </row>
    <row r="3535" spans="2:36" x14ac:dyDescent="0.3">
      <c r="B3535" s="224">
        <v>361200</v>
      </c>
      <c r="C3535" s="209">
        <v>144232</v>
      </c>
      <c r="D3535" s="206">
        <f t="shared" si="283"/>
        <v>0.39931339977851604</v>
      </c>
      <c r="E3535" s="208">
        <f t="shared" si="284"/>
        <v>0.45</v>
      </c>
      <c r="F3535" s="207">
        <v>7932.76</v>
      </c>
      <c r="G3535" s="207">
        <v>11538.56</v>
      </c>
      <c r="H3535" s="207">
        <v>12980.88</v>
      </c>
      <c r="I3535" s="214">
        <v>131758</v>
      </c>
      <c r="J3535" s="211">
        <f t="shared" si="285"/>
        <v>0.36477851605758582</v>
      </c>
      <c r="K3535" s="212">
        <f t="shared" si="286"/>
        <v>0.42</v>
      </c>
      <c r="L3535" s="214">
        <v>7246.69</v>
      </c>
      <c r="M3535" s="213">
        <v>10540.64</v>
      </c>
      <c r="N3535" s="213">
        <v>11858.22</v>
      </c>
      <c r="O3535" s="242">
        <f t="shared" si="287"/>
        <v>0.51530000000015208</v>
      </c>
      <c r="P3535" s="242"/>
      <c r="Q3535" s="179"/>
      <c r="R3535" s="179"/>
      <c r="S3535" s="179"/>
      <c r="T3535" s="179"/>
      <c r="U3535" s="179"/>
      <c r="V3535" s="179"/>
      <c r="W3535" s="179"/>
      <c r="X3535" s="179"/>
      <c r="Y3535" s="179"/>
      <c r="Z3535" s="179"/>
      <c r="AA3535" s="222"/>
      <c r="AB3535" s="222"/>
      <c r="AC3535" s="222"/>
      <c r="AD3535" s="179"/>
      <c r="AE3535" s="179"/>
      <c r="AF3535" s="179"/>
      <c r="AG3535" s="179"/>
      <c r="AH3535" s="179"/>
      <c r="AI3535" s="179"/>
      <c r="AJ3535" s="179"/>
    </row>
    <row r="3536" spans="2:36" x14ac:dyDescent="0.3">
      <c r="B3536" s="224">
        <v>361300</v>
      </c>
      <c r="C3536" s="209">
        <v>144277</v>
      </c>
      <c r="D3536" s="206">
        <f t="shared" si="283"/>
        <v>0.3993274287295876</v>
      </c>
      <c r="E3536" s="208">
        <f t="shared" si="284"/>
        <v>0.45</v>
      </c>
      <c r="F3536" s="207">
        <v>7935.23</v>
      </c>
      <c r="G3536" s="207">
        <v>11542.16</v>
      </c>
      <c r="H3536" s="207">
        <v>12984.93</v>
      </c>
      <c r="I3536" s="214">
        <v>131800</v>
      </c>
      <c r="J3536" s="211">
        <f t="shared" si="285"/>
        <v>0.36479380016606699</v>
      </c>
      <c r="K3536" s="212">
        <f t="shared" si="286"/>
        <v>0.42</v>
      </c>
      <c r="L3536" s="214">
        <v>7249</v>
      </c>
      <c r="M3536" s="213">
        <v>10544</v>
      </c>
      <c r="N3536" s="213">
        <v>11862</v>
      </c>
      <c r="O3536" s="242">
        <f t="shared" si="287"/>
        <v>0.51520000000004074</v>
      </c>
      <c r="P3536" s="242"/>
      <c r="Q3536" s="179"/>
      <c r="R3536" s="179"/>
      <c r="S3536" s="179"/>
      <c r="T3536" s="179"/>
      <c r="U3536" s="179"/>
      <c r="V3536" s="179"/>
      <c r="W3536" s="179"/>
      <c r="X3536" s="179"/>
      <c r="Y3536" s="179"/>
      <c r="Z3536" s="179"/>
      <c r="AA3536" s="222"/>
      <c r="AB3536" s="222"/>
      <c r="AC3536" s="222"/>
      <c r="AD3536" s="179"/>
      <c r="AE3536" s="179"/>
      <c r="AF3536" s="179"/>
      <c r="AG3536" s="179"/>
      <c r="AH3536" s="179"/>
      <c r="AI3536" s="179"/>
      <c r="AJ3536" s="179"/>
    </row>
    <row r="3537" spans="2:36" x14ac:dyDescent="0.3">
      <c r="B3537" s="224">
        <v>361400</v>
      </c>
      <c r="C3537" s="209">
        <v>144322</v>
      </c>
      <c r="D3537" s="206">
        <f t="shared" si="283"/>
        <v>0.3993414499169895</v>
      </c>
      <c r="E3537" s="208">
        <f t="shared" si="284"/>
        <v>0.45</v>
      </c>
      <c r="F3537" s="207">
        <v>7937.71</v>
      </c>
      <c r="G3537" s="207">
        <v>11545.76</v>
      </c>
      <c r="H3537" s="207">
        <v>12988.98</v>
      </c>
      <c r="I3537" s="214">
        <v>131842</v>
      </c>
      <c r="J3537" s="211">
        <f t="shared" si="285"/>
        <v>0.36480907581627003</v>
      </c>
      <c r="K3537" s="212">
        <f t="shared" si="286"/>
        <v>0.42</v>
      </c>
      <c r="L3537" s="214">
        <v>7251.31</v>
      </c>
      <c r="M3537" s="213">
        <v>10547.36</v>
      </c>
      <c r="N3537" s="213">
        <v>11865.78</v>
      </c>
      <c r="O3537" s="242">
        <f t="shared" si="287"/>
        <v>0.51530000000002474</v>
      </c>
      <c r="P3537" s="242"/>
      <c r="Q3537" s="179"/>
      <c r="R3537" s="179"/>
      <c r="S3537" s="179"/>
      <c r="T3537" s="179"/>
      <c r="U3537" s="179"/>
      <c r="V3537" s="179"/>
      <c r="W3537" s="179"/>
      <c r="X3537" s="179"/>
      <c r="Y3537" s="179"/>
      <c r="Z3537" s="179"/>
      <c r="AA3537" s="222"/>
      <c r="AB3537" s="222"/>
      <c r="AC3537" s="222"/>
      <c r="AD3537" s="179"/>
      <c r="AE3537" s="179"/>
      <c r="AF3537" s="179"/>
      <c r="AG3537" s="179"/>
      <c r="AH3537" s="179"/>
      <c r="AI3537" s="179"/>
      <c r="AJ3537" s="179"/>
    </row>
    <row r="3538" spans="2:36" x14ac:dyDescent="0.3">
      <c r="B3538" s="224">
        <v>361500</v>
      </c>
      <c r="C3538" s="209">
        <v>144367</v>
      </c>
      <c r="D3538" s="206">
        <f t="shared" si="283"/>
        <v>0.3993554633471646</v>
      </c>
      <c r="E3538" s="208">
        <f t="shared" si="284"/>
        <v>0.45</v>
      </c>
      <c r="F3538" s="207">
        <v>7940.18</v>
      </c>
      <c r="G3538" s="207">
        <v>11549.36</v>
      </c>
      <c r="H3538" s="207">
        <v>12993.03</v>
      </c>
      <c r="I3538" s="214">
        <v>131884</v>
      </c>
      <c r="J3538" s="211">
        <f t="shared" si="285"/>
        <v>0.36482434301521438</v>
      </c>
      <c r="K3538" s="212">
        <f t="shared" si="286"/>
        <v>0.42</v>
      </c>
      <c r="L3538" s="214">
        <v>7253.62</v>
      </c>
      <c r="M3538" s="213">
        <v>10550.72</v>
      </c>
      <c r="N3538" s="213">
        <v>11869.56</v>
      </c>
      <c r="O3538" s="242">
        <f t="shared" si="287"/>
        <v>0.5151999999999316</v>
      </c>
      <c r="P3538" s="242"/>
      <c r="Q3538" s="179"/>
      <c r="R3538" s="179"/>
      <c r="S3538" s="179"/>
      <c r="T3538" s="179"/>
      <c r="U3538" s="179"/>
      <c r="V3538" s="179"/>
      <c r="W3538" s="179"/>
      <c r="X3538" s="179"/>
      <c r="Y3538" s="179"/>
      <c r="Z3538" s="179"/>
      <c r="AA3538" s="222"/>
      <c r="AB3538" s="222"/>
      <c r="AC3538" s="222"/>
      <c r="AD3538" s="179"/>
      <c r="AE3538" s="179"/>
      <c r="AF3538" s="179"/>
      <c r="AG3538" s="179"/>
      <c r="AH3538" s="179"/>
      <c r="AI3538" s="179"/>
      <c r="AJ3538" s="179"/>
    </row>
    <row r="3539" spans="2:36" x14ac:dyDescent="0.3">
      <c r="B3539" s="224">
        <v>361600</v>
      </c>
      <c r="C3539" s="209">
        <v>144412</v>
      </c>
      <c r="D3539" s="206">
        <f t="shared" si="283"/>
        <v>0.39936946902654868</v>
      </c>
      <c r="E3539" s="208">
        <f t="shared" si="284"/>
        <v>0.45</v>
      </c>
      <c r="F3539" s="207">
        <v>7942.66</v>
      </c>
      <c r="G3539" s="207">
        <v>11552.96</v>
      </c>
      <c r="H3539" s="207">
        <v>12997.08</v>
      </c>
      <c r="I3539" s="214">
        <v>131926</v>
      </c>
      <c r="J3539" s="211">
        <f t="shared" si="285"/>
        <v>0.36483960176991148</v>
      </c>
      <c r="K3539" s="212">
        <f t="shared" si="286"/>
        <v>0.42</v>
      </c>
      <c r="L3539" s="214">
        <v>7255.93</v>
      </c>
      <c r="M3539" s="213">
        <v>10554.08</v>
      </c>
      <c r="N3539" s="213">
        <v>11873.34</v>
      </c>
      <c r="O3539" s="242">
        <f t="shared" si="287"/>
        <v>0.5152999999998974</v>
      </c>
      <c r="P3539" s="242"/>
      <c r="Q3539" s="179"/>
      <c r="R3539" s="179"/>
      <c r="S3539" s="179"/>
      <c r="T3539" s="179"/>
      <c r="U3539" s="179"/>
      <c r="V3539" s="179"/>
      <c r="W3539" s="179"/>
      <c r="X3539" s="179"/>
      <c r="Y3539" s="179"/>
      <c r="Z3539" s="179"/>
      <c r="AA3539" s="222"/>
      <c r="AB3539" s="222"/>
      <c r="AC3539" s="222"/>
      <c r="AD3539" s="179"/>
      <c r="AE3539" s="179"/>
      <c r="AF3539" s="179"/>
      <c r="AG3539" s="179"/>
      <c r="AH3539" s="179"/>
      <c r="AI3539" s="179"/>
      <c r="AJ3539" s="179"/>
    </row>
    <row r="3540" spans="2:36" x14ac:dyDescent="0.3">
      <c r="B3540" s="224">
        <v>361700</v>
      </c>
      <c r="C3540" s="209">
        <v>144457</v>
      </c>
      <c r="D3540" s="206">
        <f t="shared" si="283"/>
        <v>0.39938346696157034</v>
      </c>
      <c r="E3540" s="208">
        <f t="shared" si="284"/>
        <v>0.45</v>
      </c>
      <c r="F3540" s="207">
        <v>7945.13</v>
      </c>
      <c r="G3540" s="207">
        <v>11556.56</v>
      </c>
      <c r="H3540" s="207">
        <v>13001.13</v>
      </c>
      <c r="I3540" s="214">
        <v>131968</v>
      </c>
      <c r="J3540" s="211">
        <f t="shared" si="285"/>
        <v>0.36485485208736523</v>
      </c>
      <c r="K3540" s="212">
        <f t="shared" si="286"/>
        <v>0.42</v>
      </c>
      <c r="L3540" s="214">
        <v>7258.24</v>
      </c>
      <c r="M3540" s="213">
        <v>10557.44</v>
      </c>
      <c r="N3540" s="213">
        <v>11877.12</v>
      </c>
      <c r="O3540" s="242">
        <f t="shared" si="287"/>
        <v>0.51520000000009536</v>
      </c>
      <c r="P3540" s="242"/>
      <c r="Q3540" s="179"/>
      <c r="R3540" s="179"/>
      <c r="S3540" s="179"/>
      <c r="T3540" s="179"/>
      <c r="U3540" s="179"/>
      <c r="V3540" s="179"/>
      <c r="W3540" s="179"/>
      <c r="X3540" s="179"/>
      <c r="Y3540" s="179"/>
      <c r="Z3540" s="179"/>
      <c r="AA3540" s="222"/>
      <c r="AB3540" s="222"/>
      <c r="AC3540" s="222"/>
      <c r="AD3540" s="179"/>
      <c r="AE3540" s="179"/>
      <c r="AF3540" s="179"/>
      <c r="AG3540" s="179"/>
      <c r="AH3540" s="179"/>
      <c r="AI3540" s="179"/>
      <c r="AJ3540" s="179"/>
    </row>
    <row r="3541" spans="2:36" x14ac:dyDescent="0.3">
      <c r="B3541" s="224">
        <v>361800</v>
      </c>
      <c r="C3541" s="209">
        <v>144502</v>
      </c>
      <c r="D3541" s="206">
        <f t="shared" si="283"/>
        <v>0.39939745715865121</v>
      </c>
      <c r="E3541" s="208">
        <f t="shared" si="284"/>
        <v>0.45</v>
      </c>
      <c r="F3541" s="207">
        <v>7947.61</v>
      </c>
      <c r="G3541" s="207">
        <v>11560.16</v>
      </c>
      <c r="H3541" s="207">
        <v>13005.18</v>
      </c>
      <c r="I3541" s="214">
        <v>132010</v>
      </c>
      <c r="J3541" s="211">
        <f t="shared" si="285"/>
        <v>0.3648700939745716</v>
      </c>
      <c r="K3541" s="212">
        <f t="shared" si="286"/>
        <v>0.42</v>
      </c>
      <c r="L3541" s="214">
        <v>7260.55</v>
      </c>
      <c r="M3541" s="213">
        <v>10560.8</v>
      </c>
      <c r="N3541" s="213">
        <v>11880.9</v>
      </c>
      <c r="O3541" s="242">
        <f t="shared" si="287"/>
        <v>0.51529999999978826</v>
      </c>
      <c r="P3541" s="242"/>
      <c r="Q3541" s="179"/>
      <c r="R3541" s="179"/>
      <c r="S3541" s="179"/>
      <c r="T3541" s="179"/>
      <c r="U3541" s="179"/>
      <c r="V3541" s="179"/>
      <c r="W3541" s="179"/>
      <c r="X3541" s="179"/>
      <c r="Y3541" s="179"/>
      <c r="Z3541" s="179"/>
      <c r="AA3541" s="222"/>
      <c r="AB3541" s="222"/>
      <c r="AC3541" s="222"/>
      <c r="AD3541" s="179"/>
      <c r="AE3541" s="179"/>
      <c r="AF3541" s="179"/>
      <c r="AG3541" s="179"/>
      <c r="AH3541" s="179"/>
      <c r="AI3541" s="179"/>
      <c r="AJ3541" s="179"/>
    </row>
    <row r="3542" spans="2:36" x14ac:dyDescent="0.3">
      <c r="B3542" s="224">
        <v>361900</v>
      </c>
      <c r="C3542" s="209">
        <v>144547</v>
      </c>
      <c r="D3542" s="206">
        <f t="shared" si="283"/>
        <v>0.39941143962420556</v>
      </c>
      <c r="E3542" s="208">
        <f t="shared" si="284"/>
        <v>0.45</v>
      </c>
      <c r="F3542" s="207">
        <v>7950.08</v>
      </c>
      <c r="G3542" s="207">
        <v>11563.76</v>
      </c>
      <c r="H3542" s="207">
        <v>13009.23</v>
      </c>
      <c r="I3542" s="214">
        <v>132052</v>
      </c>
      <c r="J3542" s="211">
        <f t="shared" si="285"/>
        <v>0.36488532743851892</v>
      </c>
      <c r="K3542" s="212">
        <f t="shared" si="286"/>
        <v>0.42</v>
      </c>
      <c r="L3542" s="214">
        <v>7262.86</v>
      </c>
      <c r="M3542" s="213">
        <v>10564.16</v>
      </c>
      <c r="N3542" s="213">
        <v>11884.68</v>
      </c>
      <c r="O3542" s="242">
        <f t="shared" si="287"/>
        <v>0.51519999999996802</v>
      </c>
      <c r="P3542" s="242"/>
      <c r="Q3542" s="179"/>
      <c r="R3542" s="179"/>
      <c r="S3542" s="179"/>
      <c r="T3542" s="179"/>
      <c r="U3542" s="179"/>
      <c r="V3542" s="179"/>
      <c r="W3542" s="179"/>
      <c r="X3542" s="179"/>
      <c r="Y3542" s="179"/>
      <c r="Z3542" s="179"/>
      <c r="AA3542" s="222"/>
      <c r="AB3542" s="222"/>
      <c r="AC3542" s="222"/>
      <c r="AD3542" s="179"/>
      <c r="AE3542" s="179"/>
      <c r="AF3542" s="179"/>
      <c r="AG3542" s="179"/>
      <c r="AH3542" s="179"/>
      <c r="AI3542" s="179"/>
      <c r="AJ3542" s="179"/>
    </row>
    <row r="3543" spans="2:36" x14ac:dyDescent="0.3">
      <c r="B3543" s="224">
        <v>362000</v>
      </c>
      <c r="C3543" s="209">
        <v>144592</v>
      </c>
      <c r="D3543" s="206">
        <f t="shared" si="283"/>
        <v>0.39942541436464091</v>
      </c>
      <c r="E3543" s="208">
        <f t="shared" si="284"/>
        <v>0.45</v>
      </c>
      <c r="F3543" s="207">
        <v>7952.56</v>
      </c>
      <c r="G3543" s="207">
        <v>11567.36</v>
      </c>
      <c r="H3543" s="207">
        <v>13013.28</v>
      </c>
      <c r="I3543" s="214">
        <v>132094</v>
      </c>
      <c r="J3543" s="211">
        <f t="shared" si="285"/>
        <v>0.36490055248618786</v>
      </c>
      <c r="K3543" s="212">
        <f t="shared" si="286"/>
        <v>0.42</v>
      </c>
      <c r="L3543" s="214">
        <v>7265.17</v>
      </c>
      <c r="M3543" s="213">
        <v>10567.52</v>
      </c>
      <c r="N3543" s="213">
        <v>11888.46</v>
      </c>
      <c r="O3543" s="242">
        <f t="shared" si="287"/>
        <v>0.51529999999997012</v>
      </c>
      <c r="P3543" s="242"/>
      <c r="Q3543" s="179"/>
      <c r="R3543" s="179"/>
      <c r="S3543" s="179"/>
      <c r="T3543" s="179"/>
      <c r="U3543" s="179"/>
      <c r="V3543" s="179"/>
      <c r="W3543" s="179"/>
      <c r="X3543" s="179"/>
      <c r="Y3543" s="179"/>
      <c r="Z3543" s="179"/>
      <c r="AA3543" s="222"/>
      <c r="AB3543" s="222"/>
      <c r="AC3543" s="222"/>
      <c r="AD3543" s="179"/>
      <c r="AE3543" s="179"/>
      <c r="AF3543" s="179"/>
      <c r="AG3543" s="179"/>
      <c r="AH3543" s="179"/>
      <c r="AI3543" s="179"/>
      <c r="AJ3543" s="179"/>
    </row>
    <row r="3544" spans="2:36" x14ac:dyDescent="0.3">
      <c r="B3544" s="224">
        <v>362100</v>
      </c>
      <c r="C3544" s="209">
        <v>144637</v>
      </c>
      <c r="D3544" s="206">
        <f t="shared" ref="D3544:D3607" si="288">C3544/B3544</f>
        <v>0.39943938138635737</v>
      </c>
      <c r="E3544" s="208">
        <f t="shared" ref="E3544:E3607" si="289">(C3544-C3543)/(B3544-B3543)</f>
        <v>0.45</v>
      </c>
      <c r="F3544" s="207">
        <v>7955.03</v>
      </c>
      <c r="G3544" s="207">
        <v>11570.96</v>
      </c>
      <c r="H3544" s="207">
        <v>13017.33</v>
      </c>
      <c r="I3544" s="214">
        <v>132136</v>
      </c>
      <c r="J3544" s="211">
        <f t="shared" si="285"/>
        <v>0.3649157691245512</v>
      </c>
      <c r="K3544" s="212">
        <f t="shared" si="286"/>
        <v>0.42</v>
      </c>
      <c r="L3544" s="214">
        <v>7267.48</v>
      </c>
      <c r="M3544" s="213">
        <v>10570.88</v>
      </c>
      <c r="N3544" s="213">
        <v>11892.24</v>
      </c>
      <c r="O3544" s="242">
        <f t="shared" si="287"/>
        <v>0.51519999999984067</v>
      </c>
      <c r="P3544" s="242"/>
      <c r="Q3544" s="179"/>
      <c r="R3544" s="179"/>
      <c r="S3544" s="179"/>
      <c r="T3544" s="179"/>
      <c r="U3544" s="179"/>
      <c r="V3544" s="179"/>
      <c r="W3544" s="179"/>
      <c r="X3544" s="179"/>
      <c r="Y3544" s="179"/>
      <c r="Z3544" s="179"/>
      <c r="AA3544" s="222"/>
      <c r="AB3544" s="222"/>
      <c r="AC3544" s="222"/>
      <c r="AD3544" s="179"/>
      <c r="AE3544" s="179"/>
      <c r="AF3544" s="179"/>
      <c r="AG3544" s="179"/>
      <c r="AH3544" s="179"/>
      <c r="AI3544" s="179"/>
      <c r="AJ3544" s="179"/>
    </row>
    <row r="3545" spans="2:36" x14ac:dyDescent="0.3">
      <c r="B3545" s="224">
        <v>362200</v>
      </c>
      <c r="C3545" s="209">
        <v>144682</v>
      </c>
      <c r="D3545" s="206">
        <f t="shared" si="288"/>
        <v>0.39945334069574823</v>
      </c>
      <c r="E3545" s="208">
        <f t="shared" si="289"/>
        <v>0.45</v>
      </c>
      <c r="F3545" s="207">
        <v>7957.51</v>
      </c>
      <c r="G3545" s="207">
        <v>11574.56</v>
      </c>
      <c r="H3545" s="207">
        <v>13021.38</v>
      </c>
      <c r="I3545" s="214">
        <v>132178</v>
      </c>
      <c r="J3545" s="211">
        <f t="shared" si="285"/>
        <v>0.36493097736057428</v>
      </c>
      <c r="K3545" s="212">
        <f t="shared" si="286"/>
        <v>0.42</v>
      </c>
      <c r="L3545" s="214">
        <v>7269.79</v>
      </c>
      <c r="M3545" s="213">
        <v>10574.24</v>
      </c>
      <c r="N3545" s="213">
        <v>11896.02</v>
      </c>
      <c r="O3545" s="242">
        <f t="shared" si="287"/>
        <v>0.51530000000015208</v>
      </c>
      <c r="P3545" s="242"/>
      <c r="Q3545" s="179"/>
      <c r="R3545" s="179"/>
      <c r="S3545" s="179"/>
      <c r="T3545" s="179"/>
      <c r="U3545" s="179"/>
      <c r="V3545" s="179"/>
      <c r="W3545" s="179"/>
      <c r="X3545" s="179"/>
      <c r="Y3545" s="179"/>
      <c r="Z3545" s="179"/>
      <c r="AA3545" s="222"/>
      <c r="AB3545" s="222"/>
      <c r="AC3545" s="222"/>
      <c r="AD3545" s="179"/>
      <c r="AE3545" s="179"/>
      <c r="AF3545" s="179"/>
      <c r="AG3545" s="179"/>
      <c r="AH3545" s="179"/>
      <c r="AI3545" s="179"/>
      <c r="AJ3545" s="179"/>
    </row>
    <row r="3546" spans="2:36" x14ac:dyDescent="0.3">
      <c r="B3546" s="224">
        <v>362300</v>
      </c>
      <c r="C3546" s="209">
        <v>144727</v>
      </c>
      <c r="D3546" s="206">
        <f t="shared" si="288"/>
        <v>0.39946729229919958</v>
      </c>
      <c r="E3546" s="208">
        <f t="shared" si="289"/>
        <v>0.45</v>
      </c>
      <c r="F3546" s="207">
        <v>7959.98</v>
      </c>
      <c r="G3546" s="207">
        <v>11578.16</v>
      </c>
      <c r="H3546" s="207">
        <v>13025.43</v>
      </c>
      <c r="I3546" s="214">
        <v>132220</v>
      </c>
      <c r="J3546" s="211">
        <f t="shared" si="285"/>
        <v>0.36494617720121447</v>
      </c>
      <c r="K3546" s="212">
        <f t="shared" si="286"/>
        <v>0.42</v>
      </c>
      <c r="L3546" s="214">
        <v>7272.1</v>
      </c>
      <c r="M3546" s="213">
        <v>10577.6</v>
      </c>
      <c r="N3546" s="213">
        <v>11899.8</v>
      </c>
      <c r="O3546" s="242">
        <f t="shared" si="287"/>
        <v>0.51520000000004074</v>
      </c>
      <c r="P3546" s="242"/>
      <c r="Q3546" s="179"/>
      <c r="R3546" s="179"/>
      <c r="S3546" s="179"/>
      <c r="T3546" s="179"/>
      <c r="U3546" s="179"/>
      <c r="V3546" s="179"/>
      <c r="W3546" s="179"/>
      <c r="X3546" s="179"/>
      <c r="Y3546" s="179"/>
      <c r="Z3546" s="179"/>
      <c r="AA3546" s="222"/>
      <c r="AB3546" s="222"/>
      <c r="AC3546" s="222"/>
      <c r="AD3546" s="179"/>
      <c r="AE3546" s="179"/>
      <c r="AF3546" s="179"/>
      <c r="AG3546" s="179"/>
      <c r="AH3546" s="179"/>
      <c r="AI3546" s="179"/>
      <c r="AJ3546" s="179"/>
    </row>
    <row r="3547" spans="2:36" x14ac:dyDescent="0.3">
      <c r="B3547" s="224">
        <v>362400</v>
      </c>
      <c r="C3547" s="209">
        <v>144772</v>
      </c>
      <c r="D3547" s="206">
        <f t="shared" si="288"/>
        <v>0.39948123620309051</v>
      </c>
      <c r="E3547" s="208">
        <f t="shared" si="289"/>
        <v>0.45</v>
      </c>
      <c r="F3547" s="207">
        <v>7962.46</v>
      </c>
      <c r="G3547" s="207">
        <v>11581.76</v>
      </c>
      <c r="H3547" s="207">
        <v>13029.48</v>
      </c>
      <c r="I3547" s="214">
        <v>132262</v>
      </c>
      <c r="J3547" s="211">
        <f t="shared" si="285"/>
        <v>0.36496136865342166</v>
      </c>
      <c r="K3547" s="212">
        <f t="shared" si="286"/>
        <v>0.42</v>
      </c>
      <c r="L3547" s="214">
        <v>7274.41</v>
      </c>
      <c r="M3547" s="213">
        <v>10580.96</v>
      </c>
      <c r="N3547" s="213">
        <v>11903.58</v>
      </c>
      <c r="O3547" s="242">
        <f t="shared" si="287"/>
        <v>0.51530000000002474</v>
      </c>
      <c r="P3547" s="242"/>
      <c r="Q3547" s="179"/>
      <c r="R3547" s="179"/>
      <c r="S3547" s="179"/>
      <c r="T3547" s="179"/>
      <c r="U3547" s="179"/>
      <c r="V3547" s="179"/>
      <c r="W3547" s="179"/>
      <c r="X3547" s="179"/>
      <c r="Y3547" s="179"/>
      <c r="Z3547" s="179"/>
      <c r="AA3547" s="222"/>
      <c r="AB3547" s="222"/>
      <c r="AC3547" s="222"/>
      <c r="AD3547" s="179"/>
      <c r="AE3547" s="179"/>
      <c r="AF3547" s="179"/>
      <c r="AG3547" s="179"/>
      <c r="AH3547" s="179"/>
      <c r="AI3547" s="179"/>
      <c r="AJ3547" s="179"/>
    </row>
    <row r="3548" spans="2:36" x14ac:dyDescent="0.3">
      <c r="B3548" s="224">
        <v>362500</v>
      </c>
      <c r="C3548" s="209">
        <v>144817</v>
      </c>
      <c r="D3548" s="206">
        <f t="shared" si="288"/>
        <v>0.39949517241379312</v>
      </c>
      <c r="E3548" s="208">
        <f t="shared" si="289"/>
        <v>0.45</v>
      </c>
      <c r="F3548" s="207">
        <v>7964.93</v>
      </c>
      <c r="G3548" s="207">
        <v>11585.36</v>
      </c>
      <c r="H3548" s="207">
        <v>13033.53</v>
      </c>
      <c r="I3548" s="214">
        <v>132304</v>
      </c>
      <c r="J3548" s="211">
        <f t="shared" si="285"/>
        <v>0.36497655172413795</v>
      </c>
      <c r="K3548" s="212">
        <f t="shared" si="286"/>
        <v>0.42</v>
      </c>
      <c r="L3548" s="214">
        <v>7276.72</v>
      </c>
      <c r="M3548" s="213">
        <v>10584.32</v>
      </c>
      <c r="N3548" s="213">
        <v>11907.36</v>
      </c>
      <c r="O3548" s="242">
        <f t="shared" si="287"/>
        <v>0.5151999999999316</v>
      </c>
      <c r="P3548" s="242"/>
      <c r="Q3548" s="179"/>
      <c r="R3548" s="179"/>
      <c r="S3548" s="179"/>
      <c r="T3548" s="179"/>
      <c r="U3548" s="179"/>
      <c r="V3548" s="179"/>
      <c r="W3548" s="179"/>
      <c r="X3548" s="179"/>
      <c r="Y3548" s="179"/>
      <c r="Z3548" s="179"/>
      <c r="AA3548" s="222"/>
      <c r="AB3548" s="222"/>
      <c r="AC3548" s="222"/>
      <c r="AD3548" s="179"/>
      <c r="AE3548" s="179"/>
      <c r="AF3548" s="179"/>
      <c r="AG3548" s="179"/>
      <c r="AH3548" s="179"/>
      <c r="AI3548" s="179"/>
      <c r="AJ3548" s="179"/>
    </row>
    <row r="3549" spans="2:36" x14ac:dyDescent="0.3">
      <c r="B3549" s="224">
        <v>362600</v>
      </c>
      <c r="C3549" s="209">
        <v>144862</v>
      </c>
      <c r="D3549" s="206">
        <f t="shared" si="288"/>
        <v>0.39950910093767239</v>
      </c>
      <c r="E3549" s="208">
        <f t="shared" si="289"/>
        <v>0.45</v>
      </c>
      <c r="F3549" s="207">
        <v>7967.41</v>
      </c>
      <c r="G3549" s="207">
        <v>11588.96</v>
      </c>
      <c r="H3549" s="207">
        <v>13037.58</v>
      </c>
      <c r="I3549" s="214">
        <v>132346</v>
      </c>
      <c r="J3549" s="211">
        <f t="shared" si="285"/>
        <v>0.36499172642029787</v>
      </c>
      <c r="K3549" s="212">
        <f t="shared" si="286"/>
        <v>0.42</v>
      </c>
      <c r="L3549" s="214">
        <v>7279.03</v>
      </c>
      <c r="M3549" s="213">
        <v>10587.68</v>
      </c>
      <c r="N3549" s="213">
        <v>11911.14</v>
      </c>
      <c r="O3549" s="242">
        <f t="shared" si="287"/>
        <v>0.5152999999998974</v>
      </c>
      <c r="P3549" s="242"/>
      <c r="Q3549" s="179"/>
      <c r="R3549" s="179"/>
      <c r="S3549" s="179"/>
      <c r="T3549" s="179"/>
      <c r="U3549" s="179"/>
      <c r="V3549" s="179"/>
      <c r="W3549" s="179"/>
      <c r="X3549" s="179"/>
      <c r="Y3549" s="179"/>
      <c r="Z3549" s="179"/>
      <c r="AA3549" s="222"/>
      <c r="AB3549" s="222"/>
      <c r="AC3549" s="222"/>
      <c r="AD3549" s="179"/>
      <c r="AE3549" s="179"/>
      <c r="AF3549" s="179"/>
      <c r="AG3549" s="179"/>
      <c r="AH3549" s="179"/>
      <c r="AI3549" s="179"/>
      <c r="AJ3549" s="179"/>
    </row>
    <row r="3550" spans="2:36" x14ac:dyDescent="0.3">
      <c r="B3550" s="224">
        <v>362700</v>
      </c>
      <c r="C3550" s="209">
        <v>144907</v>
      </c>
      <c r="D3550" s="206">
        <f t="shared" si="288"/>
        <v>0.39952302178108628</v>
      </c>
      <c r="E3550" s="208">
        <f t="shared" si="289"/>
        <v>0.45</v>
      </c>
      <c r="F3550" s="207">
        <v>7969.88</v>
      </c>
      <c r="G3550" s="207">
        <v>11592.56</v>
      </c>
      <c r="H3550" s="207">
        <v>13041.63</v>
      </c>
      <c r="I3550" s="214">
        <v>132388</v>
      </c>
      <c r="J3550" s="211">
        <f t="shared" si="285"/>
        <v>0.36500689274882825</v>
      </c>
      <c r="K3550" s="212">
        <f t="shared" si="286"/>
        <v>0.42</v>
      </c>
      <c r="L3550" s="214">
        <v>7281.34</v>
      </c>
      <c r="M3550" s="213">
        <v>10591.04</v>
      </c>
      <c r="N3550" s="213">
        <v>11914.92</v>
      </c>
      <c r="O3550" s="242">
        <f t="shared" si="287"/>
        <v>0.51520000000009536</v>
      </c>
      <c r="P3550" s="242"/>
      <c r="Q3550" s="179"/>
      <c r="R3550" s="179"/>
      <c r="S3550" s="179"/>
      <c r="T3550" s="179"/>
      <c r="U3550" s="179"/>
      <c r="V3550" s="179"/>
      <c r="W3550" s="179"/>
      <c r="X3550" s="179"/>
      <c r="Y3550" s="179"/>
      <c r="Z3550" s="179"/>
      <c r="AA3550" s="222"/>
      <c r="AB3550" s="222"/>
      <c r="AC3550" s="222"/>
      <c r="AD3550" s="179"/>
      <c r="AE3550" s="179"/>
      <c r="AF3550" s="179"/>
      <c r="AG3550" s="179"/>
      <c r="AH3550" s="179"/>
      <c r="AI3550" s="179"/>
      <c r="AJ3550" s="179"/>
    </row>
    <row r="3551" spans="2:36" x14ac:dyDescent="0.3">
      <c r="B3551" s="224">
        <v>362800</v>
      </c>
      <c r="C3551" s="209">
        <v>144952</v>
      </c>
      <c r="D3551" s="206">
        <f t="shared" si="288"/>
        <v>0.39953693495038589</v>
      </c>
      <c r="E3551" s="208">
        <f t="shared" si="289"/>
        <v>0.45</v>
      </c>
      <c r="F3551" s="207">
        <v>7972.36</v>
      </c>
      <c r="G3551" s="207">
        <v>11596.16</v>
      </c>
      <c r="H3551" s="207">
        <v>13045.68</v>
      </c>
      <c r="I3551" s="214">
        <v>132430</v>
      </c>
      <c r="J3551" s="211">
        <f t="shared" si="285"/>
        <v>0.36502205071664828</v>
      </c>
      <c r="K3551" s="212">
        <f t="shared" si="286"/>
        <v>0.42</v>
      </c>
      <c r="L3551" s="214">
        <v>7283.65</v>
      </c>
      <c r="M3551" s="213">
        <v>10594.4</v>
      </c>
      <c r="N3551" s="213">
        <v>11918.7</v>
      </c>
      <c r="O3551" s="242">
        <f t="shared" si="287"/>
        <v>0.51529999999978826</v>
      </c>
      <c r="P3551" s="242"/>
      <c r="Q3551" s="179"/>
      <c r="R3551" s="179"/>
      <c r="S3551" s="179"/>
      <c r="T3551" s="179"/>
      <c r="U3551" s="179"/>
      <c r="V3551" s="179"/>
      <c r="W3551" s="179"/>
      <c r="X3551" s="179"/>
      <c r="Y3551" s="179"/>
      <c r="Z3551" s="179"/>
      <c r="AA3551" s="222"/>
      <c r="AB3551" s="222"/>
      <c r="AC3551" s="222"/>
      <c r="AD3551" s="179"/>
      <c r="AE3551" s="179"/>
      <c r="AF3551" s="179"/>
      <c r="AG3551" s="179"/>
      <c r="AH3551" s="179"/>
      <c r="AI3551" s="179"/>
      <c r="AJ3551" s="179"/>
    </row>
    <row r="3552" spans="2:36" x14ac:dyDescent="0.3">
      <c r="B3552" s="224">
        <v>362900</v>
      </c>
      <c r="C3552" s="209">
        <v>144997</v>
      </c>
      <c r="D3552" s="206">
        <f t="shared" si="288"/>
        <v>0.39955084045191513</v>
      </c>
      <c r="E3552" s="208">
        <f t="shared" si="289"/>
        <v>0.45</v>
      </c>
      <c r="F3552" s="207">
        <v>7974.83</v>
      </c>
      <c r="G3552" s="207">
        <v>11599.76</v>
      </c>
      <c r="H3552" s="207">
        <v>13049.73</v>
      </c>
      <c r="I3552" s="214">
        <v>132472</v>
      </c>
      <c r="J3552" s="211">
        <f t="shared" si="285"/>
        <v>0.36503720033066961</v>
      </c>
      <c r="K3552" s="212">
        <f t="shared" si="286"/>
        <v>0.42</v>
      </c>
      <c r="L3552" s="214">
        <v>7285.96</v>
      </c>
      <c r="M3552" s="213">
        <v>10597.76</v>
      </c>
      <c r="N3552" s="213">
        <v>11922.48</v>
      </c>
      <c r="O3552" s="242">
        <f t="shared" si="287"/>
        <v>0.51519999999996802</v>
      </c>
      <c r="P3552" s="242"/>
      <c r="Q3552" s="179"/>
      <c r="R3552" s="179"/>
      <c r="S3552" s="179"/>
      <c r="T3552" s="179"/>
      <c r="U3552" s="179"/>
      <c r="V3552" s="179"/>
      <c r="W3552" s="179"/>
      <c r="X3552" s="179"/>
      <c r="Y3552" s="179"/>
      <c r="Z3552" s="179"/>
      <c r="AA3552" s="222"/>
      <c r="AB3552" s="222"/>
      <c r="AC3552" s="222"/>
      <c r="AD3552" s="179"/>
      <c r="AE3552" s="179"/>
      <c r="AF3552" s="179"/>
      <c r="AG3552" s="179"/>
      <c r="AH3552" s="179"/>
      <c r="AI3552" s="179"/>
      <c r="AJ3552" s="179"/>
    </row>
    <row r="3553" spans="2:36" x14ac:dyDescent="0.3">
      <c r="B3553" s="224">
        <v>363000</v>
      </c>
      <c r="C3553" s="209">
        <v>145042</v>
      </c>
      <c r="D3553" s="206">
        <f t="shared" si="288"/>
        <v>0.399564738292011</v>
      </c>
      <c r="E3553" s="208">
        <f t="shared" si="289"/>
        <v>0.45</v>
      </c>
      <c r="F3553" s="207">
        <v>7977.31</v>
      </c>
      <c r="G3553" s="207">
        <v>11603.36</v>
      </c>
      <c r="H3553" s="207">
        <v>13053.78</v>
      </c>
      <c r="I3553" s="214">
        <v>132514</v>
      </c>
      <c r="J3553" s="211">
        <f t="shared" si="285"/>
        <v>0.36505234159779615</v>
      </c>
      <c r="K3553" s="212">
        <f t="shared" si="286"/>
        <v>0.42</v>
      </c>
      <c r="L3553" s="214">
        <v>7288.27</v>
      </c>
      <c r="M3553" s="213">
        <v>10601.12</v>
      </c>
      <c r="N3553" s="213">
        <v>11926.26</v>
      </c>
      <c r="O3553" s="242">
        <f t="shared" si="287"/>
        <v>0.51529999999997012</v>
      </c>
      <c r="P3553" s="242"/>
      <c r="Q3553" s="179"/>
      <c r="R3553" s="179"/>
      <c r="S3553" s="179"/>
      <c r="T3553" s="179"/>
      <c r="U3553" s="179"/>
      <c r="V3553" s="179"/>
      <c r="W3553" s="179"/>
      <c r="X3553" s="179"/>
      <c r="Y3553" s="179"/>
      <c r="Z3553" s="179"/>
      <c r="AA3553" s="222"/>
      <c r="AB3553" s="222"/>
      <c r="AC3553" s="222"/>
      <c r="AD3553" s="179"/>
      <c r="AE3553" s="179"/>
      <c r="AF3553" s="179"/>
      <c r="AG3553" s="179"/>
      <c r="AH3553" s="179"/>
      <c r="AI3553" s="179"/>
      <c r="AJ3553" s="179"/>
    </row>
    <row r="3554" spans="2:36" x14ac:dyDescent="0.3">
      <c r="B3554" s="224">
        <v>363100</v>
      </c>
      <c r="C3554" s="209">
        <v>145087</v>
      </c>
      <c r="D3554" s="206">
        <f t="shared" si="288"/>
        <v>0.39957862847700359</v>
      </c>
      <c r="E3554" s="208">
        <f t="shared" si="289"/>
        <v>0.45</v>
      </c>
      <c r="F3554" s="207">
        <v>7979.78</v>
      </c>
      <c r="G3554" s="207">
        <v>11606.96</v>
      </c>
      <c r="H3554" s="207">
        <v>13057.83</v>
      </c>
      <c r="I3554" s="214">
        <v>132556</v>
      </c>
      <c r="J3554" s="211">
        <f t="shared" si="285"/>
        <v>0.36506747452492427</v>
      </c>
      <c r="K3554" s="212">
        <f t="shared" si="286"/>
        <v>0.42</v>
      </c>
      <c r="L3554" s="214">
        <v>7290.58</v>
      </c>
      <c r="M3554" s="213">
        <v>10604.48</v>
      </c>
      <c r="N3554" s="213">
        <v>11930.04</v>
      </c>
      <c r="O3554" s="242">
        <f t="shared" si="287"/>
        <v>0.51519999999984067</v>
      </c>
      <c r="P3554" s="242"/>
      <c r="Q3554" s="179"/>
      <c r="R3554" s="179"/>
      <c r="S3554" s="179"/>
      <c r="T3554" s="179"/>
      <c r="U3554" s="179"/>
      <c r="V3554" s="179"/>
      <c r="W3554" s="179"/>
      <c r="X3554" s="179"/>
      <c r="Y3554" s="179"/>
      <c r="Z3554" s="179"/>
      <c r="AA3554" s="222"/>
      <c r="AB3554" s="222"/>
      <c r="AC3554" s="222"/>
      <c r="AD3554" s="179"/>
      <c r="AE3554" s="179"/>
      <c r="AF3554" s="179"/>
      <c r="AG3554" s="179"/>
      <c r="AH3554" s="179"/>
      <c r="AI3554" s="179"/>
      <c r="AJ3554" s="179"/>
    </row>
    <row r="3555" spans="2:36" x14ac:dyDescent="0.3">
      <c r="B3555" s="224">
        <v>363200</v>
      </c>
      <c r="C3555" s="209">
        <v>145132</v>
      </c>
      <c r="D3555" s="206">
        <f t="shared" si="288"/>
        <v>0.39959251101321586</v>
      </c>
      <c r="E3555" s="208">
        <f t="shared" si="289"/>
        <v>0.45</v>
      </c>
      <c r="F3555" s="207">
        <v>7982.26</v>
      </c>
      <c r="G3555" s="207">
        <v>11610.56</v>
      </c>
      <c r="H3555" s="207">
        <v>13061.88</v>
      </c>
      <c r="I3555" s="214">
        <v>132598</v>
      </c>
      <c r="J3555" s="211">
        <f t="shared" si="285"/>
        <v>0.36508259911894275</v>
      </c>
      <c r="K3555" s="212">
        <f t="shared" si="286"/>
        <v>0.42</v>
      </c>
      <c r="L3555" s="214">
        <v>7292.89</v>
      </c>
      <c r="M3555" s="213">
        <v>10607.84</v>
      </c>
      <c r="N3555" s="213">
        <v>11933.82</v>
      </c>
      <c r="O3555" s="242">
        <f t="shared" si="287"/>
        <v>0.51530000000015208</v>
      </c>
      <c r="P3555" s="242"/>
      <c r="Q3555" s="179"/>
      <c r="R3555" s="179"/>
      <c r="S3555" s="179"/>
      <c r="T3555" s="179"/>
      <c r="U3555" s="179"/>
      <c r="V3555" s="179"/>
      <c r="W3555" s="179"/>
      <c r="X3555" s="179"/>
      <c r="Y3555" s="179"/>
      <c r="Z3555" s="179"/>
      <c r="AA3555" s="222"/>
      <c r="AB3555" s="222"/>
      <c r="AC3555" s="222"/>
      <c r="AD3555" s="179"/>
      <c r="AE3555" s="179"/>
      <c r="AF3555" s="179"/>
      <c r="AG3555" s="179"/>
      <c r="AH3555" s="179"/>
      <c r="AI3555" s="179"/>
      <c r="AJ3555" s="179"/>
    </row>
    <row r="3556" spans="2:36" x14ac:dyDescent="0.3">
      <c r="B3556" s="224">
        <v>363300</v>
      </c>
      <c r="C3556" s="209">
        <v>145177</v>
      </c>
      <c r="D3556" s="206">
        <f t="shared" si="288"/>
        <v>0.39960638590696396</v>
      </c>
      <c r="E3556" s="208">
        <f t="shared" si="289"/>
        <v>0.45</v>
      </c>
      <c r="F3556" s="207">
        <v>7984.73</v>
      </c>
      <c r="G3556" s="207">
        <v>11614.16</v>
      </c>
      <c r="H3556" s="207">
        <v>13065.93</v>
      </c>
      <c r="I3556" s="214">
        <v>132640</v>
      </c>
      <c r="J3556" s="211">
        <f t="shared" si="285"/>
        <v>0.36509771538673275</v>
      </c>
      <c r="K3556" s="212">
        <f t="shared" si="286"/>
        <v>0.42</v>
      </c>
      <c r="L3556" s="214">
        <v>7295.2</v>
      </c>
      <c r="M3556" s="213">
        <v>10611.2</v>
      </c>
      <c r="N3556" s="213">
        <v>11937.6</v>
      </c>
      <c r="O3556" s="242">
        <f t="shared" si="287"/>
        <v>0.51520000000004074</v>
      </c>
      <c r="P3556" s="242"/>
      <c r="Q3556" s="179"/>
      <c r="R3556" s="179"/>
      <c r="S3556" s="179"/>
      <c r="T3556" s="179"/>
      <c r="U3556" s="179"/>
      <c r="V3556" s="179"/>
      <c r="W3556" s="179"/>
      <c r="X3556" s="179"/>
      <c r="Y3556" s="179"/>
      <c r="Z3556" s="179"/>
      <c r="AA3556" s="222"/>
      <c r="AB3556" s="222"/>
      <c r="AC3556" s="222"/>
      <c r="AD3556" s="179"/>
      <c r="AE3556" s="179"/>
      <c r="AF3556" s="179"/>
      <c r="AG3556" s="179"/>
      <c r="AH3556" s="179"/>
      <c r="AI3556" s="179"/>
      <c r="AJ3556" s="179"/>
    </row>
    <row r="3557" spans="2:36" x14ac:dyDescent="0.3">
      <c r="B3557" s="224">
        <v>363400</v>
      </c>
      <c r="C3557" s="209">
        <v>145222</v>
      </c>
      <c r="D3557" s="206">
        <f t="shared" si="288"/>
        <v>0.39962025316455696</v>
      </c>
      <c r="E3557" s="208">
        <f t="shared" si="289"/>
        <v>0.45</v>
      </c>
      <c r="F3557" s="207">
        <v>7987.21</v>
      </c>
      <c r="G3557" s="207">
        <v>11617.76</v>
      </c>
      <c r="H3557" s="207">
        <v>13069.98</v>
      </c>
      <c r="I3557" s="214">
        <v>132682</v>
      </c>
      <c r="J3557" s="211">
        <f t="shared" si="285"/>
        <v>0.36511282333516787</v>
      </c>
      <c r="K3557" s="212">
        <f t="shared" si="286"/>
        <v>0.42</v>
      </c>
      <c r="L3557" s="214">
        <v>7297.51</v>
      </c>
      <c r="M3557" s="213">
        <v>10614.56</v>
      </c>
      <c r="N3557" s="213">
        <v>11941.38</v>
      </c>
      <c r="O3557" s="242">
        <f t="shared" si="287"/>
        <v>0.51530000000002474</v>
      </c>
      <c r="P3557" s="242"/>
      <c r="Q3557" s="179"/>
      <c r="R3557" s="179"/>
      <c r="S3557" s="179"/>
      <c r="T3557" s="179"/>
      <c r="U3557" s="179"/>
      <c r="V3557" s="179"/>
      <c r="W3557" s="179"/>
      <c r="X3557" s="179"/>
      <c r="Y3557" s="179"/>
      <c r="Z3557" s="179"/>
      <c r="AA3557" s="222"/>
      <c r="AB3557" s="222"/>
      <c r="AC3557" s="222"/>
      <c r="AD3557" s="179"/>
      <c r="AE3557" s="179"/>
      <c r="AF3557" s="179"/>
      <c r="AG3557" s="179"/>
      <c r="AH3557" s="179"/>
      <c r="AI3557" s="179"/>
      <c r="AJ3557" s="179"/>
    </row>
    <row r="3558" spans="2:36" x14ac:dyDescent="0.3">
      <c r="B3558" s="224">
        <v>363500</v>
      </c>
      <c r="C3558" s="209">
        <v>145267</v>
      </c>
      <c r="D3558" s="206">
        <f t="shared" si="288"/>
        <v>0.3996341127922971</v>
      </c>
      <c r="E3558" s="208">
        <f t="shared" si="289"/>
        <v>0.45</v>
      </c>
      <c r="F3558" s="207">
        <v>7989.68</v>
      </c>
      <c r="G3558" s="207">
        <v>11621.36</v>
      </c>
      <c r="H3558" s="207">
        <v>13074.03</v>
      </c>
      <c r="I3558" s="214">
        <v>132724</v>
      </c>
      <c r="J3558" s="211">
        <f t="shared" si="285"/>
        <v>0.36512792297111418</v>
      </c>
      <c r="K3558" s="212">
        <f t="shared" si="286"/>
        <v>0.42</v>
      </c>
      <c r="L3558" s="214">
        <v>7299.82</v>
      </c>
      <c r="M3558" s="213">
        <v>10617.92</v>
      </c>
      <c r="N3558" s="213">
        <v>11945.16</v>
      </c>
      <c r="O3558" s="242">
        <f t="shared" si="287"/>
        <v>0.5151999999999316</v>
      </c>
      <c r="P3558" s="242"/>
      <c r="Q3558" s="179"/>
      <c r="R3558" s="179"/>
      <c r="S3558" s="179"/>
      <c r="T3558" s="179"/>
      <c r="U3558" s="179"/>
      <c r="V3558" s="179"/>
      <c r="W3558" s="179"/>
      <c r="X3558" s="179"/>
      <c r="Y3558" s="179"/>
      <c r="Z3558" s="179"/>
      <c r="AA3558" s="222"/>
      <c r="AB3558" s="222"/>
      <c r="AC3558" s="222"/>
      <c r="AD3558" s="179"/>
      <c r="AE3558" s="179"/>
      <c r="AF3558" s="179"/>
      <c r="AG3558" s="179"/>
      <c r="AH3558" s="179"/>
      <c r="AI3558" s="179"/>
      <c r="AJ3558" s="179"/>
    </row>
    <row r="3559" spans="2:36" x14ac:dyDescent="0.3">
      <c r="B3559" s="224">
        <v>363600</v>
      </c>
      <c r="C3559" s="209">
        <v>145312</v>
      </c>
      <c r="D3559" s="206">
        <f t="shared" si="288"/>
        <v>0.39964796479647963</v>
      </c>
      <c r="E3559" s="208">
        <f t="shared" si="289"/>
        <v>0.45</v>
      </c>
      <c r="F3559" s="207">
        <v>7992.16</v>
      </c>
      <c r="G3559" s="207">
        <v>11624.96</v>
      </c>
      <c r="H3559" s="207">
        <v>13078.08</v>
      </c>
      <c r="I3559" s="214">
        <v>132766</v>
      </c>
      <c r="J3559" s="211">
        <f t="shared" si="285"/>
        <v>0.36514301430143015</v>
      </c>
      <c r="K3559" s="212">
        <f t="shared" si="286"/>
        <v>0.42</v>
      </c>
      <c r="L3559" s="214">
        <v>7302.13</v>
      </c>
      <c r="M3559" s="213">
        <v>10621.28</v>
      </c>
      <c r="N3559" s="213">
        <v>11948.94</v>
      </c>
      <c r="O3559" s="242">
        <f t="shared" si="287"/>
        <v>0.5152999999998974</v>
      </c>
      <c r="P3559" s="242"/>
      <c r="Q3559" s="179"/>
      <c r="R3559" s="179"/>
      <c r="S3559" s="179"/>
      <c r="T3559" s="179"/>
      <c r="U3559" s="179"/>
      <c r="V3559" s="179"/>
      <c r="W3559" s="179"/>
      <c r="X3559" s="179"/>
      <c r="Y3559" s="179"/>
      <c r="Z3559" s="179"/>
      <c r="AA3559" s="222"/>
      <c r="AB3559" s="222"/>
      <c r="AC3559" s="222"/>
      <c r="AD3559" s="179"/>
      <c r="AE3559" s="179"/>
      <c r="AF3559" s="179"/>
      <c r="AG3559" s="179"/>
      <c r="AH3559" s="179"/>
      <c r="AI3559" s="179"/>
      <c r="AJ3559" s="179"/>
    </row>
    <row r="3560" spans="2:36" x14ac:dyDescent="0.3">
      <c r="B3560" s="224">
        <v>363700</v>
      </c>
      <c r="C3560" s="209">
        <v>145357</v>
      </c>
      <c r="D3560" s="206">
        <f t="shared" si="288"/>
        <v>0.39966180918339289</v>
      </c>
      <c r="E3560" s="208">
        <f t="shared" si="289"/>
        <v>0.45</v>
      </c>
      <c r="F3560" s="207">
        <v>7994.63</v>
      </c>
      <c r="G3560" s="207">
        <v>11628.56</v>
      </c>
      <c r="H3560" s="207">
        <v>13082.13</v>
      </c>
      <c r="I3560" s="214">
        <v>132808</v>
      </c>
      <c r="J3560" s="211">
        <f t="shared" si="285"/>
        <v>0.36515809733296672</v>
      </c>
      <c r="K3560" s="212">
        <f t="shared" si="286"/>
        <v>0.42</v>
      </c>
      <c r="L3560" s="214">
        <v>7304.44</v>
      </c>
      <c r="M3560" s="213">
        <v>10624.64</v>
      </c>
      <c r="N3560" s="213">
        <v>11952.72</v>
      </c>
      <c r="O3560" s="242">
        <f t="shared" si="287"/>
        <v>0.51520000000009536</v>
      </c>
      <c r="P3560" s="242"/>
      <c r="Q3560" s="179"/>
      <c r="R3560" s="179"/>
      <c r="S3560" s="179"/>
      <c r="T3560" s="179"/>
      <c r="U3560" s="179"/>
      <c r="V3560" s="179"/>
      <c r="W3560" s="179"/>
      <c r="X3560" s="179"/>
      <c r="Y3560" s="179"/>
      <c r="Z3560" s="179"/>
      <c r="AA3560" s="222"/>
      <c r="AB3560" s="222"/>
      <c r="AC3560" s="222"/>
      <c r="AD3560" s="179"/>
      <c r="AE3560" s="179"/>
      <c r="AF3560" s="179"/>
      <c r="AG3560" s="179"/>
      <c r="AH3560" s="179"/>
      <c r="AI3560" s="179"/>
      <c r="AJ3560" s="179"/>
    </row>
    <row r="3561" spans="2:36" x14ac:dyDescent="0.3">
      <c r="B3561" s="224">
        <v>363800</v>
      </c>
      <c r="C3561" s="209">
        <v>145402</v>
      </c>
      <c r="D3561" s="206">
        <f t="shared" si="288"/>
        <v>0.39967564595931832</v>
      </c>
      <c r="E3561" s="208">
        <f t="shared" si="289"/>
        <v>0.45</v>
      </c>
      <c r="F3561" s="207">
        <v>7997.11</v>
      </c>
      <c r="G3561" s="207">
        <v>11632.16</v>
      </c>
      <c r="H3561" s="207">
        <v>13086.18</v>
      </c>
      <c r="I3561" s="214">
        <v>132850</v>
      </c>
      <c r="J3561" s="211">
        <f t="shared" si="285"/>
        <v>0.36517317207256733</v>
      </c>
      <c r="K3561" s="212">
        <f t="shared" si="286"/>
        <v>0.42</v>
      </c>
      <c r="L3561" s="214">
        <v>7306.75</v>
      </c>
      <c r="M3561" s="213">
        <v>10628</v>
      </c>
      <c r="N3561" s="213">
        <v>11956.5</v>
      </c>
      <c r="O3561" s="242">
        <f t="shared" si="287"/>
        <v>0.51529999999978826</v>
      </c>
      <c r="P3561" s="242"/>
      <c r="Q3561" s="179"/>
      <c r="R3561" s="179"/>
      <c r="S3561" s="179"/>
      <c r="T3561" s="179"/>
      <c r="U3561" s="179"/>
      <c r="V3561" s="179"/>
      <c r="W3561" s="179"/>
      <c r="X3561" s="179"/>
      <c r="Y3561" s="179"/>
      <c r="Z3561" s="179"/>
      <c r="AA3561" s="222"/>
      <c r="AB3561" s="222"/>
      <c r="AC3561" s="222"/>
      <c r="AD3561" s="179"/>
      <c r="AE3561" s="179"/>
      <c r="AF3561" s="179"/>
      <c r="AG3561" s="179"/>
      <c r="AH3561" s="179"/>
      <c r="AI3561" s="179"/>
      <c r="AJ3561" s="179"/>
    </row>
    <row r="3562" spans="2:36" x14ac:dyDescent="0.3">
      <c r="B3562" s="224">
        <v>363900</v>
      </c>
      <c r="C3562" s="209">
        <v>145447</v>
      </c>
      <c r="D3562" s="206">
        <f t="shared" si="288"/>
        <v>0.39968947513053038</v>
      </c>
      <c r="E3562" s="208">
        <f t="shared" si="289"/>
        <v>0.45</v>
      </c>
      <c r="F3562" s="207">
        <v>7999.58</v>
      </c>
      <c r="G3562" s="207">
        <v>11635.76</v>
      </c>
      <c r="H3562" s="207">
        <v>13090.23</v>
      </c>
      <c r="I3562" s="214">
        <v>132892</v>
      </c>
      <c r="J3562" s="211">
        <f t="shared" si="285"/>
        <v>0.36518823852706789</v>
      </c>
      <c r="K3562" s="212">
        <f t="shared" si="286"/>
        <v>0.42</v>
      </c>
      <c r="L3562" s="214">
        <v>7309.06</v>
      </c>
      <c r="M3562" s="213">
        <v>10631.36</v>
      </c>
      <c r="N3562" s="213">
        <v>11960.28</v>
      </c>
      <c r="O3562" s="242">
        <f t="shared" si="287"/>
        <v>0.51519999999996802</v>
      </c>
      <c r="P3562" s="242"/>
      <c r="Q3562" s="179"/>
      <c r="R3562" s="179"/>
      <c r="S3562" s="179"/>
      <c r="T3562" s="179"/>
      <c r="U3562" s="179"/>
      <c r="V3562" s="179"/>
      <c r="W3562" s="179"/>
      <c r="X3562" s="179"/>
      <c r="Y3562" s="179"/>
      <c r="Z3562" s="179"/>
      <c r="AA3562" s="222"/>
      <c r="AB3562" s="222"/>
      <c r="AC3562" s="222"/>
      <c r="AD3562" s="179"/>
      <c r="AE3562" s="179"/>
      <c r="AF3562" s="179"/>
      <c r="AG3562" s="179"/>
      <c r="AH3562" s="179"/>
      <c r="AI3562" s="179"/>
      <c r="AJ3562" s="179"/>
    </row>
    <row r="3563" spans="2:36" x14ac:dyDescent="0.3">
      <c r="B3563" s="224">
        <v>364000</v>
      </c>
      <c r="C3563" s="209">
        <v>145492</v>
      </c>
      <c r="D3563" s="206">
        <f t="shared" si="288"/>
        <v>0.39970329670329668</v>
      </c>
      <c r="E3563" s="208">
        <f t="shared" si="289"/>
        <v>0.45</v>
      </c>
      <c r="F3563" s="207">
        <v>8002.06</v>
      </c>
      <c r="G3563" s="207">
        <v>11639.36</v>
      </c>
      <c r="H3563" s="207">
        <v>13094.28</v>
      </c>
      <c r="I3563" s="214">
        <v>132934</v>
      </c>
      <c r="J3563" s="211">
        <f t="shared" si="285"/>
        <v>0.36520329670329671</v>
      </c>
      <c r="K3563" s="212">
        <f t="shared" si="286"/>
        <v>0.42</v>
      </c>
      <c r="L3563" s="214">
        <v>7311.37</v>
      </c>
      <c r="M3563" s="213">
        <v>10634.72</v>
      </c>
      <c r="N3563" s="213">
        <v>11964.06</v>
      </c>
      <c r="O3563" s="242">
        <f t="shared" si="287"/>
        <v>0.51529999999997012</v>
      </c>
      <c r="P3563" s="242"/>
      <c r="Q3563" s="179"/>
      <c r="R3563" s="179"/>
      <c r="S3563" s="179"/>
      <c r="T3563" s="179"/>
      <c r="U3563" s="179"/>
      <c r="V3563" s="179"/>
      <c r="W3563" s="179"/>
      <c r="X3563" s="179"/>
      <c r="Y3563" s="179"/>
      <c r="Z3563" s="179"/>
      <c r="AA3563" s="222"/>
      <c r="AB3563" s="222"/>
      <c r="AC3563" s="222"/>
      <c r="AD3563" s="179"/>
      <c r="AE3563" s="179"/>
      <c r="AF3563" s="179"/>
      <c r="AG3563" s="179"/>
      <c r="AH3563" s="179"/>
      <c r="AI3563" s="179"/>
      <c r="AJ3563" s="179"/>
    </row>
    <row r="3564" spans="2:36" x14ac:dyDescent="0.3">
      <c r="B3564" s="224">
        <v>364100</v>
      </c>
      <c r="C3564" s="209">
        <v>145537</v>
      </c>
      <c r="D3564" s="206">
        <f t="shared" si="288"/>
        <v>0.39971711068387805</v>
      </c>
      <c r="E3564" s="208">
        <f t="shared" si="289"/>
        <v>0.45</v>
      </c>
      <c r="F3564" s="207">
        <v>8004.53</v>
      </c>
      <c r="G3564" s="207">
        <v>11642.96</v>
      </c>
      <c r="H3564" s="207">
        <v>13098.33</v>
      </c>
      <c r="I3564" s="214">
        <v>132976</v>
      </c>
      <c r="J3564" s="211">
        <f t="shared" si="285"/>
        <v>0.36521834660807473</v>
      </c>
      <c r="K3564" s="212">
        <f t="shared" si="286"/>
        <v>0.42</v>
      </c>
      <c r="L3564" s="214">
        <v>7313.68</v>
      </c>
      <c r="M3564" s="213">
        <v>10638.08</v>
      </c>
      <c r="N3564" s="213">
        <v>11967.84</v>
      </c>
      <c r="O3564" s="242">
        <f t="shared" si="287"/>
        <v>0.51519999999984067</v>
      </c>
      <c r="P3564" s="242"/>
      <c r="Q3564" s="179"/>
      <c r="R3564" s="179"/>
      <c r="S3564" s="179"/>
      <c r="T3564" s="179"/>
      <c r="U3564" s="179"/>
      <c r="V3564" s="179"/>
      <c r="W3564" s="179"/>
      <c r="X3564" s="179"/>
      <c r="Y3564" s="179"/>
      <c r="Z3564" s="179"/>
      <c r="AA3564" s="222"/>
      <c r="AB3564" s="222"/>
      <c r="AC3564" s="222"/>
      <c r="AD3564" s="179"/>
      <c r="AE3564" s="179"/>
      <c r="AF3564" s="179"/>
      <c r="AG3564" s="179"/>
      <c r="AH3564" s="179"/>
      <c r="AI3564" s="179"/>
      <c r="AJ3564" s="179"/>
    </row>
    <row r="3565" spans="2:36" x14ac:dyDescent="0.3">
      <c r="B3565" s="224">
        <v>364200</v>
      </c>
      <c r="C3565" s="209">
        <v>145582</v>
      </c>
      <c r="D3565" s="206">
        <f t="shared" si="288"/>
        <v>0.39973091707852826</v>
      </c>
      <c r="E3565" s="208">
        <f t="shared" si="289"/>
        <v>0.45</v>
      </c>
      <c r="F3565" s="207">
        <v>8007.01</v>
      </c>
      <c r="G3565" s="207">
        <v>11646.56</v>
      </c>
      <c r="H3565" s="207">
        <v>13102.38</v>
      </c>
      <c r="I3565" s="214">
        <v>133018</v>
      </c>
      <c r="J3565" s="211">
        <f t="shared" si="285"/>
        <v>0.36523338824821527</v>
      </c>
      <c r="K3565" s="212">
        <f t="shared" si="286"/>
        <v>0.42</v>
      </c>
      <c r="L3565" s="214">
        <v>7315.99</v>
      </c>
      <c r="M3565" s="213">
        <v>10641.44</v>
      </c>
      <c r="N3565" s="213">
        <v>11971.62</v>
      </c>
      <c r="O3565" s="242">
        <f t="shared" si="287"/>
        <v>0.51530000000015208</v>
      </c>
      <c r="P3565" s="242"/>
      <c r="Q3565" s="179"/>
      <c r="R3565" s="179"/>
      <c r="S3565" s="179"/>
      <c r="T3565" s="179"/>
      <c r="U3565" s="179"/>
      <c r="V3565" s="179"/>
      <c r="W3565" s="179"/>
      <c r="X3565" s="179"/>
      <c r="Y3565" s="179"/>
      <c r="Z3565" s="179"/>
      <c r="AA3565" s="222"/>
      <c r="AB3565" s="222"/>
      <c r="AC3565" s="222"/>
      <c r="AD3565" s="179"/>
      <c r="AE3565" s="179"/>
      <c r="AF3565" s="179"/>
      <c r="AG3565" s="179"/>
      <c r="AH3565" s="179"/>
      <c r="AI3565" s="179"/>
      <c r="AJ3565" s="179"/>
    </row>
    <row r="3566" spans="2:36" x14ac:dyDescent="0.3">
      <c r="B3566" s="224">
        <v>364300</v>
      </c>
      <c r="C3566" s="209">
        <v>145627</v>
      </c>
      <c r="D3566" s="206">
        <f t="shared" si="288"/>
        <v>0.39974471589349436</v>
      </c>
      <c r="E3566" s="208">
        <f t="shared" si="289"/>
        <v>0.45</v>
      </c>
      <c r="F3566" s="207">
        <v>8009.48</v>
      </c>
      <c r="G3566" s="207">
        <v>11650.16</v>
      </c>
      <c r="H3566" s="207">
        <v>13106.43</v>
      </c>
      <c r="I3566" s="214">
        <v>133060</v>
      </c>
      <c r="J3566" s="211">
        <f t="shared" si="285"/>
        <v>0.36524842163052429</v>
      </c>
      <c r="K3566" s="212">
        <f t="shared" si="286"/>
        <v>0.42</v>
      </c>
      <c r="L3566" s="214">
        <v>7318.3</v>
      </c>
      <c r="M3566" s="213">
        <v>10644.8</v>
      </c>
      <c r="N3566" s="213">
        <v>11975.4</v>
      </c>
      <c r="O3566" s="242">
        <f t="shared" si="287"/>
        <v>0.51520000000004074</v>
      </c>
      <c r="P3566" s="242"/>
      <c r="Q3566" s="179"/>
      <c r="R3566" s="179"/>
      <c r="S3566" s="179"/>
      <c r="T3566" s="179"/>
      <c r="U3566" s="179"/>
      <c r="V3566" s="179"/>
      <c r="W3566" s="179"/>
      <c r="X3566" s="179"/>
      <c r="Y3566" s="179"/>
      <c r="Z3566" s="179"/>
      <c r="AA3566" s="222"/>
      <c r="AB3566" s="222"/>
      <c r="AC3566" s="222"/>
      <c r="AD3566" s="179"/>
      <c r="AE3566" s="179"/>
      <c r="AF3566" s="179"/>
      <c r="AG3566" s="179"/>
      <c r="AH3566" s="179"/>
      <c r="AI3566" s="179"/>
      <c r="AJ3566" s="179"/>
    </row>
    <row r="3567" spans="2:36" x14ac:dyDescent="0.3">
      <c r="B3567" s="224">
        <v>364400</v>
      </c>
      <c r="C3567" s="209">
        <v>145672</v>
      </c>
      <c r="D3567" s="206">
        <f t="shared" si="288"/>
        <v>0.39975850713501648</v>
      </c>
      <c r="E3567" s="208">
        <f t="shared" si="289"/>
        <v>0.45</v>
      </c>
      <c r="F3567" s="207">
        <v>8011.96</v>
      </c>
      <c r="G3567" s="207">
        <v>11653.76</v>
      </c>
      <c r="H3567" s="207">
        <v>13110.48</v>
      </c>
      <c r="I3567" s="214">
        <v>133102</v>
      </c>
      <c r="J3567" s="211">
        <f t="shared" si="285"/>
        <v>0.36526344676180023</v>
      </c>
      <c r="K3567" s="212">
        <f t="shared" si="286"/>
        <v>0.42</v>
      </c>
      <c r="L3567" s="214">
        <v>7320.61</v>
      </c>
      <c r="M3567" s="213">
        <v>10648.16</v>
      </c>
      <c r="N3567" s="213">
        <v>11979.18</v>
      </c>
      <c r="O3567" s="242">
        <f t="shared" si="287"/>
        <v>0.51530000000002474</v>
      </c>
      <c r="P3567" s="242"/>
      <c r="Q3567" s="179"/>
      <c r="R3567" s="179"/>
      <c r="S3567" s="179"/>
      <c r="T3567" s="179"/>
      <c r="U3567" s="179"/>
      <c r="V3567" s="179"/>
      <c r="W3567" s="179"/>
      <c r="X3567" s="179"/>
      <c r="Y3567" s="179"/>
      <c r="Z3567" s="179"/>
      <c r="AA3567" s="222"/>
      <c r="AB3567" s="222"/>
      <c r="AC3567" s="222"/>
      <c r="AD3567" s="179"/>
      <c r="AE3567" s="179"/>
      <c r="AF3567" s="179"/>
      <c r="AG3567" s="179"/>
      <c r="AH3567" s="179"/>
      <c r="AI3567" s="179"/>
      <c r="AJ3567" s="179"/>
    </row>
    <row r="3568" spans="2:36" x14ac:dyDescent="0.3">
      <c r="B3568" s="224">
        <v>364500</v>
      </c>
      <c r="C3568" s="209">
        <v>145717</v>
      </c>
      <c r="D3568" s="206">
        <f t="shared" si="288"/>
        <v>0.39977229080932786</v>
      </c>
      <c r="E3568" s="208">
        <f t="shared" si="289"/>
        <v>0.45</v>
      </c>
      <c r="F3568" s="207">
        <v>8014.43</v>
      </c>
      <c r="G3568" s="207">
        <v>11657.36</v>
      </c>
      <c r="H3568" s="207">
        <v>13114.53</v>
      </c>
      <c r="I3568" s="214">
        <v>133144</v>
      </c>
      <c r="J3568" s="211">
        <f t="shared" si="285"/>
        <v>0.36527846364883404</v>
      </c>
      <c r="K3568" s="212">
        <f t="shared" si="286"/>
        <v>0.42</v>
      </c>
      <c r="L3568" s="214">
        <v>7322.92</v>
      </c>
      <c r="M3568" s="213">
        <v>10651.52</v>
      </c>
      <c r="N3568" s="213">
        <v>11982.96</v>
      </c>
      <c r="O3568" s="242">
        <f t="shared" si="287"/>
        <v>0.5151999999999316</v>
      </c>
      <c r="P3568" s="242"/>
      <c r="Q3568" s="179"/>
      <c r="R3568" s="179"/>
      <c r="S3568" s="179"/>
      <c r="T3568" s="179"/>
      <c r="U3568" s="179"/>
      <c r="V3568" s="179"/>
      <c r="W3568" s="179"/>
      <c r="X3568" s="179"/>
      <c r="Y3568" s="179"/>
      <c r="Z3568" s="179"/>
      <c r="AA3568" s="222"/>
      <c r="AB3568" s="222"/>
      <c r="AC3568" s="222"/>
      <c r="AD3568" s="179"/>
      <c r="AE3568" s="179"/>
      <c r="AF3568" s="179"/>
      <c r="AG3568" s="179"/>
      <c r="AH3568" s="179"/>
      <c r="AI3568" s="179"/>
      <c r="AJ3568" s="179"/>
    </row>
    <row r="3569" spans="2:36" x14ac:dyDescent="0.3">
      <c r="B3569" s="224">
        <v>364600</v>
      </c>
      <c r="C3569" s="209">
        <v>145762</v>
      </c>
      <c r="D3569" s="206">
        <f t="shared" si="288"/>
        <v>0.39978606692265495</v>
      </c>
      <c r="E3569" s="208">
        <f t="shared" si="289"/>
        <v>0.45</v>
      </c>
      <c r="F3569" s="207">
        <v>8016.91</v>
      </c>
      <c r="G3569" s="207">
        <v>11660.96</v>
      </c>
      <c r="H3569" s="207">
        <v>13118.58</v>
      </c>
      <c r="I3569" s="214">
        <v>133186</v>
      </c>
      <c r="J3569" s="211">
        <f t="shared" si="285"/>
        <v>0.36529347229840919</v>
      </c>
      <c r="K3569" s="212">
        <f t="shared" si="286"/>
        <v>0.42</v>
      </c>
      <c r="L3569" s="214">
        <v>7325.23</v>
      </c>
      <c r="M3569" s="213">
        <v>10654.88</v>
      </c>
      <c r="N3569" s="213">
        <v>11986.74</v>
      </c>
      <c r="O3569" s="242">
        <f t="shared" si="287"/>
        <v>0.5152999999998974</v>
      </c>
      <c r="P3569" s="242"/>
      <c r="Q3569" s="179"/>
      <c r="R3569" s="179"/>
      <c r="S3569" s="179"/>
      <c r="T3569" s="179"/>
      <c r="U3569" s="179"/>
      <c r="V3569" s="179"/>
      <c r="W3569" s="179"/>
      <c r="X3569" s="179"/>
      <c r="Y3569" s="179"/>
      <c r="Z3569" s="179"/>
      <c r="AA3569" s="222"/>
      <c r="AB3569" s="222"/>
      <c r="AC3569" s="222"/>
      <c r="AD3569" s="179"/>
      <c r="AE3569" s="179"/>
      <c r="AF3569" s="179"/>
      <c r="AG3569" s="179"/>
      <c r="AH3569" s="179"/>
      <c r="AI3569" s="179"/>
      <c r="AJ3569" s="179"/>
    </row>
    <row r="3570" spans="2:36" x14ac:dyDescent="0.3">
      <c r="B3570" s="224">
        <v>364700</v>
      </c>
      <c r="C3570" s="209">
        <v>145807</v>
      </c>
      <c r="D3570" s="206">
        <f t="shared" si="288"/>
        <v>0.39979983548121745</v>
      </c>
      <c r="E3570" s="208">
        <f t="shared" si="289"/>
        <v>0.45</v>
      </c>
      <c r="F3570" s="207">
        <v>8019.38</v>
      </c>
      <c r="G3570" s="207">
        <v>11664.56</v>
      </c>
      <c r="H3570" s="207">
        <v>13122.63</v>
      </c>
      <c r="I3570" s="214">
        <v>133228</v>
      </c>
      <c r="J3570" s="211">
        <f t="shared" si="285"/>
        <v>0.36530847271730188</v>
      </c>
      <c r="K3570" s="212">
        <f t="shared" si="286"/>
        <v>0.42</v>
      </c>
      <c r="L3570" s="214">
        <v>7327.54</v>
      </c>
      <c r="M3570" s="213">
        <v>10658.24</v>
      </c>
      <c r="N3570" s="213">
        <v>11990.52</v>
      </c>
      <c r="O3570" s="242">
        <f t="shared" si="287"/>
        <v>0.51520000000009536</v>
      </c>
      <c r="P3570" s="242"/>
      <c r="Q3570" s="179"/>
      <c r="R3570" s="179"/>
      <c r="S3570" s="179"/>
      <c r="T3570" s="179"/>
      <c r="U3570" s="179"/>
      <c r="V3570" s="179"/>
      <c r="W3570" s="179"/>
      <c r="X3570" s="179"/>
      <c r="Y3570" s="179"/>
      <c r="Z3570" s="179"/>
      <c r="AA3570" s="222"/>
      <c r="AB3570" s="222"/>
      <c r="AC3570" s="222"/>
      <c r="AD3570" s="179"/>
      <c r="AE3570" s="179"/>
      <c r="AF3570" s="179"/>
      <c r="AG3570" s="179"/>
      <c r="AH3570" s="179"/>
      <c r="AI3570" s="179"/>
      <c r="AJ3570" s="179"/>
    </row>
    <row r="3571" spans="2:36" x14ac:dyDescent="0.3">
      <c r="B3571" s="224">
        <v>364800</v>
      </c>
      <c r="C3571" s="209">
        <v>145852</v>
      </c>
      <c r="D3571" s="206">
        <f t="shared" si="288"/>
        <v>0.39981359649122805</v>
      </c>
      <c r="E3571" s="208">
        <f t="shared" si="289"/>
        <v>0.45</v>
      </c>
      <c r="F3571" s="207">
        <v>8021.86</v>
      </c>
      <c r="G3571" s="207">
        <v>11668.16</v>
      </c>
      <c r="H3571" s="207">
        <v>13126.68</v>
      </c>
      <c r="I3571" s="214">
        <v>133270</v>
      </c>
      <c r="J3571" s="211">
        <f t="shared" si="285"/>
        <v>0.36532346491228068</v>
      </c>
      <c r="K3571" s="212">
        <f t="shared" si="286"/>
        <v>0.42</v>
      </c>
      <c r="L3571" s="214">
        <v>7329.85</v>
      </c>
      <c r="M3571" s="213">
        <v>10661.6</v>
      </c>
      <c r="N3571" s="213">
        <v>11994.3</v>
      </c>
      <c r="O3571" s="242">
        <f t="shared" si="287"/>
        <v>0.51529999999978826</v>
      </c>
      <c r="P3571" s="242"/>
      <c r="Q3571" s="179"/>
      <c r="R3571" s="179"/>
      <c r="S3571" s="179"/>
      <c r="T3571" s="179"/>
      <c r="U3571" s="179"/>
      <c r="V3571" s="179"/>
      <c r="W3571" s="179"/>
      <c r="X3571" s="179"/>
      <c r="Y3571" s="179"/>
      <c r="Z3571" s="179"/>
      <c r="AA3571" s="222"/>
      <c r="AB3571" s="222"/>
      <c r="AC3571" s="222"/>
      <c r="AD3571" s="179"/>
      <c r="AE3571" s="179"/>
      <c r="AF3571" s="179"/>
      <c r="AG3571" s="179"/>
      <c r="AH3571" s="179"/>
      <c r="AI3571" s="179"/>
      <c r="AJ3571" s="179"/>
    </row>
    <row r="3572" spans="2:36" x14ac:dyDescent="0.3">
      <c r="B3572" s="224">
        <v>364900</v>
      </c>
      <c r="C3572" s="209">
        <v>145897</v>
      </c>
      <c r="D3572" s="206">
        <f t="shared" si="288"/>
        <v>0.39982734995889285</v>
      </c>
      <c r="E3572" s="208">
        <f t="shared" si="289"/>
        <v>0.45</v>
      </c>
      <c r="F3572" s="207">
        <v>8024.33</v>
      </c>
      <c r="G3572" s="207">
        <v>11671.76</v>
      </c>
      <c r="H3572" s="207">
        <v>13130.73</v>
      </c>
      <c r="I3572" s="214">
        <v>133312</v>
      </c>
      <c r="J3572" s="211">
        <f t="shared" si="285"/>
        <v>0.36533844889010686</v>
      </c>
      <c r="K3572" s="212">
        <f t="shared" si="286"/>
        <v>0.42</v>
      </c>
      <c r="L3572" s="214">
        <v>7332.16</v>
      </c>
      <c r="M3572" s="213">
        <v>10664.96</v>
      </c>
      <c r="N3572" s="213">
        <v>11998.08</v>
      </c>
      <c r="O3572" s="242">
        <f t="shared" si="287"/>
        <v>0.51519999999996802</v>
      </c>
      <c r="P3572" s="242"/>
      <c r="Q3572" s="179"/>
      <c r="R3572" s="179"/>
      <c r="S3572" s="179"/>
      <c r="T3572" s="179"/>
      <c r="U3572" s="179"/>
      <c r="V3572" s="179"/>
      <c r="W3572" s="179"/>
      <c r="X3572" s="179"/>
      <c r="Y3572" s="179"/>
      <c r="Z3572" s="179"/>
      <c r="AA3572" s="222"/>
      <c r="AB3572" s="222"/>
      <c r="AC3572" s="222"/>
      <c r="AD3572" s="179"/>
      <c r="AE3572" s="179"/>
      <c r="AF3572" s="179"/>
      <c r="AG3572" s="179"/>
      <c r="AH3572" s="179"/>
      <c r="AI3572" s="179"/>
      <c r="AJ3572" s="179"/>
    </row>
    <row r="3573" spans="2:36" x14ac:dyDescent="0.3">
      <c r="B3573" s="224">
        <v>365000</v>
      </c>
      <c r="C3573" s="209">
        <v>145942</v>
      </c>
      <c r="D3573" s="206">
        <f t="shared" si="288"/>
        <v>0.39984109589041095</v>
      </c>
      <c r="E3573" s="208">
        <f t="shared" si="289"/>
        <v>0.45</v>
      </c>
      <c r="F3573" s="207">
        <v>8026.81</v>
      </c>
      <c r="G3573" s="207">
        <v>11675.36</v>
      </c>
      <c r="H3573" s="207">
        <v>13134.78</v>
      </c>
      <c r="I3573" s="214">
        <v>133354</v>
      </c>
      <c r="J3573" s="211">
        <f t="shared" si="285"/>
        <v>0.36535342465753423</v>
      </c>
      <c r="K3573" s="212">
        <f t="shared" si="286"/>
        <v>0.42</v>
      </c>
      <c r="L3573" s="214">
        <v>7334.47</v>
      </c>
      <c r="M3573" s="213">
        <v>10668.32</v>
      </c>
      <c r="N3573" s="213">
        <v>12001.86</v>
      </c>
      <c r="O3573" s="242">
        <f t="shared" si="287"/>
        <v>0.51529999999997012</v>
      </c>
      <c r="P3573" s="242"/>
      <c r="Q3573" s="179"/>
      <c r="R3573" s="179"/>
      <c r="S3573" s="179"/>
      <c r="T3573" s="179"/>
      <c r="U3573" s="179"/>
      <c r="V3573" s="179"/>
      <c r="W3573" s="179"/>
      <c r="X3573" s="179"/>
      <c r="Y3573" s="179"/>
      <c r="Z3573" s="179"/>
      <c r="AA3573" s="222"/>
      <c r="AB3573" s="222"/>
      <c r="AC3573" s="222"/>
      <c r="AD3573" s="179"/>
      <c r="AE3573" s="179"/>
      <c r="AF3573" s="179"/>
      <c r="AG3573" s="179"/>
      <c r="AH3573" s="179"/>
      <c r="AI3573" s="179"/>
      <c r="AJ3573" s="179"/>
    </row>
    <row r="3574" spans="2:36" x14ac:dyDescent="0.3">
      <c r="B3574" s="224">
        <v>365100</v>
      </c>
      <c r="C3574" s="209">
        <v>145987</v>
      </c>
      <c r="D3574" s="206">
        <f t="shared" si="288"/>
        <v>0.39985483429197483</v>
      </c>
      <c r="E3574" s="208">
        <f t="shared" si="289"/>
        <v>0.45</v>
      </c>
      <c r="F3574" s="207">
        <v>8029.28</v>
      </c>
      <c r="G3574" s="207">
        <v>11678.96</v>
      </c>
      <c r="H3574" s="207">
        <v>13138.83</v>
      </c>
      <c r="I3574" s="214">
        <v>133396</v>
      </c>
      <c r="J3574" s="211">
        <f t="shared" si="285"/>
        <v>0.36536839222130923</v>
      </c>
      <c r="K3574" s="212">
        <f t="shared" si="286"/>
        <v>0.42</v>
      </c>
      <c r="L3574" s="214">
        <v>7336.78</v>
      </c>
      <c r="M3574" s="213">
        <v>10671.68</v>
      </c>
      <c r="N3574" s="213">
        <v>12005.64</v>
      </c>
      <c r="O3574" s="242">
        <f t="shared" si="287"/>
        <v>0.51519999999984067</v>
      </c>
      <c r="P3574" s="242"/>
      <c r="Q3574" s="179"/>
      <c r="R3574" s="179"/>
      <c r="S3574" s="179"/>
      <c r="T3574" s="179"/>
      <c r="U3574" s="179"/>
      <c r="V3574" s="179"/>
      <c r="W3574" s="179"/>
      <c r="X3574" s="179"/>
      <c r="Y3574" s="179"/>
      <c r="Z3574" s="179"/>
      <c r="AA3574" s="222"/>
      <c r="AB3574" s="222"/>
      <c r="AC3574" s="222"/>
      <c r="AD3574" s="179"/>
      <c r="AE3574" s="179"/>
      <c r="AF3574" s="179"/>
      <c r="AG3574" s="179"/>
      <c r="AH3574" s="179"/>
      <c r="AI3574" s="179"/>
      <c r="AJ3574" s="179"/>
    </row>
    <row r="3575" spans="2:36" x14ac:dyDescent="0.3">
      <c r="B3575" s="224">
        <v>365200</v>
      </c>
      <c r="C3575" s="209">
        <v>146032</v>
      </c>
      <c r="D3575" s="206">
        <f t="shared" si="288"/>
        <v>0.39986856516976998</v>
      </c>
      <c r="E3575" s="208">
        <f t="shared" si="289"/>
        <v>0.45</v>
      </c>
      <c r="F3575" s="207">
        <v>8031.76</v>
      </c>
      <c r="G3575" s="207">
        <v>11682.56</v>
      </c>
      <c r="H3575" s="207">
        <v>13142.88</v>
      </c>
      <c r="I3575" s="214">
        <v>133438</v>
      </c>
      <c r="J3575" s="211">
        <f t="shared" si="285"/>
        <v>0.36538335158817087</v>
      </c>
      <c r="K3575" s="212">
        <f t="shared" si="286"/>
        <v>0.42</v>
      </c>
      <c r="L3575" s="214">
        <v>7339.09</v>
      </c>
      <c r="M3575" s="213">
        <v>10675.04</v>
      </c>
      <c r="N3575" s="213">
        <v>12009.42</v>
      </c>
      <c r="O3575" s="242">
        <f t="shared" si="287"/>
        <v>0.51530000000015208</v>
      </c>
      <c r="P3575" s="242"/>
      <c r="Q3575" s="179"/>
      <c r="R3575" s="179"/>
      <c r="S3575" s="179"/>
      <c r="T3575" s="179"/>
      <c r="U3575" s="179"/>
      <c r="V3575" s="179"/>
      <c r="W3575" s="179"/>
      <c r="X3575" s="179"/>
      <c r="Y3575" s="179"/>
      <c r="Z3575" s="179"/>
      <c r="AA3575" s="222"/>
      <c r="AB3575" s="222"/>
      <c r="AC3575" s="222"/>
      <c r="AD3575" s="179"/>
      <c r="AE3575" s="179"/>
      <c r="AF3575" s="179"/>
      <c r="AG3575" s="179"/>
      <c r="AH3575" s="179"/>
      <c r="AI3575" s="179"/>
      <c r="AJ3575" s="179"/>
    </row>
    <row r="3576" spans="2:36" x14ac:dyDescent="0.3">
      <c r="B3576" s="224">
        <v>365300</v>
      </c>
      <c r="C3576" s="209">
        <v>146077</v>
      </c>
      <c r="D3576" s="206">
        <f t="shared" si="288"/>
        <v>0.39988228852997537</v>
      </c>
      <c r="E3576" s="208">
        <f t="shared" si="289"/>
        <v>0.45</v>
      </c>
      <c r="F3576" s="207">
        <v>8034.23</v>
      </c>
      <c r="G3576" s="207">
        <v>11686.16</v>
      </c>
      <c r="H3576" s="207">
        <v>13146.93</v>
      </c>
      <c r="I3576" s="214">
        <v>133480</v>
      </c>
      <c r="J3576" s="211">
        <f t="shared" si="285"/>
        <v>0.3653983027648508</v>
      </c>
      <c r="K3576" s="212">
        <f t="shared" si="286"/>
        <v>0.42</v>
      </c>
      <c r="L3576" s="214">
        <v>7341.4</v>
      </c>
      <c r="M3576" s="213">
        <v>10678.4</v>
      </c>
      <c r="N3576" s="213">
        <v>12013.2</v>
      </c>
      <c r="O3576" s="242">
        <f t="shared" si="287"/>
        <v>0.51520000000004074</v>
      </c>
      <c r="P3576" s="242"/>
      <c r="Q3576" s="179"/>
      <c r="R3576" s="179"/>
      <c r="S3576" s="179"/>
      <c r="T3576" s="179"/>
      <c r="U3576" s="179"/>
      <c r="V3576" s="179"/>
      <c r="W3576" s="179"/>
      <c r="X3576" s="179"/>
      <c r="Y3576" s="179"/>
      <c r="Z3576" s="179"/>
      <c r="AA3576" s="222"/>
      <c r="AB3576" s="222"/>
      <c r="AC3576" s="222"/>
      <c r="AD3576" s="179"/>
      <c r="AE3576" s="179"/>
      <c r="AF3576" s="179"/>
      <c r="AG3576" s="179"/>
      <c r="AH3576" s="179"/>
      <c r="AI3576" s="179"/>
      <c r="AJ3576" s="179"/>
    </row>
    <row r="3577" spans="2:36" x14ac:dyDescent="0.3">
      <c r="B3577" s="224">
        <v>365400</v>
      </c>
      <c r="C3577" s="209">
        <v>146122</v>
      </c>
      <c r="D3577" s="206">
        <f t="shared" si="288"/>
        <v>0.39989600437876299</v>
      </c>
      <c r="E3577" s="208">
        <f t="shared" si="289"/>
        <v>0.45</v>
      </c>
      <c r="F3577" s="207">
        <v>8036.71</v>
      </c>
      <c r="G3577" s="207">
        <v>11689.76</v>
      </c>
      <c r="H3577" s="207">
        <v>13150.98</v>
      </c>
      <c r="I3577" s="214">
        <v>133522</v>
      </c>
      <c r="J3577" s="211">
        <f t="shared" si="285"/>
        <v>0.36541324575807332</v>
      </c>
      <c r="K3577" s="212">
        <f t="shared" si="286"/>
        <v>0.42</v>
      </c>
      <c r="L3577" s="214">
        <v>7343.71</v>
      </c>
      <c r="M3577" s="213">
        <v>10681.76</v>
      </c>
      <c r="N3577" s="213">
        <v>12016.98</v>
      </c>
      <c r="O3577" s="242">
        <f t="shared" si="287"/>
        <v>0.51530000000002474</v>
      </c>
      <c r="P3577" s="242"/>
      <c r="Q3577" s="179"/>
      <c r="R3577" s="179"/>
      <c r="S3577" s="179"/>
      <c r="T3577" s="179"/>
      <c r="U3577" s="179"/>
      <c r="V3577" s="179"/>
      <c r="W3577" s="179"/>
      <c r="X3577" s="179"/>
      <c r="Y3577" s="179"/>
      <c r="Z3577" s="179"/>
      <c r="AA3577" s="222"/>
      <c r="AB3577" s="222"/>
      <c r="AC3577" s="222"/>
      <c r="AD3577" s="179"/>
      <c r="AE3577" s="179"/>
      <c r="AF3577" s="179"/>
      <c r="AG3577" s="179"/>
      <c r="AH3577" s="179"/>
      <c r="AI3577" s="179"/>
      <c r="AJ3577" s="179"/>
    </row>
    <row r="3578" spans="2:36" x14ac:dyDescent="0.3">
      <c r="B3578" s="224">
        <v>365500</v>
      </c>
      <c r="C3578" s="209">
        <v>146167</v>
      </c>
      <c r="D3578" s="206">
        <f t="shared" si="288"/>
        <v>0.39990971272229819</v>
      </c>
      <c r="E3578" s="208">
        <f t="shared" si="289"/>
        <v>0.45</v>
      </c>
      <c r="F3578" s="207">
        <v>8039.18</v>
      </c>
      <c r="G3578" s="207">
        <v>11693.36</v>
      </c>
      <c r="H3578" s="207">
        <v>13155.03</v>
      </c>
      <c r="I3578" s="214">
        <v>133564</v>
      </c>
      <c r="J3578" s="211">
        <f t="shared" si="285"/>
        <v>0.36542818057455539</v>
      </c>
      <c r="K3578" s="212">
        <f t="shared" si="286"/>
        <v>0.42</v>
      </c>
      <c r="L3578" s="214">
        <v>7346.02</v>
      </c>
      <c r="M3578" s="213">
        <v>10685.12</v>
      </c>
      <c r="N3578" s="213">
        <v>12020.76</v>
      </c>
      <c r="O3578" s="242">
        <f t="shared" si="287"/>
        <v>0.5151999999999316</v>
      </c>
      <c r="P3578" s="242"/>
      <c r="Q3578" s="179"/>
      <c r="R3578" s="179"/>
      <c r="S3578" s="179"/>
      <c r="T3578" s="179"/>
      <c r="U3578" s="179"/>
      <c r="V3578" s="179"/>
      <c r="W3578" s="179"/>
      <c r="X3578" s="179"/>
      <c r="Y3578" s="179"/>
      <c r="Z3578" s="179"/>
      <c r="AA3578" s="222"/>
      <c r="AB3578" s="222"/>
      <c r="AC3578" s="222"/>
      <c r="AD3578" s="179"/>
      <c r="AE3578" s="179"/>
      <c r="AF3578" s="179"/>
      <c r="AG3578" s="179"/>
      <c r="AH3578" s="179"/>
      <c r="AI3578" s="179"/>
      <c r="AJ3578" s="179"/>
    </row>
    <row r="3579" spans="2:36" x14ac:dyDescent="0.3">
      <c r="B3579" s="224">
        <v>365600</v>
      </c>
      <c r="C3579" s="209">
        <v>146212</v>
      </c>
      <c r="D3579" s="206">
        <f t="shared" si="288"/>
        <v>0.39992341356673961</v>
      </c>
      <c r="E3579" s="208">
        <f t="shared" si="289"/>
        <v>0.45</v>
      </c>
      <c r="F3579" s="207">
        <v>8041.66</v>
      </c>
      <c r="G3579" s="207">
        <v>11696.96</v>
      </c>
      <c r="H3579" s="207">
        <v>13159.08</v>
      </c>
      <c r="I3579" s="214">
        <v>133606</v>
      </c>
      <c r="J3579" s="211">
        <f t="shared" ref="J3579:J3642" si="290">I3579/$B3579</f>
        <v>0.36544310722100659</v>
      </c>
      <c r="K3579" s="212">
        <f t="shared" ref="K3579:K3642" si="291">(I3579-I3578)/($B3579-$B3578)</f>
        <v>0.42</v>
      </c>
      <c r="L3579" s="214">
        <v>7348.33</v>
      </c>
      <c r="M3579" s="213">
        <v>10688.48</v>
      </c>
      <c r="N3579" s="213">
        <v>12024.54</v>
      </c>
      <c r="O3579" s="242">
        <f t="shared" si="287"/>
        <v>0.5152999999998974</v>
      </c>
      <c r="P3579" s="242"/>
      <c r="Q3579" s="179"/>
      <c r="R3579" s="179"/>
      <c r="S3579" s="179"/>
      <c r="T3579" s="179"/>
      <c r="U3579" s="179"/>
      <c r="V3579" s="179"/>
      <c r="W3579" s="179"/>
      <c r="X3579" s="179"/>
      <c r="Y3579" s="179"/>
      <c r="Z3579" s="179"/>
      <c r="AA3579" s="222"/>
      <c r="AB3579" s="222"/>
      <c r="AC3579" s="222"/>
      <c r="AD3579" s="179"/>
      <c r="AE3579" s="179"/>
      <c r="AF3579" s="179"/>
      <c r="AG3579" s="179"/>
      <c r="AH3579" s="179"/>
      <c r="AI3579" s="179"/>
      <c r="AJ3579" s="179"/>
    </row>
    <row r="3580" spans="2:36" x14ac:dyDescent="0.3">
      <c r="B3580" s="224">
        <v>365700</v>
      </c>
      <c r="C3580" s="209">
        <v>146257</v>
      </c>
      <c r="D3580" s="206">
        <f t="shared" si="288"/>
        <v>0.39993710691823897</v>
      </c>
      <c r="E3580" s="208">
        <f t="shared" si="289"/>
        <v>0.45</v>
      </c>
      <c r="F3580" s="207">
        <v>8044.13</v>
      </c>
      <c r="G3580" s="207">
        <v>11700.56</v>
      </c>
      <c r="H3580" s="207">
        <v>13163.13</v>
      </c>
      <c r="I3580" s="214">
        <v>133648</v>
      </c>
      <c r="J3580" s="211">
        <f t="shared" si="290"/>
        <v>0.36545802570412905</v>
      </c>
      <c r="K3580" s="212">
        <f t="shared" si="291"/>
        <v>0.42</v>
      </c>
      <c r="L3580" s="214">
        <v>7350.64</v>
      </c>
      <c r="M3580" s="213">
        <v>10691.84</v>
      </c>
      <c r="N3580" s="213">
        <v>12028.32</v>
      </c>
      <c r="O3580" s="242">
        <f t="shared" si="287"/>
        <v>0.51520000000009536</v>
      </c>
      <c r="P3580" s="242"/>
      <c r="Q3580" s="179"/>
      <c r="R3580" s="179"/>
      <c r="S3580" s="179"/>
      <c r="T3580" s="179"/>
      <c r="U3580" s="179"/>
      <c r="V3580" s="179"/>
      <c r="W3580" s="179"/>
      <c r="X3580" s="179"/>
      <c r="Y3580" s="179"/>
      <c r="Z3580" s="179"/>
      <c r="AA3580" s="222"/>
      <c r="AB3580" s="222"/>
      <c r="AC3580" s="222"/>
      <c r="AD3580" s="179"/>
      <c r="AE3580" s="179"/>
      <c r="AF3580" s="179"/>
      <c r="AG3580" s="179"/>
      <c r="AH3580" s="179"/>
      <c r="AI3580" s="179"/>
      <c r="AJ3580" s="179"/>
    </row>
    <row r="3581" spans="2:36" x14ac:dyDescent="0.3">
      <c r="B3581" s="224">
        <v>365800</v>
      </c>
      <c r="C3581" s="209">
        <v>146302</v>
      </c>
      <c r="D3581" s="206">
        <f t="shared" si="288"/>
        <v>0.39995079278294149</v>
      </c>
      <c r="E3581" s="208">
        <f t="shared" si="289"/>
        <v>0.45</v>
      </c>
      <c r="F3581" s="207">
        <v>8046.61</v>
      </c>
      <c r="G3581" s="207">
        <v>11704.16</v>
      </c>
      <c r="H3581" s="207">
        <v>13167.18</v>
      </c>
      <c r="I3581" s="214">
        <v>133690</v>
      </c>
      <c r="J3581" s="211">
        <f t="shared" si="290"/>
        <v>0.36547293603061781</v>
      </c>
      <c r="K3581" s="212">
        <f t="shared" si="291"/>
        <v>0.42</v>
      </c>
      <c r="L3581" s="214">
        <v>7352.95</v>
      </c>
      <c r="M3581" s="213">
        <v>10695.2</v>
      </c>
      <c r="N3581" s="213">
        <v>12032.1</v>
      </c>
      <c r="O3581" s="242">
        <f t="shared" si="287"/>
        <v>0.51529999999978826</v>
      </c>
      <c r="P3581" s="242"/>
      <c r="Q3581" s="179"/>
      <c r="R3581" s="179"/>
      <c r="S3581" s="179"/>
      <c r="T3581" s="179"/>
      <c r="U3581" s="179"/>
      <c r="V3581" s="179"/>
      <c r="W3581" s="179"/>
      <c r="X3581" s="179"/>
      <c r="Y3581" s="179"/>
      <c r="Z3581" s="179"/>
      <c r="AA3581" s="222"/>
      <c r="AB3581" s="222"/>
      <c r="AC3581" s="222"/>
      <c r="AD3581" s="179"/>
      <c r="AE3581" s="179"/>
      <c r="AF3581" s="179"/>
      <c r="AG3581" s="179"/>
      <c r="AH3581" s="179"/>
      <c r="AI3581" s="179"/>
      <c r="AJ3581" s="179"/>
    </row>
    <row r="3582" spans="2:36" x14ac:dyDescent="0.3">
      <c r="B3582" s="224">
        <v>365900</v>
      </c>
      <c r="C3582" s="209">
        <v>146347</v>
      </c>
      <c r="D3582" s="206">
        <f t="shared" si="288"/>
        <v>0.39996447116698552</v>
      </c>
      <c r="E3582" s="208">
        <f t="shared" si="289"/>
        <v>0.45</v>
      </c>
      <c r="F3582" s="207">
        <v>8049.08</v>
      </c>
      <c r="G3582" s="207">
        <v>11707.76</v>
      </c>
      <c r="H3582" s="207">
        <v>13171.23</v>
      </c>
      <c r="I3582" s="214">
        <v>133732</v>
      </c>
      <c r="J3582" s="211">
        <f t="shared" si="290"/>
        <v>0.36548783820716041</v>
      </c>
      <c r="K3582" s="212">
        <f t="shared" si="291"/>
        <v>0.42</v>
      </c>
      <c r="L3582" s="214">
        <v>7355.26</v>
      </c>
      <c r="M3582" s="213">
        <v>10698.56</v>
      </c>
      <c r="N3582" s="213">
        <v>12035.88</v>
      </c>
      <c r="O3582" s="242">
        <f t="shared" si="287"/>
        <v>0.51519999999996802</v>
      </c>
      <c r="P3582" s="242"/>
      <c r="Q3582" s="179"/>
      <c r="R3582" s="179"/>
      <c r="S3582" s="179"/>
      <c r="T3582" s="179"/>
      <c r="U3582" s="179"/>
      <c r="V3582" s="179"/>
      <c r="W3582" s="179"/>
      <c r="X3582" s="179"/>
      <c r="Y3582" s="179"/>
      <c r="Z3582" s="179"/>
      <c r="AA3582" s="222"/>
      <c r="AB3582" s="222"/>
      <c r="AC3582" s="222"/>
      <c r="AD3582" s="179"/>
      <c r="AE3582" s="179"/>
      <c r="AF3582" s="179"/>
      <c r="AG3582" s="179"/>
      <c r="AH3582" s="179"/>
      <c r="AI3582" s="179"/>
      <c r="AJ3582" s="179"/>
    </row>
    <row r="3583" spans="2:36" x14ac:dyDescent="0.3">
      <c r="B3583" s="224">
        <v>366000</v>
      </c>
      <c r="C3583" s="209">
        <v>146392</v>
      </c>
      <c r="D3583" s="206">
        <f t="shared" si="288"/>
        <v>0.39997814207650273</v>
      </c>
      <c r="E3583" s="208">
        <f t="shared" si="289"/>
        <v>0.45</v>
      </c>
      <c r="F3583" s="207">
        <v>8051.56</v>
      </c>
      <c r="G3583" s="207">
        <v>11711.36</v>
      </c>
      <c r="H3583" s="207">
        <v>13175.28</v>
      </c>
      <c r="I3583" s="214">
        <v>133774</v>
      </c>
      <c r="J3583" s="211">
        <f t="shared" si="290"/>
        <v>0.36550273224043717</v>
      </c>
      <c r="K3583" s="212">
        <f t="shared" si="291"/>
        <v>0.42</v>
      </c>
      <c r="L3583" s="214">
        <v>7357.57</v>
      </c>
      <c r="M3583" s="213">
        <v>10701.92</v>
      </c>
      <c r="N3583" s="213">
        <v>12039.66</v>
      </c>
      <c r="O3583" s="242">
        <f t="shared" si="287"/>
        <v>0.51529999999997012</v>
      </c>
      <c r="P3583" s="242"/>
      <c r="Q3583" s="179"/>
      <c r="R3583" s="179"/>
      <c r="S3583" s="179"/>
      <c r="T3583" s="179"/>
      <c r="U3583" s="179"/>
      <c r="V3583" s="179"/>
      <c r="W3583" s="179"/>
      <c r="X3583" s="179"/>
      <c r="Y3583" s="179"/>
      <c r="Z3583" s="179"/>
      <c r="AA3583" s="222"/>
      <c r="AB3583" s="222"/>
      <c r="AC3583" s="222"/>
      <c r="AD3583" s="179"/>
      <c r="AE3583" s="179"/>
      <c r="AF3583" s="179"/>
      <c r="AG3583" s="179"/>
      <c r="AH3583" s="179"/>
      <c r="AI3583" s="179"/>
      <c r="AJ3583" s="179"/>
    </row>
    <row r="3584" spans="2:36" x14ac:dyDescent="0.3">
      <c r="B3584" s="224">
        <v>366100</v>
      </c>
      <c r="C3584" s="209">
        <v>146437</v>
      </c>
      <c r="D3584" s="206">
        <f t="shared" si="288"/>
        <v>0.39999180551761815</v>
      </c>
      <c r="E3584" s="208">
        <f t="shared" si="289"/>
        <v>0.45</v>
      </c>
      <c r="F3584" s="207">
        <v>8054.03</v>
      </c>
      <c r="G3584" s="207">
        <v>11714.96</v>
      </c>
      <c r="H3584" s="207">
        <v>13179.33</v>
      </c>
      <c r="I3584" s="214">
        <v>133816</v>
      </c>
      <c r="J3584" s="211">
        <f t="shared" si="290"/>
        <v>0.36551761813712103</v>
      </c>
      <c r="K3584" s="212">
        <f t="shared" si="291"/>
        <v>0.42</v>
      </c>
      <c r="L3584" s="214">
        <v>7359.88</v>
      </c>
      <c r="M3584" s="213">
        <v>10705.28</v>
      </c>
      <c r="N3584" s="213">
        <v>12043.44</v>
      </c>
      <c r="O3584" s="242">
        <f t="shared" si="287"/>
        <v>0.51519999999984067</v>
      </c>
      <c r="P3584" s="242"/>
      <c r="Q3584" s="179"/>
      <c r="R3584" s="179"/>
      <c r="S3584" s="179"/>
      <c r="T3584" s="179"/>
      <c r="U3584" s="179"/>
      <c r="V3584" s="179"/>
      <c r="W3584" s="179"/>
      <c r="X3584" s="179"/>
      <c r="Y3584" s="179"/>
      <c r="Z3584" s="179"/>
      <c r="AA3584" s="222"/>
      <c r="AB3584" s="222"/>
      <c r="AC3584" s="222"/>
      <c r="AD3584" s="179"/>
      <c r="AE3584" s="179"/>
      <c r="AF3584" s="179"/>
      <c r="AG3584" s="179"/>
      <c r="AH3584" s="179"/>
      <c r="AI3584" s="179"/>
      <c r="AJ3584" s="179"/>
    </row>
    <row r="3585" spans="2:36" x14ac:dyDescent="0.3">
      <c r="B3585" s="224">
        <v>366200</v>
      </c>
      <c r="C3585" s="209">
        <v>146482</v>
      </c>
      <c r="D3585" s="206">
        <f t="shared" si="288"/>
        <v>0.40000546149645005</v>
      </c>
      <c r="E3585" s="208">
        <f t="shared" si="289"/>
        <v>0.45</v>
      </c>
      <c r="F3585" s="207">
        <v>8056.51</v>
      </c>
      <c r="G3585" s="207">
        <v>11718.56</v>
      </c>
      <c r="H3585" s="207">
        <v>13183.38</v>
      </c>
      <c r="I3585" s="214">
        <v>133858</v>
      </c>
      <c r="J3585" s="211">
        <f t="shared" si="290"/>
        <v>0.36553249590387765</v>
      </c>
      <c r="K3585" s="212">
        <f t="shared" si="291"/>
        <v>0.42</v>
      </c>
      <c r="L3585" s="214">
        <v>7362.19</v>
      </c>
      <c r="M3585" s="213">
        <v>10708.64</v>
      </c>
      <c r="N3585" s="213">
        <v>12047.22</v>
      </c>
      <c r="O3585" s="242">
        <f t="shared" si="287"/>
        <v>0.51530000000015208</v>
      </c>
      <c r="P3585" s="242"/>
      <c r="Q3585" s="179"/>
      <c r="R3585" s="179"/>
      <c r="S3585" s="179"/>
      <c r="T3585" s="179"/>
      <c r="U3585" s="179"/>
      <c r="V3585" s="179"/>
      <c r="W3585" s="179"/>
      <c r="X3585" s="179"/>
      <c r="Y3585" s="179"/>
      <c r="Z3585" s="179"/>
      <c r="AA3585" s="222"/>
      <c r="AB3585" s="222"/>
      <c r="AC3585" s="222"/>
      <c r="AD3585" s="179"/>
      <c r="AE3585" s="179"/>
      <c r="AF3585" s="179"/>
      <c r="AG3585" s="179"/>
      <c r="AH3585" s="179"/>
      <c r="AI3585" s="179"/>
      <c r="AJ3585" s="179"/>
    </row>
    <row r="3586" spans="2:36" x14ac:dyDescent="0.3">
      <c r="B3586" s="224">
        <v>366300</v>
      </c>
      <c r="C3586" s="209">
        <v>146527</v>
      </c>
      <c r="D3586" s="206">
        <f t="shared" si="288"/>
        <v>0.40001911001911</v>
      </c>
      <c r="E3586" s="208">
        <f t="shared" si="289"/>
        <v>0.45</v>
      </c>
      <c r="F3586" s="207">
        <v>8058.98</v>
      </c>
      <c r="G3586" s="207">
        <v>11722.16</v>
      </c>
      <c r="H3586" s="207">
        <v>13187.43</v>
      </c>
      <c r="I3586" s="214">
        <v>133900</v>
      </c>
      <c r="J3586" s="211">
        <f t="shared" si="290"/>
        <v>0.36554736554736555</v>
      </c>
      <c r="K3586" s="212">
        <f t="shared" si="291"/>
        <v>0.42</v>
      </c>
      <c r="L3586" s="214">
        <v>7364.5</v>
      </c>
      <c r="M3586" s="213">
        <v>10712</v>
      </c>
      <c r="N3586" s="213">
        <v>12051</v>
      </c>
      <c r="O3586" s="242">
        <f t="shared" si="287"/>
        <v>0.51520000000004074</v>
      </c>
      <c r="P3586" s="242"/>
      <c r="Q3586" s="179"/>
      <c r="R3586" s="179"/>
      <c r="S3586" s="179"/>
      <c r="T3586" s="179"/>
      <c r="U3586" s="179"/>
      <c r="V3586" s="179"/>
      <c r="W3586" s="179"/>
      <c r="X3586" s="179"/>
      <c r="Y3586" s="179"/>
      <c r="Z3586" s="179"/>
      <c r="AA3586" s="222"/>
      <c r="AB3586" s="222"/>
      <c r="AC3586" s="222"/>
      <c r="AD3586" s="179"/>
      <c r="AE3586" s="179"/>
      <c r="AF3586" s="179"/>
      <c r="AG3586" s="179"/>
      <c r="AH3586" s="179"/>
      <c r="AI3586" s="179"/>
      <c r="AJ3586" s="179"/>
    </row>
    <row r="3587" spans="2:36" x14ac:dyDescent="0.3">
      <c r="B3587" s="224">
        <v>366400</v>
      </c>
      <c r="C3587" s="209">
        <v>146572</v>
      </c>
      <c r="D3587" s="206">
        <f t="shared" si="288"/>
        <v>0.40003275109170305</v>
      </c>
      <c r="E3587" s="208">
        <f t="shared" si="289"/>
        <v>0.45</v>
      </c>
      <c r="F3587" s="207">
        <v>8061.46</v>
      </c>
      <c r="G3587" s="207">
        <v>11725.76</v>
      </c>
      <c r="H3587" s="207">
        <v>13191.48</v>
      </c>
      <c r="I3587" s="214">
        <v>133942</v>
      </c>
      <c r="J3587" s="211">
        <f t="shared" si="290"/>
        <v>0.3655622270742358</v>
      </c>
      <c r="K3587" s="212">
        <f t="shared" si="291"/>
        <v>0.42</v>
      </c>
      <c r="L3587" s="214">
        <v>7366.81</v>
      </c>
      <c r="M3587" s="213">
        <v>10715.36</v>
      </c>
      <c r="N3587" s="213">
        <v>12054.78</v>
      </c>
      <c r="O3587" s="242">
        <f t="shared" si="287"/>
        <v>0.51530000000002474</v>
      </c>
      <c r="P3587" s="242"/>
      <c r="Q3587" s="179"/>
      <c r="R3587" s="179"/>
      <c r="S3587" s="179"/>
      <c r="T3587" s="179"/>
      <c r="U3587" s="179"/>
      <c r="V3587" s="179"/>
      <c r="W3587" s="179"/>
      <c r="X3587" s="179"/>
      <c r="Y3587" s="179"/>
      <c r="Z3587" s="179"/>
      <c r="AA3587" s="222"/>
      <c r="AB3587" s="222"/>
      <c r="AC3587" s="222"/>
      <c r="AD3587" s="179"/>
      <c r="AE3587" s="179"/>
      <c r="AF3587" s="179"/>
      <c r="AG3587" s="179"/>
      <c r="AH3587" s="179"/>
      <c r="AI3587" s="179"/>
      <c r="AJ3587" s="179"/>
    </row>
    <row r="3588" spans="2:36" x14ac:dyDescent="0.3">
      <c r="B3588" s="224">
        <v>366500</v>
      </c>
      <c r="C3588" s="209">
        <v>146617</v>
      </c>
      <c r="D3588" s="206">
        <f t="shared" si="288"/>
        <v>0.40004638472032744</v>
      </c>
      <c r="E3588" s="208">
        <f t="shared" si="289"/>
        <v>0.45</v>
      </c>
      <c r="F3588" s="207">
        <v>8063.93</v>
      </c>
      <c r="G3588" s="207">
        <v>11729.36</v>
      </c>
      <c r="H3588" s="207">
        <v>13195.53</v>
      </c>
      <c r="I3588" s="214">
        <v>133984</v>
      </c>
      <c r="J3588" s="211">
        <f t="shared" si="290"/>
        <v>0.36557708049113236</v>
      </c>
      <c r="K3588" s="212">
        <f t="shared" si="291"/>
        <v>0.42</v>
      </c>
      <c r="L3588" s="214">
        <v>7369.12</v>
      </c>
      <c r="M3588" s="213">
        <v>10718.72</v>
      </c>
      <c r="N3588" s="213">
        <v>12058.56</v>
      </c>
      <c r="O3588" s="242">
        <f t="shared" si="287"/>
        <v>0.5151999999999316</v>
      </c>
      <c r="P3588" s="242"/>
      <c r="Q3588" s="179"/>
      <c r="R3588" s="179"/>
      <c r="S3588" s="179"/>
      <c r="T3588" s="179"/>
      <c r="U3588" s="179"/>
      <c r="V3588" s="179"/>
      <c r="W3588" s="179"/>
      <c r="X3588" s="179"/>
      <c r="Y3588" s="179"/>
      <c r="Z3588" s="179"/>
      <c r="AA3588" s="222"/>
      <c r="AB3588" s="222"/>
      <c r="AC3588" s="222"/>
      <c r="AD3588" s="179"/>
      <c r="AE3588" s="179"/>
      <c r="AF3588" s="179"/>
      <c r="AG3588" s="179"/>
      <c r="AH3588" s="179"/>
      <c r="AI3588" s="179"/>
      <c r="AJ3588" s="179"/>
    </row>
    <row r="3589" spans="2:36" x14ac:dyDescent="0.3">
      <c r="B3589" s="224">
        <v>366600</v>
      </c>
      <c r="C3589" s="209">
        <v>146662</v>
      </c>
      <c r="D3589" s="206">
        <f t="shared" si="288"/>
        <v>0.40006001091107474</v>
      </c>
      <c r="E3589" s="208">
        <f t="shared" si="289"/>
        <v>0.45</v>
      </c>
      <c r="F3589" s="207">
        <v>8066.41</v>
      </c>
      <c r="G3589" s="207">
        <v>11732.96</v>
      </c>
      <c r="H3589" s="207">
        <v>13199.58</v>
      </c>
      <c r="I3589" s="214">
        <v>134026</v>
      </c>
      <c r="J3589" s="211">
        <f t="shared" si="290"/>
        <v>0.36559192580469174</v>
      </c>
      <c r="K3589" s="212">
        <f t="shared" si="291"/>
        <v>0.42</v>
      </c>
      <c r="L3589" s="214">
        <v>7371.43</v>
      </c>
      <c r="M3589" s="213">
        <v>10722.08</v>
      </c>
      <c r="N3589" s="213">
        <v>12062.34</v>
      </c>
      <c r="O3589" s="242">
        <f t="shared" ref="O3589:O3652" si="292">(C3589+F3589+H3589-C3588-F3588-H3588)/100</f>
        <v>0.5152999999998974</v>
      </c>
      <c r="P3589" s="242"/>
      <c r="Q3589" s="179"/>
      <c r="R3589" s="179"/>
      <c r="S3589" s="179"/>
      <c r="T3589" s="179"/>
      <c r="U3589" s="179"/>
      <c r="V3589" s="179"/>
      <c r="W3589" s="179"/>
      <c r="X3589" s="179"/>
      <c r="Y3589" s="179"/>
      <c r="Z3589" s="179"/>
      <c r="AA3589" s="222"/>
      <c r="AB3589" s="222"/>
      <c r="AC3589" s="222"/>
      <c r="AD3589" s="179"/>
      <c r="AE3589" s="179"/>
      <c r="AF3589" s="179"/>
      <c r="AG3589" s="179"/>
      <c r="AH3589" s="179"/>
      <c r="AI3589" s="179"/>
      <c r="AJ3589" s="179"/>
    </row>
    <row r="3590" spans="2:36" x14ac:dyDescent="0.3">
      <c r="B3590" s="224">
        <v>366700</v>
      </c>
      <c r="C3590" s="209">
        <v>146707</v>
      </c>
      <c r="D3590" s="206">
        <f t="shared" si="288"/>
        <v>0.40007362967003002</v>
      </c>
      <c r="E3590" s="208">
        <f t="shared" si="289"/>
        <v>0.45</v>
      </c>
      <c r="F3590" s="207">
        <v>8068.88</v>
      </c>
      <c r="G3590" s="207">
        <v>11736.56</v>
      </c>
      <c r="H3590" s="207">
        <v>13203.63</v>
      </c>
      <c r="I3590" s="214">
        <v>134068</v>
      </c>
      <c r="J3590" s="211">
        <f t="shared" si="290"/>
        <v>0.36560676302154349</v>
      </c>
      <c r="K3590" s="212">
        <f t="shared" si="291"/>
        <v>0.42</v>
      </c>
      <c r="L3590" s="214">
        <v>7373.74</v>
      </c>
      <c r="M3590" s="213">
        <v>10725.44</v>
      </c>
      <c r="N3590" s="213">
        <v>12066.12</v>
      </c>
      <c r="O3590" s="242">
        <f t="shared" si="292"/>
        <v>0.51520000000009536</v>
      </c>
      <c r="P3590" s="242"/>
      <c r="Q3590" s="179"/>
      <c r="R3590" s="179"/>
      <c r="S3590" s="179"/>
      <c r="T3590" s="179"/>
      <c r="U3590" s="179"/>
      <c r="V3590" s="179"/>
      <c r="W3590" s="179"/>
      <c r="X3590" s="179"/>
      <c r="Y3590" s="179"/>
      <c r="Z3590" s="179"/>
      <c r="AA3590" s="222"/>
      <c r="AB3590" s="222"/>
      <c r="AC3590" s="222"/>
      <c r="AD3590" s="179"/>
      <c r="AE3590" s="179"/>
      <c r="AF3590" s="179"/>
      <c r="AG3590" s="179"/>
      <c r="AH3590" s="179"/>
      <c r="AI3590" s="179"/>
      <c r="AJ3590" s="179"/>
    </row>
    <row r="3591" spans="2:36" x14ac:dyDescent="0.3">
      <c r="B3591" s="224">
        <v>366800</v>
      </c>
      <c r="C3591" s="209">
        <v>146752</v>
      </c>
      <c r="D3591" s="206">
        <f t="shared" si="288"/>
        <v>0.40008724100327153</v>
      </c>
      <c r="E3591" s="208">
        <f t="shared" si="289"/>
        <v>0.45</v>
      </c>
      <c r="F3591" s="207">
        <v>8071.36</v>
      </c>
      <c r="G3591" s="207">
        <v>11740.16</v>
      </c>
      <c r="H3591" s="207">
        <v>13207.68</v>
      </c>
      <c r="I3591" s="214">
        <v>134110</v>
      </c>
      <c r="J3591" s="211">
        <f t="shared" si="290"/>
        <v>0.36562159214830969</v>
      </c>
      <c r="K3591" s="212">
        <f t="shared" si="291"/>
        <v>0.42</v>
      </c>
      <c r="L3591" s="214">
        <v>7376.05</v>
      </c>
      <c r="M3591" s="213">
        <v>10728.8</v>
      </c>
      <c r="N3591" s="213">
        <v>12069.9</v>
      </c>
      <c r="O3591" s="242">
        <f t="shared" si="292"/>
        <v>0.51529999999978826</v>
      </c>
      <c r="P3591" s="242"/>
      <c r="Q3591" s="179"/>
      <c r="R3591" s="179"/>
      <c r="S3591" s="179"/>
      <c r="T3591" s="179"/>
      <c r="U3591" s="179"/>
      <c r="V3591" s="179"/>
      <c r="W3591" s="179"/>
      <c r="X3591" s="179"/>
      <c r="Y3591" s="179"/>
      <c r="Z3591" s="179"/>
      <c r="AA3591" s="222"/>
      <c r="AB3591" s="222"/>
      <c r="AC3591" s="222"/>
      <c r="AD3591" s="179"/>
      <c r="AE3591" s="179"/>
      <c r="AF3591" s="179"/>
      <c r="AG3591" s="179"/>
      <c r="AH3591" s="179"/>
      <c r="AI3591" s="179"/>
      <c r="AJ3591" s="179"/>
    </row>
    <row r="3592" spans="2:36" x14ac:dyDescent="0.3">
      <c r="B3592" s="224">
        <v>366900</v>
      </c>
      <c r="C3592" s="209">
        <v>146797</v>
      </c>
      <c r="D3592" s="206">
        <f t="shared" si="288"/>
        <v>0.40010084491687109</v>
      </c>
      <c r="E3592" s="208">
        <f t="shared" si="289"/>
        <v>0.45</v>
      </c>
      <c r="F3592" s="207">
        <v>8073.83</v>
      </c>
      <c r="G3592" s="207">
        <v>11743.76</v>
      </c>
      <c r="H3592" s="207">
        <v>13211.73</v>
      </c>
      <c r="I3592" s="214">
        <v>134152</v>
      </c>
      <c r="J3592" s="211">
        <f t="shared" si="290"/>
        <v>0.36563641319160534</v>
      </c>
      <c r="K3592" s="212">
        <f t="shared" si="291"/>
        <v>0.42</v>
      </c>
      <c r="L3592" s="214">
        <v>7378.36</v>
      </c>
      <c r="M3592" s="213">
        <v>10732.16</v>
      </c>
      <c r="N3592" s="213">
        <v>12073.68</v>
      </c>
      <c r="O3592" s="242">
        <f t="shared" si="292"/>
        <v>0.51519999999996802</v>
      </c>
      <c r="P3592" s="242"/>
      <c r="Q3592" s="179"/>
      <c r="R3592" s="179"/>
      <c r="S3592" s="179"/>
      <c r="T3592" s="179"/>
      <c r="U3592" s="179"/>
      <c r="V3592" s="179"/>
      <c r="W3592" s="179"/>
      <c r="X3592" s="179"/>
      <c r="Y3592" s="179"/>
      <c r="Z3592" s="179"/>
      <c r="AA3592" s="222"/>
      <c r="AB3592" s="222"/>
      <c r="AC3592" s="222"/>
      <c r="AD3592" s="179"/>
      <c r="AE3592" s="179"/>
      <c r="AF3592" s="179"/>
      <c r="AG3592" s="179"/>
      <c r="AH3592" s="179"/>
      <c r="AI3592" s="179"/>
      <c r="AJ3592" s="179"/>
    </row>
    <row r="3593" spans="2:36" x14ac:dyDescent="0.3">
      <c r="B3593" s="224">
        <v>367000</v>
      </c>
      <c r="C3593" s="209">
        <v>146842</v>
      </c>
      <c r="D3593" s="206">
        <f t="shared" si="288"/>
        <v>0.40011444141689373</v>
      </c>
      <c r="E3593" s="208">
        <f t="shared" si="289"/>
        <v>0.45</v>
      </c>
      <c r="F3593" s="207">
        <v>8076.31</v>
      </c>
      <c r="G3593" s="207">
        <v>11747.36</v>
      </c>
      <c r="H3593" s="207">
        <v>13215.78</v>
      </c>
      <c r="I3593" s="214">
        <v>134194</v>
      </c>
      <c r="J3593" s="211">
        <f t="shared" si="290"/>
        <v>0.36565122615803813</v>
      </c>
      <c r="K3593" s="212">
        <f t="shared" si="291"/>
        <v>0.42</v>
      </c>
      <c r="L3593" s="214">
        <v>7380.67</v>
      </c>
      <c r="M3593" s="213">
        <v>10735.52</v>
      </c>
      <c r="N3593" s="213">
        <v>12077.46</v>
      </c>
      <c r="O3593" s="242">
        <f t="shared" si="292"/>
        <v>0.51529999999997012</v>
      </c>
      <c r="P3593" s="242"/>
      <c r="Q3593" s="179"/>
      <c r="R3593" s="179"/>
      <c r="S3593" s="179"/>
      <c r="T3593" s="179"/>
      <c r="U3593" s="179"/>
      <c r="V3593" s="179"/>
      <c r="W3593" s="179"/>
      <c r="X3593" s="179"/>
      <c r="Y3593" s="179"/>
      <c r="Z3593" s="179"/>
      <c r="AA3593" s="222"/>
      <c r="AB3593" s="222"/>
      <c r="AC3593" s="222"/>
      <c r="AD3593" s="179"/>
      <c r="AE3593" s="179"/>
      <c r="AF3593" s="179"/>
      <c r="AG3593" s="179"/>
      <c r="AH3593" s="179"/>
      <c r="AI3593" s="179"/>
      <c r="AJ3593" s="179"/>
    </row>
    <row r="3594" spans="2:36" x14ac:dyDescent="0.3">
      <c r="B3594" s="224">
        <v>367100</v>
      </c>
      <c r="C3594" s="209">
        <v>146887</v>
      </c>
      <c r="D3594" s="206">
        <f t="shared" si="288"/>
        <v>0.40012803050939799</v>
      </c>
      <c r="E3594" s="208">
        <f t="shared" si="289"/>
        <v>0.45</v>
      </c>
      <c r="F3594" s="207">
        <v>8078.78</v>
      </c>
      <c r="G3594" s="207">
        <v>11750.96</v>
      </c>
      <c r="H3594" s="207">
        <v>13219.83</v>
      </c>
      <c r="I3594" s="214">
        <v>134236</v>
      </c>
      <c r="J3594" s="211">
        <f t="shared" si="290"/>
        <v>0.36566603105420864</v>
      </c>
      <c r="K3594" s="212">
        <f t="shared" si="291"/>
        <v>0.42</v>
      </c>
      <c r="L3594" s="214">
        <v>7382.98</v>
      </c>
      <c r="M3594" s="213">
        <v>10738.88</v>
      </c>
      <c r="N3594" s="213">
        <v>12081.24</v>
      </c>
      <c r="O3594" s="242">
        <f t="shared" si="292"/>
        <v>0.51519999999984067</v>
      </c>
      <c r="P3594" s="242"/>
      <c r="Q3594" s="179"/>
      <c r="R3594" s="179"/>
      <c r="S3594" s="179"/>
      <c r="T3594" s="179"/>
      <c r="U3594" s="179"/>
      <c r="V3594" s="179"/>
      <c r="W3594" s="179"/>
      <c r="X3594" s="179"/>
      <c r="Y3594" s="179"/>
      <c r="Z3594" s="179"/>
      <c r="AA3594" s="222"/>
      <c r="AB3594" s="222"/>
      <c r="AC3594" s="222"/>
      <c r="AD3594" s="179"/>
      <c r="AE3594" s="179"/>
      <c r="AF3594" s="179"/>
      <c r="AG3594" s="179"/>
      <c r="AH3594" s="179"/>
      <c r="AI3594" s="179"/>
      <c r="AJ3594" s="179"/>
    </row>
    <row r="3595" spans="2:36" x14ac:dyDescent="0.3">
      <c r="B3595" s="224">
        <v>367200</v>
      </c>
      <c r="C3595" s="209">
        <v>146932</v>
      </c>
      <c r="D3595" s="206">
        <f t="shared" si="288"/>
        <v>0.4001416122004357</v>
      </c>
      <c r="E3595" s="208">
        <f t="shared" si="289"/>
        <v>0.45</v>
      </c>
      <c r="F3595" s="207">
        <v>8081.26</v>
      </c>
      <c r="G3595" s="207">
        <v>11754.56</v>
      </c>
      <c r="H3595" s="207">
        <v>13223.88</v>
      </c>
      <c r="I3595" s="214">
        <v>134278</v>
      </c>
      <c r="J3595" s="211">
        <f t="shared" si="290"/>
        <v>0.36568082788671025</v>
      </c>
      <c r="K3595" s="212">
        <f t="shared" si="291"/>
        <v>0.42</v>
      </c>
      <c r="L3595" s="214">
        <v>7385.29</v>
      </c>
      <c r="M3595" s="213">
        <v>10742.24</v>
      </c>
      <c r="N3595" s="213">
        <v>12085.02</v>
      </c>
      <c r="O3595" s="242">
        <f t="shared" si="292"/>
        <v>0.51530000000015208</v>
      </c>
      <c r="P3595" s="242"/>
      <c r="Q3595" s="179"/>
      <c r="R3595" s="179"/>
      <c r="S3595" s="179"/>
      <c r="T3595" s="179"/>
      <c r="U3595" s="179"/>
      <c r="V3595" s="179"/>
      <c r="W3595" s="179"/>
      <c r="X3595" s="179"/>
      <c r="Y3595" s="179"/>
      <c r="Z3595" s="179"/>
      <c r="AA3595" s="222"/>
      <c r="AB3595" s="222"/>
      <c r="AC3595" s="222"/>
      <c r="AD3595" s="179"/>
      <c r="AE3595" s="179"/>
      <c r="AF3595" s="179"/>
      <c r="AG3595" s="179"/>
      <c r="AH3595" s="179"/>
      <c r="AI3595" s="179"/>
      <c r="AJ3595" s="179"/>
    </row>
    <row r="3596" spans="2:36" x14ac:dyDescent="0.3">
      <c r="B3596" s="224">
        <v>367300</v>
      </c>
      <c r="C3596" s="209">
        <v>146977</v>
      </c>
      <c r="D3596" s="206">
        <f t="shared" si="288"/>
        <v>0.40015518649605225</v>
      </c>
      <c r="E3596" s="208">
        <f t="shared" si="289"/>
        <v>0.45</v>
      </c>
      <c r="F3596" s="207">
        <v>8083.73</v>
      </c>
      <c r="G3596" s="207">
        <v>11758.16</v>
      </c>
      <c r="H3596" s="207">
        <v>13227.93</v>
      </c>
      <c r="I3596" s="214">
        <v>134320</v>
      </c>
      <c r="J3596" s="211">
        <f t="shared" si="290"/>
        <v>0.36569561666212907</v>
      </c>
      <c r="K3596" s="212">
        <f t="shared" si="291"/>
        <v>0.42</v>
      </c>
      <c r="L3596" s="214">
        <v>7387.6</v>
      </c>
      <c r="M3596" s="213">
        <v>10745.6</v>
      </c>
      <c r="N3596" s="213">
        <v>12088.8</v>
      </c>
      <c r="O3596" s="242">
        <f t="shared" si="292"/>
        <v>0.51520000000004074</v>
      </c>
      <c r="P3596" s="242"/>
      <c r="Q3596" s="179"/>
      <c r="R3596" s="179"/>
      <c r="S3596" s="179"/>
      <c r="T3596" s="179"/>
      <c r="U3596" s="179"/>
      <c r="V3596" s="179"/>
      <c r="W3596" s="179"/>
      <c r="X3596" s="179"/>
      <c r="Y3596" s="179"/>
      <c r="Z3596" s="179"/>
      <c r="AA3596" s="222"/>
      <c r="AB3596" s="222"/>
      <c r="AC3596" s="222"/>
      <c r="AD3596" s="179"/>
      <c r="AE3596" s="179"/>
      <c r="AF3596" s="179"/>
      <c r="AG3596" s="179"/>
      <c r="AH3596" s="179"/>
      <c r="AI3596" s="179"/>
      <c r="AJ3596" s="179"/>
    </row>
    <row r="3597" spans="2:36" x14ac:dyDescent="0.3">
      <c r="B3597" s="224">
        <v>367400</v>
      </c>
      <c r="C3597" s="209">
        <v>147022</v>
      </c>
      <c r="D3597" s="206">
        <f t="shared" si="288"/>
        <v>0.40016875340228636</v>
      </c>
      <c r="E3597" s="208">
        <f t="shared" si="289"/>
        <v>0.45</v>
      </c>
      <c r="F3597" s="207">
        <v>8086.21</v>
      </c>
      <c r="G3597" s="207">
        <v>11761.76</v>
      </c>
      <c r="H3597" s="207">
        <v>13231.98</v>
      </c>
      <c r="I3597" s="214">
        <v>134362</v>
      </c>
      <c r="J3597" s="211">
        <f t="shared" si="290"/>
        <v>0.36571039738704408</v>
      </c>
      <c r="K3597" s="212">
        <f t="shared" si="291"/>
        <v>0.42</v>
      </c>
      <c r="L3597" s="214">
        <v>7389.91</v>
      </c>
      <c r="M3597" s="213">
        <v>10748.96</v>
      </c>
      <c r="N3597" s="213">
        <v>12092.58</v>
      </c>
      <c r="O3597" s="242">
        <f t="shared" si="292"/>
        <v>0.51530000000002474</v>
      </c>
      <c r="P3597" s="242"/>
      <c r="Q3597" s="179"/>
      <c r="R3597" s="179"/>
      <c r="S3597" s="179"/>
      <c r="T3597" s="179"/>
      <c r="U3597" s="179"/>
      <c r="V3597" s="179"/>
      <c r="W3597" s="179"/>
      <c r="X3597" s="179"/>
      <c r="Y3597" s="179"/>
      <c r="Z3597" s="179"/>
      <c r="AA3597" s="222"/>
      <c r="AB3597" s="222"/>
      <c r="AC3597" s="222"/>
      <c r="AD3597" s="179"/>
      <c r="AE3597" s="179"/>
      <c r="AF3597" s="179"/>
      <c r="AG3597" s="179"/>
      <c r="AH3597" s="179"/>
      <c r="AI3597" s="179"/>
      <c r="AJ3597" s="179"/>
    </row>
    <row r="3598" spans="2:36" x14ac:dyDescent="0.3">
      <c r="B3598" s="224">
        <v>367500</v>
      </c>
      <c r="C3598" s="209">
        <v>147067</v>
      </c>
      <c r="D3598" s="206">
        <f t="shared" si="288"/>
        <v>0.40018231292517009</v>
      </c>
      <c r="E3598" s="208">
        <f t="shared" si="289"/>
        <v>0.45</v>
      </c>
      <c r="F3598" s="207">
        <v>8088.68</v>
      </c>
      <c r="G3598" s="207">
        <v>11765.36</v>
      </c>
      <c r="H3598" s="207">
        <v>13236.03</v>
      </c>
      <c r="I3598" s="214">
        <v>134404</v>
      </c>
      <c r="J3598" s="211">
        <f t="shared" si="290"/>
        <v>0.36572517006802718</v>
      </c>
      <c r="K3598" s="212">
        <f t="shared" si="291"/>
        <v>0.42</v>
      </c>
      <c r="L3598" s="214">
        <v>7392.22</v>
      </c>
      <c r="M3598" s="213">
        <v>10752.32</v>
      </c>
      <c r="N3598" s="213">
        <v>12096.36</v>
      </c>
      <c r="O3598" s="242">
        <f t="shared" si="292"/>
        <v>0.5151999999999316</v>
      </c>
      <c r="P3598" s="242"/>
      <c r="Q3598" s="179"/>
      <c r="R3598" s="179"/>
      <c r="S3598" s="179"/>
      <c r="T3598" s="179"/>
      <c r="U3598" s="179"/>
      <c r="V3598" s="179"/>
      <c r="W3598" s="179"/>
      <c r="X3598" s="179"/>
      <c r="Y3598" s="179"/>
      <c r="Z3598" s="179"/>
      <c r="AA3598" s="222"/>
      <c r="AB3598" s="222"/>
      <c r="AC3598" s="222"/>
      <c r="AD3598" s="179"/>
      <c r="AE3598" s="179"/>
      <c r="AF3598" s="179"/>
      <c r="AG3598" s="179"/>
      <c r="AH3598" s="179"/>
      <c r="AI3598" s="179"/>
      <c r="AJ3598" s="179"/>
    </row>
    <row r="3599" spans="2:36" x14ac:dyDescent="0.3">
      <c r="B3599" s="224">
        <v>367600</v>
      </c>
      <c r="C3599" s="209">
        <v>147112</v>
      </c>
      <c r="D3599" s="206">
        <f t="shared" si="288"/>
        <v>0.40019586507072907</v>
      </c>
      <c r="E3599" s="208">
        <f t="shared" si="289"/>
        <v>0.45</v>
      </c>
      <c r="F3599" s="207">
        <v>8091.16</v>
      </c>
      <c r="G3599" s="207">
        <v>11768.96</v>
      </c>
      <c r="H3599" s="207">
        <v>13240.08</v>
      </c>
      <c r="I3599" s="214">
        <v>134446</v>
      </c>
      <c r="J3599" s="211">
        <f t="shared" si="290"/>
        <v>0.36573993471164307</v>
      </c>
      <c r="K3599" s="212">
        <f t="shared" si="291"/>
        <v>0.42</v>
      </c>
      <c r="L3599" s="214">
        <v>7394.53</v>
      </c>
      <c r="M3599" s="213">
        <v>10755.68</v>
      </c>
      <c r="N3599" s="213">
        <v>12100.14</v>
      </c>
      <c r="O3599" s="242">
        <f t="shared" si="292"/>
        <v>0.5152999999998974</v>
      </c>
      <c r="P3599" s="242"/>
      <c r="Q3599" s="179"/>
      <c r="R3599" s="179"/>
      <c r="S3599" s="179"/>
      <c r="T3599" s="179"/>
      <c r="U3599" s="179"/>
      <c r="V3599" s="179"/>
      <c r="W3599" s="179"/>
      <c r="X3599" s="179"/>
      <c r="Y3599" s="179"/>
      <c r="Z3599" s="179"/>
      <c r="AA3599" s="222"/>
      <c r="AB3599" s="222"/>
      <c r="AC3599" s="222"/>
      <c r="AD3599" s="179"/>
      <c r="AE3599" s="179"/>
      <c r="AF3599" s="179"/>
      <c r="AG3599" s="179"/>
      <c r="AH3599" s="179"/>
      <c r="AI3599" s="179"/>
      <c r="AJ3599" s="179"/>
    </row>
    <row r="3600" spans="2:36" x14ac:dyDescent="0.3">
      <c r="B3600" s="224">
        <v>367700</v>
      </c>
      <c r="C3600" s="209">
        <v>147157</v>
      </c>
      <c r="D3600" s="206">
        <f t="shared" si="288"/>
        <v>0.40020940984498232</v>
      </c>
      <c r="E3600" s="208">
        <f t="shared" si="289"/>
        <v>0.45</v>
      </c>
      <c r="F3600" s="207">
        <v>8093.63</v>
      </c>
      <c r="G3600" s="207">
        <v>11772.56</v>
      </c>
      <c r="H3600" s="207">
        <v>13244.13</v>
      </c>
      <c r="I3600" s="214">
        <v>134488</v>
      </c>
      <c r="J3600" s="211">
        <f t="shared" si="290"/>
        <v>0.36575469132444927</v>
      </c>
      <c r="K3600" s="212">
        <f t="shared" si="291"/>
        <v>0.42</v>
      </c>
      <c r="L3600" s="214">
        <v>7396.84</v>
      </c>
      <c r="M3600" s="213">
        <v>10759.04</v>
      </c>
      <c r="N3600" s="213">
        <v>12103.92</v>
      </c>
      <c r="O3600" s="242">
        <f t="shared" si="292"/>
        <v>0.51520000000009536</v>
      </c>
      <c r="P3600" s="242"/>
      <c r="Q3600" s="179"/>
      <c r="R3600" s="179"/>
      <c r="S3600" s="179"/>
      <c r="T3600" s="179"/>
      <c r="U3600" s="179"/>
      <c r="V3600" s="179"/>
      <c r="W3600" s="179"/>
      <c r="X3600" s="179"/>
      <c r="Y3600" s="179"/>
      <c r="Z3600" s="179"/>
      <c r="AA3600" s="222"/>
      <c r="AB3600" s="222"/>
      <c r="AC3600" s="222"/>
      <c r="AD3600" s="179"/>
      <c r="AE3600" s="179"/>
      <c r="AF3600" s="179"/>
      <c r="AG3600" s="179"/>
      <c r="AH3600" s="179"/>
      <c r="AI3600" s="179"/>
      <c r="AJ3600" s="179"/>
    </row>
    <row r="3601" spans="2:36" x14ac:dyDescent="0.3">
      <c r="B3601" s="224">
        <v>367800</v>
      </c>
      <c r="C3601" s="209">
        <v>147202</v>
      </c>
      <c r="D3601" s="206">
        <f t="shared" si="288"/>
        <v>0.40022294725394236</v>
      </c>
      <c r="E3601" s="208">
        <f t="shared" si="289"/>
        <v>0.45</v>
      </c>
      <c r="F3601" s="207">
        <v>8096.11</v>
      </c>
      <c r="G3601" s="207">
        <v>11776.16</v>
      </c>
      <c r="H3601" s="207">
        <v>13248.18</v>
      </c>
      <c r="I3601" s="214">
        <v>134530</v>
      </c>
      <c r="J3601" s="211">
        <f t="shared" si="290"/>
        <v>0.36576943991299621</v>
      </c>
      <c r="K3601" s="212">
        <f t="shared" si="291"/>
        <v>0.42</v>
      </c>
      <c r="L3601" s="214">
        <v>7399.15</v>
      </c>
      <c r="M3601" s="213">
        <v>10762.4</v>
      </c>
      <c r="N3601" s="213">
        <v>12107.7</v>
      </c>
      <c r="O3601" s="242">
        <f t="shared" si="292"/>
        <v>0.51529999999978826</v>
      </c>
      <c r="P3601" s="242"/>
      <c r="Q3601" s="179"/>
      <c r="R3601" s="179"/>
      <c r="S3601" s="179"/>
      <c r="T3601" s="179"/>
      <c r="U3601" s="179"/>
      <c r="V3601" s="179"/>
      <c r="W3601" s="179"/>
      <c r="X3601" s="179"/>
      <c r="Y3601" s="179"/>
      <c r="Z3601" s="179"/>
      <c r="AA3601" s="222"/>
      <c r="AB3601" s="222"/>
      <c r="AC3601" s="222"/>
      <c r="AD3601" s="179"/>
      <c r="AE3601" s="179"/>
      <c r="AF3601" s="179"/>
      <c r="AG3601" s="179"/>
      <c r="AH3601" s="179"/>
      <c r="AI3601" s="179"/>
      <c r="AJ3601" s="179"/>
    </row>
    <row r="3602" spans="2:36" x14ac:dyDescent="0.3">
      <c r="B3602" s="224">
        <v>367900</v>
      </c>
      <c r="C3602" s="209">
        <v>147247</v>
      </c>
      <c r="D3602" s="206">
        <f t="shared" si="288"/>
        <v>0.40023647730361511</v>
      </c>
      <c r="E3602" s="208">
        <f t="shared" si="289"/>
        <v>0.45</v>
      </c>
      <c r="F3602" s="207">
        <v>8098.58</v>
      </c>
      <c r="G3602" s="207">
        <v>11779.76</v>
      </c>
      <c r="H3602" s="207">
        <v>13252.23</v>
      </c>
      <c r="I3602" s="214">
        <v>134572</v>
      </c>
      <c r="J3602" s="211">
        <f t="shared" si="290"/>
        <v>0.3657841804838271</v>
      </c>
      <c r="K3602" s="212">
        <f t="shared" si="291"/>
        <v>0.42</v>
      </c>
      <c r="L3602" s="214">
        <v>7401.46</v>
      </c>
      <c r="M3602" s="213">
        <v>10765.76</v>
      </c>
      <c r="N3602" s="213">
        <v>12111.48</v>
      </c>
      <c r="O3602" s="242">
        <f t="shared" si="292"/>
        <v>0.51519999999996802</v>
      </c>
      <c r="P3602" s="242"/>
      <c r="Q3602" s="179"/>
      <c r="R3602" s="179"/>
      <c r="S3602" s="179"/>
      <c r="T3602" s="179"/>
      <c r="U3602" s="179"/>
      <c r="V3602" s="179"/>
      <c r="W3602" s="179"/>
      <c r="X3602" s="179"/>
      <c r="Y3602" s="179"/>
      <c r="Z3602" s="179"/>
      <c r="AA3602" s="222"/>
      <c r="AB3602" s="222"/>
      <c r="AC3602" s="222"/>
      <c r="AD3602" s="179"/>
      <c r="AE3602" s="179"/>
      <c r="AF3602" s="179"/>
      <c r="AG3602" s="179"/>
      <c r="AH3602" s="179"/>
      <c r="AI3602" s="179"/>
      <c r="AJ3602" s="179"/>
    </row>
    <row r="3603" spans="2:36" x14ac:dyDescent="0.3">
      <c r="B3603" s="224">
        <v>368000</v>
      </c>
      <c r="C3603" s="209">
        <v>147292</v>
      </c>
      <c r="D3603" s="206">
        <f t="shared" si="288"/>
        <v>0.40024999999999999</v>
      </c>
      <c r="E3603" s="208">
        <f t="shared" si="289"/>
        <v>0.45</v>
      </c>
      <c r="F3603" s="207">
        <v>8101.06</v>
      </c>
      <c r="G3603" s="207">
        <v>11783.36</v>
      </c>
      <c r="H3603" s="207">
        <v>13256.28</v>
      </c>
      <c r="I3603" s="214">
        <v>134614</v>
      </c>
      <c r="J3603" s="211">
        <f t="shared" si="290"/>
        <v>0.36579891304347828</v>
      </c>
      <c r="K3603" s="212">
        <f t="shared" si="291"/>
        <v>0.42</v>
      </c>
      <c r="L3603" s="214">
        <v>7403.77</v>
      </c>
      <c r="M3603" s="213">
        <v>10769.12</v>
      </c>
      <c r="N3603" s="213">
        <v>12115.26</v>
      </c>
      <c r="O3603" s="242">
        <f t="shared" si="292"/>
        <v>0.51529999999997012</v>
      </c>
      <c r="P3603" s="242"/>
      <c r="Q3603" s="179"/>
      <c r="R3603" s="179"/>
      <c r="S3603" s="179"/>
      <c r="T3603" s="179"/>
      <c r="U3603" s="179"/>
      <c r="V3603" s="179"/>
      <c r="W3603" s="179"/>
      <c r="X3603" s="179"/>
      <c r="Y3603" s="179"/>
      <c r="Z3603" s="179"/>
      <c r="AA3603" s="222"/>
      <c r="AB3603" s="222"/>
      <c r="AC3603" s="222"/>
      <c r="AD3603" s="179"/>
      <c r="AE3603" s="179"/>
      <c r="AF3603" s="179"/>
      <c r="AG3603" s="179"/>
      <c r="AH3603" s="179"/>
      <c r="AI3603" s="179"/>
      <c r="AJ3603" s="179"/>
    </row>
    <row r="3604" spans="2:36" x14ac:dyDescent="0.3">
      <c r="B3604" s="224">
        <v>368100</v>
      </c>
      <c r="C3604" s="209">
        <v>147337</v>
      </c>
      <c r="D3604" s="206">
        <f t="shared" si="288"/>
        <v>0.40026351534908994</v>
      </c>
      <c r="E3604" s="208">
        <f t="shared" si="289"/>
        <v>0.45</v>
      </c>
      <c r="F3604" s="207">
        <v>8103.53</v>
      </c>
      <c r="G3604" s="207">
        <v>11786.96</v>
      </c>
      <c r="H3604" s="207">
        <v>13260.33</v>
      </c>
      <c r="I3604" s="214">
        <v>134656</v>
      </c>
      <c r="J3604" s="211">
        <f t="shared" si="290"/>
        <v>0.36581363759847868</v>
      </c>
      <c r="K3604" s="212">
        <f t="shared" si="291"/>
        <v>0.42</v>
      </c>
      <c r="L3604" s="214">
        <v>7406.08</v>
      </c>
      <c r="M3604" s="213">
        <v>10772.48</v>
      </c>
      <c r="N3604" s="213">
        <v>12119.04</v>
      </c>
      <c r="O3604" s="242">
        <f t="shared" si="292"/>
        <v>0.51519999999984067</v>
      </c>
      <c r="P3604" s="242"/>
      <c r="Q3604" s="179"/>
      <c r="R3604" s="179"/>
      <c r="S3604" s="179"/>
      <c r="T3604" s="179"/>
      <c r="U3604" s="179"/>
      <c r="V3604" s="179"/>
      <c r="W3604" s="179"/>
      <c r="X3604" s="179"/>
      <c r="Y3604" s="179"/>
      <c r="Z3604" s="179"/>
      <c r="AA3604" s="222"/>
      <c r="AB3604" s="222"/>
      <c r="AC3604" s="222"/>
      <c r="AD3604" s="179"/>
      <c r="AE3604" s="179"/>
      <c r="AF3604" s="179"/>
      <c r="AG3604" s="179"/>
      <c r="AH3604" s="179"/>
      <c r="AI3604" s="179"/>
      <c r="AJ3604" s="179"/>
    </row>
    <row r="3605" spans="2:36" x14ac:dyDescent="0.3">
      <c r="B3605" s="224">
        <v>368200</v>
      </c>
      <c r="C3605" s="209">
        <v>147382</v>
      </c>
      <c r="D3605" s="206">
        <f t="shared" si="288"/>
        <v>0.40027702335687126</v>
      </c>
      <c r="E3605" s="208">
        <f t="shared" si="289"/>
        <v>0.45</v>
      </c>
      <c r="F3605" s="207">
        <v>8106.01</v>
      </c>
      <c r="G3605" s="207">
        <v>11790.56</v>
      </c>
      <c r="H3605" s="207">
        <v>13264.38</v>
      </c>
      <c r="I3605" s="214">
        <v>134698</v>
      </c>
      <c r="J3605" s="211">
        <f t="shared" si="290"/>
        <v>0.36582835415535037</v>
      </c>
      <c r="K3605" s="212">
        <f t="shared" si="291"/>
        <v>0.42</v>
      </c>
      <c r="L3605" s="214">
        <v>7408.39</v>
      </c>
      <c r="M3605" s="213">
        <v>10775.84</v>
      </c>
      <c r="N3605" s="213">
        <v>12122.82</v>
      </c>
      <c r="O3605" s="242">
        <f t="shared" si="292"/>
        <v>0.51530000000015208</v>
      </c>
      <c r="P3605" s="242"/>
      <c r="Q3605" s="179"/>
      <c r="R3605" s="179"/>
      <c r="S3605" s="179"/>
      <c r="T3605" s="179"/>
      <c r="U3605" s="179"/>
      <c r="V3605" s="179"/>
      <c r="W3605" s="179"/>
      <c r="X3605" s="179"/>
      <c r="Y3605" s="179"/>
      <c r="Z3605" s="179"/>
      <c r="AA3605" s="222"/>
      <c r="AB3605" s="222"/>
      <c r="AC3605" s="222"/>
      <c r="AD3605" s="179"/>
      <c r="AE3605" s="179"/>
      <c r="AF3605" s="179"/>
      <c r="AG3605" s="179"/>
      <c r="AH3605" s="179"/>
      <c r="AI3605" s="179"/>
      <c r="AJ3605" s="179"/>
    </row>
    <row r="3606" spans="2:36" x14ac:dyDescent="0.3">
      <c r="B3606" s="224">
        <v>368300</v>
      </c>
      <c r="C3606" s="209">
        <v>147427</v>
      </c>
      <c r="D3606" s="206">
        <f t="shared" si="288"/>
        <v>0.40029052402932391</v>
      </c>
      <c r="E3606" s="208">
        <f t="shared" si="289"/>
        <v>0.45</v>
      </c>
      <c r="F3606" s="207">
        <v>8108.48</v>
      </c>
      <c r="G3606" s="207">
        <v>11794.16</v>
      </c>
      <c r="H3606" s="207">
        <v>13268.43</v>
      </c>
      <c r="I3606" s="214">
        <v>134740</v>
      </c>
      <c r="J3606" s="211">
        <f t="shared" si="290"/>
        <v>0.36584306272060818</v>
      </c>
      <c r="K3606" s="212">
        <f t="shared" si="291"/>
        <v>0.42</v>
      </c>
      <c r="L3606" s="214">
        <v>7410.7</v>
      </c>
      <c r="M3606" s="213">
        <v>10779.2</v>
      </c>
      <c r="N3606" s="213">
        <v>12126.6</v>
      </c>
      <c r="O3606" s="242">
        <f t="shared" si="292"/>
        <v>0.51520000000004074</v>
      </c>
      <c r="P3606" s="242"/>
      <c r="Q3606" s="179"/>
      <c r="R3606" s="179"/>
      <c r="S3606" s="179"/>
      <c r="T3606" s="179"/>
      <c r="U3606" s="179"/>
      <c r="V3606" s="179"/>
      <c r="W3606" s="179"/>
      <c r="X3606" s="179"/>
      <c r="Y3606" s="179"/>
      <c r="Z3606" s="179"/>
      <c r="AA3606" s="222"/>
      <c r="AB3606" s="222"/>
      <c r="AC3606" s="222"/>
      <c r="AD3606" s="179"/>
      <c r="AE3606" s="179"/>
      <c r="AF3606" s="179"/>
      <c r="AG3606" s="179"/>
      <c r="AH3606" s="179"/>
      <c r="AI3606" s="179"/>
      <c r="AJ3606" s="179"/>
    </row>
    <row r="3607" spans="2:36" x14ac:dyDescent="0.3">
      <c r="B3607" s="224">
        <v>368400</v>
      </c>
      <c r="C3607" s="209">
        <v>147472</v>
      </c>
      <c r="D3607" s="206">
        <f t="shared" si="288"/>
        <v>0.40030401737242127</v>
      </c>
      <c r="E3607" s="208">
        <f t="shared" si="289"/>
        <v>0.45</v>
      </c>
      <c r="F3607" s="207">
        <v>8110.96</v>
      </c>
      <c r="G3607" s="207">
        <v>11797.76</v>
      </c>
      <c r="H3607" s="207">
        <v>13272.48</v>
      </c>
      <c r="I3607" s="214">
        <v>134782</v>
      </c>
      <c r="J3607" s="211">
        <f t="shared" si="290"/>
        <v>0.36585776330076003</v>
      </c>
      <c r="K3607" s="212">
        <f t="shared" si="291"/>
        <v>0.42</v>
      </c>
      <c r="L3607" s="214">
        <v>7413.01</v>
      </c>
      <c r="M3607" s="213">
        <v>10782.56</v>
      </c>
      <c r="N3607" s="213">
        <v>12130.38</v>
      </c>
      <c r="O3607" s="242">
        <f t="shared" si="292"/>
        <v>0.51530000000002474</v>
      </c>
      <c r="P3607" s="242"/>
      <c r="Q3607" s="179"/>
      <c r="R3607" s="179"/>
      <c r="S3607" s="179"/>
      <c r="T3607" s="179"/>
      <c r="U3607" s="179"/>
      <c r="V3607" s="179"/>
      <c r="W3607" s="179"/>
      <c r="X3607" s="179"/>
      <c r="Y3607" s="179"/>
      <c r="Z3607" s="179"/>
      <c r="AA3607" s="222"/>
      <c r="AB3607" s="222"/>
      <c r="AC3607" s="222"/>
      <c r="AD3607" s="179"/>
      <c r="AE3607" s="179"/>
      <c r="AF3607" s="179"/>
      <c r="AG3607" s="179"/>
      <c r="AH3607" s="179"/>
      <c r="AI3607" s="179"/>
      <c r="AJ3607" s="179"/>
    </row>
    <row r="3608" spans="2:36" x14ac:dyDescent="0.3">
      <c r="B3608" s="224">
        <v>368500</v>
      </c>
      <c r="C3608" s="209">
        <v>147517</v>
      </c>
      <c r="D3608" s="206">
        <f t="shared" ref="D3608:D3671" si="293">C3608/B3608</f>
        <v>0.40031750339213024</v>
      </c>
      <c r="E3608" s="208">
        <f t="shared" ref="E3608:E3671" si="294">(C3608-C3607)/(B3608-B3607)</f>
        <v>0.45</v>
      </c>
      <c r="F3608" s="207">
        <v>8113.43</v>
      </c>
      <c r="G3608" s="207">
        <v>11801.36</v>
      </c>
      <c r="H3608" s="207">
        <v>13276.53</v>
      </c>
      <c r="I3608" s="214">
        <v>134824</v>
      </c>
      <c r="J3608" s="211">
        <f t="shared" si="290"/>
        <v>0.36587245590230666</v>
      </c>
      <c r="K3608" s="212">
        <f t="shared" si="291"/>
        <v>0.42</v>
      </c>
      <c r="L3608" s="214">
        <v>7415.32</v>
      </c>
      <c r="M3608" s="213">
        <v>10785.92</v>
      </c>
      <c r="N3608" s="213">
        <v>12134.16</v>
      </c>
      <c r="O3608" s="242">
        <f t="shared" si="292"/>
        <v>0.5151999999999316</v>
      </c>
      <c r="P3608" s="242"/>
      <c r="Q3608" s="179"/>
      <c r="R3608" s="179"/>
      <c r="S3608" s="179"/>
      <c r="T3608" s="179"/>
      <c r="U3608" s="179"/>
      <c r="V3608" s="179"/>
      <c r="W3608" s="179"/>
      <c r="X3608" s="179"/>
      <c r="Y3608" s="179"/>
      <c r="Z3608" s="179"/>
      <c r="AA3608" s="222"/>
      <c r="AB3608" s="222"/>
      <c r="AC3608" s="222"/>
      <c r="AD3608" s="179"/>
      <c r="AE3608" s="179"/>
      <c r="AF3608" s="179"/>
      <c r="AG3608" s="179"/>
      <c r="AH3608" s="179"/>
      <c r="AI3608" s="179"/>
      <c r="AJ3608" s="179"/>
    </row>
    <row r="3609" spans="2:36" x14ac:dyDescent="0.3">
      <c r="B3609" s="224">
        <v>368600</v>
      </c>
      <c r="C3609" s="209">
        <v>147562</v>
      </c>
      <c r="D3609" s="206">
        <f t="shared" si="293"/>
        <v>0.40033098209441126</v>
      </c>
      <c r="E3609" s="208">
        <f t="shared" si="294"/>
        <v>0.45</v>
      </c>
      <c r="F3609" s="207">
        <v>8115.91</v>
      </c>
      <c r="G3609" s="207">
        <v>11804.96</v>
      </c>
      <c r="H3609" s="207">
        <v>13280.58</v>
      </c>
      <c r="I3609" s="214">
        <v>134866</v>
      </c>
      <c r="J3609" s="211">
        <f t="shared" si="290"/>
        <v>0.36588714053174171</v>
      </c>
      <c r="K3609" s="212">
        <f t="shared" si="291"/>
        <v>0.42</v>
      </c>
      <c r="L3609" s="214">
        <v>7417.63</v>
      </c>
      <c r="M3609" s="213">
        <v>10789.28</v>
      </c>
      <c r="N3609" s="213">
        <v>12137.94</v>
      </c>
      <c r="O3609" s="242">
        <f t="shared" si="292"/>
        <v>0.5152999999998974</v>
      </c>
      <c r="P3609" s="242"/>
      <c r="Q3609" s="179"/>
      <c r="R3609" s="179"/>
      <c r="S3609" s="179"/>
      <c r="T3609" s="179"/>
      <c r="U3609" s="179"/>
      <c r="V3609" s="179"/>
      <c r="W3609" s="179"/>
      <c r="X3609" s="179"/>
      <c r="Y3609" s="179"/>
      <c r="Z3609" s="179"/>
      <c r="AA3609" s="222"/>
      <c r="AB3609" s="222"/>
      <c r="AC3609" s="222"/>
      <c r="AD3609" s="179"/>
      <c r="AE3609" s="179"/>
      <c r="AF3609" s="179"/>
      <c r="AG3609" s="179"/>
      <c r="AH3609" s="179"/>
      <c r="AI3609" s="179"/>
      <c r="AJ3609" s="179"/>
    </row>
    <row r="3610" spans="2:36" x14ac:dyDescent="0.3">
      <c r="B3610" s="224">
        <v>368700</v>
      </c>
      <c r="C3610" s="209">
        <v>147607</v>
      </c>
      <c r="D3610" s="206">
        <f t="shared" si="293"/>
        <v>0.40034445348521835</v>
      </c>
      <c r="E3610" s="208">
        <f t="shared" si="294"/>
        <v>0.45</v>
      </c>
      <c r="F3610" s="207">
        <v>8118.38</v>
      </c>
      <c r="G3610" s="207">
        <v>11808.56</v>
      </c>
      <c r="H3610" s="207">
        <v>13284.63</v>
      </c>
      <c r="I3610" s="214">
        <v>134908</v>
      </c>
      <c r="J3610" s="211">
        <f t="shared" si="290"/>
        <v>0.36590181719555193</v>
      </c>
      <c r="K3610" s="212">
        <f t="shared" si="291"/>
        <v>0.42</v>
      </c>
      <c r="L3610" s="214">
        <v>7419.94</v>
      </c>
      <c r="M3610" s="213">
        <v>10792.64</v>
      </c>
      <c r="N3610" s="213">
        <v>12141.72</v>
      </c>
      <c r="O3610" s="242">
        <f t="shared" si="292"/>
        <v>0.51520000000009536</v>
      </c>
      <c r="P3610" s="242"/>
      <c r="Q3610" s="179"/>
      <c r="R3610" s="179"/>
      <c r="S3610" s="179"/>
      <c r="T3610" s="179"/>
      <c r="U3610" s="179"/>
      <c r="V3610" s="179"/>
      <c r="W3610" s="179"/>
      <c r="X3610" s="179"/>
      <c r="Y3610" s="179"/>
      <c r="Z3610" s="179"/>
      <c r="AA3610" s="222"/>
      <c r="AB3610" s="222"/>
      <c r="AC3610" s="222"/>
      <c r="AD3610" s="179"/>
      <c r="AE3610" s="179"/>
      <c r="AF3610" s="179"/>
      <c r="AG3610" s="179"/>
      <c r="AH3610" s="179"/>
      <c r="AI3610" s="179"/>
      <c r="AJ3610" s="179"/>
    </row>
    <row r="3611" spans="2:36" x14ac:dyDescent="0.3">
      <c r="B3611" s="224">
        <v>368800</v>
      </c>
      <c r="C3611" s="209">
        <v>147652</v>
      </c>
      <c r="D3611" s="206">
        <f t="shared" si="293"/>
        <v>0.40035791757049893</v>
      </c>
      <c r="E3611" s="208">
        <f t="shared" si="294"/>
        <v>0.45</v>
      </c>
      <c r="F3611" s="207">
        <v>8120.86</v>
      </c>
      <c r="G3611" s="207">
        <v>11812.16</v>
      </c>
      <c r="H3611" s="207">
        <v>13288.68</v>
      </c>
      <c r="I3611" s="214">
        <v>134950</v>
      </c>
      <c r="J3611" s="211">
        <f t="shared" si="290"/>
        <v>0.36591648590021691</v>
      </c>
      <c r="K3611" s="212">
        <f t="shared" si="291"/>
        <v>0.42</v>
      </c>
      <c r="L3611" s="214">
        <v>7422.25</v>
      </c>
      <c r="M3611" s="213">
        <v>10796</v>
      </c>
      <c r="N3611" s="213">
        <v>12145.5</v>
      </c>
      <c r="O3611" s="242">
        <f t="shared" si="292"/>
        <v>0.51529999999978826</v>
      </c>
      <c r="P3611" s="242"/>
      <c r="Q3611" s="179"/>
      <c r="R3611" s="179"/>
      <c r="S3611" s="179"/>
      <c r="T3611" s="179"/>
      <c r="U3611" s="179"/>
      <c r="V3611" s="179"/>
      <c r="W3611" s="179"/>
      <c r="X3611" s="179"/>
      <c r="Y3611" s="179"/>
      <c r="Z3611" s="179"/>
      <c r="AA3611" s="222"/>
      <c r="AB3611" s="222"/>
      <c r="AC3611" s="222"/>
      <c r="AD3611" s="179"/>
      <c r="AE3611" s="179"/>
      <c r="AF3611" s="179"/>
      <c r="AG3611" s="179"/>
      <c r="AH3611" s="179"/>
      <c r="AI3611" s="179"/>
      <c r="AJ3611" s="179"/>
    </row>
    <row r="3612" spans="2:36" x14ac:dyDescent="0.3">
      <c r="B3612" s="224">
        <v>368900</v>
      </c>
      <c r="C3612" s="209">
        <v>147697</v>
      </c>
      <c r="D3612" s="206">
        <f t="shared" si="293"/>
        <v>0.40037137435619408</v>
      </c>
      <c r="E3612" s="208">
        <f t="shared" si="294"/>
        <v>0.45</v>
      </c>
      <c r="F3612" s="207">
        <v>8123.33</v>
      </c>
      <c r="G3612" s="207">
        <v>11815.76</v>
      </c>
      <c r="H3612" s="207">
        <v>13292.73</v>
      </c>
      <c r="I3612" s="214">
        <v>134992</v>
      </c>
      <c r="J3612" s="211">
        <f t="shared" si="290"/>
        <v>0.36593114665220927</v>
      </c>
      <c r="K3612" s="212">
        <f t="shared" si="291"/>
        <v>0.42</v>
      </c>
      <c r="L3612" s="214">
        <v>7424.56</v>
      </c>
      <c r="M3612" s="213">
        <v>10799.36</v>
      </c>
      <c r="N3612" s="213">
        <v>12149.28</v>
      </c>
      <c r="O3612" s="242">
        <f t="shared" si="292"/>
        <v>0.51519999999996802</v>
      </c>
      <c r="P3612" s="242"/>
      <c r="Q3612" s="179"/>
      <c r="R3612" s="179"/>
      <c r="S3612" s="179"/>
      <c r="T3612" s="179"/>
      <c r="U3612" s="179"/>
      <c r="V3612" s="179"/>
      <c r="W3612" s="179"/>
      <c r="X3612" s="179"/>
      <c r="Y3612" s="179"/>
      <c r="Z3612" s="179"/>
      <c r="AA3612" s="222"/>
      <c r="AB3612" s="222"/>
      <c r="AC3612" s="222"/>
      <c r="AD3612" s="179"/>
      <c r="AE3612" s="179"/>
      <c r="AF3612" s="179"/>
      <c r="AG3612" s="179"/>
      <c r="AH3612" s="179"/>
      <c r="AI3612" s="179"/>
      <c r="AJ3612" s="179"/>
    </row>
    <row r="3613" spans="2:36" x14ac:dyDescent="0.3">
      <c r="B3613" s="224">
        <v>369000</v>
      </c>
      <c r="C3613" s="209">
        <v>147742</v>
      </c>
      <c r="D3613" s="206">
        <f t="shared" si="293"/>
        <v>0.40038482384823848</v>
      </c>
      <c r="E3613" s="208">
        <f t="shared" si="294"/>
        <v>0.45</v>
      </c>
      <c r="F3613" s="207">
        <v>8125.81</v>
      </c>
      <c r="G3613" s="207">
        <v>11819.36</v>
      </c>
      <c r="H3613" s="207">
        <v>13296.78</v>
      </c>
      <c r="I3613" s="214">
        <v>135034</v>
      </c>
      <c r="J3613" s="211">
        <f t="shared" si="290"/>
        <v>0.3659457994579946</v>
      </c>
      <c r="K3613" s="212">
        <f t="shared" si="291"/>
        <v>0.42</v>
      </c>
      <c r="L3613" s="214">
        <v>7426.87</v>
      </c>
      <c r="M3613" s="213">
        <v>10802.72</v>
      </c>
      <c r="N3613" s="213">
        <v>12153.06</v>
      </c>
      <c r="O3613" s="242">
        <f t="shared" si="292"/>
        <v>0.51529999999997012</v>
      </c>
      <c r="P3613" s="242"/>
      <c r="Q3613" s="179"/>
      <c r="R3613" s="179"/>
      <c r="S3613" s="179"/>
      <c r="T3613" s="179"/>
      <c r="U3613" s="179"/>
      <c r="V3613" s="179"/>
      <c r="W3613" s="179"/>
      <c r="X3613" s="179"/>
      <c r="Y3613" s="179"/>
      <c r="Z3613" s="179"/>
      <c r="AA3613" s="222"/>
      <c r="AB3613" s="222"/>
      <c r="AC3613" s="222"/>
      <c r="AD3613" s="179"/>
      <c r="AE3613" s="179"/>
      <c r="AF3613" s="179"/>
      <c r="AG3613" s="179"/>
      <c r="AH3613" s="179"/>
      <c r="AI3613" s="179"/>
      <c r="AJ3613" s="179"/>
    </row>
    <row r="3614" spans="2:36" x14ac:dyDescent="0.3">
      <c r="B3614" s="224">
        <v>369100</v>
      </c>
      <c r="C3614" s="209">
        <v>147787</v>
      </c>
      <c r="D3614" s="206">
        <f t="shared" si="293"/>
        <v>0.40039826605256029</v>
      </c>
      <c r="E3614" s="208">
        <f t="shared" si="294"/>
        <v>0.45</v>
      </c>
      <c r="F3614" s="207">
        <v>8128.28</v>
      </c>
      <c r="G3614" s="207">
        <v>11822.96</v>
      </c>
      <c r="H3614" s="207">
        <v>13300.83</v>
      </c>
      <c r="I3614" s="214">
        <v>135076</v>
      </c>
      <c r="J3614" s="211">
        <f t="shared" si="290"/>
        <v>0.36596044432403141</v>
      </c>
      <c r="K3614" s="212">
        <f t="shared" si="291"/>
        <v>0.42</v>
      </c>
      <c r="L3614" s="214">
        <v>7429.18</v>
      </c>
      <c r="M3614" s="213">
        <v>10806.08</v>
      </c>
      <c r="N3614" s="213">
        <v>12156.84</v>
      </c>
      <c r="O3614" s="242">
        <f t="shared" si="292"/>
        <v>0.51519999999984067</v>
      </c>
      <c r="P3614" s="242"/>
      <c r="Q3614" s="179"/>
      <c r="R3614" s="179"/>
      <c r="S3614" s="179"/>
      <c r="T3614" s="179"/>
      <c r="U3614" s="179"/>
      <c r="V3614" s="179"/>
      <c r="W3614" s="179"/>
      <c r="X3614" s="179"/>
      <c r="Y3614" s="179"/>
      <c r="Z3614" s="179"/>
      <c r="AA3614" s="222"/>
      <c r="AB3614" s="222"/>
      <c r="AC3614" s="222"/>
      <c r="AD3614" s="179"/>
      <c r="AE3614" s="179"/>
      <c r="AF3614" s="179"/>
      <c r="AG3614" s="179"/>
      <c r="AH3614" s="179"/>
      <c r="AI3614" s="179"/>
      <c r="AJ3614" s="179"/>
    </row>
    <row r="3615" spans="2:36" x14ac:dyDescent="0.3">
      <c r="B3615" s="224">
        <v>369200</v>
      </c>
      <c r="C3615" s="209">
        <v>147832</v>
      </c>
      <c r="D3615" s="206">
        <f t="shared" si="293"/>
        <v>0.40041170097508128</v>
      </c>
      <c r="E3615" s="208">
        <f t="shared" si="294"/>
        <v>0.45</v>
      </c>
      <c r="F3615" s="207">
        <v>8130.76</v>
      </c>
      <c r="G3615" s="207">
        <v>11826.56</v>
      </c>
      <c r="H3615" s="207">
        <v>13304.88</v>
      </c>
      <c r="I3615" s="214">
        <v>135118</v>
      </c>
      <c r="J3615" s="211">
        <f t="shared" si="290"/>
        <v>0.36597508125677142</v>
      </c>
      <c r="K3615" s="212">
        <f t="shared" si="291"/>
        <v>0.42</v>
      </c>
      <c r="L3615" s="214">
        <v>7431.49</v>
      </c>
      <c r="M3615" s="213">
        <v>10809.44</v>
      </c>
      <c r="N3615" s="213">
        <v>12160.62</v>
      </c>
      <c r="O3615" s="242">
        <f t="shared" si="292"/>
        <v>0.51530000000015208</v>
      </c>
      <c r="P3615" s="242"/>
      <c r="Q3615" s="179"/>
      <c r="R3615" s="179"/>
      <c r="S3615" s="179"/>
      <c r="T3615" s="179"/>
      <c r="U3615" s="179"/>
      <c r="V3615" s="179"/>
      <c r="W3615" s="179"/>
      <c r="X3615" s="179"/>
      <c r="Y3615" s="179"/>
      <c r="Z3615" s="179"/>
      <c r="AA3615" s="222"/>
      <c r="AB3615" s="222"/>
      <c r="AC3615" s="222"/>
      <c r="AD3615" s="179"/>
      <c r="AE3615" s="179"/>
      <c r="AF3615" s="179"/>
      <c r="AG3615" s="179"/>
      <c r="AH3615" s="179"/>
      <c r="AI3615" s="179"/>
      <c r="AJ3615" s="179"/>
    </row>
    <row r="3616" spans="2:36" x14ac:dyDescent="0.3">
      <c r="B3616" s="224">
        <v>369300</v>
      </c>
      <c r="C3616" s="209">
        <v>147877</v>
      </c>
      <c r="D3616" s="206">
        <f t="shared" si="293"/>
        <v>0.40042512862171675</v>
      </c>
      <c r="E3616" s="208">
        <f t="shared" si="294"/>
        <v>0.45</v>
      </c>
      <c r="F3616" s="207">
        <v>8133.23</v>
      </c>
      <c r="G3616" s="207">
        <v>11830.16</v>
      </c>
      <c r="H3616" s="207">
        <v>13308.93</v>
      </c>
      <c r="I3616" s="214">
        <v>135160</v>
      </c>
      <c r="J3616" s="211">
        <f t="shared" si="290"/>
        <v>0.36598971026265908</v>
      </c>
      <c r="K3616" s="212">
        <f t="shared" si="291"/>
        <v>0.42</v>
      </c>
      <c r="L3616" s="214">
        <v>7433.8</v>
      </c>
      <c r="M3616" s="213">
        <v>10812.8</v>
      </c>
      <c r="N3616" s="213">
        <v>12164.4</v>
      </c>
      <c r="O3616" s="242">
        <f t="shared" si="292"/>
        <v>0.51520000000004074</v>
      </c>
      <c r="P3616" s="242"/>
      <c r="Q3616" s="179"/>
      <c r="R3616" s="179"/>
      <c r="S3616" s="179"/>
      <c r="T3616" s="179"/>
      <c r="U3616" s="179"/>
      <c r="V3616" s="179"/>
      <c r="W3616" s="179"/>
      <c r="X3616" s="179"/>
      <c r="Y3616" s="179"/>
      <c r="Z3616" s="179"/>
      <c r="AA3616" s="222"/>
      <c r="AB3616" s="222"/>
      <c r="AC3616" s="222"/>
      <c r="AD3616" s="179"/>
      <c r="AE3616" s="179"/>
      <c r="AF3616" s="179"/>
      <c r="AG3616" s="179"/>
      <c r="AH3616" s="179"/>
      <c r="AI3616" s="179"/>
      <c r="AJ3616" s="179"/>
    </row>
    <row r="3617" spans="2:36" x14ac:dyDescent="0.3">
      <c r="B3617" s="224">
        <v>369400</v>
      </c>
      <c r="C3617" s="209">
        <v>147922</v>
      </c>
      <c r="D3617" s="206">
        <f t="shared" si="293"/>
        <v>0.40043854899837572</v>
      </c>
      <c r="E3617" s="208">
        <f t="shared" si="294"/>
        <v>0.45</v>
      </c>
      <c r="F3617" s="207">
        <v>8135.71</v>
      </c>
      <c r="G3617" s="207">
        <v>11833.76</v>
      </c>
      <c r="H3617" s="207">
        <v>13312.98</v>
      </c>
      <c r="I3617" s="214">
        <v>135202</v>
      </c>
      <c r="J3617" s="211">
        <f t="shared" si="290"/>
        <v>0.36600433134813209</v>
      </c>
      <c r="K3617" s="212">
        <f t="shared" si="291"/>
        <v>0.42</v>
      </c>
      <c r="L3617" s="214">
        <v>7436.11</v>
      </c>
      <c r="M3617" s="213">
        <v>10816.16</v>
      </c>
      <c r="N3617" s="213">
        <v>12168.18</v>
      </c>
      <c r="O3617" s="242">
        <f t="shared" si="292"/>
        <v>0.51530000000002474</v>
      </c>
      <c r="P3617" s="242"/>
      <c r="Q3617" s="179"/>
      <c r="R3617" s="179"/>
      <c r="S3617" s="179"/>
      <c r="T3617" s="179"/>
      <c r="U3617" s="179"/>
      <c r="V3617" s="179"/>
      <c r="W3617" s="179"/>
      <c r="X3617" s="179"/>
      <c r="Y3617" s="179"/>
      <c r="Z3617" s="179"/>
      <c r="AA3617" s="222"/>
      <c r="AB3617" s="222"/>
      <c r="AC3617" s="222"/>
      <c r="AD3617" s="179"/>
      <c r="AE3617" s="179"/>
      <c r="AF3617" s="179"/>
      <c r="AG3617" s="179"/>
      <c r="AH3617" s="179"/>
      <c r="AI3617" s="179"/>
      <c r="AJ3617" s="179"/>
    </row>
    <row r="3618" spans="2:36" x14ac:dyDescent="0.3">
      <c r="B3618" s="224">
        <v>369500</v>
      </c>
      <c r="C3618" s="209">
        <v>147967</v>
      </c>
      <c r="D3618" s="206">
        <f t="shared" si="293"/>
        <v>0.40045196211096074</v>
      </c>
      <c r="E3618" s="208">
        <f t="shared" si="294"/>
        <v>0.45</v>
      </c>
      <c r="F3618" s="207">
        <v>8138.18</v>
      </c>
      <c r="G3618" s="207">
        <v>11837.36</v>
      </c>
      <c r="H3618" s="207">
        <v>13317.03</v>
      </c>
      <c r="I3618" s="214">
        <v>135244</v>
      </c>
      <c r="J3618" s="211">
        <f t="shared" si="290"/>
        <v>0.36601894451962114</v>
      </c>
      <c r="K3618" s="212">
        <f t="shared" si="291"/>
        <v>0.42</v>
      </c>
      <c r="L3618" s="214">
        <v>7438.42</v>
      </c>
      <c r="M3618" s="213">
        <v>10819.52</v>
      </c>
      <c r="N3618" s="213">
        <v>12171.96</v>
      </c>
      <c r="O3618" s="242">
        <f t="shared" si="292"/>
        <v>0.5151999999999316</v>
      </c>
      <c r="P3618" s="242"/>
      <c r="Q3618" s="179"/>
      <c r="R3618" s="179"/>
      <c r="S3618" s="179"/>
      <c r="T3618" s="179"/>
      <c r="U3618" s="179"/>
      <c r="V3618" s="179"/>
      <c r="W3618" s="179"/>
      <c r="X3618" s="179"/>
      <c r="Y3618" s="179"/>
      <c r="Z3618" s="179"/>
      <c r="AA3618" s="222"/>
      <c r="AB3618" s="222"/>
      <c r="AC3618" s="222"/>
      <c r="AD3618" s="179"/>
      <c r="AE3618" s="179"/>
      <c r="AF3618" s="179"/>
      <c r="AG3618" s="179"/>
      <c r="AH3618" s="179"/>
      <c r="AI3618" s="179"/>
      <c r="AJ3618" s="179"/>
    </row>
    <row r="3619" spans="2:36" x14ac:dyDescent="0.3">
      <c r="B3619" s="224">
        <v>369600</v>
      </c>
      <c r="C3619" s="209">
        <v>148012</v>
      </c>
      <c r="D3619" s="206">
        <f t="shared" si="293"/>
        <v>0.40046536796536797</v>
      </c>
      <c r="E3619" s="208">
        <f t="shared" si="294"/>
        <v>0.45</v>
      </c>
      <c r="F3619" s="207">
        <v>8140.66</v>
      </c>
      <c r="G3619" s="207">
        <v>11840.96</v>
      </c>
      <c r="H3619" s="207">
        <v>13321.08</v>
      </c>
      <c r="I3619" s="214">
        <v>135286</v>
      </c>
      <c r="J3619" s="211">
        <f t="shared" si="290"/>
        <v>0.36603354978354979</v>
      </c>
      <c r="K3619" s="212">
        <f t="shared" si="291"/>
        <v>0.42</v>
      </c>
      <c r="L3619" s="214">
        <v>7440.73</v>
      </c>
      <c r="M3619" s="213">
        <v>10822.88</v>
      </c>
      <c r="N3619" s="213">
        <v>12175.74</v>
      </c>
      <c r="O3619" s="242">
        <f t="shared" si="292"/>
        <v>0.5152999999998974</v>
      </c>
      <c r="P3619" s="242"/>
      <c r="Q3619" s="179"/>
      <c r="R3619" s="179"/>
      <c r="S3619" s="179"/>
      <c r="T3619" s="179"/>
      <c r="U3619" s="179"/>
      <c r="V3619" s="179"/>
      <c r="W3619" s="179"/>
      <c r="X3619" s="179"/>
      <c r="Y3619" s="179"/>
      <c r="Z3619" s="179"/>
      <c r="AA3619" s="222"/>
      <c r="AB3619" s="222"/>
      <c r="AC3619" s="222"/>
      <c r="AD3619" s="179"/>
      <c r="AE3619" s="179"/>
      <c r="AF3619" s="179"/>
      <c r="AG3619" s="179"/>
      <c r="AH3619" s="179"/>
      <c r="AI3619" s="179"/>
      <c r="AJ3619" s="179"/>
    </row>
    <row r="3620" spans="2:36" x14ac:dyDescent="0.3">
      <c r="B3620" s="224">
        <v>369700</v>
      </c>
      <c r="C3620" s="209">
        <v>148057</v>
      </c>
      <c r="D3620" s="206">
        <f t="shared" si="293"/>
        <v>0.40047876656748715</v>
      </c>
      <c r="E3620" s="208">
        <f t="shared" si="294"/>
        <v>0.45</v>
      </c>
      <c r="F3620" s="207">
        <v>8143.13</v>
      </c>
      <c r="G3620" s="207">
        <v>11844.56</v>
      </c>
      <c r="H3620" s="207">
        <v>13325.13</v>
      </c>
      <c r="I3620" s="214">
        <v>135328</v>
      </c>
      <c r="J3620" s="211">
        <f t="shared" si="290"/>
        <v>0.36604814714633488</v>
      </c>
      <c r="K3620" s="212">
        <f t="shared" si="291"/>
        <v>0.42</v>
      </c>
      <c r="L3620" s="214">
        <v>7443.04</v>
      </c>
      <c r="M3620" s="213">
        <v>10826.24</v>
      </c>
      <c r="N3620" s="213">
        <v>12179.52</v>
      </c>
      <c r="O3620" s="242">
        <f t="shared" si="292"/>
        <v>0.51520000000009536</v>
      </c>
      <c r="P3620" s="242"/>
      <c r="Q3620" s="179"/>
      <c r="R3620" s="179"/>
      <c r="S3620" s="179"/>
      <c r="T3620" s="179"/>
      <c r="U3620" s="179"/>
      <c r="V3620" s="179"/>
      <c r="W3620" s="179"/>
      <c r="X3620" s="179"/>
      <c r="Y3620" s="179"/>
      <c r="Z3620" s="179"/>
      <c r="AA3620" s="222"/>
      <c r="AB3620" s="222"/>
      <c r="AC3620" s="222"/>
      <c r="AD3620" s="179"/>
      <c r="AE3620" s="179"/>
      <c r="AF3620" s="179"/>
      <c r="AG3620" s="179"/>
      <c r="AH3620" s="179"/>
      <c r="AI3620" s="179"/>
      <c r="AJ3620" s="179"/>
    </row>
    <row r="3621" spans="2:36" x14ac:dyDescent="0.3">
      <c r="B3621" s="224">
        <v>369800</v>
      </c>
      <c r="C3621" s="209">
        <v>148102</v>
      </c>
      <c r="D3621" s="206">
        <f t="shared" si="293"/>
        <v>0.40049215792320175</v>
      </c>
      <c r="E3621" s="208">
        <f t="shared" si="294"/>
        <v>0.45</v>
      </c>
      <c r="F3621" s="207">
        <v>8145.61</v>
      </c>
      <c r="G3621" s="207">
        <v>11848.16</v>
      </c>
      <c r="H3621" s="207">
        <v>13329.18</v>
      </c>
      <c r="I3621" s="214">
        <v>135370</v>
      </c>
      <c r="J3621" s="211">
        <f t="shared" si="290"/>
        <v>0.36606273661438615</v>
      </c>
      <c r="K3621" s="212">
        <f t="shared" si="291"/>
        <v>0.42</v>
      </c>
      <c r="L3621" s="214">
        <v>7445.35</v>
      </c>
      <c r="M3621" s="213">
        <v>10829.6</v>
      </c>
      <c r="N3621" s="213">
        <v>12183.3</v>
      </c>
      <c r="O3621" s="242">
        <f t="shared" si="292"/>
        <v>0.51529999999978826</v>
      </c>
      <c r="P3621" s="242"/>
      <c r="Q3621" s="179"/>
      <c r="R3621" s="179"/>
      <c r="S3621" s="179"/>
      <c r="T3621" s="179"/>
      <c r="U3621" s="179"/>
      <c r="V3621" s="179"/>
      <c r="W3621" s="179"/>
      <c r="X3621" s="179"/>
      <c r="Y3621" s="179"/>
      <c r="Z3621" s="179"/>
      <c r="AA3621" s="222"/>
      <c r="AB3621" s="222"/>
      <c r="AC3621" s="222"/>
      <c r="AD3621" s="179"/>
      <c r="AE3621" s="179"/>
      <c r="AF3621" s="179"/>
      <c r="AG3621" s="179"/>
      <c r="AH3621" s="179"/>
      <c r="AI3621" s="179"/>
      <c r="AJ3621" s="179"/>
    </row>
    <row r="3622" spans="2:36" x14ac:dyDescent="0.3">
      <c r="B3622" s="224">
        <v>369900</v>
      </c>
      <c r="C3622" s="209">
        <v>148147</v>
      </c>
      <c r="D3622" s="206">
        <f t="shared" si="293"/>
        <v>0.40050554203838873</v>
      </c>
      <c r="E3622" s="208">
        <f t="shared" si="294"/>
        <v>0.45</v>
      </c>
      <c r="F3622" s="207">
        <v>8148.08</v>
      </c>
      <c r="G3622" s="207">
        <v>11851.76</v>
      </c>
      <c r="H3622" s="207">
        <v>13333.23</v>
      </c>
      <c r="I3622" s="214">
        <v>135412</v>
      </c>
      <c r="J3622" s="211">
        <f t="shared" si="290"/>
        <v>0.36607731819410649</v>
      </c>
      <c r="K3622" s="212">
        <f t="shared" si="291"/>
        <v>0.42</v>
      </c>
      <c r="L3622" s="214">
        <v>7447.66</v>
      </c>
      <c r="M3622" s="213">
        <v>10832.96</v>
      </c>
      <c r="N3622" s="213">
        <v>12187.08</v>
      </c>
      <c r="O3622" s="242">
        <f t="shared" si="292"/>
        <v>0.51519999999996802</v>
      </c>
      <c r="P3622" s="242"/>
      <c r="Q3622" s="179"/>
      <c r="R3622" s="179"/>
      <c r="S3622" s="179"/>
      <c r="T3622" s="179"/>
      <c r="U3622" s="179"/>
      <c r="V3622" s="179"/>
      <c r="W3622" s="179"/>
      <c r="X3622" s="179"/>
      <c r="Y3622" s="179"/>
      <c r="Z3622" s="179"/>
      <c r="AA3622" s="222"/>
      <c r="AB3622" s="222"/>
      <c r="AC3622" s="222"/>
      <c r="AD3622" s="179"/>
      <c r="AE3622" s="179"/>
      <c r="AF3622" s="179"/>
      <c r="AG3622" s="179"/>
      <c r="AH3622" s="179"/>
      <c r="AI3622" s="179"/>
      <c r="AJ3622" s="179"/>
    </row>
    <row r="3623" spans="2:36" x14ac:dyDescent="0.3">
      <c r="B3623" s="224">
        <v>370000</v>
      </c>
      <c r="C3623" s="209">
        <v>148192</v>
      </c>
      <c r="D3623" s="206">
        <f t="shared" si="293"/>
        <v>0.40051891891891894</v>
      </c>
      <c r="E3623" s="208">
        <f t="shared" si="294"/>
        <v>0.45</v>
      </c>
      <c r="F3623" s="207">
        <v>8150.56</v>
      </c>
      <c r="G3623" s="207">
        <v>11855.36</v>
      </c>
      <c r="H3623" s="207">
        <v>13337.28</v>
      </c>
      <c r="I3623" s="214">
        <v>135454</v>
      </c>
      <c r="J3623" s="211">
        <f t="shared" si="290"/>
        <v>0.3660918918918919</v>
      </c>
      <c r="K3623" s="212">
        <f t="shared" si="291"/>
        <v>0.42</v>
      </c>
      <c r="L3623" s="214">
        <v>7449.97</v>
      </c>
      <c r="M3623" s="213">
        <v>10836.32</v>
      </c>
      <c r="N3623" s="213">
        <v>12190.86</v>
      </c>
      <c r="O3623" s="242">
        <f t="shared" si="292"/>
        <v>0.51529999999997012</v>
      </c>
      <c r="P3623" s="242"/>
      <c r="Q3623" s="179"/>
      <c r="R3623" s="179"/>
      <c r="S3623" s="179"/>
      <c r="T3623" s="179"/>
      <c r="U3623" s="179"/>
      <c r="V3623" s="179"/>
      <c r="W3623" s="179"/>
      <c r="X3623" s="179"/>
      <c r="Y3623" s="179"/>
      <c r="Z3623" s="179"/>
      <c r="AA3623" s="222"/>
      <c r="AB3623" s="222"/>
      <c r="AC3623" s="222"/>
      <c r="AD3623" s="179"/>
      <c r="AE3623" s="179"/>
      <c r="AF3623" s="179"/>
      <c r="AG3623" s="179"/>
      <c r="AH3623" s="179"/>
      <c r="AI3623" s="179"/>
      <c r="AJ3623" s="179"/>
    </row>
    <row r="3624" spans="2:36" x14ac:dyDescent="0.3">
      <c r="B3624" s="224">
        <v>370100</v>
      </c>
      <c r="C3624" s="209">
        <v>148237</v>
      </c>
      <c r="D3624" s="206">
        <f t="shared" si="293"/>
        <v>0.40053228857065659</v>
      </c>
      <c r="E3624" s="208">
        <f t="shared" si="294"/>
        <v>0.45</v>
      </c>
      <c r="F3624" s="207">
        <v>8153.03</v>
      </c>
      <c r="G3624" s="207">
        <v>11858.96</v>
      </c>
      <c r="H3624" s="207">
        <v>13341.33</v>
      </c>
      <c r="I3624" s="214">
        <v>135496</v>
      </c>
      <c r="J3624" s="211">
        <f t="shared" si="290"/>
        <v>0.36610645771413131</v>
      </c>
      <c r="K3624" s="212">
        <f t="shared" si="291"/>
        <v>0.42</v>
      </c>
      <c r="L3624" s="214">
        <v>7452.28</v>
      </c>
      <c r="M3624" s="213">
        <v>10839.68</v>
      </c>
      <c r="N3624" s="213">
        <v>12194.64</v>
      </c>
      <c r="O3624" s="242">
        <f t="shared" si="292"/>
        <v>0.51519999999984067</v>
      </c>
      <c r="P3624" s="242"/>
      <c r="Q3624" s="179"/>
      <c r="R3624" s="179"/>
      <c r="S3624" s="179"/>
      <c r="T3624" s="179"/>
      <c r="U3624" s="179"/>
      <c r="V3624" s="179"/>
      <c r="W3624" s="179"/>
      <c r="X3624" s="179"/>
      <c r="Y3624" s="179"/>
      <c r="Z3624" s="179"/>
      <c r="AA3624" s="222"/>
      <c r="AB3624" s="222"/>
      <c r="AC3624" s="222"/>
      <c r="AD3624" s="179"/>
      <c r="AE3624" s="179"/>
      <c r="AF3624" s="179"/>
      <c r="AG3624" s="179"/>
      <c r="AH3624" s="179"/>
      <c r="AI3624" s="179"/>
      <c r="AJ3624" s="179"/>
    </row>
    <row r="3625" spans="2:36" x14ac:dyDescent="0.3">
      <c r="B3625" s="224">
        <v>370200</v>
      </c>
      <c r="C3625" s="209">
        <v>148282</v>
      </c>
      <c r="D3625" s="206">
        <f t="shared" si="293"/>
        <v>0.40054565099945977</v>
      </c>
      <c r="E3625" s="208">
        <f t="shared" si="294"/>
        <v>0.45</v>
      </c>
      <c r="F3625" s="207">
        <v>8155.51</v>
      </c>
      <c r="G3625" s="207">
        <v>11862.56</v>
      </c>
      <c r="H3625" s="207">
        <v>13345.38</v>
      </c>
      <c r="I3625" s="214">
        <v>135538</v>
      </c>
      <c r="J3625" s="211">
        <f t="shared" si="290"/>
        <v>0.36612101566720689</v>
      </c>
      <c r="K3625" s="212">
        <f t="shared" si="291"/>
        <v>0.42</v>
      </c>
      <c r="L3625" s="214">
        <v>7454.59</v>
      </c>
      <c r="M3625" s="213">
        <v>10843.04</v>
      </c>
      <c r="N3625" s="213">
        <v>12198.42</v>
      </c>
      <c r="O3625" s="242">
        <f t="shared" si="292"/>
        <v>0.51530000000015208</v>
      </c>
      <c r="P3625" s="242"/>
      <c r="Q3625" s="179"/>
      <c r="R3625" s="179"/>
      <c r="S3625" s="179"/>
      <c r="T3625" s="179"/>
      <c r="U3625" s="179"/>
      <c r="V3625" s="179"/>
      <c r="W3625" s="179"/>
      <c r="X3625" s="179"/>
      <c r="Y3625" s="179"/>
      <c r="Z3625" s="179"/>
      <c r="AA3625" s="222"/>
      <c r="AB3625" s="222"/>
      <c r="AC3625" s="222"/>
      <c r="AD3625" s="179"/>
      <c r="AE3625" s="179"/>
      <c r="AF3625" s="179"/>
      <c r="AG3625" s="179"/>
      <c r="AH3625" s="179"/>
      <c r="AI3625" s="179"/>
      <c r="AJ3625" s="179"/>
    </row>
    <row r="3626" spans="2:36" x14ac:dyDescent="0.3">
      <c r="B3626" s="224">
        <v>370300</v>
      </c>
      <c r="C3626" s="209">
        <v>148327</v>
      </c>
      <c r="D3626" s="206">
        <f t="shared" si="293"/>
        <v>0.40055900621118012</v>
      </c>
      <c r="E3626" s="208">
        <f t="shared" si="294"/>
        <v>0.45</v>
      </c>
      <c r="F3626" s="207">
        <v>8157.98</v>
      </c>
      <c r="G3626" s="207">
        <v>11866.16</v>
      </c>
      <c r="H3626" s="207">
        <v>13349.43</v>
      </c>
      <c r="I3626" s="214">
        <v>135580</v>
      </c>
      <c r="J3626" s="211">
        <f t="shared" si="290"/>
        <v>0.3661355657574939</v>
      </c>
      <c r="K3626" s="212">
        <f t="shared" si="291"/>
        <v>0.42</v>
      </c>
      <c r="L3626" s="214">
        <v>7456.9</v>
      </c>
      <c r="M3626" s="213">
        <v>10846.4</v>
      </c>
      <c r="N3626" s="213">
        <v>12202.2</v>
      </c>
      <c r="O3626" s="242">
        <f t="shared" si="292"/>
        <v>0.51520000000004074</v>
      </c>
      <c r="P3626" s="242"/>
      <c r="Q3626" s="179"/>
      <c r="R3626" s="179"/>
      <c r="S3626" s="179"/>
      <c r="T3626" s="179"/>
      <c r="U3626" s="179"/>
      <c r="V3626" s="179"/>
      <c r="W3626" s="179"/>
      <c r="X3626" s="179"/>
      <c r="Y3626" s="179"/>
      <c r="Z3626" s="179"/>
      <c r="AA3626" s="222"/>
      <c r="AB3626" s="222"/>
      <c r="AC3626" s="222"/>
      <c r="AD3626" s="179"/>
      <c r="AE3626" s="179"/>
      <c r="AF3626" s="179"/>
      <c r="AG3626" s="179"/>
      <c r="AH3626" s="179"/>
      <c r="AI3626" s="179"/>
      <c r="AJ3626" s="179"/>
    </row>
    <row r="3627" spans="2:36" x14ac:dyDescent="0.3">
      <c r="B3627" s="224">
        <v>370400</v>
      </c>
      <c r="C3627" s="209">
        <v>148372</v>
      </c>
      <c r="D3627" s="206">
        <f t="shared" si="293"/>
        <v>0.40057235421166304</v>
      </c>
      <c r="E3627" s="208">
        <f t="shared" si="294"/>
        <v>0.45</v>
      </c>
      <c r="F3627" s="207">
        <v>8160.46</v>
      </c>
      <c r="G3627" s="207">
        <v>11869.76</v>
      </c>
      <c r="H3627" s="207">
        <v>13353.48</v>
      </c>
      <c r="I3627" s="214">
        <v>135622</v>
      </c>
      <c r="J3627" s="211">
        <f t="shared" si="290"/>
        <v>0.36615010799136072</v>
      </c>
      <c r="K3627" s="212">
        <f t="shared" si="291"/>
        <v>0.42</v>
      </c>
      <c r="L3627" s="214">
        <v>7459.21</v>
      </c>
      <c r="M3627" s="213">
        <v>10849.76</v>
      </c>
      <c r="N3627" s="213">
        <v>12205.98</v>
      </c>
      <c r="O3627" s="242">
        <f t="shared" si="292"/>
        <v>0.51530000000002474</v>
      </c>
      <c r="P3627" s="242"/>
      <c r="Q3627" s="179"/>
      <c r="R3627" s="179"/>
      <c r="S3627" s="179"/>
      <c r="T3627" s="179"/>
      <c r="U3627" s="179"/>
      <c r="V3627" s="179"/>
      <c r="W3627" s="179"/>
      <c r="X3627" s="179"/>
      <c r="Y3627" s="179"/>
      <c r="Z3627" s="179"/>
      <c r="AA3627" s="222"/>
      <c r="AB3627" s="222"/>
      <c r="AC3627" s="222"/>
      <c r="AD3627" s="179"/>
      <c r="AE3627" s="179"/>
      <c r="AF3627" s="179"/>
      <c r="AG3627" s="179"/>
      <c r="AH3627" s="179"/>
      <c r="AI3627" s="179"/>
      <c r="AJ3627" s="179"/>
    </row>
    <row r="3628" spans="2:36" x14ac:dyDescent="0.3">
      <c r="B3628" s="224">
        <v>370500</v>
      </c>
      <c r="C3628" s="209">
        <v>148417</v>
      </c>
      <c r="D3628" s="206">
        <f t="shared" si="293"/>
        <v>0.40058569500674762</v>
      </c>
      <c r="E3628" s="208">
        <f t="shared" si="294"/>
        <v>0.45</v>
      </c>
      <c r="F3628" s="207">
        <v>8162.93</v>
      </c>
      <c r="G3628" s="207">
        <v>11873.36</v>
      </c>
      <c r="H3628" s="207">
        <v>13357.53</v>
      </c>
      <c r="I3628" s="214">
        <v>135664</v>
      </c>
      <c r="J3628" s="211">
        <f t="shared" si="290"/>
        <v>0.36616464237516871</v>
      </c>
      <c r="K3628" s="212">
        <f t="shared" si="291"/>
        <v>0.42</v>
      </c>
      <c r="L3628" s="214">
        <v>7461.52</v>
      </c>
      <c r="M3628" s="213">
        <v>10853.12</v>
      </c>
      <c r="N3628" s="213">
        <v>12209.76</v>
      </c>
      <c r="O3628" s="242">
        <f t="shared" si="292"/>
        <v>0.5151999999999316</v>
      </c>
      <c r="P3628" s="242"/>
      <c r="Q3628" s="179"/>
      <c r="R3628" s="179"/>
      <c r="S3628" s="179"/>
      <c r="T3628" s="179"/>
      <c r="U3628" s="179"/>
      <c r="V3628" s="179"/>
      <c r="W3628" s="179"/>
      <c r="X3628" s="179"/>
      <c r="Y3628" s="179"/>
      <c r="Z3628" s="179"/>
      <c r="AA3628" s="222"/>
      <c r="AB3628" s="222"/>
      <c r="AC3628" s="222"/>
      <c r="AD3628" s="179"/>
      <c r="AE3628" s="179"/>
      <c r="AF3628" s="179"/>
      <c r="AG3628" s="179"/>
      <c r="AH3628" s="179"/>
      <c r="AI3628" s="179"/>
      <c r="AJ3628" s="179"/>
    </row>
    <row r="3629" spans="2:36" x14ac:dyDescent="0.3">
      <c r="B3629" s="224">
        <v>370600</v>
      </c>
      <c r="C3629" s="209">
        <v>148462</v>
      </c>
      <c r="D3629" s="206">
        <f t="shared" si="293"/>
        <v>0.40059902860226659</v>
      </c>
      <c r="E3629" s="208">
        <f t="shared" si="294"/>
        <v>0.45</v>
      </c>
      <c r="F3629" s="207">
        <v>8165.41</v>
      </c>
      <c r="G3629" s="207">
        <v>11876.96</v>
      </c>
      <c r="H3629" s="207">
        <v>13361.58</v>
      </c>
      <c r="I3629" s="214">
        <v>135706</v>
      </c>
      <c r="J3629" s="211">
        <f t="shared" si="290"/>
        <v>0.36617916891527252</v>
      </c>
      <c r="K3629" s="212">
        <f t="shared" si="291"/>
        <v>0.42</v>
      </c>
      <c r="L3629" s="214">
        <v>7463.83</v>
      </c>
      <c r="M3629" s="213">
        <v>10856.48</v>
      </c>
      <c r="N3629" s="213">
        <v>12213.54</v>
      </c>
      <c r="O3629" s="242">
        <f t="shared" si="292"/>
        <v>0.5152999999998974</v>
      </c>
      <c r="P3629" s="242"/>
      <c r="Q3629" s="179"/>
      <c r="R3629" s="179"/>
      <c r="S3629" s="179"/>
      <c r="T3629" s="179"/>
      <c r="U3629" s="179"/>
      <c r="V3629" s="179"/>
      <c r="W3629" s="179"/>
      <c r="X3629" s="179"/>
      <c r="Y3629" s="179"/>
      <c r="Z3629" s="179"/>
      <c r="AA3629" s="222"/>
      <c r="AB3629" s="222"/>
      <c r="AC3629" s="222"/>
      <c r="AD3629" s="179"/>
      <c r="AE3629" s="179"/>
      <c r="AF3629" s="179"/>
      <c r="AG3629" s="179"/>
      <c r="AH3629" s="179"/>
      <c r="AI3629" s="179"/>
      <c r="AJ3629" s="179"/>
    </row>
    <row r="3630" spans="2:36" x14ac:dyDescent="0.3">
      <c r="B3630" s="224">
        <v>370700</v>
      </c>
      <c r="C3630" s="209">
        <v>148507</v>
      </c>
      <c r="D3630" s="206">
        <f t="shared" si="293"/>
        <v>0.40061235500404641</v>
      </c>
      <c r="E3630" s="208">
        <f t="shared" si="294"/>
        <v>0.45</v>
      </c>
      <c r="F3630" s="207">
        <v>8167.88</v>
      </c>
      <c r="G3630" s="207">
        <v>11880.56</v>
      </c>
      <c r="H3630" s="207">
        <v>13365.63</v>
      </c>
      <c r="I3630" s="214">
        <v>135748</v>
      </c>
      <c r="J3630" s="211">
        <f t="shared" si="290"/>
        <v>0.36619368761801996</v>
      </c>
      <c r="K3630" s="212">
        <f t="shared" si="291"/>
        <v>0.42</v>
      </c>
      <c r="L3630" s="214">
        <v>7466.14</v>
      </c>
      <c r="M3630" s="213">
        <v>10859.84</v>
      </c>
      <c r="N3630" s="213">
        <v>12217.32</v>
      </c>
      <c r="O3630" s="242">
        <f t="shared" si="292"/>
        <v>0.51520000000009536</v>
      </c>
      <c r="P3630" s="242"/>
      <c r="Q3630" s="179"/>
      <c r="R3630" s="179"/>
      <c r="S3630" s="179"/>
      <c r="T3630" s="179"/>
      <c r="U3630" s="179"/>
      <c r="V3630" s="179"/>
      <c r="W3630" s="179"/>
      <c r="X3630" s="179"/>
      <c r="Y3630" s="179"/>
      <c r="Z3630" s="179"/>
      <c r="AA3630" s="222"/>
      <c r="AB3630" s="222"/>
      <c r="AC3630" s="222"/>
      <c r="AD3630" s="179"/>
      <c r="AE3630" s="179"/>
      <c r="AF3630" s="179"/>
      <c r="AG3630" s="179"/>
      <c r="AH3630" s="179"/>
      <c r="AI3630" s="179"/>
      <c r="AJ3630" s="179"/>
    </row>
    <row r="3631" spans="2:36" x14ac:dyDescent="0.3">
      <c r="B3631" s="224">
        <v>370800</v>
      </c>
      <c r="C3631" s="209">
        <v>148552</v>
      </c>
      <c r="D3631" s="206">
        <f t="shared" si="293"/>
        <v>0.40062567421790723</v>
      </c>
      <c r="E3631" s="208">
        <f t="shared" si="294"/>
        <v>0.45</v>
      </c>
      <c r="F3631" s="207">
        <v>8170.36</v>
      </c>
      <c r="G3631" s="207">
        <v>11884.16</v>
      </c>
      <c r="H3631" s="207">
        <v>13369.68</v>
      </c>
      <c r="I3631" s="214">
        <v>135790</v>
      </c>
      <c r="J3631" s="211">
        <f t="shared" si="290"/>
        <v>0.36620819848975189</v>
      </c>
      <c r="K3631" s="212">
        <f t="shared" si="291"/>
        <v>0.42</v>
      </c>
      <c r="L3631" s="214">
        <v>7468.45</v>
      </c>
      <c r="M3631" s="213">
        <v>10863.2</v>
      </c>
      <c r="N3631" s="213">
        <v>12221.1</v>
      </c>
      <c r="O3631" s="242">
        <f t="shared" si="292"/>
        <v>0.51529999999978826</v>
      </c>
      <c r="P3631" s="242"/>
      <c r="Q3631" s="179"/>
      <c r="R3631" s="179"/>
      <c r="S3631" s="179"/>
      <c r="T3631" s="179"/>
      <c r="U3631" s="179"/>
      <c r="V3631" s="179"/>
      <c r="W3631" s="179"/>
      <c r="X3631" s="179"/>
      <c r="Y3631" s="179"/>
      <c r="Z3631" s="179"/>
      <c r="AA3631" s="222"/>
      <c r="AB3631" s="222"/>
      <c r="AC3631" s="222"/>
      <c r="AD3631" s="179"/>
      <c r="AE3631" s="179"/>
      <c r="AF3631" s="179"/>
      <c r="AG3631" s="179"/>
      <c r="AH3631" s="179"/>
      <c r="AI3631" s="179"/>
      <c r="AJ3631" s="179"/>
    </row>
    <row r="3632" spans="2:36" x14ac:dyDescent="0.3">
      <c r="B3632" s="224">
        <v>370900</v>
      </c>
      <c r="C3632" s="209">
        <v>148597</v>
      </c>
      <c r="D3632" s="206">
        <f t="shared" si="293"/>
        <v>0.40063898624966299</v>
      </c>
      <c r="E3632" s="208">
        <f t="shared" si="294"/>
        <v>0.45</v>
      </c>
      <c r="F3632" s="207">
        <v>8172.83</v>
      </c>
      <c r="G3632" s="207">
        <v>11887.76</v>
      </c>
      <c r="H3632" s="207">
        <v>13373.73</v>
      </c>
      <c r="I3632" s="214">
        <v>135832</v>
      </c>
      <c r="J3632" s="211">
        <f t="shared" si="290"/>
        <v>0.36622270153680236</v>
      </c>
      <c r="K3632" s="212">
        <f t="shared" si="291"/>
        <v>0.42</v>
      </c>
      <c r="L3632" s="214">
        <v>7470.76</v>
      </c>
      <c r="M3632" s="213">
        <v>10866.56</v>
      </c>
      <c r="N3632" s="213">
        <v>12224.88</v>
      </c>
      <c r="O3632" s="242">
        <f t="shared" si="292"/>
        <v>0.51519999999996802</v>
      </c>
      <c r="P3632" s="242"/>
      <c r="Q3632" s="179"/>
      <c r="R3632" s="179"/>
      <c r="S3632" s="179"/>
      <c r="T3632" s="179"/>
      <c r="U3632" s="179"/>
      <c r="V3632" s="179"/>
      <c r="W3632" s="179"/>
      <c r="X3632" s="179"/>
      <c r="Y3632" s="179"/>
      <c r="Z3632" s="179"/>
      <c r="AA3632" s="222"/>
      <c r="AB3632" s="222"/>
      <c r="AC3632" s="222"/>
      <c r="AD3632" s="179"/>
      <c r="AE3632" s="179"/>
      <c r="AF3632" s="179"/>
      <c r="AG3632" s="179"/>
      <c r="AH3632" s="179"/>
      <c r="AI3632" s="179"/>
      <c r="AJ3632" s="179"/>
    </row>
    <row r="3633" spans="2:36" x14ac:dyDescent="0.3">
      <c r="B3633" s="224">
        <v>371000</v>
      </c>
      <c r="C3633" s="209">
        <v>148642</v>
      </c>
      <c r="D3633" s="206">
        <f t="shared" si="293"/>
        <v>0.40065229110512129</v>
      </c>
      <c r="E3633" s="208">
        <f t="shared" si="294"/>
        <v>0.45</v>
      </c>
      <c r="F3633" s="207">
        <v>8175.31</v>
      </c>
      <c r="G3633" s="207">
        <v>11891.36</v>
      </c>
      <c r="H3633" s="207">
        <v>13377.78</v>
      </c>
      <c r="I3633" s="214">
        <v>135874</v>
      </c>
      <c r="J3633" s="211">
        <f t="shared" si="290"/>
        <v>0.36623719676549865</v>
      </c>
      <c r="K3633" s="212">
        <f t="shared" si="291"/>
        <v>0.42</v>
      </c>
      <c r="L3633" s="214">
        <v>7473.07</v>
      </c>
      <c r="M3633" s="213">
        <v>10869.92</v>
      </c>
      <c r="N3633" s="213">
        <v>12228.66</v>
      </c>
      <c r="O3633" s="242">
        <f t="shared" si="292"/>
        <v>0.51529999999997012</v>
      </c>
      <c r="P3633" s="242"/>
      <c r="Q3633" s="179"/>
      <c r="R3633" s="179"/>
      <c r="S3633" s="179"/>
      <c r="T3633" s="179"/>
      <c r="U3633" s="179"/>
      <c r="V3633" s="179"/>
      <c r="W3633" s="179"/>
      <c r="X3633" s="179"/>
      <c r="Y3633" s="179"/>
      <c r="Z3633" s="179"/>
      <c r="AA3633" s="222"/>
      <c r="AB3633" s="222"/>
      <c r="AC3633" s="222"/>
      <c r="AD3633" s="179"/>
      <c r="AE3633" s="179"/>
      <c r="AF3633" s="179"/>
      <c r="AG3633" s="179"/>
      <c r="AH3633" s="179"/>
      <c r="AI3633" s="179"/>
      <c r="AJ3633" s="179"/>
    </row>
    <row r="3634" spans="2:36" x14ac:dyDescent="0.3">
      <c r="B3634" s="224">
        <v>371100</v>
      </c>
      <c r="C3634" s="209">
        <v>148687</v>
      </c>
      <c r="D3634" s="206">
        <f t="shared" si="293"/>
        <v>0.40066558879008352</v>
      </c>
      <c r="E3634" s="208">
        <f t="shared" si="294"/>
        <v>0.45</v>
      </c>
      <c r="F3634" s="207">
        <v>8177.78</v>
      </c>
      <c r="G3634" s="207">
        <v>11894.96</v>
      </c>
      <c r="H3634" s="207">
        <v>13381.83</v>
      </c>
      <c r="I3634" s="214">
        <v>135916</v>
      </c>
      <c r="J3634" s="211">
        <f t="shared" si="290"/>
        <v>0.36625168418216114</v>
      </c>
      <c r="K3634" s="212">
        <f t="shared" si="291"/>
        <v>0.42</v>
      </c>
      <c r="L3634" s="214">
        <v>7475.38</v>
      </c>
      <c r="M3634" s="213">
        <v>10873.28</v>
      </c>
      <c r="N3634" s="213">
        <v>12232.44</v>
      </c>
      <c r="O3634" s="242">
        <f t="shared" si="292"/>
        <v>0.51519999999984067</v>
      </c>
      <c r="P3634" s="242"/>
      <c r="Q3634" s="179"/>
      <c r="R3634" s="179"/>
      <c r="S3634" s="179"/>
      <c r="T3634" s="179"/>
      <c r="U3634" s="179"/>
      <c r="V3634" s="179"/>
      <c r="W3634" s="179"/>
      <c r="X3634" s="179"/>
      <c r="Y3634" s="179"/>
      <c r="Z3634" s="179"/>
      <c r="AA3634" s="222"/>
      <c r="AB3634" s="222"/>
      <c r="AC3634" s="222"/>
      <c r="AD3634" s="179"/>
      <c r="AE3634" s="179"/>
      <c r="AF3634" s="179"/>
      <c r="AG3634" s="179"/>
      <c r="AH3634" s="179"/>
      <c r="AI3634" s="179"/>
      <c r="AJ3634" s="179"/>
    </row>
    <row r="3635" spans="2:36" x14ac:dyDescent="0.3">
      <c r="B3635" s="224">
        <v>371200</v>
      </c>
      <c r="C3635" s="209">
        <v>148732</v>
      </c>
      <c r="D3635" s="206">
        <f t="shared" si="293"/>
        <v>0.40067887931034485</v>
      </c>
      <c r="E3635" s="208">
        <f t="shared" si="294"/>
        <v>0.45</v>
      </c>
      <c r="F3635" s="207">
        <v>8180.26</v>
      </c>
      <c r="G3635" s="207">
        <v>11898.56</v>
      </c>
      <c r="H3635" s="207">
        <v>13385.88</v>
      </c>
      <c r="I3635" s="214">
        <v>135958</v>
      </c>
      <c r="J3635" s="211">
        <f t="shared" si="290"/>
        <v>0.36626616379310345</v>
      </c>
      <c r="K3635" s="212">
        <f t="shared" si="291"/>
        <v>0.42</v>
      </c>
      <c r="L3635" s="214">
        <v>7477.69</v>
      </c>
      <c r="M3635" s="213">
        <v>10876.64</v>
      </c>
      <c r="N3635" s="213">
        <v>12236.22</v>
      </c>
      <c r="O3635" s="242">
        <f t="shared" si="292"/>
        <v>0.51530000000015208</v>
      </c>
      <c r="P3635" s="242"/>
      <c r="Q3635" s="179"/>
      <c r="R3635" s="179"/>
      <c r="S3635" s="179"/>
      <c r="T3635" s="179"/>
      <c r="U3635" s="179"/>
      <c r="V3635" s="179"/>
      <c r="W3635" s="179"/>
      <c r="X3635" s="179"/>
      <c r="Y3635" s="179"/>
      <c r="Z3635" s="179"/>
      <c r="AA3635" s="222"/>
      <c r="AB3635" s="222"/>
      <c r="AC3635" s="222"/>
      <c r="AD3635" s="179"/>
      <c r="AE3635" s="179"/>
      <c r="AF3635" s="179"/>
      <c r="AG3635" s="179"/>
      <c r="AH3635" s="179"/>
      <c r="AI3635" s="179"/>
      <c r="AJ3635" s="179"/>
    </row>
    <row r="3636" spans="2:36" x14ac:dyDescent="0.3">
      <c r="B3636" s="224">
        <v>371300</v>
      </c>
      <c r="C3636" s="209">
        <v>148777</v>
      </c>
      <c r="D3636" s="206">
        <f t="shared" si="293"/>
        <v>0.40069216267169405</v>
      </c>
      <c r="E3636" s="208">
        <f t="shared" si="294"/>
        <v>0.45</v>
      </c>
      <c r="F3636" s="207">
        <v>8182.73</v>
      </c>
      <c r="G3636" s="207">
        <v>11902.16</v>
      </c>
      <c r="H3636" s="207">
        <v>13389.93</v>
      </c>
      <c r="I3636" s="214">
        <v>136000</v>
      </c>
      <c r="J3636" s="211">
        <f t="shared" si="290"/>
        <v>0.36628063560463237</v>
      </c>
      <c r="K3636" s="212">
        <f t="shared" si="291"/>
        <v>0.42</v>
      </c>
      <c r="L3636" s="214">
        <v>7480</v>
      </c>
      <c r="M3636" s="213">
        <v>10880</v>
      </c>
      <c r="N3636" s="213">
        <v>12240</v>
      </c>
      <c r="O3636" s="242">
        <f t="shared" si="292"/>
        <v>0.51520000000004074</v>
      </c>
      <c r="P3636" s="242"/>
      <c r="Q3636" s="179"/>
      <c r="R3636" s="179"/>
      <c r="S3636" s="179"/>
      <c r="T3636" s="179"/>
      <c r="U3636" s="179"/>
      <c r="V3636" s="179"/>
      <c r="W3636" s="179"/>
      <c r="X3636" s="179"/>
      <c r="Y3636" s="179"/>
      <c r="Z3636" s="179"/>
      <c r="AA3636" s="222"/>
      <c r="AB3636" s="222"/>
      <c r="AC3636" s="222"/>
      <c r="AD3636" s="179"/>
      <c r="AE3636" s="179"/>
      <c r="AF3636" s="179"/>
      <c r="AG3636" s="179"/>
      <c r="AH3636" s="179"/>
      <c r="AI3636" s="179"/>
      <c r="AJ3636" s="179"/>
    </row>
    <row r="3637" spans="2:36" x14ac:dyDescent="0.3">
      <c r="B3637" s="224">
        <v>371400</v>
      </c>
      <c r="C3637" s="209">
        <v>148822</v>
      </c>
      <c r="D3637" s="206">
        <f t="shared" si="293"/>
        <v>0.40070543887991383</v>
      </c>
      <c r="E3637" s="208">
        <f t="shared" si="294"/>
        <v>0.45</v>
      </c>
      <c r="F3637" s="207">
        <v>8185.21</v>
      </c>
      <c r="G3637" s="207">
        <v>11905.76</v>
      </c>
      <c r="H3637" s="207">
        <v>13393.98</v>
      </c>
      <c r="I3637" s="214">
        <v>136042</v>
      </c>
      <c r="J3637" s="211">
        <f t="shared" si="290"/>
        <v>0.3662950996230479</v>
      </c>
      <c r="K3637" s="212">
        <f t="shared" si="291"/>
        <v>0.42</v>
      </c>
      <c r="L3637" s="214">
        <v>7482.31</v>
      </c>
      <c r="M3637" s="213">
        <v>10883.36</v>
      </c>
      <c r="N3637" s="213">
        <v>12243.78</v>
      </c>
      <c r="O3637" s="242">
        <f t="shared" si="292"/>
        <v>0.51530000000002474</v>
      </c>
      <c r="P3637" s="242"/>
      <c r="Q3637" s="179"/>
      <c r="R3637" s="179"/>
      <c r="S3637" s="179"/>
      <c r="T3637" s="179"/>
      <c r="U3637" s="179"/>
      <c r="V3637" s="179"/>
      <c r="W3637" s="179"/>
      <c r="X3637" s="179"/>
      <c r="Y3637" s="179"/>
      <c r="Z3637" s="179"/>
      <c r="AA3637" s="222"/>
      <c r="AB3637" s="222"/>
      <c r="AC3637" s="222"/>
      <c r="AD3637" s="179"/>
      <c r="AE3637" s="179"/>
      <c r="AF3637" s="179"/>
      <c r="AG3637" s="179"/>
      <c r="AH3637" s="179"/>
      <c r="AI3637" s="179"/>
      <c r="AJ3637" s="179"/>
    </row>
    <row r="3638" spans="2:36" x14ac:dyDescent="0.3">
      <c r="B3638" s="224">
        <v>371500</v>
      </c>
      <c r="C3638" s="209">
        <v>148867</v>
      </c>
      <c r="D3638" s="206">
        <f t="shared" si="293"/>
        <v>0.40071870794078063</v>
      </c>
      <c r="E3638" s="208">
        <f t="shared" si="294"/>
        <v>0.45</v>
      </c>
      <c r="F3638" s="207">
        <v>8187.68</v>
      </c>
      <c r="G3638" s="207">
        <v>11909.36</v>
      </c>
      <c r="H3638" s="207">
        <v>13398.03</v>
      </c>
      <c r="I3638" s="214">
        <v>136084</v>
      </c>
      <c r="J3638" s="211">
        <f t="shared" si="290"/>
        <v>0.36630955585464336</v>
      </c>
      <c r="K3638" s="212">
        <f t="shared" si="291"/>
        <v>0.42</v>
      </c>
      <c r="L3638" s="214">
        <v>7484.62</v>
      </c>
      <c r="M3638" s="213">
        <v>10886.72</v>
      </c>
      <c r="N3638" s="213">
        <v>12247.56</v>
      </c>
      <c r="O3638" s="242">
        <f t="shared" si="292"/>
        <v>0.5151999999999316</v>
      </c>
      <c r="P3638" s="242"/>
      <c r="Q3638" s="179"/>
      <c r="R3638" s="179"/>
      <c r="S3638" s="179"/>
      <c r="T3638" s="179"/>
      <c r="U3638" s="179"/>
      <c r="V3638" s="179"/>
      <c r="W3638" s="179"/>
      <c r="X3638" s="179"/>
      <c r="Y3638" s="179"/>
      <c r="Z3638" s="179"/>
      <c r="AA3638" s="222"/>
      <c r="AB3638" s="222"/>
      <c r="AC3638" s="222"/>
      <c r="AD3638" s="179"/>
      <c r="AE3638" s="179"/>
      <c r="AF3638" s="179"/>
      <c r="AG3638" s="179"/>
      <c r="AH3638" s="179"/>
      <c r="AI3638" s="179"/>
      <c r="AJ3638" s="179"/>
    </row>
    <row r="3639" spans="2:36" x14ac:dyDescent="0.3">
      <c r="B3639" s="224">
        <v>371600</v>
      </c>
      <c r="C3639" s="209">
        <v>148912</v>
      </c>
      <c r="D3639" s="206">
        <f t="shared" si="293"/>
        <v>0.4007319698600646</v>
      </c>
      <c r="E3639" s="208">
        <f t="shared" si="294"/>
        <v>0.45</v>
      </c>
      <c r="F3639" s="207">
        <v>8190.16</v>
      </c>
      <c r="G3639" s="207">
        <v>11912.96</v>
      </c>
      <c r="H3639" s="207">
        <v>13402.08</v>
      </c>
      <c r="I3639" s="214">
        <v>136126</v>
      </c>
      <c r="J3639" s="211">
        <f t="shared" si="290"/>
        <v>0.36632400430570505</v>
      </c>
      <c r="K3639" s="212">
        <f t="shared" si="291"/>
        <v>0.42</v>
      </c>
      <c r="L3639" s="214">
        <v>7486.93</v>
      </c>
      <c r="M3639" s="213">
        <v>10890.08</v>
      </c>
      <c r="N3639" s="213">
        <v>12251.34</v>
      </c>
      <c r="O3639" s="242">
        <f t="shared" si="292"/>
        <v>0.5152999999998974</v>
      </c>
      <c r="P3639" s="242"/>
      <c r="Q3639" s="179"/>
      <c r="R3639" s="179"/>
      <c r="S3639" s="179"/>
      <c r="T3639" s="179"/>
      <c r="U3639" s="179"/>
      <c r="V3639" s="179"/>
      <c r="W3639" s="179"/>
      <c r="X3639" s="179"/>
      <c r="Y3639" s="179"/>
      <c r="Z3639" s="179"/>
      <c r="AA3639" s="222"/>
      <c r="AB3639" s="222"/>
      <c r="AC3639" s="222"/>
      <c r="AD3639" s="179"/>
      <c r="AE3639" s="179"/>
      <c r="AF3639" s="179"/>
      <c r="AG3639" s="179"/>
      <c r="AH3639" s="179"/>
      <c r="AI3639" s="179"/>
      <c r="AJ3639" s="179"/>
    </row>
    <row r="3640" spans="2:36" x14ac:dyDescent="0.3">
      <c r="B3640" s="224">
        <v>371700</v>
      </c>
      <c r="C3640" s="209">
        <v>148957</v>
      </c>
      <c r="D3640" s="206">
        <f t="shared" si="293"/>
        <v>0.40074522464352974</v>
      </c>
      <c r="E3640" s="208">
        <f t="shared" si="294"/>
        <v>0.45</v>
      </c>
      <c r="F3640" s="207">
        <v>8192.6299999999992</v>
      </c>
      <c r="G3640" s="207">
        <v>11916.56</v>
      </c>
      <c r="H3640" s="207">
        <v>13406.13</v>
      </c>
      <c r="I3640" s="214">
        <v>136168</v>
      </c>
      <c r="J3640" s="211">
        <f t="shared" si="290"/>
        <v>0.36633844498251278</v>
      </c>
      <c r="K3640" s="212">
        <f t="shared" si="291"/>
        <v>0.42</v>
      </c>
      <c r="L3640" s="214">
        <v>7489.24</v>
      </c>
      <c r="M3640" s="213">
        <v>10893.44</v>
      </c>
      <c r="N3640" s="213">
        <v>12255.12</v>
      </c>
      <c r="O3640" s="242">
        <f t="shared" si="292"/>
        <v>0.51520000000009536</v>
      </c>
      <c r="P3640" s="242"/>
      <c r="Q3640" s="179"/>
      <c r="R3640" s="179"/>
      <c r="S3640" s="179"/>
      <c r="T3640" s="179"/>
      <c r="U3640" s="179"/>
      <c r="V3640" s="179"/>
      <c r="W3640" s="179"/>
      <c r="X3640" s="179"/>
      <c r="Y3640" s="179"/>
      <c r="Z3640" s="179"/>
      <c r="AA3640" s="222"/>
      <c r="AB3640" s="222"/>
      <c r="AC3640" s="222"/>
      <c r="AD3640" s="179"/>
      <c r="AE3640" s="179"/>
      <c r="AF3640" s="179"/>
      <c r="AG3640" s="179"/>
      <c r="AH3640" s="179"/>
      <c r="AI3640" s="179"/>
      <c r="AJ3640" s="179"/>
    </row>
    <row r="3641" spans="2:36" x14ac:dyDescent="0.3">
      <c r="B3641" s="224">
        <v>371800</v>
      </c>
      <c r="C3641" s="209">
        <v>149002</v>
      </c>
      <c r="D3641" s="206">
        <f t="shared" si="293"/>
        <v>0.40075847229693384</v>
      </c>
      <c r="E3641" s="208">
        <f t="shared" si="294"/>
        <v>0.45</v>
      </c>
      <c r="F3641" s="207">
        <v>8195.11</v>
      </c>
      <c r="G3641" s="207">
        <v>11920.16</v>
      </c>
      <c r="H3641" s="207">
        <v>13410.18</v>
      </c>
      <c r="I3641" s="214">
        <v>136210</v>
      </c>
      <c r="J3641" s="211">
        <f t="shared" si="290"/>
        <v>0.36635287789133941</v>
      </c>
      <c r="K3641" s="212">
        <f t="shared" si="291"/>
        <v>0.42</v>
      </c>
      <c r="L3641" s="214">
        <v>7491.55</v>
      </c>
      <c r="M3641" s="213">
        <v>10896.8</v>
      </c>
      <c r="N3641" s="213">
        <v>12258.9</v>
      </c>
      <c r="O3641" s="242">
        <f t="shared" si="292"/>
        <v>0.51529999999980647</v>
      </c>
      <c r="P3641" s="242"/>
      <c r="Q3641" s="179"/>
      <c r="R3641" s="179"/>
      <c r="S3641" s="179"/>
      <c r="T3641" s="179"/>
      <c r="U3641" s="179"/>
      <c r="V3641" s="179"/>
      <c r="W3641" s="179"/>
      <c r="X3641" s="179"/>
      <c r="Y3641" s="179"/>
      <c r="Z3641" s="179"/>
      <c r="AA3641" s="222"/>
      <c r="AB3641" s="222"/>
      <c r="AC3641" s="222"/>
      <c r="AD3641" s="179"/>
      <c r="AE3641" s="179"/>
      <c r="AF3641" s="179"/>
      <c r="AG3641" s="179"/>
      <c r="AH3641" s="179"/>
      <c r="AI3641" s="179"/>
      <c r="AJ3641" s="179"/>
    </row>
    <row r="3642" spans="2:36" x14ac:dyDescent="0.3">
      <c r="B3642" s="224">
        <v>371900</v>
      </c>
      <c r="C3642" s="209">
        <v>149047</v>
      </c>
      <c r="D3642" s="206">
        <f t="shared" si="293"/>
        <v>0.40077171282602853</v>
      </c>
      <c r="E3642" s="208">
        <f t="shared" si="294"/>
        <v>0.45</v>
      </c>
      <c r="F3642" s="207">
        <v>8197.58</v>
      </c>
      <c r="G3642" s="207">
        <v>11923.76</v>
      </c>
      <c r="H3642" s="207">
        <v>13414.23</v>
      </c>
      <c r="I3642" s="214">
        <v>136252</v>
      </c>
      <c r="J3642" s="211">
        <f t="shared" si="290"/>
        <v>0.36636730303845122</v>
      </c>
      <c r="K3642" s="212">
        <f t="shared" si="291"/>
        <v>0.42</v>
      </c>
      <c r="L3642" s="214">
        <v>7493.86</v>
      </c>
      <c r="M3642" s="213">
        <v>10900.16</v>
      </c>
      <c r="N3642" s="213">
        <v>12262.68</v>
      </c>
      <c r="O3642" s="242">
        <f t="shared" si="292"/>
        <v>0.51519999999996802</v>
      </c>
      <c r="P3642" s="242"/>
      <c r="Q3642" s="179"/>
      <c r="R3642" s="179"/>
      <c r="S3642" s="179"/>
      <c r="T3642" s="179"/>
      <c r="U3642" s="179"/>
      <c r="V3642" s="179"/>
      <c r="W3642" s="179"/>
      <c r="X3642" s="179"/>
      <c r="Y3642" s="179"/>
      <c r="Z3642" s="179"/>
      <c r="AA3642" s="222"/>
      <c r="AB3642" s="222"/>
      <c r="AC3642" s="222"/>
      <c r="AD3642" s="179"/>
      <c r="AE3642" s="179"/>
      <c r="AF3642" s="179"/>
      <c r="AG3642" s="179"/>
      <c r="AH3642" s="179"/>
      <c r="AI3642" s="179"/>
      <c r="AJ3642" s="179"/>
    </row>
    <row r="3643" spans="2:36" x14ac:dyDescent="0.3">
      <c r="B3643" s="224">
        <v>372000</v>
      </c>
      <c r="C3643" s="209">
        <v>149092</v>
      </c>
      <c r="D3643" s="206">
        <f t="shared" si="293"/>
        <v>0.40078494623655914</v>
      </c>
      <c r="E3643" s="208">
        <f t="shared" si="294"/>
        <v>0.45</v>
      </c>
      <c r="F3643" s="207">
        <v>8200.06</v>
      </c>
      <c r="G3643" s="207">
        <v>11927.36</v>
      </c>
      <c r="H3643" s="207">
        <v>13418.28</v>
      </c>
      <c r="I3643" s="214">
        <v>136294</v>
      </c>
      <c r="J3643" s="211">
        <f t="shared" ref="J3643:J3706" si="295">I3643/$B3643</f>
        <v>0.36638172043010753</v>
      </c>
      <c r="K3643" s="212">
        <f t="shared" ref="K3643:K3706" si="296">(I3643-I3642)/($B3643-$B3642)</f>
        <v>0.42</v>
      </c>
      <c r="L3643" s="214">
        <v>7496.17</v>
      </c>
      <c r="M3643" s="213">
        <v>10903.52</v>
      </c>
      <c r="N3643" s="213">
        <v>12266.46</v>
      </c>
      <c r="O3643" s="242">
        <f t="shared" si="292"/>
        <v>0.51529999999997012</v>
      </c>
      <c r="P3643" s="242"/>
      <c r="Q3643" s="179"/>
      <c r="R3643" s="179"/>
      <c r="S3643" s="179"/>
      <c r="T3643" s="179"/>
      <c r="U3643" s="179"/>
      <c r="V3643" s="179"/>
      <c r="W3643" s="179"/>
      <c r="X3643" s="179"/>
      <c r="Y3643" s="179"/>
      <c r="Z3643" s="179"/>
      <c r="AA3643" s="222"/>
      <c r="AB3643" s="222"/>
      <c r="AC3643" s="222"/>
      <c r="AD3643" s="179"/>
      <c r="AE3643" s="179"/>
      <c r="AF3643" s="179"/>
      <c r="AG3643" s="179"/>
      <c r="AH3643" s="179"/>
      <c r="AI3643" s="179"/>
      <c r="AJ3643" s="179"/>
    </row>
    <row r="3644" spans="2:36" x14ac:dyDescent="0.3">
      <c r="B3644" s="224">
        <v>372100</v>
      </c>
      <c r="C3644" s="209">
        <v>149137</v>
      </c>
      <c r="D3644" s="206">
        <f t="shared" si="293"/>
        <v>0.40079817253426497</v>
      </c>
      <c r="E3644" s="208">
        <f t="shared" si="294"/>
        <v>0.45</v>
      </c>
      <c r="F3644" s="207">
        <v>8202.5300000000007</v>
      </c>
      <c r="G3644" s="207">
        <v>11930.96</v>
      </c>
      <c r="H3644" s="207">
        <v>13422.33</v>
      </c>
      <c r="I3644" s="214">
        <v>136336</v>
      </c>
      <c r="J3644" s="211">
        <f t="shared" si="295"/>
        <v>0.36639613007256117</v>
      </c>
      <c r="K3644" s="212">
        <f t="shared" si="296"/>
        <v>0.42</v>
      </c>
      <c r="L3644" s="214">
        <v>7498.48</v>
      </c>
      <c r="M3644" s="213">
        <v>10906.88</v>
      </c>
      <c r="N3644" s="213">
        <v>12270.24</v>
      </c>
      <c r="O3644" s="242">
        <f t="shared" si="292"/>
        <v>0.51519999999985888</v>
      </c>
      <c r="P3644" s="242"/>
      <c r="Q3644" s="179"/>
      <c r="R3644" s="179"/>
      <c r="S3644" s="179"/>
      <c r="T3644" s="179"/>
      <c r="U3644" s="179"/>
      <c r="V3644" s="179"/>
      <c r="W3644" s="179"/>
      <c r="X3644" s="179"/>
      <c r="Y3644" s="179"/>
      <c r="Z3644" s="179"/>
      <c r="AA3644" s="222"/>
      <c r="AB3644" s="222"/>
      <c r="AC3644" s="222"/>
      <c r="AD3644" s="179"/>
      <c r="AE3644" s="179"/>
      <c r="AF3644" s="179"/>
      <c r="AG3644" s="179"/>
      <c r="AH3644" s="179"/>
      <c r="AI3644" s="179"/>
      <c r="AJ3644" s="179"/>
    </row>
    <row r="3645" spans="2:36" x14ac:dyDescent="0.3">
      <c r="B3645" s="224">
        <v>372200</v>
      </c>
      <c r="C3645" s="209">
        <v>149182</v>
      </c>
      <c r="D3645" s="206">
        <f t="shared" si="293"/>
        <v>0.40081139172487912</v>
      </c>
      <c r="E3645" s="208">
        <f t="shared" si="294"/>
        <v>0.45</v>
      </c>
      <c r="F3645" s="207">
        <v>8205.01</v>
      </c>
      <c r="G3645" s="207">
        <v>11934.56</v>
      </c>
      <c r="H3645" s="207">
        <v>13426.38</v>
      </c>
      <c r="I3645" s="214">
        <v>136378</v>
      </c>
      <c r="J3645" s="211">
        <f t="shared" si="295"/>
        <v>0.36641053197205803</v>
      </c>
      <c r="K3645" s="212">
        <f t="shared" si="296"/>
        <v>0.42</v>
      </c>
      <c r="L3645" s="214">
        <v>7500.79</v>
      </c>
      <c r="M3645" s="213">
        <v>10910.24</v>
      </c>
      <c r="N3645" s="213">
        <v>12274.02</v>
      </c>
      <c r="O3645" s="242">
        <f t="shared" si="292"/>
        <v>0.51530000000013387</v>
      </c>
      <c r="P3645" s="242"/>
      <c r="Q3645" s="179"/>
      <c r="R3645" s="179"/>
      <c r="S3645" s="179"/>
      <c r="T3645" s="179"/>
      <c r="U3645" s="179"/>
      <c r="V3645" s="179"/>
      <c r="W3645" s="179"/>
      <c r="X3645" s="179"/>
      <c r="Y3645" s="179"/>
      <c r="Z3645" s="179"/>
      <c r="AA3645" s="222"/>
      <c r="AB3645" s="222"/>
      <c r="AC3645" s="222"/>
      <c r="AD3645" s="179"/>
      <c r="AE3645" s="179"/>
      <c r="AF3645" s="179"/>
      <c r="AG3645" s="179"/>
      <c r="AH3645" s="179"/>
      <c r="AI3645" s="179"/>
      <c r="AJ3645" s="179"/>
    </row>
    <row r="3646" spans="2:36" x14ac:dyDescent="0.3">
      <c r="B3646" s="224">
        <v>372300</v>
      </c>
      <c r="C3646" s="209">
        <v>149227</v>
      </c>
      <c r="D3646" s="206">
        <f t="shared" si="293"/>
        <v>0.40082460381412838</v>
      </c>
      <c r="E3646" s="208">
        <f t="shared" si="294"/>
        <v>0.45</v>
      </c>
      <c r="F3646" s="207">
        <v>8207.48</v>
      </c>
      <c r="G3646" s="207">
        <v>11938.16</v>
      </c>
      <c r="H3646" s="207">
        <v>13430.43</v>
      </c>
      <c r="I3646" s="214">
        <v>136420</v>
      </c>
      <c r="J3646" s="211">
        <f t="shared" si="295"/>
        <v>0.36642492613483751</v>
      </c>
      <c r="K3646" s="212">
        <f t="shared" si="296"/>
        <v>0.42</v>
      </c>
      <c r="L3646" s="214">
        <v>7503.1</v>
      </c>
      <c r="M3646" s="213">
        <v>10913.6</v>
      </c>
      <c r="N3646" s="213">
        <v>12277.8</v>
      </c>
      <c r="O3646" s="242">
        <f t="shared" si="292"/>
        <v>0.51520000000004074</v>
      </c>
      <c r="P3646" s="242"/>
      <c r="Q3646" s="179"/>
      <c r="R3646" s="179"/>
      <c r="S3646" s="179"/>
      <c r="T3646" s="179"/>
      <c r="U3646" s="179"/>
      <c r="V3646" s="179"/>
      <c r="W3646" s="179"/>
      <c r="X3646" s="179"/>
      <c r="Y3646" s="179"/>
      <c r="Z3646" s="179"/>
      <c r="AA3646" s="222"/>
      <c r="AB3646" s="222"/>
      <c r="AC3646" s="222"/>
      <c r="AD3646" s="179"/>
      <c r="AE3646" s="179"/>
      <c r="AF3646" s="179"/>
      <c r="AG3646" s="179"/>
      <c r="AH3646" s="179"/>
      <c r="AI3646" s="179"/>
      <c r="AJ3646" s="179"/>
    </row>
    <row r="3647" spans="2:36" x14ac:dyDescent="0.3">
      <c r="B3647" s="224">
        <v>372400</v>
      </c>
      <c r="C3647" s="209">
        <v>149272</v>
      </c>
      <c r="D3647" s="206">
        <f t="shared" si="293"/>
        <v>0.40083780880773362</v>
      </c>
      <c r="E3647" s="208">
        <f t="shared" si="294"/>
        <v>0.45</v>
      </c>
      <c r="F3647" s="207">
        <v>8209.9599999999991</v>
      </c>
      <c r="G3647" s="207">
        <v>11941.76</v>
      </c>
      <c r="H3647" s="207">
        <v>13434.48</v>
      </c>
      <c r="I3647" s="214">
        <v>136462</v>
      </c>
      <c r="J3647" s="211">
        <f t="shared" si="295"/>
        <v>0.36643931256713214</v>
      </c>
      <c r="K3647" s="212">
        <f t="shared" si="296"/>
        <v>0.42</v>
      </c>
      <c r="L3647" s="214">
        <v>7505.41</v>
      </c>
      <c r="M3647" s="213">
        <v>10916.96</v>
      </c>
      <c r="N3647" s="213">
        <v>12281.58</v>
      </c>
      <c r="O3647" s="242">
        <f t="shared" si="292"/>
        <v>0.51530000000002474</v>
      </c>
      <c r="P3647" s="242"/>
      <c r="Q3647" s="179"/>
      <c r="R3647" s="179"/>
      <c r="S3647" s="179"/>
      <c r="T3647" s="179"/>
      <c r="U3647" s="179"/>
      <c r="V3647" s="179"/>
      <c r="W3647" s="179"/>
      <c r="X3647" s="179"/>
      <c r="Y3647" s="179"/>
      <c r="Z3647" s="179"/>
      <c r="AA3647" s="222"/>
      <c r="AB3647" s="222"/>
      <c r="AC3647" s="222"/>
      <c r="AD3647" s="179"/>
      <c r="AE3647" s="179"/>
      <c r="AF3647" s="179"/>
      <c r="AG3647" s="179"/>
      <c r="AH3647" s="179"/>
      <c r="AI3647" s="179"/>
      <c r="AJ3647" s="179"/>
    </row>
    <row r="3648" spans="2:36" x14ac:dyDescent="0.3">
      <c r="B3648" s="224">
        <v>372500</v>
      </c>
      <c r="C3648" s="209">
        <v>149317</v>
      </c>
      <c r="D3648" s="206">
        <f t="shared" si="293"/>
        <v>0.40085100671140939</v>
      </c>
      <c r="E3648" s="208">
        <f t="shared" si="294"/>
        <v>0.45</v>
      </c>
      <c r="F3648" s="207">
        <v>8212.43</v>
      </c>
      <c r="G3648" s="207">
        <v>11945.36</v>
      </c>
      <c r="H3648" s="207">
        <v>13438.53</v>
      </c>
      <c r="I3648" s="214">
        <v>136504</v>
      </c>
      <c r="J3648" s="211">
        <f t="shared" si="295"/>
        <v>0.3664536912751678</v>
      </c>
      <c r="K3648" s="212">
        <f t="shared" si="296"/>
        <v>0.42</v>
      </c>
      <c r="L3648" s="214">
        <v>7507.72</v>
      </c>
      <c r="M3648" s="213">
        <v>10920.32</v>
      </c>
      <c r="N3648" s="213">
        <v>12285.36</v>
      </c>
      <c r="O3648" s="242">
        <f t="shared" si="292"/>
        <v>0.5151999999999316</v>
      </c>
      <c r="P3648" s="242"/>
      <c r="Q3648" s="179"/>
      <c r="R3648" s="179"/>
      <c r="S3648" s="179"/>
      <c r="T3648" s="179"/>
      <c r="U3648" s="179"/>
      <c r="V3648" s="179"/>
      <c r="W3648" s="179"/>
      <c r="X3648" s="179"/>
      <c r="Y3648" s="179"/>
      <c r="Z3648" s="179"/>
      <c r="AA3648" s="222"/>
      <c r="AB3648" s="222"/>
      <c r="AC3648" s="222"/>
      <c r="AD3648" s="179"/>
      <c r="AE3648" s="179"/>
      <c r="AF3648" s="179"/>
      <c r="AG3648" s="179"/>
      <c r="AH3648" s="179"/>
      <c r="AI3648" s="179"/>
      <c r="AJ3648" s="179"/>
    </row>
    <row r="3649" spans="2:36" x14ac:dyDescent="0.3">
      <c r="B3649" s="224">
        <v>372600</v>
      </c>
      <c r="C3649" s="209">
        <v>149362</v>
      </c>
      <c r="D3649" s="206">
        <f t="shared" si="293"/>
        <v>0.40086419753086422</v>
      </c>
      <c r="E3649" s="208">
        <f t="shared" si="294"/>
        <v>0.45</v>
      </c>
      <c r="F3649" s="207">
        <v>8214.91</v>
      </c>
      <c r="G3649" s="207">
        <v>11948.96</v>
      </c>
      <c r="H3649" s="207">
        <v>13442.58</v>
      </c>
      <c r="I3649" s="214">
        <v>136546</v>
      </c>
      <c r="J3649" s="211">
        <f t="shared" si="295"/>
        <v>0.36646806226516371</v>
      </c>
      <c r="K3649" s="212">
        <f t="shared" si="296"/>
        <v>0.42</v>
      </c>
      <c r="L3649" s="214">
        <v>7510.03</v>
      </c>
      <c r="M3649" s="213">
        <v>10923.68</v>
      </c>
      <c r="N3649" s="213">
        <v>12289.14</v>
      </c>
      <c r="O3649" s="242">
        <f t="shared" si="292"/>
        <v>0.5152999999998974</v>
      </c>
      <c r="P3649" s="242"/>
      <c r="Q3649" s="179"/>
      <c r="R3649" s="179"/>
      <c r="S3649" s="179"/>
      <c r="T3649" s="179"/>
      <c r="U3649" s="179"/>
      <c r="V3649" s="179"/>
      <c r="W3649" s="179"/>
      <c r="X3649" s="179"/>
      <c r="Y3649" s="179"/>
      <c r="Z3649" s="179"/>
      <c r="AA3649" s="222"/>
      <c r="AB3649" s="222"/>
      <c r="AC3649" s="222"/>
      <c r="AD3649" s="179"/>
      <c r="AE3649" s="179"/>
      <c r="AF3649" s="179"/>
      <c r="AG3649" s="179"/>
      <c r="AH3649" s="179"/>
      <c r="AI3649" s="179"/>
      <c r="AJ3649" s="179"/>
    </row>
    <row r="3650" spans="2:36" x14ac:dyDescent="0.3">
      <c r="B3650" s="224">
        <v>372700</v>
      </c>
      <c r="C3650" s="209">
        <v>149407</v>
      </c>
      <c r="D3650" s="206">
        <f t="shared" si="293"/>
        <v>0.40087738127180039</v>
      </c>
      <c r="E3650" s="208">
        <f t="shared" si="294"/>
        <v>0.45</v>
      </c>
      <c r="F3650" s="207">
        <v>8217.3799999999992</v>
      </c>
      <c r="G3650" s="207">
        <v>11952.56</v>
      </c>
      <c r="H3650" s="207">
        <v>13446.63</v>
      </c>
      <c r="I3650" s="214">
        <v>136588</v>
      </c>
      <c r="J3650" s="211">
        <f t="shared" si="295"/>
        <v>0.36648242554333244</v>
      </c>
      <c r="K3650" s="212">
        <f t="shared" si="296"/>
        <v>0.42</v>
      </c>
      <c r="L3650" s="214">
        <v>7512.34</v>
      </c>
      <c r="M3650" s="213">
        <v>10927.04</v>
      </c>
      <c r="N3650" s="213">
        <v>12292.92</v>
      </c>
      <c r="O3650" s="242">
        <f t="shared" si="292"/>
        <v>0.51520000000009536</v>
      </c>
      <c r="P3650" s="242"/>
      <c r="Q3650" s="179"/>
      <c r="R3650" s="179"/>
      <c r="S3650" s="179"/>
      <c r="T3650" s="179"/>
      <c r="U3650" s="179"/>
      <c r="V3650" s="179"/>
      <c r="W3650" s="179"/>
      <c r="X3650" s="179"/>
      <c r="Y3650" s="179"/>
      <c r="Z3650" s="179"/>
      <c r="AA3650" s="222"/>
      <c r="AB3650" s="222"/>
      <c r="AC3650" s="222"/>
      <c r="AD3650" s="179"/>
      <c r="AE3650" s="179"/>
      <c r="AF3650" s="179"/>
      <c r="AG3650" s="179"/>
      <c r="AH3650" s="179"/>
      <c r="AI3650" s="179"/>
      <c r="AJ3650" s="179"/>
    </row>
    <row r="3651" spans="2:36" x14ac:dyDescent="0.3">
      <c r="B3651" s="224">
        <v>372800</v>
      </c>
      <c r="C3651" s="209">
        <v>149452</v>
      </c>
      <c r="D3651" s="206">
        <f t="shared" si="293"/>
        <v>0.40089055793991418</v>
      </c>
      <c r="E3651" s="208">
        <f t="shared" si="294"/>
        <v>0.45</v>
      </c>
      <c r="F3651" s="207">
        <v>8219.86</v>
      </c>
      <c r="G3651" s="207">
        <v>11956.16</v>
      </c>
      <c r="H3651" s="207">
        <v>13450.68</v>
      </c>
      <c r="I3651" s="214">
        <v>136630</v>
      </c>
      <c r="J3651" s="211">
        <f t="shared" si="295"/>
        <v>0.36649678111587985</v>
      </c>
      <c r="K3651" s="212">
        <f t="shared" si="296"/>
        <v>0.42</v>
      </c>
      <c r="L3651" s="214">
        <v>7514.65</v>
      </c>
      <c r="M3651" s="213">
        <v>10930.4</v>
      </c>
      <c r="N3651" s="213">
        <v>12296.7</v>
      </c>
      <c r="O3651" s="242">
        <f t="shared" si="292"/>
        <v>0.51529999999980647</v>
      </c>
      <c r="P3651" s="242"/>
      <c r="Q3651" s="179"/>
      <c r="R3651" s="179"/>
      <c r="S3651" s="179"/>
      <c r="T3651" s="179"/>
      <c r="U3651" s="179"/>
      <c r="V3651" s="179"/>
      <c r="W3651" s="179"/>
      <c r="X3651" s="179"/>
      <c r="Y3651" s="179"/>
      <c r="Z3651" s="179"/>
      <c r="AA3651" s="222"/>
      <c r="AB3651" s="222"/>
      <c r="AC3651" s="222"/>
      <c r="AD3651" s="179"/>
      <c r="AE3651" s="179"/>
      <c r="AF3651" s="179"/>
      <c r="AG3651" s="179"/>
      <c r="AH3651" s="179"/>
      <c r="AI3651" s="179"/>
      <c r="AJ3651" s="179"/>
    </row>
    <row r="3652" spans="2:36" x14ac:dyDescent="0.3">
      <c r="B3652" s="224">
        <v>372900</v>
      </c>
      <c r="C3652" s="209">
        <v>149497</v>
      </c>
      <c r="D3652" s="206">
        <f t="shared" si="293"/>
        <v>0.4009037275408957</v>
      </c>
      <c r="E3652" s="208">
        <f t="shared" si="294"/>
        <v>0.45</v>
      </c>
      <c r="F3652" s="207">
        <v>8222.33</v>
      </c>
      <c r="G3652" s="207">
        <v>11959.76</v>
      </c>
      <c r="H3652" s="207">
        <v>13454.73</v>
      </c>
      <c r="I3652" s="214">
        <v>136672</v>
      </c>
      <c r="J3652" s="211">
        <f t="shared" si="295"/>
        <v>0.36651112898900512</v>
      </c>
      <c r="K3652" s="212">
        <f t="shared" si="296"/>
        <v>0.42</v>
      </c>
      <c r="L3652" s="214">
        <v>7516.96</v>
      </c>
      <c r="M3652" s="213">
        <v>10933.76</v>
      </c>
      <c r="N3652" s="213">
        <v>12300.48</v>
      </c>
      <c r="O3652" s="242">
        <f t="shared" si="292"/>
        <v>0.51519999999996802</v>
      </c>
      <c r="P3652" s="242"/>
      <c r="Q3652" s="179"/>
      <c r="R3652" s="179"/>
      <c r="S3652" s="179"/>
      <c r="T3652" s="179"/>
      <c r="U3652" s="179"/>
      <c r="V3652" s="179"/>
      <c r="W3652" s="179"/>
      <c r="X3652" s="179"/>
      <c r="Y3652" s="179"/>
      <c r="Z3652" s="179"/>
      <c r="AA3652" s="222"/>
      <c r="AB3652" s="222"/>
      <c r="AC3652" s="222"/>
      <c r="AD3652" s="179"/>
      <c r="AE3652" s="179"/>
      <c r="AF3652" s="179"/>
      <c r="AG3652" s="179"/>
      <c r="AH3652" s="179"/>
      <c r="AI3652" s="179"/>
      <c r="AJ3652" s="179"/>
    </row>
    <row r="3653" spans="2:36" x14ac:dyDescent="0.3">
      <c r="B3653" s="224">
        <v>373000</v>
      </c>
      <c r="C3653" s="209">
        <v>149542</v>
      </c>
      <c r="D3653" s="206">
        <f t="shared" si="293"/>
        <v>0.40091689008042897</v>
      </c>
      <c r="E3653" s="208">
        <f t="shared" si="294"/>
        <v>0.45</v>
      </c>
      <c r="F3653" s="207">
        <v>8224.81</v>
      </c>
      <c r="G3653" s="207">
        <v>11963.36</v>
      </c>
      <c r="H3653" s="207">
        <v>13458.78</v>
      </c>
      <c r="I3653" s="214">
        <v>136714</v>
      </c>
      <c r="J3653" s="211">
        <f t="shared" si="295"/>
        <v>0.36652546916890083</v>
      </c>
      <c r="K3653" s="212">
        <f t="shared" si="296"/>
        <v>0.42</v>
      </c>
      <c r="L3653" s="214">
        <v>7519.27</v>
      </c>
      <c r="M3653" s="213">
        <v>10937.12</v>
      </c>
      <c r="N3653" s="213">
        <v>12304.26</v>
      </c>
      <c r="O3653" s="242">
        <f t="shared" ref="O3653:O3716" si="297">(C3653+F3653+H3653-C3652-F3652-H3652)/100</f>
        <v>0.51529999999997012</v>
      </c>
      <c r="P3653" s="242"/>
      <c r="Q3653" s="179"/>
      <c r="R3653" s="179"/>
      <c r="S3653" s="179"/>
      <c r="T3653" s="179"/>
      <c r="U3653" s="179"/>
      <c r="V3653" s="179"/>
      <c r="W3653" s="179"/>
      <c r="X3653" s="179"/>
      <c r="Y3653" s="179"/>
      <c r="Z3653" s="179"/>
      <c r="AA3653" s="222"/>
      <c r="AB3653" s="222"/>
      <c r="AC3653" s="222"/>
      <c r="AD3653" s="179"/>
      <c r="AE3653" s="179"/>
      <c r="AF3653" s="179"/>
      <c r="AG3653" s="179"/>
      <c r="AH3653" s="179"/>
      <c r="AI3653" s="179"/>
      <c r="AJ3653" s="179"/>
    </row>
    <row r="3654" spans="2:36" x14ac:dyDescent="0.3">
      <c r="B3654" s="224">
        <v>373100</v>
      </c>
      <c r="C3654" s="209">
        <v>149587</v>
      </c>
      <c r="D3654" s="206">
        <f t="shared" si="293"/>
        <v>0.40093004556419193</v>
      </c>
      <c r="E3654" s="208">
        <f t="shared" si="294"/>
        <v>0.45</v>
      </c>
      <c r="F3654" s="207">
        <v>8227.2800000000007</v>
      </c>
      <c r="G3654" s="207">
        <v>11966.96</v>
      </c>
      <c r="H3654" s="207">
        <v>13462.83</v>
      </c>
      <c r="I3654" s="214">
        <v>136756</v>
      </c>
      <c r="J3654" s="211">
        <f t="shared" si="295"/>
        <v>0.36653980166175287</v>
      </c>
      <c r="K3654" s="212">
        <f t="shared" si="296"/>
        <v>0.42</v>
      </c>
      <c r="L3654" s="214">
        <v>7521.58</v>
      </c>
      <c r="M3654" s="213">
        <v>10940.48</v>
      </c>
      <c r="N3654" s="213">
        <v>12308.04</v>
      </c>
      <c r="O3654" s="242">
        <f t="shared" si="297"/>
        <v>0.51519999999985888</v>
      </c>
      <c r="P3654" s="242"/>
      <c r="Q3654" s="179"/>
      <c r="R3654" s="179"/>
      <c r="S3654" s="179"/>
      <c r="T3654" s="179"/>
      <c r="U3654" s="179"/>
      <c r="V3654" s="179"/>
      <c r="W3654" s="179"/>
      <c r="X3654" s="179"/>
      <c r="Y3654" s="179"/>
      <c r="Z3654" s="179"/>
      <c r="AA3654" s="222"/>
      <c r="AB3654" s="222"/>
      <c r="AC3654" s="222"/>
      <c r="AD3654" s="179"/>
      <c r="AE3654" s="179"/>
      <c r="AF3654" s="179"/>
      <c r="AG3654" s="179"/>
      <c r="AH3654" s="179"/>
      <c r="AI3654" s="179"/>
      <c r="AJ3654" s="179"/>
    </row>
    <row r="3655" spans="2:36" x14ac:dyDescent="0.3">
      <c r="B3655" s="224">
        <v>373200</v>
      </c>
      <c r="C3655" s="209">
        <v>149632</v>
      </c>
      <c r="D3655" s="206">
        <f t="shared" si="293"/>
        <v>0.40094319399785638</v>
      </c>
      <c r="E3655" s="208">
        <f t="shared" si="294"/>
        <v>0.45</v>
      </c>
      <c r="F3655" s="207">
        <v>8229.76</v>
      </c>
      <c r="G3655" s="207">
        <v>11970.56</v>
      </c>
      <c r="H3655" s="207">
        <v>13466.88</v>
      </c>
      <c r="I3655" s="214">
        <v>136798</v>
      </c>
      <c r="J3655" s="211">
        <f t="shared" si="295"/>
        <v>0.36655412647374064</v>
      </c>
      <c r="K3655" s="212">
        <f t="shared" si="296"/>
        <v>0.42</v>
      </c>
      <c r="L3655" s="214">
        <v>7523.89</v>
      </c>
      <c r="M3655" s="213">
        <v>10943.84</v>
      </c>
      <c r="N3655" s="213">
        <v>12311.82</v>
      </c>
      <c r="O3655" s="242">
        <f t="shared" si="297"/>
        <v>0.51530000000013387</v>
      </c>
      <c r="P3655" s="242"/>
      <c r="Q3655" s="179"/>
      <c r="R3655" s="179"/>
      <c r="S3655" s="179"/>
      <c r="T3655" s="179"/>
      <c r="U3655" s="179"/>
      <c r="V3655" s="179"/>
      <c r="W3655" s="179"/>
      <c r="X3655" s="179"/>
      <c r="Y3655" s="179"/>
      <c r="Z3655" s="179"/>
      <c r="AA3655" s="222"/>
      <c r="AB3655" s="222"/>
      <c r="AC3655" s="222"/>
      <c r="AD3655" s="179"/>
      <c r="AE3655" s="179"/>
      <c r="AF3655" s="179"/>
      <c r="AG3655" s="179"/>
      <c r="AH3655" s="179"/>
      <c r="AI3655" s="179"/>
      <c r="AJ3655" s="179"/>
    </row>
    <row r="3656" spans="2:36" x14ac:dyDescent="0.3">
      <c r="B3656" s="224">
        <v>373300</v>
      </c>
      <c r="C3656" s="209">
        <v>149677</v>
      </c>
      <c r="D3656" s="206">
        <f t="shared" si="293"/>
        <v>0.40095633538708814</v>
      </c>
      <c r="E3656" s="208">
        <f t="shared" si="294"/>
        <v>0.45</v>
      </c>
      <c r="F3656" s="207">
        <v>8232.23</v>
      </c>
      <c r="G3656" s="207">
        <v>11974.16</v>
      </c>
      <c r="H3656" s="207">
        <v>13470.93</v>
      </c>
      <c r="I3656" s="214">
        <v>136840</v>
      </c>
      <c r="J3656" s="211">
        <f t="shared" si="295"/>
        <v>0.36656844361103669</v>
      </c>
      <c r="K3656" s="212">
        <f t="shared" si="296"/>
        <v>0.42</v>
      </c>
      <c r="L3656" s="214">
        <v>7526.2</v>
      </c>
      <c r="M3656" s="213">
        <v>10947.2</v>
      </c>
      <c r="N3656" s="213">
        <v>12315.6</v>
      </c>
      <c r="O3656" s="242">
        <f t="shared" si="297"/>
        <v>0.51520000000004074</v>
      </c>
      <c r="P3656" s="242"/>
      <c r="Q3656" s="179"/>
      <c r="R3656" s="179"/>
      <c r="S3656" s="179"/>
      <c r="T3656" s="179"/>
      <c r="U3656" s="179"/>
      <c r="V3656" s="179"/>
      <c r="W3656" s="179"/>
      <c r="X3656" s="179"/>
      <c r="Y3656" s="179"/>
      <c r="Z3656" s="179"/>
      <c r="AA3656" s="222"/>
      <c r="AB3656" s="222"/>
      <c r="AC3656" s="222"/>
      <c r="AD3656" s="179"/>
      <c r="AE3656" s="179"/>
      <c r="AF3656" s="179"/>
      <c r="AG3656" s="179"/>
      <c r="AH3656" s="179"/>
      <c r="AI3656" s="179"/>
      <c r="AJ3656" s="179"/>
    </row>
    <row r="3657" spans="2:36" x14ac:dyDescent="0.3">
      <c r="B3657" s="224">
        <v>373400</v>
      </c>
      <c r="C3657" s="209">
        <v>149722</v>
      </c>
      <c r="D3657" s="206">
        <f t="shared" si="293"/>
        <v>0.40096946973754688</v>
      </c>
      <c r="E3657" s="208">
        <f t="shared" si="294"/>
        <v>0.45</v>
      </c>
      <c r="F3657" s="207">
        <v>8234.7099999999991</v>
      </c>
      <c r="G3657" s="207">
        <v>11977.76</v>
      </c>
      <c r="H3657" s="207">
        <v>13474.98</v>
      </c>
      <c r="I3657" s="214">
        <v>136882</v>
      </c>
      <c r="J3657" s="211">
        <f t="shared" si="295"/>
        <v>0.3665827530798072</v>
      </c>
      <c r="K3657" s="212">
        <f t="shared" si="296"/>
        <v>0.42</v>
      </c>
      <c r="L3657" s="214">
        <v>7528.51</v>
      </c>
      <c r="M3657" s="213">
        <v>10950.56</v>
      </c>
      <c r="N3657" s="213">
        <v>12319.38</v>
      </c>
      <c r="O3657" s="242">
        <f t="shared" si="297"/>
        <v>0.51530000000002474</v>
      </c>
      <c r="P3657" s="242"/>
      <c r="Q3657" s="179"/>
      <c r="R3657" s="179"/>
      <c r="S3657" s="179"/>
      <c r="T3657" s="179"/>
      <c r="U3657" s="179"/>
      <c r="V3657" s="179"/>
      <c r="W3657" s="179"/>
      <c r="X3657" s="179"/>
      <c r="Y3657" s="179"/>
      <c r="Z3657" s="179"/>
      <c r="AA3657" s="222"/>
      <c r="AB3657" s="222"/>
      <c r="AC3657" s="222"/>
      <c r="AD3657" s="179"/>
      <c r="AE3657" s="179"/>
      <c r="AF3657" s="179"/>
      <c r="AG3657" s="179"/>
      <c r="AH3657" s="179"/>
      <c r="AI3657" s="179"/>
      <c r="AJ3657" s="179"/>
    </row>
    <row r="3658" spans="2:36" x14ac:dyDescent="0.3">
      <c r="B3658" s="224">
        <v>373500</v>
      </c>
      <c r="C3658" s="209">
        <v>149767</v>
      </c>
      <c r="D3658" s="206">
        <f t="shared" si="293"/>
        <v>0.4009825970548862</v>
      </c>
      <c r="E3658" s="208">
        <f t="shared" si="294"/>
        <v>0.45</v>
      </c>
      <c r="F3658" s="207">
        <v>8237.18</v>
      </c>
      <c r="G3658" s="207">
        <v>11981.36</v>
      </c>
      <c r="H3658" s="207">
        <v>13479.03</v>
      </c>
      <c r="I3658" s="214">
        <v>136924</v>
      </c>
      <c r="J3658" s="211">
        <f t="shared" si="295"/>
        <v>0.36659705488621153</v>
      </c>
      <c r="K3658" s="212">
        <f t="shared" si="296"/>
        <v>0.42</v>
      </c>
      <c r="L3658" s="214">
        <v>7530.82</v>
      </c>
      <c r="M3658" s="213">
        <v>10953.92</v>
      </c>
      <c r="N3658" s="213">
        <v>12323.16</v>
      </c>
      <c r="O3658" s="242">
        <f t="shared" si="297"/>
        <v>0.5151999999999316</v>
      </c>
      <c r="P3658" s="242"/>
      <c r="Q3658" s="179"/>
      <c r="R3658" s="179"/>
      <c r="S3658" s="179"/>
      <c r="T3658" s="179"/>
      <c r="U3658" s="179"/>
      <c r="V3658" s="179"/>
      <c r="W3658" s="179"/>
      <c r="X3658" s="179"/>
      <c r="Y3658" s="179"/>
      <c r="Z3658" s="179"/>
      <c r="AA3658" s="222"/>
      <c r="AB3658" s="222"/>
      <c r="AC3658" s="222"/>
      <c r="AD3658" s="179"/>
      <c r="AE3658" s="179"/>
      <c r="AF3658" s="179"/>
      <c r="AG3658" s="179"/>
      <c r="AH3658" s="179"/>
      <c r="AI3658" s="179"/>
      <c r="AJ3658" s="179"/>
    </row>
    <row r="3659" spans="2:36" x14ac:dyDescent="0.3">
      <c r="B3659" s="224">
        <v>373600</v>
      </c>
      <c r="C3659" s="209">
        <v>149812</v>
      </c>
      <c r="D3659" s="206">
        <f t="shared" si="293"/>
        <v>0.40099571734475375</v>
      </c>
      <c r="E3659" s="208">
        <f t="shared" si="294"/>
        <v>0.45</v>
      </c>
      <c r="F3659" s="207">
        <v>8239.66</v>
      </c>
      <c r="G3659" s="207">
        <v>11984.96</v>
      </c>
      <c r="H3659" s="207">
        <v>13483.08</v>
      </c>
      <c r="I3659" s="214">
        <v>136966</v>
      </c>
      <c r="J3659" s="211">
        <f t="shared" si="295"/>
        <v>0.36661134903640258</v>
      </c>
      <c r="K3659" s="212">
        <f t="shared" si="296"/>
        <v>0.42</v>
      </c>
      <c r="L3659" s="214">
        <v>7533.13</v>
      </c>
      <c r="M3659" s="213">
        <v>10957.28</v>
      </c>
      <c r="N3659" s="213">
        <v>12326.94</v>
      </c>
      <c r="O3659" s="242">
        <f t="shared" si="297"/>
        <v>0.5152999999998974</v>
      </c>
      <c r="P3659" s="242"/>
      <c r="Q3659" s="179"/>
      <c r="R3659" s="179"/>
      <c r="S3659" s="179"/>
      <c r="T3659" s="179"/>
      <c r="U3659" s="179"/>
      <c r="V3659" s="179"/>
      <c r="W3659" s="179"/>
      <c r="X3659" s="179"/>
      <c r="Y3659" s="179"/>
      <c r="Z3659" s="179"/>
      <c r="AA3659" s="222"/>
      <c r="AB3659" s="222"/>
      <c r="AC3659" s="222"/>
      <c r="AD3659" s="179"/>
      <c r="AE3659" s="179"/>
      <c r="AF3659" s="179"/>
      <c r="AG3659" s="179"/>
      <c r="AH3659" s="179"/>
      <c r="AI3659" s="179"/>
      <c r="AJ3659" s="179"/>
    </row>
    <row r="3660" spans="2:36" x14ac:dyDescent="0.3">
      <c r="B3660" s="224">
        <v>373700</v>
      </c>
      <c r="C3660" s="209">
        <v>149857</v>
      </c>
      <c r="D3660" s="206">
        <f t="shared" si="293"/>
        <v>0.40100883061279102</v>
      </c>
      <c r="E3660" s="208">
        <f t="shared" si="294"/>
        <v>0.45</v>
      </c>
      <c r="F3660" s="207">
        <v>8242.1299999999992</v>
      </c>
      <c r="G3660" s="207">
        <v>11988.56</v>
      </c>
      <c r="H3660" s="207">
        <v>13487.13</v>
      </c>
      <c r="I3660" s="214">
        <v>137008</v>
      </c>
      <c r="J3660" s="211">
        <f t="shared" si="295"/>
        <v>0.36662563553652661</v>
      </c>
      <c r="K3660" s="212">
        <f t="shared" si="296"/>
        <v>0.42</v>
      </c>
      <c r="L3660" s="214">
        <v>7535.44</v>
      </c>
      <c r="M3660" s="213">
        <v>10960.64</v>
      </c>
      <c r="N3660" s="213">
        <v>12330.72</v>
      </c>
      <c r="O3660" s="242">
        <f t="shared" si="297"/>
        <v>0.51520000000009536</v>
      </c>
      <c r="P3660" s="242"/>
      <c r="Q3660" s="179"/>
      <c r="R3660" s="179"/>
      <c r="S3660" s="179"/>
      <c r="T3660" s="179"/>
      <c r="U3660" s="179"/>
      <c r="V3660" s="179"/>
      <c r="W3660" s="179"/>
      <c r="X3660" s="179"/>
      <c r="Y3660" s="179"/>
      <c r="Z3660" s="179"/>
      <c r="AA3660" s="222"/>
      <c r="AB3660" s="222"/>
      <c r="AC3660" s="222"/>
      <c r="AD3660" s="179"/>
      <c r="AE3660" s="179"/>
      <c r="AF3660" s="179"/>
      <c r="AG3660" s="179"/>
      <c r="AH3660" s="179"/>
      <c r="AI3660" s="179"/>
      <c r="AJ3660" s="179"/>
    </row>
    <row r="3661" spans="2:36" x14ac:dyDescent="0.3">
      <c r="B3661" s="224">
        <v>373800</v>
      </c>
      <c r="C3661" s="209">
        <v>149902</v>
      </c>
      <c r="D3661" s="206">
        <f t="shared" si="293"/>
        <v>0.4010219368646335</v>
      </c>
      <c r="E3661" s="208">
        <f t="shared" si="294"/>
        <v>0.45</v>
      </c>
      <c r="F3661" s="207">
        <v>8244.61</v>
      </c>
      <c r="G3661" s="207">
        <v>11992.16</v>
      </c>
      <c r="H3661" s="207">
        <v>13491.18</v>
      </c>
      <c r="I3661" s="214">
        <v>137050</v>
      </c>
      <c r="J3661" s="211">
        <f t="shared" si="295"/>
        <v>0.36663991439272337</v>
      </c>
      <c r="K3661" s="212">
        <f t="shared" si="296"/>
        <v>0.42</v>
      </c>
      <c r="L3661" s="214">
        <v>7537.75</v>
      </c>
      <c r="M3661" s="213">
        <v>10964</v>
      </c>
      <c r="N3661" s="213">
        <v>12334.5</v>
      </c>
      <c r="O3661" s="242">
        <f t="shared" si="297"/>
        <v>0.51529999999980647</v>
      </c>
      <c r="P3661" s="242"/>
      <c r="Q3661" s="179"/>
      <c r="R3661" s="179"/>
      <c r="S3661" s="179"/>
      <c r="T3661" s="179"/>
      <c r="U3661" s="179"/>
      <c r="V3661" s="179"/>
      <c r="W3661" s="179"/>
      <c r="X3661" s="179"/>
      <c r="Y3661" s="179"/>
      <c r="Z3661" s="179"/>
      <c r="AA3661" s="222"/>
      <c r="AB3661" s="222"/>
      <c r="AC3661" s="222"/>
      <c r="AD3661" s="179"/>
      <c r="AE3661" s="179"/>
      <c r="AF3661" s="179"/>
      <c r="AG3661" s="179"/>
      <c r="AH3661" s="179"/>
      <c r="AI3661" s="179"/>
      <c r="AJ3661" s="179"/>
    </row>
    <row r="3662" spans="2:36" x14ac:dyDescent="0.3">
      <c r="B3662" s="224">
        <v>373900</v>
      </c>
      <c r="C3662" s="209">
        <v>149947</v>
      </c>
      <c r="D3662" s="206">
        <f t="shared" si="293"/>
        <v>0.40103503610591068</v>
      </c>
      <c r="E3662" s="208">
        <f t="shared" si="294"/>
        <v>0.45</v>
      </c>
      <c r="F3662" s="207">
        <v>8247.08</v>
      </c>
      <c r="G3662" s="207">
        <v>11995.76</v>
      </c>
      <c r="H3662" s="207">
        <v>13495.23</v>
      </c>
      <c r="I3662" s="214">
        <v>137092</v>
      </c>
      <c r="J3662" s="211">
        <f t="shared" si="295"/>
        <v>0.36665418561112595</v>
      </c>
      <c r="K3662" s="212">
        <f t="shared" si="296"/>
        <v>0.42</v>
      </c>
      <c r="L3662" s="214">
        <v>7540.06</v>
      </c>
      <c r="M3662" s="213">
        <v>10967.36</v>
      </c>
      <c r="N3662" s="213">
        <v>12338.28</v>
      </c>
      <c r="O3662" s="242">
        <f t="shared" si="297"/>
        <v>0.51519999999996802</v>
      </c>
      <c r="P3662" s="242"/>
      <c r="Q3662" s="179"/>
      <c r="R3662" s="179"/>
      <c r="S3662" s="179"/>
      <c r="T3662" s="179"/>
      <c r="U3662" s="179"/>
      <c r="V3662" s="179"/>
      <c r="W3662" s="179"/>
      <c r="X3662" s="179"/>
      <c r="Y3662" s="179"/>
      <c r="Z3662" s="179"/>
      <c r="AA3662" s="222"/>
      <c r="AB3662" s="222"/>
      <c r="AC3662" s="222"/>
      <c r="AD3662" s="179"/>
      <c r="AE3662" s="179"/>
      <c r="AF3662" s="179"/>
      <c r="AG3662" s="179"/>
      <c r="AH3662" s="179"/>
      <c r="AI3662" s="179"/>
      <c r="AJ3662" s="179"/>
    </row>
    <row r="3663" spans="2:36" x14ac:dyDescent="0.3">
      <c r="B3663" s="224">
        <v>374000</v>
      </c>
      <c r="C3663" s="209">
        <v>149992</v>
      </c>
      <c r="D3663" s="206">
        <f t="shared" si="293"/>
        <v>0.40104812834224601</v>
      </c>
      <c r="E3663" s="208">
        <f t="shared" si="294"/>
        <v>0.45</v>
      </c>
      <c r="F3663" s="207">
        <v>8249.56</v>
      </c>
      <c r="G3663" s="207">
        <v>11999.36</v>
      </c>
      <c r="H3663" s="207">
        <v>13499.28</v>
      </c>
      <c r="I3663" s="214">
        <v>137134</v>
      </c>
      <c r="J3663" s="211">
        <f t="shared" si="295"/>
        <v>0.36666844919786096</v>
      </c>
      <c r="K3663" s="212">
        <f t="shared" si="296"/>
        <v>0.42</v>
      </c>
      <c r="L3663" s="214">
        <v>7542.37</v>
      </c>
      <c r="M3663" s="213">
        <v>10970.72</v>
      </c>
      <c r="N3663" s="213">
        <v>12342.06</v>
      </c>
      <c r="O3663" s="242">
        <f t="shared" si="297"/>
        <v>0.51529999999997012</v>
      </c>
      <c r="P3663" s="242"/>
      <c r="Q3663" s="179"/>
      <c r="R3663" s="179"/>
      <c r="S3663" s="179"/>
      <c r="T3663" s="179"/>
      <c r="U3663" s="179"/>
      <c r="V3663" s="179"/>
      <c r="W3663" s="179"/>
      <c r="X3663" s="179"/>
      <c r="Y3663" s="179"/>
      <c r="Z3663" s="179"/>
      <c r="AA3663" s="222"/>
      <c r="AB3663" s="222"/>
      <c r="AC3663" s="222"/>
      <c r="AD3663" s="179"/>
      <c r="AE3663" s="179"/>
      <c r="AF3663" s="179"/>
      <c r="AG3663" s="179"/>
      <c r="AH3663" s="179"/>
      <c r="AI3663" s="179"/>
      <c r="AJ3663" s="179"/>
    </row>
    <row r="3664" spans="2:36" x14ac:dyDescent="0.3">
      <c r="B3664" s="224">
        <v>374100</v>
      </c>
      <c r="C3664" s="209">
        <v>150037</v>
      </c>
      <c r="D3664" s="206">
        <f t="shared" si="293"/>
        <v>0.40106121357925689</v>
      </c>
      <c r="E3664" s="208">
        <f t="shared" si="294"/>
        <v>0.45</v>
      </c>
      <c r="F3664" s="207">
        <v>8252.0300000000007</v>
      </c>
      <c r="G3664" s="207">
        <v>12002.96</v>
      </c>
      <c r="H3664" s="207">
        <v>13503.33</v>
      </c>
      <c r="I3664" s="214">
        <v>137176</v>
      </c>
      <c r="J3664" s="211">
        <f t="shared" si="295"/>
        <v>0.36668270515904838</v>
      </c>
      <c r="K3664" s="212">
        <f t="shared" si="296"/>
        <v>0.42</v>
      </c>
      <c r="L3664" s="214">
        <v>7544.68</v>
      </c>
      <c r="M3664" s="213">
        <v>10974.08</v>
      </c>
      <c r="N3664" s="213">
        <v>12345.84</v>
      </c>
      <c r="O3664" s="242">
        <f t="shared" si="297"/>
        <v>0.51519999999985888</v>
      </c>
      <c r="P3664" s="242"/>
      <c r="Q3664" s="179"/>
      <c r="R3664" s="179"/>
      <c r="S3664" s="179"/>
      <c r="T3664" s="179"/>
      <c r="U3664" s="179"/>
      <c r="V3664" s="179"/>
      <c r="W3664" s="179"/>
      <c r="X3664" s="179"/>
      <c r="Y3664" s="179"/>
      <c r="Z3664" s="179"/>
      <c r="AA3664" s="222"/>
      <c r="AB3664" s="222"/>
      <c r="AC3664" s="222"/>
      <c r="AD3664" s="179"/>
      <c r="AE3664" s="179"/>
      <c r="AF3664" s="179"/>
      <c r="AG3664" s="179"/>
      <c r="AH3664" s="179"/>
      <c r="AI3664" s="179"/>
      <c r="AJ3664" s="179"/>
    </row>
    <row r="3665" spans="2:36" x14ac:dyDescent="0.3">
      <c r="B3665" s="224">
        <v>374200</v>
      </c>
      <c r="C3665" s="209">
        <v>150082</v>
      </c>
      <c r="D3665" s="206">
        <f t="shared" si="293"/>
        <v>0.40107429182255477</v>
      </c>
      <c r="E3665" s="208">
        <f t="shared" si="294"/>
        <v>0.45</v>
      </c>
      <c r="F3665" s="207">
        <v>8254.51</v>
      </c>
      <c r="G3665" s="207">
        <v>12006.56</v>
      </c>
      <c r="H3665" s="207">
        <v>13507.38</v>
      </c>
      <c r="I3665" s="214">
        <v>137218</v>
      </c>
      <c r="J3665" s="211">
        <f t="shared" si="295"/>
        <v>0.36669695350080173</v>
      </c>
      <c r="K3665" s="212">
        <f t="shared" si="296"/>
        <v>0.42</v>
      </c>
      <c r="L3665" s="214">
        <v>7546.99</v>
      </c>
      <c r="M3665" s="213">
        <v>10977.44</v>
      </c>
      <c r="N3665" s="213">
        <v>12349.62</v>
      </c>
      <c r="O3665" s="242">
        <f t="shared" si="297"/>
        <v>0.51530000000013387</v>
      </c>
      <c r="P3665" s="242"/>
      <c r="Q3665" s="179"/>
      <c r="R3665" s="179"/>
      <c r="S3665" s="179"/>
      <c r="T3665" s="179"/>
      <c r="U3665" s="179"/>
      <c r="V3665" s="179"/>
      <c r="W3665" s="179"/>
      <c r="X3665" s="179"/>
      <c r="Y3665" s="179"/>
      <c r="Z3665" s="179"/>
      <c r="AA3665" s="222"/>
      <c r="AB3665" s="222"/>
      <c r="AC3665" s="222"/>
      <c r="AD3665" s="179"/>
      <c r="AE3665" s="179"/>
      <c r="AF3665" s="179"/>
      <c r="AG3665" s="179"/>
      <c r="AH3665" s="179"/>
      <c r="AI3665" s="179"/>
      <c r="AJ3665" s="179"/>
    </row>
    <row r="3666" spans="2:36" x14ac:dyDescent="0.3">
      <c r="B3666" s="224">
        <v>374300</v>
      </c>
      <c r="C3666" s="209">
        <v>150127</v>
      </c>
      <c r="D3666" s="206">
        <f t="shared" si="293"/>
        <v>0.40108736307774512</v>
      </c>
      <c r="E3666" s="208">
        <f t="shared" si="294"/>
        <v>0.45</v>
      </c>
      <c r="F3666" s="207">
        <v>8256.98</v>
      </c>
      <c r="G3666" s="207">
        <v>12010.16</v>
      </c>
      <c r="H3666" s="207">
        <v>13511.43</v>
      </c>
      <c r="I3666" s="214">
        <v>137260</v>
      </c>
      <c r="J3666" s="211">
        <f t="shared" si="295"/>
        <v>0.36671119422922788</v>
      </c>
      <c r="K3666" s="212">
        <f t="shared" si="296"/>
        <v>0.42</v>
      </c>
      <c r="L3666" s="214">
        <v>7549.3</v>
      </c>
      <c r="M3666" s="213">
        <v>10980.8</v>
      </c>
      <c r="N3666" s="213">
        <v>12353.4</v>
      </c>
      <c r="O3666" s="242">
        <f t="shared" si="297"/>
        <v>0.51520000000004074</v>
      </c>
      <c r="P3666" s="242"/>
      <c r="Q3666" s="179"/>
      <c r="R3666" s="179"/>
      <c r="S3666" s="179"/>
      <c r="T3666" s="179"/>
      <c r="U3666" s="179"/>
      <c r="V3666" s="179"/>
      <c r="W3666" s="179"/>
      <c r="X3666" s="179"/>
      <c r="Y3666" s="179"/>
      <c r="Z3666" s="179"/>
      <c r="AA3666" s="222"/>
      <c r="AB3666" s="222"/>
      <c r="AC3666" s="222"/>
      <c r="AD3666" s="179"/>
      <c r="AE3666" s="179"/>
      <c r="AF3666" s="179"/>
      <c r="AG3666" s="179"/>
      <c r="AH3666" s="179"/>
      <c r="AI3666" s="179"/>
      <c r="AJ3666" s="179"/>
    </row>
    <row r="3667" spans="2:36" x14ac:dyDescent="0.3">
      <c r="B3667" s="224">
        <v>374400</v>
      </c>
      <c r="C3667" s="209">
        <v>150172</v>
      </c>
      <c r="D3667" s="206">
        <f t="shared" si="293"/>
        <v>0.40110042735042734</v>
      </c>
      <c r="E3667" s="208">
        <f t="shared" si="294"/>
        <v>0.45</v>
      </c>
      <c r="F3667" s="207">
        <v>8259.4599999999991</v>
      </c>
      <c r="G3667" s="207">
        <v>12013.76</v>
      </c>
      <c r="H3667" s="207">
        <v>13515.48</v>
      </c>
      <c r="I3667" s="214">
        <v>137302</v>
      </c>
      <c r="J3667" s="211">
        <f t="shared" si="295"/>
        <v>0.36672542735042735</v>
      </c>
      <c r="K3667" s="212">
        <f t="shared" si="296"/>
        <v>0.42</v>
      </c>
      <c r="L3667" s="214">
        <v>7551.61</v>
      </c>
      <c r="M3667" s="213">
        <v>10984.16</v>
      </c>
      <c r="N3667" s="213">
        <v>12357.18</v>
      </c>
      <c r="O3667" s="242">
        <f t="shared" si="297"/>
        <v>0.51530000000002474</v>
      </c>
      <c r="P3667" s="242"/>
      <c r="Q3667" s="179"/>
      <c r="R3667" s="179"/>
      <c r="S3667" s="179"/>
      <c r="T3667" s="179"/>
      <c r="U3667" s="179"/>
      <c r="V3667" s="179"/>
      <c r="W3667" s="179"/>
      <c r="X3667" s="179"/>
      <c r="Y3667" s="179"/>
      <c r="Z3667" s="179"/>
      <c r="AA3667" s="222"/>
      <c r="AB3667" s="222"/>
      <c r="AC3667" s="222"/>
      <c r="AD3667" s="179"/>
      <c r="AE3667" s="179"/>
      <c r="AF3667" s="179"/>
      <c r="AG3667" s="179"/>
      <c r="AH3667" s="179"/>
      <c r="AI3667" s="179"/>
      <c r="AJ3667" s="179"/>
    </row>
    <row r="3668" spans="2:36" x14ac:dyDescent="0.3">
      <c r="B3668" s="224">
        <v>374500</v>
      </c>
      <c r="C3668" s="209">
        <v>150217</v>
      </c>
      <c r="D3668" s="206">
        <f t="shared" si="293"/>
        <v>0.40111348464619495</v>
      </c>
      <c r="E3668" s="208">
        <f t="shared" si="294"/>
        <v>0.45</v>
      </c>
      <c r="F3668" s="207">
        <v>8261.93</v>
      </c>
      <c r="G3668" s="207">
        <v>12017.36</v>
      </c>
      <c r="H3668" s="207">
        <v>13519.53</v>
      </c>
      <c r="I3668" s="214">
        <v>137344</v>
      </c>
      <c r="J3668" s="211">
        <f t="shared" si="295"/>
        <v>0.36673965287049398</v>
      </c>
      <c r="K3668" s="212">
        <f t="shared" si="296"/>
        <v>0.42</v>
      </c>
      <c r="L3668" s="214">
        <v>7553.92</v>
      </c>
      <c r="M3668" s="213">
        <v>10987.52</v>
      </c>
      <c r="N3668" s="213">
        <v>12360.96</v>
      </c>
      <c r="O3668" s="242">
        <f t="shared" si="297"/>
        <v>0.5151999999999316</v>
      </c>
      <c r="P3668" s="242"/>
      <c r="Q3668" s="179"/>
      <c r="R3668" s="179"/>
      <c r="S3668" s="179"/>
      <c r="T3668" s="179"/>
      <c r="U3668" s="179"/>
      <c r="V3668" s="179"/>
      <c r="W3668" s="179"/>
      <c r="X3668" s="179"/>
      <c r="Y3668" s="179"/>
      <c r="Z3668" s="179"/>
      <c r="AA3668" s="222"/>
      <c r="AB3668" s="222"/>
      <c r="AC3668" s="222"/>
      <c r="AD3668" s="179"/>
      <c r="AE3668" s="179"/>
      <c r="AF3668" s="179"/>
      <c r="AG3668" s="179"/>
      <c r="AH3668" s="179"/>
      <c r="AI3668" s="179"/>
      <c r="AJ3668" s="179"/>
    </row>
    <row r="3669" spans="2:36" x14ac:dyDescent="0.3">
      <c r="B3669" s="224">
        <v>374600</v>
      </c>
      <c r="C3669" s="209">
        <v>150262</v>
      </c>
      <c r="D3669" s="206">
        <f t="shared" si="293"/>
        <v>0.40112653497063533</v>
      </c>
      <c r="E3669" s="208">
        <f t="shared" si="294"/>
        <v>0.45</v>
      </c>
      <c r="F3669" s="207">
        <v>8264.41</v>
      </c>
      <c r="G3669" s="207">
        <v>12020.96</v>
      </c>
      <c r="H3669" s="207">
        <v>13523.58</v>
      </c>
      <c r="I3669" s="214">
        <v>137386</v>
      </c>
      <c r="J3669" s="211">
        <f t="shared" si="295"/>
        <v>0.36675387079551519</v>
      </c>
      <c r="K3669" s="212">
        <f t="shared" si="296"/>
        <v>0.42</v>
      </c>
      <c r="L3669" s="214">
        <v>7556.23</v>
      </c>
      <c r="M3669" s="213">
        <v>10990.88</v>
      </c>
      <c r="N3669" s="213">
        <v>12364.74</v>
      </c>
      <c r="O3669" s="242">
        <f t="shared" si="297"/>
        <v>0.5152999999998974</v>
      </c>
      <c r="P3669" s="242"/>
      <c r="Q3669" s="179"/>
      <c r="R3669" s="179"/>
      <c r="S3669" s="179"/>
      <c r="T3669" s="179"/>
      <c r="U3669" s="179"/>
      <c r="V3669" s="179"/>
      <c r="W3669" s="179"/>
      <c r="X3669" s="179"/>
      <c r="Y3669" s="179"/>
      <c r="Z3669" s="179"/>
      <c r="AA3669" s="222"/>
      <c r="AB3669" s="222"/>
      <c r="AC3669" s="222"/>
      <c r="AD3669" s="179"/>
      <c r="AE3669" s="179"/>
      <c r="AF3669" s="179"/>
      <c r="AG3669" s="179"/>
      <c r="AH3669" s="179"/>
      <c r="AI3669" s="179"/>
      <c r="AJ3669" s="179"/>
    </row>
    <row r="3670" spans="2:36" x14ac:dyDescent="0.3">
      <c r="B3670" s="224">
        <v>374700</v>
      </c>
      <c r="C3670" s="209">
        <v>150307</v>
      </c>
      <c r="D3670" s="206">
        <f t="shared" si="293"/>
        <v>0.40113957832933012</v>
      </c>
      <c r="E3670" s="208">
        <f t="shared" si="294"/>
        <v>0.45</v>
      </c>
      <c r="F3670" s="207">
        <v>8266.8799999999992</v>
      </c>
      <c r="G3670" s="207">
        <v>12024.56</v>
      </c>
      <c r="H3670" s="207">
        <v>13527.63</v>
      </c>
      <c r="I3670" s="214">
        <v>137428</v>
      </c>
      <c r="J3670" s="211">
        <f t="shared" si="295"/>
        <v>0.36676808113157194</v>
      </c>
      <c r="K3670" s="212">
        <f t="shared" si="296"/>
        <v>0.42</v>
      </c>
      <c r="L3670" s="214">
        <v>7558.54</v>
      </c>
      <c r="M3670" s="213">
        <v>10994.24</v>
      </c>
      <c r="N3670" s="213">
        <v>12368.52</v>
      </c>
      <c r="O3670" s="242">
        <f t="shared" si="297"/>
        <v>0.51520000000009536</v>
      </c>
      <c r="P3670" s="242"/>
      <c r="Q3670" s="179"/>
      <c r="R3670" s="179"/>
      <c r="S3670" s="179"/>
      <c r="T3670" s="179"/>
      <c r="U3670" s="179"/>
      <c r="V3670" s="179"/>
      <c r="W3670" s="179"/>
      <c r="X3670" s="179"/>
      <c r="Y3670" s="179"/>
      <c r="Z3670" s="179"/>
      <c r="AA3670" s="222"/>
      <c r="AB3670" s="222"/>
      <c r="AC3670" s="222"/>
      <c r="AD3670" s="179"/>
      <c r="AE3670" s="179"/>
      <c r="AF3670" s="179"/>
      <c r="AG3670" s="179"/>
      <c r="AH3670" s="179"/>
      <c r="AI3670" s="179"/>
      <c r="AJ3670" s="179"/>
    </row>
    <row r="3671" spans="2:36" x14ac:dyDescent="0.3">
      <c r="B3671" s="224">
        <v>374800</v>
      </c>
      <c r="C3671" s="209">
        <v>150352</v>
      </c>
      <c r="D3671" s="206">
        <f t="shared" si="293"/>
        <v>0.40115261472785485</v>
      </c>
      <c r="E3671" s="208">
        <f t="shared" si="294"/>
        <v>0.45</v>
      </c>
      <c r="F3671" s="207">
        <v>8269.36</v>
      </c>
      <c r="G3671" s="207">
        <v>12028.16</v>
      </c>
      <c r="H3671" s="207">
        <v>13531.68</v>
      </c>
      <c r="I3671" s="214">
        <v>137470</v>
      </c>
      <c r="J3671" s="211">
        <f t="shared" si="295"/>
        <v>0.36678228388473855</v>
      </c>
      <c r="K3671" s="212">
        <f t="shared" si="296"/>
        <v>0.42</v>
      </c>
      <c r="L3671" s="214">
        <v>7560.85</v>
      </c>
      <c r="M3671" s="213">
        <v>10997.6</v>
      </c>
      <c r="N3671" s="213">
        <v>12372.3</v>
      </c>
      <c r="O3671" s="242">
        <f t="shared" si="297"/>
        <v>0.51529999999980647</v>
      </c>
      <c r="P3671" s="242"/>
      <c r="Q3671" s="179"/>
      <c r="R3671" s="179"/>
      <c r="S3671" s="179"/>
      <c r="T3671" s="179"/>
      <c r="U3671" s="179"/>
      <c r="V3671" s="179"/>
      <c r="W3671" s="179"/>
      <c r="X3671" s="179"/>
      <c r="Y3671" s="179"/>
      <c r="Z3671" s="179"/>
      <c r="AA3671" s="222"/>
      <c r="AB3671" s="222"/>
      <c r="AC3671" s="222"/>
      <c r="AD3671" s="179"/>
      <c r="AE3671" s="179"/>
      <c r="AF3671" s="179"/>
      <c r="AG3671" s="179"/>
      <c r="AH3671" s="179"/>
      <c r="AI3671" s="179"/>
      <c r="AJ3671" s="179"/>
    </row>
    <row r="3672" spans="2:36" x14ac:dyDescent="0.3">
      <c r="B3672" s="224">
        <v>374900</v>
      </c>
      <c r="C3672" s="209">
        <v>150397</v>
      </c>
      <c r="D3672" s="206">
        <f t="shared" ref="D3672:D3735" si="298">C3672/B3672</f>
        <v>0.40116564417177913</v>
      </c>
      <c r="E3672" s="208">
        <f t="shared" ref="E3672:E3735" si="299">(C3672-C3671)/(B3672-B3671)</f>
        <v>0.45</v>
      </c>
      <c r="F3672" s="207">
        <v>8271.83</v>
      </c>
      <c r="G3672" s="207">
        <v>12031.76</v>
      </c>
      <c r="H3672" s="207">
        <v>13535.73</v>
      </c>
      <c r="I3672" s="214">
        <v>137512</v>
      </c>
      <c r="J3672" s="211">
        <f t="shared" si="295"/>
        <v>0.36679647906108298</v>
      </c>
      <c r="K3672" s="212">
        <f t="shared" si="296"/>
        <v>0.42</v>
      </c>
      <c r="L3672" s="214">
        <v>7563.16</v>
      </c>
      <c r="M3672" s="213">
        <v>11000.96</v>
      </c>
      <c r="N3672" s="213">
        <v>12376.08</v>
      </c>
      <c r="O3672" s="242">
        <f t="shared" si="297"/>
        <v>0.51519999999996802</v>
      </c>
      <c r="P3672" s="242"/>
      <c r="Q3672" s="179"/>
      <c r="R3672" s="179"/>
      <c r="S3672" s="179"/>
      <c r="T3672" s="179"/>
      <c r="U3672" s="179"/>
      <c r="V3672" s="179"/>
      <c r="W3672" s="179"/>
      <c r="X3672" s="179"/>
      <c r="Y3672" s="179"/>
      <c r="Z3672" s="179"/>
      <c r="AA3672" s="222"/>
      <c r="AB3672" s="222"/>
      <c r="AC3672" s="222"/>
      <c r="AD3672" s="179"/>
      <c r="AE3672" s="179"/>
      <c r="AF3672" s="179"/>
      <c r="AG3672" s="179"/>
      <c r="AH3672" s="179"/>
      <c r="AI3672" s="179"/>
      <c r="AJ3672" s="179"/>
    </row>
    <row r="3673" spans="2:36" x14ac:dyDescent="0.3">
      <c r="B3673" s="224">
        <v>375000</v>
      </c>
      <c r="C3673" s="209">
        <v>150442</v>
      </c>
      <c r="D3673" s="206">
        <f t="shared" si="298"/>
        <v>0.40117866666666668</v>
      </c>
      <c r="E3673" s="208">
        <f t="shared" si="299"/>
        <v>0.45</v>
      </c>
      <c r="F3673" s="207">
        <v>8274.31</v>
      </c>
      <c r="G3673" s="207">
        <v>12035.36</v>
      </c>
      <c r="H3673" s="207">
        <v>13539.78</v>
      </c>
      <c r="I3673" s="214">
        <v>137554</v>
      </c>
      <c r="J3673" s="211">
        <f t="shared" si="295"/>
        <v>0.36681066666666667</v>
      </c>
      <c r="K3673" s="212">
        <f t="shared" si="296"/>
        <v>0.42</v>
      </c>
      <c r="L3673" s="214">
        <v>7565.47</v>
      </c>
      <c r="M3673" s="213">
        <v>11004.32</v>
      </c>
      <c r="N3673" s="213">
        <v>12379.86</v>
      </c>
      <c r="O3673" s="242">
        <f t="shared" si="297"/>
        <v>0.51529999999997012</v>
      </c>
      <c r="P3673" s="242"/>
      <c r="Q3673" s="179"/>
      <c r="R3673" s="179"/>
      <c r="S3673" s="179"/>
      <c r="T3673" s="179"/>
      <c r="U3673" s="179"/>
      <c r="V3673" s="179"/>
      <c r="W3673" s="179"/>
      <c r="X3673" s="179"/>
      <c r="Y3673" s="179"/>
      <c r="Z3673" s="179"/>
      <c r="AA3673" s="222"/>
      <c r="AB3673" s="222"/>
      <c r="AC3673" s="222"/>
      <c r="AD3673" s="179"/>
      <c r="AE3673" s="179"/>
      <c r="AF3673" s="179"/>
      <c r="AG3673" s="179"/>
      <c r="AH3673" s="179"/>
      <c r="AI3673" s="179"/>
      <c r="AJ3673" s="179"/>
    </row>
    <row r="3674" spans="2:36" x14ac:dyDescent="0.3">
      <c r="B3674" s="224">
        <v>375100</v>
      </c>
      <c r="C3674" s="209">
        <v>150487</v>
      </c>
      <c r="D3674" s="206">
        <f t="shared" si="298"/>
        <v>0.40119168221807516</v>
      </c>
      <c r="E3674" s="208">
        <f t="shared" si="299"/>
        <v>0.45</v>
      </c>
      <c r="F3674" s="207">
        <v>8276.7800000000007</v>
      </c>
      <c r="G3674" s="207">
        <v>12038.96</v>
      </c>
      <c r="H3674" s="207">
        <v>13543.83</v>
      </c>
      <c r="I3674" s="214">
        <v>137596</v>
      </c>
      <c r="J3674" s="211">
        <f t="shared" si="295"/>
        <v>0.36682484670754467</v>
      </c>
      <c r="K3674" s="212">
        <f t="shared" si="296"/>
        <v>0.42</v>
      </c>
      <c r="L3674" s="214">
        <v>7567.78</v>
      </c>
      <c r="M3674" s="213">
        <v>11007.68</v>
      </c>
      <c r="N3674" s="213">
        <v>12383.64</v>
      </c>
      <c r="O3674" s="242">
        <f t="shared" si="297"/>
        <v>0.51519999999985888</v>
      </c>
      <c r="P3674" s="242"/>
      <c r="Q3674" s="179"/>
      <c r="R3674" s="179"/>
      <c r="S3674" s="179"/>
      <c r="T3674" s="179"/>
      <c r="U3674" s="179"/>
      <c r="V3674" s="179"/>
      <c r="W3674" s="179"/>
      <c r="X3674" s="179"/>
      <c r="Y3674" s="179"/>
      <c r="Z3674" s="179"/>
      <c r="AA3674" s="222"/>
      <c r="AB3674" s="222"/>
      <c r="AC3674" s="222"/>
      <c r="AD3674" s="179"/>
      <c r="AE3674" s="179"/>
      <c r="AF3674" s="179"/>
      <c r="AG3674" s="179"/>
      <c r="AH3674" s="179"/>
      <c r="AI3674" s="179"/>
      <c r="AJ3674" s="179"/>
    </row>
    <row r="3675" spans="2:36" x14ac:dyDescent="0.3">
      <c r="B3675" s="224">
        <v>375200</v>
      </c>
      <c r="C3675" s="209">
        <v>150532</v>
      </c>
      <c r="D3675" s="206">
        <f t="shared" si="298"/>
        <v>0.40120469083155652</v>
      </c>
      <c r="E3675" s="208">
        <f t="shared" si="299"/>
        <v>0.45</v>
      </c>
      <c r="F3675" s="207">
        <v>8279.26</v>
      </c>
      <c r="G3675" s="207">
        <v>12042.56</v>
      </c>
      <c r="H3675" s="207">
        <v>13547.88</v>
      </c>
      <c r="I3675" s="214">
        <v>137638</v>
      </c>
      <c r="J3675" s="211">
        <f t="shared" si="295"/>
        <v>0.36683901918976547</v>
      </c>
      <c r="K3675" s="212">
        <f t="shared" si="296"/>
        <v>0.42</v>
      </c>
      <c r="L3675" s="214">
        <v>7570.09</v>
      </c>
      <c r="M3675" s="213">
        <v>11011.04</v>
      </c>
      <c r="N3675" s="213">
        <v>12387.42</v>
      </c>
      <c r="O3675" s="242">
        <f t="shared" si="297"/>
        <v>0.51530000000013387</v>
      </c>
      <c r="P3675" s="242"/>
      <c r="Q3675" s="179"/>
      <c r="R3675" s="179"/>
      <c r="S3675" s="179"/>
      <c r="T3675" s="179"/>
      <c r="U3675" s="179"/>
      <c r="V3675" s="179"/>
      <c r="W3675" s="179"/>
      <c r="X3675" s="179"/>
      <c r="Y3675" s="179"/>
      <c r="Z3675" s="179"/>
      <c r="AA3675" s="222"/>
      <c r="AB3675" s="222"/>
      <c r="AC3675" s="222"/>
      <c r="AD3675" s="179"/>
      <c r="AE3675" s="179"/>
      <c r="AF3675" s="179"/>
      <c r="AG3675" s="179"/>
      <c r="AH3675" s="179"/>
      <c r="AI3675" s="179"/>
      <c r="AJ3675" s="179"/>
    </row>
    <row r="3676" spans="2:36" x14ac:dyDescent="0.3">
      <c r="B3676" s="224">
        <v>375300</v>
      </c>
      <c r="C3676" s="209">
        <v>150577</v>
      </c>
      <c r="D3676" s="206">
        <f t="shared" si="298"/>
        <v>0.40121769251265654</v>
      </c>
      <c r="E3676" s="208">
        <f t="shared" si="299"/>
        <v>0.45</v>
      </c>
      <c r="F3676" s="207">
        <v>8281.73</v>
      </c>
      <c r="G3676" s="207">
        <v>12046.16</v>
      </c>
      <c r="H3676" s="207">
        <v>13551.93</v>
      </c>
      <c r="I3676" s="214">
        <v>137680</v>
      </c>
      <c r="J3676" s="211">
        <f t="shared" si="295"/>
        <v>0.36685318411937118</v>
      </c>
      <c r="K3676" s="212">
        <f t="shared" si="296"/>
        <v>0.42</v>
      </c>
      <c r="L3676" s="214">
        <v>7572.4</v>
      </c>
      <c r="M3676" s="213">
        <v>11014.4</v>
      </c>
      <c r="N3676" s="213">
        <v>12391.2</v>
      </c>
      <c r="O3676" s="242">
        <f t="shared" si="297"/>
        <v>0.51520000000004074</v>
      </c>
      <c r="P3676" s="242"/>
      <c r="Q3676" s="179"/>
      <c r="R3676" s="179"/>
      <c r="S3676" s="179"/>
      <c r="T3676" s="179"/>
      <c r="U3676" s="179"/>
      <c r="V3676" s="179"/>
      <c r="W3676" s="179"/>
      <c r="X3676" s="179"/>
      <c r="Y3676" s="179"/>
      <c r="Z3676" s="179"/>
      <c r="AA3676" s="222"/>
      <c r="AB3676" s="222"/>
      <c r="AC3676" s="222"/>
      <c r="AD3676" s="179"/>
      <c r="AE3676" s="179"/>
      <c r="AF3676" s="179"/>
      <c r="AG3676" s="179"/>
      <c r="AH3676" s="179"/>
      <c r="AI3676" s="179"/>
      <c r="AJ3676" s="179"/>
    </row>
    <row r="3677" spans="2:36" x14ac:dyDescent="0.3">
      <c r="B3677" s="224">
        <v>375400</v>
      </c>
      <c r="C3677" s="209">
        <v>150622</v>
      </c>
      <c r="D3677" s="206">
        <f t="shared" si="298"/>
        <v>0.4012306872669153</v>
      </c>
      <c r="E3677" s="208">
        <f t="shared" si="299"/>
        <v>0.45</v>
      </c>
      <c r="F3677" s="207">
        <v>8284.2099999999991</v>
      </c>
      <c r="G3677" s="207">
        <v>12049.76</v>
      </c>
      <c r="H3677" s="207">
        <v>13555.98</v>
      </c>
      <c r="I3677" s="214">
        <v>137722</v>
      </c>
      <c r="J3677" s="211">
        <f t="shared" si="295"/>
        <v>0.36686734150239747</v>
      </c>
      <c r="K3677" s="212">
        <f t="shared" si="296"/>
        <v>0.42</v>
      </c>
      <c r="L3677" s="214">
        <v>7574.71</v>
      </c>
      <c r="M3677" s="213">
        <v>11017.76</v>
      </c>
      <c r="N3677" s="213">
        <v>12394.98</v>
      </c>
      <c r="O3677" s="242">
        <f t="shared" si="297"/>
        <v>0.51530000000002474</v>
      </c>
      <c r="P3677" s="242"/>
      <c r="Q3677" s="179"/>
      <c r="R3677" s="179"/>
      <c r="S3677" s="179"/>
      <c r="T3677" s="179"/>
      <c r="U3677" s="179"/>
      <c r="V3677" s="179"/>
      <c r="W3677" s="179"/>
      <c r="X3677" s="179"/>
      <c r="Y3677" s="179"/>
      <c r="Z3677" s="179"/>
      <c r="AA3677" s="222"/>
      <c r="AB3677" s="222"/>
      <c r="AC3677" s="222"/>
      <c r="AD3677" s="179"/>
      <c r="AE3677" s="179"/>
      <c r="AF3677" s="179"/>
      <c r="AG3677" s="179"/>
      <c r="AH3677" s="179"/>
      <c r="AI3677" s="179"/>
      <c r="AJ3677" s="179"/>
    </row>
    <row r="3678" spans="2:36" x14ac:dyDescent="0.3">
      <c r="B3678" s="224">
        <v>375500</v>
      </c>
      <c r="C3678" s="209">
        <v>150667</v>
      </c>
      <c r="D3678" s="206">
        <f t="shared" si="298"/>
        <v>0.40124367509986686</v>
      </c>
      <c r="E3678" s="208">
        <f t="shared" si="299"/>
        <v>0.45</v>
      </c>
      <c r="F3678" s="207">
        <v>8286.68</v>
      </c>
      <c r="G3678" s="207">
        <v>12053.36</v>
      </c>
      <c r="H3678" s="207">
        <v>13560.03</v>
      </c>
      <c r="I3678" s="214">
        <v>137764</v>
      </c>
      <c r="J3678" s="211">
        <f t="shared" si="295"/>
        <v>0.36688149134487352</v>
      </c>
      <c r="K3678" s="212">
        <f t="shared" si="296"/>
        <v>0.42</v>
      </c>
      <c r="L3678" s="214">
        <v>7577.02</v>
      </c>
      <c r="M3678" s="213">
        <v>11021.12</v>
      </c>
      <c r="N3678" s="213">
        <v>12398.76</v>
      </c>
      <c r="O3678" s="242">
        <f t="shared" si="297"/>
        <v>0.5151999999999316</v>
      </c>
      <c r="P3678" s="242"/>
      <c r="Q3678" s="179"/>
      <c r="R3678" s="179"/>
      <c r="S3678" s="179"/>
      <c r="T3678" s="179"/>
      <c r="U3678" s="179"/>
      <c r="V3678" s="179"/>
      <c r="W3678" s="179"/>
      <c r="X3678" s="179"/>
      <c r="Y3678" s="179"/>
      <c r="Z3678" s="179"/>
      <c r="AA3678" s="222"/>
      <c r="AB3678" s="222"/>
      <c r="AC3678" s="222"/>
      <c r="AD3678" s="179"/>
      <c r="AE3678" s="179"/>
      <c r="AF3678" s="179"/>
      <c r="AG3678" s="179"/>
      <c r="AH3678" s="179"/>
      <c r="AI3678" s="179"/>
      <c r="AJ3678" s="179"/>
    </row>
    <row r="3679" spans="2:36" x14ac:dyDescent="0.3">
      <c r="B3679" s="224">
        <v>375600</v>
      </c>
      <c r="C3679" s="209">
        <v>150712</v>
      </c>
      <c r="D3679" s="206">
        <f t="shared" si="298"/>
        <v>0.40125665601703941</v>
      </c>
      <c r="E3679" s="208">
        <f t="shared" si="299"/>
        <v>0.45</v>
      </c>
      <c r="F3679" s="207">
        <v>8289.16</v>
      </c>
      <c r="G3679" s="207">
        <v>12056.96</v>
      </c>
      <c r="H3679" s="207">
        <v>13564.08</v>
      </c>
      <c r="I3679" s="214">
        <v>137806</v>
      </c>
      <c r="J3679" s="211">
        <f t="shared" si="295"/>
        <v>0.36689563365282213</v>
      </c>
      <c r="K3679" s="212">
        <f t="shared" si="296"/>
        <v>0.42</v>
      </c>
      <c r="L3679" s="214">
        <v>7579.33</v>
      </c>
      <c r="M3679" s="213">
        <v>11024.48</v>
      </c>
      <c r="N3679" s="213">
        <v>12402.54</v>
      </c>
      <c r="O3679" s="242">
        <f t="shared" si="297"/>
        <v>0.5152999999998974</v>
      </c>
      <c r="P3679" s="242"/>
      <c r="Q3679" s="179"/>
      <c r="R3679" s="179"/>
      <c r="S3679" s="179"/>
      <c r="T3679" s="179"/>
      <c r="U3679" s="179"/>
      <c r="V3679" s="179"/>
      <c r="W3679" s="179"/>
      <c r="X3679" s="179"/>
      <c r="Y3679" s="179"/>
      <c r="Z3679" s="179"/>
      <c r="AA3679" s="222"/>
      <c r="AB3679" s="222"/>
      <c r="AC3679" s="222"/>
      <c r="AD3679" s="179"/>
      <c r="AE3679" s="179"/>
      <c r="AF3679" s="179"/>
      <c r="AG3679" s="179"/>
      <c r="AH3679" s="179"/>
      <c r="AI3679" s="179"/>
      <c r="AJ3679" s="179"/>
    </row>
    <row r="3680" spans="2:36" x14ac:dyDescent="0.3">
      <c r="B3680" s="224">
        <v>375700</v>
      </c>
      <c r="C3680" s="209">
        <v>150757</v>
      </c>
      <c r="D3680" s="206">
        <f t="shared" si="298"/>
        <v>0.40126963002395527</v>
      </c>
      <c r="E3680" s="208">
        <f t="shared" si="299"/>
        <v>0.45</v>
      </c>
      <c r="F3680" s="207">
        <v>8291.6299999999992</v>
      </c>
      <c r="G3680" s="207">
        <v>12060.56</v>
      </c>
      <c r="H3680" s="207">
        <v>13568.13</v>
      </c>
      <c r="I3680" s="214">
        <v>137848</v>
      </c>
      <c r="J3680" s="211">
        <f t="shared" si="295"/>
        <v>0.36690976843225981</v>
      </c>
      <c r="K3680" s="212">
        <f t="shared" si="296"/>
        <v>0.42</v>
      </c>
      <c r="L3680" s="214">
        <v>7581.64</v>
      </c>
      <c r="M3680" s="213">
        <v>11027.84</v>
      </c>
      <c r="N3680" s="213">
        <v>12406.32</v>
      </c>
      <c r="O3680" s="242">
        <f t="shared" si="297"/>
        <v>0.51520000000009536</v>
      </c>
      <c r="P3680" s="242"/>
      <c r="Q3680" s="179"/>
      <c r="R3680" s="179"/>
      <c r="S3680" s="179"/>
      <c r="T3680" s="179"/>
      <c r="U3680" s="179"/>
      <c r="V3680" s="179"/>
      <c r="W3680" s="179"/>
      <c r="X3680" s="179"/>
      <c r="Y3680" s="179"/>
      <c r="Z3680" s="179"/>
      <c r="AA3680" s="222"/>
      <c r="AB3680" s="222"/>
      <c r="AC3680" s="222"/>
      <c r="AD3680" s="179"/>
      <c r="AE3680" s="179"/>
      <c r="AF3680" s="179"/>
      <c r="AG3680" s="179"/>
      <c r="AH3680" s="179"/>
      <c r="AI3680" s="179"/>
      <c r="AJ3680" s="179"/>
    </row>
    <row r="3681" spans="2:36" x14ac:dyDescent="0.3">
      <c r="B3681" s="224">
        <v>375800</v>
      </c>
      <c r="C3681" s="209">
        <v>150802</v>
      </c>
      <c r="D3681" s="206">
        <f t="shared" si="298"/>
        <v>0.4012825971261309</v>
      </c>
      <c r="E3681" s="208">
        <f t="shared" si="299"/>
        <v>0.45</v>
      </c>
      <c r="F3681" s="207">
        <v>8294.11</v>
      </c>
      <c r="G3681" s="207">
        <v>12064.16</v>
      </c>
      <c r="H3681" s="207">
        <v>13572.18</v>
      </c>
      <c r="I3681" s="214">
        <v>137890</v>
      </c>
      <c r="J3681" s="211">
        <f t="shared" si="295"/>
        <v>0.36692389568919637</v>
      </c>
      <c r="K3681" s="212">
        <f t="shared" si="296"/>
        <v>0.42</v>
      </c>
      <c r="L3681" s="214">
        <v>7583.95</v>
      </c>
      <c r="M3681" s="213">
        <v>11031.2</v>
      </c>
      <c r="N3681" s="213">
        <v>12410.1</v>
      </c>
      <c r="O3681" s="242">
        <f t="shared" si="297"/>
        <v>0.51529999999980647</v>
      </c>
      <c r="P3681" s="242"/>
      <c r="Q3681" s="179"/>
      <c r="R3681" s="179"/>
      <c r="S3681" s="179"/>
      <c r="T3681" s="179"/>
      <c r="U3681" s="179"/>
      <c r="V3681" s="179"/>
      <c r="W3681" s="179"/>
      <c r="X3681" s="179"/>
      <c r="Y3681" s="179"/>
      <c r="Z3681" s="179"/>
      <c r="AA3681" s="222"/>
      <c r="AB3681" s="222"/>
      <c r="AC3681" s="222"/>
      <c r="AD3681" s="179"/>
      <c r="AE3681" s="179"/>
      <c r="AF3681" s="179"/>
      <c r="AG3681" s="179"/>
      <c r="AH3681" s="179"/>
      <c r="AI3681" s="179"/>
      <c r="AJ3681" s="179"/>
    </row>
    <row r="3682" spans="2:36" x14ac:dyDescent="0.3">
      <c r="B3682" s="224">
        <v>375900</v>
      </c>
      <c r="C3682" s="209">
        <v>150847</v>
      </c>
      <c r="D3682" s="206">
        <f t="shared" si="298"/>
        <v>0.4012955573290769</v>
      </c>
      <c r="E3682" s="208">
        <f t="shared" si="299"/>
        <v>0.45</v>
      </c>
      <c r="F3682" s="207">
        <v>8296.58</v>
      </c>
      <c r="G3682" s="207">
        <v>12067.76</v>
      </c>
      <c r="H3682" s="207">
        <v>13576.23</v>
      </c>
      <c r="I3682" s="214">
        <v>137932</v>
      </c>
      <c r="J3682" s="211">
        <f t="shared" si="295"/>
        <v>0.36693801542963556</v>
      </c>
      <c r="K3682" s="212">
        <f t="shared" si="296"/>
        <v>0.42</v>
      </c>
      <c r="L3682" s="214">
        <v>7586.26</v>
      </c>
      <c r="M3682" s="213">
        <v>11034.56</v>
      </c>
      <c r="N3682" s="213">
        <v>12413.88</v>
      </c>
      <c r="O3682" s="242">
        <f t="shared" si="297"/>
        <v>0.51519999999996802</v>
      </c>
      <c r="P3682" s="242"/>
      <c r="Q3682" s="179"/>
      <c r="R3682" s="179"/>
      <c r="S3682" s="179"/>
      <c r="T3682" s="179"/>
      <c r="U3682" s="179"/>
      <c r="V3682" s="179"/>
      <c r="W3682" s="179"/>
      <c r="X3682" s="179"/>
      <c r="Y3682" s="179"/>
      <c r="Z3682" s="179"/>
      <c r="AA3682" s="222"/>
      <c r="AB3682" s="222"/>
      <c r="AC3682" s="222"/>
      <c r="AD3682" s="179"/>
      <c r="AE3682" s="179"/>
      <c r="AF3682" s="179"/>
      <c r="AG3682" s="179"/>
      <c r="AH3682" s="179"/>
      <c r="AI3682" s="179"/>
      <c r="AJ3682" s="179"/>
    </row>
    <row r="3683" spans="2:36" x14ac:dyDescent="0.3">
      <c r="B3683" s="224">
        <v>376000</v>
      </c>
      <c r="C3683" s="209">
        <v>150892</v>
      </c>
      <c r="D3683" s="206">
        <f t="shared" si="298"/>
        <v>0.40130851063829787</v>
      </c>
      <c r="E3683" s="208">
        <f t="shared" si="299"/>
        <v>0.45</v>
      </c>
      <c r="F3683" s="207">
        <v>8299.06</v>
      </c>
      <c r="G3683" s="207">
        <v>12071.36</v>
      </c>
      <c r="H3683" s="207">
        <v>13580.28</v>
      </c>
      <c r="I3683" s="214">
        <v>137974</v>
      </c>
      <c r="J3683" s="211">
        <f t="shared" si="295"/>
        <v>0.36695212765957447</v>
      </c>
      <c r="K3683" s="212">
        <f t="shared" si="296"/>
        <v>0.42</v>
      </c>
      <c r="L3683" s="214">
        <v>7588.57</v>
      </c>
      <c r="M3683" s="213">
        <v>11037.92</v>
      </c>
      <c r="N3683" s="213">
        <v>12417.66</v>
      </c>
      <c r="O3683" s="242">
        <f t="shared" si="297"/>
        <v>0.51529999999997012</v>
      </c>
      <c r="P3683" s="242"/>
      <c r="Q3683" s="179"/>
      <c r="R3683" s="179"/>
      <c r="S3683" s="179"/>
      <c r="T3683" s="179"/>
      <c r="U3683" s="179"/>
      <c r="V3683" s="179"/>
      <c r="W3683" s="179"/>
      <c r="X3683" s="179"/>
      <c r="Y3683" s="179"/>
      <c r="Z3683" s="179"/>
      <c r="AA3683" s="222"/>
      <c r="AB3683" s="222"/>
      <c r="AC3683" s="222"/>
      <c r="AD3683" s="179"/>
      <c r="AE3683" s="179"/>
      <c r="AF3683" s="179"/>
      <c r="AG3683" s="179"/>
      <c r="AH3683" s="179"/>
      <c r="AI3683" s="179"/>
      <c r="AJ3683" s="179"/>
    </row>
    <row r="3684" spans="2:36" x14ac:dyDescent="0.3">
      <c r="B3684" s="224">
        <v>376100</v>
      </c>
      <c r="C3684" s="209">
        <v>150937</v>
      </c>
      <c r="D3684" s="206">
        <f t="shared" si="298"/>
        <v>0.40132145705929273</v>
      </c>
      <c r="E3684" s="208">
        <f t="shared" si="299"/>
        <v>0.45</v>
      </c>
      <c r="F3684" s="207">
        <v>8301.5300000000007</v>
      </c>
      <c r="G3684" s="207">
        <v>12074.96</v>
      </c>
      <c r="H3684" s="207">
        <v>13584.33</v>
      </c>
      <c r="I3684" s="214">
        <v>138016</v>
      </c>
      <c r="J3684" s="211">
        <f t="shared" si="295"/>
        <v>0.36696623238500398</v>
      </c>
      <c r="K3684" s="212">
        <f t="shared" si="296"/>
        <v>0.42</v>
      </c>
      <c r="L3684" s="214">
        <v>7590.88</v>
      </c>
      <c r="M3684" s="213">
        <v>11041.28</v>
      </c>
      <c r="N3684" s="213">
        <v>12421.44</v>
      </c>
      <c r="O3684" s="242">
        <f t="shared" si="297"/>
        <v>0.51519999999985888</v>
      </c>
      <c r="P3684" s="242"/>
      <c r="Q3684" s="179"/>
      <c r="R3684" s="179"/>
      <c r="S3684" s="179"/>
      <c r="T3684" s="179"/>
      <c r="U3684" s="179"/>
      <c r="V3684" s="179"/>
      <c r="W3684" s="179"/>
      <c r="X3684" s="179"/>
      <c r="Y3684" s="179"/>
      <c r="Z3684" s="179"/>
      <c r="AA3684" s="222"/>
      <c r="AB3684" s="222"/>
      <c r="AC3684" s="222"/>
      <c r="AD3684" s="179"/>
      <c r="AE3684" s="179"/>
      <c r="AF3684" s="179"/>
      <c r="AG3684" s="179"/>
      <c r="AH3684" s="179"/>
      <c r="AI3684" s="179"/>
      <c r="AJ3684" s="179"/>
    </row>
    <row r="3685" spans="2:36" x14ac:dyDescent="0.3">
      <c r="B3685" s="224">
        <v>376200</v>
      </c>
      <c r="C3685" s="209">
        <v>150982</v>
      </c>
      <c r="D3685" s="206">
        <f t="shared" si="298"/>
        <v>0.40133439659755449</v>
      </c>
      <c r="E3685" s="208">
        <f t="shared" si="299"/>
        <v>0.45</v>
      </c>
      <c r="F3685" s="207">
        <v>8304.01</v>
      </c>
      <c r="G3685" s="207">
        <v>12078.56</v>
      </c>
      <c r="H3685" s="207">
        <v>13588.38</v>
      </c>
      <c r="I3685" s="214">
        <v>138058</v>
      </c>
      <c r="J3685" s="211">
        <f t="shared" si="295"/>
        <v>0.36698032961190857</v>
      </c>
      <c r="K3685" s="212">
        <f t="shared" si="296"/>
        <v>0.42</v>
      </c>
      <c r="L3685" s="214">
        <v>7593.19</v>
      </c>
      <c r="M3685" s="213">
        <v>11044.64</v>
      </c>
      <c r="N3685" s="213">
        <v>12425.22</v>
      </c>
      <c r="O3685" s="242">
        <f t="shared" si="297"/>
        <v>0.51530000000013387</v>
      </c>
      <c r="P3685" s="242"/>
      <c r="Q3685" s="179"/>
      <c r="R3685" s="179"/>
      <c r="S3685" s="179"/>
      <c r="T3685" s="179"/>
      <c r="U3685" s="179"/>
      <c r="V3685" s="179"/>
      <c r="W3685" s="179"/>
      <c r="X3685" s="179"/>
      <c r="Y3685" s="179"/>
      <c r="Z3685" s="179"/>
      <c r="AA3685" s="222"/>
      <c r="AB3685" s="222"/>
      <c r="AC3685" s="222"/>
      <c r="AD3685" s="179"/>
      <c r="AE3685" s="179"/>
      <c r="AF3685" s="179"/>
      <c r="AG3685" s="179"/>
      <c r="AH3685" s="179"/>
      <c r="AI3685" s="179"/>
      <c r="AJ3685" s="179"/>
    </row>
    <row r="3686" spans="2:36" x14ac:dyDescent="0.3">
      <c r="B3686" s="224">
        <v>376300</v>
      </c>
      <c r="C3686" s="209">
        <v>151027</v>
      </c>
      <c r="D3686" s="206">
        <f t="shared" si="298"/>
        <v>0.40134732925857031</v>
      </c>
      <c r="E3686" s="208">
        <f t="shared" si="299"/>
        <v>0.45</v>
      </c>
      <c r="F3686" s="207">
        <v>8306.48</v>
      </c>
      <c r="G3686" s="207">
        <v>12082.16</v>
      </c>
      <c r="H3686" s="207">
        <v>13592.43</v>
      </c>
      <c r="I3686" s="214">
        <v>138100</v>
      </c>
      <c r="J3686" s="211">
        <f t="shared" si="295"/>
        <v>0.36699441934626625</v>
      </c>
      <c r="K3686" s="212">
        <f t="shared" si="296"/>
        <v>0.42</v>
      </c>
      <c r="L3686" s="214">
        <v>7595.5</v>
      </c>
      <c r="M3686" s="213">
        <v>11048</v>
      </c>
      <c r="N3686" s="213">
        <v>12429</v>
      </c>
      <c r="O3686" s="242">
        <f t="shared" si="297"/>
        <v>0.51520000000004074</v>
      </c>
      <c r="P3686" s="242"/>
      <c r="Q3686" s="179"/>
      <c r="R3686" s="179"/>
      <c r="S3686" s="179"/>
      <c r="T3686" s="179"/>
      <c r="U3686" s="179"/>
      <c r="V3686" s="179"/>
      <c r="W3686" s="179"/>
      <c r="X3686" s="179"/>
      <c r="Y3686" s="179"/>
      <c r="Z3686" s="179"/>
      <c r="AA3686" s="222"/>
      <c r="AB3686" s="222"/>
      <c r="AC3686" s="222"/>
      <c r="AD3686" s="179"/>
      <c r="AE3686" s="179"/>
      <c r="AF3686" s="179"/>
      <c r="AG3686" s="179"/>
      <c r="AH3686" s="179"/>
      <c r="AI3686" s="179"/>
      <c r="AJ3686" s="179"/>
    </row>
    <row r="3687" spans="2:36" x14ac:dyDescent="0.3">
      <c r="B3687" s="224">
        <v>376400</v>
      </c>
      <c r="C3687" s="209">
        <v>151072</v>
      </c>
      <c r="D3687" s="206">
        <f t="shared" si="298"/>
        <v>0.40136025504782147</v>
      </c>
      <c r="E3687" s="208">
        <f t="shared" si="299"/>
        <v>0.45</v>
      </c>
      <c r="F3687" s="207">
        <v>8308.9599999999991</v>
      </c>
      <c r="G3687" s="207">
        <v>12085.76</v>
      </c>
      <c r="H3687" s="207">
        <v>13596.48</v>
      </c>
      <c r="I3687" s="214">
        <v>138142</v>
      </c>
      <c r="J3687" s="211">
        <f t="shared" si="295"/>
        <v>0.36700850159404891</v>
      </c>
      <c r="K3687" s="212">
        <f t="shared" si="296"/>
        <v>0.42</v>
      </c>
      <c r="L3687" s="214">
        <v>7597.81</v>
      </c>
      <c r="M3687" s="213">
        <v>11051.36</v>
      </c>
      <c r="N3687" s="213">
        <v>12432.78</v>
      </c>
      <c r="O3687" s="242">
        <f t="shared" si="297"/>
        <v>0.51530000000002474</v>
      </c>
      <c r="P3687" s="242"/>
      <c r="Q3687" s="179"/>
      <c r="R3687" s="179"/>
      <c r="S3687" s="179"/>
      <c r="T3687" s="179"/>
      <c r="U3687" s="179"/>
      <c r="V3687" s="179"/>
      <c r="W3687" s="179"/>
      <c r="X3687" s="179"/>
      <c r="Y3687" s="179"/>
      <c r="Z3687" s="179"/>
      <c r="AA3687" s="222"/>
      <c r="AB3687" s="222"/>
      <c r="AC3687" s="222"/>
      <c r="AD3687" s="179"/>
      <c r="AE3687" s="179"/>
      <c r="AF3687" s="179"/>
      <c r="AG3687" s="179"/>
      <c r="AH3687" s="179"/>
      <c r="AI3687" s="179"/>
      <c r="AJ3687" s="179"/>
    </row>
    <row r="3688" spans="2:36" x14ac:dyDescent="0.3">
      <c r="B3688" s="224">
        <v>376500</v>
      </c>
      <c r="C3688" s="209">
        <v>151117</v>
      </c>
      <c r="D3688" s="206">
        <f t="shared" si="298"/>
        <v>0.40137317397078354</v>
      </c>
      <c r="E3688" s="208">
        <f t="shared" si="299"/>
        <v>0.45</v>
      </c>
      <c r="F3688" s="207">
        <v>8311.43</v>
      </c>
      <c r="G3688" s="207">
        <v>12089.36</v>
      </c>
      <c r="H3688" s="207">
        <v>13600.53</v>
      </c>
      <c r="I3688" s="214">
        <v>138184</v>
      </c>
      <c r="J3688" s="211">
        <f t="shared" si="295"/>
        <v>0.36702257636122176</v>
      </c>
      <c r="K3688" s="212">
        <f t="shared" si="296"/>
        <v>0.42</v>
      </c>
      <c r="L3688" s="214">
        <v>7600.12</v>
      </c>
      <c r="M3688" s="213">
        <v>11054.72</v>
      </c>
      <c r="N3688" s="213">
        <v>12436.56</v>
      </c>
      <c r="O3688" s="242">
        <f t="shared" si="297"/>
        <v>0.5151999999999316</v>
      </c>
      <c r="P3688" s="242"/>
      <c r="Q3688" s="179"/>
      <c r="R3688" s="179"/>
      <c r="S3688" s="179"/>
      <c r="T3688" s="179"/>
      <c r="U3688" s="179"/>
      <c r="V3688" s="179"/>
      <c r="W3688" s="179"/>
      <c r="X3688" s="179"/>
      <c r="Y3688" s="179"/>
      <c r="Z3688" s="179"/>
      <c r="AA3688" s="222"/>
      <c r="AB3688" s="222"/>
      <c r="AC3688" s="222"/>
      <c r="AD3688" s="179"/>
      <c r="AE3688" s="179"/>
      <c r="AF3688" s="179"/>
      <c r="AG3688" s="179"/>
      <c r="AH3688" s="179"/>
      <c r="AI3688" s="179"/>
      <c r="AJ3688" s="179"/>
    </row>
    <row r="3689" spans="2:36" x14ac:dyDescent="0.3">
      <c r="B3689" s="224">
        <v>376600</v>
      </c>
      <c r="C3689" s="209">
        <v>151162</v>
      </c>
      <c r="D3689" s="206">
        <f t="shared" si="298"/>
        <v>0.40138608603292619</v>
      </c>
      <c r="E3689" s="208">
        <f t="shared" si="299"/>
        <v>0.45</v>
      </c>
      <c r="F3689" s="207">
        <v>8313.91</v>
      </c>
      <c r="G3689" s="207">
        <v>12092.96</v>
      </c>
      <c r="H3689" s="207">
        <v>13604.58</v>
      </c>
      <c r="I3689" s="214">
        <v>138226</v>
      </c>
      <c r="J3689" s="211">
        <f t="shared" si="295"/>
        <v>0.367036643653744</v>
      </c>
      <c r="K3689" s="212">
        <f t="shared" si="296"/>
        <v>0.42</v>
      </c>
      <c r="L3689" s="214">
        <v>7602.43</v>
      </c>
      <c r="M3689" s="213">
        <v>11058.08</v>
      </c>
      <c r="N3689" s="213">
        <v>12440.34</v>
      </c>
      <c r="O3689" s="242">
        <f t="shared" si="297"/>
        <v>0.5152999999998974</v>
      </c>
      <c r="P3689" s="242"/>
      <c r="Q3689" s="179"/>
      <c r="R3689" s="179"/>
      <c r="S3689" s="179"/>
      <c r="T3689" s="179"/>
      <c r="U3689" s="179"/>
      <c r="V3689" s="179"/>
      <c r="W3689" s="179"/>
      <c r="X3689" s="179"/>
      <c r="Y3689" s="179"/>
      <c r="Z3689" s="179"/>
      <c r="AA3689" s="222"/>
      <c r="AB3689" s="222"/>
      <c r="AC3689" s="222"/>
      <c r="AD3689" s="179"/>
      <c r="AE3689" s="179"/>
      <c r="AF3689" s="179"/>
      <c r="AG3689" s="179"/>
      <c r="AH3689" s="179"/>
      <c r="AI3689" s="179"/>
      <c r="AJ3689" s="179"/>
    </row>
    <row r="3690" spans="2:36" x14ac:dyDescent="0.3">
      <c r="B3690" s="224">
        <v>376700</v>
      </c>
      <c r="C3690" s="209">
        <v>151207</v>
      </c>
      <c r="D3690" s="206">
        <f t="shared" si="298"/>
        <v>0.40139899123971329</v>
      </c>
      <c r="E3690" s="208">
        <f t="shared" si="299"/>
        <v>0.45</v>
      </c>
      <c r="F3690" s="207">
        <v>8316.3799999999992</v>
      </c>
      <c r="G3690" s="207">
        <v>12096.56</v>
      </c>
      <c r="H3690" s="207">
        <v>13608.63</v>
      </c>
      <c r="I3690" s="214">
        <v>138268</v>
      </c>
      <c r="J3690" s="211">
        <f t="shared" si="295"/>
        <v>0.36705070347756835</v>
      </c>
      <c r="K3690" s="212">
        <f t="shared" si="296"/>
        <v>0.42</v>
      </c>
      <c r="L3690" s="214">
        <v>7604.74</v>
      </c>
      <c r="M3690" s="213">
        <v>11061.44</v>
      </c>
      <c r="N3690" s="213">
        <v>12444.12</v>
      </c>
      <c r="O3690" s="242">
        <f t="shared" si="297"/>
        <v>0.51520000000009536</v>
      </c>
      <c r="P3690" s="242"/>
      <c r="Q3690" s="179"/>
      <c r="R3690" s="179"/>
      <c r="S3690" s="179"/>
      <c r="T3690" s="179"/>
      <c r="U3690" s="179"/>
      <c r="V3690" s="179"/>
      <c r="W3690" s="179"/>
      <c r="X3690" s="179"/>
      <c r="Y3690" s="179"/>
      <c r="Z3690" s="179"/>
      <c r="AA3690" s="222"/>
      <c r="AB3690" s="222"/>
      <c r="AC3690" s="222"/>
      <c r="AD3690" s="179"/>
      <c r="AE3690" s="179"/>
      <c r="AF3690" s="179"/>
      <c r="AG3690" s="179"/>
      <c r="AH3690" s="179"/>
      <c r="AI3690" s="179"/>
      <c r="AJ3690" s="179"/>
    </row>
    <row r="3691" spans="2:36" x14ac:dyDescent="0.3">
      <c r="B3691" s="224">
        <v>376800</v>
      </c>
      <c r="C3691" s="209">
        <v>151252</v>
      </c>
      <c r="D3691" s="206">
        <f t="shared" si="298"/>
        <v>0.40141188959660296</v>
      </c>
      <c r="E3691" s="208">
        <f t="shared" si="299"/>
        <v>0.45</v>
      </c>
      <c r="F3691" s="207">
        <v>8318.86</v>
      </c>
      <c r="G3691" s="207">
        <v>12100.16</v>
      </c>
      <c r="H3691" s="207">
        <v>13612.68</v>
      </c>
      <c r="I3691" s="214">
        <v>138310</v>
      </c>
      <c r="J3691" s="211">
        <f t="shared" si="295"/>
        <v>0.36706475583864118</v>
      </c>
      <c r="K3691" s="212">
        <f t="shared" si="296"/>
        <v>0.42</v>
      </c>
      <c r="L3691" s="214">
        <v>7607.05</v>
      </c>
      <c r="M3691" s="213">
        <v>11064.8</v>
      </c>
      <c r="N3691" s="213">
        <v>12447.9</v>
      </c>
      <c r="O3691" s="242">
        <f t="shared" si="297"/>
        <v>0.51529999999980647</v>
      </c>
      <c r="P3691" s="242"/>
      <c r="Q3691" s="179"/>
      <c r="R3691" s="179"/>
      <c r="S3691" s="179"/>
      <c r="T3691" s="179"/>
      <c r="U3691" s="179"/>
      <c r="V3691" s="179"/>
      <c r="W3691" s="179"/>
      <c r="X3691" s="179"/>
      <c r="Y3691" s="179"/>
      <c r="Z3691" s="179"/>
      <c r="AA3691" s="222"/>
      <c r="AB3691" s="222"/>
      <c r="AC3691" s="222"/>
      <c r="AD3691" s="179"/>
      <c r="AE3691" s="179"/>
      <c r="AF3691" s="179"/>
      <c r="AG3691" s="179"/>
      <c r="AH3691" s="179"/>
      <c r="AI3691" s="179"/>
      <c r="AJ3691" s="179"/>
    </row>
    <row r="3692" spans="2:36" x14ac:dyDescent="0.3">
      <c r="B3692" s="224">
        <v>376900</v>
      </c>
      <c r="C3692" s="209">
        <v>151297</v>
      </c>
      <c r="D3692" s="206">
        <f t="shared" si="298"/>
        <v>0.4014247811090475</v>
      </c>
      <c r="E3692" s="208">
        <f t="shared" si="299"/>
        <v>0.45</v>
      </c>
      <c r="F3692" s="207">
        <v>8321.33</v>
      </c>
      <c r="G3692" s="207">
        <v>12103.76</v>
      </c>
      <c r="H3692" s="207">
        <v>13616.73</v>
      </c>
      <c r="I3692" s="214">
        <v>138352</v>
      </c>
      <c r="J3692" s="211">
        <f t="shared" si="295"/>
        <v>0.36707880074290261</v>
      </c>
      <c r="K3692" s="212">
        <f t="shared" si="296"/>
        <v>0.42</v>
      </c>
      <c r="L3692" s="214">
        <v>7609.36</v>
      </c>
      <c r="M3692" s="213">
        <v>11068.16</v>
      </c>
      <c r="N3692" s="213">
        <v>12451.68</v>
      </c>
      <c r="O3692" s="242">
        <f t="shared" si="297"/>
        <v>0.51519999999996802</v>
      </c>
      <c r="P3692" s="242"/>
      <c r="Q3692" s="179"/>
      <c r="R3692" s="179"/>
      <c r="S3692" s="179"/>
      <c r="T3692" s="179"/>
      <c r="U3692" s="179"/>
      <c r="V3692" s="179"/>
      <c r="W3692" s="179"/>
      <c r="X3692" s="179"/>
      <c r="Y3692" s="179"/>
      <c r="Z3692" s="179"/>
      <c r="AA3692" s="222"/>
      <c r="AB3692" s="222"/>
      <c r="AC3692" s="222"/>
      <c r="AD3692" s="179"/>
      <c r="AE3692" s="179"/>
      <c r="AF3692" s="179"/>
      <c r="AG3692" s="179"/>
      <c r="AH3692" s="179"/>
      <c r="AI3692" s="179"/>
      <c r="AJ3692" s="179"/>
    </row>
    <row r="3693" spans="2:36" x14ac:dyDescent="0.3">
      <c r="B3693" s="224">
        <v>377000</v>
      </c>
      <c r="C3693" s="209">
        <v>151342</v>
      </c>
      <c r="D3693" s="206">
        <f t="shared" si="298"/>
        <v>0.40143766578249335</v>
      </c>
      <c r="E3693" s="208">
        <f t="shared" si="299"/>
        <v>0.45</v>
      </c>
      <c r="F3693" s="207">
        <v>8323.81</v>
      </c>
      <c r="G3693" s="207">
        <v>12107.36</v>
      </c>
      <c r="H3693" s="207">
        <v>13620.78</v>
      </c>
      <c r="I3693" s="214">
        <v>138394</v>
      </c>
      <c r="J3693" s="211">
        <f t="shared" si="295"/>
        <v>0.36709283819628646</v>
      </c>
      <c r="K3693" s="212">
        <f t="shared" si="296"/>
        <v>0.42</v>
      </c>
      <c r="L3693" s="214">
        <v>7611.67</v>
      </c>
      <c r="M3693" s="213">
        <v>11071.52</v>
      </c>
      <c r="N3693" s="213">
        <v>12455.46</v>
      </c>
      <c r="O3693" s="242">
        <f t="shared" si="297"/>
        <v>0.51529999999997012</v>
      </c>
      <c r="P3693" s="242"/>
      <c r="Q3693" s="179"/>
      <c r="R3693" s="179"/>
      <c r="S3693" s="179"/>
      <c r="T3693" s="179"/>
      <c r="U3693" s="179"/>
      <c r="V3693" s="179"/>
      <c r="W3693" s="179"/>
      <c r="X3693" s="179"/>
      <c r="Y3693" s="179"/>
      <c r="Z3693" s="179"/>
      <c r="AA3693" s="222"/>
      <c r="AB3693" s="222"/>
      <c r="AC3693" s="222"/>
      <c r="AD3693" s="179"/>
      <c r="AE3693" s="179"/>
      <c r="AF3693" s="179"/>
      <c r="AG3693" s="179"/>
      <c r="AH3693" s="179"/>
      <c r="AI3693" s="179"/>
      <c r="AJ3693" s="179"/>
    </row>
    <row r="3694" spans="2:36" x14ac:dyDescent="0.3">
      <c r="B3694" s="224">
        <v>377100</v>
      </c>
      <c r="C3694" s="209">
        <v>151387</v>
      </c>
      <c r="D3694" s="206">
        <f t="shared" si="298"/>
        <v>0.40145054362238131</v>
      </c>
      <c r="E3694" s="208">
        <f t="shared" si="299"/>
        <v>0.45</v>
      </c>
      <c r="F3694" s="207">
        <v>8326.2800000000007</v>
      </c>
      <c r="G3694" s="207">
        <v>12110.96</v>
      </c>
      <c r="H3694" s="207">
        <v>13624.83</v>
      </c>
      <c r="I3694" s="214">
        <v>138436</v>
      </c>
      <c r="J3694" s="211">
        <f t="shared" si="295"/>
        <v>0.36710686820472022</v>
      </c>
      <c r="K3694" s="212">
        <f t="shared" si="296"/>
        <v>0.42</v>
      </c>
      <c r="L3694" s="214">
        <v>7613.98</v>
      </c>
      <c r="M3694" s="213">
        <v>11074.88</v>
      </c>
      <c r="N3694" s="213">
        <v>12459.24</v>
      </c>
      <c r="O3694" s="242">
        <f t="shared" si="297"/>
        <v>0.51519999999985888</v>
      </c>
      <c r="P3694" s="242"/>
      <c r="Q3694" s="179"/>
      <c r="R3694" s="179"/>
      <c r="S3694" s="179"/>
      <c r="T3694" s="179"/>
      <c r="U3694" s="179"/>
      <c r="V3694" s="179"/>
      <c r="W3694" s="179"/>
      <c r="X3694" s="179"/>
      <c r="Y3694" s="179"/>
      <c r="Z3694" s="179"/>
      <c r="AA3694" s="222"/>
      <c r="AB3694" s="222"/>
      <c r="AC3694" s="222"/>
      <c r="AD3694" s="179"/>
      <c r="AE3694" s="179"/>
      <c r="AF3694" s="179"/>
      <c r="AG3694" s="179"/>
      <c r="AH3694" s="179"/>
      <c r="AI3694" s="179"/>
      <c r="AJ3694" s="179"/>
    </row>
    <row r="3695" spans="2:36" x14ac:dyDescent="0.3">
      <c r="B3695" s="224">
        <v>377200</v>
      </c>
      <c r="C3695" s="209">
        <v>151432</v>
      </c>
      <c r="D3695" s="206">
        <f t="shared" si="298"/>
        <v>0.40146341463414636</v>
      </c>
      <c r="E3695" s="208">
        <f t="shared" si="299"/>
        <v>0.45</v>
      </c>
      <c r="F3695" s="207">
        <v>8328.76</v>
      </c>
      <c r="G3695" s="207">
        <v>12114.56</v>
      </c>
      <c r="H3695" s="207">
        <v>13628.88</v>
      </c>
      <c r="I3695" s="214">
        <v>138478</v>
      </c>
      <c r="J3695" s="211">
        <f t="shared" si="295"/>
        <v>0.36712089077412513</v>
      </c>
      <c r="K3695" s="212">
        <f t="shared" si="296"/>
        <v>0.42</v>
      </c>
      <c r="L3695" s="214">
        <v>7616.29</v>
      </c>
      <c r="M3695" s="213">
        <v>11078.24</v>
      </c>
      <c r="N3695" s="213">
        <v>12463.02</v>
      </c>
      <c r="O3695" s="242">
        <f t="shared" si="297"/>
        <v>0.51530000000013387</v>
      </c>
      <c r="P3695" s="242"/>
      <c r="Q3695" s="179"/>
      <c r="R3695" s="179"/>
      <c r="S3695" s="179"/>
      <c r="T3695" s="179"/>
      <c r="U3695" s="179"/>
      <c r="V3695" s="179"/>
      <c r="W3695" s="179"/>
      <c r="X3695" s="179"/>
      <c r="Y3695" s="179"/>
      <c r="Z3695" s="179"/>
      <c r="AA3695" s="222"/>
      <c r="AB3695" s="222"/>
      <c r="AC3695" s="222"/>
      <c r="AD3695" s="179"/>
      <c r="AE3695" s="179"/>
      <c r="AF3695" s="179"/>
      <c r="AG3695" s="179"/>
      <c r="AH3695" s="179"/>
      <c r="AI3695" s="179"/>
      <c r="AJ3695" s="179"/>
    </row>
    <row r="3696" spans="2:36" x14ac:dyDescent="0.3">
      <c r="B3696" s="224">
        <v>377300</v>
      </c>
      <c r="C3696" s="209">
        <v>151477</v>
      </c>
      <c r="D3696" s="206">
        <f t="shared" si="298"/>
        <v>0.40147627882321762</v>
      </c>
      <c r="E3696" s="208">
        <f t="shared" si="299"/>
        <v>0.45</v>
      </c>
      <c r="F3696" s="207">
        <v>8331.23</v>
      </c>
      <c r="G3696" s="207">
        <v>12118.16</v>
      </c>
      <c r="H3696" s="207">
        <v>13632.93</v>
      </c>
      <c r="I3696" s="214">
        <v>138520</v>
      </c>
      <c r="J3696" s="211">
        <f t="shared" si="295"/>
        <v>0.36713490591041609</v>
      </c>
      <c r="K3696" s="212">
        <f t="shared" si="296"/>
        <v>0.42</v>
      </c>
      <c r="L3696" s="214">
        <v>7618.6</v>
      </c>
      <c r="M3696" s="213">
        <v>11081.6</v>
      </c>
      <c r="N3696" s="213">
        <v>12466.8</v>
      </c>
      <c r="O3696" s="242">
        <f t="shared" si="297"/>
        <v>0.51520000000004074</v>
      </c>
      <c r="P3696" s="242"/>
      <c r="Q3696" s="179"/>
      <c r="R3696" s="179"/>
      <c r="S3696" s="179"/>
      <c r="T3696" s="179"/>
      <c r="U3696" s="179"/>
      <c r="V3696" s="179"/>
      <c r="W3696" s="179"/>
      <c r="X3696" s="179"/>
      <c r="Y3696" s="179"/>
      <c r="Z3696" s="179"/>
      <c r="AA3696" s="222"/>
      <c r="AB3696" s="222"/>
      <c r="AC3696" s="222"/>
      <c r="AD3696" s="179"/>
      <c r="AE3696" s="179"/>
      <c r="AF3696" s="179"/>
      <c r="AG3696" s="179"/>
      <c r="AH3696" s="179"/>
      <c r="AI3696" s="179"/>
      <c r="AJ3696" s="179"/>
    </row>
    <row r="3697" spans="2:36" x14ac:dyDescent="0.3">
      <c r="B3697" s="224">
        <v>377400</v>
      </c>
      <c r="C3697" s="209">
        <v>151522</v>
      </c>
      <c r="D3697" s="206">
        <f t="shared" si="298"/>
        <v>0.40148913619501853</v>
      </c>
      <c r="E3697" s="208">
        <f t="shared" si="299"/>
        <v>0.45</v>
      </c>
      <c r="F3697" s="207">
        <v>8333.7099999999991</v>
      </c>
      <c r="G3697" s="207">
        <v>12121.76</v>
      </c>
      <c r="H3697" s="207">
        <v>13636.98</v>
      </c>
      <c r="I3697" s="214">
        <v>138562</v>
      </c>
      <c r="J3697" s="211">
        <f t="shared" si="295"/>
        <v>0.36714891361950186</v>
      </c>
      <c r="K3697" s="212">
        <f t="shared" si="296"/>
        <v>0.42</v>
      </c>
      <c r="L3697" s="214">
        <v>7620.91</v>
      </c>
      <c r="M3697" s="213">
        <v>11084.96</v>
      </c>
      <c r="N3697" s="213">
        <v>12470.58</v>
      </c>
      <c r="O3697" s="242">
        <f t="shared" si="297"/>
        <v>0.51530000000002474</v>
      </c>
      <c r="P3697" s="242"/>
      <c r="Q3697" s="179"/>
      <c r="R3697" s="179"/>
      <c r="S3697" s="179"/>
      <c r="T3697" s="179"/>
      <c r="U3697" s="179"/>
      <c r="V3697" s="179"/>
      <c r="W3697" s="179"/>
      <c r="X3697" s="179"/>
      <c r="Y3697" s="179"/>
      <c r="Z3697" s="179"/>
      <c r="AA3697" s="222"/>
      <c r="AB3697" s="222"/>
      <c r="AC3697" s="222"/>
      <c r="AD3697" s="179"/>
      <c r="AE3697" s="179"/>
      <c r="AF3697" s="179"/>
      <c r="AG3697" s="179"/>
      <c r="AH3697" s="179"/>
      <c r="AI3697" s="179"/>
      <c r="AJ3697" s="179"/>
    </row>
    <row r="3698" spans="2:36" x14ac:dyDescent="0.3">
      <c r="B3698" s="224">
        <v>377500</v>
      </c>
      <c r="C3698" s="209">
        <v>151567</v>
      </c>
      <c r="D3698" s="206">
        <f t="shared" si="298"/>
        <v>0.4015019867549669</v>
      </c>
      <c r="E3698" s="208">
        <f t="shared" si="299"/>
        <v>0.45</v>
      </c>
      <c r="F3698" s="207">
        <v>8336.18</v>
      </c>
      <c r="G3698" s="207">
        <v>12125.36</v>
      </c>
      <c r="H3698" s="207">
        <v>13641.03</v>
      </c>
      <c r="I3698" s="214">
        <v>138604</v>
      </c>
      <c r="J3698" s="211">
        <f t="shared" si="295"/>
        <v>0.36716291390728478</v>
      </c>
      <c r="K3698" s="212">
        <f t="shared" si="296"/>
        <v>0.42</v>
      </c>
      <c r="L3698" s="214">
        <v>7623.22</v>
      </c>
      <c r="M3698" s="213">
        <v>11088.32</v>
      </c>
      <c r="N3698" s="213">
        <v>12474.36</v>
      </c>
      <c r="O3698" s="242">
        <f t="shared" si="297"/>
        <v>0.5151999999999316</v>
      </c>
      <c r="P3698" s="242"/>
      <c r="Q3698" s="179"/>
      <c r="R3698" s="179"/>
      <c r="S3698" s="179"/>
      <c r="T3698" s="179"/>
      <c r="U3698" s="179"/>
      <c r="V3698" s="179"/>
      <c r="W3698" s="179"/>
      <c r="X3698" s="179"/>
      <c r="Y3698" s="179"/>
      <c r="Z3698" s="179"/>
      <c r="AA3698" s="222"/>
      <c r="AB3698" s="222"/>
      <c r="AC3698" s="222"/>
      <c r="AD3698" s="179"/>
      <c r="AE3698" s="179"/>
      <c r="AF3698" s="179"/>
      <c r="AG3698" s="179"/>
      <c r="AH3698" s="179"/>
      <c r="AI3698" s="179"/>
      <c r="AJ3698" s="179"/>
    </row>
    <row r="3699" spans="2:36" x14ac:dyDescent="0.3">
      <c r="B3699" s="224">
        <v>377600</v>
      </c>
      <c r="C3699" s="209">
        <v>151612</v>
      </c>
      <c r="D3699" s="206">
        <f t="shared" si="298"/>
        <v>0.40151483050847459</v>
      </c>
      <c r="E3699" s="208">
        <f t="shared" si="299"/>
        <v>0.45</v>
      </c>
      <c r="F3699" s="207">
        <v>8338.66</v>
      </c>
      <c r="G3699" s="207">
        <v>12128.96</v>
      </c>
      <c r="H3699" s="207">
        <v>13645.08</v>
      </c>
      <c r="I3699" s="214">
        <v>138646</v>
      </c>
      <c r="J3699" s="211">
        <f t="shared" si="295"/>
        <v>0.36717690677966103</v>
      </c>
      <c r="K3699" s="212">
        <f t="shared" si="296"/>
        <v>0.42</v>
      </c>
      <c r="L3699" s="214">
        <v>7625.53</v>
      </c>
      <c r="M3699" s="213">
        <v>11091.68</v>
      </c>
      <c r="N3699" s="213">
        <v>12478.14</v>
      </c>
      <c r="O3699" s="242">
        <f t="shared" si="297"/>
        <v>0.5152999999998974</v>
      </c>
      <c r="P3699" s="242"/>
      <c r="Q3699" s="179"/>
      <c r="R3699" s="179"/>
      <c r="S3699" s="179"/>
      <c r="T3699" s="179"/>
      <c r="U3699" s="179"/>
      <c r="V3699" s="179"/>
      <c r="W3699" s="179"/>
      <c r="X3699" s="179"/>
      <c r="Y3699" s="179"/>
      <c r="Z3699" s="179"/>
      <c r="AA3699" s="222"/>
      <c r="AB3699" s="222"/>
      <c r="AC3699" s="222"/>
      <c r="AD3699" s="179"/>
      <c r="AE3699" s="179"/>
      <c r="AF3699" s="179"/>
      <c r="AG3699" s="179"/>
      <c r="AH3699" s="179"/>
      <c r="AI3699" s="179"/>
      <c r="AJ3699" s="179"/>
    </row>
    <row r="3700" spans="2:36" x14ac:dyDescent="0.3">
      <c r="B3700" s="224">
        <v>377700</v>
      </c>
      <c r="C3700" s="209">
        <v>151657</v>
      </c>
      <c r="D3700" s="206">
        <f t="shared" si="298"/>
        <v>0.40152766746094787</v>
      </c>
      <c r="E3700" s="208">
        <f t="shared" si="299"/>
        <v>0.45</v>
      </c>
      <c r="F3700" s="207">
        <v>8341.1299999999992</v>
      </c>
      <c r="G3700" s="207">
        <v>12132.56</v>
      </c>
      <c r="H3700" s="207">
        <v>13649.13</v>
      </c>
      <c r="I3700" s="214">
        <v>138688</v>
      </c>
      <c r="J3700" s="211">
        <f t="shared" si="295"/>
        <v>0.36719089224252049</v>
      </c>
      <c r="K3700" s="212">
        <f t="shared" si="296"/>
        <v>0.42</v>
      </c>
      <c r="L3700" s="214">
        <v>7627.84</v>
      </c>
      <c r="M3700" s="213">
        <v>11095.04</v>
      </c>
      <c r="N3700" s="213">
        <v>12481.92</v>
      </c>
      <c r="O3700" s="242">
        <f t="shared" si="297"/>
        <v>0.51520000000009536</v>
      </c>
      <c r="P3700" s="242"/>
      <c r="Q3700" s="179"/>
      <c r="R3700" s="179"/>
      <c r="S3700" s="179"/>
      <c r="T3700" s="179"/>
      <c r="U3700" s="179"/>
      <c r="V3700" s="179"/>
      <c r="W3700" s="179"/>
      <c r="X3700" s="179"/>
      <c r="Y3700" s="179"/>
      <c r="Z3700" s="179"/>
      <c r="AA3700" s="222"/>
      <c r="AB3700" s="222"/>
      <c r="AC3700" s="222"/>
      <c r="AD3700" s="179"/>
      <c r="AE3700" s="179"/>
      <c r="AF3700" s="179"/>
      <c r="AG3700" s="179"/>
      <c r="AH3700" s="179"/>
      <c r="AI3700" s="179"/>
      <c r="AJ3700" s="179"/>
    </row>
    <row r="3701" spans="2:36" x14ac:dyDescent="0.3">
      <c r="B3701" s="224">
        <v>377800</v>
      </c>
      <c r="C3701" s="209">
        <v>151702</v>
      </c>
      <c r="D3701" s="206">
        <f t="shared" si="298"/>
        <v>0.40154049761778721</v>
      </c>
      <c r="E3701" s="208">
        <f t="shared" si="299"/>
        <v>0.45</v>
      </c>
      <c r="F3701" s="207">
        <v>8343.61</v>
      </c>
      <c r="G3701" s="207">
        <v>12136.16</v>
      </c>
      <c r="H3701" s="207">
        <v>13653.18</v>
      </c>
      <c r="I3701" s="214">
        <v>138730</v>
      </c>
      <c r="J3701" s="211">
        <f t="shared" si="295"/>
        <v>0.36720487030174698</v>
      </c>
      <c r="K3701" s="212">
        <f t="shared" si="296"/>
        <v>0.42</v>
      </c>
      <c r="L3701" s="214">
        <v>7630.15</v>
      </c>
      <c r="M3701" s="213">
        <v>11098.4</v>
      </c>
      <c r="N3701" s="213">
        <v>12485.7</v>
      </c>
      <c r="O3701" s="242">
        <f t="shared" si="297"/>
        <v>0.51529999999980647</v>
      </c>
      <c r="P3701" s="242"/>
      <c r="Q3701" s="179"/>
      <c r="R3701" s="179"/>
      <c r="S3701" s="179"/>
      <c r="T3701" s="179"/>
      <c r="U3701" s="179"/>
      <c r="V3701" s="179"/>
      <c r="W3701" s="179"/>
      <c r="X3701" s="179"/>
      <c r="Y3701" s="179"/>
      <c r="Z3701" s="179"/>
      <c r="AA3701" s="222"/>
      <c r="AB3701" s="222"/>
      <c r="AC3701" s="222"/>
      <c r="AD3701" s="179"/>
      <c r="AE3701" s="179"/>
      <c r="AF3701" s="179"/>
      <c r="AG3701" s="179"/>
      <c r="AH3701" s="179"/>
      <c r="AI3701" s="179"/>
      <c r="AJ3701" s="179"/>
    </row>
    <row r="3702" spans="2:36" x14ac:dyDescent="0.3">
      <c r="B3702" s="224">
        <v>377900</v>
      </c>
      <c r="C3702" s="209">
        <v>151747</v>
      </c>
      <c r="D3702" s="206">
        <f t="shared" si="298"/>
        <v>0.4015533209843874</v>
      </c>
      <c r="E3702" s="208">
        <f t="shared" si="299"/>
        <v>0.45</v>
      </c>
      <c r="F3702" s="207">
        <v>8346.08</v>
      </c>
      <c r="G3702" s="207">
        <v>12139.76</v>
      </c>
      <c r="H3702" s="207">
        <v>13657.23</v>
      </c>
      <c r="I3702" s="214">
        <v>138772</v>
      </c>
      <c r="J3702" s="211">
        <f t="shared" si="295"/>
        <v>0.36721884096321777</v>
      </c>
      <c r="K3702" s="212">
        <f t="shared" si="296"/>
        <v>0.42</v>
      </c>
      <c r="L3702" s="214">
        <v>7632.46</v>
      </c>
      <c r="M3702" s="213">
        <v>11101.76</v>
      </c>
      <c r="N3702" s="213">
        <v>12489.48</v>
      </c>
      <c r="O3702" s="242">
        <f t="shared" si="297"/>
        <v>0.51519999999996802</v>
      </c>
      <c r="P3702" s="242"/>
      <c r="Q3702" s="179"/>
      <c r="R3702" s="179"/>
      <c r="S3702" s="179"/>
      <c r="T3702" s="179"/>
      <c r="U3702" s="179"/>
      <c r="V3702" s="179"/>
      <c r="W3702" s="179"/>
      <c r="X3702" s="179"/>
      <c r="Y3702" s="179"/>
      <c r="Z3702" s="179"/>
      <c r="AA3702" s="222"/>
      <c r="AB3702" s="222"/>
      <c r="AC3702" s="222"/>
      <c r="AD3702" s="179"/>
      <c r="AE3702" s="179"/>
      <c r="AF3702" s="179"/>
      <c r="AG3702" s="179"/>
      <c r="AH3702" s="179"/>
      <c r="AI3702" s="179"/>
      <c r="AJ3702" s="179"/>
    </row>
    <row r="3703" spans="2:36" x14ac:dyDescent="0.3">
      <c r="B3703" s="224">
        <v>378000</v>
      </c>
      <c r="C3703" s="209">
        <v>151792</v>
      </c>
      <c r="D3703" s="206">
        <f t="shared" si="298"/>
        <v>0.40156613756613757</v>
      </c>
      <c r="E3703" s="208">
        <f t="shared" si="299"/>
        <v>0.45</v>
      </c>
      <c r="F3703" s="207">
        <v>8348.56</v>
      </c>
      <c r="G3703" s="207">
        <v>12143.36</v>
      </c>
      <c r="H3703" s="207">
        <v>13661.28</v>
      </c>
      <c r="I3703" s="214">
        <v>138814</v>
      </c>
      <c r="J3703" s="211">
        <f t="shared" si="295"/>
        <v>0.36723280423280424</v>
      </c>
      <c r="K3703" s="212">
        <f t="shared" si="296"/>
        <v>0.42</v>
      </c>
      <c r="L3703" s="214">
        <v>7634.77</v>
      </c>
      <c r="M3703" s="213">
        <v>11105.12</v>
      </c>
      <c r="N3703" s="213">
        <v>12493.26</v>
      </c>
      <c r="O3703" s="242">
        <f t="shared" si="297"/>
        <v>0.51529999999997012</v>
      </c>
      <c r="P3703" s="242"/>
      <c r="Q3703" s="179"/>
      <c r="R3703" s="179"/>
      <c r="S3703" s="179"/>
      <c r="T3703" s="179"/>
      <c r="U3703" s="179"/>
      <c r="V3703" s="179"/>
      <c r="W3703" s="179"/>
      <c r="X3703" s="179"/>
      <c r="Y3703" s="179"/>
      <c r="Z3703" s="179"/>
      <c r="AA3703" s="222"/>
      <c r="AB3703" s="222"/>
      <c r="AC3703" s="222"/>
      <c r="AD3703" s="179"/>
      <c r="AE3703" s="179"/>
      <c r="AF3703" s="179"/>
      <c r="AG3703" s="179"/>
      <c r="AH3703" s="179"/>
      <c r="AI3703" s="179"/>
      <c r="AJ3703" s="179"/>
    </row>
    <row r="3704" spans="2:36" x14ac:dyDescent="0.3">
      <c r="B3704" s="224">
        <v>378100</v>
      </c>
      <c r="C3704" s="209">
        <v>151837</v>
      </c>
      <c r="D3704" s="206">
        <f t="shared" si="298"/>
        <v>0.40157894736842104</v>
      </c>
      <c r="E3704" s="208">
        <f t="shared" si="299"/>
        <v>0.45</v>
      </c>
      <c r="F3704" s="207">
        <v>8351.0300000000007</v>
      </c>
      <c r="G3704" s="207">
        <v>12146.96</v>
      </c>
      <c r="H3704" s="207">
        <v>13665.33</v>
      </c>
      <c r="I3704" s="214">
        <v>138856</v>
      </c>
      <c r="J3704" s="211">
        <f t="shared" si="295"/>
        <v>0.36724676011637131</v>
      </c>
      <c r="K3704" s="212">
        <f t="shared" si="296"/>
        <v>0.42</v>
      </c>
      <c r="L3704" s="214">
        <v>7637.08</v>
      </c>
      <c r="M3704" s="213">
        <v>11108.48</v>
      </c>
      <c r="N3704" s="213">
        <v>12497.04</v>
      </c>
      <c r="O3704" s="242">
        <f t="shared" si="297"/>
        <v>0.51519999999985888</v>
      </c>
      <c r="P3704" s="242"/>
      <c r="Q3704" s="179"/>
      <c r="R3704" s="179"/>
      <c r="S3704" s="179"/>
      <c r="T3704" s="179"/>
      <c r="U3704" s="179"/>
      <c r="V3704" s="179"/>
      <c r="W3704" s="179"/>
      <c r="X3704" s="179"/>
      <c r="Y3704" s="179"/>
      <c r="Z3704" s="179"/>
      <c r="AA3704" s="222"/>
      <c r="AB3704" s="222"/>
      <c r="AC3704" s="222"/>
      <c r="AD3704" s="179"/>
      <c r="AE3704" s="179"/>
      <c r="AF3704" s="179"/>
      <c r="AG3704" s="179"/>
      <c r="AH3704" s="179"/>
      <c r="AI3704" s="179"/>
      <c r="AJ3704" s="179"/>
    </row>
    <row r="3705" spans="2:36" x14ac:dyDescent="0.3">
      <c r="B3705" s="224">
        <v>378200</v>
      </c>
      <c r="C3705" s="209">
        <v>151882</v>
      </c>
      <c r="D3705" s="206">
        <f t="shared" si="298"/>
        <v>0.40159175039661554</v>
      </c>
      <c r="E3705" s="208">
        <f t="shared" si="299"/>
        <v>0.45</v>
      </c>
      <c r="F3705" s="207">
        <v>8353.51</v>
      </c>
      <c r="G3705" s="207">
        <v>12150.56</v>
      </c>
      <c r="H3705" s="207">
        <v>13669.38</v>
      </c>
      <c r="I3705" s="214">
        <v>138898</v>
      </c>
      <c r="J3705" s="211">
        <f t="shared" si="295"/>
        <v>0.36726070861977789</v>
      </c>
      <c r="K3705" s="212">
        <f t="shared" si="296"/>
        <v>0.42</v>
      </c>
      <c r="L3705" s="214">
        <v>7639.39</v>
      </c>
      <c r="M3705" s="213">
        <v>11111.84</v>
      </c>
      <c r="N3705" s="213">
        <v>12500.82</v>
      </c>
      <c r="O3705" s="242">
        <f t="shared" si="297"/>
        <v>0.51530000000013387</v>
      </c>
      <c r="P3705" s="242"/>
      <c r="Q3705" s="179"/>
      <c r="R3705" s="179"/>
      <c r="S3705" s="179"/>
      <c r="T3705" s="179"/>
      <c r="U3705" s="179"/>
      <c r="V3705" s="179"/>
      <c r="W3705" s="179"/>
      <c r="X3705" s="179"/>
      <c r="Y3705" s="179"/>
      <c r="Z3705" s="179"/>
      <c r="AA3705" s="222"/>
      <c r="AB3705" s="222"/>
      <c r="AC3705" s="222"/>
      <c r="AD3705" s="179"/>
      <c r="AE3705" s="179"/>
      <c r="AF3705" s="179"/>
      <c r="AG3705" s="179"/>
      <c r="AH3705" s="179"/>
      <c r="AI3705" s="179"/>
      <c r="AJ3705" s="179"/>
    </row>
    <row r="3706" spans="2:36" x14ac:dyDescent="0.3">
      <c r="B3706" s="224">
        <v>378300</v>
      </c>
      <c r="C3706" s="209">
        <v>151927</v>
      </c>
      <c r="D3706" s="206">
        <f t="shared" si="298"/>
        <v>0.40160454665609308</v>
      </c>
      <c r="E3706" s="208">
        <f t="shared" si="299"/>
        <v>0.45</v>
      </c>
      <c r="F3706" s="207">
        <v>8355.98</v>
      </c>
      <c r="G3706" s="207">
        <v>12154.16</v>
      </c>
      <c r="H3706" s="207">
        <v>13673.43</v>
      </c>
      <c r="I3706" s="214">
        <v>138940</v>
      </c>
      <c r="J3706" s="211">
        <f t="shared" si="295"/>
        <v>0.36727464974887658</v>
      </c>
      <c r="K3706" s="212">
        <f t="shared" si="296"/>
        <v>0.42</v>
      </c>
      <c r="L3706" s="214">
        <v>7641.7</v>
      </c>
      <c r="M3706" s="213">
        <v>11115.2</v>
      </c>
      <c r="N3706" s="213">
        <v>12504.6</v>
      </c>
      <c r="O3706" s="242">
        <f t="shared" si="297"/>
        <v>0.51520000000004074</v>
      </c>
      <c r="P3706" s="242"/>
      <c r="Q3706" s="179"/>
      <c r="R3706" s="179"/>
      <c r="S3706" s="179"/>
      <c r="T3706" s="179"/>
      <c r="U3706" s="179"/>
      <c r="V3706" s="179"/>
      <c r="W3706" s="179"/>
      <c r="X3706" s="179"/>
      <c r="Y3706" s="179"/>
      <c r="Z3706" s="179"/>
      <c r="AA3706" s="222"/>
      <c r="AB3706" s="222"/>
      <c r="AC3706" s="222"/>
      <c r="AD3706" s="179"/>
      <c r="AE3706" s="179"/>
      <c r="AF3706" s="179"/>
      <c r="AG3706" s="179"/>
      <c r="AH3706" s="179"/>
      <c r="AI3706" s="179"/>
      <c r="AJ3706" s="179"/>
    </row>
    <row r="3707" spans="2:36" x14ac:dyDescent="0.3">
      <c r="B3707" s="224">
        <v>378400</v>
      </c>
      <c r="C3707" s="209">
        <v>151972</v>
      </c>
      <c r="D3707" s="206">
        <f t="shared" si="298"/>
        <v>0.40161733615221989</v>
      </c>
      <c r="E3707" s="208">
        <f t="shared" si="299"/>
        <v>0.45</v>
      </c>
      <c r="F3707" s="207">
        <v>8358.4599999999991</v>
      </c>
      <c r="G3707" s="207">
        <v>12157.76</v>
      </c>
      <c r="H3707" s="207">
        <v>13677.48</v>
      </c>
      <c r="I3707" s="214">
        <v>138982</v>
      </c>
      <c r="J3707" s="211">
        <f t="shared" ref="J3707:J3770" si="300">I3707/$B3707</f>
        <v>0.36728858350951377</v>
      </c>
      <c r="K3707" s="212">
        <f t="shared" ref="K3707:K3770" si="301">(I3707-I3706)/($B3707-$B3706)</f>
        <v>0.42</v>
      </c>
      <c r="L3707" s="214">
        <v>7644.01</v>
      </c>
      <c r="M3707" s="213">
        <v>11118.56</v>
      </c>
      <c r="N3707" s="213">
        <v>12508.38</v>
      </c>
      <c r="O3707" s="242">
        <f t="shared" si="297"/>
        <v>0.51530000000002474</v>
      </c>
      <c r="P3707" s="242"/>
      <c r="Q3707" s="179"/>
      <c r="R3707" s="179"/>
      <c r="S3707" s="179"/>
      <c r="T3707" s="179"/>
      <c r="U3707" s="179"/>
      <c r="V3707" s="179"/>
      <c r="W3707" s="179"/>
      <c r="X3707" s="179"/>
      <c r="Y3707" s="179"/>
      <c r="Z3707" s="179"/>
      <c r="AA3707" s="222"/>
      <c r="AB3707" s="222"/>
      <c r="AC3707" s="222"/>
      <c r="AD3707" s="179"/>
      <c r="AE3707" s="179"/>
      <c r="AF3707" s="179"/>
      <c r="AG3707" s="179"/>
      <c r="AH3707" s="179"/>
      <c r="AI3707" s="179"/>
      <c r="AJ3707" s="179"/>
    </row>
    <row r="3708" spans="2:36" x14ac:dyDescent="0.3">
      <c r="B3708" s="224">
        <v>378500</v>
      </c>
      <c r="C3708" s="209">
        <v>152017</v>
      </c>
      <c r="D3708" s="206">
        <f t="shared" si="298"/>
        <v>0.40163011889035666</v>
      </c>
      <c r="E3708" s="208">
        <f t="shared" si="299"/>
        <v>0.45</v>
      </c>
      <c r="F3708" s="207">
        <v>8360.93</v>
      </c>
      <c r="G3708" s="207">
        <v>12161.36</v>
      </c>
      <c r="H3708" s="207">
        <v>13681.53</v>
      </c>
      <c r="I3708" s="214">
        <v>139024</v>
      </c>
      <c r="J3708" s="211">
        <f t="shared" si="300"/>
        <v>0.36730250990752972</v>
      </c>
      <c r="K3708" s="212">
        <f t="shared" si="301"/>
        <v>0.42</v>
      </c>
      <c r="L3708" s="214">
        <v>7646.32</v>
      </c>
      <c r="M3708" s="213">
        <v>11121.92</v>
      </c>
      <c r="N3708" s="213">
        <v>12512.16</v>
      </c>
      <c r="O3708" s="242">
        <f t="shared" si="297"/>
        <v>0.5151999999999316</v>
      </c>
      <c r="P3708" s="242"/>
      <c r="Q3708" s="179"/>
      <c r="R3708" s="179"/>
      <c r="S3708" s="179"/>
      <c r="T3708" s="179"/>
      <c r="U3708" s="179"/>
      <c r="V3708" s="179"/>
      <c r="W3708" s="179"/>
      <c r="X3708" s="179"/>
      <c r="Y3708" s="179"/>
      <c r="Z3708" s="179"/>
      <c r="AA3708" s="222"/>
      <c r="AB3708" s="222"/>
      <c r="AC3708" s="222"/>
      <c r="AD3708" s="179"/>
      <c r="AE3708" s="179"/>
      <c r="AF3708" s="179"/>
      <c r="AG3708" s="179"/>
      <c r="AH3708" s="179"/>
      <c r="AI3708" s="179"/>
      <c r="AJ3708" s="179"/>
    </row>
    <row r="3709" spans="2:36" x14ac:dyDescent="0.3">
      <c r="B3709" s="224">
        <v>378600</v>
      </c>
      <c r="C3709" s="209">
        <v>152062</v>
      </c>
      <c r="D3709" s="206">
        <f t="shared" si="298"/>
        <v>0.40164289487585841</v>
      </c>
      <c r="E3709" s="208">
        <f t="shared" si="299"/>
        <v>0.45</v>
      </c>
      <c r="F3709" s="207">
        <v>8363.41</v>
      </c>
      <c r="G3709" s="207">
        <v>12164.96</v>
      </c>
      <c r="H3709" s="207">
        <v>13685.58</v>
      </c>
      <c r="I3709" s="214">
        <v>139066</v>
      </c>
      <c r="J3709" s="211">
        <f t="shared" si="300"/>
        <v>0.3673164289487586</v>
      </c>
      <c r="K3709" s="212">
        <f t="shared" si="301"/>
        <v>0.42</v>
      </c>
      <c r="L3709" s="214">
        <v>7648.63</v>
      </c>
      <c r="M3709" s="213">
        <v>11125.28</v>
      </c>
      <c r="N3709" s="213">
        <v>12515.94</v>
      </c>
      <c r="O3709" s="242">
        <f t="shared" si="297"/>
        <v>0.5152999999998974</v>
      </c>
      <c r="P3709" s="242"/>
      <c r="Q3709" s="179"/>
      <c r="R3709" s="179"/>
      <c r="S3709" s="179"/>
      <c r="T3709" s="179"/>
      <c r="U3709" s="179"/>
      <c r="V3709" s="179"/>
      <c r="W3709" s="179"/>
      <c r="X3709" s="179"/>
      <c r="Y3709" s="179"/>
      <c r="Z3709" s="179"/>
      <c r="AA3709" s="222"/>
      <c r="AB3709" s="222"/>
      <c r="AC3709" s="222"/>
      <c r="AD3709" s="179"/>
      <c r="AE3709" s="179"/>
      <c r="AF3709" s="179"/>
      <c r="AG3709" s="179"/>
      <c r="AH3709" s="179"/>
      <c r="AI3709" s="179"/>
      <c r="AJ3709" s="179"/>
    </row>
    <row r="3710" spans="2:36" x14ac:dyDescent="0.3">
      <c r="B3710" s="224">
        <v>378700</v>
      </c>
      <c r="C3710" s="209">
        <v>152107</v>
      </c>
      <c r="D3710" s="206">
        <f t="shared" si="298"/>
        <v>0.40165566411407444</v>
      </c>
      <c r="E3710" s="208">
        <f t="shared" si="299"/>
        <v>0.45</v>
      </c>
      <c r="F3710" s="207">
        <v>8365.8799999999992</v>
      </c>
      <c r="G3710" s="207">
        <v>12168.56</v>
      </c>
      <c r="H3710" s="207">
        <v>13689.63</v>
      </c>
      <c r="I3710" s="214">
        <v>139108</v>
      </c>
      <c r="J3710" s="211">
        <f t="shared" si="300"/>
        <v>0.36733034063902825</v>
      </c>
      <c r="K3710" s="212">
        <f t="shared" si="301"/>
        <v>0.42</v>
      </c>
      <c r="L3710" s="214">
        <v>7650.94</v>
      </c>
      <c r="M3710" s="213">
        <v>11128.64</v>
      </c>
      <c r="N3710" s="213">
        <v>12519.72</v>
      </c>
      <c r="O3710" s="242">
        <f t="shared" si="297"/>
        <v>0.51520000000009536</v>
      </c>
      <c r="P3710" s="242"/>
      <c r="Q3710" s="179"/>
      <c r="R3710" s="179"/>
      <c r="S3710" s="179"/>
      <c r="T3710" s="179"/>
      <c r="U3710" s="179"/>
      <c r="V3710" s="179"/>
      <c r="W3710" s="179"/>
      <c r="X3710" s="179"/>
      <c r="Y3710" s="179"/>
      <c r="Z3710" s="179"/>
      <c r="AA3710" s="222"/>
      <c r="AB3710" s="222"/>
      <c r="AC3710" s="222"/>
      <c r="AD3710" s="179"/>
      <c r="AE3710" s="179"/>
      <c r="AF3710" s="179"/>
      <c r="AG3710" s="179"/>
      <c r="AH3710" s="179"/>
      <c r="AI3710" s="179"/>
      <c r="AJ3710" s="179"/>
    </row>
    <row r="3711" spans="2:36" x14ac:dyDescent="0.3">
      <c r="B3711" s="224">
        <v>378800</v>
      </c>
      <c r="C3711" s="209">
        <v>152152</v>
      </c>
      <c r="D3711" s="206">
        <f t="shared" si="298"/>
        <v>0.40166842661034846</v>
      </c>
      <c r="E3711" s="208">
        <f t="shared" si="299"/>
        <v>0.45</v>
      </c>
      <c r="F3711" s="207">
        <v>8368.36</v>
      </c>
      <c r="G3711" s="207">
        <v>12172.16</v>
      </c>
      <c r="H3711" s="207">
        <v>13693.68</v>
      </c>
      <c r="I3711" s="214">
        <v>139150</v>
      </c>
      <c r="J3711" s="211">
        <f t="shared" si="300"/>
        <v>0.36734424498416052</v>
      </c>
      <c r="K3711" s="212">
        <f t="shared" si="301"/>
        <v>0.42</v>
      </c>
      <c r="L3711" s="214">
        <v>7653.25</v>
      </c>
      <c r="M3711" s="213">
        <v>11132</v>
      </c>
      <c r="N3711" s="213">
        <v>12523.5</v>
      </c>
      <c r="O3711" s="242">
        <f t="shared" si="297"/>
        <v>0.51529999999980647</v>
      </c>
      <c r="P3711" s="242"/>
      <c r="Q3711" s="179"/>
      <c r="R3711" s="179"/>
      <c r="S3711" s="179"/>
      <c r="T3711" s="179"/>
      <c r="U3711" s="179"/>
      <c r="V3711" s="179"/>
      <c r="W3711" s="179"/>
      <c r="X3711" s="179"/>
      <c r="Y3711" s="179"/>
      <c r="Z3711" s="179"/>
      <c r="AA3711" s="222"/>
      <c r="AB3711" s="222"/>
      <c r="AC3711" s="222"/>
      <c r="AD3711" s="179"/>
      <c r="AE3711" s="179"/>
      <c r="AF3711" s="179"/>
      <c r="AG3711" s="179"/>
      <c r="AH3711" s="179"/>
      <c r="AI3711" s="179"/>
      <c r="AJ3711" s="179"/>
    </row>
    <row r="3712" spans="2:36" x14ac:dyDescent="0.3">
      <c r="B3712" s="224">
        <v>378900</v>
      </c>
      <c r="C3712" s="209">
        <v>152197</v>
      </c>
      <c r="D3712" s="206">
        <f t="shared" si="298"/>
        <v>0.40168118237001849</v>
      </c>
      <c r="E3712" s="208">
        <f t="shared" si="299"/>
        <v>0.45</v>
      </c>
      <c r="F3712" s="207">
        <v>8370.83</v>
      </c>
      <c r="G3712" s="207">
        <v>12175.76</v>
      </c>
      <c r="H3712" s="207">
        <v>13697.73</v>
      </c>
      <c r="I3712" s="214">
        <v>139192</v>
      </c>
      <c r="J3712" s="211">
        <f t="shared" si="300"/>
        <v>0.36735814198997097</v>
      </c>
      <c r="K3712" s="212">
        <f t="shared" si="301"/>
        <v>0.42</v>
      </c>
      <c r="L3712" s="214">
        <v>7655.56</v>
      </c>
      <c r="M3712" s="213">
        <v>11135.36</v>
      </c>
      <c r="N3712" s="213">
        <v>12527.28</v>
      </c>
      <c r="O3712" s="242">
        <f t="shared" si="297"/>
        <v>0.51519999999996802</v>
      </c>
      <c r="P3712" s="242"/>
      <c r="Q3712" s="179"/>
      <c r="R3712" s="179"/>
      <c r="S3712" s="179"/>
      <c r="T3712" s="179"/>
      <c r="U3712" s="179"/>
      <c r="V3712" s="179"/>
      <c r="W3712" s="179"/>
      <c r="X3712" s="179"/>
      <c r="Y3712" s="179"/>
      <c r="Z3712" s="179"/>
      <c r="AA3712" s="222"/>
      <c r="AB3712" s="222"/>
      <c r="AC3712" s="222"/>
      <c r="AD3712" s="179"/>
      <c r="AE3712" s="179"/>
      <c r="AF3712" s="179"/>
      <c r="AG3712" s="179"/>
      <c r="AH3712" s="179"/>
      <c r="AI3712" s="179"/>
      <c r="AJ3712" s="179"/>
    </row>
    <row r="3713" spans="2:36" x14ac:dyDescent="0.3">
      <c r="B3713" s="224">
        <v>379000</v>
      </c>
      <c r="C3713" s="209">
        <v>152242</v>
      </c>
      <c r="D3713" s="206">
        <f t="shared" si="298"/>
        <v>0.40169393139841686</v>
      </c>
      <c r="E3713" s="208">
        <f t="shared" si="299"/>
        <v>0.45</v>
      </c>
      <c r="F3713" s="207">
        <v>8373.31</v>
      </c>
      <c r="G3713" s="207">
        <v>12179.36</v>
      </c>
      <c r="H3713" s="207">
        <v>13701.78</v>
      </c>
      <c r="I3713" s="214">
        <v>139234</v>
      </c>
      <c r="J3713" s="211">
        <f t="shared" si="300"/>
        <v>0.36737203166226912</v>
      </c>
      <c r="K3713" s="212">
        <f t="shared" si="301"/>
        <v>0.42</v>
      </c>
      <c r="L3713" s="214">
        <v>7657.87</v>
      </c>
      <c r="M3713" s="213">
        <v>11138.72</v>
      </c>
      <c r="N3713" s="213">
        <v>12531.06</v>
      </c>
      <c r="O3713" s="242">
        <f t="shared" si="297"/>
        <v>0.51529999999997012</v>
      </c>
      <c r="P3713" s="242"/>
      <c r="Q3713" s="179"/>
      <c r="R3713" s="179"/>
      <c r="S3713" s="179"/>
      <c r="T3713" s="179"/>
      <c r="U3713" s="179"/>
      <c r="V3713" s="179"/>
      <c r="W3713" s="179"/>
      <c r="X3713" s="179"/>
      <c r="Y3713" s="179"/>
      <c r="Z3713" s="179"/>
      <c r="AA3713" s="222"/>
      <c r="AB3713" s="222"/>
      <c r="AC3713" s="222"/>
      <c r="AD3713" s="179"/>
      <c r="AE3713" s="179"/>
      <c r="AF3713" s="179"/>
      <c r="AG3713" s="179"/>
      <c r="AH3713" s="179"/>
      <c r="AI3713" s="179"/>
      <c r="AJ3713" s="179"/>
    </row>
    <row r="3714" spans="2:36" x14ac:dyDescent="0.3">
      <c r="B3714" s="224">
        <v>379100</v>
      </c>
      <c r="C3714" s="209">
        <v>152287</v>
      </c>
      <c r="D3714" s="206">
        <f t="shared" si="298"/>
        <v>0.40170667370087049</v>
      </c>
      <c r="E3714" s="208">
        <f t="shared" si="299"/>
        <v>0.45</v>
      </c>
      <c r="F3714" s="207">
        <v>8375.7800000000007</v>
      </c>
      <c r="G3714" s="207">
        <v>12182.96</v>
      </c>
      <c r="H3714" s="207">
        <v>13705.83</v>
      </c>
      <c r="I3714" s="214">
        <v>139276</v>
      </c>
      <c r="J3714" s="211">
        <f t="shared" si="300"/>
        <v>0.36738591400685833</v>
      </c>
      <c r="K3714" s="212">
        <f t="shared" si="301"/>
        <v>0.42</v>
      </c>
      <c r="L3714" s="214">
        <v>7660.18</v>
      </c>
      <c r="M3714" s="213">
        <v>11142.08</v>
      </c>
      <c r="N3714" s="213">
        <v>12534.84</v>
      </c>
      <c r="O3714" s="242">
        <f t="shared" si="297"/>
        <v>0.51519999999985888</v>
      </c>
      <c r="P3714" s="242"/>
      <c r="Q3714" s="179"/>
      <c r="R3714" s="179"/>
      <c r="S3714" s="179"/>
      <c r="T3714" s="179"/>
      <c r="U3714" s="179"/>
      <c r="V3714" s="179"/>
      <c r="W3714" s="179"/>
      <c r="X3714" s="179"/>
      <c r="Y3714" s="179"/>
      <c r="Z3714" s="179"/>
      <c r="AA3714" s="222"/>
      <c r="AB3714" s="222"/>
      <c r="AC3714" s="222"/>
      <c r="AD3714" s="179"/>
      <c r="AE3714" s="179"/>
      <c r="AF3714" s="179"/>
      <c r="AG3714" s="179"/>
      <c r="AH3714" s="179"/>
      <c r="AI3714" s="179"/>
      <c r="AJ3714" s="179"/>
    </row>
    <row r="3715" spans="2:36" x14ac:dyDescent="0.3">
      <c r="B3715" s="224">
        <v>379200</v>
      </c>
      <c r="C3715" s="209">
        <v>152332</v>
      </c>
      <c r="D3715" s="206">
        <f t="shared" si="298"/>
        <v>0.40171940928270045</v>
      </c>
      <c r="E3715" s="208">
        <f t="shared" si="299"/>
        <v>0.45</v>
      </c>
      <c r="F3715" s="207">
        <v>8378.26</v>
      </c>
      <c r="G3715" s="207">
        <v>12186.56</v>
      </c>
      <c r="H3715" s="207">
        <v>13709.88</v>
      </c>
      <c r="I3715" s="214">
        <v>139318</v>
      </c>
      <c r="J3715" s="211">
        <f t="shared" si="300"/>
        <v>0.36739978902953585</v>
      </c>
      <c r="K3715" s="212">
        <f t="shared" si="301"/>
        <v>0.42</v>
      </c>
      <c r="L3715" s="214">
        <v>7662.49</v>
      </c>
      <c r="M3715" s="213">
        <v>11145.44</v>
      </c>
      <c r="N3715" s="213">
        <v>12538.62</v>
      </c>
      <c r="O3715" s="242">
        <f t="shared" si="297"/>
        <v>0.51530000000013387</v>
      </c>
      <c r="P3715" s="242"/>
      <c r="Q3715" s="179"/>
      <c r="R3715" s="179"/>
      <c r="S3715" s="179"/>
      <c r="T3715" s="179"/>
      <c r="U3715" s="179"/>
      <c r="V3715" s="179"/>
      <c r="W3715" s="179"/>
      <c r="X3715" s="179"/>
      <c r="Y3715" s="179"/>
      <c r="Z3715" s="179"/>
      <c r="AA3715" s="222"/>
      <c r="AB3715" s="222"/>
      <c r="AC3715" s="222"/>
      <c r="AD3715" s="179"/>
      <c r="AE3715" s="179"/>
      <c r="AF3715" s="179"/>
      <c r="AG3715" s="179"/>
      <c r="AH3715" s="179"/>
      <c r="AI3715" s="179"/>
      <c r="AJ3715" s="179"/>
    </row>
    <row r="3716" spans="2:36" x14ac:dyDescent="0.3">
      <c r="B3716" s="224">
        <v>379300</v>
      </c>
      <c r="C3716" s="209">
        <v>152377</v>
      </c>
      <c r="D3716" s="206">
        <f t="shared" si="298"/>
        <v>0.40173213814922226</v>
      </c>
      <c r="E3716" s="208">
        <f t="shared" si="299"/>
        <v>0.45</v>
      </c>
      <c r="F3716" s="207">
        <v>8380.73</v>
      </c>
      <c r="G3716" s="207">
        <v>12190.16</v>
      </c>
      <c r="H3716" s="207">
        <v>13713.93</v>
      </c>
      <c r="I3716" s="214">
        <v>139360</v>
      </c>
      <c r="J3716" s="211">
        <f t="shared" si="300"/>
        <v>0.36741365673609278</v>
      </c>
      <c r="K3716" s="212">
        <f t="shared" si="301"/>
        <v>0.42</v>
      </c>
      <c r="L3716" s="214">
        <v>7664.8</v>
      </c>
      <c r="M3716" s="213">
        <v>11148.8</v>
      </c>
      <c r="N3716" s="213">
        <v>12542.4</v>
      </c>
      <c r="O3716" s="242">
        <f t="shared" si="297"/>
        <v>0.51520000000004074</v>
      </c>
      <c r="P3716" s="242"/>
      <c r="Q3716" s="179"/>
      <c r="R3716" s="179"/>
      <c r="S3716" s="179"/>
      <c r="T3716" s="179"/>
      <c r="U3716" s="179"/>
      <c r="V3716" s="179"/>
      <c r="W3716" s="179"/>
      <c r="X3716" s="179"/>
      <c r="Y3716" s="179"/>
      <c r="Z3716" s="179"/>
      <c r="AA3716" s="222"/>
      <c r="AB3716" s="222"/>
      <c r="AC3716" s="222"/>
      <c r="AD3716" s="179"/>
      <c r="AE3716" s="179"/>
      <c r="AF3716" s="179"/>
      <c r="AG3716" s="179"/>
      <c r="AH3716" s="179"/>
      <c r="AI3716" s="179"/>
      <c r="AJ3716" s="179"/>
    </row>
    <row r="3717" spans="2:36" x14ac:dyDescent="0.3">
      <c r="B3717" s="224">
        <v>379400</v>
      </c>
      <c r="C3717" s="209">
        <v>152422</v>
      </c>
      <c r="D3717" s="206">
        <f t="shared" si="298"/>
        <v>0.40174486030574591</v>
      </c>
      <c r="E3717" s="208">
        <f t="shared" si="299"/>
        <v>0.45</v>
      </c>
      <c r="F3717" s="207">
        <v>8383.2099999999991</v>
      </c>
      <c r="G3717" s="207">
        <v>12193.76</v>
      </c>
      <c r="H3717" s="207">
        <v>13717.98</v>
      </c>
      <c r="I3717" s="214">
        <v>139402</v>
      </c>
      <c r="J3717" s="211">
        <f t="shared" si="300"/>
        <v>0.3674275171323142</v>
      </c>
      <c r="K3717" s="212">
        <f t="shared" si="301"/>
        <v>0.42</v>
      </c>
      <c r="L3717" s="214">
        <v>7667.11</v>
      </c>
      <c r="M3717" s="213">
        <v>11152.16</v>
      </c>
      <c r="N3717" s="213">
        <v>12546.18</v>
      </c>
      <c r="O3717" s="242">
        <f t="shared" ref="O3717:O3780" si="302">(C3717+F3717+H3717-C3716-F3716-H3716)/100</f>
        <v>0.51530000000002474</v>
      </c>
      <c r="P3717" s="242"/>
      <c r="Q3717" s="179"/>
      <c r="R3717" s="179"/>
      <c r="S3717" s="179"/>
      <c r="T3717" s="179"/>
      <c r="U3717" s="179"/>
      <c r="V3717" s="179"/>
      <c r="W3717" s="179"/>
      <c r="X3717" s="179"/>
      <c r="Y3717" s="179"/>
      <c r="Z3717" s="179"/>
      <c r="AA3717" s="222"/>
      <c r="AB3717" s="222"/>
      <c r="AC3717" s="222"/>
      <c r="AD3717" s="179"/>
      <c r="AE3717" s="179"/>
      <c r="AF3717" s="179"/>
      <c r="AG3717" s="179"/>
      <c r="AH3717" s="179"/>
      <c r="AI3717" s="179"/>
      <c r="AJ3717" s="179"/>
    </row>
    <row r="3718" spans="2:36" x14ac:dyDescent="0.3">
      <c r="B3718" s="224">
        <v>379500</v>
      </c>
      <c r="C3718" s="209">
        <v>152467</v>
      </c>
      <c r="D3718" s="206">
        <f t="shared" si="298"/>
        <v>0.40175757575757576</v>
      </c>
      <c r="E3718" s="208">
        <f t="shared" si="299"/>
        <v>0.45</v>
      </c>
      <c r="F3718" s="207">
        <v>8385.68</v>
      </c>
      <c r="G3718" s="207">
        <v>12197.36</v>
      </c>
      <c r="H3718" s="207">
        <v>13722.03</v>
      </c>
      <c r="I3718" s="214">
        <v>139444</v>
      </c>
      <c r="J3718" s="211">
        <f t="shared" si="300"/>
        <v>0.36744137022397894</v>
      </c>
      <c r="K3718" s="212">
        <f t="shared" si="301"/>
        <v>0.42</v>
      </c>
      <c r="L3718" s="214">
        <v>7669.42</v>
      </c>
      <c r="M3718" s="213">
        <v>11155.52</v>
      </c>
      <c r="N3718" s="213">
        <v>12549.96</v>
      </c>
      <c r="O3718" s="242">
        <f t="shared" si="302"/>
        <v>0.5151999999999316</v>
      </c>
      <c r="P3718" s="242"/>
      <c r="Q3718" s="179"/>
      <c r="R3718" s="179"/>
      <c r="S3718" s="179"/>
      <c r="T3718" s="179"/>
      <c r="U3718" s="179"/>
      <c r="V3718" s="179"/>
      <c r="W3718" s="179"/>
      <c r="X3718" s="179"/>
      <c r="Y3718" s="179"/>
      <c r="Z3718" s="179"/>
      <c r="AA3718" s="222"/>
      <c r="AB3718" s="222"/>
      <c r="AC3718" s="222"/>
      <c r="AD3718" s="179"/>
      <c r="AE3718" s="179"/>
      <c r="AF3718" s="179"/>
      <c r="AG3718" s="179"/>
      <c r="AH3718" s="179"/>
      <c r="AI3718" s="179"/>
      <c r="AJ3718" s="179"/>
    </row>
    <row r="3719" spans="2:36" x14ac:dyDescent="0.3">
      <c r="B3719" s="224">
        <v>379600</v>
      </c>
      <c r="C3719" s="209">
        <v>152512</v>
      </c>
      <c r="D3719" s="206">
        <f t="shared" si="298"/>
        <v>0.40177028451001051</v>
      </c>
      <c r="E3719" s="208">
        <f t="shared" si="299"/>
        <v>0.45</v>
      </c>
      <c r="F3719" s="207">
        <v>8388.16</v>
      </c>
      <c r="G3719" s="207">
        <v>12200.96</v>
      </c>
      <c r="H3719" s="207">
        <v>13726.08</v>
      </c>
      <c r="I3719" s="214">
        <v>139486</v>
      </c>
      <c r="J3719" s="211">
        <f t="shared" si="300"/>
        <v>0.36745521601685988</v>
      </c>
      <c r="K3719" s="212">
        <f t="shared" si="301"/>
        <v>0.42</v>
      </c>
      <c r="L3719" s="214">
        <v>7671.73</v>
      </c>
      <c r="M3719" s="213">
        <v>11158.88</v>
      </c>
      <c r="N3719" s="213">
        <v>12553.74</v>
      </c>
      <c r="O3719" s="242">
        <f t="shared" si="302"/>
        <v>0.5152999999998974</v>
      </c>
      <c r="P3719" s="242"/>
      <c r="Q3719" s="179"/>
      <c r="R3719" s="179"/>
      <c r="S3719" s="179"/>
      <c r="T3719" s="179"/>
      <c r="U3719" s="179"/>
      <c r="V3719" s="179"/>
      <c r="W3719" s="179"/>
      <c r="X3719" s="179"/>
      <c r="Y3719" s="179"/>
      <c r="Z3719" s="179"/>
      <c r="AA3719" s="222"/>
      <c r="AB3719" s="222"/>
      <c r="AC3719" s="222"/>
      <c r="AD3719" s="179"/>
      <c r="AE3719" s="179"/>
      <c r="AF3719" s="179"/>
      <c r="AG3719" s="179"/>
      <c r="AH3719" s="179"/>
      <c r="AI3719" s="179"/>
      <c r="AJ3719" s="179"/>
    </row>
    <row r="3720" spans="2:36" x14ac:dyDescent="0.3">
      <c r="B3720" s="224">
        <v>379700</v>
      </c>
      <c r="C3720" s="209">
        <v>152557</v>
      </c>
      <c r="D3720" s="206">
        <f t="shared" si="298"/>
        <v>0.40178298656834344</v>
      </c>
      <c r="E3720" s="208">
        <f t="shared" si="299"/>
        <v>0.45</v>
      </c>
      <c r="F3720" s="207">
        <v>8390.6299999999992</v>
      </c>
      <c r="G3720" s="207">
        <v>12204.56</v>
      </c>
      <c r="H3720" s="207">
        <v>13730.13</v>
      </c>
      <c r="I3720" s="214">
        <v>139528</v>
      </c>
      <c r="J3720" s="211">
        <f t="shared" si="300"/>
        <v>0.36746905451672374</v>
      </c>
      <c r="K3720" s="212">
        <f t="shared" si="301"/>
        <v>0.42</v>
      </c>
      <c r="L3720" s="214">
        <v>7674.04</v>
      </c>
      <c r="M3720" s="213">
        <v>11162.24</v>
      </c>
      <c r="N3720" s="213">
        <v>12557.52</v>
      </c>
      <c r="O3720" s="242">
        <f t="shared" si="302"/>
        <v>0.51520000000009536</v>
      </c>
      <c r="P3720" s="242"/>
      <c r="Q3720" s="179"/>
      <c r="R3720" s="179"/>
      <c r="S3720" s="179"/>
      <c r="T3720" s="179"/>
      <c r="U3720" s="179"/>
      <c r="V3720" s="179"/>
      <c r="W3720" s="179"/>
      <c r="X3720" s="179"/>
      <c r="Y3720" s="179"/>
      <c r="Z3720" s="179"/>
      <c r="AA3720" s="222"/>
      <c r="AB3720" s="222"/>
      <c r="AC3720" s="222"/>
      <c r="AD3720" s="179"/>
      <c r="AE3720" s="179"/>
      <c r="AF3720" s="179"/>
      <c r="AG3720" s="179"/>
      <c r="AH3720" s="179"/>
      <c r="AI3720" s="179"/>
      <c r="AJ3720" s="179"/>
    </row>
    <row r="3721" spans="2:36" x14ac:dyDescent="0.3">
      <c r="B3721" s="224">
        <v>379800</v>
      </c>
      <c r="C3721" s="209">
        <v>152602</v>
      </c>
      <c r="D3721" s="206">
        <f t="shared" si="298"/>
        <v>0.40179568193786203</v>
      </c>
      <c r="E3721" s="208">
        <f t="shared" si="299"/>
        <v>0.45</v>
      </c>
      <c r="F3721" s="207">
        <v>8393.11</v>
      </c>
      <c r="G3721" s="207">
        <v>12208.16</v>
      </c>
      <c r="H3721" s="207">
        <v>13734.18</v>
      </c>
      <c r="I3721" s="214">
        <v>139570</v>
      </c>
      <c r="J3721" s="211">
        <f t="shared" si="300"/>
        <v>0.36748288572933124</v>
      </c>
      <c r="K3721" s="212">
        <f t="shared" si="301"/>
        <v>0.42</v>
      </c>
      <c r="L3721" s="214">
        <v>7676.35</v>
      </c>
      <c r="M3721" s="213">
        <v>11165.6</v>
      </c>
      <c r="N3721" s="213">
        <v>12561.3</v>
      </c>
      <c r="O3721" s="242">
        <f t="shared" si="302"/>
        <v>0.51529999999980647</v>
      </c>
      <c r="P3721" s="242"/>
      <c r="Q3721" s="179"/>
      <c r="R3721" s="179"/>
      <c r="S3721" s="179"/>
      <c r="T3721" s="179"/>
      <c r="U3721" s="179"/>
      <c r="V3721" s="179"/>
      <c r="W3721" s="179"/>
      <c r="X3721" s="179"/>
      <c r="Y3721" s="179"/>
      <c r="Z3721" s="179"/>
      <c r="AA3721" s="222"/>
      <c r="AB3721" s="222"/>
      <c r="AC3721" s="222"/>
      <c r="AD3721" s="179"/>
      <c r="AE3721" s="179"/>
      <c r="AF3721" s="179"/>
      <c r="AG3721" s="179"/>
      <c r="AH3721" s="179"/>
      <c r="AI3721" s="179"/>
      <c r="AJ3721" s="179"/>
    </row>
    <row r="3722" spans="2:36" x14ac:dyDescent="0.3">
      <c r="B3722" s="224">
        <v>379900</v>
      </c>
      <c r="C3722" s="209">
        <v>152647</v>
      </c>
      <c r="D3722" s="206">
        <f t="shared" si="298"/>
        <v>0.40180837062384839</v>
      </c>
      <c r="E3722" s="208">
        <f t="shared" si="299"/>
        <v>0.45</v>
      </c>
      <c r="F3722" s="207">
        <v>8395.58</v>
      </c>
      <c r="G3722" s="207">
        <v>12211.76</v>
      </c>
      <c r="H3722" s="207">
        <v>13738.23</v>
      </c>
      <c r="I3722" s="214">
        <v>139612</v>
      </c>
      <c r="J3722" s="211">
        <f t="shared" si="300"/>
        <v>0.36749670966043696</v>
      </c>
      <c r="K3722" s="212">
        <f t="shared" si="301"/>
        <v>0.42</v>
      </c>
      <c r="L3722" s="214">
        <v>7678.66</v>
      </c>
      <c r="M3722" s="213">
        <v>11168.96</v>
      </c>
      <c r="N3722" s="213">
        <v>12565.08</v>
      </c>
      <c r="O3722" s="242">
        <f t="shared" si="302"/>
        <v>0.51519999999996802</v>
      </c>
      <c r="P3722" s="242"/>
      <c r="Q3722" s="179"/>
      <c r="R3722" s="179"/>
      <c r="S3722" s="179"/>
      <c r="T3722" s="179"/>
      <c r="U3722" s="179"/>
      <c r="V3722" s="179"/>
      <c r="W3722" s="179"/>
      <c r="X3722" s="179"/>
      <c r="Y3722" s="179"/>
      <c r="Z3722" s="179"/>
      <c r="AA3722" s="222"/>
      <c r="AB3722" s="222"/>
      <c r="AC3722" s="222"/>
      <c r="AD3722" s="179"/>
      <c r="AE3722" s="179"/>
      <c r="AF3722" s="179"/>
      <c r="AG3722" s="179"/>
      <c r="AH3722" s="179"/>
      <c r="AI3722" s="179"/>
      <c r="AJ3722" s="179"/>
    </row>
    <row r="3723" spans="2:36" x14ac:dyDescent="0.3">
      <c r="B3723" s="224">
        <v>380000</v>
      </c>
      <c r="C3723" s="209">
        <v>152692</v>
      </c>
      <c r="D3723" s="206">
        <f t="shared" si="298"/>
        <v>0.40182105263157897</v>
      </c>
      <c r="E3723" s="208">
        <f t="shared" si="299"/>
        <v>0.45</v>
      </c>
      <c r="F3723" s="207">
        <v>8398.06</v>
      </c>
      <c r="G3723" s="207">
        <v>12215.36</v>
      </c>
      <c r="H3723" s="207">
        <v>13742.28</v>
      </c>
      <c r="I3723" s="214">
        <v>139654</v>
      </c>
      <c r="J3723" s="211">
        <f t="shared" si="300"/>
        <v>0.36751052631578945</v>
      </c>
      <c r="K3723" s="212">
        <f t="shared" si="301"/>
        <v>0.42</v>
      </c>
      <c r="L3723" s="214">
        <v>7680.97</v>
      </c>
      <c r="M3723" s="213">
        <v>11172.32</v>
      </c>
      <c r="N3723" s="213">
        <v>12568.86</v>
      </c>
      <c r="O3723" s="242">
        <f t="shared" si="302"/>
        <v>0.51529999999997012</v>
      </c>
      <c r="P3723" s="242"/>
      <c r="Q3723" s="179"/>
      <c r="R3723" s="179"/>
      <c r="S3723" s="179"/>
      <c r="T3723" s="179"/>
      <c r="U3723" s="179"/>
      <c r="V3723" s="179"/>
      <c r="W3723" s="179"/>
      <c r="X3723" s="179"/>
      <c r="Y3723" s="179"/>
      <c r="Z3723" s="179"/>
      <c r="AA3723" s="222"/>
      <c r="AB3723" s="222"/>
      <c r="AC3723" s="222"/>
      <c r="AD3723" s="179"/>
      <c r="AE3723" s="179"/>
      <c r="AF3723" s="179"/>
      <c r="AG3723" s="179"/>
      <c r="AH3723" s="179"/>
      <c r="AI3723" s="179"/>
      <c r="AJ3723" s="179"/>
    </row>
    <row r="3724" spans="2:36" x14ac:dyDescent="0.3">
      <c r="B3724" s="224">
        <v>380100</v>
      </c>
      <c r="C3724" s="209">
        <v>152737</v>
      </c>
      <c r="D3724" s="206">
        <f t="shared" si="298"/>
        <v>0.40183372796632466</v>
      </c>
      <c r="E3724" s="208">
        <f t="shared" si="299"/>
        <v>0.45</v>
      </c>
      <c r="F3724" s="207">
        <v>8400.5300000000007</v>
      </c>
      <c r="G3724" s="207">
        <v>12218.96</v>
      </c>
      <c r="H3724" s="207">
        <v>13746.33</v>
      </c>
      <c r="I3724" s="214">
        <v>139696</v>
      </c>
      <c r="J3724" s="211">
        <f t="shared" si="300"/>
        <v>0.3675243357011313</v>
      </c>
      <c r="K3724" s="212">
        <f t="shared" si="301"/>
        <v>0.42</v>
      </c>
      <c r="L3724" s="214">
        <v>7683.28</v>
      </c>
      <c r="M3724" s="213">
        <v>11175.68</v>
      </c>
      <c r="N3724" s="213">
        <v>12572.64</v>
      </c>
      <c r="O3724" s="242">
        <f t="shared" si="302"/>
        <v>0.51519999999985888</v>
      </c>
      <c r="P3724" s="242"/>
      <c r="Q3724" s="179"/>
      <c r="R3724" s="179"/>
      <c r="S3724" s="179"/>
      <c r="T3724" s="179"/>
      <c r="U3724" s="179"/>
      <c r="V3724" s="179"/>
      <c r="W3724" s="179"/>
      <c r="X3724" s="179"/>
      <c r="Y3724" s="179"/>
      <c r="Z3724" s="179"/>
      <c r="AA3724" s="222"/>
      <c r="AB3724" s="222"/>
      <c r="AC3724" s="222"/>
      <c r="AD3724" s="179"/>
      <c r="AE3724" s="179"/>
      <c r="AF3724" s="179"/>
      <c r="AG3724" s="179"/>
      <c r="AH3724" s="179"/>
      <c r="AI3724" s="179"/>
      <c r="AJ3724" s="179"/>
    </row>
    <row r="3725" spans="2:36" x14ac:dyDescent="0.3">
      <c r="B3725" s="224">
        <v>380200</v>
      </c>
      <c r="C3725" s="209">
        <v>152782</v>
      </c>
      <c r="D3725" s="206">
        <f t="shared" si="298"/>
        <v>0.40184639663335087</v>
      </c>
      <c r="E3725" s="208">
        <f t="shared" si="299"/>
        <v>0.45</v>
      </c>
      <c r="F3725" s="207">
        <v>8403.01</v>
      </c>
      <c r="G3725" s="207">
        <v>12222.56</v>
      </c>
      <c r="H3725" s="207">
        <v>13750.38</v>
      </c>
      <c r="I3725" s="214">
        <v>139738</v>
      </c>
      <c r="J3725" s="211">
        <f t="shared" si="300"/>
        <v>0.36753813782219885</v>
      </c>
      <c r="K3725" s="212">
        <f t="shared" si="301"/>
        <v>0.42</v>
      </c>
      <c r="L3725" s="214">
        <v>7685.59</v>
      </c>
      <c r="M3725" s="213">
        <v>11179.04</v>
      </c>
      <c r="N3725" s="213">
        <v>12576.42</v>
      </c>
      <c r="O3725" s="242">
        <f t="shared" si="302"/>
        <v>0.51530000000013387</v>
      </c>
      <c r="P3725" s="242"/>
      <c r="Q3725" s="179"/>
      <c r="R3725" s="179"/>
      <c r="S3725" s="179"/>
      <c r="T3725" s="179"/>
      <c r="U3725" s="179"/>
      <c r="V3725" s="179"/>
      <c r="W3725" s="179"/>
      <c r="X3725" s="179"/>
      <c r="Y3725" s="179"/>
      <c r="Z3725" s="179"/>
      <c r="AA3725" s="222"/>
      <c r="AB3725" s="222"/>
      <c r="AC3725" s="222"/>
      <c r="AD3725" s="179"/>
      <c r="AE3725" s="179"/>
      <c r="AF3725" s="179"/>
      <c r="AG3725" s="179"/>
      <c r="AH3725" s="179"/>
      <c r="AI3725" s="179"/>
      <c r="AJ3725" s="179"/>
    </row>
    <row r="3726" spans="2:36" x14ac:dyDescent="0.3">
      <c r="B3726" s="224">
        <v>380300</v>
      </c>
      <c r="C3726" s="209">
        <v>152827</v>
      </c>
      <c r="D3726" s="206">
        <f t="shared" si="298"/>
        <v>0.40185905863791743</v>
      </c>
      <c r="E3726" s="208">
        <f t="shared" si="299"/>
        <v>0.45</v>
      </c>
      <c r="F3726" s="207">
        <v>8405.48</v>
      </c>
      <c r="G3726" s="207">
        <v>12226.16</v>
      </c>
      <c r="H3726" s="207">
        <v>13754.43</v>
      </c>
      <c r="I3726" s="214">
        <v>139780</v>
      </c>
      <c r="J3726" s="211">
        <f t="shared" si="300"/>
        <v>0.36755193268472258</v>
      </c>
      <c r="K3726" s="212">
        <f t="shared" si="301"/>
        <v>0.42</v>
      </c>
      <c r="L3726" s="214">
        <v>7687.9</v>
      </c>
      <c r="M3726" s="213">
        <v>11182.4</v>
      </c>
      <c r="N3726" s="213">
        <v>12580.2</v>
      </c>
      <c r="O3726" s="242">
        <f t="shared" si="302"/>
        <v>0.51520000000004074</v>
      </c>
      <c r="P3726" s="242"/>
      <c r="Q3726" s="179"/>
      <c r="R3726" s="179"/>
      <c r="S3726" s="179"/>
      <c r="T3726" s="179"/>
      <c r="U3726" s="179"/>
      <c r="V3726" s="179"/>
      <c r="W3726" s="179"/>
      <c r="X3726" s="179"/>
      <c r="Y3726" s="179"/>
      <c r="Z3726" s="179"/>
      <c r="AA3726" s="222"/>
      <c r="AB3726" s="222"/>
      <c r="AC3726" s="222"/>
      <c r="AD3726" s="179"/>
      <c r="AE3726" s="179"/>
      <c r="AF3726" s="179"/>
      <c r="AG3726" s="179"/>
      <c r="AH3726" s="179"/>
      <c r="AI3726" s="179"/>
      <c r="AJ3726" s="179"/>
    </row>
    <row r="3727" spans="2:36" x14ac:dyDescent="0.3">
      <c r="B3727" s="224">
        <v>380400</v>
      </c>
      <c r="C3727" s="209">
        <v>152872</v>
      </c>
      <c r="D3727" s="206">
        <f t="shared" si="298"/>
        <v>0.40187171398527866</v>
      </c>
      <c r="E3727" s="208">
        <f t="shared" si="299"/>
        <v>0.45</v>
      </c>
      <c r="F3727" s="207">
        <v>8407.9599999999991</v>
      </c>
      <c r="G3727" s="207">
        <v>12229.76</v>
      </c>
      <c r="H3727" s="207">
        <v>13758.48</v>
      </c>
      <c r="I3727" s="214">
        <v>139822</v>
      </c>
      <c r="J3727" s="211">
        <f t="shared" si="300"/>
        <v>0.36756572029442691</v>
      </c>
      <c r="K3727" s="212">
        <f t="shared" si="301"/>
        <v>0.42</v>
      </c>
      <c r="L3727" s="214">
        <v>7690.21</v>
      </c>
      <c r="M3727" s="213">
        <v>11185.76</v>
      </c>
      <c r="N3727" s="213">
        <v>12583.98</v>
      </c>
      <c r="O3727" s="242">
        <f t="shared" si="302"/>
        <v>0.51530000000002474</v>
      </c>
      <c r="P3727" s="242"/>
      <c r="Q3727" s="179"/>
      <c r="R3727" s="179"/>
      <c r="S3727" s="179"/>
      <c r="T3727" s="179"/>
      <c r="U3727" s="179"/>
      <c r="V3727" s="179"/>
      <c r="W3727" s="179"/>
      <c r="X3727" s="179"/>
      <c r="Y3727" s="179"/>
      <c r="Z3727" s="179"/>
      <c r="AA3727" s="222"/>
      <c r="AB3727" s="222"/>
      <c r="AC3727" s="222"/>
      <c r="AD3727" s="179"/>
      <c r="AE3727" s="179"/>
      <c r="AF3727" s="179"/>
      <c r="AG3727" s="179"/>
      <c r="AH3727" s="179"/>
      <c r="AI3727" s="179"/>
      <c r="AJ3727" s="179"/>
    </row>
    <row r="3728" spans="2:36" x14ac:dyDescent="0.3">
      <c r="B3728" s="224">
        <v>380500</v>
      </c>
      <c r="C3728" s="209">
        <v>152917</v>
      </c>
      <c r="D3728" s="206">
        <f t="shared" si="298"/>
        <v>0.40188436268068334</v>
      </c>
      <c r="E3728" s="208">
        <f t="shared" si="299"/>
        <v>0.45</v>
      </c>
      <c r="F3728" s="207">
        <v>8410.43</v>
      </c>
      <c r="G3728" s="207">
        <v>12233.36</v>
      </c>
      <c r="H3728" s="207">
        <v>13762.53</v>
      </c>
      <c r="I3728" s="214">
        <v>139864</v>
      </c>
      <c r="J3728" s="211">
        <f t="shared" si="300"/>
        <v>0.36757950065703021</v>
      </c>
      <c r="K3728" s="212">
        <f t="shared" si="301"/>
        <v>0.42</v>
      </c>
      <c r="L3728" s="214">
        <v>7692.52</v>
      </c>
      <c r="M3728" s="213">
        <v>11189.12</v>
      </c>
      <c r="N3728" s="213">
        <v>12587.76</v>
      </c>
      <c r="O3728" s="242">
        <f t="shared" si="302"/>
        <v>0.5151999999999316</v>
      </c>
      <c r="P3728" s="242"/>
      <c r="Q3728" s="179"/>
      <c r="R3728" s="179"/>
      <c r="S3728" s="179"/>
      <c r="T3728" s="179"/>
      <c r="U3728" s="179"/>
      <c r="V3728" s="179"/>
      <c r="W3728" s="179"/>
      <c r="X3728" s="179"/>
      <c r="Y3728" s="179"/>
      <c r="Z3728" s="179"/>
      <c r="AA3728" s="222"/>
      <c r="AB3728" s="222"/>
      <c r="AC3728" s="222"/>
      <c r="AD3728" s="179"/>
      <c r="AE3728" s="179"/>
      <c r="AF3728" s="179"/>
      <c r="AG3728" s="179"/>
      <c r="AH3728" s="179"/>
      <c r="AI3728" s="179"/>
      <c r="AJ3728" s="179"/>
    </row>
    <row r="3729" spans="2:36" x14ac:dyDescent="0.3">
      <c r="B3729" s="224">
        <v>380600</v>
      </c>
      <c r="C3729" s="209">
        <v>152962</v>
      </c>
      <c r="D3729" s="206">
        <f t="shared" si="298"/>
        <v>0.40189700472937467</v>
      </c>
      <c r="E3729" s="208">
        <f t="shared" si="299"/>
        <v>0.45</v>
      </c>
      <c r="F3729" s="207">
        <v>8412.91</v>
      </c>
      <c r="G3729" s="207">
        <v>12236.96</v>
      </c>
      <c r="H3729" s="207">
        <v>13766.58</v>
      </c>
      <c r="I3729" s="214">
        <v>139906</v>
      </c>
      <c r="J3729" s="211">
        <f t="shared" si="300"/>
        <v>0.36759327377824486</v>
      </c>
      <c r="K3729" s="212">
        <f t="shared" si="301"/>
        <v>0.42</v>
      </c>
      <c r="L3729" s="214">
        <v>7694.83</v>
      </c>
      <c r="M3729" s="213">
        <v>11192.48</v>
      </c>
      <c r="N3729" s="213">
        <v>12591.54</v>
      </c>
      <c r="O3729" s="242">
        <f t="shared" si="302"/>
        <v>0.5152999999998974</v>
      </c>
      <c r="P3729" s="242"/>
      <c r="Q3729" s="179"/>
      <c r="R3729" s="179"/>
      <c r="S3729" s="179"/>
      <c r="T3729" s="179"/>
      <c r="U3729" s="179"/>
      <c r="V3729" s="179"/>
      <c r="W3729" s="179"/>
      <c r="X3729" s="179"/>
      <c r="Y3729" s="179"/>
      <c r="Z3729" s="179"/>
      <c r="AA3729" s="222"/>
      <c r="AB3729" s="222"/>
      <c r="AC3729" s="222"/>
      <c r="AD3729" s="179"/>
      <c r="AE3729" s="179"/>
      <c r="AF3729" s="179"/>
      <c r="AG3729" s="179"/>
      <c r="AH3729" s="179"/>
      <c r="AI3729" s="179"/>
      <c r="AJ3729" s="179"/>
    </row>
    <row r="3730" spans="2:36" x14ac:dyDescent="0.3">
      <c r="B3730" s="224">
        <v>380700</v>
      </c>
      <c r="C3730" s="209">
        <v>153007</v>
      </c>
      <c r="D3730" s="206">
        <f t="shared" si="298"/>
        <v>0.40190964013659047</v>
      </c>
      <c r="E3730" s="208">
        <f t="shared" si="299"/>
        <v>0.45</v>
      </c>
      <c r="F3730" s="207">
        <v>8415.3799999999992</v>
      </c>
      <c r="G3730" s="207">
        <v>12240.56</v>
      </c>
      <c r="H3730" s="207">
        <v>13770.63</v>
      </c>
      <c r="I3730" s="214">
        <v>139948</v>
      </c>
      <c r="J3730" s="211">
        <f t="shared" si="300"/>
        <v>0.36760703966377728</v>
      </c>
      <c r="K3730" s="212">
        <f t="shared" si="301"/>
        <v>0.42</v>
      </c>
      <c r="L3730" s="214">
        <v>7697.14</v>
      </c>
      <c r="M3730" s="213">
        <v>11195.84</v>
      </c>
      <c r="N3730" s="213">
        <v>12595.32</v>
      </c>
      <c r="O3730" s="242">
        <f t="shared" si="302"/>
        <v>0.51520000000009536</v>
      </c>
      <c r="P3730" s="242"/>
      <c r="Q3730" s="179"/>
      <c r="R3730" s="179"/>
      <c r="S3730" s="179"/>
      <c r="T3730" s="179"/>
      <c r="U3730" s="179"/>
      <c r="V3730" s="179"/>
      <c r="W3730" s="179"/>
      <c r="X3730" s="179"/>
      <c r="Y3730" s="179"/>
      <c r="Z3730" s="179"/>
      <c r="AA3730" s="222"/>
      <c r="AB3730" s="222"/>
      <c r="AC3730" s="222"/>
      <c r="AD3730" s="179"/>
      <c r="AE3730" s="179"/>
      <c r="AF3730" s="179"/>
      <c r="AG3730" s="179"/>
      <c r="AH3730" s="179"/>
      <c r="AI3730" s="179"/>
      <c r="AJ3730" s="179"/>
    </row>
    <row r="3731" spans="2:36" x14ac:dyDescent="0.3">
      <c r="B3731" s="224">
        <v>380800</v>
      </c>
      <c r="C3731" s="209">
        <v>153052</v>
      </c>
      <c r="D3731" s="206">
        <f t="shared" si="298"/>
        <v>0.40192226890756305</v>
      </c>
      <c r="E3731" s="208">
        <f t="shared" si="299"/>
        <v>0.45</v>
      </c>
      <c r="F3731" s="207">
        <v>8417.86</v>
      </c>
      <c r="G3731" s="207">
        <v>12244.16</v>
      </c>
      <c r="H3731" s="207">
        <v>13774.68</v>
      </c>
      <c r="I3731" s="214">
        <v>139990</v>
      </c>
      <c r="J3731" s="211">
        <f t="shared" si="300"/>
        <v>0.36762079831932776</v>
      </c>
      <c r="K3731" s="212">
        <f t="shared" si="301"/>
        <v>0.42</v>
      </c>
      <c r="L3731" s="214">
        <v>7699.45</v>
      </c>
      <c r="M3731" s="213">
        <v>11199.2</v>
      </c>
      <c r="N3731" s="213">
        <v>12599.1</v>
      </c>
      <c r="O3731" s="242">
        <f t="shared" si="302"/>
        <v>0.51529999999980647</v>
      </c>
      <c r="P3731" s="242"/>
      <c r="Q3731" s="179"/>
      <c r="R3731" s="179"/>
      <c r="S3731" s="179"/>
      <c r="T3731" s="179"/>
      <c r="U3731" s="179"/>
      <c r="V3731" s="179"/>
      <c r="W3731" s="179"/>
      <c r="X3731" s="179"/>
      <c r="Y3731" s="179"/>
      <c r="Z3731" s="179"/>
      <c r="AA3731" s="222"/>
      <c r="AB3731" s="222"/>
      <c r="AC3731" s="222"/>
      <c r="AD3731" s="179"/>
      <c r="AE3731" s="179"/>
      <c r="AF3731" s="179"/>
      <c r="AG3731" s="179"/>
      <c r="AH3731" s="179"/>
      <c r="AI3731" s="179"/>
      <c r="AJ3731" s="179"/>
    </row>
    <row r="3732" spans="2:36" x14ac:dyDescent="0.3">
      <c r="B3732" s="224">
        <v>380900</v>
      </c>
      <c r="C3732" s="209">
        <v>153097</v>
      </c>
      <c r="D3732" s="206">
        <f t="shared" si="298"/>
        <v>0.40193489104751906</v>
      </c>
      <c r="E3732" s="208">
        <f t="shared" si="299"/>
        <v>0.45</v>
      </c>
      <c r="F3732" s="207">
        <v>8420.33</v>
      </c>
      <c r="G3732" s="207">
        <v>12247.76</v>
      </c>
      <c r="H3732" s="207">
        <v>13778.73</v>
      </c>
      <c r="I3732" s="214">
        <v>140032</v>
      </c>
      <c r="J3732" s="211">
        <f t="shared" si="300"/>
        <v>0.36763454975059073</v>
      </c>
      <c r="K3732" s="212">
        <f t="shared" si="301"/>
        <v>0.42</v>
      </c>
      <c r="L3732" s="214">
        <v>7701.76</v>
      </c>
      <c r="M3732" s="213">
        <v>11202.56</v>
      </c>
      <c r="N3732" s="213">
        <v>12602.88</v>
      </c>
      <c r="O3732" s="242">
        <f t="shared" si="302"/>
        <v>0.51519999999996802</v>
      </c>
      <c r="P3732" s="242"/>
      <c r="Q3732" s="179"/>
      <c r="R3732" s="179"/>
      <c r="S3732" s="179"/>
      <c r="T3732" s="179"/>
      <c r="U3732" s="179"/>
      <c r="V3732" s="179"/>
      <c r="W3732" s="179"/>
      <c r="X3732" s="179"/>
      <c r="Y3732" s="179"/>
      <c r="Z3732" s="179"/>
      <c r="AA3732" s="222"/>
      <c r="AB3732" s="222"/>
      <c r="AC3732" s="222"/>
      <c r="AD3732" s="179"/>
      <c r="AE3732" s="179"/>
      <c r="AF3732" s="179"/>
      <c r="AG3732" s="179"/>
      <c r="AH3732" s="179"/>
      <c r="AI3732" s="179"/>
      <c r="AJ3732" s="179"/>
    </row>
    <row r="3733" spans="2:36" x14ac:dyDescent="0.3">
      <c r="B3733" s="224">
        <v>381000</v>
      </c>
      <c r="C3733" s="209">
        <v>153142</v>
      </c>
      <c r="D3733" s="206">
        <f t="shared" si="298"/>
        <v>0.40194750656167977</v>
      </c>
      <c r="E3733" s="208">
        <f t="shared" si="299"/>
        <v>0.45</v>
      </c>
      <c r="F3733" s="207">
        <v>8422.81</v>
      </c>
      <c r="G3733" s="207">
        <v>12251.36</v>
      </c>
      <c r="H3733" s="207">
        <v>13782.78</v>
      </c>
      <c r="I3733" s="214">
        <v>140074</v>
      </c>
      <c r="J3733" s="211">
        <f t="shared" si="300"/>
        <v>0.3676482939632546</v>
      </c>
      <c r="K3733" s="212">
        <f t="shared" si="301"/>
        <v>0.42</v>
      </c>
      <c r="L3733" s="214">
        <v>7704.07</v>
      </c>
      <c r="M3733" s="213">
        <v>11205.92</v>
      </c>
      <c r="N3733" s="213">
        <v>12606.66</v>
      </c>
      <c r="O3733" s="242">
        <f t="shared" si="302"/>
        <v>0.51529999999997012</v>
      </c>
      <c r="P3733" s="242"/>
      <c r="Q3733" s="179"/>
      <c r="R3733" s="179"/>
      <c r="S3733" s="179"/>
      <c r="T3733" s="179"/>
      <c r="U3733" s="179"/>
      <c r="V3733" s="179"/>
      <c r="W3733" s="179"/>
      <c r="X3733" s="179"/>
      <c r="Y3733" s="179"/>
      <c r="Z3733" s="179"/>
      <c r="AA3733" s="222"/>
      <c r="AB3733" s="222"/>
      <c r="AC3733" s="222"/>
      <c r="AD3733" s="179"/>
      <c r="AE3733" s="179"/>
      <c r="AF3733" s="179"/>
      <c r="AG3733" s="179"/>
      <c r="AH3733" s="179"/>
      <c r="AI3733" s="179"/>
      <c r="AJ3733" s="179"/>
    </row>
    <row r="3734" spans="2:36" x14ac:dyDescent="0.3">
      <c r="B3734" s="224">
        <v>381100</v>
      </c>
      <c r="C3734" s="209">
        <v>153187</v>
      </c>
      <c r="D3734" s="206">
        <f t="shared" si="298"/>
        <v>0.40196011545526111</v>
      </c>
      <c r="E3734" s="208">
        <f t="shared" si="299"/>
        <v>0.45</v>
      </c>
      <c r="F3734" s="207">
        <v>8425.2800000000007</v>
      </c>
      <c r="G3734" s="207">
        <v>12254.96</v>
      </c>
      <c r="H3734" s="207">
        <v>13786.83</v>
      </c>
      <c r="I3734" s="214">
        <v>140116</v>
      </c>
      <c r="J3734" s="211">
        <f t="shared" si="300"/>
        <v>0.36766203096300182</v>
      </c>
      <c r="K3734" s="212">
        <f t="shared" si="301"/>
        <v>0.42</v>
      </c>
      <c r="L3734" s="214">
        <v>7706.38</v>
      </c>
      <c r="M3734" s="213">
        <v>11209.28</v>
      </c>
      <c r="N3734" s="213">
        <v>12610.44</v>
      </c>
      <c r="O3734" s="242">
        <f t="shared" si="302"/>
        <v>0.51519999999985888</v>
      </c>
      <c r="P3734" s="242"/>
      <c r="Q3734" s="179"/>
      <c r="R3734" s="179"/>
      <c r="S3734" s="179"/>
      <c r="T3734" s="179"/>
      <c r="U3734" s="179"/>
      <c r="V3734" s="179"/>
      <c r="W3734" s="179"/>
      <c r="X3734" s="179"/>
      <c r="Y3734" s="179"/>
      <c r="Z3734" s="179"/>
      <c r="AA3734" s="222"/>
      <c r="AB3734" s="222"/>
      <c r="AC3734" s="222"/>
      <c r="AD3734" s="179"/>
      <c r="AE3734" s="179"/>
      <c r="AF3734" s="179"/>
      <c r="AG3734" s="179"/>
      <c r="AH3734" s="179"/>
      <c r="AI3734" s="179"/>
      <c r="AJ3734" s="179"/>
    </row>
    <row r="3735" spans="2:36" x14ac:dyDescent="0.3">
      <c r="B3735" s="224">
        <v>381200</v>
      </c>
      <c r="C3735" s="209">
        <v>153232</v>
      </c>
      <c r="D3735" s="206">
        <f t="shared" si="298"/>
        <v>0.40197271773347326</v>
      </c>
      <c r="E3735" s="208">
        <f t="shared" si="299"/>
        <v>0.45</v>
      </c>
      <c r="F3735" s="207">
        <v>8427.76</v>
      </c>
      <c r="G3735" s="207">
        <v>12258.56</v>
      </c>
      <c r="H3735" s="207">
        <v>13790.88</v>
      </c>
      <c r="I3735" s="214">
        <v>140158</v>
      </c>
      <c r="J3735" s="211">
        <f t="shared" si="300"/>
        <v>0.3676757607555089</v>
      </c>
      <c r="K3735" s="212">
        <f t="shared" si="301"/>
        <v>0.42</v>
      </c>
      <c r="L3735" s="214">
        <v>7708.69</v>
      </c>
      <c r="M3735" s="213">
        <v>11212.64</v>
      </c>
      <c r="N3735" s="213">
        <v>12614.22</v>
      </c>
      <c r="O3735" s="242">
        <f t="shared" si="302"/>
        <v>0.51530000000013387</v>
      </c>
      <c r="P3735" s="242"/>
      <c r="Q3735" s="179"/>
      <c r="R3735" s="179"/>
      <c r="S3735" s="179"/>
      <c r="T3735" s="179"/>
      <c r="U3735" s="179"/>
      <c r="V3735" s="179"/>
      <c r="W3735" s="179"/>
      <c r="X3735" s="179"/>
      <c r="Y3735" s="179"/>
      <c r="Z3735" s="179"/>
      <c r="AA3735" s="222"/>
      <c r="AB3735" s="222"/>
      <c r="AC3735" s="222"/>
      <c r="AD3735" s="179"/>
      <c r="AE3735" s="179"/>
      <c r="AF3735" s="179"/>
      <c r="AG3735" s="179"/>
      <c r="AH3735" s="179"/>
      <c r="AI3735" s="179"/>
      <c r="AJ3735" s="179"/>
    </row>
    <row r="3736" spans="2:36" x14ac:dyDescent="0.3">
      <c r="B3736" s="224">
        <v>381300</v>
      </c>
      <c r="C3736" s="209">
        <v>153277</v>
      </c>
      <c r="D3736" s="206">
        <f t="shared" ref="D3736:D3799" si="303">C3736/B3736</f>
        <v>0.4019853134015211</v>
      </c>
      <c r="E3736" s="208">
        <f t="shared" ref="E3736:E3799" si="304">(C3736-C3735)/(B3736-B3735)</f>
        <v>0.45</v>
      </c>
      <c r="F3736" s="207">
        <v>8430.23</v>
      </c>
      <c r="G3736" s="207">
        <v>12262.16</v>
      </c>
      <c r="H3736" s="207">
        <v>13794.93</v>
      </c>
      <c r="I3736" s="214">
        <v>140200</v>
      </c>
      <c r="J3736" s="211">
        <f t="shared" si="300"/>
        <v>0.36768948334644636</v>
      </c>
      <c r="K3736" s="212">
        <f t="shared" si="301"/>
        <v>0.42</v>
      </c>
      <c r="L3736" s="214">
        <v>7711</v>
      </c>
      <c r="M3736" s="213">
        <v>11216</v>
      </c>
      <c r="N3736" s="213">
        <v>12618</v>
      </c>
      <c r="O3736" s="242">
        <f t="shared" si="302"/>
        <v>0.51520000000004074</v>
      </c>
      <c r="P3736" s="242"/>
      <c r="Q3736" s="179"/>
      <c r="R3736" s="179"/>
      <c r="S3736" s="179"/>
      <c r="T3736" s="179"/>
      <c r="U3736" s="179"/>
      <c r="V3736" s="179"/>
      <c r="W3736" s="179"/>
      <c r="X3736" s="179"/>
      <c r="Y3736" s="179"/>
      <c r="Z3736" s="179"/>
      <c r="AA3736" s="222"/>
      <c r="AB3736" s="222"/>
      <c r="AC3736" s="222"/>
      <c r="AD3736" s="179"/>
      <c r="AE3736" s="179"/>
      <c r="AF3736" s="179"/>
      <c r="AG3736" s="179"/>
      <c r="AH3736" s="179"/>
      <c r="AI3736" s="179"/>
      <c r="AJ3736" s="179"/>
    </row>
    <row r="3737" spans="2:36" x14ac:dyDescent="0.3">
      <c r="B3737" s="224">
        <v>381400</v>
      </c>
      <c r="C3737" s="209">
        <v>153322</v>
      </c>
      <c r="D3737" s="206">
        <f t="shared" si="303"/>
        <v>0.4019979024646041</v>
      </c>
      <c r="E3737" s="208">
        <f t="shared" si="304"/>
        <v>0.45</v>
      </c>
      <c r="F3737" s="207">
        <v>8432.7099999999991</v>
      </c>
      <c r="G3737" s="207">
        <v>12265.76</v>
      </c>
      <c r="H3737" s="207">
        <v>13798.98</v>
      </c>
      <c r="I3737" s="214">
        <v>140242</v>
      </c>
      <c r="J3737" s="211">
        <f t="shared" si="300"/>
        <v>0.36770319874147878</v>
      </c>
      <c r="K3737" s="212">
        <f t="shared" si="301"/>
        <v>0.42</v>
      </c>
      <c r="L3737" s="214">
        <v>7713.31</v>
      </c>
      <c r="M3737" s="213">
        <v>11219.36</v>
      </c>
      <c r="N3737" s="213">
        <v>12621.78</v>
      </c>
      <c r="O3737" s="242">
        <f t="shared" si="302"/>
        <v>0.51530000000002474</v>
      </c>
      <c r="P3737" s="242"/>
      <c r="Q3737" s="179"/>
      <c r="R3737" s="179"/>
      <c r="S3737" s="179"/>
      <c r="T3737" s="179"/>
      <c r="U3737" s="179"/>
      <c r="V3737" s="179"/>
      <c r="W3737" s="179"/>
      <c r="X3737" s="179"/>
      <c r="Y3737" s="179"/>
      <c r="Z3737" s="179"/>
      <c r="AA3737" s="222"/>
      <c r="AB3737" s="222"/>
      <c r="AC3737" s="222"/>
      <c r="AD3737" s="179"/>
      <c r="AE3737" s="179"/>
      <c r="AF3737" s="179"/>
      <c r="AG3737" s="179"/>
      <c r="AH3737" s="179"/>
      <c r="AI3737" s="179"/>
      <c r="AJ3737" s="179"/>
    </row>
    <row r="3738" spans="2:36" x14ac:dyDescent="0.3">
      <c r="B3738" s="224">
        <v>381500</v>
      </c>
      <c r="C3738" s="209">
        <v>153367</v>
      </c>
      <c r="D3738" s="206">
        <f t="shared" si="303"/>
        <v>0.40201048492791613</v>
      </c>
      <c r="E3738" s="208">
        <f t="shared" si="304"/>
        <v>0.45</v>
      </c>
      <c r="F3738" s="207">
        <v>8435.18</v>
      </c>
      <c r="G3738" s="207">
        <v>12269.36</v>
      </c>
      <c r="H3738" s="207">
        <v>13803.03</v>
      </c>
      <c r="I3738" s="214">
        <v>140284</v>
      </c>
      <c r="J3738" s="211">
        <f t="shared" si="300"/>
        <v>0.36771690694626474</v>
      </c>
      <c r="K3738" s="212">
        <f t="shared" si="301"/>
        <v>0.42</v>
      </c>
      <c r="L3738" s="214">
        <v>7715.62</v>
      </c>
      <c r="M3738" s="213">
        <v>11222.72</v>
      </c>
      <c r="N3738" s="213">
        <v>12625.56</v>
      </c>
      <c r="O3738" s="242">
        <f t="shared" si="302"/>
        <v>0.5151999999999316</v>
      </c>
      <c r="P3738" s="242"/>
      <c r="Q3738" s="179"/>
      <c r="R3738" s="179"/>
      <c r="S3738" s="179"/>
      <c r="T3738" s="179"/>
      <c r="U3738" s="179"/>
      <c r="V3738" s="179"/>
      <c r="W3738" s="179"/>
      <c r="X3738" s="179"/>
      <c r="Y3738" s="179"/>
      <c r="Z3738" s="179"/>
      <c r="AA3738" s="222"/>
      <c r="AB3738" s="222"/>
      <c r="AC3738" s="222"/>
      <c r="AD3738" s="179"/>
      <c r="AE3738" s="179"/>
      <c r="AF3738" s="179"/>
      <c r="AG3738" s="179"/>
      <c r="AH3738" s="179"/>
      <c r="AI3738" s="179"/>
      <c r="AJ3738" s="179"/>
    </row>
    <row r="3739" spans="2:36" x14ac:dyDescent="0.3">
      <c r="B3739" s="224">
        <v>381600</v>
      </c>
      <c r="C3739" s="209">
        <v>153412</v>
      </c>
      <c r="D3739" s="206">
        <f t="shared" si="303"/>
        <v>0.40202306079664568</v>
      </c>
      <c r="E3739" s="208">
        <f t="shared" si="304"/>
        <v>0.45</v>
      </c>
      <c r="F3739" s="207">
        <v>8437.66</v>
      </c>
      <c r="G3739" s="207">
        <v>12272.96</v>
      </c>
      <c r="H3739" s="207">
        <v>13807.08</v>
      </c>
      <c r="I3739" s="214">
        <v>140326</v>
      </c>
      <c r="J3739" s="211">
        <f t="shared" si="300"/>
        <v>0.36773060796645701</v>
      </c>
      <c r="K3739" s="212">
        <f t="shared" si="301"/>
        <v>0.42</v>
      </c>
      <c r="L3739" s="214">
        <v>7717.93</v>
      </c>
      <c r="M3739" s="213">
        <v>11226.08</v>
      </c>
      <c r="N3739" s="213">
        <v>12629.34</v>
      </c>
      <c r="O3739" s="242">
        <f t="shared" si="302"/>
        <v>0.5152999999998974</v>
      </c>
      <c r="P3739" s="242"/>
      <c r="Q3739" s="179"/>
      <c r="R3739" s="179"/>
      <c r="S3739" s="179"/>
      <c r="T3739" s="179"/>
      <c r="U3739" s="179"/>
      <c r="V3739" s="179"/>
      <c r="W3739" s="179"/>
      <c r="X3739" s="179"/>
      <c r="Y3739" s="179"/>
      <c r="Z3739" s="179"/>
      <c r="AA3739" s="222"/>
      <c r="AB3739" s="222"/>
      <c r="AC3739" s="222"/>
      <c r="AD3739" s="179"/>
      <c r="AE3739" s="179"/>
      <c r="AF3739" s="179"/>
      <c r="AG3739" s="179"/>
      <c r="AH3739" s="179"/>
      <c r="AI3739" s="179"/>
      <c r="AJ3739" s="179"/>
    </row>
    <row r="3740" spans="2:36" x14ac:dyDescent="0.3">
      <c r="B3740" s="224">
        <v>381700</v>
      </c>
      <c r="C3740" s="209">
        <v>153457</v>
      </c>
      <c r="D3740" s="206">
        <f t="shared" si="303"/>
        <v>0.40203563007597592</v>
      </c>
      <c r="E3740" s="208">
        <f t="shared" si="304"/>
        <v>0.45</v>
      </c>
      <c r="F3740" s="207">
        <v>8440.1299999999992</v>
      </c>
      <c r="G3740" s="207">
        <v>12276.56</v>
      </c>
      <c r="H3740" s="207">
        <v>13811.13</v>
      </c>
      <c r="I3740" s="214">
        <v>140368</v>
      </c>
      <c r="J3740" s="211">
        <f t="shared" si="300"/>
        <v>0.3677443018077024</v>
      </c>
      <c r="K3740" s="212">
        <f t="shared" si="301"/>
        <v>0.42</v>
      </c>
      <c r="L3740" s="214">
        <v>7720.24</v>
      </c>
      <c r="M3740" s="213">
        <v>11229.44</v>
      </c>
      <c r="N3740" s="213">
        <v>12633.12</v>
      </c>
      <c r="O3740" s="242">
        <f t="shared" si="302"/>
        <v>0.51520000000009536</v>
      </c>
      <c r="P3740" s="242"/>
      <c r="Q3740" s="179"/>
      <c r="R3740" s="179"/>
      <c r="S3740" s="179"/>
      <c r="T3740" s="179"/>
      <c r="U3740" s="179"/>
      <c r="V3740" s="179"/>
      <c r="W3740" s="179"/>
      <c r="X3740" s="179"/>
      <c r="Y3740" s="179"/>
      <c r="Z3740" s="179"/>
      <c r="AA3740" s="222"/>
      <c r="AB3740" s="222"/>
      <c r="AC3740" s="222"/>
      <c r="AD3740" s="179"/>
      <c r="AE3740" s="179"/>
      <c r="AF3740" s="179"/>
      <c r="AG3740" s="179"/>
      <c r="AH3740" s="179"/>
      <c r="AI3740" s="179"/>
      <c r="AJ3740" s="179"/>
    </row>
    <row r="3741" spans="2:36" x14ac:dyDescent="0.3">
      <c r="B3741" s="224">
        <v>381800</v>
      </c>
      <c r="C3741" s="209">
        <v>153502</v>
      </c>
      <c r="D3741" s="206">
        <f t="shared" si="303"/>
        <v>0.40204819277108433</v>
      </c>
      <c r="E3741" s="208">
        <f t="shared" si="304"/>
        <v>0.45</v>
      </c>
      <c r="F3741" s="207">
        <v>8442.61</v>
      </c>
      <c r="G3741" s="207">
        <v>12280.16</v>
      </c>
      <c r="H3741" s="207">
        <v>13815.18</v>
      </c>
      <c r="I3741" s="214">
        <v>140410</v>
      </c>
      <c r="J3741" s="211">
        <f t="shared" si="300"/>
        <v>0.36775798847564167</v>
      </c>
      <c r="K3741" s="212">
        <f t="shared" si="301"/>
        <v>0.42</v>
      </c>
      <c r="L3741" s="214">
        <v>7722.55</v>
      </c>
      <c r="M3741" s="213">
        <v>11232.8</v>
      </c>
      <c r="N3741" s="213">
        <v>12636.9</v>
      </c>
      <c r="O3741" s="242">
        <f t="shared" si="302"/>
        <v>0.51529999999980647</v>
      </c>
      <c r="P3741" s="242"/>
      <c r="Q3741" s="179"/>
      <c r="R3741" s="179"/>
      <c r="S3741" s="179"/>
      <c r="T3741" s="179"/>
      <c r="U3741" s="179"/>
      <c r="V3741" s="179"/>
      <c r="W3741" s="179"/>
      <c r="X3741" s="179"/>
      <c r="Y3741" s="179"/>
      <c r="Z3741" s="179"/>
      <c r="AA3741" s="222"/>
      <c r="AB3741" s="222"/>
      <c r="AC3741" s="222"/>
      <c r="AD3741" s="179"/>
      <c r="AE3741" s="179"/>
      <c r="AF3741" s="179"/>
      <c r="AG3741" s="179"/>
      <c r="AH3741" s="179"/>
      <c r="AI3741" s="179"/>
      <c r="AJ3741" s="179"/>
    </row>
    <row r="3742" spans="2:36" x14ac:dyDescent="0.3">
      <c r="B3742" s="224">
        <v>381900</v>
      </c>
      <c r="C3742" s="209">
        <v>153547</v>
      </c>
      <c r="D3742" s="206">
        <f t="shared" si="303"/>
        <v>0.40206074888714322</v>
      </c>
      <c r="E3742" s="208">
        <f t="shared" si="304"/>
        <v>0.45</v>
      </c>
      <c r="F3742" s="207">
        <v>8445.08</v>
      </c>
      <c r="G3742" s="207">
        <v>12283.76</v>
      </c>
      <c r="H3742" s="207">
        <v>13819.23</v>
      </c>
      <c r="I3742" s="214">
        <v>140452</v>
      </c>
      <c r="J3742" s="211">
        <f t="shared" si="300"/>
        <v>0.36777166797590993</v>
      </c>
      <c r="K3742" s="212">
        <f t="shared" si="301"/>
        <v>0.42</v>
      </c>
      <c r="L3742" s="214">
        <v>7724.86</v>
      </c>
      <c r="M3742" s="213">
        <v>11236.16</v>
      </c>
      <c r="N3742" s="213">
        <v>12640.68</v>
      </c>
      <c r="O3742" s="242">
        <f t="shared" si="302"/>
        <v>0.51519999999996802</v>
      </c>
      <c r="P3742" s="242"/>
      <c r="Q3742" s="179"/>
      <c r="R3742" s="179"/>
      <c r="S3742" s="179"/>
      <c r="T3742" s="179"/>
      <c r="U3742" s="179"/>
      <c r="V3742" s="179"/>
      <c r="W3742" s="179"/>
      <c r="X3742" s="179"/>
      <c r="Y3742" s="179"/>
      <c r="Z3742" s="179"/>
      <c r="AA3742" s="222"/>
      <c r="AB3742" s="222"/>
      <c r="AC3742" s="222"/>
      <c r="AD3742" s="179"/>
      <c r="AE3742" s="179"/>
      <c r="AF3742" s="179"/>
      <c r="AG3742" s="179"/>
      <c r="AH3742" s="179"/>
      <c r="AI3742" s="179"/>
      <c r="AJ3742" s="179"/>
    </row>
    <row r="3743" spans="2:36" x14ac:dyDescent="0.3">
      <c r="B3743" s="224">
        <v>382000</v>
      </c>
      <c r="C3743" s="209">
        <v>153592</v>
      </c>
      <c r="D3743" s="206">
        <f t="shared" si="303"/>
        <v>0.40207329842931938</v>
      </c>
      <c r="E3743" s="208">
        <f t="shared" si="304"/>
        <v>0.45</v>
      </c>
      <c r="F3743" s="207">
        <v>8447.56</v>
      </c>
      <c r="G3743" s="207">
        <v>12287.36</v>
      </c>
      <c r="H3743" s="207">
        <v>13823.28</v>
      </c>
      <c r="I3743" s="214">
        <v>140494</v>
      </c>
      <c r="J3743" s="211">
        <f t="shared" si="300"/>
        <v>0.36778534031413612</v>
      </c>
      <c r="K3743" s="212">
        <f t="shared" si="301"/>
        <v>0.42</v>
      </c>
      <c r="L3743" s="214">
        <v>7727.17</v>
      </c>
      <c r="M3743" s="213">
        <v>11239.52</v>
      </c>
      <c r="N3743" s="213">
        <v>12644.46</v>
      </c>
      <c r="O3743" s="242">
        <f t="shared" si="302"/>
        <v>0.51529999999997012</v>
      </c>
      <c r="P3743" s="242"/>
      <c r="Q3743" s="179"/>
      <c r="R3743" s="179"/>
      <c r="S3743" s="179"/>
      <c r="T3743" s="179"/>
      <c r="U3743" s="179"/>
      <c r="V3743" s="179"/>
      <c r="W3743" s="179"/>
      <c r="X3743" s="179"/>
      <c r="Y3743" s="179"/>
      <c r="Z3743" s="179"/>
      <c r="AA3743" s="222"/>
      <c r="AB3743" s="222"/>
      <c r="AC3743" s="222"/>
      <c r="AD3743" s="179"/>
      <c r="AE3743" s="179"/>
      <c r="AF3743" s="179"/>
      <c r="AG3743" s="179"/>
      <c r="AH3743" s="179"/>
      <c r="AI3743" s="179"/>
      <c r="AJ3743" s="179"/>
    </row>
    <row r="3744" spans="2:36" x14ac:dyDescent="0.3">
      <c r="B3744" s="224">
        <v>382100</v>
      </c>
      <c r="C3744" s="209">
        <v>153637</v>
      </c>
      <c r="D3744" s="206">
        <f t="shared" si="303"/>
        <v>0.40208584140277415</v>
      </c>
      <c r="E3744" s="208">
        <f t="shared" si="304"/>
        <v>0.45</v>
      </c>
      <c r="F3744" s="207">
        <v>8450.0300000000007</v>
      </c>
      <c r="G3744" s="207">
        <v>12290.96</v>
      </c>
      <c r="H3744" s="207">
        <v>13827.33</v>
      </c>
      <c r="I3744" s="214">
        <v>140536</v>
      </c>
      <c r="J3744" s="211">
        <f t="shared" si="300"/>
        <v>0.36779900549594347</v>
      </c>
      <c r="K3744" s="212">
        <f t="shared" si="301"/>
        <v>0.42</v>
      </c>
      <c r="L3744" s="214">
        <v>7729.48</v>
      </c>
      <c r="M3744" s="213">
        <v>11242.88</v>
      </c>
      <c r="N3744" s="213">
        <v>12648.24</v>
      </c>
      <c r="O3744" s="242">
        <f t="shared" si="302"/>
        <v>0.51519999999985888</v>
      </c>
      <c r="P3744" s="242"/>
      <c r="Q3744" s="179"/>
      <c r="R3744" s="179"/>
      <c r="S3744" s="179"/>
      <c r="T3744" s="179"/>
      <c r="U3744" s="179"/>
      <c r="V3744" s="179"/>
      <c r="W3744" s="179"/>
      <c r="X3744" s="179"/>
      <c r="Y3744" s="179"/>
      <c r="Z3744" s="179"/>
      <c r="AA3744" s="222"/>
      <c r="AB3744" s="222"/>
      <c r="AC3744" s="222"/>
      <c r="AD3744" s="179"/>
      <c r="AE3744" s="179"/>
      <c r="AF3744" s="179"/>
      <c r="AG3744" s="179"/>
      <c r="AH3744" s="179"/>
      <c r="AI3744" s="179"/>
      <c r="AJ3744" s="179"/>
    </row>
    <row r="3745" spans="2:36" x14ac:dyDescent="0.3">
      <c r="B3745" s="224">
        <v>382200</v>
      </c>
      <c r="C3745" s="209">
        <v>153682</v>
      </c>
      <c r="D3745" s="206">
        <f t="shared" si="303"/>
        <v>0.40209837781266355</v>
      </c>
      <c r="E3745" s="208">
        <f t="shared" si="304"/>
        <v>0.45</v>
      </c>
      <c r="F3745" s="207">
        <v>8452.51</v>
      </c>
      <c r="G3745" s="207">
        <v>12294.56</v>
      </c>
      <c r="H3745" s="207">
        <v>13831.38</v>
      </c>
      <c r="I3745" s="214">
        <v>140578</v>
      </c>
      <c r="J3745" s="211">
        <f t="shared" si="300"/>
        <v>0.36781266352694925</v>
      </c>
      <c r="K3745" s="212">
        <f t="shared" si="301"/>
        <v>0.42</v>
      </c>
      <c r="L3745" s="214">
        <v>7731.79</v>
      </c>
      <c r="M3745" s="213">
        <v>11246.24</v>
      </c>
      <c r="N3745" s="213">
        <v>12652.02</v>
      </c>
      <c r="O3745" s="242">
        <f t="shared" si="302"/>
        <v>0.51530000000013387</v>
      </c>
      <c r="P3745" s="242"/>
      <c r="Q3745" s="179"/>
      <c r="R3745" s="179"/>
      <c r="S3745" s="179"/>
      <c r="T3745" s="179"/>
      <c r="U3745" s="179"/>
      <c r="V3745" s="179"/>
      <c r="W3745" s="179"/>
      <c r="X3745" s="179"/>
      <c r="Y3745" s="179"/>
      <c r="Z3745" s="179"/>
      <c r="AA3745" s="222"/>
      <c r="AB3745" s="222"/>
      <c r="AC3745" s="222"/>
      <c r="AD3745" s="179"/>
      <c r="AE3745" s="179"/>
      <c r="AF3745" s="179"/>
      <c r="AG3745" s="179"/>
      <c r="AH3745" s="179"/>
      <c r="AI3745" s="179"/>
      <c r="AJ3745" s="179"/>
    </row>
    <row r="3746" spans="2:36" x14ac:dyDescent="0.3">
      <c r="B3746" s="224">
        <v>382300</v>
      </c>
      <c r="C3746" s="209">
        <v>153727</v>
      </c>
      <c r="D3746" s="206">
        <f t="shared" si="303"/>
        <v>0.4021109076641381</v>
      </c>
      <c r="E3746" s="208">
        <f t="shared" si="304"/>
        <v>0.45</v>
      </c>
      <c r="F3746" s="207">
        <v>8454.98</v>
      </c>
      <c r="G3746" s="207">
        <v>12298.16</v>
      </c>
      <c r="H3746" s="207">
        <v>13835.43</v>
      </c>
      <c r="I3746" s="214">
        <v>140620</v>
      </c>
      <c r="J3746" s="211">
        <f t="shared" si="300"/>
        <v>0.36782631441276487</v>
      </c>
      <c r="K3746" s="212">
        <f t="shared" si="301"/>
        <v>0.42</v>
      </c>
      <c r="L3746" s="214">
        <v>7734.1</v>
      </c>
      <c r="M3746" s="213">
        <v>11249.6</v>
      </c>
      <c r="N3746" s="213">
        <v>12655.8</v>
      </c>
      <c r="O3746" s="242">
        <f t="shared" si="302"/>
        <v>0.51520000000004074</v>
      </c>
      <c r="P3746" s="242"/>
      <c r="Q3746" s="179"/>
      <c r="R3746" s="179"/>
      <c r="S3746" s="179"/>
      <c r="T3746" s="179"/>
      <c r="U3746" s="179"/>
      <c r="V3746" s="179"/>
      <c r="W3746" s="179"/>
      <c r="X3746" s="179"/>
      <c r="Y3746" s="179"/>
      <c r="Z3746" s="179"/>
      <c r="AA3746" s="222"/>
      <c r="AB3746" s="222"/>
      <c r="AC3746" s="222"/>
      <c r="AD3746" s="179"/>
      <c r="AE3746" s="179"/>
      <c r="AF3746" s="179"/>
      <c r="AG3746" s="179"/>
      <c r="AH3746" s="179"/>
      <c r="AI3746" s="179"/>
      <c r="AJ3746" s="179"/>
    </row>
    <row r="3747" spans="2:36" x14ac:dyDescent="0.3">
      <c r="B3747" s="224">
        <v>382400</v>
      </c>
      <c r="C3747" s="209">
        <v>153772</v>
      </c>
      <c r="D3747" s="206">
        <f t="shared" si="303"/>
        <v>0.4021234309623431</v>
      </c>
      <c r="E3747" s="208">
        <f t="shared" si="304"/>
        <v>0.45</v>
      </c>
      <c r="F3747" s="207">
        <v>8457.4599999999991</v>
      </c>
      <c r="G3747" s="207">
        <v>12301.76</v>
      </c>
      <c r="H3747" s="207">
        <v>13839.48</v>
      </c>
      <c r="I3747" s="214">
        <v>140662</v>
      </c>
      <c r="J3747" s="211">
        <f t="shared" si="300"/>
        <v>0.36783995815899584</v>
      </c>
      <c r="K3747" s="212">
        <f t="shared" si="301"/>
        <v>0.42</v>
      </c>
      <c r="L3747" s="214">
        <v>7736.41</v>
      </c>
      <c r="M3747" s="213">
        <v>11252.96</v>
      </c>
      <c r="N3747" s="213">
        <v>12659.58</v>
      </c>
      <c r="O3747" s="242">
        <f t="shared" si="302"/>
        <v>0.51530000000002474</v>
      </c>
      <c r="P3747" s="242"/>
      <c r="Q3747" s="179"/>
      <c r="R3747" s="179"/>
      <c r="S3747" s="179"/>
      <c r="T3747" s="179"/>
      <c r="U3747" s="179"/>
      <c r="V3747" s="179"/>
      <c r="W3747" s="179"/>
      <c r="X3747" s="179"/>
      <c r="Y3747" s="179"/>
      <c r="Z3747" s="179"/>
      <c r="AA3747" s="222"/>
      <c r="AB3747" s="222"/>
      <c r="AC3747" s="222"/>
      <c r="AD3747" s="179"/>
      <c r="AE3747" s="179"/>
      <c r="AF3747" s="179"/>
      <c r="AG3747" s="179"/>
      <c r="AH3747" s="179"/>
      <c r="AI3747" s="179"/>
      <c r="AJ3747" s="179"/>
    </row>
    <row r="3748" spans="2:36" x14ac:dyDescent="0.3">
      <c r="B3748" s="224">
        <v>382500</v>
      </c>
      <c r="C3748" s="209">
        <v>153817</v>
      </c>
      <c r="D3748" s="206">
        <f t="shared" si="303"/>
        <v>0.40213594771241828</v>
      </c>
      <c r="E3748" s="208">
        <f t="shared" si="304"/>
        <v>0.45</v>
      </c>
      <c r="F3748" s="207">
        <v>8459.93</v>
      </c>
      <c r="G3748" s="207">
        <v>12305.36</v>
      </c>
      <c r="H3748" s="207">
        <v>13843.53</v>
      </c>
      <c r="I3748" s="214">
        <v>140704</v>
      </c>
      <c r="J3748" s="211">
        <f t="shared" si="300"/>
        <v>0.36785359477124185</v>
      </c>
      <c r="K3748" s="212">
        <f t="shared" si="301"/>
        <v>0.42</v>
      </c>
      <c r="L3748" s="214">
        <v>7738.72</v>
      </c>
      <c r="M3748" s="213">
        <v>11256.32</v>
      </c>
      <c r="N3748" s="213">
        <v>12663.36</v>
      </c>
      <c r="O3748" s="242">
        <f t="shared" si="302"/>
        <v>0.5151999999999316</v>
      </c>
      <c r="P3748" s="242"/>
      <c r="Q3748" s="179"/>
      <c r="R3748" s="179"/>
      <c r="S3748" s="179"/>
      <c r="T3748" s="179"/>
      <c r="U3748" s="179"/>
      <c r="V3748" s="179"/>
      <c r="W3748" s="179"/>
      <c r="X3748" s="179"/>
      <c r="Y3748" s="179"/>
      <c r="Z3748" s="179"/>
      <c r="AA3748" s="222"/>
      <c r="AB3748" s="222"/>
      <c r="AC3748" s="222"/>
      <c r="AD3748" s="179"/>
      <c r="AE3748" s="179"/>
      <c r="AF3748" s="179"/>
      <c r="AG3748" s="179"/>
      <c r="AH3748" s="179"/>
      <c r="AI3748" s="179"/>
      <c r="AJ3748" s="179"/>
    </row>
    <row r="3749" spans="2:36" x14ac:dyDescent="0.3">
      <c r="B3749" s="224">
        <v>382600</v>
      </c>
      <c r="C3749" s="209">
        <v>153862</v>
      </c>
      <c r="D3749" s="206">
        <f t="shared" si="303"/>
        <v>0.40214845791949816</v>
      </c>
      <c r="E3749" s="208">
        <f t="shared" si="304"/>
        <v>0.45</v>
      </c>
      <c r="F3749" s="207">
        <v>8462.41</v>
      </c>
      <c r="G3749" s="207">
        <v>12308.96</v>
      </c>
      <c r="H3749" s="207">
        <v>13847.58</v>
      </c>
      <c r="I3749" s="214">
        <v>140746</v>
      </c>
      <c r="J3749" s="211">
        <f t="shared" si="300"/>
        <v>0.36786722425509671</v>
      </c>
      <c r="K3749" s="212">
        <f t="shared" si="301"/>
        <v>0.42</v>
      </c>
      <c r="L3749" s="214">
        <v>7741.03</v>
      </c>
      <c r="M3749" s="213">
        <v>11259.68</v>
      </c>
      <c r="N3749" s="213">
        <v>12667.14</v>
      </c>
      <c r="O3749" s="242">
        <f t="shared" si="302"/>
        <v>0.5152999999998974</v>
      </c>
      <c r="P3749" s="242"/>
      <c r="Q3749" s="179"/>
      <c r="R3749" s="179"/>
      <c r="S3749" s="179"/>
      <c r="T3749" s="179"/>
      <c r="U3749" s="179"/>
      <c r="V3749" s="179"/>
      <c r="W3749" s="179"/>
      <c r="X3749" s="179"/>
      <c r="Y3749" s="179"/>
      <c r="Z3749" s="179"/>
      <c r="AA3749" s="222"/>
      <c r="AB3749" s="222"/>
      <c r="AC3749" s="222"/>
      <c r="AD3749" s="179"/>
      <c r="AE3749" s="179"/>
      <c r="AF3749" s="179"/>
      <c r="AG3749" s="179"/>
      <c r="AH3749" s="179"/>
      <c r="AI3749" s="179"/>
      <c r="AJ3749" s="179"/>
    </row>
    <row r="3750" spans="2:36" x14ac:dyDescent="0.3">
      <c r="B3750" s="224">
        <v>382700</v>
      </c>
      <c r="C3750" s="209">
        <v>153907</v>
      </c>
      <c r="D3750" s="206">
        <f t="shared" si="303"/>
        <v>0.40216096158871179</v>
      </c>
      <c r="E3750" s="208">
        <f t="shared" si="304"/>
        <v>0.45</v>
      </c>
      <c r="F3750" s="207">
        <v>8464.8799999999992</v>
      </c>
      <c r="G3750" s="207">
        <v>12312.56</v>
      </c>
      <c r="H3750" s="207">
        <v>13851.63</v>
      </c>
      <c r="I3750" s="214">
        <v>140788</v>
      </c>
      <c r="J3750" s="211">
        <f t="shared" si="300"/>
        <v>0.36788084661614839</v>
      </c>
      <c r="K3750" s="212">
        <f t="shared" si="301"/>
        <v>0.42</v>
      </c>
      <c r="L3750" s="214">
        <v>7743.34</v>
      </c>
      <c r="M3750" s="213">
        <v>11263.04</v>
      </c>
      <c r="N3750" s="213">
        <v>12670.92</v>
      </c>
      <c r="O3750" s="242">
        <f t="shared" si="302"/>
        <v>0.51520000000009536</v>
      </c>
      <c r="P3750" s="242"/>
      <c r="Q3750" s="179"/>
      <c r="R3750" s="179"/>
      <c r="S3750" s="179"/>
      <c r="T3750" s="179"/>
      <c r="U3750" s="179"/>
      <c r="V3750" s="179"/>
      <c r="W3750" s="179"/>
      <c r="X3750" s="179"/>
      <c r="Y3750" s="179"/>
      <c r="Z3750" s="179"/>
      <c r="AA3750" s="222"/>
      <c r="AB3750" s="222"/>
      <c r="AC3750" s="222"/>
      <c r="AD3750" s="179"/>
      <c r="AE3750" s="179"/>
      <c r="AF3750" s="179"/>
      <c r="AG3750" s="179"/>
      <c r="AH3750" s="179"/>
      <c r="AI3750" s="179"/>
      <c r="AJ3750" s="179"/>
    </row>
    <row r="3751" spans="2:36" x14ac:dyDescent="0.3">
      <c r="B3751" s="224">
        <v>382800</v>
      </c>
      <c r="C3751" s="209">
        <v>153952</v>
      </c>
      <c r="D3751" s="206">
        <f t="shared" si="303"/>
        <v>0.40217345872518284</v>
      </c>
      <c r="E3751" s="208">
        <f t="shared" si="304"/>
        <v>0.45</v>
      </c>
      <c r="F3751" s="207">
        <v>8467.36</v>
      </c>
      <c r="G3751" s="207">
        <v>12316.16</v>
      </c>
      <c r="H3751" s="207">
        <v>13855.68</v>
      </c>
      <c r="I3751" s="214">
        <v>140830</v>
      </c>
      <c r="J3751" s="211">
        <f t="shared" si="300"/>
        <v>0.36789446185997909</v>
      </c>
      <c r="K3751" s="212">
        <f t="shared" si="301"/>
        <v>0.42</v>
      </c>
      <c r="L3751" s="214">
        <v>7745.65</v>
      </c>
      <c r="M3751" s="213">
        <v>11266.4</v>
      </c>
      <c r="N3751" s="213">
        <v>12674.7</v>
      </c>
      <c r="O3751" s="242">
        <f t="shared" si="302"/>
        <v>0.51529999999980647</v>
      </c>
      <c r="P3751" s="242"/>
      <c r="Q3751" s="179"/>
      <c r="R3751" s="179"/>
      <c r="S3751" s="179"/>
      <c r="T3751" s="179"/>
      <c r="U3751" s="179"/>
      <c r="V3751" s="179"/>
      <c r="W3751" s="179"/>
      <c r="X3751" s="179"/>
      <c r="Y3751" s="179"/>
      <c r="Z3751" s="179"/>
      <c r="AA3751" s="222"/>
      <c r="AB3751" s="222"/>
      <c r="AC3751" s="222"/>
      <c r="AD3751" s="179"/>
      <c r="AE3751" s="179"/>
      <c r="AF3751" s="179"/>
      <c r="AG3751" s="179"/>
      <c r="AH3751" s="179"/>
      <c r="AI3751" s="179"/>
      <c r="AJ3751" s="179"/>
    </row>
    <row r="3752" spans="2:36" x14ac:dyDescent="0.3">
      <c r="B3752" s="224">
        <v>382900</v>
      </c>
      <c r="C3752" s="209">
        <v>153997</v>
      </c>
      <c r="D3752" s="206">
        <f t="shared" si="303"/>
        <v>0.40218594933402979</v>
      </c>
      <c r="E3752" s="208">
        <f t="shared" si="304"/>
        <v>0.45</v>
      </c>
      <c r="F3752" s="207">
        <v>8469.83</v>
      </c>
      <c r="G3752" s="207">
        <v>12319.76</v>
      </c>
      <c r="H3752" s="207">
        <v>13859.73</v>
      </c>
      <c r="I3752" s="214">
        <v>140872</v>
      </c>
      <c r="J3752" s="211">
        <f t="shared" si="300"/>
        <v>0.36790806999216508</v>
      </c>
      <c r="K3752" s="212">
        <f t="shared" si="301"/>
        <v>0.42</v>
      </c>
      <c r="L3752" s="214">
        <v>7747.96</v>
      </c>
      <c r="M3752" s="213">
        <v>11269.76</v>
      </c>
      <c r="N3752" s="213">
        <v>12678.48</v>
      </c>
      <c r="O3752" s="242">
        <f t="shared" si="302"/>
        <v>0.51519999999996802</v>
      </c>
      <c r="P3752" s="242"/>
      <c r="Q3752" s="179"/>
      <c r="R3752" s="179"/>
      <c r="S3752" s="179"/>
      <c r="T3752" s="179"/>
      <c r="U3752" s="179"/>
      <c r="V3752" s="179"/>
      <c r="W3752" s="179"/>
      <c r="X3752" s="179"/>
      <c r="Y3752" s="179"/>
      <c r="Z3752" s="179"/>
      <c r="AA3752" s="222"/>
      <c r="AB3752" s="222"/>
      <c r="AC3752" s="222"/>
      <c r="AD3752" s="179"/>
      <c r="AE3752" s="179"/>
      <c r="AF3752" s="179"/>
      <c r="AG3752" s="179"/>
      <c r="AH3752" s="179"/>
      <c r="AI3752" s="179"/>
      <c r="AJ3752" s="179"/>
    </row>
    <row r="3753" spans="2:36" x14ac:dyDescent="0.3">
      <c r="B3753" s="224">
        <v>383000</v>
      </c>
      <c r="C3753" s="209">
        <v>154042</v>
      </c>
      <c r="D3753" s="206">
        <f t="shared" si="303"/>
        <v>0.40219843342036554</v>
      </c>
      <c r="E3753" s="208">
        <f t="shared" si="304"/>
        <v>0.45</v>
      </c>
      <c r="F3753" s="207">
        <v>8472.31</v>
      </c>
      <c r="G3753" s="207">
        <v>12323.36</v>
      </c>
      <c r="H3753" s="207">
        <v>13863.78</v>
      </c>
      <c r="I3753" s="214">
        <v>140914</v>
      </c>
      <c r="J3753" s="211">
        <f t="shared" si="300"/>
        <v>0.36792167101827677</v>
      </c>
      <c r="K3753" s="212">
        <f t="shared" si="301"/>
        <v>0.42</v>
      </c>
      <c r="L3753" s="214">
        <v>7750.27</v>
      </c>
      <c r="M3753" s="213">
        <v>11273.12</v>
      </c>
      <c r="N3753" s="213">
        <v>12682.26</v>
      </c>
      <c r="O3753" s="242">
        <f t="shared" si="302"/>
        <v>0.51529999999997012</v>
      </c>
      <c r="P3753" s="242"/>
      <c r="Q3753" s="179"/>
      <c r="R3753" s="179"/>
      <c r="S3753" s="179"/>
      <c r="T3753" s="179"/>
      <c r="U3753" s="179"/>
      <c r="V3753" s="179"/>
      <c r="W3753" s="179"/>
      <c r="X3753" s="179"/>
      <c r="Y3753" s="179"/>
      <c r="Z3753" s="179"/>
      <c r="AA3753" s="222"/>
      <c r="AB3753" s="222"/>
      <c r="AC3753" s="222"/>
      <c r="AD3753" s="179"/>
      <c r="AE3753" s="179"/>
      <c r="AF3753" s="179"/>
      <c r="AG3753" s="179"/>
      <c r="AH3753" s="179"/>
      <c r="AI3753" s="179"/>
      <c r="AJ3753" s="179"/>
    </row>
    <row r="3754" spans="2:36" x14ac:dyDescent="0.3">
      <c r="B3754" s="224">
        <v>383100</v>
      </c>
      <c r="C3754" s="209">
        <v>154087</v>
      </c>
      <c r="D3754" s="206">
        <f t="shared" si="303"/>
        <v>0.40221091098929784</v>
      </c>
      <c r="E3754" s="208">
        <f t="shared" si="304"/>
        <v>0.45</v>
      </c>
      <c r="F3754" s="207">
        <v>8474.7800000000007</v>
      </c>
      <c r="G3754" s="207">
        <v>12326.96</v>
      </c>
      <c r="H3754" s="207">
        <v>13867.83</v>
      </c>
      <c r="I3754" s="214">
        <v>140956</v>
      </c>
      <c r="J3754" s="211">
        <f t="shared" si="300"/>
        <v>0.3679352649438789</v>
      </c>
      <c r="K3754" s="212">
        <f t="shared" si="301"/>
        <v>0.42</v>
      </c>
      <c r="L3754" s="214">
        <v>7752.58</v>
      </c>
      <c r="M3754" s="213">
        <v>11276.48</v>
      </c>
      <c r="N3754" s="213">
        <v>12686.04</v>
      </c>
      <c r="O3754" s="242">
        <f t="shared" si="302"/>
        <v>0.51519999999985888</v>
      </c>
      <c r="P3754" s="242"/>
      <c r="Q3754" s="179"/>
      <c r="R3754" s="179"/>
      <c r="S3754" s="179"/>
      <c r="T3754" s="179"/>
      <c r="U3754" s="179"/>
      <c r="V3754" s="179"/>
      <c r="W3754" s="179"/>
      <c r="X3754" s="179"/>
      <c r="Y3754" s="179"/>
      <c r="Z3754" s="179"/>
      <c r="AA3754" s="222"/>
      <c r="AB3754" s="222"/>
      <c r="AC3754" s="222"/>
      <c r="AD3754" s="179"/>
      <c r="AE3754" s="179"/>
      <c r="AF3754" s="179"/>
      <c r="AG3754" s="179"/>
      <c r="AH3754" s="179"/>
      <c r="AI3754" s="179"/>
      <c r="AJ3754" s="179"/>
    </row>
    <row r="3755" spans="2:36" x14ac:dyDescent="0.3">
      <c r="B3755" s="224">
        <v>383200</v>
      </c>
      <c r="C3755" s="209">
        <v>154132</v>
      </c>
      <c r="D3755" s="206">
        <f t="shared" si="303"/>
        <v>0.402223382045929</v>
      </c>
      <c r="E3755" s="208">
        <f t="shared" si="304"/>
        <v>0.45</v>
      </c>
      <c r="F3755" s="207">
        <v>8477.26</v>
      </c>
      <c r="G3755" s="207">
        <v>12330.56</v>
      </c>
      <c r="H3755" s="207">
        <v>13871.88</v>
      </c>
      <c r="I3755" s="214">
        <v>140998</v>
      </c>
      <c r="J3755" s="211">
        <f t="shared" si="300"/>
        <v>0.36794885177453029</v>
      </c>
      <c r="K3755" s="212">
        <f t="shared" si="301"/>
        <v>0.42</v>
      </c>
      <c r="L3755" s="214">
        <v>7754.89</v>
      </c>
      <c r="M3755" s="213">
        <v>11279.84</v>
      </c>
      <c r="N3755" s="213">
        <v>12689.82</v>
      </c>
      <c r="O3755" s="242">
        <f t="shared" si="302"/>
        <v>0.51530000000013387</v>
      </c>
      <c r="P3755" s="242"/>
      <c r="Q3755" s="179"/>
      <c r="R3755" s="179"/>
      <c r="S3755" s="179"/>
      <c r="T3755" s="179"/>
      <c r="U3755" s="179"/>
      <c r="V3755" s="179"/>
      <c r="W3755" s="179"/>
      <c r="X3755" s="179"/>
      <c r="Y3755" s="179"/>
      <c r="Z3755" s="179"/>
      <c r="AA3755" s="222"/>
      <c r="AB3755" s="222"/>
      <c r="AC3755" s="222"/>
      <c r="AD3755" s="179"/>
      <c r="AE3755" s="179"/>
      <c r="AF3755" s="179"/>
      <c r="AG3755" s="179"/>
      <c r="AH3755" s="179"/>
      <c r="AI3755" s="179"/>
      <c r="AJ3755" s="179"/>
    </row>
    <row r="3756" spans="2:36" x14ac:dyDescent="0.3">
      <c r="B3756" s="224">
        <v>383300</v>
      </c>
      <c r="C3756" s="209">
        <v>154177</v>
      </c>
      <c r="D3756" s="206">
        <f t="shared" si="303"/>
        <v>0.40223584659535611</v>
      </c>
      <c r="E3756" s="208">
        <f t="shared" si="304"/>
        <v>0.45</v>
      </c>
      <c r="F3756" s="207">
        <v>8479.73</v>
      </c>
      <c r="G3756" s="207">
        <v>12334.16</v>
      </c>
      <c r="H3756" s="207">
        <v>13875.93</v>
      </c>
      <c r="I3756" s="214">
        <v>141040</v>
      </c>
      <c r="J3756" s="211">
        <f t="shared" si="300"/>
        <v>0.36796243151578401</v>
      </c>
      <c r="K3756" s="212">
        <f t="shared" si="301"/>
        <v>0.42</v>
      </c>
      <c r="L3756" s="214">
        <v>7757.2</v>
      </c>
      <c r="M3756" s="213">
        <v>11283.2</v>
      </c>
      <c r="N3756" s="213">
        <v>12693.6</v>
      </c>
      <c r="O3756" s="242">
        <f t="shared" si="302"/>
        <v>0.51520000000004074</v>
      </c>
      <c r="P3756" s="242"/>
      <c r="Q3756" s="179"/>
      <c r="R3756" s="179"/>
      <c r="S3756" s="179"/>
      <c r="T3756" s="179"/>
      <c r="U3756" s="179"/>
      <c r="V3756" s="179"/>
      <c r="W3756" s="179"/>
      <c r="X3756" s="179"/>
      <c r="Y3756" s="179"/>
      <c r="Z3756" s="179"/>
      <c r="AA3756" s="222"/>
      <c r="AB3756" s="222"/>
      <c r="AC3756" s="222"/>
      <c r="AD3756" s="179"/>
      <c r="AE3756" s="179"/>
      <c r="AF3756" s="179"/>
      <c r="AG3756" s="179"/>
      <c r="AH3756" s="179"/>
      <c r="AI3756" s="179"/>
      <c r="AJ3756" s="179"/>
    </row>
    <row r="3757" spans="2:36" x14ac:dyDescent="0.3">
      <c r="B3757" s="224">
        <v>383400</v>
      </c>
      <c r="C3757" s="209">
        <v>154222</v>
      </c>
      <c r="D3757" s="206">
        <f t="shared" si="303"/>
        <v>0.40224830464267086</v>
      </c>
      <c r="E3757" s="208">
        <f t="shared" si="304"/>
        <v>0.45</v>
      </c>
      <c r="F3757" s="207">
        <v>8482.2099999999991</v>
      </c>
      <c r="G3757" s="207">
        <v>12337.76</v>
      </c>
      <c r="H3757" s="207">
        <v>13879.98</v>
      </c>
      <c r="I3757" s="214">
        <v>141082</v>
      </c>
      <c r="J3757" s="211">
        <f t="shared" si="300"/>
        <v>0.36797600417318727</v>
      </c>
      <c r="K3757" s="212">
        <f t="shared" si="301"/>
        <v>0.42</v>
      </c>
      <c r="L3757" s="214">
        <v>7759.51</v>
      </c>
      <c r="M3757" s="213">
        <v>11286.56</v>
      </c>
      <c r="N3757" s="213">
        <v>12697.38</v>
      </c>
      <c r="O3757" s="242">
        <f t="shared" si="302"/>
        <v>0.51530000000002474</v>
      </c>
      <c r="P3757" s="242"/>
      <c r="Q3757" s="179"/>
      <c r="R3757" s="179"/>
      <c r="S3757" s="179"/>
      <c r="T3757" s="179"/>
      <c r="U3757" s="179"/>
      <c r="V3757" s="179"/>
      <c r="W3757" s="179"/>
      <c r="X3757" s="179"/>
      <c r="Y3757" s="179"/>
      <c r="Z3757" s="179"/>
      <c r="AA3757" s="222"/>
      <c r="AB3757" s="222"/>
      <c r="AC3757" s="222"/>
      <c r="AD3757" s="179"/>
      <c r="AE3757" s="179"/>
      <c r="AF3757" s="179"/>
      <c r="AG3757" s="179"/>
      <c r="AH3757" s="179"/>
      <c r="AI3757" s="179"/>
      <c r="AJ3757" s="179"/>
    </row>
    <row r="3758" spans="2:36" x14ac:dyDescent="0.3">
      <c r="B3758" s="224">
        <v>383500</v>
      </c>
      <c r="C3758" s="209">
        <v>154267</v>
      </c>
      <c r="D3758" s="206">
        <f t="shared" si="303"/>
        <v>0.40226075619295959</v>
      </c>
      <c r="E3758" s="208">
        <f t="shared" si="304"/>
        <v>0.45</v>
      </c>
      <c r="F3758" s="207">
        <v>8484.68</v>
      </c>
      <c r="G3758" s="207">
        <v>12341.36</v>
      </c>
      <c r="H3758" s="207">
        <v>13884.03</v>
      </c>
      <c r="I3758" s="214">
        <v>141124</v>
      </c>
      <c r="J3758" s="211">
        <f t="shared" si="300"/>
        <v>0.36798956975228164</v>
      </c>
      <c r="K3758" s="212">
        <f t="shared" si="301"/>
        <v>0.42</v>
      </c>
      <c r="L3758" s="214">
        <v>7761.82</v>
      </c>
      <c r="M3758" s="213">
        <v>11289.92</v>
      </c>
      <c r="N3758" s="213">
        <v>12701.16</v>
      </c>
      <c r="O3758" s="242">
        <f t="shared" si="302"/>
        <v>0.5151999999999316</v>
      </c>
      <c r="P3758" s="242"/>
      <c r="Q3758" s="179"/>
      <c r="R3758" s="179"/>
      <c r="S3758" s="179"/>
      <c r="T3758" s="179"/>
      <c r="U3758" s="179"/>
      <c r="V3758" s="179"/>
      <c r="W3758" s="179"/>
      <c r="X3758" s="179"/>
      <c r="Y3758" s="179"/>
      <c r="Z3758" s="179"/>
      <c r="AA3758" s="222"/>
      <c r="AB3758" s="222"/>
      <c r="AC3758" s="222"/>
      <c r="AD3758" s="179"/>
      <c r="AE3758" s="179"/>
      <c r="AF3758" s="179"/>
      <c r="AG3758" s="179"/>
      <c r="AH3758" s="179"/>
      <c r="AI3758" s="179"/>
      <c r="AJ3758" s="179"/>
    </row>
    <row r="3759" spans="2:36" x14ac:dyDescent="0.3">
      <c r="B3759" s="224">
        <v>383600</v>
      </c>
      <c r="C3759" s="209">
        <v>154312</v>
      </c>
      <c r="D3759" s="206">
        <f t="shared" si="303"/>
        <v>0.40227320125130345</v>
      </c>
      <c r="E3759" s="208">
        <f t="shared" si="304"/>
        <v>0.45</v>
      </c>
      <c r="F3759" s="207">
        <v>8487.16</v>
      </c>
      <c r="G3759" s="207">
        <v>12344.96</v>
      </c>
      <c r="H3759" s="207">
        <v>13888.08</v>
      </c>
      <c r="I3759" s="214">
        <v>141166</v>
      </c>
      <c r="J3759" s="211">
        <f t="shared" si="300"/>
        <v>0.36800312825860271</v>
      </c>
      <c r="K3759" s="212">
        <f t="shared" si="301"/>
        <v>0.42</v>
      </c>
      <c r="L3759" s="214">
        <v>7764.13</v>
      </c>
      <c r="M3759" s="213">
        <v>11293.28</v>
      </c>
      <c r="N3759" s="213">
        <v>12704.94</v>
      </c>
      <c r="O3759" s="242">
        <f t="shared" si="302"/>
        <v>0.5152999999998974</v>
      </c>
      <c r="P3759" s="242"/>
      <c r="Q3759" s="179"/>
      <c r="R3759" s="179"/>
      <c r="S3759" s="179"/>
      <c r="T3759" s="179"/>
      <c r="U3759" s="179"/>
      <c r="V3759" s="179"/>
      <c r="W3759" s="179"/>
      <c r="X3759" s="179"/>
      <c r="Y3759" s="179"/>
      <c r="Z3759" s="179"/>
      <c r="AA3759" s="222"/>
      <c r="AB3759" s="222"/>
      <c r="AC3759" s="222"/>
      <c r="AD3759" s="179"/>
      <c r="AE3759" s="179"/>
      <c r="AF3759" s="179"/>
      <c r="AG3759" s="179"/>
      <c r="AH3759" s="179"/>
      <c r="AI3759" s="179"/>
      <c r="AJ3759" s="179"/>
    </row>
    <row r="3760" spans="2:36" x14ac:dyDescent="0.3">
      <c r="B3760" s="224">
        <v>383700</v>
      </c>
      <c r="C3760" s="209">
        <v>154357</v>
      </c>
      <c r="D3760" s="206">
        <f t="shared" si="303"/>
        <v>0.40228563982277821</v>
      </c>
      <c r="E3760" s="208">
        <f t="shared" si="304"/>
        <v>0.45</v>
      </c>
      <c r="F3760" s="207">
        <v>8489.6299999999992</v>
      </c>
      <c r="G3760" s="207">
        <v>12348.56</v>
      </c>
      <c r="H3760" s="207">
        <v>13892.13</v>
      </c>
      <c r="I3760" s="214">
        <v>141208</v>
      </c>
      <c r="J3760" s="211">
        <f t="shared" si="300"/>
        <v>0.36801667969768048</v>
      </c>
      <c r="K3760" s="212">
        <f t="shared" si="301"/>
        <v>0.42</v>
      </c>
      <c r="L3760" s="214">
        <v>7766.44</v>
      </c>
      <c r="M3760" s="213">
        <v>11296.64</v>
      </c>
      <c r="N3760" s="213">
        <v>12708.72</v>
      </c>
      <c r="O3760" s="242">
        <f t="shared" si="302"/>
        <v>0.51520000000009536</v>
      </c>
      <c r="P3760" s="242"/>
      <c r="Q3760" s="179"/>
      <c r="R3760" s="179"/>
      <c r="S3760" s="179"/>
      <c r="T3760" s="179"/>
      <c r="U3760" s="179"/>
      <c r="V3760" s="179"/>
      <c r="W3760" s="179"/>
      <c r="X3760" s="179"/>
      <c r="Y3760" s="179"/>
      <c r="Z3760" s="179"/>
      <c r="AA3760" s="222"/>
      <c r="AB3760" s="222"/>
      <c r="AC3760" s="222"/>
      <c r="AD3760" s="179"/>
      <c r="AE3760" s="179"/>
      <c r="AF3760" s="179"/>
      <c r="AG3760" s="179"/>
      <c r="AH3760" s="179"/>
      <c r="AI3760" s="179"/>
      <c r="AJ3760" s="179"/>
    </row>
    <row r="3761" spans="2:36" x14ac:dyDescent="0.3">
      <c r="B3761" s="224">
        <v>383800</v>
      </c>
      <c r="C3761" s="209">
        <v>154402</v>
      </c>
      <c r="D3761" s="206">
        <f t="shared" si="303"/>
        <v>0.40229807191245442</v>
      </c>
      <c r="E3761" s="208">
        <f t="shared" si="304"/>
        <v>0.45</v>
      </c>
      <c r="F3761" s="207">
        <v>8492.11</v>
      </c>
      <c r="G3761" s="207">
        <v>12352.16</v>
      </c>
      <c r="H3761" s="207">
        <v>13896.18</v>
      </c>
      <c r="I3761" s="214">
        <v>141250</v>
      </c>
      <c r="J3761" s="211">
        <f t="shared" si="300"/>
        <v>0.3680302240750391</v>
      </c>
      <c r="K3761" s="212">
        <f t="shared" si="301"/>
        <v>0.42</v>
      </c>
      <c r="L3761" s="214">
        <v>7768.75</v>
      </c>
      <c r="M3761" s="213">
        <v>11300</v>
      </c>
      <c r="N3761" s="213">
        <v>12712.5</v>
      </c>
      <c r="O3761" s="242">
        <f t="shared" si="302"/>
        <v>0.51529999999980647</v>
      </c>
      <c r="P3761" s="242"/>
      <c r="Q3761" s="179"/>
      <c r="R3761" s="179"/>
      <c r="S3761" s="179"/>
      <c r="T3761" s="179"/>
      <c r="U3761" s="179"/>
      <c r="V3761" s="179"/>
      <c r="W3761" s="179"/>
      <c r="X3761" s="179"/>
      <c r="Y3761" s="179"/>
      <c r="Z3761" s="179"/>
      <c r="AA3761" s="222"/>
      <c r="AB3761" s="222"/>
      <c r="AC3761" s="222"/>
      <c r="AD3761" s="179"/>
      <c r="AE3761" s="179"/>
      <c r="AF3761" s="179"/>
      <c r="AG3761" s="179"/>
      <c r="AH3761" s="179"/>
      <c r="AI3761" s="179"/>
      <c r="AJ3761" s="179"/>
    </row>
    <row r="3762" spans="2:36" x14ac:dyDescent="0.3">
      <c r="B3762" s="224">
        <v>383900</v>
      </c>
      <c r="C3762" s="209">
        <v>154447</v>
      </c>
      <c r="D3762" s="206">
        <f t="shared" si="303"/>
        <v>0.40231049752539721</v>
      </c>
      <c r="E3762" s="208">
        <f t="shared" si="304"/>
        <v>0.45</v>
      </c>
      <c r="F3762" s="207">
        <v>8494.58</v>
      </c>
      <c r="G3762" s="207">
        <v>12355.76</v>
      </c>
      <c r="H3762" s="207">
        <v>13900.23</v>
      </c>
      <c r="I3762" s="214">
        <v>141292</v>
      </c>
      <c r="J3762" s="211">
        <f t="shared" si="300"/>
        <v>0.36804376139619693</v>
      </c>
      <c r="K3762" s="212">
        <f t="shared" si="301"/>
        <v>0.42</v>
      </c>
      <c r="L3762" s="214">
        <v>7771.06</v>
      </c>
      <c r="M3762" s="213">
        <v>11303.36</v>
      </c>
      <c r="N3762" s="213">
        <v>12716.28</v>
      </c>
      <c r="O3762" s="242">
        <f t="shared" si="302"/>
        <v>0.51519999999996802</v>
      </c>
      <c r="P3762" s="242"/>
      <c r="Q3762" s="179"/>
      <c r="R3762" s="179"/>
      <c r="S3762" s="179"/>
      <c r="T3762" s="179"/>
      <c r="U3762" s="179"/>
      <c r="V3762" s="179"/>
      <c r="W3762" s="179"/>
      <c r="X3762" s="179"/>
      <c r="Y3762" s="179"/>
      <c r="Z3762" s="179"/>
      <c r="AA3762" s="222"/>
      <c r="AB3762" s="222"/>
      <c r="AC3762" s="222"/>
      <c r="AD3762" s="179"/>
      <c r="AE3762" s="179"/>
      <c r="AF3762" s="179"/>
      <c r="AG3762" s="179"/>
      <c r="AH3762" s="179"/>
      <c r="AI3762" s="179"/>
      <c r="AJ3762" s="179"/>
    </row>
    <row r="3763" spans="2:36" x14ac:dyDescent="0.3">
      <c r="B3763" s="224">
        <v>384000</v>
      </c>
      <c r="C3763" s="209">
        <v>154492</v>
      </c>
      <c r="D3763" s="206">
        <f t="shared" si="303"/>
        <v>0.40232291666666664</v>
      </c>
      <c r="E3763" s="208">
        <f t="shared" si="304"/>
        <v>0.45</v>
      </c>
      <c r="F3763" s="207">
        <v>8497.06</v>
      </c>
      <c r="G3763" s="207">
        <v>12359.36</v>
      </c>
      <c r="H3763" s="207">
        <v>13904.28</v>
      </c>
      <c r="I3763" s="214">
        <v>141334</v>
      </c>
      <c r="J3763" s="211">
        <f t="shared" si="300"/>
        <v>0.36805729166666667</v>
      </c>
      <c r="K3763" s="212">
        <f t="shared" si="301"/>
        <v>0.42</v>
      </c>
      <c r="L3763" s="214">
        <v>7773.37</v>
      </c>
      <c r="M3763" s="213">
        <v>11306.72</v>
      </c>
      <c r="N3763" s="213">
        <v>12720.06</v>
      </c>
      <c r="O3763" s="242">
        <f t="shared" si="302"/>
        <v>0.51529999999997012</v>
      </c>
      <c r="P3763" s="242"/>
      <c r="Q3763" s="179"/>
      <c r="R3763" s="179"/>
      <c r="S3763" s="179"/>
      <c r="T3763" s="179"/>
      <c r="U3763" s="179"/>
      <c r="V3763" s="179"/>
      <c r="W3763" s="179"/>
      <c r="X3763" s="179"/>
      <c r="Y3763" s="179"/>
      <c r="Z3763" s="179"/>
      <c r="AA3763" s="222"/>
      <c r="AB3763" s="222"/>
      <c r="AC3763" s="222"/>
      <c r="AD3763" s="179"/>
      <c r="AE3763" s="179"/>
      <c r="AF3763" s="179"/>
      <c r="AG3763" s="179"/>
      <c r="AH3763" s="179"/>
      <c r="AI3763" s="179"/>
      <c r="AJ3763" s="179"/>
    </row>
    <row r="3764" spans="2:36" x14ac:dyDescent="0.3">
      <c r="B3764" s="224">
        <v>384100</v>
      </c>
      <c r="C3764" s="209">
        <v>154537</v>
      </c>
      <c r="D3764" s="206">
        <f t="shared" si="303"/>
        <v>0.40233532934131738</v>
      </c>
      <c r="E3764" s="208">
        <f t="shared" si="304"/>
        <v>0.45</v>
      </c>
      <c r="F3764" s="207">
        <v>8499.5300000000007</v>
      </c>
      <c r="G3764" s="207">
        <v>12362.96</v>
      </c>
      <c r="H3764" s="207">
        <v>13908.33</v>
      </c>
      <c r="I3764" s="214">
        <v>141376</v>
      </c>
      <c r="J3764" s="211">
        <f t="shared" si="300"/>
        <v>0.3680708148919552</v>
      </c>
      <c r="K3764" s="212">
        <f t="shared" si="301"/>
        <v>0.42</v>
      </c>
      <c r="L3764" s="214">
        <v>7775.68</v>
      </c>
      <c r="M3764" s="213">
        <v>11310.08</v>
      </c>
      <c r="N3764" s="213">
        <v>12723.84</v>
      </c>
      <c r="O3764" s="242">
        <f t="shared" si="302"/>
        <v>0.51519999999985888</v>
      </c>
      <c r="P3764" s="242"/>
      <c r="Q3764" s="179"/>
      <c r="R3764" s="179"/>
      <c r="S3764" s="179"/>
      <c r="T3764" s="179"/>
      <c r="U3764" s="179"/>
      <c r="V3764" s="179"/>
      <c r="W3764" s="179"/>
      <c r="X3764" s="179"/>
      <c r="Y3764" s="179"/>
      <c r="Z3764" s="179"/>
      <c r="AA3764" s="222"/>
      <c r="AB3764" s="222"/>
      <c r="AC3764" s="222"/>
      <c r="AD3764" s="179"/>
      <c r="AE3764" s="179"/>
      <c r="AF3764" s="179"/>
      <c r="AG3764" s="179"/>
      <c r="AH3764" s="179"/>
      <c r="AI3764" s="179"/>
      <c r="AJ3764" s="179"/>
    </row>
    <row r="3765" spans="2:36" x14ac:dyDescent="0.3">
      <c r="B3765" s="224">
        <v>384200</v>
      </c>
      <c r="C3765" s="209">
        <v>154582</v>
      </c>
      <c r="D3765" s="206">
        <f t="shared" si="303"/>
        <v>0.40234773555439873</v>
      </c>
      <c r="E3765" s="208">
        <f t="shared" si="304"/>
        <v>0.45</v>
      </c>
      <c r="F3765" s="207">
        <v>8502.01</v>
      </c>
      <c r="G3765" s="207">
        <v>12366.56</v>
      </c>
      <c r="H3765" s="207">
        <v>13912.38</v>
      </c>
      <c r="I3765" s="214">
        <v>141418</v>
      </c>
      <c r="J3765" s="211">
        <f t="shared" si="300"/>
        <v>0.36808433107756378</v>
      </c>
      <c r="K3765" s="212">
        <f t="shared" si="301"/>
        <v>0.42</v>
      </c>
      <c r="L3765" s="214">
        <v>7777.99</v>
      </c>
      <c r="M3765" s="213">
        <v>11313.44</v>
      </c>
      <c r="N3765" s="213">
        <v>12727.62</v>
      </c>
      <c r="O3765" s="242">
        <f t="shared" si="302"/>
        <v>0.51530000000013387</v>
      </c>
      <c r="P3765" s="242"/>
      <c r="Q3765" s="179"/>
      <c r="R3765" s="179"/>
      <c r="S3765" s="179"/>
      <c r="T3765" s="179"/>
      <c r="U3765" s="179"/>
      <c r="V3765" s="179"/>
      <c r="W3765" s="179"/>
      <c r="X3765" s="179"/>
      <c r="Y3765" s="179"/>
      <c r="Z3765" s="179"/>
      <c r="AA3765" s="222"/>
      <c r="AB3765" s="222"/>
      <c r="AC3765" s="222"/>
      <c r="AD3765" s="179"/>
      <c r="AE3765" s="179"/>
      <c r="AF3765" s="179"/>
      <c r="AG3765" s="179"/>
      <c r="AH3765" s="179"/>
      <c r="AI3765" s="179"/>
      <c r="AJ3765" s="179"/>
    </row>
    <row r="3766" spans="2:36" x14ac:dyDescent="0.3">
      <c r="B3766" s="224">
        <v>384300</v>
      </c>
      <c r="C3766" s="209">
        <v>154627</v>
      </c>
      <c r="D3766" s="206">
        <f t="shared" si="303"/>
        <v>0.40236013531095499</v>
      </c>
      <c r="E3766" s="208">
        <f t="shared" si="304"/>
        <v>0.45</v>
      </c>
      <c r="F3766" s="207">
        <v>8504.48</v>
      </c>
      <c r="G3766" s="207">
        <v>12370.16</v>
      </c>
      <c r="H3766" s="207">
        <v>13916.43</v>
      </c>
      <c r="I3766" s="214">
        <v>141460</v>
      </c>
      <c r="J3766" s="211">
        <f t="shared" si="300"/>
        <v>0.36809784022898778</v>
      </c>
      <c r="K3766" s="212">
        <f t="shared" si="301"/>
        <v>0.42</v>
      </c>
      <c r="L3766" s="214">
        <v>7780.3</v>
      </c>
      <c r="M3766" s="213">
        <v>11316.8</v>
      </c>
      <c r="N3766" s="213">
        <v>12731.4</v>
      </c>
      <c r="O3766" s="242">
        <f t="shared" si="302"/>
        <v>0.51520000000004074</v>
      </c>
      <c r="P3766" s="242"/>
      <c r="Q3766" s="179"/>
      <c r="R3766" s="179"/>
      <c r="S3766" s="179"/>
      <c r="T3766" s="179"/>
      <c r="U3766" s="179"/>
      <c r="V3766" s="179"/>
      <c r="W3766" s="179"/>
      <c r="X3766" s="179"/>
      <c r="Y3766" s="179"/>
      <c r="Z3766" s="179"/>
      <c r="AA3766" s="222"/>
      <c r="AB3766" s="222"/>
      <c r="AC3766" s="222"/>
      <c r="AD3766" s="179"/>
      <c r="AE3766" s="179"/>
      <c r="AF3766" s="179"/>
      <c r="AG3766" s="179"/>
      <c r="AH3766" s="179"/>
      <c r="AI3766" s="179"/>
      <c r="AJ3766" s="179"/>
    </row>
    <row r="3767" spans="2:36" x14ac:dyDescent="0.3">
      <c r="B3767" s="224">
        <v>384400</v>
      </c>
      <c r="C3767" s="209">
        <v>154672</v>
      </c>
      <c r="D3767" s="206">
        <f t="shared" si="303"/>
        <v>0.40237252861602496</v>
      </c>
      <c r="E3767" s="208">
        <f t="shared" si="304"/>
        <v>0.45</v>
      </c>
      <c r="F3767" s="207">
        <v>8506.9599999999991</v>
      </c>
      <c r="G3767" s="207">
        <v>12373.76</v>
      </c>
      <c r="H3767" s="207">
        <v>13920.48</v>
      </c>
      <c r="I3767" s="214">
        <v>141502</v>
      </c>
      <c r="J3767" s="211">
        <f t="shared" si="300"/>
        <v>0.36811134235171694</v>
      </c>
      <c r="K3767" s="212">
        <f t="shared" si="301"/>
        <v>0.42</v>
      </c>
      <c r="L3767" s="214">
        <v>7782.61</v>
      </c>
      <c r="M3767" s="213">
        <v>11320.16</v>
      </c>
      <c r="N3767" s="213">
        <v>12735.18</v>
      </c>
      <c r="O3767" s="242">
        <f t="shared" si="302"/>
        <v>0.51530000000002474</v>
      </c>
      <c r="P3767" s="242"/>
      <c r="Q3767" s="179"/>
      <c r="R3767" s="179"/>
      <c r="S3767" s="179"/>
      <c r="T3767" s="179"/>
      <c r="U3767" s="179"/>
      <c r="V3767" s="179"/>
      <c r="W3767" s="179"/>
      <c r="X3767" s="179"/>
      <c r="Y3767" s="179"/>
      <c r="Z3767" s="179"/>
      <c r="AA3767" s="222"/>
      <c r="AB3767" s="222"/>
      <c r="AC3767" s="222"/>
      <c r="AD3767" s="179"/>
      <c r="AE3767" s="179"/>
      <c r="AF3767" s="179"/>
      <c r="AG3767" s="179"/>
      <c r="AH3767" s="179"/>
      <c r="AI3767" s="179"/>
      <c r="AJ3767" s="179"/>
    </row>
    <row r="3768" spans="2:36" x14ac:dyDescent="0.3">
      <c r="B3768" s="224">
        <v>384500</v>
      </c>
      <c r="C3768" s="209">
        <v>154717</v>
      </c>
      <c r="D3768" s="206">
        <f t="shared" si="303"/>
        <v>0.40238491547464239</v>
      </c>
      <c r="E3768" s="208">
        <f t="shared" si="304"/>
        <v>0.45</v>
      </c>
      <c r="F3768" s="207">
        <v>8509.43</v>
      </c>
      <c r="G3768" s="207">
        <v>12377.36</v>
      </c>
      <c r="H3768" s="207">
        <v>13924.53</v>
      </c>
      <c r="I3768" s="214">
        <v>141544</v>
      </c>
      <c r="J3768" s="211">
        <f t="shared" si="300"/>
        <v>0.36812483745123536</v>
      </c>
      <c r="K3768" s="212">
        <f t="shared" si="301"/>
        <v>0.42</v>
      </c>
      <c r="L3768" s="214">
        <v>7784.92</v>
      </c>
      <c r="M3768" s="213">
        <v>11323.52</v>
      </c>
      <c r="N3768" s="213">
        <v>12738.96</v>
      </c>
      <c r="O3768" s="242">
        <f t="shared" si="302"/>
        <v>0.5151999999999316</v>
      </c>
      <c r="P3768" s="242"/>
      <c r="Q3768" s="179"/>
      <c r="R3768" s="179"/>
      <c r="S3768" s="179"/>
      <c r="T3768" s="179"/>
      <c r="U3768" s="179"/>
      <c r="V3768" s="179"/>
      <c r="W3768" s="179"/>
      <c r="X3768" s="179"/>
      <c r="Y3768" s="179"/>
      <c r="Z3768" s="179"/>
      <c r="AA3768" s="222"/>
      <c r="AB3768" s="222"/>
      <c r="AC3768" s="222"/>
      <c r="AD3768" s="179"/>
      <c r="AE3768" s="179"/>
      <c r="AF3768" s="179"/>
      <c r="AG3768" s="179"/>
      <c r="AH3768" s="179"/>
      <c r="AI3768" s="179"/>
      <c r="AJ3768" s="179"/>
    </row>
    <row r="3769" spans="2:36" x14ac:dyDescent="0.3">
      <c r="B3769" s="224">
        <v>384600</v>
      </c>
      <c r="C3769" s="209">
        <v>154762</v>
      </c>
      <c r="D3769" s="206">
        <f t="shared" si="303"/>
        <v>0.40239729589183565</v>
      </c>
      <c r="E3769" s="208">
        <f t="shared" si="304"/>
        <v>0.45</v>
      </c>
      <c r="F3769" s="207">
        <v>8511.91</v>
      </c>
      <c r="G3769" s="207">
        <v>12380.96</v>
      </c>
      <c r="H3769" s="207">
        <v>13928.58</v>
      </c>
      <c r="I3769" s="214">
        <v>141586</v>
      </c>
      <c r="J3769" s="211">
        <f t="shared" si="300"/>
        <v>0.36813832553302134</v>
      </c>
      <c r="K3769" s="212">
        <f t="shared" si="301"/>
        <v>0.42</v>
      </c>
      <c r="L3769" s="214">
        <v>7787.23</v>
      </c>
      <c r="M3769" s="213">
        <v>11326.88</v>
      </c>
      <c r="N3769" s="213">
        <v>12742.74</v>
      </c>
      <c r="O3769" s="242">
        <f t="shared" si="302"/>
        <v>0.5152999999998974</v>
      </c>
      <c r="P3769" s="242"/>
      <c r="Q3769" s="179"/>
      <c r="R3769" s="179"/>
      <c r="S3769" s="179"/>
      <c r="T3769" s="179"/>
      <c r="U3769" s="179"/>
      <c r="V3769" s="179"/>
      <c r="W3769" s="179"/>
      <c r="X3769" s="179"/>
      <c r="Y3769" s="179"/>
      <c r="Z3769" s="179"/>
      <c r="AA3769" s="222"/>
      <c r="AB3769" s="222"/>
      <c r="AC3769" s="222"/>
      <c r="AD3769" s="179"/>
      <c r="AE3769" s="179"/>
      <c r="AF3769" s="179"/>
      <c r="AG3769" s="179"/>
      <c r="AH3769" s="179"/>
      <c r="AI3769" s="179"/>
      <c r="AJ3769" s="179"/>
    </row>
    <row r="3770" spans="2:36" x14ac:dyDescent="0.3">
      <c r="B3770" s="224">
        <v>384700</v>
      </c>
      <c r="C3770" s="209">
        <v>154807</v>
      </c>
      <c r="D3770" s="206">
        <f t="shared" si="303"/>
        <v>0.402409669872628</v>
      </c>
      <c r="E3770" s="208">
        <f t="shared" si="304"/>
        <v>0.45</v>
      </c>
      <c r="F3770" s="207">
        <v>8514.3799999999992</v>
      </c>
      <c r="G3770" s="207">
        <v>12384.56</v>
      </c>
      <c r="H3770" s="207">
        <v>13932.63</v>
      </c>
      <c r="I3770" s="214">
        <v>141628</v>
      </c>
      <c r="J3770" s="211">
        <f t="shared" si="300"/>
        <v>0.36815180660254743</v>
      </c>
      <c r="K3770" s="212">
        <f t="shared" si="301"/>
        <v>0.42</v>
      </c>
      <c r="L3770" s="214">
        <v>7789.54</v>
      </c>
      <c r="M3770" s="213">
        <v>11330.24</v>
      </c>
      <c r="N3770" s="213">
        <v>12746.52</v>
      </c>
      <c r="O3770" s="242">
        <f t="shared" si="302"/>
        <v>0.51520000000009536</v>
      </c>
      <c r="P3770" s="242"/>
      <c r="Q3770" s="179"/>
      <c r="R3770" s="179"/>
      <c r="S3770" s="179"/>
      <c r="T3770" s="179"/>
      <c r="U3770" s="179"/>
      <c r="V3770" s="179"/>
      <c r="W3770" s="179"/>
      <c r="X3770" s="179"/>
      <c r="Y3770" s="179"/>
      <c r="Z3770" s="179"/>
      <c r="AA3770" s="222"/>
      <c r="AB3770" s="222"/>
      <c r="AC3770" s="222"/>
      <c r="AD3770" s="179"/>
      <c r="AE3770" s="179"/>
      <c r="AF3770" s="179"/>
      <c r="AG3770" s="179"/>
      <c r="AH3770" s="179"/>
      <c r="AI3770" s="179"/>
      <c r="AJ3770" s="179"/>
    </row>
    <row r="3771" spans="2:36" x14ac:dyDescent="0.3">
      <c r="B3771" s="224">
        <v>384800</v>
      </c>
      <c r="C3771" s="209">
        <v>154852</v>
      </c>
      <c r="D3771" s="206">
        <f t="shared" si="303"/>
        <v>0.40242203742203742</v>
      </c>
      <c r="E3771" s="208">
        <f t="shared" si="304"/>
        <v>0.45</v>
      </c>
      <c r="F3771" s="207">
        <v>8516.86</v>
      </c>
      <c r="G3771" s="207">
        <v>12388.16</v>
      </c>
      <c r="H3771" s="207">
        <v>13936.68</v>
      </c>
      <c r="I3771" s="214">
        <v>141670</v>
      </c>
      <c r="J3771" s="211">
        <f t="shared" ref="J3771:J3834" si="305">I3771/$B3771</f>
        <v>0.36816528066528065</v>
      </c>
      <c r="K3771" s="212">
        <f t="shared" ref="K3771:K3834" si="306">(I3771-I3770)/($B3771-$B3770)</f>
        <v>0.42</v>
      </c>
      <c r="L3771" s="214">
        <v>7791.85</v>
      </c>
      <c r="M3771" s="213">
        <v>11333.6</v>
      </c>
      <c r="N3771" s="213">
        <v>12750.3</v>
      </c>
      <c r="O3771" s="242">
        <f t="shared" si="302"/>
        <v>0.51529999999980647</v>
      </c>
      <c r="P3771" s="242"/>
      <c r="Q3771" s="179"/>
      <c r="R3771" s="179"/>
      <c r="S3771" s="179"/>
      <c r="T3771" s="179"/>
      <c r="U3771" s="179"/>
      <c r="V3771" s="179"/>
      <c r="W3771" s="179"/>
      <c r="X3771" s="179"/>
      <c r="Y3771" s="179"/>
      <c r="Z3771" s="179"/>
      <c r="AA3771" s="222"/>
      <c r="AB3771" s="222"/>
      <c r="AC3771" s="222"/>
      <c r="AD3771" s="179"/>
      <c r="AE3771" s="179"/>
      <c r="AF3771" s="179"/>
      <c r="AG3771" s="179"/>
      <c r="AH3771" s="179"/>
      <c r="AI3771" s="179"/>
      <c r="AJ3771" s="179"/>
    </row>
    <row r="3772" spans="2:36" x14ac:dyDescent="0.3">
      <c r="B3772" s="224">
        <v>384900</v>
      </c>
      <c r="C3772" s="209">
        <v>154897</v>
      </c>
      <c r="D3772" s="206">
        <f t="shared" si="303"/>
        <v>0.40243439854507662</v>
      </c>
      <c r="E3772" s="208">
        <f t="shared" si="304"/>
        <v>0.45</v>
      </c>
      <c r="F3772" s="207">
        <v>8519.33</v>
      </c>
      <c r="G3772" s="207">
        <v>12391.76</v>
      </c>
      <c r="H3772" s="207">
        <v>13940.73</v>
      </c>
      <c r="I3772" s="214">
        <v>141712</v>
      </c>
      <c r="J3772" s="211">
        <f t="shared" si="305"/>
        <v>0.36817874772668224</v>
      </c>
      <c r="K3772" s="212">
        <f t="shared" si="306"/>
        <v>0.42</v>
      </c>
      <c r="L3772" s="214">
        <v>7794.16</v>
      </c>
      <c r="M3772" s="213">
        <v>11336.96</v>
      </c>
      <c r="N3772" s="213">
        <v>12754.08</v>
      </c>
      <c r="O3772" s="242">
        <f t="shared" si="302"/>
        <v>0.51519999999996802</v>
      </c>
      <c r="P3772" s="242"/>
      <c r="Q3772" s="179"/>
      <c r="R3772" s="179"/>
      <c r="S3772" s="179"/>
      <c r="T3772" s="179"/>
      <c r="U3772" s="179"/>
      <c r="V3772" s="179"/>
      <c r="W3772" s="179"/>
      <c r="X3772" s="179"/>
      <c r="Y3772" s="179"/>
      <c r="Z3772" s="179"/>
      <c r="AA3772" s="222"/>
      <c r="AB3772" s="222"/>
      <c r="AC3772" s="222"/>
      <c r="AD3772" s="179"/>
      <c r="AE3772" s="179"/>
      <c r="AF3772" s="179"/>
      <c r="AG3772" s="179"/>
      <c r="AH3772" s="179"/>
      <c r="AI3772" s="179"/>
      <c r="AJ3772" s="179"/>
    </row>
    <row r="3773" spans="2:36" x14ac:dyDescent="0.3">
      <c r="B3773" s="224">
        <v>385000</v>
      </c>
      <c r="C3773" s="209">
        <v>154942</v>
      </c>
      <c r="D3773" s="206">
        <f t="shared" si="303"/>
        <v>0.40244675324675322</v>
      </c>
      <c r="E3773" s="208">
        <f t="shared" si="304"/>
        <v>0.45</v>
      </c>
      <c r="F3773" s="207">
        <v>8521.81</v>
      </c>
      <c r="G3773" s="207">
        <v>12395.36</v>
      </c>
      <c r="H3773" s="207">
        <v>13944.78</v>
      </c>
      <c r="I3773" s="214">
        <v>141754</v>
      </c>
      <c r="J3773" s="211">
        <f t="shared" si="305"/>
        <v>0.36819220779220779</v>
      </c>
      <c r="K3773" s="212">
        <f t="shared" si="306"/>
        <v>0.42</v>
      </c>
      <c r="L3773" s="214">
        <v>7796.47</v>
      </c>
      <c r="M3773" s="213">
        <v>11340.32</v>
      </c>
      <c r="N3773" s="213">
        <v>12757.86</v>
      </c>
      <c r="O3773" s="242">
        <f t="shared" si="302"/>
        <v>0.51529999999997012</v>
      </c>
      <c r="P3773" s="242"/>
      <c r="Q3773" s="179"/>
      <c r="R3773" s="179"/>
      <c r="S3773" s="179"/>
      <c r="T3773" s="179"/>
      <c r="U3773" s="179"/>
      <c r="V3773" s="179"/>
      <c r="W3773" s="179"/>
      <c r="X3773" s="179"/>
      <c r="Y3773" s="179"/>
      <c r="Z3773" s="179"/>
      <c r="AA3773" s="222"/>
      <c r="AB3773" s="222"/>
      <c r="AC3773" s="222"/>
      <c r="AD3773" s="179"/>
      <c r="AE3773" s="179"/>
      <c r="AF3773" s="179"/>
      <c r="AG3773" s="179"/>
      <c r="AH3773" s="179"/>
      <c r="AI3773" s="179"/>
      <c r="AJ3773" s="179"/>
    </row>
    <row r="3774" spans="2:36" x14ac:dyDescent="0.3">
      <c r="B3774" s="224">
        <v>385100</v>
      </c>
      <c r="C3774" s="209">
        <v>154987</v>
      </c>
      <c r="D3774" s="206">
        <f t="shared" si="303"/>
        <v>0.4024591015320696</v>
      </c>
      <c r="E3774" s="208">
        <f t="shared" si="304"/>
        <v>0.45</v>
      </c>
      <c r="F3774" s="207">
        <v>8524.2800000000007</v>
      </c>
      <c r="G3774" s="207">
        <v>12398.96</v>
      </c>
      <c r="H3774" s="207">
        <v>13948.83</v>
      </c>
      <c r="I3774" s="214">
        <v>141796</v>
      </c>
      <c r="J3774" s="211">
        <f t="shared" si="305"/>
        <v>0.36820566086730722</v>
      </c>
      <c r="K3774" s="212">
        <f t="shared" si="306"/>
        <v>0.42</v>
      </c>
      <c r="L3774" s="214">
        <v>7798.78</v>
      </c>
      <c r="M3774" s="213">
        <v>11343.68</v>
      </c>
      <c r="N3774" s="213">
        <v>12761.64</v>
      </c>
      <c r="O3774" s="242">
        <f t="shared" si="302"/>
        <v>0.51519999999985888</v>
      </c>
      <c r="P3774" s="242"/>
      <c r="Q3774" s="179"/>
      <c r="R3774" s="179"/>
      <c r="S3774" s="179"/>
      <c r="T3774" s="179"/>
      <c r="U3774" s="179"/>
      <c r="V3774" s="179"/>
      <c r="W3774" s="179"/>
      <c r="X3774" s="179"/>
      <c r="Y3774" s="179"/>
      <c r="Z3774" s="179"/>
      <c r="AA3774" s="222"/>
      <c r="AB3774" s="222"/>
      <c r="AC3774" s="222"/>
      <c r="AD3774" s="179"/>
      <c r="AE3774" s="179"/>
      <c r="AF3774" s="179"/>
      <c r="AG3774" s="179"/>
      <c r="AH3774" s="179"/>
      <c r="AI3774" s="179"/>
      <c r="AJ3774" s="179"/>
    </row>
    <row r="3775" spans="2:36" x14ac:dyDescent="0.3">
      <c r="B3775" s="224">
        <v>385200</v>
      </c>
      <c r="C3775" s="209">
        <v>155032</v>
      </c>
      <c r="D3775" s="206">
        <f t="shared" si="303"/>
        <v>0.40247144340602287</v>
      </c>
      <c r="E3775" s="208">
        <f t="shared" si="304"/>
        <v>0.45</v>
      </c>
      <c r="F3775" s="207">
        <v>8526.76</v>
      </c>
      <c r="G3775" s="207">
        <v>12402.56</v>
      </c>
      <c r="H3775" s="207">
        <v>13952.88</v>
      </c>
      <c r="I3775" s="214">
        <v>141838</v>
      </c>
      <c r="J3775" s="211">
        <f t="shared" si="305"/>
        <v>0.36821910695742471</v>
      </c>
      <c r="K3775" s="212">
        <f t="shared" si="306"/>
        <v>0.42</v>
      </c>
      <c r="L3775" s="214">
        <v>7801.09</v>
      </c>
      <c r="M3775" s="213">
        <v>11347.04</v>
      </c>
      <c r="N3775" s="213">
        <v>12765.42</v>
      </c>
      <c r="O3775" s="242">
        <f t="shared" si="302"/>
        <v>0.51530000000013387</v>
      </c>
      <c r="P3775" s="242"/>
      <c r="Q3775" s="179"/>
      <c r="R3775" s="179"/>
      <c r="S3775" s="179"/>
      <c r="T3775" s="179"/>
      <c r="U3775" s="179"/>
      <c r="V3775" s="179"/>
      <c r="W3775" s="179"/>
      <c r="X3775" s="179"/>
      <c r="Y3775" s="179"/>
      <c r="Z3775" s="179"/>
      <c r="AA3775" s="222"/>
      <c r="AB3775" s="222"/>
      <c r="AC3775" s="222"/>
      <c r="AD3775" s="179"/>
      <c r="AE3775" s="179"/>
      <c r="AF3775" s="179"/>
      <c r="AG3775" s="179"/>
      <c r="AH3775" s="179"/>
      <c r="AI3775" s="179"/>
      <c r="AJ3775" s="179"/>
    </row>
    <row r="3776" spans="2:36" x14ac:dyDescent="0.3">
      <c r="B3776" s="224">
        <v>385300</v>
      </c>
      <c r="C3776" s="209">
        <v>155077</v>
      </c>
      <c r="D3776" s="206">
        <f t="shared" si="303"/>
        <v>0.40248377887360498</v>
      </c>
      <c r="E3776" s="208">
        <f t="shared" si="304"/>
        <v>0.45</v>
      </c>
      <c r="F3776" s="207">
        <v>8529.23</v>
      </c>
      <c r="G3776" s="207">
        <v>12406.16</v>
      </c>
      <c r="H3776" s="207">
        <v>13956.93</v>
      </c>
      <c r="I3776" s="214">
        <v>141880</v>
      </c>
      <c r="J3776" s="211">
        <f t="shared" si="305"/>
        <v>0.36823254606799899</v>
      </c>
      <c r="K3776" s="212">
        <f t="shared" si="306"/>
        <v>0.42</v>
      </c>
      <c r="L3776" s="214">
        <v>7803.4</v>
      </c>
      <c r="M3776" s="213">
        <v>11350.4</v>
      </c>
      <c r="N3776" s="213">
        <v>12769.2</v>
      </c>
      <c r="O3776" s="242">
        <f t="shared" si="302"/>
        <v>0.51520000000004074</v>
      </c>
      <c r="P3776" s="242"/>
      <c r="Q3776" s="179"/>
      <c r="R3776" s="179"/>
      <c r="S3776" s="179"/>
      <c r="T3776" s="179"/>
      <c r="U3776" s="179"/>
      <c r="V3776" s="179"/>
      <c r="W3776" s="179"/>
      <c r="X3776" s="179"/>
      <c r="Y3776" s="179"/>
      <c r="Z3776" s="179"/>
      <c r="AA3776" s="222"/>
      <c r="AB3776" s="222"/>
      <c r="AC3776" s="222"/>
      <c r="AD3776" s="179"/>
      <c r="AE3776" s="179"/>
      <c r="AF3776" s="179"/>
      <c r="AG3776" s="179"/>
      <c r="AH3776" s="179"/>
      <c r="AI3776" s="179"/>
      <c r="AJ3776" s="179"/>
    </row>
    <row r="3777" spans="2:36" x14ac:dyDescent="0.3">
      <c r="B3777" s="224">
        <v>385400</v>
      </c>
      <c r="C3777" s="209">
        <v>155122</v>
      </c>
      <c r="D3777" s="206">
        <f t="shared" si="303"/>
        <v>0.40249610793980278</v>
      </c>
      <c r="E3777" s="208">
        <f t="shared" si="304"/>
        <v>0.45</v>
      </c>
      <c r="F3777" s="207">
        <v>8531.7099999999991</v>
      </c>
      <c r="G3777" s="207">
        <v>12409.76</v>
      </c>
      <c r="H3777" s="207">
        <v>13960.98</v>
      </c>
      <c r="I3777" s="214">
        <v>141922</v>
      </c>
      <c r="J3777" s="211">
        <f t="shared" si="305"/>
        <v>0.36824597820446292</v>
      </c>
      <c r="K3777" s="212">
        <f t="shared" si="306"/>
        <v>0.42</v>
      </c>
      <c r="L3777" s="214">
        <v>7805.71</v>
      </c>
      <c r="M3777" s="213">
        <v>11353.76</v>
      </c>
      <c r="N3777" s="213">
        <v>12772.98</v>
      </c>
      <c r="O3777" s="242">
        <f t="shared" si="302"/>
        <v>0.51530000000002474</v>
      </c>
      <c r="P3777" s="242"/>
      <c r="Q3777" s="179"/>
      <c r="R3777" s="179"/>
      <c r="S3777" s="179"/>
      <c r="T3777" s="179"/>
      <c r="U3777" s="179"/>
      <c r="V3777" s="179"/>
      <c r="W3777" s="179"/>
      <c r="X3777" s="179"/>
      <c r="Y3777" s="179"/>
      <c r="Z3777" s="179"/>
      <c r="AA3777" s="222"/>
      <c r="AB3777" s="222"/>
      <c r="AC3777" s="222"/>
      <c r="AD3777" s="179"/>
      <c r="AE3777" s="179"/>
      <c r="AF3777" s="179"/>
      <c r="AG3777" s="179"/>
      <c r="AH3777" s="179"/>
      <c r="AI3777" s="179"/>
      <c r="AJ3777" s="179"/>
    </row>
    <row r="3778" spans="2:36" x14ac:dyDescent="0.3">
      <c r="B3778" s="224">
        <v>385500</v>
      </c>
      <c r="C3778" s="209">
        <v>155167</v>
      </c>
      <c r="D3778" s="206">
        <f t="shared" si="303"/>
        <v>0.4025084306095979</v>
      </c>
      <c r="E3778" s="208">
        <f t="shared" si="304"/>
        <v>0.45</v>
      </c>
      <c r="F3778" s="207">
        <v>8534.18</v>
      </c>
      <c r="G3778" s="207">
        <v>12413.36</v>
      </c>
      <c r="H3778" s="207">
        <v>13965.03</v>
      </c>
      <c r="I3778" s="214">
        <v>141964</v>
      </c>
      <c r="J3778" s="211">
        <f t="shared" si="305"/>
        <v>0.36825940337224383</v>
      </c>
      <c r="K3778" s="212">
        <f t="shared" si="306"/>
        <v>0.42</v>
      </c>
      <c r="L3778" s="214">
        <v>7808.02</v>
      </c>
      <c r="M3778" s="213">
        <v>11357.12</v>
      </c>
      <c r="N3778" s="213">
        <v>12776.76</v>
      </c>
      <c r="O3778" s="242">
        <f t="shared" si="302"/>
        <v>0.5151999999999316</v>
      </c>
      <c r="P3778" s="242"/>
      <c r="Q3778" s="179"/>
      <c r="R3778" s="179"/>
      <c r="S3778" s="179"/>
      <c r="T3778" s="179"/>
      <c r="U3778" s="179"/>
      <c r="V3778" s="179"/>
      <c r="W3778" s="179"/>
      <c r="X3778" s="179"/>
      <c r="Y3778" s="179"/>
      <c r="Z3778" s="179"/>
      <c r="AA3778" s="222"/>
      <c r="AB3778" s="222"/>
      <c r="AC3778" s="222"/>
      <c r="AD3778" s="179"/>
      <c r="AE3778" s="179"/>
      <c r="AF3778" s="179"/>
      <c r="AG3778" s="179"/>
      <c r="AH3778" s="179"/>
      <c r="AI3778" s="179"/>
      <c r="AJ3778" s="179"/>
    </row>
    <row r="3779" spans="2:36" x14ac:dyDescent="0.3">
      <c r="B3779" s="224">
        <v>385600</v>
      </c>
      <c r="C3779" s="209">
        <v>155212</v>
      </c>
      <c r="D3779" s="206">
        <f t="shared" si="303"/>
        <v>0.4025207468879668</v>
      </c>
      <c r="E3779" s="208">
        <f t="shared" si="304"/>
        <v>0.45</v>
      </c>
      <c r="F3779" s="207">
        <v>8536.66</v>
      </c>
      <c r="G3779" s="207">
        <v>12416.96</v>
      </c>
      <c r="H3779" s="207">
        <v>13969.08</v>
      </c>
      <c r="I3779" s="214">
        <v>142006</v>
      </c>
      <c r="J3779" s="211">
        <f t="shared" si="305"/>
        <v>0.3682728215767635</v>
      </c>
      <c r="K3779" s="212">
        <f t="shared" si="306"/>
        <v>0.42</v>
      </c>
      <c r="L3779" s="214">
        <v>7810.33</v>
      </c>
      <c r="M3779" s="213">
        <v>11360.48</v>
      </c>
      <c r="N3779" s="213">
        <v>12780.54</v>
      </c>
      <c r="O3779" s="242">
        <f t="shared" si="302"/>
        <v>0.5152999999998974</v>
      </c>
      <c r="P3779" s="242"/>
      <c r="Q3779" s="179"/>
      <c r="R3779" s="179"/>
      <c r="S3779" s="179"/>
      <c r="T3779" s="179"/>
      <c r="U3779" s="179"/>
      <c r="V3779" s="179"/>
      <c r="W3779" s="179"/>
      <c r="X3779" s="179"/>
      <c r="Y3779" s="179"/>
      <c r="Z3779" s="179"/>
      <c r="AA3779" s="222"/>
      <c r="AB3779" s="222"/>
      <c r="AC3779" s="222"/>
      <c r="AD3779" s="179"/>
      <c r="AE3779" s="179"/>
      <c r="AF3779" s="179"/>
      <c r="AG3779" s="179"/>
      <c r="AH3779" s="179"/>
      <c r="AI3779" s="179"/>
      <c r="AJ3779" s="179"/>
    </row>
    <row r="3780" spans="2:36" x14ac:dyDescent="0.3">
      <c r="B3780" s="224">
        <v>385700</v>
      </c>
      <c r="C3780" s="209">
        <v>155257</v>
      </c>
      <c r="D3780" s="206">
        <f t="shared" si="303"/>
        <v>0.40253305677988072</v>
      </c>
      <c r="E3780" s="208">
        <f t="shared" si="304"/>
        <v>0.45</v>
      </c>
      <c r="F3780" s="207">
        <v>8539.1299999999992</v>
      </c>
      <c r="G3780" s="207">
        <v>12420.56</v>
      </c>
      <c r="H3780" s="207">
        <v>13973.13</v>
      </c>
      <c r="I3780" s="214">
        <v>142048</v>
      </c>
      <c r="J3780" s="211">
        <f t="shared" si="305"/>
        <v>0.36828623282343792</v>
      </c>
      <c r="K3780" s="212">
        <f t="shared" si="306"/>
        <v>0.42</v>
      </c>
      <c r="L3780" s="214">
        <v>7812.64</v>
      </c>
      <c r="M3780" s="213">
        <v>11363.84</v>
      </c>
      <c r="N3780" s="213">
        <v>12784.32</v>
      </c>
      <c r="O3780" s="242">
        <f t="shared" si="302"/>
        <v>0.51520000000009536</v>
      </c>
      <c r="P3780" s="242"/>
      <c r="Q3780" s="179"/>
      <c r="R3780" s="179"/>
      <c r="S3780" s="179"/>
      <c r="T3780" s="179"/>
      <c r="U3780" s="179"/>
      <c r="V3780" s="179"/>
      <c r="W3780" s="179"/>
      <c r="X3780" s="179"/>
      <c r="Y3780" s="179"/>
      <c r="Z3780" s="179"/>
      <c r="AA3780" s="222"/>
      <c r="AB3780" s="222"/>
      <c r="AC3780" s="222"/>
      <c r="AD3780" s="179"/>
      <c r="AE3780" s="179"/>
      <c r="AF3780" s="179"/>
      <c r="AG3780" s="179"/>
      <c r="AH3780" s="179"/>
      <c r="AI3780" s="179"/>
      <c r="AJ3780" s="179"/>
    </row>
    <row r="3781" spans="2:36" x14ac:dyDescent="0.3">
      <c r="B3781" s="224">
        <v>385800</v>
      </c>
      <c r="C3781" s="209">
        <v>155302</v>
      </c>
      <c r="D3781" s="206">
        <f t="shared" si="303"/>
        <v>0.40254536029030585</v>
      </c>
      <c r="E3781" s="208">
        <f t="shared" si="304"/>
        <v>0.45</v>
      </c>
      <c r="F3781" s="207">
        <v>8541.61</v>
      </c>
      <c r="G3781" s="207">
        <v>12424.16</v>
      </c>
      <c r="H3781" s="207">
        <v>13977.18</v>
      </c>
      <c r="I3781" s="214">
        <v>142090</v>
      </c>
      <c r="J3781" s="211">
        <f t="shared" si="305"/>
        <v>0.36829963711767755</v>
      </c>
      <c r="K3781" s="212">
        <f t="shared" si="306"/>
        <v>0.42</v>
      </c>
      <c r="L3781" s="214">
        <v>7814.95</v>
      </c>
      <c r="M3781" s="213">
        <v>11367.2</v>
      </c>
      <c r="N3781" s="213">
        <v>12788.1</v>
      </c>
      <c r="O3781" s="242">
        <f t="shared" ref="O3781:O3844" si="307">(C3781+F3781+H3781-C3780-F3780-H3780)/100</f>
        <v>0.51529999999980647</v>
      </c>
      <c r="P3781" s="242"/>
      <c r="Q3781" s="179"/>
      <c r="R3781" s="179"/>
      <c r="S3781" s="179"/>
      <c r="T3781" s="179"/>
      <c r="U3781" s="179"/>
      <c r="V3781" s="179"/>
      <c r="W3781" s="179"/>
      <c r="X3781" s="179"/>
      <c r="Y3781" s="179"/>
      <c r="Z3781" s="179"/>
      <c r="AA3781" s="222"/>
      <c r="AB3781" s="222"/>
      <c r="AC3781" s="222"/>
      <c r="AD3781" s="179"/>
      <c r="AE3781" s="179"/>
      <c r="AF3781" s="179"/>
      <c r="AG3781" s="179"/>
      <c r="AH3781" s="179"/>
      <c r="AI3781" s="179"/>
      <c r="AJ3781" s="179"/>
    </row>
    <row r="3782" spans="2:36" x14ac:dyDescent="0.3">
      <c r="B3782" s="224">
        <v>385900</v>
      </c>
      <c r="C3782" s="209">
        <v>155347</v>
      </c>
      <c r="D3782" s="206">
        <f t="shared" si="303"/>
        <v>0.40255765742420319</v>
      </c>
      <c r="E3782" s="208">
        <f t="shared" si="304"/>
        <v>0.45</v>
      </c>
      <c r="F3782" s="207">
        <v>8544.08</v>
      </c>
      <c r="G3782" s="207">
        <v>12427.76</v>
      </c>
      <c r="H3782" s="207">
        <v>13981.23</v>
      </c>
      <c r="I3782" s="214">
        <v>142132</v>
      </c>
      <c r="J3782" s="211">
        <f t="shared" si="305"/>
        <v>0.36831303446488728</v>
      </c>
      <c r="K3782" s="212">
        <f t="shared" si="306"/>
        <v>0.42</v>
      </c>
      <c r="L3782" s="214">
        <v>7817.26</v>
      </c>
      <c r="M3782" s="213">
        <v>11370.56</v>
      </c>
      <c r="N3782" s="213">
        <v>12791.88</v>
      </c>
      <c r="O3782" s="242">
        <f t="shared" si="307"/>
        <v>0.51519999999996802</v>
      </c>
      <c r="P3782" s="242"/>
      <c r="Q3782" s="179"/>
      <c r="R3782" s="179"/>
      <c r="S3782" s="179"/>
      <c r="T3782" s="179"/>
      <c r="U3782" s="179"/>
      <c r="V3782" s="179"/>
      <c r="W3782" s="179"/>
      <c r="X3782" s="179"/>
      <c r="Y3782" s="179"/>
      <c r="Z3782" s="179"/>
      <c r="AA3782" s="222"/>
      <c r="AB3782" s="222"/>
      <c r="AC3782" s="222"/>
      <c r="AD3782" s="179"/>
      <c r="AE3782" s="179"/>
      <c r="AF3782" s="179"/>
      <c r="AG3782" s="179"/>
      <c r="AH3782" s="179"/>
      <c r="AI3782" s="179"/>
      <c r="AJ3782" s="179"/>
    </row>
    <row r="3783" spans="2:36" x14ac:dyDescent="0.3">
      <c r="B3783" s="224">
        <v>386000</v>
      </c>
      <c r="C3783" s="209">
        <v>155392</v>
      </c>
      <c r="D3783" s="206">
        <f t="shared" si="303"/>
        <v>0.40256994818652847</v>
      </c>
      <c r="E3783" s="208">
        <f t="shared" si="304"/>
        <v>0.45</v>
      </c>
      <c r="F3783" s="207">
        <v>8546.56</v>
      </c>
      <c r="G3783" s="207">
        <v>12431.36</v>
      </c>
      <c r="H3783" s="207">
        <v>13985.28</v>
      </c>
      <c r="I3783" s="214">
        <v>142174</v>
      </c>
      <c r="J3783" s="211">
        <f t="shared" si="305"/>
        <v>0.3683264248704663</v>
      </c>
      <c r="K3783" s="212">
        <f t="shared" si="306"/>
        <v>0.42</v>
      </c>
      <c r="L3783" s="214">
        <v>7819.57</v>
      </c>
      <c r="M3783" s="213">
        <v>11373.92</v>
      </c>
      <c r="N3783" s="213">
        <v>12795.66</v>
      </c>
      <c r="O3783" s="242">
        <f t="shared" si="307"/>
        <v>0.51529999999997012</v>
      </c>
      <c r="P3783" s="242"/>
      <c r="Q3783" s="179"/>
      <c r="R3783" s="179"/>
      <c r="S3783" s="179"/>
      <c r="T3783" s="179"/>
      <c r="U3783" s="179"/>
      <c r="V3783" s="179"/>
      <c r="W3783" s="179"/>
      <c r="X3783" s="179"/>
      <c r="Y3783" s="179"/>
      <c r="Z3783" s="179"/>
      <c r="AA3783" s="222"/>
      <c r="AB3783" s="222"/>
      <c r="AC3783" s="222"/>
      <c r="AD3783" s="179"/>
      <c r="AE3783" s="179"/>
      <c r="AF3783" s="179"/>
      <c r="AG3783" s="179"/>
      <c r="AH3783" s="179"/>
      <c r="AI3783" s="179"/>
      <c r="AJ3783" s="179"/>
    </row>
    <row r="3784" spans="2:36" x14ac:dyDescent="0.3">
      <c r="B3784" s="224">
        <v>386100</v>
      </c>
      <c r="C3784" s="209">
        <v>155437</v>
      </c>
      <c r="D3784" s="206">
        <f t="shared" si="303"/>
        <v>0.40258223258223258</v>
      </c>
      <c r="E3784" s="208">
        <f t="shared" si="304"/>
        <v>0.45</v>
      </c>
      <c r="F3784" s="207">
        <v>8549.0300000000007</v>
      </c>
      <c r="G3784" s="207">
        <v>12434.96</v>
      </c>
      <c r="H3784" s="207">
        <v>13989.33</v>
      </c>
      <c r="I3784" s="214">
        <v>142216</v>
      </c>
      <c r="J3784" s="211">
        <f t="shared" si="305"/>
        <v>0.36833980833980834</v>
      </c>
      <c r="K3784" s="212">
        <f t="shared" si="306"/>
        <v>0.42</v>
      </c>
      <c r="L3784" s="214">
        <v>7821.88</v>
      </c>
      <c r="M3784" s="213">
        <v>11377.28</v>
      </c>
      <c r="N3784" s="213">
        <v>12799.44</v>
      </c>
      <c r="O3784" s="242">
        <f t="shared" si="307"/>
        <v>0.51519999999985888</v>
      </c>
      <c r="P3784" s="242"/>
      <c r="Q3784" s="179"/>
      <c r="R3784" s="179"/>
      <c r="S3784" s="179"/>
      <c r="T3784" s="179"/>
      <c r="U3784" s="179"/>
      <c r="V3784" s="179"/>
      <c r="W3784" s="179"/>
      <c r="X3784" s="179"/>
      <c r="Y3784" s="179"/>
      <c r="Z3784" s="179"/>
      <c r="AA3784" s="222"/>
      <c r="AB3784" s="222"/>
      <c r="AC3784" s="222"/>
      <c r="AD3784" s="179"/>
      <c r="AE3784" s="179"/>
      <c r="AF3784" s="179"/>
      <c r="AG3784" s="179"/>
      <c r="AH3784" s="179"/>
      <c r="AI3784" s="179"/>
      <c r="AJ3784" s="179"/>
    </row>
    <row r="3785" spans="2:36" x14ac:dyDescent="0.3">
      <c r="B3785" s="224">
        <v>386200</v>
      </c>
      <c r="C3785" s="209">
        <v>155482</v>
      </c>
      <c r="D3785" s="206">
        <f t="shared" si="303"/>
        <v>0.402594510616261</v>
      </c>
      <c r="E3785" s="208">
        <f t="shared" si="304"/>
        <v>0.45</v>
      </c>
      <c r="F3785" s="207">
        <v>8551.51</v>
      </c>
      <c r="G3785" s="207">
        <v>12438.56</v>
      </c>
      <c r="H3785" s="207">
        <v>13993.38</v>
      </c>
      <c r="I3785" s="214">
        <v>142258</v>
      </c>
      <c r="J3785" s="211">
        <f t="shared" si="305"/>
        <v>0.36835318487830138</v>
      </c>
      <c r="K3785" s="212">
        <f t="shared" si="306"/>
        <v>0.42</v>
      </c>
      <c r="L3785" s="214">
        <v>7824.19</v>
      </c>
      <c r="M3785" s="213">
        <v>11380.64</v>
      </c>
      <c r="N3785" s="213">
        <v>12803.22</v>
      </c>
      <c r="O3785" s="242">
        <f t="shared" si="307"/>
        <v>0.51530000000013387</v>
      </c>
      <c r="P3785" s="242"/>
      <c r="Q3785" s="179"/>
      <c r="R3785" s="179"/>
      <c r="S3785" s="179"/>
      <c r="T3785" s="179"/>
      <c r="U3785" s="179"/>
      <c r="V3785" s="179"/>
      <c r="W3785" s="179"/>
      <c r="X3785" s="179"/>
      <c r="Y3785" s="179"/>
      <c r="Z3785" s="179"/>
      <c r="AA3785" s="222"/>
      <c r="AB3785" s="222"/>
      <c r="AC3785" s="222"/>
      <c r="AD3785" s="179"/>
      <c r="AE3785" s="179"/>
      <c r="AF3785" s="179"/>
      <c r="AG3785" s="179"/>
      <c r="AH3785" s="179"/>
      <c r="AI3785" s="179"/>
      <c r="AJ3785" s="179"/>
    </row>
    <row r="3786" spans="2:36" x14ac:dyDescent="0.3">
      <c r="B3786" s="224">
        <v>386300</v>
      </c>
      <c r="C3786" s="209">
        <v>155527</v>
      </c>
      <c r="D3786" s="206">
        <f t="shared" si="303"/>
        <v>0.40260678229355423</v>
      </c>
      <c r="E3786" s="208">
        <f t="shared" si="304"/>
        <v>0.45</v>
      </c>
      <c r="F3786" s="207">
        <v>8553.98</v>
      </c>
      <c r="G3786" s="207">
        <v>12442.16</v>
      </c>
      <c r="H3786" s="207">
        <v>13997.43</v>
      </c>
      <c r="I3786" s="214">
        <v>142300</v>
      </c>
      <c r="J3786" s="211">
        <f t="shared" si="305"/>
        <v>0.36836655449132799</v>
      </c>
      <c r="K3786" s="212">
        <f t="shared" si="306"/>
        <v>0.42</v>
      </c>
      <c r="L3786" s="214">
        <v>7826.5</v>
      </c>
      <c r="M3786" s="213">
        <v>11384</v>
      </c>
      <c r="N3786" s="213">
        <v>12807</v>
      </c>
      <c r="O3786" s="242">
        <f t="shared" si="307"/>
        <v>0.51520000000004074</v>
      </c>
      <c r="P3786" s="242"/>
      <c r="Q3786" s="179"/>
      <c r="R3786" s="179"/>
      <c r="S3786" s="179"/>
      <c r="T3786" s="179"/>
      <c r="U3786" s="179"/>
      <c r="V3786" s="179"/>
      <c r="W3786" s="179"/>
      <c r="X3786" s="179"/>
      <c r="Y3786" s="179"/>
      <c r="Z3786" s="179"/>
      <c r="AA3786" s="222"/>
      <c r="AB3786" s="222"/>
      <c r="AC3786" s="222"/>
      <c r="AD3786" s="179"/>
      <c r="AE3786" s="179"/>
      <c r="AF3786" s="179"/>
      <c r="AG3786" s="179"/>
      <c r="AH3786" s="179"/>
      <c r="AI3786" s="179"/>
      <c r="AJ3786" s="179"/>
    </row>
    <row r="3787" spans="2:36" x14ac:dyDescent="0.3">
      <c r="B3787" s="224">
        <v>386400</v>
      </c>
      <c r="C3787" s="209">
        <v>155572</v>
      </c>
      <c r="D3787" s="206">
        <f t="shared" si="303"/>
        <v>0.4026190476190476</v>
      </c>
      <c r="E3787" s="208">
        <f t="shared" si="304"/>
        <v>0.45</v>
      </c>
      <c r="F3787" s="207">
        <v>8556.4599999999991</v>
      </c>
      <c r="G3787" s="207">
        <v>12445.76</v>
      </c>
      <c r="H3787" s="207">
        <v>14001.48</v>
      </c>
      <c r="I3787" s="214">
        <v>142342</v>
      </c>
      <c r="J3787" s="211">
        <f t="shared" si="305"/>
        <v>0.36837991718426499</v>
      </c>
      <c r="K3787" s="212">
        <f t="shared" si="306"/>
        <v>0.42</v>
      </c>
      <c r="L3787" s="214">
        <v>7828.81</v>
      </c>
      <c r="M3787" s="213">
        <v>11387.36</v>
      </c>
      <c r="N3787" s="213">
        <v>12810.78</v>
      </c>
      <c r="O3787" s="242">
        <f t="shared" si="307"/>
        <v>0.51530000000002474</v>
      </c>
      <c r="P3787" s="242"/>
      <c r="Q3787" s="179"/>
      <c r="R3787" s="179"/>
      <c r="S3787" s="179"/>
      <c r="T3787" s="179"/>
      <c r="U3787" s="179"/>
      <c r="V3787" s="179"/>
      <c r="W3787" s="179"/>
      <c r="X3787" s="179"/>
      <c r="Y3787" s="179"/>
      <c r="Z3787" s="179"/>
      <c r="AA3787" s="222"/>
      <c r="AB3787" s="222"/>
      <c r="AC3787" s="222"/>
      <c r="AD3787" s="179"/>
      <c r="AE3787" s="179"/>
      <c r="AF3787" s="179"/>
      <c r="AG3787" s="179"/>
      <c r="AH3787" s="179"/>
      <c r="AI3787" s="179"/>
      <c r="AJ3787" s="179"/>
    </row>
    <row r="3788" spans="2:36" x14ac:dyDescent="0.3">
      <c r="B3788" s="224">
        <v>386500</v>
      </c>
      <c r="C3788" s="209">
        <v>155617</v>
      </c>
      <c r="D3788" s="206">
        <f t="shared" si="303"/>
        <v>0.40263130659767143</v>
      </c>
      <c r="E3788" s="208">
        <f t="shared" si="304"/>
        <v>0.45</v>
      </c>
      <c r="F3788" s="207">
        <v>8558.93</v>
      </c>
      <c r="G3788" s="207">
        <v>12449.36</v>
      </c>
      <c r="H3788" s="207">
        <v>14005.53</v>
      </c>
      <c r="I3788" s="214">
        <v>142384</v>
      </c>
      <c r="J3788" s="211">
        <f t="shared" si="305"/>
        <v>0.36839327296248381</v>
      </c>
      <c r="K3788" s="212">
        <f t="shared" si="306"/>
        <v>0.42</v>
      </c>
      <c r="L3788" s="214">
        <v>7831.12</v>
      </c>
      <c r="M3788" s="213">
        <v>11390.72</v>
      </c>
      <c r="N3788" s="213">
        <v>12814.56</v>
      </c>
      <c r="O3788" s="242">
        <f t="shared" si="307"/>
        <v>0.5151999999999316</v>
      </c>
      <c r="P3788" s="242"/>
      <c r="Q3788" s="179"/>
      <c r="R3788" s="179"/>
      <c r="S3788" s="179"/>
      <c r="T3788" s="179"/>
      <c r="U3788" s="179"/>
      <c r="V3788" s="179"/>
      <c r="W3788" s="179"/>
      <c r="X3788" s="179"/>
      <c r="Y3788" s="179"/>
      <c r="Z3788" s="179"/>
      <c r="AA3788" s="222"/>
      <c r="AB3788" s="222"/>
      <c r="AC3788" s="222"/>
      <c r="AD3788" s="179"/>
      <c r="AE3788" s="179"/>
      <c r="AF3788" s="179"/>
      <c r="AG3788" s="179"/>
      <c r="AH3788" s="179"/>
      <c r="AI3788" s="179"/>
      <c r="AJ3788" s="179"/>
    </row>
    <row r="3789" spans="2:36" x14ac:dyDescent="0.3">
      <c r="B3789" s="224">
        <v>386600</v>
      </c>
      <c r="C3789" s="209">
        <v>155662</v>
      </c>
      <c r="D3789" s="206">
        <f t="shared" si="303"/>
        <v>0.40264355923435075</v>
      </c>
      <c r="E3789" s="208">
        <f t="shared" si="304"/>
        <v>0.45</v>
      </c>
      <c r="F3789" s="207">
        <v>8561.41</v>
      </c>
      <c r="G3789" s="207">
        <v>12452.96</v>
      </c>
      <c r="H3789" s="207">
        <v>14009.58</v>
      </c>
      <c r="I3789" s="214">
        <v>142426</v>
      </c>
      <c r="J3789" s="211">
        <f t="shared" si="305"/>
        <v>0.36840662183135026</v>
      </c>
      <c r="K3789" s="212">
        <f t="shared" si="306"/>
        <v>0.42</v>
      </c>
      <c r="L3789" s="214">
        <v>7833.43</v>
      </c>
      <c r="M3789" s="213">
        <v>11394.08</v>
      </c>
      <c r="N3789" s="213">
        <v>12818.34</v>
      </c>
      <c r="O3789" s="242">
        <f t="shared" si="307"/>
        <v>0.5152999999998974</v>
      </c>
      <c r="P3789" s="242"/>
      <c r="Q3789" s="179"/>
      <c r="R3789" s="179"/>
      <c r="S3789" s="179"/>
      <c r="T3789" s="179"/>
      <c r="U3789" s="179"/>
      <c r="V3789" s="179"/>
      <c r="W3789" s="179"/>
      <c r="X3789" s="179"/>
      <c r="Y3789" s="179"/>
      <c r="Z3789" s="179"/>
      <c r="AA3789" s="222"/>
      <c r="AB3789" s="222"/>
      <c r="AC3789" s="222"/>
      <c r="AD3789" s="179"/>
      <c r="AE3789" s="179"/>
      <c r="AF3789" s="179"/>
      <c r="AG3789" s="179"/>
      <c r="AH3789" s="179"/>
      <c r="AI3789" s="179"/>
      <c r="AJ3789" s="179"/>
    </row>
    <row r="3790" spans="2:36" x14ac:dyDescent="0.3">
      <c r="B3790" s="224">
        <v>386700</v>
      </c>
      <c r="C3790" s="209">
        <v>155707</v>
      </c>
      <c r="D3790" s="206">
        <f t="shared" si="303"/>
        <v>0.40265580553400571</v>
      </c>
      <c r="E3790" s="208">
        <f t="shared" si="304"/>
        <v>0.45</v>
      </c>
      <c r="F3790" s="207">
        <v>8563.8799999999992</v>
      </c>
      <c r="G3790" s="207">
        <v>12456.56</v>
      </c>
      <c r="H3790" s="207">
        <v>14013.63</v>
      </c>
      <c r="I3790" s="214">
        <v>142468</v>
      </c>
      <c r="J3790" s="211">
        <f t="shared" si="305"/>
        <v>0.36841996379622444</v>
      </c>
      <c r="K3790" s="212">
        <f t="shared" si="306"/>
        <v>0.42</v>
      </c>
      <c r="L3790" s="214">
        <v>7835.74</v>
      </c>
      <c r="M3790" s="213">
        <v>11397.44</v>
      </c>
      <c r="N3790" s="213">
        <v>12822.12</v>
      </c>
      <c r="O3790" s="242">
        <f t="shared" si="307"/>
        <v>0.51520000000009536</v>
      </c>
      <c r="P3790" s="242"/>
      <c r="Q3790" s="179"/>
      <c r="R3790" s="179"/>
      <c r="S3790" s="179"/>
      <c r="T3790" s="179"/>
      <c r="U3790" s="179"/>
      <c r="V3790" s="179"/>
      <c r="W3790" s="179"/>
      <c r="X3790" s="179"/>
      <c r="Y3790" s="179"/>
      <c r="Z3790" s="179"/>
      <c r="AA3790" s="222"/>
      <c r="AB3790" s="222"/>
      <c r="AC3790" s="222"/>
      <c r="AD3790" s="179"/>
      <c r="AE3790" s="179"/>
      <c r="AF3790" s="179"/>
      <c r="AG3790" s="179"/>
      <c r="AH3790" s="179"/>
      <c r="AI3790" s="179"/>
      <c r="AJ3790" s="179"/>
    </row>
    <row r="3791" spans="2:36" x14ac:dyDescent="0.3">
      <c r="B3791" s="224">
        <v>386800</v>
      </c>
      <c r="C3791" s="209">
        <v>155752</v>
      </c>
      <c r="D3791" s="206">
        <f t="shared" si="303"/>
        <v>0.40266804550155116</v>
      </c>
      <c r="E3791" s="208">
        <f t="shared" si="304"/>
        <v>0.45</v>
      </c>
      <c r="F3791" s="207">
        <v>8566.36</v>
      </c>
      <c r="G3791" s="207">
        <v>12460.16</v>
      </c>
      <c r="H3791" s="207">
        <v>14017.68</v>
      </c>
      <c r="I3791" s="214">
        <v>142510</v>
      </c>
      <c r="J3791" s="211">
        <f t="shared" si="305"/>
        <v>0.36843329886246123</v>
      </c>
      <c r="K3791" s="212">
        <f t="shared" si="306"/>
        <v>0.42</v>
      </c>
      <c r="L3791" s="214">
        <v>7838.05</v>
      </c>
      <c r="M3791" s="213">
        <v>11400.8</v>
      </c>
      <c r="N3791" s="213">
        <v>12825.9</v>
      </c>
      <c r="O3791" s="242">
        <f t="shared" si="307"/>
        <v>0.51529999999980647</v>
      </c>
      <c r="P3791" s="242"/>
      <c r="Q3791" s="179"/>
      <c r="R3791" s="179"/>
      <c r="S3791" s="179"/>
      <c r="T3791" s="179"/>
      <c r="U3791" s="179"/>
      <c r="V3791" s="179"/>
      <c r="W3791" s="179"/>
      <c r="X3791" s="179"/>
      <c r="Y3791" s="179"/>
      <c r="Z3791" s="179"/>
      <c r="AA3791" s="222"/>
      <c r="AB3791" s="222"/>
      <c r="AC3791" s="222"/>
      <c r="AD3791" s="179"/>
      <c r="AE3791" s="179"/>
      <c r="AF3791" s="179"/>
      <c r="AG3791" s="179"/>
      <c r="AH3791" s="179"/>
      <c r="AI3791" s="179"/>
      <c r="AJ3791" s="179"/>
    </row>
    <row r="3792" spans="2:36" x14ac:dyDescent="0.3">
      <c r="B3792" s="224">
        <v>386900</v>
      </c>
      <c r="C3792" s="209">
        <v>155797</v>
      </c>
      <c r="D3792" s="206">
        <f t="shared" si="303"/>
        <v>0.40268027914189714</v>
      </c>
      <c r="E3792" s="208">
        <f t="shared" si="304"/>
        <v>0.45</v>
      </c>
      <c r="F3792" s="207">
        <v>8568.83</v>
      </c>
      <c r="G3792" s="207">
        <v>12463.76</v>
      </c>
      <c r="H3792" s="207">
        <v>14021.73</v>
      </c>
      <c r="I3792" s="214">
        <v>142552</v>
      </c>
      <c r="J3792" s="211">
        <f t="shared" si="305"/>
        <v>0.36844662703540965</v>
      </c>
      <c r="K3792" s="212">
        <f t="shared" si="306"/>
        <v>0.42</v>
      </c>
      <c r="L3792" s="214">
        <v>7840.36</v>
      </c>
      <c r="M3792" s="213">
        <v>11404.16</v>
      </c>
      <c r="N3792" s="213">
        <v>12829.68</v>
      </c>
      <c r="O3792" s="242">
        <f t="shared" si="307"/>
        <v>0.51519999999996802</v>
      </c>
      <c r="P3792" s="242"/>
      <c r="Q3792" s="179"/>
      <c r="R3792" s="179"/>
      <c r="S3792" s="179"/>
      <c r="T3792" s="179"/>
      <c r="U3792" s="179"/>
      <c r="V3792" s="179"/>
      <c r="W3792" s="179"/>
      <c r="X3792" s="179"/>
      <c r="Y3792" s="179"/>
      <c r="Z3792" s="179"/>
      <c r="AA3792" s="222"/>
      <c r="AB3792" s="222"/>
      <c r="AC3792" s="222"/>
      <c r="AD3792" s="179"/>
      <c r="AE3792" s="179"/>
      <c r="AF3792" s="179"/>
      <c r="AG3792" s="179"/>
      <c r="AH3792" s="179"/>
      <c r="AI3792" s="179"/>
      <c r="AJ3792" s="179"/>
    </row>
    <row r="3793" spans="2:36" x14ac:dyDescent="0.3">
      <c r="B3793" s="224">
        <v>387000</v>
      </c>
      <c r="C3793" s="209">
        <v>155842</v>
      </c>
      <c r="D3793" s="206">
        <f t="shared" si="303"/>
        <v>0.40269250645994831</v>
      </c>
      <c r="E3793" s="208">
        <f t="shared" si="304"/>
        <v>0.45</v>
      </c>
      <c r="F3793" s="207">
        <v>8571.31</v>
      </c>
      <c r="G3793" s="207">
        <v>12467.36</v>
      </c>
      <c r="H3793" s="207">
        <v>14025.78</v>
      </c>
      <c r="I3793" s="214">
        <v>142594</v>
      </c>
      <c r="J3793" s="211">
        <f t="shared" si="305"/>
        <v>0.36845994832041346</v>
      </c>
      <c r="K3793" s="212">
        <f t="shared" si="306"/>
        <v>0.42</v>
      </c>
      <c r="L3793" s="214">
        <v>7842.67</v>
      </c>
      <c r="M3793" s="213">
        <v>11407.52</v>
      </c>
      <c r="N3793" s="213">
        <v>12833.46</v>
      </c>
      <c r="O3793" s="242">
        <f t="shared" si="307"/>
        <v>0.51529999999997012</v>
      </c>
      <c r="P3793" s="242"/>
      <c r="Q3793" s="179"/>
      <c r="R3793" s="179"/>
      <c r="S3793" s="179"/>
      <c r="T3793" s="179"/>
      <c r="U3793" s="179"/>
      <c r="V3793" s="179"/>
      <c r="W3793" s="179"/>
      <c r="X3793" s="179"/>
      <c r="Y3793" s="179"/>
      <c r="Z3793" s="179"/>
      <c r="AA3793" s="222"/>
      <c r="AB3793" s="222"/>
      <c r="AC3793" s="222"/>
      <c r="AD3793" s="179"/>
      <c r="AE3793" s="179"/>
      <c r="AF3793" s="179"/>
      <c r="AG3793" s="179"/>
      <c r="AH3793" s="179"/>
      <c r="AI3793" s="179"/>
      <c r="AJ3793" s="179"/>
    </row>
    <row r="3794" spans="2:36" x14ac:dyDescent="0.3">
      <c r="B3794" s="224">
        <v>387100</v>
      </c>
      <c r="C3794" s="209">
        <v>155887</v>
      </c>
      <c r="D3794" s="206">
        <f t="shared" si="303"/>
        <v>0.40270472746060448</v>
      </c>
      <c r="E3794" s="208">
        <f t="shared" si="304"/>
        <v>0.45</v>
      </c>
      <c r="F3794" s="207">
        <v>8573.7800000000007</v>
      </c>
      <c r="G3794" s="207">
        <v>12470.96</v>
      </c>
      <c r="H3794" s="207">
        <v>14029.83</v>
      </c>
      <c r="I3794" s="214">
        <v>142636</v>
      </c>
      <c r="J3794" s="211">
        <f t="shared" si="305"/>
        <v>0.36847326272281067</v>
      </c>
      <c r="K3794" s="212">
        <f t="shared" si="306"/>
        <v>0.42</v>
      </c>
      <c r="L3794" s="214">
        <v>7844.98</v>
      </c>
      <c r="M3794" s="213">
        <v>11410.88</v>
      </c>
      <c r="N3794" s="213">
        <v>12837.24</v>
      </c>
      <c r="O3794" s="242">
        <f t="shared" si="307"/>
        <v>0.51519999999985888</v>
      </c>
      <c r="P3794" s="242"/>
      <c r="Q3794" s="179"/>
      <c r="R3794" s="179"/>
      <c r="S3794" s="179"/>
      <c r="T3794" s="179"/>
      <c r="U3794" s="179"/>
      <c r="V3794" s="179"/>
      <c r="W3794" s="179"/>
      <c r="X3794" s="179"/>
      <c r="Y3794" s="179"/>
      <c r="Z3794" s="179"/>
      <c r="AA3794" s="222"/>
      <c r="AB3794" s="222"/>
      <c r="AC3794" s="222"/>
      <c r="AD3794" s="179"/>
      <c r="AE3794" s="179"/>
      <c r="AF3794" s="179"/>
      <c r="AG3794" s="179"/>
      <c r="AH3794" s="179"/>
      <c r="AI3794" s="179"/>
      <c r="AJ3794" s="179"/>
    </row>
    <row r="3795" spans="2:36" x14ac:dyDescent="0.3">
      <c r="B3795" s="224">
        <v>387200</v>
      </c>
      <c r="C3795" s="209">
        <v>155932</v>
      </c>
      <c r="D3795" s="206">
        <f t="shared" si="303"/>
        <v>0.4027169421487603</v>
      </c>
      <c r="E3795" s="208">
        <f t="shared" si="304"/>
        <v>0.45</v>
      </c>
      <c r="F3795" s="207">
        <v>8576.26</v>
      </c>
      <c r="G3795" s="207">
        <v>12474.56</v>
      </c>
      <c r="H3795" s="207">
        <v>14033.88</v>
      </c>
      <c r="I3795" s="214">
        <v>142678</v>
      </c>
      <c r="J3795" s="211">
        <f t="shared" si="305"/>
        <v>0.36848657024793391</v>
      </c>
      <c r="K3795" s="212">
        <f t="shared" si="306"/>
        <v>0.42</v>
      </c>
      <c r="L3795" s="214">
        <v>7847.29</v>
      </c>
      <c r="M3795" s="213">
        <v>11414.24</v>
      </c>
      <c r="N3795" s="213">
        <v>12841.02</v>
      </c>
      <c r="O3795" s="242">
        <f t="shared" si="307"/>
        <v>0.51530000000013387</v>
      </c>
      <c r="P3795" s="242"/>
      <c r="Q3795" s="179"/>
      <c r="R3795" s="179"/>
      <c r="S3795" s="179"/>
      <c r="T3795" s="179"/>
      <c r="U3795" s="179"/>
      <c r="V3795" s="179"/>
      <c r="W3795" s="179"/>
      <c r="X3795" s="179"/>
      <c r="Y3795" s="179"/>
      <c r="Z3795" s="179"/>
      <c r="AA3795" s="222"/>
      <c r="AB3795" s="222"/>
      <c r="AC3795" s="222"/>
      <c r="AD3795" s="179"/>
      <c r="AE3795" s="179"/>
      <c r="AF3795" s="179"/>
      <c r="AG3795" s="179"/>
      <c r="AH3795" s="179"/>
      <c r="AI3795" s="179"/>
      <c r="AJ3795" s="179"/>
    </row>
    <row r="3796" spans="2:36" x14ac:dyDescent="0.3">
      <c r="B3796" s="224">
        <v>387300</v>
      </c>
      <c r="C3796" s="209">
        <v>155977</v>
      </c>
      <c r="D3796" s="206">
        <f t="shared" si="303"/>
        <v>0.40272915052930547</v>
      </c>
      <c r="E3796" s="208">
        <f t="shared" si="304"/>
        <v>0.45</v>
      </c>
      <c r="F3796" s="207">
        <v>8578.73</v>
      </c>
      <c r="G3796" s="207">
        <v>12478.16</v>
      </c>
      <c r="H3796" s="207">
        <v>14037.93</v>
      </c>
      <c r="I3796" s="214">
        <v>142720</v>
      </c>
      <c r="J3796" s="211">
        <f t="shared" si="305"/>
        <v>0.36849987090111025</v>
      </c>
      <c r="K3796" s="212">
        <f t="shared" si="306"/>
        <v>0.42</v>
      </c>
      <c r="L3796" s="214">
        <v>7849.6</v>
      </c>
      <c r="M3796" s="213">
        <v>11417.6</v>
      </c>
      <c r="N3796" s="213">
        <v>12844.8</v>
      </c>
      <c r="O3796" s="242">
        <f t="shared" si="307"/>
        <v>0.51520000000004074</v>
      </c>
      <c r="P3796" s="242"/>
      <c r="Q3796" s="179"/>
      <c r="R3796" s="179"/>
      <c r="S3796" s="179"/>
      <c r="T3796" s="179"/>
      <c r="U3796" s="179"/>
      <c r="V3796" s="179"/>
      <c r="W3796" s="179"/>
      <c r="X3796" s="179"/>
      <c r="Y3796" s="179"/>
      <c r="Z3796" s="179"/>
      <c r="AA3796" s="222"/>
      <c r="AB3796" s="222"/>
      <c r="AC3796" s="222"/>
      <c r="AD3796" s="179"/>
      <c r="AE3796" s="179"/>
      <c r="AF3796" s="179"/>
      <c r="AG3796" s="179"/>
      <c r="AH3796" s="179"/>
      <c r="AI3796" s="179"/>
      <c r="AJ3796" s="179"/>
    </row>
    <row r="3797" spans="2:36" x14ac:dyDescent="0.3">
      <c r="B3797" s="224">
        <v>387400</v>
      </c>
      <c r="C3797" s="209">
        <v>156022</v>
      </c>
      <c r="D3797" s="206">
        <f t="shared" si="303"/>
        <v>0.4027413526071244</v>
      </c>
      <c r="E3797" s="208">
        <f t="shared" si="304"/>
        <v>0.45</v>
      </c>
      <c r="F3797" s="207">
        <v>8581.2099999999991</v>
      </c>
      <c r="G3797" s="207">
        <v>12481.76</v>
      </c>
      <c r="H3797" s="207">
        <v>14041.98</v>
      </c>
      <c r="I3797" s="214">
        <v>142762</v>
      </c>
      <c r="J3797" s="211">
        <f t="shared" si="305"/>
        <v>0.36851316468766132</v>
      </c>
      <c r="K3797" s="212">
        <f t="shared" si="306"/>
        <v>0.42</v>
      </c>
      <c r="L3797" s="214">
        <v>7851.91</v>
      </c>
      <c r="M3797" s="213">
        <v>11420.96</v>
      </c>
      <c r="N3797" s="213">
        <v>12848.58</v>
      </c>
      <c r="O3797" s="242">
        <f t="shared" si="307"/>
        <v>0.51530000000002474</v>
      </c>
      <c r="P3797" s="242"/>
      <c r="Q3797" s="179"/>
      <c r="R3797" s="179"/>
      <c r="S3797" s="179"/>
      <c r="T3797" s="179"/>
      <c r="U3797" s="179"/>
      <c r="V3797" s="179"/>
      <c r="W3797" s="179"/>
      <c r="X3797" s="179"/>
      <c r="Y3797" s="179"/>
      <c r="Z3797" s="179"/>
      <c r="AA3797" s="222"/>
      <c r="AB3797" s="222"/>
      <c r="AC3797" s="222"/>
      <c r="AD3797" s="179"/>
      <c r="AE3797" s="179"/>
      <c r="AF3797" s="179"/>
      <c r="AG3797" s="179"/>
      <c r="AH3797" s="179"/>
      <c r="AI3797" s="179"/>
      <c r="AJ3797" s="179"/>
    </row>
    <row r="3798" spans="2:36" x14ac:dyDescent="0.3">
      <c r="B3798" s="224">
        <v>387500</v>
      </c>
      <c r="C3798" s="209">
        <v>156067</v>
      </c>
      <c r="D3798" s="206">
        <f t="shared" si="303"/>
        <v>0.40275354838709676</v>
      </c>
      <c r="E3798" s="208">
        <f t="shared" si="304"/>
        <v>0.45</v>
      </c>
      <c r="F3798" s="207">
        <v>8583.68</v>
      </c>
      <c r="G3798" s="207">
        <v>12485.36</v>
      </c>
      <c r="H3798" s="207">
        <v>14046.03</v>
      </c>
      <c r="I3798" s="214">
        <v>142804</v>
      </c>
      <c r="J3798" s="211">
        <f t="shared" si="305"/>
        <v>0.36852645161290321</v>
      </c>
      <c r="K3798" s="212">
        <f t="shared" si="306"/>
        <v>0.42</v>
      </c>
      <c r="L3798" s="214">
        <v>7854.22</v>
      </c>
      <c r="M3798" s="213">
        <v>11424.32</v>
      </c>
      <c r="N3798" s="213">
        <v>12852.36</v>
      </c>
      <c r="O3798" s="242">
        <f t="shared" si="307"/>
        <v>0.5151999999999316</v>
      </c>
      <c r="P3798" s="242"/>
      <c r="Q3798" s="179"/>
      <c r="R3798" s="179"/>
      <c r="S3798" s="179"/>
      <c r="T3798" s="179"/>
      <c r="U3798" s="179"/>
      <c r="V3798" s="179"/>
      <c r="W3798" s="179"/>
      <c r="X3798" s="179"/>
      <c r="Y3798" s="179"/>
      <c r="Z3798" s="179"/>
      <c r="AA3798" s="222"/>
      <c r="AB3798" s="222"/>
      <c r="AC3798" s="222"/>
      <c r="AD3798" s="179"/>
      <c r="AE3798" s="179"/>
      <c r="AF3798" s="179"/>
      <c r="AG3798" s="179"/>
      <c r="AH3798" s="179"/>
      <c r="AI3798" s="179"/>
      <c r="AJ3798" s="179"/>
    </row>
    <row r="3799" spans="2:36" x14ac:dyDescent="0.3">
      <c r="B3799" s="224">
        <v>387600</v>
      </c>
      <c r="C3799" s="209">
        <v>156112</v>
      </c>
      <c r="D3799" s="206">
        <f t="shared" si="303"/>
        <v>0.40276573787409703</v>
      </c>
      <c r="E3799" s="208">
        <f t="shared" si="304"/>
        <v>0.45</v>
      </c>
      <c r="F3799" s="207">
        <v>8586.16</v>
      </c>
      <c r="G3799" s="207">
        <v>12488.96</v>
      </c>
      <c r="H3799" s="207">
        <v>14050.08</v>
      </c>
      <c r="I3799" s="214">
        <v>142846</v>
      </c>
      <c r="J3799" s="211">
        <f t="shared" si="305"/>
        <v>0.36853973168214654</v>
      </c>
      <c r="K3799" s="212">
        <f t="shared" si="306"/>
        <v>0.42</v>
      </c>
      <c r="L3799" s="214">
        <v>7856.53</v>
      </c>
      <c r="M3799" s="213">
        <v>11427.68</v>
      </c>
      <c r="N3799" s="213">
        <v>12856.14</v>
      </c>
      <c r="O3799" s="242">
        <f t="shared" si="307"/>
        <v>0.5152999999998974</v>
      </c>
      <c r="P3799" s="242"/>
      <c r="Q3799" s="179"/>
      <c r="R3799" s="179"/>
      <c r="S3799" s="179"/>
      <c r="T3799" s="179"/>
      <c r="U3799" s="179"/>
      <c r="V3799" s="179"/>
      <c r="W3799" s="179"/>
      <c r="X3799" s="179"/>
      <c r="Y3799" s="179"/>
      <c r="Z3799" s="179"/>
      <c r="AA3799" s="222"/>
      <c r="AB3799" s="222"/>
      <c r="AC3799" s="222"/>
      <c r="AD3799" s="179"/>
      <c r="AE3799" s="179"/>
      <c r="AF3799" s="179"/>
      <c r="AG3799" s="179"/>
      <c r="AH3799" s="179"/>
      <c r="AI3799" s="179"/>
      <c r="AJ3799" s="179"/>
    </row>
    <row r="3800" spans="2:36" x14ac:dyDescent="0.3">
      <c r="B3800" s="224">
        <v>387700</v>
      </c>
      <c r="C3800" s="209">
        <v>156157</v>
      </c>
      <c r="D3800" s="206">
        <f t="shared" ref="D3800:D3863" si="308">C3800/B3800</f>
        <v>0.40277792107299459</v>
      </c>
      <c r="E3800" s="208">
        <f t="shared" ref="E3800:E3863" si="309">(C3800-C3799)/(B3800-B3799)</f>
        <v>0.45</v>
      </c>
      <c r="F3800" s="207">
        <v>8588.6299999999992</v>
      </c>
      <c r="G3800" s="207">
        <v>12492.56</v>
      </c>
      <c r="H3800" s="207">
        <v>14054.13</v>
      </c>
      <c r="I3800" s="214">
        <v>142888</v>
      </c>
      <c r="J3800" s="211">
        <f t="shared" si="305"/>
        <v>0.36855300490069642</v>
      </c>
      <c r="K3800" s="212">
        <f t="shared" si="306"/>
        <v>0.42</v>
      </c>
      <c r="L3800" s="214">
        <v>7858.84</v>
      </c>
      <c r="M3800" s="213">
        <v>11431.04</v>
      </c>
      <c r="N3800" s="213">
        <v>12859.92</v>
      </c>
      <c r="O3800" s="242">
        <f t="shared" si="307"/>
        <v>0.51520000000009536</v>
      </c>
      <c r="P3800" s="242"/>
      <c r="Q3800" s="179"/>
      <c r="R3800" s="179"/>
      <c r="S3800" s="179"/>
      <c r="T3800" s="179"/>
      <c r="U3800" s="179"/>
      <c r="V3800" s="179"/>
      <c r="W3800" s="179"/>
      <c r="X3800" s="179"/>
      <c r="Y3800" s="179"/>
      <c r="Z3800" s="179"/>
      <c r="AA3800" s="222"/>
      <c r="AB3800" s="222"/>
      <c r="AC3800" s="222"/>
      <c r="AD3800" s="179"/>
      <c r="AE3800" s="179"/>
      <c r="AF3800" s="179"/>
      <c r="AG3800" s="179"/>
      <c r="AH3800" s="179"/>
      <c r="AI3800" s="179"/>
      <c r="AJ3800" s="179"/>
    </row>
    <row r="3801" spans="2:36" x14ac:dyDescent="0.3">
      <c r="B3801" s="224">
        <v>387800</v>
      </c>
      <c r="C3801" s="209">
        <v>156202</v>
      </c>
      <c r="D3801" s="206">
        <f t="shared" si="308"/>
        <v>0.40279009798865395</v>
      </c>
      <c r="E3801" s="208">
        <f t="shared" si="309"/>
        <v>0.45</v>
      </c>
      <c r="F3801" s="207">
        <v>8591.11</v>
      </c>
      <c r="G3801" s="207">
        <v>12496.16</v>
      </c>
      <c r="H3801" s="207">
        <v>14058.18</v>
      </c>
      <c r="I3801" s="214">
        <v>142930</v>
      </c>
      <c r="J3801" s="211">
        <f t="shared" si="305"/>
        <v>0.3685662712738525</v>
      </c>
      <c r="K3801" s="212">
        <f t="shared" si="306"/>
        <v>0.42</v>
      </c>
      <c r="L3801" s="214">
        <v>7861.15</v>
      </c>
      <c r="M3801" s="213">
        <v>11434.4</v>
      </c>
      <c r="N3801" s="213">
        <v>12863.7</v>
      </c>
      <c r="O3801" s="242">
        <f t="shared" si="307"/>
        <v>0.51529999999980647</v>
      </c>
      <c r="P3801" s="242"/>
      <c r="Q3801" s="179"/>
      <c r="R3801" s="179"/>
      <c r="S3801" s="179"/>
      <c r="T3801" s="179"/>
      <c r="U3801" s="179"/>
      <c r="V3801" s="179"/>
      <c r="W3801" s="179"/>
      <c r="X3801" s="179"/>
      <c r="Y3801" s="179"/>
      <c r="Z3801" s="179"/>
      <c r="AA3801" s="222"/>
      <c r="AB3801" s="222"/>
      <c r="AC3801" s="222"/>
      <c r="AD3801" s="179"/>
      <c r="AE3801" s="179"/>
      <c r="AF3801" s="179"/>
      <c r="AG3801" s="179"/>
      <c r="AH3801" s="179"/>
      <c r="AI3801" s="179"/>
      <c r="AJ3801" s="179"/>
    </row>
    <row r="3802" spans="2:36" x14ac:dyDescent="0.3">
      <c r="B3802" s="224">
        <v>387900</v>
      </c>
      <c r="C3802" s="209">
        <v>156247</v>
      </c>
      <c r="D3802" s="206">
        <f t="shared" si="308"/>
        <v>0.40280226862593455</v>
      </c>
      <c r="E3802" s="208">
        <f t="shared" si="309"/>
        <v>0.45</v>
      </c>
      <c r="F3802" s="207">
        <v>8593.58</v>
      </c>
      <c r="G3802" s="207">
        <v>12499.76</v>
      </c>
      <c r="H3802" s="207">
        <v>14062.23</v>
      </c>
      <c r="I3802" s="214">
        <v>142972</v>
      </c>
      <c r="J3802" s="211">
        <f t="shared" si="305"/>
        <v>0.36857953080690897</v>
      </c>
      <c r="K3802" s="212">
        <f t="shared" si="306"/>
        <v>0.42</v>
      </c>
      <c r="L3802" s="214">
        <v>7863.46</v>
      </c>
      <c r="M3802" s="213">
        <v>11437.76</v>
      </c>
      <c r="N3802" s="213">
        <v>12867.48</v>
      </c>
      <c r="O3802" s="242">
        <f t="shared" si="307"/>
        <v>0.51519999999996802</v>
      </c>
      <c r="P3802" s="242"/>
      <c r="Q3802" s="179"/>
      <c r="R3802" s="179"/>
      <c r="S3802" s="179"/>
      <c r="T3802" s="179"/>
      <c r="U3802" s="179"/>
      <c r="V3802" s="179"/>
      <c r="W3802" s="179"/>
      <c r="X3802" s="179"/>
      <c r="Y3802" s="179"/>
      <c r="Z3802" s="179"/>
      <c r="AA3802" s="222"/>
      <c r="AB3802" s="222"/>
      <c r="AC3802" s="222"/>
      <c r="AD3802" s="179"/>
      <c r="AE3802" s="179"/>
      <c r="AF3802" s="179"/>
      <c r="AG3802" s="179"/>
      <c r="AH3802" s="179"/>
      <c r="AI3802" s="179"/>
      <c r="AJ3802" s="179"/>
    </row>
    <row r="3803" spans="2:36" x14ac:dyDescent="0.3">
      <c r="B3803" s="224">
        <v>388000</v>
      </c>
      <c r="C3803" s="209">
        <v>156292</v>
      </c>
      <c r="D3803" s="206">
        <f t="shared" si="308"/>
        <v>0.40281443298969072</v>
      </c>
      <c r="E3803" s="208">
        <f t="shared" si="309"/>
        <v>0.45</v>
      </c>
      <c r="F3803" s="207">
        <v>8596.06</v>
      </c>
      <c r="G3803" s="207">
        <v>12503.36</v>
      </c>
      <c r="H3803" s="207">
        <v>14066.28</v>
      </c>
      <c r="I3803" s="214">
        <v>143014</v>
      </c>
      <c r="J3803" s="211">
        <f t="shared" si="305"/>
        <v>0.36859278350515462</v>
      </c>
      <c r="K3803" s="212">
        <f t="shared" si="306"/>
        <v>0.42</v>
      </c>
      <c r="L3803" s="214">
        <v>7865.77</v>
      </c>
      <c r="M3803" s="213">
        <v>11441.12</v>
      </c>
      <c r="N3803" s="213">
        <v>12871.26</v>
      </c>
      <c r="O3803" s="242">
        <f t="shared" si="307"/>
        <v>0.51529999999997012</v>
      </c>
      <c r="P3803" s="242"/>
      <c r="Q3803" s="179"/>
      <c r="R3803" s="179"/>
      <c r="S3803" s="179"/>
      <c r="T3803" s="179"/>
      <c r="U3803" s="179"/>
      <c r="V3803" s="179"/>
      <c r="W3803" s="179"/>
      <c r="X3803" s="179"/>
      <c r="Y3803" s="179"/>
      <c r="Z3803" s="179"/>
      <c r="AA3803" s="222"/>
      <c r="AB3803" s="222"/>
      <c r="AC3803" s="222"/>
      <c r="AD3803" s="179"/>
      <c r="AE3803" s="179"/>
      <c r="AF3803" s="179"/>
      <c r="AG3803" s="179"/>
      <c r="AH3803" s="179"/>
      <c r="AI3803" s="179"/>
      <c r="AJ3803" s="179"/>
    </row>
    <row r="3804" spans="2:36" x14ac:dyDescent="0.3">
      <c r="B3804" s="224">
        <v>388100</v>
      </c>
      <c r="C3804" s="209">
        <v>156337</v>
      </c>
      <c r="D3804" s="206">
        <f t="shared" si="308"/>
        <v>0.40282659108477198</v>
      </c>
      <c r="E3804" s="208">
        <f t="shared" si="309"/>
        <v>0.45</v>
      </c>
      <c r="F3804" s="207">
        <v>8598.5300000000007</v>
      </c>
      <c r="G3804" s="207">
        <v>12506.96</v>
      </c>
      <c r="H3804" s="207">
        <v>14070.33</v>
      </c>
      <c r="I3804" s="214">
        <v>143056</v>
      </c>
      <c r="J3804" s="211">
        <f t="shared" si="305"/>
        <v>0.36860602937387271</v>
      </c>
      <c r="K3804" s="212">
        <f t="shared" si="306"/>
        <v>0.42</v>
      </c>
      <c r="L3804" s="214">
        <v>7868.08</v>
      </c>
      <c r="M3804" s="213">
        <v>11444.48</v>
      </c>
      <c r="N3804" s="213">
        <v>12875.04</v>
      </c>
      <c r="O3804" s="242">
        <f t="shared" si="307"/>
        <v>0.51519999999985888</v>
      </c>
      <c r="P3804" s="242"/>
      <c r="Q3804" s="179"/>
      <c r="R3804" s="179"/>
      <c r="S3804" s="179"/>
      <c r="T3804" s="179"/>
      <c r="U3804" s="179"/>
      <c r="V3804" s="179"/>
      <c r="W3804" s="179"/>
      <c r="X3804" s="179"/>
      <c r="Y3804" s="179"/>
      <c r="Z3804" s="179"/>
      <c r="AA3804" s="222"/>
      <c r="AB3804" s="222"/>
      <c r="AC3804" s="222"/>
      <c r="AD3804" s="179"/>
      <c r="AE3804" s="179"/>
      <c r="AF3804" s="179"/>
      <c r="AG3804" s="179"/>
      <c r="AH3804" s="179"/>
      <c r="AI3804" s="179"/>
      <c r="AJ3804" s="179"/>
    </row>
    <row r="3805" spans="2:36" x14ac:dyDescent="0.3">
      <c r="B3805" s="224">
        <v>388200</v>
      </c>
      <c r="C3805" s="209">
        <v>156382</v>
      </c>
      <c r="D3805" s="206">
        <f t="shared" si="308"/>
        <v>0.40283874291602267</v>
      </c>
      <c r="E3805" s="208">
        <f t="shared" si="309"/>
        <v>0.45</v>
      </c>
      <c r="F3805" s="207">
        <v>8601.01</v>
      </c>
      <c r="G3805" s="207">
        <v>12510.56</v>
      </c>
      <c r="H3805" s="207">
        <v>14074.38</v>
      </c>
      <c r="I3805" s="214">
        <v>143098</v>
      </c>
      <c r="J3805" s="211">
        <f t="shared" si="305"/>
        <v>0.36861926841834108</v>
      </c>
      <c r="K3805" s="212">
        <f t="shared" si="306"/>
        <v>0.42</v>
      </c>
      <c r="L3805" s="214">
        <v>7870.39</v>
      </c>
      <c r="M3805" s="213">
        <v>11447.84</v>
      </c>
      <c r="N3805" s="213">
        <v>12878.82</v>
      </c>
      <c r="O3805" s="242">
        <f t="shared" si="307"/>
        <v>0.51530000000013387</v>
      </c>
      <c r="P3805" s="242"/>
      <c r="Q3805" s="179"/>
      <c r="R3805" s="179"/>
      <c r="S3805" s="179"/>
      <c r="T3805" s="179"/>
      <c r="U3805" s="179"/>
      <c r="V3805" s="179"/>
      <c r="W3805" s="179"/>
      <c r="X3805" s="179"/>
      <c r="Y3805" s="179"/>
      <c r="Z3805" s="179"/>
      <c r="AA3805" s="222"/>
      <c r="AB3805" s="222"/>
      <c r="AC3805" s="222"/>
      <c r="AD3805" s="179"/>
      <c r="AE3805" s="179"/>
      <c r="AF3805" s="179"/>
      <c r="AG3805" s="179"/>
      <c r="AH3805" s="179"/>
      <c r="AI3805" s="179"/>
      <c r="AJ3805" s="179"/>
    </row>
    <row r="3806" spans="2:36" x14ac:dyDescent="0.3">
      <c r="B3806" s="224">
        <v>388300</v>
      </c>
      <c r="C3806" s="209">
        <v>156427</v>
      </c>
      <c r="D3806" s="206">
        <f t="shared" si="308"/>
        <v>0.40285088848828227</v>
      </c>
      <c r="E3806" s="208">
        <f t="shared" si="309"/>
        <v>0.45</v>
      </c>
      <c r="F3806" s="207">
        <v>8603.48</v>
      </c>
      <c r="G3806" s="207">
        <v>12514.16</v>
      </c>
      <c r="H3806" s="207">
        <v>14078.43</v>
      </c>
      <c r="I3806" s="214">
        <v>143140</v>
      </c>
      <c r="J3806" s="211">
        <f t="shared" si="305"/>
        <v>0.36863250064383207</v>
      </c>
      <c r="K3806" s="212">
        <f t="shared" si="306"/>
        <v>0.42</v>
      </c>
      <c r="L3806" s="214">
        <v>7872.7</v>
      </c>
      <c r="M3806" s="213">
        <v>11451.2</v>
      </c>
      <c r="N3806" s="213">
        <v>12882.6</v>
      </c>
      <c r="O3806" s="242">
        <f t="shared" si="307"/>
        <v>0.51520000000004074</v>
      </c>
      <c r="P3806" s="242"/>
      <c r="Q3806" s="179"/>
      <c r="R3806" s="179"/>
      <c r="S3806" s="179"/>
      <c r="T3806" s="179"/>
      <c r="U3806" s="179"/>
      <c r="V3806" s="179"/>
      <c r="W3806" s="179"/>
      <c r="X3806" s="179"/>
      <c r="Y3806" s="179"/>
      <c r="Z3806" s="179"/>
      <c r="AA3806" s="222"/>
      <c r="AB3806" s="222"/>
      <c r="AC3806" s="222"/>
      <c r="AD3806" s="179"/>
      <c r="AE3806" s="179"/>
      <c r="AF3806" s="179"/>
      <c r="AG3806" s="179"/>
      <c r="AH3806" s="179"/>
      <c r="AI3806" s="179"/>
      <c r="AJ3806" s="179"/>
    </row>
    <row r="3807" spans="2:36" x14ac:dyDescent="0.3">
      <c r="B3807" s="224">
        <v>388400</v>
      </c>
      <c r="C3807" s="209">
        <v>156472</v>
      </c>
      <c r="D3807" s="206">
        <f t="shared" si="308"/>
        <v>0.40286302780638517</v>
      </c>
      <c r="E3807" s="208">
        <f t="shared" si="309"/>
        <v>0.45</v>
      </c>
      <c r="F3807" s="207">
        <v>8605.9599999999991</v>
      </c>
      <c r="G3807" s="207">
        <v>12517.76</v>
      </c>
      <c r="H3807" s="207">
        <v>14082.48</v>
      </c>
      <c r="I3807" s="214">
        <v>143182</v>
      </c>
      <c r="J3807" s="211">
        <f t="shared" si="305"/>
        <v>0.36864572605561274</v>
      </c>
      <c r="K3807" s="212">
        <f t="shared" si="306"/>
        <v>0.42</v>
      </c>
      <c r="L3807" s="214">
        <v>7875.01</v>
      </c>
      <c r="M3807" s="213">
        <v>11454.56</v>
      </c>
      <c r="N3807" s="213">
        <v>12886.38</v>
      </c>
      <c r="O3807" s="242">
        <f t="shared" si="307"/>
        <v>0.51530000000002474</v>
      </c>
      <c r="P3807" s="242"/>
      <c r="Q3807" s="179"/>
      <c r="R3807" s="179"/>
      <c r="S3807" s="179"/>
      <c r="T3807" s="179"/>
      <c r="U3807" s="179"/>
      <c r="V3807" s="179"/>
      <c r="W3807" s="179"/>
      <c r="X3807" s="179"/>
      <c r="Y3807" s="179"/>
      <c r="Z3807" s="179"/>
      <c r="AA3807" s="222"/>
      <c r="AB3807" s="222"/>
      <c r="AC3807" s="222"/>
      <c r="AD3807" s="179"/>
      <c r="AE3807" s="179"/>
      <c r="AF3807" s="179"/>
      <c r="AG3807" s="179"/>
      <c r="AH3807" s="179"/>
      <c r="AI3807" s="179"/>
      <c r="AJ3807" s="179"/>
    </row>
    <row r="3808" spans="2:36" x14ac:dyDescent="0.3">
      <c r="B3808" s="224">
        <v>388500</v>
      </c>
      <c r="C3808" s="209">
        <v>156517</v>
      </c>
      <c r="D3808" s="206">
        <f t="shared" si="308"/>
        <v>0.4028751608751609</v>
      </c>
      <c r="E3808" s="208">
        <f t="shared" si="309"/>
        <v>0.45</v>
      </c>
      <c r="F3808" s="207">
        <v>8608.43</v>
      </c>
      <c r="G3808" s="207">
        <v>12521.36</v>
      </c>
      <c r="H3808" s="207">
        <v>14086.53</v>
      </c>
      <c r="I3808" s="214">
        <v>143224</v>
      </c>
      <c r="J3808" s="211">
        <f t="shared" si="305"/>
        <v>0.36865894465894467</v>
      </c>
      <c r="K3808" s="212">
        <f t="shared" si="306"/>
        <v>0.42</v>
      </c>
      <c r="L3808" s="214">
        <v>7877.32</v>
      </c>
      <c r="M3808" s="213">
        <v>11457.92</v>
      </c>
      <c r="N3808" s="213">
        <v>12890.16</v>
      </c>
      <c r="O3808" s="242">
        <f t="shared" si="307"/>
        <v>0.5151999999999316</v>
      </c>
      <c r="P3808" s="242"/>
      <c r="Q3808" s="179"/>
      <c r="R3808" s="179"/>
      <c r="S3808" s="179"/>
      <c r="T3808" s="179"/>
      <c r="U3808" s="179"/>
      <c r="V3808" s="179"/>
      <c r="W3808" s="179"/>
      <c r="X3808" s="179"/>
      <c r="Y3808" s="179"/>
      <c r="Z3808" s="179"/>
      <c r="AA3808" s="222"/>
      <c r="AB3808" s="222"/>
      <c r="AC3808" s="222"/>
      <c r="AD3808" s="179"/>
      <c r="AE3808" s="179"/>
      <c r="AF3808" s="179"/>
      <c r="AG3808" s="179"/>
      <c r="AH3808" s="179"/>
      <c r="AI3808" s="179"/>
      <c r="AJ3808" s="179"/>
    </row>
    <row r="3809" spans="2:36" x14ac:dyDescent="0.3">
      <c r="B3809" s="224">
        <v>388600</v>
      </c>
      <c r="C3809" s="209">
        <v>156562</v>
      </c>
      <c r="D3809" s="206">
        <f t="shared" si="308"/>
        <v>0.40288728769943388</v>
      </c>
      <c r="E3809" s="208">
        <f t="shared" si="309"/>
        <v>0.45</v>
      </c>
      <c r="F3809" s="207">
        <v>8610.91</v>
      </c>
      <c r="G3809" s="207">
        <v>12524.96</v>
      </c>
      <c r="H3809" s="207">
        <v>14090.58</v>
      </c>
      <c r="I3809" s="214">
        <v>143266</v>
      </c>
      <c r="J3809" s="211">
        <f t="shared" si="305"/>
        <v>0.36867215645908391</v>
      </c>
      <c r="K3809" s="212">
        <f t="shared" si="306"/>
        <v>0.42</v>
      </c>
      <c r="L3809" s="214">
        <v>7879.63</v>
      </c>
      <c r="M3809" s="213">
        <v>11461.28</v>
      </c>
      <c r="N3809" s="213">
        <v>12893.94</v>
      </c>
      <c r="O3809" s="242">
        <f t="shared" si="307"/>
        <v>0.5152999999998974</v>
      </c>
      <c r="P3809" s="242"/>
      <c r="Q3809" s="179"/>
      <c r="R3809" s="179"/>
      <c r="S3809" s="179"/>
      <c r="T3809" s="179"/>
      <c r="U3809" s="179"/>
      <c r="V3809" s="179"/>
      <c r="W3809" s="179"/>
      <c r="X3809" s="179"/>
      <c r="Y3809" s="179"/>
      <c r="Z3809" s="179"/>
      <c r="AA3809" s="222"/>
      <c r="AB3809" s="222"/>
      <c r="AC3809" s="222"/>
      <c r="AD3809" s="179"/>
      <c r="AE3809" s="179"/>
      <c r="AF3809" s="179"/>
      <c r="AG3809" s="179"/>
      <c r="AH3809" s="179"/>
      <c r="AI3809" s="179"/>
      <c r="AJ3809" s="179"/>
    </row>
    <row r="3810" spans="2:36" x14ac:dyDescent="0.3">
      <c r="B3810" s="224">
        <v>388700</v>
      </c>
      <c r="C3810" s="209">
        <v>156607</v>
      </c>
      <c r="D3810" s="206">
        <f t="shared" si="308"/>
        <v>0.40289940828402365</v>
      </c>
      <c r="E3810" s="208">
        <f t="shared" si="309"/>
        <v>0.45</v>
      </c>
      <c r="F3810" s="207">
        <v>8613.3799999999992</v>
      </c>
      <c r="G3810" s="207">
        <v>12528.56</v>
      </c>
      <c r="H3810" s="207">
        <v>14094.63</v>
      </c>
      <c r="I3810" s="214">
        <v>143308</v>
      </c>
      <c r="J3810" s="211">
        <f t="shared" si="305"/>
        <v>0.36868536146128117</v>
      </c>
      <c r="K3810" s="212">
        <f t="shared" si="306"/>
        <v>0.42</v>
      </c>
      <c r="L3810" s="214">
        <v>7881.94</v>
      </c>
      <c r="M3810" s="213">
        <v>11464.64</v>
      </c>
      <c r="N3810" s="213">
        <v>12897.72</v>
      </c>
      <c r="O3810" s="242">
        <f t="shared" si="307"/>
        <v>0.51520000000009536</v>
      </c>
      <c r="P3810" s="242"/>
      <c r="Q3810" s="179"/>
      <c r="R3810" s="179"/>
      <c r="S3810" s="179"/>
      <c r="T3810" s="179"/>
      <c r="U3810" s="179"/>
      <c r="V3810" s="179"/>
      <c r="W3810" s="179"/>
      <c r="X3810" s="179"/>
      <c r="Y3810" s="179"/>
      <c r="Z3810" s="179"/>
      <c r="AA3810" s="222"/>
      <c r="AB3810" s="222"/>
      <c r="AC3810" s="222"/>
      <c r="AD3810" s="179"/>
      <c r="AE3810" s="179"/>
      <c r="AF3810" s="179"/>
      <c r="AG3810" s="179"/>
      <c r="AH3810" s="179"/>
      <c r="AI3810" s="179"/>
      <c r="AJ3810" s="179"/>
    </row>
    <row r="3811" spans="2:36" x14ac:dyDescent="0.3">
      <c r="B3811" s="224">
        <v>388800</v>
      </c>
      <c r="C3811" s="209">
        <v>156652</v>
      </c>
      <c r="D3811" s="206">
        <f t="shared" si="308"/>
        <v>0.40291152263374486</v>
      </c>
      <c r="E3811" s="208">
        <f t="shared" si="309"/>
        <v>0.45</v>
      </c>
      <c r="F3811" s="207">
        <v>8615.86</v>
      </c>
      <c r="G3811" s="207">
        <v>12532.16</v>
      </c>
      <c r="H3811" s="207">
        <v>14098.68</v>
      </c>
      <c r="I3811" s="214">
        <v>143350</v>
      </c>
      <c r="J3811" s="211">
        <f t="shared" si="305"/>
        <v>0.36869855967078191</v>
      </c>
      <c r="K3811" s="212">
        <f t="shared" si="306"/>
        <v>0.42</v>
      </c>
      <c r="L3811" s="214">
        <v>7884.25</v>
      </c>
      <c r="M3811" s="213">
        <v>11468</v>
      </c>
      <c r="N3811" s="213">
        <v>12901.5</v>
      </c>
      <c r="O3811" s="242">
        <f t="shared" si="307"/>
        <v>0.51529999999980647</v>
      </c>
      <c r="P3811" s="242"/>
      <c r="Q3811" s="179"/>
      <c r="R3811" s="179"/>
      <c r="S3811" s="179"/>
      <c r="T3811" s="179"/>
      <c r="U3811" s="179"/>
      <c r="V3811" s="179"/>
      <c r="W3811" s="179"/>
      <c r="X3811" s="179"/>
      <c r="Y3811" s="179"/>
      <c r="Z3811" s="179"/>
      <c r="AA3811" s="222"/>
      <c r="AB3811" s="222"/>
      <c r="AC3811" s="222"/>
      <c r="AD3811" s="179"/>
      <c r="AE3811" s="179"/>
      <c r="AF3811" s="179"/>
      <c r="AG3811" s="179"/>
      <c r="AH3811" s="179"/>
      <c r="AI3811" s="179"/>
      <c r="AJ3811" s="179"/>
    </row>
    <row r="3812" spans="2:36" x14ac:dyDescent="0.3">
      <c r="B3812" s="224">
        <v>388900</v>
      </c>
      <c r="C3812" s="209">
        <v>156697</v>
      </c>
      <c r="D3812" s="206">
        <f t="shared" si="308"/>
        <v>0.40292363075340704</v>
      </c>
      <c r="E3812" s="208">
        <f t="shared" si="309"/>
        <v>0.45</v>
      </c>
      <c r="F3812" s="207">
        <v>8618.33</v>
      </c>
      <c r="G3812" s="207">
        <v>12535.76</v>
      </c>
      <c r="H3812" s="207">
        <v>14102.73</v>
      </c>
      <c r="I3812" s="214">
        <v>143392</v>
      </c>
      <c r="J3812" s="211">
        <f t="shared" si="305"/>
        <v>0.36871175109282595</v>
      </c>
      <c r="K3812" s="212">
        <f t="shared" si="306"/>
        <v>0.42</v>
      </c>
      <c r="L3812" s="214">
        <v>7886.56</v>
      </c>
      <c r="M3812" s="213">
        <v>11471.36</v>
      </c>
      <c r="N3812" s="213">
        <v>12905.28</v>
      </c>
      <c r="O3812" s="242">
        <f t="shared" si="307"/>
        <v>0.51519999999996802</v>
      </c>
      <c r="P3812" s="242"/>
      <c r="Q3812" s="179"/>
      <c r="R3812" s="179"/>
      <c r="S3812" s="179"/>
      <c r="T3812" s="179"/>
      <c r="U3812" s="179"/>
      <c r="V3812" s="179"/>
      <c r="W3812" s="179"/>
      <c r="X3812" s="179"/>
      <c r="Y3812" s="179"/>
      <c r="Z3812" s="179"/>
      <c r="AA3812" s="222"/>
      <c r="AB3812" s="222"/>
      <c r="AC3812" s="222"/>
      <c r="AD3812" s="179"/>
      <c r="AE3812" s="179"/>
      <c r="AF3812" s="179"/>
      <c r="AG3812" s="179"/>
      <c r="AH3812" s="179"/>
      <c r="AI3812" s="179"/>
      <c r="AJ3812" s="179"/>
    </row>
    <row r="3813" spans="2:36" x14ac:dyDescent="0.3">
      <c r="B3813" s="224">
        <v>389000</v>
      </c>
      <c r="C3813" s="209">
        <v>156742</v>
      </c>
      <c r="D3813" s="206">
        <f t="shared" si="308"/>
        <v>0.4029357326478149</v>
      </c>
      <c r="E3813" s="208">
        <f t="shared" si="309"/>
        <v>0.45</v>
      </c>
      <c r="F3813" s="207">
        <v>8620.81</v>
      </c>
      <c r="G3813" s="207">
        <v>12539.36</v>
      </c>
      <c r="H3813" s="207">
        <v>14106.78</v>
      </c>
      <c r="I3813" s="214">
        <v>143434</v>
      </c>
      <c r="J3813" s="211">
        <f t="shared" si="305"/>
        <v>0.36872493573264781</v>
      </c>
      <c r="K3813" s="212">
        <f t="shared" si="306"/>
        <v>0.42</v>
      </c>
      <c r="L3813" s="214">
        <v>7888.87</v>
      </c>
      <c r="M3813" s="213">
        <v>11474.72</v>
      </c>
      <c r="N3813" s="213">
        <v>12909.06</v>
      </c>
      <c r="O3813" s="242">
        <f t="shared" si="307"/>
        <v>0.51529999999997012</v>
      </c>
      <c r="P3813" s="242"/>
      <c r="Q3813" s="179"/>
      <c r="R3813" s="179"/>
      <c r="S3813" s="179"/>
      <c r="T3813" s="179"/>
      <c r="U3813" s="179"/>
      <c r="V3813" s="179"/>
      <c r="W3813" s="179"/>
      <c r="X3813" s="179"/>
      <c r="Y3813" s="179"/>
      <c r="Z3813" s="179"/>
      <c r="AA3813" s="222"/>
      <c r="AB3813" s="222"/>
      <c r="AC3813" s="222"/>
      <c r="AD3813" s="179"/>
      <c r="AE3813" s="179"/>
      <c r="AF3813" s="179"/>
      <c r="AG3813" s="179"/>
      <c r="AH3813" s="179"/>
      <c r="AI3813" s="179"/>
      <c r="AJ3813" s="179"/>
    </row>
    <row r="3814" spans="2:36" x14ac:dyDescent="0.3">
      <c r="B3814" s="224">
        <v>389100</v>
      </c>
      <c r="C3814" s="209">
        <v>156787</v>
      </c>
      <c r="D3814" s="206">
        <f t="shared" si="308"/>
        <v>0.40294782832176818</v>
      </c>
      <c r="E3814" s="208">
        <f t="shared" si="309"/>
        <v>0.45</v>
      </c>
      <c r="F3814" s="207">
        <v>8623.2800000000007</v>
      </c>
      <c r="G3814" s="207">
        <v>12542.96</v>
      </c>
      <c r="H3814" s="207">
        <v>14110.83</v>
      </c>
      <c r="I3814" s="214">
        <v>143476</v>
      </c>
      <c r="J3814" s="211">
        <f t="shared" si="305"/>
        <v>0.36873811359547676</v>
      </c>
      <c r="K3814" s="212">
        <f t="shared" si="306"/>
        <v>0.42</v>
      </c>
      <c r="L3814" s="214">
        <v>7891.18</v>
      </c>
      <c r="M3814" s="213">
        <v>11478.08</v>
      </c>
      <c r="N3814" s="213">
        <v>12912.84</v>
      </c>
      <c r="O3814" s="242">
        <f t="shared" si="307"/>
        <v>0.51519999999985888</v>
      </c>
      <c r="P3814" s="242"/>
      <c r="Q3814" s="179"/>
      <c r="R3814" s="179"/>
      <c r="S3814" s="179"/>
      <c r="T3814" s="179"/>
      <c r="U3814" s="179"/>
      <c r="V3814" s="179"/>
      <c r="W3814" s="179"/>
      <c r="X3814" s="179"/>
      <c r="Y3814" s="179"/>
      <c r="Z3814" s="179"/>
      <c r="AA3814" s="222"/>
      <c r="AB3814" s="222"/>
      <c r="AC3814" s="222"/>
      <c r="AD3814" s="179"/>
      <c r="AE3814" s="179"/>
      <c r="AF3814" s="179"/>
      <c r="AG3814" s="179"/>
      <c r="AH3814" s="179"/>
      <c r="AI3814" s="179"/>
      <c r="AJ3814" s="179"/>
    </row>
    <row r="3815" spans="2:36" x14ac:dyDescent="0.3">
      <c r="B3815" s="224">
        <v>389200</v>
      </c>
      <c r="C3815" s="209">
        <v>156832</v>
      </c>
      <c r="D3815" s="206">
        <f t="shared" si="308"/>
        <v>0.40295991778006168</v>
      </c>
      <c r="E3815" s="208">
        <f t="shared" si="309"/>
        <v>0.45</v>
      </c>
      <c r="F3815" s="207">
        <v>8625.76</v>
      </c>
      <c r="G3815" s="207">
        <v>12546.56</v>
      </c>
      <c r="H3815" s="207">
        <v>14114.88</v>
      </c>
      <c r="I3815" s="214">
        <v>143518</v>
      </c>
      <c r="J3815" s="211">
        <f t="shared" si="305"/>
        <v>0.36875128468653651</v>
      </c>
      <c r="K3815" s="212">
        <f t="shared" si="306"/>
        <v>0.42</v>
      </c>
      <c r="L3815" s="214">
        <v>7893.49</v>
      </c>
      <c r="M3815" s="213">
        <v>11481.44</v>
      </c>
      <c r="N3815" s="213">
        <v>12916.62</v>
      </c>
      <c r="O3815" s="242">
        <f t="shared" si="307"/>
        <v>0.51530000000013387</v>
      </c>
      <c r="P3815" s="242"/>
      <c r="Q3815" s="179"/>
      <c r="R3815" s="179"/>
      <c r="S3815" s="179"/>
      <c r="T3815" s="179"/>
      <c r="U3815" s="179"/>
      <c r="V3815" s="179"/>
      <c r="W3815" s="179"/>
      <c r="X3815" s="179"/>
      <c r="Y3815" s="179"/>
      <c r="Z3815" s="179"/>
      <c r="AA3815" s="222"/>
      <c r="AB3815" s="222"/>
      <c r="AC3815" s="222"/>
      <c r="AD3815" s="179"/>
      <c r="AE3815" s="179"/>
      <c r="AF3815" s="179"/>
      <c r="AG3815" s="179"/>
      <c r="AH3815" s="179"/>
      <c r="AI3815" s="179"/>
      <c r="AJ3815" s="179"/>
    </row>
    <row r="3816" spans="2:36" x14ac:dyDescent="0.3">
      <c r="B3816" s="224">
        <v>389300</v>
      </c>
      <c r="C3816" s="209">
        <v>156877</v>
      </c>
      <c r="D3816" s="206">
        <f t="shared" si="308"/>
        <v>0.4029720010274852</v>
      </c>
      <c r="E3816" s="208">
        <f t="shared" si="309"/>
        <v>0.45</v>
      </c>
      <c r="F3816" s="207">
        <v>8628.23</v>
      </c>
      <c r="G3816" s="207">
        <v>12550.16</v>
      </c>
      <c r="H3816" s="207">
        <v>14118.93</v>
      </c>
      <c r="I3816" s="214">
        <v>143560</v>
      </c>
      <c r="J3816" s="211">
        <f t="shared" si="305"/>
        <v>0.36876444901104549</v>
      </c>
      <c r="K3816" s="212">
        <f t="shared" si="306"/>
        <v>0.42</v>
      </c>
      <c r="L3816" s="214">
        <v>7895.8</v>
      </c>
      <c r="M3816" s="213">
        <v>11484.8</v>
      </c>
      <c r="N3816" s="213">
        <v>12920.4</v>
      </c>
      <c r="O3816" s="242">
        <f t="shared" si="307"/>
        <v>0.51520000000004074</v>
      </c>
      <c r="P3816" s="242"/>
      <c r="Q3816" s="179"/>
      <c r="R3816" s="179"/>
      <c r="S3816" s="179"/>
      <c r="T3816" s="179"/>
      <c r="U3816" s="179"/>
      <c r="V3816" s="179"/>
      <c r="W3816" s="179"/>
      <c r="X3816" s="179"/>
      <c r="Y3816" s="179"/>
      <c r="Z3816" s="179"/>
      <c r="AA3816" s="222"/>
      <c r="AB3816" s="222"/>
      <c r="AC3816" s="222"/>
      <c r="AD3816" s="179"/>
      <c r="AE3816" s="179"/>
      <c r="AF3816" s="179"/>
      <c r="AG3816" s="179"/>
      <c r="AH3816" s="179"/>
      <c r="AI3816" s="179"/>
      <c r="AJ3816" s="179"/>
    </row>
    <row r="3817" spans="2:36" x14ac:dyDescent="0.3">
      <c r="B3817" s="224">
        <v>389400</v>
      </c>
      <c r="C3817" s="209">
        <v>156922</v>
      </c>
      <c r="D3817" s="206">
        <f t="shared" si="308"/>
        <v>0.40298407806882386</v>
      </c>
      <c r="E3817" s="208">
        <f t="shared" si="309"/>
        <v>0.45</v>
      </c>
      <c r="F3817" s="207">
        <v>8630.7099999999991</v>
      </c>
      <c r="G3817" s="207">
        <v>12553.76</v>
      </c>
      <c r="H3817" s="207">
        <v>14122.98</v>
      </c>
      <c r="I3817" s="214">
        <v>143602</v>
      </c>
      <c r="J3817" s="211">
        <f t="shared" si="305"/>
        <v>0.36877760657421677</v>
      </c>
      <c r="K3817" s="212">
        <f t="shared" si="306"/>
        <v>0.42</v>
      </c>
      <c r="L3817" s="214">
        <v>7898.11</v>
      </c>
      <c r="M3817" s="213">
        <v>11488.16</v>
      </c>
      <c r="N3817" s="213">
        <v>12924.18</v>
      </c>
      <c r="O3817" s="242">
        <f t="shared" si="307"/>
        <v>0.51530000000002474</v>
      </c>
      <c r="P3817" s="242"/>
      <c r="Q3817" s="179"/>
      <c r="R3817" s="179"/>
      <c r="S3817" s="179"/>
      <c r="T3817" s="179"/>
      <c r="U3817" s="179"/>
      <c r="V3817" s="179"/>
      <c r="W3817" s="179"/>
      <c r="X3817" s="179"/>
      <c r="Y3817" s="179"/>
      <c r="Z3817" s="179"/>
      <c r="AA3817" s="222"/>
      <c r="AB3817" s="222"/>
      <c r="AC3817" s="222"/>
      <c r="AD3817" s="179"/>
      <c r="AE3817" s="179"/>
      <c r="AF3817" s="179"/>
      <c r="AG3817" s="179"/>
      <c r="AH3817" s="179"/>
      <c r="AI3817" s="179"/>
      <c r="AJ3817" s="179"/>
    </row>
    <row r="3818" spans="2:36" x14ac:dyDescent="0.3">
      <c r="B3818" s="224">
        <v>389500</v>
      </c>
      <c r="C3818" s="209">
        <v>156967</v>
      </c>
      <c r="D3818" s="206">
        <f t="shared" si="308"/>
        <v>0.40299614890885749</v>
      </c>
      <c r="E3818" s="208">
        <f t="shared" si="309"/>
        <v>0.45</v>
      </c>
      <c r="F3818" s="207">
        <v>8633.18</v>
      </c>
      <c r="G3818" s="207">
        <v>12557.36</v>
      </c>
      <c r="H3818" s="207">
        <v>14127.03</v>
      </c>
      <c r="I3818" s="214">
        <v>143644</v>
      </c>
      <c r="J3818" s="211">
        <f t="shared" si="305"/>
        <v>0.36879075738125805</v>
      </c>
      <c r="K3818" s="212">
        <f t="shared" si="306"/>
        <v>0.42</v>
      </c>
      <c r="L3818" s="214">
        <v>7900.42</v>
      </c>
      <c r="M3818" s="213">
        <v>11491.52</v>
      </c>
      <c r="N3818" s="213">
        <v>12927.96</v>
      </c>
      <c r="O3818" s="242">
        <f t="shared" si="307"/>
        <v>0.5151999999999316</v>
      </c>
      <c r="P3818" s="242"/>
      <c r="Q3818" s="179"/>
      <c r="R3818" s="179"/>
      <c r="S3818" s="179"/>
      <c r="T3818" s="179"/>
      <c r="U3818" s="179"/>
      <c r="V3818" s="179"/>
      <c r="W3818" s="179"/>
      <c r="X3818" s="179"/>
      <c r="Y3818" s="179"/>
      <c r="Z3818" s="179"/>
      <c r="AA3818" s="222"/>
      <c r="AB3818" s="222"/>
      <c r="AC3818" s="222"/>
      <c r="AD3818" s="179"/>
      <c r="AE3818" s="179"/>
      <c r="AF3818" s="179"/>
      <c r="AG3818" s="179"/>
      <c r="AH3818" s="179"/>
      <c r="AI3818" s="179"/>
      <c r="AJ3818" s="179"/>
    </row>
    <row r="3819" spans="2:36" x14ac:dyDescent="0.3">
      <c r="B3819" s="224">
        <v>389600</v>
      </c>
      <c r="C3819" s="209">
        <v>157012</v>
      </c>
      <c r="D3819" s="206">
        <f t="shared" si="308"/>
        <v>0.40300821355236138</v>
      </c>
      <c r="E3819" s="208">
        <f t="shared" si="309"/>
        <v>0.45</v>
      </c>
      <c r="F3819" s="207">
        <v>8635.66</v>
      </c>
      <c r="G3819" s="207">
        <v>12560.96</v>
      </c>
      <c r="H3819" s="207">
        <v>14131.08</v>
      </c>
      <c r="I3819" s="214">
        <v>143686</v>
      </c>
      <c r="J3819" s="211">
        <f t="shared" si="305"/>
        <v>0.36880390143737168</v>
      </c>
      <c r="K3819" s="212">
        <f t="shared" si="306"/>
        <v>0.42</v>
      </c>
      <c r="L3819" s="214">
        <v>7902.73</v>
      </c>
      <c r="M3819" s="213">
        <v>11494.88</v>
      </c>
      <c r="N3819" s="213">
        <v>12931.74</v>
      </c>
      <c r="O3819" s="242">
        <f t="shared" si="307"/>
        <v>0.5152999999998974</v>
      </c>
      <c r="P3819" s="242"/>
      <c r="Q3819" s="179"/>
      <c r="R3819" s="179"/>
      <c r="S3819" s="179"/>
      <c r="T3819" s="179"/>
      <c r="U3819" s="179"/>
      <c r="V3819" s="179"/>
      <c r="W3819" s="179"/>
      <c r="X3819" s="179"/>
      <c r="Y3819" s="179"/>
      <c r="Z3819" s="179"/>
      <c r="AA3819" s="222"/>
      <c r="AB3819" s="222"/>
      <c r="AC3819" s="222"/>
      <c r="AD3819" s="179"/>
      <c r="AE3819" s="179"/>
      <c r="AF3819" s="179"/>
      <c r="AG3819" s="179"/>
      <c r="AH3819" s="179"/>
      <c r="AI3819" s="179"/>
      <c r="AJ3819" s="179"/>
    </row>
    <row r="3820" spans="2:36" x14ac:dyDescent="0.3">
      <c r="B3820" s="224">
        <v>389700</v>
      </c>
      <c r="C3820" s="209">
        <v>157057</v>
      </c>
      <c r="D3820" s="206">
        <f t="shared" si="308"/>
        <v>0.40302027200410573</v>
      </c>
      <c r="E3820" s="208">
        <f t="shared" si="309"/>
        <v>0.45</v>
      </c>
      <c r="F3820" s="207">
        <v>8638.1299999999992</v>
      </c>
      <c r="G3820" s="207">
        <v>12564.56</v>
      </c>
      <c r="H3820" s="207">
        <v>14135.13</v>
      </c>
      <c r="I3820" s="214">
        <v>143728</v>
      </c>
      <c r="J3820" s="211">
        <f t="shared" si="305"/>
        <v>0.36881703874775468</v>
      </c>
      <c r="K3820" s="212">
        <f t="shared" si="306"/>
        <v>0.42</v>
      </c>
      <c r="L3820" s="214">
        <v>7905.04</v>
      </c>
      <c r="M3820" s="213">
        <v>11498.24</v>
      </c>
      <c r="N3820" s="213">
        <v>12935.52</v>
      </c>
      <c r="O3820" s="242">
        <f t="shared" si="307"/>
        <v>0.51520000000009536</v>
      </c>
      <c r="P3820" s="242"/>
      <c r="Q3820" s="179"/>
      <c r="R3820" s="179"/>
      <c r="S3820" s="179"/>
      <c r="T3820" s="179"/>
      <c r="U3820" s="179"/>
      <c r="V3820" s="179"/>
      <c r="W3820" s="179"/>
      <c r="X3820" s="179"/>
      <c r="Y3820" s="179"/>
      <c r="Z3820" s="179"/>
      <c r="AA3820" s="222"/>
      <c r="AB3820" s="222"/>
      <c r="AC3820" s="222"/>
      <c r="AD3820" s="179"/>
      <c r="AE3820" s="179"/>
      <c r="AF3820" s="179"/>
      <c r="AG3820" s="179"/>
      <c r="AH3820" s="179"/>
      <c r="AI3820" s="179"/>
      <c r="AJ3820" s="179"/>
    </row>
    <row r="3821" spans="2:36" x14ac:dyDescent="0.3">
      <c r="B3821" s="224">
        <v>389800</v>
      </c>
      <c r="C3821" s="209">
        <v>157102</v>
      </c>
      <c r="D3821" s="206">
        <f t="shared" si="308"/>
        <v>0.40303232426885582</v>
      </c>
      <c r="E3821" s="208">
        <f t="shared" si="309"/>
        <v>0.45</v>
      </c>
      <c r="F3821" s="207">
        <v>8640.61</v>
      </c>
      <c r="G3821" s="207">
        <v>12568.16</v>
      </c>
      <c r="H3821" s="207">
        <v>14139.18</v>
      </c>
      <c r="I3821" s="214">
        <v>143770</v>
      </c>
      <c r="J3821" s="211">
        <f t="shared" si="305"/>
        <v>0.36883016931759877</v>
      </c>
      <c r="K3821" s="212">
        <f t="shared" si="306"/>
        <v>0.42</v>
      </c>
      <c r="L3821" s="214">
        <v>7907.35</v>
      </c>
      <c r="M3821" s="213">
        <v>11501.6</v>
      </c>
      <c r="N3821" s="213">
        <v>12939.3</v>
      </c>
      <c r="O3821" s="242">
        <f t="shared" si="307"/>
        <v>0.51529999999980647</v>
      </c>
      <c r="P3821" s="242"/>
      <c r="Q3821" s="179"/>
      <c r="R3821" s="179"/>
      <c r="S3821" s="179"/>
      <c r="T3821" s="179"/>
      <c r="U3821" s="179"/>
      <c r="V3821" s="179"/>
      <c r="W3821" s="179"/>
      <c r="X3821" s="179"/>
      <c r="Y3821" s="179"/>
      <c r="Z3821" s="179"/>
      <c r="AA3821" s="222"/>
      <c r="AB3821" s="222"/>
      <c r="AC3821" s="222"/>
      <c r="AD3821" s="179"/>
      <c r="AE3821" s="179"/>
      <c r="AF3821" s="179"/>
      <c r="AG3821" s="179"/>
      <c r="AH3821" s="179"/>
      <c r="AI3821" s="179"/>
      <c r="AJ3821" s="179"/>
    </row>
    <row r="3822" spans="2:36" x14ac:dyDescent="0.3">
      <c r="B3822" s="224">
        <v>389900</v>
      </c>
      <c r="C3822" s="209">
        <v>157147</v>
      </c>
      <c r="D3822" s="206">
        <f t="shared" si="308"/>
        <v>0.40304437035137214</v>
      </c>
      <c r="E3822" s="208">
        <f t="shared" si="309"/>
        <v>0.45</v>
      </c>
      <c r="F3822" s="207">
        <v>8643.08</v>
      </c>
      <c r="G3822" s="207">
        <v>12571.76</v>
      </c>
      <c r="H3822" s="207">
        <v>14143.23</v>
      </c>
      <c r="I3822" s="214">
        <v>143812</v>
      </c>
      <c r="J3822" s="211">
        <f t="shared" si="305"/>
        <v>0.3688432931520903</v>
      </c>
      <c r="K3822" s="212">
        <f t="shared" si="306"/>
        <v>0.42</v>
      </c>
      <c r="L3822" s="214">
        <v>7909.66</v>
      </c>
      <c r="M3822" s="213">
        <v>11504.96</v>
      </c>
      <c r="N3822" s="213">
        <v>12943.08</v>
      </c>
      <c r="O3822" s="242">
        <f t="shared" si="307"/>
        <v>0.51519999999996802</v>
      </c>
      <c r="P3822" s="242"/>
      <c r="Q3822" s="179"/>
      <c r="R3822" s="179"/>
      <c r="S3822" s="179"/>
      <c r="T3822" s="179"/>
      <c r="U3822" s="179"/>
      <c r="V3822" s="179"/>
      <c r="W3822" s="179"/>
      <c r="X3822" s="179"/>
      <c r="Y3822" s="179"/>
      <c r="Z3822" s="179"/>
      <c r="AA3822" s="222"/>
      <c r="AB3822" s="222"/>
      <c r="AC3822" s="222"/>
      <c r="AD3822" s="179"/>
      <c r="AE3822" s="179"/>
      <c r="AF3822" s="179"/>
      <c r="AG3822" s="179"/>
      <c r="AH3822" s="179"/>
      <c r="AI3822" s="179"/>
      <c r="AJ3822" s="179"/>
    </row>
    <row r="3823" spans="2:36" x14ac:dyDescent="0.3">
      <c r="B3823" s="224">
        <v>390000</v>
      </c>
      <c r="C3823" s="209">
        <v>157192</v>
      </c>
      <c r="D3823" s="206">
        <f t="shared" si="308"/>
        <v>0.40305641025641026</v>
      </c>
      <c r="E3823" s="208">
        <f t="shared" si="309"/>
        <v>0.45</v>
      </c>
      <c r="F3823" s="207">
        <v>8645.56</v>
      </c>
      <c r="G3823" s="207">
        <v>12575.36</v>
      </c>
      <c r="H3823" s="207">
        <v>14147.28</v>
      </c>
      <c r="I3823" s="214">
        <v>143854</v>
      </c>
      <c r="J3823" s="211">
        <f t="shared" si="305"/>
        <v>0.36885641025641025</v>
      </c>
      <c r="K3823" s="212">
        <f t="shared" si="306"/>
        <v>0.42</v>
      </c>
      <c r="L3823" s="214">
        <v>7911.97</v>
      </c>
      <c r="M3823" s="213">
        <v>11508.32</v>
      </c>
      <c r="N3823" s="213">
        <v>12946.86</v>
      </c>
      <c r="O3823" s="242">
        <f t="shared" si="307"/>
        <v>0.51529999999997012</v>
      </c>
      <c r="P3823" s="242"/>
      <c r="Q3823" s="179"/>
      <c r="R3823" s="179"/>
      <c r="S3823" s="179"/>
      <c r="T3823" s="179"/>
      <c r="U3823" s="179"/>
      <c r="V3823" s="179"/>
      <c r="W3823" s="179"/>
      <c r="X3823" s="179"/>
      <c r="Y3823" s="179"/>
      <c r="Z3823" s="179"/>
      <c r="AA3823" s="222"/>
      <c r="AB3823" s="222"/>
      <c r="AC3823" s="222"/>
      <c r="AD3823" s="179"/>
      <c r="AE3823" s="179"/>
      <c r="AF3823" s="179"/>
      <c r="AG3823" s="179"/>
      <c r="AH3823" s="179"/>
      <c r="AI3823" s="179"/>
      <c r="AJ3823" s="179"/>
    </row>
    <row r="3824" spans="2:36" x14ac:dyDescent="0.3">
      <c r="B3824" s="224">
        <v>390100</v>
      </c>
      <c r="C3824" s="209">
        <v>157237</v>
      </c>
      <c r="D3824" s="206">
        <f t="shared" si="308"/>
        <v>0.40306844398872083</v>
      </c>
      <c r="E3824" s="208">
        <f t="shared" si="309"/>
        <v>0.45</v>
      </c>
      <c r="F3824" s="207">
        <v>8648.0300000000007</v>
      </c>
      <c r="G3824" s="207">
        <v>12578.96</v>
      </c>
      <c r="H3824" s="207">
        <v>14151.33</v>
      </c>
      <c r="I3824" s="214">
        <v>143896</v>
      </c>
      <c r="J3824" s="211">
        <f t="shared" si="305"/>
        <v>0.36886952063573442</v>
      </c>
      <c r="K3824" s="212">
        <f t="shared" si="306"/>
        <v>0.42</v>
      </c>
      <c r="L3824" s="214">
        <v>7914.28</v>
      </c>
      <c r="M3824" s="213">
        <v>11511.68</v>
      </c>
      <c r="N3824" s="213">
        <v>12950.64</v>
      </c>
      <c r="O3824" s="242">
        <f t="shared" si="307"/>
        <v>0.51519999999985888</v>
      </c>
      <c r="P3824" s="242"/>
      <c r="Q3824" s="179"/>
      <c r="R3824" s="179"/>
      <c r="S3824" s="179"/>
      <c r="T3824" s="179"/>
      <c r="U3824" s="179"/>
      <c r="V3824" s="179"/>
      <c r="W3824" s="179"/>
      <c r="X3824" s="179"/>
      <c r="Y3824" s="179"/>
      <c r="Z3824" s="179"/>
      <c r="AA3824" s="222"/>
      <c r="AB3824" s="222"/>
      <c r="AC3824" s="222"/>
      <c r="AD3824" s="179"/>
      <c r="AE3824" s="179"/>
      <c r="AF3824" s="179"/>
      <c r="AG3824" s="179"/>
      <c r="AH3824" s="179"/>
      <c r="AI3824" s="179"/>
      <c r="AJ3824" s="179"/>
    </row>
    <row r="3825" spans="2:36" x14ac:dyDescent="0.3">
      <c r="B3825" s="224">
        <v>390200</v>
      </c>
      <c r="C3825" s="209">
        <v>157282</v>
      </c>
      <c r="D3825" s="206">
        <f t="shared" si="308"/>
        <v>0.40308047155304971</v>
      </c>
      <c r="E3825" s="208">
        <f t="shared" si="309"/>
        <v>0.45</v>
      </c>
      <c r="F3825" s="207">
        <v>8650.51</v>
      </c>
      <c r="G3825" s="207">
        <v>12582.56</v>
      </c>
      <c r="H3825" s="207">
        <v>14155.38</v>
      </c>
      <c r="I3825" s="214">
        <v>143938</v>
      </c>
      <c r="J3825" s="211">
        <f t="shared" si="305"/>
        <v>0.36888262429523322</v>
      </c>
      <c r="K3825" s="212">
        <f t="shared" si="306"/>
        <v>0.42</v>
      </c>
      <c r="L3825" s="214">
        <v>7916.59</v>
      </c>
      <c r="M3825" s="213">
        <v>11515.04</v>
      </c>
      <c r="N3825" s="213">
        <v>12954.42</v>
      </c>
      <c r="O3825" s="242">
        <f t="shared" si="307"/>
        <v>0.51530000000013387</v>
      </c>
      <c r="P3825" s="242"/>
      <c r="Q3825" s="179"/>
      <c r="R3825" s="179"/>
      <c r="S3825" s="179"/>
      <c r="T3825" s="179"/>
      <c r="U3825" s="179"/>
      <c r="V3825" s="179"/>
      <c r="W3825" s="179"/>
      <c r="X3825" s="179"/>
      <c r="Y3825" s="179"/>
      <c r="Z3825" s="179"/>
      <c r="AA3825" s="222"/>
      <c r="AB3825" s="222"/>
      <c r="AC3825" s="222"/>
      <c r="AD3825" s="179"/>
      <c r="AE3825" s="179"/>
      <c r="AF3825" s="179"/>
      <c r="AG3825" s="179"/>
      <c r="AH3825" s="179"/>
      <c r="AI3825" s="179"/>
      <c r="AJ3825" s="179"/>
    </row>
    <row r="3826" spans="2:36" x14ac:dyDescent="0.3">
      <c r="B3826" s="224">
        <v>390300</v>
      </c>
      <c r="C3826" s="209">
        <v>157327</v>
      </c>
      <c r="D3826" s="206">
        <f t="shared" si="308"/>
        <v>0.40309249295413785</v>
      </c>
      <c r="E3826" s="208">
        <f t="shared" si="309"/>
        <v>0.45</v>
      </c>
      <c r="F3826" s="207">
        <v>8652.98</v>
      </c>
      <c r="G3826" s="207">
        <v>12586.16</v>
      </c>
      <c r="H3826" s="207">
        <v>14159.43</v>
      </c>
      <c r="I3826" s="214">
        <v>143980</v>
      </c>
      <c r="J3826" s="211">
        <f t="shared" si="305"/>
        <v>0.36889572124007175</v>
      </c>
      <c r="K3826" s="212">
        <f t="shared" si="306"/>
        <v>0.42</v>
      </c>
      <c r="L3826" s="214">
        <v>7918.9</v>
      </c>
      <c r="M3826" s="213">
        <v>11518.4</v>
      </c>
      <c r="N3826" s="213">
        <v>12958.2</v>
      </c>
      <c r="O3826" s="242">
        <f t="shared" si="307"/>
        <v>0.51520000000004074</v>
      </c>
      <c r="P3826" s="242"/>
      <c r="Q3826" s="179"/>
      <c r="R3826" s="179"/>
      <c r="S3826" s="179"/>
      <c r="T3826" s="179"/>
      <c r="U3826" s="179"/>
      <c r="V3826" s="179"/>
      <c r="W3826" s="179"/>
      <c r="X3826" s="179"/>
      <c r="Y3826" s="179"/>
      <c r="Z3826" s="179"/>
      <c r="AA3826" s="222"/>
      <c r="AB3826" s="222"/>
      <c r="AC3826" s="222"/>
      <c r="AD3826" s="179"/>
      <c r="AE3826" s="179"/>
      <c r="AF3826" s="179"/>
      <c r="AG3826" s="179"/>
      <c r="AH3826" s="179"/>
      <c r="AI3826" s="179"/>
      <c r="AJ3826" s="179"/>
    </row>
    <row r="3827" spans="2:36" x14ac:dyDescent="0.3">
      <c r="B3827" s="224">
        <v>390400</v>
      </c>
      <c r="C3827" s="209">
        <v>157372</v>
      </c>
      <c r="D3827" s="206">
        <f t="shared" si="308"/>
        <v>0.40310450819672133</v>
      </c>
      <c r="E3827" s="208">
        <f t="shared" si="309"/>
        <v>0.45</v>
      </c>
      <c r="F3827" s="207">
        <v>8655.4599999999991</v>
      </c>
      <c r="G3827" s="207">
        <v>12589.76</v>
      </c>
      <c r="H3827" s="207">
        <v>14163.48</v>
      </c>
      <c r="I3827" s="214">
        <v>144022</v>
      </c>
      <c r="J3827" s="211">
        <f t="shared" si="305"/>
        <v>0.36890881147540983</v>
      </c>
      <c r="K3827" s="212">
        <f t="shared" si="306"/>
        <v>0.42</v>
      </c>
      <c r="L3827" s="214">
        <v>7921.21</v>
      </c>
      <c r="M3827" s="213">
        <v>11521.76</v>
      </c>
      <c r="N3827" s="213">
        <v>12961.98</v>
      </c>
      <c r="O3827" s="242">
        <f t="shared" si="307"/>
        <v>0.51530000000002474</v>
      </c>
      <c r="P3827" s="242"/>
      <c r="Q3827" s="179"/>
      <c r="R3827" s="179"/>
      <c r="S3827" s="179"/>
      <c r="T3827" s="179"/>
      <c r="U3827" s="179"/>
      <c r="V3827" s="179"/>
      <c r="W3827" s="179"/>
      <c r="X3827" s="179"/>
      <c r="Y3827" s="179"/>
      <c r="Z3827" s="179"/>
      <c r="AA3827" s="222"/>
      <c r="AB3827" s="222"/>
      <c r="AC3827" s="222"/>
      <c r="AD3827" s="179"/>
      <c r="AE3827" s="179"/>
      <c r="AF3827" s="179"/>
      <c r="AG3827" s="179"/>
      <c r="AH3827" s="179"/>
      <c r="AI3827" s="179"/>
      <c r="AJ3827" s="179"/>
    </row>
    <row r="3828" spans="2:36" x14ac:dyDescent="0.3">
      <c r="B3828" s="224">
        <v>390500</v>
      </c>
      <c r="C3828" s="209">
        <v>157417</v>
      </c>
      <c r="D3828" s="206">
        <f t="shared" si="308"/>
        <v>0.40311651728553138</v>
      </c>
      <c r="E3828" s="208">
        <f t="shared" si="309"/>
        <v>0.45</v>
      </c>
      <c r="F3828" s="207">
        <v>8657.93</v>
      </c>
      <c r="G3828" s="207">
        <v>12593.36</v>
      </c>
      <c r="H3828" s="207">
        <v>14167.53</v>
      </c>
      <c r="I3828" s="214">
        <v>144064</v>
      </c>
      <c r="J3828" s="211">
        <f t="shared" si="305"/>
        <v>0.36892189500640205</v>
      </c>
      <c r="K3828" s="212">
        <f t="shared" si="306"/>
        <v>0.42</v>
      </c>
      <c r="L3828" s="214">
        <v>7923.52</v>
      </c>
      <c r="M3828" s="213">
        <v>11525.12</v>
      </c>
      <c r="N3828" s="213">
        <v>12965.76</v>
      </c>
      <c r="O3828" s="242">
        <f t="shared" si="307"/>
        <v>0.5151999999999316</v>
      </c>
      <c r="P3828" s="242"/>
      <c r="Q3828" s="179"/>
      <c r="R3828" s="179"/>
      <c r="S3828" s="179"/>
      <c r="T3828" s="179"/>
      <c r="U3828" s="179"/>
      <c r="V3828" s="179"/>
      <c r="W3828" s="179"/>
      <c r="X3828" s="179"/>
      <c r="Y3828" s="179"/>
      <c r="Z3828" s="179"/>
      <c r="AA3828" s="222"/>
      <c r="AB3828" s="222"/>
      <c r="AC3828" s="222"/>
      <c r="AD3828" s="179"/>
      <c r="AE3828" s="179"/>
      <c r="AF3828" s="179"/>
      <c r="AG3828" s="179"/>
      <c r="AH3828" s="179"/>
      <c r="AI3828" s="179"/>
      <c r="AJ3828" s="179"/>
    </row>
    <row r="3829" spans="2:36" x14ac:dyDescent="0.3">
      <c r="B3829" s="224">
        <v>390600</v>
      </c>
      <c r="C3829" s="209">
        <v>157462</v>
      </c>
      <c r="D3829" s="206">
        <f t="shared" si="308"/>
        <v>0.40312852022529444</v>
      </c>
      <c r="E3829" s="208">
        <f t="shared" si="309"/>
        <v>0.45</v>
      </c>
      <c r="F3829" s="207">
        <v>8660.41</v>
      </c>
      <c r="G3829" s="207">
        <v>12596.96</v>
      </c>
      <c r="H3829" s="207">
        <v>14171.58</v>
      </c>
      <c r="I3829" s="214">
        <v>144106</v>
      </c>
      <c r="J3829" s="211">
        <f t="shared" si="305"/>
        <v>0.36893497183819762</v>
      </c>
      <c r="K3829" s="212">
        <f t="shared" si="306"/>
        <v>0.42</v>
      </c>
      <c r="L3829" s="214">
        <v>7925.83</v>
      </c>
      <c r="M3829" s="213">
        <v>11528.48</v>
      </c>
      <c r="N3829" s="213">
        <v>12969.54</v>
      </c>
      <c r="O3829" s="242">
        <f t="shared" si="307"/>
        <v>0.5152999999998974</v>
      </c>
      <c r="P3829" s="242"/>
      <c r="Q3829" s="179"/>
      <c r="R3829" s="179"/>
      <c r="S3829" s="179"/>
      <c r="T3829" s="179"/>
      <c r="U3829" s="179"/>
      <c r="V3829" s="179"/>
      <c r="W3829" s="179"/>
      <c r="X3829" s="179"/>
      <c r="Y3829" s="179"/>
      <c r="Z3829" s="179"/>
      <c r="AA3829" s="222"/>
      <c r="AB3829" s="222"/>
      <c r="AC3829" s="222"/>
      <c r="AD3829" s="179"/>
      <c r="AE3829" s="179"/>
      <c r="AF3829" s="179"/>
      <c r="AG3829" s="179"/>
      <c r="AH3829" s="179"/>
      <c r="AI3829" s="179"/>
      <c r="AJ3829" s="179"/>
    </row>
    <row r="3830" spans="2:36" x14ac:dyDescent="0.3">
      <c r="B3830" s="224">
        <v>390700</v>
      </c>
      <c r="C3830" s="209">
        <v>157507</v>
      </c>
      <c r="D3830" s="206">
        <f t="shared" si="308"/>
        <v>0.403140517020732</v>
      </c>
      <c r="E3830" s="208">
        <f t="shared" si="309"/>
        <v>0.45</v>
      </c>
      <c r="F3830" s="207">
        <v>8662.8799999999992</v>
      </c>
      <c r="G3830" s="207">
        <v>12600.56</v>
      </c>
      <c r="H3830" s="207">
        <v>14175.63</v>
      </c>
      <c r="I3830" s="214">
        <v>144148</v>
      </c>
      <c r="J3830" s="211">
        <f t="shared" si="305"/>
        <v>0.36894804197594061</v>
      </c>
      <c r="K3830" s="212">
        <f t="shared" si="306"/>
        <v>0.42</v>
      </c>
      <c r="L3830" s="214">
        <v>7928.14</v>
      </c>
      <c r="M3830" s="213">
        <v>11531.84</v>
      </c>
      <c r="N3830" s="213">
        <v>12973.32</v>
      </c>
      <c r="O3830" s="242">
        <f t="shared" si="307"/>
        <v>0.51520000000009536</v>
      </c>
      <c r="P3830" s="242"/>
      <c r="Q3830" s="179"/>
      <c r="R3830" s="179"/>
      <c r="S3830" s="179"/>
      <c r="T3830" s="179"/>
      <c r="U3830" s="179"/>
      <c r="V3830" s="179"/>
      <c r="W3830" s="179"/>
      <c r="X3830" s="179"/>
      <c r="Y3830" s="179"/>
      <c r="Z3830" s="179"/>
      <c r="AA3830" s="222"/>
      <c r="AB3830" s="222"/>
      <c r="AC3830" s="222"/>
      <c r="AD3830" s="179"/>
      <c r="AE3830" s="179"/>
      <c r="AF3830" s="179"/>
      <c r="AG3830" s="179"/>
      <c r="AH3830" s="179"/>
      <c r="AI3830" s="179"/>
      <c r="AJ3830" s="179"/>
    </row>
    <row r="3831" spans="2:36" x14ac:dyDescent="0.3">
      <c r="B3831" s="224">
        <v>390800</v>
      </c>
      <c r="C3831" s="209">
        <v>157552</v>
      </c>
      <c r="D3831" s="206">
        <f t="shared" si="308"/>
        <v>0.40315250767656091</v>
      </c>
      <c r="E3831" s="208">
        <f t="shared" si="309"/>
        <v>0.45</v>
      </c>
      <c r="F3831" s="207">
        <v>8665.36</v>
      </c>
      <c r="G3831" s="207">
        <v>12604.16</v>
      </c>
      <c r="H3831" s="207">
        <v>14179.68</v>
      </c>
      <c r="I3831" s="214">
        <v>144190</v>
      </c>
      <c r="J3831" s="211">
        <f t="shared" si="305"/>
        <v>0.36896110542476973</v>
      </c>
      <c r="K3831" s="212">
        <f t="shared" si="306"/>
        <v>0.42</v>
      </c>
      <c r="L3831" s="214">
        <v>7930.45</v>
      </c>
      <c r="M3831" s="213">
        <v>11535.2</v>
      </c>
      <c r="N3831" s="213">
        <v>12977.1</v>
      </c>
      <c r="O3831" s="242">
        <f t="shared" si="307"/>
        <v>0.51529999999980647</v>
      </c>
      <c r="P3831" s="242"/>
      <c r="Q3831" s="179"/>
      <c r="R3831" s="179"/>
      <c r="S3831" s="179"/>
      <c r="T3831" s="179"/>
      <c r="U3831" s="179"/>
      <c r="V3831" s="179"/>
      <c r="W3831" s="179"/>
      <c r="X3831" s="179"/>
      <c r="Y3831" s="179"/>
      <c r="Z3831" s="179"/>
      <c r="AA3831" s="222"/>
      <c r="AB3831" s="222"/>
      <c r="AC3831" s="222"/>
      <c r="AD3831" s="179"/>
      <c r="AE3831" s="179"/>
      <c r="AF3831" s="179"/>
      <c r="AG3831" s="179"/>
      <c r="AH3831" s="179"/>
      <c r="AI3831" s="179"/>
      <c r="AJ3831" s="179"/>
    </row>
    <row r="3832" spans="2:36" x14ac:dyDescent="0.3">
      <c r="B3832" s="224">
        <v>390900</v>
      </c>
      <c r="C3832" s="209">
        <v>157597</v>
      </c>
      <c r="D3832" s="206">
        <f t="shared" si="308"/>
        <v>0.40316449219749295</v>
      </c>
      <c r="E3832" s="208">
        <f t="shared" si="309"/>
        <v>0.45</v>
      </c>
      <c r="F3832" s="207">
        <v>8667.83</v>
      </c>
      <c r="G3832" s="207">
        <v>12607.76</v>
      </c>
      <c r="H3832" s="207">
        <v>14183.73</v>
      </c>
      <c r="I3832" s="214">
        <v>144232</v>
      </c>
      <c r="J3832" s="211">
        <f t="shared" si="305"/>
        <v>0.36897416218981838</v>
      </c>
      <c r="K3832" s="212">
        <f t="shared" si="306"/>
        <v>0.42</v>
      </c>
      <c r="L3832" s="214">
        <v>7932.76</v>
      </c>
      <c r="M3832" s="213">
        <v>11538.56</v>
      </c>
      <c r="N3832" s="213">
        <v>12980.88</v>
      </c>
      <c r="O3832" s="242">
        <f t="shared" si="307"/>
        <v>0.51519999999996802</v>
      </c>
      <c r="P3832" s="242"/>
      <c r="Q3832" s="179"/>
      <c r="R3832" s="179"/>
      <c r="S3832" s="179"/>
      <c r="T3832" s="179"/>
      <c r="U3832" s="179"/>
      <c r="V3832" s="179"/>
      <c r="W3832" s="179"/>
      <c r="X3832" s="179"/>
      <c r="Y3832" s="179"/>
      <c r="Z3832" s="179"/>
      <c r="AA3832" s="222"/>
      <c r="AB3832" s="222"/>
      <c r="AC3832" s="222"/>
      <c r="AD3832" s="179"/>
      <c r="AE3832" s="179"/>
      <c r="AF3832" s="179"/>
      <c r="AG3832" s="179"/>
      <c r="AH3832" s="179"/>
      <c r="AI3832" s="179"/>
      <c r="AJ3832" s="179"/>
    </row>
    <row r="3833" spans="2:36" x14ac:dyDescent="0.3">
      <c r="B3833" s="224">
        <v>391000</v>
      </c>
      <c r="C3833" s="209">
        <v>157642</v>
      </c>
      <c r="D3833" s="206">
        <f t="shared" si="308"/>
        <v>0.4031764705882353</v>
      </c>
      <c r="E3833" s="208">
        <f t="shared" si="309"/>
        <v>0.45</v>
      </c>
      <c r="F3833" s="207">
        <v>8670.31</v>
      </c>
      <c r="G3833" s="207">
        <v>12611.36</v>
      </c>
      <c r="H3833" s="207">
        <v>14187.78</v>
      </c>
      <c r="I3833" s="214">
        <v>144274</v>
      </c>
      <c r="J3833" s="211">
        <f t="shared" si="305"/>
        <v>0.36898721227621484</v>
      </c>
      <c r="K3833" s="212">
        <f t="shared" si="306"/>
        <v>0.42</v>
      </c>
      <c r="L3833" s="214">
        <v>7935.07</v>
      </c>
      <c r="M3833" s="213">
        <v>11541.92</v>
      </c>
      <c r="N3833" s="213">
        <v>12984.66</v>
      </c>
      <c r="O3833" s="242">
        <f t="shared" si="307"/>
        <v>0.51529999999997012</v>
      </c>
      <c r="P3833" s="242"/>
      <c r="Q3833" s="179"/>
      <c r="R3833" s="179"/>
      <c r="S3833" s="179"/>
      <c r="T3833" s="179"/>
      <c r="U3833" s="179"/>
      <c r="V3833" s="179"/>
      <c r="W3833" s="179"/>
      <c r="X3833" s="179"/>
      <c r="Y3833" s="179"/>
      <c r="Z3833" s="179"/>
      <c r="AA3833" s="222"/>
      <c r="AB3833" s="222"/>
      <c r="AC3833" s="222"/>
      <c r="AD3833" s="179"/>
      <c r="AE3833" s="179"/>
      <c r="AF3833" s="179"/>
      <c r="AG3833" s="179"/>
      <c r="AH3833" s="179"/>
      <c r="AI3833" s="179"/>
      <c r="AJ3833" s="179"/>
    </row>
    <row r="3834" spans="2:36" x14ac:dyDescent="0.3">
      <c r="B3834" s="224">
        <v>391100</v>
      </c>
      <c r="C3834" s="209">
        <v>157687</v>
      </c>
      <c r="D3834" s="206">
        <f t="shared" si="308"/>
        <v>0.40318844285349015</v>
      </c>
      <c r="E3834" s="208">
        <f t="shared" si="309"/>
        <v>0.45</v>
      </c>
      <c r="F3834" s="207">
        <v>8672.7800000000007</v>
      </c>
      <c r="G3834" s="207">
        <v>12614.96</v>
      </c>
      <c r="H3834" s="207">
        <v>14191.83</v>
      </c>
      <c r="I3834" s="214">
        <v>144316</v>
      </c>
      <c r="J3834" s="211">
        <f t="shared" si="305"/>
        <v>0.36900025568908207</v>
      </c>
      <c r="K3834" s="212">
        <f t="shared" si="306"/>
        <v>0.42</v>
      </c>
      <c r="L3834" s="214">
        <v>7937.38</v>
      </c>
      <c r="M3834" s="213">
        <v>11545.28</v>
      </c>
      <c r="N3834" s="213">
        <v>12988.44</v>
      </c>
      <c r="O3834" s="242">
        <f t="shared" si="307"/>
        <v>0.51519999999985888</v>
      </c>
      <c r="P3834" s="242"/>
      <c r="Q3834" s="179"/>
      <c r="R3834" s="179"/>
      <c r="S3834" s="179"/>
      <c r="T3834" s="179"/>
      <c r="U3834" s="179"/>
      <c r="V3834" s="179"/>
      <c r="W3834" s="179"/>
      <c r="X3834" s="179"/>
      <c r="Y3834" s="179"/>
      <c r="Z3834" s="179"/>
      <c r="AA3834" s="222"/>
      <c r="AB3834" s="222"/>
      <c r="AC3834" s="222"/>
      <c r="AD3834" s="179"/>
      <c r="AE3834" s="179"/>
      <c r="AF3834" s="179"/>
      <c r="AG3834" s="179"/>
      <c r="AH3834" s="179"/>
      <c r="AI3834" s="179"/>
      <c r="AJ3834" s="179"/>
    </row>
    <row r="3835" spans="2:36" x14ac:dyDescent="0.3">
      <c r="B3835" s="224">
        <v>391200</v>
      </c>
      <c r="C3835" s="209">
        <v>157732</v>
      </c>
      <c r="D3835" s="206">
        <f t="shared" si="308"/>
        <v>0.40320040899795501</v>
      </c>
      <c r="E3835" s="208">
        <f t="shared" si="309"/>
        <v>0.45</v>
      </c>
      <c r="F3835" s="207">
        <v>8675.26</v>
      </c>
      <c r="G3835" s="207">
        <v>12618.56</v>
      </c>
      <c r="H3835" s="207">
        <v>14195.88</v>
      </c>
      <c r="I3835" s="214">
        <v>144358</v>
      </c>
      <c r="J3835" s="211">
        <f t="shared" ref="J3835:J3898" si="310">I3835/$B3835</f>
        <v>0.36901329243353781</v>
      </c>
      <c r="K3835" s="212">
        <f t="shared" ref="K3835:K3898" si="311">(I3835-I3834)/($B3835-$B3834)</f>
        <v>0.42</v>
      </c>
      <c r="L3835" s="214">
        <v>7939.69</v>
      </c>
      <c r="M3835" s="213">
        <v>11548.64</v>
      </c>
      <c r="N3835" s="213">
        <v>12992.22</v>
      </c>
      <c r="O3835" s="242">
        <f t="shared" si="307"/>
        <v>0.51530000000013387</v>
      </c>
      <c r="P3835" s="242"/>
      <c r="Q3835" s="179"/>
      <c r="R3835" s="179"/>
      <c r="S3835" s="179"/>
      <c r="T3835" s="179"/>
      <c r="U3835" s="179"/>
      <c r="V3835" s="179"/>
      <c r="W3835" s="179"/>
      <c r="X3835" s="179"/>
      <c r="Y3835" s="179"/>
      <c r="Z3835" s="179"/>
      <c r="AA3835" s="222"/>
      <c r="AB3835" s="222"/>
      <c r="AC3835" s="222"/>
      <c r="AD3835" s="179"/>
      <c r="AE3835" s="179"/>
      <c r="AF3835" s="179"/>
      <c r="AG3835" s="179"/>
      <c r="AH3835" s="179"/>
      <c r="AI3835" s="179"/>
      <c r="AJ3835" s="179"/>
    </row>
    <row r="3836" spans="2:36" x14ac:dyDescent="0.3">
      <c r="B3836" s="224">
        <v>391300</v>
      </c>
      <c r="C3836" s="209">
        <v>157777</v>
      </c>
      <c r="D3836" s="206">
        <f t="shared" si="308"/>
        <v>0.40321236902632251</v>
      </c>
      <c r="E3836" s="208">
        <f t="shared" si="309"/>
        <v>0.45</v>
      </c>
      <c r="F3836" s="207">
        <v>8677.73</v>
      </c>
      <c r="G3836" s="207">
        <v>12622.16</v>
      </c>
      <c r="H3836" s="207">
        <v>14199.93</v>
      </c>
      <c r="I3836" s="214">
        <v>144400</v>
      </c>
      <c r="J3836" s="211">
        <f t="shared" si="310"/>
        <v>0.36902632251469458</v>
      </c>
      <c r="K3836" s="212">
        <f t="shared" si="311"/>
        <v>0.42</v>
      </c>
      <c r="L3836" s="214">
        <v>7942</v>
      </c>
      <c r="M3836" s="213">
        <v>11552</v>
      </c>
      <c r="N3836" s="213">
        <v>12996</v>
      </c>
      <c r="O3836" s="242">
        <f t="shared" si="307"/>
        <v>0.51520000000004074</v>
      </c>
      <c r="P3836" s="242"/>
      <c r="Q3836" s="179"/>
      <c r="R3836" s="179"/>
      <c r="S3836" s="179"/>
      <c r="T3836" s="179"/>
      <c r="U3836" s="179"/>
      <c r="V3836" s="179"/>
      <c r="W3836" s="179"/>
      <c r="X3836" s="179"/>
      <c r="Y3836" s="179"/>
      <c r="Z3836" s="179"/>
      <c r="AA3836" s="222"/>
      <c r="AB3836" s="222"/>
      <c r="AC3836" s="222"/>
      <c r="AD3836" s="179"/>
      <c r="AE3836" s="179"/>
      <c r="AF3836" s="179"/>
      <c r="AG3836" s="179"/>
      <c r="AH3836" s="179"/>
      <c r="AI3836" s="179"/>
      <c r="AJ3836" s="179"/>
    </row>
    <row r="3837" spans="2:36" x14ac:dyDescent="0.3">
      <c r="B3837" s="224">
        <v>391400</v>
      </c>
      <c r="C3837" s="209">
        <v>157822</v>
      </c>
      <c r="D3837" s="206">
        <f t="shared" si="308"/>
        <v>0.40322432294328053</v>
      </c>
      <c r="E3837" s="208">
        <f t="shared" si="309"/>
        <v>0.45</v>
      </c>
      <c r="F3837" s="207">
        <v>8680.2099999999991</v>
      </c>
      <c r="G3837" s="207">
        <v>12625.76</v>
      </c>
      <c r="H3837" s="207">
        <v>14203.98</v>
      </c>
      <c r="I3837" s="214">
        <v>144442</v>
      </c>
      <c r="J3837" s="211">
        <f t="shared" si="310"/>
        <v>0.36903934593765969</v>
      </c>
      <c r="K3837" s="212">
        <f t="shared" si="311"/>
        <v>0.42</v>
      </c>
      <c r="L3837" s="214">
        <v>7944.31</v>
      </c>
      <c r="M3837" s="213">
        <v>11555.36</v>
      </c>
      <c r="N3837" s="213">
        <v>12999.78</v>
      </c>
      <c r="O3837" s="242">
        <f t="shared" si="307"/>
        <v>0.51530000000002474</v>
      </c>
      <c r="P3837" s="242"/>
      <c r="Q3837" s="179"/>
      <c r="R3837" s="179"/>
      <c r="S3837" s="179"/>
      <c r="T3837" s="179"/>
      <c r="U3837" s="179"/>
      <c r="V3837" s="179"/>
      <c r="W3837" s="179"/>
      <c r="X3837" s="179"/>
      <c r="Y3837" s="179"/>
      <c r="Z3837" s="179"/>
      <c r="AA3837" s="222"/>
      <c r="AB3837" s="222"/>
      <c r="AC3837" s="222"/>
      <c r="AD3837" s="179"/>
      <c r="AE3837" s="179"/>
      <c r="AF3837" s="179"/>
      <c r="AG3837" s="179"/>
      <c r="AH3837" s="179"/>
      <c r="AI3837" s="179"/>
      <c r="AJ3837" s="179"/>
    </row>
    <row r="3838" spans="2:36" x14ac:dyDescent="0.3">
      <c r="B3838" s="224">
        <v>391500</v>
      </c>
      <c r="C3838" s="209">
        <v>157867</v>
      </c>
      <c r="D3838" s="206">
        <f t="shared" si="308"/>
        <v>0.40323627075351215</v>
      </c>
      <c r="E3838" s="208">
        <f t="shared" si="309"/>
        <v>0.45</v>
      </c>
      <c r="F3838" s="207">
        <v>8682.68</v>
      </c>
      <c r="G3838" s="207">
        <v>12629.36</v>
      </c>
      <c r="H3838" s="207">
        <v>14208.03</v>
      </c>
      <c r="I3838" s="214">
        <v>144484</v>
      </c>
      <c r="J3838" s="211">
        <f t="shared" si="310"/>
        <v>0.36905236270753511</v>
      </c>
      <c r="K3838" s="212">
        <f t="shared" si="311"/>
        <v>0.42</v>
      </c>
      <c r="L3838" s="214">
        <v>7946.62</v>
      </c>
      <c r="M3838" s="213">
        <v>11558.72</v>
      </c>
      <c r="N3838" s="213">
        <v>13003.56</v>
      </c>
      <c r="O3838" s="242">
        <f t="shared" si="307"/>
        <v>0.5151999999999316</v>
      </c>
      <c r="P3838" s="242"/>
      <c r="Q3838" s="179"/>
      <c r="R3838" s="179"/>
      <c r="S3838" s="179"/>
      <c r="T3838" s="179"/>
      <c r="U3838" s="179"/>
      <c r="V3838" s="179"/>
      <c r="W3838" s="179"/>
      <c r="X3838" s="179"/>
      <c r="Y3838" s="179"/>
      <c r="Z3838" s="179"/>
      <c r="AA3838" s="222"/>
      <c r="AB3838" s="222"/>
      <c r="AC3838" s="222"/>
      <c r="AD3838" s="179"/>
      <c r="AE3838" s="179"/>
      <c r="AF3838" s="179"/>
      <c r="AG3838" s="179"/>
      <c r="AH3838" s="179"/>
      <c r="AI3838" s="179"/>
      <c r="AJ3838" s="179"/>
    </row>
    <row r="3839" spans="2:36" x14ac:dyDescent="0.3">
      <c r="B3839" s="224">
        <v>391600</v>
      </c>
      <c r="C3839" s="209">
        <v>157912</v>
      </c>
      <c r="D3839" s="206">
        <f t="shared" si="308"/>
        <v>0.40324821246169562</v>
      </c>
      <c r="E3839" s="208">
        <f t="shared" si="309"/>
        <v>0.45</v>
      </c>
      <c r="F3839" s="207">
        <v>8685.16</v>
      </c>
      <c r="G3839" s="207">
        <v>12632.96</v>
      </c>
      <c r="H3839" s="207">
        <v>14212.08</v>
      </c>
      <c r="I3839" s="214">
        <v>144526</v>
      </c>
      <c r="J3839" s="211">
        <f t="shared" si="310"/>
        <v>0.36906537282941776</v>
      </c>
      <c r="K3839" s="212">
        <f t="shared" si="311"/>
        <v>0.42</v>
      </c>
      <c r="L3839" s="214">
        <v>7948.93</v>
      </c>
      <c r="M3839" s="213">
        <v>11562.08</v>
      </c>
      <c r="N3839" s="213">
        <v>13007.34</v>
      </c>
      <c r="O3839" s="242">
        <f t="shared" si="307"/>
        <v>0.5152999999998974</v>
      </c>
      <c r="P3839" s="242"/>
      <c r="Q3839" s="179"/>
      <c r="R3839" s="179"/>
      <c r="S3839" s="179"/>
      <c r="T3839" s="179"/>
      <c r="U3839" s="179"/>
      <c r="V3839" s="179"/>
      <c r="W3839" s="179"/>
      <c r="X3839" s="179"/>
      <c r="Y3839" s="179"/>
      <c r="Z3839" s="179"/>
      <c r="AA3839" s="222"/>
      <c r="AB3839" s="222"/>
      <c r="AC3839" s="222"/>
      <c r="AD3839" s="179"/>
      <c r="AE3839" s="179"/>
      <c r="AF3839" s="179"/>
      <c r="AG3839" s="179"/>
      <c r="AH3839" s="179"/>
      <c r="AI3839" s="179"/>
      <c r="AJ3839" s="179"/>
    </row>
    <row r="3840" spans="2:36" x14ac:dyDescent="0.3">
      <c r="B3840" s="224">
        <v>391700</v>
      </c>
      <c r="C3840" s="209">
        <v>157957</v>
      </c>
      <c r="D3840" s="206">
        <f t="shared" si="308"/>
        <v>0.40326014807250449</v>
      </c>
      <c r="E3840" s="208">
        <f t="shared" si="309"/>
        <v>0.45</v>
      </c>
      <c r="F3840" s="207">
        <v>8687.6299999999992</v>
      </c>
      <c r="G3840" s="207">
        <v>12636.56</v>
      </c>
      <c r="H3840" s="207">
        <v>14216.13</v>
      </c>
      <c r="I3840" s="214">
        <v>144568</v>
      </c>
      <c r="J3840" s="211">
        <f t="shared" si="310"/>
        <v>0.36907837630839929</v>
      </c>
      <c r="K3840" s="212">
        <f t="shared" si="311"/>
        <v>0.42</v>
      </c>
      <c r="L3840" s="214">
        <v>7951.24</v>
      </c>
      <c r="M3840" s="213">
        <v>11565.44</v>
      </c>
      <c r="N3840" s="213">
        <v>13011.12</v>
      </c>
      <c r="O3840" s="242">
        <f t="shared" si="307"/>
        <v>0.51520000000009536</v>
      </c>
      <c r="P3840" s="242"/>
      <c r="Q3840" s="179"/>
      <c r="R3840" s="179"/>
      <c r="S3840" s="179"/>
      <c r="T3840" s="179"/>
      <c r="U3840" s="179"/>
      <c r="V3840" s="179"/>
      <c r="W3840" s="179"/>
      <c r="X3840" s="179"/>
      <c r="Y3840" s="179"/>
      <c r="Z3840" s="179"/>
      <c r="AA3840" s="222"/>
      <c r="AB3840" s="222"/>
      <c r="AC3840" s="222"/>
      <c r="AD3840" s="179"/>
      <c r="AE3840" s="179"/>
      <c r="AF3840" s="179"/>
      <c r="AG3840" s="179"/>
      <c r="AH3840" s="179"/>
      <c r="AI3840" s="179"/>
      <c r="AJ3840" s="179"/>
    </row>
    <row r="3841" spans="2:36" x14ac:dyDescent="0.3">
      <c r="B3841" s="224">
        <v>391800</v>
      </c>
      <c r="C3841" s="209">
        <v>158002</v>
      </c>
      <c r="D3841" s="206">
        <f t="shared" si="308"/>
        <v>0.40327207759060746</v>
      </c>
      <c r="E3841" s="208">
        <f t="shared" si="309"/>
        <v>0.45</v>
      </c>
      <c r="F3841" s="207">
        <v>8690.11</v>
      </c>
      <c r="G3841" s="207">
        <v>12640.16</v>
      </c>
      <c r="H3841" s="207">
        <v>14220.18</v>
      </c>
      <c r="I3841" s="214">
        <v>144610</v>
      </c>
      <c r="J3841" s="211">
        <f t="shared" si="310"/>
        <v>0.36909137314956608</v>
      </c>
      <c r="K3841" s="212">
        <f t="shared" si="311"/>
        <v>0.42</v>
      </c>
      <c r="L3841" s="214">
        <v>7953.55</v>
      </c>
      <c r="M3841" s="213">
        <v>11568.8</v>
      </c>
      <c r="N3841" s="213">
        <v>13014.9</v>
      </c>
      <c r="O3841" s="242">
        <f t="shared" si="307"/>
        <v>0.51529999999980647</v>
      </c>
      <c r="P3841" s="242"/>
      <c r="Q3841" s="179"/>
      <c r="R3841" s="179"/>
      <c r="S3841" s="179"/>
      <c r="T3841" s="179"/>
      <c r="U3841" s="179"/>
      <c r="V3841" s="179"/>
      <c r="W3841" s="179"/>
      <c r="X3841" s="179"/>
      <c r="Y3841" s="179"/>
      <c r="Z3841" s="179"/>
      <c r="AA3841" s="222"/>
      <c r="AB3841" s="222"/>
      <c r="AC3841" s="222"/>
      <c r="AD3841" s="179"/>
      <c r="AE3841" s="179"/>
      <c r="AF3841" s="179"/>
      <c r="AG3841" s="179"/>
      <c r="AH3841" s="179"/>
      <c r="AI3841" s="179"/>
      <c r="AJ3841" s="179"/>
    </row>
    <row r="3842" spans="2:36" x14ac:dyDescent="0.3">
      <c r="B3842" s="224">
        <v>391900</v>
      </c>
      <c r="C3842" s="209">
        <v>158047</v>
      </c>
      <c r="D3842" s="206">
        <f t="shared" si="308"/>
        <v>0.40328400102066853</v>
      </c>
      <c r="E3842" s="208">
        <f t="shared" si="309"/>
        <v>0.45</v>
      </c>
      <c r="F3842" s="207">
        <v>8692.58</v>
      </c>
      <c r="G3842" s="207">
        <v>12643.76</v>
      </c>
      <c r="H3842" s="207">
        <v>14224.23</v>
      </c>
      <c r="I3842" s="214">
        <v>144652</v>
      </c>
      <c r="J3842" s="211">
        <f t="shared" si="310"/>
        <v>0.36910436335799951</v>
      </c>
      <c r="K3842" s="212">
        <f t="shared" si="311"/>
        <v>0.42</v>
      </c>
      <c r="L3842" s="214">
        <v>7955.86</v>
      </c>
      <c r="M3842" s="213">
        <v>11572.16</v>
      </c>
      <c r="N3842" s="213">
        <v>13018.68</v>
      </c>
      <c r="O3842" s="242">
        <f t="shared" si="307"/>
        <v>0.51519999999996802</v>
      </c>
      <c r="P3842" s="242"/>
      <c r="Q3842" s="179"/>
      <c r="R3842" s="179"/>
      <c r="S3842" s="179"/>
      <c r="T3842" s="179"/>
      <c r="U3842" s="179"/>
      <c r="V3842" s="179"/>
      <c r="W3842" s="179"/>
      <c r="X3842" s="179"/>
      <c r="Y3842" s="179"/>
      <c r="Z3842" s="179"/>
      <c r="AA3842" s="222"/>
      <c r="AB3842" s="222"/>
      <c r="AC3842" s="222"/>
      <c r="AD3842" s="179"/>
      <c r="AE3842" s="179"/>
      <c r="AF3842" s="179"/>
      <c r="AG3842" s="179"/>
      <c r="AH3842" s="179"/>
      <c r="AI3842" s="179"/>
      <c r="AJ3842" s="179"/>
    </row>
    <row r="3843" spans="2:36" x14ac:dyDescent="0.3">
      <c r="B3843" s="224">
        <v>392000</v>
      </c>
      <c r="C3843" s="209">
        <v>158092</v>
      </c>
      <c r="D3843" s="206">
        <f t="shared" si="308"/>
        <v>0.40329591836734696</v>
      </c>
      <c r="E3843" s="208">
        <f t="shared" si="309"/>
        <v>0.45</v>
      </c>
      <c r="F3843" s="207">
        <v>8695.06</v>
      </c>
      <c r="G3843" s="207">
        <v>12647.36</v>
      </c>
      <c r="H3843" s="207">
        <v>14228.28</v>
      </c>
      <c r="I3843" s="214">
        <v>144694</v>
      </c>
      <c r="J3843" s="211">
        <f t="shared" si="310"/>
        <v>0.36911734693877551</v>
      </c>
      <c r="K3843" s="212">
        <f t="shared" si="311"/>
        <v>0.42</v>
      </c>
      <c r="L3843" s="214">
        <v>7958.17</v>
      </c>
      <c r="M3843" s="213">
        <v>11575.52</v>
      </c>
      <c r="N3843" s="213">
        <v>13022.46</v>
      </c>
      <c r="O3843" s="242">
        <f t="shared" si="307"/>
        <v>0.51529999999997012</v>
      </c>
      <c r="P3843" s="242"/>
      <c r="Q3843" s="179"/>
      <c r="R3843" s="179"/>
      <c r="S3843" s="179"/>
      <c r="T3843" s="179"/>
      <c r="U3843" s="179"/>
      <c r="V3843" s="179"/>
      <c r="W3843" s="179"/>
      <c r="X3843" s="179"/>
      <c r="Y3843" s="179"/>
      <c r="Z3843" s="179"/>
      <c r="AA3843" s="222"/>
      <c r="AB3843" s="222"/>
      <c r="AC3843" s="222"/>
      <c r="AD3843" s="179"/>
      <c r="AE3843" s="179"/>
      <c r="AF3843" s="179"/>
      <c r="AG3843" s="179"/>
      <c r="AH3843" s="179"/>
      <c r="AI3843" s="179"/>
      <c r="AJ3843" s="179"/>
    </row>
    <row r="3844" spans="2:36" x14ac:dyDescent="0.3">
      <c r="B3844" s="224">
        <v>392100</v>
      </c>
      <c r="C3844" s="209">
        <v>158137</v>
      </c>
      <c r="D3844" s="206">
        <f t="shared" si="308"/>
        <v>0.4033078296352971</v>
      </c>
      <c r="E3844" s="208">
        <f t="shared" si="309"/>
        <v>0.45</v>
      </c>
      <c r="F3844" s="207">
        <v>8697.5300000000007</v>
      </c>
      <c r="G3844" s="207">
        <v>12650.96</v>
      </c>
      <c r="H3844" s="207">
        <v>14232.33</v>
      </c>
      <c r="I3844" s="214">
        <v>144736</v>
      </c>
      <c r="J3844" s="211">
        <f t="shared" si="310"/>
        <v>0.36913032389696504</v>
      </c>
      <c r="K3844" s="212">
        <f t="shared" si="311"/>
        <v>0.42</v>
      </c>
      <c r="L3844" s="214">
        <v>7960.48</v>
      </c>
      <c r="M3844" s="213">
        <v>11578.88</v>
      </c>
      <c r="N3844" s="213">
        <v>13026.24</v>
      </c>
      <c r="O3844" s="242">
        <f t="shared" si="307"/>
        <v>0.51519999999985888</v>
      </c>
      <c r="P3844" s="242"/>
      <c r="Q3844" s="179"/>
      <c r="R3844" s="179"/>
      <c r="S3844" s="179"/>
      <c r="T3844" s="179"/>
      <c r="U3844" s="179"/>
      <c r="V3844" s="179"/>
      <c r="W3844" s="179"/>
      <c r="X3844" s="179"/>
      <c r="Y3844" s="179"/>
      <c r="Z3844" s="179"/>
      <c r="AA3844" s="222"/>
      <c r="AB3844" s="222"/>
      <c r="AC3844" s="222"/>
      <c r="AD3844" s="179"/>
      <c r="AE3844" s="179"/>
      <c r="AF3844" s="179"/>
      <c r="AG3844" s="179"/>
      <c r="AH3844" s="179"/>
      <c r="AI3844" s="179"/>
      <c r="AJ3844" s="179"/>
    </row>
    <row r="3845" spans="2:36" x14ac:dyDescent="0.3">
      <c r="B3845" s="224">
        <v>392200</v>
      </c>
      <c r="C3845" s="209">
        <v>158182</v>
      </c>
      <c r="D3845" s="206">
        <f t="shared" si="308"/>
        <v>0.40331973482916877</v>
      </c>
      <c r="E3845" s="208">
        <f t="shared" si="309"/>
        <v>0.45</v>
      </c>
      <c r="F3845" s="207">
        <v>8700.01</v>
      </c>
      <c r="G3845" s="207">
        <v>12654.56</v>
      </c>
      <c r="H3845" s="207">
        <v>14236.38</v>
      </c>
      <c r="I3845" s="214">
        <v>144778</v>
      </c>
      <c r="J3845" s="211">
        <f t="shared" si="310"/>
        <v>0.36914329423763387</v>
      </c>
      <c r="K3845" s="212">
        <f t="shared" si="311"/>
        <v>0.42</v>
      </c>
      <c r="L3845" s="214">
        <v>7962.79</v>
      </c>
      <c r="M3845" s="213">
        <v>11582.24</v>
      </c>
      <c r="N3845" s="213">
        <v>13030.02</v>
      </c>
      <c r="O3845" s="242">
        <f t="shared" ref="O3845:O3908" si="312">(C3845+F3845+H3845-C3844-F3844-H3844)/100</f>
        <v>0.51530000000013387</v>
      </c>
      <c r="P3845" s="242"/>
      <c r="Q3845" s="179"/>
      <c r="R3845" s="179"/>
      <c r="S3845" s="179"/>
      <c r="T3845" s="179"/>
      <c r="U3845" s="179"/>
      <c r="V3845" s="179"/>
      <c r="W3845" s="179"/>
      <c r="X3845" s="179"/>
      <c r="Y3845" s="179"/>
      <c r="Z3845" s="179"/>
      <c r="AA3845" s="222"/>
      <c r="AB3845" s="222"/>
      <c r="AC3845" s="222"/>
      <c r="AD3845" s="179"/>
      <c r="AE3845" s="179"/>
      <c r="AF3845" s="179"/>
      <c r="AG3845" s="179"/>
      <c r="AH3845" s="179"/>
      <c r="AI3845" s="179"/>
      <c r="AJ3845" s="179"/>
    </row>
    <row r="3846" spans="2:36" x14ac:dyDescent="0.3">
      <c r="B3846" s="224">
        <v>392300</v>
      </c>
      <c r="C3846" s="209">
        <v>158227</v>
      </c>
      <c r="D3846" s="206">
        <f t="shared" si="308"/>
        <v>0.40333163395360694</v>
      </c>
      <c r="E3846" s="208">
        <f t="shared" si="309"/>
        <v>0.45</v>
      </c>
      <c r="F3846" s="207">
        <v>8702.48</v>
      </c>
      <c r="G3846" s="207">
        <v>12658.16</v>
      </c>
      <c r="H3846" s="207">
        <v>14240.43</v>
      </c>
      <c r="I3846" s="214">
        <v>144820</v>
      </c>
      <c r="J3846" s="211">
        <f t="shared" si="310"/>
        <v>0.36915625796584245</v>
      </c>
      <c r="K3846" s="212">
        <f t="shared" si="311"/>
        <v>0.42</v>
      </c>
      <c r="L3846" s="214">
        <v>7965.1</v>
      </c>
      <c r="M3846" s="213">
        <v>11585.6</v>
      </c>
      <c r="N3846" s="213">
        <v>13033.8</v>
      </c>
      <c r="O3846" s="242">
        <f t="shared" si="312"/>
        <v>0.51520000000004074</v>
      </c>
      <c r="P3846" s="242"/>
      <c r="Q3846" s="179"/>
      <c r="R3846" s="179"/>
      <c r="S3846" s="179"/>
      <c r="T3846" s="179"/>
      <c r="U3846" s="179"/>
      <c r="V3846" s="179"/>
      <c r="W3846" s="179"/>
      <c r="X3846" s="179"/>
      <c r="Y3846" s="179"/>
      <c r="Z3846" s="179"/>
      <c r="AA3846" s="222"/>
      <c r="AB3846" s="222"/>
      <c r="AC3846" s="222"/>
      <c r="AD3846" s="179"/>
      <c r="AE3846" s="179"/>
      <c r="AF3846" s="179"/>
      <c r="AG3846" s="179"/>
      <c r="AH3846" s="179"/>
      <c r="AI3846" s="179"/>
      <c r="AJ3846" s="179"/>
    </row>
    <row r="3847" spans="2:36" x14ac:dyDescent="0.3">
      <c r="B3847" s="224">
        <v>392400</v>
      </c>
      <c r="C3847" s="209">
        <v>158272</v>
      </c>
      <c r="D3847" s="206">
        <f t="shared" si="308"/>
        <v>0.40334352701325177</v>
      </c>
      <c r="E3847" s="208">
        <f t="shared" si="309"/>
        <v>0.45</v>
      </c>
      <c r="F3847" s="207">
        <v>8704.9599999999991</v>
      </c>
      <c r="G3847" s="207">
        <v>12661.76</v>
      </c>
      <c r="H3847" s="207">
        <v>14244.48</v>
      </c>
      <c r="I3847" s="214">
        <v>144862</v>
      </c>
      <c r="J3847" s="211">
        <f t="shared" si="310"/>
        <v>0.3691692150866463</v>
      </c>
      <c r="K3847" s="212">
        <f t="shared" si="311"/>
        <v>0.42</v>
      </c>
      <c r="L3847" s="214">
        <v>7967.41</v>
      </c>
      <c r="M3847" s="213">
        <v>11588.96</v>
      </c>
      <c r="N3847" s="213">
        <v>13037.58</v>
      </c>
      <c r="O3847" s="242">
        <f t="shared" si="312"/>
        <v>0.51530000000002474</v>
      </c>
      <c r="P3847" s="242"/>
      <c r="Q3847" s="179"/>
      <c r="R3847" s="179"/>
      <c r="S3847" s="179"/>
      <c r="T3847" s="179"/>
      <c r="U3847" s="179"/>
      <c r="V3847" s="179"/>
      <c r="W3847" s="179"/>
      <c r="X3847" s="179"/>
      <c r="Y3847" s="179"/>
      <c r="Z3847" s="179"/>
      <c r="AA3847" s="222"/>
      <c r="AB3847" s="222"/>
      <c r="AC3847" s="222"/>
      <c r="AD3847" s="179"/>
      <c r="AE3847" s="179"/>
      <c r="AF3847" s="179"/>
      <c r="AG3847" s="179"/>
      <c r="AH3847" s="179"/>
      <c r="AI3847" s="179"/>
      <c r="AJ3847" s="179"/>
    </row>
    <row r="3848" spans="2:36" x14ac:dyDescent="0.3">
      <c r="B3848" s="224">
        <v>392500</v>
      </c>
      <c r="C3848" s="209">
        <v>158317</v>
      </c>
      <c r="D3848" s="206">
        <f t="shared" si="308"/>
        <v>0.40335541401273883</v>
      </c>
      <c r="E3848" s="208">
        <f t="shared" si="309"/>
        <v>0.45</v>
      </c>
      <c r="F3848" s="207">
        <v>8707.43</v>
      </c>
      <c r="G3848" s="207">
        <v>12665.36</v>
      </c>
      <c r="H3848" s="207">
        <v>14248.53</v>
      </c>
      <c r="I3848" s="214">
        <v>144904</v>
      </c>
      <c r="J3848" s="211">
        <f t="shared" si="310"/>
        <v>0.36918216560509554</v>
      </c>
      <c r="K3848" s="212">
        <f t="shared" si="311"/>
        <v>0.42</v>
      </c>
      <c r="L3848" s="214">
        <v>7969.72</v>
      </c>
      <c r="M3848" s="213">
        <v>11592.32</v>
      </c>
      <c r="N3848" s="213">
        <v>13041.36</v>
      </c>
      <c r="O3848" s="242">
        <f t="shared" si="312"/>
        <v>0.5151999999999316</v>
      </c>
      <c r="P3848" s="242"/>
      <c r="Q3848" s="179"/>
      <c r="R3848" s="179"/>
      <c r="S3848" s="179"/>
      <c r="T3848" s="179"/>
      <c r="U3848" s="179"/>
      <c r="V3848" s="179"/>
      <c r="W3848" s="179"/>
      <c r="X3848" s="179"/>
      <c r="Y3848" s="179"/>
      <c r="Z3848" s="179"/>
      <c r="AA3848" s="222"/>
      <c r="AB3848" s="222"/>
      <c r="AC3848" s="222"/>
      <c r="AD3848" s="179"/>
      <c r="AE3848" s="179"/>
      <c r="AF3848" s="179"/>
      <c r="AG3848" s="179"/>
      <c r="AH3848" s="179"/>
      <c r="AI3848" s="179"/>
      <c r="AJ3848" s="179"/>
    </row>
    <row r="3849" spans="2:36" x14ac:dyDescent="0.3">
      <c r="B3849" s="224">
        <v>392600</v>
      </c>
      <c r="C3849" s="209">
        <v>158362</v>
      </c>
      <c r="D3849" s="206">
        <f t="shared" si="308"/>
        <v>0.40336729495669893</v>
      </c>
      <c r="E3849" s="208">
        <f t="shared" si="309"/>
        <v>0.45</v>
      </c>
      <c r="F3849" s="207">
        <v>8709.91</v>
      </c>
      <c r="G3849" s="207">
        <v>12668.96</v>
      </c>
      <c r="H3849" s="207">
        <v>14252.58</v>
      </c>
      <c r="I3849" s="214">
        <v>144946</v>
      </c>
      <c r="J3849" s="211">
        <f t="shared" si="310"/>
        <v>0.36919510952623535</v>
      </c>
      <c r="K3849" s="212">
        <f t="shared" si="311"/>
        <v>0.42</v>
      </c>
      <c r="L3849" s="214">
        <v>7972.03</v>
      </c>
      <c r="M3849" s="213">
        <v>11595.68</v>
      </c>
      <c r="N3849" s="213">
        <v>13045.14</v>
      </c>
      <c r="O3849" s="242">
        <f t="shared" si="312"/>
        <v>0.5152999999998974</v>
      </c>
      <c r="P3849" s="242"/>
      <c r="Q3849" s="179"/>
      <c r="R3849" s="179"/>
      <c r="S3849" s="179"/>
      <c r="T3849" s="179"/>
      <c r="U3849" s="179"/>
      <c r="V3849" s="179"/>
      <c r="W3849" s="179"/>
      <c r="X3849" s="179"/>
      <c r="Y3849" s="179"/>
      <c r="Z3849" s="179"/>
      <c r="AA3849" s="222"/>
      <c r="AB3849" s="222"/>
      <c r="AC3849" s="222"/>
      <c r="AD3849" s="179"/>
      <c r="AE3849" s="179"/>
      <c r="AF3849" s="179"/>
      <c r="AG3849" s="179"/>
      <c r="AH3849" s="179"/>
      <c r="AI3849" s="179"/>
      <c r="AJ3849" s="179"/>
    </row>
    <row r="3850" spans="2:36" x14ac:dyDescent="0.3">
      <c r="B3850" s="224">
        <v>392700</v>
      </c>
      <c r="C3850" s="209">
        <v>158407</v>
      </c>
      <c r="D3850" s="206">
        <f t="shared" si="308"/>
        <v>0.40337916984975808</v>
      </c>
      <c r="E3850" s="208">
        <f t="shared" si="309"/>
        <v>0.45</v>
      </c>
      <c r="F3850" s="207">
        <v>8712.3799999999992</v>
      </c>
      <c r="G3850" s="207">
        <v>12672.56</v>
      </c>
      <c r="H3850" s="207">
        <v>14256.63</v>
      </c>
      <c r="I3850" s="214">
        <v>144988</v>
      </c>
      <c r="J3850" s="211">
        <f t="shared" si="310"/>
        <v>0.36920804685510566</v>
      </c>
      <c r="K3850" s="212">
        <f t="shared" si="311"/>
        <v>0.42</v>
      </c>
      <c r="L3850" s="214">
        <v>7974.34</v>
      </c>
      <c r="M3850" s="213">
        <v>11599.04</v>
      </c>
      <c r="N3850" s="213">
        <v>13048.92</v>
      </c>
      <c r="O3850" s="242">
        <f t="shared" si="312"/>
        <v>0.51520000000009536</v>
      </c>
      <c r="P3850" s="242"/>
      <c r="Q3850" s="179"/>
      <c r="R3850" s="179"/>
      <c r="S3850" s="179"/>
      <c r="T3850" s="179"/>
      <c r="U3850" s="179"/>
      <c r="V3850" s="179"/>
      <c r="W3850" s="179"/>
      <c r="X3850" s="179"/>
      <c r="Y3850" s="179"/>
      <c r="Z3850" s="179"/>
      <c r="AA3850" s="222"/>
      <c r="AB3850" s="222"/>
      <c r="AC3850" s="222"/>
      <c r="AD3850" s="179"/>
      <c r="AE3850" s="179"/>
      <c r="AF3850" s="179"/>
      <c r="AG3850" s="179"/>
      <c r="AH3850" s="179"/>
      <c r="AI3850" s="179"/>
      <c r="AJ3850" s="179"/>
    </row>
    <row r="3851" spans="2:36" x14ac:dyDescent="0.3">
      <c r="B3851" s="224">
        <v>392800</v>
      </c>
      <c r="C3851" s="209">
        <v>158452</v>
      </c>
      <c r="D3851" s="206">
        <f t="shared" si="308"/>
        <v>0.4033910386965377</v>
      </c>
      <c r="E3851" s="208">
        <f t="shared" si="309"/>
        <v>0.45</v>
      </c>
      <c r="F3851" s="207">
        <v>8714.86</v>
      </c>
      <c r="G3851" s="207">
        <v>12676.16</v>
      </c>
      <c r="H3851" s="207">
        <v>14260.68</v>
      </c>
      <c r="I3851" s="214">
        <v>145030</v>
      </c>
      <c r="J3851" s="211">
        <f t="shared" si="310"/>
        <v>0.36922097759674133</v>
      </c>
      <c r="K3851" s="212">
        <f t="shared" si="311"/>
        <v>0.42</v>
      </c>
      <c r="L3851" s="214">
        <v>7976.65</v>
      </c>
      <c r="M3851" s="213">
        <v>11602.4</v>
      </c>
      <c r="N3851" s="213">
        <v>13052.7</v>
      </c>
      <c r="O3851" s="242">
        <f t="shared" si="312"/>
        <v>0.51529999999980647</v>
      </c>
      <c r="P3851" s="242"/>
      <c r="Q3851" s="179"/>
      <c r="R3851" s="179"/>
      <c r="S3851" s="179"/>
      <c r="T3851" s="179"/>
      <c r="U3851" s="179"/>
      <c r="V3851" s="179"/>
      <c r="W3851" s="179"/>
      <c r="X3851" s="179"/>
      <c r="Y3851" s="179"/>
      <c r="Z3851" s="179"/>
      <c r="AA3851" s="222"/>
      <c r="AB3851" s="222"/>
      <c r="AC3851" s="222"/>
      <c r="AD3851" s="179"/>
      <c r="AE3851" s="179"/>
      <c r="AF3851" s="179"/>
      <c r="AG3851" s="179"/>
      <c r="AH3851" s="179"/>
      <c r="AI3851" s="179"/>
      <c r="AJ3851" s="179"/>
    </row>
    <row r="3852" spans="2:36" x14ac:dyDescent="0.3">
      <c r="B3852" s="224">
        <v>392900</v>
      </c>
      <c r="C3852" s="209">
        <v>158497</v>
      </c>
      <c r="D3852" s="206">
        <f t="shared" si="308"/>
        <v>0.40340290150165437</v>
      </c>
      <c r="E3852" s="208">
        <f t="shared" si="309"/>
        <v>0.45</v>
      </c>
      <c r="F3852" s="207">
        <v>8717.33</v>
      </c>
      <c r="G3852" s="207">
        <v>12679.76</v>
      </c>
      <c r="H3852" s="207">
        <v>14264.73</v>
      </c>
      <c r="I3852" s="214">
        <v>145072</v>
      </c>
      <c r="J3852" s="211">
        <f t="shared" si="310"/>
        <v>0.36923390175617204</v>
      </c>
      <c r="K3852" s="212">
        <f t="shared" si="311"/>
        <v>0.42</v>
      </c>
      <c r="L3852" s="214">
        <v>7978.96</v>
      </c>
      <c r="M3852" s="213">
        <v>11605.76</v>
      </c>
      <c r="N3852" s="213">
        <v>13056.48</v>
      </c>
      <c r="O3852" s="242">
        <f t="shared" si="312"/>
        <v>0.51519999999996802</v>
      </c>
      <c r="P3852" s="242"/>
      <c r="Q3852" s="179"/>
      <c r="R3852" s="179"/>
      <c r="S3852" s="179"/>
      <c r="T3852" s="179"/>
      <c r="U3852" s="179"/>
      <c r="V3852" s="179"/>
      <c r="W3852" s="179"/>
      <c r="X3852" s="179"/>
      <c r="Y3852" s="179"/>
      <c r="Z3852" s="179"/>
      <c r="AA3852" s="222"/>
      <c r="AB3852" s="222"/>
      <c r="AC3852" s="222"/>
      <c r="AD3852" s="179"/>
      <c r="AE3852" s="179"/>
      <c r="AF3852" s="179"/>
      <c r="AG3852" s="179"/>
      <c r="AH3852" s="179"/>
      <c r="AI3852" s="179"/>
      <c r="AJ3852" s="179"/>
    </row>
    <row r="3853" spans="2:36" x14ac:dyDescent="0.3">
      <c r="B3853" s="224">
        <v>393000</v>
      </c>
      <c r="C3853" s="209">
        <v>158542</v>
      </c>
      <c r="D3853" s="206">
        <f t="shared" si="308"/>
        <v>0.40341475826972012</v>
      </c>
      <c r="E3853" s="208">
        <f t="shared" si="309"/>
        <v>0.45</v>
      </c>
      <c r="F3853" s="207">
        <v>8719.81</v>
      </c>
      <c r="G3853" s="207">
        <v>12683.36</v>
      </c>
      <c r="H3853" s="207">
        <v>14268.78</v>
      </c>
      <c r="I3853" s="214">
        <v>145114</v>
      </c>
      <c r="J3853" s="211">
        <f t="shared" si="310"/>
        <v>0.36924681933842241</v>
      </c>
      <c r="K3853" s="212">
        <f t="shared" si="311"/>
        <v>0.42</v>
      </c>
      <c r="L3853" s="214">
        <v>7981.27</v>
      </c>
      <c r="M3853" s="213">
        <v>11609.12</v>
      </c>
      <c r="N3853" s="213">
        <v>13060.26</v>
      </c>
      <c r="O3853" s="242">
        <f t="shared" si="312"/>
        <v>0.51529999999997012</v>
      </c>
      <c r="P3853" s="242"/>
      <c r="Q3853" s="179"/>
      <c r="R3853" s="179"/>
      <c r="S3853" s="179"/>
      <c r="T3853" s="179"/>
      <c r="U3853" s="179"/>
      <c r="V3853" s="179"/>
      <c r="W3853" s="179"/>
      <c r="X3853" s="179"/>
      <c r="Y3853" s="179"/>
      <c r="Z3853" s="179"/>
      <c r="AA3853" s="222"/>
      <c r="AB3853" s="222"/>
      <c r="AC3853" s="222"/>
      <c r="AD3853" s="179"/>
      <c r="AE3853" s="179"/>
      <c r="AF3853" s="179"/>
      <c r="AG3853" s="179"/>
      <c r="AH3853" s="179"/>
      <c r="AI3853" s="179"/>
      <c r="AJ3853" s="179"/>
    </row>
    <row r="3854" spans="2:36" x14ac:dyDescent="0.3">
      <c r="B3854" s="224">
        <v>393100</v>
      </c>
      <c r="C3854" s="209">
        <v>158587</v>
      </c>
      <c r="D3854" s="206">
        <f t="shared" si="308"/>
        <v>0.40342660900534216</v>
      </c>
      <c r="E3854" s="208">
        <f t="shared" si="309"/>
        <v>0.45</v>
      </c>
      <c r="F3854" s="207">
        <v>8722.2800000000007</v>
      </c>
      <c r="G3854" s="207">
        <v>12686.96</v>
      </c>
      <c r="H3854" s="207">
        <v>14272.83</v>
      </c>
      <c r="I3854" s="214">
        <v>145156</v>
      </c>
      <c r="J3854" s="211">
        <f t="shared" si="310"/>
        <v>0.36925973034851184</v>
      </c>
      <c r="K3854" s="212">
        <f t="shared" si="311"/>
        <v>0.42</v>
      </c>
      <c r="L3854" s="214">
        <v>7983.58</v>
      </c>
      <c r="M3854" s="213">
        <v>11612.48</v>
      </c>
      <c r="N3854" s="213">
        <v>13064.04</v>
      </c>
      <c r="O3854" s="242">
        <f t="shared" si="312"/>
        <v>0.51519999999985888</v>
      </c>
      <c r="P3854" s="242"/>
      <c r="Q3854" s="179"/>
      <c r="R3854" s="179"/>
      <c r="S3854" s="179"/>
      <c r="T3854" s="179"/>
      <c r="U3854" s="179"/>
      <c r="V3854" s="179"/>
      <c r="W3854" s="179"/>
      <c r="X3854" s="179"/>
      <c r="Y3854" s="179"/>
      <c r="Z3854" s="179"/>
      <c r="AA3854" s="222"/>
      <c r="AB3854" s="222"/>
      <c r="AC3854" s="222"/>
      <c r="AD3854" s="179"/>
      <c r="AE3854" s="179"/>
      <c r="AF3854" s="179"/>
      <c r="AG3854" s="179"/>
      <c r="AH3854" s="179"/>
      <c r="AI3854" s="179"/>
      <c r="AJ3854" s="179"/>
    </row>
    <row r="3855" spans="2:36" x14ac:dyDescent="0.3">
      <c r="B3855" s="224">
        <v>393200</v>
      </c>
      <c r="C3855" s="209">
        <v>158632</v>
      </c>
      <c r="D3855" s="206">
        <f t="shared" si="308"/>
        <v>0.40343845371312309</v>
      </c>
      <c r="E3855" s="208">
        <f t="shared" si="309"/>
        <v>0.45</v>
      </c>
      <c r="F3855" s="207">
        <v>8724.76</v>
      </c>
      <c r="G3855" s="207">
        <v>12690.56</v>
      </c>
      <c r="H3855" s="207">
        <v>14276.88</v>
      </c>
      <c r="I3855" s="214">
        <v>145198</v>
      </c>
      <c r="J3855" s="211">
        <f t="shared" si="310"/>
        <v>0.36927263479145472</v>
      </c>
      <c r="K3855" s="212">
        <f t="shared" si="311"/>
        <v>0.42</v>
      </c>
      <c r="L3855" s="214">
        <v>7985.89</v>
      </c>
      <c r="M3855" s="213">
        <v>11615.84</v>
      </c>
      <c r="N3855" s="213">
        <v>13067.82</v>
      </c>
      <c r="O3855" s="242">
        <f t="shared" si="312"/>
        <v>0.51530000000013387</v>
      </c>
      <c r="P3855" s="242"/>
      <c r="Q3855" s="179"/>
      <c r="R3855" s="179"/>
      <c r="S3855" s="179"/>
      <c r="T3855" s="179"/>
      <c r="U3855" s="179"/>
      <c r="V3855" s="179"/>
      <c r="W3855" s="179"/>
      <c r="X3855" s="179"/>
      <c r="Y3855" s="179"/>
      <c r="Z3855" s="179"/>
      <c r="AA3855" s="222"/>
      <c r="AB3855" s="222"/>
      <c r="AC3855" s="222"/>
      <c r="AD3855" s="179"/>
      <c r="AE3855" s="179"/>
      <c r="AF3855" s="179"/>
      <c r="AG3855" s="179"/>
      <c r="AH3855" s="179"/>
      <c r="AI3855" s="179"/>
      <c r="AJ3855" s="179"/>
    </row>
    <row r="3856" spans="2:36" x14ac:dyDescent="0.3">
      <c r="B3856" s="224">
        <v>393300</v>
      </c>
      <c r="C3856" s="209">
        <v>158677</v>
      </c>
      <c r="D3856" s="206">
        <f t="shared" si="308"/>
        <v>0.40345029239766084</v>
      </c>
      <c r="E3856" s="208">
        <f t="shared" si="309"/>
        <v>0.45</v>
      </c>
      <c r="F3856" s="207">
        <v>8727.23</v>
      </c>
      <c r="G3856" s="207">
        <v>12694.16</v>
      </c>
      <c r="H3856" s="207">
        <v>14280.93</v>
      </c>
      <c r="I3856" s="214">
        <v>145240</v>
      </c>
      <c r="J3856" s="211">
        <f t="shared" si="310"/>
        <v>0.36928553267226039</v>
      </c>
      <c r="K3856" s="212">
        <f t="shared" si="311"/>
        <v>0.42</v>
      </c>
      <c r="L3856" s="214">
        <v>7988.2</v>
      </c>
      <c r="M3856" s="213">
        <v>11619.2</v>
      </c>
      <c r="N3856" s="213">
        <v>13071.6</v>
      </c>
      <c r="O3856" s="242">
        <f t="shared" si="312"/>
        <v>0.51520000000004074</v>
      </c>
      <c r="P3856" s="242"/>
      <c r="Q3856" s="179"/>
      <c r="R3856" s="179"/>
      <c r="S3856" s="179"/>
      <c r="T3856" s="179"/>
      <c r="U3856" s="179"/>
      <c r="V3856" s="179"/>
      <c r="W3856" s="179"/>
      <c r="X3856" s="179"/>
      <c r="Y3856" s="179"/>
      <c r="Z3856" s="179"/>
      <c r="AA3856" s="222"/>
      <c r="AB3856" s="222"/>
      <c r="AC3856" s="222"/>
      <c r="AD3856" s="179"/>
      <c r="AE3856" s="179"/>
      <c r="AF3856" s="179"/>
      <c r="AG3856" s="179"/>
      <c r="AH3856" s="179"/>
      <c r="AI3856" s="179"/>
      <c r="AJ3856" s="179"/>
    </row>
    <row r="3857" spans="2:36" x14ac:dyDescent="0.3">
      <c r="B3857" s="224">
        <v>393400</v>
      </c>
      <c r="C3857" s="209">
        <v>158722</v>
      </c>
      <c r="D3857" s="206">
        <f t="shared" si="308"/>
        <v>0.40346212506354856</v>
      </c>
      <c r="E3857" s="208">
        <f t="shared" si="309"/>
        <v>0.45</v>
      </c>
      <c r="F3857" s="207">
        <v>8729.7099999999991</v>
      </c>
      <c r="G3857" s="207">
        <v>12697.76</v>
      </c>
      <c r="H3857" s="207">
        <v>14284.98</v>
      </c>
      <c r="I3857" s="214">
        <v>145282</v>
      </c>
      <c r="J3857" s="211">
        <f t="shared" si="310"/>
        <v>0.36929842399593288</v>
      </c>
      <c r="K3857" s="212">
        <f t="shared" si="311"/>
        <v>0.42</v>
      </c>
      <c r="L3857" s="214">
        <v>7990.51</v>
      </c>
      <c r="M3857" s="213">
        <v>11622.56</v>
      </c>
      <c r="N3857" s="213">
        <v>13075.38</v>
      </c>
      <c r="O3857" s="242">
        <f t="shared" si="312"/>
        <v>0.51530000000002474</v>
      </c>
      <c r="P3857" s="242"/>
      <c r="Q3857" s="179"/>
      <c r="R3857" s="179"/>
      <c r="S3857" s="179"/>
      <c r="T3857" s="179"/>
      <c r="U3857" s="179"/>
      <c r="V3857" s="179"/>
      <c r="W3857" s="179"/>
      <c r="X3857" s="179"/>
      <c r="Y3857" s="179"/>
      <c r="Z3857" s="179"/>
      <c r="AA3857" s="222"/>
      <c r="AB3857" s="222"/>
      <c r="AC3857" s="222"/>
      <c r="AD3857" s="179"/>
      <c r="AE3857" s="179"/>
      <c r="AF3857" s="179"/>
      <c r="AG3857" s="179"/>
      <c r="AH3857" s="179"/>
      <c r="AI3857" s="179"/>
      <c r="AJ3857" s="179"/>
    </row>
    <row r="3858" spans="2:36" x14ac:dyDescent="0.3">
      <c r="B3858" s="224">
        <v>393500</v>
      </c>
      <c r="C3858" s="209">
        <v>158767</v>
      </c>
      <c r="D3858" s="206">
        <f t="shared" si="308"/>
        <v>0.40347395171537487</v>
      </c>
      <c r="E3858" s="208">
        <f t="shared" si="309"/>
        <v>0.45</v>
      </c>
      <c r="F3858" s="207">
        <v>8732.18</v>
      </c>
      <c r="G3858" s="207">
        <v>12701.36</v>
      </c>
      <c r="H3858" s="207">
        <v>14289.03</v>
      </c>
      <c r="I3858" s="214">
        <v>145324</v>
      </c>
      <c r="J3858" s="211">
        <f t="shared" si="310"/>
        <v>0.36931130876747142</v>
      </c>
      <c r="K3858" s="212">
        <f t="shared" si="311"/>
        <v>0.42</v>
      </c>
      <c r="L3858" s="214">
        <v>7992.82</v>
      </c>
      <c r="M3858" s="213">
        <v>11625.92</v>
      </c>
      <c r="N3858" s="213">
        <v>13079.16</v>
      </c>
      <c r="O3858" s="242">
        <f t="shared" si="312"/>
        <v>0.5151999999999316</v>
      </c>
      <c r="P3858" s="242"/>
      <c r="Q3858" s="179"/>
      <c r="R3858" s="179"/>
      <c r="S3858" s="179"/>
      <c r="T3858" s="179"/>
      <c r="U3858" s="179"/>
      <c r="V3858" s="179"/>
      <c r="W3858" s="179"/>
      <c r="X3858" s="179"/>
      <c r="Y3858" s="179"/>
      <c r="Z3858" s="179"/>
      <c r="AA3858" s="222"/>
      <c r="AB3858" s="222"/>
      <c r="AC3858" s="222"/>
      <c r="AD3858" s="179"/>
      <c r="AE3858" s="179"/>
      <c r="AF3858" s="179"/>
      <c r="AG3858" s="179"/>
      <c r="AH3858" s="179"/>
      <c r="AI3858" s="179"/>
      <c r="AJ3858" s="179"/>
    </row>
    <row r="3859" spans="2:36" x14ac:dyDescent="0.3">
      <c r="B3859" s="224">
        <v>393600</v>
      </c>
      <c r="C3859" s="209">
        <v>158812</v>
      </c>
      <c r="D3859" s="206">
        <f t="shared" si="308"/>
        <v>0.40348577235772359</v>
      </c>
      <c r="E3859" s="208">
        <f t="shared" si="309"/>
        <v>0.45</v>
      </c>
      <c r="F3859" s="207">
        <v>8734.66</v>
      </c>
      <c r="G3859" s="207">
        <v>12704.96</v>
      </c>
      <c r="H3859" s="207">
        <v>14293.08</v>
      </c>
      <c r="I3859" s="214">
        <v>145366</v>
      </c>
      <c r="J3859" s="211">
        <f t="shared" si="310"/>
        <v>0.36932418699186992</v>
      </c>
      <c r="K3859" s="212">
        <f t="shared" si="311"/>
        <v>0.42</v>
      </c>
      <c r="L3859" s="214">
        <v>7995.13</v>
      </c>
      <c r="M3859" s="213">
        <v>11629.28</v>
      </c>
      <c r="N3859" s="213">
        <v>13082.94</v>
      </c>
      <c r="O3859" s="242">
        <f t="shared" si="312"/>
        <v>0.5152999999998974</v>
      </c>
      <c r="P3859" s="242"/>
      <c r="Q3859" s="179"/>
      <c r="R3859" s="179"/>
      <c r="S3859" s="179"/>
      <c r="T3859" s="179"/>
      <c r="U3859" s="179"/>
      <c r="V3859" s="179"/>
      <c r="W3859" s="179"/>
      <c r="X3859" s="179"/>
      <c r="Y3859" s="179"/>
      <c r="Z3859" s="179"/>
      <c r="AA3859" s="222"/>
      <c r="AB3859" s="222"/>
      <c r="AC3859" s="222"/>
      <c r="AD3859" s="179"/>
      <c r="AE3859" s="179"/>
      <c r="AF3859" s="179"/>
      <c r="AG3859" s="179"/>
      <c r="AH3859" s="179"/>
      <c r="AI3859" s="179"/>
      <c r="AJ3859" s="179"/>
    </row>
    <row r="3860" spans="2:36" x14ac:dyDescent="0.3">
      <c r="B3860" s="224">
        <v>393700</v>
      </c>
      <c r="C3860" s="209">
        <v>158857</v>
      </c>
      <c r="D3860" s="206">
        <f t="shared" si="308"/>
        <v>0.40349758699517402</v>
      </c>
      <c r="E3860" s="208">
        <f t="shared" si="309"/>
        <v>0.45</v>
      </c>
      <c r="F3860" s="207">
        <v>8737.1299999999992</v>
      </c>
      <c r="G3860" s="207">
        <v>12708.56</v>
      </c>
      <c r="H3860" s="207">
        <v>14297.13</v>
      </c>
      <c r="I3860" s="214">
        <v>145408</v>
      </c>
      <c r="J3860" s="211">
        <f t="shared" si="310"/>
        <v>0.36933705867411737</v>
      </c>
      <c r="K3860" s="212">
        <f t="shared" si="311"/>
        <v>0.42</v>
      </c>
      <c r="L3860" s="214">
        <v>7997.44</v>
      </c>
      <c r="M3860" s="213">
        <v>11632.64</v>
      </c>
      <c r="N3860" s="213">
        <v>13086.72</v>
      </c>
      <c r="O3860" s="242">
        <f t="shared" si="312"/>
        <v>0.51520000000009536</v>
      </c>
      <c r="P3860" s="242"/>
      <c r="Q3860" s="179"/>
      <c r="R3860" s="179"/>
      <c r="S3860" s="179"/>
      <c r="T3860" s="179"/>
      <c r="U3860" s="179"/>
      <c r="V3860" s="179"/>
      <c r="W3860" s="179"/>
      <c r="X3860" s="179"/>
      <c r="Y3860" s="179"/>
      <c r="Z3860" s="179"/>
      <c r="AA3860" s="222"/>
      <c r="AB3860" s="222"/>
      <c r="AC3860" s="222"/>
      <c r="AD3860" s="179"/>
      <c r="AE3860" s="179"/>
      <c r="AF3860" s="179"/>
      <c r="AG3860" s="179"/>
      <c r="AH3860" s="179"/>
      <c r="AI3860" s="179"/>
      <c r="AJ3860" s="179"/>
    </row>
    <row r="3861" spans="2:36" x14ac:dyDescent="0.3">
      <c r="B3861" s="224">
        <v>393800</v>
      </c>
      <c r="C3861" s="209">
        <v>158902</v>
      </c>
      <c r="D3861" s="206">
        <f t="shared" si="308"/>
        <v>0.40350939563230065</v>
      </c>
      <c r="E3861" s="208">
        <f t="shared" si="309"/>
        <v>0.45</v>
      </c>
      <c r="F3861" s="207">
        <v>8739.61</v>
      </c>
      <c r="G3861" s="207">
        <v>12712.16</v>
      </c>
      <c r="H3861" s="207">
        <v>14301.18</v>
      </c>
      <c r="I3861" s="214">
        <v>145450</v>
      </c>
      <c r="J3861" s="211">
        <f t="shared" si="310"/>
        <v>0.36934992381919757</v>
      </c>
      <c r="K3861" s="212">
        <f t="shared" si="311"/>
        <v>0.42</v>
      </c>
      <c r="L3861" s="214">
        <v>7999.75</v>
      </c>
      <c r="M3861" s="213">
        <v>11636</v>
      </c>
      <c r="N3861" s="213">
        <v>13090.5</v>
      </c>
      <c r="O3861" s="242">
        <f t="shared" si="312"/>
        <v>0.51529999999980647</v>
      </c>
      <c r="P3861" s="242"/>
      <c r="Q3861" s="179"/>
      <c r="R3861" s="179"/>
      <c r="S3861" s="179"/>
      <c r="T3861" s="179"/>
      <c r="U3861" s="179"/>
      <c r="V3861" s="179"/>
      <c r="W3861" s="179"/>
      <c r="X3861" s="179"/>
      <c r="Y3861" s="179"/>
      <c r="Z3861" s="179"/>
      <c r="AA3861" s="222"/>
      <c r="AB3861" s="222"/>
      <c r="AC3861" s="222"/>
      <c r="AD3861" s="179"/>
      <c r="AE3861" s="179"/>
      <c r="AF3861" s="179"/>
      <c r="AG3861" s="179"/>
      <c r="AH3861" s="179"/>
      <c r="AI3861" s="179"/>
      <c r="AJ3861" s="179"/>
    </row>
    <row r="3862" spans="2:36" x14ac:dyDescent="0.3">
      <c r="B3862" s="224">
        <v>393900</v>
      </c>
      <c r="C3862" s="209">
        <v>158947</v>
      </c>
      <c r="D3862" s="206">
        <f t="shared" si="308"/>
        <v>0.4035211982736735</v>
      </c>
      <c r="E3862" s="208">
        <f t="shared" si="309"/>
        <v>0.45</v>
      </c>
      <c r="F3862" s="207">
        <v>8742.08</v>
      </c>
      <c r="G3862" s="207">
        <v>12715.76</v>
      </c>
      <c r="H3862" s="207">
        <v>14305.23</v>
      </c>
      <c r="I3862" s="214">
        <v>145492</v>
      </c>
      <c r="J3862" s="211">
        <f t="shared" si="310"/>
        <v>0.36936278243208936</v>
      </c>
      <c r="K3862" s="212">
        <f t="shared" si="311"/>
        <v>0.42</v>
      </c>
      <c r="L3862" s="214">
        <v>8002.06</v>
      </c>
      <c r="M3862" s="213">
        <v>11639.36</v>
      </c>
      <c r="N3862" s="213">
        <v>13094.28</v>
      </c>
      <c r="O3862" s="242">
        <f t="shared" si="312"/>
        <v>0.51519999999996802</v>
      </c>
      <c r="P3862" s="242"/>
      <c r="Q3862" s="179"/>
      <c r="R3862" s="179"/>
      <c r="S3862" s="179"/>
      <c r="T3862" s="179"/>
      <c r="U3862" s="179"/>
      <c r="V3862" s="179"/>
      <c r="W3862" s="179"/>
      <c r="X3862" s="179"/>
      <c r="Y3862" s="179"/>
      <c r="Z3862" s="179"/>
      <c r="AA3862" s="222"/>
      <c r="AB3862" s="222"/>
      <c r="AC3862" s="222"/>
      <c r="AD3862" s="179"/>
      <c r="AE3862" s="179"/>
      <c r="AF3862" s="179"/>
      <c r="AG3862" s="179"/>
      <c r="AH3862" s="179"/>
      <c r="AI3862" s="179"/>
      <c r="AJ3862" s="179"/>
    </row>
    <row r="3863" spans="2:36" x14ac:dyDescent="0.3">
      <c r="B3863" s="224">
        <v>394000</v>
      </c>
      <c r="C3863" s="209">
        <v>158992</v>
      </c>
      <c r="D3863" s="206">
        <f t="shared" si="308"/>
        <v>0.40353299492385786</v>
      </c>
      <c r="E3863" s="208">
        <f t="shared" si="309"/>
        <v>0.45</v>
      </c>
      <c r="F3863" s="207">
        <v>8744.56</v>
      </c>
      <c r="G3863" s="207">
        <v>12719.36</v>
      </c>
      <c r="H3863" s="207">
        <v>14309.28</v>
      </c>
      <c r="I3863" s="214">
        <v>145534</v>
      </c>
      <c r="J3863" s="211">
        <f t="shared" si="310"/>
        <v>0.3693756345177665</v>
      </c>
      <c r="K3863" s="212">
        <f t="shared" si="311"/>
        <v>0.42</v>
      </c>
      <c r="L3863" s="214">
        <v>8004.37</v>
      </c>
      <c r="M3863" s="213">
        <v>11642.72</v>
      </c>
      <c r="N3863" s="213">
        <v>13098.06</v>
      </c>
      <c r="O3863" s="242">
        <f t="shared" si="312"/>
        <v>0.51529999999997012</v>
      </c>
      <c r="P3863" s="242"/>
      <c r="Q3863" s="179"/>
      <c r="R3863" s="179"/>
      <c r="S3863" s="179"/>
      <c r="T3863" s="179"/>
      <c r="U3863" s="179"/>
      <c r="V3863" s="179"/>
      <c r="W3863" s="179"/>
      <c r="X3863" s="179"/>
      <c r="Y3863" s="179"/>
      <c r="Z3863" s="179"/>
      <c r="AA3863" s="222"/>
      <c r="AB3863" s="222"/>
      <c r="AC3863" s="222"/>
      <c r="AD3863" s="179"/>
      <c r="AE3863" s="179"/>
      <c r="AF3863" s="179"/>
      <c r="AG3863" s="179"/>
      <c r="AH3863" s="179"/>
      <c r="AI3863" s="179"/>
      <c r="AJ3863" s="179"/>
    </row>
    <row r="3864" spans="2:36" x14ac:dyDescent="0.3">
      <c r="B3864" s="224">
        <v>394100</v>
      </c>
      <c r="C3864" s="209">
        <v>159037</v>
      </c>
      <c r="D3864" s="206">
        <f t="shared" ref="D3864:D3927" si="313">C3864/B3864</f>
        <v>0.40354478558741436</v>
      </c>
      <c r="E3864" s="208">
        <f t="shared" ref="E3864:E3927" si="314">(C3864-C3863)/(B3864-B3863)</f>
        <v>0.45</v>
      </c>
      <c r="F3864" s="207">
        <v>8747.0300000000007</v>
      </c>
      <c r="G3864" s="207">
        <v>12722.96</v>
      </c>
      <c r="H3864" s="207">
        <v>14313.33</v>
      </c>
      <c r="I3864" s="214">
        <v>145576</v>
      </c>
      <c r="J3864" s="211">
        <f t="shared" si="310"/>
        <v>0.36938848008119768</v>
      </c>
      <c r="K3864" s="212">
        <f t="shared" si="311"/>
        <v>0.42</v>
      </c>
      <c r="L3864" s="214">
        <v>8006.68</v>
      </c>
      <c r="M3864" s="213">
        <v>11646.08</v>
      </c>
      <c r="N3864" s="213">
        <v>13101.84</v>
      </c>
      <c r="O3864" s="242">
        <f t="shared" si="312"/>
        <v>0.51519999999985888</v>
      </c>
      <c r="P3864" s="242"/>
      <c r="Q3864" s="179"/>
      <c r="R3864" s="179"/>
      <c r="S3864" s="179"/>
      <c r="T3864" s="179"/>
      <c r="U3864" s="179"/>
      <c r="V3864" s="179"/>
      <c r="W3864" s="179"/>
      <c r="X3864" s="179"/>
      <c r="Y3864" s="179"/>
      <c r="Z3864" s="179"/>
      <c r="AA3864" s="222"/>
      <c r="AB3864" s="222"/>
      <c r="AC3864" s="222"/>
      <c r="AD3864" s="179"/>
      <c r="AE3864" s="179"/>
      <c r="AF3864" s="179"/>
      <c r="AG3864" s="179"/>
      <c r="AH3864" s="179"/>
      <c r="AI3864" s="179"/>
      <c r="AJ3864" s="179"/>
    </row>
    <row r="3865" spans="2:36" x14ac:dyDescent="0.3">
      <c r="B3865" s="224">
        <v>394200</v>
      </c>
      <c r="C3865" s="209">
        <v>159082</v>
      </c>
      <c r="D3865" s="206">
        <f t="shared" si="313"/>
        <v>0.40355657026889902</v>
      </c>
      <c r="E3865" s="208">
        <f t="shared" si="314"/>
        <v>0.45</v>
      </c>
      <c r="F3865" s="207">
        <v>8749.51</v>
      </c>
      <c r="G3865" s="207">
        <v>12726.56</v>
      </c>
      <c r="H3865" s="207">
        <v>14317.38</v>
      </c>
      <c r="I3865" s="214">
        <v>145618</v>
      </c>
      <c r="J3865" s="211">
        <f t="shared" si="310"/>
        <v>0.36940131912734653</v>
      </c>
      <c r="K3865" s="212">
        <f t="shared" si="311"/>
        <v>0.42</v>
      </c>
      <c r="L3865" s="214">
        <v>8008.99</v>
      </c>
      <c r="M3865" s="213">
        <v>11649.44</v>
      </c>
      <c r="N3865" s="213">
        <v>13105.62</v>
      </c>
      <c r="O3865" s="242">
        <f t="shared" si="312"/>
        <v>0.51530000000013387</v>
      </c>
      <c r="P3865" s="242"/>
      <c r="Q3865" s="179"/>
      <c r="R3865" s="179"/>
      <c r="S3865" s="179"/>
      <c r="T3865" s="179"/>
      <c r="U3865" s="179"/>
      <c r="V3865" s="179"/>
      <c r="W3865" s="179"/>
      <c r="X3865" s="179"/>
      <c r="Y3865" s="179"/>
      <c r="Z3865" s="179"/>
      <c r="AA3865" s="222"/>
      <c r="AB3865" s="222"/>
      <c r="AC3865" s="222"/>
      <c r="AD3865" s="179"/>
      <c r="AE3865" s="179"/>
      <c r="AF3865" s="179"/>
      <c r="AG3865" s="179"/>
      <c r="AH3865" s="179"/>
      <c r="AI3865" s="179"/>
      <c r="AJ3865" s="179"/>
    </row>
    <row r="3866" spans="2:36" x14ac:dyDescent="0.3">
      <c r="B3866" s="224">
        <v>394300</v>
      </c>
      <c r="C3866" s="209">
        <v>159127</v>
      </c>
      <c r="D3866" s="206">
        <f t="shared" si="313"/>
        <v>0.40356834897286331</v>
      </c>
      <c r="E3866" s="208">
        <f t="shared" si="314"/>
        <v>0.45</v>
      </c>
      <c r="F3866" s="207">
        <v>8751.98</v>
      </c>
      <c r="G3866" s="207">
        <v>12730.16</v>
      </c>
      <c r="H3866" s="207">
        <v>14321.43</v>
      </c>
      <c r="I3866" s="214">
        <v>145660</v>
      </c>
      <c r="J3866" s="211">
        <f t="shared" si="310"/>
        <v>0.3694141516611717</v>
      </c>
      <c r="K3866" s="212">
        <f t="shared" si="311"/>
        <v>0.42</v>
      </c>
      <c r="L3866" s="214">
        <v>8011.3</v>
      </c>
      <c r="M3866" s="213">
        <v>11652.8</v>
      </c>
      <c r="N3866" s="213">
        <v>13109.4</v>
      </c>
      <c r="O3866" s="242">
        <f t="shared" si="312"/>
        <v>0.51520000000004074</v>
      </c>
      <c r="P3866" s="242"/>
      <c r="Q3866" s="179"/>
      <c r="R3866" s="179"/>
      <c r="S3866" s="179"/>
      <c r="T3866" s="179"/>
      <c r="U3866" s="179"/>
      <c r="V3866" s="179"/>
      <c r="W3866" s="179"/>
      <c r="X3866" s="179"/>
      <c r="Y3866" s="179"/>
      <c r="Z3866" s="179"/>
      <c r="AA3866" s="222"/>
      <c r="AB3866" s="222"/>
      <c r="AC3866" s="222"/>
      <c r="AD3866" s="179"/>
      <c r="AE3866" s="179"/>
      <c r="AF3866" s="179"/>
      <c r="AG3866" s="179"/>
      <c r="AH3866" s="179"/>
      <c r="AI3866" s="179"/>
      <c r="AJ3866" s="179"/>
    </row>
    <row r="3867" spans="2:36" x14ac:dyDescent="0.3">
      <c r="B3867" s="224">
        <v>394400</v>
      </c>
      <c r="C3867" s="209">
        <v>159172</v>
      </c>
      <c r="D3867" s="206">
        <f t="shared" si="313"/>
        <v>0.40358012170385393</v>
      </c>
      <c r="E3867" s="208">
        <f t="shared" si="314"/>
        <v>0.45</v>
      </c>
      <c r="F3867" s="207">
        <v>8754.4599999999991</v>
      </c>
      <c r="G3867" s="207">
        <v>12733.76</v>
      </c>
      <c r="H3867" s="207">
        <v>14325.48</v>
      </c>
      <c r="I3867" s="214">
        <v>145702</v>
      </c>
      <c r="J3867" s="211">
        <f t="shared" si="310"/>
        <v>0.36942697768762678</v>
      </c>
      <c r="K3867" s="212">
        <f t="shared" si="311"/>
        <v>0.42</v>
      </c>
      <c r="L3867" s="214">
        <v>8013.61</v>
      </c>
      <c r="M3867" s="213">
        <v>11656.16</v>
      </c>
      <c r="N3867" s="213">
        <v>13113.18</v>
      </c>
      <c r="O3867" s="242">
        <f t="shared" si="312"/>
        <v>0.51530000000002474</v>
      </c>
      <c r="P3867" s="242"/>
      <c r="Q3867" s="179"/>
      <c r="R3867" s="179"/>
      <c r="S3867" s="179"/>
      <c r="T3867" s="179"/>
      <c r="U3867" s="179"/>
      <c r="V3867" s="179"/>
      <c r="W3867" s="179"/>
      <c r="X3867" s="179"/>
      <c r="Y3867" s="179"/>
      <c r="Z3867" s="179"/>
      <c r="AA3867" s="222"/>
      <c r="AB3867" s="222"/>
      <c r="AC3867" s="222"/>
      <c r="AD3867" s="179"/>
      <c r="AE3867" s="179"/>
      <c r="AF3867" s="179"/>
      <c r="AG3867" s="179"/>
      <c r="AH3867" s="179"/>
      <c r="AI3867" s="179"/>
      <c r="AJ3867" s="179"/>
    </row>
    <row r="3868" spans="2:36" x14ac:dyDescent="0.3">
      <c r="B3868" s="224">
        <v>394500</v>
      </c>
      <c r="C3868" s="209">
        <v>159217</v>
      </c>
      <c r="D3868" s="206">
        <f t="shared" si="313"/>
        <v>0.4035918884664132</v>
      </c>
      <c r="E3868" s="208">
        <f t="shared" si="314"/>
        <v>0.45</v>
      </c>
      <c r="F3868" s="207">
        <v>8756.93</v>
      </c>
      <c r="G3868" s="207">
        <v>12737.36</v>
      </c>
      <c r="H3868" s="207">
        <v>14329.53</v>
      </c>
      <c r="I3868" s="214">
        <v>145744</v>
      </c>
      <c r="J3868" s="211">
        <f t="shared" si="310"/>
        <v>0.36943979721166031</v>
      </c>
      <c r="K3868" s="212">
        <f t="shared" si="311"/>
        <v>0.42</v>
      </c>
      <c r="L3868" s="214">
        <v>8015.92</v>
      </c>
      <c r="M3868" s="213">
        <v>11659.52</v>
      </c>
      <c r="N3868" s="213">
        <v>13116.96</v>
      </c>
      <c r="O3868" s="242">
        <f t="shared" si="312"/>
        <v>0.5151999999999316</v>
      </c>
      <c r="P3868" s="242"/>
      <c r="Q3868" s="179"/>
      <c r="R3868" s="179"/>
      <c r="S3868" s="179"/>
      <c r="T3868" s="179"/>
      <c r="U3868" s="179"/>
      <c r="V3868" s="179"/>
      <c r="W3868" s="179"/>
      <c r="X3868" s="179"/>
      <c r="Y3868" s="179"/>
      <c r="Z3868" s="179"/>
      <c r="AA3868" s="222"/>
      <c r="AB3868" s="222"/>
      <c r="AC3868" s="222"/>
      <c r="AD3868" s="179"/>
      <c r="AE3868" s="179"/>
      <c r="AF3868" s="179"/>
      <c r="AG3868" s="179"/>
      <c r="AH3868" s="179"/>
      <c r="AI3868" s="179"/>
      <c r="AJ3868" s="179"/>
    </row>
    <row r="3869" spans="2:36" x14ac:dyDescent="0.3">
      <c r="B3869" s="224">
        <v>394600</v>
      </c>
      <c r="C3869" s="209">
        <v>159262</v>
      </c>
      <c r="D3869" s="206">
        <f t="shared" si="313"/>
        <v>0.40360364926507858</v>
      </c>
      <c r="E3869" s="208">
        <f t="shared" si="314"/>
        <v>0.45</v>
      </c>
      <c r="F3869" s="207">
        <v>8759.41</v>
      </c>
      <c r="G3869" s="207">
        <v>12740.96</v>
      </c>
      <c r="H3869" s="207">
        <v>14333.58</v>
      </c>
      <c r="I3869" s="214">
        <v>145786</v>
      </c>
      <c r="J3869" s="211">
        <f t="shared" si="310"/>
        <v>0.36945261023821591</v>
      </c>
      <c r="K3869" s="212">
        <f t="shared" si="311"/>
        <v>0.42</v>
      </c>
      <c r="L3869" s="214">
        <v>8018.23</v>
      </c>
      <c r="M3869" s="213">
        <v>11662.88</v>
      </c>
      <c r="N3869" s="213">
        <v>13120.74</v>
      </c>
      <c r="O3869" s="242">
        <f t="shared" si="312"/>
        <v>0.5152999999998974</v>
      </c>
      <c r="P3869" s="242"/>
      <c r="Q3869" s="179"/>
      <c r="R3869" s="179"/>
      <c r="S3869" s="179"/>
      <c r="T3869" s="179"/>
      <c r="U3869" s="179"/>
      <c r="V3869" s="179"/>
      <c r="W3869" s="179"/>
      <c r="X3869" s="179"/>
      <c r="Y3869" s="179"/>
      <c r="Z3869" s="179"/>
      <c r="AA3869" s="222"/>
      <c r="AB3869" s="222"/>
      <c r="AC3869" s="222"/>
      <c r="AD3869" s="179"/>
      <c r="AE3869" s="179"/>
      <c r="AF3869" s="179"/>
      <c r="AG3869" s="179"/>
      <c r="AH3869" s="179"/>
      <c r="AI3869" s="179"/>
      <c r="AJ3869" s="179"/>
    </row>
    <row r="3870" spans="2:36" x14ac:dyDescent="0.3">
      <c r="B3870" s="224">
        <v>394700</v>
      </c>
      <c r="C3870" s="209">
        <v>159307</v>
      </c>
      <c r="D3870" s="206">
        <f t="shared" si="313"/>
        <v>0.40361540410438307</v>
      </c>
      <c r="E3870" s="208">
        <f t="shared" si="314"/>
        <v>0.45</v>
      </c>
      <c r="F3870" s="207">
        <v>8761.8799999999992</v>
      </c>
      <c r="G3870" s="207">
        <v>12744.56</v>
      </c>
      <c r="H3870" s="207">
        <v>14337.63</v>
      </c>
      <c r="I3870" s="214">
        <v>145828</v>
      </c>
      <c r="J3870" s="211">
        <f t="shared" si="310"/>
        <v>0.3694654167722321</v>
      </c>
      <c r="K3870" s="212">
        <f t="shared" si="311"/>
        <v>0.42</v>
      </c>
      <c r="L3870" s="214">
        <v>8020.54</v>
      </c>
      <c r="M3870" s="213">
        <v>11666.24</v>
      </c>
      <c r="N3870" s="213">
        <v>13124.52</v>
      </c>
      <c r="O3870" s="242">
        <f t="shared" si="312"/>
        <v>0.51520000000009536</v>
      </c>
      <c r="P3870" s="242"/>
      <c r="Q3870" s="179"/>
      <c r="R3870" s="179"/>
      <c r="S3870" s="179"/>
      <c r="T3870" s="179"/>
      <c r="U3870" s="179"/>
      <c r="V3870" s="179"/>
      <c r="W3870" s="179"/>
      <c r="X3870" s="179"/>
      <c r="Y3870" s="179"/>
      <c r="Z3870" s="179"/>
      <c r="AA3870" s="222"/>
      <c r="AB3870" s="222"/>
      <c r="AC3870" s="222"/>
      <c r="AD3870" s="179"/>
      <c r="AE3870" s="179"/>
      <c r="AF3870" s="179"/>
      <c r="AG3870" s="179"/>
      <c r="AH3870" s="179"/>
      <c r="AI3870" s="179"/>
      <c r="AJ3870" s="179"/>
    </row>
    <row r="3871" spans="2:36" x14ac:dyDescent="0.3">
      <c r="B3871" s="224">
        <v>394800</v>
      </c>
      <c r="C3871" s="209">
        <v>159352</v>
      </c>
      <c r="D3871" s="206">
        <f t="shared" si="313"/>
        <v>0.4036271529888551</v>
      </c>
      <c r="E3871" s="208">
        <f t="shared" si="314"/>
        <v>0.45</v>
      </c>
      <c r="F3871" s="207">
        <v>8764.36</v>
      </c>
      <c r="G3871" s="207">
        <v>12748.16</v>
      </c>
      <c r="H3871" s="207">
        <v>14341.68</v>
      </c>
      <c r="I3871" s="214">
        <v>145870</v>
      </c>
      <c r="J3871" s="211">
        <f t="shared" si="310"/>
        <v>0.36947821681864235</v>
      </c>
      <c r="K3871" s="212">
        <f t="shared" si="311"/>
        <v>0.42</v>
      </c>
      <c r="L3871" s="214">
        <v>8022.85</v>
      </c>
      <c r="M3871" s="213">
        <v>11669.6</v>
      </c>
      <c r="N3871" s="213">
        <v>13128.3</v>
      </c>
      <c r="O3871" s="242">
        <f t="shared" si="312"/>
        <v>0.51529999999980647</v>
      </c>
      <c r="P3871" s="242"/>
      <c r="Q3871" s="179"/>
      <c r="R3871" s="179"/>
      <c r="S3871" s="179"/>
      <c r="T3871" s="179"/>
      <c r="U3871" s="179"/>
      <c r="V3871" s="179"/>
      <c r="W3871" s="179"/>
      <c r="X3871" s="179"/>
      <c r="Y3871" s="179"/>
      <c r="Z3871" s="179"/>
      <c r="AA3871" s="222"/>
      <c r="AB3871" s="222"/>
      <c r="AC3871" s="222"/>
      <c r="AD3871" s="179"/>
      <c r="AE3871" s="179"/>
      <c r="AF3871" s="179"/>
      <c r="AG3871" s="179"/>
      <c r="AH3871" s="179"/>
      <c r="AI3871" s="179"/>
      <c r="AJ3871" s="179"/>
    </row>
    <row r="3872" spans="2:36" x14ac:dyDescent="0.3">
      <c r="B3872" s="224">
        <v>394900</v>
      </c>
      <c r="C3872" s="209">
        <v>159397</v>
      </c>
      <c r="D3872" s="206">
        <f t="shared" si="313"/>
        <v>0.40363889592301849</v>
      </c>
      <c r="E3872" s="208">
        <f t="shared" si="314"/>
        <v>0.45</v>
      </c>
      <c r="F3872" s="207">
        <v>8766.83</v>
      </c>
      <c r="G3872" s="207">
        <v>12751.76</v>
      </c>
      <c r="H3872" s="207">
        <v>14345.73</v>
      </c>
      <c r="I3872" s="214">
        <v>145912</v>
      </c>
      <c r="J3872" s="211">
        <f t="shared" si="310"/>
        <v>0.36949101038237531</v>
      </c>
      <c r="K3872" s="212">
        <f t="shared" si="311"/>
        <v>0.42</v>
      </c>
      <c r="L3872" s="214">
        <v>8025.16</v>
      </c>
      <c r="M3872" s="213">
        <v>11672.96</v>
      </c>
      <c r="N3872" s="213">
        <v>13132.08</v>
      </c>
      <c r="O3872" s="242">
        <f t="shared" si="312"/>
        <v>0.51519999999996802</v>
      </c>
      <c r="P3872" s="242"/>
      <c r="Q3872" s="179"/>
      <c r="R3872" s="179"/>
      <c r="S3872" s="179"/>
      <c r="T3872" s="179"/>
      <c r="U3872" s="179"/>
      <c r="V3872" s="179"/>
      <c r="W3872" s="179"/>
      <c r="X3872" s="179"/>
      <c r="Y3872" s="179"/>
      <c r="Z3872" s="179"/>
      <c r="AA3872" s="222"/>
      <c r="AB3872" s="222"/>
      <c r="AC3872" s="222"/>
      <c r="AD3872" s="179"/>
      <c r="AE3872" s="179"/>
      <c r="AF3872" s="179"/>
      <c r="AG3872" s="179"/>
      <c r="AH3872" s="179"/>
      <c r="AI3872" s="179"/>
      <c r="AJ3872" s="179"/>
    </row>
    <row r="3873" spans="2:36" x14ac:dyDescent="0.3">
      <c r="B3873" s="224">
        <v>395000</v>
      </c>
      <c r="C3873" s="209">
        <v>159442</v>
      </c>
      <c r="D3873" s="206">
        <f t="shared" si="313"/>
        <v>0.40365063291139242</v>
      </c>
      <c r="E3873" s="208">
        <f t="shared" si="314"/>
        <v>0.45</v>
      </c>
      <c r="F3873" s="207">
        <v>8769.31</v>
      </c>
      <c r="G3873" s="207">
        <v>12755.36</v>
      </c>
      <c r="H3873" s="207">
        <v>14349.78</v>
      </c>
      <c r="I3873" s="214">
        <v>145954</v>
      </c>
      <c r="J3873" s="211">
        <f t="shared" si="310"/>
        <v>0.36950379746835443</v>
      </c>
      <c r="K3873" s="212">
        <f t="shared" si="311"/>
        <v>0.42</v>
      </c>
      <c r="L3873" s="214">
        <v>8027.47</v>
      </c>
      <c r="M3873" s="213">
        <v>11676.32</v>
      </c>
      <c r="N3873" s="213">
        <v>13135.86</v>
      </c>
      <c r="O3873" s="242">
        <f t="shared" si="312"/>
        <v>0.51529999999997012</v>
      </c>
      <c r="P3873" s="242"/>
      <c r="Q3873" s="179"/>
      <c r="R3873" s="179"/>
      <c r="S3873" s="179"/>
      <c r="T3873" s="179"/>
      <c r="U3873" s="179"/>
      <c r="V3873" s="179"/>
      <c r="W3873" s="179"/>
      <c r="X3873" s="179"/>
      <c r="Y3873" s="179"/>
      <c r="Z3873" s="179"/>
      <c r="AA3873" s="222"/>
      <c r="AB3873" s="222"/>
      <c r="AC3873" s="222"/>
      <c r="AD3873" s="179"/>
      <c r="AE3873" s="179"/>
      <c r="AF3873" s="179"/>
      <c r="AG3873" s="179"/>
      <c r="AH3873" s="179"/>
      <c r="AI3873" s="179"/>
      <c r="AJ3873" s="179"/>
    </row>
    <row r="3874" spans="2:36" x14ac:dyDescent="0.3">
      <c r="B3874" s="224">
        <v>395100</v>
      </c>
      <c r="C3874" s="209">
        <v>159487</v>
      </c>
      <c r="D3874" s="206">
        <f t="shared" si="313"/>
        <v>0.40366236395849153</v>
      </c>
      <c r="E3874" s="208">
        <f t="shared" si="314"/>
        <v>0.45</v>
      </c>
      <c r="F3874" s="207">
        <v>8771.7800000000007</v>
      </c>
      <c r="G3874" s="207">
        <v>12758.96</v>
      </c>
      <c r="H3874" s="207">
        <v>14353.83</v>
      </c>
      <c r="I3874" s="214">
        <v>145996</v>
      </c>
      <c r="J3874" s="211">
        <f t="shared" si="310"/>
        <v>0.36951657808149835</v>
      </c>
      <c r="K3874" s="212">
        <f t="shared" si="311"/>
        <v>0.42</v>
      </c>
      <c r="L3874" s="214">
        <v>8029.78</v>
      </c>
      <c r="M3874" s="213">
        <v>11679.68</v>
      </c>
      <c r="N3874" s="213">
        <v>13139.64</v>
      </c>
      <c r="O3874" s="242">
        <f t="shared" si="312"/>
        <v>0.51519999999985888</v>
      </c>
      <c r="P3874" s="242"/>
      <c r="Q3874" s="179"/>
      <c r="R3874" s="179"/>
      <c r="S3874" s="179"/>
      <c r="T3874" s="179"/>
      <c r="U3874" s="179"/>
      <c r="V3874" s="179"/>
      <c r="W3874" s="179"/>
      <c r="X3874" s="179"/>
      <c r="Y3874" s="179"/>
      <c r="Z3874" s="179"/>
      <c r="AA3874" s="222"/>
      <c r="AB3874" s="222"/>
      <c r="AC3874" s="222"/>
      <c r="AD3874" s="179"/>
      <c r="AE3874" s="179"/>
      <c r="AF3874" s="179"/>
      <c r="AG3874" s="179"/>
      <c r="AH3874" s="179"/>
      <c r="AI3874" s="179"/>
      <c r="AJ3874" s="179"/>
    </row>
    <row r="3875" spans="2:36" x14ac:dyDescent="0.3">
      <c r="B3875" s="224">
        <v>395200</v>
      </c>
      <c r="C3875" s="209">
        <v>159532</v>
      </c>
      <c r="D3875" s="206">
        <f t="shared" si="313"/>
        <v>0.4036740890688259</v>
      </c>
      <c r="E3875" s="208">
        <f t="shared" si="314"/>
        <v>0.45</v>
      </c>
      <c r="F3875" s="207">
        <v>8774.26</v>
      </c>
      <c r="G3875" s="207">
        <v>12762.56</v>
      </c>
      <c r="H3875" s="207">
        <v>14357.88</v>
      </c>
      <c r="I3875" s="214">
        <v>146038</v>
      </c>
      <c r="J3875" s="211">
        <f t="shared" si="310"/>
        <v>0.36952935222672068</v>
      </c>
      <c r="K3875" s="212">
        <f t="shared" si="311"/>
        <v>0.42</v>
      </c>
      <c r="L3875" s="214">
        <v>8032.09</v>
      </c>
      <c r="M3875" s="213">
        <v>11683.04</v>
      </c>
      <c r="N3875" s="213">
        <v>13143.42</v>
      </c>
      <c r="O3875" s="242">
        <f t="shared" si="312"/>
        <v>0.51530000000013387</v>
      </c>
      <c r="P3875" s="242"/>
      <c r="Q3875" s="179"/>
      <c r="R3875" s="179"/>
      <c r="S3875" s="179"/>
      <c r="T3875" s="179"/>
      <c r="U3875" s="179"/>
      <c r="V3875" s="179"/>
      <c r="W3875" s="179"/>
      <c r="X3875" s="179"/>
      <c r="Y3875" s="179"/>
      <c r="Z3875" s="179"/>
      <c r="AA3875" s="222"/>
      <c r="AB3875" s="222"/>
      <c r="AC3875" s="222"/>
      <c r="AD3875" s="179"/>
      <c r="AE3875" s="179"/>
      <c r="AF3875" s="179"/>
      <c r="AG3875" s="179"/>
      <c r="AH3875" s="179"/>
      <c r="AI3875" s="179"/>
      <c r="AJ3875" s="179"/>
    </row>
    <row r="3876" spans="2:36" x14ac:dyDescent="0.3">
      <c r="B3876" s="224">
        <v>395300</v>
      </c>
      <c r="C3876" s="209">
        <v>159577</v>
      </c>
      <c r="D3876" s="206">
        <f t="shared" si="313"/>
        <v>0.40368580824690109</v>
      </c>
      <c r="E3876" s="208">
        <f t="shared" si="314"/>
        <v>0.45</v>
      </c>
      <c r="F3876" s="207">
        <v>8776.73</v>
      </c>
      <c r="G3876" s="207">
        <v>12766.16</v>
      </c>
      <c r="H3876" s="207">
        <v>14361.93</v>
      </c>
      <c r="I3876" s="214">
        <v>146080</v>
      </c>
      <c r="J3876" s="211">
        <f t="shared" si="310"/>
        <v>0.36954211990892993</v>
      </c>
      <c r="K3876" s="212">
        <f t="shared" si="311"/>
        <v>0.42</v>
      </c>
      <c r="L3876" s="214">
        <v>8034.4</v>
      </c>
      <c r="M3876" s="213">
        <v>11686.4</v>
      </c>
      <c r="N3876" s="213">
        <v>13147.2</v>
      </c>
      <c r="O3876" s="242">
        <f t="shared" si="312"/>
        <v>0.51520000000004074</v>
      </c>
      <c r="P3876" s="242"/>
      <c r="Q3876" s="179"/>
      <c r="R3876" s="179"/>
      <c r="S3876" s="179"/>
      <c r="T3876" s="179"/>
      <c r="U3876" s="179"/>
      <c r="V3876" s="179"/>
      <c r="W3876" s="179"/>
      <c r="X3876" s="179"/>
      <c r="Y3876" s="179"/>
      <c r="Z3876" s="179"/>
      <c r="AA3876" s="222"/>
      <c r="AB3876" s="222"/>
      <c r="AC3876" s="222"/>
      <c r="AD3876" s="179"/>
      <c r="AE3876" s="179"/>
      <c r="AF3876" s="179"/>
      <c r="AG3876" s="179"/>
      <c r="AH3876" s="179"/>
      <c r="AI3876" s="179"/>
      <c r="AJ3876" s="179"/>
    </row>
    <row r="3877" spans="2:36" x14ac:dyDescent="0.3">
      <c r="B3877" s="224">
        <v>395400</v>
      </c>
      <c r="C3877" s="209">
        <v>159622</v>
      </c>
      <c r="D3877" s="206">
        <f t="shared" si="313"/>
        <v>0.40369752149721799</v>
      </c>
      <c r="E3877" s="208">
        <f t="shared" si="314"/>
        <v>0.45</v>
      </c>
      <c r="F3877" s="207">
        <v>8779.2099999999991</v>
      </c>
      <c r="G3877" s="207">
        <v>12769.76</v>
      </c>
      <c r="H3877" s="207">
        <v>14365.98</v>
      </c>
      <c r="I3877" s="214">
        <v>146122</v>
      </c>
      <c r="J3877" s="211">
        <f t="shared" si="310"/>
        <v>0.36955488113302987</v>
      </c>
      <c r="K3877" s="212">
        <f t="shared" si="311"/>
        <v>0.42</v>
      </c>
      <c r="L3877" s="214">
        <v>8036.71</v>
      </c>
      <c r="M3877" s="213">
        <v>11689.76</v>
      </c>
      <c r="N3877" s="213">
        <v>13150.98</v>
      </c>
      <c r="O3877" s="242">
        <f t="shared" si="312"/>
        <v>0.51530000000002474</v>
      </c>
      <c r="P3877" s="242"/>
      <c r="Q3877" s="179"/>
      <c r="R3877" s="179"/>
      <c r="S3877" s="179"/>
      <c r="T3877" s="179"/>
      <c r="U3877" s="179"/>
      <c r="V3877" s="179"/>
      <c r="W3877" s="179"/>
      <c r="X3877" s="179"/>
      <c r="Y3877" s="179"/>
      <c r="Z3877" s="179"/>
      <c r="AA3877" s="222"/>
      <c r="AB3877" s="222"/>
      <c r="AC3877" s="222"/>
      <c r="AD3877" s="179"/>
      <c r="AE3877" s="179"/>
      <c r="AF3877" s="179"/>
      <c r="AG3877" s="179"/>
      <c r="AH3877" s="179"/>
      <c r="AI3877" s="179"/>
      <c r="AJ3877" s="179"/>
    </row>
    <row r="3878" spans="2:36" x14ac:dyDescent="0.3">
      <c r="B3878" s="224">
        <v>395500</v>
      </c>
      <c r="C3878" s="209">
        <v>159667</v>
      </c>
      <c r="D3878" s="206">
        <f t="shared" si="313"/>
        <v>0.40370922882427307</v>
      </c>
      <c r="E3878" s="208">
        <f t="shared" si="314"/>
        <v>0.45</v>
      </c>
      <c r="F3878" s="207">
        <v>8781.68</v>
      </c>
      <c r="G3878" s="207">
        <v>12773.36</v>
      </c>
      <c r="H3878" s="207">
        <v>14370.03</v>
      </c>
      <c r="I3878" s="214">
        <v>146164</v>
      </c>
      <c r="J3878" s="211">
        <f t="shared" si="310"/>
        <v>0.36956763590391911</v>
      </c>
      <c r="K3878" s="212">
        <f t="shared" si="311"/>
        <v>0.42</v>
      </c>
      <c r="L3878" s="214">
        <v>8039.02</v>
      </c>
      <c r="M3878" s="213">
        <v>11693.12</v>
      </c>
      <c r="N3878" s="213">
        <v>13154.76</v>
      </c>
      <c r="O3878" s="242">
        <f t="shared" si="312"/>
        <v>0.5151999999999316</v>
      </c>
      <c r="P3878" s="242"/>
      <c r="Q3878" s="179"/>
      <c r="R3878" s="179"/>
      <c r="S3878" s="179"/>
      <c r="T3878" s="179"/>
      <c r="U3878" s="179"/>
      <c r="V3878" s="179"/>
      <c r="W3878" s="179"/>
      <c r="X3878" s="179"/>
      <c r="Y3878" s="179"/>
      <c r="Z3878" s="179"/>
      <c r="AA3878" s="222"/>
      <c r="AB3878" s="222"/>
      <c r="AC3878" s="222"/>
      <c r="AD3878" s="179"/>
      <c r="AE3878" s="179"/>
      <c r="AF3878" s="179"/>
      <c r="AG3878" s="179"/>
      <c r="AH3878" s="179"/>
      <c r="AI3878" s="179"/>
      <c r="AJ3878" s="179"/>
    </row>
    <row r="3879" spans="2:36" x14ac:dyDescent="0.3">
      <c r="B3879" s="224">
        <v>395600</v>
      </c>
      <c r="C3879" s="209">
        <v>159712</v>
      </c>
      <c r="D3879" s="206">
        <f t="shared" si="313"/>
        <v>0.40372093023255812</v>
      </c>
      <c r="E3879" s="208">
        <f t="shared" si="314"/>
        <v>0.45</v>
      </c>
      <c r="F3879" s="207">
        <v>8784.16</v>
      </c>
      <c r="G3879" s="207">
        <v>12776.96</v>
      </c>
      <c r="H3879" s="207">
        <v>14374.08</v>
      </c>
      <c r="I3879" s="214">
        <v>146206</v>
      </c>
      <c r="J3879" s="211">
        <f t="shared" si="310"/>
        <v>0.36958038422649142</v>
      </c>
      <c r="K3879" s="212">
        <f t="shared" si="311"/>
        <v>0.42</v>
      </c>
      <c r="L3879" s="214">
        <v>8041.33</v>
      </c>
      <c r="M3879" s="213">
        <v>11696.48</v>
      </c>
      <c r="N3879" s="213">
        <v>13158.54</v>
      </c>
      <c r="O3879" s="242">
        <f t="shared" si="312"/>
        <v>0.5152999999998974</v>
      </c>
      <c r="P3879" s="242"/>
      <c r="Q3879" s="179"/>
      <c r="R3879" s="179"/>
      <c r="S3879" s="179"/>
      <c r="T3879" s="179"/>
      <c r="U3879" s="179"/>
      <c r="V3879" s="179"/>
      <c r="W3879" s="179"/>
      <c r="X3879" s="179"/>
      <c r="Y3879" s="179"/>
      <c r="Z3879" s="179"/>
      <c r="AA3879" s="222"/>
      <c r="AB3879" s="222"/>
      <c r="AC3879" s="222"/>
      <c r="AD3879" s="179"/>
      <c r="AE3879" s="179"/>
      <c r="AF3879" s="179"/>
      <c r="AG3879" s="179"/>
      <c r="AH3879" s="179"/>
      <c r="AI3879" s="179"/>
      <c r="AJ3879" s="179"/>
    </row>
    <row r="3880" spans="2:36" x14ac:dyDescent="0.3">
      <c r="B3880" s="224">
        <v>395700</v>
      </c>
      <c r="C3880" s="209">
        <v>159757</v>
      </c>
      <c r="D3880" s="206">
        <f t="shared" si="313"/>
        <v>0.40373262572656055</v>
      </c>
      <c r="E3880" s="208">
        <f t="shared" si="314"/>
        <v>0.45</v>
      </c>
      <c r="F3880" s="207">
        <v>8786.6299999999992</v>
      </c>
      <c r="G3880" s="207">
        <v>12780.56</v>
      </c>
      <c r="H3880" s="207">
        <v>14378.13</v>
      </c>
      <c r="I3880" s="214">
        <v>146248</v>
      </c>
      <c r="J3880" s="211">
        <f t="shared" si="310"/>
        <v>0.36959312610563561</v>
      </c>
      <c r="K3880" s="212">
        <f t="shared" si="311"/>
        <v>0.42</v>
      </c>
      <c r="L3880" s="214">
        <v>8043.64</v>
      </c>
      <c r="M3880" s="213">
        <v>11699.84</v>
      </c>
      <c r="N3880" s="213">
        <v>13162.32</v>
      </c>
      <c r="O3880" s="242">
        <f t="shared" si="312"/>
        <v>0.51520000000009536</v>
      </c>
      <c r="P3880" s="242"/>
      <c r="Q3880" s="179"/>
      <c r="R3880" s="179"/>
      <c r="S3880" s="179"/>
      <c r="T3880" s="179"/>
      <c r="U3880" s="179"/>
      <c r="V3880" s="179"/>
      <c r="W3880" s="179"/>
      <c r="X3880" s="179"/>
      <c r="Y3880" s="179"/>
      <c r="Z3880" s="179"/>
      <c r="AA3880" s="222"/>
      <c r="AB3880" s="222"/>
      <c r="AC3880" s="222"/>
      <c r="AD3880" s="179"/>
      <c r="AE3880" s="179"/>
      <c r="AF3880" s="179"/>
      <c r="AG3880" s="179"/>
      <c r="AH3880" s="179"/>
      <c r="AI3880" s="179"/>
      <c r="AJ3880" s="179"/>
    </row>
    <row r="3881" spans="2:36" x14ac:dyDescent="0.3">
      <c r="B3881" s="224">
        <v>395800</v>
      </c>
      <c r="C3881" s="209">
        <v>159802</v>
      </c>
      <c r="D3881" s="206">
        <f t="shared" si="313"/>
        <v>0.40374431531076299</v>
      </c>
      <c r="E3881" s="208">
        <f t="shared" si="314"/>
        <v>0.45</v>
      </c>
      <c r="F3881" s="207">
        <v>8789.11</v>
      </c>
      <c r="G3881" s="207">
        <v>12784.16</v>
      </c>
      <c r="H3881" s="207">
        <v>14382.18</v>
      </c>
      <c r="I3881" s="214">
        <v>146290</v>
      </c>
      <c r="J3881" s="211">
        <f t="shared" si="310"/>
        <v>0.36960586154623548</v>
      </c>
      <c r="K3881" s="212">
        <f t="shared" si="311"/>
        <v>0.42</v>
      </c>
      <c r="L3881" s="214">
        <v>8045.95</v>
      </c>
      <c r="M3881" s="213">
        <v>11703.2</v>
      </c>
      <c r="N3881" s="213">
        <v>13166.1</v>
      </c>
      <c r="O3881" s="242">
        <f t="shared" si="312"/>
        <v>0.51529999999980647</v>
      </c>
      <c r="P3881" s="242"/>
      <c r="Q3881" s="179"/>
      <c r="R3881" s="179"/>
      <c r="S3881" s="179"/>
      <c r="T3881" s="179"/>
      <c r="U3881" s="179"/>
      <c r="V3881" s="179"/>
      <c r="W3881" s="179"/>
      <c r="X3881" s="179"/>
      <c r="Y3881" s="179"/>
      <c r="Z3881" s="179"/>
      <c r="AA3881" s="222"/>
      <c r="AB3881" s="222"/>
      <c r="AC3881" s="222"/>
      <c r="AD3881" s="179"/>
      <c r="AE3881" s="179"/>
      <c r="AF3881" s="179"/>
      <c r="AG3881" s="179"/>
      <c r="AH3881" s="179"/>
      <c r="AI3881" s="179"/>
      <c r="AJ3881" s="179"/>
    </row>
    <row r="3882" spans="2:36" x14ac:dyDescent="0.3">
      <c r="B3882" s="224">
        <v>395900</v>
      </c>
      <c r="C3882" s="209">
        <v>159847</v>
      </c>
      <c r="D3882" s="206">
        <f t="shared" si="313"/>
        <v>0.40375599898964387</v>
      </c>
      <c r="E3882" s="208">
        <f t="shared" si="314"/>
        <v>0.45</v>
      </c>
      <c r="F3882" s="207">
        <v>8791.58</v>
      </c>
      <c r="G3882" s="207">
        <v>12787.76</v>
      </c>
      <c r="H3882" s="207">
        <v>14386.23</v>
      </c>
      <c r="I3882" s="214">
        <v>146332</v>
      </c>
      <c r="J3882" s="211">
        <f t="shared" si="310"/>
        <v>0.36961859055316998</v>
      </c>
      <c r="K3882" s="212">
        <f t="shared" si="311"/>
        <v>0.42</v>
      </c>
      <c r="L3882" s="214">
        <v>8048.26</v>
      </c>
      <c r="M3882" s="213">
        <v>11706.56</v>
      </c>
      <c r="N3882" s="213">
        <v>13169.88</v>
      </c>
      <c r="O3882" s="242">
        <f t="shared" si="312"/>
        <v>0.51519999999996802</v>
      </c>
      <c r="P3882" s="242"/>
      <c r="Q3882" s="179"/>
      <c r="R3882" s="179"/>
      <c r="S3882" s="179"/>
      <c r="T3882" s="179"/>
      <c r="U3882" s="179"/>
      <c r="V3882" s="179"/>
      <c r="W3882" s="179"/>
      <c r="X3882" s="179"/>
      <c r="Y3882" s="179"/>
      <c r="Z3882" s="179"/>
      <c r="AA3882" s="222"/>
      <c r="AB3882" s="222"/>
      <c r="AC3882" s="222"/>
      <c r="AD3882" s="179"/>
      <c r="AE3882" s="179"/>
      <c r="AF3882" s="179"/>
      <c r="AG3882" s="179"/>
      <c r="AH3882" s="179"/>
      <c r="AI3882" s="179"/>
      <c r="AJ3882" s="179"/>
    </row>
    <row r="3883" spans="2:36" x14ac:dyDescent="0.3">
      <c r="B3883" s="224">
        <v>396000</v>
      </c>
      <c r="C3883" s="209">
        <v>159892</v>
      </c>
      <c r="D3883" s="206">
        <f t="shared" si="313"/>
        <v>0.40376767676767678</v>
      </c>
      <c r="E3883" s="208">
        <f t="shared" si="314"/>
        <v>0.45</v>
      </c>
      <c r="F3883" s="207">
        <v>8794.06</v>
      </c>
      <c r="G3883" s="207">
        <v>12791.36</v>
      </c>
      <c r="H3883" s="207">
        <v>14390.28</v>
      </c>
      <c r="I3883" s="214">
        <v>146374</v>
      </c>
      <c r="J3883" s="211">
        <f t="shared" si="310"/>
        <v>0.36963131313131314</v>
      </c>
      <c r="K3883" s="212">
        <f t="shared" si="311"/>
        <v>0.42</v>
      </c>
      <c r="L3883" s="214">
        <v>8050.57</v>
      </c>
      <c r="M3883" s="213">
        <v>11709.92</v>
      </c>
      <c r="N3883" s="213">
        <v>13173.66</v>
      </c>
      <c r="O3883" s="242">
        <f t="shared" si="312"/>
        <v>0.51529999999997012</v>
      </c>
      <c r="P3883" s="242"/>
      <c r="Q3883" s="179"/>
      <c r="R3883" s="179"/>
      <c r="S3883" s="179"/>
      <c r="T3883" s="179"/>
      <c r="U3883" s="179"/>
      <c r="V3883" s="179"/>
      <c r="W3883" s="179"/>
      <c r="X3883" s="179"/>
      <c r="Y3883" s="179"/>
      <c r="Z3883" s="179"/>
      <c r="AA3883" s="222"/>
      <c r="AB3883" s="222"/>
      <c r="AC3883" s="222"/>
      <c r="AD3883" s="179"/>
      <c r="AE3883" s="179"/>
      <c r="AF3883" s="179"/>
      <c r="AG3883" s="179"/>
      <c r="AH3883" s="179"/>
      <c r="AI3883" s="179"/>
      <c r="AJ3883" s="179"/>
    </row>
    <row r="3884" spans="2:36" x14ac:dyDescent="0.3">
      <c r="B3884" s="224">
        <v>396100</v>
      </c>
      <c r="C3884" s="209">
        <v>159937</v>
      </c>
      <c r="D3884" s="206">
        <f t="shared" si="313"/>
        <v>0.40377934864933096</v>
      </c>
      <c r="E3884" s="208">
        <f t="shared" si="314"/>
        <v>0.45</v>
      </c>
      <c r="F3884" s="207">
        <v>8796.5300000000007</v>
      </c>
      <c r="G3884" s="207">
        <v>12794.96</v>
      </c>
      <c r="H3884" s="207">
        <v>14394.33</v>
      </c>
      <c r="I3884" s="214">
        <v>146416</v>
      </c>
      <c r="J3884" s="211">
        <f t="shared" si="310"/>
        <v>0.36964402928553397</v>
      </c>
      <c r="K3884" s="212">
        <f t="shared" si="311"/>
        <v>0.42</v>
      </c>
      <c r="L3884" s="214">
        <v>8052.88</v>
      </c>
      <c r="M3884" s="213">
        <v>11713.28</v>
      </c>
      <c r="N3884" s="213">
        <v>13177.44</v>
      </c>
      <c r="O3884" s="242">
        <f t="shared" si="312"/>
        <v>0.51519999999985888</v>
      </c>
      <c r="P3884" s="242"/>
      <c r="Q3884" s="179"/>
      <c r="R3884" s="179"/>
      <c r="S3884" s="179"/>
      <c r="T3884" s="179"/>
      <c r="U3884" s="179"/>
      <c r="V3884" s="179"/>
      <c r="W3884" s="179"/>
      <c r="X3884" s="179"/>
      <c r="Y3884" s="179"/>
      <c r="Z3884" s="179"/>
      <c r="AA3884" s="222"/>
      <c r="AB3884" s="222"/>
      <c r="AC3884" s="222"/>
      <c r="AD3884" s="179"/>
      <c r="AE3884" s="179"/>
      <c r="AF3884" s="179"/>
      <c r="AG3884" s="179"/>
      <c r="AH3884" s="179"/>
      <c r="AI3884" s="179"/>
      <c r="AJ3884" s="179"/>
    </row>
    <row r="3885" spans="2:36" x14ac:dyDescent="0.3">
      <c r="B3885" s="224">
        <v>396200</v>
      </c>
      <c r="C3885" s="209">
        <v>159982</v>
      </c>
      <c r="D3885" s="206">
        <f t="shared" si="313"/>
        <v>0.40379101463907119</v>
      </c>
      <c r="E3885" s="208">
        <f t="shared" si="314"/>
        <v>0.45</v>
      </c>
      <c r="F3885" s="207">
        <v>8799.01</v>
      </c>
      <c r="G3885" s="207">
        <v>12798.56</v>
      </c>
      <c r="H3885" s="207">
        <v>14398.38</v>
      </c>
      <c r="I3885" s="214">
        <v>146458</v>
      </c>
      <c r="J3885" s="211">
        <f t="shared" si="310"/>
        <v>0.36965673902069662</v>
      </c>
      <c r="K3885" s="212">
        <f t="shared" si="311"/>
        <v>0.42</v>
      </c>
      <c r="L3885" s="214">
        <v>8055.19</v>
      </c>
      <c r="M3885" s="213">
        <v>11716.64</v>
      </c>
      <c r="N3885" s="213">
        <v>13181.22</v>
      </c>
      <c r="O3885" s="242">
        <f t="shared" si="312"/>
        <v>0.51530000000013387</v>
      </c>
      <c r="P3885" s="242"/>
      <c r="Q3885" s="179"/>
      <c r="R3885" s="179"/>
      <c r="S3885" s="179"/>
      <c r="T3885" s="179"/>
      <c r="U3885" s="179"/>
      <c r="V3885" s="179"/>
      <c r="W3885" s="179"/>
      <c r="X3885" s="179"/>
      <c r="Y3885" s="179"/>
      <c r="Z3885" s="179"/>
      <c r="AA3885" s="222"/>
      <c r="AB3885" s="222"/>
      <c r="AC3885" s="222"/>
      <c r="AD3885" s="179"/>
      <c r="AE3885" s="179"/>
      <c r="AF3885" s="179"/>
      <c r="AG3885" s="179"/>
      <c r="AH3885" s="179"/>
      <c r="AI3885" s="179"/>
      <c r="AJ3885" s="179"/>
    </row>
    <row r="3886" spans="2:36" x14ac:dyDescent="0.3">
      <c r="B3886" s="224">
        <v>396300</v>
      </c>
      <c r="C3886" s="209">
        <v>160027</v>
      </c>
      <c r="D3886" s="206">
        <f t="shared" si="313"/>
        <v>0.40380267474135756</v>
      </c>
      <c r="E3886" s="208">
        <f t="shared" si="314"/>
        <v>0.45</v>
      </c>
      <c r="F3886" s="207">
        <v>8801.48</v>
      </c>
      <c r="G3886" s="207">
        <v>12802.16</v>
      </c>
      <c r="H3886" s="207">
        <v>14402.43</v>
      </c>
      <c r="I3886" s="214">
        <v>146500</v>
      </c>
      <c r="J3886" s="211">
        <f t="shared" si="310"/>
        <v>0.36966944234166038</v>
      </c>
      <c r="K3886" s="212">
        <f t="shared" si="311"/>
        <v>0.42</v>
      </c>
      <c r="L3886" s="214">
        <v>8057.5</v>
      </c>
      <c r="M3886" s="213">
        <v>11720</v>
      </c>
      <c r="N3886" s="213">
        <v>13185</v>
      </c>
      <c r="O3886" s="242">
        <f t="shared" si="312"/>
        <v>0.51520000000004074</v>
      </c>
      <c r="P3886" s="242"/>
      <c r="Q3886" s="179"/>
      <c r="R3886" s="179"/>
      <c r="S3886" s="179"/>
      <c r="T3886" s="179"/>
      <c r="U3886" s="179"/>
      <c r="V3886" s="179"/>
      <c r="W3886" s="179"/>
      <c r="X3886" s="179"/>
      <c r="Y3886" s="179"/>
      <c r="Z3886" s="179"/>
      <c r="AA3886" s="222"/>
      <c r="AB3886" s="222"/>
      <c r="AC3886" s="222"/>
      <c r="AD3886" s="179"/>
      <c r="AE3886" s="179"/>
      <c r="AF3886" s="179"/>
      <c r="AG3886" s="179"/>
      <c r="AH3886" s="179"/>
      <c r="AI3886" s="179"/>
      <c r="AJ3886" s="179"/>
    </row>
    <row r="3887" spans="2:36" x14ac:dyDescent="0.3">
      <c r="B3887" s="224">
        <v>396400</v>
      </c>
      <c r="C3887" s="209">
        <v>160072</v>
      </c>
      <c r="D3887" s="206">
        <f t="shared" si="313"/>
        <v>0.40381432896064579</v>
      </c>
      <c r="E3887" s="208">
        <f t="shared" si="314"/>
        <v>0.45</v>
      </c>
      <c r="F3887" s="207">
        <v>8803.9599999999991</v>
      </c>
      <c r="G3887" s="207">
        <v>12805.76</v>
      </c>
      <c r="H3887" s="207">
        <v>14406.48</v>
      </c>
      <c r="I3887" s="214">
        <v>146542</v>
      </c>
      <c r="J3887" s="211">
        <f t="shared" si="310"/>
        <v>0.36968213925327953</v>
      </c>
      <c r="K3887" s="212">
        <f t="shared" si="311"/>
        <v>0.42</v>
      </c>
      <c r="L3887" s="214">
        <v>8059.81</v>
      </c>
      <c r="M3887" s="213">
        <v>11723.36</v>
      </c>
      <c r="N3887" s="213">
        <v>13188.78</v>
      </c>
      <c r="O3887" s="242">
        <f t="shared" si="312"/>
        <v>0.51530000000002474</v>
      </c>
      <c r="P3887" s="242"/>
      <c r="Q3887" s="179"/>
      <c r="R3887" s="179"/>
      <c r="S3887" s="179"/>
      <c r="T3887" s="179"/>
      <c r="U3887" s="179"/>
      <c r="V3887" s="179"/>
      <c r="W3887" s="179"/>
      <c r="X3887" s="179"/>
      <c r="Y3887" s="179"/>
      <c r="Z3887" s="179"/>
      <c r="AA3887" s="222"/>
      <c r="AB3887" s="222"/>
      <c r="AC3887" s="222"/>
      <c r="AD3887" s="179"/>
      <c r="AE3887" s="179"/>
      <c r="AF3887" s="179"/>
      <c r="AG3887" s="179"/>
      <c r="AH3887" s="179"/>
      <c r="AI3887" s="179"/>
      <c r="AJ3887" s="179"/>
    </row>
    <row r="3888" spans="2:36" x14ac:dyDescent="0.3">
      <c r="B3888" s="224">
        <v>396500</v>
      </c>
      <c r="C3888" s="209">
        <v>160117</v>
      </c>
      <c r="D3888" s="206">
        <f t="shared" si="313"/>
        <v>0.40382597730138714</v>
      </c>
      <c r="E3888" s="208">
        <f t="shared" si="314"/>
        <v>0.45</v>
      </c>
      <c r="F3888" s="207">
        <v>8806.43</v>
      </c>
      <c r="G3888" s="207">
        <v>12809.36</v>
      </c>
      <c r="H3888" s="207">
        <v>14410.53</v>
      </c>
      <c r="I3888" s="214">
        <v>146584</v>
      </c>
      <c r="J3888" s="211">
        <f t="shared" si="310"/>
        <v>0.36969482976040352</v>
      </c>
      <c r="K3888" s="212">
        <f t="shared" si="311"/>
        <v>0.42</v>
      </c>
      <c r="L3888" s="214">
        <v>8062.12</v>
      </c>
      <c r="M3888" s="213">
        <v>11726.72</v>
      </c>
      <c r="N3888" s="213">
        <v>13192.56</v>
      </c>
      <c r="O3888" s="242">
        <f t="shared" si="312"/>
        <v>0.5151999999999316</v>
      </c>
      <c r="P3888" s="242"/>
      <c r="Q3888" s="179"/>
      <c r="R3888" s="179"/>
      <c r="S3888" s="179"/>
      <c r="T3888" s="179"/>
      <c r="U3888" s="179"/>
      <c r="V3888" s="179"/>
      <c r="W3888" s="179"/>
      <c r="X3888" s="179"/>
      <c r="Y3888" s="179"/>
      <c r="Z3888" s="179"/>
      <c r="AA3888" s="222"/>
      <c r="AB3888" s="222"/>
      <c r="AC3888" s="222"/>
      <c r="AD3888" s="179"/>
      <c r="AE3888" s="179"/>
      <c r="AF3888" s="179"/>
      <c r="AG3888" s="179"/>
      <c r="AH3888" s="179"/>
      <c r="AI3888" s="179"/>
      <c r="AJ3888" s="179"/>
    </row>
    <row r="3889" spans="2:36" x14ac:dyDescent="0.3">
      <c r="B3889" s="224">
        <v>396600</v>
      </c>
      <c r="C3889" s="209">
        <v>160162</v>
      </c>
      <c r="D3889" s="206">
        <f t="shared" si="313"/>
        <v>0.40383761976802823</v>
      </c>
      <c r="E3889" s="208">
        <f t="shared" si="314"/>
        <v>0.45</v>
      </c>
      <c r="F3889" s="207">
        <v>8808.91</v>
      </c>
      <c r="G3889" s="207">
        <v>12812.96</v>
      </c>
      <c r="H3889" s="207">
        <v>14414.58</v>
      </c>
      <c r="I3889" s="214">
        <v>146626</v>
      </c>
      <c r="J3889" s="211">
        <f t="shared" si="310"/>
        <v>0.36970751386787698</v>
      </c>
      <c r="K3889" s="212">
        <f t="shared" si="311"/>
        <v>0.42</v>
      </c>
      <c r="L3889" s="214">
        <v>8064.43</v>
      </c>
      <c r="M3889" s="213">
        <v>11730.08</v>
      </c>
      <c r="N3889" s="213">
        <v>13196.34</v>
      </c>
      <c r="O3889" s="242">
        <f t="shared" si="312"/>
        <v>0.5152999999998974</v>
      </c>
      <c r="P3889" s="242"/>
      <c r="Q3889" s="179"/>
      <c r="R3889" s="179"/>
      <c r="S3889" s="179"/>
      <c r="T3889" s="179"/>
      <c r="U3889" s="179"/>
      <c r="V3889" s="179"/>
      <c r="W3889" s="179"/>
      <c r="X3889" s="179"/>
      <c r="Y3889" s="179"/>
      <c r="Z3889" s="179"/>
      <c r="AA3889" s="222"/>
      <c r="AB3889" s="222"/>
      <c r="AC3889" s="222"/>
      <c r="AD3889" s="179"/>
      <c r="AE3889" s="179"/>
      <c r="AF3889" s="179"/>
      <c r="AG3889" s="179"/>
      <c r="AH3889" s="179"/>
      <c r="AI3889" s="179"/>
      <c r="AJ3889" s="179"/>
    </row>
    <row r="3890" spans="2:36" x14ac:dyDescent="0.3">
      <c r="B3890" s="224">
        <v>396700</v>
      </c>
      <c r="C3890" s="209">
        <v>160207</v>
      </c>
      <c r="D3890" s="206">
        <f t="shared" si="313"/>
        <v>0.40384925636501134</v>
      </c>
      <c r="E3890" s="208">
        <f t="shared" si="314"/>
        <v>0.45</v>
      </c>
      <c r="F3890" s="207">
        <v>8811.3799999999992</v>
      </c>
      <c r="G3890" s="207">
        <v>12816.56</v>
      </c>
      <c r="H3890" s="207">
        <v>14418.63</v>
      </c>
      <c r="I3890" s="214">
        <v>146668</v>
      </c>
      <c r="J3890" s="211">
        <f t="shared" si="310"/>
        <v>0.36972019158053943</v>
      </c>
      <c r="K3890" s="212">
        <f t="shared" si="311"/>
        <v>0.42</v>
      </c>
      <c r="L3890" s="214">
        <v>8066.74</v>
      </c>
      <c r="M3890" s="213">
        <v>11733.44</v>
      </c>
      <c r="N3890" s="213">
        <v>13200.12</v>
      </c>
      <c r="O3890" s="242">
        <f t="shared" si="312"/>
        <v>0.51520000000009536</v>
      </c>
      <c r="P3890" s="242"/>
      <c r="Q3890" s="179"/>
      <c r="R3890" s="179"/>
      <c r="S3890" s="179"/>
      <c r="T3890" s="179"/>
      <c r="U3890" s="179"/>
      <c r="V3890" s="179"/>
      <c r="W3890" s="179"/>
      <c r="X3890" s="179"/>
      <c r="Y3890" s="179"/>
      <c r="Z3890" s="179"/>
      <c r="AA3890" s="222"/>
      <c r="AB3890" s="222"/>
      <c r="AC3890" s="222"/>
      <c r="AD3890" s="179"/>
      <c r="AE3890" s="179"/>
      <c r="AF3890" s="179"/>
      <c r="AG3890" s="179"/>
      <c r="AH3890" s="179"/>
      <c r="AI3890" s="179"/>
      <c r="AJ3890" s="179"/>
    </row>
    <row r="3891" spans="2:36" x14ac:dyDescent="0.3">
      <c r="B3891" s="224">
        <v>396800</v>
      </c>
      <c r="C3891" s="209">
        <v>160252</v>
      </c>
      <c r="D3891" s="206">
        <f t="shared" si="313"/>
        <v>0.4038608870967742</v>
      </c>
      <c r="E3891" s="208">
        <f t="shared" si="314"/>
        <v>0.45</v>
      </c>
      <c r="F3891" s="207">
        <v>8813.86</v>
      </c>
      <c r="G3891" s="207">
        <v>12820.16</v>
      </c>
      <c r="H3891" s="207">
        <v>14422.68</v>
      </c>
      <c r="I3891" s="214">
        <v>146710</v>
      </c>
      <c r="J3891" s="211">
        <f t="shared" si="310"/>
        <v>0.36973286290322582</v>
      </c>
      <c r="K3891" s="212">
        <f t="shared" si="311"/>
        <v>0.42</v>
      </c>
      <c r="L3891" s="214">
        <v>8069.05</v>
      </c>
      <c r="M3891" s="213">
        <v>11736.8</v>
      </c>
      <c r="N3891" s="213">
        <v>13203.9</v>
      </c>
      <c r="O3891" s="242">
        <f t="shared" si="312"/>
        <v>0.51529999999980647</v>
      </c>
      <c r="P3891" s="242"/>
      <c r="Q3891" s="179"/>
      <c r="R3891" s="179"/>
      <c r="S3891" s="179"/>
      <c r="T3891" s="179"/>
      <c r="U3891" s="179"/>
      <c r="V3891" s="179"/>
      <c r="W3891" s="179"/>
      <c r="X3891" s="179"/>
      <c r="Y3891" s="179"/>
      <c r="Z3891" s="179"/>
      <c r="AA3891" s="222"/>
      <c r="AB3891" s="222"/>
      <c r="AC3891" s="222"/>
      <c r="AD3891" s="179"/>
      <c r="AE3891" s="179"/>
      <c r="AF3891" s="179"/>
      <c r="AG3891" s="179"/>
      <c r="AH3891" s="179"/>
      <c r="AI3891" s="179"/>
      <c r="AJ3891" s="179"/>
    </row>
    <row r="3892" spans="2:36" x14ac:dyDescent="0.3">
      <c r="B3892" s="224">
        <v>396900</v>
      </c>
      <c r="C3892" s="209">
        <v>160297</v>
      </c>
      <c r="D3892" s="206">
        <f t="shared" si="313"/>
        <v>0.40387251196775004</v>
      </c>
      <c r="E3892" s="208">
        <f t="shared" si="314"/>
        <v>0.45</v>
      </c>
      <c r="F3892" s="207">
        <v>8816.33</v>
      </c>
      <c r="G3892" s="207">
        <v>12823.76</v>
      </c>
      <c r="H3892" s="207">
        <v>14426.73</v>
      </c>
      <c r="I3892" s="214">
        <v>146752</v>
      </c>
      <c r="J3892" s="211">
        <f t="shared" si="310"/>
        <v>0.36974552784076592</v>
      </c>
      <c r="K3892" s="212">
        <f t="shared" si="311"/>
        <v>0.42</v>
      </c>
      <c r="L3892" s="214">
        <v>8071.36</v>
      </c>
      <c r="M3892" s="213">
        <v>11740.16</v>
      </c>
      <c r="N3892" s="213">
        <v>13207.68</v>
      </c>
      <c r="O3892" s="242">
        <f t="shared" si="312"/>
        <v>0.51519999999996802</v>
      </c>
      <c r="P3892" s="242"/>
      <c r="Q3892" s="179"/>
      <c r="R3892" s="179"/>
      <c r="S3892" s="179"/>
      <c r="T3892" s="179"/>
      <c r="U3892" s="179"/>
      <c r="V3892" s="179"/>
      <c r="W3892" s="179"/>
      <c r="X3892" s="179"/>
      <c r="Y3892" s="179"/>
      <c r="Z3892" s="179"/>
      <c r="AA3892" s="222"/>
      <c r="AB3892" s="222"/>
      <c r="AC3892" s="222"/>
      <c r="AD3892" s="179"/>
      <c r="AE3892" s="179"/>
      <c r="AF3892" s="179"/>
      <c r="AG3892" s="179"/>
      <c r="AH3892" s="179"/>
      <c r="AI3892" s="179"/>
      <c r="AJ3892" s="179"/>
    </row>
    <row r="3893" spans="2:36" x14ac:dyDescent="0.3">
      <c r="B3893" s="224">
        <v>397000</v>
      </c>
      <c r="C3893" s="209">
        <v>160342</v>
      </c>
      <c r="D3893" s="206">
        <f t="shared" si="313"/>
        <v>0.40388413098236775</v>
      </c>
      <c r="E3893" s="208">
        <f t="shared" si="314"/>
        <v>0.45</v>
      </c>
      <c r="F3893" s="207">
        <v>8818.81</v>
      </c>
      <c r="G3893" s="207">
        <v>12827.36</v>
      </c>
      <c r="H3893" s="207">
        <v>14430.78</v>
      </c>
      <c r="I3893" s="214">
        <v>146794</v>
      </c>
      <c r="J3893" s="211">
        <f t="shared" si="310"/>
        <v>0.36975818639798491</v>
      </c>
      <c r="K3893" s="212">
        <f t="shared" si="311"/>
        <v>0.42</v>
      </c>
      <c r="L3893" s="214">
        <v>8073.67</v>
      </c>
      <c r="M3893" s="213">
        <v>11743.52</v>
      </c>
      <c r="N3893" s="213">
        <v>13211.46</v>
      </c>
      <c r="O3893" s="242">
        <f t="shared" si="312"/>
        <v>0.51529999999997012</v>
      </c>
      <c r="P3893" s="242"/>
      <c r="Q3893" s="179"/>
      <c r="R3893" s="179"/>
      <c r="S3893" s="179"/>
      <c r="T3893" s="179"/>
      <c r="U3893" s="179"/>
      <c r="V3893" s="179"/>
      <c r="W3893" s="179"/>
      <c r="X3893" s="179"/>
      <c r="Y3893" s="179"/>
      <c r="Z3893" s="179"/>
      <c r="AA3893" s="222"/>
      <c r="AB3893" s="222"/>
      <c r="AC3893" s="222"/>
      <c r="AD3893" s="179"/>
      <c r="AE3893" s="179"/>
      <c r="AF3893" s="179"/>
      <c r="AG3893" s="179"/>
      <c r="AH3893" s="179"/>
      <c r="AI3893" s="179"/>
      <c r="AJ3893" s="179"/>
    </row>
    <row r="3894" spans="2:36" x14ac:dyDescent="0.3">
      <c r="B3894" s="224">
        <v>397100</v>
      </c>
      <c r="C3894" s="209">
        <v>160387</v>
      </c>
      <c r="D3894" s="206">
        <f t="shared" si="313"/>
        <v>0.40389574414505164</v>
      </c>
      <c r="E3894" s="208">
        <f t="shared" si="314"/>
        <v>0.45</v>
      </c>
      <c r="F3894" s="207">
        <v>8821.2800000000007</v>
      </c>
      <c r="G3894" s="207">
        <v>12830.96</v>
      </c>
      <c r="H3894" s="207">
        <v>14434.83</v>
      </c>
      <c r="I3894" s="214">
        <v>146836</v>
      </c>
      <c r="J3894" s="211">
        <f t="shared" si="310"/>
        <v>0.36977083857970283</v>
      </c>
      <c r="K3894" s="212">
        <f t="shared" si="311"/>
        <v>0.42</v>
      </c>
      <c r="L3894" s="214">
        <v>8075.98</v>
      </c>
      <c r="M3894" s="213">
        <v>11746.88</v>
      </c>
      <c r="N3894" s="213">
        <v>13215.24</v>
      </c>
      <c r="O3894" s="242">
        <f t="shared" si="312"/>
        <v>0.51519999999985888</v>
      </c>
      <c r="P3894" s="242"/>
      <c r="Q3894" s="179"/>
      <c r="R3894" s="179"/>
      <c r="S3894" s="179"/>
      <c r="T3894" s="179"/>
      <c r="U3894" s="179"/>
      <c r="V3894" s="179"/>
      <c r="W3894" s="179"/>
      <c r="X3894" s="179"/>
      <c r="Y3894" s="179"/>
      <c r="Z3894" s="179"/>
      <c r="AA3894" s="222"/>
      <c r="AB3894" s="222"/>
      <c r="AC3894" s="222"/>
      <c r="AD3894" s="179"/>
      <c r="AE3894" s="179"/>
      <c r="AF3894" s="179"/>
      <c r="AG3894" s="179"/>
      <c r="AH3894" s="179"/>
      <c r="AI3894" s="179"/>
      <c r="AJ3894" s="179"/>
    </row>
    <row r="3895" spans="2:36" x14ac:dyDescent="0.3">
      <c r="B3895" s="224">
        <v>397200</v>
      </c>
      <c r="C3895" s="209">
        <v>160432</v>
      </c>
      <c r="D3895" s="206">
        <f t="shared" si="313"/>
        <v>0.40390735146022155</v>
      </c>
      <c r="E3895" s="208">
        <f t="shared" si="314"/>
        <v>0.45</v>
      </c>
      <c r="F3895" s="207">
        <v>8823.76</v>
      </c>
      <c r="G3895" s="207">
        <v>12834.56</v>
      </c>
      <c r="H3895" s="207">
        <v>14438.88</v>
      </c>
      <c r="I3895" s="214">
        <v>146878</v>
      </c>
      <c r="J3895" s="211">
        <f t="shared" si="310"/>
        <v>0.36978348439073516</v>
      </c>
      <c r="K3895" s="212">
        <f t="shared" si="311"/>
        <v>0.42</v>
      </c>
      <c r="L3895" s="214">
        <v>8078.29</v>
      </c>
      <c r="M3895" s="213">
        <v>11750.24</v>
      </c>
      <c r="N3895" s="213">
        <v>13219.02</v>
      </c>
      <c r="O3895" s="242">
        <f t="shared" si="312"/>
        <v>0.51530000000013387</v>
      </c>
      <c r="P3895" s="242"/>
      <c r="Q3895" s="179"/>
      <c r="R3895" s="179"/>
      <c r="S3895" s="179"/>
      <c r="T3895" s="179"/>
      <c r="U3895" s="179"/>
      <c r="V3895" s="179"/>
      <c r="W3895" s="179"/>
      <c r="X3895" s="179"/>
      <c r="Y3895" s="179"/>
      <c r="Z3895" s="179"/>
      <c r="AA3895" s="222"/>
      <c r="AB3895" s="222"/>
      <c r="AC3895" s="222"/>
      <c r="AD3895" s="179"/>
      <c r="AE3895" s="179"/>
      <c r="AF3895" s="179"/>
      <c r="AG3895" s="179"/>
      <c r="AH3895" s="179"/>
      <c r="AI3895" s="179"/>
      <c r="AJ3895" s="179"/>
    </row>
    <row r="3896" spans="2:36" x14ac:dyDescent="0.3">
      <c r="B3896" s="224">
        <v>397300</v>
      </c>
      <c r="C3896" s="209">
        <v>160477</v>
      </c>
      <c r="D3896" s="206">
        <f t="shared" si="313"/>
        <v>0.40391895293229296</v>
      </c>
      <c r="E3896" s="208">
        <f t="shared" si="314"/>
        <v>0.45</v>
      </c>
      <c r="F3896" s="207">
        <v>8826.23</v>
      </c>
      <c r="G3896" s="207">
        <v>12838.16</v>
      </c>
      <c r="H3896" s="207">
        <v>14442.93</v>
      </c>
      <c r="I3896" s="214">
        <v>146920</v>
      </c>
      <c r="J3896" s="211">
        <f t="shared" si="310"/>
        <v>0.36979612383589228</v>
      </c>
      <c r="K3896" s="212">
        <f t="shared" si="311"/>
        <v>0.42</v>
      </c>
      <c r="L3896" s="214">
        <v>8080.6</v>
      </c>
      <c r="M3896" s="213">
        <v>11753.6</v>
      </c>
      <c r="N3896" s="213">
        <v>13222.8</v>
      </c>
      <c r="O3896" s="242">
        <f t="shared" si="312"/>
        <v>0.51520000000004074</v>
      </c>
      <c r="P3896" s="242"/>
      <c r="Q3896" s="179"/>
      <c r="R3896" s="179"/>
      <c r="S3896" s="179"/>
      <c r="T3896" s="179"/>
      <c r="U3896" s="179"/>
      <c r="V3896" s="179"/>
      <c r="W3896" s="179"/>
      <c r="X3896" s="179"/>
      <c r="Y3896" s="179"/>
      <c r="Z3896" s="179"/>
      <c r="AA3896" s="222"/>
      <c r="AB3896" s="222"/>
      <c r="AC3896" s="222"/>
      <c r="AD3896" s="179"/>
      <c r="AE3896" s="179"/>
      <c r="AF3896" s="179"/>
      <c r="AG3896" s="179"/>
      <c r="AH3896" s="179"/>
      <c r="AI3896" s="179"/>
      <c r="AJ3896" s="179"/>
    </row>
    <row r="3897" spans="2:36" x14ac:dyDescent="0.3">
      <c r="B3897" s="224">
        <v>397400</v>
      </c>
      <c r="C3897" s="209">
        <v>160522</v>
      </c>
      <c r="D3897" s="206">
        <f t="shared" si="313"/>
        <v>0.40393054856567689</v>
      </c>
      <c r="E3897" s="208">
        <f t="shared" si="314"/>
        <v>0.45</v>
      </c>
      <c r="F3897" s="207">
        <v>8828.7099999999991</v>
      </c>
      <c r="G3897" s="207">
        <v>12841.76</v>
      </c>
      <c r="H3897" s="207">
        <v>14446.98</v>
      </c>
      <c r="I3897" s="214">
        <v>146962</v>
      </c>
      <c r="J3897" s="211">
        <f t="shared" si="310"/>
        <v>0.36980875691997989</v>
      </c>
      <c r="K3897" s="212">
        <f t="shared" si="311"/>
        <v>0.42</v>
      </c>
      <c r="L3897" s="214">
        <v>8082.91</v>
      </c>
      <c r="M3897" s="213">
        <v>11756.96</v>
      </c>
      <c r="N3897" s="213">
        <v>13226.58</v>
      </c>
      <c r="O3897" s="242">
        <f t="shared" si="312"/>
        <v>0.51530000000002474</v>
      </c>
      <c r="P3897" s="242"/>
      <c r="Q3897" s="179"/>
      <c r="R3897" s="179"/>
      <c r="S3897" s="179"/>
      <c r="T3897" s="179"/>
      <c r="U3897" s="179"/>
      <c r="V3897" s="179"/>
      <c r="W3897" s="179"/>
      <c r="X3897" s="179"/>
      <c r="Y3897" s="179"/>
      <c r="Z3897" s="179"/>
      <c r="AA3897" s="222"/>
      <c r="AB3897" s="222"/>
      <c r="AC3897" s="222"/>
      <c r="AD3897" s="179"/>
      <c r="AE3897" s="179"/>
      <c r="AF3897" s="179"/>
      <c r="AG3897" s="179"/>
      <c r="AH3897" s="179"/>
      <c r="AI3897" s="179"/>
      <c r="AJ3897" s="179"/>
    </row>
    <row r="3898" spans="2:36" x14ac:dyDescent="0.3">
      <c r="B3898" s="224">
        <v>397500</v>
      </c>
      <c r="C3898" s="209">
        <v>160567</v>
      </c>
      <c r="D3898" s="206">
        <f t="shared" si="313"/>
        <v>0.40394213836477988</v>
      </c>
      <c r="E3898" s="208">
        <f t="shared" si="314"/>
        <v>0.45</v>
      </c>
      <c r="F3898" s="207">
        <v>8831.18</v>
      </c>
      <c r="G3898" s="207">
        <v>12845.36</v>
      </c>
      <c r="H3898" s="207">
        <v>14451.03</v>
      </c>
      <c r="I3898" s="214">
        <v>147004</v>
      </c>
      <c r="J3898" s="211">
        <f t="shared" si="310"/>
        <v>0.36982138364779876</v>
      </c>
      <c r="K3898" s="212">
        <f t="shared" si="311"/>
        <v>0.42</v>
      </c>
      <c r="L3898" s="214">
        <v>8085.22</v>
      </c>
      <c r="M3898" s="213">
        <v>11760.32</v>
      </c>
      <c r="N3898" s="213">
        <v>13230.36</v>
      </c>
      <c r="O3898" s="242">
        <f t="shared" si="312"/>
        <v>0.5151999999999316</v>
      </c>
      <c r="P3898" s="242"/>
      <c r="Q3898" s="179"/>
      <c r="R3898" s="179"/>
      <c r="S3898" s="179"/>
      <c r="T3898" s="179"/>
      <c r="U3898" s="179"/>
      <c r="V3898" s="179"/>
      <c r="W3898" s="179"/>
      <c r="X3898" s="179"/>
      <c r="Y3898" s="179"/>
      <c r="Z3898" s="179"/>
      <c r="AA3898" s="222"/>
      <c r="AB3898" s="222"/>
      <c r="AC3898" s="222"/>
      <c r="AD3898" s="179"/>
      <c r="AE3898" s="179"/>
      <c r="AF3898" s="179"/>
      <c r="AG3898" s="179"/>
      <c r="AH3898" s="179"/>
      <c r="AI3898" s="179"/>
      <c r="AJ3898" s="179"/>
    </row>
    <row r="3899" spans="2:36" x14ac:dyDescent="0.3">
      <c r="B3899" s="224">
        <v>397600</v>
      </c>
      <c r="C3899" s="209">
        <v>160612</v>
      </c>
      <c r="D3899" s="206">
        <f t="shared" si="313"/>
        <v>0.40395372233400401</v>
      </c>
      <c r="E3899" s="208">
        <f t="shared" si="314"/>
        <v>0.45</v>
      </c>
      <c r="F3899" s="207">
        <v>8833.66</v>
      </c>
      <c r="G3899" s="207">
        <v>12848.96</v>
      </c>
      <c r="H3899" s="207">
        <v>14455.08</v>
      </c>
      <c r="I3899" s="214">
        <v>147046</v>
      </c>
      <c r="J3899" s="211">
        <f t="shared" ref="J3899:J3962" si="315">I3899/$B3899</f>
        <v>0.36983400402414485</v>
      </c>
      <c r="K3899" s="212">
        <f t="shared" ref="K3899:K3962" si="316">(I3899-I3898)/($B3899-$B3898)</f>
        <v>0.42</v>
      </c>
      <c r="L3899" s="214">
        <v>8087.53</v>
      </c>
      <c r="M3899" s="213">
        <v>11763.68</v>
      </c>
      <c r="N3899" s="213">
        <v>13234.14</v>
      </c>
      <c r="O3899" s="242">
        <f t="shared" si="312"/>
        <v>0.5152999999998974</v>
      </c>
      <c r="P3899" s="242"/>
      <c r="Q3899" s="179"/>
      <c r="R3899" s="179"/>
      <c r="S3899" s="179"/>
      <c r="T3899" s="179"/>
      <c r="U3899" s="179"/>
      <c r="V3899" s="179"/>
      <c r="W3899" s="179"/>
      <c r="X3899" s="179"/>
      <c r="Y3899" s="179"/>
      <c r="Z3899" s="179"/>
      <c r="AA3899" s="222"/>
      <c r="AB3899" s="222"/>
      <c r="AC3899" s="222"/>
      <c r="AD3899" s="179"/>
      <c r="AE3899" s="179"/>
      <c r="AF3899" s="179"/>
      <c r="AG3899" s="179"/>
      <c r="AH3899" s="179"/>
      <c r="AI3899" s="179"/>
      <c r="AJ3899" s="179"/>
    </row>
    <row r="3900" spans="2:36" x14ac:dyDescent="0.3">
      <c r="B3900" s="224">
        <v>397700</v>
      </c>
      <c r="C3900" s="209">
        <v>160657</v>
      </c>
      <c r="D3900" s="206">
        <f t="shared" si="313"/>
        <v>0.40396530047774704</v>
      </c>
      <c r="E3900" s="208">
        <f t="shared" si="314"/>
        <v>0.45</v>
      </c>
      <c r="F3900" s="207">
        <v>8836.1299999999992</v>
      </c>
      <c r="G3900" s="207">
        <v>12852.56</v>
      </c>
      <c r="H3900" s="207">
        <v>14459.13</v>
      </c>
      <c r="I3900" s="214">
        <v>147088</v>
      </c>
      <c r="J3900" s="211">
        <f t="shared" si="315"/>
        <v>0.36984661805380942</v>
      </c>
      <c r="K3900" s="212">
        <f t="shared" si="316"/>
        <v>0.42</v>
      </c>
      <c r="L3900" s="214">
        <v>8089.84</v>
      </c>
      <c r="M3900" s="213">
        <v>11767.04</v>
      </c>
      <c r="N3900" s="213">
        <v>13237.92</v>
      </c>
      <c r="O3900" s="242">
        <f t="shared" si="312"/>
        <v>0.51520000000009536</v>
      </c>
      <c r="P3900" s="242"/>
      <c r="Q3900" s="179"/>
      <c r="R3900" s="179"/>
      <c r="S3900" s="179"/>
      <c r="T3900" s="179"/>
      <c r="U3900" s="179"/>
      <c r="V3900" s="179"/>
      <c r="W3900" s="179"/>
      <c r="X3900" s="179"/>
      <c r="Y3900" s="179"/>
      <c r="Z3900" s="179"/>
      <c r="AA3900" s="222"/>
      <c r="AB3900" s="222"/>
      <c r="AC3900" s="222"/>
      <c r="AD3900" s="179"/>
      <c r="AE3900" s="179"/>
      <c r="AF3900" s="179"/>
      <c r="AG3900" s="179"/>
      <c r="AH3900" s="179"/>
      <c r="AI3900" s="179"/>
      <c r="AJ3900" s="179"/>
    </row>
    <row r="3901" spans="2:36" x14ac:dyDescent="0.3">
      <c r="B3901" s="224">
        <v>397800</v>
      </c>
      <c r="C3901" s="209">
        <v>160702</v>
      </c>
      <c r="D3901" s="206">
        <f t="shared" si="313"/>
        <v>0.40397687280040223</v>
      </c>
      <c r="E3901" s="208">
        <f t="shared" si="314"/>
        <v>0.45</v>
      </c>
      <c r="F3901" s="207">
        <v>8838.61</v>
      </c>
      <c r="G3901" s="207">
        <v>12856.16</v>
      </c>
      <c r="H3901" s="207">
        <v>14463.18</v>
      </c>
      <c r="I3901" s="214">
        <v>147130</v>
      </c>
      <c r="J3901" s="211">
        <f t="shared" si="315"/>
        <v>0.3698592257415787</v>
      </c>
      <c r="K3901" s="212">
        <f t="shared" si="316"/>
        <v>0.42</v>
      </c>
      <c r="L3901" s="214">
        <v>8092.15</v>
      </c>
      <c r="M3901" s="213">
        <v>11770.4</v>
      </c>
      <c r="N3901" s="213">
        <v>13241.7</v>
      </c>
      <c r="O3901" s="242">
        <f t="shared" si="312"/>
        <v>0.51529999999980647</v>
      </c>
      <c r="P3901" s="242"/>
      <c r="Q3901" s="179"/>
      <c r="R3901" s="179"/>
      <c r="S3901" s="179"/>
      <c r="T3901" s="179"/>
      <c r="U3901" s="179"/>
      <c r="V3901" s="179"/>
      <c r="W3901" s="179"/>
      <c r="X3901" s="179"/>
      <c r="Y3901" s="179"/>
      <c r="Z3901" s="179"/>
      <c r="AA3901" s="222"/>
      <c r="AB3901" s="222"/>
      <c r="AC3901" s="222"/>
      <c r="AD3901" s="179"/>
      <c r="AE3901" s="179"/>
      <c r="AF3901" s="179"/>
      <c r="AG3901" s="179"/>
      <c r="AH3901" s="179"/>
      <c r="AI3901" s="179"/>
      <c r="AJ3901" s="179"/>
    </row>
    <row r="3902" spans="2:36" x14ac:dyDescent="0.3">
      <c r="B3902" s="224">
        <v>397900</v>
      </c>
      <c r="C3902" s="209">
        <v>160747</v>
      </c>
      <c r="D3902" s="206">
        <f t="shared" si="313"/>
        <v>0.40398843930635836</v>
      </c>
      <c r="E3902" s="208">
        <f t="shared" si="314"/>
        <v>0.45</v>
      </c>
      <c r="F3902" s="207">
        <v>8841.08</v>
      </c>
      <c r="G3902" s="207">
        <v>12859.76</v>
      </c>
      <c r="H3902" s="207">
        <v>14467.23</v>
      </c>
      <c r="I3902" s="214">
        <v>147172</v>
      </c>
      <c r="J3902" s="211">
        <f t="shared" si="315"/>
        <v>0.36987182709223421</v>
      </c>
      <c r="K3902" s="212">
        <f t="shared" si="316"/>
        <v>0.42</v>
      </c>
      <c r="L3902" s="214">
        <v>8094.46</v>
      </c>
      <c r="M3902" s="213">
        <v>11773.76</v>
      </c>
      <c r="N3902" s="213">
        <v>13245.48</v>
      </c>
      <c r="O3902" s="242">
        <f t="shared" si="312"/>
        <v>0.51519999999996802</v>
      </c>
      <c r="P3902" s="242"/>
      <c r="Q3902" s="179"/>
      <c r="R3902" s="179"/>
      <c r="S3902" s="179"/>
      <c r="T3902" s="179"/>
      <c r="U3902" s="179"/>
      <c r="V3902" s="179"/>
      <c r="W3902" s="179"/>
      <c r="X3902" s="179"/>
      <c r="Y3902" s="179"/>
      <c r="Z3902" s="179"/>
      <c r="AA3902" s="222"/>
      <c r="AB3902" s="222"/>
      <c r="AC3902" s="222"/>
      <c r="AD3902" s="179"/>
      <c r="AE3902" s="179"/>
      <c r="AF3902" s="179"/>
      <c r="AG3902" s="179"/>
      <c r="AH3902" s="179"/>
      <c r="AI3902" s="179"/>
      <c r="AJ3902" s="179"/>
    </row>
    <row r="3903" spans="2:36" x14ac:dyDescent="0.3">
      <c r="B3903" s="224">
        <v>398000</v>
      </c>
      <c r="C3903" s="209">
        <v>160792</v>
      </c>
      <c r="D3903" s="206">
        <f t="shared" si="313"/>
        <v>0.40400000000000003</v>
      </c>
      <c r="E3903" s="208">
        <f t="shared" si="314"/>
        <v>0.45</v>
      </c>
      <c r="F3903" s="207">
        <v>8843.56</v>
      </c>
      <c r="G3903" s="207">
        <v>12863.36</v>
      </c>
      <c r="H3903" s="207">
        <v>14471.28</v>
      </c>
      <c r="I3903" s="214">
        <v>147214</v>
      </c>
      <c r="J3903" s="211">
        <f t="shared" si="315"/>
        <v>0.36988442211055278</v>
      </c>
      <c r="K3903" s="212">
        <f t="shared" si="316"/>
        <v>0.42</v>
      </c>
      <c r="L3903" s="214">
        <v>8096.77</v>
      </c>
      <c r="M3903" s="213">
        <v>11777.12</v>
      </c>
      <c r="N3903" s="213">
        <v>13249.26</v>
      </c>
      <c r="O3903" s="242">
        <f t="shared" si="312"/>
        <v>0.51529999999997012</v>
      </c>
      <c r="P3903" s="242"/>
      <c r="Q3903" s="179"/>
      <c r="R3903" s="179"/>
      <c r="S3903" s="179"/>
      <c r="T3903" s="179"/>
      <c r="U3903" s="179"/>
      <c r="V3903" s="179"/>
      <c r="W3903" s="179"/>
      <c r="X3903" s="179"/>
      <c r="Y3903" s="179"/>
      <c r="Z3903" s="179"/>
      <c r="AA3903" s="222"/>
      <c r="AB3903" s="222"/>
      <c r="AC3903" s="222"/>
      <c r="AD3903" s="179"/>
      <c r="AE3903" s="179"/>
      <c r="AF3903" s="179"/>
      <c r="AG3903" s="179"/>
      <c r="AH3903" s="179"/>
      <c r="AI3903" s="179"/>
      <c r="AJ3903" s="179"/>
    </row>
    <row r="3904" spans="2:36" x14ac:dyDescent="0.3">
      <c r="B3904" s="224">
        <v>398100</v>
      </c>
      <c r="C3904" s="209">
        <v>160837</v>
      </c>
      <c r="D3904" s="206">
        <f t="shared" si="313"/>
        <v>0.40401155488570711</v>
      </c>
      <c r="E3904" s="208">
        <f t="shared" si="314"/>
        <v>0.45</v>
      </c>
      <c r="F3904" s="207">
        <v>8846.0300000000007</v>
      </c>
      <c r="G3904" s="207">
        <v>12866.96</v>
      </c>
      <c r="H3904" s="207">
        <v>14475.33</v>
      </c>
      <c r="I3904" s="214">
        <v>147256</v>
      </c>
      <c r="J3904" s="211">
        <f t="shared" si="315"/>
        <v>0.36989701080130621</v>
      </c>
      <c r="K3904" s="212">
        <f t="shared" si="316"/>
        <v>0.42</v>
      </c>
      <c r="L3904" s="214">
        <v>8099.08</v>
      </c>
      <c r="M3904" s="213">
        <v>11780.48</v>
      </c>
      <c r="N3904" s="213">
        <v>13253.04</v>
      </c>
      <c r="O3904" s="242">
        <f t="shared" si="312"/>
        <v>0.51519999999985888</v>
      </c>
      <c r="P3904" s="242"/>
      <c r="Q3904" s="179"/>
      <c r="R3904" s="179"/>
      <c r="S3904" s="179"/>
      <c r="T3904" s="179"/>
      <c r="U3904" s="179"/>
      <c r="V3904" s="179"/>
      <c r="W3904" s="179"/>
      <c r="X3904" s="179"/>
      <c r="Y3904" s="179"/>
      <c r="Z3904" s="179"/>
      <c r="AA3904" s="222"/>
      <c r="AB3904" s="222"/>
      <c r="AC3904" s="222"/>
      <c r="AD3904" s="179"/>
      <c r="AE3904" s="179"/>
      <c r="AF3904" s="179"/>
      <c r="AG3904" s="179"/>
      <c r="AH3904" s="179"/>
      <c r="AI3904" s="179"/>
      <c r="AJ3904" s="179"/>
    </row>
    <row r="3905" spans="2:36" x14ac:dyDescent="0.3">
      <c r="B3905" s="224">
        <v>398200</v>
      </c>
      <c r="C3905" s="209">
        <v>160882</v>
      </c>
      <c r="D3905" s="206">
        <f t="shared" si="313"/>
        <v>0.40402310396785535</v>
      </c>
      <c r="E3905" s="208">
        <f t="shared" si="314"/>
        <v>0.45</v>
      </c>
      <c r="F3905" s="207">
        <v>8848.51</v>
      </c>
      <c r="G3905" s="207">
        <v>12870.56</v>
      </c>
      <c r="H3905" s="207">
        <v>14479.38</v>
      </c>
      <c r="I3905" s="214">
        <v>147298</v>
      </c>
      <c r="J3905" s="211">
        <f t="shared" si="315"/>
        <v>0.3699095931692617</v>
      </c>
      <c r="K3905" s="212">
        <f t="shared" si="316"/>
        <v>0.42</v>
      </c>
      <c r="L3905" s="214">
        <v>8101.39</v>
      </c>
      <c r="M3905" s="213">
        <v>11783.84</v>
      </c>
      <c r="N3905" s="213">
        <v>13256.82</v>
      </c>
      <c r="O3905" s="242">
        <f t="shared" si="312"/>
        <v>0.51530000000013387</v>
      </c>
      <c r="P3905" s="242"/>
      <c r="Q3905" s="179"/>
      <c r="R3905" s="179"/>
      <c r="S3905" s="179"/>
      <c r="T3905" s="179"/>
      <c r="U3905" s="179"/>
      <c r="V3905" s="179"/>
      <c r="W3905" s="179"/>
      <c r="X3905" s="179"/>
      <c r="Y3905" s="179"/>
      <c r="Z3905" s="179"/>
      <c r="AA3905" s="222"/>
      <c r="AB3905" s="222"/>
      <c r="AC3905" s="222"/>
      <c r="AD3905" s="179"/>
      <c r="AE3905" s="179"/>
      <c r="AF3905" s="179"/>
      <c r="AG3905" s="179"/>
      <c r="AH3905" s="179"/>
      <c r="AI3905" s="179"/>
      <c r="AJ3905" s="179"/>
    </row>
    <row r="3906" spans="2:36" x14ac:dyDescent="0.3">
      <c r="B3906" s="224">
        <v>398300</v>
      </c>
      <c r="C3906" s="209">
        <v>160927</v>
      </c>
      <c r="D3906" s="206">
        <f t="shared" si="313"/>
        <v>0.40403464725081595</v>
      </c>
      <c r="E3906" s="208">
        <f t="shared" si="314"/>
        <v>0.45</v>
      </c>
      <c r="F3906" s="207">
        <v>8850.98</v>
      </c>
      <c r="G3906" s="207">
        <v>12874.16</v>
      </c>
      <c r="H3906" s="207">
        <v>14483.43</v>
      </c>
      <c r="I3906" s="214">
        <v>147340</v>
      </c>
      <c r="J3906" s="211">
        <f t="shared" si="315"/>
        <v>0.36992216921918153</v>
      </c>
      <c r="K3906" s="212">
        <f t="shared" si="316"/>
        <v>0.42</v>
      </c>
      <c r="L3906" s="214">
        <v>8103.7</v>
      </c>
      <c r="M3906" s="213">
        <v>11787.2</v>
      </c>
      <c r="N3906" s="213">
        <v>13260.6</v>
      </c>
      <c r="O3906" s="242">
        <f t="shared" si="312"/>
        <v>0.51520000000004074</v>
      </c>
      <c r="P3906" s="242"/>
      <c r="Q3906" s="179"/>
      <c r="R3906" s="179"/>
      <c r="S3906" s="179"/>
      <c r="T3906" s="179"/>
      <c r="U3906" s="179"/>
      <c r="V3906" s="179"/>
      <c r="W3906" s="179"/>
      <c r="X3906" s="179"/>
      <c r="Y3906" s="179"/>
      <c r="Z3906" s="179"/>
      <c r="AA3906" s="222"/>
      <c r="AB3906" s="222"/>
      <c r="AC3906" s="222"/>
      <c r="AD3906" s="179"/>
      <c r="AE3906" s="179"/>
      <c r="AF3906" s="179"/>
      <c r="AG3906" s="179"/>
      <c r="AH3906" s="179"/>
      <c r="AI3906" s="179"/>
      <c r="AJ3906" s="179"/>
    </row>
    <row r="3907" spans="2:36" x14ac:dyDescent="0.3">
      <c r="B3907" s="224">
        <v>398400</v>
      </c>
      <c r="C3907" s="209">
        <v>160972</v>
      </c>
      <c r="D3907" s="206">
        <f t="shared" si="313"/>
        <v>0.40404618473895582</v>
      </c>
      <c r="E3907" s="208">
        <f t="shared" si="314"/>
        <v>0.45</v>
      </c>
      <c r="F3907" s="207">
        <v>8853.4599999999991</v>
      </c>
      <c r="G3907" s="207">
        <v>12877.76</v>
      </c>
      <c r="H3907" s="207">
        <v>14487.48</v>
      </c>
      <c r="I3907" s="214">
        <v>147382</v>
      </c>
      <c r="J3907" s="211">
        <f t="shared" si="315"/>
        <v>0.36993473895582329</v>
      </c>
      <c r="K3907" s="212">
        <f t="shared" si="316"/>
        <v>0.42</v>
      </c>
      <c r="L3907" s="214">
        <v>8106.01</v>
      </c>
      <c r="M3907" s="213">
        <v>11790.56</v>
      </c>
      <c r="N3907" s="213">
        <v>13264.38</v>
      </c>
      <c r="O3907" s="242">
        <f t="shared" si="312"/>
        <v>0.51530000000002474</v>
      </c>
      <c r="P3907" s="242"/>
      <c r="Q3907" s="179"/>
      <c r="R3907" s="179"/>
      <c r="S3907" s="179"/>
      <c r="T3907" s="179"/>
      <c r="U3907" s="179"/>
      <c r="V3907" s="179"/>
      <c r="W3907" s="179"/>
      <c r="X3907" s="179"/>
      <c r="Y3907" s="179"/>
      <c r="Z3907" s="179"/>
      <c r="AA3907" s="222"/>
      <c r="AB3907" s="222"/>
      <c r="AC3907" s="222"/>
      <c r="AD3907" s="179"/>
      <c r="AE3907" s="179"/>
      <c r="AF3907" s="179"/>
      <c r="AG3907" s="179"/>
      <c r="AH3907" s="179"/>
      <c r="AI3907" s="179"/>
      <c r="AJ3907" s="179"/>
    </row>
    <row r="3908" spans="2:36" x14ac:dyDescent="0.3">
      <c r="B3908" s="224">
        <v>398500</v>
      </c>
      <c r="C3908" s="209">
        <v>161017</v>
      </c>
      <c r="D3908" s="206">
        <f t="shared" si="313"/>
        <v>0.4040577164366374</v>
      </c>
      <c r="E3908" s="208">
        <f t="shared" si="314"/>
        <v>0.45</v>
      </c>
      <c r="F3908" s="207">
        <v>8855.93</v>
      </c>
      <c r="G3908" s="207">
        <v>12881.36</v>
      </c>
      <c r="H3908" s="207">
        <v>14491.53</v>
      </c>
      <c r="I3908" s="214">
        <v>147424</v>
      </c>
      <c r="J3908" s="211">
        <f t="shared" si="315"/>
        <v>0.36994730238393975</v>
      </c>
      <c r="K3908" s="212">
        <f t="shared" si="316"/>
        <v>0.42</v>
      </c>
      <c r="L3908" s="214">
        <v>8108.32</v>
      </c>
      <c r="M3908" s="213">
        <v>11793.92</v>
      </c>
      <c r="N3908" s="213">
        <v>13268.16</v>
      </c>
      <c r="O3908" s="242">
        <f t="shared" si="312"/>
        <v>0.5151999999999316</v>
      </c>
      <c r="P3908" s="242"/>
      <c r="Q3908" s="179"/>
      <c r="R3908" s="179"/>
      <c r="S3908" s="179"/>
      <c r="T3908" s="179"/>
      <c r="U3908" s="179"/>
      <c r="V3908" s="179"/>
      <c r="W3908" s="179"/>
      <c r="X3908" s="179"/>
      <c r="Y3908" s="179"/>
      <c r="Z3908" s="179"/>
      <c r="AA3908" s="222"/>
      <c r="AB3908" s="222"/>
      <c r="AC3908" s="222"/>
      <c r="AD3908" s="179"/>
      <c r="AE3908" s="179"/>
      <c r="AF3908" s="179"/>
      <c r="AG3908" s="179"/>
      <c r="AH3908" s="179"/>
      <c r="AI3908" s="179"/>
      <c r="AJ3908" s="179"/>
    </row>
    <row r="3909" spans="2:36" x14ac:dyDescent="0.3">
      <c r="B3909" s="224">
        <v>398600</v>
      </c>
      <c r="C3909" s="209">
        <v>161062</v>
      </c>
      <c r="D3909" s="206">
        <f t="shared" si="313"/>
        <v>0.40406924234821878</v>
      </c>
      <c r="E3909" s="208">
        <f t="shared" si="314"/>
        <v>0.45</v>
      </c>
      <c r="F3909" s="207">
        <v>8858.41</v>
      </c>
      <c r="G3909" s="207">
        <v>12884.96</v>
      </c>
      <c r="H3909" s="207">
        <v>14495.58</v>
      </c>
      <c r="I3909" s="214">
        <v>147466</v>
      </c>
      <c r="J3909" s="211">
        <f t="shared" si="315"/>
        <v>0.36995985950827898</v>
      </c>
      <c r="K3909" s="212">
        <f t="shared" si="316"/>
        <v>0.42</v>
      </c>
      <c r="L3909" s="214">
        <v>8110.63</v>
      </c>
      <c r="M3909" s="213">
        <v>11797.28</v>
      </c>
      <c r="N3909" s="213">
        <v>13271.94</v>
      </c>
      <c r="O3909" s="242">
        <f t="shared" ref="O3909:O3972" si="317">(C3909+F3909+H3909-C3908-F3908-H3908)/100</f>
        <v>0.5152999999998974</v>
      </c>
      <c r="P3909" s="242"/>
      <c r="Q3909" s="179"/>
      <c r="R3909" s="179"/>
      <c r="S3909" s="179"/>
      <c r="T3909" s="179"/>
      <c r="U3909" s="179"/>
      <c r="V3909" s="179"/>
      <c r="W3909" s="179"/>
      <c r="X3909" s="179"/>
      <c r="Y3909" s="179"/>
      <c r="Z3909" s="179"/>
      <c r="AA3909" s="222"/>
      <c r="AB3909" s="222"/>
      <c r="AC3909" s="222"/>
      <c r="AD3909" s="179"/>
      <c r="AE3909" s="179"/>
      <c r="AF3909" s="179"/>
      <c r="AG3909" s="179"/>
      <c r="AH3909" s="179"/>
      <c r="AI3909" s="179"/>
      <c r="AJ3909" s="179"/>
    </row>
    <row r="3910" spans="2:36" x14ac:dyDescent="0.3">
      <c r="B3910" s="224">
        <v>398700</v>
      </c>
      <c r="C3910" s="209">
        <v>161107</v>
      </c>
      <c r="D3910" s="206">
        <f t="shared" si="313"/>
        <v>0.40408076247805369</v>
      </c>
      <c r="E3910" s="208">
        <f t="shared" si="314"/>
        <v>0.45</v>
      </c>
      <c r="F3910" s="207">
        <v>8860.8799999999992</v>
      </c>
      <c r="G3910" s="207">
        <v>12888.56</v>
      </c>
      <c r="H3910" s="207">
        <v>14499.63</v>
      </c>
      <c r="I3910" s="214">
        <v>147508</v>
      </c>
      <c r="J3910" s="211">
        <f t="shared" si="315"/>
        <v>0.36997241033358413</v>
      </c>
      <c r="K3910" s="212">
        <f t="shared" si="316"/>
        <v>0.42</v>
      </c>
      <c r="L3910" s="214">
        <v>8112.94</v>
      </c>
      <c r="M3910" s="213">
        <v>11800.64</v>
      </c>
      <c r="N3910" s="213">
        <v>13275.72</v>
      </c>
      <c r="O3910" s="242">
        <f t="shared" si="317"/>
        <v>0.51520000000009536</v>
      </c>
      <c r="P3910" s="242"/>
      <c r="Q3910" s="179"/>
      <c r="R3910" s="179"/>
      <c r="S3910" s="179"/>
      <c r="T3910" s="179"/>
      <c r="U3910" s="179"/>
      <c r="V3910" s="179"/>
      <c r="W3910" s="179"/>
      <c r="X3910" s="179"/>
      <c r="Y3910" s="179"/>
      <c r="Z3910" s="179"/>
      <c r="AA3910" s="222"/>
      <c r="AB3910" s="222"/>
      <c r="AC3910" s="222"/>
      <c r="AD3910" s="179"/>
      <c r="AE3910" s="179"/>
      <c r="AF3910" s="179"/>
      <c r="AG3910" s="179"/>
      <c r="AH3910" s="179"/>
      <c r="AI3910" s="179"/>
      <c r="AJ3910" s="179"/>
    </row>
    <row r="3911" spans="2:36" x14ac:dyDescent="0.3">
      <c r="B3911" s="224">
        <v>398800</v>
      </c>
      <c r="C3911" s="209">
        <v>161152</v>
      </c>
      <c r="D3911" s="206">
        <f t="shared" si="313"/>
        <v>0.40409227683049148</v>
      </c>
      <c r="E3911" s="208">
        <f t="shared" si="314"/>
        <v>0.45</v>
      </c>
      <c r="F3911" s="207">
        <v>8863.36</v>
      </c>
      <c r="G3911" s="207">
        <v>12892.16</v>
      </c>
      <c r="H3911" s="207">
        <v>14503.68</v>
      </c>
      <c r="I3911" s="214">
        <v>147550</v>
      </c>
      <c r="J3911" s="211">
        <f t="shared" si="315"/>
        <v>0.36998495486459376</v>
      </c>
      <c r="K3911" s="212">
        <f t="shared" si="316"/>
        <v>0.42</v>
      </c>
      <c r="L3911" s="214">
        <v>8115.25</v>
      </c>
      <c r="M3911" s="213">
        <v>11804</v>
      </c>
      <c r="N3911" s="213">
        <v>13279.5</v>
      </c>
      <c r="O3911" s="242">
        <f t="shared" si="317"/>
        <v>0.51529999999980647</v>
      </c>
      <c r="P3911" s="242"/>
      <c r="Q3911" s="179"/>
      <c r="R3911" s="179"/>
      <c r="S3911" s="179"/>
      <c r="T3911" s="179"/>
      <c r="U3911" s="179"/>
      <c r="V3911" s="179"/>
      <c r="W3911" s="179"/>
      <c r="X3911" s="179"/>
      <c r="Y3911" s="179"/>
      <c r="Z3911" s="179"/>
      <c r="AA3911" s="222"/>
      <c r="AB3911" s="222"/>
      <c r="AC3911" s="222"/>
      <c r="AD3911" s="179"/>
      <c r="AE3911" s="179"/>
      <c r="AF3911" s="179"/>
      <c r="AG3911" s="179"/>
      <c r="AH3911" s="179"/>
      <c r="AI3911" s="179"/>
      <c r="AJ3911" s="179"/>
    </row>
    <row r="3912" spans="2:36" x14ac:dyDescent="0.3">
      <c r="B3912" s="224">
        <v>398900</v>
      </c>
      <c r="C3912" s="209">
        <v>161197</v>
      </c>
      <c r="D3912" s="206">
        <f t="shared" si="313"/>
        <v>0.40410378540987718</v>
      </c>
      <c r="E3912" s="208">
        <f t="shared" si="314"/>
        <v>0.45</v>
      </c>
      <c r="F3912" s="207">
        <v>8865.83</v>
      </c>
      <c r="G3912" s="207">
        <v>12895.76</v>
      </c>
      <c r="H3912" s="207">
        <v>14507.73</v>
      </c>
      <c r="I3912" s="214">
        <v>147592</v>
      </c>
      <c r="J3912" s="211">
        <f t="shared" si="315"/>
        <v>0.36999749310604163</v>
      </c>
      <c r="K3912" s="212">
        <f t="shared" si="316"/>
        <v>0.42</v>
      </c>
      <c r="L3912" s="214">
        <v>8117.56</v>
      </c>
      <c r="M3912" s="213">
        <v>11807.36</v>
      </c>
      <c r="N3912" s="213">
        <v>13283.28</v>
      </c>
      <c r="O3912" s="242">
        <f t="shared" si="317"/>
        <v>0.51519999999996802</v>
      </c>
      <c r="P3912" s="242"/>
      <c r="Q3912" s="179"/>
      <c r="R3912" s="179"/>
      <c r="S3912" s="179"/>
      <c r="T3912" s="179"/>
      <c r="U3912" s="179"/>
      <c r="V3912" s="179"/>
      <c r="W3912" s="179"/>
      <c r="X3912" s="179"/>
      <c r="Y3912" s="179"/>
      <c r="Z3912" s="179"/>
      <c r="AA3912" s="222"/>
      <c r="AB3912" s="222"/>
      <c r="AC3912" s="222"/>
      <c r="AD3912" s="179"/>
      <c r="AE3912" s="179"/>
      <c r="AF3912" s="179"/>
      <c r="AG3912" s="179"/>
      <c r="AH3912" s="179"/>
      <c r="AI3912" s="179"/>
      <c r="AJ3912" s="179"/>
    </row>
    <row r="3913" spans="2:36" x14ac:dyDescent="0.3">
      <c r="B3913" s="224">
        <v>399000</v>
      </c>
      <c r="C3913" s="209">
        <v>161242</v>
      </c>
      <c r="D3913" s="206">
        <f t="shared" si="313"/>
        <v>0.40411528822055137</v>
      </c>
      <c r="E3913" s="208">
        <f t="shared" si="314"/>
        <v>0.45</v>
      </c>
      <c r="F3913" s="207">
        <v>8868.31</v>
      </c>
      <c r="G3913" s="207">
        <v>12899.36</v>
      </c>
      <c r="H3913" s="207">
        <v>14511.78</v>
      </c>
      <c r="I3913" s="214">
        <v>147634</v>
      </c>
      <c r="J3913" s="211">
        <f t="shared" si="315"/>
        <v>0.37001002506265662</v>
      </c>
      <c r="K3913" s="212">
        <f t="shared" si="316"/>
        <v>0.42</v>
      </c>
      <c r="L3913" s="214">
        <v>8119.87</v>
      </c>
      <c r="M3913" s="213">
        <v>11810.72</v>
      </c>
      <c r="N3913" s="213">
        <v>13287.06</v>
      </c>
      <c r="O3913" s="242">
        <f t="shared" si="317"/>
        <v>0.51529999999997012</v>
      </c>
      <c r="P3913" s="242"/>
      <c r="Q3913" s="179"/>
      <c r="R3913" s="179"/>
      <c r="S3913" s="179"/>
      <c r="T3913" s="179"/>
      <c r="U3913" s="179"/>
      <c r="V3913" s="179"/>
      <c r="W3913" s="179"/>
      <c r="X3913" s="179"/>
      <c r="Y3913" s="179"/>
      <c r="Z3913" s="179"/>
      <c r="AA3913" s="222"/>
      <c r="AB3913" s="222"/>
      <c r="AC3913" s="222"/>
      <c r="AD3913" s="179"/>
      <c r="AE3913" s="179"/>
      <c r="AF3913" s="179"/>
      <c r="AG3913" s="179"/>
      <c r="AH3913" s="179"/>
      <c r="AI3913" s="179"/>
      <c r="AJ3913" s="179"/>
    </row>
    <row r="3914" spans="2:36" x14ac:dyDescent="0.3">
      <c r="B3914" s="224">
        <v>399100</v>
      </c>
      <c r="C3914" s="209">
        <v>161287</v>
      </c>
      <c r="D3914" s="206">
        <f t="shared" si="313"/>
        <v>0.40412678526685042</v>
      </c>
      <c r="E3914" s="208">
        <f t="shared" si="314"/>
        <v>0.45</v>
      </c>
      <c r="F3914" s="207">
        <v>8870.7800000000007</v>
      </c>
      <c r="G3914" s="207">
        <v>12902.96</v>
      </c>
      <c r="H3914" s="207">
        <v>14515.83</v>
      </c>
      <c r="I3914" s="214">
        <v>147676</v>
      </c>
      <c r="J3914" s="211">
        <f t="shared" si="315"/>
        <v>0.37002255073916313</v>
      </c>
      <c r="K3914" s="212">
        <f t="shared" si="316"/>
        <v>0.42</v>
      </c>
      <c r="L3914" s="214">
        <v>8122.18</v>
      </c>
      <c r="M3914" s="213">
        <v>11814.08</v>
      </c>
      <c r="N3914" s="213">
        <v>13290.84</v>
      </c>
      <c r="O3914" s="242">
        <f t="shared" si="317"/>
        <v>0.51519999999985888</v>
      </c>
      <c r="P3914" s="242"/>
      <c r="Q3914" s="179"/>
      <c r="R3914" s="179"/>
      <c r="S3914" s="179"/>
      <c r="T3914" s="179"/>
      <c r="U3914" s="179"/>
      <c r="V3914" s="179"/>
      <c r="W3914" s="179"/>
      <c r="X3914" s="179"/>
      <c r="Y3914" s="179"/>
      <c r="Z3914" s="179"/>
      <c r="AA3914" s="222"/>
      <c r="AB3914" s="222"/>
      <c r="AC3914" s="222"/>
      <c r="AD3914" s="179"/>
      <c r="AE3914" s="179"/>
      <c r="AF3914" s="179"/>
      <c r="AG3914" s="179"/>
      <c r="AH3914" s="179"/>
      <c r="AI3914" s="179"/>
      <c r="AJ3914" s="179"/>
    </row>
    <row r="3915" spans="2:36" x14ac:dyDescent="0.3">
      <c r="B3915" s="224">
        <v>399200</v>
      </c>
      <c r="C3915" s="209">
        <v>161332</v>
      </c>
      <c r="D3915" s="206">
        <f t="shared" si="313"/>
        <v>0.40413827655310619</v>
      </c>
      <c r="E3915" s="208">
        <f t="shared" si="314"/>
        <v>0.45</v>
      </c>
      <c r="F3915" s="207">
        <v>8873.26</v>
      </c>
      <c r="G3915" s="207">
        <v>12906.56</v>
      </c>
      <c r="H3915" s="207">
        <v>14519.88</v>
      </c>
      <c r="I3915" s="214">
        <v>147718</v>
      </c>
      <c r="J3915" s="211">
        <f t="shared" si="315"/>
        <v>0.37003507014028059</v>
      </c>
      <c r="K3915" s="212">
        <f t="shared" si="316"/>
        <v>0.42</v>
      </c>
      <c r="L3915" s="214">
        <v>8124.49</v>
      </c>
      <c r="M3915" s="213">
        <v>11817.44</v>
      </c>
      <c r="N3915" s="213">
        <v>13294.62</v>
      </c>
      <c r="O3915" s="242">
        <f t="shared" si="317"/>
        <v>0.51530000000013387</v>
      </c>
      <c r="P3915" s="242"/>
      <c r="Q3915" s="179"/>
      <c r="R3915" s="179"/>
      <c r="S3915" s="179"/>
      <c r="T3915" s="179"/>
      <c r="U3915" s="179"/>
      <c r="V3915" s="179"/>
      <c r="W3915" s="179"/>
      <c r="X3915" s="179"/>
      <c r="Y3915" s="179"/>
      <c r="Z3915" s="179"/>
      <c r="AA3915" s="222"/>
      <c r="AB3915" s="222"/>
      <c r="AC3915" s="222"/>
      <c r="AD3915" s="179"/>
      <c r="AE3915" s="179"/>
      <c r="AF3915" s="179"/>
      <c r="AG3915" s="179"/>
      <c r="AH3915" s="179"/>
      <c r="AI3915" s="179"/>
      <c r="AJ3915" s="179"/>
    </row>
    <row r="3916" spans="2:36" x14ac:dyDescent="0.3">
      <c r="B3916" s="224">
        <v>399300</v>
      </c>
      <c r="C3916" s="209">
        <v>161377</v>
      </c>
      <c r="D3916" s="206">
        <f t="shared" si="313"/>
        <v>0.40414976208364639</v>
      </c>
      <c r="E3916" s="208">
        <f t="shared" si="314"/>
        <v>0.45</v>
      </c>
      <c r="F3916" s="207">
        <v>8875.73</v>
      </c>
      <c r="G3916" s="207">
        <v>12910.16</v>
      </c>
      <c r="H3916" s="207">
        <v>14523.93</v>
      </c>
      <c r="I3916" s="214">
        <v>147760</v>
      </c>
      <c r="J3916" s="211">
        <f t="shared" si="315"/>
        <v>0.37004758327072379</v>
      </c>
      <c r="K3916" s="212">
        <f t="shared" si="316"/>
        <v>0.42</v>
      </c>
      <c r="L3916" s="214">
        <v>8126.8</v>
      </c>
      <c r="M3916" s="213">
        <v>11820.8</v>
      </c>
      <c r="N3916" s="213">
        <v>13298.4</v>
      </c>
      <c r="O3916" s="242">
        <f t="shared" si="317"/>
        <v>0.51520000000004074</v>
      </c>
      <c r="P3916" s="242"/>
      <c r="Q3916" s="179"/>
      <c r="R3916" s="179"/>
      <c r="S3916" s="179"/>
      <c r="T3916" s="179"/>
      <c r="U3916" s="179"/>
      <c r="V3916" s="179"/>
      <c r="W3916" s="179"/>
      <c r="X3916" s="179"/>
      <c r="Y3916" s="179"/>
      <c r="Z3916" s="179"/>
      <c r="AA3916" s="222"/>
      <c r="AB3916" s="222"/>
      <c r="AC3916" s="222"/>
      <c r="AD3916" s="179"/>
      <c r="AE3916" s="179"/>
      <c r="AF3916" s="179"/>
      <c r="AG3916" s="179"/>
      <c r="AH3916" s="179"/>
      <c r="AI3916" s="179"/>
      <c r="AJ3916" s="179"/>
    </row>
    <row r="3917" spans="2:36" x14ac:dyDescent="0.3">
      <c r="B3917" s="224">
        <v>399400</v>
      </c>
      <c r="C3917" s="209">
        <v>161422</v>
      </c>
      <c r="D3917" s="206">
        <f t="shared" si="313"/>
        <v>0.40416124186279417</v>
      </c>
      <c r="E3917" s="208">
        <f t="shared" si="314"/>
        <v>0.45</v>
      </c>
      <c r="F3917" s="207">
        <v>8878.2099999999991</v>
      </c>
      <c r="G3917" s="207">
        <v>12913.76</v>
      </c>
      <c r="H3917" s="207">
        <v>14527.98</v>
      </c>
      <c r="I3917" s="214">
        <v>147802</v>
      </c>
      <c r="J3917" s="211">
        <f t="shared" si="315"/>
        <v>0.3700600901352028</v>
      </c>
      <c r="K3917" s="212">
        <f t="shared" si="316"/>
        <v>0.42</v>
      </c>
      <c r="L3917" s="214">
        <v>8129.11</v>
      </c>
      <c r="M3917" s="213">
        <v>11824.16</v>
      </c>
      <c r="N3917" s="213">
        <v>13302.18</v>
      </c>
      <c r="O3917" s="242">
        <f t="shared" si="317"/>
        <v>0.51530000000002474</v>
      </c>
      <c r="P3917" s="242"/>
      <c r="Q3917" s="179"/>
      <c r="R3917" s="179"/>
      <c r="S3917" s="179"/>
      <c r="T3917" s="179"/>
      <c r="U3917" s="179"/>
      <c r="V3917" s="179"/>
      <c r="W3917" s="179"/>
      <c r="X3917" s="179"/>
      <c r="Y3917" s="179"/>
      <c r="Z3917" s="179"/>
      <c r="AA3917" s="222"/>
      <c r="AB3917" s="222"/>
      <c r="AC3917" s="222"/>
      <c r="AD3917" s="179"/>
      <c r="AE3917" s="179"/>
      <c r="AF3917" s="179"/>
      <c r="AG3917" s="179"/>
      <c r="AH3917" s="179"/>
      <c r="AI3917" s="179"/>
      <c r="AJ3917" s="179"/>
    </row>
    <row r="3918" spans="2:36" x14ac:dyDescent="0.3">
      <c r="B3918" s="224">
        <v>399500</v>
      </c>
      <c r="C3918" s="209">
        <v>161467</v>
      </c>
      <c r="D3918" s="206">
        <f t="shared" si="313"/>
        <v>0.40417271589486858</v>
      </c>
      <c r="E3918" s="208">
        <f t="shared" si="314"/>
        <v>0.45</v>
      </c>
      <c r="F3918" s="207">
        <v>8880.68</v>
      </c>
      <c r="G3918" s="207">
        <v>12917.36</v>
      </c>
      <c r="H3918" s="207">
        <v>14532.03</v>
      </c>
      <c r="I3918" s="214">
        <v>147844</v>
      </c>
      <c r="J3918" s="211">
        <f t="shared" si="315"/>
        <v>0.37007259073842302</v>
      </c>
      <c r="K3918" s="212">
        <f t="shared" si="316"/>
        <v>0.42</v>
      </c>
      <c r="L3918" s="214">
        <v>8131.42</v>
      </c>
      <c r="M3918" s="213">
        <v>11827.52</v>
      </c>
      <c r="N3918" s="213">
        <v>13305.96</v>
      </c>
      <c r="O3918" s="242">
        <f t="shared" si="317"/>
        <v>0.5151999999999316</v>
      </c>
      <c r="P3918" s="242"/>
      <c r="Q3918" s="179"/>
      <c r="R3918" s="179"/>
      <c r="S3918" s="179"/>
      <c r="T3918" s="179"/>
      <c r="U3918" s="179"/>
      <c r="V3918" s="179"/>
      <c r="W3918" s="179"/>
      <c r="X3918" s="179"/>
      <c r="Y3918" s="179"/>
      <c r="Z3918" s="179"/>
      <c r="AA3918" s="222"/>
      <c r="AB3918" s="222"/>
      <c r="AC3918" s="222"/>
      <c r="AD3918" s="179"/>
      <c r="AE3918" s="179"/>
      <c r="AF3918" s="179"/>
      <c r="AG3918" s="179"/>
      <c r="AH3918" s="179"/>
      <c r="AI3918" s="179"/>
      <c r="AJ3918" s="179"/>
    </row>
    <row r="3919" spans="2:36" x14ac:dyDescent="0.3">
      <c r="B3919" s="224">
        <v>399600</v>
      </c>
      <c r="C3919" s="209">
        <v>161512</v>
      </c>
      <c r="D3919" s="206">
        <f t="shared" si="313"/>
        <v>0.40418418418418417</v>
      </c>
      <c r="E3919" s="208">
        <f t="shared" si="314"/>
        <v>0.45</v>
      </c>
      <c r="F3919" s="207">
        <v>8883.16</v>
      </c>
      <c r="G3919" s="207">
        <v>12920.96</v>
      </c>
      <c r="H3919" s="207">
        <v>14536.08</v>
      </c>
      <c r="I3919" s="214">
        <v>147886</v>
      </c>
      <c r="J3919" s="211">
        <f t="shared" si="315"/>
        <v>0.37008508508508509</v>
      </c>
      <c r="K3919" s="212">
        <f t="shared" si="316"/>
        <v>0.42</v>
      </c>
      <c r="L3919" s="214">
        <v>8133.73</v>
      </c>
      <c r="M3919" s="213">
        <v>11830.88</v>
      </c>
      <c r="N3919" s="213">
        <v>13309.74</v>
      </c>
      <c r="O3919" s="242">
        <f t="shared" si="317"/>
        <v>0.5152999999998974</v>
      </c>
      <c r="P3919" s="242"/>
      <c r="Q3919" s="179"/>
      <c r="R3919" s="179"/>
      <c r="S3919" s="179"/>
      <c r="T3919" s="179"/>
      <c r="U3919" s="179"/>
      <c r="V3919" s="179"/>
      <c r="W3919" s="179"/>
      <c r="X3919" s="179"/>
      <c r="Y3919" s="179"/>
      <c r="Z3919" s="179"/>
      <c r="AA3919" s="222"/>
      <c r="AB3919" s="222"/>
      <c r="AC3919" s="222"/>
      <c r="AD3919" s="179"/>
      <c r="AE3919" s="179"/>
      <c r="AF3919" s="179"/>
      <c r="AG3919" s="179"/>
      <c r="AH3919" s="179"/>
      <c r="AI3919" s="179"/>
      <c r="AJ3919" s="179"/>
    </row>
    <row r="3920" spans="2:36" x14ac:dyDescent="0.3">
      <c r="B3920" s="224">
        <v>399700</v>
      </c>
      <c r="C3920" s="209">
        <v>161557</v>
      </c>
      <c r="D3920" s="206">
        <f t="shared" si="313"/>
        <v>0.40419564673505126</v>
      </c>
      <c r="E3920" s="208">
        <f t="shared" si="314"/>
        <v>0.45</v>
      </c>
      <c r="F3920" s="207">
        <v>8885.6299999999992</v>
      </c>
      <c r="G3920" s="207">
        <v>12924.56</v>
      </c>
      <c r="H3920" s="207">
        <v>14540.13</v>
      </c>
      <c r="I3920" s="214">
        <v>147928</v>
      </c>
      <c r="J3920" s="211">
        <f t="shared" si="315"/>
        <v>0.3700975731798849</v>
      </c>
      <c r="K3920" s="212">
        <f t="shared" si="316"/>
        <v>0.42</v>
      </c>
      <c r="L3920" s="214">
        <v>8136.04</v>
      </c>
      <c r="M3920" s="213">
        <v>11834.24</v>
      </c>
      <c r="N3920" s="213">
        <v>13313.52</v>
      </c>
      <c r="O3920" s="242">
        <f t="shared" si="317"/>
        <v>0.51520000000009536</v>
      </c>
      <c r="P3920" s="242"/>
      <c r="Q3920" s="179"/>
      <c r="R3920" s="179"/>
      <c r="S3920" s="179"/>
      <c r="T3920" s="179"/>
      <c r="U3920" s="179"/>
      <c r="V3920" s="179"/>
      <c r="W3920" s="179"/>
      <c r="X3920" s="179"/>
      <c r="Y3920" s="179"/>
      <c r="Z3920" s="179"/>
      <c r="AA3920" s="222"/>
      <c r="AB3920" s="222"/>
      <c r="AC3920" s="222"/>
      <c r="AD3920" s="179"/>
      <c r="AE3920" s="179"/>
      <c r="AF3920" s="179"/>
      <c r="AG3920" s="179"/>
      <c r="AH3920" s="179"/>
      <c r="AI3920" s="179"/>
      <c r="AJ3920" s="179"/>
    </row>
    <row r="3921" spans="2:36" x14ac:dyDescent="0.3">
      <c r="B3921" s="224">
        <v>399800</v>
      </c>
      <c r="C3921" s="209">
        <v>161602</v>
      </c>
      <c r="D3921" s="206">
        <f t="shared" si="313"/>
        <v>0.40420710355177591</v>
      </c>
      <c r="E3921" s="208">
        <f t="shared" si="314"/>
        <v>0.45</v>
      </c>
      <c r="F3921" s="207">
        <v>8888.11</v>
      </c>
      <c r="G3921" s="207">
        <v>12928.16</v>
      </c>
      <c r="H3921" s="207">
        <v>14544.18</v>
      </c>
      <c r="I3921" s="214">
        <v>147970</v>
      </c>
      <c r="J3921" s="211">
        <f t="shared" si="315"/>
        <v>0.37011005502751376</v>
      </c>
      <c r="K3921" s="212">
        <f t="shared" si="316"/>
        <v>0.42</v>
      </c>
      <c r="L3921" s="214">
        <v>8138.35</v>
      </c>
      <c r="M3921" s="213">
        <v>11837.6</v>
      </c>
      <c r="N3921" s="213">
        <v>13317.3</v>
      </c>
      <c r="O3921" s="242">
        <f t="shared" si="317"/>
        <v>0.51529999999980647</v>
      </c>
      <c r="P3921" s="242"/>
      <c r="Q3921" s="179"/>
      <c r="R3921" s="179"/>
      <c r="S3921" s="179"/>
      <c r="T3921" s="179"/>
      <c r="U3921" s="179"/>
      <c r="V3921" s="179"/>
      <c r="W3921" s="179"/>
      <c r="X3921" s="179"/>
      <c r="Y3921" s="179"/>
      <c r="Z3921" s="179"/>
      <c r="AA3921" s="222"/>
      <c r="AB3921" s="222"/>
      <c r="AC3921" s="222"/>
      <c r="AD3921" s="179"/>
      <c r="AE3921" s="179"/>
      <c r="AF3921" s="179"/>
      <c r="AG3921" s="179"/>
      <c r="AH3921" s="179"/>
      <c r="AI3921" s="179"/>
      <c r="AJ3921" s="179"/>
    </row>
    <row r="3922" spans="2:36" x14ac:dyDescent="0.3">
      <c r="B3922" s="224">
        <v>399900</v>
      </c>
      <c r="C3922" s="209">
        <v>161647</v>
      </c>
      <c r="D3922" s="206">
        <f t="shared" si="313"/>
        <v>0.40421855463865969</v>
      </c>
      <c r="E3922" s="208">
        <f t="shared" si="314"/>
        <v>0.45</v>
      </c>
      <c r="F3922" s="207">
        <v>8890.58</v>
      </c>
      <c r="G3922" s="207">
        <v>12931.76</v>
      </c>
      <c r="H3922" s="207">
        <v>14548.23</v>
      </c>
      <c r="I3922" s="214">
        <v>148012</v>
      </c>
      <c r="J3922" s="211">
        <f t="shared" si="315"/>
        <v>0.37012253063265815</v>
      </c>
      <c r="K3922" s="212">
        <f t="shared" si="316"/>
        <v>0.42</v>
      </c>
      <c r="L3922" s="214">
        <v>8140.66</v>
      </c>
      <c r="M3922" s="213">
        <v>11840.96</v>
      </c>
      <c r="N3922" s="213">
        <v>13321.08</v>
      </c>
      <c r="O3922" s="242">
        <f t="shared" si="317"/>
        <v>0.51519999999996802</v>
      </c>
      <c r="P3922" s="242"/>
      <c r="Q3922" s="179"/>
      <c r="R3922" s="179"/>
      <c r="S3922" s="179"/>
      <c r="T3922" s="179"/>
      <c r="U3922" s="179"/>
      <c r="V3922" s="179"/>
      <c r="W3922" s="179"/>
      <c r="X3922" s="179"/>
      <c r="Y3922" s="179"/>
      <c r="Z3922" s="179"/>
      <c r="AA3922" s="222"/>
      <c r="AB3922" s="222"/>
      <c r="AC3922" s="222"/>
      <c r="AD3922" s="179"/>
      <c r="AE3922" s="179"/>
      <c r="AF3922" s="179"/>
      <c r="AG3922" s="179"/>
      <c r="AH3922" s="179"/>
      <c r="AI3922" s="179"/>
      <c r="AJ3922" s="179"/>
    </row>
    <row r="3923" spans="2:36" x14ac:dyDescent="0.3">
      <c r="B3923" s="224">
        <v>400000</v>
      </c>
      <c r="C3923" s="209">
        <v>161692</v>
      </c>
      <c r="D3923" s="206">
        <f t="shared" si="313"/>
        <v>0.40422999999999998</v>
      </c>
      <c r="E3923" s="208">
        <f t="shared" si="314"/>
        <v>0.45</v>
      </c>
      <c r="F3923" s="207">
        <v>8893.06</v>
      </c>
      <c r="G3923" s="207">
        <v>12935.36</v>
      </c>
      <c r="H3923" s="207">
        <v>14552.28</v>
      </c>
      <c r="I3923" s="214">
        <v>148054</v>
      </c>
      <c r="J3923" s="211">
        <f t="shared" si="315"/>
        <v>0.37013499999999999</v>
      </c>
      <c r="K3923" s="212">
        <f t="shared" si="316"/>
        <v>0.42</v>
      </c>
      <c r="L3923" s="214">
        <v>8142.97</v>
      </c>
      <c r="M3923" s="213">
        <v>11844.32</v>
      </c>
      <c r="N3923" s="213">
        <v>13324.86</v>
      </c>
      <c r="O3923" s="242">
        <f t="shared" si="317"/>
        <v>0.51529999999997012</v>
      </c>
      <c r="P3923" s="242"/>
      <c r="Q3923" s="179"/>
      <c r="R3923" s="179"/>
      <c r="S3923" s="179"/>
      <c r="T3923" s="179"/>
      <c r="U3923" s="179"/>
      <c r="V3923" s="179"/>
      <c r="W3923" s="179"/>
      <c r="X3923" s="179"/>
      <c r="Y3923" s="179"/>
      <c r="Z3923" s="179"/>
      <c r="AA3923" s="222"/>
      <c r="AB3923" s="222"/>
      <c r="AC3923" s="222"/>
      <c r="AD3923" s="179"/>
      <c r="AE3923" s="179"/>
      <c r="AF3923" s="179"/>
      <c r="AG3923" s="179"/>
      <c r="AH3923" s="179"/>
      <c r="AI3923" s="179"/>
      <c r="AJ3923" s="179"/>
    </row>
    <row r="3924" spans="2:36" x14ac:dyDescent="0.3">
      <c r="B3924" s="224">
        <v>400100</v>
      </c>
      <c r="C3924" s="209">
        <v>161737</v>
      </c>
      <c r="D3924" s="206">
        <f t="shared" si="313"/>
        <v>0.40424143964008996</v>
      </c>
      <c r="E3924" s="208">
        <f t="shared" si="314"/>
        <v>0.45</v>
      </c>
      <c r="F3924" s="207">
        <v>8895.5300000000007</v>
      </c>
      <c r="G3924" s="207">
        <v>12938.96</v>
      </c>
      <c r="H3924" s="207">
        <v>14556.33</v>
      </c>
      <c r="I3924" s="214">
        <v>148096</v>
      </c>
      <c r="J3924" s="211">
        <f t="shared" si="315"/>
        <v>0.37014746313421643</v>
      </c>
      <c r="K3924" s="212">
        <f t="shared" si="316"/>
        <v>0.42</v>
      </c>
      <c r="L3924" s="214">
        <v>8145.28</v>
      </c>
      <c r="M3924" s="213">
        <v>11847.68</v>
      </c>
      <c r="N3924" s="213">
        <v>13328.64</v>
      </c>
      <c r="O3924" s="242">
        <f t="shared" si="317"/>
        <v>0.51519999999985888</v>
      </c>
      <c r="P3924" s="242"/>
      <c r="Q3924" s="179"/>
      <c r="R3924" s="179"/>
      <c r="S3924" s="179"/>
      <c r="T3924" s="179"/>
      <c r="U3924" s="179"/>
      <c r="V3924" s="179"/>
      <c r="W3924" s="179"/>
      <c r="X3924" s="179"/>
      <c r="Y3924" s="179"/>
      <c r="Z3924" s="179"/>
      <c r="AA3924" s="222"/>
      <c r="AB3924" s="222"/>
      <c r="AC3924" s="222"/>
      <c r="AD3924" s="179"/>
      <c r="AE3924" s="179"/>
      <c r="AF3924" s="179"/>
      <c r="AG3924" s="179"/>
      <c r="AH3924" s="179"/>
      <c r="AI3924" s="179"/>
      <c r="AJ3924" s="179"/>
    </row>
    <row r="3925" spans="2:36" x14ac:dyDescent="0.3">
      <c r="B3925" s="224">
        <v>400200</v>
      </c>
      <c r="C3925" s="209">
        <v>161782</v>
      </c>
      <c r="D3925" s="206">
        <f t="shared" si="313"/>
        <v>0.40425287356321837</v>
      </c>
      <c r="E3925" s="208">
        <f t="shared" si="314"/>
        <v>0.45</v>
      </c>
      <c r="F3925" s="207">
        <v>8898.01</v>
      </c>
      <c r="G3925" s="207">
        <v>12942.56</v>
      </c>
      <c r="H3925" s="207">
        <v>14560.38</v>
      </c>
      <c r="I3925" s="214">
        <v>148138</v>
      </c>
      <c r="J3925" s="211">
        <f t="shared" si="315"/>
        <v>0.37015992003997999</v>
      </c>
      <c r="K3925" s="212">
        <f t="shared" si="316"/>
        <v>0.42</v>
      </c>
      <c r="L3925" s="214">
        <v>8147.59</v>
      </c>
      <c r="M3925" s="213">
        <v>11851.04</v>
      </c>
      <c r="N3925" s="213">
        <v>13332.42</v>
      </c>
      <c r="O3925" s="242">
        <f t="shared" si="317"/>
        <v>0.51530000000013387</v>
      </c>
      <c r="P3925" s="242"/>
      <c r="Q3925" s="179"/>
      <c r="R3925" s="179"/>
      <c r="S3925" s="179"/>
      <c r="T3925" s="179"/>
      <c r="U3925" s="179"/>
      <c r="V3925" s="179"/>
      <c r="W3925" s="179"/>
      <c r="X3925" s="179"/>
      <c r="Y3925" s="179"/>
      <c r="Z3925" s="179"/>
      <c r="AA3925" s="222"/>
      <c r="AB3925" s="222"/>
      <c r="AC3925" s="222"/>
      <c r="AD3925" s="179"/>
      <c r="AE3925" s="179"/>
      <c r="AF3925" s="179"/>
      <c r="AG3925" s="179"/>
      <c r="AH3925" s="179"/>
      <c r="AI3925" s="179"/>
      <c r="AJ3925" s="179"/>
    </row>
    <row r="3926" spans="2:36" x14ac:dyDescent="0.3">
      <c r="B3926" s="224">
        <v>400300</v>
      </c>
      <c r="C3926" s="209">
        <v>161827</v>
      </c>
      <c r="D3926" s="206">
        <f t="shared" si="313"/>
        <v>0.40426430177366973</v>
      </c>
      <c r="E3926" s="208">
        <f t="shared" si="314"/>
        <v>0.45</v>
      </c>
      <c r="F3926" s="207">
        <v>8900.48</v>
      </c>
      <c r="G3926" s="207">
        <v>12946.16</v>
      </c>
      <c r="H3926" s="207">
        <v>14564.43</v>
      </c>
      <c r="I3926" s="214">
        <v>148180</v>
      </c>
      <c r="J3926" s="211">
        <f t="shared" si="315"/>
        <v>0.37017237072195852</v>
      </c>
      <c r="K3926" s="212">
        <f t="shared" si="316"/>
        <v>0.42</v>
      </c>
      <c r="L3926" s="214">
        <v>8149.9</v>
      </c>
      <c r="M3926" s="213">
        <v>11854.4</v>
      </c>
      <c r="N3926" s="213">
        <v>13336.2</v>
      </c>
      <c r="O3926" s="242">
        <f t="shared" si="317"/>
        <v>0.51520000000004074</v>
      </c>
      <c r="P3926" s="242"/>
      <c r="Q3926" s="179"/>
      <c r="R3926" s="179"/>
      <c r="S3926" s="179"/>
      <c r="T3926" s="179"/>
      <c r="U3926" s="179"/>
      <c r="V3926" s="179"/>
      <c r="W3926" s="179"/>
      <c r="X3926" s="179"/>
      <c r="Y3926" s="179"/>
      <c r="Z3926" s="179"/>
      <c r="AA3926" s="222"/>
      <c r="AB3926" s="222"/>
      <c r="AC3926" s="222"/>
      <c r="AD3926" s="179"/>
      <c r="AE3926" s="179"/>
      <c r="AF3926" s="179"/>
      <c r="AG3926" s="179"/>
      <c r="AH3926" s="179"/>
      <c r="AI3926" s="179"/>
      <c r="AJ3926" s="179"/>
    </row>
    <row r="3927" spans="2:36" x14ac:dyDescent="0.3">
      <c r="B3927" s="224">
        <v>400400</v>
      </c>
      <c r="C3927" s="209">
        <v>161872</v>
      </c>
      <c r="D3927" s="206">
        <f t="shared" si="313"/>
        <v>0.40427572427572428</v>
      </c>
      <c r="E3927" s="208">
        <f t="shared" si="314"/>
        <v>0.45</v>
      </c>
      <c r="F3927" s="207">
        <v>8902.9599999999991</v>
      </c>
      <c r="G3927" s="207">
        <v>12949.76</v>
      </c>
      <c r="H3927" s="207">
        <v>14568.48</v>
      </c>
      <c r="I3927" s="214">
        <v>148222</v>
      </c>
      <c r="J3927" s="211">
        <f t="shared" si="315"/>
        <v>0.37018481518481516</v>
      </c>
      <c r="K3927" s="212">
        <f t="shared" si="316"/>
        <v>0.42</v>
      </c>
      <c r="L3927" s="214">
        <v>8152.21</v>
      </c>
      <c r="M3927" s="213">
        <v>11857.76</v>
      </c>
      <c r="N3927" s="213">
        <v>13339.98</v>
      </c>
      <c r="O3927" s="242">
        <f t="shared" si="317"/>
        <v>0.51530000000002474</v>
      </c>
      <c r="P3927" s="242"/>
      <c r="Q3927" s="179"/>
      <c r="R3927" s="179"/>
      <c r="S3927" s="179"/>
      <c r="T3927" s="179"/>
      <c r="U3927" s="179"/>
      <c r="V3927" s="179"/>
      <c r="W3927" s="179"/>
      <c r="X3927" s="179"/>
      <c r="Y3927" s="179"/>
      <c r="Z3927" s="179"/>
      <c r="AA3927" s="222"/>
      <c r="AB3927" s="222"/>
      <c r="AC3927" s="222"/>
      <c r="AD3927" s="179"/>
      <c r="AE3927" s="179"/>
      <c r="AF3927" s="179"/>
      <c r="AG3927" s="179"/>
      <c r="AH3927" s="179"/>
      <c r="AI3927" s="179"/>
      <c r="AJ3927" s="179"/>
    </row>
    <row r="3928" spans="2:36" x14ac:dyDescent="0.3">
      <c r="B3928" s="224">
        <v>400500</v>
      </c>
      <c r="C3928" s="209">
        <v>161917</v>
      </c>
      <c r="D3928" s="206">
        <f t="shared" ref="D3928:D3991" si="318">C3928/B3928</f>
        <v>0.40428714107365793</v>
      </c>
      <c r="E3928" s="208">
        <f t="shared" ref="E3928:E3991" si="319">(C3928-C3927)/(B3928-B3927)</f>
        <v>0.45</v>
      </c>
      <c r="F3928" s="207">
        <v>8905.43</v>
      </c>
      <c r="G3928" s="207">
        <v>12953.36</v>
      </c>
      <c r="H3928" s="207">
        <v>14572.53</v>
      </c>
      <c r="I3928" s="214">
        <v>148264</v>
      </c>
      <c r="J3928" s="211">
        <f t="shared" si="315"/>
        <v>0.37019725343320847</v>
      </c>
      <c r="K3928" s="212">
        <f t="shared" si="316"/>
        <v>0.42</v>
      </c>
      <c r="L3928" s="214">
        <v>8154.52</v>
      </c>
      <c r="M3928" s="213">
        <v>11861.12</v>
      </c>
      <c r="N3928" s="213">
        <v>13343.76</v>
      </c>
      <c r="O3928" s="242">
        <f t="shared" si="317"/>
        <v>0.5151999999999316</v>
      </c>
      <c r="P3928" s="242"/>
      <c r="Q3928" s="179"/>
      <c r="R3928" s="179"/>
      <c r="S3928" s="179"/>
      <c r="T3928" s="179"/>
      <c r="U3928" s="179"/>
      <c r="V3928" s="179"/>
      <c r="W3928" s="179"/>
      <c r="X3928" s="179"/>
      <c r="Y3928" s="179"/>
      <c r="Z3928" s="179"/>
      <c r="AA3928" s="222"/>
      <c r="AB3928" s="222"/>
      <c r="AC3928" s="222"/>
      <c r="AD3928" s="179"/>
      <c r="AE3928" s="179"/>
      <c r="AF3928" s="179"/>
      <c r="AG3928" s="179"/>
      <c r="AH3928" s="179"/>
      <c r="AI3928" s="179"/>
      <c r="AJ3928" s="179"/>
    </row>
    <row r="3929" spans="2:36" x14ac:dyDescent="0.3">
      <c r="B3929" s="224">
        <v>400600</v>
      </c>
      <c r="C3929" s="209">
        <v>161962</v>
      </c>
      <c r="D3929" s="206">
        <f t="shared" si="318"/>
        <v>0.40429855217174238</v>
      </c>
      <c r="E3929" s="208">
        <f t="shared" si="319"/>
        <v>0.45</v>
      </c>
      <c r="F3929" s="207">
        <v>8907.91</v>
      </c>
      <c r="G3929" s="207">
        <v>12956.96</v>
      </c>
      <c r="H3929" s="207">
        <v>14576.58</v>
      </c>
      <c r="I3929" s="214">
        <v>148306</v>
      </c>
      <c r="J3929" s="211">
        <f t="shared" si="315"/>
        <v>0.37020968547179234</v>
      </c>
      <c r="K3929" s="212">
        <f t="shared" si="316"/>
        <v>0.42</v>
      </c>
      <c r="L3929" s="214">
        <v>8156.83</v>
      </c>
      <c r="M3929" s="213">
        <v>11864.48</v>
      </c>
      <c r="N3929" s="213">
        <v>13347.54</v>
      </c>
      <c r="O3929" s="242">
        <f t="shared" si="317"/>
        <v>0.5152999999998974</v>
      </c>
      <c r="P3929" s="242"/>
      <c r="Q3929" s="179"/>
      <c r="R3929" s="179"/>
      <c r="S3929" s="179"/>
      <c r="T3929" s="179"/>
      <c r="U3929" s="179"/>
      <c r="V3929" s="179"/>
      <c r="W3929" s="179"/>
      <c r="X3929" s="179"/>
      <c r="Y3929" s="179"/>
      <c r="Z3929" s="179"/>
      <c r="AA3929" s="222"/>
      <c r="AB3929" s="222"/>
      <c r="AC3929" s="222"/>
      <c r="AD3929" s="179"/>
      <c r="AE3929" s="179"/>
      <c r="AF3929" s="179"/>
      <c r="AG3929" s="179"/>
      <c r="AH3929" s="179"/>
      <c r="AI3929" s="179"/>
      <c r="AJ3929" s="179"/>
    </row>
    <row r="3930" spans="2:36" x14ac:dyDescent="0.3">
      <c r="B3930" s="224">
        <v>400700</v>
      </c>
      <c r="C3930" s="209">
        <v>162007</v>
      </c>
      <c r="D3930" s="206">
        <f t="shared" si="318"/>
        <v>0.40430995757424509</v>
      </c>
      <c r="E3930" s="208">
        <f t="shared" si="319"/>
        <v>0.45</v>
      </c>
      <c r="F3930" s="207">
        <v>8910.3799999999992</v>
      </c>
      <c r="G3930" s="207">
        <v>12960.56</v>
      </c>
      <c r="H3930" s="207">
        <v>14580.63</v>
      </c>
      <c r="I3930" s="214">
        <v>148348</v>
      </c>
      <c r="J3930" s="211">
        <f t="shared" si="315"/>
        <v>0.37022211130521587</v>
      </c>
      <c r="K3930" s="212">
        <f t="shared" si="316"/>
        <v>0.42</v>
      </c>
      <c r="L3930" s="214">
        <v>8159.14</v>
      </c>
      <c r="M3930" s="213">
        <v>11867.84</v>
      </c>
      <c r="N3930" s="213">
        <v>13351.32</v>
      </c>
      <c r="O3930" s="242">
        <f t="shared" si="317"/>
        <v>0.51520000000009536</v>
      </c>
      <c r="P3930" s="242"/>
      <c r="Q3930" s="179"/>
      <c r="R3930" s="179"/>
      <c r="S3930" s="179"/>
      <c r="T3930" s="179"/>
      <c r="U3930" s="179"/>
      <c r="V3930" s="179"/>
      <c r="W3930" s="179"/>
      <c r="X3930" s="179"/>
      <c r="Y3930" s="179"/>
      <c r="Z3930" s="179"/>
      <c r="AA3930" s="222"/>
      <c r="AB3930" s="222"/>
      <c r="AC3930" s="222"/>
      <c r="AD3930" s="179"/>
      <c r="AE3930" s="179"/>
      <c r="AF3930" s="179"/>
      <c r="AG3930" s="179"/>
      <c r="AH3930" s="179"/>
      <c r="AI3930" s="179"/>
      <c r="AJ3930" s="179"/>
    </row>
    <row r="3931" spans="2:36" x14ac:dyDescent="0.3">
      <c r="B3931" s="224">
        <v>400800</v>
      </c>
      <c r="C3931" s="209">
        <v>162052</v>
      </c>
      <c r="D3931" s="206">
        <f t="shared" si="318"/>
        <v>0.40432135728542912</v>
      </c>
      <c r="E3931" s="208">
        <f t="shared" si="319"/>
        <v>0.45</v>
      </c>
      <c r="F3931" s="207">
        <v>8912.86</v>
      </c>
      <c r="G3931" s="207">
        <v>12964.16</v>
      </c>
      <c r="H3931" s="207">
        <v>14584.68</v>
      </c>
      <c r="I3931" s="214">
        <v>148390</v>
      </c>
      <c r="J3931" s="211">
        <f t="shared" si="315"/>
        <v>0.37023453093812375</v>
      </c>
      <c r="K3931" s="212">
        <f t="shared" si="316"/>
        <v>0.42</v>
      </c>
      <c r="L3931" s="214">
        <v>8161.45</v>
      </c>
      <c r="M3931" s="213">
        <v>11871.2</v>
      </c>
      <c r="N3931" s="213">
        <v>13355.1</v>
      </c>
      <c r="O3931" s="242">
        <f t="shared" si="317"/>
        <v>0.51529999999980647</v>
      </c>
      <c r="P3931" s="242"/>
      <c r="Q3931" s="179"/>
      <c r="R3931" s="179"/>
      <c r="S3931" s="179"/>
      <c r="T3931" s="179"/>
      <c r="U3931" s="179"/>
      <c r="V3931" s="179"/>
      <c r="W3931" s="179"/>
      <c r="X3931" s="179"/>
      <c r="Y3931" s="179"/>
      <c r="Z3931" s="179"/>
      <c r="AA3931" s="222"/>
      <c r="AB3931" s="222"/>
      <c r="AC3931" s="222"/>
      <c r="AD3931" s="179"/>
      <c r="AE3931" s="179"/>
      <c r="AF3931" s="179"/>
      <c r="AG3931" s="179"/>
      <c r="AH3931" s="179"/>
      <c r="AI3931" s="179"/>
      <c r="AJ3931" s="179"/>
    </row>
    <row r="3932" spans="2:36" x14ac:dyDescent="0.3">
      <c r="B3932" s="224">
        <v>400900</v>
      </c>
      <c r="C3932" s="209">
        <v>162097</v>
      </c>
      <c r="D3932" s="206">
        <f t="shared" si="318"/>
        <v>0.40433275130955348</v>
      </c>
      <c r="E3932" s="208">
        <f t="shared" si="319"/>
        <v>0.45</v>
      </c>
      <c r="F3932" s="207">
        <v>8915.33</v>
      </c>
      <c r="G3932" s="207">
        <v>12967.76</v>
      </c>
      <c r="H3932" s="207">
        <v>14588.73</v>
      </c>
      <c r="I3932" s="214">
        <v>148432</v>
      </c>
      <c r="J3932" s="211">
        <f t="shared" si="315"/>
        <v>0.37024694437515587</v>
      </c>
      <c r="K3932" s="212">
        <f t="shared" si="316"/>
        <v>0.42</v>
      </c>
      <c r="L3932" s="214">
        <v>8163.76</v>
      </c>
      <c r="M3932" s="213">
        <v>11874.56</v>
      </c>
      <c r="N3932" s="213">
        <v>13358.88</v>
      </c>
      <c r="O3932" s="242">
        <f t="shared" si="317"/>
        <v>0.51519999999996802</v>
      </c>
      <c r="P3932" s="242"/>
      <c r="Q3932" s="179"/>
      <c r="R3932" s="179"/>
      <c r="S3932" s="179"/>
      <c r="T3932" s="179"/>
      <c r="U3932" s="179"/>
      <c r="V3932" s="179"/>
      <c r="W3932" s="179"/>
      <c r="X3932" s="179"/>
      <c r="Y3932" s="179"/>
      <c r="Z3932" s="179"/>
      <c r="AA3932" s="222"/>
      <c r="AB3932" s="222"/>
      <c r="AC3932" s="222"/>
      <c r="AD3932" s="179"/>
      <c r="AE3932" s="179"/>
      <c r="AF3932" s="179"/>
      <c r="AG3932" s="179"/>
      <c r="AH3932" s="179"/>
      <c r="AI3932" s="179"/>
      <c r="AJ3932" s="179"/>
    </row>
    <row r="3933" spans="2:36" x14ac:dyDescent="0.3">
      <c r="B3933" s="224">
        <v>401000</v>
      </c>
      <c r="C3933" s="209">
        <v>162142</v>
      </c>
      <c r="D3933" s="206">
        <f t="shared" si="318"/>
        <v>0.40434413965087279</v>
      </c>
      <c r="E3933" s="208">
        <f t="shared" si="319"/>
        <v>0.45</v>
      </c>
      <c r="F3933" s="207">
        <v>8917.81</v>
      </c>
      <c r="G3933" s="207">
        <v>12971.36</v>
      </c>
      <c r="H3933" s="207">
        <v>14592.78</v>
      </c>
      <c r="I3933" s="214">
        <v>148474</v>
      </c>
      <c r="J3933" s="211">
        <f t="shared" si="315"/>
        <v>0.37025935162094764</v>
      </c>
      <c r="K3933" s="212">
        <f t="shared" si="316"/>
        <v>0.42</v>
      </c>
      <c r="L3933" s="214">
        <v>8166.07</v>
      </c>
      <c r="M3933" s="213">
        <v>11877.92</v>
      </c>
      <c r="N3933" s="213">
        <v>13362.66</v>
      </c>
      <c r="O3933" s="242">
        <f t="shared" si="317"/>
        <v>0.51529999999997012</v>
      </c>
      <c r="P3933" s="242"/>
      <c r="Q3933" s="179"/>
      <c r="R3933" s="179"/>
      <c r="S3933" s="179"/>
      <c r="T3933" s="179"/>
      <c r="U3933" s="179"/>
      <c r="V3933" s="179"/>
      <c r="W3933" s="179"/>
      <c r="X3933" s="179"/>
      <c r="Y3933" s="179"/>
      <c r="Z3933" s="179"/>
      <c r="AA3933" s="222"/>
      <c r="AB3933" s="222"/>
      <c r="AC3933" s="222"/>
      <c r="AD3933" s="179"/>
      <c r="AE3933" s="179"/>
      <c r="AF3933" s="179"/>
      <c r="AG3933" s="179"/>
      <c r="AH3933" s="179"/>
      <c r="AI3933" s="179"/>
      <c r="AJ3933" s="179"/>
    </row>
    <row r="3934" spans="2:36" x14ac:dyDescent="0.3">
      <c r="B3934" s="224">
        <v>401100</v>
      </c>
      <c r="C3934" s="209">
        <v>162187</v>
      </c>
      <c r="D3934" s="206">
        <f t="shared" si="318"/>
        <v>0.40435552231363747</v>
      </c>
      <c r="E3934" s="208">
        <f t="shared" si="319"/>
        <v>0.45</v>
      </c>
      <c r="F3934" s="207">
        <v>8920.2800000000007</v>
      </c>
      <c r="G3934" s="207">
        <v>12974.96</v>
      </c>
      <c r="H3934" s="207">
        <v>14596.83</v>
      </c>
      <c r="I3934" s="214">
        <v>148516</v>
      </c>
      <c r="J3934" s="211">
        <f t="shared" si="315"/>
        <v>0.37027175268012963</v>
      </c>
      <c r="K3934" s="212">
        <f t="shared" si="316"/>
        <v>0.42</v>
      </c>
      <c r="L3934" s="214">
        <v>8168.38</v>
      </c>
      <c r="M3934" s="213">
        <v>11881.28</v>
      </c>
      <c r="N3934" s="213">
        <v>13366.44</v>
      </c>
      <c r="O3934" s="242">
        <f t="shared" si="317"/>
        <v>0.51519999999985888</v>
      </c>
      <c r="P3934" s="242"/>
      <c r="Q3934" s="179"/>
      <c r="R3934" s="179"/>
      <c r="S3934" s="179"/>
      <c r="T3934" s="179"/>
      <c r="U3934" s="179"/>
      <c r="V3934" s="179"/>
      <c r="W3934" s="179"/>
      <c r="X3934" s="179"/>
      <c r="Y3934" s="179"/>
      <c r="Z3934" s="179"/>
      <c r="AA3934" s="222"/>
      <c r="AB3934" s="222"/>
      <c r="AC3934" s="222"/>
      <c r="AD3934" s="179"/>
      <c r="AE3934" s="179"/>
      <c r="AF3934" s="179"/>
      <c r="AG3934" s="179"/>
      <c r="AH3934" s="179"/>
      <c r="AI3934" s="179"/>
      <c r="AJ3934" s="179"/>
    </row>
    <row r="3935" spans="2:36" x14ac:dyDescent="0.3">
      <c r="B3935" s="224">
        <v>401200</v>
      </c>
      <c r="C3935" s="209">
        <v>162232</v>
      </c>
      <c r="D3935" s="206">
        <f t="shared" si="318"/>
        <v>0.40436689930209374</v>
      </c>
      <c r="E3935" s="208">
        <f t="shared" si="319"/>
        <v>0.45</v>
      </c>
      <c r="F3935" s="207">
        <v>8922.76</v>
      </c>
      <c r="G3935" s="207">
        <v>12978.56</v>
      </c>
      <c r="H3935" s="207">
        <v>14600.88</v>
      </c>
      <c r="I3935" s="214">
        <v>148558</v>
      </c>
      <c r="J3935" s="211">
        <f t="shared" si="315"/>
        <v>0.37028414755732802</v>
      </c>
      <c r="K3935" s="212">
        <f t="shared" si="316"/>
        <v>0.42</v>
      </c>
      <c r="L3935" s="214">
        <v>8170.69</v>
      </c>
      <c r="M3935" s="213">
        <v>11884.64</v>
      </c>
      <c r="N3935" s="213">
        <v>13370.22</v>
      </c>
      <c r="O3935" s="242">
        <f t="shared" si="317"/>
        <v>0.51530000000013387</v>
      </c>
      <c r="P3935" s="242"/>
      <c r="Q3935" s="179"/>
      <c r="R3935" s="179"/>
      <c r="S3935" s="179"/>
      <c r="T3935" s="179"/>
      <c r="U3935" s="179"/>
      <c r="V3935" s="179"/>
      <c r="W3935" s="179"/>
      <c r="X3935" s="179"/>
      <c r="Y3935" s="179"/>
      <c r="Z3935" s="179"/>
      <c r="AA3935" s="222"/>
      <c r="AB3935" s="222"/>
      <c r="AC3935" s="222"/>
      <c r="AD3935" s="179"/>
      <c r="AE3935" s="179"/>
      <c r="AF3935" s="179"/>
      <c r="AG3935" s="179"/>
      <c r="AH3935" s="179"/>
      <c r="AI3935" s="179"/>
      <c r="AJ3935" s="179"/>
    </row>
    <row r="3936" spans="2:36" x14ac:dyDescent="0.3">
      <c r="B3936" s="224">
        <v>401300</v>
      </c>
      <c r="C3936" s="209">
        <v>162277</v>
      </c>
      <c r="D3936" s="206">
        <f t="shared" si="318"/>
        <v>0.40437827062048343</v>
      </c>
      <c r="E3936" s="208">
        <f t="shared" si="319"/>
        <v>0.45</v>
      </c>
      <c r="F3936" s="207">
        <v>8925.23</v>
      </c>
      <c r="G3936" s="207">
        <v>12982.16</v>
      </c>
      <c r="H3936" s="207">
        <v>14604.93</v>
      </c>
      <c r="I3936" s="214">
        <v>148600</v>
      </c>
      <c r="J3936" s="211">
        <f t="shared" si="315"/>
        <v>0.37029653625716424</v>
      </c>
      <c r="K3936" s="212">
        <f t="shared" si="316"/>
        <v>0.42</v>
      </c>
      <c r="L3936" s="214">
        <v>8173</v>
      </c>
      <c r="M3936" s="213">
        <v>11888</v>
      </c>
      <c r="N3936" s="213">
        <v>13374</v>
      </c>
      <c r="O3936" s="242">
        <f t="shared" si="317"/>
        <v>0.51520000000004074</v>
      </c>
      <c r="P3936" s="242"/>
      <c r="Q3936" s="179"/>
      <c r="R3936" s="179"/>
      <c r="S3936" s="179"/>
      <c r="T3936" s="179"/>
      <c r="U3936" s="179"/>
      <c r="V3936" s="179"/>
      <c r="W3936" s="179"/>
      <c r="X3936" s="179"/>
      <c r="Y3936" s="179"/>
      <c r="Z3936" s="179"/>
      <c r="AA3936" s="222"/>
      <c r="AB3936" s="222"/>
      <c r="AC3936" s="222"/>
      <c r="AD3936" s="179"/>
      <c r="AE3936" s="179"/>
      <c r="AF3936" s="179"/>
      <c r="AG3936" s="179"/>
      <c r="AH3936" s="179"/>
      <c r="AI3936" s="179"/>
      <c r="AJ3936" s="179"/>
    </row>
    <row r="3937" spans="2:36" x14ac:dyDescent="0.3">
      <c r="B3937" s="224">
        <v>401400</v>
      </c>
      <c r="C3937" s="209">
        <v>162322</v>
      </c>
      <c r="D3937" s="206">
        <f t="shared" si="318"/>
        <v>0.40438963627304436</v>
      </c>
      <c r="E3937" s="208">
        <f t="shared" si="319"/>
        <v>0.45</v>
      </c>
      <c r="F3937" s="207">
        <v>8927.7099999999991</v>
      </c>
      <c r="G3937" s="207">
        <v>12985.76</v>
      </c>
      <c r="H3937" s="207">
        <v>14608.98</v>
      </c>
      <c r="I3937" s="214">
        <v>148642</v>
      </c>
      <c r="J3937" s="211">
        <f t="shared" si="315"/>
        <v>0.37030891878425509</v>
      </c>
      <c r="K3937" s="212">
        <f t="shared" si="316"/>
        <v>0.42</v>
      </c>
      <c r="L3937" s="214">
        <v>8175.31</v>
      </c>
      <c r="M3937" s="213">
        <v>11891.36</v>
      </c>
      <c r="N3937" s="213">
        <v>13377.78</v>
      </c>
      <c r="O3937" s="242">
        <f t="shared" si="317"/>
        <v>0.51530000000002474</v>
      </c>
      <c r="P3937" s="242"/>
      <c r="Q3937" s="179"/>
      <c r="R3937" s="179"/>
      <c r="S3937" s="179"/>
      <c r="T3937" s="179"/>
      <c r="U3937" s="179"/>
      <c r="V3937" s="179"/>
      <c r="W3937" s="179"/>
      <c r="X3937" s="179"/>
      <c r="Y3937" s="179"/>
      <c r="Z3937" s="179"/>
      <c r="AA3937" s="222"/>
      <c r="AB3937" s="222"/>
      <c r="AC3937" s="222"/>
      <c r="AD3937" s="179"/>
      <c r="AE3937" s="179"/>
      <c r="AF3937" s="179"/>
      <c r="AG3937" s="179"/>
      <c r="AH3937" s="179"/>
      <c r="AI3937" s="179"/>
      <c r="AJ3937" s="179"/>
    </row>
    <row r="3938" spans="2:36" x14ac:dyDescent="0.3">
      <c r="B3938" s="224">
        <v>401500</v>
      </c>
      <c r="C3938" s="209">
        <v>162367</v>
      </c>
      <c r="D3938" s="206">
        <f t="shared" si="318"/>
        <v>0.40440099626400994</v>
      </c>
      <c r="E3938" s="208">
        <f t="shared" si="319"/>
        <v>0.45</v>
      </c>
      <c r="F3938" s="207">
        <v>8930.18</v>
      </c>
      <c r="G3938" s="207">
        <v>12989.36</v>
      </c>
      <c r="H3938" s="207">
        <v>14613.03</v>
      </c>
      <c r="I3938" s="214">
        <v>148684</v>
      </c>
      <c r="J3938" s="211">
        <f t="shared" si="315"/>
        <v>0.37032129514321294</v>
      </c>
      <c r="K3938" s="212">
        <f t="shared" si="316"/>
        <v>0.42</v>
      </c>
      <c r="L3938" s="214">
        <v>8177.62</v>
      </c>
      <c r="M3938" s="213">
        <v>11894.72</v>
      </c>
      <c r="N3938" s="213">
        <v>13381.56</v>
      </c>
      <c r="O3938" s="242">
        <f t="shared" si="317"/>
        <v>0.5151999999999316</v>
      </c>
      <c r="P3938" s="242"/>
      <c r="Q3938" s="179"/>
      <c r="R3938" s="179"/>
      <c r="S3938" s="179"/>
      <c r="T3938" s="179"/>
      <c r="U3938" s="179"/>
      <c r="V3938" s="179"/>
      <c r="W3938" s="179"/>
      <c r="X3938" s="179"/>
      <c r="Y3938" s="179"/>
      <c r="Z3938" s="179"/>
      <c r="AA3938" s="222"/>
      <c r="AB3938" s="222"/>
      <c r="AC3938" s="222"/>
      <c r="AD3938" s="179"/>
      <c r="AE3938" s="179"/>
      <c r="AF3938" s="179"/>
      <c r="AG3938" s="179"/>
      <c r="AH3938" s="179"/>
      <c r="AI3938" s="179"/>
      <c r="AJ3938" s="179"/>
    </row>
    <row r="3939" spans="2:36" x14ac:dyDescent="0.3">
      <c r="B3939" s="224">
        <v>401600</v>
      </c>
      <c r="C3939" s="209">
        <v>162412</v>
      </c>
      <c r="D3939" s="206">
        <f t="shared" si="318"/>
        <v>0.40441235059760955</v>
      </c>
      <c r="E3939" s="208">
        <f t="shared" si="319"/>
        <v>0.45</v>
      </c>
      <c r="F3939" s="207">
        <v>8932.66</v>
      </c>
      <c r="G3939" s="207">
        <v>12992.96</v>
      </c>
      <c r="H3939" s="207">
        <v>14617.08</v>
      </c>
      <c r="I3939" s="214">
        <v>148726</v>
      </c>
      <c r="J3939" s="211">
        <f t="shared" si="315"/>
        <v>0.37033366533864542</v>
      </c>
      <c r="K3939" s="212">
        <f t="shared" si="316"/>
        <v>0.42</v>
      </c>
      <c r="L3939" s="214">
        <v>8179.93</v>
      </c>
      <c r="M3939" s="213">
        <v>11898.08</v>
      </c>
      <c r="N3939" s="213">
        <v>13385.34</v>
      </c>
      <c r="O3939" s="242">
        <f t="shared" si="317"/>
        <v>0.5152999999998974</v>
      </c>
      <c r="P3939" s="242"/>
      <c r="Q3939" s="179"/>
      <c r="R3939" s="179"/>
      <c r="S3939" s="179"/>
      <c r="T3939" s="179"/>
      <c r="U3939" s="179"/>
      <c r="V3939" s="179"/>
      <c r="W3939" s="179"/>
      <c r="X3939" s="179"/>
      <c r="Y3939" s="179"/>
      <c r="Z3939" s="179"/>
      <c r="AA3939" s="222"/>
      <c r="AB3939" s="222"/>
      <c r="AC3939" s="222"/>
      <c r="AD3939" s="179"/>
      <c r="AE3939" s="179"/>
      <c r="AF3939" s="179"/>
      <c r="AG3939" s="179"/>
      <c r="AH3939" s="179"/>
      <c r="AI3939" s="179"/>
      <c r="AJ3939" s="179"/>
    </row>
    <row r="3940" spans="2:36" x14ac:dyDescent="0.3">
      <c r="B3940" s="224">
        <v>401700</v>
      </c>
      <c r="C3940" s="209">
        <v>162457</v>
      </c>
      <c r="D3940" s="206">
        <f t="shared" si="318"/>
        <v>0.4044236992780682</v>
      </c>
      <c r="E3940" s="208">
        <f t="shared" si="319"/>
        <v>0.45</v>
      </c>
      <c r="F3940" s="207">
        <v>8935.1299999999992</v>
      </c>
      <c r="G3940" s="207">
        <v>12996.56</v>
      </c>
      <c r="H3940" s="207">
        <v>14621.13</v>
      </c>
      <c r="I3940" s="214">
        <v>148768</v>
      </c>
      <c r="J3940" s="211">
        <f t="shared" si="315"/>
        <v>0.37034602937515559</v>
      </c>
      <c r="K3940" s="212">
        <f t="shared" si="316"/>
        <v>0.42</v>
      </c>
      <c r="L3940" s="214">
        <v>8182.24</v>
      </c>
      <c r="M3940" s="213">
        <v>11901.44</v>
      </c>
      <c r="N3940" s="213">
        <v>13389.12</v>
      </c>
      <c r="O3940" s="242">
        <f t="shared" si="317"/>
        <v>0.51520000000009536</v>
      </c>
      <c r="P3940" s="242"/>
      <c r="Q3940" s="179"/>
      <c r="R3940" s="179"/>
      <c r="S3940" s="179"/>
      <c r="T3940" s="179"/>
      <c r="U3940" s="179"/>
      <c r="V3940" s="179"/>
      <c r="W3940" s="179"/>
      <c r="X3940" s="179"/>
      <c r="Y3940" s="179"/>
      <c r="Z3940" s="179"/>
      <c r="AA3940" s="222"/>
      <c r="AB3940" s="222"/>
      <c r="AC3940" s="222"/>
      <c r="AD3940" s="179"/>
      <c r="AE3940" s="179"/>
      <c r="AF3940" s="179"/>
      <c r="AG3940" s="179"/>
      <c r="AH3940" s="179"/>
      <c r="AI3940" s="179"/>
      <c r="AJ3940" s="179"/>
    </row>
    <row r="3941" spans="2:36" x14ac:dyDescent="0.3">
      <c r="B3941" s="224">
        <v>401800</v>
      </c>
      <c r="C3941" s="209">
        <v>162502</v>
      </c>
      <c r="D3941" s="206">
        <f t="shared" si="318"/>
        <v>0.40443504230960675</v>
      </c>
      <c r="E3941" s="208">
        <f t="shared" si="319"/>
        <v>0.45</v>
      </c>
      <c r="F3941" s="207">
        <v>8937.61</v>
      </c>
      <c r="G3941" s="207">
        <v>13000.16</v>
      </c>
      <c r="H3941" s="207">
        <v>14625.18</v>
      </c>
      <c r="I3941" s="214">
        <v>148810</v>
      </c>
      <c r="J3941" s="211">
        <f t="shared" si="315"/>
        <v>0.37035838725734194</v>
      </c>
      <c r="K3941" s="212">
        <f t="shared" si="316"/>
        <v>0.42</v>
      </c>
      <c r="L3941" s="214">
        <v>8184.55</v>
      </c>
      <c r="M3941" s="213">
        <v>11904.8</v>
      </c>
      <c r="N3941" s="213">
        <v>13392.9</v>
      </c>
      <c r="O3941" s="242">
        <f t="shared" si="317"/>
        <v>0.51529999999980647</v>
      </c>
      <c r="P3941" s="242"/>
      <c r="Q3941" s="179"/>
      <c r="R3941" s="179"/>
      <c r="S3941" s="179"/>
      <c r="T3941" s="179"/>
      <c r="U3941" s="179"/>
      <c r="V3941" s="179"/>
      <c r="W3941" s="179"/>
      <c r="X3941" s="179"/>
      <c r="Y3941" s="179"/>
      <c r="Z3941" s="179"/>
      <c r="AA3941" s="222"/>
      <c r="AB3941" s="222"/>
      <c r="AC3941" s="222"/>
      <c r="AD3941" s="179"/>
      <c r="AE3941" s="179"/>
      <c r="AF3941" s="179"/>
      <c r="AG3941" s="179"/>
      <c r="AH3941" s="179"/>
      <c r="AI3941" s="179"/>
      <c r="AJ3941" s="179"/>
    </row>
    <row r="3942" spans="2:36" x14ac:dyDescent="0.3">
      <c r="B3942" s="224">
        <v>401900</v>
      </c>
      <c r="C3942" s="209">
        <v>162547</v>
      </c>
      <c r="D3942" s="206">
        <f t="shared" si="318"/>
        <v>0.40444637969644193</v>
      </c>
      <c r="E3942" s="208">
        <f t="shared" si="319"/>
        <v>0.45</v>
      </c>
      <c r="F3942" s="207">
        <v>8940.08</v>
      </c>
      <c r="G3942" s="207">
        <v>13003.76</v>
      </c>
      <c r="H3942" s="207">
        <v>14629.23</v>
      </c>
      <c r="I3942" s="214">
        <v>148852</v>
      </c>
      <c r="J3942" s="211">
        <f t="shared" si="315"/>
        <v>0.37037073898979844</v>
      </c>
      <c r="K3942" s="212">
        <f t="shared" si="316"/>
        <v>0.42</v>
      </c>
      <c r="L3942" s="214">
        <v>8186.86</v>
      </c>
      <c r="M3942" s="213">
        <v>11908.16</v>
      </c>
      <c r="N3942" s="213">
        <v>13396.68</v>
      </c>
      <c r="O3942" s="242">
        <f t="shared" si="317"/>
        <v>0.51519999999996802</v>
      </c>
      <c r="P3942" s="242"/>
      <c r="Q3942" s="179"/>
      <c r="R3942" s="179"/>
      <c r="S3942" s="179"/>
      <c r="T3942" s="179"/>
      <c r="U3942" s="179"/>
      <c r="V3942" s="179"/>
      <c r="W3942" s="179"/>
      <c r="X3942" s="179"/>
      <c r="Y3942" s="179"/>
      <c r="Z3942" s="179"/>
      <c r="AA3942" s="222"/>
      <c r="AB3942" s="222"/>
      <c r="AC3942" s="222"/>
      <c r="AD3942" s="179"/>
      <c r="AE3942" s="179"/>
      <c r="AF3942" s="179"/>
      <c r="AG3942" s="179"/>
      <c r="AH3942" s="179"/>
      <c r="AI3942" s="179"/>
      <c r="AJ3942" s="179"/>
    </row>
    <row r="3943" spans="2:36" x14ac:dyDescent="0.3">
      <c r="B3943" s="224">
        <v>402000</v>
      </c>
      <c r="C3943" s="209">
        <v>162592</v>
      </c>
      <c r="D3943" s="206">
        <f t="shared" si="318"/>
        <v>0.40445771144278608</v>
      </c>
      <c r="E3943" s="208">
        <f t="shared" si="319"/>
        <v>0.45</v>
      </c>
      <c r="F3943" s="207">
        <v>8942.56</v>
      </c>
      <c r="G3943" s="207">
        <v>13007.36</v>
      </c>
      <c r="H3943" s="207">
        <v>14633.28</v>
      </c>
      <c r="I3943" s="214">
        <v>148894</v>
      </c>
      <c r="J3943" s="211">
        <f t="shared" si="315"/>
        <v>0.37038308457711444</v>
      </c>
      <c r="K3943" s="212">
        <f t="shared" si="316"/>
        <v>0.42</v>
      </c>
      <c r="L3943" s="214">
        <v>8189.17</v>
      </c>
      <c r="M3943" s="213">
        <v>11911.52</v>
      </c>
      <c r="N3943" s="213">
        <v>13400.46</v>
      </c>
      <c r="O3943" s="242">
        <f t="shared" si="317"/>
        <v>0.51529999999997012</v>
      </c>
      <c r="P3943" s="242"/>
      <c r="Q3943" s="179"/>
      <c r="R3943" s="179"/>
      <c r="S3943" s="179"/>
      <c r="T3943" s="179"/>
      <c r="U3943" s="179"/>
      <c r="V3943" s="179"/>
      <c r="W3943" s="179"/>
      <c r="X3943" s="179"/>
      <c r="Y3943" s="179"/>
      <c r="Z3943" s="179"/>
      <c r="AA3943" s="222"/>
      <c r="AB3943" s="222"/>
      <c r="AC3943" s="222"/>
      <c r="AD3943" s="179"/>
      <c r="AE3943" s="179"/>
      <c r="AF3943" s="179"/>
      <c r="AG3943" s="179"/>
      <c r="AH3943" s="179"/>
      <c r="AI3943" s="179"/>
      <c r="AJ3943" s="179"/>
    </row>
    <row r="3944" spans="2:36" x14ac:dyDescent="0.3">
      <c r="B3944" s="224">
        <v>402100</v>
      </c>
      <c r="C3944" s="209">
        <v>162637</v>
      </c>
      <c r="D3944" s="206">
        <f t="shared" si="318"/>
        <v>0.40446903755284758</v>
      </c>
      <c r="E3944" s="208">
        <f t="shared" si="319"/>
        <v>0.45</v>
      </c>
      <c r="F3944" s="207">
        <v>8945.0300000000007</v>
      </c>
      <c r="G3944" s="207">
        <v>13010.96</v>
      </c>
      <c r="H3944" s="207">
        <v>14637.33</v>
      </c>
      <c r="I3944" s="214">
        <v>148936</v>
      </c>
      <c r="J3944" s="211">
        <f t="shared" si="315"/>
        <v>0.37039542402387465</v>
      </c>
      <c r="K3944" s="212">
        <f t="shared" si="316"/>
        <v>0.42</v>
      </c>
      <c r="L3944" s="214">
        <v>8191.48</v>
      </c>
      <c r="M3944" s="213">
        <v>11914.88</v>
      </c>
      <c r="N3944" s="213">
        <v>13404.24</v>
      </c>
      <c r="O3944" s="242">
        <f t="shared" si="317"/>
        <v>0.51519999999985888</v>
      </c>
      <c r="P3944" s="242"/>
      <c r="Q3944" s="179"/>
      <c r="R3944" s="179"/>
      <c r="S3944" s="179"/>
      <c r="T3944" s="179"/>
      <c r="U3944" s="179"/>
      <c r="V3944" s="179"/>
      <c r="W3944" s="179"/>
      <c r="X3944" s="179"/>
      <c r="Y3944" s="179"/>
      <c r="Z3944" s="179"/>
      <c r="AA3944" s="222"/>
      <c r="AB3944" s="222"/>
      <c r="AC3944" s="222"/>
      <c r="AD3944" s="179"/>
      <c r="AE3944" s="179"/>
      <c r="AF3944" s="179"/>
      <c r="AG3944" s="179"/>
      <c r="AH3944" s="179"/>
      <c r="AI3944" s="179"/>
      <c r="AJ3944" s="179"/>
    </row>
    <row r="3945" spans="2:36" x14ac:dyDescent="0.3">
      <c r="B3945" s="224">
        <v>402200</v>
      </c>
      <c r="C3945" s="209">
        <v>162682</v>
      </c>
      <c r="D3945" s="206">
        <f t="shared" si="318"/>
        <v>0.40448035803083043</v>
      </c>
      <c r="E3945" s="208">
        <f t="shared" si="319"/>
        <v>0.45</v>
      </c>
      <c r="F3945" s="207">
        <v>8947.51</v>
      </c>
      <c r="G3945" s="207">
        <v>13014.56</v>
      </c>
      <c r="H3945" s="207">
        <v>14641.38</v>
      </c>
      <c r="I3945" s="214">
        <v>148978</v>
      </c>
      <c r="J3945" s="211">
        <f t="shared" si="315"/>
        <v>0.37040775733465936</v>
      </c>
      <c r="K3945" s="212">
        <f t="shared" si="316"/>
        <v>0.42</v>
      </c>
      <c r="L3945" s="214">
        <v>8193.7900000000009</v>
      </c>
      <c r="M3945" s="213">
        <v>11918.24</v>
      </c>
      <c r="N3945" s="213">
        <v>13408.02</v>
      </c>
      <c r="O3945" s="242">
        <f t="shared" si="317"/>
        <v>0.51530000000013387</v>
      </c>
      <c r="P3945" s="242"/>
      <c r="Q3945" s="179"/>
      <c r="R3945" s="179"/>
      <c r="S3945" s="179"/>
      <c r="T3945" s="179"/>
      <c r="U3945" s="179"/>
      <c r="V3945" s="179"/>
      <c r="W3945" s="179"/>
      <c r="X3945" s="179"/>
      <c r="Y3945" s="179"/>
      <c r="Z3945" s="179"/>
      <c r="AA3945" s="222"/>
      <c r="AB3945" s="222"/>
      <c r="AC3945" s="222"/>
      <c r="AD3945" s="179"/>
      <c r="AE3945" s="179"/>
      <c r="AF3945" s="179"/>
      <c r="AG3945" s="179"/>
      <c r="AH3945" s="179"/>
      <c r="AI3945" s="179"/>
      <c r="AJ3945" s="179"/>
    </row>
    <row r="3946" spans="2:36" x14ac:dyDescent="0.3">
      <c r="B3946" s="224">
        <v>402300</v>
      </c>
      <c r="C3946" s="209">
        <v>162727</v>
      </c>
      <c r="D3946" s="206">
        <f t="shared" si="318"/>
        <v>0.40449167288093463</v>
      </c>
      <c r="E3946" s="208">
        <f t="shared" si="319"/>
        <v>0.45</v>
      </c>
      <c r="F3946" s="207">
        <v>8949.98</v>
      </c>
      <c r="G3946" s="207">
        <v>13018.16</v>
      </c>
      <c r="H3946" s="207">
        <v>14645.43</v>
      </c>
      <c r="I3946" s="214">
        <v>149020</v>
      </c>
      <c r="J3946" s="211">
        <f t="shared" si="315"/>
        <v>0.37042008451404423</v>
      </c>
      <c r="K3946" s="212">
        <f t="shared" si="316"/>
        <v>0.42</v>
      </c>
      <c r="L3946" s="214">
        <v>8196.1</v>
      </c>
      <c r="M3946" s="213">
        <v>11921.6</v>
      </c>
      <c r="N3946" s="213">
        <v>13411.8</v>
      </c>
      <c r="O3946" s="242">
        <f t="shared" si="317"/>
        <v>0.51520000000004074</v>
      </c>
      <c r="P3946" s="242"/>
      <c r="Q3946" s="179"/>
      <c r="R3946" s="179"/>
      <c r="S3946" s="179"/>
      <c r="T3946" s="179"/>
      <c r="U3946" s="179"/>
      <c r="V3946" s="179"/>
      <c r="W3946" s="179"/>
      <c r="X3946" s="179"/>
      <c r="Y3946" s="179"/>
      <c r="Z3946" s="179"/>
      <c r="AA3946" s="222"/>
      <c r="AB3946" s="222"/>
      <c r="AC3946" s="222"/>
      <c r="AD3946" s="179"/>
      <c r="AE3946" s="179"/>
      <c r="AF3946" s="179"/>
      <c r="AG3946" s="179"/>
      <c r="AH3946" s="179"/>
      <c r="AI3946" s="179"/>
      <c r="AJ3946" s="179"/>
    </row>
    <row r="3947" spans="2:36" x14ac:dyDescent="0.3">
      <c r="B3947" s="224">
        <v>402400</v>
      </c>
      <c r="C3947" s="209">
        <v>162772</v>
      </c>
      <c r="D3947" s="206">
        <f t="shared" si="318"/>
        <v>0.40450298210735586</v>
      </c>
      <c r="E3947" s="208">
        <f t="shared" si="319"/>
        <v>0.45</v>
      </c>
      <c r="F3947" s="207">
        <v>8952.4599999999991</v>
      </c>
      <c r="G3947" s="207">
        <v>13021.76</v>
      </c>
      <c r="H3947" s="207">
        <v>14649.48</v>
      </c>
      <c r="I3947" s="214">
        <v>149062</v>
      </c>
      <c r="J3947" s="211">
        <f t="shared" si="315"/>
        <v>0.3704324055666004</v>
      </c>
      <c r="K3947" s="212">
        <f t="shared" si="316"/>
        <v>0.42</v>
      </c>
      <c r="L3947" s="214">
        <v>8198.41</v>
      </c>
      <c r="M3947" s="213">
        <v>11924.96</v>
      </c>
      <c r="N3947" s="213">
        <v>13415.58</v>
      </c>
      <c r="O3947" s="242">
        <f t="shared" si="317"/>
        <v>0.51530000000002474</v>
      </c>
      <c r="P3947" s="242"/>
      <c r="Q3947" s="179"/>
      <c r="R3947" s="179"/>
      <c r="S3947" s="179"/>
      <c r="T3947" s="179"/>
      <c r="U3947" s="179"/>
      <c r="V3947" s="179"/>
      <c r="W3947" s="179"/>
      <c r="X3947" s="179"/>
      <c r="Y3947" s="179"/>
      <c r="Z3947" s="179"/>
      <c r="AA3947" s="222"/>
      <c r="AB3947" s="222"/>
      <c r="AC3947" s="222"/>
      <c r="AD3947" s="179"/>
      <c r="AE3947" s="179"/>
      <c r="AF3947" s="179"/>
      <c r="AG3947" s="179"/>
      <c r="AH3947" s="179"/>
      <c r="AI3947" s="179"/>
      <c r="AJ3947" s="179"/>
    </row>
    <row r="3948" spans="2:36" x14ac:dyDescent="0.3">
      <c r="B3948" s="224">
        <v>402500</v>
      </c>
      <c r="C3948" s="209">
        <v>162817</v>
      </c>
      <c r="D3948" s="206">
        <f t="shared" si="318"/>
        <v>0.40451428571428572</v>
      </c>
      <c r="E3948" s="208">
        <f t="shared" si="319"/>
        <v>0.45</v>
      </c>
      <c r="F3948" s="207">
        <v>8954.93</v>
      </c>
      <c r="G3948" s="207">
        <v>13025.36</v>
      </c>
      <c r="H3948" s="207">
        <v>14653.53</v>
      </c>
      <c r="I3948" s="214">
        <v>149104</v>
      </c>
      <c r="J3948" s="211">
        <f t="shared" si="315"/>
        <v>0.37044472049689442</v>
      </c>
      <c r="K3948" s="212">
        <f t="shared" si="316"/>
        <v>0.42</v>
      </c>
      <c r="L3948" s="214">
        <v>8200.7199999999993</v>
      </c>
      <c r="M3948" s="213">
        <v>11928.32</v>
      </c>
      <c r="N3948" s="213">
        <v>13419.36</v>
      </c>
      <c r="O3948" s="242">
        <f t="shared" si="317"/>
        <v>0.5151999999999316</v>
      </c>
      <c r="P3948" s="242"/>
      <c r="Q3948" s="179"/>
      <c r="R3948" s="179"/>
      <c r="S3948" s="179"/>
      <c r="T3948" s="179"/>
      <c r="U3948" s="179"/>
      <c r="V3948" s="179"/>
      <c r="W3948" s="179"/>
      <c r="X3948" s="179"/>
      <c r="Y3948" s="179"/>
      <c r="Z3948" s="179"/>
      <c r="AA3948" s="222"/>
      <c r="AB3948" s="222"/>
      <c r="AC3948" s="222"/>
      <c r="AD3948" s="179"/>
      <c r="AE3948" s="179"/>
      <c r="AF3948" s="179"/>
      <c r="AG3948" s="179"/>
      <c r="AH3948" s="179"/>
      <c r="AI3948" s="179"/>
      <c r="AJ3948" s="179"/>
    </row>
    <row r="3949" spans="2:36" x14ac:dyDescent="0.3">
      <c r="B3949" s="224">
        <v>402600</v>
      </c>
      <c r="C3949" s="209">
        <v>162862</v>
      </c>
      <c r="D3949" s="206">
        <f t="shared" si="318"/>
        <v>0.40452558370591157</v>
      </c>
      <c r="E3949" s="208">
        <f t="shared" si="319"/>
        <v>0.45</v>
      </c>
      <c r="F3949" s="207">
        <v>8957.41</v>
      </c>
      <c r="G3949" s="207">
        <v>13028.96</v>
      </c>
      <c r="H3949" s="207">
        <v>14657.58</v>
      </c>
      <c r="I3949" s="214">
        <v>149146</v>
      </c>
      <c r="J3949" s="211">
        <f t="shared" si="315"/>
        <v>0.37045702930948832</v>
      </c>
      <c r="K3949" s="212">
        <f t="shared" si="316"/>
        <v>0.42</v>
      </c>
      <c r="L3949" s="214">
        <v>8203.0300000000007</v>
      </c>
      <c r="M3949" s="213">
        <v>11931.68</v>
      </c>
      <c r="N3949" s="213">
        <v>13423.14</v>
      </c>
      <c r="O3949" s="242">
        <f t="shared" si="317"/>
        <v>0.5152999999998974</v>
      </c>
      <c r="P3949" s="242"/>
      <c r="Q3949" s="179"/>
      <c r="R3949" s="179"/>
      <c r="S3949" s="179"/>
      <c r="T3949" s="179"/>
      <c r="U3949" s="179"/>
      <c r="V3949" s="179"/>
      <c r="W3949" s="179"/>
      <c r="X3949" s="179"/>
      <c r="Y3949" s="179"/>
      <c r="Z3949" s="179"/>
      <c r="AA3949" s="222"/>
      <c r="AB3949" s="222"/>
      <c r="AC3949" s="222"/>
      <c r="AD3949" s="179"/>
      <c r="AE3949" s="179"/>
      <c r="AF3949" s="179"/>
      <c r="AG3949" s="179"/>
      <c r="AH3949" s="179"/>
      <c r="AI3949" s="179"/>
      <c r="AJ3949" s="179"/>
    </row>
    <row r="3950" spans="2:36" x14ac:dyDescent="0.3">
      <c r="B3950" s="224">
        <v>402700</v>
      </c>
      <c r="C3950" s="209">
        <v>162907</v>
      </c>
      <c r="D3950" s="206">
        <f t="shared" si="318"/>
        <v>0.4045368760864167</v>
      </c>
      <c r="E3950" s="208">
        <f t="shared" si="319"/>
        <v>0.45</v>
      </c>
      <c r="F3950" s="207">
        <v>8959.8799999999992</v>
      </c>
      <c r="G3950" s="207">
        <v>13032.56</v>
      </c>
      <c r="H3950" s="207">
        <v>14661.63</v>
      </c>
      <c r="I3950" s="214">
        <v>149188</v>
      </c>
      <c r="J3950" s="211">
        <f t="shared" si="315"/>
        <v>0.37046933200893967</v>
      </c>
      <c r="K3950" s="212">
        <f t="shared" si="316"/>
        <v>0.42</v>
      </c>
      <c r="L3950" s="214">
        <v>8205.34</v>
      </c>
      <c r="M3950" s="213">
        <v>11935.04</v>
      </c>
      <c r="N3950" s="213">
        <v>13426.92</v>
      </c>
      <c r="O3950" s="242">
        <f t="shared" si="317"/>
        <v>0.51520000000009536</v>
      </c>
      <c r="P3950" s="242"/>
      <c r="Q3950" s="179"/>
      <c r="R3950" s="179"/>
      <c r="S3950" s="179"/>
      <c r="T3950" s="179"/>
      <c r="U3950" s="179"/>
      <c r="V3950" s="179"/>
      <c r="W3950" s="179"/>
      <c r="X3950" s="179"/>
      <c r="Y3950" s="179"/>
      <c r="Z3950" s="179"/>
      <c r="AA3950" s="222"/>
      <c r="AB3950" s="222"/>
      <c r="AC3950" s="222"/>
      <c r="AD3950" s="179"/>
      <c r="AE3950" s="179"/>
      <c r="AF3950" s="179"/>
      <c r="AG3950" s="179"/>
      <c r="AH3950" s="179"/>
      <c r="AI3950" s="179"/>
      <c r="AJ3950" s="179"/>
    </row>
    <row r="3951" spans="2:36" x14ac:dyDescent="0.3">
      <c r="B3951" s="224">
        <v>402800</v>
      </c>
      <c r="C3951" s="209">
        <v>162952</v>
      </c>
      <c r="D3951" s="206">
        <f t="shared" si="318"/>
        <v>0.40454816285998013</v>
      </c>
      <c r="E3951" s="208">
        <f t="shared" si="319"/>
        <v>0.45</v>
      </c>
      <c r="F3951" s="207">
        <v>8962.36</v>
      </c>
      <c r="G3951" s="207">
        <v>13036.16</v>
      </c>
      <c r="H3951" s="207">
        <v>14665.68</v>
      </c>
      <c r="I3951" s="214">
        <v>149230</v>
      </c>
      <c r="J3951" s="211">
        <f t="shared" si="315"/>
        <v>0.37048162859980138</v>
      </c>
      <c r="K3951" s="212">
        <f t="shared" si="316"/>
        <v>0.42</v>
      </c>
      <c r="L3951" s="214">
        <v>8207.65</v>
      </c>
      <c r="M3951" s="213">
        <v>11938.4</v>
      </c>
      <c r="N3951" s="213">
        <v>13430.7</v>
      </c>
      <c r="O3951" s="242">
        <f t="shared" si="317"/>
        <v>0.51529999999980647</v>
      </c>
      <c r="P3951" s="242"/>
      <c r="Q3951" s="179"/>
      <c r="R3951" s="179"/>
      <c r="S3951" s="179"/>
      <c r="T3951" s="179"/>
      <c r="U3951" s="179"/>
      <c r="V3951" s="179"/>
      <c r="W3951" s="179"/>
      <c r="X3951" s="179"/>
      <c r="Y3951" s="179"/>
      <c r="Z3951" s="179"/>
      <c r="AA3951" s="222"/>
      <c r="AB3951" s="222"/>
      <c r="AC3951" s="222"/>
      <c r="AD3951" s="179"/>
      <c r="AE3951" s="179"/>
      <c r="AF3951" s="179"/>
      <c r="AG3951" s="179"/>
      <c r="AH3951" s="179"/>
      <c r="AI3951" s="179"/>
      <c r="AJ3951" s="179"/>
    </row>
    <row r="3952" spans="2:36" x14ac:dyDescent="0.3">
      <c r="B3952" s="224">
        <v>402900</v>
      </c>
      <c r="C3952" s="209">
        <v>162997</v>
      </c>
      <c r="D3952" s="206">
        <f t="shared" si="318"/>
        <v>0.40455944403077687</v>
      </c>
      <c r="E3952" s="208">
        <f t="shared" si="319"/>
        <v>0.45</v>
      </c>
      <c r="F3952" s="207">
        <v>8964.83</v>
      </c>
      <c r="G3952" s="207">
        <v>13039.76</v>
      </c>
      <c r="H3952" s="207">
        <v>14669.73</v>
      </c>
      <c r="I3952" s="214">
        <v>149272</v>
      </c>
      <c r="J3952" s="211">
        <f t="shared" si="315"/>
        <v>0.37049391908662199</v>
      </c>
      <c r="K3952" s="212">
        <f t="shared" si="316"/>
        <v>0.42</v>
      </c>
      <c r="L3952" s="214">
        <v>8209.9599999999991</v>
      </c>
      <c r="M3952" s="213">
        <v>11941.76</v>
      </c>
      <c r="N3952" s="213">
        <v>13434.48</v>
      </c>
      <c r="O3952" s="242">
        <f t="shared" si="317"/>
        <v>0.51519999999996802</v>
      </c>
      <c r="P3952" s="242"/>
      <c r="Q3952" s="179"/>
      <c r="R3952" s="179"/>
      <c r="S3952" s="179"/>
      <c r="T3952" s="179"/>
      <c r="U3952" s="179"/>
      <c r="V3952" s="179"/>
      <c r="W3952" s="179"/>
      <c r="X3952" s="179"/>
      <c r="Y3952" s="179"/>
      <c r="Z3952" s="179"/>
      <c r="AA3952" s="222"/>
      <c r="AB3952" s="222"/>
      <c r="AC3952" s="222"/>
      <c r="AD3952" s="179"/>
      <c r="AE3952" s="179"/>
      <c r="AF3952" s="179"/>
      <c r="AG3952" s="179"/>
      <c r="AH3952" s="179"/>
      <c r="AI3952" s="179"/>
      <c r="AJ3952" s="179"/>
    </row>
    <row r="3953" spans="2:36" x14ac:dyDescent="0.3">
      <c r="B3953" s="224">
        <v>403000</v>
      </c>
      <c r="C3953" s="209">
        <v>163042</v>
      </c>
      <c r="D3953" s="206">
        <f t="shared" si="318"/>
        <v>0.40457071960297769</v>
      </c>
      <c r="E3953" s="208">
        <f t="shared" si="319"/>
        <v>0.45</v>
      </c>
      <c r="F3953" s="207">
        <v>8967.31</v>
      </c>
      <c r="G3953" s="207">
        <v>13043.36</v>
      </c>
      <c r="H3953" s="207">
        <v>14673.78</v>
      </c>
      <c r="I3953" s="214">
        <v>149314</v>
      </c>
      <c r="J3953" s="211">
        <f t="shared" si="315"/>
        <v>0.37050620347394542</v>
      </c>
      <c r="K3953" s="212">
        <f t="shared" si="316"/>
        <v>0.42</v>
      </c>
      <c r="L3953" s="214">
        <v>8212.27</v>
      </c>
      <c r="M3953" s="213">
        <v>11945.12</v>
      </c>
      <c r="N3953" s="213">
        <v>13438.26</v>
      </c>
      <c r="O3953" s="242">
        <f t="shared" si="317"/>
        <v>0.51529999999997012</v>
      </c>
      <c r="P3953" s="242"/>
      <c r="Q3953" s="179"/>
      <c r="R3953" s="179"/>
      <c r="S3953" s="179"/>
      <c r="T3953" s="179"/>
      <c r="U3953" s="179"/>
      <c r="V3953" s="179"/>
      <c r="W3953" s="179"/>
      <c r="X3953" s="179"/>
      <c r="Y3953" s="179"/>
      <c r="Z3953" s="179"/>
      <c r="AA3953" s="222"/>
      <c r="AB3953" s="222"/>
      <c r="AC3953" s="222"/>
      <c r="AD3953" s="179"/>
      <c r="AE3953" s="179"/>
      <c r="AF3953" s="179"/>
      <c r="AG3953" s="179"/>
      <c r="AH3953" s="179"/>
      <c r="AI3953" s="179"/>
      <c r="AJ3953" s="179"/>
    </row>
    <row r="3954" spans="2:36" x14ac:dyDescent="0.3">
      <c r="B3954" s="224">
        <v>403100</v>
      </c>
      <c r="C3954" s="209">
        <v>163087</v>
      </c>
      <c r="D3954" s="206">
        <f t="shared" si="318"/>
        <v>0.4045819895807492</v>
      </c>
      <c r="E3954" s="208">
        <f t="shared" si="319"/>
        <v>0.45</v>
      </c>
      <c r="F3954" s="207">
        <v>8969.7800000000007</v>
      </c>
      <c r="G3954" s="207">
        <v>13046.96</v>
      </c>
      <c r="H3954" s="207">
        <v>14677.83</v>
      </c>
      <c r="I3954" s="214">
        <v>149356</v>
      </c>
      <c r="J3954" s="211">
        <f t="shared" si="315"/>
        <v>0.37051848176631108</v>
      </c>
      <c r="K3954" s="212">
        <f t="shared" si="316"/>
        <v>0.42</v>
      </c>
      <c r="L3954" s="214">
        <v>8214.58</v>
      </c>
      <c r="M3954" s="213">
        <v>11948.48</v>
      </c>
      <c r="N3954" s="213">
        <v>13442.04</v>
      </c>
      <c r="O3954" s="242">
        <f t="shared" si="317"/>
        <v>0.51519999999985888</v>
      </c>
      <c r="P3954" s="242"/>
      <c r="Q3954" s="179"/>
      <c r="R3954" s="179"/>
      <c r="S3954" s="179"/>
      <c r="T3954" s="179"/>
      <c r="U3954" s="179"/>
      <c r="V3954" s="179"/>
      <c r="W3954" s="179"/>
      <c r="X3954" s="179"/>
      <c r="Y3954" s="179"/>
      <c r="Z3954" s="179"/>
      <c r="AA3954" s="222"/>
      <c r="AB3954" s="222"/>
      <c r="AC3954" s="222"/>
      <c r="AD3954" s="179"/>
      <c r="AE3954" s="179"/>
      <c r="AF3954" s="179"/>
      <c r="AG3954" s="179"/>
      <c r="AH3954" s="179"/>
      <c r="AI3954" s="179"/>
      <c r="AJ3954" s="179"/>
    </row>
    <row r="3955" spans="2:36" x14ac:dyDescent="0.3">
      <c r="B3955" s="224">
        <v>403200</v>
      </c>
      <c r="C3955" s="209">
        <v>163132</v>
      </c>
      <c r="D3955" s="206">
        <f t="shared" si="318"/>
        <v>0.40459325396825396</v>
      </c>
      <c r="E3955" s="208">
        <f t="shared" si="319"/>
        <v>0.45</v>
      </c>
      <c r="F3955" s="207">
        <v>8972.26</v>
      </c>
      <c r="G3955" s="207">
        <v>13050.56</v>
      </c>
      <c r="H3955" s="207">
        <v>14681.88</v>
      </c>
      <c r="I3955" s="214">
        <v>149398</v>
      </c>
      <c r="J3955" s="211">
        <f t="shared" si="315"/>
        <v>0.37053075396825397</v>
      </c>
      <c r="K3955" s="212">
        <f t="shared" si="316"/>
        <v>0.42</v>
      </c>
      <c r="L3955" s="214">
        <v>8216.89</v>
      </c>
      <c r="M3955" s="213">
        <v>11951.84</v>
      </c>
      <c r="N3955" s="213">
        <v>13445.82</v>
      </c>
      <c r="O3955" s="242">
        <f t="shared" si="317"/>
        <v>0.51530000000013387</v>
      </c>
      <c r="P3955" s="242"/>
      <c r="Q3955" s="179"/>
      <c r="R3955" s="179"/>
      <c r="S3955" s="179"/>
      <c r="T3955" s="179"/>
      <c r="U3955" s="179"/>
      <c r="V3955" s="179"/>
      <c r="W3955" s="179"/>
      <c r="X3955" s="179"/>
      <c r="Y3955" s="179"/>
      <c r="Z3955" s="179"/>
      <c r="AA3955" s="222"/>
      <c r="AB3955" s="222"/>
      <c r="AC3955" s="222"/>
      <c r="AD3955" s="179"/>
      <c r="AE3955" s="179"/>
      <c r="AF3955" s="179"/>
      <c r="AG3955" s="179"/>
      <c r="AH3955" s="179"/>
      <c r="AI3955" s="179"/>
      <c r="AJ3955" s="179"/>
    </row>
    <row r="3956" spans="2:36" x14ac:dyDescent="0.3">
      <c r="B3956" s="224">
        <v>403300</v>
      </c>
      <c r="C3956" s="209">
        <v>163177</v>
      </c>
      <c r="D3956" s="206">
        <f t="shared" si="318"/>
        <v>0.40460451276965037</v>
      </c>
      <c r="E3956" s="208">
        <f t="shared" si="319"/>
        <v>0.45</v>
      </c>
      <c r="F3956" s="207">
        <v>8974.73</v>
      </c>
      <c r="G3956" s="207">
        <v>13054.16</v>
      </c>
      <c r="H3956" s="207">
        <v>14685.93</v>
      </c>
      <c r="I3956" s="214">
        <v>149440</v>
      </c>
      <c r="J3956" s="211">
        <f t="shared" si="315"/>
        <v>0.37054302008430451</v>
      </c>
      <c r="K3956" s="212">
        <f t="shared" si="316"/>
        <v>0.42</v>
      </c>
      <c r="L3956" s="214">
        <v>8219.2000000000007</v>
      </c>
      <c r="M3956" s="213">
        <v>11955.2</v>
      </c>
      <c r="N3956" s="213">
        <v>13449.6</v>
      </c>
      <c r="O3956" s="242">
        <f t="shared" si="317"/>
        <v>0.51520000000004074</v>
      </c>
      <c r="P3956" s="242"/>
      <c r="Q3956" s="179"/>
      <c r="R3956" s="179"/>
      <c r="S3956" s="179"/>
      <c r="T3956" s="179"/>
      <c r="U3956" s="179"/>
      <c r="V3956" s="179"/>
      <c r="W3956" s="179"/>
      <c r="X3956" s="179"/>
      <c r="Y3956" s="179"/>
      <c r="Z3956" s="179"/>
      <c r="AA3956" s="222"/>
      <c r="AB3956" s="222"/>
      <c r="AC3956" s="222"/>
      <c r="AD3956" s="179"/>
      <c r="AE3956" s="179"/>
      <c r="AF3956" s="179"/>
      <c r="AG3956" s="179"/>
      <c r="AH3956" s="179"/>
      <c r="AI3956" s="179"/>
      <c r="AJ3956" s="179"/>
    </row>
    <row r="3957" spans="2:36" x14ac:dyDescent="0.3">
      <c r="B3957" s="224">
        <v>403400</v>
      </c>
      <c r="C3957" s="209">
        <v>163222</v>
      </c>
      <c r="D3957" s="206">
        <f t="shared" si="318"/>
        <v>0.40461576598909271</v>
      </c>
      <c r="E3957" s="208">
        <f t="shared" si="319"/>
        <v>0.45</v>
      </c>
      <c r="F3957" s="207">
        <v>8977.2099999999991</v>
      </c>
      <c r="G3957" s="207">
        <v>13057.76</v>
      </c>
      <c r="H3957" s="207">
        <v>14689.98</v>
      </c>
      <c r="I3957" s="214">
        <v>149482</v>
      </c>
      <c r="J3957" s="211">
        <f t="shared" si="315"/>
        <v>0.37055528011898858</v>
      </c>
      <c r="K3957" s="212">
        <f t="shared" si="316"/>
        <v>0.42</v>
      </c>
      <c r="L3957" s="214">
        <v>8221.51</v>
      </c>
      <c r="M3957" s="213">
        <v>11958.56</v>
      </c>
      <c r="N3957" s="213">
        <v>13453.38</v>
      </c>
      <c r="O3957" s="242">
        <f t="shared" si="317"/>
        <v>0.51530000000002474</v>
      </c>
      <c r="P3957" s="242"/>
      <c r="Q3957" s="179"/>
      <c r="R3957" s="179"/>
      <c r="S3957" s="179"/>
      <c r="T3957" s="179"/>
      <c r="U3957" s="179"/>
      <c r="V3957" s="179"/>
      <c r="W3957" s="179"/>
      <c r="X3957" s="179"/>
      <c r="Y3957" s="179"/>
      <c r="Z3957" s="179"/>
      <c r="AA3957" s="222"/>
      <c r="AB3957" s="222"/>
      <c r="AC3957" s="222"/>
      <c r="AD3957" s="179"/>
      <c r="AE3957" s="179"/>
      <c r="AF3957" s="179"/>
      <c r="AG3957" s="179"/>
      <c r="AH3957" s="179"/>
      <c r="AI3957" s="179"/>
      <c r="AJ3957" s="179"/>
    </row>
    <row r="3958" spans="2:36" x14ac:dyDescent="0.3">
      <c r="B3958" s="224">
        <v>403500</v>
      </c>
      <c r="C3958" s="209">
        <v>163267</v>
      </c>
      <c r="D3958" s="206">
        <f t="shared" si="318"/>
        <v>0.40462701363073111</v>
      </c>
      <c r="E3958" s="208">
        <f t="shared" si="319"/>
        <v>0.45</v>
      </c>
      <c r="F3958" s="207">
        <v>8979.68</v>
      </c>
      <c r="G3958" s="207">
        <v>13061.36</v>
      </c>
      <c r="H3958" s="207">
        <v>14694.03</v>
      </c>
      <c r="I3958" s="214">
        <v>149524</v>
      </c>
      <c r="J3958" s="211">
        <f t="shared" si="315"/>
        <v>0.37056753407682774</v>
      </c>
      <c r="K3958" s="212">
        <f t="shared" si="316"/>
        <v>0.42</v>
      </c>
      <c r="L3958" s="214">
        <v>8223.82</v>
      </c>
      <c r="M3958" s="213">
        <v>11961.92</v>
      </c>
      <c r="N3958" s="213">
        <v>13457.16</v>
      </c>
      <c r="O3958" s="242">
        <f t="shared" si="317"/>
        <v>0.5151999999999316</v>
      </c>
      <c r="P3958" s="242"/>
      <c r="Q3958" s="179"/>
      <c r="R3958" s="179"/>
      <c r="S3958" s="179"/>
      <c r="T3958" s="179"/>
      <c r="U3958" s="179"/>
      <c r="V3958" s="179"/>
      <c r="W3958" s="179"/>
      <c r="X3958" s="179"/>
      <c r="Y3958" s="179"/>
      <c r="Z3958" s="179"/>
      <c r="AA3958" s="222"/>
      <c r="AB3958" s="222"/>
      <c r="AC3958" s="222"/>
      <c r="AD3958" s="179"/>
      <c r="AE3958" s="179"/>
      <c r="AF3958" s="179"/>
      <c r="AG3958" s="179"/>
      <c r="AH3958" s="179"/>
      <c r="AI3958" s="179"/>
      <c r="AJ3958" s="179"/>
    </row>
    <row r="3959" spans="2:36" x14ac:dyDescent="0.3">
      <c r="B3959" s="224">
        <v>403600</v>
      </c>
      <c r="C3959" s="209">
        <v>163312</v>
      </c>
      <c r="D3959" s="206">
        <f t="shared" si="318"/>
        <v>0.40463825569871159</v>
      </c>
      <c r="E3959" s="208">
        <f t="shared" si="319"/>
        <v>0.45</v>
      </c>
      <c r="F3959" s="207">
        <v>8982.16</v>
      </c>
      <c r="G3959" s="207">
        <v>13064.96</v>
      </c>
      <c r="H3959" s="207">
        <v>14698.08</v>
      </c>
      <c r="I3959" s="214">
        <v>149566</v>
      </c>
      <c r="J3959" s="211">
        <f t="shared" si="315"/>
        <v>0.37057978196233893</v>
      </c>
      <c r="K3959" s="212">
        <f t="shared" si="316"/>
        <v>0.42</v>
      </c>
      <c r="L3959" s="214">
        <v>8226.1299999999992</v>
      </c>
      <c r="M3959" s="213">
        <v>11965.28</v>
      </c>
      <c r="N3959" s="213">
        <v>13460.94</v>
      </c>
      <c r="O3959" s="242">
        <f t="shared" si="317"/>
        <v>0.5152999999998974</v>
      </c>
      <c r="P3959" s="242"/>
      <c r="Q3959" s="179"/>
      <c r="R3959" s="179"/>
      <c r="S3959" s="179"/>
      <c r="T3959" s="179"/>
      <c r="U3959" s="179"/>
      <c r="V3959" s="179"/>
      <c r="W3959" s="179"/>
      <c r="X3959" s="179"/>
      <c r="Y3959" s="179"/>
      <c r="Z3959" s="179"/>
      <c r="AA3959" s="222"/>
      <c r="AB3959" s="222"/>
      <c r="AC3959" s="222"/>
      <c r="AD3959" s="179"/>
      <c r="AE3959" s="179"/>
      <c r="AF3959" s="179"/>
      <c r="AG3959" s="179"/>
      <c r="AH3959" s="179"/>
      <c r="AI3959" s="179"/>
      <c r="AJ3959" s="179"/>
    </row>
    <row r="3960" spans="2:36" x14ac:dyDescent="0.3">
      <c r="B3960" s="224">
        <v>403700</v>
      </c>
      <c r="C3960" s="209">
        <v>163357</v>
      </c>
      <c r="D3960" s="206">
        <f t="shared" si="318"/>
        <v>0.40464949219717611</v>
      </c>
      <c r="E3960" s="208">
        <f t="shared" si="319"/>
        <v>0.45</v>
      </c>
      <c r="F3960" s="207">
        <v>8984.6299999999992</v>
      </c>
      <c r="G3960" s="207">
        <v>13068.56</v>
      </c>
      <c r="H3960" s="207">
        <v>14702.13</v>
      </c>
      <c r="I3960" s="214">
        <v>149608</v>
      </c>
      <c r="J3960" s="211">
        <f t="shared" si="315"/>
        <v>0.3705920237800347</v>
      </c>
      <c r="K3960" s="212">
        <f t="shared" si="316"/>
        <v>0.42</v>
      </c>
      <c r="L3960" s="214">
        <v>8228.44</v>
      </c>
      <c r="M3960" s="213">
        <v>11968.64</v>
      </c>
      <c r="N3960" s="213">
        <v>13464.72</v>
      </c>
      <c r="O3960" s="242">
        <f t="shared" si="317"/>
        <v>0.51520000000009536</v>
      </c>
      <c r="P3960" s="242"/>
      <c r="Q3960" s="179"/>
      <c r="R3960" s="179"/>
      <c r="S3960" s="179"/>
      <c r="T3960" s="179"/>
      <c r="U3960" s="179"/>
      <c r="V3960" s="179"/>
      <c r="W3960" s="179"/>
      <c r="X3960" s="179"/>
      <c r="Y3960" s="179"/>
      <c r="Z3960" s="179"/>
      <c r="AA3960" s="222"/>
      <c r="AB3960" s="222"/>
      <c r="AC3960" s="222"/>
      <c r="AD3960" s="179"/>
      <c r="AE3960" s="179"/>
      <c r="AF3960" s="179"/>
      <c r="AG3960" s="179"/>
      <c r="AH3960" s="179"/>
      <c r="AI3960" s="179"/>
      <c r="AJ3960" s="179"/>
    </row>
    <row r="3961" spans="2:36" x14ac:dyDescent="0.3">
      <c r="B3961" s="224">
        <v>403800</v>
      </c>
      <c r="C3961" s="209">
        <v>163402</v>
      </c>
      <c r="D3961" s="206">
        <f t="shared" si="318"/>
        <v>0.40466072313026252</v>
      </c>
      <c r="E3961" s="208">
        <f t="shared" si="319"/>
        <v>0.45</v>
      </c>
      <c r="F3961" s="207">
        <v>8987.11</v>
      </c>
      <c r="G3961" s="207">
        <v>13072.16</v>
      </c>
      <c r="H3961" s="207">
        <v>14706.18</v>
      </c>
      <c r="I3961" s="214">
        <v>149650</v>
      </c>
      <c r="J3961" s="211">
        <f t="shared" si="315"/>
        <v>0.370604259534423</v>
      </c>
      <c r="K3961" s="212">
        <f t="shared" si="316"/>
        <v>0.42</v>
      </c>
      <c r="L3961" s="214">
        <v>8230.75</v>
      </c>
      <c r="M3961" s="213">
        <v>11972</v>
      </c>
      <c r="N3961" s="213">
        <v>13468.5</v>
      </c>
      <c r="O3961" s="242">
        <f t="shared" si="317"/>
        <v>0.51529999999980647</v>
      </c>
      <c r="P3961" s="242"/>
      <c r="Q3961" s="179"/>
      <c r="R3961" s="179"/>
      <c r="S3961" s="179"/>
      <c r="T3961" s="179"/>
      <c r="U3961" s="179"/>
      <c r="V3961" s="179"/>
      <c r="W3961" s="179"/>
      <c r="X3961" s="179"/>
      <c r="Y3961" s="179"/>
      <c r="Z3961" s="179"/>
      <c r="AA3961" s="222"/>
      <c r="AB3961" s="222"/>
      <c r="AC3961" s="222"/>
      <c r="AD3961" s="179"/>
      <c r="AE3961" s="179"/>
      <c r="AF3961" s="179"/>
      <c r="AG3961" s="179"/>
      <c r="AH3961" s="179"/>
      <c r="AI3961" s="179"/>
      <c r="AJ3961" s="179"/>
    </row>
    <row r="3962" spans="2:36" x14ac:dyDescent="0.3">
      <c r="B3962" s="224">
        <v>403900</v>
      </c>
      <c r="C3962" s="209">
        <v>163447</v>
      </c>
      <c r="D3962" s="206">
        <f t="shared" si="318"/>
        <v>0.40467194850210447</v>
      </c>
      <c r="E3962" s="208">
        <f t="shared" si="319"/>
        <v>0.45</v>
      </c>
      <c r="F3962" s="207">
        <v>8989.58</v>
      </c>
      <c r="G3962" s="207">
        <v>13075.76</v>
      </c>
      <c r="H3962" s="207">
        <v>14710.23</v>
      </c>
      <c r="I3962" s="214">
        <v>149692</v>
      </c>
      <c r="J3962" s="211">
        <f t="shared" si="315"/>
        <v>0.37061648923000745</v>
      </c>
      <c r="K3962" s="212">
        <f t="shared" si="316"/>
        <v>0.42</v>
      </c>
      <c r="L3962" s="214">
        <v>8233.06</v>
      </c>
      <c r="M3962" s="213">
        <v>11975.36</v>
      </c>
      <c r="N3962" s="213">
        <v>13472.28</v>
      </c>
      <c r="O3962" s="242">
        <f t="shared" si="317"/>
        <v>0.51519999999996802</v>
      </c>
      <c r="P3962" s="242"/>
      <c r="Q3962" s="179"/>
      <c r="R3962" s="179"/>
      <c r="S3962" s="179"/>
      <c r="T3962" s="179"/>
      <c r="U3962" s="179"/>
      <c r="V3962" s="179"/>
      <c r="W3962" s="179"/>
      <c r="X3962" s="179"/>
      <c r="Y3962" s="179"/>
      <c r="Z3962" s="179"/>
      <c r="AA3962" s="222"/>
      <c r="AB3962" s="222"/>
      <c r="AC3962" s="222"/>
      <c r="AD3962" s="179"/>
      <c r="AE3962" s="179"/>
      <c r="AF3962" s="179"/>
      <c r="AG3962" s="179"/>
      <c r="AH3962" s="179"/>
      <c r="AI3962" s="179"/>
      <c r="AJ3962" s="179"/>
    </row>
    <row r="3963" spans="2:36" x14ac:dyDescent="0.3">
      <c r="B3963" s="224">
        <v>404000</v>
      </c>
      <c r="C3963" s="209">
        <v>163492</v>
      </c>
      <c r="D3963" s="206">
        <f t="shared" si="318"/>
        <v>0.40468316831683171</v>
      </c>
      <c r="E3963" s="208">
        <f t="shared" si="319"/>
        <v>0.45</v>
      </c>
      <c r="F3963" s="207">
        <v>8992.06</v>
      </c>
      <c r="G3963" s="207">
        <v>13079.36</v>
      </c>
      <c r="H3963" s="207">
        <v>14714.28</v>
      </c>
      <c r="I3963" s="214">
        <v>149734</v>
      </c>
      <c r="J3963" s="211">
        <f t="shared" ref="J3963:J4026" si="320">I3963/$B3963</f>
        <v>0.37062871287128712</v>
      </c>
      <c r="K3963" s="212">
        <f t="shared" ref="K3963:K4026" si="321">(I3963-I3962)/($B3963-$B3962)</f>
        <v>0.42</v>
      </c>
      <c r="L3963" s="214">
        <v>8235.3700000000008</v>
      </c>
      <c r="M3963" s="213">
        <v>11978.72</v>
      </c>
      <c r="N3963" s="213">
        <v>13476.06</v>
      </c>
      <c r="O3963" s="242">
        <f t="shared" si="317"/>
        <v>0.51529999999997012</v>
      </c>
      <c r="P3963" s="242"/>
      <c r="Q3963" s="179"/>
      <c r="R3963" s="179"/>
      <c r="S3963" s="179"/>
      <c r="T3963" s="179"/>
      <c r="U3963" s="179"/>
      <c r="V3963" s="179"/>
      <c r="W3963" s="179"/>
      <c r="X3963" s="179"/>
      <c r="Y3963" s="179"/>
      <c r="Z3963" s="179"/>
      <c r="AA3963" s="222"/>
      <c r="AB3963" s="222"/>
      <c r="AC3963" s="222"/>
      <c r="AD3963" s="179"/>
      <c r="AE3963" s="179"/>
      <c r="AF3963" s="179"/>
      <c r="AG3963" s="179"/>
      <c r="AH3963" s="179"/>
      <c r="AI3963" s="179"/>
      <c r="AJ3963" s="179"/>
    </row>
    <row r="3964" spans="2:36" x14ac:dyDescent="0.3">
      <c r="B3964" s="224">
        <v>404100</v>
      </c>
      <c r="C3964" s="209">
        <v>163537</v>
      </c>
      <c r="D3964" s="206">
        <f t="shared" si="318"/>
        <v>0.40469438257856966</v>
      </c>
      <c r="E3964" s="208">
        <f t="shared" si="319"/>
        <v>0.45</v>
      </c>
      <c r="F3964" s="207">
        <v>8994.5300000000007</v>
      </c>
      <c r="G3964" s="207">
        <v>13082.96</v>
      </c>
      <c r="H3964" s="207">
        <v>14718.33</v>
      </c>
      <c r="I3964" s="214">
        <v>149776</v>
      </c>
      <c r="J3964" s="211">
        <f t="shared" si="320"/>
        <v>0.37064093046275676</v>
      </c>
      <c r="K3964" s="212">
        <f t="shared" si="321"/>
        <v>0.42</v>
      </c>
      <c r="L3964" s="214">
        <v>8237.68</v>
      </c>
      <c r="M3964" s="213">
        <v>11982.08</v>
      </c>
      <c r="N3964" s="213">
        <v>13479.84</v>
      </c>
      <c r="O3964" s="242">
        <f t="shared" si="317"/>
        <v>0.51519999999985888</v>
      </c>
      <c r="P3964" s="242"/>
      <c r="Q3964" s="179"/>
      <c r="R3964" s="179"/>
      <c r="S3964" s="179"/>
      <c r="T3964" s="179"/>
      <c r="U3964" s="179"/>
      <c r="V3964" s="179"/>
      <c r="W3964" s="179"/>
      <c r="X3964" s="179"/>
      <c r="Y3964" s="179"/>
      <c r="Z3964" s="179"/>
      <c r="AA3964" s="222"/>
      <c r="AB3964" s="222"/>
      <c r="AC3964" s="222"/>
      <c r="AD3964" s="179"/>
      <c r="AE3964" s="179"/>
      <c r="AF3964" s="179"/>
      <c r="AG3964" s="179"/>
      <c r="AH3964" s="179"/>
      <c r="AI3964" s="179"/>
      <c r="AJ3964" s="179"/>
    </row>
    <row r="3965" spans="2:36" x14ac:dyDescent="0.3">
      <c r="B3965" s="224">
        <v>404200</v>
      </c>
      <c r="C3965" s="209">
        <v>163582</v>
      </c>
      <c r="D3965" s="206">
        <f t="shared" si="318"/>
        <v>0.4047055912914399</v>
      </c>
      <c r="E3965" s="208">
        <f t="shared" si="319"/>
        <v>0.45</v>
      </c>
      <c r="F3965" s="207">
        <v>8997.01</v>
      </c>
      <c r="G3965" s="207">
        <v>13086.56</v>
      </c>
      <c r="H3965" s="207">
        <v>14722.38</v>
      </c>
      <c r="I3965" s="214">
        <v>149818</v>
      </c>
      <c r="J3965" s="211">
        <f t="shared" si="320"/>
        <v>0.37065314200890648</v>
      </c>
      <c r="K3965" s="212">
        <f t="shared" si="321"/>
        <v>0.42</v>
      </c>
      <c r="L3965" s="214">
        <v>8239.99</v>
      </c>
      <c r="M3965" s="213">
        <v>11985.44</v>
      </c>
      <c r="N3965" s="213">
        <v>13483.62</v>
      </c>
      <c r="O3965" s="242">
        <f t="shared" si="317"/>
        <v>0.51530000000013387</v>
      </c>
      <c r="P3965" s="242"/>
      <c r="Q3965" s="179"/>
      <c r="R3965" s="179"/>
      <c r="S3965" s="179"/>
      <c r="T3965" s="179"/>
      <c r="U3965" s="179"/>
      <c r="V3965" s="179"/>
      <c r="W3965" s="179"/>
      <c r="X3965" s="179"/>
      <c r="Y3965" s="179"/>
      <c r="Z3965" s="179"/>
      <c r="AA3965" s="222"/>
      <c r="AB3965" s="222"/>
      <c r="AC3965" s="222"/>
      <c r="AD3965" s="179"/>
      <c r="AE3965" s="179"/>
      <c r="AF3965" s="179"/>
      <c r="AG3965" s="179"/>
      <c r="AH3965" s="179"/>
      <c r="AI3965" s="179"/>
      <c r="AJ3965" s="179"/>
    </row>
    <row r="3966" spans="2:36" x14ac:dyDescent="0.3">
      <c r="B3966" s="224">
        <v>404300</v>
      </c>
      <c r="C3966" s="209">
        <v>163627</v>
      </c>
      <c r="D3966" s="206">
        <f t="shared" si="318"/>
        <v>0.40471679445955971</v>
      </c>
      <c r="E3966" s="208">
        <f t="shared" si="319"/>
        <v>0.45</v>
      </c>
      <c r="F3966" s="207">
        <v>8999.48</v>
      </c>
      <c r="G3966" s="207">
        <v>13090.16</v>
      </c>
      <c r="H3966" s="207">
        <v>14726.43</v>
      </c>
      <c r="I3966" s="214">
        <v>149860</v>
      </c>
      <c r="J3966" s="211">
        <f t="shared" si="320"/>
        <v>0.37066534751422209</v>
      </c>
      <c r="K3966" s="212">
        <f t="shared" si="321"/>
        <v>0.42</v>
      </c>
      <c r="L3966" s="214">
        <v>8242.2999999999993</v>
      </c>
      <c r="M3966" s="213">
        <v>11988.8</v>
      </c>
      <c r="N3966" s="213">
        <v>13487.4</v>
      </c>
      <c r="O3966" s="242">
        <f t="shared" si="317"/>
        <v>0.51520000000004074</v>
      </c>
      <c r="P3966" s="242"/>
      <c r="Q3966" s="179"/>
      <c r="R3966" s="179"/>
      <c r="S3966" s="179"/>
      <c r="T3966" s="179"/>
      <c r="U3966" s="179"/>
      <c r="V3966" s="179"/>
      <c r="W3966" s="179"/>
      <c r="X3966" s="179"/>
      <c r="Y3966" s="179"/>
      <c r="Z3966" s="179"/>
      <c r="AA3966" s="222"/>
      <c r="AB3966" s="222"/>
      <c r="AC3966" s="222"/>
      <c r="AD3966" s="179"/>
      <c r="AE3966" s="179"/>
      <c r="AF3966" s="179"/>
      <c r="AG3966" s="179"/>
      <c r="AH3966" s="179"/>
      <c r="AI3966" s="179"/>
      <c r="AJ3966" s="179"/>
    </row>
    <row r="3967" spans="2:36" x14ac:dyDescent="0.3">
      <c r="B3967" s="224">
        <v>404400</v>
      </c>
      <c r="C3967" s="209">
        <v>163672</v>
      </c>
      <c r="D3967" s="206">
        <f t="shared" si="318"/>
        <v>0.40472799208704252</v>
      </c>
      <c r="E3967" s="208">
        <f t="shared" si="319"/>
        <v>0.45</v>
      </c>
      <c r="F3967" s="207">
        <v>9001.9599999999991</v>
      </c>
      <c r="G3967" s="207">
        <v>13093.76</v>
      </c>
      <c r="H3967" s="207">
        <v>14730.48</v>
      </c>
      <c r="I3967" s="214">
        <v>149902</v>
      </c>
      <c r="J3967" s="211">
        <f t="shared" si="320"/>
        <v>0.37067754698318495</v>
      </c>
      <c r="K3967" s="212">
        <f t="shared" si="321"/>
        <v>0.42</v>
      </c>
      <c r="L3967" s="214">
        <v>8244.61</v>
      </c>
      <c r="M3967" s="213">
        <v>11992.16</v>
      </c>
      <c r="N3967" s="213">
        <v>13491.18</v>
      </c>
      <c r="O3967" s="242">
        <f t="shared" si="317"/>
        <v>0.51530000000002474</v>
      </c>
      <c r="P3967" s="242"/>
      <c r="Q3967" s="179"/>
      <c r="R3967" s="179"/>
      <c r="S3967" s="179"/>
      <c r="T3967" s="179"/>
      <c r="U3967" s="179"/>
      <c r="V3967" s="179"/>
      <c r="W3967" s="179"/>
      <c r="X3967" s="179"/>
      <c r="Y3967" s="179"/>
      <c r="Z3967" s="179"/>
      <c r="AA3967" s="222"/>
      <c r="AB3967" s="222"/>
      <c r="AC3967" s="222"/>
      <c r="AD3967" s="179"/>
      <c r="AE3967" s="179"/>
      <c r="AF3967" s="179"/>
      <c r="AG3967" s="179"/>
      <c r="AH3967" s="179"/>
      <c r="AI3967" s="179"/>
      <c r="AJ3967" s="179"/>
    </row>
    <row r="3968" spans="2:36" x14ac:dyDescent="0.3">
      <c r="B3968" s="224">
        <v>404500</v>
      </c>
      <c r="C3968" s="209">
        <v>163717</v>
      </c>
      <c r="D3968" s="206">
        <f t="shared" si="318"/>
        <v>0.40473918417799754</v>
      </c>
      <c r="E3968" s="208">
        <f t="shared" si="319"/>
        <v>0.45</v>
      </c>
      <c r="F3968" s="207">
        <v>9004.43</v>
      </c>
      <c r="G3968" s="207">
        <v>13097.36</v>
      </c>
      <c r="H3968" s="207">
        <v>14734.53</v>
      </c>
      <c r="I3968" s="214">
        <v>149944</v>
      </c>
      <c r="J3968" s="211">
        <f t="shared" si="320"/>
        <v>0.37068974042027192</v>
      </c>
      <c r="K3968" s="212">
        <f t="shared" si="321"/>
        <v>0.42</v>
      </c>
      <c r="L3968" s="214">
        <v>8246.92</v>
      </c>
      <c r="M3968" s="213">
        <v>11995.52</v>
      </c>
      <c r="N3968" s="213">
        <v>13494.96</v>
      </c>
      <c r="O3968" s="242">
        <f t="shared" si="317"/>
        <v>0.5151999999999316</v>
      </c>
      <c r="P3968" s="242"/>
      <c r="Q3968" s="179"/>
      <c r="R3968" s="179"/>
      <c r="S3968" s="179"/>
      <c r="T3968" s="179"/>
      <c r="U3968" s="179"/>
      <c r="V3968" s="179"/>
      <c r="W3968" s="179"/>
      <c r="X3968" s="179"/>
      <c r="Y3968" s="179"/>
      <c r="Z3968" s="179"/>
      <c r="AA3968" s="222"/>
      <c r="AB3968" s="222"/>
      <c r="AC3968" s="222"/>
      <c r="AD3968" s="179"/>
      <c r="AE3968" s="179"/>
      <c r="AF3968" s="179"/>
      <c r="AG3968" s="179"/>
      <c r="AH3968" s="179"/>
      <c r="AI3968" s="179"/>
      <c r="AJ3968" s="179"/>
    </row>
    <row r="3969" spans="2:36" x14ac:dyDescent="0.3">
      <c r="B3969" s="224">
        <v>404600</v>
      </c>
      <c r="C3969" s="209">
        <v>163762</v>
      </c>
      <c r="D3969" s="206">
        <f t="shared" si="318"/>
        <v>0.40475037073652992</v>
      </c>
      <c r="E3969" s="208">
        <f t="shared" si="319"/>
        <v>0.45</v>
      </c>
      <c r="F3969" s="207">
        <v>9006.91</v>
      </c>
      <c r="G3969" s="207">
        <v>13100.96</v>
      </c>
      <c r="H3969" s="207">
        <v>14738.58</v>
      </c>
      <c r="I3969" s="214">
        <v>149986</v>
      </c>
      <c r="J3969" s="211">
        <f t="shared" si="320"/>
        <v>0.37070192782995554</v>
      </c>
      <c r="K3969" s="212">
        <f t="shared" si="321"/>
        <v>0.42</v>
      </c>
      <c r="L3969" s="214">
        <v>8249.23</v>
      </c>
      <c r="M3969" s="213">
        <v>11998.88</v>
      </c>
      <c r="N3969" s="213">
        <v>13498.74</v>
      </c>
      <c r="O3969" s="242">
        <f t="shared" si="317"/>
        <v>0.5152999999998974</v>
      </c>
      <c r="P3969" s="242"/>
      <c r="Q3969" s="179"/>
      <c r="R3969" s="179"/>
      <c r="S3969" s="179"/>
      <c r="T3969" s="179"/>
      <c r="U3969" s="179"/>
      <c r="V3969" s="179"/>
      <c r="W3969" s="179"/>
      <c r="X3969" s="179"/>
      <c r="Y3969" s="179"/>
      <c r="Z3969" s="179"/>
      <c r="AA3969" s="222"/>
      <c r="AB3969" s="222"/>
      <c r="AC3969" s="222"/>
      <c r="AD3969" s="179"/>
      <c r="AE3969" s="179"/>
      <c r="AF3969" s="179"/>
      <c r="AG3969" s="179"/>
      <c r="AH3969" s="179"/>
      <c r="AI3969" s="179"/>
      <c r="AJ3969" s="179"/>
    </row>
    <row r="3970" spans="2:36" x14ac:dyDescent="0.3">
      <c r="B3970" s="224">
        <v>404700</v>
      </c>
      <c r="C3970" s="209">
        <v>163807</v>
      </c>
      <c r="D3970" s="206">
        <f t="shared" si="318"/>
        <v>0.40476155176674078</v>
      </c>
      <c r="E3970" s="208">
        <f t="shared" si="319"/>
        <v>0.45</v>
      </c>
      <c r="F3970" s="207">
        <v>9009.3799999999992</v>
      </c>
      <c r="G3970" s="207">
        <v>13104.56</v>
      </c>
      <c r="H3970" s="207">
        <v>14742.63</v>
      </c>
      <c r="I3970" s="214">
        <v>150028</v>
      </c>
      <c r="J3970" s="211">
        <f t="shared" si="320"/>
        <v>0.37071410921670372</v>
      </c>
      <c r="K3970" s="212">
        <f t="shared" si="321"/>
        <v>0.42</v>
      </c>
      <c r="L3970" s="214">
        <v>8251.5400000000009</v>
      </c>
      <c r="M3970" s="213">
        <v>12002.24</v>
      </c>
      <c r="N3970" s="213">
        <v>13502.52</v>
      </c>
      <c r="O3970" s="242">
        <f t="shared" si="317"/>
        <v>0.51520000000009536</v>
      </c>
      <c r="P3970" s="242"/>
      <c r="Q3970" s="179"/>
      <c r="R3970" s="179"/>
      <c r="S3970" s="179"/>
      <c r="T3970" s="179"/>
      <c r="U3970" s="179"/>
      <c r="V3970" s="179"/>
      <c r="W3970" s="179"/>
      <c r="X3970" s="179"/>
      <c r="Y3970" s="179"/>
      <c r="Z3970" s="179"/>
      <c r="AA3970" s="222"/>
      <c r="AB3970" s="222"/>
      <c r="AC3970" s="222"/>
      <c r="AD3970" s="179"/>
      <c r="AE3970" s="179"/>
      <c r="AF3970" s="179"/>
      <c r="AG3970" s="179"/>
      <c r="AH3970" s="179"/>
      <c r="AI3970" s="179"/>
      <c r="AJ3970" s="179"/>
    </row>
    <row r="3971" spans="2:36" x14ac:dyDescent="0.3">
      <c r="B3971" s="224">
        <v>404800</v>
      </c>
      <c r="C3971" s="209">
        <v>163852</v>
      </c>
      <c r="D3971" s="206">
        <f t="shared" si="318"/>
        <v>0.40477272727272728</v>
      </c>
      <c r="E3971" s="208">
        <f t="shared" si="319"/>
        <v>0.45</v>
      </c>
      <c r="F3971" s="207">
        <v>9011.86</v>
      </c>
      <c r="G3971" s="207">
        <v>13108.16</v>
      </c>
      <c r="H3971" s="207">
        <v>14746.68</v>
      </c>
      <c r="I3971" s="214">
        <v>150070</v>
      </c>
      <c r="J3971" s="211">
        <f t="shared" si="320"/>
        <v>0.37072628458498025</v>
      </c>
      <c r="K3971" s="212">
        <f t="shared" si="321"/>
        <v>0.42</v>
      </c>
      <c r="L3971" s="214">
        <v>8253.85</v>
      </c>
      <c r="M3971" s="213">
        <v>12005.6</v>
      </c>
      <c r="N3971" s="213">
        <v>13506.3</v>
      </c>
      <c r="O3971" s="242">
        <f t="shared" si="317"/>
        <v>0.51529999999980647</v>
      </c>
      <c r="P3971" s="242"/>
      <c r="Q3971" s="179"/>
      <c r="R3971" s="179"/>
      <c r="S3971" s="179"/>
      <c r="T3971" s="179"/>
      <c r="U3971" s="179"/>
      <c r="V3971" s="179"/>
      <c r="W3971" s="179"/>
      <c r="X3971" s="179"/>
      <c r="Y3971" s="179"/>
      <c r="Z3971" s="179"/>
      <c r="AA3971" s="222"/>
      <c r="AB3971" s="222"/>
      <c r="AC3971" s="222"/>
      <c r="AD3971" s="179"/>
      <c r="AE3971" s="179"/>
      <c r="AF3971" s="179"/>
      <c r="AG3971" s="179"/>
      <c r="AH3971" s="179"/>
      <c r="AI3971" s="179"/>
      <c r="AJ3971" s="179"/>
    </row>
    <row r="3972" spans="2:36" x14ac:dyDescent="0.3">
      <c r="B3972" s="224">
        <v>404900</v>
      </c>
      <c r="C3972" s="209">
        <v>163897</v>
      </c>
      <c r="D3972" s="206">
        <f t="shared" si="318"/>
        <v>0.40478389725858238</v>
      </c>
      <c r="E3972" s="208">
        <f t="shared" si="319"/>
        <v>0.45</v>
      </c>
      <c r="F3972" s="207">
        <v>9014.33</v>
      </c>
      <c r="G3972" s="207">
        <v>13111.76</v>
      </c>
      <c r="H3972" s="207">
        <v>14750.73</v>
      </c>
      <c r="I3972" s="214">
        <v>150112</v>
      </c>
      <c r="J3972" s="211">
        <f t="shared" si="320"/>
        <v>0.37073845393924426</v>
      </c>
      <c r="K3972" s="212">
        <f t="shared" si="321"/>
        <v>0.42</v>
      </c>
      <c r="L3972" s="214">
        <v>8256.16</v>
      </c>
      <c r="M3972" s="213">
        <v>12008.96</v>
      </c>
      <c r="N3972" s="213">
        <v>13510.08</v>
      </c>
      <c r="O3972" s="242">
        <f t="shared" si="317"/>
        <v>0.51519999999996802</v>
      </c>
      <c r="P3972" s="242"/>
      <c r="Q3972" s="179"/>
      <c r="R3972" s="179"/>
      <c r="S3972" s="179"/>
      <c r="T3972" s="179"/>
      <c r="U3972" s="179"/>
      <c r="V3972" s="179"/>
      <c r="W3972" s="179"/>
      <c r="X3972" s="179"/>
      <c r="Y3972" s="179"/>
      <c r="Z3972" s="179"/>
      <c r="AA3972" s="222"/>
      <c r="AB3972" s="222"/>
      <c r="AC3972" s="222"/>
      <c r="AD3972" s="179"/>
      <c r="AE3972" s="179"/>
      <c r="AF3972" s="179"/>
      <c r="AG3972" s="179"/>
      <c r="AH3972" s="179"/>
      <c r="AI3972" s="179"/>
      <c r="AJ3972" s="179"/>
    </row>
    <row r="3973" spans="2:36" x14ac:dyDescent="0.3">
      <c r="B3973" s="224">
        <v>405000</v>
      </c>
      <c r="C3973" s="209">
        <v>163942</v>
      </c>
      <c r="D3973" s="206">
        <f t="shared" si="318"/>
        <v>0.40479506172839508</v>
      </c>
      <c r="E3973" s="208">
        <f t="shared" si="319"/>
        <v>0.45</v>
      </c>
      <c r="F3973" s="207">
        <v>9016.81</v>
      </c>
      <c r="G3973" s="207">
        <v>13115.36</v>
      </c>
      <c r="H3973" s="207">
        <v>14754.78</v>
      </c>
      <c r="I3973" s="214">
        <v>150154</v>
      </c>
      <c r="J3973" s="211">
        <f t="shared" si="320"/>
        <v>0.37075061728395059</v>
      </c>
      <c r="K3973" s="212">
        <f t="shared" si="321"/>
        <v>0.42</v>
      </c>
      <c r="L3973" s="214">
        <v>8258.4699999999993</v>
      </c>
      <c r="M3973" s="213">
        <v>12012.32</v>
      </c>
      <c r="N3973" s="213">
        <v>13513.86</v>
      </c>
      <c r="O3973" s="242">
        <f t="shared" ref="O3973:O4036" si="322">(C3973+F3973+H3973-C3972-F3972-H3972)/100</f>
        <v>0.51529999999997012</v>
      </c>
      <c r="P3973" s="242"/>
      <c r="Q3973" s="179"/>
      <c r="R3973" s="179"/>
      <c r="S3973" s="179"/>
      <c r="T3973" s="179"/>
      <c r="U3973" s="179"/>
      <c r="V3973" s="179"/>
      <c r="W3973" s="179"/>
      <c r="X3973" s="179"/>
      <c r="Y3973" s="179"/>
      <c r="Z3973" s="179"/>
      <c r="AA3973" s="222"/>
      <c r="AB3973" s="222"/>
      <c r="AC3973" s="222"/>
      <c r="AD3973" s="179"/>
      <c r="AE3973" s="179"/>
      <c r="AF3973" s="179"/>
      <c r="AG3973" s="179"/>
      <c r="AH3973" s="179"/>
      <c r="AI3973" s="179"/>
      <c r="AJ3973" s="179"/>
    </row>
    <row r="3974" spans="2:36" x14ac:dyDescent="0.3">
      <c r="B3974" s="224">
        <v>405100</v>
      </c>
      <c r="C3974" s="209">
        <v>163987</v>
      </c>
      <c r="D3974" s="206">
        <f t="shared" si="318"/>
        <v>0.40480622068625033</v>
      </c>
      <c r="E3974" s="208">
        <f t="shared" si="319"/>
        <v>0.45</v>
      </c>
      <c r="F3974" s="207">
        <v>9019.2800000000007</v>
      </c>
      <c r="G3974" s="207">
        <v>13118.96</v>
      </c>
      <c r="H3974" s="207">
        <v>14758.83</v>
      </c>
      <c r="I3974" s="214">
        <v>150196</v>
      </c>
      <c r="J3974" s="211">
        <f t="shared" si="320"/>
        <v>0.37076277462354973</v>
      </c>
      <c r="K3974" s="212">
        <f t="shared" si="321"/>
        <v>0.42</v>
      </c>
      <c r="L3974" s="214">
        <v>8260.7800000000007</v>
      </c>
      <c r="M3974" s="213">
        <v>12015.68</v>
      </c>
      <c r="N3974" s="213">
        <v>13517.64</v>
      </c>
      <c r="O3974" s="242">
        <f t="shared" si="322"/>
        <v>0.51519999999985888</v>
      </c>
      <c r="P3974" s="242"/>
      <c r="Q3974" s="179"/>
      <c r="R3974" s="179"/>
      <c r="S3974" s="179"/>
      <c r="T3974" s="179"/>
      <c r="U3974" s="179"/>
      <c r="V3974" s="179"/>
      <c r="W3974" s="179"/>
      <c r="X3974" s="179"/>
      <c r="Y3974" s="179"/>
      <c r="Z3974" s="179"/>
      <c r="AA3974" s="222"/>
      <c r="AB3974" s="222"/>
      <c r="AC3974" s="222"/>
      <c r="AD3974" s="179"/>
      <c r="AE3974" s="179"/>
      <c r="AF3974" s="179"/>
      <c r="AG3974" s="179"/>
      <c r="AH3974" s="179"/>
      <c r="AI3974" s="179"/>
      <c r="AJ3974" s="179"/>
    </row>
    <row r="3975" spans="2:36" x14ac:dyDescent="0.3">
      <c r="B3975" s="224">
        <v>405200</v>
      </c>
      <c r="C3975" s="209">
        <v>164032</v>
      </c>
      <c r="D3975" s="206">
        <f t="shared" si="318"/>
        <v>0.40481737413622904</v>
      </c>
      <c r="E3975" s="208">
        <f t="shared" si="319"/>
        <v>0.45</v>
      </c>
      <c r="F3975" s="207">
        <v>9021.76</v>
      </c>
      <c r="G3975" s="207">
        <v>13122.56</v>
      </c>
      <c r="H3975" s="207">
        <v>14762.88</v>
      </c>
      <c r="I3975" s="214">
        <v>150238</v>
      </c>
      <c r="J3975" s="211">
        <f t="shared" si="320"/>
        <v>0.37077492596248768</v>
      </c>
      <c r="K3975" s="212">
        <f t="shared" si="321"/>
        <v>0.42</v>
      </c>
      <c r="L3975" s="214">
        <v>8263.09</v>
      </c>
      <c r="M3975" s="213">
        <v>12019.04</v>
      </c>
      <c r="N3975" s="213">
        <v>13521.42</v>
      </c>
      <c r="O3975" s="242">
        <f t="shared" si="322"/>
        <v>0.51530000000013387</v>
      </c>
      <c r="P3975" s="242"/>
      <c r="Q3975" s="179"/>
      <c r="R3975" s="179"/>
      <c r="S3975" s="179"/>
      <c r="T3975" s="179"/>
      <c r="U3975" s="179"/>
      <c r="V3975" s="179"/>
      <c r="W3975" s="179"/>
      <c r="X3975" s="179"/>
      <c r="Y3975" s="179"/>
      <c r="Z3975" s="179"/>
      <c r="AA3975" s="222"/>
      <c r="AB3975" s="222"/>
      <c r="AC3975" s="222"/>
      <c r="AD3975" s="179"/>
      <c r="AE3975" s="179"/>
      <c r="AF3975" s="179"/>
      <c r="AG3975" s="179"/>
      <c r="AH3975" s="179"/>
      <c r="AI3975" s="179"/>
      <c r="AJ3975" s="179"/>
    </row>
    <row r="3976" spans="2:36" x14ac:dyDescent="0.3">
      <c r="B3976" s="224">
        <v>405300</v>
      </c>
      <c r="C3976" s="209">
        <v>164077</v>
      </c>
      <c r="D3976" s="206">
        <f t="shared" si="318"/>
        <v>0.4048285220824081</v>
      </c>
      <c r="E3976" s="208">
        <f t="shared" si="319"/>
        <v>0.45</v>
      </c>
      <c r="F3976" s="207">
        <v>9024.23</v>
      </c>
      <c r="G3976" s="207">
        <v>13126.16</v>
      </c>
      <c r="H3976" s="207">
        <v>14766.93</v>
      </c>
      <c r="I3976" s="214">
        <v>150280</v>
      </c>
      <c r="J3976" s="211">
        <f t="shared" si="320"/>
        <v>0.370787071305206</v>
      </c>
      <c r="K3976" s="212">
        <f t="shared" si="321"/>
        <v>0.42</v>
      </c>
      <c r="L3976" s="214">
        <v>8265.4</v>
      </c>
      <c r="M3976" s="213">
        <v>12022.4</v>
      </c>
      <c r="N3976" s="213">
        <v>13525.2</v>
      </c>
      <c r="O3976" s="242">
        <f t="shared" si="322"/>
        <v>0.51520000000004074</v>
      </c>
      <c r="P3976" s="242"/>
      <c r="Q3976" s="179"/>
      <c r="R3976" s="179"/>
      <c r="S3976" s="179"/>
      <c r="T3976" s="179"/>
      <c r="U3976" s="179"/>
      <c r="V3976" s="179"/>
      <c r="W3976" s="179"/>
      <c r="X3976" s="179"/>
      <c r="Y3976" s="179"/>
      <c r="Z3976" s="179"/>
      <c r="AA3976" s="222"/>
      <c r="AB3976" s="222"/>
      <c r="AC3976" s="222"/>
      <c r="AD3976" s="179"/>
      <c r="AE3976" s="179"/>
      <c r="AF3976" s="179"/>
      <c r="AG3976" s="179"/>
      <c r="AH3976" s="179"/>
      <c r="AI3976" s="179"/>
      <c r="AJ3976" s="179"/>
    </row>
    <row r="3977" spans="2:36" x14ac:dyDescent="0.3">
      <c r="B3977" s="224">
        <v>405400</v>
      </c>
      <c r="C3977" s="209">
        <v>164122</v>
      </c>
      <c r="D3977" s="206">
        <f t="shared" si="318"/>
        <v>0.40483966452886039</v>
      </c>
      <c r="E3977" s="208">
        <f t="shared" si="319"/>
        <v>0.45</v>
      </c>
      <c r="F3977" s="207">
        <v>9026.7099999999991</v>
      </c>
      <c r="G3977" s="207">
        <v>13129.76</v>
      </c>
      <c r="H3977" s="207">
        <v>14770.98</v>
      </c>
      <c r="I3977" s="214">
        <v>150322</v>
      </c>
      <c r="J3977" s="211">
        <f t="shared" si="320"/>
        <v>0.37079921065614208</v>
      </c>
      <c r="K3977" s="212">
        <f t="shared" si="321"/>
        <v>0.42</v>
      </c>
      <c r="L3977" s="214">
        <v>8267.7099999999991</v>
      </c>
      <c r="M3977" s="213">
        <v>12025.76</v>
      </c>
      <c r="N3977" s="213">
        <v>13528.98</v>
      </c>
      <c r="O3977" s="242">
        <f t="shared" si="322"/>
        <v>0.51530000000002474</v>
      </c>
      <c r="P3977" s="242"/>
      <c r="Q3977" s="179"/>
      <c r="R3977" s="179"/>
      <c r="S3977" s="179"/>
      <c r="T3977" s="179"/>
      <c r="U3977" s="179"/>
      <c r="V3977" s="179"/>
      <c r="W3977" s="179"/>
      <c r="X3977" s="179"/>
      <c r="Y3977" s="179"/>
      <c r="Z3977" s="179"/>
      <c r="AA3977" s="222"/>
      <c r="AB3977" s="222"/>
      <c r="AC3977" s="222"/>
      <c r="AD3977" s="179"/>
      <c r="AE3977" s="179"/>
      <c r="AF3977" s="179"/>
      <c r="AG3977" s="179"/>
      <c r="AH3977" s="179"/>
      <c r="AI3977" s="179"/>
      <c r="AJ3977" s="179"/>
    </row>
    <row r="3978" spans="2:36" x14ac:dyDescent="0.3">
      <c r="B3978" s="224">
        <v>405500</v>
      </c>
      <c r="C3978" s="209">
        <v>164167</v>
      </c>
      <c r="D3978" s="206">
        <f t="shared" si="318"/>
        <v>0.40485080147965474</v>
      </c>
      <c r="E3978" s="208">
        <f t="shared" si="319"/>
        <v>0.45</v>
      </c>
      <c r="F3978" s="207">
        <v>9029.18</v>
      </c>
      <c r="G3978" s="207">
        <v>13133.36</v>
      </c>
      <c r="H3978" s="207">
        <v>14775.03</v>
      </c>
      <c r="I3978" s="214">
        <v>150364</v>
      </c>
      <c r="J3978" s="211">
        <f t="shared" si="320"/>
        <v>0.37081134401972871</v>
      </c>
      <c r="K3978" s="212">
        <f t="shared" si="321"/>
        <v>0.42</v>
      </c>
      <c r="L3978" s="214">
        <v>8270.02</v>
      </c>
      <c r="M3978" s="213">
        <v>12029.12</v>
      </c>
      <c r="N3978" s="213">
        <v>13532.76</v>
      </c>
      <c r="O3978" s="242">
        <f t="shared" si="322"/>
        <v>0.5151999999999316</v>
      </c>
      <c r="P3978" s="242"/>
      <c r="Q3978" s="179"/>
      <c r="R3978" s="179"/>
      <c r="S3978" s="179"/>
      <c r="T3978" s="179"/>
      <c r="U3978" s="179"/>
      <c r="V3978" s="179"/>
      <c r="W3978" s="179"/>
      <c r="X3978" s="179"/>
      <c r="Y3978" s="179"/>
      <c r="Z3978" s="179"/>
      <c r="AA3978" s="222"/>
      <c r="AB3978" s="222"/>
      <c r="AC3978" s="222"/>
      <c r="AD3978" s="179"/>
      <c r="AE3978" s="179"/>
      <c r="AF3978" s="179"/>
      <c r="AG3978" s="179"/>
      <c r="AH3978" s="179"/>
      <c r="AI3978" s="179"/>
      <c r="AJ3978" s="179"/>
    </row>
    <row r="3979" spans="2:36" x14ac:dyDescent="0.3">
      <c r="B3979" s="224">
        <v>405600</v>
      </c>
      <c r="C3979" s="209">
        <v>164212</v>
      </c>
      <c r="D3979" s="206">
        <f t="shared" si="318"/>
        <v>0.40486193293885603</v>
      </c>
      <c r="E3979" s="208">
        <f t="shared" si="319"/>
        <v>0.45</v>
      </c>
      <c r="F3979" s="207">
        <v>9031.66</v>
      </c>
      <c r="G3979" s="207">
        <v>13136.96</v>
      </c>
      <c r="H3979" s="207">
        <v>14779.08</v>
      </c>
      <c r="I3979" s="214">
        <v>150406</v>
      </c>
      <c r="J3979" s="211">
        <f t="shared" si="320"/>
        <v>0.37082347140039446</v>
      </c>
      <c r="K3979" s="212">
        <f t="shared" si="321"/>
        <v>0.42</v>
      </c>
      <c r="L3979" s="214">
        <v>8272.33</v>
      </c>
      <c r="M3979" s="213">
        <v>12032.48</v>
      </c>
      <c r="N3979" s="213">
        <v>13536.54</v>
      </c>
      <c r="O3979" s="242">
        <f t="shared" si="322"/>
        <v>0.5152999999998974</v>
      </c>
      <c r="P3979" s="242"/>
      <c r="Q3979" s="179"/>
      <c r="R3979" s="179"/>
      <c r="S3979" s="179"/>
      <c r="T3979" s="179"/>
      <c r="U3979" s="179"/>
      <c r="V3979" s="179"/>
      <c r="W3979" s="179"/>
      <c r="X3979" s="179"/>
      <c r="Y3979" s="179"/>
      <c r="Z3979" s="179"/>
      <c r="AA3979" s="222"/>
      <c r="AB3979" s="222"/>
      <c r="AC3979" s="222"/>
      <c r="AD3979" s="179"/>
      <c r="AE3979" s="179"/>
      <c r="AF3979" s="179"/>
      <c r="AG3979" s="179"/>
      <c r="AH3979" s="179"/>
      <c r="AI3979" s="179"/>
      <c r="AJ3979" s="179"/>
    </row>
    <row r="3980" spans="2:36" x14ac:dyDescent="0.3">
      <c r="B3980" s="224">
        <v>405700</v>
      </c>
      <c r="C3980" s="209">
        <v>164257</v>
      </c>
      <c r="D3980" s="206">
        <f t="shared" si="318"/>
        <v>0.404873058910525</v>
      </c>
      <c r="E3980" s="208">
        <f t="shared" si="319"/>
        <v>0.45</v>
      </c>
      <c r="F3980" s="207">
        <v>9034.1299999999992</v>
      </c>
      <c r="G3980" s="207">
        <v>13140.56</v>
      </c>
      <c r="H3980" s="207">
        <v>14783.13</v>
      </c>
      <c r="I3980" s="214">
        <v>150448</v>
      </c>
      <c r="J3980" s="211">
        <f t="shared" si="320"/>
        <v>0.37083559280256345</v>
      </c>
      <c r="K3980" s="212">
        <f t="shared" si="321"/>
        <v>0.42</v>
      </c>
      <c r="L3980" s="214">
        <v>8274.64</v>
      </c>
      <c r="M3980" s="213">
        <v>12035.84</v>
      </c>
      <c r="N3980" s="213">
        <v>13540.32</v>
      </c>
      <c r="O3980" s="242">
        <f t="shared" si="322"/>
        <v>0.51520000000009536</v>
      </c>
      <c r="P3980" s="242"/>
      <c r="Q3980" s="179"/>
      <c r="R3980" s="179"/>
      <c r="S3980" s="179"/>
      <c r="T3980" s="179"/>
      <c r="U3980" s="179"/>
      <c r="V3980" s="179"/>
      <c r="W3980" s="179"/>
      <c r="X3980" s="179"/>
      <c r="Y3980" s="179"/>
      <c r="Z3980" s="179"/>
      <c r="AA3980" s="222"/>
      <c r="AB3980" s="222"/>
      <c r="AC3980" s="222"/>
      <c r="AD3980" s="179"/>
      <c r="AE3980" s="179"/>
      <c r="AF3980" s="179"/>
      <c r="AG3980" s="179"/>
      <c r="AH3980" s="179"/>
      <c r="AI3980" s="179"/>
      <c r="AJ3980" s="179"/>
    </row>
    <row r="3981" spans="2:36" x14ac:dyDescent="0.3">
      <c r="B3981" s="224">
        <v>405800</v>
      </c>
      <c r="C3981" s="209">
        <v>164302</v>
      </c>
      <c r="D3981" s="206">
        <f t="shared" si="318"/>
        <v>0.40488417939871857</v>
      </c>
      <c r="E3981" s="208">
        <f t="shared" si="319"/>
        <v>0.45</v>
      </c>
      <c r="F3981" s="207">
        <v>9036.61</v>
      </c>
      <c r="G3981" s="207">
        <v>13144.16</v>
      </c>
      <c r="H3981" s="207">
        <v>14787.18</v>
      </c>
      <c r="I3981" s="214">
        <v>150490</v>
      </c>
      <c r="J3981" s="211">
        <f t="shared" si="320"/>
        <v>0.37084770823065549</v>
      </c>
      <c r="K3981" s="212">
        <f t="shared" si="321"/>
        <v>0.42</v>
      </c>
      <c r="L3981" s="214">
        <v>8276.9500000000007</v>
      </c>
      <c r="M3981" s="213">
        <v>12039.2</v>
      </c>
      <c r="N3981" s="213">
        <v>13544.1</v>
      </c>
      <c r="O3981" s="242">
        <f t="shared" si="322"/>
        <v>0.51529999999980647</v>
      </c>
      <c r="P3981" s="242"/>
      <c r="Q3981" s="179"/>
      <c r="R3981" s="179"/>
      <c r="S3981" s="179"/>
      <c r="T3981" s="179"/>
      <c r="U3981" s="179"/>
      <c r="V3981" s="179"/>
      <c r="W3981" s="179"/>
      <c r="X3981" s="179"/>
      <c r="Y3981" s="179"/>
      <c r="Z3981" s="179"/>
      <c r="AA3981" s="222"/>
      <c r="AB3981" s="222"/>
      <c r="AC3981" s="222"/>
      <c r="AD3981" s="179"/>
      <c r="AE3981" s="179"/>
      <c r="AF3981" s="179"/>
      <c r="AG3981" s="179"/>
      <c r="AH3981" s="179"/>
      <c r="AI3981" s="179"/>
      <c r="AJ3981" s="179"/>
    </row>
    <row r="3982" spans="2:36" x14ac:dyDescent="0.3">
      <c r="B3982" s="224">
        <v>405900</v>
      </c>
      <c r="C3982" s="209">
        <v>164347</v>
      </c>
      <c r="D3982" s="206">
        <f t="shared" si="318"/>
        <v>0.4048952944074895</v>
      </c>
      <c r="E3982" s="208">
        <f t="shared" si="319"/>
        <v>0.45</v>
      </c>
      <c r="F3982" s="207">
        <v>9039.08</v>
      </c>
      <c r="G3982" s="207">
        <v>13147.76</v>
      </c>
      <c r="H3982" s="207">
        <v>14791.23</v>
      </c>
      <c r="I3982" s="214">
        <v>150532</v>
      </c>
      <c r="J3982" s="211">
        <f t="shared" si="320"/>
        <v>0.37085981768908599</v>
      </c>
      <c r="K3982" s="212">
        <f t="shared" si="321"/>
        <v>0.42</v>
      </c>
      <c r="L3982" s="214">
        <v>8279.26</v>
      </c>
      <c r="M3982" s="213">
        <v>12042.56</v>
      </c>
      <c r="N3982" s="213">
        <v>13547.88</v>
      </c>
      <c r="O3982" s="242">
        <f t="shared" si="322"/>
        <v>0.51519999999996802</v>
      </c>
      <c r="P3982" s="242"/>
      <c r="Q3982" s="179"/>
      <c r="R3982" s="179"/>
      <c r="S3982" s="179"/>
      <c r="T3982" s="179"/>
      <c r="U3982" s="179"/>
      <c r="V3982" s="179"/>
      <c r="W3982" s="179"/>
      <c r="X3982" s="179"/>
      <c r="Y3982" s="179"/>
      <c r="Z3982" s="179"/>
      <c r="AA3982" s="222"/>
      <c r="AB3982" s="222"/>
      <c r="AC3982" s="222"/>
      <c r="AD3982" s="179"/>
      <c r="AE3982" s="179"/>
      <c r="AF3982" s="179"/>
      <c r="AG3982" s="179"/>
      <c r="AH3982" s="179"/>
      <c r="AI3982" s="179"/>
      <c r="AJ3982" s="179"/>
    </row>
    <row r="3983" spans="2:36" x14ac:dyDescent="0.3">
      <c r="B3983" s="224">
        <v>406000</v>
      </c>
      <c r="C3983" s="209">
        <v>164392</v>
      </c>
      <c r="D3983" s="206">
        <f t="shared" si="318"/>
        <v>0.40490640394088667</v>
      </c>
      <c r="E3983" s="208">
        <f t="shared" si="319"/>
        <v>0.45</v>
      </c>
      <c r="F3983" s="207">
        <v>9041.56</v>
      </c>
      <c r="G3983" s="207">
        <v>13151.36</v>
      </c>
      <c r="H3983" s="207">
        <v>14795.28</v>
      </c>
      <c r="I3983" s="214">
        <v>150574</v>
      </c>
      <c r="J3983" s="211">
        <f t="shared" si="320"/>
        <v>0.37087192118226603</v>
      </c>
      <c r="K3983" s="212">
        <f t="shared" si="321"/>
        <v>0.42</v>
      </c>
      <c r="L3983" s="214">
        <v>8281.57</v>
      </c>
      <c r="M3983" s="213">
        <v>12045.92</v>
      </c>
      <c r="N3983" s="213">
        <v>13551.66</v>
      </c>
      <c r="O3983" s="242">
        <f t="shared" si="322"/>
        <v>0.51529999999997012</v>
      </c>
      <c r="P3983" s="242"/>
      <c r="Q3983" s="179"/>
      <c r="R3983" s="179"/>
      <c r="S3983" s="179"/>
      <c r="T3983" s="179"/>
      <c r="U3983" s="179"/>
      <c r="V3983" s="179"/>
      <c r="W3983" s="179"/>
      <c r="X3983" s="179"/>
      <c r="Y3983" s="179"/>
      <c r="Z3983" s="179"/>
      <c r="AA3983" s="222"/>
      <c r="AB3983" s="222"/>
      <c r="AC3983" s="222"/>
      <c r="AD3983" s="179"/>
      <c r="AE3983" s="179"/>
      <c r="AF3983" s="179"/>
      <c r="AG3983" s="179"/>
      <c r="AH3983" s="179"/>
      <c r="AI3983" s="179"/>
      <c r="AJ3983" s="179"/>
    </row>
    <row r="3984" spans="2:36" x14ac:dyDescent="0.3">
      <c r="B3984" s="224">
        <v>406100</v>
      </c>
      <c r="C3984" s="209">
        <v>164437</v>
      </c>
      <c r="D3984" s="206">
        <f t="shared" si="318"/>
        <v>0.40491750800295495</v>
      </c>
      <c r="E3984" s="208">
        <f t="shared" si="319"/>
        <v>0.45</v>
      </c>
      <c r="F3984" s="207">
        <v>9044.0300000000007</v>
      </c>
      <c r="G3984" s="207">
        <v>13154.96</v>
      </c>
      <c r="H3984" s="207">
        <v>14799.33</v>
      </c>
      <c r="I3984" s="214">
        <v>150616</v>
      </c>
      <c r="J3984" s="211">
        <f t="shared" si="320"/>
        <v>0.3708840187146023</v>
      </c>
      <c r="K3984" s="212">
        <f t="shared" si="321"/>
        <v>0.42</v>
      </c>
      <c r="L3984" s="214">
        <v>8283.8799999999992</v>
      </c>
      <c r="M3984" s="213">
        <v>12049.28</v>
      </c>
      <c r="N3984" s="213">
        <v>13555.44</v>
      </c>
      <c r="O3984" s="242">
        <f t="shared" si="322"/>
        <v>0.51519999999985888</v>
      </c>
      <c r="P3984" s="242"/>
      <c r="Q3984" s="179"/>
      <c r="R3984" s="179"/>
      <c r="S3984" s="179"/>
      <c r="T3984" s="179"/>
      <c r="U3984" s="179"/>
      <c r="V3984" s="179"/>
      <c r="W3984" s="179"/>
      <c r="X3984" s="179"/>
      <c r="Y3984" s="179"/>
      <c r="Z3984" s="179"/>
      <c r="AA3984" s="222"/>
      <c r="AB3984" s="222"/>
      <c r="AC3984" s="222"/>
      <c r="AD3984" s="179"/>
      <c r="AE3984" s="179"/>
      <c r="AF3984" s="179"/>
      <c r="AG3984" s="179"/>
      <c r="AH3984" s="179"/>
      <c r="AI3984" s="179"/>
      <c r="AJ3984" s="179"/>
    </row>
    <row r="3985" spans="2:36" x14ac:dyDescent="0.3">
      <c r="B3985" s="224">
        <v>406200</v>
      </c>
      <c r="C3985" s="209">
        <v>164482</v>
      </c>
      <c r="D3985" s="206">
        <f t="shared" si="318"/>
        <v>0.40492860659773511</v>
      </c>
      <c r="E3985" s="208">
        <f t="shared" si="319"/>
        <v>0.45</v>
      </c>
      <c r="F3985" s="207">
        <v>9046.51</v>
      </c>
      <c r="G3985" s="207">
        <v>13158.56</v>
      </c>
      <c r="H3985" s="207">
        <v>14803.38</v>
      </c>
      <c r="I3985" s="214">
        <v>150658</v>
      </c>
      <c r="J3985" s="211">
        <f t="shared" si="320"/>
        <v>0.37089611029049729</v>
      </c>
      <c r="K3985" s="212">
        <f t="shared" si="321"/>
        <v>0.42</v>
      </c>
      <c r="L3985" s="214">
        <v>8286.19</v>
      </c>
      <c r="M3985" s="213">
        <v>12052.64</v>
      </c>
      <c r="N3985" s="213">
        <v>13559.22</v>
      </c>
      <c r="O3985" s="242">
        <f t="shared" si="322"/>
        <v>0.51530000000013387</v>
      </c>
      <c r="P3985" s="242"/>
      <c r="Q3985" s="179"/>
      <c r="R3985" s="179"/>
      <c r="S3985" s="179"/>
      <c r="T3985" s="179"/>
      <c r="U3985" s="179"/>
      <c r="V3985" s="179"/>
      <c r="W3985" s="179"/>
      <c r="X3985" s="179"/>
      <c r="Y3985" s="179"/>
      <c r="Z3985" s="179"/>
      <c r="AA3985" s="222"/>
      <c r="AB3985" s="222"/>
      <c r="AC3985" s="222"/>
      <c r="AD3985" s="179"/>
      <c r="AE3985" s="179"/>
      <c r="AF3985" s="179"/>
      <c r="AG3985" s="179"/>
      <c r="AH3985" s="179"/>
      <c r="AI3985" s="179"/>
      <c r="AJ3985" s="179"/>
    </row>
    <row r="3986" spans="2:36" x14ac:dyDescent="0.3">
      <c r="B3986" s="224">
        <v>406300</v>
      </c>
      <c r="C3986" s="209">
        <v>164527</v>
      </c>
      <c r="D3986" s="206">
        <f t="shared" si="318"/>
        <v>0.40493969972926408</v>
      </c>
      <c r="E3986" s="208">
        <f t="shared" si="319"/>
        <v>0.45</v>
      </c>
      <c r="F3986" s="207">
        <v>9048.98</v>
      </c>
      <c r="G3986" s="207">
        <v>13162.16</v>
      </c>
      <c r="H3986" s="207">
        <v>14807.43</v>
      </c>
      <c r="I3986" s="214">
        <v>150700</v>
      </c>
      <c r="J3986" s="211">
        <f t="shared" si="320"/>
        <v>0.37090819591434898</v>
      </c>
      <c r="K3986" s="212">
        <f t="shared" si="321"/>
        <v>0.42</v>
      </c>
      <c r="L3986" s="214">
        <v>8288.5</v>
      </c>
      <c r="M3986" s="213">
        <v>12056</v>
      </c>
      <c r="N3986" s="213">
        <v>13563</v>
      </c>
      <c r="O3986" s="242">
        <f t="shared" si="322"/>
        <v>0.51520000000004074</v>
      </c>
      <c r="P3986" s="242"/>
      <c r="Q3986" s="179"/>
      <c r="R3986" s="179"/>
      <c r="S3986" s="179"/>
      <c r="T3986" s="179"/>
      <c r="U3986" s="179"/>
      <c r="V3986" s="179"/>
      <c r="W3986" s="179"/>
      <c r="X3986" s="179"/>
      <c r="Y3986" s="179"/>
      <c r="Z3986" s="179"/>
      <c r="AA3986" s="222"/>
      <c r="AB3986" s="222"/>
      <c r="AC3986" s="222"/>
      <c r="AD3986" s="179"/>
      <c r="AE3986" s="179"/>
      <c r="AF3986" s="179"/>
      <c r="AG3986" s="179"/>
      <c r="AH3986" s="179"/>
      <c r="AI3986" s="179"/>
      <c r="AJ3986" s="179"/>
    </row>
    <row r="3987" spans="2:36" x14ac:dyDescent="0.3">
      <c r="B3987" s="224">
        <v>406400</v>
      </c>
      <c r="C3987" s="209">
        <v>164572</v>
      </c>
      <c r="D3987" s="206">
        <f t="shared" si="318"/>
        <v>0.40495078740157481</v>
      </c>
      <c r="E3987" s="208">
        <f t="shared" si="319"/>
        <v>0.45</v>
      </c>
      <c r="F3987" s="207">
        <v>9051.4599999999991</v>
      </c>
      <c r="G3987" s="207">
        <v>13165.76</v>
      </c>
      <c r="H3987" s="207">
        <v>14811.48</v>
      </c>
      <c r="I3987" s="214">
        <v>150742</v>
      </c>
      <c r="J3987" s="211">
        <f t="shared" si="320"/>
        <v>0.37092027559055119</v>
      </c>
      <c r="K3987" s="212">
        <f t="shared" si="321"/>
        <v>0.42</v>
      </c>
      <c r="L3987" s="214">
        <v>8290.81</v>
      </c>
      <c r="M3987" s="213">
        <v>12059.36</v>
      </c>
      <c r="N3987" s="213">
        <v>13566.78</v>
      </c>
      <c r="O3987" s="242">
        <f t="shared" si="322"/>
        <v>0.51530000000002474</v>
      </c>
      <c r="P3987" s="242"/>
      <c r="Q3987" s="179"/>
      <c r="R3987" s="179"/>
      <c r="S3987" s="179"/>
      <c r="T3987" s="179"/>
      <c r="U3987" s="179"/>
      <c r="V3987" s="179"/>
      <c r="W3987" s="179"/>
      <c r="X3987" s="179"/>
      <c r="Y3987" s="179"/>
      <c r="Z3987" s="179"/>
      <c r="AA3987" s="222"/>
      <c r="AB3987" s="222"/>
      <c r="AC3987" s="222"/>
      <c r="AD3987" s="179"/>
      <c r="AE3987" s="179"/>
      <c r="AF3987" s="179"/>
      <c r="AG3987" s="179"/>
      <c r="AH3987" s="179"/>
      <c r="AI3987" s="179"/>
      <c r="AJ3987" s="179"/>
    </row>
    <row r="3988" spans="2:36" x14ac:dyDescent="0.3">
      <c r="B3988" s="224">
        <v>406500</v>
      </c>
      <c r="C3988" s="209">
        <v>164617</v>
      </c>
      <c r="D3988" s="206">
        <f t="shared" si="318"/>
        <v>0.40496186961869618</v>
      </c>
      <c r="E3988" s="208">
        <f t="shared" si="319"/>
        <v>0.45</v>
      </c>
      <c r="F3988" s="207">
        <v>9053.93</v>
      </c>
      <c r="G3988" s="207">
        <v>13169.36</v>
      </c>
      <c r="H3988" s="207">
        <v>14815.53</v>
      </c>
      <c r="I3988" s="214">
        <v>150784</v>
      </c>
      <c r="J3988" s="211">
        <f t="shared" si="320"/>
        <v>0.37093234932349323</v>
      </c>
      <c r="K3988" s="212">
        <f t="shared" si="321"/>
        <v>0.42</v>
      </c>
      <c r="L3988" s="214">
        <v>8293.1200000000008</v>
      </c>
      <c r="M3988" s="213">
        <v>12062.72</v>
      </c>
      <c r="N3988" s="213">
        <v>13570.56</v>
      </c>
      <c r="O3988" s="242">
        <f t="shared" si="322"/>
        <v>0.5151999999999316</v>
      </c>
      <c r="P3988" s="242"/>
      <c r="Q3988" s="179"/>
      <c r="R3988" s="179"/>
      <c r="S3988" s="179"/>
      <c r="T3988" s="179"/>
      <c r="U3988" s="179"/>
      <c r="V3988" s="179"/>
      <c r="W3988" s="179"/>
      <c r="X3988" s="179"/>
      <c r="Y3988" s="179"/>
      <c r="Z3988" s="179"/>
      <c r="AA3988" s="222"/>
      <c r="AB3988" s="222"/>
      <c r="AC3988" s="222"/>
      <c r="AD3988" s="179"/>
      <c r="AE3988" s="179"/>
      <c r="AF3988" s="179"/>
      <c r="AG3988" s="179"/>
      <c r="AH3988" s="179"/>
      <c r="AI3988" s="179"/>
      <c r="AJ3988" s="179"/>
    </row>
    <row r="3989" spans="2:36" x14ac:dyDescent="0.3">
      <c r="B3989" s="224">
        <v>406600</v>
      </c>
      <c r="C3989" s="209">
        <v>164662</v>
      </c>
      <c r="D3989" s="206">
        <f t="shared" si="318"/>
        <v>0.4049729463846532</v>
      </c>
      <c r="E3989" s="208">
        <f t="shared" si="319"/>
        <v>0.45</v>
      </c>
      <c r="F3989" s="207">
        <v>9056.41</v>
      </c>
      <c r="G3989" s="207">
        <v>13172.96</v>
      </c>
      <c r="H3989" s="207">
        <v>14819.58</v>
      </c>
      <c r="I3989" s="214">
        <v>150826</v>
      </c>
      <c r="J3989" s="211">
        <f t="shared" si="320"/>
        <v>0.37094441711756027</v>
      </c>
      <c r="K3989" s="212">
        <f t="shared" si="321"/>
        <v>0.42</v>
      </c>
      <c r="L3989" s="214">
        <v>8295.43</v>
      </c>
      <c r="M3989" s="213">
        <v>12066.08</v>
      </c>
      <c r="N3989" s="213">
        <v>13574.34</v>
      </c>
      <c r="O3989" s="242">
        <f t="shared" si="322"/>
        <v>0.5152999999998974</v>
      </c>
      <c r="P3989" s="242"/>
      <c r="Q3989" s="179"/>
      <c r="R3989" s="179"/>
      <c r="S3989" s="179"/>
      <c r="T3989" s="179"/>
      <c r="U3989" s="179"/>
      <c r="V3989" s="179"/>
      <c r="W3989" s="179"/>
      <c r="X3989" s="179"/>
      <c r="Y3989" s="179"/>
      <c r="Z3989" s="179"/>
      <c r="AA3989" s="222"/>
      <c r="AB3989" s="222"/>
      <c r="AC3989" s="222"/>
      <c r="AD3989" s="179"/>
      <c r="AE3989" s="179"/>
      <c r="AF3989" s="179"/>
      <c r="AG3989" s="179"/>
      <c r="AH3989" s="179"/>
      <c r="AI3989" s="179"/>
      <c r="AJ3989" s="179"/>
    </row>
    <row r="3990" spans="2:36" x14ac:dyDescent="0.3">
      <c r="B3990" s="224">
        <v>406700</v>
      </c>
      <c r="C3990" s="209">
        <v>164707</v>
      </c>
      <c r="D3990" s="206">
        <f t="shared" si="318"/>
        <v>0.40498401770346693</v>
      </c>
      <c r="E3990" s="208">
        <f t="shared" si="319"/>
        <v>0.45</v>
      </c>
      <c r="F3990" s="207">
        <v>9058.8799999999992</v>
      </c>
      <c r="G3990" s="207">
        <v>13176.56</v>
      </c>
      <c r="H3990" s="207">
        <v>14823.63</v>
      </c>
      <c r="I3990" s="214">
        <v>150868</v>
      </c>
      <c r="J3990" s="211">
        <f t="shared" si="320"/>
        <v>0.37095647897713302</v>
      </c>
      <c r="K3990" s="212">
        <f t="shared" si="321"/>
        <v>0.42</v>
      </c>
      <c r="L3990" s="214">
        <v>8297.74</v>
      </c>
      <c r="M3990" s="213">
        <v>12069.44</v>
      </c>
      <c r="N3990" s="213">
        <v>13578.12</v>
      </c>
      <c r="O3990" s="242">
        <f t="shared" si="322"/>
        <v>0.51520000000009536</v>
      </c>
      <c r="P3990" s="242"/>
      <c r="Q3990" s="179"/>
      <c r="R3990" s="179"/>
      <c r="S3990" s="179"/>
      <c r="T3990" s="179"/>
      <c r="U3990" s="179"/>
      <c r="V3990" s="179"/>
      <c r="W3990" s="179"/>
      <c r="X3990" s="179"/>
      <c r="Y3990" s="179"/>
      <c r="Z3990" s="179"/>
      <c r="AA3990" s="222"/>
      <c r="AB3990" s="222"/>
      <c r="AC3990" s="222"/>
      <c r="AD3990" s="179"/>
      <c r="AE3990" s="179"/>
      <c r="AF3990" s="179"/>
      <c r="AG3990" s="179"/>
      <c r="AH3990" s="179"/>
      <c r="AI3990" s="179"/>
      <c r="AJ3990" s="179"/>
    </row>
    <row r="3991" spans="2:36" x14ac:dyDescent="0.3">
      <c r="B3991" s="224">
        <v>406800</v>
      </c>
      <c r="C3991" s="209">
        <v>164752</v>
      </c>
      <c r="D3991" s="206">
        <f t="shared" si="318"/>
        <v>0.40499508357915437</v>
      </c>
      <c r="E3991" s="208">
        <f t="shared" si="319"/>
        <v>0.45</v>
      </c>
      <c r="F3991" s="207">
        <v>9061.36</v>
      </c>
      <c r="G3991" s="207">
        <v>13180.16</v>
      </c>
      <c r="H3991" s="207">
        <v>14827.68</v>
      </c>
      <c r="I3991" s="214">
        <v>150910</v>
      </c>
      <c r="J3991" s="211">
        <f t="shared" si="320"/>
        <v>0.37096853490658799</v>
      </c>
      <c r="K3991" s="212">
        <f t="shared" si="321"/>
        <v>0.42</v>
      </c>
      <c r="L3991" s="214">
        <v>8300.0499999999993</v>
      </c>
      <c r="M3991" s="213">
        <v>12072.8</v>
      </c>
      <c r="N3991" s="213">
        <v>13581.9</v>
      </c>
      <c r="O3991" s="242">
        <f t="shared" si="322"/>
        <v>0.51529999999980647</v>
      </c>
      <c r="P3991" s="242"/>
      <c r="Q3991" s="179"/>
      <c r="R3991" s="179"/>
      <c r="S3991" s="179"/>
      <c r="T3991" s="179"/>
      <c r="U3991" s="179"/>
      <c r="V3991" s="179"/>
      <c r="W3991" s="179"/>
      <c r="X3991" s="179"/>
      <c r="Y3991" s="179"/>
      <c r="Z3991" s="179"/>
      <c r="AA3991" s="222"/>
      <c r="AB3991" s="222"/>
      <c r="AC3991" s="222"/>
      <c r="AD3991" s="179"/>
      <c r="AE3991" s="179"/>
      <c r="AF3991" s="179"/>
      <c r="AG3991" s="179"/>
      <c r="AH3991" s="179"/>
      <c r="AI3991" s="179"/>
      <c r="AJ3991" s="179"/>
    </row>
    <row r="3992" spans="2:36" x14ac:dyDescent="0.3">
      <c r="B3992" s="224">
        <v>406900</v>
      </c>
      <c r="C3992" s="209">
        <v>164797</v>
      </c>
      <c r="D3992" s="206">
        <f t="shared" ref="D3992:D4055" si="323">C3992/B3992</f>
        <v>0.40500614401572865</v>
      </c>
      <c r="E3992" s="208">
        <f t="shared" ref="E3992:E4055" si="324">(C3992-C3991)/(B3992-B3991)</f>
        <v>0.45</v>
      </c>
      <c r="F3992" s="207">
        <v>9063.83</v>
      </c>
      <c r="G3992" s="207">
        <v>13183.76</v>
      </c>
      <c r="H3992" s="207">
        <v>14831.73</v>
      </c>
      <c r="I3992" s="214">
        <v>150952</v>
      </c>
      <c r="J3992" s="211">
        <f t="shared" si="320"/>
        <v>0.3709805849102974</v>
      </c>
      <c r="K3992" s="212">
        <f t="shared" si="321"/>
        <v>0.42</v>
      </c>
      <c r="L3992" s="214">
        <v>8302.36</v>
      </c>
      <c r="M3992" s="213">
        <v>12076.16</v>
      </c>
      <c r="N3992" s="213">
        <v>13585.68</v>
      </c>
      <c r="O3992" s="242">
        <f t="shared" si="322"/>
        <v>0.51519999999996802</v>
      </c>
      <c r="P3992" s="242"/>
      <c r="Q3992" s="179"/>
      <c r="R3992" s="179"/>
      <c r="S3992" s="179"/>
      <c r="T3992" s="179"/>
      <c r="U3992" s="179"/>
      <c r="V3992" s="179"/>
      <c r="W3992" s="179"/>
      <c r="X3992" s="179"/>
      <c r="Y3992" s="179"/>
      <c r="Z3992" s="179"/>
      <c r="AA3992" s="222"/>
      <c r="AB3992" s="222"/>
      <c r="AC3992" s="222"/>
      <c r="AD3992" s="179"/>
      <c r="AE3992" s="179"/>
      <c r="AF3992" s="179"/>
      <c r="AG3992" s="179"/>
      <c r="AH3992" s="179"/>
      <c r="AI3992" s="179"/>
      <c r="AJ3992" s="179"/>
    </row>
    <row r="3993" spans="2:36" x14ac:dyDescent="0.3">
      <c r="B3993" s="224">
        <v>407000</v>
      </c>
      <c r="C3993" s="209">
        <v>164842</v>
      </c>
      <c r="D3993" s="206">
        <f t="shared" si="323"/>
        <v>0.40501719901719901</v>
      </c>
      <c r="E3993" s="208">
        <f t="shared" si="324"/>
        <v>0.45</v>
      </c>
      <c r="F3993" s="207">
        <v>9066.31</v>
      </c>
      <c r="G3993" s="207">
        <v>13187.36</v>
      </c>
      <c r="H3993" s="207">
        <v>14835.78</v>
      </c>
      <c r="I3993" s="214">
        <v>150994</v>
      </c>
      <c r="J3993" s="211">
        <f t="shared" si="320"/>
        <v>0.37099262899262897</v>
      </c>
      <c r="K3993" s="212">
        <f t="shared" si="321"/>
        <v>0.42</v>
      </c>
      <c r="L3993" s="214">
        <v>8304.67</v>
      </c>
      <c r="M3993" s="213">
        <v>12079.52</v>
      </c>
      <c r="N3993" s="213">
        <v>13589.46</v>
      </c>
      <c r="O3993" s="242">
        <f t="shared" si="322"/>
        <v>0.51529999999997012</v>
      </c>
      <c r="P3993" s="242"/>
      <c r="Q3993" s="179"/>
      <c r="R3993" s="179"/>
      <c r="S3993" s="179"/>
      <c r="T3993" s="179"/>
      <c r="U3993" s="179"/>
      <c r="V3993" s="179"/>
      <c r="W3993" s="179"/>
      <c r="X3993" s="179"/>
      <c r="Y3993" s="179"/>
      <c r="Z3993" s="179"/>
      <c r="AA3993" s="222"/>
      <c r="AB3993" s="222"/>
      <c r="AC3993" s="222"/>
      <c r="AD3993" s="179"/>
      <c r="AE3993" s="179"/>
      <c r="AF3993" s="179"/>
      <c r="AG3993" s="179"/>
      <c r="AH3993" s="179"/>
      <c r="AI3993" s="179"/>
      <c r="AJ3993" s="179"/>
    </row>
    <row r="3994" spans="2:36" x14ac:dyDescent="0.3">
      <c r="B3994" s="224">
        <v>407100</v>
      </c>
      <c r="C3994" s="209">
        <v>164887</v>
      </c>
      <c r="D3994" s="206">
        <f t="shared" si="323"/>
        <v>0.40502824858757064</v>
      </c>
      <c r="E3994" s="208">
        <f t="shared" si="324"/>
        <v>0.45</v>
      </c>
      <c r="F3994" s="207">
        <v>9068.7800000000007</v>
      </c>
      <c r="G3994" s="207">
        <v>13190.96</v>
      </c>
      <c r="H3994" s="207">
        <v>14839.83</v>
      </c>
      <c r="I3994" s="214">
        <v>151036</v>
      </c>
      <c r="J3994" s="211">
        <f t="shared" si="320"/>
        <v>0.37100466715794644</v>
      </c>
      <c r="K3994" s="212">
        <f t="shared" si="321"/>
        <v>0.42</v>
      </c>
      <c r="L3994" s="214">
        <v>8306.98</v>
      </c>
      <c r="M3994" s="213">
        <v>12082.88</v>
      </c>
      <c r="N3994" s="213">
        <v>13593.24</v>
      </c>
      <c r="O3994" s="242">
        <f t="shared" si="322"/>
        <v>0.51519999999985888</v>
      </c>
      <c r="P3994" s="242"/>
      <c r="Q3994" s="179"/>
      <c r="R3994" s="179"/>
      <c r="S3994" s="179"/>
      <c r="T3994" s="179"/>
      <c r="U3994" s="179"/>
      <c r="V3994" s="179"/>
      <c r="W3994" s="179"/>
      <c r="X3994" s="179"/>
      <c r="Y3994" s="179"/>
      <c r="Z3994" s="179"/>
      <c r="AA3994" s="222"/>
      <c r="AB3994" s="222"/>
      <c r="AC3994" s="222"/>
      <c r="AD3994" s="179"/>
      <c r="AE3994" s="179"/>
      <c r="AF3994" s="179"/>
      <c r="AG3994" s="179"/>
      <c r="AH3994" s="179"/>
      <c r="AI3994" s="179"/>
      <c r="AJ3994" s="179"/>
    </row>
    <row r="3995" spans="2:36" x14ac:dyDescent="0.3">
      <c r="B3995" s="224">
        <v>407200</v>
      </c>
      <c r="C3995" s="209">
        <v>164932</v>
      </c>
      <c r="D3995" s="206">
        <f t="shared" si="323"/>
        <v>0.40503929273084477</v>
      </c>
      <c r="E3995" s="208">
        <f t="shared" si="324"/>
        <v>0.45</v>
      </c>
      <c r="F3995" s="207">
        <v>9071.26</v>
      </c>
      <c r="G3995" s="207">
        <v>13194.56</v>
      </c>
      <c r="H3995" s="207">
        <v>14843.88</v>
      </c>
      <c r="I3995" s="214">
        <v>151078</v>
      </c>
      <c r="J3995" s="211">
        <f t="shared" si="320"/>
        <v>0.37101669941060905</v>
      </c>
      <c r="K3995" s="212">
        <f t="shared" si="321"/>
        <v>0.42</v>
      </c>
      <c r="L3995" s="214">
        <v>8309.2900000000009</v>
      </c>
      <c r="M3995" s="213">
        <v>12086.24</v>
      </c>
      <c r="N3995" s="213">
        <v>13597.02</v>
      </c>
      <c r="O3995" s="242">
        <f t="shared" si="322"/>
        <v>0.51530000000013387</v>
      </c>
      <c r="P3995" s="242"/>
      <c r="Q3995" s="179"/>
      <c r="R3995" s="179"/>
      <c r="S3995" s="179"/>
      <c r="T3995" s="179"/>
      <c r="U3995" s="179"/>
      <c r="V3995" s="179"/>
      <c r="W3995" s="179"/>
      <c r="X3995" s="179"/>
      <c r="Y3995" s="179"/>
      <c r="Z3995" s="179"/>
      <c r="AA3995" s="222"/>
      <c r="AB3995" s="222"/>
      <c r="AC3995" s="222"/>
      <c r="AD3995" s="179"/>
      <c r="AE3995" s="179"/>
      <c r="AF3995" s="179"/>
      <c r="AG3995" s="179"/>
      <c r="AH3995" s="179"/>
      <c r="AI3995" s="179"/>
      <c r="AJ3995" s="179"/>
    </row>
    <row r="3996" spans="2:36" x14ac:dyDescent="0.3">
      <c r="B3996" s="224">
        <v>407300</v>
      </c>
      <c r="C3996" s="209">
        <v>164977</v>
      </c>
      <c r="D3996" s="206">
        <f t="shared" si="323"/>
        <v>0.40505033145101893</v>
      </c>
      <c r="E3996" s="208">
        <f t="shared" si="324"/>
        <v>0.45</v>
      </c>
      <c r="F3996" s="207">
        <v>9073.73</v>
      </c>
      <c r="G3996" s="207">
        <v>13198.16</v>
      </c>
      <c r="H3996" s="207">
        <v>14847.93</v>
      </c>
      <c r="I3996" s="214">
        <v>151120</v>
      </c>
      <c r="J3996" s="211">
        <f t="shared" si="320"/>
        <v>0.37102872575497176</v>
      </c>
      <c r="K3996" s="212">
        <f t="shared" si="321"/>
        <v>0.42</v>
      </c>
      <c r="L3996" s="214">
        <v>8311.6</v>
      </c>
      <c r="M3996" s="213">
        <v>12089.6</v>
      </c>
      <c r="N3996" s="213">
        <v>13600.8</v>
      </c>
      <c r="O3996" s="242">
        <f t="shared" si="322"/>
        <v>0.51520000000004074</v>
      </c>
      <c r="P3996" s="242"/>
      <c r="Q3996" s="179"/>
      <c r="R3996" s="179"/>
      <c r="S3996" s="179"/>
      <c r="T3996" s="179"/>
      <c r="U3996" s="179"/>
      <c r="V3996" s="179"/>
      <c r="W3996" s="179"/>
      <c r="X3996" s="179"/>
      <c r="Y3996" s="179"/>
      <c r="Z3996" s="179"/>
      <c r="AA3996" s="222"/>
      <c r="AB3996" s="222"/>
      <c r="AC3996" s="222"/>
      <c r="AD3996" s="179"/>
      <c r="AE3996" s="179"/>
      <c r="AF3996" s="179"/>
      <c r="AG3996" s="179"/>
      <c r="AH3996" s="179"/>
      <c r="AI3996" s="179"/>
      <c r="AJ3996" s="179"/>
    </row>
    <row r="3997" spans="2:36" x14ac:dyDescent="0.3">
      <c r="B3997" s="224">
        <v>407400</v>
      </c>
      <c r="C3997" s="209">
        <v>165022</v>
      </c>
      <c r="D3997" s="206">
        <f t="shared" si="323"/>
        <v>0.40506136475208643</v>
      </c>
      <c r="E3997" s="208">
        <f t="shared" si="324"/>
        <v>0.45</v>
      </c>
      <c r="F3997" s="207">
        <v>9076.2099999999991</v>
      </c>
      <c r="G3997" s="207">
        <v>13201.76</v>
      </c>
      <c r="H3997" s="207">
        <v>14851.98</v>
      </c>
      <c r="I3997" s="214">
        <v>151162</v>
      </c>
      <c r="J3997" s="211">
        <f t="shared" si="320"/>
        <v>0.37104074619538535</v>
      </c>
      <c r="K3997" s="212">
        <f t="shared" si="321"/>
        <v>0.42</v>
      </c>
      <c r="L3997" s="214">
        <v>8313.91</v>
      </c>
      <c r="M3997" s="213">
        <v>12092.96</v>
      </c>
      <c r="N3997" s="213">
        <v>13604.58</v>
      </c>
      <c r="O3997" s="242">
        <f t="shared" si="322"/>
        <v>0.51530000000002474</v>
      </c>
      <c r="P3997" s="242"/>
      <c r="Q3997" s="179"/>
      <c r="R3997" s="179"/>
      <c r="S3997" s="179"/>
      <c r="T3997" s="179"/>
      <c r="U3997" s="179"/>
      <c r="V3997" s="179"/>
      <c r="W3997" s="179"/>
      <c r="X3997" s="179"/>
      <c r="Y3997" s="179"/>
      <c r="Z3997" s="179"/>
      <c r="AA3997" s="222"/>
      <c r="AB3997" s="222"/>
      <c r="AC3997" s="222"/>
      <c r="AD3997" s="179"/>
      <c r="AE3997" s="179"/>
      <c r="AF3997" s="179"/>
      <c r="AG3997" s="179"/>
      <c r="AH3997" s="179"/>
      <c r="AI3997" s="179"/>
      <c r="AJ3997" s="179"/>
    </row>
    <row r="3998" spans="2:36" x14ac:dyDescent="0.3">
      <c r="B3998" s="224">
        <v>407500</v>
      </c>
      <c r="C3998" s="209">
        <v>165067</v>
      </c>
      <c r="D3998" s="206">
        <f t="shared" si="323"/>
        <v>0.40507239263803679</v>
      </c>
      <c r="E3998" s="208">
        <f t="shared" si="324"/>
        <v>0.45</v>
      </c>
      <c r="F3998" s="207">
        <v>9078.68</v>
      </c>
      <c r="G3998" s="207">
        <v>13205.36</v>
      </c>
      <c r="H3998" s="207">
        <v>14856.03</v>
      </c>
      <c r="I3998" s="214">
        <v>151204</v>
      </c>
      <c r="J3998" s="211">
        <f t="shared" si="320"/>
        <v>0.37105276073619631</v>
      </c>
      <c r="K3998" s="212">
        <f t="shared" si="321"/>
        <v>0.42</v>
      </c>
      <c r="L3998" s="214">
        <v>8316.2199999999993</v>
      </c>
      <c r="M3998" s="213">
        <v>12096.32</v>
      </c>
      <c r="N3998" s="213">
        <v>13608.36</v>
      </c>
      <c r="O3998" s="242">
        <f t="shared" si="322"/>
        <v>0.5151999999999316</v>
      </c>
      <c r="P3998" s="242"/>
      <c r="Q3998" s="179"/>
      <c r="R3998" s="179"/>
      <c r="S3998" s="179"/>
      <c r="T3998" s="179"/>
      <c r="U3998" s="179"/>
      <c r="V3998" s="179"/>
      <c r="W3998" s="179"/>
      <c r="X3998" s="179"/>
      <c r="Y3998" s="179"/>
      <c r="Z3998" s="179"/>
      <c r="AA3998" s="222"/>
      <c r="AB3998" s="222"/>
      <c r="AC3998" s="222"/>
      <c r="AD3998" s="179"/>
      <c r="AE3998" s="179"/>
      <c r="AF3998" s="179"/>
      <c r="AG3998" s="179"/>
      <c r="AH3998" s="179"/>
      <c r="AI3998" s="179"/>
      <c r="AJ3998" s="179"/>
    </row>
    <row r="3999" spans="2:36" x14ac:dyDescent="0.3">
      <c r="B3999" s="224">
        <v>407600</v>
      </c>
      <c r="C3999" s="209">
        <v>165112</v>
      </c>
      <c r="D3999" s="206">
        <f t="shared" si="323"/>
        <v>0.40508341511285573</v>
      </c>
      <c r="E3999" s="208">
        <f t="shared" si="324"/>
        <v>0.45</v>
      </c>
      <c r="F3999" s="207">
        <v>9081.16</v>
      </c>
      <c r="G3999" s="207">
        <v>13208.96</v>
      </c>
      <c r="H3999" s="207">
        <v>14860.08</v>
      </c>
      <c r="I3999" s="214">
        <v>151246</v>
      </c>
      <c r="J3999" s="211">
        <f t="shared" si="320"/>
        <v>0.37106476938174682</v>
      </c>
      <c r="K3999" s="212">
        <f t="shared" si="321"/>
        <v>0.42</v>
      </c>
      <c r="L3999" s="214">
        <v>8318.5300000000007</v>
      </c>
      <c r="M3999" s="213">
        <v>12099.68</v>
      </c>
      <c r="N3999" s="213">
        <v>13612.14</v>
      </c>
      <c r="O3999" s="242">
        <f t="shared" si="322"/>
        <v>0.5152999999998974</v>
      </c>
      <c r="P3999" s="242"/>
      <c r="Q3999" s="179"/>
      <c r="R3999" s="179"/>
      <c r="S3999" s="179"/>
      <c r="T3999" s="179"/>
      <c r="U3999" s="179"/>
      <c r="V3999" s="179"/>
      <c r="W3999" s="179"/>
      <c r="X3999" s="179"/>
      <c r="Y3999" s="179"/>
      <c r="Z3999" s="179"/>
      <c r="AA3999" s="222"/>
      <c r="AB3999" s="222"/>
      <c r="AC3999" s="222"/>
      <c r="AD3999" s="179"/>
      <c r="AE3999" s="179"/>
      <c r="AF3999" s="179"/>
      <c r="AG3999" s="179"/>
      <c r="AH3999" s="179"/>
      <c r="AI3999" s="179"/>
      <c r="AJ3999" s="179"/>
    </row>
    <row r="4000" spans="2:36" x14ac:dyDescent="0.3">
      <c r="B4000" s="224">
        <v>407700</v>
      </c>
      <c r="C4000" s="209">
        <v>165157</v>
      </c>
      <c r="D4000" s="206">
        <f t="shared" si="323"/>
        <v>0.40509443218052488</v>
      </c>
      <c r="E4000" s="208">
        <f t="shared" si="324"/>
        <v>0.45</v>
      </c>
      <c r="F4000" s="207">
        <v>9083.6299999999992</v>
      </c>
      <c r="G4000" s="207">
        <v>13212.56</v>
      </c>
      <c r="H4000" s="207">
        <v>14864.13</v>
      </c>
      <c r="I4000" s="214">
        <v>151288</v>
      </c>
      <c r="J4000" s="211">
        <f t="shared" si="320"/>
        <v>0.3710767721363748</v>
      </c>
      <c r="K4000" s="212">
        <f t="shared" si="321"/>
        <v>0.42</v>
      </c>
      <c r="L4000" s="214">
        <v>8320.84</v>
      </c>
      <c r="M4000" s="213">
        <v>12103.04</v>
      </c>
      <c r="N4000" s="213">
        <v>13615.92</v>
      </c>
      <c r="O4000" s="242">
        <f t="shared" si="322"/>
        <v>0.51520000000009536</v>
      </c>
      <c r="P4000" s="242"/>
      <c r="Q4000" s="179"/>
      <c r="R4000" s="179"/>
      <c r="S4000" s="179"/>
      <c r="T4000" s="179"/>
      <c r="U4000" s="179"/>
      <c r="V4000" s="179"/>
      <c r="W4000" s="179"/>
      <c r="X4000" s="179"/>
      <c r="Y4000" s="179"/>
      <c r="Z4000" s="179"/>
      <c r="AA4000" s="222"/>
      <c r="AB4000" s="222"/>
      <c r="AC4000" s="222"/>
      <c r="AD4000" s="179"/>
      <c r="AE4000" s="179"/>
      <c r="AF4000" s="179"/>
      <c r="AG4000" s="179"/>
      <c r="AH4000" s="179"/>
      <c r="AI4000" s="179"/>
      <c r="AJ4000" s="179"/>
    </row>
    <row r="4001" spans="2:36" x14ac:dyDescent="0.3">
      <c r="B4001" s="224">
        <v>407800</v>
      </c>
      <c r="C4001" s="209">
        <v>165202</v>
      </c>
      <c r="D4001" s="206">
        <f t="shared" si="323"/>
        <v>0.40510544384502206</v>
      </c>
      <c r="E4001" s="208">
        <f t="shared" si="324"/>
        <v>0.45</v>
      </c>
      <c r="F4001" s="207">
        <v>9086.11</v>
      </c>
      <c r="G4001" s="207">
        <v>13216.16</v>
      </c>
      <c r="H4001" s="207">
        <v>14868.18</v>
      </c>
      <c r="I4001" s="214">
        <v>151330</v>
      </c>
      <c r="J4001" s="211">
        <f t="shared" si="320"/>
        <v>0.37108876900441395</v>
      </c>
      <c r="K4001" s="212">
        <f t="shared" si="321"/>
        <v>0.42</v>
      </c>
      <c r="L4001" s="214">
        <v>8323.15</v>
      </c>
      <c r="M4001" s="213">
        <v>12106.4</v>
      </c>
      <c r="N4001" s="213">
        <v>13619.7</v>
      </c>
      <c r="O4001" s="242">
        <f t="shared" si="322"/>
        <v>0.51529999999980647</v>
      </c>
      <c r="P4001" s="242"/>
      <c r="Q4001" s="179"/>
      <c r="R4001" s="179"/>
      <c r="S4001" s="179"/>
      <c r="T4001" s="179"/>
      <c r="U4001" s="179"/>
      <c r="V4001" s="179"/>
      <c r="W4001" s="179"/>
      <c r="X4001" s="179"/>
      <c r="Y4001" s="179"/>
      <c r="Z4001" s="179"/>
      <c r="AA4001" s="222"/>
      <c r="AB4001" s="222"/>
      <c r="AC4001" s="222"/>
      <c r="AD4001" s="179"/>
      <c r="AE4001" s="179"/>
      <c r="AF4001" s="179"/>
      <c r="AG4001" s="179"/>
      <c r="AH4001" s="179"/>
      <c r="AI4001" s="179"/>
      <c r="AJ4001" s="179"/>
    </row>
    <row r="4002" spans="2:36" x14ac:dyDescent="0.3">
      <c r="B4002" s="224">
        <v>407900</v>
      </c>
      <c r="C4002" s="209">
        <v>165247</v>
      </c>
      <c r="D4002" s="206">
        <f t="shared" si="323"/>
        <v>0.40511645011032116</v>
      </c>
      <c r="E4002" s="208">
        <f t="shared" si="324"/>
        <v>0.45</v>
      </c>
      <c r="F4002" s="207">
        <v>9088.58</v>
      </c>
      <c r="G4002" s="207">
        <v>13219.76</v>
      </c>
      <c r="H4002" s="207">
        <v>14872.23</v>
      </c>
      <c r="I4002" s="214">
        <v>151372</v>
      </c>
      <c r="J4002" s="211">
        <f t="shared" si="320"/>
        <v>0.37110075999019365</v>
      </c>
      <c r="K4002" s="212">
        <f t="shared" si="321"/>
        <v>0.42</v>
      </c>
      <c r="L4002" s="214">
        <v>8325.4599999999991</v>
      </c>
      <c r="M4002" s="213">
        <v>12109.76</v>
      </c>
      <c r="N4002" s="213">
        <v>13623.48</v>
      </c>
      <c r="O4002" s="242">
        <f t="shared" si="322"/>
        <v>0.51519999999996802</v>
      </c>
      <c r="P4002" s="242"/>
      <c r="Q4002" s="179"/>
      <c r="R4002" s="179"/>
      <c r="S4002" s="179"/>
      <c r="T4002" s="179"/>
      <c r="U4002" s="179"/>
      <c r="V4002" s="179"/>
      <c r="W4002" s="179"/>
      <c r="X4002" s="179"/>
      <c r="Y4002" s="179"/>
      <c r="Z4002" s="179"/>
      <c r="AA4002" s="222"/>
      <c r="AB4002" s="222"/>
      <c r="AC4002" s="222"/>
      <c r="AD4002" s="179"/>
      <c r="AE4002" s="179"/>
      <c r="AF4002" s="179"/>
      <c r="AG4002" s="179"/>
      <c r="AH4002" s="179"/>
      <c r="AI4002" s="179"/>
      <c r="AJ4002" s="179"/>
    </row>
    <row r="4003" spans="2:36" x14ac:dyDescent="0.3">
      <c r="B4003" s="224">
        <v>408000</v>
      </c>
      <c r="C4003" s="209">
        <v>165292</v>
      </c>
      <c r="D4003" s="206">
        <f t="shared" si="323"/>
        <v>0.40512745098039216</v>
      </c>
      <c r="E4003" s="208">
        <f t="shared" si="324"/>
        <v>0.45</v>
      </c>
      <c r="F4003" s="207">
        <v>9091.06</v>
      </c>
      <c r="G4003" s="207">
        <v>13223.36</v>
      </c>
      <c r="H4003" s="207">
        <v>14876.28</v>
      </c>
      <c r="I4003" s="214">
        <v>151414</v>
      </c>
      <c r="J4003" s="211">
        <f t="shared" si="320"/>
        <v>0.37111274509803921</v>
      </c>
      <c r="K4003" s="212">
        <f t="shared" si="321"/>
        <v>0.42</v>
      </c>
      <c r="L4003" s="214">
        <v>8327.77</v>
      </c>
      <c r="M4003" s="213">
        <v>12113.12</v>
      </c>
      <c r="N4003" s="213">
        <v>13627.26</v>
      </c>
      <c r="O4003" s="242">
        <f t="shared" si="322"/>
        <v>0.51529999999997012</v>
      </c>
      <c r="P4003" s="242"/>
      <c r="Q4003" s="179"/>
      <c r="R4003" s="179"/>
      <c r="S4003" s="179"/>
      <c r="T4003" s="179"/>
      <c r="U4003" s="179"/>
      <c r="V4003" s="179"/>
      <c r="W4003" s="179"/>
      <c r="X4003" s="179"/>
      <c r="Y4003" s="179"/>
      <c r="Z4003" s="179"/>
      <c r="AA4003" s="222"/>
      <c r="AB4003" s="222"/>
      <c r="AC4003" s="222"/>
      <c r="AD4003" s="179"/>
      <c r="AE4003" s="179"/>
      <c r="AF4003" s="179"/>
      <c r="AG4003" s="179"/>
      <c r="AH4003" s="179"/>
      <c r="AI4003" s="179"/>
      <c r="AJ4003" s="179"/>
    </row>
    <row r="4004" spans="2:36" x14ac:dyDescent="0.3">
      <c r="B4004" s="224">
        <v>408100</v>
      </c>
      <c r="C4004" s="209">
        <v>165337</v>
      </c>
      <c r="D4004" s="206">
        <f t="shared" si="323"/>
        <v>0.40513844645920116</v>
      </c>
      <c r="E4004" s="208">
        <f t="shared" si="324"/>
        <v>0.45</v>
      </c>
      <c r="F4004" s="207">
        <v>9093.5300000000007</v>
      </c>
      <c r="G4004" s="207">
        <v>13226.96</v>
      </c>
      <c r="H4004" s="207">
        <v>14880.33</v>
      </c>
      <c r="I4004" s="214">
        <v>151456</v>
      </c>
      <c r="J4004" s="211">
        <f t="shared" si="320"/>
        <v>0.37112472433227151</v>
      </c>
      <c r="K4004" s="212">
        <f t="shared" si="321"/>
        <v>0.42</v>
      </c>
      <c r="L4004" s="214">
        <v>8330.08</v>
      </c>
      <c r="M4004" s="213">
        <v>12116.48</v>
      </c>
      <c r="N4004" s="213">
        <v>13631.04</v>
      </c>
      <c r="O4004" s="242">
        <f t="shared" si="322"/>
        <v>0.51519999999985888</v>
      </c>
      <c r="P4004" s="242"/>
      <c r="Q4004" s="179"/>
      <c r="R4004" s="179"/>
      <c r="S4004" s="179"/>
      <c r="T4004" s="179"/>
      <c r="U4004" s="179"/>
      <c r="V4004" s="179"/>
      <c r="W4004" s="179"/>
      <c r="X4004" s="179"/>
      <c r="Y4004" s="179"/>
      <c r="Z4004" s="179"/>
      <c r="AA4004" s="222"/>
      <c r="AB4004" s="222"/>
      <c r="AC4004" s="222"/>
      <c r="AD4004" s="179"/>
      <c r="AE4004" s="179"/>
      <c r="AF4004" s="179"/>
      <c r="AG4004" s="179"/>
      <c r="AH4004" s="179"/>
      <c r="AI4004" s="179"/>
      <c r="AJ4004" s="179"/>
    </row>
    <row r="4005" spans="2:36" x14ac:dyDescent="0.3">
      <c r="B4005" s="224">
        <v>408200</v>
      </c>
      <c r="C4005" s="209">
        <v>165382</v>
      </c>
      <c r="D4005" s="206">
        <f t="shared" si="323"/>
        <v>0.40514943655071045</v>
      </c>
      <c r="E4005" s="208">
        <f t="shared" si="324"/>
        <v>0.45</v>
      </c>
      <c r="F4005" s="207">
        <v>9096.01</v>
      </c>
      <c r="G4005" s="207">
        <v>13230.56</v>
      </c>
      <c r="H4005" s="207">
        <v>14884.38</v>
      </c>
      <c r="I4005" s="214">
        <v>151498</v>
      </c>
      <c r="J4005" s="211">
        <f t="shared" si="320"/>
        <v>0.37113669769720725</v>
      </c>
      <c r="K4005" s="212">
        <f t="shared" si="321"/>
        <v>0.42</v>
      </c>
      <c r="L4005" s="214">
        <v>8332.39</v>
      </c>
      <c r="M4005" s="213">
        <v>12119.84</v>
      </c>
      <c r="N4005" s="213">
        <v>13634.82</v>
      </c>
      <c r="O4005" s="242">
        <f t="shared" si="322"/>
        <v>0.51530000000013387</v>
      </c>
      <c r="P4005" s="242"/>
      <c r="Q4005" s="179"/>
      <c r="R4005" s="179"/>
      <c r="S4005" s="179"/>
      <c r="T4005" s="179"/>
      <c r="U4005" s="179"/>
      <c r="V4005" s="179"/>
      <c r="W4005" s="179"/>
      <c r="X4005" s="179"/>
      <c r="Y4005" s="179"/>
      <c r="Z4005" s="179"/>
      <c r="AA4005" s="222"/>
      <c r="AB4005" s="222"/>
      <c r="AC4005" s="222"/>
      <c r="AD4005" s="179"/>
      <c r="AE4005" s="179"/>
      <c r="AF4005" s="179"/>
      <c r="AG4005" s="179"/>
      <c r="AH4005" s="179"/>
      <c r="AI4005" s="179"/>
      <c r="AJ4005" s="179"/>
    </row>
    <row r="4006" spans="2:36" x14ac:dyDescent="0.3">
      <c r="B4006" s="224">
        <v>408300</v>
      </c>
      <c r="C4006" s="209">
        <v>165427</v>
      </c>
      <c r="D4006" s="206">
        <f t="shared" si="323"/>
        <v>0.4051604212588783</v>
      </c>
      <c r="E4006" s="208">
        <f t="shared" si="324"/>
        <v>0.45</v>
      </c>
      <c r="F4006" s="207">
        <v>9098.48</v>
      </c>
      <c r="G4006" s="207">
        <v>13234.16</v>
      </c>
      <c r="H4006" s="207">
        <v>14888.43</v>
      </c>
      <c r="I4006" s="214">
        <v>151540</v>
      </c>
      <c r="J4006" s="211">
        <f t="shared" si="320"/>
        <v>0.37114866519715894</v>
      </c>
      <c r="K4006" s="212">
        <f t="shared" si="321"/>
        <v>0.42</v>
      </c>
      <c r="L4006" s="214">
        <v>8334.7000000000007</v>
      </c>
      <c r="M4006" s="213">
        <v>12123.2</v>
      </c>
      <c r="N4006" s="213">
        <v>13638.6</v>
      </c>
      <c r="O4006" s="242">
        <f t="shared" si="322"/>
        <v>0.51520000000004074</v>
      </c>
      <c r="P4006" s="242"/>
      <c r="Q4006" s="179"/>
      <c r="R4006" s="179"/>
      <c r="S4006" s="179"/>
      <c r="T4006" s="179"/>
      <c r="U4006" s="179"/>
      <c r="V4006" s="179"/>
      <c r="W4006" s="179"/>
      <c r="X4006" s="179"/>
      <c r="Y4006" s="179"/>
      <c r="Z4006" s="179"/>
      <c r="AA4006" s="222"/>
      <c r="AB4006" s="222"/>
      <c r="AC4006" s="222"/>
      <c r="AD4006" s="179"/>
      <c r="AE4006" s="179"/>
      <c r="AF4006" s="179"/>
      <c r="AG4006" s="179"/>
      <c r="AH4006" s="179"/>
      <c r="AI4006" s="179"/>
      <c r="AJ4006" s="179"/>
    </row>
    <row r="4007" spans="2:36" x14ac:dyDescent="0.3">
      <c r="B4007" s="224">
        <v>408400</v>
      </c>
      <c r="C4007" s="209">
        <v>165472</v>
      </c>
      <c r="D4007" s="206">
        <f t="shared" si="323"/>
        <v>0.40517140058765916</v>
      </c>
      <c r="E4007" s="208">
        <f t="shared" si="324"/>
        <v>0.45</v>
      </c>
      <c r="F4007" s="207">
        <v>9100.9599999999991</v>
      </c>
      <c r="G4007" s="207">
        <v>13237.76</v>
      </c>
      <c r="H4007" s="207">
        <v>14892.48</v>
      </c>
      <c r="I4007" s="214">
        <v>151582</v>
      </c>
      <c r="J4007" s="211">
        <f t="shared" si="320"/>
        <v>0.37116062683643486</v>
      </c>
      <c r="K4007" s="212">
        <f t="shared" si="321"/>
        <v>0.42</v>
      </c>
      <c r="L4007" s="214">
        <v>8337.01</v>
      </c>
      <c r="M4007" s="213">
        <v>12126.56</v>
      </c>
      <c r="N4007" s="213">
        <v>13642.38</v>
      </c>
      <c r="O4007" s="242">
        <f t="shared" si="322"/>
        <v>0.51530000000002474</v>
      </c>
      <c r="P4007" s="242"/>
      <c r="Q4007" s="179"/>
      <c r="R4007" s="179"/>
      <c r="S4007" s="179"/>
      <c r="T4007" s="179"/>
      <c r="U4007" s="179"/>
      <c r="V4007" s="179"/>
      <c r="W4007" s="179"/>
      <c r="X4007" s="179"/>
      <c r="Y4007" s="179"/>
      <c r="Z4007" s="179"/>
      <c r="AA4007" s="222"/>
      <c r="AB4007" s="222"/>
      <c r="AC4007" s="222"/>
      <c r="AD4007" s="179"/>
      <c r="AE4007" s="179"/>
      <c r="AF4007" s="179"/>
      <c r="AG4007" s="179"/>
      <c r="AH4007" s="179"/>
      <c r="AI4007" s="179"/>
      <c r="AJ4007" s="179"/>
    </row>
    <row r="4008" spans="2:36" x14ac:dyDescent="0.3">
      <c r="B4008" s="224">
        <v>408500</v>
      </c>
      <c r="C4008" s="209">
        <v>165517</v>
      </c>
      <c r="D4008" s="206">
        <f t="shared" si="323"/>
        <v>0.4051823745410037</v>
      </c>
      <c r="E4008" s="208">
        <f t="shared" si="324"/>
        <v>0.45</v>
      </c>
      <c r="F4008" s="207">
        <v>9103.43</v>
      </c>
      <c r="G4008" s="207">
        <v>13241.36</v>
      </c>
      <c r="H4008" s="207">
        <v>14896.53</v>
      </c>
      <c r="I4008" s="214">
        <v>151624</v>
      </c>
      <c r="J4008" s="211">
        <f t="shared" si="320"/>
        <v>0.37117258261933905</v>
      </c>
      <c r="K4008" s="212">
        <f t="shared" si="321"/>
        <v>0.42</v>
      </c>
      <c r="L4008" s="214">
        <v>8339.32</v>
      </c>
      <c r="M4008" s="213">
        <v>12129.92</v>
      </c>
      <c r="N4008" s="213">
        <v>13646.16</v>
      </c>
      <c r="O4008" s="242">
        <f t="shared" si="322"/>
        <v>0.5151999999999316</v>
      </c>
      <c r="P4008" s="242"/>
      <c r="Q4008" s="179"/>
      <c r="R4008" s="179"/>
      <c r="S4008" s="179"/>
      <c r="T4008" s="179"/>
      <c r="U4008" s="179"/>
      <c r="V4008" s="179"/>
      <c r="W4008" s="179"/>
      <c r="X4008" s="179"/>
      <c r="Y4008" s="179"/>
      <c r="Z4008" s="179"/>
      <c r="AA4008" s="222"/>
      <c r="AB4008" s="222"/>
      <c r="AC4008" s="222"/>
      <c r="AD4008" s="179"/>
      <c r="AE4008" s="179"/>
      <c r="AF4008" s="179"/>
      <c r="AG4008" s="179"/>
      <c r="AH4008" s="179"/>
      <c r="AI4008" s="179"/>
      <c r="AJ4008" s="179"/>
    </row>
    <row r="4009" spans="2:36" x14ac:dyDescent="0.3">
      <c r="B4009" s="224">
        <v>408600</v>
      </c>
      <c r="C4009" s="209">
        <v>165562</v>
      </c>
      <c r="D4009" s="206">
        <f t="shared" si="323"/>
        <v>0.40519334312285854</v>
      </c>
      <c r="E4009" s="208">
        <f t="shared" si="324"/>
        <v>0.45</v>
      </c>
      <c r="F4009" s="207">
        <v>9105.91</v>
      </c>
      <c r="G4009" s="207">
        <v>13244.96</v>
      </c>
      <c r="H4009" s="207">
        <v>14900.58</v>
      </c>
      <c r="I4009" s="214">
        <v>151666</v>
      </c>
      <c r="J4009" s="211">
        <f t="shared" si="320"/>
        <v>0.37118453255017131</v>
      </c>
      <c r="K4009" s="212">
        <f t="shared" si="321"/>
        <v>0.42</v>
      </c>
      <c r="L4009" s="214">
        <v>8341.6299999999992</v>
      </c>
      <c r="M4009" s="213">
        <v>12133.28</v>
      </c>
      <c r="N4009" s="213">
        <v>13649.94</v>
      </c>
      <c r="O4009" s="242">
        <f t="shared" si="322"/>
        <v>0.5152999999998974</v>
      </c>
      <c r="P4009" s="242"/>
      <c r="Q4009" s="179"/>
      <c r="R4009" s="179"/>
      <c r="S4009" s="179"/>
      <c r="T4009" s="179"/>
      <c r="U4009" s="179"/>
      <c r="V4009" s="179"/>
      <c r="W4009" s="179"/>
      <c r="X4009" s="179"/>
      <c r="Y4009" s="179"/>
      <c r="Z4009" s="179"/>
      <c r="AA4009" s="222"/>
      <c r="AB4009" s="222"/>
      <c r="AC4009" s="222"/>
      <c r="AD4009" s="179"/>
      <c r="AE4009" s="179"/>
      <c r="AF4009" s="179"/>
      <c r="AG4009" s="179"/>
      <c r="AH4009" s="179"/>
      <c r="AI4009" s="179"/>
      <c r="AJ4009" s="179"/>
    </row>
    <row r="4010" spans="2:36" x14ac:dyDescent="0.3">
      <c r="B4010" s="224">
        <v>408700</v>
      </c>
      <c r="C4010" s="209">
        <v>165607</v>
      </c>
      <c r="D4010" s="206">
        <f t="shared" si="323"/>
        <v>0.40520430633716664</v>
      </c>
      <c r="E4010" s="208">
        <f t="shared" si="324"/>
        <v>0.45</v>
      </c>
      <c r="F4010" s="207">
        <v>9108.3799999999992</v>
      </c>
      <c r="G4010" s="207">
        <v>13248.56</v>
      </c>
      <c r="H4010" s="207">
        <v>14904.63</v>
      </c>
      <c r="I4010" s="214">
        <v>151708</v>
      </c>
      <c r="J4010" s="211">
        <f t="shared" si="320"/>
        <v>0.3711964766332273</v>
      </c>
      <c r="K4010" s="212">
        <f t="shared" si="321"/>
        <v>0.42</v>
      </c>
      <c r="L4010" s="214">
        <v>8343.94</v>
      </c>
      <c r="M4010" s="213">
        <v>12136.64</v>
      </c>
      <c r="N4010" s="213">
        <v>13653.72</v>
      </c>
      <c r="O4010" s="242">
        <f t="shared" si="322"/>
        <v>0.51520000000009536</v>
      </c>
      <c r="P4010" s="242"/>
      <c r="Q4010" s="179"/>
      <c r="R4010" s="179"/>
      <c r="S4010" s="179"/>
      <c r="T4010" s="179"/>
      <c r="U4010" s="179"/>
      <c r="V4010" s="179"/>
      <c r="W4010" s="179"/>
      <c r="X4010" s="179"/>
      <c r="Y4010" s="179"/>
      <c r="Z4010" s="179"/>
      <c r="AA4010" s="222"/>
      <c r="AB4010" s="222"/>
      <c r="AC4010" s="222"/>
      <c r="AD4010" s="179"/>
      <c r="AE4010" s="179"/>
      <c r="AF4010" s="179"/>
      <c r="AG4010" s="179"/>
      <c r="AH4010" s="179"/>
      <c r="AI4010" s="179"/>
      <c r="AJ4010" s="179"/>
    </row>
    <row r="4011" spans="2:36" x14ac:dyDescent="0.3">
      <c r="B4011" s="224">
        <v>408800</v>
      </c>
      <c r="C4011" s="209">
        <v>165652</v>
      </c>
      <c r="D4011" s="206">
        <f t="shared" si="323"/>
        <v>0.40521526418786691</v>
      </c>
      <c r="E4011" s="208">
        <f t="shared" si="324"/>
        <v>0.45</v>
      </c>
      <c r="F4011" s="207">
        <v>9110.86</v>
      </c>
      <c r="G4011" s="207">
        <v>13252.16</v>
      </c>
      <c r="H4011" s="207">
        <v>14908.68</v>
      </c>
      <c r="I4011" s="214">
        <v>151750</v>
      </c>
      <c r="J4011" s="211">
        <f t="shared" si="320"/>
        <v>0.37120841487279843</v>
      </c>
      <c r="K4011" s="212">
        <f t="shared" si="321"/>
        <v>0.42</v>
      </c>
      <c r="L4011" s="214">
        <v>8346.25</v>
      </c>
      <c r="M4011" s="213">
        <v>12140</v>
      </c>
      <c r="N4011" s="213">
        <v>13657.5</v>
      </c>
      <c r="O4011" s="242">
        <f t="shared" si="322"/>
        <v>0.51529999999980647</v>
      </c>
      <c r="P4011" s="242"/>
      <c r="Q4011" s="179"/>
      <c r="R4011" s="179"/>
      <c r="S4011" s="179"/>
      <c r="T4011" s="179"/>
      <c r="U4011" s="179"/>
      <c r="V4011" s="179"/>
      <c r="W4011" s="179"/>
      <c r="X4011" s="179"/>
      <c r="Y4011" s="179"/>
      <c r="Z4011" s="179"/>
      <c r="AA4011" s="222"/>
      <c r="AB4011" s="222"/>
      <c r="AC4011" s="222"/>
      <c r="AD4011" s="179"/>
      <c r="AE4011" s="179"/>
      <c r="AF4011" s="179"/>
      <c r="AG4011" s="179"/>
      <c r="AH4011" s="179"/>
      <c r="AI4011" s="179"/>
      <c r="AJ4011" s="179"/>
    </row>
    <row r="4012" spans="2:36" x14ac:dyDescent="0.3">
      <c r="B4012" s="224">
        <v>408900</v>
      </c>
      <c r="C4012" s="209">
        <v>165697</v>
      </c>
      <c r="D4012" s="206">
        <f t="shared" si="323"/>
        <v>0.40522621667889458</v>
      </c>
      <c r="E4012" s="208">
        <f t="shared" si="324"/>
        <v>0.45</v>
      </c>
      <c r="F4012" s="207">
        <v>9113.33</v>
      </c>
      <c r="G4012" s="207">
        <v>13255.76</v>
      </c>
      <c r="H4012" s="207">
        <v>14912.73</v>
      </c>
      <c r="I4012" s="214">
        <v>151792</v>
      </c>
      <c r="J4012" s="211">
        <f t="shared" si="320"/>
        <v>0.37122034727317194</v>
      </c>
      <c r="K4012" s="212">
        <f t="shared" si="321"/>
        <v>0.42</v>
      </c>
      <c r="L4012" s="214">
        <v>8348.56</v>
      </c>
      <c r="M4012" s="213">
        <v>12143.36</v>
      </c>
      <c r="N4012" s="213">
        <v>13661.28</v>
      </c>
      <c r="O4012" s="242">
        <f t="shared" si="322"/>
        <v>0.51519999999996802</v>
      </c>
      <c r="P4012" s="242"/>
      <c r="Q4012" s="179"/>
      <c r="R4012" s="179"/>
      <c r="S4012" s="179"/>
      <c r="T4012" s="179"/>
      <c r="U4012" s="179"/>
      <c r="V4012" s="179"/>
      <c r="W4012" s="179"/>
      <c r="X4012" s="179"/>
      <c r="Y4012" s="179"/>
      <c r="Z4012" s="179"/>
      <c r="AA4012" s="222"/>
      <c r="AB4012" s="222"/>
      <c r="AC4012" s="222"/>
      <c r="AD4012" s="179"/>
      <c r="AE4012" s="179"/>
      <c r="AF4012" s="179"/>
      <c r="AG4012" s="179"/>
      <c r="AH4012" s="179"/>
      <c r="AI4012" s="179"/>
      <c r="AJ4012" s="179"/>
    </row>
    <row r="4013" spans="2:36" x14ac:dyDescent="0.3">
      <c r="B4013" s="224">
        <v>409000</v>
      </c>
      <c r="C4013" s="209">
        <v>165742</v>
      </c>
      <c r="D4013" s="206">
        <f t="shared" si="323"/>
        <v>0.40523716381418096</v>
      </c>
      <c r="E4013" s="208">
        <f t="shared" si="324"/>
        <v>0.45</v>
      </c>
      <c r="F4013" s="207">
        <v>9115.81</v>
      </c>
      <c r="G4013" s="207">
        <v>13259.36</v>
      </c>
      <c r="H4013" s="207">
        <v>14916.78</v>
      </c>
      <c r="I4013" s="214">
        <v>151834</v>
      </c>
      <c r="J4013" s="211">
        <f t="shared" si="320"/>
        <v>0.37123227383863083</v>
      </c>
      <c r="K4013" s="212">
        <f t="shared" si="321"/>
        <v>0.42</v>
      </c>
      <c r="L4013" s="214">
        <v>8350.8700000000008</v>
      </c>
      <c r="M4013" s="213">
        <v>12146.72</v>
      </c>
      <c r="N4013" s="213">
        <v>13665.06</v>
      </c>
      <c r="O4013" s="242">
        <f t="shared" si="322"/>
        <v>0.51529999999997012</v>
      </c>
      <c r="P4013" s="242"/>
      <c r="Q4013" s="179"/>
      <c r="R4013" s="179"/>
      <c r="S4013" s="179"/>
      <c r="T4013" s="179"/>
      <c r="U4013" s="179"/>
      <c r="V4013" s="179"/>
      <c r="W4013" s="179"/>
      <c r="X4013" s="179"/>
      <c r="Y4013" s="179"/>
      <c r="Z4013" s="179"/>
      <c r="AA4013" s="222"/>
      <c r="AB4013" s="222"/>
      <c r="AC4013" s="222"/>
      <c r="AD4013" s="179"/>
      <c r="AE4013" s="179"/>
      <c r="AF4013" s="179"/>
      <c r="AG4013" s="179"/>
      <c r="AH4013" s="179"/>
      <c r="AI4013" s="179"/>
      <c r="AJ4013" s="179"/>
    </row>
    <row r="4014" spans="2:36" x14ac:dyDescent="0.3">
      <c r="B4014" s="224">
        <v>409100</v>
      </c>
      <c r="C4014" s="209">
        <v>165787</v>
      </c>
      <c r="D4014" s="206">
        <f t="shared" si="323"/>
        <v>0.4052481055976534</v>
      </c>
      <c r="E4014" s="208">
        <f t="shared" si="324"/>
        <v>0.45</v>
      </c>
      <c r="F4014" s="207">
        <v>9118.2800000000007</v>
      </c>
      <c r="G4014" s="207">
        <v>13262.96</v>
      </c>
      <c r="H4014" s="207">
        <v>14920.83</v>
      </c>
      <c r="I4014" s="214">
        <v>151876</v>
      </c>
      <c r="J4014" s="211">
        <f t="shared" si="320"/>
        <v>0.37124419457345392</v>
      </c>
      <c r="K4014" s="212">
        <f t="shared" si="321"/>
        <v>0.42</v>
      </c>
      <c r="L4014" s="214">
        <v>8353.18</v>
      </c>
      <c r="M4014" s="213">
        <v>12150.08</v>
      </c>
      <c r="N4014" s="213">
        <v>13668.84</v>
      </c>
      <c r="O4014" s="242">
        <f t="shared" si="322"/>
        <v>0.51519999999985888</v>
      </c>
      <c r="P4014" s="242"/>
      <c r="Q4014" s="179"/>
      <c r="R4014" s="179"/>
      <c r="S4014" s="179"/>
      <c r="T4014" s="179"/>
      <c r="U4014" s="179"/>
      <c r="V4014" s="179"/>
      <c r="W4014" s="179"/>
      <c r="X4014" s="179"/>
      <c r="Y4014" s="179"/>
      <c r="Z4014" s="179"/>
      <c r="AA4014" s="222"/>
      <c r="AB4014" s="222"/>
      <c r="AC4014" s="222"/>
      <c r="AD4014" s="179"/>
      <c r="AE4014" s="179"/>
      <c r="AF4014" s="179"/>
      <c r="AG4014" s="179"/>
      <c r="AH4014" s="179"/>
      <c r="AI4014" s="179"/>
      <c r="AJ4014" s="179"/>
    </row>
    <row r="4015" spans="2:36" x14ac:dyDescent="0.3">
      <c r="B4015" s="224">
        <v>409200</v>
      </c>
      <c r="C4015" s="209">
        <v>165832</v>
      </c>
      <c r="D4015" s="206">
        <f t="shared" si="323"/>
        <v>0.40525904203323559</v>
      </c>
      <c r="E4015" s="208">
        <f t="shared" si="324"/>
        <v>0.45</v>
      </c>
      <c r="F4015" s="207">
        <v>9120.76</v>
      </c>
      <c r="G4015" s="207">
        <v>13266.56</v>
      </c>
      <c r="H4015" s="207">
        <v>14924.88</v>
      </c>
      <c r="I4015" s="214">
        <v>151918</v>
      </c>
      <c r="J4015" s="211">
        <f t="shared" si="320"/>
        <v>0.37125610948191595</v>
      </c>
      <c r="K4015" s="212">
        <f t="shared" si="321"/>
        <v>0.42</v>
      </c>
      <c r="L4015" s="214">
        <v>8355.49</v>
      </c>
      <c r="M4015" s="213">
        <v>12153.44</v>
      </c>
      <c r="N4015" s="213">
        <v>13672.62</v>
      </c>
      <c r="O4015" s="242">
        <f t="shared" si="322"/>
        <v>0.51530000000013387</v>
      </c>
      <c r="P4015" s="242"/>
      <c r="Q4015" s="179"/>
      <c r="R4015" s="179"/>
      <c r="S4015" s="179"/>
      <c r="T4015" s="179"/>
      <c r="U4015" s="179"/>
      <c r="V4015" s="179"/>
      <c r="W4015" s="179"/>
      <c r="X4015" s="179"/>
      <c r="Y4015" s="179"/>
      <c r="Z4015" s="179"/>
      <c r="AA4015" s="222"/>
      <c r="AB4015" s="222"/>
      <c r="AC4015" s="222"/>
      <c r="AD4015" s="179"/>
      <c r="AE4015" s="179"/>
      <c r="AF4015" s="179"/>
      <c r="AG4015" s="179"/>
      <c r="AH4015" s="179"/>
      <c r="AI4015" s="179"/>
      <c r="AJ4015" s="179"/>
    </row>
    <row r="4016" spans="2:36" x14ac:dyDescent="0.3">
      <c r="B4016" s="224">
        <v>409300</v>
      </c>
      <c r="C4016" s="209">
        <v>165877</v>
      </c>
      <c r="D4016" s="206">
        <f t="shared" si="323"/>
        <v>0.4052699731248473</v>
      </c>
      <c r="E4016" s="208">
        <f t="shared" si="324"/>
        <v>0.45</v>
      </c>
      <c r="F4016" s="207">
        <v>9123.23</v>
      </c>
      <c r="G4016" s="207">
        <v>13270.16</v>
      </c>
      <c r="H4016" s="207">
        <v>14928.93</v>
      </c>
      <c r="I4016" s="214">
        <v>151960</v>
      </c>
      <c r="J4016" s="211">
        <f t="shared" si="320"/>
        <v>0.37126801856828734</v>
      </c>
      <c r="K4016" s="212">
        <f t="shared" si="321"/>
        <v>0.42</v>
      </c>
      <c r="L4016" s="214">
        <v>8357.7999999999993</v>
      </c>
      <c r="M4016" s="213">
        <v>12156.8</v>
      </c>
      <c r="N4016" s="213">
        <v>13676.4</v>
      </c>
      <c r="O4016" s="242">
        <f t="shared" si="322"/>
        <v>0.51520000000004074</v>
      </c>
      <c r="P4016" s="242"/>
      <c r="Q4016" s="179"/>
      <c r="R4016" s="179"/>
      <c r="S4016" s="179"/>
      <c r="T4016" s="179"/>
      <c r="U4016" s="179"/>
      <c r="V4016" s="179"/>
      <c r="W4016" s="179"/>
      <c r="X4016" s="179"/>
      <c r="Y4016" s="179"/>
      <c r="Z4016" s="179"/>
      <c r="AA4016" s="222"/>
      <c r="AB4016" s="222"/>
      <c r="AC4016" s="222"/>
      <c r="AD4016" s="179"/>
      <c r="AE4016" s="179"/>
      <c r="AF4016" s="179"/>
      <c r="AG4016" s="179"/>
      <c r="AH4016" s="179"/>
      <c r="AI4016" s="179"/>
      <c r="AJ4016" s="179"/>
    </row>
    <row r="4017" spans="2:36" x14ac:dyDescent="0.3">
      <c r="B4017" s="224">
        <v>409400</v>
      </c>
      <c r="C4017" s="209">
        <v>165922</v>
      </c>
      <c r="D4017" s="206">
        <f t="shared" si="323"/>
        <v>0.40528089887640451</v>
      </c>
      <c r="E4017" s="208">
        <f t="shared" si="324"/>
        <v>0.45</v>
      </c>
      <c r="F4017" s="207">
        <v>9125.7099999999991</v>
      </c>
      <c r="G4017" s="207">
        <v>13273.76</v>
      </c>
      <c r="H4017" s="207">
        <v>14932.98</v>
      </c>
      <c r="I4017" s="214">
        <v>152002</v>
      </c>
      <c r="J4017" s="211">
        <f t="shared" si="320"/>
        <v>0.37127992183683439</v>
      </c>
      <c r="K4017" s="212">
        <f t="shared" si="321"/>
        <v>0.42</v>
      </c>
      <c r="L4017" s="214">
        <v>8360.11</v>
      </c>
      <c r="M4017" s="213">
        <v>12160.16</v>
      </c>
      <c r="N4017" s="213">
        <v>13680.18</v>
      </c>
      <c r="O4017" s="242">
        <f t="shared" si="322"/>
        <v>0.51530000000002474</v>
      </c>
      <c r="P4017" s="242"/>
      <c r="Q4017" s="179"/>
      <c r="R4017" s="179"/>
      <c r="S4017" s="179"/>
      <c r="T4017" s="179"/>
      <c r="U4017" s="179"/>
      <c r="V4017" s="179"/>
      <c r="W4017" s="179"/>
      <c r="X4017" s="179"/>
      <c r="Y4017" s="179"/>
      <c r="Z4017" s="179"/>
      <c r="AA4017" s="222"/>
      <c r="AB4017" s="222"/>
      <c r="AC4017" s="222"/>
      <c r="AD4017" s="179"/>
      <c r="AE4017" s="179"/>
      <c r="AF4017" s="179"/>
      <c r="AG4017" s="179"/>
      <c r="AH4017" s="179"/>
      <c r="AI4017" s="179"/>
      <c r="AJ4017" s="179"/>
    </row>
    <row r="4018" spans="2:36" x14ac:dyDescent="0.3">
      <c r="B4018" s="224">
        <v>409500</v>
      </c>
      <c r="C4018" s="209">
        <v>165967</v>
      </c>
      <c r="D4018" s="206">
        <f t="shared" si="323"/>
        <v>0.40529181929181929</v>
      </c>
      <c r="E4018" s="208">
        <f t="shared" si="324"/>
        <v>0.45</v>
      </c>
      <c r="F4018" s="207">
        <v>9128.18</v>
      </c>
      <c r="G4018" s="207">
        <v>13277.36</v>
      </c>
      <c r="H4018" s="207">
        <v>14937.03</v>
      </c>
      <c r="I4018" s="214">
        <v>152044</v>
      </c>
      <c r="J4018" s="211">
        <f t="shared" si="320"/>
        <v>0.37129181929181931</v>
      </c>
      <c r="K4018" s="212">
        <f t="shared" si="321"/>
        <v>0.42</v>
      </c>
      <c r="L4018" s="214">
        <v>8362.42</v>
      </c>
      <c r="M4018" s="213">
        <v>12163.52</v>
      </c>
      <c r="N4018" s="213">
        <v>13683.96</v>
      </c>
      <c r="O4018" s="242">
        <f t="shared" si="322"/>
        <v>0.5151999999999316</v>
      </c>
      <c r="P4018" s="242"/>
      <c r="Q4018" s="179"/>
      <c r="R4018" s="179"/>
      <c r="S4018" s="179"/>
      <c r="T4018" s="179"/>
      <c r="U4018" s="179"/>
      <c r="V4018" s="179"/>
      <c r="W4018" s="179"/>
      <c r="X4018" s="179"/>
      <c r="Y4018" s="179"/>
      <c r="Z4018" s="179"/>
      <c r="AA4018" s="222"/>
      <c r="AB4018" s="222"/>
      <c r="AC4018" s="222"/>
      <c r="AD4018" s="179"/>
      <c r="AE4018" s="179"/>
      <c r="AF4018" s="179"/>
      <c r="AG4018" s="179"/>
      <c r="AH4018" s="179"/>
      <c r="AI4018" s="179"/>
      <c r="AJ4018" s="179"/>
    </row>
    <row r="4019" spans="2:36" x14ac:dyDescent="0.3">
      <c r="B4019" s="224">
        <v>409600</v>
      </c>
      <c r="C4019" s="209">
        <v>166012</v>
      </c>
      <c r="D4019" s="206">
        <f t="shared" si="323"/>
        <v>0.40530273437499997</v>
      </c>
      <c r="E4019" s="208">
        <f t="shared" si="324"/>
        <v>0.45</v>
      </c>
      <c r="F4019" s="207">
        <v>9130.66</v>
      </c>
      <c r="G4019" s="207">
        <v>13280.96</v>
      </c>
      <c r="H4019" s="207">
        <v>14941.08</v>
      </c>
      <c r="I4019" s="214">
        <v>152086</v>
      </c>
      <c r="J4019" s="211">
        <f t="shared" si="320"/>
        <v>0.37130371093749998</v>
      </c>
      <c r="K4019" s="212">
        <f t="shared" si="321"/>
        <v>0.42</v>
      </c>
      <c r="L4019" s="214">
        <v>8364.73</v>
      </c>
      <c r="M4019" s="213">
        <v>12166.88</v>
      </c>
      <c r="N4019" s="213">
        <v>13687.74</v>
      </c>
      <c r="O4019" s="242">
        <f t="shared" si="322"/>
        <v>0.5152999999998974</v>
      </c>
      <c r="P4019" s="242"/>
      <c r="Q4019" s="179"/>
      <c r="R4019" s="179"/>
      <c r="S4019" s="179"/>
      <c r="T4019" s="179"/>
      <c r="U4019" s="179"/>
      <c r="V4019" s="179"/>
      <c r="W4019" s="179"/>
      <c r="X4019" s="179"/>
      <c r="Y4019" s="179"/>
      <c r="Z4019" s="179"/>
      <c r="AA4019" s="222"/>
      <c r="AB4019" s="222"/>
      <c r="AC4019" s="222"/>
      <c r="AD4019" s="179"/>
      <c r="AE4019" s="179"/>
      <c r="AF4019" s="179"/>
      <c r="AG4019" s="179"/>
      <c r="AH4019" s="179"/>
      <c r="AI4019" s="179"/>
      <c r="AJ4019" s="179"/>
    </row>
    <row r="4020" spans="2:36" x14ac:dyDescent="0.3">
      <c r="B4020" s="224">
        <v>409700</v>
      </c>
      <c r="C4020" s="209">
        <v>166057</v>
      </c>
      <c r="D4020" s="206">
        <f t="shared" si="323"/>
        <v>0.4053136441298511</v>
      </c>
      <c r="E4020" s="208">
        <f t="shared" si="324"/>
        <v>0.45</v>
      </c>
      <c r="F4020" s="207">
        <v>9133.1299999999992</v>
      </c>
      <c r="G4020" s="207">
        <v>13284.56</v>
      </c>
      <c r="H4020" s="207">
        <v>14945.13</v>
      </c>
      <c r="I4020" s="214">
        <v>152128</v>
      </c>
      <c r="J4020" s="211">
        <f t="shared" si="320"/>
        <v>0.37131559677813036</v>
      </c>
      <c r="K4020" s="212">
        <f t="shared" si="321"/>
        <v>0.42</v>
      </c>
      <c r="L4020" s="214">
        <v>8367.0400000000009</v>
      </c>
      <c r="M4020" s="213">
        <v>12170.24</v>
      </c>
      <c r="N4020" s="213">
        <v>13691.52</v>
      </c>
      <c r="O4020" s="242">
        <f t="shared" si="322"/>
        <v>0.51520000000009536</v>
      </c>
      <c r="P4020" s="242"/>
      <c r="Q4020" s="179"/>
      <c r="R4020" s="179"/>
      <c r="S4020" s="179"/>
      <c r="T4020" s="179"/>
      <c r="U4020" s="179"/>
      <c r="V4020" s="179"/>
      <c r="W4020" s="179"/>
      <c r="X4020" s="179"/>
      <c r="Y4020" s="179"/>
      <c r="Z4020" s="179"/>
      <c r="AA4020" s="222"/>
      <c r="AB4020" s="222"/>
      <c r="AC4020" s="222"/>
      <c r="AD4020" s="179"/>
      <c r="AE4020" s="179"/>
      <c r="AF4020" s="179"/>
      <c r="AG4020" s="179"/>
      <c r="AH4020" s="179"/>
      <c r="AI4020" s="179"/>
      <c r="AJ4020" s="179"/>
    </row>
    <row r="4021" spans="2:36" x14ac:dyDescent="0.3">
      <c r="B4021" s="224">
        <v>409800</v>
      </c>
      <c r="C4021" s="209">
        <v>166102</v>
      </c>
      <c r="D4021" s="206">
        <f t="shared" si="323"/>
        <v>0.40532454856027328</v>
      </c>
      <c r="E4021" s="208">
        <f t="shared" si="324"/>
        <v>0.45</v>
      </c>
      <c r="F4021" s="207">
        <v>9135.61</v>
      </c>
      <c r="G4021" s="207">
        <v>13288.16</v>
      </c>
      <c r="H4021" s="207">
        <v>14949.18</v>
      </c>
      <c r="I4021" s="214">
        <v>152170</v>
      </c>
      <c r="J4021" s="211">
        <f t="shared" si="320"/>
        <v>0.37132747681795997</v>
      </c>
      <c r="K4021" s="212">
        <f t="shared" si="321"/>
        <v>0.42</v>
      </c>
      <c r="L4021" s="214">
        <v>8369.35</v>
      </c>
      <c r="M4021" s="213">
        <v>12173.6</v>
      </c>
      <c r="N4021" s="213">
        <v>13695.3</v>
      </c>
      <c r="O4021" s="242">
        <f t="shared" si="322"/>
        <v>0.51529999999980647</v>
      </c>
      <c r="P4021" s="242"/>
      <c r="Q4021" s="179"/>
      <c r="R4021" s="179"/>
      <c r="S4021" s="179"/>
      <c r="T4021" s="179"/>
      <c r="U4021" s="179"/>
      <c r="V4021" s="179"/>
      <c r="W4021" s="179"/>
      <c r="X4021" s="179"/>
      <c r="Y4021" s="179"/>
      <c r="Z4021" s="179"/>
      <c r="AA4021" s="222"/>
      <c r="AB4021" s="222"/>
      <c r="AC4021" s="222"/>
      <c r="AD4021" s="179"/>
      <c r="AE4021" s="179"/>
      <c r="AF4021" s="179"/>
      <c r="AG4021" s="179"/>
      <c r="AH4021" s="179"/>
      <c r="AI4021" s="179"/>
      <c r="AJ4021" s="179"/>
    </row>
    <row r="4022" spans="2:36" x14ac:dyDescent="0.3">
      <c r="B4022" s="224">
        <v>409900</v>
      </c>
      <c r="C4022" s="209">
        <v>166147</v>
      </c>
      <c r="D4022" s="206">
        <f t="shared" si="323"/>
        <v>0.40533544767016344</v>
      </c>
      <c r="E4022" s="208">
        <f t="shared" si="324"/>
        <v>0.45</v>
      </c>
      <c r="F4022" s="207">
        <v>9138.08</v>
      </c>
      <c r="G4022" s="207">
        <v>13291.76</v>
      </c>
      <c r="H4022" s="207">
        <v>14953.23</v>
      </c>
      <c r="I4022" s="214">
        <v>152212</v>
      </c>
      <c r="J4022" s="211">
        <f t="shared" si="320"/>
        <v>0.37133935106123445</v>
      </c>
      <c r="K4022" s="212">
        <f t="shared" si="321"/>
        <v>0.42</v>
      </c>
      <c r="L4022" s="214">
        <v>8371.66</v>
      </c>
      <c r="M4022" s="213">
        <v>12176.96</v>
      </c>
      <c r="N4022" s="213">
        <v>13699.08</v>
      </c>
      <c r="O4022" s="242">
        <f t="shared" si="322"/>
        <v>0.51519999999996802</v>
      </c>
      <c r="P4022" s="242"/>
      <c r="Q4022" s="179"/>
      <c r="R4022" s="179"/>
      <c r="S4022" s="179"/>
      <c r="T4022" s="179"/>
      <c r="U4022" s="179"/>
      <c r="V4022" s="179"/>
      <c r="W4022" s="179"/>
      <c r="X4022" s="179"/>
      <c r="Y4022" s="179"/>
      <c r="Z4022" s="179"/>
      <c r="AA4022" s="222"/>
      <c r="AB4022" s="222"/>
      <c r="AC4022" s="222"/>
      <c r="AD4022" s="179"/>
      <c r="AE4022" s="179"/>
      <c r="AF4022" s="179"/>
      <c r="AG4022" s="179"/>
      <c r="AH4022" s="179"/>
      <c r="AI4022" s="179"/>
      <c r="AJ4022" s="179"/>
    </row>
    <row r="4023" spans="2:36" x14ac:dyDescent="0.3">
      <c r="B4023" s="224">
        <v>410000</v>
      </c>
      <c r="C4023" s="209">
        <v>166192</v>
      </c>
      <c r="D4023" s="206">
        <f t="shared" si="323"/>
        <v>0.40534634146341464</v>
      </c>
      <c r="E4023" s="208">
        <f t="shared" si="324"/>
        <v>0.45</v>
      </c>
      <c r="F4023" s="207">
        <v>9140.56</v>
      </c>
      <c r="G4023" s="207">
        <v>13295.36</v>
      </c>
      <c r="H4023" s="207">
        <v>14957.28</v>
      </c>
      <c r="I4023" s="214">
        <v>152254</v>
      </c>
      <c r="J4023" s="211">
        <f t="shared" si="320"/>
        <v>0.37135121951219513</v>
      </c>
      <c r="K4023" s="212">
        <f t="shared" si="321"/>
        <v>0.42</v>
      </c>
      <c r="L4023" s="214">
        <v>8373.9699999999993</v>
      </c>
      <c r="M4023" s="213">
        <v>12180.32</v>
      </c>
      <c r="N4023" s="213">
        <v>13702.86</v>
      </c>
      <c r="O4023" s="242">
        <f t="shared" si="322"/>
        <v>0.51529999999997012</v>
      </c>
      <c r="P4023" s="242"/>
      <c r="Q4023" s="179"/>
      <c r="R4023" s="179"/>
      <c r="S4023" s="179"/>
      <c r="T4023" s="179"/>
      <c r="U4023" s="179"/>
      <c r="V4023" s="179"/>
      <c r="W4023" s="179"/>
      <c r="X4023" s="179"/>
      <c r="Y4023" s="179"/>
      <c r="Z4023" s="179"/>
      <c r="AA4023" s="222"/>
      <c r="AB4023" s="222"/>
      <c r="AC4023" s="222"/>
      <c r="AD4023" s="179"/>
      <c r="AE4023" s="179"/>
      <c r="AF4023" s="179"/>
      <c r="AG4023" s="179"/>
      <c r="AH4023" s="179"/>
      <c r="AI4023" s="179"/>
      <c r="AJ4023" s="179"/>
    </row>
    <row r="4024" spans="2:36" x14ac:dyDescent="0.3">
      <c r="B4024" s="224">
        <v>410100</v>
      </c>
      <c r="C4024" s="209">
        <v>166237</v>
      </c>
      <c r="D4024" s="206">
        <f t="shared" si="323"/>
        <v>0.4053572299439161</v>
      </c>
      <c r="E4024" s="208">
        <f t="shared" si="324"/>
        <v>0.45</v>
      </c>
      <c r="F4024" s="207">
        <v>9143.0300000000007</v>
      </c>
      <c r="G4024" s="207">
        <v>13298.96</v>
      </c>
      <c r="H4024" s="207">
        <v>14961.33</v>
      </c>
      <c r="I4024" s="214">
        <v>152296</v>
      </c>
      <c r="J4024" s="211">
        <f t="shared" si="320"/>
        <v>0.37136308217507924</v>
      </c>
      <c r="K4024" s="212">
        <f t="shared" si="321"/>
        <v>0.42</v>
      </c>
      <c r="L4024" s="214">
        <v>8376.2800000000007</v>
      </c>
      <c r="M4024" s="213">
        <v>12183.68</v>
      </c>
      <c r="N4024" s="213">
        <v>13706.64</v>
      </c>
      <c r="O4024" s="242">
        <f t="shared" si="322"/>
        <v>0.51519999999985888</v>
      </c>
      <c r="P4024" s="242"/>
      <c r="Q4024" s="179"/>
      <c r="R4024" s="179"/>
      <c r="S4024" s="179"/>
      <c r="T4024" s="179"/>
      <c r="U4024" s="179"/>
      <c r="V4024" s="179"/>
      <c r="W4024" s="179"/>
      <c r="X4024" s="179"/>
      <c r="Y4024" s="179"/>
      <c r="Z4024" s="179"/>
      <c r="AA4024" s="222"/>
      <c r="AB4024" s="222"/>
      <c r="AC4024" s="222"/>
      <c r="AD4024" s="179"/>
      <c r="AE4024" s="179"/>
      <c r="AF4024" s="179"/>
      <c r="AG4024" s="179"/>
      <c r="AH4024" s="179"/>
      <c r="AI4024" s="179"/>
      <c r="AJ4024" s="179"/>
    </row>
    <row r="4025" spans="2:36" x14ac:dyDescent="0.3">
      <c r="B4025" s="224">
        <v>410200</v>
      </c>
      <c r="C4025" s="209">
        <v>166282</v>
      </c>
      <c r="D4025" s="206">
        <f t="shared" si="323"/>
        <v>0.40536811311555337</v>
      </c>
      <c r="E4025" s="208">
        <f t="shared" si="324"/>
        <v>0.45</v>
      </c>
      <c r="F4025" s="207">
        <v>9145.51</v>
      </c>
      <c r="G4025" s="207">
        <v>13302.56</v>
      </c>
      <c r="H4025" s="207">
        <v>14965.38</v>
      </c>
      <c r="I4025" s="214">
        <v>152338</v>
      </c>
      <c r="J4025" s="211">
        <f t="shared" si="320"/>
        <v>0.37137493905411995</v>
      </c>
      <c r="K4025" s="212">
        <f t="shared" si="321"/>
        <v>0.42</v>
      </c>
      <c r="L4025" s="214">
        <v>8378.59</v>
      </c>
      <c r="M4025" s="213">
        <v>12187.04</v>
      </c>
      <c r="N4025" s="213">
        <v>13710.42</v>
      </c>
      <c r="O4025" s="242">
        <f t="shared" si="322"/>
        <v>0.51530000000013387</v>
      </c>
      <c r="P4025" s="242"/>
      <c r="Q4025" s="179"/>
      <c r="R4025" s="179"/>
      <c r="S4025" s="179"/>
      <c r="T4025" s="179"/>
      <c r="U4025" s="179"/>
      <c r="V4025" s="179"/>
      <c r="W4025" s="179"/>
      <c r="X4025" s="179"/>
      <c r="Y4025" s="179"/>
      <c r="Z4025" s="179"/>
      <c r="AA4025" s="222"/>
      <c r="AB4025" s="222"/>
      <c r="AC4025" s="222"/>
      <c r="AD4025" s="179"/>
      <c r="AE4025" s="179"/>
      <c r="AF4025" s="179"/>
      <c r="AG4025" s="179"/>
      <c r="AH4025" s="179"/>
      <c r="AI4025" s="179"/>
      <c r="AJ4025" s="179"/>
    </row>
    <row r="4026" spans="2:36" x14ac:dyDescent="0.3">
      <c r="B4026" s="224">
        <v>410300</v>
      </c>
      <c r="C4026" s="209">
        <v>166327</v>
      </c>
      <c r="D4026" s="206">
        <f t="shared" si="323"/>
        <v>0.40537899098220814</v>
      </c>
      <c r="E4026" s="208">
        <f t="shared" si="324"/>
        <v>0.45</v>
      </c>
      <c r="F4026" s="207">
        <v>9147.98</v>
      </c>
      <c r="G4026" s="207">
        <v>13306.16</v>
      </c>
      <c r="H4026" s="207">
        <v>14969.43</v>
      </c>
      <c r="I4026" s="214">
        <v>152380</v>
      </c>
      <c r="J4026" s="211">
        <f t="shared" si="320"/>
        <v>0.3713867901535462</v>
      </c>
      <c r="K4026" s="212">
        <f t="shared" si="321"/>
        <v>0.42</v>
      </c>
      <c r="L4026" s="214">
        <v>8380.9</v>
      </c>
      <c r="M4026" s="213">
        <v>12190.4</v>
      </c>
      <c r="N4026" s="213">
        <v>13714.2</v>
      </c>
      <c r="O4026" s="242">
        <f t="shared" si="322"/>
        <v>0.51520000000004074</v>
      </c>
      <c r="P4026" s="242"/>
      <c r="Q4026" s="179"/>
      <c r="R4026" s="179"/>
      <c r="S4026" s="179"/>
      <c r="T4026" s="179"/>
      <c r="U4026" s="179"/>
      <c r="V4026" s="179"/>
      <c r="W4026" s="179"/>
      <c r="X4026" s="179"/>
      <c r="Y4026" s="179"/>
      <c r="Z4026" s="179"/>
      <c r="AA4026" s="222"/>
      <c r="AB4026" s="222"/>
      <c r="AC4026" s="222"/>
      <c r="AD4026" s="179"/>
      <c r="AE4026" s="179"/>
      <c r="AF4026" s="179"/>
      <c r="AG4026" s="179"/>
      <c r="AH4026" s="179"/>
      <c r="AI4026" s="179"/>
      <c r="AJ4026" s="179"/>
    </row>
    <row r="4027" spans="2:36" x14ac:dyDescent="0.3">
      <c r="B4027" s="224">
        <v>410400</v>
      </c>
      <c r="C4027" s="209">
        <v>166372</v>
      </c>
      <c r="D4027" s="206">
        <f t="shared" si="323"/>
        <v>0.4053898635477583</v>
      </c>
      <c r="E4027" s="208">
        <f t="shared" si="324"/>
        <v>0.45</v>
      </c>
      <c r="F4027" s="207">
        <v>9150.4599999999991</v>
      </c>
      <c r="G4027" s="207">
        <v>13309.76</v>
      </c>
      <c r="H4027" s="207">
        <v>14973.48</v>
      </c>
      <c r="I4027" s="214">
        <v>152422</v>
      </c>
      <c r="J4027" s="211">
        <f t="shared" ref="J4027:J4090" si="325">I4027/$B4027</f>
        <v>0.37139863547758284</v>
      </c>
      <c r="K4027" s="212">
        <f t="shared" ref="K4027:K4090" si="326">(I4027-I4026)/($B4027-$B4026)</f>
        <v>0.42</v>
      </c>
      <c r="L4027" s="214">
        <v>8383.2099999999991</v>
      </c>
      <c r="M4027" s="213">
        <v>12193.76</v>
      </c>
      <c r="N4027" s="213">
        <v>13717.98</v>
      </c>
      <c r="O4027" s="242">
        <f t="shared" si="322"/>
        <v>0.51530000000002474</v>
      </c>
      <c r="P4027" s="242"/>
      <c r="Q4027" s="179"/>
      <c r="R4027" s="179"/>
      <c r="S4027" s="179"/>
      <c r="T4027" s="179"/>
      <c r="U4027" s="179"/>
      <c r="V4027" s="179"/>
      <c r="W4027" s="179"/>
      <c r="X4027" s="179"/>
      <c r="Y4027" s="179"/>
      <c r="Z4027" s="179"/>
      <c r="AA4027" s="222"/>
      <c r="AB4027" s="222"/>
      <c r="AC4027" s="222"/>
      <c r="AD4027" s="179"/>
      <c r="AE4027" s="179"/>
      <c r="AF4027" s="179"/>
      <c r="AG4027" s="179"/>
      <c r="AH4027" s="179"/>
      <c r="AI4027" s="179"/>
      <c r="AJ4027" s="179"/>
    </row>
    <row r="4028" spans="2:36" x14ac:dyDescent="0.3">
      <c r="B4028" s="224">
        <v>410500</v>
      </c>
      <c r="C4028" s="209">
        <v>166417</v>
      </c>
      <c r="D4028" s="206">
        <f t="shared" si="323"/>
        <v>0.40540073081607797</v>
      </c>
      <c r="E4028" s="208">
        <f t="shared" si="324"/>
        <v>0.45</v>
      </c>
      <c r="F4028" s="207">
        <v>9152.93</v>
      </c>
      <c r="G4028" s="207">
        <v>13313.36</v>
      </c>
      <c r="H4028" s="207">
        <v>14977.53</v>
      </c>
      <c r="I4028" s="214">
        <v>152464</v>
      </c>
      <c r="J4028" s="211">
        <f t="shared" si="325"/>
        <v>0.37141047503045066</v>
      </c>
      <c r="K4028" s="212">
        <f t="shared" si="326"/>
        <v>0.42</v>
      </c>
      <c r="L4028" s="214">
        <v>8385.52</v>
      </c>
      <c r="M4028" s="213">
        <v>12197.12</v>
      </c>
      <c r="N4028" s="213">
        <v>13721.76</v>
      </c>
      <c r="O4028" s="242">
        <f t="shared" si="322"/>
        <v>0.5151999999999316</v>
      </c>
      <c r="P4028" s="242"/>
      <c r="Q4028" s="179"/>
      <c r="R4028" s="179"/>
      <c r="S4028" s="179"/>
      <c r="T4028" s="179"/>
      <c r="U4028" s="179"/>
      <c r="V4028" s="179"/>
      <c r="W4028" s="179"/>
      <c r="X4028" s="179"/>
      <c r="Y4028" s="179"/>
      <c r="Z4028" s="179"/>
      <c r="AA4028" s="222"/>
      <c r="AB4028" s="222"/>
      <c r="AC4028" s="222"/>
      <c r="AD4028" s="179"/>
      <c r="AE4028" s="179"/>
      <c r="AF4028" s="179"/>
      <c r="AG4028" s="179"/>
      <c r="AH4028" s="179"/>
      <c r="AI4028" s="179"/>
      <c r="AJ4028" s="179"/>
    </row>
    <row r="4029" spans="2:36" x14ac:dyDescent="0.3">
      <c r="B4029" s="224">
        <v>410600</v>
      </c>
      <c r="C4029" s="209">
        <v>166462</v>
      </c>
      <c r="D4029" s="206">
        <f t="shared" si="323"/>
        <v>0.4054115927910375</v>
      </c>
      <c r="E4029" s="208">
        <f t="shared" si="324"/>
        <v>0.45</v>
      </c>
      <c r="F4029" s="207">
        <v>9155.41</v>
      </c>
      <c r="G4029" s="207">
        <v>13316.96</v>
      </c>
      <c r="H4029" s="207">
        <v>14981.58</v>
      </c>
      <c r="I4029" s="214">
        <v>152506</v>
      </c>
      <c r="J4029" s="211">
        <f t="shared" si="325"/>
        <v>0.37142230881636629</v>
      </c>
      <c r="K4029" s="212">
        <f t="shared" si="326"/>
        <v>0.42</v>
      </c>
      <c r="L4029" s="214">
        <v>8387.83</v>
      </c>
      <c r="M4029" s="213">
        <v>12200.48</v>
      </c>
      <c r="N4029" s="213">
        <v>13725.54</v>
      </c>
      <c r="O4029" s="242">
        <f t="shared" si="322"/>
        <v>0.5152999999998974</v>
      </c>
      <c r="P4029" s="242"/>
      <c r="Q4029" s="179"/>
      <c r="R4029" s="179"/>
      <c r="S4029" s="179"/>
      <c r="T4029" s="179"/>
      <c r="U4029" s="179"/>
      <c r="V4029" s="179"/>
      <c r="W4029" s="179"/>
      <c r="X4029" s="179"/>
      <c r="Y4029" s="179"/>
      <c r="Z4029" s="179"/>
      <c r="AA4029" s="222"/>
      <c r="AB4029" s="222"/>
      <c r="AC4029" s="222"/>
      <c r="AD4029" s="179"/>
      <c r="AE4029" s="179"/>
      <c r="AF4029" s="179"/>
      <c r="AG4029" s="179"/>
      <c r="AH4029" s="179"/>
      <c r="AI4029" s="179"/>
      <c r="AJ4029" s="179"/>
    </row>
    <row r="4030" spans="2:36" x14ac:dyDescent="0.3">
      <c r="B4030" s="224">
        <v>410700</v>
      </c>
      <c r="C4030" s="209">
        <v>166507</v>
      </c>
      <c r="D4030" s="206">
        <f t="shared" si="323"/>
        <v>0.40542244947650352</v>
      </c>
      <c r="E4030" s="208">
        <f t="shared" si="324"/>
        <v>0.45</v>
      </c>
      <c r="F4030" s="207">
        <v>9157.8799999999992</v>
      </c>
      <c r="G4030" s="207">
        <v>13320.56</v>
      </c>
      <c r="H4030" s="207">
        <v>14985.63</v>
      </c>
      <c r="I4030" s="214">
        <v>152548</v>
      </c>
      <c r="J4030" s="211">
        <f t="shared" si="325"/>
        <v>0.37143413683954224</v>
      </c>
      <c r="K4030" s="212">
        <f t="shared" si="326"/>
        <v>0.42</v>
      </c>
      <c r="L4030" s="214">
        <v>8390.14</v>
      </c>
      <c r="M4030" s="213">
        <v>12203.84</v>
      </c>
      <c r="N4030" s="213">
        <v>13729.32</v>
      </c>
      <c r="O4030" s="242">
        <f t="shared" si="322"/>
        <v>0.51520000000009536</v>
      </c>
      <c r="P4030" s="242"/>
      <c r="Q4030" s="179"/>
      <c r="R4030" s="179"/>
      <c r="S4030" s="179"/>
      <c r="T4030" s="179"/>
      <c r="U4030" s="179"/>
      <c r="V4030" s="179"/>
      <c r="W4030" s="179"/>
      <c r="X4030" s="179"/>
      <c r="Y4030" s="179"/>
      <c r="Z4030" s="179"/>
      <c r="AA4030" s="222"/>
      <c r="AB4030" s="222"/>
      <c r="AC4030" s="222"/>
      <c r="AD4030" s="179"/>
      <c r="AE4030" s="179"/>
      <c r="AF4030" s="179"/>
      <c r="AG4030" s="179"/>
      <c r="AH4030" s="179"/>
      <c r="AI4030" s="179"/>
      <c r="AJ4030" s="179"/>
    </row>
    <row r="4031" spans="2:36" x14ac:dyDescent="0.3">
      <c r="B4031" s="224">
        <v>410800</v>
      </c>
      <c r="C4031" s="209">
        <v>166552</v>
      </c>
      <c r="D4031" s="206">
        <f t="shared" si="323"/>
        <v>0.40543330087633883</v>
      </c>
      <c r="E4031" s="208">
        <f t="shared" si="324"/>
        <v>0.45</v>
      </c>
      <c r="F4031" s="207">
        <v>9160.36</v>
      </c>
      <c r="G4031" s="207">
        <v>13324.16</v>
      </c>
      <c r="H4031" s="207">
        <v>14989.68</v>
      </c>
      <c r="I4031" s="214">
        <v>152590</v>
      </c>
      <c r="J4031" s="211">
        <f t="shared" si="325"/>
        <v>0.37144595910418693</v>
      </c>
      <c r="K4031" s="212">
        <f t="shared" si="326"/>
        <v>0.42</v>
      </c>
      <c r="L4031" s="214">
        <v>8392.4500000000007</v>
      </c>
      <c r="M4031" s="213">
        <v>12207.2</v>
      </c>
      <c r="N4031" s="213">
        <v>13733.1</v>
      </c>
      <c r="O4031" s="242">
        <f t="shared" si="322"/>
        <v>0.51529999999980647</v>
      </c>
      <c r="P4031" s="242"/>
      <c r="Q4031" s="179"/>
      <c r="R4031" s="179"/>
      <c r="S4031" s="179"/>
      <c r="T4031" s="179"/>
      <c r="U4031" s="179"/>
      <c r="V4031" s="179"/>
      <c r="W4031" s="179"/>
      <c r="X4031" s="179"/>
      <c r="Y4031" s="179"/>
      <c r="Z4031" s="179"/>
      <c r="AA4031" s="222"/>
      <c r="AB4031" s="222"/>
      <c r="AC4031" s="222"/>
      <c r="AD4031" s="179"/>
      <c r="AE4031" s="179"/>
      <c r="AF4031" s="179"/>
      <c r="AG4031" s="179"/>
      <c r="AH4031" s="179"/>
      <c r="AI4031" s="179"/>
      <c r="AJ4031" s="179"/>
    </row>
    <row r="4032" spans="2:36" x14ac:dyDescent="0.3">
      <c r="B4032" s="224">
        <v>410900</v>
      </c>
      <c r="C4032" s="209">
        <v>166597</v>
      </c>
      <c r="D4032" s="206">
        <f t="shared" si="323"/>
        <v>0.40544414699440251</v>
      </c>
      <c r="E4032" s="208">
        <f t="shared" si="324"/>
        <v>0.45</v>
      </c>
      <c r="F4032" s="207">
        <v>9162.83</v>
      </c>
      <c r="G4032" s="207">
        <v>13327.76</v>
      </c>
      <c r="H4032" s="207">
        <v>14993.73</v>
      </c>
      <c r="I4032" s="214">
        <v>152632</v>
      </c>
      <c r="J4032" s="211">
        <f t="shared" si="325"/>
        <v>0.37145777561450477</v>
      </c>
      <c r="K4032" s="212">
        <f t="shared" si="326"/>
        <v>0.42</v>
      </c>
      <c r="L4032" s="214">
        <v>8394.76</v>
      </c>
      <c r="M4032" s="213">
        <v>12210.56</v>
      </c>
      <c r="N4032" s="213">
        <v>13736.88</v>
      </c>
      <c r="O4032" s="242">
        <f t="shared" si="322"/>
        <v>0.51519999999996802</v>
      </c>
      <c r="P4032" s="242"/>
      <c r="Q4032" s="179"/>
      <c r="R4032" s="179"/>
      <c r="S4032" s="179"/>
      <c r="T4032" s="179"/>
      <c r="U4032" s="179"/>
      <c r="V4032" s="179"/>
      <c r="W4032" s="179"/>
      <c r="X4032" s="179"/>
      <c r="Y4032" s="179"/>
      <c r="Z4032" s="179"/>
      <c r="AA4032" s="222"/>
      <c r="AB4032" s="222"/>
      <c r="AC4032" s="222"/>
      <c r="AD4032" s="179"/>
      <c r="AE4032" s="179"/>
      <c r="AF4032" s="179"/>
      <c r="AG4032" s="179"/>
      <c r="AH4032" s="179"/>
      <c r="AI4032" s="179"/>
      <c r="AJ4032" s="179"/>
    </row>
    <row r="4033" spans="2:36" x14ac:dyDescent="0.3">
      <c r="B4033" s="224">
        <v>411000</v>
      </c>
      <c r="C4033" s="209">
        <v>166642</v>
      </c>
      <c r="D4033" s="206">
        <f t="shared" si="323"/>
        <v>0.40545498783454986</v>
      </c>
      <c r="E4033" s="208">
        <f t="shared" si="324"/>
        <v>0.45</v>
      </c>
      <c r="F4033" s="207">
        <v>9165.31</v>
      </c>
      <c r="G4033" s="207">
        <v>13331.36</v>
      </c>
      <c r="H4033" s="207">
        <v>14997.78</v>
      </c>
      <c r="I4033" s="214">
        <v>152674</v>
      </c>
      <c r="J4033" s="211">
        <f t="shared" si="325"/>
        <v>0.37146958637469585</v>
      </c>
      <c r="K4033" s="212">
        <f t="shared" si="326"/>
        <v>0.42</v>
      </c>
      <c r="L4033" s="214">
        <v>8397.07</v>
      </c>
      <c r="M4033" s="213">
        <v>12213.92</v>
      </c>
      <c r="N4033" s="213">
        <v>13740.66</v>
      </c>
      <c r="O4033" s="242">
        <f t="shared" si="322"/>
        <v>0.51529999999997012</v>
      </c>
      <c r="P4033" s="242"/>
      <c r="Q4033" s="179"/>
      <c r="R4033" s="179"/>
      <c r="S4033" s="179"/>
      <c r="T4033" s="179"/>
      <c r="U4033" s="179"/>
      <c r="V4033" s="179"/>
      <c r="W4033" s="179"/>
      <c r="X4033" s="179"/>
      <c r="Y4033" s="179"/>
      <c r="Z4033" s="179"/>
      <c r="AA4033" s="222"/>
      <c r="AB4033" s="222"/>
      <c r="AC4033" s="222"/>
      <c r="AD4033" s="179"/>
      <c r="AE4033" s="179"/>
      <c r="AF4033" s="179"/>
      <c r="AG4033" s="179"/>
      <c r="AH4033" s="179"/>
      <c r="AI4033" s="179"/>
      <c r="AJ4033" s="179"/>
    </row>
    <row r="4034" spans="2:36" x14ac:dyDescent="0.3">
      <c r="B4034" s="224">
        <v>411100</v>
      </c>
      <c r="C4034" s="209">
        <v>166687</v>
      </c>
      <c r="D4034" s="206">
        <f t="shared" si="323"/>
        <v>0.40546582340063247</v>
      </c>
      <c r="E4034" s="208">
        <f t="shared" si="324"/>
        <v>0.45</v>
      </c>
      <c r="F4034" s="207">
        <v>9167.7800000000007</v>
      </c>
      <c r="G4034" s="207">
        <v>13334.96</v>
      </c>
      <c r="H4034" s="207">
        <v>15001.83</v>
      </c>
      <c r="I4034" s="214">
        <v>152716</v>
      </c>
      <c r="J4034" s="211">
        <f t="shared" si="325"/>
        <v>0.37148139138895647</v>
      </c>
      <c r="K4034" s="212">
        <f t="shared" si="326"/>
        <v>0.42</v>
      </c>
      <c r="L4034" s="214">
        <v>8399.3799999999992</v>
      </c>
      <c r="M4034" s="213">
        <v>12217.28</v>
      </c>
      <c r="N4034" s="213">
        <v>13744.44</v>
      </c>
      <c r="O4034" s="242">
        <f t="shared" si="322"/>
        <v>0.51519999999985888</v>
      </c>
      <c r="P4034" s="242"/>
      <c r="Q4034" s="179"/>
      <c r="R4034" s="179"/>
      <c r="S4034" s="179"/>
      <c r="T4034" s="179"/>
      <c r="U4034" s="179"/>
      <c r="V4034" s="179"/>
      <c r="W4034" s="179"/>
      <c r="X4034" s="179"/>
      <c r="Y4034" s="179"/>
      <c r="Z4034" s="179"/>
      <c r="AA4034" s="222"/>
      <c r="AB4034" s="222"/>
      <c r="AC4034" s="222"/>
      <c r="AD4034" s="179"/>
      <c r="AE4034" s="179"/>
      <c r="AF4034" s="179"/>
      <c r="AG4034" s="179"/>
      <c r="AH4034" s="179"/>
      <c r="AI4034" s="179"/>
      <c r="AJ4034" s="179"/>
    </row>
    <row r="4035" spans="2:36" x14ac:dyDescent="0.3">
      <c r="B4035" s="224">
        <v>411200</v>
      </c>
      <c r="C4035" s="209">
        <v>166732</v>
      </c>
      <c r="D4035" s="206">
        <f t="shared" si="323"/>
        <v>0.40547665369649805</v>
      </c>
      <c r="E4035" s="208">
        <f t="shared" si="324"/>
        <v>0.45</v>
      </c>
      <c r="F4035" s="207">
        <v>9170.26</v>
      </c>
      <c r="G4035" s="207">
        <v>13338.56</v>
      </c>
      <c r="H4035" s="207">
        <v>15005.88</v>
      </c>
      <c r="I4035" s="214">
        <v>152758</v>
      </c>
      <c r="J4035" s="211">
        <f t="shared" si="325"/>
        <v>0.37149319066147862</v>
      </c>
      <c r="K4035" s="212">
        <f t="shared" si="326"/>
        <v>0.42</v>
      </c>
      <c r="L4035" s="214">
        <v>8401.69</v>
      </c>
      <c r="M4035" s="213">
        <v>12220.64</v>
      </c>
      <c r="N4035" s="213">
        <v>13748.22</v>
      </c>
      <c r="O4035" s="242">
        <f t="shared" si="322"/>
        <v>0.51530000000013387</v>
      </c>
      <c r="P4035" s="242"/>
      <c r="Q4035" s="179"/>
      <c r="R4035" s="179"/>
      <c r="S4035" s="179"/>
      <c r="T4035" s="179"/>
      <c r="U4035" s="179"/>
      <c r="V4035" s="179"/>
      <c r="W4035" s="179"/>
      <c r="X4035" s="179"/>
      <c r="Y4035" s="179"/>
      <c r="Z4035" s="179"/>
      <c r="AA4035" s="222"/>
      <c r="AB4035" s="222"/>
      <c r="AC4035" s="222"/>
      <c r="AD4035" s="179"/>
      <c r="AE4035" s="179"/>
      <c r="AF4035" s="179"/>
      <c r="AG4035" s="179"/>
      <c r="AH4035" s="179"/>
      <c r="AI4035" s="179"/>
      <c r="AJ4035" s="179"/>
    </row>
    <row r="4036" spans="2:36" x14ac:dyDescent="0.3">
      <c r="B4036" s="224">
        <v>411300</v>
      </c>
      <c r="C4036" s="209">
        <v>166777</v>
      </c>
      <c r="D4036" s="206">
        <f t="shared" si="323"/>
        <v>0.40548747872599078</v>
      </c>
      <c r="E4036" s="208">
        <f t="shared" si="324"/>
        <v>0.45</v>
      </c>
      <c r="F4036" s="207">
        <v>9172.73</v>
      </c>
      <c r="G4036" s="207">
        <v>13342.16</v>
      </c>
      <c r="H4036" s="207">
        <v>15009.93</v>
      </c>
      <c r="I4036" s="214">
        <v>152800</v>
      </c>
      <c r="J4036" s="211">
        <f t="shared" si="325"/>
        <v>0.37150498419645028</v>
      </c>
      <c r="K4036" s="212">
        <f t="shared" si="326"/>
        <v>0.42</v>
      </c>
      <c r="L4036" s="214">
        <v>8404</v>
      </c>
      <c r="M4036" s="213">
        <v>12224</v>
      </c>
      <c r="N4036" s="213">
        <v>13752</v>
      </c>
      <c r="O4036" s="242">
        <f t="shared" si="322"/>
        <v>0.51520000000004074</v>
      </c>
      <c r="P4036" s="242"/>
      <c r="Q4036" s="179"/>
      <c r="R4036" s="179"/>
      <c r="S4036" s="179"/>
      <c r="T4036" s="179"/>
      <c r="U4036" s="179"/>
      <c r="V4036" s="179"/>
      <c r="W4036" s="179"/>
      <c r="X4036" s="179"/>
      <c r="Y4036" s="179"/>
      <c r="Z4036" s="179"/>
      <c r="AA4036" s="222"/>
      <c r="AB4036" s="222"/>
      <c r="AC4036" s="222"/>
      <c r="AD4036" s="179"/>
      <c r="AE4036" s="179"/>
      <c r="AF4036" s="179"/>
      <c r="AG4036" s="179"/>
      <c r="AH4036" s="179"/>
      <c r="AI4036" s="179"/>
      <c r="AJ4036" s="179"/>
    </row>
    <row r="4037" spans="2:36" x14ac:dyDescent="0.3">
      <c r="B4037" s="224">
        <v>411400</v>
      </c>
      <c r="C4037" s="209">
        <v>166822</v>
      </c>
      <c r="D4037" s="206">
        <f t="shared" si="323"/>
        <v>0.40549829849295088</v>
      </c>
      <c r="E4037" s="208">
        <f t="shared" si="324"/>
        <v>0.45</v>
      </c>
      <c r="F4037" s="207">
        <v>9175.2099999999991</v>
      </c>
      <c r="G4037" s="207">
        <v>13345.76</v>
      </c>
      <c r="H4037" s="207">
        <v>15013.98</v>
      </c>
      <c r="I4037" s="214">
        <v>152842</v>
      </c>
      <c r="J4037" s="211">
        <f t="shared" si="325"/>
        <v>0.37151677199805544</v>
      </c>
      <c r="K4037" s="212">
        <f t="shared" si="326"/>
        <v>0.42</v>
      </c>
      <c r="L4037" s="214">
        <v>8406.31</v>
      </c>
      <c r="M4037" s="213">
        <v>12227.36</v>
      </c>
      <c r="N4037" s="213">
        <v>13755.78</v>
      </c>
      <c r="O4037" s="242">
        <f t="shared" ref="O4037:O4100" si="327">(C4037+F4037+H4037-C4036-F4036-H4036)/100</f>
        <v>0.51530000000002474</v>
      </c>
      <c r="P4037" s="242"/>
      <c r="Q4037" s="179"/>
      <c r="R4037" s="179"/>
      <c r="S4037" s="179"/>
      <c r="T4037" s="179"/>
      <c r="U4037" s="179"/>
      <c r="V4037" s="179"/>
      <c r="W4037" s="179"/>
      <c r="X4037" s="179"/>
      <c r="Y4037" s="179"/>
      <c r="Z4037" s="179"/>
      <c r="AA4037" s="222"/>
      <c r="AB4037" s="222"/>
      <c r="AC4037" s="222"/>
      <c r="AD4037" s="179"/>
      <c r="AE4037" s="179"/>
      <c r="AF4037" s="179"/>
      <c r="AG4037" s="179"/>
      <c r="AH4037" s="179"/>
      <c r="AI4037" s="179"/>
      <c r="AJ4037" s="179"/>
    </row>
    <row r="4038" spans="2:36" x14ac:dyDescent="0.3">
      <c r="B4038" s="224">
        <v>411500</v>
      </c>
      <c r="C4038" s="209">
        <v>166867</v>
      </c>
      <c r="D4038" s="206">
        <f t="shared" si="323"/>
        <v>0.40550911300121506</v>
      </c>
      <c r="E4038" s="208">
        <f t="shared" si="324"/>
        <v>0.45</v>
      </c>
      <c r="F4038" s="207">
        <v>9177.68</v>
      </c>
      <c r="G4038" s="207">
        <v>13349.36</v>
      </c>
      <c r="H4038" s="207">
        <v>15018.03</v>
      </c>
      <c r="I4038" s="214">
        <v>152884</v>
      </c>
      <c r="J4038" s="211">
        <f t="shared" si="325"/>
        <v>0.37152855407047386</v>
      </c>
      <c r="K4038" s="212">
        <f t="shared" si="326"/>
        <v>0.42</v>
      </c>
      <c r="L4038" s="214">
        <v>8408.6200000000008</v>
      </c>
      <c r="M4038" s="213">
        <v>12230.72</v>
      </c>
      <c r="N4038" s="213">
        <v>13759.56</v>
      </c>
      <c r="O4038" s="242">
        <f t="shared" si="327"/>
        <v>0.5151999999999316</v>
      </c>
      <c r="P4038" s="242"/>
      <c r="Q4038" s="179"/>
      <c r="R4038" s="179"/>
      <c r="S4038" s="179"/>
      <c r="T4038" s="179"/>
      <c r="U4038" s="179"/>
      <c r="V4038" s="179"/>
      <c r="W4038" s="179"/>
      <c r="X4038" s="179"/>
      <c r="Y4038" s="179"/>
      <c r="Z4038" s="179"/>
      <c r="AA4038" s="222"/>
      <c r="AB4038" s="222"/>
      <c r="AC4038" s="222"/>
      <c r="AD4038" s="179"/>
      <c r="AE4038" s="179"/>
      <c r="AF4038" s="179"/>
      <c r="AG4038" s="179"/>
      <c r="AH4038" s="179"/>
      <c r="AI4038" s="179"/>
      <c r="AJ4038" s="179"/>
    </row>
    <row r="4039" spans="2:36" x14ac:dyDescent="0.3">
      <c r="B4039" s="224">
        <v>411600</v>
      </c>
      <c r="C4039" s="209">
        <v>166912</v>
      </c>
      <c r="D4039" s="206">
        <f t="shared" si="323"/>
        <v>0.40551992225461614</v>
      </c>
      <c r="E4039" s="208">
        <f t="shared" si="324"/>
        <v>0.45</v>
      </c>
      <c r="F4039" s="207">
        <v>9180.16</v>
      </c>
      <c r="G4039" s="207">
        <v>13352.96</v>
      </c>
      <c r="H4039" s="207">
        <v>15022.08</v>
      </c>
      <c r="I4039" s="214">
        <v>152926</v>
      </c>
      <c r="J4039" s="211">
        <f t="shared" si="325"/>
        <v>0.37154033041788143</v>
      </c>
      <c r="K4039" s="212">
        <f t="shared" si="326"/>
        <v>0.42</v>
      </c>
      <c r="L4039" s="214">
        <v>8410.93</v>
      </c>
      <c r="M4039" s="213">
        <v>12234.08</v>
      </c>
      <c r="N4039" s="213">
        <v>13763.34</v>
      </c>
      <c r="O4039" s="242">
        <f t="shared" si="327"/>
        <v>0.5152999999998974</v>
      </c>
      <c r="P4039" s="242"/>
      <c r="Q4039" s="179"/>
      <c r="R4039" s="179"/>
      <c r="S4039" s="179"/>
      <c r="T4039" s="179"/>
      <c r="U4039" s="179"/>
      <c r="V4039" s="179"/>
      <c r="W4039" s="179"/>
      <c r="X4039" s="179"/>
      <c r="Y4039" s="179"/>
      <c r="Z4039" s="179"/>
      <c r="AA4039" s="222"/>
      <c r="AB4039" s="222"/>
      <c r="AC4039" s="222"/>
      <c r="AD4039" s="179"/>
      <c r="AE4039" s="179"/>
      <c r="AF4039" s="179"/>
      <c r="AG4039" s="179"/>
      <c r="AH4039" s="179"/>
      <c r="AI4039" s="179"/>
      <c r="AJ4039" s="179"/>
    </row>
    <row r="4040" spans="2:36" x14ac:dyDescent="0.3">
      <c r="B4040" s="224">
        <v>411700</v>
      </c>
      <c r="C4040" s="209">
        <v>166957</v>
      </c>
      <c r="D4040" s="206">
        <f t="shared" si="323"/>
        <v>0.40553072625698322</v>
      </c>
      <c r="E4040" s="208">
        <f t="shared" si="324"/>
        <v>0.45</v>
      </c>
      <c r="F4040" s="207">
        <v>9182.6299999999992</v>
      </c>
      <c r="G4040" s="207">
        <v>13356.56</v>
      </c>
      <c r="H4040" s="207">
        <v>15026.13</v>
      </c>
      <c r="I4040" s="214">
        <v>152968</v>
      </c>
      <c r="J4040" s="211">
        <f t="shared" si="325"/>
        <v>0.37155210104444986</v>
      </c>
      <c r="K4040" s="212">
        <f t="shared" si="326"/>
        <v>0.42</v>
      </c>
      <c r="L4040" s="214">
        <v>8413.24</v>
      </c>
      <c r="M4040" s="213">
        <v>12237.44</v>
      </c>
      <c r="N4040" s="213">
        <v>13767.12</v>
      </c>
      <c r="O4040" s="242">
        <f t="shared" si="327"/>
        <v>0.51520000000009536</v>
      </c>
      <c r="P4040" s="242"/>
      <c r="Q4040" s="179"/>
      <c r="R4040" s="179"/>
      <c r="S4040" s="179"/>
      <c r="T4040" s="179"/>
      <c r="U4040" s="179"/>
      <c r="V4040" s="179"/>
      <c r="W4040" s="179"/>
      <c r="X4040" s="179"/>
      <c r="Y4040" s="179"/>
      <c r="Z4040" s="179"/>
      <c r="AA4040" s="222"/>
      <c r="AB4040" s="222"/>
      <c r="AC4040" s="222"/>
      <c r="AD4040" s="179"/>
      <c r="AE4040" s="179"/>
      <c r="AF4040" s="179"/>
      <c r="AG4040" s="179"/>
      <c r="AH4040" s="179"/>
      <c r="AI4040" s="179"/>
      <c r="AJ4040" s="179"/>
    </row>
    <row r="4041" spans="2:36" x14ac:dyDescent="0.3">
      <c r="B4041" s="224">
        <v>411800</v>
      </c>
      <c r="C4041" s="209">
        <v>167002</v>
      </c>
      <c r="D4041" s="206">
        <f t="shared" si="323"/>
        <v>0.4055415250121418</v>
      </c>
      <c r="E4041" s="208">
        <f t="shared" si="324"/>
        <v>0.45</v>
      </c>
      <c r="F4041" s="207">
        <v>9185.11</v>
      </c>
      <c r="G4041" s="207">
        <v>13360.16</v>
      </c>
      <c r="H4041" s="207">
        <v>15030.18</v>
      </c>
      <c r="I4041" s="214">
        <v>153010</v>
      </c>
      <c r="J4041" s="211">
        <f t="shared" si="325"/>
        <v>0.37156386595434676</v>
      </c>
      <c r="K4041" s="212">
        <f t="shared" si="326"/>
        <v>0.42</v>
      </c>
      <c r="L4041" s="214">
        <v>8415.5499999999993</v>
      </c>
      <c r="M4041" s="213">
        <v>12240.8</v>
      </c>
      <c r="N4041" s="213">
        <v>13770.9</v>
      </c>
      <c r="O4041" s="242">
        <f t="shared" si="327"/>
        <v>0.51529999999980647</v>
      </c>
      <c r="P4041" s="242"/>
      <c r="Q4041" s="179"/>
      <c r="R4041" s="179"/>
      <c r="S4041" s="179"/>
      <c r="T4041" s="179"/>
      <c r="U4041" s="179"/>
      <c r="V4041" s="179"/>
      <c r="W4041" s="179"/>
      <c r="X4041" s="179"/>
      <c r="Y4041" s="179"/>
      <c r="Z4041" s="179"/>
      <c r="AA4041" s="222"/>
      <c r="AB4041" s="222"/>
      <c r="AC4041" s="222"/>
      <c r="AD4041" s="179"/>
      <c r="AE4041" s="179"/>
      <c r="AF4041" s="179"/>
      <c r="AG4041" s="179"/>
      <c r="AH4041" s="179"/>
      <c r="AI4041" s="179"/>
      <c r="AJ4041" s="179"/>
    </row>
    <row r="4042" spans="2:36" x14ac:dyDescent="0.3">
      <c r="B4042" s="224">
        <v>411900</v>
      </c>
      <c r="C4042" s="209">
        <v>167047</v>
      </c>
      <c r="D4042" s="206">
        <f t="shared" si="323"/>
        <v>0.40555231852391355</v>
      </c>
      <c r="E4042" s="208">
        <f t="shared" si="324"/>
        <v>0.45</v>
      </c>
      <c r="F4042" s="207">
        <v>9187.58</v>
      </c>
      <c r="G4042" s="207">
        <v>13363.76</v>
      </c>
      <c r="H4042" s="207">
        <v>15034.23</v>
      </c>
      <c r="I4042" s="214">
        <v>153052</v>
      </c>
      <c r="J4042" s="211">
        <f t="shared" si="325"/>
        <v>0.37157562515173587</v>
      </c>
      <c r="K4042" s="212">
        <f t="shared" si="326"/>
        <v>0.42</v>
      </c>
      <c r="L4042" s="214">
        <v>8417.86</v>
      </c>
      <c r="M4042" s="213">
        <v>12244.16</v>
      </c>
      <c r="N4042" s="213">
        <v>13774.68</v>
      </c>
      <c r="O4042" s="242">
        <f t="shared" si="327"/>
        <v>0.51519999999996802</v>
      </c>
      <c r="P4042" s="242"/>
      <c r="Q4042" s="179"/>
      <c r="R4042" s="179"/>
      <c r="S4042" s="179"/>
      <c r="T4042" s="179"/>
      <c r="U4042" s="179"/>
      <c r="V4042" s="179"/>
      <c r="W4042" s="179"/>
      <c r="X4042" s="179"/>
      <c r="Y4042" s="179"/>
      <c r="Z4042" s="179"/>
      <c r="AA4042" s="222"/>
      <c r="AB4042" s="222"/>
      <c r="AC4042" s="222"/>
      <c r="AD4042" s="179"/>
      <c r="AE4042" s="179"/>
      <c r="AF4042" s="179"/>
      <c r="AG4042" s="179"/>
      <c r="AH4042" s="179"/>
      <c r="AI4042" s="179"/>
      <c r="AJ4042" s="179"/>
    </row>
    <row r="4043" spans="2:36" x14ac:dyDescent="0.3">
      <c r="B4043" s="224">
        <v>412000</v>
      </c>
      <c r="C4043" s="209">
        <v>167092</v>
      </c>
      <c r="D4043" s="206">
        <f t="shared" si="323"/>
        <v>0.40556310679611651</v>
      </c>
      <c r="E4043" s="208">
        <f t="shared" si="324"/>
        <v>0.45</v>
      </c>
      <c r="F4043" s="207">
        <v>9190.06</v>
      </c>
      <c r="G4043" s="207">
        <v>13367.36</v>
      </c>
      <c r="H4043" s="207">
        <v>15038.28</v>
      </c>
      <c r="I4043" s="214">
        <v>153094</v>
      </c>
      <c r="J4043" s="211">
        <f t="shared" si="325"/>
        <v>0.37158737864077668</v>
      </c>
      <c r="K4043" s="212">
        <f t="shared" si="326"/>
        <v>0.42</v>
      </c>
      <c r="L4043" s="214">
        <v>8420.17</v>
      </c>
      <c r="M4043" s="213">
        <v>12247.52</v>
      </c>
      <c r="N4043" s="213">
        <v>13778.46</v>
      </c>
      <c r="O4043" s="242">
        <f t="shared" si="327"/>
        <v>0.51529999999997012</v>
      </c>
      <c r="P4043" s="242"/>
      <c r="Q4043" s="179"/>
      <c r="R4043" s="179"/>
      <c r="S4043" s="179"/>
      <c r="T4043" s="179"/>
      <c r="U4043" s="179"/>
      <c r="V4043" s="179"/>
      <c r="W4043" s="179"/>
      <c r="X4043" s="179"/>
      <c r="Y4043" s="179"/>
      <c r="Z4043" s="179"/>
      <c r="AA4043" s="222"/>
      <c r="AB4043" s="222"/>
      <c r="AC4043" s="222"/>
      <c r="AD4043" s="179"/>
      <c r="AE4043" s="179"/>
      <c r="AF4043" s="179"/>
      <c r="AG4043" s="179"/>
      <c r="AH4043" s="179"/>
      <c r="AI4043" s="179"/>
      <c r="AJ4043" s="179"/>
    </row>
    <row r="4044" spans="2:36" x14ac:dyDescent="0.3">
      <c r="B4044" s="224">
        <v>412100</v>
      </c>
      <c r="C4044" s="209">
        <v>167137</v>
      </c>
      <c r="D4044" s="206">
        <f t="shared" si="323"/>
        <v>0.40557388983256493</v>
      </c>
      <c r="E4044" s="208">
        <f t="shared" si="324"/>
        <v>0.45</v>
      </c>
      <c r="F4044" s="207">
        <v>9192.5300000000007</v>
      </c>
      <c r="G4044" s="207">
        <v>13370.96</v>
      </c>
      <c r="H4044" s="207">
        <v>15042.33</v>
      </c>
      <c r="I4044" s="214">
        <v>153136</v>
      </c>
      <c r="J4044" s="211">
        <f t="shared" si="325"/>
        <v>0.37159912642562487</v>
      </c>
      <c r="K4044" s="212">
        <f t="shared" si="326"/>
        <v>0.42</v>
      </c>
      <c r="L4044" s="214">
        <v>8422.48</v>
      </c>
      <c r="M4044" s="213">
        <v>12250.88</v>
      </c>
      <c r="N4044" s="213">
        <v>13782.24</v>
      </c>
      <c r="O4044" s="242">
        <f t="shared" si="327"/>
        <v>0.51519999999985888</v>
      </c>
      <c r="P4044" s="242"/>
      <c r="Q4044" s="179"/>
      <c r="R4044" s="179"/>
      <c r="S4044" s="179"/>
      <c r="T4044" s="179"/>
      <c r="U4044" s="179"/>
      <c r="V4044" s="179"/>
      <c r="W4044" s="179"/>
      <c r="X4044" s="179"/>
      <c r="Y4044" s="179"/>
      <c r="Z4044" s="179"/>
      <c r="AA4044" s="222"/>
      <c r="AB4044" s="222"/>
      <c r="AC4044" s="222"/>
      <c r="AD4044" s="179"/>
      <c r="AE4044" s="179"/>
      <c r="AF4044" s="179"/>
      <c r="AG4044" s="179"/>
      <c r="AH4044" s="179"/>
      <c r="AI4044" s="179"/>
      <c r="AJ4044" s="179"/>
    </row>
    <row r="4045" spans="2:36" x14ac:dyDescent="0.3">
      <c r="B4045" s="224">
        <v>412200</v>
      </c>
      <c r="C4045" s="209">
        <v>167182</v>
      </c>
      <c r="D4045" s="206">
        <f t="shared" si="323"/>
        <v>0.40558466763706941</v>
      </c>
      <c r="E4045" s="208">
        <f t="shared" si="324"/>
        <v>0.45</v>
      </c>
      <c r="F4045" s="207">
        <v>9195.01</v>
      </c>
      <c r="G4045" s="207">
        <v>13374.56</v>
      </c>
      <c r="H4045" s="207">
        <v>15046.38</v>
      </c>
      <c r="I4045" s="214">
        <v>153178</v>
      </c>
      <c r="J4045" s="211">
        <f t="shared" si="325"/>
        <v>0.37161086851043185</v>
      </c>
      <c r="K4045" s="212">
        <f t="shared" si="326"/>
        <v>0.42</v>
      </c>
      <c r="L4045" s="214">
        <v>8424.7900000000009</v>
      </c>
      <c r="M4045" s="213">
        <v>12254.24</v>
      </c>
      <c r="N4045" s="213">
        <v>13786.02</v>
      </c>
      <c r="O4045" s="242">
        <f t="shared" si="327"/>
        <v>0.51530000000013387</v>
      </c>
      <c r="P4045" s="242"/>
      <c r="Q4045" s="179"/>
      <c r="R4045" s="179"/>
      <c r="S4045" s="179"/>
      <c r="T4045" s="179"/>
      <c r="U4045" s="179"/>
      <c r="V4045" s="179"/>
      <c r="W4045" s="179"/>
      <c r="X4045" s="179"/>
      <c r="Y4045" s="179"/>
      <c r="Z4045" s="179"/>
      <c r="AA4045" s="222"/>
      <c r="AB4045" s="222"/>
      <c r="AC4045" s="222"/>
      <c r="AD4045" s="179"/>
      <c r="AE4045" s="179"/>
      <c r="AF4045" s="179"/>
      <c r="AG4045" s="179"/>
      <c r="AH4045" s="179"/>
      <c r="AI4045" s="179"/>
      <c r="AJ4045" s="179"/>
    </row>
    <row r="4046" spans="2:36" x14ac:dyDescent="0.3">
      <c r="B4046" s="224">
        <v>412300</v>
      </c>
      <c r="C4046" s="209">
        <v>167227</v>
      </c>
      <c r="D4046" s="206">
        <f t="shared" si="323"/>
        <v>0.4055954402134368</v>
      </c>
      <c r="E4046" s="208">
        <f t="shared" si="324"/>
        <v>0.45</v>
      </c>
      <c r="F4046" s="207">
        <v>9197.48</v>
      </c>
      <c r="G4046" s="207">
        <v>13378.16</v>
      </c>
      <c r="H4046" s="207">
        <v>15050.43</v>
      </c>
      <c r="I4046" s="214">
        <v>153220</v>
      </c>
      <c r="J4046" s="211">
        <f t="shared" si="325"/>
        <v>0.37162260489934512</v>
      </c>
      <c r="K4046" s="212">
        <f t="shared" si="326"/>
        <v>0.42</v>
      </c>
      <c r="L4046" s="214">
        <v>8427.1</v>
      </c>
      <c r="M4046" s="213">
        <v>12257.6</v>
      </c>
      <c r="N4046" s="213">
        <v>13789.8</v>
      </c>
      <c r="O4046" s="242">
        <f t="shared" si="327"/>
        <v>0.51520000000004074</v>
      </c>
      <c r="P4046" s="242"/>
      <c r="Q4046" s="179"/>
      <c r="R4046" s="179"/>
      <c r="S4046" s="179"/>
      <c r="T4046" s="179"/>
      <c r="U4046" s="179"/>
      <c r="V4046" s="179"/>
      <c r="W4046" s="179"/>
      <c r="X4046" s="179"/>
      <c r="Y4046" s="179"/>
      <c r="Z4046" s="179"/>
      <c r="AA4046" s="222"/>
      <c r="AB4046" s="222"/>
      <c r="AC4046" s="222"/>
      <c r="AD4046" s="179"/>
      <c r="AE4046" s="179"/>
      <c r="AF4046" s="179"/>
      <c r="AG4046" s="179"/>
      <c r="AH4046" s="179"/>
      <c r="AI4046" s="179"/>
      <c r="AJ4046" s="179"/>
    </row>
    <row r="4047" spans="2:36" x14ac:dyDescent="0.3">
      <c r="B4047" s="224">
        <v>412400</v>
      </c>
      <c r="C4047" s="209">
        <v>167272</v>
      </c>
      <c r="D4047" s="206">
        <f t="shared" si="323"/>
        <v>0.40560620756547044</v>
      </c>
      <c r="E4047" s="208">
        <f t="shared" si="324"/>
        <v>0.45</v>
      </c>
      <c r="F4047" s="207">
        <v>9199.9599999999991</v>
      </c>
      <c r="G4047" s="207">
        <v>13381.76</v>
      </c>
      <c r="H4047" s="207">
        <v>15054.48</v>
      </c>
      <c r="I4047" s="214">
        <v>153262</v>
      </c>
      <c r="J4047" s="211">
        <f t="shared" si="325"/>
        <v>0.37163433559650827</v>
      </c>
      <c r="K4047" s="212">
        <f t="shared" si="326"/>
        <v>0.42</v>
      </c>
      <c r="L4047" s="214">
        <v>8429.41</v>
      </c>
      <c r="M4047" s="213">
        <v>12260.96</v>
      </c>
      <c r="N4047" s="213">
        <v>13793.58</v>
      </c>
      <c r="O4047" s="242">
        <f t="shared" si="327"/>
        <v>0.51530000000002474</v>
      </c>
      <c r="P4047" s="242"/>
      <c r="Q4047" s="179"/>
      <c r="R4047" s="179"/>
      <c r="S4047" s="179"/>
      <c r="T4047" s="179"/>
      <c r="U4047" s="179"/>
      <c r="V4047" s="179"/>
      <c r="W4047" s="179"/>
      <c r="X4047" s="179"/>
      <c r="Y4047" s="179"/>
      <c r="Z4047" s="179"/>
      <c r="AA4047" s="222"/>
      <c r="AB4047" s="222"/>
      <c r="AC4047" s="222"/>
      <c r="AD4047" s="179"/>
      <c r="AE4047" s="179"/>
      <c r="AF4047" s="179"/>
      <c r="AG4047" s="179"/>
      <c r="AH4047" s="179"/>
      <c r="AI4047" s="179"/>
      <c r="AJ4047" s="179"/>
    </row>
    <row r="4048" spans="2:36" x14ac:dyDescent="0.3">
      <c r="B4048" s="224">
        <v>412500</v>
      </c>
      <c r="C4048" s="209">
        <v>167317</v>
      </c>
      <c r="D4048" s="206">
        <f t="shared" si="323"/>
        <v>0.4056169696969697</v>
      </c>
      <c r="E4048" s="208">
        <f t="shared" si="324"/>
        <v>0.45</v>
      </c>
      <c r="F4048" s="207">
        <v>9202.43</v>
      </c>
      <c r="G4048" s="207">
        <v>13385.36</v>
      </c>
      <c r="H4048" s="207">
        <v>15058.53</v>
      </c>
      <c r="I4048" s="214">
        <v>153304</v>
      </c>
      <c r="J4048" s="211">
        <f t="shared" si="325"/>
        <v>0.37164606060606059</v>
      </c>
      <c r="K4048" s="212">
        <f t="shared" si="326"/>
        <v>0.42</v>
      </c>
      <c r="L4048" s="214">
        <v>8431.7199999999993</v>
      </c>
      <c r="M4048" s="213">
        <v>12264.32</v>
      </c>
      <c r="N4048" s="213">
        <v>13797.36</v>
      </c>
      <c r="O4048" s="242">
        <f t="shared" si="327"/>
        <v>0.5151999999999316</v>
      </c>
      <c r="P4048" s="242"/>
      <c r="Q4048" s="179"/>
      <c r="R4048" s="179"/>
      <c r="S4048" s="179"/>
      <c r="T4048" s="179"/>
      <c r="U4048" s="179"/>
      <c r="V4048" s="179"/>
      <c r="W4048" s="179"/>
      <c r="X4048" s="179"/>
      <c r="Y4048" s="179"/>
      <c r="Z4048" s="179"/>
      <c r="AA4048" s="222"/>
      <c r="AB4048" s="222"/>
      <c r="AC4048" s="222"/>
      <c r="AD4048" s="179"/>
      <c r="AE4048" s="179"/>
      <c r="AF4048" s="179"/>
      <c r="AG4048" s="179"/>
      <c r="AH4048" s="179"/>
      <c r="AI4048" s="179"/>
      <c r="AJ4048" s="179"/>
    </row>
    <row r="4049" spans="2:36" x14ac:dyDescent="0.3">
      <c r="B4049" s="224">
        <v>412600</v>
      </c>
      <c r="C4049" s="209">
        <v>167362</v>
      </c>
      <c r="D4049" s="206">
        <f t="shared" si="323"/>
        <v>0.40562772661173047</v>
      </c>
      <c r="E4049" s="208">
        <f t="shared" si="324"/>
        <v>0.45</v>
      </c>
      <c r="F4049" s="207">
        <v>9204.91</v>
      </c>
      <c r="G4049" s="207">
        <v>13388.96</v>
      </c>
      <c r="H4049" s="207">
        <v>15062.58</v>
      </c>
      <c r="I4049" s="214">
        <v>153346</v>
      </c>
      <c r="J4049" s="211">
        <f t="shared" si="325"/>
        <v>0.37165777993213767</v>
      </c>
      <c r="K4049" s="212">
        <f t="shared" si="326"/>
        <v>0.42</v>
      </c>
      <c r="L4049" s="214">
        <v>8434.0300000000007</v>
      </c>
      <c r="M4049" s="213">
        <v>12267.68</v>
      </c>
      <c r="N4049" s="213">
        <v>13801.14</v>
      </c>
      <c r="O4049" s="242">
        <f t="shared" si="327"/>
        <v>0.5152999999998974</v>
      </c>
      <c r="P4049" s="242"/>
      <c r="Q4049" s="179"/>
      <c r="R4049" s="179"/>
      <c r="S4049" s="179"/>
      <c r="T4049" s="179"/>
      <c r="U4049" s="179"/>
      <c r="V4049" s="179"/>
      <c r="W4049" s="179"/>
      <c r="X4049" s="179"/>
      <c r="Y4049" s="179"/>
      <c r="Z4049" s="179"/>
      <c r="AA4049" s="222"/>
      <c r="AB4049" s="222"/>
      <c r="AC4049" s="222"/>
      <c r="AD4049" s="179"/>
      <c r="AE4049" s="179"/>
      <c r="AF4049" s="179"/>
      <c r="AG4049" s="179"/>
      <c r="AH4049" s="179"/>
      <c r="AI4049" s="179"/>
      <c r="AJ4049" s="179"/>
    </row>
    <row r="4050" spans="2:36" x14ac:dyDescent="0.3">
      <c r="B4050" s="224">
        <v>412700</v>
      </c>
      <c r="C4050" s="209">
        <v>167407</v>
      </c>
      <c r="D4050" s="206">
        <f t="shared" si="323"/>
        <v>0.40563847831354494</v>
      </c>
      <c r="E4050" s="208">
        <f t="shared" si="324"/>
        <v>0.45</v>
      </c>
      <c r="F4050" s="207">
        <v>9207.3799999999992</v>
      </c>
      <c r="G4050" s="207">
        <v>13392.56</v>
      </c>
      <c r="H4050" s="207">
        <v>15066.63</v>
      </c>
      <c r="I4050" s="214">
        <v>153388</v>
      </c>
      <c r="J4050" s="211">
        <f t="shared" si="325"/>
        <v>0.37166949357887086</v>
      </c>
      <c r="K4050" s="212">
        <f t="shared" si="326"/>
        <v>0.42</v>
      </c>
      <c r="L4050" s="214">
        <v>8436.34</v>
      </c>
      <c r="M4050" s="213">
        <v>12271.04</v>
      </c>
      <c r="N4050" s="213">
        <v>13804.92</v>
      </c>
      <c r="O4050" s="242">
        <f t="shared" si="327"/>
        <v>0.51520000000009536</v>
      </c>
      <c r="P4050" s="242"/>
      <c r="Q4050" s="179"/>
      <c r="R4050" s="179"/>
      <c r="S4050" s="179"/>
      <c r="T4050" s="179"/>
      <c r="U4050" s="179"/>
      <c r="V4050" s="179"/>
      <c r="W4050" s="179"/>
      <c r="X4050" s="179"/>
      <c r="Y4050" s="179"/>
      <c r="Z4050" s="179"/>
      <c r="AA4050" s="222"/>
      <c r="AB4050" s="222"/>
      <c r="AC4050" s="222"/>
      <c r="AD4050" s="179"/>
      <c r="AE4050" s="179"/>
      <c r="AF4050" s="179"/>
      <c r="AG4050" s="179"/>
      <c r="AH4050" s="179"/>
      <c r="AI4050" s="179"/>
      <c r="AJ4050" s="179"/>
    </row>
    <row r="4051" spans="2:36" x14ac:dyDescent="0.3">
      <c r="B4051" s="224">
        <v>412800</v>
      </c>
      <c r="C4051" s="209">
        <v>167452</v>
      </c>
      <c r="D4051" s="206">
        <f t="shared" si="323"/>
        <v>0.40564922480620152</v>
      </c>
      <c r="E4051" s="208">
        <f t="shared" si="324"/>
        <v>0.45</v>
      </c>
      <c r="F4051" s="207">
        <v>9209.86</v>
      </c>
      <c r="G4051" s="207">
        <v>13396.16</v>
      </c>
      <c r="H4051" s="207">
        <v>15070.68</v>
      </c>
      <c r="I4051" s="214">
        <v>153430</v>
      </c>
      <c r="J4051" s="211">
        <f t="shared" si="325"/>
        <v>0.37168120155038759</v>
      </c>
      <c r="K4051" s="212">
        <f t="shared" si="326"/>
        <v>0.42</v>
      </c>
      <c r="L4051" s="214">
        <v>8438.65</v>
      </c>
      <c r="M4051" s="213">
        <v>12274.4</v>
      </c>
      <c r="N4051" s="213">
        <v>13808.7</v>
      </c>
      <c r="O4051" s="242">
        <f t="shared" si="327"/>
        <v>0.51529999999980647</v>
      </c>
      <c r="P4051" s="242"/>
      <c r="Q4051" s="179"/>
      <c r="R4051" s="179"/>
      <c r="S4051" s="179"/>
      <c r="T4051" s="179"/>
      <c r="U4051" s="179"/>
      <c r="V4051" s="179"/>
      <c r="W4051" s="179"/>
      <c r="X4051" s="179"/>
      <c r="Y4051" s="179"/>
      <c r="Z4051" s="179"/>
      <c r="AA4051" s="222"/>
      <c r="AB4051" s="222"/>
      <c r="AC4051" s="222"/>
      <c r="AD4051" s="179"/>
      <c r="AE4051" s="179"/>
      <c r="AF4051" s="179"/>
      <c r="AG4051" s="179"/>
      <c r="AH4051" s="179"/>
      <c r="AI4051" s="179"/>
      <c r="AJ4051" s="179"/>
    </row>
    <row r="4052" spans="2:36" x14ac:dyDescent="0.3">
      <c r="B4052" s="224">
        <v>412900</v>
      </c>
      <c r="C4052" s="209">
        <v>167497</v>
      </c>
      <c r="D4052" s="206">
        <f t="shared" si="323"/>
        <v>0.40565996609348509</v>
      </c>
      <c r="E4052" s="208">
        <f t="shared" si="324"/>
        <v>0.45</v>
      </c>
      <c r="F4052" s="207">
        <v>9212.33</v>
      </c>
      <c r="G4052" s="207">
        <v>13399.76</v>
      </c>
      <c r="H4052" s="207">
        <v>15074.73</v>
      </c>
      <c r="I4052" s="214">
        <v>153472</v>
      </c>
      <c r="J4052" s="211">
        <f t="shared" si="325"/>
        <v>0.37169290385081133</v>
      </c>
      <c r="K4052" s="212">
        <f t="shared" si="326"/>
        <v>0.42</v>
      </c>
      <c r="L4052" s="214">
        <v>8440.9599999999991</v>
      </c>
      <c r="M4052" s="213">
        <v>12277.76</v>
      </c>
      <c r="N4052" s="213">
        <v>13812.48</v>
      </c>
      <c r="O4052" s="242">
        <f t="shared" si="327"/>
        <v>0.51519999999996802</v>
      </c>
      <c r="P4052" s="242"/>
      <c r="Q4052" s="179"/>
      <c r="R4052" s="179"/>
      <c r="S4052" s="179"/>
      <c r="T4052" s="179"/>
      <c r="U4052" s="179"/>
      <c r="V4052" s="179"/>
      <c r="W4052" s="179"/>
      <c r="X4052" s="179"/>
      <c r="Y4052" s="179"/>
      <c r="Z4052" s="179"/>
      <c r="AA4052" s="222"/>
      <c r="AB4052" s="222"/>
      <c r="AC4052" s="222"/>
      <c r="AD4052" s="179"/>
      <c r="AE4052" s="179"/>
      <c r="AF4052" s="179"/>
      <c r="AG4052" s="179"/>
      <c r="AH4052" s="179"/>
      <c r="AI4052" s="179"/>
      <c r="AJ4052" s="179"/>
    </row>
    <row r="4053" spans="2:36" x14ac:dyDescent="0.3">
      <c r="B4053" s="224">
        <v>413000</v>
      </c>
      <c r="C4053" s="209">
        <v>167542</v>
      </c>
      <c r="D4053" s="206">
        <f t="shared" si="323"/>
        <v>0.40567070217917678</v>
      </c>
      <c r="E4053" s="208">
        <f t="shared" si="324"/>
        <v>0.45</v>
      </c>
      <c r="F4053" s="207">
        <v>9214.81</v>
      </c>
      <c r="G4053" s="207">
        <v>13403.36</v>
      </c>
      <c r="H4053" s="207">
        <v>15078.78</v>
      </c>
      <c r="I4053" s="214">
        <v>153514</v>
      </c>
      <c r="J4053" s="211">
        <f t="shared" si="325"/>
        <v>0.37170460048426152</v>
      </c>
      <c r="K4053" s="212">
        <f t="shared" si="326"/>
        <v>0.42</v>
      </c>
      <c r="L4053" s="214">
        <v>8443.27</v>
      </c>
      <c r="M4053" s="213">
        <v>12281.12</v>
      </c>
      <c r="N4053" s="213">
        <v>13816.26</v>
      </c>
      <c r="O4053" s="242">
        <f t="shared" si="327"/>
        <v>0.51529999999997012</v>
      </c>
      <c r="P4053" s="242"/>
      <c r="Q4053" s="179"/>
      <c r="R4053" s="179"/>
      <c r="S4053" s="179"/>
      <c r="T4053" s="179"/>
      <c r="U4053" s="179"/>
      <c r="V4053" s="179"/>
      <c r="W4053" s="179"/>
      <c r="X4053" s="179"/>
      <c r="Y4053" s="179"/>
      <c r="Z4053" s="179"/>
      <c r="AA4053" s="222"/>
      <c r="AB4053" s="222"/>
      <c r="AC4053" s="222"/>
      <c r="AD4053" s="179"/>
      <c r="AE4053" s="179"/>
      <c r="AF4053" s="179"/>
      <c r="AG4053" s="179"/>
      <c r="AH4053" s="179"/>
      <c r="AI4053" s="179"/>
      <c r="AJ4053" s="179"/>
    </row>
    <row r="4054" spans="2:36" x14ac:dyDescent="0.3">
      <c r="B4054" s="224">
        <v>413100</v>
      </c>
      <c r="C4054" s="209">
        <v>167587</v>
      </c>
      <c r="D4054" s="206">
        <f t="shared" si="323"/>
        <v>0.40568143306705401</v>
      </c>
      <c r="E4054" s="208">
        <f t="shared" si="324"/>
        <v>0.45</v>
      </c>
      <c r="F4054" s="207">
        <v>9217.2800000000007</v>
      </c>
      <c r="G4054" s="207">
        <v>13406.96</v>
      </c>
      <c r="H4054" s="207">
        <v>15082.83</v>
      </c>
      <c r="I4054" s="214">
        <v>153556</v>
      </c>
      <c r="J4054" s="211">
        <f t="shared" si="325"/>
        <v>0.37171629145485352</v>
      </c>
      <c r="K4054" s="212">
        <f t="shared" si="326"/>
        <v>0.42</v>
      </c>
      <c r="L4054" s="214">
        <v>8445.58</v>
      </c>
      <c r="M4054" s="213">
        <v>12284.48</v>
      </c>
      <c r="N4054" s="213">
        <v>13820.04</v>
      </c>
      <c r="O4054" s="242">
        <f t="shared" si="327"/>
        <v>0.51519999999985888</v>
      </c>
      <c r="P4054" s="242"/>
      <c r="Q4054" s="179"/>
      <c r="R4054" s="179"/>
      <c r="S4054" s="179"/>
      <c r="T4054" s="179"/>
      <c r="U4054" s="179"/>
      <c r="V4054" s="179"/>
      <c r="W4054" s="179"/>
      <c r="X4054" s="179"/>
      <c r="Y4054" s="179"/>
      <c r="Z4054" s="179"/>
      <c r="AA4054" s="222"/>
      <c r="AB4054" s="222"/>
      <c r="AC4054" s="222"/>
      <c r="AD4054" s="179"/>
      <c r="AE4054" s="179"/>
      <c r="AF4054" s="179"/>
      <c r="AG4054" s="179"/>
      <c r="AH4054" s="179"/>
      <c r="AI4054" s="179"/>
      <c r="AJ4054" s="179"/>
    </row>
    <row r="4055" spans="2:36" x14ac:dyDescent="0.3">
      <c r="B4055" s="224">
        <v>413200</v>
      </c>
      <c r="C4055" s="209">
        <v>167632</v>
      </c>
      <c r="D4055" s="206">
        <f t="shared" si="323"/>
        <v>0.4056921587608906</v>
      </c>
      <c r="E4055" s="208">
        <f t="shared" si="324"/>
        <v>0.45</v>
      </c>
      <c r="F4055" s="207">
        <v>9219.76</v>
      </c>
      <c r="G4055" s="207">
        <v>13410.56</v>
      </c>
      <c r="H4055" s="207">
        <v>15086.88</v>
      </c>
      <c r="I4055" s="214">
        <v>153598</v>
      </c>
      <c r="J4055" s="211">
        <f t="shared" si="325"/>
        <v>0.37172797676669894</v>
      </c>
      <c r="K4055" s="212">
        <f t="shared" si="326"/>
        <v>0.42</v>
      </c>
      <c r="L4055" s="214">
        <v>8447.89</v>
      </c>
      <c r="M4055" s="213">
        <v>12287.84</v>
      </c>
      <c r="N4055" s="213">
        <v>13823.82</v>
      </c>
      <c r="O4055" s="242">
        <f t="shared" si="327"/>
        <v>0.51530000000013387</v>
      </c>
      <c r="P4055" s="242"/>
      <c r="Q4055" s="179"/>
      <c r="R4055" s="179"/>
      <c r="S4055" s="179"/>
      <c r="T4055" s="179"/>
      <c r="U4055" s="179"/>
      <c r="V4055" s="179"/>
      <c r="W4055" s="179"/>
      <c r="X4055" s="179"/>
      <c r="Y4055" s="179"/>
      <c r="Z4055" s="179"/>
      <c r="AA4055" s="222"/>
      <c r="AB4055" s="222"/>
      <c r="AC4055" s="222"/>
      <c r="AD4055" s="179"/>
      <c r="AE4055" s="179"/>
      <c r="AF4055" s="179"/>
      <c r="AG4055" s="179"/>
      <c r="AH4055" s="179"/>
      <c r="AI4055" s="179"/>
      <c r="AJ4055" s="179"/>
    </row>
    <row r="4056" spans="2:36" x14ac:dyDescent="0.3">
      <c r="B4056" s="224">
        <v>413300</v>
      </c>
      <c r="C4056" s="209">
        <v>167677</v>
      </c>
      <c r="D4056" s="206">
        <f t="shared" ref="D4056:D4119" si="328">C4056/B4056</f>
        <v>0.40570287926445681</v>
      </c>
      <c r="E4056" s="208">
        <f t="shared" ref="E4056:E4119" si="329">(C4056-C4055)/(B4056-B4055)</f>
        <v>0.45</v>
      </c>
      <c r="F4056" s="207">
        <v>9222.23</v>
      </c>
      <c r="G4056" s="207">
        <v>13414.16</v>
      </c>
      <c r="H4056" s="207">
        <v>15090.93</v>
      </c>
      <c r="I4056" s="214">
        <v>153640</v>
      </c>
      <c r="J4056" s="211">
        <f t="shared" si="325"/>
        <v>0.37173965642390516</v>
      </c>
      <c r="K4056" s="212">
        <f t="shared" si="326"/>
        <v>0.42</v>
      </c>
      <c r="L4056" s="214">
        <v>8450.2000000000007</v>
      </c>
      <c r="M4056" s="213">
        <v>12291.2</v>
      </c>
      <c r="N4056" s="213">
        <v>13827.6</v>
      </c>
      <c r="O4056" s="242">
        <f t="shared" si="327"/>
        <v>0.51520000000004074</v>
      </c>
      <c r="P4056" s="242"/>
      <c r="Q4056" s="179"/>
      <c r="R4056" s="179"/>
      <c r="S4056" s="179"/>
      <c r="T4056" s="179"/>
      <c r="U4056" s="179"/>
      <c r="V4056" s="179"/>
      <c r="W4056" s="179"/>
      <c r="X4056" s="179"/>
      <c r="Y4056" s="179"/>
      <c r="Z4056" s="179"/>
      <c r="AA4056" s="222"/>
      <c r="AB4056" s="222"/>
      <c r="AC4056" s="222"/>
      <c r="AD4056" s="179"/>
      <c r="AE4056" s="179"/>
      <c r="AF4056" s="179"/>
      <c r="AG4056" s="179"/>
      <c r="AH4056" s="179"/>
      <c r="AI4056" s="179"/>
      <c r="AJ4056" s="179"/>
    </row>
    <row r="4057" spans="2:36" x14ac:dyDescent="0.3">
      <c r="B4057" s="224">
        <v>413400</v>
      </c>
      <c r="C4057" s="209">
        <v>167722</v>
      </c>
      <c r="D4057" s="206">
        <f t="shared" si="328"/>
        <v>0.40571359458151912</v>
      </c>
      <c r="E4057" s="208">
        <f t="shared" si="329"/>
        <v>0.45</v>
      </c>
      <c r="F4057" s="207">
        <v>9224.7099999999991</v>
      </c>
      <c r="G4057" s="207">
        <v>13417.76</v>
      </c>
      <c r="H4057" s="207">
        <v>15094.98</v>
      </c>
      <c r="I4057" s="214">
        <v>153682</v>
      </c>
      <c r="J4057" s="211">
        <f t="shared" si="325"/>
        <v>0.37175133043057573</v>
      </c>
      <c r="K4057" s="212">
        <f t="shared" si="326"/>
        <v>0.42</v>
      </c>
      <c r="L4057" s="214">
        <v>8452.51</v>
      </c>
      <c r="M4057" s="213">
        <v>12294.56</v>
      </c>
      <c r="N4057" s="213">
        <v>13831.38</v>
      </c>
      <c r="O4057" s="242">
        <f t="shared" si="327"/>
        <v>0.51530000000002474</v>
      </c>
      <c r="P4057" s="242"/>
      <c r="Q4057" s="179"/>
      <c r="R4057" s="179"/>
      <c r="S4057" s="179"/>
      <c r="T4057" s="179"/>
      <c r="U4057" s="179"/>
      <c r="V4057" s="179"/>
      <c r="W4057" s="179"/>
      <c r="X4057" s="179"/>
      <c r="Y4057" s="179"/>
      <c r="Z4057" s="179"/>
      <c r="AA4057" s="222"/>
      <c r="AB4057" s="222"/>
      <c r="AC4057" s="222"/>
      <c r="AD4057" s="179"/>
      <c r="AE4057" s="179"/>
      <c r="AF4057" s="179"/>
      <c r="AG4057" s="179"/>
      <c r="AH4057" s="179"/>
      <c r="AI4057" s="179"/>
      <c r="AJ4057" s="179"/>
    </row>
    <row r="4058" spans="2:36" x14ac:dyDescent="0.3">
      <c r="B4058" s="224">
        <v>413500</v>
      </c>
      <c r="C4058" s="209">
        <v>167767</v>
      </c>
      <c r="D4058" s="206">
        <f t="shared" si="328"/>
        <v>0.40572430471584037</v>
      </c>
      <c r="E4058" s="208">
        <f t="shared" si="329"/>
        <v>0.45</v>
      </c>
      <c r="F4058" s="207">
        <v>9227.18</v>
      </c>
      <c r="G4058" s="207">
        <v>13421.36</v>
      </c>
      <c r="H4058" s="207">
        <v>15099.03</v>
      </c>
      <c r="I4058" s="214">
        <v>153724</v>
      </c>
      <c r="J4058" s="211">
        <f t="shared" si="325"/>
        <v>0.37176299879081015</v>
      </c>
      <c r="K4058" s="212">
        <f t="shared" si="326"/>
        <v>0.42</v>
      </c>
      <c r="L4058" s="214">
        <v>8454.82</v>
      </c>
      <c r="M4058" s="213">
        <v>12297.92</v>
      </c>
      <c r="N4058" s="213">
        <v>13835.16</v>
      </c>
      <c r="O4058" s="242">
        <f t="shared" si="327"/>
        <v>0.5151999999999316</v>
      </c>
      <c r="P4058" s="242"/>
      <c r="Q4058" s="179"/>
      <c r="R4058" s="179"/>
      <c r="S4058" s="179"/>
      <c r="T4058" s="179"/>
      <c r="U4058" s="179"/>
      <c r="V4058" s="179"/>
      <c r="W4058" s="179"/>
      <c r="X4058" s="179"/>
      <c r="Y4058" s="179"/>
      <c r="Z4058" s="179"/>
      <c r="AA4058" s="222"/>
      <c r="AB4058" s="222"/>
      <c r="AC4058" s="222"/>
      <c r="AD4058" s="179"/>
      <c r="AE4058" s="179"/>
      <c r="AF4058" s="179"/>
      <c r="AG4058" s="179"/>
      <c r="AH4058" s="179"/>
      <c r="AI4058" s="179"/>
      <c r="AJ4058" s="179"/>
    </row>
    <row r="4059" spans="2:36" x14ac:dyDescent="0.3">
      <c r="B4059" s="224">
        <v>413600</v>
      </c>
      <c r="C4059" s="209">
        <v>167812</v>
      </c>
      <c r="D4059" s="206">
        <f t="shared" si="328"/>
        <v>0.40573500967117987</v>
      </c>
      <c r="E4059" s="208">
        <f t="shared" si="329"/>
        <v>0.45</v>
      </c>
      <c r="F4059" s="207">
        <v>9229.66</v>
      </c>
      <c r="G4059" s="207">
        <v>13424.96</v>
      </c>
      <c r="H4059" s="207">
        <v>15103.08</v>
      </c>
      <c r="I4059" s="214">
        <v>153766</v>
      </c>
      <c r="J4059" s="211">
        <f t="shared" si="325"/>
        <v>0.37177466150870409</v>
      </c>
      <c r="K4059" s="212">
        <f t="shared" si="326"/>
        <v>0.42</v>
      </c>
      <c r="L4059" s="214">
        <v>8457.1299999999992</v>
      </c>
      <c r="M4059" s="213">
        <v>12301.28</v>
      </c>
      <c r="N4059" s="213">
        <v>13838.94</v>
      </c>
      <c r="O4059" s="242">
        <f t="shared" si="327"/>
        <v>0.5152999999998974</v>
      </c>
      <c r="P4059" s="242"/>
      <c r="Q4059" s="179"/>
      <c r="R4059" s="179"/>
      <c r="S4059" s="179"/>
      <c r="T4059" s="179"/>
      <c r="U4059" s="179"/>
      <c r="V4059" s="179"/>
      <c r="W4059" s="179"/>
      <c r="X4059" s="179"/>
      <c r="Y4059" s="179"/>
      <c r="Z4059" s="179"/>
      <c r="AA4059" s="222"/>
      <c r="AB4059" s="222"/>
      <c r="AC4059" s="222"/>
      <c r="AD4059" s="179"/>
      <c r="AE4059" s="179"/>
      <c r="AF4059" s="179"/>
      <c r="AG4059" s="179"/>
      <c r="AH4059" s="179"/>
      <c r="AI4059" s="179"/>
      <c r="AJ4059" s="179"/>
    </row>
    <row r="4060" spans="2:36" x14ac:dyDescent="0.3">
      <c r="B4060" s="224">
        <v>413700</v>
      </c>
      <c r="C4060" s="209">
        <v>167857</v>
      </c>
      <c r="D4060" s="206">
        <f t="shared" si="328"/>
        <v>0.40574570945129323</v>
      </c>
      <c r="E4060" s="208">
        <f t="shared" si="329"/>
        <v>0.45</v>
      </c>
      <c r="F4060" s="207">
        <v>9232.1299999999992</v>
      </c>
      <c r="G4060" s="207">
        <v>13428.56</v>
      </c>
      <c r="H4060" s="207">
        <v>15107.13</v>
      </c>
      <c r="I4060" s="214">
        <v>153808</v>
      </c>
      <c r="J4060" s="211">
        <f t="shared" si="325"/>
        <v>0.37178631858834904</v>
      </c>
      <c r="K4060" s="212">
        <f t="shared" si="326"/>
        <v>0.42</v>
      </c>
      <c r="L4060" s="214">
        <v>8459.44</v>
      </c>
      <c r="M4060" s="213">
        <v>12304.64</v>
      </c>
      <c r="N4060" s="213">
        <v>13842.72</v>
      </c>
      <c r="O4060" s="242">
        <f t="shared" si="327"/>
        <v>0.51520000000009536</v>
      </c>
      <c r="P4060" s="242"/>
      <c r="Q4060" s="179"/>
      <c r="R4060" s="179"/>
      <c r="S4060" s="179"/>
      <c r="T4060" s="179"/>
      <c r="U4060" s="179"/>
      <c r="V4060" s="179"/>
      <c r="W4060" s="179"/>
      <c r="X4060" s="179"/>
      <c r="Y4060" s="179"/>
      <c r="Z4060" s="179"/>
      <c r="AA4060" s="222"/>
      <c r="AB4060" s="222"/>
      <c r="AC4060" s="222"/>
      <c r="AD4060" s="179"/>
      <c r="AE4060" s="179"/>
      <c r="AF4060" s="179"/>
      <c r="AG4060" s="179"/>
      <c r="AH4060" s="179"/>
      <c r="AI4060" s="179"/>
      <c r="AJ4060" s="179"/>
    </row>
    <row r="4061" spans="2:36" x14ac:dyDescent="0.3">
      <c r="B4061" s="224">
        <v>413800</v>
      </c>
      <c r="C4061" s="209">
        <v>167902</v>
      </c>
      <c r="D4061" s="206">
        <f t="shared" si="328"/>
        <v>0.40575640405993235</v>
      </c>
      <c r="E4061" s="208">
        <f t="shared" si="329"/>
        <v>0.45</v>
      </c>
      <c r="F4061" s="207">
        <v>9234.61</v>
      </c>
      <c r="G4061" s="207">
        <v>13432.16</v>
      </c>
      <c r="H4061" s="207">
        <v>15111.18</v>
      </c>
      <c r="I4061" s="214">
        <v>153850</v>
      </c>
      <c r="J4061" s="211">
        <f t="shared" si="325"/>
        <v>0.37179797003383275</v>
      </c>
      <c r="K4061" s="212">
        <f t="shared" si="326"/>
        <v>0.42</v>
      </c>
      <c r="L4061" s="214">
        <v>8461.75</v>
      </c>
      <c r="M4061" s="213">
        <v>12308</v>
      </c>
      <c r="N4061" s="213">
        <v>13846.5</v>
      </c>
      <c r="O4061" s="242">
        <f t="shared" si="327"/>
        <v>0.51529999999980647</v>
      </c>
      <c r="P4061" s="242"/>
      <c r="Q4061" s="179"/>
      <c r="R4061" s="179"/>
      <c r="S4061" s="179"/>
      <c r="T4061" s="179"/>
      <c r="U4061" s="179"/>
      <c r="V4061" s="179"/>
      <c r="W4061" s="179"/>
      <c r="X4061" s="179"/>
      <c r="Y4061" s="179"/>
      <c r="Z4061" s="179"/>
      <c r="AA4061" s="222"/>
      <c r="AB4061" s="222"/>
      <c r="AC4061" s="222"/>
      <c r="AD4061" s="179"/>
      <c r="AE4061" s="179"/>
      <c r="AF4061" s="179"/>
      <c r="AG4061" s="179"/>
      <c r="AH4061" s="179"/>
      <c r="AI4061" s="179"/>
      <c r="AJ4061" s="179"/>
    </row>
    <row r="4062" spans="2:36" x14ac:dyDescent="0.3">
      <c r="B4062" s="224">
        <v>413900</v>
      </c>
      <c r="C4062" s="209">
        <v>167947</v>
      </c>
      <c r="D4062" s="206">
        <f t="shared" si="328"/>
        <v>0.40576709350084561</v>
      </c>
      <c r="E4062" s="208">
        <f t="shared" si="329"/>
        <v>0.45</v>
      </c>
      <c r="F4062" s="207">
        <v>9237.08</v>
      </c>
      <c r="G4062" s="207">
        <v>13435.76</v>
      </c>
      <c r="H4062" s="207">
        <v>15115.23</v>
      </c>
      <c r="I4062" s="214">
        <v>153892</v>
      </c>
      <c r="J4062" s="211">
        <f t="shared" si="325"/>
        <v>0.37180961584923894</v>
      </c>
      <c r="K4062" s="212">
        <f t="shared" si="326"/>
        <v>0.42</v>
      </c>
      <c r="L4062" s="214">
        <v>8464.06</v>
      </c>
      <c r="M4062" s="213">
        <v>12311.36</v>
      </c>
      <c r="N4062" s="213">
        <v>13850.28</v>
      </c>
      <c r="O4062" s="242">
        <f t="shared" si="327"/>
        <v>0.51519999999996802</v>
      </c>
      <c r="P4062" s="242"/>
      <c r="Q4062" s="179"/>
      <c r="R4062" s="179"/>
      <c r="S4062" s="179"/>
      <c r="T4062" s="179"/>
      <c r="U4062" s="179"/>
      <c r="V4062" s="179"/>
      <c r="W4062" s="179"/>
      <c r="X4062" s="179"/>
      <c r="Y4062" s="179"/>
      <c r="Z4062" s="179"/>
      <c r="AA4062" s="222"/>
      <c r="AB4062" s="222"/>
      <c r="AC4062" s="222"/>
      <c r="AD4062" s="179"/>
      <c r="AE4062" s="179"/>
      <c r="AF4062" s="179"/>
      <c r="AG4062" s="179"/>
      <c r="AH4062" s="179"/>
      <c r="AI4062" s="179"/>
      <c r="AJ4062" s="179"/>
    </row>
    <row r="4063" spans="2:36" x14ac:dyDescent="0.3">
      <c r="B4063" s="224">
        <v>414000</v>
      </c>
      <c r="C4063" s="209">
        <v>167992</v>
      </c>
      <c r="D4063" s="206">
        <f t="shared" si="328"/>
        <v>0.40577777777777779</v>
      </c>
      <c r="E4063" s="208">
        <f t="shared" si="329"/>
        <v>0.45</v>
      </c>
      <c r="F4063" s="207">
        <v>9239.56</v>
      </c>
      <c r="G4063" s="207">
        <v>13439.36</v>
      </c>
      <c r="H4063" s="207">
        <v>15119.28</v>
      </c>
      <c r="I4063" s="214">
        <v>153934</v>
      </c>
      <c r="J4063" s="211">
        <f t="shared" si="325"/>
        <v>0.37182125603864735</v>
      </c>
      <c r="K4063" s="212">
        <f t="shared" si="326"/>
        <v>0.42</v>
      </c>
      <c r="L4063" s="214">
        <v>8466.3700000000008</v>
      </c>
      <c r="M4063" s="213">
        <v>12314.72</v>
      </c>
      <c r="N4063" s="213">
        <v>13854.06</v>
      </c>
      <c r="O4063" s="242">
        <f t="shared" si="327"/>
        <v>0.51529999999997012</v>
      </c>
      <c r="P4063" s="242"/>
      <c r="Q4063" s="179"/>
      <c r="R4063" s="179"/>
      <c r="S4063" s="179"/>
      <c r="T4063" s="179"/>
      <c r="U4063" s="179"/>
      <c r="V4063" s="179"/>
      <c r="W4063" s="179"/>
      <c r="X4063" s="179"/>
      <c r="Y4063" s="179"/>
      <c r="Z4063" s="179"/>
      <c r="AA4063" s="222"/>
      <c r="AB4063" s="222"/>
      <c r="AC4063" s="222"/>
      <c r="AD4063" s="179"/>
      <c r="AE4063" s="179"/>
      <c r="AF4063" s="179"/>
      <c r="AG4063" s="179"/>
      <c r="AH4063" s="179"/>
      <c r="AI4063" s="179"/>
      <c r="AJ4063" s="179"/>
    </row>
    <row r="4064" spans="2:36" x14ac:dyDescent="0.3">
      <c r="B4064" s="224">
        <v>414100</v>
      </c>
      <c r="C4064" s="209">
        <v>168037</v>
      </c>
      <c r="D4064" s="206">
        <f t="shared" si="328"/>
        <v>0.40578845689446996</v>
      </c>
      <c r="E4064" s="208">
        <f t="shared" si="329"/>
        <v>0.45</v>
      </c>
      <c r="F4064" s="207">
        <v>9242.0300000000007</v>
      </c>
      <c r="G4064" s="207">
        <v>13442.96</v>
      </c>
      <c r="H4064" s="207">
        <v>15123.33</v>
      </c>
      <c r="I4064" s="214">
        <v>153976</v>
      </c>
      <c r="J4064" s="211">
        <f t="shared" si="325"/>
        <v>0.37183289060613378</v>
      </c>
      <c r="K4064" s="212">
        <f t="shared" si="326"/>
        <v>0.42</v>
      </c>
      <c r="L4064" s="214">
        <v>8468.68</v>
      </c>
      <c r="M4064" s="213">
        <v>12318.08</v>
      </c>
      <c r="N4064" s="213">
        <v>13857.84</v>
      </c>
      <c r="O4064" s="242">
        <f t="shared" si="327"/>
        <v>0.51519999999985888</v>
      </c>
      <c r="P4064" s="242"/>
      <c r="Q4064" s="179"/>
      <c r="R4064" s="179"/>
      <c r="S4064" s="179"/>
      <c r="T4064" s="179"/>
      <c r="U4064" s="179"/>
      <c r="V4064" s="179"/>
      <c r="W4064" s="179"/>
      <c r="X4064" s="179"/>
      <c r="Y4064" s="179"/>
      <c r="Z4064" s="179"/>
      <c r="AA4064" s="222"/>
      <c r="AB4064" s="222"/>
      <c r="AC4064" s="222"/>
      <c r="AD4064" s="179"/>
      <c r="AE4064" s="179"/>
      <c r="AF4064" s="179"/>
      <c r="AG4064" s="179"/>
      <c r="AH4064" s="179"/>
      <c r="AI4064" s="179"/>
      <c r="AJ4064" s="179"/>
    </row>
    <row r="4065" spans="2:36" x14ac:dyDescent="0.3">
      <c r="B4065" s="224">
        <v>414200</v>
      </c>
      <c r="C4065" s="209">
        <v>168082</v>
      </c>
      <c r="D4065" s="206">
        <f t="shared" si="328"/>
        <v>0.40579913085465957</v>
      </c>
      <c r="E4065" s="208">
        <f t="shared" si="329"/>
        <v>0.45</v>
      </c>
      <c r="F4065" s="207">
        <v>9244.51</v>
      </c>
      <c r="G4065" s="207">
        <v>13446.56</v>
      </c>
      <c r="H4065" s="207">
        <v>15127.38</v>
      </c>
      <c r="I4065" s="214">
        <v>154018</v>
      </c>
      <c r="J4065" s="211">
        <f t="shared" si="325"/>
        <v>0.37184451955577014</v>
      </c>
      <c r="K4065" s="212">
        <f t="shared" si="326"/>
        <v>0.42</v>
      </c>
      <c r="L4065" s="214">
        <v>8470.99</v>
      </c>
      <c r="M4065" s="213">
        <v>12321.44</v>
      </c>
      <c r="N4065" s="213">
        <v>13861.62</v>
      </c>
      <c r="O4065" s="242">
        <f t="shared" si="327"/>
        <v>0.51530000000013387</v>
      </c>
      <c r="P4065" s="242"/>
      <c r="Q4065" s="179"/>
      <c r="R4065" s="179"/>
      <c r="S4065" s="179"/>
      <c r="T4065" s="179"/>
      <c r="U4065" s="179"/>
      <c r="V4065" s="179"/>
      <c r="W4065" s="179"/>
      <c r="X4065" s="179"/>
      <c r="Y4065" s="179"/>
      <c r="Z4065" s="179"/>
      <c r="AA4065" s="222"/>
      <c r="AB4065" s="222"/>
      <c r="AC4065" s="222"/>
      <c r="AD4065" s="179"/>
      <c r="AE4065" s="179"/>
      <c r="AF4065" s="179"/>
      <c r="AG4065" s="179"/>
      <c r="AH4065" s="179"/>
      <c r="AI4065" s="179"/>
      <c r="AJ4065" s="179"/>
    </row>
    <row r="4066" spans="2:36" x14ac:dyDescent="0.3">
      <c r="B4066" s="224">
        <v>414300</v>
      </c>
      <c r="C4066" s="209">
        <v>168127</v>
      </c>
      <c r="D4066" s="206">
        <f t="shared" si="328"/>
        <v>0.40580979966208064</v>
      </c>
      <c r="E4066" s="208">
        <f t="shared" si="329"/>
        <v>0.45</v>
      </c>
      <c r="F4066" s="207">
        <v>9246.98</v>
      </c>
      <c r="G4066" s="207">
        <v>13450.16</v>
      </c>
      <c r="H4066" s="207">
        <v>15131.43</v>
      </c>
      <c r="I4066" s="214">
        <v>154060</v>
      </c>
      <c r="J4066" s="211">
        <f t="shared" si="325"/>
        <v>0.37185614289162444</v>
      </c>
      <c r="K4066" s="212">
        <f t="shared" si="326"/>
        <v>0.42</v>
      </c>
      <c r="L4066" s="214">
        <v>8473.2999999999993</v>
      </c>
      <c r="M4066" s="213">
        <v>12324.8</v>
      </c>
      <c r="N4066" s="213">
        <v>13865.4</v>
      </c>
      <c r="O4066" s="242">
        <f t="shared" si="327"/>
        <v>0.51520000000004074</v>
      </c>
      <c r="P4066" s="242"/>
      <c r="Q4066" s="179"/>
      <c r="R4066" s="179"/>
      <c r="S4066" s="179"/>
      <c r="T4066" s="179"/>
      <c r="U4066" s="179"/>
      <c r="V4066" s="179"/>
      <c r="W4066" s="179"/>
      <c r="X4066" s="179"/>
      <c r="Y4066" s="179"/>
      <c r="Z4066" s="179"/>
      <c r="AA4066" s="222"/>
      <c r="AB4066" s="222"/>
      <c r="AC4066" s="222"/>
      <c r="AD4066" s="179"/>
      <c r="AE4066" s="179"/>
      <c r="AF4066" s="179"/>
      <c r="AG4066" s="179"/>
      <c r="AH4066" s="179"/>
      <c r="AI4066" s="179"/>
      <c r="AJ4066" s="179"/>
    </row>
    <row r="4067" spans="2:36" x14ac:dyDescent="0.3">
      <c r="B4067" s="224">
        <v>414400</v>
      </c>
      <c r="C4067" s="209">
        <v>168172</v>
      </c>
      <c r="D4067" s="206">
        <f t="shared" si="328"/>
        <v>0.40582046332046334</v>
      </c>
      <c r="E4067" s="208">
        <f t="shared" si="329"/>
        <v>0.45</v>
      </c>
      <c r="F4067" s="207">
        <v>9249.4599999999991</v>
      </c>
      <c r="G4067" s="207">
        <v>13453.76</v>
      </c>
      <c r="H4067" s="207">
        <v>15135.48</v>
      </c>
      <c r="I4067" s="214">
        <v>154102</v>
      </c>
      <c r="J4067" s="211">
        <f t="shared" si="325"/>
        <v>0.37186776061776061</v>
      </c>
      <c r="K4067" s="212">
        <f t="shared" si="326"/>
        <v>0.42</v>
      </c>
      <c r="L4067" s="214">
        <v>8475.61</v>
      </c>
      <c r="M4067" s="213">
        <v>12328.16</v>
      </c>
      <c r="N4067" s="213">
        <v>13869.18</v>
      </c>
      <c r="O4067" s="242">
        <f t="shared" si="327"/>
        <v>0.51530000000002474</v>
      </c>
      <c r="P4067" s="242"/>
      <c r="Q4067" s="179"/>
      <c r="R4067" s="179"/>
      <c r="S4067" s="179"/>
      <c r="T4067" s="179"/>
      <c r="U4067" s="179"/>
      <c r="V4067" s="179"/>
      <c r="W4067" s="179"/>
      <c r="X4067" s="179"/>
      <c r="Y4067" s="179"/>
      <c r="Z4067" s="179"/>
      <c r="AA4067" s="222"/>
      <c r="AB4067" s="222"/>
      <c r="AC4067" s="222"/>
      <c r="AD4067" s="179"/>
      <c r="AE4067" s="179"/>
      <c r="AF4067" s="179"/>
      <c r="AG4067" s="179"/>
      <c r="AH4067" s="179"/>
      <c r="AI4067" s="179"/>
      <c r="AJ4067" s="179"/>
    </row>
    <row r="4068" spans="2:36" x14ac:dyDescent="0.3">
      <c r="B4068" s="224">
        <v>414500</v>
      </c>
      <c r="C4068" s="209">
        <v>168217</v>
      </c>
      <c r="D4068" s="206">
        <f t="shared" si="328"/>
        <v>0.40583112183353437</v>
      </c>
      <c r="E4068" s="208">
        <f t="shared" si="329"/>
        <v>0.45</v>
      </c>
      <c r="F4068" s="207">
        <v>9251.93</v>
      </c>
      <c r="G4068" s="207">
        <v>13457.36</v>
      </c>
      <c r="H4068" s="207">
        <v>15139.53</v>
      </c>
      <c r="I4068" s="214">
        <v>154144</v>
      </c>
      <c r="J4068" s="211">
        <f t="shared" si="325"/>
        <v>0.37187937273823884</v>
      </c>
      <c r="K4068" s="212">
        <f t="shared" si="326"/>
        <v>0.42</v>
      </c>
      <c r="L4068" s="214">
        <v>8477.92</v>
      </c>
      <c r="M4068" s="213">
        <v>12331.52</v>
      </c>
      <c r="N4068" s="213">
        <v>13872.96</v>
      </c>
      <c r="O4068" s="242">
        <f t="shared" si="327"/>
        <v>0.5151999999999316</v>
      </c>
      <c r="P4068" s="242"/>
      <c r="Q4068" s="179"/>
      <c r="R4068" s="179"/>
      <c r="S4068" s="179"/>
      <c r="T4068" s="179"/>
      <c r="U4068" s="179"/>
      <c r="V4068" s="179"/>
      <c r="W4068" s="179"/>
      <c r="X4068" s="179"/>
      <c r="Y4068" s="179"/>
      <c r="Z4068" s="179"/>
      <c r="AA4068" s="222"/>
      <c r="AB4068" s="222"/>
      <c r="AC4068" s="222"/>
      <c r="AD4068" s="179"/>
      <c r="AE4068" s="179"/>
      <c r="AF4068" s="179"/>
      <c r="AG4068" s="179"/>
      <c r="AH4068" s="179"/>
      <c r="AI4068" s="179"/>
      <c r="AJ4068" s="179"/>
    </row>
    <row r="4069" spans="2:36" x14ac:dyDescent="0.3">
      <c r="B4069" s="224">
        <v>414600</v>
      </c>
      <c r="C4069" s="209">
        <v>168262</v>
      </c>
      <c r="D4069" s="206">
        <f t="shared" si="328"/>
        <v>0.40584177520501691</v>
      </c>
      <c r="E4069" s="208">
        <f t="shared" si="329"/>
        <v>0.45</v>
      </c>
      <c r="F4069" s="207">
        <v>9254.41</v>
      </c>
      <c r="G4069" s="207">
        <v>13460.96</v>
      </c>
      <c r="H4069" s="207">
        <v>15143.58</v>
      </c>
      <c r="I4069" s="214">
        <v>154186</v>
      </c>
      <c r="J4069" s="211">
        <f t="shared" si="325"/>
        <v>0.37189097925711528</v>
      </c>
      <c r="K4069" s="212">
        <f t="shared" si="326"/>
        <v>0.42</v>
      </c>
      <c r="L4069" s="214">
        <v>8480.23</v>
      </c>
      <c r="M4069" s="213">
        <v>12334.88</v>
      </c>
      <c r="N4069" s="213">
        <v>13876.74</v>
      </c>
      <c r="O4069" s="242">
        <f t="shared" si="327"/>
        <v>0.5152999999998974</v>
      </c>
      <c r="P4069" s="242"/>
      <c r="Q4069" s="179"/>
      <c r="R4069" s="179"/>
      <c r="S4069" s="179"/>
      <c r="T4069" s="179"/>
      <c r="U4069" s="179"/>
      <c r="V4069" s="179"/>
      <c r="W4069" s="179"/>
      <c r="X4069" s="179"/>
      <c r="Y4069" s="179"/>
      <c r="Z4069" s="179"/>
      <c r="AA4069" s="222"/>
      <c r="AB4069" s="222"/>
      <c r="AC4069" s="222"/>
      <c r="AD4069" s="179"/>
      <c r="AE4069" s="179"/>
      <c r="AF4069" s="179"/>
      <c r="AG4069" s="179"/>
      <c r="AH4069" s="179"/>
      <c r="AI4069" s="179"/>
      <c r="AJ4069" s="179"/>
    </row>
    <row r="4070" spans="2:36" x14ac:dyDescent="0.3">
      <c r="B4070" s="224">
        <v>414700</v>
      </c>
      <c r="C4070" s="209">
        <v>168307</v>
      </c>
      <c r="D4070" s="206">
        <f t="shared" si="328"/>
        <v>0.40585242343863032</v>
      </c>
      <c r="E4070" s="208">
        <f t="shared" si="329"/>
        <v>0.45</v>
      </c>
      <c r="F4070" s="207">
        <v>9256.8799999999992</v>
      </c>
      <c r="G4070" s="207">
        <v>13464.56</v>
      </c>
      <c r="H4070" s="207">
        <v>15147.63</v>
      </c>
      <c r="I4070" s="214">
        <v>154228</v>
      </c>
      <c r="J4070" s="211">
        <f t="shared" si="325"/>
        <v>0.37190258017844224</v>
      </c>
      <c r="K4070" s="212">
        <f t="shared" si="326"/>
        <v>0.42</v>
      </c>
      <c r="L4070" s="214">
        <v>8482.5400000000009</v>
      </c>
      <c r="M4070" s="213">
        <v>12338.24</v>
      </c>
      <c r="N4070" s="213">
        <v>13880.52</v>
      </c>
      <c r="O4070" s="242">
        <f t="shared" si="327"/>
        <v>0.51520000000009536</v>
      </c>
      <c r="P4070" s="242"/>
      <c r="Q4070" s="179"/>
      <c r="R4070" s="179"/>
      <c r="S4070" s="179"/>
      <c r="T4070" s="179"/>
      <c r="U4070" s="179"/>
      <c r="V4070" s="179"/>
      <c r="W4070" s="179"/>
      <c r="X4070" s="179"/>
      <c r="Y4070" s="179"/>
      <c r="Z4070" s="179"/>
      <c r="AA4070" s="222"/>
      <c r="AB4070" s="222"/>
      <c r="AC4070" s="222"/>
      <c r="AD4070" s="179"/>
      <c r="AE4070" s="179"/>
      <c r="AF4070" s="179"/>
      <c r="AG4070" s="179"/>
      <c r="AH4070" s="179"/>
      <c r="AI4070" s="179"/>
      <c r="AJ4070" s="179"/>
    </row>
    <row r="4071" spans="2:36" x14ac:dyDescent="0.3">
      <c r="B4071" s="224">
        <v>414800</v>
      </c>
      <c r="C4071" s="209">
        <v>168352</v>
      </c>
      <c r="D4071" s="206">
        <f t="shared" si="328"/>
        <v>0.40586306653809062</v>
      </c>
      <c r="E4071" s="208">
        <f t="shared" si="329"/>
        <v>0.45</v>
      </c>
      <c r="F4071" s="207">
        <v>9259.36</v>
      </c>
      <c r="G4071" s="207">
        <v>13468.16</v>
      </c>
      <c r="H4071" s="207">
        <v>15151.68</v>
      </c>
      <c r="I4071" s="214">
        <v>154270</v>
      </c>
      <c r="J4071" s="211">
        <f t="shared" si="325"/>
        <v>0.3719141755062681</v>
      </c>
      <c r="K4071" s="212">
        <f t="shared" si="326"/>
        <v>0.42</v>
      </c>
      <c r="L4071" s="214">
        <v>8484.85</v>
      </c>
      <c r="M4071" s="213">
        <v>12341.6</v>
      </c>
      <c r="N4071" s="213">
        <v>13884.3</v>
      </c>
      <c r="O4071" s="242">
        <f t="shared" si="327"/>
        <v>0.51529999999980647</v>
      </c>
      <c r="P4071" s="242"/>
      <c r="Q4071" s="179"/>
      <c r="R4071" s="179"/>
      <c r="S4071" s="179"/>
      <c r="T4071" s="179"/>
      <c r="U4071" s="179"/>
      <c r="V4071" s="179"/>
      <c r="W4071" s="179"/>
      <c r="X4071" s="179"/>
      <c r="Y4071" s="179"/>
      <c r="Z4071" s="179"/>
      <c r="AA4071" s="222"/>
      <c r="AB4071" s="222"/>
      <c r="AC4071" s="222"/>
      <c r="AD4071" s="179"/>
      <c r="AE4071" s="179"/>
      <c r="AF4071" s="179"/>
      <c r="AG4071" s="179"/>
      <c r="AH4071" s="179"/>
      <c r="AI4071" s="179"/>
      <c r="AJ4071" s="179"/>
    </row>
    <row r="4072" spans="2:36" x14ac:dyDescent="0.3">
      <c r="B4072" s="224">
        <v>414900</v>
      </c>
      <c r="C4072" s="209">
        <v>168397</v>
      </c>
      <c r="D4072" s="206">
        <f t="shared" si="328"/>
        <v>0.40587370450711013</v>
      </c>
      <c r="E4072" s="208">
        <f t="shared" si="329"/>
        <v>0.45</v>
      </c>
      <c r="F4072" s="207">
        <v>9261.83</v>
      </c>
      <c r="G4072" s="207">
        <v>13471.76</v>
      </c>
      <c r="H4072" s="207">
        <v>15155.73</v>
      </c>
      <c r="I4072" s="214">
        <v>154312</v>
      </c>
      <c r="J4072" s="211">
        <f t="shared" si="325"/>
        <v>0.37192576524463727</v>
      </c>
      <c r="K4072" s="212">
        <f t="shared" si="326"/>
        <v>0.42</v>
      </c>
      <c r="L4072" s="214">
        <v>8487.16</v>
      </c>
      <c r="M4072" s="213">
        <v>12344.96</v>
      </c>
      <c r="N4072" s="213">
        <v>13888.08</v>
      </c>
      <c r="O4072" s="242">
        <f t="shared" si="327"/>
        <v>0.51519999999996802</v>
      </c>
      <c r="P4072" s="242"/>
      <c r="Q4072" s="179"/>
      <c r="R4072" s="179"/>
      <c r="S4072" s="179"/>
      <c r="T4072" s="179"/>
      <c r="U4072" s="179"/>
      <c r="V4072" s="179"/>
      <c r="W4072" s="179"/>
      <c r="X4072" s="179"/>
      <c r="Y4072" s="179"/>
      <c r="Z4072" s="179"/>
      <c r="AA4072" s="222"/>
      <c r="AB4072" s="222"/>
      <c r="AC4072" s="222"/>
      <c r="AD4072" s="179"/>
      <c r="AE4072" s="179"/>
      <c r="AF4072" s="179"/>
      <c r="AG4072" s="179"/>
      <c r="AH4072" s="179"/>
      <c r="AI4072" s="179"/>
      <c r="AJ4072" s="179"/>
    </row>
    <row r="4073" spans="2:36" x14ac:dyDescent="0.3">
      <c r="B4073" s="224">
        <v>415000</v>
      </c>
      <c r="C4073" s="209">
        <v>168442</v>
      </c>
      <c r="D4073" s="206">
        <f t="shared" si="328"/>
        <v>0.40588433734939761</v>
      </c>
      <c r="E4073" s="208">
        <f t="shared" si="329"/>
        <v>0.45</v>
      </c>
      <c r="F4073" s="207">
        <v>9264.31</v>
      </c>
      <c r="G4073" s="207">
        <v>13475.36</v>
      </c>
      <c r="H4073" s="207">
        <v>15159.78</v>
      </c>
      <c r="I4073" s="214">
        <v>154354</v>
      </c>
      <c r="J4073" s="211">
        <f t="shared" si="325"/>
        <v>0.37193734939759038</v>
      </c>
      <c r="K4073" s="212">
        <f t="shared" si="326"/>
        <v>0.42</v>
      </c>
      <c r="L4073" s="214">
        <v>8489.4699999999993</v>
      </c>
      <c r="M4073" s="213">
        <v>12348.32</v>
      </c>
      <c r="N4073" s="213">
        <v>13891.86</v>
      </c>
      <c r="O4073" s="242">
        <f t="shared" si="327"/>
        <v>0.51529999999997012</v>
      </c>
      <c r="P4073" s="242"/>
      <c r="Q4073" s="179"/>
      <c r="R4073" s="179"/>
      <c r="S4073" s="179"/>
      <c r="T4073" s="179"/>
      <c r="U4073" s="179"/>
      <c r="V4073" s="179"/>
      <c r="W4073" s="179"/>
      <c r="X4073" s="179"/>
      <c r="Y4073" s="179"/>
      <c r="Z4073" s="179"/>
      <c r="AA4073" s="222"/>
      <c r="AB4073" s="222"/>
      <c r="AC4073" s="222"/>
      <c r="AD4073" s="179"/>
      <c r="AE4073" s="179"/>
      <c r="AF4073" s="179"/>
      <c r="AG4073" s="179"/>
      <c r="AH4073" s="179"/>
      <c r="AI4073" s="179"/>
      <c r="AJ4073" s="179"/>
    </row>
    <row r="4074" spans="2:36" x14ac:dyDescent="0.3">
      <c r="B4074" s="224">
        <v>415100</v>
      </c>
      <c r="C4074" s="209">
        <v>168487</v>
      </c>
      <c r="D4074" s="206">
        <f t="shared" si="328"/>
        <v>0.40589496506865813</v>
      </c>
      <c r="E4074" s="208">
        <f t="shared" si="329"/>
        <v>0.45</v>
      </c>
      <c r="F4074" s="207">
        <v>9266.7800000000007</v>
      </c>
      <c r="G4074" s="207">
        <v>13478.96</v>
      </c>
      <c r="H4074" s="207">
        <v>15163.83</v>
      </c>
      <c r="I4074" s="214">
        <v>154396</v>
      </c>
      <c r="J4074" s="211">
        <f t="shared" si="325"/>
        <v>0.37194892796916407</v>
      </c>
      <c r="K4074" s="212">
        <f t="shared" si="326"/>
        <v>0.42</v>
      </c>
      <c r="L4074" s="214">
        <v>8491.7800000000007</v>
      </c>
      <c r="M4074" s="213">
        <v>12351.68</v>
      </c>
      <c r="N4074" s="213">
        <v>13895.64</v>
      </c>
      <c r="O4074" s="242">
        <f t="shared" si="327"/>
        <v>0.51519999999985888</v>
      </c>
      <c r="P4074" s="242"/>
      <c r="Q4074" s="179"/>
      <c r="R4074" s="179"/>
      <c r="S4074" s="179"/>
      <c r="T4074" s="179"/>
      <c r="U4074" s="179"/>
      <c r="V4074" s="179"/>
      <c r="W4074" s="179"/>
      <c r="X4074" s="179"/>
      <c r="Y4074" s="179"/>
      <c r="Z4074" s="179"/>
      <c r="AA4074" s="222"/>
      <c r="AB4074" s="222"/>
      <c r="AC4074" s="222"/>
      <c r="AD4074" s="179"/>
      <c r="AE4074" s="179"/>
      <c r="AF4074" s="179"/>
      <c r="AG4074" s="179"/>
      <c r="AH4074" s="179"/>
      <c r="AI4074" s="179"/>
      <c r="AJ4074" s="179"/>
    </row>
    <row r="4075" spans="2:36" x14ac:dyDescent="0.3">
      <c r="B4075" s="224">
        <v>415200</v>
      </c>
      <c r="C4075" s="209">
        <v>168532</v>
      </c>
      <c r="D4075" s="206">
        <f t="shared" si="328"/>
        <v>0.40590558766859347</v>
      </c>
      <c r="E4075" s="208">
        <f t="shared" si="329"/>
        <v>0.45</v>
      </c>
      <c r="F4075" s="207">
        <v>9269.26</v>
      </c>
      <c r="G4075" s="207">
        <v>13482.56</v>
      </c>
      <c r="H4075" s="207">
        <v>15167.88</v>
      </c>
      <c r="I4075" s="214">
        <v>154438</v>
      </c>
      <c r="J4075" s="211">
        <f t="shared" si="325"/>
        <v>0.37196050096339112</v>
      </c>
      <c r="K4075" s="212">
        <f t="shared" si="326"/>
        <v>0.42</v>
      </c>
      <c r="L4075" s="214">
        <v>8494.09</v>
      </c>
      <c r="M4075" s="213">
        <v>12355.04</v>
      </c>
      <c r="N4075" s="213">
        <v>13899.42</v>
      </c>
      <c r="O4075" s="242">
        <f t="shared" si="327"/>
        <v>0.51530000000013387</v>
      </c>
      <c r="P4075" s="242"/>
      <c r="Q4075" s="179"/>
      <c r="R4075" s="179"/>
      <c r="S4075" s="179"/>
      <c r="T4075" s="179"/>
      <c r="U4075" s="179"/>
      <c r="V4075" s="179"/>
      <c r="W4075" s="179"/>
      <c r="X4075" s="179"/>
      <c r="Y4075" s="179"/>
      <c r="Z4075" s="179"/>
      <c r="AA4075" s="222"/>
      <c r="AB4075" s="222"/>
      <c r="AC4075" s="222"/>
      <c r="AD4075" s="179"/>
      <c r="AE4075" s="179"/>
      <c r="AF4075" s="179"/>
      <c r="AG4075" s="179"/>
      <c r="AH4075" s="179"/>
      <c r="AI4075" s="179"/>
      <c r="AJ4075" s="179"/>
    </row>
    <row r="4076" spans="2:36" x14ac:dyDescent="0.3">
      <c r="B4076" s="224">
        <v>415300</v>
      </c>
      <c r="C4076" s="209">
        <v>168577</v>
      </c>
      <c r="D4076" s="206">
        <f t="shared" si="328"/>
        <v>0.4059162051529015</v>
      </c>
      <c r="E4076" s="208">
        <f t="shared" si="329"/>
        <v>0.45</v>
      </c>
      <c r="F4076" s="207">
        <v>9271.73</v>
      </c>
      <c r="G4076" s="207">
        <v>13486.16</v>
      </c>
      <c r="H4076" s="207">
        <v>15171.93</v>
      </c>
      <c r="I4076" s="214">
        <v>154480</v>
      </c>
      <c r="J4076" s="211">
        <f t="shared" si="325"/>
        <v>0.37197206838430052</v>
      </c>
      <c r="K4076" s="212">
        <f t="shared" si="326"/>
        <v>0.42</v>
      </c>
      <c r="L4076" s="214">
        <v>8496.4</v>
      </c>
      <c r="M4076" s="213">
        <v>12358.4</v>
      </c>
      <c r="N4076" s="213">
        <v>13903.2</v>
      </c>
      <c r="O4076" s="242">
        <f t="shared" si="327"/>
        <v>0.51520000000004074</v>
      </c>
      <c r="P4076" s="242"/>
      <c r="Q4076" s="179"/>
      <c r="R4076" s="179"/>
      <c r="S4076" s="179"/>
      <c r="T4076" s="179"/>
      <c r="U4076" s="179"/>
      <c r="V4076" s="179"/>
      <c r="W4076" s="179"/>
      <c r="X4076" s="179"/>
      <c r="Y4076" s="179"/>
      <c r="Z4076" s="179"/>
      <c r="AA4076" s="222"/>
      <c r="AB4076" s="222"/>
      <c r="AC4076" s="222"/>
      <c r="AD4076" s="179"/>
      <c r="AE4076" s="179"/>
      <c r="AF4076" s="179"/>
      <c r="AG4076" s="179"/>
      <c r="AH4076" s="179"/>
      <c r="AI4076" s="179"/>
      <c r="AJ4076" s="179"/>
    </row>
    <row r="4077" spans="2:36" x14ac:dyDescent="0.3">
      <c r="B4077" s="224">
        <v>415400</v>
      </c>
      <c r="C4077" s="209">
        <v>168622</v>
      </c>
      <c r="D4077" s="206">
        <f t="shared" si="328"/>
        <v>0.40592681752527682</v>
      </c>
      <c r="E4077" s="208">
        <f t="shared" si="329"/>
        <v>0.45</v>
      </c>
      <c r="F4077" s="207">
        <v>9274.2099999999991</v>
      </c>
      <c r="G4077" s="207">
        <v>13489.76</v>
      </c>
      <c r="H4077" s="207">
        <v>15175.98</v>
      </c>
      <c r="I4077" s="214">
        <v>154522</v>
      </c>
      <c r="J4077" s="211">
        <f t="shared" si="325"/>
        <v>0.37198363023591718</v>
      </c>
      <c r="K4077" s="212">
        <f t="shared" si="326"/>
        <v>0.42</v>
      </c>
      <c r="L4077" s="214">
        <v>8498.7099999999991</v>
      </c>
      <c r="M4077" s="213">
        <v>12361.76</v>
      </c>
      <c r="N4077" s="213">
        <v>13906.98</v>
      </c>
      <c r="O4077" s="242">
        <f t="shared" si="327"/>
        <v>0.51530000000002474</v>
      </c>
      <c r="P4077" s="242"/>
      <c r="Q4077" s="179"/>
      <c r="R4077" s="179"/>
      <c r="S4077" s="179"/>
      <c r="T4077" s="179"/>
      <c r="U4077" s="179"/>
      <c r="V4077" s="179"/>
      <c r="W4077" s="179"/>
      <c r="X4077" s="179"/>
      <c r="Y4077" s="179"/>
      <c r="Z4077" s="179"/>
      <c r="AA4077" s="222"/>
      <c r="AB4077" s="222"/>
      <c r="AC4077" s="222"/>
      <c r="AD4077" s="179"/>
      <c r="AE4077" s="179"/>
      <c r="AF4077" s="179"/>
      <c r="AG4077" s="179"/>
      <c r="AH4077" s="179"/>
      <c r="AI4077" s="179"/>
      <c r="AJ4077" s="179"/>
    </row>
    <row r="4078" spans="2:36" x14ac:dyDescent="0.3">
      <c r="B4078" s="224">
        <v>415500</v>
      </c>
      <c r="C4078" s="209">
        <v>168667</v>
      </c>
      <c r="D4078" s="206">
        <f t="shared" si="328"/>
        <v>0.40593742478941036</v>
      </c>
      <c r="E4078" s="208">
        <f t="shared" si="329"/>
        <v>0.45</v>
      </c>
      <c r="F4078" s="207">
        <v>9276.68</v>
      </c>
      <c r="G4078" s="207">
        <v>13493.36</v>
      </c>
      <c r="H4078" s="207">
        <v>15180.03</v>
      </c>
      <c r="I4078" s="214">
        <v>154564</v>
      </c>
      <c r="J4078" s="211">
        <f t="shared" si="325"/>
        <v>0.37199518652226232</v>
      </c>
      <c r="K4078" s="212">
        <f t="shared" si="326"/>
        <v>0.42</v>
      </c>
      <c r="L4078" s="214">
        <v>8501.02</v>
      </c>
      <c r="M4078" s="213">
        <v>12365.12</v>
      </c>
      <c r="N4078" s="213">
        <v>13910.76</v>
      </c>
      <c r="O4078" s="242">
        <f t="shared" si="327"/>
        <v>0.5151999999999316</v>
      </c>
      <c r="P4078" s="242"/>
      <c r="Q4078" s="179"/>
      <c r="R4078" s="179"/>
      <c r="S4078" s="179"/>
      <c r="T4078" s="179"/>
      <c r="U4078" s="179"/>
      <c r="V4078" s="179"/>
      <c r="W4078" s="179"/>
      <c r="X4078" s="179"/>
      <c r="Y4078" s="179"/>
      <c r="Z4078" s="179"/>
      <c r="AA4078" s="222"/>
      <c r="AB4078" s="222"/>
      <c r="AC4078" s="222"/>
      <c r="AD4078" s="179"/>
      <c r="AE4078" s="179"/>
      <c r="AF4078" s="179"/>
      <c r="AG4078" s="179"/>
      <c r="AH4078" s="179"/>
      <c r="AI4078" s="179"/>
      <c r="AJ4078" s="179"/>
    </row>
    <row r="4079" spans="2:36" x14ac:dyDescent="0.3">
      <c r="B4079" s="224">
        <v>415600</v>
      </c>
      <c r="C4079" s="209">
        <v>168712</v>
      </c>
      <c r="D4079" s="206">
        <f t="shared" si="328"/>
        <v>0.4059480269489894</v>
      </c>
      <c r="E4079" s="208">
        <f t="shared" si="329"/>
        <v>0.45</v>
      </c>
      <c r="F4079" s="207">
        <v>9279.16</v>
      </c>
      <c r="G4079" s="207">
        <v>13496.96</v>
      </c>
      <c r="H4079" s="207">
        <v>15184.08</v>
      </c>
      <c r="I4079" s="214">
        <v>154606</v>
      </c>
      <c r="J4079" s="211">
        <f t="shared" si="325"/>
        <v>0.37200673724735323</v>
      </c>
      <c r="K4079" s="212">
        <f t="shared" si="326"/>
        <v>0.42</v>
      </c>
      <c r="L4079" s="214">
        <v>8503.33</v>
      </c>
      <c r="M4079" s="213">
        <v>12368.48</v>
      </c>
      <c r="N4079" s="213">
        <v>13914.54</v>
      </c>
      <c r="O4079" s="242">
        <f t="shared" si="327"/>
        <v>0.5152999999998974</v>
      </c>
      <c r="P4079" s="242"/>
      <c r="Q4079" s="179"/>
      <c r="R4079" s="179"/>
      <c r="S4079" s="179"/>
      <c r="T4079" s="179"/>
      <c r="U4079" s="179"/>
      <c r="V4079" s="179"/>
      <c r="W4079" s="179"/>
      <c r="X4079" s="179"/>
      <c r="Y4079" s="179"/>
      <c r="Z4079" s="179"/>
      <c r="AA4079" s="222"/>
      <c r="AB4079" s="222"/>
      <c r="AC4079" s="222"/>
      <c r="AD4079" s="179"/>
      <c r="AE4079" s="179"/>
      <c r="AF4079" s="179"/>
      <c r="AG4079" s="179"/>
      <c r="AH4079" s="179"/>
      <c r="AI4079" s="179"/>
      <c r="AJ4079" s="179"/>
    </row>
    <row r="4080" spans="2:36" x14ac:dyDescent="0.3">
      <c r="B4080" s="224">
        <v>415700</v>
      </c>
      <c r="C4080" s="209">
        <v>168757</v>
      </c>
      <c r="D4080" s="206">
        <f t="shared" si="328"/>
        <v>0.40595862400769783</v>
      </c>
      <c r="E4080" s="208">
        <f t="shared" si="329"/>
        <v>0.45</v>
      </c>
      <c r="F4080" s="207">
        <v>9281.6299999999992</v>
      </c>
      <c r="G4080" s="207">
        <v>13500.56</v>
      </c>
      <c r="H4080" s="207">
        <v>15188.13</v>
      </c>
      <c r="I4080" s="214">
        <v>154648</v>
      </c>
      <c r="J4080" s="211">
        <f t="shared" si="325"/>
        <v>0.37201828241520329</v>
      </c>
      <c r="K4080" s="212">
        <f t="shared" si="326"/>
        <v>0.42</v>
      </c>
      <c r="L4080" s="214">
        <v>8505.64</v>
      </c>
      <c r="M4080" s="213">
        <v>12371.84</v>
      </c>
      <c r="N4080" s="213">
        <v>13918.32</v>
      </c>
      <c r="O4080" s="242">
        <f t="shared" si="327"/>
        <v>0.51520000000009536</v>
      </c>
      <c r="P4080" s="242"/>
      <c r="Q4080" s="179"/>
      <c r="R4080" s="179"/>
      <c r="S4080" s="179"/>
      <c r="T4080" s="179"/>
      <c r="U4080" s="179"/>
      <c r="V4080" s="179"/>
      <c r="W4080" s="179"/>
      <c r="X4080" s="179"/>
      <c r="Y4080" s="179"/>
      <c r="Z4080" s="179"/>
      <c r="AA4080" s="222"/>
      <c r="AB4080" s="222"/>
      <c r="AC4080" s="222"/>
      <c r="AD4080" s="179"/>
      <c r="AE4080" s="179"/>
      <c r="AF4080" s="179"/>
      <c r="AG4080" s="179"/>
      <c r="AH4080" s="179"/>
      <c r="AI4080" s="179"/>
      <c r="AJ4080" s="179"/>
    </row>
    <row r="4081" spans="2:36" x14ac:dyDescent="0.3">
      <c r="B4081" s="224">
        <v>415800</v>
      </c>
      <c r="C4081" s="209">
        <v>168802</v>
      </c>
      <c r="D4081" s="206">
        <f t="shared" si="328"/>
        <v>0.40596921596921598</v>
      </c>
      <c r="E4081" s="208">
        <f t="shared" si="329"/>
        <v>0.45</v>
      </c>
      <c r="F4081" s="207">
        <v>9284.11</v>
      </c>
      <c r="G4081" s="207">
        <v>13504.16</v>
      </c>
      <c r="H4081" s="207">
        <v>15192.18</v>
      </c>
      <c r="I4081" s="214">
        <v>154690</v>
      </c>
      <c r="J4081" s="211">
        <f t="shared" si="325"/>
        <v>0.37202982202982204</v>
      </c>
      <c r="K4081" s="212">
        <f t="shared" si="326"/>
        <v>0.42</v>
      </c>
      <c r="L4081" s="214">
        <v>8507.9500000000007</v>
      </c>
      <c r="M4081" s="213">
        <v>12375.2</v>
      </c>
      <c r="N4081" s="213">
        <v>13922.1</v>
      </c>
      <c r="O4081" s="242">
        <f t="shared" si="327"/>
        <v>0.51529999999980647</v>
      </c>
      <c r="P4081" s="242"/>
      <c r="Q4081" s="179"/>
      <c r="R4081" s="179"/>
      <c r="S4081" s="179"/>
      <c r="T4081" s="179"/>
      <c r="U4081" s="179"/>
      <c r="V4081" s="179"/>
      <c r="W4081" s="179"/>
      <c r="X4081" s="179"/>
      <c r="Y4081" s="179"/>
      <c r="Z4081" s="179"/>
      <c r="AA4081" s="222"/>
      <c r="AB4081" s="222"/>
      <c r="AC4081" s="222"/>
      <c r="AD4081" s="179"/>
      <c r="AE4081" s="179"/>
      <c r="AF4081" s="179"/>
      <c r="AG4081" s="179"/>
      <c r="AH4081" s="179"/>
      <c r="AI4081" s="179"/>
      <c r="AJ4081" s="179"/>
    </row>
    <row r="4082" spans="2:36" x14ac:dyDescent="0.3">
      <c r="B4082" s="224">
        <v>415900</v>
      </c>
      <c r="C4082" s="209">
        <v>168847</v>
      </c>
      <c r="D4082" s="206">
        <f t="shared" si="328"/>
        <v>0.40597980283722046</v>
      </c>
      <c r="E4082" s="208">
        <f t="shared" si="329"/>
        <v>0.45</v>
      </c>
      <c r="F4082" s="207">
        <v>9286.58</v>
      </c>
      <c r="G4082" s="207">
        <v>13507.76</v>
      </c>
      <c r="H4082" s="207">
        <v>15196.23</v>
      </c>
      <c r="I4082" s="214">
        <v>154732</v>
      </c>
      <c r="J4082" s="211">
        <f t="shared" si="325"/>
        <v>0.37204135609521521</v>
      </c>
      <c r="K4082" s="212">
        <f t="shared" si="326"/>
        <v>0.42</v>
      </c>
      <c r="L4082" s="214">
        <v>8510.26</v>
      </c>
      <c r="M4082" s="213">
        <v>12378.56</v>
      </c>
      <c r="N4082" s="213">
        <v>13925.88</v>
      </c>
      <c r="O4082" s="242">
        <f t="shared" si="327"/>
        <v>0.51519999999996802</v>
      </c>
      <c r="P4082" s="242"/>
      <c r="Q4082" s="179"/>
      <c r="R4082" s="179"/>
      <c r="S4082" s="179"/>
      <c r="T4082" s="179"/>
      <c r="U4082" s="179"/>
      <c r="V4082" s="179"/>
      <c r="W4082" s="179"/>
      <c r="X4082" s="179"/>
      <c r="Y4082" s="179"/>
      <c r="Z4082" s="179"/>
      <c r="AA4082" s="222"/>
      <c r="AB4082" s="222"/>
      <c r="AC4082" s="222"/>
      <c r="AD4082" s="179"/>
      <c r="AE4082" s="179"/>
      <c r="AF4082" s="179"/>
      <c r="AG4082" s="179"/>
      <c r="AH4082" s="179"/>
      <c r="AI4082" s="179"/>
      <c r="AJ4082" s="179"/>
    </row>
    <row r="4083" spans="2:36" x14ac:dyDescent="0.3">
      <c r="B4083" s="224">
        <v>416000</v>
      </c>
      <c r="C4083" s="209">
        <v>168892</v>
      </c>
      <c r="D4083" s="206">
        <f t="shared" si="328"/>
        <v>0.40599038461538461</v>
      </c>
      <c r="E4083" s="208">
        <f t="shared" si="329"/>
        <v>0.45</v>
      </c>
      <c r="F4083" s="207">
        <v>9289.06</v>
      </c>
      <c r="G4083" s="207">
        <v>13511.36</v>
      </c>
      <c r="H4083" s="207">
        <v>15200.28</v>
      </c>
      <c r="I4083" s="214">
        <v>154774</v>
      </c>
      <c r="J4083" s="211">
        <f t="shared" si="325"/>
        <v>0.3720528846153846</v>
      </c>
      <c r="K4083" s="212">
        <f t="shared" si="326"/>
        <v>0.42</v>
      </c>
      <c r="L4083" s="214">
        <v>8512.57</v>
      </c>
      <c r="M4083" s="213">
        <v>12381.92</v>
      </c>
      <c r="N4083" s="213">
        <v>13929.66</v>
      </c>
      <c r="O4083" s="242">
        <f t="shared" si="327"/>
        <v>0.51529999999997012</v>
      </c>
      <c r="P4083" s="242"/>
      <c r="Q4083" s="179"/>
      <c r="R4083" s="179"/>
      <c r="S4083" s="179"/>
      <c r="T4083" s="179"/>
      <c r="U4083" s="179"/>
      <c r="V4083" s="179"/>
      <c r="W4083" s="179"/>
      <c r="X4083" s="179"/>
      <c r="Y4083" s="179"/>
      <c r="Z4083" s="179"/>
      <c r="AA4083" s="222"/>
      <c r="AB4083" s="222"/>
      <c r="AC4083" s="222"/>
      <c r="AD4083" s="179"/>
      <c r="AE4083" s="179"/>
      <c r="AF4083" s="179"/>
      <c r="AG4083" s="179"/>
      <c r="AH4083" s="179"/>
      <c r="AI4083" s="179"/>
      <c r="AJ4083" s="179"/>
    </row>
    <row r="4084" spans="2:36" x14ac:dyDescent="0.3">
      <c r="B4084" s="224">
        <v>416100</v>
      </c>
      <c r="C4084" s="209">
        <v>168937</v>
      </c>
      <c r="D4084" s="206">
        <f t="shared" si="328"/>
        <v>0.40600096130737806</v>
      </c>
      <c r="E4084" s="208">
        <f t="shared" si="329"/>
        <v>0.45</v>
      </c>
      <c r="F4084" s="207">
        <v>9291.5300000000007</v>
      </c>
      <c r="G4084" s="207">
        <v>13514.96</v>
      </c>
      <c r="H4084" s="207">
        <v>15204.33</v>
      </c>
      <c r="I4084" s="214">
        <v>154816</v>
      </c>
      <c r="J4084" s="211">
        <f t="shared" si="325"/>
        <v>0.37206440759432829</v>
      </c>
      <c r="K4084" s="212">
        <f t="shared" si="326"/>
        <v>0.42</v>
      </c>
      <c r="L4084" s="214">
        <v>8514.8799999999992</v>
      </c>
      <c r="M4084" s="213">
        <v>12385.28</v>
      </c>
      <c r="N4084" s="213">
        <v>13933.44</v>
      </c>
      <c r="O4084" s="242">
        <f t="shared" si="327"/>
        <v>0.51519999999985888</v>
      </c>
      <c r="P4084" s="242"/>
      <c r="Q4084" s="179"/>
      <c r="R4084" s="179"/>
      <c r="S4084" s="179"/>
      <c r="T4084" s="179"/>
      <c r="U4084" s="179"/>
      <c r="V4084" s="179"/>
      <c r="W4084" s="179"/>
      <c r="X4084" s="179"/>
      <c r="Y4084" s="179"/>
      <c r="Z4084" s="179"/>
      <c r="AA4084" s="222"/>
      <c r="AB4084" s="222"/>
      <c r="AC4084" s="222"/>
      <c r="AD4084" s="179"/>
      <c r="AE4084" s="179"/>
      <c r="AF4084" s="179"/>
      <c r="AG4084" s="179"/>
      <c r="AH4084" s="179"/>
      <c r="AI4084" s="179"/>
      <c r="AJ4084" s="179"/>
    </row>
    <row r="4085" spans="2:36" x14ac:dyDescent="0.3">
      <c r="B4085" s="224">
        <v>416200</v>
      </c>
      <c r="C4085" s="209">
        <v>168982</v>
      </c>
      <c r="D4085" s="206">
        <f t="shared" si="328"/>
        <v>0.40601153291686687</v>
      </c>
      <c r="E4085" s="208">
        <f t="shared" si="329"/>
        <v>0.45</v>
      </c>
      <c r="F4085" s="207">
        <v>9294.01</v>
      </c>
      <c r="G4085" s="207">
        <v>13518.56</v>
      </c>
      <c r="H4085" s="207">
        <v>15208.38</v>
      </c>
      <c r="I4085" s="214">
        <v>154858</v>
      </c>
      <c r="J4085" s="211">
        <f t="shared" si="325"/>
        <v>0.37207592503604037</v>
      </c>
      <c r="K4085" s="212">
        <f t="shared" si="326"/>
        <v>0.42</v>
      </c>
      <c r="L4085" s="214">
        <v>8517.19</v>
      </c>
      <c r="M4085" s="213">
        <v>12388.64</v>
      </c>
      <c r="N4085" s="213">
        <v>13937.22</v>
      </c>
      <c r="O4085" s="242">
        <f t="shared" si="327"/>
        <v>0.51530000000013387</v>
      </c>
      <c r="P4085" s="242"/>
      <c r="Q4085" s="179"/>
      <c r="R4085" s="179"/>
      <c r="S4085" s="179"/>
      <c r="T4085" s="179"/>
      <c r="U4085" s="179"/>
      <c r="V4085" s="179"/>
      <c r="W4085" s="179"/>
      <c r="X4085" s="179"/>
      <c r="Y4085" s="179"/>
      <c r="Z4085" s="179"/>
      <c r="AA4085" s="222"/>
      <c r="AB4085" s="222"/>
      <c r="AC4085" s="222"/>
      <c r="AD4085" s="179"/>
      <c r="AE4085" s="179"/>
      <c r="AF4085" s="179"/>
      <c r="AG4085" s="179"/>
      <c r="AH4085" s="179"/>
      <c r="AI4085" s="179"/>
      <c r="AJ4085" s="179"/>
    </row>
    <row r="4086" spans="2:36" x14ac:dyDescent="0.3">
      <c r="B4086" s="224">
        <v>416300</v>
      </c>
      <c r="C4086" s="209">
        <v>169027</v>
      </c>
      <c r="D4086" s="206">
        <f t="shared" si="328"/>
        <v>0.40602209944751383</v>
      </c>
      <c r="E4086" s="208">
        <f t="shared" si="329"/>
        <v>0.45</v>
      </c>
      <c r="F4086" s="207">
        <v>9296.48</v>
      </c>
      <c r="G4086" s="207">
        <v>13522.16</v>
      </c>
      <c r="H4086" s="207">
        <v>15212.43</v>
      </c>
      <c r="I4086" s="214">
        <v>154900</v>
      </c>
      <c r="J4086" s="211">
        <f t="shared" si="325"/>
        <v>0.37208743694451119</v>
      </c>
      <c r="K4086" s="212">
        <f t="shared" si="326"/>
        <v>0.42</v>
      </c>
      <c r="L4086" s="214">
        <v>8519.5</v>
      </c>
      <c r="M4086" s="213">
        <v>12392</v>
      </c>
      <c r="N4086" s="213">
        <v>13941</v>
      </c>
      <c r="O4086" s="242">
        <f t="shared" si="327"/>
        <v>0.51520000000004074</v>
      </c>
      <c r="P4086" s="242"/>
      <c r="Q4086" s="179"/>
      <c r="R4086" s="179"/>
      <c r="S4086" s="179"/>
      <c r="T4086" s="179"/>
      <c r="U4086" s="179"/>
      <c r="V4086" s="179"/>
      <c r="W4086" s="179"/>
      <c r="X4086" s="179"/>
      <c r="Y4086" s="179"/>
      <c r="Z4086" s="179"/>
      <c r="AA4086" s="222"/>
      <c r="AB4086" s="222"/>
      <c r="AC4086" s="222"/>
      <c r="AD4086" s="179"/>
      <c r="AE4086" s="179"/>
      <c r="AF4086" s="179"/>
      <c r="AG4086" s="179"/>
      <c r="AH4086" s="179"/>
      <c r="AI4086" s="179"/>
      <c r="AJ4086" s="179"/>
    </row>
    <row r="4087" spans="2:36" x14ac:dyDescent="0.3">
      <c r="B4087" s="224">
        <v>416400</v>
      </c>
      <c r="C4087" s="209">
        <v>169072</v>
      </c>
      <c r="D4087" s="206">
        <f t="shared" si="328"/>
        <v>0.4060326609029779</v>
      </c>
      <c r="E4087" s="208">
        <f t="shared" si="329"/>
        <v>0.45</v>
      </c>
      <c r="F4087" s="207">
        <v>9298.9599999999991</v>
      </c>
      <c r="G4087" s="207">
        <v>13525.76</v>
      </c>
      <c r="H4087" s="207">
        <v>15216.48</v>
      </c>
      <c r="I4087" s="214">
        <v>154942</v>
      </c>
      <c r="J4087" s="211">
        <f t="shared" si="325"/>
        <v>0.37209894332372717</v>
      </c>
      <c r="K4087" s="212">
        <f t="shared" si="326"/>
        <v>0.42</v>
      </c>
      <c r="L4087" s="214">
        <v>8521.81</v>
      </c>
      <c r="M4087" s="213">
        <v>12395.36</v>
      </c>
      <c r="N4087" s="213">
        <v>13944.78</v>
      </c>
      <c r="O4087" s="242">
        <f t="shared" si="327"/>
        <v>0.51530000000002474</v>
      </c>
      <c r="P4087" s="242"/>
      <c r="Q4087" s="179"/>
      <c r="R4087" s="179"/>
      <c r="S4087" s="179"/>
      <c r="T4087" s="179"/>
      <c r="U4087" s="179"/>
      <c r="V4087" s="179"/>
      <c r="W4087" s="179"/>
      <c r="X4087" s="179"/>
      <c r="Y4087" s="179"/>
      <c r="Z4087" s="179"/>
      <c r="AA4087" s="222"/>
      <c r="AB4087" s="222"/>
      <c r="AC4087" s="222"/>
      <c r="AD4087" s="179"/>
      <c r="AE4087" s="179"/>
      <c r="AF4087" s="179"/>
      <c r="AG4087" s="179"/>
      <c r="AH4087" s="179"/>
      <c r="AI4087" s="179"/>
      <c r="AJ4087" s="179"/>
    </row>
    <row r="4088" spans="2:36" x14ac:dyDescent="0.3">
      <c r="B4088" s="224">
        <v>416500</v>
      </c>
      <c r="C4088" s="209">
        <v>169117</v>
      </c>
      <c r="D4088" s="206">
        <f t="shared" si="328"/>
        <v>0.40604321728691478</v>
      </c>
      <c r="E4088" s="208">
        <f t="shared" si="329"/>
        <v>0.45</v>
      </c>
      <c r="F4088" s="207">
        <v>9301.43</v>
      </c>
      <c r="G4088" s="207">
        <v>13529.36</v>
      </c>
      <c r="H4088" s="207">
        <v>15220.53</v>
      </c>
      <c r="I4088" s="214">
        <v>154984</v>
      </c>
      <c r="J4088" s="211">
        <f t="shared" si="325"/>
        <v>0.37211044417767108</v>
      </c>
      <c r="K4088" s="212">
        <f t="shared" si="326"/>
        <v>0.42</v>
      </c>
      <c r="L4088" s="214">
        <v>8524.1200000000008</v>
      </c>
      <c r="M4088" s="213">
        <v>12398.72</v>
      </c>
      <c r="N4088" s="213">
        <v>13948.56</v>
      </c>
      <c r="O4088" s="242">
        <f t="shared" si="327"/>
        <v>0.5151999999999316</v>
      </c>
      <c r="P4088" s="242"/>
      <c r="Q4088" s="179"/>
      <c r="R4088" s="179"/>
      <c r="S4088" s="179"/>
      <c r="T4088" s="179"/>
      <c r="U4088" s="179"/>
      <c r="V4088" s="179"/>
      <c r="W4088" s="179"/>
      <c r="X4088" s="179"/>
      <c r="Y4088" s="179"/>
      <c r="Z4088" s="179"/>
      <c r="AA4088" s="222"/>
      <c r="AB4088" s="222"/>
      <c r="AC4088" s="222"/>
      <c r="AD4088" s="179"/>
      <c r="AE4088" s="179"/>
      <c r="AF4088" s="179"/>
      <c r="AG4088" s="179"/>
      <c r="AH4088" s="179"/>
      <c r="AI4088" s="179"/>
      <c r="AJ4088" s="179"/>
    </row>
    <row r="4089" spans="2:36" x14ac:dyDescent="0.3">
      <c r="B4089" s="224">
        <v>416600</v>
      </c>
      <c r="C4089" s="209">
        <v>169162</v>
      </c>
      <c r="D4089" s="206">
        <f t="shared" si="328"/>
        <v>0.40605376860297648</v>
      </c>
      <c r="E4089" s="208">
        <f t="shared" si="329"/>
        <v>0.45</v>
      </c>
      <c r="F4089" s="207">
        <v>9303.91</v>
      </c>
      <c r="G4089" s="207">
        <v>13532.96</v>
      </c>
      <c r="H4089" s="207">
        <v>15224.58</v>
      </c>
      <c r="I4089" s="214">
        <v>155026</v>
      </c>
      <c r="J4089" s="211">
        <f t="shared" si="325"/>
        <v>0.37212193951032163</v>
      </c>
      <c r="K4089" s="212">
        <f t="shared" si="326"/>
        <v>0.42</v>
      </c>
      <c r="L4089" s="214">
        <v>8526.43</v>
      </c>
      <c r="M4089" s="213">
        <v>12402.08</v>
      </c>
      <c r="N4089" s="213">
        <v>13952.34</v>
      </c>
      <c r="O4089" s="242">
        <f t="shared" si="327"/>
        <v>0.5152999999998974</v>
      </c>
      <c r="P4089" s="242"/>
      <c r="Q4089" s="179"/>
      <c r="R4089" s="179"/>
      <c r="S4089" s="179"/>
      <c r="T4089" s="179"/>
      <c r="U4089" s="179"/>
      <c r="V4089" s="179"/>
      <c r="W4089" s="179"/>
      <c r="X4089" s="179"/>
      <c r="Y4089" s="179"/>
      <c r="Z4089" s="179"/>
      <c r="AA4089" s="222"/>
      <c r="AB4089" s="222"/>
      <c r="AC4089" s="222"/>
      <c r="AD4089" s="179"/>
      <c r="AE4089" s="179"/>
      <c r="AF4089" s="179"/>
      <c r="AG4089" s="179"/>
      <c r="AH4089" s="179"/>
      <c r="AI4089" s="179"/>
      <c r="AJ4089" s="179"/>
    </row>
    <row r="4090" spans="2:36" x14ac:dyDescent="0.3">
      <c r="B4090" s="224">
        <v>416700</v>
      </c>
      <c r="C4090" s="209">
        <v>169207</v>
      </c>
      <c r="D4090" s="206">
        <f t="shared" si="328"/>
        <v>0.40606431485481159</v>
      </c>
      <c r="E4090" s="208">
        <f t="shared" si="329"/>
        <v>0.45</v>
      </c>
      <c r="F4090" s="207">
        <v>9306.3799999999992</v>
      </c>
      <c r="G4090" s="207">
        <v>13536.56</v>
      </c>
      <c r="H4090" s="207">
        <v>15228.63</v>
      </c>
      <c r="I4090" s="214">
        <v>155068</v>
      </c>
      <c r="J4090" s="211">
        <f t="shared" si="325"/>
        <v>0.37213342932565396</v>
      </c>
      <c r="K4090" s="212">
        <f t="shared" si="326"/>
        <v>0.42</v>
      </c>
      <c r="L4090" s="214">
        <v>8528.74</v>
      </c>
      <c r="M4090" s="213">
        <v>12405.44</v>
      </c>
      <c r="N4090" s="213">
        <v>13956.12</v>
      </c>
      <c r="O4090" s="242">
        <f t="shared" si="327"/>
        <v>0.51520000000009536</v>
      </c>
      <c r="P4090" s="242"/>
      <c r="Q4090" s="179"/>
      <c r="R4090" s="179"/>
      <c r="S4090" s="179"/>
      <c r="T4090" s="179"/>
      <c r="U4090" s="179"/>
      <c r="V4090" s="179"/>
      <c r="W4090" s="179"/>
      <c r="X4090" s="179"/>
      <c r="Y4090" s="179"/>
      <c r="Z4090" s="179"/>
      <c r="AA4090" s="222"/>
      <c r="AB4090" s="222"/>
      <c r="AC4090" s="222"/>
      <c r="AD4090" s="179"/>
      <c r="AE4090" s="179"/>
      <c r="AF4090" s="179"/>
      <c r="AG4090" s="179"/>
      <c r="AH4090" s="179"/>
      <c r="AI4090" s="179"/>
      <c r="AJ4090" s="179"/>
    </row>
    <row r="4091" spans="2:36" x14ac:dyDescent="0.3">
      <c r="B4091" s="224">
        <v>416800</v>
      </c>
      <c r="C4091" s="209">
        <v>169252</v>
      </c>
      <c r="D4091" s="206">
        <f t="shared" si="328"/>
        <v>0.40607485604606525</v>
      </c>
      <c r="E4091" s="208">
        <f t="shared" si="329"/>
        <v>0.45</v>
      </c>
      <c r="F4091" s="207">
        <v>9308.86</v>
      </c>
      <c r="G4091" s="207">
        <v>13540.16</v>
      </c>
      <c r="H4091" s="207">
        <v>15232.68</v>
      </c>
      <c r="I4091" s="214">
        <v>155110</v>
      </c>
      <c r="J4091" s="211">
        <f t="shared" ref="J4091:J4154" si="330">I4091/$B4091</f>
        <v>0.37214491362763913</v>
      </c>
      <c r="K4091" s="212">
        <f t="shared" ref="K4091:K4154" si="331">(I4091-I4090)/($B4091-$B4090)</f>
        <v>0.42</v>
      </c>
      <c r="L4091" s="214">
        <v>8531.0499999999993</v>
      </c>
      <c r="M4091" s="213">
        <v>12408.8</v>
      </c>
      <c r="N4091" s="213">
        <v>13959.9</v>
      </c>
      <c r="O4091" s="242">
        <f t="shared" si="327"/>
        <v>0.51529999999980647</v>
      </c>
      <c r="P4091" s="242"/>
      <c r="Q4091" s="179"/>
      <c r="R4091" s="179"/>
      <c r="S4091" s="179"/>
      <c r="T4091" s="179"/>
      <c r="U4091" s="179"/>
      <c r="V4091" s="179"/>
      <c r="W4091" s="179"/>
      <c r="X4091" s="179"/>
      <c r="Y4091" s="179"/>
      <c r="Z4091" s="179"/>
      <c r="AA4091" s="222"/>
      <c r="AB4091" s="222"/>
      <c r="AC4091" s="222"/>
      <c r="AD4091" s="179"/>
      <c r="AE4091" s="179"/>
      <c r="AF4091" s="179"/>
      <c r="AG4091" s="179"/>
      <c r="AH4091" s="179"/>
      <c r="AI4091" s="179"/>
      <c r="AJ4091" s="179"/>
    </row>
    <row r="4092" spans="2:36" x14ac:dyDescent="0.3">
      <c r="B4092" s="224">
        <v>416900</v>
      </c>
      <c r="C4092" s="209">
        <v>169297</v>
      </c>
      <c r="D4092" s="206">
        <f t="shared" si="328"/>
        <v>0.40608539218037898</v>
      </c>
      <c r="E4092" s="208">
        <f t="shared" si="329"/>
        <v>0.45</v>
      </c>
      <c r="F4092" s="207">
        <v>9311.33</v>
      </c>
      <c r="G4092" s="207">
        <v>13543.76</v>
      </c>
      <c r="H4092" s="207">
        <v>15236.73</v>
      </c>
      <c r="I4092" s="214">
        <v>155152</v>
      </c>
      <c r="J4092" s="211">
        <f t="shared" si="330"/>
        <v>0.37215639242024467</v>
      </c>
      <c r="K4092" s="212">
        <f t="shared" si="331"/>
        <v>0.42</v>
      </c>
      <c r="L4092" s="214">
        <v>8533.36</v>
      </c>
      <c r="M4092" s="213">
        <v>12412.16</v>
      </c>
      <c r="N4092" s="213">
        <v>13963.68</v>
      </c>
      <c r="O4092" s="242">
        <f t="shared" si="327"/>
        <v>0.51519999999996802</v>
      </c>
      <c r="P4092" s="242"/>
      <c r="Q4092" s="179"/>
      <c r="R4092" s="179"/>
      <c r="S4092" s="179"/>
      <c r="T4092" s="179"/>
      <c r="U4092" s="179"/>
      <c r="V4092" s="179"/>
      <c r="W4092" s="179"/>
      <c r="X4092" s="179"/>
      <c r="Y4092" s="179"/>
      <c r="Z4092" s="179"/>
      <c r="AA4092" s="222"/>
      <c r="AB4092" s="222"/>
      <c r="AC4092" s="222"/>
      <c r="AD4092" s="179"/>
      <c r="AE4092" s="179"/>
      <c r="AF4092" s="179"/>
      <c r="AG4092" s="179"/>
      <c r="AH4092" s="179"/>
      <c r="AI4092" s="179"/>
      <c r="AJ4092" s="179"/>
    </row>
    <row r="4093" spans="2:36" x14ac:dyDescent="0.3">
      <c r="B4093" s="224">
        <v>417000</v>
      </c>
      <c r="C4093" s="209">
        <v>169342</v>
      </c>
      <c r="D4093" s="206">
        <f t="shared" si="328"/>
        <v>0.40609592326139088</v>
      </c>
      <c r="E4093" s="208">
        <f t="shared" si="329"/>
        <v>0.45</v>
      </c>
      <c r="F4093" s="207">
        <v>9313.81</v>
      </c>
      <c r="G4093" s="207">
        <v>13547.36</v>
      </c>
      <c r="H4093" s="207">
        <v>15240.78</v>
      </c>
      <c r="I4093" s="214">
        <v>155194</v>
      </c>
      <c r="J4093" s="211">
        <f t="shared" si="330"/>
        <v>0.37216786570743404</v>
      </c>
      <c r="K4093" s="212">
        <f t="shared" si="331"/>
        <v>0.42</v>
      </c>
      <c r="L4093" s="214">
        <v>8535.67</v>
      </c>
      <c r="M4093" s="213">
        <v>12415.52</v>
      </c>
      <c r="N4093" s="213">
        <v>13967.46</v>
      </c>
      <c r="O4093" s="242">
        <f t="shared" si="327"/>
        <v>0.51529999999997012</v>
      </c>
      <c r="P4093" s="242"/>
      <c r="Q4093" s="179"/>
      <c r="R4093" s="179"/>
      <c r="S4093" s="179"/>
      <c r="T4093" s="179"/>
      <c r="U4093" s="179"/>
      <c r="V4093" s="179"/>
      <c r="W4093" s="179"/>
      <c r="X4093" s="179"/>
      <c r="Y4093" s="179"/>
      <c r="Z4093" s="179"/>
      <c r="AA4093" s="222"/>
      <c r="AB4093" s="222"/>
      <c r="AC4093" s="222"/>
      <c r="AD4093" s="179"/>
      <c r="AE4093" s="179"/>
      <c r="AF4093" s="179"/>
      <c r="AG4093" s="179"/>
      <c r="AH4093" s="179"/>
      <c r="AI4093" s="179"/>
      <c r="AJ4093" s="179"/>
    </row>
    <row r="4094" spans="2:36" x14ac:dyDescent="0.3">
      <c r="B4094" s="224">
        <v>417100</v>
      </c>
      <c r="C4094" s="209">
        <v>169387</v>
      </c>
      <c r="D4094" s="206">
        <f t="shared" si="328"/>
        <v>0.40610644929273554</v>
      </c>
      <c r="E4094" s="208">
        <f t="shared" si="329"/>
        <v>0.45</v>
      </c>
      <c r="F4094" s="207">
        <v>9316.2800000000007</v>
      </c>
      <c r="G4094" s="207">
        <v>13550.96</v>
      </c>
      <c r="H4094" s="207">
        <v>15244.83</v>
      </c>
      <c r="I4094" s="214">
        <v>155236</v>
      </c>
      <c r="J4094" s="211">
        <f t="shared" si="330"/>
        <v>0.37217933349316712</v>
      </c>
      <c r="K4094" s="212">
        <f t="shared" si="331"/>
        <v>0.42</v>
      </c>
      <c r="L4094" s="214">
        <v>8537.98</v>
      </c>
      <c r="M4094" s="213">
        <v>12418.88</v>
      </c>
      <c r="N4094" s="213">
        <v>13971.24</v>
      </c>
      <c r="O4094" s="242">
        <f t="shared" si="327"/>
        <v>0.51519999999985888</v>
      </c>
      <c r="P4094" s="242"/>
      <c r="Q4094" s="179"/>
      <c r="R4094" s="179"/>
      <c r="S4094" s="179"/>
      <c r="T4094" s="179"/>
      <c r="U4094" s="179"/>
      <c r="V4094" s="179"/>
      <c r="W4094" s="179"/>
      <c r="X4094" s="179"/>
      <c r="Y4094" s="179"/>
      <c r="Z4094" s="179"/>
      <c r="AA4094" s="222"/>
      <c r="AB4094" s="222"/>
      <c r="AC4094" s="222"/>
      <c r="AD4094" s="179"/>
      <c r="AE4094" s="179"/>
      <c r="AF4094" s="179"/>
      <c r="AG4094" s="179"/>
      <c r="AH4094" s="179"/>
      <c r="AI4094" s="179"/>
      <c r="AJ4094" s="179"/>
    </row>
    <row r="4095" spans="2:36" x14ac:dyDescent="0.3">
      <c r="B4095" s="224">
        <v>417200</v>
      </c>
      <c r="C4095" s="209">
        <v>169432</v>
      </c>
      <c r="D4095" s="206">
        <f t="shared" si="328"/>
        <v>0.40611697027804411</v>
      </c>
      <c r="E4095" s="208">
        <f t="shared" si="329"/>
        <v>0.45</v>
      </c>
      <c r="F4095" s="207">
        <v>9318.76</v>
      </c>
      <c r="G4095" s="207">
        <v>13554.56</v>
      </c>
      <c r="H4095" s="207">
        <v>15248.88</v>
      </c>
      <c r="I4095" s="214">
        <v>155278</v>
      </c>
      <c r="J4095" s="211">
        <f t="shared" si="330"/>
        <v>0.3721907957813998</v>
      </c>
      <c r="K4095" s="212">
        <f t="shared" si="331"/>
        <v>0.42</v>
      </c>
      <c r="L4095" s="214">
        <v>8540.2900000000009</v>
      </c>
      <c r="M4095" s="213">
        <v>12422.24</v>
      </c>
      <c r="N4095" s="213">
        <v>13975.02</v>
      </c>
      <c r="O4095" s="242">
        <f t="shared" si="327"/>
        <v>0.51530000000013387</v>
      </c>
      <c r="P4095" s="242"/>
      <c r="Q4095" s="179"/>
      <c r="R4095" s="179"/>
      <c r="S4095" s="179"/>
      <c r="T4095" s="179"/>
      <c r="U4095" s="179"/>
      <c r="V4095" s="179"/>
      <c r="W4095" s="179"/>
      <c r="X4095" s="179"/>
      <c r="Y4095" s="179"/>
      <c r="Z4095" s="179"/>
      <c r="AA4095" s="222"/>
      <c r="AB4095" s="222"/>
      <c r="AC4095" s="222"/>
      <c r="AD4095" s="179"/>
      <c r="AE4095" s="179"/>
      <c r="AF4095" s="179"/>
      <c r="AG4095" s="179"/>
      <c r="AH4095" s="179"/>
      <c r="AI4095" s="179"/>
      <c r="AJ4095" s="179"/>
    </row>
    <row r="4096" spans="2:36" x14ac:dyDescent="0.3">
      <c r="B4096" s="224">
        <v>417300</v>
      </c>
      <c r="C4096" s="209">
        <v>169477</v>
      </c>
      <c r="D4096" s="206">
        <f t="shared" si="328"/>
        <v>0.40612748622094419</v>
      </c>
      <c r="E4096" s="208">
        <f t="shared" si="329"/>
        <v>0.45</v>
      </c>
      <c r="F4096" s="207">
        <v>9321.23</v>
      </c>
      <c r="G4096" s="207">
        <v>13558.16</v>
      </c>
      <c r="H4096" s="207">
        <v>15252.93</v>
      </c>
      <c r="I4096" s="214">
        <v>155320</v>
      </c>
      <c r="J4096" s="211">
        <f t="shared" si="330"/>
        <v>0.37220225257608436</v>
      </c>
      <c r="K4096" s="212">
        <f t="shared" si="331"/>
        <v>0.42</v>
      </c>
      <c r="L4096" s="214">
        <v>8542.6</v>
      </c>
      <c r="M4096" s="213">
        <v>12425.6</v>
      </c>
      <c r="N4096" s="213">
        <v>13978.8</v>
      </c>
      <c r="O4096" s="242">
        <f t="shared" si="327"/>
        <v>0.51520000000004074</v>
      </c>
      <c r="P4096" s="242"/>
      <c r="Q4096" s="179"/>
      <c r="R4096" s="179"/>
      <c r="S4096" s="179"/>
      <c r="T4096" s="179"/>
      <c r="U4096" s="179"/>
      <c r="V4096" s="179"/>
      <c r="W4096" s="179"/>
      <c r="X4096" s="179"/>
      <c r="Y4096" s="179"/>
      <c r="Z4096" s="179"/>
      <c r="AA4096" s="222"/>
      <c r="AB4096" s="222"/>
      <c r="AC4096" s="222"/>
      <c r="AD4096" s="179"/>
      <c r="AE4096" s="179"/>
      <c r="AF4096" s="179"/>
      <c r="AG4096" s="179"/>
      <c r="AH4096" s="179"/>
      <c r="AI4096" s="179"/>
      <c r="AJ4096" s="179"/>
    </row>
    <row r="4097" spans="2:36" x14ac:dyDescent="0.3">
      <c r="B4097" s="224">
        <v>417400</v>
      </c>
      <c r="C4097" s="209">
        <v>169522</v>
      </c>
      <c r="D4097" s="206">
        <f t="shared" si="328"/>
        <v>0.40613799712505988</v>
      </c>
      <c r="E4097" s="208">
        <f t="shared" si="329"/>
        <v>0.45</v>
      </c>
      <c r="F4097" s="207">
        <v>9323.7099999999991</v>
      </c>
      <c r="G4097" s="207">
        <v>13561.76</v>
      </c>
      <c r="H4097" s="207">
        <v>15256.98</v>
      </c>
      <c r="I4097" s="214">
        <v>155362</v>
      </c>
      <c r="J4097" s="211">
        <f t="shared" si="330"/>
        <v>0.37221370388116914</v>
      </c>
      <c r="K4097" s="212">
        <f t="shared" si="331"/>
        <v>0.42</v>
      </c>
      <c r="L4097" s="214">
        <v>8544.91</v>
      </c>
      <c r="M4097" s="213">
        <v>12428.96</v>
      </c>
      <c r="N4097" s="213">
        <v>13982.58</v>
      </c>
      <c r="O4097" s="242">
        <f t="shared" si="327"/>
        <v>0.51530000000002474</v>
      </c>
      <c r="P4097" s="242"/>
      <c r="Q4097" s="179"/>
      <c r="R4097" s="179"/>
      <c r="S4097" s="179"/>
      <c r="T4097" s="179"/>
      <c r="U4097" s="179"/>
      <c r="V4097" s="179"/>
      <c r="W4097" s="179"/>
      <c r="X4097" s="179"/>
      <c r="Y4097" s="179"/>
      <c r="Z4097" s="179"/>
      <c r="AA4097" s="222"/>
      <c r="AB4097" s="222"/>
      <c r="AC4097" s="222"/>
      <c r="AD4097" s="179"/>
      <c r="AE4097" s="179"/>
      <c r="AF4097" s="179"/>
      <c r="AG4097" s="179"/>
      <c r="AH4097" s="179"/>
      <c r="AI4097" s="179"/>
      <c r="AJ4097" s="179"/>
    </row>
    <row r="4098" spans="2:36" x14ac:dyDescent="0.3">
      <c r="B4098" s="224">
        <v>417500</v>
      </c>
      <c r="C4098" s="209">
        <v>169567</v>
      </c>
      <c r="D4098" s="206">
        <f t="shared" si="328"/>
        <v>0.40614850299401195</v>
      </c>
      <c r="E4098" s="208">
        <f t="shared" si="329"/>
        <v>0.45</v>
      </c>
      <c r="F4098" s="207">
        <v>9326.18</v>
      </c>
      <c r="G4098" s="207">
        <v>13565.36</v>
      </c>
      <c r="H4098" s="207">
        <v>15261.03</v>
      </c>
      <c r="I4098" s="214">
        <v>155404</v>
      </c>
      <c r="J4098" s="211">
        <f t="shared" si="330"/>
        <v>0.37222514970059878</v>
      </c>
      <c r="K4098" s="212">
        <f t="shared" si="331"/>
        <v>0.42</v>
      </c>
      <c r="L4098" s="214">
        <v>8547.2199999999993</v>
      </c>
      <c r="M4098" s="213">
        <v>12432.32</v>
      </c>
      <c r="N4098" s="213">
        <v>13986.36</v>
      </c>
      <c r="O4098" s="242">
        <f t="shared" si="327"/>
        <v>0.5151999999999316</v>
      </c>
      <c r="P4098" s="242"/>
      <c r="Q4098" s="179"/>
      <c r="R4098" s="179"/>
      <c r="S4098" s="179"/>
      <c r="T4098" s="179"/>
      <c r="U4098" s="179"/>
      <c r="V4098" s="179"/>
      <c r="W4098" s="179"/>
      <c r="X4098" s="179"/>
      <c r="Y4098" s="179"/>
      <c r="Z4098" s="179"/>
      <c r="AA4098" s="222"/>
      <c r="AB4098" s="222"/>
      <c r="AC4098" s="222"/>
      <c r="AD4098" s="179"/>
      <c r="AE4098" s="179"/>
      <c r="AF4098" s="179"/>
      <c r="AG4098" s="179"/>
      <c r="AH4098" s="179"/>
      <c r="AI4098" s="179"/>
      <c r="AJ4098" s="179"/>
    </row>
    <row r="4099" spans="2:36" x14ac:dyDescent="0.3">
      <c r="B4099" s="224">
        <v>417600</v>
      </c>
      <c r="C4099" s="209">
        <v>169612</v>
      </c>
      <c r="D4099" s="206">
        <f t="shared" si="328"/>
        <v>0.40615900383141762</v>
      </c>
      <c r="E4099" s="208">
        <f t="shared" si="329"/>
        <v>0.45</v>
      </c>
      <c r="F4099" s="207">
        <v>9328.66</v>
      </c>
      <c r="G4099" s="207">
        <v>13568.96</v>
      </c>
      <c r="H4099" s="207">
        <v>15265.08</v>
      </c>
      <c r="I4099" s="214">
        <v>155446</v>
      </c>
      <c r="J4099" s="211">
        <f t="shared" si="330"/>
        <v>0.37223659003831416</v>
      </c>
      <c r="K4099" s="212">
        <f t="shared" si="331"/>
        <v>0.42</v>
      </c>
      <c r="L4099" s="214">
        <v>8549.5300000000007</v>
      </c>
      <c r="M4099" s="213">
        <v>12435.68</v>
      </c>
      <c r="N4099" s="213">
        <v>13990.14</v>
      </c>
      <c r="O4099" s="242">
        <f t="shared" si="327"/>
        <v>0.5152999999998974</v>
      </c>
      <c r="P4099" s="242"/>
      <c r="Q4099" s="179"/>
      <c r="R4099" s="179"/>
      <c r="S4099" s="179"/>
      <c r="T4099" s="179"/>
      <c r="U4099" s="179"/>
      <c r="V4099" s="179"/>
      <c r="W4099" s="179"/>
      <c r="X4099" s="179"/>
      <c r="Y4099" s="179"/>
      <c r="Z4099" s="179"/>
      <c r="AA4099" s="222"/>
      <c r="AB4099" s="222"/>
      <c r="AC4099" s="222"/>
      <c r="AD4099" s="179"/>
      <c r="AE4099" s="179"/>
      <c r="AF4099" s="179"/>
      <c r="AG4099" s="179"/>
      <c r="AH4099" s="179"/>
      <c r="AI4099" s="179"/>
      <c r="AJ4099" s="179"/>
    </row>
    <row r="4100" spans="2:36" x14ac:dyDescent="0.3">
      <c r="B4100" s="224">
        <v>417700</v>
      </c>
      <c r="C4100" s="209">
        <v>169657</v>
      </c>
      <c r="D4100" s="206">
        <f t="shared" si="328"/>
        <v>0.40616949964089061</v>
      </c>
      <c r="E4100" s="208">
        <f t="shared" si="329"/>
        <v>0.45</v>
      </c>
      <c r="F4100" s="207">
        <v>9331.1299999999992</v>
      </c>
      <c r="G4100" s="207">
        <v>13572.56</v>
      </c>
      <c r="H4100" s="207">
        <v>15269.13</v>
      </c>
      <c r="I4100" s="214">
        <v>155488</v>
      </c>
      <c r="J4100" s="211">
        <f t="shared" si="330"/>
        <v>0.37224802489825232</v>
      </c>
      <c r="K4100" s="212">
        <f t="shared" si="331"/>
        <v>0.42</v>
      </c>
      <c r="L4100" s="214">
        <v>8551.84</v>
      </c>
      <c r="M4100" s="213">
        <v>12439.04</v>
      </c>
      <c r="N4100" s="213">
        <v>13993.92</v>
      </c>
      <c r="O4100" s="242">
        <f t="shared" si="327"/>
        <v>0.51520000000009536</v>
      </c>
      <c r="P4100" s="242"/>
      <c r="Q4100" s="179"/>
      <c r="R4100" s="179"/>
      <c r="S4100" s="179"/>
      <c r="T4100" s="179"/>
      <c r="U4100" s="179"/>
      <c r="V4100" s="179"/>
      <c r="W4100" s="179"/>
      <c r="X4100" s="179"/>
      <c r="Y4100" s="179"/>
      <c r="Z4100" s="179"/>
      <c r="AA4100" s="222"/>
      <c r="AB4100" s="222"/>
      <c r="AC4100" s="222"/>
      <c r="AD4100" s="179"/>
      <c r="AE4100" s="179"/>
      <c r="AF4100" s="179"/>
      <c r="AG4100" s="179"/>
      <c r="AH4100" s="179"/>
      <c r="AI4100" s="179"/>
      <c r="AJ4100" s="179"/>
    </row>
    <row r="4101" spans="2:36" x14ac:dyDescent="0.3">
      <c r="B4101" s="224">
        <v>417800</v>
      </c>
      <c r="C4101" s="209">
        <v>169702</v>
      </c>
      <c r="D4101" s="206">
        <f t="shared" si="328"/>
        <v>0.40617999042604119</v>
      </c>
      <c r="E4101" s="208">
        <f t="shared" si="329"/>
        <v>0.45</v>
      </c>
      <c r="F4101" s="207">
        <v>9333.61</v>
      </c>
      <c r="G4101" s="207">
        <v>13576.16</v>
      </c>
      <c r="H4101" s="207">
        <v>15273.18</v>
      </c>
      <c r="I4101" s="214">
        <v>155530</v>
      </c>
      <c r="J4101" s="211">
        <f t="shared" si="330"/>
        <v>0.37225945428434659</v>
      </c>
      <c r="K4101" s="212">
        <f t="shared" si="331"/>
        <v>0.42</v>
      </c>
      <c r="L4101" s="214">
        <v>8554.15</v>
      </c>
      <c r="M4101" s="213">
        <v>12442.4</v>
      </c>
      <c r="N4101" s="213">
        <v>13997.7</v>
      </c>
      <c r="O4101" s="242">
        <f t="shared" ref="O4101:O4164" si="332">(C4101+F4101+H4101-C4100-F4100-H4100)/100</f>
        <v>0.51529999999980647</v>
      </c>
      <c r="P4101" s="242"/>
      <c r="Q4101" s="179"/>
      <c r="R4101" s="179"/>
      <c r="S4101" s="179"/>
      <c r="T4101" s="179"/>
      <c r="U4101" s="179"/>
      <c r="V4101" s="179"/>
      <c r="W4101" s="179"/>
      <c r="X4101" s="179"/>
      <c r="Y4101" s="179"/>
      <c r="Z4101" s="179"/>
      <c r="AA4101" s="222"/>
      <c r="AB4101" s="222"/>
      <c r="AC4101" s="222"/>
      <c r="AD4101" s="179"/>
      <c r="AE4101" s="179"/>
      <c r="AF4101" s="179"/>
      <c r="AG4101" s="179"/>
      <c r="AH4101" s="179"/>
      <c r="AI4101" s="179"/>
      <c r="AJ4101" s="179"/>
    </row>
    <row r="4102" spans="2:36" x14ac:dyDescent="0.3">
      <c r="B4102" s="224">
        <v>417900</v>
      </c>
      <c r="C4102" s="209">
        <v>169747</v>
      </c>
      <c r="D4102" s="206">
        <f t="shared" si="328"/>
        <v>0.40619047619047621</v>
      </c>
      <c r="E4102" s="208">
        <f t="shared" si="329"/>
        <v>0.45</v>
      </c>
      <c r="F4102" s="207">
        <v>9336.08</v>
      </c>
      <c r="G4102" s="207">
        <v>13579.76</v>
      </c>
      <c r="H4102" s="207">
        <v>15277.23</v>
      </c>
      <c r="I4102" s="214">
        <v>155572</v>
      </c>
      <c r="J4102" s="211">
        <f t="shared" si="330"/>
        <v>0.37227087820052646</v>
      </c>
      <c r="K4102" s="212">
        <f t="shared" si="331"/>
        <v>0.42</v>
      </c>
      <c r="L4102" s="214">
        <v>8556.4599999999991</v>
      </c>
      <c r="M4102" s="213">
        <v>12445.76</v>
      </c>
      <c r="N4102" s="213">
        <v>14001.48</v>
      </c>
      <c r="O4102" s="242">
        <f t="shared" si="332"/>
        <v>0.51519999999996802</v>
      </c>
      <c r="P4102" s="242"/>
      <c r="Q4102" s="179"/>
      <c r="R4102" s="179"/>
      <c r="S4102" s="179"/>
      <c r="T4102" s="179"/>
      <c r="U4102" s="179"/>
      <c r="V4102" s="179"/>
      <c r="W4102" s="179"/>
      <c r="X4102" s="179"/>
      <c r="Y4102" s="179"/>
      <c r="Z4102" s="179"/>
      <c r="AA4102" s="222"/>
      <c r="AB4102" s="222"/>
      <c r="AC4102" s="222"/>
      <c r="AD4102" s="179"/>
      <c r="AE4102" s="179"/>
      <c r="AF4102" s="179"/>
      <c r="AG4102" s="179"/>
      <c r="AH4102" s="179"/>
      <c r="AI4102" s="179"/>
      <c r="AJ4102" s="179"/>
    </row>
    <row r="4103" spans="2:36" x14ac:dyDescent="0.3">
      <c r="B4103" s="224">
        <v>418000</v>
      </c>
      <c r="C4103" s="209">
        <v>169792</v>
      </c>
      <c r="D4103" s="206">
        <f t="shared" si="328"/>
        <v>0.40620095693779906</v>
      </c>
      <c r="E4103" s="208">
        <f t="shared" si="329"/>
        <v>0.45</v>
      </c>
      <c r="F4103" s="207">
        <v>9338.56</v>
      </c>
      <c r="G4103" s="207">
        <v>13583.36</v>
      </c>
      <c r="H4103" s="207">
        <v>15281.28</v>
      </c>
      <c r="I4103" s="214">
        <v>155614</v>
      </c>
      <c r="J4103" s="211">
        <f t="shared" si="330"/>
        <v>0.37228229665071771</v>
      </c>
      <c r="K4103" s="212">
        <f t="shared" si="331"/>
        <v>0.42</v>
      </c>
      <c r="L4103" s="214">
        <v>8558.77</v>
      </c>
      <c r="M4103" s="213">
        <v>12449.12</v>
      </c>
      <c r="N4103" s="213">
        <v>14005.26</v>
      </c>
      <c r="O4103" s="242">
        <f t="shared" si="332"/>
        <v>0.51529999999997012</v>
      </c>
      <c r="P4103" s="242"/>
      <c r="Q4103" s="179"/>
      <c r="R4103" s="179"/>
      <c r="S4103" s="179"/>
      <c r="T4103" s="179"/>
      <c r="U4103" s="179"/>
      <c r="V4103" s="179"/>
      <c r="W4103" s="179"/>
      <c r="X4103" s="179"/>
      <c r="Y4103" s="179"/>
      <c r="Z4103" s="179"/>
      <c r="AA4103" s="222"/>
      <c r="AB4103" s="222"/>
      <c r="AC4103" s="222"/>
      <c r="AD4103" s="179"/>
      <c r="AE4103" s="179"/>
      <c r="AF4103" s="179"/>
      <c r="AG4103" s="179"/>
      <c r="AH4103" s="179"/>
      <c r="AI4103" s="179"/>
      <c r="AJ4103" s="179"/>
    </row>
    <row r="4104" spans="2:36" x14ac:dyDescent="0.3">
      <c r="B4104" s="224">
        <v>418100</v>
      </c>
      <c r="C4104" s="209">
        <v>169837</v>
      </c>
      <c r="D4104" s="206">
        <f t="shared" si="328"/>
        <v>0.40621143267160964</v>
      </c>
      <c r="E4104" s="208">
        <f t="shared" si="329"/>
        <v>0.45</v>
      </c>
      <c r="F4104" s="207">
        <v>9341.0300000000007</v>
      </c>
      <c r="G4104" s="207">
        <v>13586.96</v>
      </c>
      <c r="H4104" s="207">
        <v>15285.33</v>
      </c>
      <c r="I4104" s="214">
        <v>155656</v>
      </c>
      <c r="J4104" s="211">
        <f t="shared" si="330"/>
        <v>0.3722937096388424</v>
      </c>
      <c r="K4104" s="212">
        <f t="shared" si="331"/>
        <v>0.42</v>
      </c>
      <c r="L4104" s="214">
        <v>8561.08</v>
      </c>
      <c r="M4104" s="213">
        <v>12452.48</v>
      </c>
      <c r="N4104" s="213">
        <v>14009.04</v>
      </c>
      <c r="O4104" s="242">
        <f t="shared" si="332"/>
        <v>0.51519999999985888</v>
      </c>
      <c r="P4104" s="242"/>
      <c r="Q4104" s="179"/>
      <c r="R4104" s="179"/>
      <c r="S4104" s="179"/>
      <c r="T4104" s="179"/>
      <c r="U4104" s="179"/>
      <c r="V4104" s="179"/>
      <c r="W4104" s="179"/>
      <c r="X4104" s="179"/>
      <c r="Y4104" s="179"/>
      <c r="Z4104" s="179"/>
      <c r="AA4104" s="222"/>
      <c r="AB4104" s="222"/>
      <c r="AC4104" s="222"/>
      <c r="AD4104" s="179"/>
      <c r="AE4104" s="179"/>
      <c r="AF4104" s="179"/>
      <c r="AG4104" s="179"/>
      <c r="AH4104" s="179"/>
      <c r="AI4104" s="179"/>
      <c r="AJ4104" s="179"/>
    </row>
    <row r="4105" spans="2:36" x14ac:dyDescent="0.3">
      <c r="B4105" s="224">
        <v>418200</v>
      </c>
      <c r="C4105" s="209">
        <v>169882</v>
      </c>
      <c r="D4105" s="206">
        <f t="shared" si="328"/>
        <v>0.40622190339550457</v>
      </c>
      <c r="E4105" s="208">
        <f t="shared" si="329"/>
        <v>0.45</v>
      </c>
      <c r="F4105" s="207">
        <v>9343.51</v>
      </c>
      <c r="G4105" s="207">
        <v>13590.56</v>
      </c>
      <c r="H4105" s="207">
        <v>15289.38</v>
      </c>
      <c r="I4105" s="214">
        <v>155698</v>
      </c>
      <c r="J4105" s="211">
        <f t="shared" si="330"/>
        <v>0.37230511716881876</v>
      </c>
      <c r="K4105" s="212">
        <f t="shared" si="331"/>
        <v>0.42</v>
      </c>
      <c r="L4105" s="214">
        <v>8563.39</v>
      </c>
      <c r="M4105" s="213">
        <v>12455.84</v>
      </c>
      <c r="N4105" s="213">
        <v>14012.82</v>
      </c>
      <c r="O4105" s="242">
        <f t="shared" si="332"/>
        <v>0.51530000000013387</v>
      </c>
      <c r="P4105" s="242"/>
      <c r="Q4105" s="179"/>
      <c r="R4105" s="179"/>
      <c r="S4105" s="179"/>
      <c r="T4105" s="179"/>
      <c r="U4105" s="179"/>
      <c r="V4105" s="179"/>
      <c r="W4105" s="179"/>
      <c r="X4105" s="179"/>
      <c r="Y4105" s="179"/>
      <c r="Z4105" s="179"/>
      <c r="AA4105" s="222"/>
      <c r="AB4105" s="222"/>
      <c r="AC4105" s="222"/>
      <c r="AD4105" s="179"/>
      <c r="AE4105" s="179"/>
      <c r="AF4105" s="179"/>
      <c r="AG4105" s="179"/>
      <c r="AH4105" s="179"/>
      <c r="AI4105" s="179"/>
      <c r="AJ4105" s="179"/>
    </row>
    <row r="4106" spans="2:36" x14ac:dyDescent="0.3">
      <c r="B4106" s="224">
        <v>418300</v>
      </c>
      <c r="C4106" s="209">
        <v>169927</v>
      </c>
      <c r="D4106" s="206">
        <f t="shared" si="328"/>
        <v>0.40623236911307675</v>
      </c>
      <c r="E4106" s="208">
        <f t="shared" si="329"/>
        <v>0.45</v>
      </c>
      <c r="F4106" s="207">
        <v>9345.98</v>
      </c>
      <c r="G4106" s="207">
        <v>13594.16</v>
      </c>
      <c r="H4106" s="207">
        <v>15293.43</v>
      </c>
      <c r="I4106" s="214">
        <v>155740</v>
      </c>
      <c r="J4106" s="211">
        <f t="shared" si="330"/>
        <v>0.37231651924456133</v>
      </c>
      <c r="K4106" s="212">
        <f t="shared" si="331"/>
        <v>0.42</v>
      </c>
      <c r="L4106" s="214">
        <v>8565.7000000000007</v>
      </c>
      <c r="M4106" s="213">
        <v>12459.2</v>
      </c>
      <c r="N4106" s="213">
        <v>14016.6</v>
      </c>
      <c r="O4106" s="242">
        <f t="shared" si="332"/>
        <v>0.51520000000004074</v>
      </c>
      <c r="P4106" s="242"/>
      <c r="Q4106" s="179"/>
      <c r="R4106" s="179"/>
      <c r="S4106" s="179"/>
      <c r="T4106" s="179"/>
      <c r="U4106" s="179"/>
      <c r="V4106" s="179"/>
      <c r="W4106" s="179"/>
      <c r="X4106" s="179"/>
      <c r="Y4106" s="179"/>
      <c r="Z4106" s="179"/>
      <c r="AA4106" s="222"/>
      <c r="AB4106" s="222"/>
      <c r="AC4106" s="222"/>
      <c r="AD4106" s="179"/>
      <c r="AE4106" s="179"/>
      <c r="AF4106" s="179"/>
      <c r="AG4106" s="179"/>
      <c r="AH4106" s="179"/>
      <c r="AI4106" s="179"/>
      <c r="AJ4106" s="179"/>
    </row>
    <row r="4107" spans="2:36" x14ac:dyDescent="0.3">
      <c r="B4107" s="224">
        <v>418400</v>
      </c>
      <c r="C4107" s="209">
        <v>169972</v>
      </c>
      <c r="D4107" s="206">
        <f t="shared" si="328"/>
        <v>0.40624282982791587</v>
      </c>
      <c r="E4107" s="208">
        <f t="shared" si="329"/>
        <v>0.45</v>
      </c>
      <c r="F4107" s="207">
        <v>9348.4599999999991</v>
      </c>
      <c r="G4107" s="207">
        <v>13597.76</v>
      </c>
      <c r="H4107" s="207">
        <v>15297.48</v>
      </c>
      <c r="I4107" s="214">
        <v>155782</v>
      </c>
      <c r="J4107" s="211">
        <f t="shared" si="330"/>
        <v>0.37232791586998087</v>
      </c>
      <c r="K4107" s="212">
        <f t="shared" si="331"/>
        <v>0.42</v>
      </c>
      <c r="L4107" s="214">
        <v>8568.01</v>
      </c>
      <c r="M4107" s="213">
        <v>12462.56</v>
      </c>
      <c r="N4107" s="213">
        <v>14020.38</v>
      </c>
      <c r="O4107" s="242">
        <f t="shared" si="332"/>
        <v>0.51530000000002474</v>
      </c>
      <c r="P4107" s="242"/>
      <c r="Q4107" s="179"/>
      <c r="R4107" s="179"/>
      <c r="S4107" s="179"/>
      <c r="T4107" s="179"/>
      <c r="U4107" s="179"/>
      <c r="V4107" s="179"/>
      <c r="W4107" s="179"/>
      <c r="X4107" s="179"/>
      <c r="Y4107" s="179"/>
      <c r="Z4107" s="179"/>
      <c r="AA4107" s="222"/>
      <c r="AB4107" s="222"/>
      <c r="AC4107" s="222"/>
      <c r="AD4107" s="179"/>
      <c r="AE4107" s="179"/>
      <c r="AF4107" s="179"/>
      <c r="AG4107" s="179"/>
      <c r="AH4107" s="179"/>
      <c r="AI4107" s="179"/>
      <c r="AJ4107" s="179"/>
    </row>
    <row r="4108" spans="2:36" x14ac:dyDescent="0.3">
      <c r="B4108" s="224">
        <v>418500</v>
      </c>
      <c r="C4108" s="209">
        <v>170017</v>
      </c>
      <c r="D4108" s="206">
        <f t="shared" si="328"/>
        <v>0.40625328554360812</v>
      </c>
      <c r="E4108" s="208">
        <f t="shared" si="329"/>
        <v>0.45</v>
      </c>
      <c r="F4108" s="207">
        <v>9350.93</v>
      </c>
      <c r="G4108" s="207">
        <v>13601.36</v>
      </c>
      <c r="H4108" s="207">
        <v>15301.53</v>
      </c>
      <c r="I4108" s="214">
        <v>155824</v>
      </c>
      <c r="J4108" s="211">
        <f t="shared" si="330"/>
        <v>0.37233930704898449</v>
      </c>
      <c r="K4108" s="212">
        <f t="shared" si="331"/>
        <v>0.42</v>
      </c>
      <c r="L4108" s="214">
        <v>8570.32</v>
      </c>
      <c r="M4108" s="213">
        <v>12465.92</v>
      </c>
      <c r="N4108" s="213">
        <v>14024.16</v>
      </c>
      <c r="O4108" s="242">
        <f t="shared" si="332"/>
        <v>0.5151999999999316</v>
      </c>
      <c r="P4108" s="242"/>
      <c r="Q4108" s="179"/>
      <c r="R4108" s="179"/>
      <c r="S4108" s="179"/>
      <c r="T4108" s="179"/>
      <c r="U4108" s="179"/>
      <c r="V4108" s="179"/>
      <c r="W4108" s="179"/>
      <c r="X4108" s="179"/>
      <c r="Y4108" s="179"/>
      <c r="Z4108" s="179"/>
      <c r="AA4108" s="222"/>
      <c r="AB4108" s="222"/>
      <c r="AC4108" s="222"/>
      <c r="AD4108" s="179"/>
      <c r="AE4108" s="179"/>
      <c r="AF4108" s="179"/>
      <c r="AG4108" s="179"/>
      <c r="AH4108" s="179"/>
      <c r="AI4108" s="179"/>
      <c r="AJ4108" s="179"/>
    </row>
    <row r="4109" spans="2:36" x14ac:dyDescent="0.3">
      <c r="B4109" s="224">
        <v>418600</v>
      </c>
      <c r="C4109" s="209">
        <v>170062</v>
      </c>
      <c r="D4109" s="206">
        <f t="shared" si="328"/>
        <v>0.40626373626373624</v>
      </c>
      <c r="E4109" s="208">
        <f t="shared" si="329"/>
        <v>0.45</v>
      </c>
      <c r="F4109" s="207">
        <v>9353.41</v>
      </c>
      <c r="G4109" s="207">
        <v>13604.96</v>
      </c>
      <c r="H4109" s="207">
        <v>15305.58</v>
      </c>
      <c r="I4109" s="214">
        <v>155866</v>
      </c>
      <c r="J4109" s="211">
        <f t="shared" si="330"/>
        <v>0.37235069278547539</v>
      </c>
      <c r="K4109" s="212">
        <f t="shared" si="331"/>
        <v>0.42</v>
      </c>
      <c r="L4109" s="214">
        <v>8572.6299999999992</v>
      </c>
      <c r="M4109" s="213">
        <v>12469.28</v>
      </c>
      <c r="N4109" s="213">
        <v>14027.94</v>
      </c>
      <c r="O4109" s="242">
        <f t="shared" si="332"/>
        <v>0.5152999999998974</v>
      </c>
      <c r="P4109" s="242"/>
      <c r="Q4109" s="179"/>
      <c r="R4109" s="179"/>
      <c r="S4109" s="179"/>
      <c r="T4109" s="179"/>
      <c r="U4109" s="179"/>
      <c r="V4109" s="179"/>
      <c r="W4109" s="179"/>
      <c r="X4109" s="179"/>
      <c r="Y4109" s="179"/>
      <c r="Z4109" s="179"/>
      <c r="AA4109" s="222"/>
      <c r="AB4109" s="222"/>
      <c r="AC4109" s="222"/>
      <c r="AD4109" s="179"/>
      <c r="AE4109" s="179"/>
      <c r="AF4109" s="179"/>
      <c r="AG4109" s="179"/>
      <c r="AH4109" s="179"/>
      <c r="AI4109" s="179"/>
      <c r="AJ4109" s="179"/>
    </row>
    <row r="4110" spans="2:36" x14ac:dyDescent="0.3">
      <c r="B4110" s="224">
        <v>418700</v>
      </c>
      <c r="C4110" s="209">
        <v>170107</v>
      </c>
      <c r="D4110" s="206">
        <f t="shared" si="328"/>
        <v>0.40627418199187965</v>
      </c>
      <c r="E4110" s="208">
        <f t="shared" si="329"/>
        <v>0.45</v>
      </c>
      <c r="F4110" s="207">
        <v>9355.8799999999992</v>
      </c>
      <c r="G4110" s="207">
        <v>13608.56</v>
      </c>
      <c r="H4110" s="207">
        <v>15309.63</v>
      </c>
      <c r="I4110" s="214">
        <v>155908</v>
      </c>
      <c r="J4110" s="211">
        <f t="shared" si="330"/>
        <v>0.37236207308335323</v>
      </c>
      <c r="K4110" s="212">
        <f t="shared" si="331"/>
        <v>0.42</v>
      </c>
      <c r="L4110" s="214">
        <v>8574.94</v>
      </c>
      <c r="M4110" s="213">
        <v>12472.64</v>
      </c>
      <c r="N4110" s="213">
        <v>14031.72</v>
      </c>
      <c r="O4110" s="242">
        <f t="shared" si="332"/>
        <v>0.51520000000009536</v>
      </c>
      <c r="P4110" s="242"/>
      <c r="Q4110" s="179"/>
      <c r="R4110" s="179"/>
      <c r="S4110" s="179"/>
      <c r="T4110" s="179"/>
      <c r="U4110" s="179"/>
      <c r="V4110" s="179"/>
      <c r="W4110" s="179"/>
      <c r="X4110" s="179"/>
      <c r="Y4110" s="179"/>
      <c r="Z4110" s="179"/>
      <c r="AA4110" s="222"/>
      <c r="AB4110" s="222"/>
      <c r="AC4110" s="222"/>
      <c r="AD4110" s="179"/>
      <c r="AE4110" s="179"/>
      <c r="AF4110" s="179"/>
      <c r="AG4110" s="179"/>
      <c r="AH4110" s="179"/>
      <c r="AI4110" s="179"/>
      <c r="AJ4110" s="179"/>
    </row>
    <row r="4111" spans="2:36" x14ac:dyDescent="0.3">
      <c r="B4111" s="224">
        <v>418800</v>
      </c>
      <c r="C4111" s="209">
        <v>170152</v>
      </c>
      <c r="D4111" s="206">
        <f t="shared" si="328"/>
        <v>0.40628462273161414</v>
      </c>
      <c r="E4111" s="208">
        <f t="shared" si="329"/>
        <v>0.45</v>
      </c>
      <c r="F4111" s="207">
        <v>9358.36</v>
      </c>
      <c r="G4111" s="207">
        <v>13612.16</v>
      </c>
      <c r="H4111" s="207">
        <v>15313.68</v>
      </c>
      <c r="I4111" s="214">
        <v>155950</v>
      </c>
      <c r="J4111" s="211">
        <f t="shared" si="330"/>
        <v>0.37237344794651384</v>
      </c>
      <c r="K4111" s="212">
        <f t="shared" si="331"/>
        <v>0.42</v>
      </c>
      <c r="L4111" s="214">
        <v>8577.25</v>
      </c>
      <c r="M4111" s="213">
        <v>12476</v>
      </c>
      <c r="N4111" s="213">
        <v>14035.5</v>
      </c>
      <c r="O4111" s="242">
        <f t="shared" si="332"/>
        <v>0.51529999999980647</v>
      </c>
      <c r="P4111" s="242"/>
      <c r="Q4111" s="179"/>
      <c r="R4111" s="179"/>
      <c r="S4111" s="179"/>
      <c r="T4111" s="179"/>
      <c r="U4111" s="179"/>
      <c r="V4111" s="179"/>
      <c r="W4111" s="179"/>
      <c r="X4111" s="179"/>
      <c r="Y4111" s="179"/>
      <c r="Z4111" s="179"/>
      <c r="AA4111" s="222"/>
      <c r="AB4111" s="222"/>
      <c r="AC4111" s="222"/>
      <c r="AD4111" s="179"/>
      <c r="AE4111" s="179"/>
      <c r="AF4111" s="179"/>
      <c r="AG4111" s="179"/>
      <c r="AH4111" s="179"/>
      <c r="AI4111" s="179"/>
      <c r="AJ4111" s="179"/>
    </row>
    <row r="4112" spans="2:36" x14ac:dyDescent="0.3">
      <c r="B4112" s="224">
        <v>418900</v>
      </c>
      <c r="C4112" s="209">
        <v>170197</v>
      </c>
      <c r="D4112" s="206">
        <f t="shared" si="328"/>
        <v>0.40629505848651232</v>
      </c>
      <c r="E4112" s="208">
        <f t="shared" si="329"/>
        <v>0.45</v>
      </c>
      <c r="F4112" s="207">
        <v>9360.83</v>
      </c>
      <c r="G4112" s="207">
        <v>13615.76</v>
      </c>
      <c r="H4112" s="207">
        <v>15317.73</v>
      </c>
      <c r="I4112" s="214">
        <v>155992</v>
      </c>
      <c r="J4112" s="211">
        <f t="shared" si="330"/>
        <v>0.37238481737884938</v>
      </c>
      <c r="K4112" s="212">
        <f t="shared" si="331"/>
        <v>0.42</v>
      </c>
      <c r="L4112" s="214">
        <v>8579.56</v>
      </c>
      <c r="M4112" s="213">
        <v>12479.36</v>
      </c>
      <c r="N4112" s="213">
        <v>14039.28</v>
      </c>
      <c r="O4112" s="242">
        <f t="shared" si="332"/>
        <v>0.51519999999996802</v>
      </c>
      <c r="P4112" s="242"/>
      <c r="Q4112" s="179"/>
      <c r="R4112" s="179"/>
      <c r="S4112" s="179"/>
      <c r="T4112" s="179"/>
      <c r="U4112" s="179"/>
      <c r="V4112" s="179"/>
      <c r="W4112" s="179"/>
      <c r="X4112" s="179"/>
      <c r="Y4112" s="179"/>
      <c r="Z4112" s="179"/>
      <c r="AA4112" s="222"/>
      <c r="AB4112" s="222"/>
      <c r="AC4112" s="222"/>
      <c r="AD4112" s="179"/>
      <c r="AE4112" s="179"/>
      <c r="AF4112" s="179"/>
      <c r="AG4112" s="179"/>
      <c r="AH4112" s="179"/>
      <c r="AI4112" s="179"/>
      <c r="AJ4112" s="179"/>
    </row>
    <row r="4113" spans="2:36" x14ac:dyDescent="0.3">
      <c r="B4113" s="224">
        <v>419000</v>
      </c>
      <c r="C4113" s="209">
        <v>170242</v>
      </c>
      <c r="D4113" s="206">
        <f t="shared" si="328"/>
        <v>0.4063054892601432</v>
      </c>
      <c r="E4113" s="208">
        <f t="shared" si="329"/>
        <v>0.45</v>
      </c>
      <c r="F4113" s="207">
        <v>9363.31</v>
      </c>
      <c r="G4113" s="207">
        <v>13619.36</v>
      </c>
      <c r="H4113" s="207">
        <v>15321.78</v>
      </c>
      <c r="I4113" s="214">
        <v>156034</v>
      </c>
      <c r="J4113" s="211">
        <f t="shared" si="330"/>
        <v>0.37239618138424824</v>
      </c>
      <c r="K4113" s="212">
        <f t="shared" si="331"/>
        <v>0.42</v>
      </c>
      <c r="L4113" s="214">
        <v>8581.8700000000008</v>
      </c>
      <c r="M4113" s="213">
        <v>12482.72</v>
      </c>
      <c r="N4113" s="213">
        <v>14043.06</v>
      </c>
      <c r="O4113" s="242">
        <f t="shared" si="332"/>
        <v>0.51529999999997012</v>
      </c>
      <c r="P4113" s="242"/>
      <c r="Q4113" s="179"/>
      <c r="R4113" s="179"/>
      <c r="S4113" s="179"/>
      <c r="T4113" s="179"/>
      <c r="U4113" s="179"/>
      <c r="V4113" s="179"/>
      <c r="W4113" s="179"/>
      <c r="X4113" s="179"/>
      <c r="Y4113" s="179"/>
      <c r="Z4113" s="179"/>
      <c r="AA4113" s="222"/>
      <c r="AB4113" s="222"/>
      <c r="AC4113" s="222"/>
      <c r="AD4113" s="179"/>
      <c r="AE4113" s="179"/>
      <c r="AF4113" s="179"/>
      <c r="AG4113" s="179"/>
      <c r="AH4113" s="179"/>
      <c r="AI4113" s="179"/>
      <c r="AJ4113" s="179"/>
    </row>
    <row r="4114" spans="2:36" x14ac:dyDescent="0.3">
      <c r="B4114" s="224">
        <v>419100</v>
      </c>
      <c r="C4114" s="209">
        <v>170287</v>
      </c>
      <c r="D4114" s="206">
        <f t="shared" si="328"/>
        <v>0.40631591505607256</v>
      </c>
      <c r="E4114" s="208">
        <f t="shared" si="329"/>
        <v>0.45</v>
      </c>
      <c r="F4114" s="207">
        <v>9365.7800000000007</v>
      </c>
      <c r="G4114" s="207">
        <v>13622.96</v>
      </c>
      <c r="H4114" s="207">
        <v>15325.83</v>
      </c>
      <c r="I4114" s="214">
        <v>156076</v>
      </c>
      <c r="J4114" s="211">
        <f t="shared" si="330"/>
        <v>0.37240753996659509</v>
      </c>
      <c r="K4114" s="212">
        <f t="shared" si="331"/>
        <v>0.42</v>
      </c>
      <c r="L4114" s="214">
        <v>8584.18</v>
      </c>
      <c r="M4114" s="213">
        <v>12486.08</v>
      </c>
      <c r="N4114" s="213">
        <v>14046.84</v>
      </c>
      <c r="O4114" s="242">
        <f t="shared" si="332"/>
        <v>0.51519999999985888</v>
      </c>
      <c r="P4114" s="242"/>
      <c r="Q4114" s="179"/>
      <c r="R4114" s="179"/>
      <c r="S4114" s="179"/>
      <c r="T4114" s="179"/>
      <c r="U4114" s="179"/>
      <c r="V4114" s="179"/>
      <c r="W4114" s="179"/>
      <c r="X4114" s="179"/>
      <c r="Y4114" s="179"/>
      <c r="Z4114" s="179"/>
      <c r="AA4114" s="222"/>
      <c r="AB4114" s="222"/>
      <c r="AC4114" s="222"/>
      <c r="AD4114" s="179"/>
      <c r="AE4114" s="179"/>
      <c r="AF4114" s="179"/>
      <c r="AG4114" s="179"/>
      <c r="AH4114" s="179"/>
      <c r="AI4114" s="179"/>
      <c r="AJ4114" s="179"/>
    </row>
    <row r="4115" spans="2:36" x14ac:dyDescent="0.3">
      <c r="B4115" s="224">
        <v>419200</v>
      </c>
      <c r="C4115" s="209">
        <v>170332</v>
      </c>
      <c r="D4115" s="206">
        <f t="shared" si="328"/>
        <v>0.4063263358778626</v>
      </c>
      <c r="E4115" s="208">
        <f t="shared" si="329"/>
        <v>0.45</v>
      </c>
      <c r="F4115" s="207">
        <v>9368.26</v>
      </c>
      <c r="G4115" s="207">
        <v>13626.56</v>
      </c>
      <c r="H4115" s="207">
        <v>15329.88</v>
      </c>
      <c r="I4115" s="214">
        <v>156118</v>
      </c>
      <c r="J4115" s="211">
        <f t="shared" si="330"/>
        <v>0.372418893129771</v>
      </c>
      <c r="K4115" s="212">
        <f t="shared" si="331"/>
        <v>0.42</v>
      </c>
      <c r="L4115" s="214">
        <v>8586.49</v>
      </c>
      <c r="M4115" s="213">
        <v>12489.44</v>
      </c>
      <c r="N4115" s="213">
        <v>14050.62</v>
      </c>
      <c r="O4115" s="242">
        <f t="shared" si="332"/>
        <v>0.51530000000013387</v>
      </c>
      <c r="P4115" s="242"/>
      <c r="Q4115" s="179"/>
      <c r="R4115" s="179"/>
      <c r="S4115" s="179"/>
      <c r="T4115" s="179"/>
      <c r="U4115" s="179"/>
      <c r="V4115" s="179"/>
      <c r="W4115" s="179"/>
      <c r="X4115" s="179"/>
      <c r="Y4115" s="179"/>
      <c r="Z4115" s="179"/>
      <c r="AA4115" s="222"/>
      <c r="AB4115" s="222"/>
      <c r="AC4115" s="222"/>
      <c r="AD4115" s="179"/>
      <c r="AE4115" s="179"/>
      <c r="AF4115" s="179"/>
      <c r="AG4115" s="179"/>
      <c r="AH4115" s="179"/>
      <c r="AI4115" s="179"/>
      <c r="AJ4115" s="179"/>
    </row>
    <row r="4116" spans="2:36" x14ac:dyDescent="0.3">
      <c r="B4116" s="224">
        <v>419300</v>
      </c>
      <c r="C4116" s="209">
        <v>170377</v>
      </c>
      <c r="D4116" s="206">
        <f t="shared" si="328"/>
        <v>0.40633675172907224</v>
      </c>
      <c r="E4116" s="208">
        <f t="shared" si="329"/>
        <v>0.45</v>
      </c>
      <c r="F4116" s="207">
        <v>9370.73</v>
      </c>
      <c r="G4116" s="207">
        <v>13630.16</v>
      </c>
      <c r="H4116" s="207">
        <v>15333.93</v>
      </c>
      <c r="I4116" s="214">
        <v>156160</v>
      </c>
      <c r="J4116" s="211">
        <f t="shared" si="330"/>
        <v>0.37243024087765325</v>
      </c>
      <c r="K4116" s="212">
        <f t="shared" si="331"/>
        <v>0.42</v>
      </c>
      <c r="L4116" s="214">
        <v>8588.7999999999993</v>
      </c>
      <c r="M4116" s="213">
        <v>12492.8</v>
      </c>
      <c r="N4116" s="213">
        <v>14054.4</v>
      </c>
      <c r="O4116" s="242">
        <f t="shared" si="332"/>
        <v>0.51520000000004074</v>
      </c>
      <c r="P4116" s="242"/>
      <c r="Q4116" s="179"/>
      <c r="R4116" s="179"/>
      <c r="S4116" s="179"/>
      <c r="T4116" s="179"/>
      <c r="U4116" s="179"/>
      <c r="V4116" s="179"/>
      <c r="W4116" s="179"/>
      <c r="X4116" s="179"/>
      <c r="Y4116" s="179"/>
      <c r="Z4116" s="179"/>
      <c r="AA4116" s="222"/>
      <c r="AB4116" s="222"/>
      <c r="AC4116" s="222"/>
      <c r="AD4116" s="179"/>
      <c r="AE4116" s="179"/>
      <c r="AF4116" s="179"/>
      <c r="AG4116" s="179"/>
      <c r="AH4116" s="179"/>
      <c r="AI4116" s="179"/>
      <c r="AJ4116" s="179"/>
    </row>
    <row r="4117" spans="2:36" x14ac:dyDescent="0.3">
      <c r="B4117" s="224">
        <v>419400</v>
      </c>
      <c r="C4117" s="209">
        <v>170422</v>
      </c>
      <c r="D4117" s="206">
        <f t="shared" si="328"/>
        <v>0.40634716261325704</v>
      </c>
      <c r="E4117" s="208">
        <f t="shared" si="329"/>
        <v>0.45</v>
      </c>
      <c r="F4117" s="207">
        <v>9373.2099999999991</v>
      </c>
      <c r="G4117" s="207">
        <v>13633.76</v>
      </c>
      <c r="H4117" s="207">
        <v>15337.98</v>
      </c>
      <c r="I4117" s="214">
        <v>156202</v>
      </c>
      <c r="J4117" s="211">
        <f t="shared" si="330"/>
        <v>0.37244158321411541</v>
      </c>
      <c r="K4117" s="212">
        <f t="shared" si="331"/>
        <v>0.42</v>
      </c>
      <c r="L4117" s="214">
        <v>8591.11</v>
      </c>
      <c r="M4117" s="213">
        <v>12496.16</v>
      </c>
      <c r="N4117" s="213">
        <v>14058.18</v>
      </c>
      <c r="O4117" s="242">
        <f t="shared" si="332"/>
        <v>0.51530000000002474</v>
      </c>
      <c r="P4117" s="242"/>
      <c r="Q4117" s="179"/>
      <c r="R4117" s="179"/>
      <c r="S4117" s="179"/>
      <c r="T4117" s="179"/>
      <c r="U4117" s="179"/>
      <c r="V4117" s="179"/>
      <c r="W4117" s="179"/>
      <c r="X4117" s="179"/>
      <c r="Y4117" s="179"/>
      <c r="Z4117" s="179"/>
      <c r="AA4117" s="222"/>
      <c r="AB4117" s="222"/>
      <c r="AC4117" s="222"/>
      <c r="AD4117" s="179"/>
      <c r="AE4117" s="179"/>
      <c r="AF4117" s="179"/>
      <c r="AG4117" s="179"/>
      <c r="AH4117" s="179"/>
      <c r="AI4117" s="179"/>
      <c r="AJ4117" s="179"/>
    </row>
    <row r="4118" spans="2:36" x14ac:dyDescent="0.3">
      <c r="B4118" s="224">
        <v>419500</v>
      </c>
      <c r="C4118" s="209">
        <v>170467</v>
      </c>
      <c r="D4118" s="206">
        <f t="shared" si="328"/>
        <v>0.40635756853396904</v>
      </c>
      <c r="E4118" s="208">
        <f t="shared" si="329"/>
        <v>0.45</v>
      </c>
      <c r="F4118" s="207">
        <v>9375.68</v>
      </c>
      <c r="G4118" s="207">
        <v>13637.36</v>
      </c>
      <c r="H4118" s="207">
        <v>15342.03</v>
      </c>
      <c r="I4118" s="214">
        <v>156244</v>
      </c>
      <c r="J4118" s="211">
        <f t="shared" si="330"/>
        <v>0.37245292014302739</v>
      </c>
      <c r="K4118" s="212">
        <f t="shared" si="331"/>
        <v>0.42</v>
      </c>
      <c r="L4118" s="214">
        <v>8593.42</v>
      </c>
      <c r="M4118" s="213">
        <v>12499.52</v>
      </c>
      <c r="N4118" s="213">
        <v>14061.96</v>
      </c>
      <c r="O4118" s="242">
        <f t="shared" si="332"/>
        <v>0.5151999999999316</v>
      </c>
      <c r="P4118" s="242"/>
      <c r="Q4118" s="179"/>
      <c r="R4118" s="179"/>
      <c r="S4118" s="179"/>
      <c r="T4118" s="179"/>
      <c r="U4118" s="179"/>
      <c r="V4118" s="179"/>
      <c r="W4118" s="179"/>
      <c r="X4118" s="179"/>
      <c r="Y4118" s="179"/>
      <c r="Z4118" s="179"/>
      <c r="AA4118" s="222"/>
      <c r="AB4118" s="222"/>
      <c r="AC4118" s="222"/>
      <c r="AD4118" s="179"/>
      <c r="AE4118" s="179"/>
      <c r="AF4118" s="179"/>
      <c r="AG4118" s="179"/>
      <c r="AH4118" s="179"/>
      <c r="AI4118" s="179"/>
      <c r="AJ4118" s="179"/>
    </row>
    <row r="4119" spans="2:36" x14ac:dyDescent="0.3">
      <c r="B4119" s="224">
        <v>419600</v>
      </c>
      <c r="C4119" s="209">
        <v>170512</v>
      </c>
      <c r="D4119" s="206">
        <f t="shared" si="328"/>
        <v>0.4063679694947569</v>
      </c>
      <c r="E4119" s="208">
        <f t="shared" si="329"/>
        <v>0.45</v>
      </c>
      <c r="F4119" s="207">
        <v>9378.16</v>
      </c>
      <c r="G4119" s="207">
        <v>13640.96</v>
      </c>
      <c r="H4119" s="207">
        <v>15346.08</v>
      </c>
      <c r="I4119" s="214">
        <v>156286</v>
      </c>
      <c r="J4119" s="211">
        <f t="shared" si="330"/>
        <v>0.37246425166825547</v>
      </c>
      <c r="K4119" s="212">
        <f t="shared" si="331"/>
        <v>0.42</v>
      </c>
      <c r="L4119" s="214">
        <v>8595.73</v>
      </c>
      <c r="M4119" s="213">
        <v>12502.88</v>
      </c>
      <c r="N4119" s="213">
        <v>14065.74</v>
      </c>
      <c r="O4119" s="242">
        <f t="shared" si="332"/>
        <v>0.5152999999998974</v>
      </c>
      <c r="P4119" s="242"/>
      <c r="Q4119" s="179"/>
      <c r="R4119" s="179"/>
      <c r="S4119" s="179"/>
      <c r="T4119" s="179"/>
      <c r="U4119" s="179"/>
      <c r="V4119" s="179"/>
      <c r="W4119" s="179"/>
      <c r="X4119" s="179"/>
      <c r="Y4119" s="179"/>
      <c r="Z4119" s="179"/>
      <c r="AA4119" s="222"/>
      <c r="AB4119" s="222"/>
      <c r="AC4119" s="222"/>
      <c r="AD4119" s="179"/>
      <c r="AE4119" s="179"/>
      <c r="AF4119" s="179"/>
      <c r="AG4119" s="179"/>
      <c r="AH4119" s="179"/>
      <c r="AI4119" s="179"/>
      <c r="AJ4119" s="179"/>
    </row>
    <row r="4120" spans="2:36" x14ac:dyDescent="0.3">
      <c r="B4120" s="224">
        <v>419700</v>
      </c>
      <c r="C4120" s="209">
        <v>170557</v>
      </c>
      <c r="D4120" s="206">
        <f t="shared" ref="D4120:D4183" si="333">C4120/B4120</f>
        <v>0.40637836549916606</v>
      </c>
      <c r="E4120" s="208">
        <f t="shared" ref="E4120:E4183" si="334">(C4120-C4119)/(B4120-B4119)</f>
        <v>0.45</v>
      </c>
      <c r="F4120" s="207">
        <v>9380.6299999999992</v>
      </c>
      <c r="G4120" s="207">
        <v>13644.56</v>
      </c>
      <c r="H4120" s="207">
        <v>15350.13</v>
      </c>
      <c r="I4120" s="214">
        <v>156328</v>
      </c>
      <c r="J4120" s="211">
        <f t="shared" si="330"/>
        <v>0.37247557779366214</v>
      </c>
      <c r="K4120" s="212">
        <f t="shared" si="331"/>
        <v>0.42</v>
      </c>
      <c r="L4120" s="214">
        <v>8598.0400000000009</v>
      </c>
      <c r="M4120" s="213">
        <v>12506.24</v>
      </c>
      <c r="N4120" s="213">
        <v>14069.52</v>
      </c>
      <c r="O4120" s="242">
        <f t="shared" si="332"/>
        <v>0.51520000000009536</v>
      </c>
      <c r="P4120" s="242"/>
      <c r="Q4120" s="179"/>
      <c r="R4120" s="179"/>
      <c r="S4120" s="179"/>
      <c r="T4120" s="179"/>
      <c r="U4120" s="179"/>
      <c r="V4120" s="179"/>
      <c r="W4120" s="179"/>
      <c r="X4120" s="179"/>
      <c r="Y4120" s="179"/>
      <c r="Z4120" s="179"/>
      <c r="AA4120" s="222"/>
      <c r="AB4120" s="222"/>
      <c r="AC4120" s="222"/>
      <c r="AD4120" s="179"/>
      <c r="AE4120" s="179"/>
      <c r="AF4120" s="179"/>
      <c r="AG4120" s="179"/>
      <c r="AH4120" s="179"/>
      <c r="AI4120" s="179"/>
      <c r="AJ4120" s="179"/>
    </row>
    <row r="4121" spans="2:36" x14ac:dyDescent="0.3">
      <c r="B4121" s="224">
        <v>419800</v>
      </c>
      <c r="C4121" s="209">
        <v>170602</v>
      </c>
      <c r="D4121" s="206">
        <f t="shared" si="333"/>
        <v>0.40638875655073847</v>
      </c>
      <c r="E4121" s="208">
        <f t="shared" si="334"/>
        <v>0.45</v>
      </c>
      <c r="F4121" s="207">
        <v>9383.11</v>
      </c>
      <c r="G4121" s="207">
        <v>13648.16</v>
      </c>
      <c r="H4121" s="207">
        <v>15354.18</v>
      </c>
      <c r="I4121" s="214">
        <v>156370</v>
      </c>
      <c r="J4121" s="211">
        <f t="shared" si="330"/>
        <v>0.37248689852310624</v>
      </c>
      <c r="K4121" s="212">
        <f t="shared" si="331"/>
        <v>0.42</v>
      </c>
      <c r="L4121" s="214">
        <v>8600.35</v>
      </c>
      <c r="M4121" s="213">
        <v>12509.6</v>
      </c>
      <c r="N4121" s="213">
        <v>14073.3</v>
      </c>
      <c r="O4121" s="242">
        <f t="shared" si="332"/>
        <v>0.51529999999980647</v>
      </c>
      <c r="P4121" s="242"/>
      <c r="Q4121" s="179"/>
      <c r="R4121" s="179"/>
      <c r="S4121" s="179"/>
      <c r="T4121" s="179"/>
      <c r="U4121" s="179"/>
      <c r="V4121" s="179"/>
      <c r="W4121" s="179"/>
      <c r="X4121" s="179"/>
      <c r="Y4121" s="179"/>
      <c r="Z4121" s="179"/>
      <c r="AA4121" s="222"/>
      <c r="AB4121" s="222"/>
      <c r="AC4121" s="222"/>
      <c r="AD4121" s="179"/>
      <c r="AE4121" s="179"/>
      <c r="AF4121" s="179"/>
      <c r="AG4121" s="179"/>
      <c r="AH4121" s="179"/>
      <c r="AI4121" s="179"/>
      <c r="AJ4121" s="179"/>
    </row>
    <row r="4122" spans="2:36" x14ac:dyDescent="0.3">
      <c r="B4122" s="224">
        <v>419900</v>
      </c>
      <c r="C4122" s="209">
        <v>170647</v>
      </c>
      <c r="D4122" s="206">
        <f t="shared" si="333"/>
        <v>0.40639914265301263</v>
      </c>
      <c r="E4122" s="208">
        <f t="shared" si="334"/>
        <v>0.45</v>
      </c>
      <c r="F4122" s="207">
        <v>9385.58</v>
      </c>
      <c r="G4122" s="207">
        <v>13651.76</v>
      </c>
      <c r="H4122" s="207">
        <v>15358.23</v>
      </c>
      <c r="I4122" s="214">
        <v>156412</v>
      </c>
      <c r="J4122" s="211">
        <f t="shared" si="330"/>
        <v>0.37249821386044296</v>
      </c>
      <c r="K4122" s="212">
        <f t="shared" si="331"/>
        <v>0.42</v>
      </c>
      <c r="L4122" s="214">
        <v>8602.66</v>
      </c>
      <c r="M4122" s="213">
        <v>12512.96</v>
      </c>
      <c r="N4122" s="213">
        <v>14077.08</v>
      </c>
      <c r="O4122" s="242">
        <f t="shared" si="332"/>
        <v>0.51519999999996802</v>
      </c>
      <c r="P4122" s="242"/>
      <c r="Q4122" s="179"/>
      <c r="R4122" s="179"/>
      <c r="S4122" s="179"/>
      <c r="T4122" s="179"/>
      <c r="U4122" s="179"/>
      <c r="V4122" s="179"/>
      <c r="W4122" s="179"/>
      <c r="X4122" s="179"/>
      <c r="Y4122" s="179"/>
      <c r="Z4122" s="179"/>
      <c r="AA4122" s="222"/>
      <c r="AB4122" s="222"/>
      <c r="AC4122" s="222"/>
      <c r="AD4122" s="179"/>
      <c r="AE4122" s="179"/>
      <c r="AF4122" s="179"/>
      <c r="AG4122" s="179"/>
      <c r="AH4122" s="179"/>
      <c r="AI4122" s="179"/>
      <c r="AJ4122" s="179"/>
    </row>
    <row r="4123" spans="2:36" x14ac:dyDescent="0.3">
      <c r="B4123" s="224">
        <v>420000</v>
      </c>
      <c r="C4123" s="209">
        <v>170692</v>
      </c>
      <c r="D4123" s="206">
        <f t="shared" si="333"/>
        <v>0.40640952380952383</v>
      </c>
      <c r="E4123" s="208">
        <f t="shared" si="334"/>
        <v>0.45</v>
      </c>
      <c r="F4123" s="207">
        <v>9388.06</v>
      </c>
      <c r="G4123" s="207">
        <v>13655.36</v>
      </c>
      <c r="H4123" s="207">
        <v>15362.28</v>
      </c>
      <c r="I4123" s="214">
        <v>156454</v>
      </c>
      <c r="J4123" s="211">
        <f t="shared" si="330"/>
        <v>0.37250952380952379</v>
      </c>
      <c r="K4123" s="212">
        <f t="shared" si="331"/>
        <v>0.42</v>
      </c>
      <c r="L4123" s="214">
        <v>8604.9699999999993</v>
      </c>
      <c r="M4123" s="213">
        <v>12516.32</v>
      </c>
      <c r="N4123" s="213">
        <v>14080.86</v>
      </c>
      <c r="O4123" s="242">
        <f t="shared" si="332"/>
        <v>0.51529999999997012</v>
      </c>
      <c r="P4123" s="242"/>
      <c r="Q4123" s="179"/>
      <c r="R4123" s="179"/>
      <c r="S4123" s="179"/>
      <c r="T4123" s="179"/>
      <c r="U4123" s="179"/>
      <c r="V4123" s="179"/>
      <c r="W4123" s="179"/>
      <c r="X4123" s="179"/>
      <c r="Y4123" s="179"/>
      <c r="Z4123" s="179"/>
      <c r="AA4123" s="222"/>
      <c r="AB4123" s="222"/>
      <c r="AC4123" s="222"/>
      <c r="AD4123" s="179"/>
      <c r="AE4123" s="179"/>
      <c r="AF4123" s="179"/>
      <c r="AG4123" s="179"/>
      <c r="AH4123" s="179"/>
      <c r="AI4123" s="179"/>
      <c r="AJ4123" s="179"/>
    </row>
    <row r="4124" spans="2:36" x14ac:dyDescent="0.3">
      <c r="B4124" s="224">
        <v>420100</v>
      </c>
      <c r="C4124" s="209">
        <v>170737</v>
      </c>
      <c r="D4124" s="206">
        <f t="shared" si="333"/>
        <v>0.40641990002380385</v>
      </c>
      <c r="E4124" s="208">
        <f t="shared" si="334"/>
        <v>0.45</v>
      </c>
      <c r="F4124" s="207">
        <v>9390.5300000000007</v>
      </c>
      <c r="G4124" s="207">
        <v>13658.96</v>
      </c>
      <c r="H4124" s="207">
        <v>15366.33</v>
      </c>
      <c r="I4124" s="214">
        <v>156496</v>
      </c>
      <c r="J4124" s="211">
        <f t="shared" si="330"/>
        <v>0.37252082837419664</v>
      </c>
      <c r="K4124" s="212">
        <f t="shared" si="331"/>
        <v>0.42</v>
      </c>
      <c r="L4124" s="214">
        <v>8607.2800000000007</v>
      </c>
      <c r="M4124" s="213">
        <v>12519.68</v>
      </c>
      <c r="N4124" s="213">
        <v>14084.64</v>
      </c>
      <c r="O4124" s="242">
        <f t="shared" si="332"/>
        <v>0.51519999999985888</v>
      </c>
      <c r="P4124" s="242"/>
      <c r="Q4124" s="179"/>
      <c r="R4124" s="179"/>
      <c r="S4124" s="179"/>
      <c r="T4124" s="179"/>
      <c r="U4124" s="179"/>
      <c r="V4124" s="179"/>
      <c r="W4124" s="179"/>
      <c r="X4124" s="179"/>
      <c r="Y4124" s="179"/>
      <c r="Z4124" s="179"/>
      <c r="AA4124" s="222"/>
      <c r="AB4124" s="222"/>
      <c r="AC4124" s="222"/>
      <c r="AD4124" s="179"/>
      <c r="AE4124" s="179"/>
      <c r="AF4124" s="179"/>
      <c r="AG4124" s="179"/>
      <c r="AH4124" s="179"/>
      <c r="AI4124" s="179"/>
      <c r="AJ4124" s="179"/>
    </row>
    <row r="4125" spans="2:36" x14ac:dyDescent="0.3">
      <c r="B4125" s="224">
        <v>420200</v>
      </c>
      <c r="C4125" s="209">
        <v>170782</v>
      </c>
      <c r="D4125" s="206">
        <f t="shared" si="333"/>
        <v>0.40643027129938125</v>
      </c>
      <c r="E4125" s="208">
        <f t="shared" si="334"/>
        <v>0.45</v>
      </c>
      <c r="F4125" s="207">
        <v>9393.01</v>
      </c>
      <c r="G4125" s="207">
        <v>13662.56</v>
      </c>
      <c r="H4125" s="207">
        <v>15370.38</v>
      </c>
      <c r="I4125" s="214">
        <v>156538</v>
      </c>
      <c r="J4125" s="211">
        <f t="shared" si="330"/>
        <v>0.37253212755830556</v>
      </c>
      <c r="K4125" s="212">
        <f t="shared" si="331"/>
        <v>0.42</v>
      </c>
      <c r="L4125" s="214">
        <v>8609.59</v>
      </c>
      <c r="M4125" s="213">
        <v>12523.04</v>
      </c>
      <c r="N4125" s="213">
        <v>14088.42</v>
      </c>
      <c r="O4125" s="242">
        <f t="shared" si="332"/>
        <v>0.51530000000013387</v>
      </c>
      <c r="P4125" s="242"/>
      <c r="Q4125" s="179"/>
      <c r="R4125" s="179"/>
      <c r="S4125" s="179"/>
      <c r="T4125" s="179"/>
      <c r="U4125" s="179"/>
      <c r="V4125" s="179"/>
      <c r="W4125" s="179"/>
      <c r="X4125" s="179"/>
      <c r="Y4125" s="179"/>
      <c r="Z4125" s="179"/>
      <c r="AA4125" s="222"/>
      <c r="AB4125" s="222"/>
      <c r="AC4125" s="222"/>
      <c r="AD4125" s="179"/>
      <c r="AE4125" s="179"/>
      <c r="AF4125" s="179"/>
      <c r="AG4125" s="179"/>
      <c r="AH4125" s="179"/>
      <c r="AI4125" s="179"/>
      <c r="AJ4125" s="179"/>
    </row>
    <row r="4126" spans="2:36" x14ac:dyDescent="0.3">
      <c r="B4126" s="224">
        <v>420300</v>
      </c>
      <c r="C4126" s="209">
        <v>170827</v>
      </c>
      <c r="D4126" s="206">
        <f t="shared" si="333"/>
        <v>0.40644063763978111</v>
      </c>
      <c r="E4126" s="208">
        <f t="shared" si="334"/>
        <v>0.45</v>
      </c>
      <c r="F4126" s="207">
        <v>9395.48</v>
      </c>
      <c r="G4126" s="207">
        <v>13666.16</v>
      </c>
      <c r="H4126" s="207">
        <v>15374.43</v>
      </c>
      <c r="I4126" s="214">
        <v>156580</v>
      </c>
      <c r="J4126" s="211">
        <f t="shared" si="330"/>
        <v>0.37254342136569119</v>
      </c>
      <c r="K4126" s="212">
        <f t="shared" si="331"/>
        <v>0.42</v>
      </c>
      <c r="L4126" s="214">
        <v>8611.9</v>
      </c>
      <c r="M4126" s="213">
        <v>12526.4</v>
      </c>
      <c r="N4126" s="213">
        <v>14092.2</v>
      </c>
      <c r="O4126" s="242">
        <f t="shared" si="332"/>
        <v>0.51520000000004074</v>
      </c>
      <c r="P4126" s="242"/>
      <c r="Q4126" s="179"/>
      <c r="R4126" s="179"/>
      <c r="S4126" s="179"/>
      <c r="T4126" s="179"/>
      <c r="U4126" s="179"/>
      <c r="V4126" s="179"/>
      <c r="W4126" s="179"/>
      <c r="X4126" s="179"/>
      <c r="Y4126" s="179"/>
      <c r="Z4126" s="179"/>
      <c r="AA4126" s="222"/>
      <c r="AB4126" s="222"/>
      <c r="AC4126" s="222"/>
      <c r="AD4126" s="179"/>
      <c r="AE4126" s="179"/>
      <c r="AF4126" s="179"/>
      <c r="AG4126" s="179"/>
      <c r="AH4126" s="179"/>
      <c r="AI4126" s="179"/>
      <c r="AJ4126" s="179"/>
    </row>
    <row r="4127" spans="2:36" x14ac:dyDescent="0.3">
      <c r="B4127" s="224">
        <v>420400</v>
      </c>
      <c r="C4127" s="209">
        <v>170872</v>
      </c>
      <c r="D4127" s="206">
        <f t="shared" si="333"/>
        <v>0.40645099904852522</v>
      </c>
      <c r="E4127" s="208">
        <f t="shared" si="334"/>
        <v>0.45</v>
      </c>
      <c r="F4127" s="207">
        <v>9397.9599999999991</v>
      </c>
      <c r="G4127" s="207">
        <v>13669.76</v>
      </c>
      <c r="H4127" s="207">
        <v>15378.48</v>
      </c>
      <c r="I4127" s="214">
        <v>156622</v>
      </c>
      <c r="J4127" s="211">
        <f t="shared" si="330"/>
        <v>0.37255470980019029</v>
      </c>
      <c r="K4127" s="212">
        <f t="shared" si="331"/>
        <v>0.42</v>
      </c>
      <c r="L4127" s="214">
        <v>8614.2099999999991</v>
      </c>
      <c r="M4127" s="213">
        <v>12529.76</v>
      </c>
      <c r="N4127" s="213">
        <v>14095.98</v>
      </c>
      <c r="O4127" s="242">
        <f t="shared" si="332"/>
        <v>0.51530000000002474</v>
      </c>
      <c r="P4127" s="242"/>
      <c r="Q4127" s="179"/>
      <c r="R4127" s="179"/>
      <c r="S4127" s="179"/>
      <c r="T4127" s="179"/>
      <c r="U4127" s="179"/>
      <c r="V4127" s="179"/>
      <c r="W4127" s="179"/>
      <c r="X4127" s="179"/>
      <c r="Y4127" s="179"/>
      <c r="Z4127" s="179"/>
      <c r="AA4127" s="222"/>
      <c r="AB4127" s="222"/>
      <c r="AC4127" s="222"/>
      <c r="AD4127" s="179"/>
      <c r="AE4127" s="179"/>
      <c r="AF4127" s="179"/>
      <c r="AG4127" s="179"/>
      <c r="AH4127" s="179"/>
      <c r="AI4127" s="179"/>
      <c r="AJ4127" s="179"/>
    </row>
    <row r="4128" spans="2:36" x14ac:dyDescent="0.3">
      <c r="B4128" s="224">
        <v>420500</v>
      </c>
      <c r="C4128" s="209">
        <v>170917</v>
      </c>
      <c r="D4128" s="206">
        <f t="shared" si="333"/>
        <v>0.40646135552913198</v>
      </c>
      <c r="E4128" s="208">
        <f t="shared" si="334"/>
        <v>0.45</v>
      </c>
      <c r="F4128" s="207">
        <v>9400.43</v>
      </c>
      <c r="G4128" s="207">
        <v>13673.36</v>
      </c>
      <c r="H4128" s="207">
        <v>15382.53</v>
      </c>
      <c r="I4128" s="214">
        <v>156664</v>
      </c>
      <c r="J4128" s="211">
        <f t="shared" si="330"/>
        <v>0.37256599286563613</v>
      </c>
      <c r="K4128" s="212">
        <f t="shared" si="331"/>
        <v>0.42</v>
      </c>
      <c r="L4128" s="214">
        <v>8616.52</v>
      </c>
      <c r="M4128" s="213">
        <v>12533.12</v>
      </c>
      <c r="N4128" s="213">
        <v>14099.76</v>
      </c>
      <c r="O4128" s="242">
        <f t="shared" si="332"/>
        <v>0.5151999999999316</v>
      </c>
      <c r="P4128" s="242"/>
      <c r="Q4128" s="179"/>
      <c r="R4128" s="179"/>
      <c r="S4128" s="179"/>
      <c r="T4128" s="179"/>
      <c r="U4128" s="179"/>
      <c r="V4128" s="179"/>
      <c r="W4128" s="179"/>
      <c r="X4128" s="179"/>
      <c r="Y4128" s="179"/>
      <c r="Z4128" s="179"/>
      <c r="AA4128" s="222"/>
      <c r="AB4128" s="222"/>
      <c r="AC4128" s="222"/>
      <c r="AD4128" s="179"/>
      <c r="AE4128" s="179"/>
      <c r="AF4128" s="179"/>
      <c r="AG4128" s="179"/>
      <c r="AH4128" s="179"/>
      <c r="AI4128" s="179"/>
      <c r="AJ4128" s="179"/>
    </row>
    <row r="4129" spans="2:36" x14ac:dyDescent="0.3">
      <c r="B4129" s="224">
        <v>420600</v>
      </c>
      <c r="C4129" s="209">
        <v>170962</v>
      </c>
      <c r="D4129" s="206">
        <f t="shared" si="333"/>
        <v>0.40647170708511648</v>
      </c>
      <c r="E4129" s="208">
        <f t="shared" si="334"/>
        <v>0.45</v>
      </c>
      <c r="F4129" s="207">
        <v>9402.91</v>
      </c>
      <c r="G4129" s="207">
        <v>13676.96</v>
      </c>
      <c r="H4129" s="207">
        <v>15386.58</v>
      </c>
      <c r="I4129" s="214">
        <v>156706</v>
      </c>
      <c r="J4129" s="211">
        <f t="shared" si="330"/>
        <v>0.37257727056585832</v>
      </c>
      <c r="K4129" s="212">
        <f t="shared" si="331"/>
        <v>0.42</v>
      </c>
      <c r="L4129" s="214">
        <v>8618.83</v>
      </c>
      <c r="M4129" s="213">
        <v>12536.48</v>
      </c>
      <c r="N4129" s="213">
        <v>14103.54</v>
      </c>
      <c r="O4129" s="242">
        <f t="shared" si="332"/>
        <v>0.5152999999998974</v>
      </c>
      <c r="P4129" s="242"/>
      <c r="Q4129" s="179"/>
      <c r="R4129" s="179"/>
      <c r="S4129" s="179"/>
      <c r="T4129" s="179"/>
      <c r="U4129" s="179"/>
      <c r="V4129" s="179"/>
      <c r="W4129" s="179"/>
      <c r="X4129" s="179"/>
      <c r="Y4129" s="179"/>
      <c r="Z4129" s="179"/>
      <c r="AA4129" s="222"/>
      <c r="AB4129" s="222"/>
      <c r="AC4129" s="222"/>
      <c r="AD4129" s="179"/>
      <c r="AE4129" s="179"/>
      <c r="AF4129" s="179"/>
      <c r="AG4129" s="179"/>
      <c r="AH4129" s="179"/>
      <c r="AI4129" s="179"/>
      <c r="AJ4129" s="179"/>
    </row>
    <row r="4130" spans="2:36" x14ac:dyDescent="0.3">
      <c r="B4130" s="224">
        <v>420700</v>
      </c>
      <c r="C4130" s="209">
        <v>171007</v>
      </c>
      <c r="D4130" s="206">
        <f t="shared" si="333"/>
        <v>0.40648205371999047</v>
      </c>
      <c r="E4130" s="208">
        <f t="shared" si="334"/>
        <v>0.45</v>
      </c>
      <c r="F4130" s="207">
        <v>9405.3799999999992</v>
      </c>
      <c r="G4130" s="207">
        <v>13680.56</v>
      </c>
      <c r="H4130" s="207">
        <v>15390.63</v>
      </c>
      <c r="I4130" s="214">
        <v>156748</v>
      </c>
      <c r="J4130" s="211">
        <f t="shared" si="330"/>
        <v>0.37258854290468268</v>
      </c>
      <c r="K4130" s="212">
        <f t="shared" si="331"/>
        <v>0.42</v>
      </c>
      <c r="L4130" s="214">
        <v>8621.14</v>
      </c>
      <c r="M4130" s="213">
        <v>12539.84</v>
      </c>
      <c r="N4130" s="213">
        <v>14107.32</v>
      </c>
      <c r="O4130" s="242">
        <f t="shared" si="332"/>
        <v>0.51520000000009536</v>
      </c>
      <c r="P4130" s="242"/>
      <c r="Q4130" s="179"/>
      <c r="R4130" s="179"/>
      <c r="S4130" s="179"/>
      <c r="T4130" s="179"/>
      <c r="U4130" s="179"/>
      <c r="V4130" s="179"/>
      <c r="W4130" s="179"/>
      <c r="X4130" s="179"/>
      <c r="Y4130" s="179"/>
      <c r="Z4130" s="179"/>
      <c r="AA4130" s="222"/>
      <c r="AB4130" s="222"/>
      <c r="AC4130" s="222"/>
      <c r="AD4130" s="179"/>
      <c r="AE4130" s="179"/>
      <c r="AF4130" s="179"/>
      <c r="AG4130" s="179"/>
      <c r="AH4130" s="179"/>
      <c r="AI4130" s="179"/>
      <c r="AJ4130" s="179"/>
    </row>
    <row r="4131" spans="2:36" x14ac:dyDescent="0.3">
      <c r="B4131" s="224">
        <v>420800</v>
      </c>
      <c r="C4131" s="209">
        <v>171052</v>
      </c>
      <c r="D4131" s="206">
        <f t="shared" si="333"/>
        <v>0.40649239543726234</v>
      </c>
      <c r="E4131" s="208">
        <f t="shared" si="334"/>
        <v>0.45</v>
      </c>
      <c r="F4131" s="207">
        <v>9407.86</v>
      </c>
      <c r="G4131" s="207">
        <v>13684.16</v>
      </c>
      <c r="H4131" s="207">
        <v>15394.68</v>
      </c>
      <c r="I4131" s="214">
        <v>156790</v>
      </c>
      <c r="J4131" s="211">
        <f t="shared" si="330"/>
        <v>0.37259980988593155</v>
      </c>
      <c r="K4131" s="212">
        <f t="shared" si="331"/>
        <v>0.42</v>
      </c>
      <c r="L4131" s="214">
        <v>8623.4500000000007</v>
      </c>
      <c r="M4131" s="213">
        <v>12543.2</v>
      </c>
      <c r="N4131" s="213">
        <v>14111.1</v>
      </c>
      <c r="O4131" s="242">
        <f t="shared" si="332"/>
        <v>0.51529999999980647</v>
      </c>
      <c r="P4131" s="242"/>
      <c r="Q4131" s="179"/>
      <c r="R4131" s="179"/>
      <c r="S4131" s="179"/>
      <c r="T4131" s="179"/>
      <c r="U4131" s="179"/>
      <c r="V4131" s="179"/>
      <c r="W4131" s="179"/>
      <c r="X4131" s="179"/>
      <c r="Y4131" s="179"/>
      <c r="Z4131" s="179"/>
      <c r="AA4131" s="222"/>
      <c r="AB4131" s="222"/>
      <c r="AC4131" s="222"/>
      <c r="AD4131" s="179"/>
      <c r="AE4131" s="179"/>
      <c r="AF4131" s="179"/>
      <c r="AG4131" s="179"/>
      <c r="AH4131" s="179"/>
      <c r="AI4131" s="179"/>
      <c r="AJ4131" s="179"/>
    </row>
    <row r="4132" spans="2:36" x14ac:dyDescent="0.3">
      <c r="B4132" s="224">
        <v>420900</v>
      </c>
      <c r="C4132" s="209">
        <v>171097</v>
      </c>
      <c r="D4132" s="206">
        <f t="shared" si="333"/>
        <v>0.40650273224043715</v>
      </c>
      <c r="E4132" s="208">
        <f t="shared" si="334"/>
        <v>0.45</v>
      </c>
      <c r="F4132" s="207">
        <v>9410.33</v>
      </c>
      <c r="G4132" s="207">
        <v>13687.76</v>
      </c>
      <c r="H4132" s="207">
        <v>15398.73</v>
      </c>
      <c r="I4132" s="214">
        <v>156832</v>
      </c>
      <c r="J4132" s="211">
        <f t="shared" si="330"/>
        <v>0.3726110715134236</v>
      </c>
      <c r="K4132" s="212">
        <f t="shared" si="331"/>
        <v>0.42</v>
      </c>
      <c r="L4132" s="214">
        <v>8625.76</v>
      </c>
      <c r="M4132" s="213">
        <v>12546.56</v>
      </c>
      <c r="N4132" s="213">
        <v>14114.88</v>
      </c>
      <c r="O4132" s="242">
        <f t="shared" si="332"/>
        <v>0.51519999999996802</v>
      </c>
      <c r="P4132" s="242"/>
      <c r="Q4132" s="179"/>
      <c r="R4132" s="179"/>
      <c r="S4132" s="179"/>
      <c r="T4132" s="179"/>
      <c r="U4132" s="179"/>
      <c r="V4132" s="179"/>
      <c r="W4132" s="179"/>
      <c r="X4132" s="179"/>
      <c r="Y4132" s="179"/>
      <c r="Z4132" s="179"/>
      <c r="AA4132" s="222"/>
      <c r="AB4132" s="222"/>
      <c r="AC4132" s="222"/>
      <c r="AD4132" s="179"/>
      <c r="AE4132" s="179"/>
      <c r="AF4132" s="179"/>
      <c r="AG4132" s="179"/>
      <c r="AH4132" s="179"/>
      <c r="AI4132" s="179"/>
      <c r="AJ4132" s="179"/>
    </row>
    <row r="4133" spans="2:36" x14ac:dyDescent="0.3">
      <c r="B4133" s="224">
        <v>421000</v>
      </c>
      <c r="C4133" s="209">
        <v>171142</v>
      </c>
      <c r="D4133" s="206">
        <f t="shared" si="333"/>
        <v>0.40651306413301663</v>
      </c>
      <c r="E4133" s="208">
        <f t="shared" si="334"/>
        <v>0.45</v>
      </c>
      <c r="F4133" s="207">
        <v>9412.81</v>
      </c>
      <c r="G4133" s="207">
        <v>13691.36</v>
      </c>
      <c r="H4133" s="207">
        <v>15402.78</v>
      </c>
      <c r="I4133" s="214">
        <v>156874</v>
      </c>
      <c r="J4133" s="211">
        <f t="shared" si="330"/>
        <v>0.37262232779097387</v>
      </c>
      <c r="K4133" s="212">
        <f t="shared" si="331"/>
        <v>0.42</v>
      </c>
      <c r="L4133" s="214">
        <v>8628.07</v>
      </c>
      <c r="M4133" s="213">
        <v>12549.92</v>
      </c>
      <c r="N4133" s="213">
        <v>14118.66</v>
      </c>
      <c r="O4133" s="242">
        <f t="shared" si="332"/>
        <v>0.51529999999997012</v>
      </c>
      <c r="P4133" s="242"/>
      <c r="Q4133" s="179"/>
      <c r="R4133" s="179"/>
      <c r="S4133" s="179"/>
      <c r="T4133" s="179"/>
      <c r="U4133" s="179"/>
      <c r="V4133" s="179"/>
      <c r="W4133" s="179"/>
      <c r="X4133" s="179"/>
      <c r="Y4133" s="179"/>
      <c r="Z4133" s="179"/>
      <c r="AA4133" s="222"/>
      <c r="AB4133" s="222"/>
      <c r="AC4133" s="222"/>
      <c r="AD4133" s="179"/>
      <c r="AE4133" s="179"/>
      <c r="AF4133" s="179"/>
      <c r="AG4133" s="179"/>
      <c r="AH4133" s="179"/>
      <c r="AI4133" s="179"/>
      <c r="AJ4133" s="179"/>
    </row>
    <row r="4134" spans="2:36" x14ac:dyDescent="0.3">
      <c r="B4134" s="224">
        <v>421100</v>
      </c>
      <c r="C4134" s="209">
        <v>171187</v>
      </c>
      <c r="D4134" s="206">
        <f t="shared" si="333"/>
        <v>0.40652339111849917</v>
      </c>
      <c r="E4134" s="208">
        <f t="shared" si="334"/>
        <v>0.45</v>
      </c>
      <c r="F4134" s="207">
        <v>9415.2800000000007</v>
      </c>
      <c r="G4134" s="207">
        <v>13694.96</v>
      </c>
      <c r="H4134" s="207">
        <v>15406.83</v>
      </c>
      <c r="I4134" s="214">
        <v>156916</v>
      </c>
      <c r="J4134" s="211">
        <f t="shared" si="330"/>
        <v>0.37263357872239372</v>
      </c>
      <c r="K4134" s="212">
        <f t="shared" si="331"/>
        <v>0.42</v>
      </c>
      <c r="L4134" s="214">
        <v>8630.3799999999992</v>
      </c>
      <c r="M4134" s="213">
        <v>12553.28</v>
      </c>
      <c r="N4134" s="213">
        <v>14122.44</v>
      </c>
      <c r="O4134" s="242">
        <f t="shared" si="332"/>
        <v>0.51519999999985888</v>
      </c>
      <c r="P4134" s="242"/>
      <c r="Q4134" s="179"/>
      <c r="R4134" s="179"/>
      <c r="S4134" s="179"/>
      <c r="T4134" s="179"/>
      <c r="U4134" s="179"/>
      <c r="V4134" s="179"/>
      <c r="W4134" s="179"/>
      <c r="X4134" s="179"/>
      <c r="Y4134" s="179"/>
      <c r="Z4134" s="179"/>
      <c r="AA4134" s="222"/>
      <c r="AB4134" s="222"/>
      <c r="AC4134" s="222"/>
      <c r="AD4134" s="179"/>
      <c r="AE4134" s="179"/>
      <c r="AF4134" s="179"/>
      <c r="AG4134" s="179"/>
      <c r="AH4134" s="179"/>
      <c r="AI4134" s="179"/>
      <c r="AJ4134" s="179"/>
    </row>
    <row r="4135" spans="2:36" x14ac:dyDescent="0.3">
      <c r="B4135" s="224">
        <v>421200</v>
      </c>
      <c r="C4135" s="209">
        <v>171232</v>
      </c>
      <c r="D4135" s="206">
        <f t="shared" si="333"/>
        <v>0.40653371320037984</v>
      </c>
      <c r="E4135" s="208">
        <f t="shared" si="334"/>
        <v>0.45</v>
      </c>
      <c r="F4135" s="207">
        <v>9417.76</v>
      </c>
      <c r="G4135" s="207">
        <v>13698.56</v>
      </c>
      <c r="H4135" s="207">
        <v>15410.88</v>
      </c>
      <c r="I4135" s="214">
        <v>156958</v>
      </c>
      <c r="J4135" s="211">
        <f t="shared" si="330"/>
        <v>0.37264482431149099</v>
      </c>
      <c r="K4135" s="212">
        <f t="shared" si="331"/>
        <v>0.42</v>
      </c>
      <c r="L4135" s="214">
        <v>8632.69</v>
      </c>
      <c r="M4135" s="213">
        <v>12556.64</v>
      </c>
      <c r="N4135" s="213">
        <v>14126.22</v>
      </c>
      <c r="O4135" s="242">
        <f t="shared" si="332"/>
        <v>0.51530000000013387</v>
      </c>
      <c r="P4135" s="242"/>
      <c r="Q4135" s="179"/>
      <c r="R4135" s="179"/>
      <c r="S4135" s="179"/>
      <c r="T4135" s="179"/>
      <c r="U4135" s="179"/>
      <c r="V4135" s="179"/>
      <c r="W4135" s="179"/>
      <c r="X4135" s="179"/>
      <c r="Y4135" s="179"/>
      <c r="Z4135" s="179"/>
      <c r="AA4135" s="222"/>
      <c r="AB4135" s="222"/>
      <c r="AC4135" s="222"/>
      <c r="AD4135" s="179"/>
      <c r="AE4135" s="179"/>
      <c r="AF4135" s="179"/>
      <c r="AG4135" s="179"/>
      <c r="AH4135" s="179"/>
      <c r="AI4135" s="179"/>
      <c r="AJ4135" s="179"/>
    </row>
    <row r="4136" spans="2:36" x14ac:dyDescent="0.3">
      <c r="B4136" s="224">
        <v>421300</v>
      </c>
      <c r="C4136" s="209">
        <v>171277</v>
      </c>
      <c r="D4136" s="206">
        <f t="shared" si="333"/>
        <v>0.40654403038215048</v>
      </c>
      <c r="E4136" s="208">
        <f t="shared" si="334"/>
        <v>0.45</v>
      </c>
      <c r="F4136" s="207">
        <v>9420.23</v>
      </c>
      <c r="G4136" s="207">
        <v>13702.16</v>
      </c>
      <c r="H4136" s="207">
        <v>15414.93</v>
      </c>
      <c r="I4136" s="214">
        <v>157000</v>
      </c>
      <c r="J4136" s="211">
        <f t="shared" si="330"/>
        <v>0.37265606456206979</v>
      </c>
      <c r="K4136" s="212">
        <f t="shared" si="331"/>
        <v>0.42</v>
      </c>
      <c r="L4136" s="214">
        <v>8635</v>
      </c>
      <c r="M4136" s="213">
        <v>12560</v>
      </c>
      <c r="N4136" s="213">
        <v>14130</v>
      </c>
      <c r="O4136" s="242">
        <f t="shared" si="332"/>
        <v>0.51520000000004074</v>
      </c>
      <c r="P4136" s="242"/>
      <c r="Q4136" s="179"/>
      <c r="R4136" s="179"/>
      <c r="S4136" s="179"/>
      <c r="T4136" s="179"/>
      <c r="U4136" s="179"/>
      <c r="V4136" s="179"/>
      <c r="W4136" s="179"/>
      <c r="X4136" s="179"/>
      <c r="Y4136" s="179"/>
      <c r="Z4136" s="179"/>
      <c r="AA4136" s="222"/>
      <c r="AB4136" s="222"/>
      <c r="AC4136" s="222"/>
      <c r="AD4136" s="179"/>
      <c r="AE4136" s="179"/>
      <c r="AF4136" s="179"/>
      <c r="AG4136" s="179"/>
      <c r="AH4136" s="179"/>
      <c r="AI4136" s="179"/>
      <c r="AJ4136" s="179"/>
    </row>
    <row r="4137" spans="2:36" x14ac:dyDescent="0.3">
      <c r="B4137" s="224">
        <v>421400</v>
      </c>
      <c r="C4137" s="209">
        <v>171322</v>
      </c>
      <c r="D4137" s="206">
        <f t="shared" si="333"/>
        <v>0.40655434266729945</v>
      </c>
      <c r="E4137" s="208">
        <f t="shared" si="334"/>
        <v>0.45</v>
      </c>
      <c r="F4137" s="207">
        <v>9422.7099999999991</v>
      </c>
      <c r="G4137" s="207">
        <v>13705.76</v>
      </c>
      <c r="H4137" s="207">
        <v>15418.98</v>
      </c>
      <c r="I4137" s="214">
        <v>157042</v>
      </c>
      <c r="J4137" s="211">
        <f t="shared" si="330"/>
        <v>0.3726672994779307</v>
      </c>
      <c r="K4137" s="212">
        <f t="shared" si="331"/>
        <v>0.42</v>
      </c>
      <c r="L4137" s="214">
        <v>8637.31</v>
      </c>
      <c r="M4137" s="213">
        <v>12563.36</v>
      </c>
      <c r="N4137" s="213">
        <v>14133.78</v>
      </c>
      <c r="O4137" s="242">
        <f t="shared" si="332"/>
        <v>0.51530000000002474</v>
      </c>
      <c r="P4137" s="242"/>
      <c r="Q4137" s="179"/>
      <c r="R4137" s="179"/>
      <c r="S4137" s="179"/>
      <c r="T4137" s="179"/>
      <c r="U4137" s="179"/>
      <c r="V4137" s="179"/>
      <c r="W4137" s="179"/>
      <c r="X4137" s="179"/>
      <c r="Y4137" s="179"/>
      <c r="Z4137" s="179"/>
      <c r="AA4137" s="222"/>
      <c r="AB4137" s="222"/>
      <c r="AC4137" s="222"/>
      <c r="AD4137" s="179"/>
      <c r="AE4137" s="179"/>
      <c r="AF4137" s="179"/>
      <c r="AG4137" s="179"/>
      <c r="AH4137" s="179"/>
      <c r="AI4137" s="179"/>
      <c r="AJ4137" s="179"/>
    </row>
    <row r="4138" spans="2:36" x14ac:dyDescent="0.3">
      <c r="B4138" s="224">
        <v>421500</v>
      </c>
      <c r="C4138" s="209">
        <v>171367</v>
      </c>
      <c r="D4138" s="206">
        <f t="shared" si="333"/>
        <v>0.40656465005931197</v>
      </c>
      <c r="E4138" s="208">
        <f t="shared" si="334"/>
        <v>0.45</v>
      </c>
      <c r="F4138" s="207">
        <v>9425.18</v>
      </c>
      <c r="G4138" s="207">
        <v>13709.36</v>
      </c>
      <c r="H4138" s="207">
        <v>15423.03</v>
      </c>
      <c r="I4138" s="214">
        <v>157084</v>
      </c>
      <c r="J4138" s="211">
        <f t="shared" si="330"/>
        <v>0.37267852906287069</v>
      </c>
      <c r="K4138" s="212">
        <f t="shared" si="331"/>
        <v>0.42</v>
      </c>
      <c r="L4138" s="214">
        <v>8639.6200000000008</v>
      </c>
      <c r="M4138" s="213">
        <v>12566.72</v>
      </c>
      <c r="N4138" s="213">
        <v>14137.56</v>
      </c>
      <c r="O4138" s="242">
        <f t="shared" si="332"/>
        <v>0.5151999999999316</v>
      </c>
      <c r="P4138" s="242"/>
      <c r="Q4138" s="179"/>
      <c r="R4138" s="179"/>
      <c r="S4138" s="179"/>
      <c r="T4138" s="179"/>
      <c r="U4138" s="179"/>
      <c r="V4138" s="179"/>
      <c r="W4138" s="179"/>
      <c r="X4138" s="179"/>
      <c r="Y4138" s="179"/>
      <c r="Z4138" s="179"/>
      <c r="AA4138" s="222"/>
      <c r="AB4138" s="222"/>
      <c r="AC4138" s="222"/>
      <c r="AD4138" s="179"/>
      <c r="AE4138" s="179"/>
      <c r="AF4138" s="179"/>
      <c r="AG4138" s="179"/>
      <c r="AH4138" s="179"/>
      <c r="AI4138" s="179"/>
      <c r="AJ4138" s="179"/>
    </row>
    <row r="4139" spans="2:36" x14ac:dyDescent="0.3">
      <c r="B4139" s="224">
        <v>421600</v>
      </c>
      <c r="C4139" s="209">
        <v>171412</v>
      </c>
      <c r="D4139" s="206">
        <f t="shared" si="333"/>
        <v>0.40657495256166981</v>
      </c>
      <c r="E4139" s="208">
        <f t="shared" si="334"/>
        <v>0.45</v>
      </c>
      <c r="F4139" s="207">
        <v>9427.66</v>
      </c>
      <c r="G4139" s="207">
        <v>13712.96</v>
      </c>
      <c r="H4139" s="207">
        <v>15427.08</v>
      </c>
      <c r="I4139" s="214">
        <v>157126</v>
      </c>
      <c r="J4139" s="211">
        <f t="shared" si="330"/>
        <v>0.3726897533206831</v>
      </c>
      <c r="K4139" s="212">
        <f t="shared" si="331"/>
        <v>0.42</v>
      </c>
      <c r="L4139" s="214">
        <v>8641.93</v>
      </c>
      <c r="M4139" s="213">
        <v>12570.08</v>
      </c>
      <c r="N4139" s="213">
        <v>14141.34</v>
      </c>
      <c r="O4139" s="242">
        <f t="shared" si="332"/>
        <v>0.5152999999998974</v>
      </c>
      <c r="P4139" s="242"/>
      <c r="Q4139" s="179"/>
      <c r="R4139" s="179"/>
      <c r="S4139" s="179"/>
      <c r="T4139" s="179"/>
      <c r="U4139" s="179"/>
      <c r="V4139" s="179"/>
      <c r="W4139" s="179"/>
      <c r="X4139" s="179"/>
      <c r="Y4139" s="179"/>
      <c r="Z4139" s="179"/>
      <c r="AA4139" s="222"/>
      <c r="AB4139" s="222"/>
      <c r="AC4139" s="222"/>
      <c r="AD4139" s="179"/>
      <c r="AE4139" s="179"/>
      <c r="AF4139" s="179"/>
      <c r="AG4139" s="179"/>
      <c r="AH4139" s="179"/>
      <c r="AI4139" s="179"/>
      <c r="AJ4139" s="179"/>
    </row>
    <row r="4140" spans="2:36" x14ac:dyDescent="0.3">
      <c r="B4140" s="224">
        <v>421700</v>
      </c>
      <c r="C4140" s="209">
        <v>171457</v>
      </c>
      <c r="D4140" s="206">
        <f t="shared" si="333"/>
        <v>0.40658525017785158</v>
      </c>
      <c r="E4140" s="208">
        <f t="shared" si="334"/>
        <v>0.45</v>
      </c>
      <c r="F4140" s="207">
        <v>9430.1299999999992</v>
      </c>
      <c r="G4140" s="207">
        <v>13716.56</v>
      </c>
      <c r="H4140" s="207">
        <v>15431.13</v>
      </c>
      <c r="I4140" s="214">
        <v>157168</v>
      </c>
      <c r="J4140" s="211">
        <f t="shared" si="330"/>
        <v>0.37270097225515769</v>
      </c>
      <c r="K4140" s="212">
        <f t="shared" si="331"/>
        <v>0.42</v>
      </c>
      <c r="L4140" s="214">
        <v>8644.24</v>
      </c>
      <c r="M4140" s="213">
        <v>12573.44</v>
      </c>
      <c r="N4140" s="213">
        <v>14145.12</v>
      </c>
      <c r="O4140" s="242">
        <f t="shared" si="332"/>
        <v>0.51520000000009536</v>
      </c>
      <c r="P4140" s="242"/>
      <c r="Q4140" s="179"/>
      <c r="R4140" s="179"/>
      <c r="S4140" s="179"/>
      <c r="T4140" s="179"/>
      <c r="U4140" s="179"/>
      <c r="V4140" s="179"/>
      <c r="W4140" s="179"/>
      <c r="X4140" s="179"/>
      <c r="Y4140" s="179"/>
      <c r="Z4140" s="179"/>
      <c r="AA4140" s="222"/>
      <c r="AB4140" s="222"/>
      <c r="AC4140" s="222"/>
      <c r="AD4140" s="179"/>
      <c r="AE4140" s="179"/>
      <c r="AF4140" s="179"/>
      <c r="AG4140" s="179"/>
      <c r="AH4140" s="179"/>
      <c r="AI4140" s="179"/>
      <c r="AJ4140" s="179"/>
    </row>
    <row r="4141" spans="2:36" x14ac:dyDescent="0.3">
      <c r="B4141" s="224">
        <v>421800</v>
      </c>
      <c r="C4141" s="209">
        <v>171502</v>
      </c>
      <c r="D4141" s="206">
        <f t="shared" si="333"/>
        <v>0.40659554291133237</v>
      </c>
      <c r="E4141" s="208">
        <f t="shared" si="334"/>
        <v>0.45</v>
      </c>
      <c r="F4141" s="207">
        <v>9432.61</v>
      </c>
      <c r="G4141" s="207">
        <v>13720.16</v>
      </c>
      <c r="H4141" s="207">
        <v>15435.18</v>
      </c>
      <c r="I4141" s="214">
        <v>157210</v>
      </c>
      <c r="J4141" s="211">
        <f t="shared" si="330"/>
        <v>0.37271218587008059</v>
      </c>
      <c r="K4141" s="212">
        <f t="shared" si="331"/>
        <v>0.42</v>
      </c>
      <c r="L4141" s="214">
        <v>8646.5499999999993</v>
      </c>
      <c r="M4141" s="213">
        <v>12576.8</v>
      </c>
      <c r="N4141" s="213">
        <v>14148.9</v>
      </c>
      <c r="O4141" s="242">
        <f t="shared" si="332"/>
        <v>0.51529999999980647</v>
      </c>
      <c r="P4141" s="242"/>
      <c r="Q4141" s="179"/>
      <c r="R4141" s="179"/>
      <c r="S4141" s="179"/>
      <c r="T4141" s="179"/>
      <c r="U4141" s="179"/>
      <c r="V4141" s="179"/>
      <c r="W4141" s="179"/>
      <c r="X4141" s="179"/>
      <c r="Y4141" s="179"/>
      <c r="Z4141" s="179"/>
      <c r="AA4141" s="222"/>
      <c r="AB4141" s="222"/>
      <c r="AC4141" s="222"/>
      <c r="AD4141" s="179"/>
      <c r="AE4141" s="179"/>
      <c r="AF4141" s="179"/>
      <c r="AG4141" s="179"/>
      <c r="AH4141" s="179"/>
      <c r="AI4141" s="179"/>
      <c r="AJ4141" s="179"/>
    </row>
    <row r="4142" spans="2:36" x14ac:dyDescent="0.3">
      <c r="B4142" s="224">
        <v>421900</v>
      </c>
      <c r="C4142" s="209">
        <v>171547</v>
      </c>
      <c r="D4142" s="206">
        <f t="shared" si="333"/>
        <v>0.40660583076558426</v>
      </c>
      <c r="E4142" s="208">
        <f t="shared" si="334"/>
        <v>0.45</v>
      </c>
      <c r="F4142" s="207">
        <v>9435.08</v>
      </c>
      <c r="G4142" s="207">
        <v>13723.76</v>
      </c>
      <c r="H4142" s="207">
        <v>15439.23</v>
      </c>
      <c r="I4142" s="214">
        <v>157252</v>
      </c>
      <c r="J4142" s="211">
        <f t="shared" si="330"/>
        <v>0.37272339416923439</v>
      </c>
      <c r="K4142" s="212">
        <f t="shared" si="331"/>
        <v>0.42</v>
      </c>
      <c r="L4142" s="214">
        <v>8648.86</v>
      </c>
      <c r="M4142" s="213">
        <v>12580.16</v>
      </c>
      <c r="N4142" s="213">
        <v>14152.68</v>
      </c>
      <c r="O4142" s="242">
        <f t="shared" si="332"/>
        <v>0.51519999999996802</v>
      </c>
      <c r="P4142" s="242"/>
      <c r="Q4142" s="179"/>
      <c r="R4142" s="179"/>
      <c r="S4142" s="179"/>
      <c r="T4142" s="179"/>
      <c r="U4142" s="179"/>
      <c r="V4142" s="179"/>
      <c r="W4142" s="179"/>
      <c r="X4142" s="179"/>
      <c r="Y4142" s="179"/>
      <c r="Z4142" s="179"/>
      <c r="AA4142" s="222"/>
      <c r="AB4142" s="222"/>
      <c r="AC4142" s="222"/>
      <c r="AD4142" s="179"/>
      <c r="AE4142" s="179"/>
      <c r="AF4142" s="179"/>
      <c r="AG4142" s="179"/>
      <c r="AH4142" s="179"/>
      <c r="AI4142" s="179"/>
      <c r="AJ4142" s="179"/>
    </row>
    <row r="4143" spans="2:36" x14ac:dyDescent="0.3">
      <c r="B4143" s="224">
        <v>422000</v>
      </c>
      <c r="C4143" s="209">
        <v>171592</v>
      </c>
      <c r="D4143" s="206">
        <f t="shared" si="333"/>
        <v>0.4066161137440758</v>
      </c>
      <c r="E4143" s="208">
        <f t="shared" si="334"/>
        <v>0.45</v>
      </c>
      <c r="F4143" s="207">
        <v>9437.56</v>
      </c>
      <c r="G4143" s="207">
        <v>13727.36</v>
      </c>
      <c r="H4143" s="207">
        <v>15443.28</v>
      </c>
      <c r="I4143" s="214">
        <v>157294</v>
      </c>
      <c r="J4143" s="211">
        <f t="shared" si="330"/>
        <v>0.37273459715639812</v>
      </c>
      <c r="K4143" s="212">
        <f t="shared" si="331"/>
        <v>0.42</v>
      </c>
      <c r="L4143" s="214">
        <v>8651.17</v>
      </c>
      <c r="M4143" s="213">
        <v>12583.52</v>
      </c>
      <c r="N4143" s="213">
        <v>14156.46</v>
      </c>
      <c r="O4143" s="242">
        <f t="shared" si="332"/>
        <v>0.51529999999997012</v>
      </c>
      <c r="P4143" s="242"/>
      <c r="Q4143" s="179"/>
      <c r="R4143" s="179"/>
      <c r="S4143" s="179"/>
      <c r="T4143" s="179"/>
      <c r="U4143" s="179"/>
      <c r="V4143" s="179"/>
      <c r="W4143" s="179"/>
      <c r="X4143" s="179"/>
      <c r="Y4143" s="179"/>
      <c r="Z4143" s="179"/>
      <c r="AA4143" s="222"/>
      <c r="AB4143" s="222"/>
      <c r="AC4143" s="222"/>
      <c r="AD4143" s="179"/>
      <c r="AE4143" s="179"/>
      <c r="AF4143" s="179"/>
      <c r="AG4143" s="179"/>
      <c r="AH4143" s="179"/>
      <c r="AI4143" s="179"/>
      <c r="AJ4143" s="179"/>
    </row>
    <row r="4144" spans="2:36" x14ac:dyDescent="0.3">
      <c r="B4144" s="224">
        <v>422100</v>
      </c>
      <c r="C4144" s="209">
        <v>171637</v>
      </c>
      <c r="D4144" s="206">
        <f t="shared" si="333"/>
        <v>0.40662639185027244</v>
      </c>
      <c r="E4144" s="208">
        <f t="shared" si="334"/>
        <v>0.45</v>
      </c>
      <c r="F4144" s="207">
        <v>9440.0300000000007</v>
      </c>
      <c r="G4144" s="207">
        <v>13730.96</v>
      </c>
      <c r="H4144" s="207">
        <v>15447.33</v>
      </c>
      <c r="I4144" s="214">
        <v>157336</v>
      </c>
      <c r="J4144" s="211">
        <f t="shared" si="330"/>
        <v>0.37274579483534709</v>
      </c>
      <c r="K4144" s="212">
        <f t="shared" si="331"/>
        <v>0.42</v>
      </c>
      <c r="L4144" s="214">
        <v>8653.48</v>
      </c>
      <c r="M4144" s="213">
        <v>12586.88</v>
      </c>
      <c r="N4144" s="213">
        <v>14160.24</v>
      </c>
      <c r="O4144" s="242">
        <f t="shared" si="332"/>
        <v>0.51519999999985888</v>
      </c>
      <c r="P4144" s="242"/>
      <c r="Q4144" s="179"/>
      <c r="R4144" s="179"/>
      <c r="S4144" s="179"/>
      <c r="T4144" s="179"/>
      <c r="U4144" s="179"/>
      <c r="V4144" s="179"/>
      <c r="W4144" s="179"/>
      <c r="X4144" s="179"/>
      <c r="Y4144" s="179"/>
      <c r="Z4144" s="179"/>
      <c r="AA4144" s="222"/>
      <c r="AB4144" s="222"/>
      <c r="AC4144" s="222"/>
      <c r="AD4144" s="179"/>
      <c r="AE4144" s="179"/>
      <c r="AF4144" s="179"/>
      <c r="AG4144" s="179"/>
      <c r="AH4144" s="179"/>
      <c r="AI4144" s="179"/>
      <c r="AJ4144" s="179"/>
    </row>
    <row r="4145" spans="2:36" x14ac:dyDescent="0.3">
      <c r="B4145" s="224">
        <v>422200</v>
      </c>
      <c r="C4145" s="209">
        <v>171682</v>
      </c>
      <c r="D4145" s="206">
        <f t="shared" si="333"/>
        <v>0.40663666508763618</v>
      </c>
      <c r="E4145" s="208">
        <f t="shared" si="334"/>
        <v>0.45</v>
      </c>
      <c r="F4145" s="207">
        <v>9442.51</v>
      </c>
      <c r="G4145" s="207">
        <v>13734.56</v>
      </c>
      <c r="H4145" s="207">
        <v>15451.38</v>
      </c>
      <c r="I4145" s="214">
        <v>157378</v>
      </c>
      <c r="J4145" s="211">
        <f t="shared" si="330"/>
        <v>0.37275698720985317</v>
      </c>
      <c r="K4145" s="212">
        <f t="shared" si="331"/>
        <v>0.42</v>
      </c>
      <c r="L4145" s="214">
        <v>8655.7900000000009</v>
      </c>
      <c r="M4145" s="213">
        <v>12590.24</v>
      </c>
      <c r="N4145" s="213">
        <v>14164.02</v>
      </c>
      <c r="O4145" s="242">
        <f t="shared" si="332"/>
        <v>0.51530000000013387</v>
      </c>
      <c r="P4145" s="242"/>
      <c r="Q4145" s="179"/>
      <c r="R4145" s="179"/>
      <c r="S4145" s="179"/>
      <c r="T4145" s="179"/>
      <c r="U4145" s="179"/>
      <c r="V4145" s="179"/>
      <c r="W4145" s="179"/>
      <c r="X4145" s="179"/>
      <c r="Y4145" s="179"/>
      <c r="Z4145" s="179"/>
      <c r="AA4145" s="222"/>
      <c r="AB4145" s="222"/>
      <c r="AC4145" s="222"/>
      <c r="AD4145" s="179"/>
      <c r="AE4145" s="179"/>
      <c r="AF4145" s="179"/>
      <c r="AG4145" s="179"/>
      <c r="AH4145" s="179"/>
      <c r="AI4145" s="179"/>
      <c r="AJ4145" s="179"/>
    </row>
    <row r="4146" spans="2:36" x14ac:dyDescent="0.3">
      <c r="B4146" s="224">
        <v>422300</v>
      </c>
      <c r="C4146" s="209">
        <v>171727</v>
      </c>
      <c r="D4146" s="206">
        <f t="shared" si="333"/>
        <v>0.40664693345962588</v>
      </c>
      <c r="E4146" s="208">
        <f t="shared" si="334"/>
        <v>0.45</v>
      </c>
      <c r="F4146" s="207">
        <v>9444.98</v>
      </c>
      <c r="G4146" s="207">
        <v>13738.16</v>
      </c>
      <c r="H4146" s="207">
        <v>15455.43</v>
      </c>
      <c r="I4146" s="214">
        <v>157420</v>
      </c>
      <c r="J4146" s="211">
        <f t="shared" si="330"/>
        <v>0.37276817428368458</v>
      </c>
      <c r="K4146" s="212">
        <f t="shared" si="331"/>
        <v>0.42</v>
      </c>
      <c r="L4146" s="214">
        <v>8658.1</v>
      </c>
      <c r="M4146" s="213">
        <v>12593.6</v>
      </c>
      <c r="N4146" s="213">
        <v>14167.8</v>
      </c>
      <c r="O4146" s="242">
        <f t="shared" si="332"/>
        <v>0.51520000000004074</v>
      </c>
      <c r="P4146" s="242"/>
      <c r="Q4146" s="179"/>
      <c r="R4146" s="179"/>
      <c r="S4146" s="179"/>
      <c r="T4146" s="179"/>
      <c r="U4146" s="179"/>
      <c r="V4146" s="179"/>
      <c r="W4146" s="179"/>
      <c r="X4146" s="179"/>
      <c r="Y4146" s="179"/>
      <c r="Z4146" s="179"/>
      <c r="AA4146" s="222"/>
      <c r="AB4146" s="222"/>
      <c r="AC4146" s="222"/>
      <c r="AD4146" s="179"/>
      <c r="AE4146" s="179"/>
      <c r="AF4146" s="179"/>
      <c r="AG4146" s="179"/>
      <c r="AH4146" s="179"/>
      <c r="AI4146" s="179"/>
      <c r="AJ4146" s="179"/>
    </row>
    <row r="4147" spans="2:36" x14ac:dyDescent="0.3">
      <c r="B4147" s="224">
        <v>422400</v>
      </c>
      <c r="C4147" s="209">
        <v>171772</v>
      </c>
      <c r="D4147" s="206">
        <f t="shared" si="333"/>
        <v>0.40665719696969699</v>
      </c>
      <c r="E4147" s="208">
        <f t="shared" si="334"/>
        <v>0.45</v>
      </c>
      <c r="F4147" s="207">
        <v>9447.4599999999991</v>
      </c>
      <c r="G4147" s="207">
        <v>13741.76</v>
      </c>
      <c r="H4147" s="207">
        <v>15459.48</v>
      </c>
      <c r="I4147" s="214">
        <v>157462</v>
      </c>
      <c r="J4147" s="211">
        <f t="shared" si="330"/>
        <v>0.37277935606060608</v>
      </c>
      <c r="K4147" s="212">
        <f t="shared" si="331"/>
        <v>0.42</v>
      </c>
      <c r="L4147" s="214">
        <v>8660.41</v>
      </c>
      <c r="M4147" s="213">
        <v>12596.96</v>
      </c>
      <c r="N4147" s="213">
        <v>14171.58</v>
      </c>
      <c r="O4147" s="242">
        <f t="shared" si="332"/>
        <v>0.51530000000002474</v>
      </c>
      <c r="P4147" s="242"/>
      <c r="Q4147" s="179"/>
      <c r="R4147" s="179"/>
      <c r="S4147" s="179"/>
      <c r="T4147" s="179"/>
      <c r="U4147" s="179"/>
      <c r="V4147" s="179"/>
      <c r="W4147" s="179"/>
      <c r="X4147" s="179"/>
      <c r="Y4147" s="179"/>
      <c r="Z4147" s="179"/>
      <c r="AA4147" s="222"/>
      <c r="AB4147" s="222"/>
      <c r="AC4147" s="222"/>
      <c r="AD4147" s="179"/>
      <c r="AE4147" s="179"/>
      <c r="AF4147" s="179"/>
      <c r="AG4147" s="179"/>
      <c r="AH4147" s="179"/>
      <c r="AI4147" s="179"/>
      <c r="AJ4147" s="179"/>
    </row>
    <row r="4148" spans="2:36" x14ac:dyDescent="0.3">
      <c r="B4148" s="224">
        <v>422500</v>
      </c>
      <c r="C4148" s="209">
        <v>171817</v>
      </c>
      <c r="D4148" s="206">
        <f t="shared" si="333"/>
        <v>0.4066674556213018</v>
      </c>
      <c r="E4148" s="208">
        <f t="shared" si="334"/>
        <v>0.45</v>
      </c>
      <c r="F4148" s="207">
        <v>9449.93</v>
      </c>
      <c r="G4148" s="207">
        <v>13745.36</v>
      </c>
      <c r="H4148" s="207">
        <v>15463.53</v>
      </c>
      <c r="I4148" s="214">
        <v>157504</v>
      </c>
      <c r="J4148" s="211">
        <f t="shared" si="330"/>
        <v>0.37279053254437872</v>
      </c>
      <c r="K4148" s="212">
        <f t="shared" si="331"/>
        <v>0.42</v>
      </c>
      <c r="L4148" s="214">
        <v>8662.7199999999993</v>
      </c>
      <c r="M4148" s="213">
        <v>12600.32</v>
      </c>
      <c r="N4148" s="213">
        <v>14175.36</v>
      </c>
      <c r="O4148" s="242">
        <f t="shared" si="332"/>
        <v>0.5151999999999316</v>
      </c>
      <c r="P4148" s="242"/>
      <c r="Q4148" s="179"/>
      <c r="R4148" s="179"/>
      <c r="S4148" s="179"/>
      <c r="T4148" s="179"/>
      <c r="U4148" s="179"/>
      <c r="V4148" s="179"/>
      <c r="W4148" s="179"/>
      <c r="X4148" s="179"/>
      <c r="Y4148" s="179"/>
      <c r="Z4148" s="179"/>
      <c r="AA4148" s="222"/>
      <c r="AB4148" s="222"/>
      <c r="AC4148" s="222"/>
      <c r="AD4148" s="179"/>
      <c r="AE4148" s="179"/>
      <c r="AF4148" s="179"/>
      <c r="AG4148" s="179"/>
      <c r="AH4148" s="179"/>
      <c r="AI4148" s="179"/>
      <c r="AJ4148" s="179"/>
    </row>
    <row r="4149" spans="2:36" x14ac:dyDescent="0.3">
      <c r="B4149" s="224">
        <v>422600</v>
      </c>
      <c r="C4149" s="209">
        <v>171862</v>
      </c>
      <c r="D4149" s="206">
        <f t="shared" si="333"/>
        <v>0.40667770941788928</v>
      </c>
      <c r="E4149" s="208">
        <f t="shared" si="334"/>
        <v>0.45</v>
      </c>
      <c r="F4149" s="207">
        <v>9452.41</v>
      </c>
      <c r="G4149" s="207">
        <v>13748.96</v>
      </c>
      <c r="H4149" s="207">
        <v>15467.58</v>
      </c>
      <c r="I4149" s="214">
        <v>157546</v>
      </c>
      <c r="J4149" s="211">
        <f t="shared" si="330"/>
        <v>0.37280170373876004</v>
      </c>
      <c r="K4149" s="212">
        <f t="shared" si="331"/>
        <v>0.42</v>
      </c>
      <c r="L4149" s="214">
        <v>8665.0300000000007</v>
      </c>
      <c r="M4149" s="213">
        <v>12603.68</v>
      </c>
      <c r="N4149" s="213">
        <v>14179.14</v>
      </c>
      <c r="O4149" s="242">
        <f t="shared" si="332"/>
        <v>0.5152999999998974</v>
      </c>
      <c r="P4149" s="242"/>
      <c r="Q4149" s="179"/>
      <c r="R4149" s="179"/>
      <c r="S4149" s="179"/>
      <c r="T4149" s="179"/>
      <c r="U4149" s="179"/>
      <c r="V4149" s="179"/>
      <c r="W4149" s="179"/>
      <c r="X4149" s="179"/>
      <c r="Y4149" s="179"/>
      <c r="Z4149" s="179"/>
      <c r="AA4149" s="222"/>
      <c r="AB4149" s="222"/>
      <c r="AC4149" s="222"/>
      <c r="AD4149" s="179"/>
      <c r="AE4149" s="179"/>
      <c r="AF4149" s="179"/>
      <c r="AG4149" s="179"/>
      <c r="AH4149" s="179"/>
      <c r="AI4149" s="179"/>
      <c r="AJ4149" s="179"/>
    </row>
    <row r="4150" spans="2:36" x14ac:dyDescent="0.3">
      <c r="B4150" s="224">
        <v>422700</v>
      </c>
      <c r="C4150" s="209">
        <v>171907</v>
      </c>
      <c r="D4150" s="206">
        <f t="shared" si="333"/>
        <v>0.40668795836290511</v>
      </c>
      <c r="E4150" s="208">
        <f t="shared" si="334"/>
        <v>0.45</v>
      </c>
      <c r="F4150" s="207">
        <v>9454.8799999999992</v>
      </c>
      <c r="G4150" s="207">
        <v>13752.56</v>
      </c>
      <c r="H4150" s="207">
        <v>15471.63</v>
      </c>
      <c r="I4150" s="214">
        <v>157588</v>
      </c>
      <c r="J4150" s="211">
        <f t="shared" si="330"/>
        <v>0.37281286964750415</v>
      </c>
      <c r="K4150" s="212">
        <f t="shared" si="331"/>
        <v>0.42</v>
      </c>
      <c r="L4150" s="214">
        <v>8667.34</v>
      </c>
      <c r="M4150" s="213">
        <v>12607.04</v>
      </c>
      <c r="N4150" s="213">
        <v>14182.92</v>
      </c>
      <c r="O4150" s="242">
        <f t="shared" si="332"/>
        <v>0.51520000000009536</v>
      </c>
      <c r="P4150" s="242"/>
      <c r="Q4150" s="179"/>
      <c r="R4150" s="179"/>
      <c r="S4150" s="179"/>
      <c r="T4150" s="179"/>
      <c r="U4150" s="179"/>
      <c r="V4150" s="179"/>
      <c r="W4150" s="179"/>
      <c r="X4150" s="179"/>
      <c r="Y4150" s="179"/>
      <c r="Z4150" s="179"/>
      <c r="AA4150" s="222"/>
      <c r="AB4150" s="222"/>
      <c r="AC4150" s="222"/>
      <c r="AD4150" s="179"/>
      <c r="AE4150" s="179"/>
      <c r="AF4150" s="179"/>
      <c r="AG4150" s="179"/>
      <c r="AH4150" s="179"/>
      <c r="AI4150" s="179"/>
      <c r="AJ4150" s="179"/>
    </row>
    <row r="4151" spans="2:36" x14ac:dyDescent="0.3">
      <c r="B4151" s="224">
        <v>422800</v>
      </c>
      <c r="C4151" s="209">
        <v>171952</v>
      </c>
      <c r="D4151" s="206">
        <f t="shared" si="333"/>
        <v>0.40669820245979188</v>
      </c>
      <c r="E4151" s="208">
        <f t="shared" si="334"/>
        <v>0.45</v>
      </c>
      <c r="F4151" s="207">
        <v>9457.36</v>
      </c>
      <c r="G4151" s="207">
        <v>13756.16</v>
      </c>
      <c r="H4151" s="207">
        <v>15475.68</v>
      </c>
      <c r="I4151" s="214">
        <v>157630</v>
      </c>
      <c r="J4151" s="211">
        <f t="shared" si="330"/>
        <v>0.3728240302743614</v>
      </c>
      <c r="K4151" s="212">
        <f t="shared" si="331"/>
        <v>0.42</v>
      </c>
      <c r="L4151" s="214">
        <v>8669.65</v>
      </c>
      <c r="M4151" s="213">
        <v>12610.4</v>
      </c>
      <c r="N4151" s="213">
        <v>14186.7</v>
      </c>
      <c r="O4151" s="242">
        <f t="shared" si="332"/>
        <v>0.51529999999980647</v>
      </c>
      <c r="P4151" s="242"/>
      <c r="Q4151" s="179"/>
      <c r="R4151" s="179"/>
      <c r="S4151" s="179"/>
      <c r="T4151" s="179"/>
      <c r="U4151" s="179"/>
      <c r="V4151" s="179"/>
      <c r="W4151" s="179"/>
      <c r="X4151" s="179"/>
      <c r="Y4151" s="179"/>
      <c r="Z4151" s="179"/>
      <c r="AA4151" s="222"/>
      <c r="AB4151" s="222"/>
      <c r="AC4151" s="222"/>
      <c r="AD4151" s="179"/>
      <c r="AE4151" s="179"/>
      <c r="AF4151" s="179"/>
      <c r="AG4151" s="179"/>
      <c r="AH4151" s="179"/>
      <c r="AI4151" s="179"/>
      <c r="AJ4151" s="179"/>
    </row>
    <row r="4152" spans="2:36" x14ac:dyDescent="0.3">
      <c r="B4152" s="224">
        <v>422900</v>
      </c>
      <c r="C4152" s="209">
        <v>171997</v>
      </c>
      <c r="D4152" s="206">
        <f t="shared" si="333"/>
        <v>0.40670844171198867</v>
      </c>
      <c r="E4152" s="208">
        <f t="shared" si="334"/>
        <v>0.45</v>
      </c>
      <c r="F4152" s="207">
        <v>9459.83</v>
      </c>
      <c r="G4152" s="207">
        <v>13759.76</v>
      </c>
      <c r="H4152" s="207">
        <v>15479.73</v>
      </c>
      <c r="I4152" s="214">
        <v>157672</v>
      </c>
      <c r="J4152" s="211">
        <f t="shared" si="330"/>
        <v>0.37283518562307877</v>
      </c>
      <c r="K4152" s="212">
        <f t="shared" si="331"/>
        <v>0.42</v>
      </c>
      <c r="L4152" s="214">
        <v>8671.9599999999991</v>
      </c>
      <c r="M4152" s="213">
        <v>12613.76</v>
      </c>
      <c r="N4152" s="213">
        <v>14190.48</v>
      </c>
      <c r="O4152" s="242">
        <f t="shared" si="332"/>
        <v>0.51519999999996802</v>
      </c>
      <c r="P4152" s="242"/>
      <c r="Q4152" s="179"/>
      <c r="R4152" s="179"/>
      <c r="S4152" s="179"/>
      <c r="T4152" s="179"/>
      <c r="U4152" s="179"/>
      <c r="V4152" s="179"/>
      <c r="W4152" s="179"/>
      <c r="X4152" s="179"/>
      <c r="Y4152" s="179"/>
      <c r="Z4152" s="179"/>
      <c r="AA4152" s="222"/>
      <c r="AB4152" s="222"/>
      <c r="AC4152" s="222"/>
      <c r="AD4152" s="179"/>
      <c r="AE4152" s="179"/>
      <c r="AF4152" s="179"/>
      <c r="AG4152" s="179"/>
      <c r="AH4152" s="179"/>
      <c r="AI4152" s="179"/>
      <c r="AJ4152" s="179"/>
    </row>
    <row r="4153" spans="2:36" x14ac:dyDescent="0.3">
      <c r="B4153" s="224">
        <v>423000</v>
      </c>
      <c r="C4153" s="209">
        <v>172042</v>
      </c>
      <c r="D4153" s="206">
        <f t="shared" si="333"/>
        <v>0.40671867612293144</v>
      </c>
      <c r="E4153" s="208">
        <f t="shared" si="334"/>
        <v>0.45</v>
      </c>
      <c r="F4153" s="207">
        <v>9462.31</v>
      </c>
      <c r="G4153" s="207">
        <v>13763.36</v>
      </c>
      <c r="H4153" s="207">
        <v>15483.78</v>
      </c>
      <c r="I4153" s="214">
        <v>157714</v>
      </c>
      <c r="J4153" s="211">
        <f t="shared" si="330"/>
        <v>0.3728463356973995</v>
      </c>
      <c r="K4153" s="212">
        <f t="shared" si="331"/>
        <v>0.42</v>
      </c>
      <c r="L4153" s="214">
        <v>8674.27</v>
      </c>
      <c r="M4153" s="213">
        <v>12617.12</v>
      </c>
      <c r="N4153" s="213">
        <v>14194.26</v>
      </c>
      <c r="O4153" s="242">
        <f t="shared" si="332"/>
        <v>0.51529999999997012</v>
      </c>
      <c r="P4153" s="242"/>
      <c r="Q4153" s="179"/>
      <c r="R4153" s="179"/>
      <c r="S4153" s="179"/>
      <c r="T4153" s="179"/>
      <c r="U4153" s="179"/>
      <c r="V4153" s="179"/>
      <c r="W4153" s="179"/>
      <c r="X4153" s="179"/>
      <c r="Y4153" s="179"/>
      <c r="Z4153" s="179"/>
      <c r="AA4153" s="222"/>
      <c r="AB4153" s="222"/>
      <c r="AC4153" s="222"/>
      <c r="AD4153" s="179"/>
      <c r="AE4153" s="179"/>
      <c r="AF4153" s="179"/>
      <c r="AG4153" s="179"/>
      <c r="AH4153" s="179"/>
      <c r="AI4153" s="179"/>
      <c r="AJ4153" s="179"/>
    </row>
    <row r="4154" spans="2:36" x14ac:dyDescent="0.3">
      <c r="B4154" s="224">
        <v>423100</v>
      </c>
      <c r="C4154" s="209">
        <v>172087</v>
      </c>
      <c r="D4154" s="206">
        <f t="shared" si="333"/>
        <v>0.40672890569605297</v>
      </c>
      <c r="E4154" s="208">
        <f t="shared" si="334"/>
        <v>0.45</v>
      </c>
      <c r="F4154" s="207">
        <v>9464.7800000000007</v>
      </c>
      <c r="G4154" s="207">
        <v>13766.96</v>
      </c>
      <c r="H4154" s="207">
        <v>15487.83</v>
      </c>
      <c r="I4154" s="214">
        <v>157756</v>
      </c>
      <c r="J4154" s="211">
        <f t="shared" si="330"/>
        <v>0.3728574805010636</v>
      </c>
      <c r="K4154" s="212">
        <f t="shared" si="331"/>
        <v>0.42</v>
      </c>
      <c r="L4154" s="214">
        <v>8676.58</v>
      </c>
      <c r="M4154" s="213">
        <v>12620.48</v>
      </c>
      <c r="N4154" s="213">
        <v>14198.04</v>
      </c>
      <c r="O4154" s="242">
        <f t="shared" si="332"/>
        <v>0.51519999999985888</v>
      </c>
      <c r="P4154" s="242"/>
      <c r="Q4154" s="179"/>
      <c r="R4154" s="179"/>
      <c r="S4154" s="179"/>
      <c r="T4154" s="179"/>
      <c r="U4154" s="179"/>
      <c r="V4154" s="179"/>
      <c r="W4154" s="179"/>
      <c r="X4154" s="179"/>
      <c r="Y4154" s="179"/>
      <c r="Z4154" s="179"/>
      <c r="AA4154" s="222"/>
      <c r="AB4154" s="222"/>
      <c r="AC4154" s="222"/>
      <c r="AD4154" s="179"/>
      <c r="AE4154" s="179"/>
      <c r="AF4154" s="179"/>
      <c r="AG4154" s="179"/>
      <c r="AH4154" s="179"/>
      <c r="AI4154" s="179"/>
      <c r="AJ4154" s="179"/>
    </row>
    <row r="4155" spans="2:36" x14ac:dyDescent="0.3">
      <c r="B4155" s="224">
        <v>423200</v>
      </c>
      <c r="C4155" s="209">
        <v>172132</v>
      </c>
      <c r="D4155" s="206">
        <f t="shared" si="333"/>
        <v>0.4067391304347826</v>
      </c>
      <c r="E4155" s="208">
        <f t="shared" si="334"/>
        <v>0.45</v>
      </c>
      <c r="F4155" s="207">
        <v>9467.26</v>
      </c>
      <c r="G4155" s="207">
        <v>13770.56</v>
      </c>
      <c r="H4155" s="207">
        <v>15491.88</v>
      </c>
      <c r="I4155" s="214">
        <v>157798</v>
      </c>
      <c r="J4155" s="211">
        <f t="shared" ref="J4155:J4218" si="335">I4155/$B4155</f>
        <v>0.37286862003780719</v>
      </c>
      <c r="K4155" s="212">
        <f t="shared" ref="K4155:K4218" si="336">(I4155-I4154)/($B4155-$B4154)</f>
        <v>0.42</v>
      </c>
      <c r="L4155" s="214">
        <v>8678.89</v>
      </c>
      <c r="M4155" s="213">
        <v>12623.84</v>
      </c>
      <c r="N4155" s="213">
        <v>14201.82</v>
      </c>
      <c r="O4155" s="242">
        <f t="shared" si="332"/>
        <v>0.51530000000013387</v>
      </c>
      <c r="P4155" s="242"/>
      <c r="Q4155" s="179"/>
      <c r="R4155" s="179"/>
      <c r="S4155" s="179"/>
      <c r="T4155" s="179"/>
      <c r="U4155" s="179"/>
      <c r="V4155" s="179"/>
      <c r="W4155" s="179"/>
      <c r="X4155" s="179"/>
      <c r="Y4155" s="179"/>
      <c r="Z4155" s="179"/>
      <c r="AA4155" s="222"/>
      <c r="AB4155" s="222"/>
      <c r="AC4155" s="222"/>
      <c r="AD4155" s="179"/>
      <c r="AE4155" s="179"/>
      <c r="AF4155" s="179"/>
      <c r="AG4155" s="179"/>
      <c r="AH4155" s="179"/>
      <c r="AI4155" s="179"/>
      <c r="AJ4155" s="179"/>
    </row>
    <row r="4156" spans="2:36" x14ac:dyDescent="0.3">
      <c r="B4156" s="224">
        <v>423300</v>
      </c>
      <c r="C4156" s="209">
        <v>172177</v>
      </c>
      <c r="D4156" s="206">
        <f t="shared" si="333"/>
        <v>0.40674935034254667</v>
      </c>
      <c r="E4156" s="208">
        <f t="shared" si="334"/>
        <v>0.45</v>
      </c>
      <c r="F4156" s="207">
        <v>9469.73</v>
      </c>
      <c r="G4156" s="207">
        <v>13774.16</v>
      </c>
      <c r="H4156" s="207">
        <v>15495.93</v>
      </c>
      <c r="I4156" s="214">
        <v>157840</v>
      </c>
      <c r="J4156" s="211">
        <f t="shared" si="335"/>
        <v>0.37287975431136311</v>
      </c>
      <c r="K4156" s="212">
        <f t="shared" si="336"/>
        <v>0.42</v>
      </c>
      <c r="L4156" s="214">
        <v>8681.2000000000007</v>
      </c>
      <c r="M4156" s="213">
        <v>12627.2</v>
      </c>
      <c r="N4156" s="213">
        <v>14205.6</v>
      </c>
      <c r="O4156" s="242">
        <f t="shared" si="332"/>
        <v>0.51520000000004074</v>
      </c>
      <c r="P4156" s="242"/>
      <c r="Q4156" s="179"/>
      <c r="R4156" s="179"/>
      <c r="S4156" s="179"/>
      <c r="T4156" s="179"/>
      <c r="U4156" s="179"/>
      <c r="V4156" s="179"/>
      <c r="W4156" s="179"/>
      <c r="X4156" s="179"/>
      <c r="Y4156" s="179"/>
      <c r="Z4156" s="179"/>
      <c r="AA4156" s="222"/>
      <c r="AB4156" s="222"/>
      <c r="AC4156" s="222"/>
      <c r="AD4156" s="179"/>
      <c r="AE4156" s="179"/>
      <c r="AF4156" s="179"/>
      <c r="AG4156" s="179"/>
      <c r="AH4156" s="179"/>
      <c r="AI4156" s="179"/>
      <c r="AJ4156" s="179"/>
    </row>
    <row r="4157" spans="2:36" x14ac:dyDescent="0.3">
      <c r="B4157" s="224">
        <v>423400</v>
      </c>
      <c r="C4157" s="209">
        <v>172222</v>
      </c>
      <c r="D4157" s="206">
        <f t="shared" si="333"/>
        <v>0.40675956542276809</v>
      </c>
      <c r="E4157" s="208">
        <f t="shared" si="334"/>
        <v>0.45</v>
      </c>
      <c r="F4157" s="207">
        <v>9472.2099999999991</v>
      </c>
      <c r="G4157" s="207">
        <v>13777.76</v>
      </c>
      <c r="H4157" s="207">
        <v>15499.98</v>
      </c>
      <c r="I4157" s="214">
        <v>157882</v>
      </c>
      <c r="J4157" s="211">
        <f t="shared" si="335"/>
        <v>0.37289088332546055</v>
      </c>
      <c r="K4157" s="212">
        <f t="shared" si="336"/>
        <v>0.42</v>
      </c>
      <c r="L4157" s="214">
        <v>8683.51</v>
      </c>
      <c r="M4157" s="213">
        <v>12630.56</v>
      </c>
      <c r="N4157" s="213">
        <v>14209.38</v>
      </c>
      <c r="O4157" s="242">
        <f t="shared" si="332"/>
        <v>0.51530000000002474</v>
      </c>
      <c r="P4157" s="242"/>
      <c r="Q4157" s="179"/>
      <c r="R4157" s="179"/>
      <c r="S4157" s="179"/>
      <c r="T4157" s="179"/>
      <c r="U4157" s="179"/>
      <c r="V4157" s="179"/>
      <c r="W4157" s="179"/>
      <c r="X4157" s="179"/>
      <c r="Y4157" s="179"/>
      <c r="Z4157" s="179"/>
      <c r="AA4157" s="222"/>
      <c r="AB4157" s="222"/>
      <c r="AC4157" s="222"/>
      <c r="AD4157" s="179"/>
      <c r="AE4157" s="179"/>
      <c r="AF4157" s="179"/>
      <c r="AG4157" s="179"/>
      <c r="AH4157" s="179"/>
      <c r="AI4157" s="179"/>
      <c r="AJ4157" s="179"/>
    </row>
    <row r="4158" spans="2:36" x14ac:dyDescent="0.3">
      <c r="B4158" s="224">
        <v>423500</v>
      </c>
      <c r="C4158" s="209">
        <v>172267</v>
      </c>
      <c r="D4158" s="206">
        <f t="shared" si="333"/>
        <v>0.40676977567886657</v>
      </c>
      <c r="E4158" s="208">
        <f t="shared" si="334"/>
        <v>0.45</v>
      </c>
      <c r="F4158" s="207">
        <v>9474.68</v>
      </c>
      <c r="G4158" s="207">
        <v>13781.36</v>
      </c>
      <c r="H4158" s="207">
        <v>15504.03</v>
      </c>
      <c r="I4158" s="214">
        <v>157924</v>
      </c>
      <c r="J4158" s="211">
        <f t="shared" si="335"/>
        <v>0.37290200708382526</v>
      </c>
      <c r="K4158" s="212">
        <f t="shared" si="336"/>
        <v>0.42</v>
      </c>
      <c r="L4158" s="214">
        <v>8685.82</v>
      </c>
      <c r="M4158" s="213">
        <v>12633.92</v>
      </c>
      <c r="N4158" s="213">
        <v>14213.16</v>
      </c>
      <c r="O4158" s="242">
        <f t="shared" si="332"/>
        <v>0.5151999999999316</v>
      </c>
      <c r="P4158" s="242"/>
      <c r="Q4158" s="179"/>
      <c r="R4158" s="179"/>
      <c r="S4158" s="179"/>
      <c r="T4158" s="179"/>
      <c r="U4158" s="179"/>
      <c r="V4158" s="179"/>
      <c r="W4158" s="179"/>
      <c r="X4158" s="179"/>
      <c r="Y4158" s="179"/>
      <c r="Z4158" s="179"/>
      <c r="AA4158" s="222"/>
      <c r="AB4158" s="222"/>
      <c r="AC4158" s="222"/>
      <c r="AD4158" s="179"/>
      <c r="AE4158" s="179"/>
      <c r="AF4158" s="179"/>
      <c r="AG4158" s="179"/>
      <c r="AH4158" s="179"/>
      <c r="AI4158" s="179"/>
      <c r="AJ4158" s="179"/>
    </row>
    <row r="4159" spans="2:36" x14ac:dyDescent="0.3">
      <c r="B4159" s="224">
        <v>423600</v>
      </c>
      <c r="C4159" s="209">
        <v>172312</v>
      </c>
      <c r="D4159" s="206">
        <f t="shared" si="333"/>
        <v>0.40677998111425873</v>
      </c>
      <c r="E4159" s="208">
        <f t="shared" si="334"/>
        <v>0.45</v>
      </c>
      <c r="F4159" s="207">
        <v>9477.16</v>
      </c>
      <c r="G4159" s="207">
        <v>13784.96</v>
      </c>
      <c r="H4159" s="207">
        <v>15508.08</v>
      </c>
      <c r="I4159" s="214">
        <v>157966</v>
      </c>
      <c r="J4159" s="211">
        <f t="shared" si="335"/>
        <v>0.37291312559017942</v>
      </c>
      <c r="K4159" s="212">
        <f t="shared" si="336"/>
        <v>0.42</v>
      </c>
      <c r="L4159" s="214">
        <v>8688.1299999999992</v>
      </c>
      <c r="M4159" s="213">
        <v>12637.28</v>
      </c>
      <c r="N4159" s="213">
        <v>14216.94</v>
      </c>
      <c r="O4159" s="242">
        <f t="shared" si="332"/>
        <v>0.5152999999998974</v>
      </c>
      <c r="P4159" s="242"/>
      <c r="Q4159" s="179"/>
      <c r="R4159" s="179"/>
      <c r="S4159" s="179"/>
      <c r="T4159" s="179"/>
      <c r="U4159" s="179"/>
      <c r="V4159" s="179"/>
      <c r="W4159" s="179"/>
      <c r="X4159" s="179"/>
      <c r="Y4159" s="179"/>
      <c r="Z4159" s="179"/>
      <c r="AA4159" s="222"/>
      <c r="AB4159" s="222"/>
      <c r="AC4159" s="222"/>
      <c r="AD4159" s="179"/>
      <c r="AE4159" s="179"/>
      <c r="AF4159" s="179"/>
      <c r="AG4159" s="179"/>
      <c r="AH4159" s="179"/>
      <c r="AI4159" s="179"/>
      <c r="AJ4159" s="179"/>
    </row>
    <row r="4160" spans="2:36" x14ac:dyDescent="0.3">
      <c r="B4160" s="224">
        <v>423700</v>
      </c>
      <c r="C4160" s="209">
        <v>172357</v>
      </c>
      <c r="D4160" s="206">
        <f t="shared" si="333"/>
        <v>0.40679018173235781</v>
      </c>
      <c r="E4160" s="208">
        <f t="shared" si="334"/>
        <v>0.45</v>
      </c>
      <c r="F4160" s="207">
        <v>9479.6299999999992</v>
      </c>
      <c r="G4160" s="207">
        <v>13788.56</v>
      </c>
      <c r="H4160" s="207">
        <v>15512.13</v>
      </c>
      <c r="I4160" s="214">
        <v>158008</v>
      </c>
      <c r="J4160" s="211">
        <f t="shared" si="335"/>
        <v>0.37292423884824166</v>
      </c>
      <c r="K4160" s="212">
        <f t="shared" si="336"/>
        <v>0.42</v>
      </c>
      <c r="L4160" s="214">
        <v>8690.44</v>
      </c>
      <c r="M4160" s="213">
        <v>12640.64</v>
      </c>
      <c r="N4160" s="213">
        <v>14220.72</v>
      </c>
      <c r="O4160" s="242">
        <f t="shared" si="332"/>
        <v>0.51520000000009536</v>
      </c>
      <c r="P4160" s="242"/>
      <c r="Q4160" s="179"/>
      <c r="R4160" s="179"/>
      <c r="S4160" s="179"/>
      <c r="T4160" s="179"/>
      <c r="U4160" s="179"/>
      <c r="V4160" s="179"/>
      <c r="W4160" s="179"/>
      <c r="X4160" s="179"/>
      <c r="Y4160" s="179"/>
      <c r="Z4160" s="179"/>
      <c r="AA4160" s="222"/>
      <c r="AB4160" s="222"/>
      <c r="AC4160" s="222"/>
      <c r="AD4160" s="179"/>
      <c r="AE4160" s="179"/>
      <c r="AF4160" s="179"/>
      <c r="AG4160" s="179"/>
      <c r="AH4160" s="179"/>
      <c r="AI4160" s="179"/>
      <c r="AJ4160" s="179"/>
    </row>
    <row r="4161" spans="2:36" x14ac:dyDescent="0.3">
      <c r="B4161" s="224">
        <v>423800</v>
      </c>
      <c r="C4161" s="209">
        <v>172402</v>
      </c>
      <c r="D4161" s="206">
        <f t="shared" si="333"/>
        <v>0.40680037753657383</v>
      </c>
      <c r="E4161" s="208">
        <f t="shared" si="334"/>
        <v>0.45</v>
      </c>
      <c r="F4161" s="207">
        <v>9482.11</v>
      </c>
      <c r="G4161" s="207">
        <v>13792.16</v>
      </c>
      <c r="H4161" s="207">
        <v>15516.18</v>
      </c>
      <c r="I4161" s="214">
        <v>158050</v>
      </c>
      <c r="J4161" s="211">
        <f t="shared" si="335"/>
        <v>0.37293534686172725</v>
      </c>
      <c r="K4161" s="212">
        <f t="shared" si="336"/>
        <v>0.42</v>
      </c>
      <c r="L4161" s="214">
        <v>8692.75</v>
      </c>
      <c r="M4161" s="213">
        <v>12644</v>
      </c>
      <c r="N4161" s="213">
        <v>14224.5</v>
      </c>
      <c r="O4161" s="242">
        <f t="shared" si="332"/>
        <v>0.51529999999980647</v>
      </c>
      <c r="P4161" s="242"/>
      <c r="Q4161" s="179"/>
      <c r="R4161" s="179"/>
      <c r="S4161" s="179"/>
      <c r="T4161" s="179"/>
      <c r="U4161" s="179"/>
      <c r="V4161" s="179"/>
      <c r="W4161" s="179"/>
      <c r="X4161" s="179"/>
      <c r="Y4161" s="179"/>
      <c r="Z4161" s="179"/>
      <c r="AA4161" s="222"/>
      <c r="AB4161" s="222"/>
      <c r="AC4161" s="222"/>
      <c r="AD4161" s="179"/>
      <c r="AE4161" s="179"/>
      <c r="AF4161" s="179"/>
      <c r="AG4161" s="179"/>
      <c r="AH4161" s="179"/>
      <c r="AI4161" s="179"/>
      <c r="AJ4161" s="179"/>
    </row>
    <row r="4162" spans="2:36" x14ac:dyDescent="0.3">
      <c r="B4162" s="224">
        <v>423900</v>
      </c>
      <c r="C4162" s="209">
        <v>172447</v>
      </c>
      <c r="D4162" s="206">
        <f t="shared" si="333"/>
        <v>0.40681056853031378</v>
      </c>
      <c r="E4162" s="208">
        <f t="shared" si="334"/>
        <v>0.45</v>
      </c>
      <c r="F4162" s="207">
        <v>9484.58</v>
      </c>
      <c r="G4162" s="207">
        <v>13795.76</v>
      </c>
      <c r="H4162" s="207">
        <v>15520.23</v>
      </c>
      <c r="I4162" s="214">
        <v>158092</v>
      </c>
      <c r="J4162" s="211">
        <f t="shared" si="335"/>
        <v>0.3729464496343477</v>
      </c>
      <c r="K4162" s="212">
        <f t="shared" si="336"/>
        <v>0.42</v>
      </c>
      <c r="L4162" s="214">
        <v>8695.06</v>
      </c>
      <c r="M4162" s="213">
        <v>12647.36</v>
      </c>
      <c r="N4162" s="213">
        <v>14228.28</v>
      </c>
      <c r="O4162" s="242">
        <f t="shared" si="332"/>
        <v>0.51519999999996802</v>
      </c>
      <c r="P4162" s="242"/>
      <c r="Q4162" s="179"/>
      <c r="R4162" s="179"/>
      <c r="S4162" s="179"/>
      <c r="T4162" s="179"/>
      <c r="U4162" s="179"/>
      <c r="V4162" s="179"/>
      <c r="W4162" s="179"/>
      <c r="X4162" s="179"/>
      <c r="Y4162" s="179"/>
      <c r="Z4162" s="179"/>
      <c r="AA4162" s="222"/>
      <c r="AB4162" s="222"/>
      <c r="AC4162" s="222"/>
      <c r="AD4162" s="179"/>
      <c r="AE4162" s="179"/>
      <c r="AF4162" s="179"/>
      <c r="AG4162" s="179"/>
      <c r="AH4162" s="179"/>
      <c r="AI4162" s="179"/>
      <c r="AJ4162" s="179"/>
    </row>
    <row r="4163" spans="2:36" x14ac:dyDescent="0.3">
      <c r="B4163" s="224">
        <v>424000</v>
      </c>
      <c r="C4163" s="209">
        <v>172492</v>
      </c>
      <c r="D4163" s="206">
        <f t="shared" si="333"/>
        <v>0.40682075471698115</v>
      </c>
      <c r="E4163" s="208">
        <f t="shared" si="334"/>
        <v>0.45</v>
      </c>
      <c r="F4163" s="207">
        <v>9487.06</v>
      </c>
      <c r="G4163" s="207">
        <v>13799.36</v>
      </c>
      <c r="H4163" s="207">
        <v>15524.28</v>
      </c>
      <c r="I4163" s="214">
        <v>158134</v>
      </c>
      <c r="J4163" s="211">
        <f t="shared" si="335"/>
        <v>0.37295754716981133</v>
      </c>
      <c r="K4163" s="212">
        <f t="shared" si="336"/>
        <v>0.42</v>
      </c>
      <c r="L4163" s="214">
        <v>8697.3700000000008</v>
      </c>
      <c r="M4163" s="213">
        <v>12650.72</v>
      </c>
      <c r="N4163" s="213">
        <v>14232.06</v>
      </c>
      <c r="O4163" s="242">
        <f t="shared" si="332"/>
        <v>0.51529999999997012</v>
      </c>
      <c r="P4163" s="242"/>
      <c r="Q4163" s="179"/>
      <c r="R4163" s="179"/>
      <c r="S4163" s="179"/>
      <c r="T4163" s="179"/>
      <c r="U4163" s="179"/>
      <c r="V4163" s="179"/>
      <c r="W4163" s="179"/>
      <c r="X4163" s="179"/>
      <c r="Y4163" s="179"/>
      <c r="Z4163" s="179"/>
      <c r="AA4163" s="222"/>
      <c r="AB4163" s="222"/>
      <c r="AC4163" s="222"/>
      <c r="AD4163" s="179"/>
      <c r="AE4163" s="179"/>
      <c r="AF4163" s="179"/>
      <c r="AG4163" s="179"/>
      <c r="AH4163" s="179"/>
      <c r="AI4163" s="179"/>
      <c r="AJ4163" s="179"/>
    </row>
    <row r="4164" spans="2:36" x14ac:dyDescent="0.3">
      <c r="B4164" s="224">
        <v>424100</v>
      </c>
      <c r="C4164" s="209">
        <v>172537</v>
      </c>
      <c r="D4164" s="206">
        <f t="shared" si="333"/>
        <v>0.40683093609997645</v>
      </c>
      <c r="E4164" s="208">
        <f t="shared" si="334"/>
        <v>0.45</v>
      </c>
      <c r="F4164" s="207">
        <v>9489.5300000000007</v>
      </c>
      <c r="G4164" s="207">
        <v>13802.96</v>
      </c>
      <c r="H4164" s="207">
        <v>15528.33</v>
      </c>
      <c r="I4164" s="214">
        <v>158176</v>
      </c>
      <c r="J4164" s="211">
        <f t="shared" si="335"/>
        <v>0.37296863947182268</v>
      </c>
      <c r="K4164" s="212">
        <f t="shared" si="336"/>
        <v>0.42</v>
      </c>
      <c r="L4164" s="214">
        <v>8699.68</v>
      </c>
      <c r="M4164" s="213">
        <v>12654.08</v>
      </c>
      <c r="N4164" s="213">
        <v>14235.84</v>
      </c>
      <c r="O4164" s="242">
        <f t="shared" si="332"/>
        <v>0.51519999999985888</v>
      </c>
      <c r="P4164" s="242"/>
      <c r="Q4164" s="179"/>
      <c r="R4164" s="179"/>
      <c r="S4164" s="179"/>
      <c r="T4164" s="179"/>
      <c r="U4164" s="179"/>
      <c r="V4164" s="179"/>
      <c r="W4164" s="179"/>
      <c r="X4164" s="179"/>
      <c r="Y4164" s="179"/>
      <c r="Z4164" s="179"/>
      <c r="AA4164" s="222"/>
      <c r="AB4164" s="222"/>
      <c r="AC4164" s="222"/>
      <c r="AD4164" s="179"/>
      <c r="AE4164" s="179"/>
      <c r="AF4164" s="179"/>
      <c r="AG4164" s="179"/>
      <c r="AH4164" s="179"/>
      <c r="AI4164" s="179"/>
      <c r="AJ4164" s="179"/>
    </row>
    <row r="4165" spans="2:36" x14ac:dyDescent="0.3">
      <c r="B4165" s="224">
        <v>424200</v>
      </c>
      <c r="C4165" s="209">
        <v>172582</v>
      </c>
      <c r="D4165" s="206">
        <f t="shared" si="333"/>
        <v>0.40684111268269685</v>
      </c>
      <c r="E4165" s="208">
        <f t="shared" si="334"/>
        <v>0.45</v>
      </c>
      <c r="F4165" s="207">
        <v>9492.01</v>
      </c>
      <c r="G4165" s="207">
        <v>13806.56</v>
      </c>
      <c r="H4165" s="207">
        <v>15532.38</v>
      </c>
      <c r="I4165" s="214">
        <v>158218</v>
      </c>
      <c r="J4165" s="211">
        <f t="shared" si="335"/>
        <v>0.37297972654408296</v>
      </c>
      <c r="K4165" s="212">
        <f t="shared" si="336"/>
        <v>0.42</v>
      </c>
      <c r="L4165" s="214">
        <v>8701.99</v>
      </c>
      <c r="M4165" s="213">
        <v>12657.44</v>
      </c>
      <c r="N4165" s="213">
        <v>14239.62</v>
      </c>
      <c r="O4165" s="242">
        <f t="shared" ref="O4165:O4228" si="337">(C4165+F4165+H4165-C4164-F4164-H4164)/100</f>
        <v>0.51530000000013387</v>
      </c>
      <c r="P4165" s="242"/>
      <c r="Q4165" s="179"/>
      <c r="R4165" s="179"/>
      <c r="S4165" s="179"/>
      <c r="T4165" s="179"/>
      <c r="U4165" s="179"/>
      <c r="V4165" s="179"/>
      <c r="W4165" s="179"/>
      <c r="X4165" s="179"/>
      <c r="Y4165" s="179"/>
      <c r="Z4165" s="179"/>
      <c r="AA4165" s="222"/>
      <c r="AB4165" s="222"/>
      <c r="AC4165" s="222"/>
      <c r="AD4165" s="179"/>
      <c r="AE4165" s="179"/>
      <c r="AF4165" s="179"/>
      <c r="AG4165" s="179"/>
      <c r="AH4165" s="179"/>
      <c r="AI4165" s="179"/>
      <c r="AJ4165" s="179"/>
    </row>
    <row r="4166" spans="2:36" x14ac:dyDescent="0.3">
      <c r="B4166" s="224">
        <v>424300</v>
      </c>
      <c r="C4166" s="209">
        <v>172627</v>
      </c>
      <c r="D4166" s="206">
        <f t="shared" si="333"/>
        <v>0.40685128446853641</v>
      </c>
      <c r="E4166" s="208">
        <f t="shared" si="334"/>
        <v>0.45</v>
      </c>
      <c r="F4166" s="207">
        <v>9494.48</v>
      </c>
      <c r="G4166" s="207">
        <v>13810.16</v>
      </c>
      <c r="H4166" s="207">
        <v>15536.43</v>
      </c>
      <c r="I4166" s="214">
        <v>158260</v>
      </c>
      <c r="J4166" s="211">
        <f t="shared" si="335"/>
        <v>0.37299080839028986</v>
      </c>
      <c r="K4166" s="212">
        <f t="shared" si="336"/>
        <v>0.42</v>
      </c>
      <c r="L4166" s="214">
        <v>8704.2999999999993</v>
      </c>
      <c r="M4166" s="213">
        <v>12660.8</v>
      </c>
      <c r="N4166" s="213">
        <v>14243.4</v>
      </c>
      <c r="O4166" s="242">
        <f t="shared" si="337"/>
        <v>0.51520000000004074</v>
      </c>
      <c r="P4166" s="242"/>
      <c r="Q4166" s="179"/>
      <c r="R4166" s="179"/>
      <c r="S4166" s="179"/>
      <c r="T4166" s="179"/>
      <c r="U4166" s="179"/>
      <c r="V4166" s="179"/>
      <c r="W4166" s="179"/>
      <c r="X4166" s="179"/>
      <c r="Y4166" s="179"/>
      <c r="Z4166" s="179"/>
      <c r="AA4166" s="222"/>
      <c r="AB4166" s="222"/>
      <c r="AC4166" s="222"/>
      <c r="AD4166" s="179"/>
      <c r="AE4166" s="179"/>
      <c r="AF4166" s="179"/>
      <c r="AG4166" s="179"/>
      <c r="AH4166" s="179"/>
      <c r="AI4166" s="179"/>
      <c r="AJ4166" s="179"/>
    </row>
    <row r="4167" spans="2:36" x14ac:dyDescent="0.3">
      <c r="B4167" s="224">
        <v>424400</v>
      </c>
      <c r="C4167" s="209">
        <v>172672</v>
      </c>
      <c r="D4167" s="206">
        <f t="shared" si="333"/>
        <v>0.40686145146088598</v>
      </c>
      <c r="E4167" s="208">
        <f t="shared" si="334"/>
        <v>0.45</v>
      </c>
      <c r="F4167" s="207">
        <v>9496.9599999999991</v>
      </c>
      <c r="G4167" s="207">
        <v>13813.76</v>
      </c>
      <c r="H4167" s="207">
        <v>15540.48</v>
      </c>
      <c r="I4167" s="214">
        <v>158302</v>
      </c>
      <c r="J4167" s="211">
        <f t="shared" si="335"/>
        <v>0.37300188501413761</v>
      </c>
      <c r="K4167" s="212">
        <f t="shared" si="336"/>
        <v>0.42</v>
      </c>
      <c r="L4167" s="214">
        <v>8706.61</v>
      </c>
      <c r="M4167" s="213">
        <v>12664.16</v>
      </c>
      <c r="N4167" s="213">
        <v>14247.18</v>
      </c>
      <c r="O4167" s="242">
        <f t="shared" si="337"/>
        <v>0.51530000000002474</v>
      </c>
      <c r="P4167" s="242"/>
      <c r="Q4167" s="179"/>
      <c r="R4167" s="179"/>
      <c r="S4167" s="179"/>
      <c r="T4167" s="179"/>
      <c r="U4167" s="179"/>
      <c r="V4167" s="179"/>
      <c r="W4167" s="179"/>
      <c r="X4167" s="179"/>
      <c r="Y4167" s="179"/>
      <c r="Z4167" s="179"/>
      <c r="AA4167" s="222"/>
      <c r="AB4167" s="222"/>
      <c r="AC4167" s="222"/>
      <c r="AD4167" s="179"/>
      <c r="AE4167" s="179"/>
      <c r="AF4167" s="179"/>
      <c r="AG4167" s="179"/>
      <c r="AH4167" s="179"/>
      <c r="AI4167" s="179"/>
      <c r="AJ4167" s="179"/>
    </row>
    <row r="4168" spans="2:36" x14ac:dyDescent="0.3">
      <c r="B4168" s="224">
        <v>424500</v>
      </c>
      <c r="C4168" s="209">
        <v>172717</v>
      </c>
      <c r="D4168" s="206">
        <f t="shared" si="333"/>
        <v>0.40687161366313312</v>
      </c>
      <c r="E4168" s="208">
        <f t="shared" si="334"/>
        <v>0.45</v>
      </c>
      <c r="F4168" s="207">
        <v>9499.43</v>
      </c>
      <c r="G4168" s="207">
        <v>13817.36</v>
      </c>
      <c r="H4168" s="207">
        <v>15544.53</v>
      </c>
      <c r="I4168" s="214">
        <v>158344</v>
      </c>
      <c r="J4168" s="211">
        <f t="shared" si="335"/>
        <v>0.37301295641931687</v>
      </c>
      <c r="K4168" s="212">
        <f t="shared" si="336"/>
        <v>0.42</v>
      </c>
      <c r="L4168" s="214">
        <v>8708.92</v>
      </c>
      <c r="M4168" s="213">
        <v>12667.52</v>
      </c>
      <c r="N4168" s="213">
        <v>14250.96</v>
      </c>
      <c r="O4168" s="242">
        <f t="shared" si="337"/>
        <v>0.5151999999999316</v>
      </c>
      <c r="P4168" s="242"/>
      <c r="Q4168" s="179"/>
      <c r="R4168" s="179"/>
      <c r="S4168" s="179"/>
      <c r="T4168" s="179"/>
      <c r="U4168" s="179"/>
      <c r="V4168" s="179"/>
      <c r="W4168" s="179"/>
      <c r="X4168" s="179"/>
      <c r="Y4168" s="179"/>
      <c r="Z4168" s="179"/>
      <c r="AA4168" s="222"/>
      <c r="AB4168" s="222"/>
      <c r="AC4168" s="222"/>
      <c r="AD4168" s="179"/>
      <c r="AE4168" s="179"/>
      <c r="AF4168" s="179"/>
      <c r="AG4168" s="179"/>
      <c r="AH4168" s="179"/>
      <c r="AI4168" s="179"/>
      <c r="AJ4168" s="179"/>
    </row>
    <row r="4169" spans="2:36" x14ac:dyDescent="0.3">
      <c r="B4169" s="224">
        <v>424600</v>
      </c>
      <c r="C4169" s="209">
        <v>172762</v>
      </c>
      <c r="D4169" s="206">
        <f t="shared" si="333"/>
        <v>0.40688177107866225</v>
      </c>
      <c r="E4169" s="208">
        <f t="shared" si="334"/>
        <v>0.45</v>
      </c>
      <c r="F4169" s="207">
        <v>9501.91</v>
      </c>
      <c r="G4169" s="207">
        <v>13820.96</v>
      </c>
      <c r="H4169" s="207">
        <v>15548.58</v>
      </c>
      <c r="I4169" s="214">
        <v>158386</v>
      </c>
      <c r="J4169" s="211">
        <f t="shared" si="335"/>
        <v>0.37302402260951484</v>
      </c>
      <c r="K4169" s="212">
        <f t="shared" si="336"/>
        <v>0.42</v>
      </c>
      <c r="L4169" s="214">
        <v>8711.23</v>
      </c>
      <c r="M4169" s="213">
        <v>12670.88</v>
      </c>
      <c r="N4169" s="213">
        <v>14254.74</v>
      </c>
      <c r="O4169" s="242">
        <f t="shared" si="337"/>
        <v>0.5152999999998974</v>
      </c>
      <c r="P4169" s="242"/>
      <c r="Q4169" s="179"/>
      <c r="R4169" s="179"/>
      <c r="S4169" s="179"/>
      <c r="T4169" s="179"/>
      <c r="U4169" s="179"/>
      <c r="V4169" s="179"/>
      <c r="W4169" s="179"/>
      <c r="X4169" s="179"/>
      <c r="Y4169" s="179"/>
      <c r="Z4169" s="179"/>
      <c r="AA4169" s="222"/>
      <c r="AB4169" s="222"/>
      <c r="AC4169" s="222"/>
      <c r="AD4169" s="179"/>
      <c r="AE4169" s="179"/>
      <c r="AF4169" s="179"/>
      <c r="AG4169" s="179"/>
      <c r="AH4169" s="179"/>
      <c r="AI4169" s="179"/>
      <c r="AJ4169" s="179"/>
    </row>
    <row r="4170" spans="2:36" x14ac:dyDescent="0.3">
      <c r="B4170" s="224">
        <v>424700</v>
      </c>
      <c r="C4170" s="209">
        <v>172807</v>
      </c>
      <c r="D4170" s="206">
        <f t="shared" si="333"/>
        <v>0.4068919237108547</v>
      </c>
      <c r="E4170" s="208">
        <f t="shared" si="334"/>
        <v>0.45</v>
      </c>
      <c r="F4170" s="207">
        <v>9504.3799999999992</v>
      </c>
      <c r="G4170" s="207">
        <v>13824.56</v>
      </c>
      <c r="H4170" s="207">
        <v>15552.63</v>
      </c>
      <c r="I4170" s="214">
        <v>158428</v>
      </c>
      <c r="J4170" s="211">
        <f t="shared" si="335"/>
        <v>0.37303508358841536</v>
      </c>
      <c r="K4170" s="212">
        <f t="shared" si="336"/>
        <v>0.42</v>
      </c>
      <c r="L4170" s="214">
        <v>8713.5400000000009</v>
      </c>
      <c r="M4170" s="213">
        <v>12674.24</v>
      </c>
      <c r="N4170" s="213">
        <v>14258.52</v>
      </c>
      <c r="O4170" s="242">
        <f t="shared" si="337"/>
        <v>0.51520000000009536</v>
      </c>
      <c r="P4170" s="242"/>
      <c r="Q4170" s="179"/>
      <c r="R4170" s="179"/>
      <c r="S4170" s="179"/>
      <c r="T4170" s="179"/>
      <c r="U4170" s="179"/>
      <c r="V4170" s="179"/>
      <c r="W4170" s="179"/>
      <c r="X4170" s="179"/>
      <c r="Y4170" s="179"/>
      <c r="Z4170" s="179"/>
      <c r="AA4170" s="222"/>
      <c r="AB4170" s="222"/>
      <c r="AC4170" s="222"/>
      <c r="AD4170" s="179"/>
      <c r="AE4170" s="179"/>
      <c r="AF4170" s="179"/>
      <c r="AG4170" s="179"/>
      <c r="AH4170" s="179"/>
      <c r="AI4170" s="179"/>
      <c r="AJ4170" s="179"/>
    </row>
    <row r="4171" spans="2:36" x14ac:dyDescent="0.3">
      <c r="B4171" s="224">
        <v>424800</v>
      </c>
      <c r="C4171" s="209">
        <v>172852</v>
      </c>
      <c r="D4171" s="206">
        <f t="shared" si="333"/>
        <v>0.4069020715630885</v>
      </c>
      <c r="E4171" s="208">
        <f t="shared" si="334"/>
        <v>0.45</v>
      </c>
      <c r="F4171" s="207">
        <v>9506.86</v>
      </c>
      <c r="G4171" s="207">
        <v>13828.16</v>
      </c>
      <c r="H4171" s="207">
        <v>15556.68</v>
      </c>
      <c r="I4171" s="214">
        <v>158470</v>
      </c>
      <c r="J4171" s="211">
        <f t="shared" si="335"/>
        <v>0.37304613935969866</v>
      </c>
      <c r="K4171" s="212">
        <f t="shared" si="336"/>
        <v>0.42</v>
      </c>
      <c r="L4171" s="214">
        <v>8715.85</v>
      </c>
      <c r="M4171" s="213">
        <v>12677.6</v>
      </c>
      <c r="N4171" s="213">
        <v>14262.3</v>
      </c>
      <c r="O4171" s="242">
        <f t="shared" si="337"/>
        <v>0.51529999999980647</v>
      </c>
      <c r="P4171" s="242"/>
      <c r="Q4171" s="179"/>
      <c r="R4171" s="179"/>
      <c r="S4171" s="179"/>
      <c r="T4171" s="179"/>
      <c r="U4171" s="179"/>
      <c r="V4171" s="179"/>
      <c r="W4171" s="179"/>
      <c r="X4171" s="179"/>
      <c r="Y4171" s="179"/>
      <c r="Z4171" s="179"/>
      <c r="AA4171" s="222"/>
      <c r="AB4171" s="222"/>
      <c r="AC4171" s="222"/>
      <c r="AD4171" s="179"/>
      <c r="AE4171" s="179"/>
      <c r="AF4171" s="179"/>
      <c r="AG4171" s="179"/>
      <c r="AH4171" s="179"/>
      <c r="AI4171" s="179"/>
      <c r="AJ4171" s="179"/>
    </row>
    <row r="4172" spans="2:36" x14ac:dyDescent="0.3">
      <c r="B4172" s="224">
        <v>424900</v>
      </c>
      <c r="C4172" s="209">
        <v>172897</v>
      </c>
      <c r="D4172" s="206">
        <f t="shared" si="333"/>
        <v>0.4069122146387385</v>
      </c>
      <c r="E4172" s="208">
        <f t="shared" si="334"/>
        <v>0.45</v>
      </c>
      <c r="F4172" s="207">
        <v>9509.33</v>
      </c>
      <c r="G4172" s="207">
        <v>13831.76</v>
      </c>
      <c r="H4172" s="207">
        <v>15560.73</v>
      </c>
      <c r="I4172" s="214">
        <v>158512</v>
      </c>
      <c r="J4172" s="211">
        <f t="shared" si="335"/>
        <v>0.37305718992704168</v>
      </c>
      <c r="K4172" s="212">
        <f t="shared" si="336"/>
        <v>0.42</v>
      </c>
      <c r="L4172" s="214">
        <v>8718.16</v>
      </c>
      <c r="M4172" s="213">
        <v>12680.96</v>
      </c>
      <c r="N4172" s="213">
        <v>14266.08</v>
      </c>
      <c r="O4172" s="242">
        <f t="shared" si="337"/>
        <v>0.51519999999996802</v>
      </c>
      <c r="P4172" s="242"/>
      <c r="Q4172" s="179"/>
      <c r="R4172" s="179"/>
      <c r="S4172" s="179"/>
      <c r="T4172" s="179"/>
      <c r="U4172" s="179"/>
      <c r="V4172" s="179"/>
      <c r="W4172" s="179"/>
      <c r="X4172" s="179"/>
      <c r="Y4172" s="179"/>
      <c r="Z4172" s="179"/>
      <c r="AA4172" s="222"/>
      <c r="AB4172" s="222"/>
      <c r="AC4172" s="222"/>
      <c r="AD4172" s="179"/>
      <c r="AE4172" s="179"/>
      <c r="AF4172" s="179"/>
      <c r="AG4172" s="179"/>
      <c r="AH4172" s="179"/>
      <c r="AI4172" s="179"/>
      <c r="AJ4172" s="179"/>
    </row>
    <row r="4173" spans="2:36" x14ac:dyDescent="0.3">
      <c r="B4173" s="224">
        <v>425000</v>
      </c>
      <c r="C4173" s="209">
        <v>172942</v>
      </c>
      <c r="D4173" s="206">
        <f t="shared" si="333"/>
        <v>0.40692235294117646</v>
      </c>
      <c r="E4173" s="208">
        <f t="shared" si="334"/>
        <v>0.45</v>
      </c>
      <c r="F4173" s="207">
        <v>9511.81</v>
      </c>
      <c r="G4173" s="207">
        <v>13835.36</v>
      </c>
      <c r="H4173" s="207">
        <v>15564.78</v>
      </c>
      <c r="I4173" s="214">
        <v>158554</v>
      </c>
      <c r="J4173" s="211">
        <f t="shared" si="335"/>
        <v>0.37306823529411764</v>
      </c>
      <c r="K4173" s="212">
        <f t="shared" si="336"/>
        <v>0.42</v>
      </c>
      <c r="L4173" s="214">
        <v>8720.4699999999993</v>
      </c>
      <c r="M4173" s="213">
        <v>12684.32</v>
      </c>
      <c r="N4173" s="213">
        <v>14269.86</v>
      </c>
      <c r="O4173" s="242">
        <f t="shared" si="337"/>
        <v>0.51529999999997012</v>
      </c>
      <c r="P4173" s="242"/>
      <c r="Q4173" s="179"/>
      <c r="R4173" s="179"/>
      <c r="S4173" s="179"/>
      <c r="T4173" s="179"/>
      <c r="U4173" s="179"/>
      <c r="V4173" s="179"/>
      <c r="W4173" s="179"/>
      <c r="X4173" s="179"/>
      <c r="Y4173" s="179"/>
      <c r="Z4173" s="179"/>
      <c r="AA4173" s="222"/>
      <c r="AB4173" s="222"/>
      <c r="AC4173" s="222"/>
      <c r="AD4173" s="179"/>
      <c r="AE4173" s="179"/>
      <c r="AF4173" s="179"/>
      <c r="AG4173" s="179"/>
      <c r="AH4173" s="179"/>
      <c r="AI4173" s="179"/>
      <c r="AJ4173" s="179"/>
    </row>
    <row r="4174" spans="2:36" x14ac:dyDescent="0.3">
      <c r="B4174" s="224">
        <v>425100</v>
      </c>
      <c r="C4174" s="209">
        <v>172987</v>
      </c>
      <c r="D4174" s="206">
        <f t="shared" si="333"/>
        <v>0.40693248647377089</v>
      </c>
      <c r="E4174" s="208">
        <f t="shared" si="334"/>
        <v>0.45</v>
      </c>
      <c r="F4174" s="207">
        <v>9514.2800000000007</v>
      </c>
      <c r="G4174" s="207">
        <v>13838.96</v>
      </c>
      <c r="H4174" s="207">
        <v>15568.83</v>
      </c>
      <c r="I4174" s="214">
        <v>158596</v>
      </c>
      <c r="J4174" s="211">
        <f t="shared" si="335"/>
        <v>0.37307927546459657</v>
      </c>
      <c r="K4174" s="212">
        <f t="shared" si="336"/>
        <v>0.42</v>
      </c>
      <c r="L4174" s="214">
        <v>8722.7800000000007</v>
      </c>
      <c r="M4174" s="213">
        <v>12687.68</v>
      </c>
      <c r="N4174" s="213">
        <v>14273.64</v>
      </c>
      <c r="O4174" s="242">
        <f t="shared" si="337"/>
        <v>0.51519999999985888</v>
      </c>
      <c r="P4174" s="242"/>
      <c r="Q4174" s="179"/>
      <c r="R4174" s="179"/>
      <c r="S4174" s="179"/>
      <c r="T4174" s="179"/>
      <c r="U4174" s="179"/>
      <c r="V4174" s="179"/>
      <c r="W4174" s="179"/>
      <c r="X4174" s="179"/>
      <c r="Y4174" s="179"/>
      <c r="Z4174" s="179"/>
      <c r="AA4174" s="222"/>
      <c r="AB4174" s="222"/>
      <c r="AC4174" s="222"/>
      <c r="AD4174" s="179"/>
      <c r="AE4174" s="179"/>
      <c r="AF4174" s="179"/>
      <c r="AG4174" s="179"/>
      <c r="AH4174" s="179"/>
      <c r="AI4174" s="179"/>
      <c r="AJ4174" s="179"/>
    </row>
    <row r="4175" spans="2:36" x14ac:dyDescent="0.3">
      <c r="B4175" s="224">
        <v>425200</v>
      </c>
      <c r="C4175" s="209">
        <v>173032</v>
      </c>
      <c r="D4175" s="206">
        <f t="shared" si="333"/>
        <v>0.40694261523988712</v>
      </c>
      <c r="E4175" s="208">
        <f t="shared" si="334"/>
        <v>0.45</v>
      </c>
      <c r="F4175" s="207">
        <v>9516.76</v>
      </c>
      <c r="G4175" s="207">
        <v>13842.56</v>
      </c>
      <c r="H4175" s="207">
        <v>15572.88</v>
      </c>
      <c r="I4175" s="214">
        <v>158638</v>
      </c>
      <c r="J4175" s="211">
        <f t="shared" si="335"/>
        <v>0.37309031044214486</v>
      </c>
      <c r="K4175" s="212">
        <f t="shared" si="336"/>
        <v>0.42</v>
      </c>
      <c r="L4175" s="214">
        <v>8725.09</v>
      </c>
      <c r="M4175" s="213">
        <v>12691.04</v>
      </c>
      <c r="N4175" s="213">
        <v>14277.42</v>
      </c>
      <c r="O4175" s="242">
        <f t="shared" si="337"/>
        <v>0.51530000000013387</v>
      </c>
      <c r="P4175" s="242"/>
      <c r="Q4175" s="179"/>
      <c r="R4175" s="179"/>
      <c r="S4175" s="179"/>
      <c r="T4175" s="179"/>
      <c r="U4175" s="179"/>
      <c r="V4175" s="179"/>
      <c r="W4175" s="179"/>
      <c r="X4175" s="179"/>
      <c r="Y4175" s="179"/>
      <c r="Z4175" s="179"/>
      <c r="AA4175" s="222"/>
      <c r="AB4175" s="222"/>
      <c r="AC4175" s="222"/>
      <c r="AD4175" s="179"/>
      <c r="AE4175" s="179"/>
      <c r="AF4175" s="179"/>
      <c r="AG4175" s="179"/>
      <c r="AH4175" s="179"/>
      <c r="AI4175" s="179"/>
      <c r="AJ4175" s="179"/>
    </row>
    <row r="4176" spans="2:36" x14ac:dyDescent="0.3">
      <c r="B4176" s="224">
        <v>425300</v>
      </c>
      <c r="C4176" s="209">
        <v>173077</v>
      </c>
      <c r="D4176" s="206">
        <f t="shared" si="333"/>
        <v>0.40695273924288738</v>
      </c>
      <c r="E4176" s="208">
        <f t="shared" si="334"/>
        <v>0.45</v>
      </c>
      <c r="F4176" s="207">
        <v>9519.23</v>
      </c>
      <c r="G4176" s="207">
        <v>13846.16</v>
      </c>
      <c r="H4176" s="207">
        <v>15576.93</v>
      </c>
      <c r="I4176" s="214">
        <v>158680</v>
      </c>
      <c r="J4176" s="211">
        <f t="shared" si="335"/>
        <v>0.37310134023042557</v>
      </c>
      <c r="K4176" s="212">
        <f t="shared" si="336"/>
        <v>0.42</v>
      </c>
      <c r="L4176" s="214">
        <v>8727.4</v>
      </c>
      <c r="M4176" s="213">
        <v>12694.4</v>
      </c>
      <c r="N4176" s="213">
        <v>14281.2</v>
      </c>
      <c r="O4176" s="242">
        <f t="shared" si="337"/>
        <v>0.51520000000004074</v>
      </c>
      <c r="P4176" s="242"/>
      <c r="Q4176" s="179"/>
      <c r="R4176" s="179"/>
      <c r="S4176" s="179"/>
      <c r="T4176" s="179"/>
      <c r="U4176" s="179"/>
      <c r="V4176" s="179"/>
      <c r="W4176" s="179"/>
      <c r="X4176" s="179"/>
      <c r="Y4176" s="179"/>
      <c r="Z4176" s="179"/>
      <c r="AA4176" s="222"/>
      <c r="AB4176" s="222"/>
      <c r="AC4176" s="222"/>
      <c r="AD4176" s="179"/>
      <c r="AE4176" s="179"/>
      <c r="AF4176" s="179"/>
      <c r="AG4176" s="179"/>
      <c r="AH4176" s="179"/>
      <c r="AI4176" s="179"/>
      <c r="AJ4176" s="179"/>
    </row>
    <row r="4177" spans="2:36" x14ac:dyDescent="0.3">
      <c r="B4177" s="224">
        <v>425400</v>
      </c>
      <c r="C4177" s="209">
        <v>173122</v>
      </c>
      <c r="D4177" s="206">
        <f t="shared" si="333"/>
        <v>0.40696285848613067</v>
      </c>
      <c r="E4177" s="208">
        <f t="shared" si="334"/>
        <v>0.45</v>
      </c>
      <c r="F4177" s="207">
        <v>9521.7099999999991</v>
      </c>
      <c r="G4177" s="207">
        <v>13849.76</v>
      </c>
      <c r="H4177" s="207">
        <v>15580.98</v>
      </c>
      <c r="I4177" s="214">
        <v>158722</v>
      </c>
      <c r="J4177" s="211">
        <f t="shared" si="335"/>
        <v>0.37311236483309829</v>
      </c>
      <c r="K4177" s="212">
        <f t="shared" si="336"/>
        <v>0.42</v>
      </c>
      <c r="L4177" s="214">
        <v>8729.7099999999991</v>
      </c>
      <c r="M4177" s="213">
        <v>12697.76</v>
      </c>
      <c r="N4177" s="213">
        <v>14284.98</v>
      </c>
      <c r="O4177" s="242">
        <f t="shared" si="337"/>
        <v>0.51530000000002474</v>
      </c>
      <c r="P4177" s="242"/>
      <c r="Q4177" s="179"/>
      <c r="R4177" s="179"/>
      <c r="S4177" s="179"/>
      <c r="T4177" s="179"/>
      <c r="U4177" s="179"/>
      <c r="V4177" s="179"/>
      <c r="W4177" s="179"/>
      <c r="X4177" s="179"/>
      <c r="Y4177" s="179"/>
      <c r="Z4177" s="179"/>
      <c r="AA4177" s="222"/>
      <c r="AB4177" s="222"/>
      <c r="AC4177" s="222"/>
      <c r="AD4177" s="179"/>
      <c r="AE4177" s="179"/>
      <c r="AF4177" s="179"/>
      <c r="AG4177" s="179"/>
      <c r="AH4177" s="179"/>
      <c r="AI4177" s="179"/>
      <c r="AJ4177" s="179"/>
    </row>
    <row r="4178" spans="2:36" x14ac:dyDescent="0.3">
      <c r="B4178" s="224">
        <v>425500</v>
      </c>
      <c r="C4178" s="209">
        <v>173167</v>
      </c>
      <c r="D4178" s="206">
        <f t="shared" si="333"/>
        <v>0.40697297297297297</v>
      </c>
      <c r="E4178" s="208">
        <f t="shared" si="334"/>
        <v>0.45</v>
      </c>
      <c r="F4178" s="207">
        <v>9524.18</v>
      </c>
      <c r="G4178" s="207">
        <v>13853.36</v>
      </c>
      <c r="H4178" s="207">
        <v>15585.03</v>
      </c>
      <c r="I4178" s="214">
        <v>158764</v>
      </c>
      <c r="J4178" s="211">
        <f t="shared" si="335"/>
        <v>0.37312338425381902</v>
      </c>
      <c r="K4178" s="212">
        <f t="shared" si="336"/>
        <v>0.42</v>
      </c>
      <c r="L4178" s="214">
        <v>8732.02</v>
      </c>
      <c r="M4178" s="213">
        <v>12701.12</v>
      </c>
      <c r="N4178" s="213">
        <v>14288.76</v>
      </c>
      <c r="O4178" s="242">
        <f t="shared" si="337"/>
        <v>0.5151999999999316</v>
      </c>
      <c r="P4178" s="242"/>
      <c r="Q4178" s="179"/>
      <c r="R4178" s="179"/>
      <c r="S4178" s="179"/>
      <c r="T4178" s="179"/>
      <c r="U4178" s="179"/>
      <c r="V4178" s="179"/>
      <c r="W4178" s="179"/>
      <c r="X4178" s="179"/>
      <c r="Y4178" s="179"/>
      <c r="Z4178" s="179"/>
      <c r="AA4178" s="222"/>
      <c r="AB4178" s="222"/>
      <c r="AC4178" s="222"/>
      <c r="AD4178" s="179"/>
      <c r="AE4178" s="179"/>
      <c r="AF4178" s="179"/>
      <c r="AG4178" s="179"/>
      <c r="AH4178" s="179"/>
      <c r="AI4178" s="179"/>
      <c r="AJ4178" s="179"/>
    </row>
    <row r="4179" spans="2:36" x14ac:dyDescent="0.3">
      <c r="B4179" s="224">
        <v>425600</v>
      </c>
      <c r="C4179" s="209">
        <v>173212</v>
      </c>
      <c r="D4179" s="206">
        <f t="shared" si="333"/>
        <v>0.40698308270676692</v>
      </c>
      <c r="E4179" s="208">
        <f t="shared" si="334"/>
        <v>0.45</v>
      </c>
      <c r="F4179" s="207">
        <v>9526.66</v>
      </c>
      <c r="G4179" s="207">
        <v>13856.96</v>
      </c>
      <c r="H4179" s="207">
        <v>15589.08</v>
      </c>
      <c r="I4179" s="214">
        <v>158806</v>
      </c>
      <c r="J4179" s="211">
        <f t="shared" si="335"/>
        <v>0.37313439849624058</v>
      </c>
      <c r="K4179" s="212">
        <f t="shared" si="336"/>
        <v>0.42</v>
      </c>
      <c r="L4179" s="214">
        <v>8734.33</v>
      </c>
      <c r="M4179" s="213">
        <v>12704.48</v>
      </c>
      <c r="N4179" s="213">
        <v>14292.54</v>
      </c>
      <c r="O4179" s="242">
        <f t="shared" si="337"/>
        <v>0.5152999999998974</v>
      </c>
      <c r="P4179" s="242"/>
      <c r="Q4179" s="179"/>
      <c r="R4179" s="179"/>
      <c r="S4179" s="179"/>
      <c r="T4179" s="179"/>
      <c r="U4179" s="179"/>
      <c r="V4179" s="179"/>
      <c r="W4179" s="179"/>
      <c r="X4179" s="179"/>
      <c r="Y4179" s="179"/>
      <c r="Z4179" s="179"/>
      <c r="AA4179" s="222"/>
      <c r="AB4179" s="222"/>
      <c r="AC4179" s="222"/>
      <c r="AD4179" s="179"/>
      <c r="AE4179" s="179"/>
      <c r="AF4179" s="179"/>
      <c r="AG4179" s="179"/>
      <c r="AH4179" s="179"/>
      <c r="AI4179" s="179"/>
      <c r="AJ4179" s="179"/>
    </row>
    <row r="4180" spans="2:36" x14ac:dyDescent="0.3">
      <c r="B4180" s="224">
        <v>425700</v>
      </c>
      <c r="C4180" s="209">
        <v>173257</v>
      </c>
      <c r="D4180" s="206">
        <f t="shared" si="333"/>
        <v>0.40699318769086212</v>
      </c>
      <c r="E4180" s="208">
        <f t="shared" si="334"/>
        <v>0.45</v>
      </c>
      <c r="F4180" s="207">
        <v>9529.1299999999992</v>
      </c>
      <c r="G4180" s="207">
        <v>13860.56</v>
      </c>
      <c r="H4180" s="207">
        <v>15593.13</v>
      </c>
      <c r="I4180" s="214">
        <v>158848</v>
      </c>
      <c r="J4180" s="211">
        <f t="shared" si="335"/>
        <v>0.37314540756401221</v>
      </c>
      <c r="K4180" s="212">
        <f t="shared" si="336"/>
        <v>0.42</v>
      </c>
      <c r="L4180" s="214">
        <v>8736.64</v>
      </c>
      <c r="M4180" s="213">
        <v>12707.84</v>
      </c>
      <c r="N4180" s="213">
        <v>14296.32</v>
      </c>
      <c r="O4180" s="242">
        <f t="shared" si="337"/>
        <v>0.51520000000009536</v>
      </c>
      <c r="P4180" s="242"/>
      <c r="Q4180" s="179"/>
      <c r="R4180" s="179"/>
      <c r="S4180" s="179"/>
      <c r="T4180" s="179"/>
      <c r="U4180" s="179"/>
      <c r="V4180" s="179"/>
      <c r="W4180" s="179"/>
      <c r="X4180" s="179"/>
      <c r="Y4180" s="179"/>
      <c r="Z4180" s="179"/>
      <c r="AA4180" s="222"/>
      <c r="AB4180" s="222"/>
      <c r="AC4180" s="222"/>
      <c r="AD4180" s="179"/>
      <c r="AE4180" s="179"/>
      <c r="AF4180" s="179"/>
      <c r="AG4180" s="179"/>
      <c r="AH4180" s="179"/>
      <c r="AI4180" s="179"/>
      <c r="AJ4180" s="179"/>
    </row>
    <row r="4181" spans="2:36" x14ac:dyDescent="0.3">
      <c r="B4181" s="224">
        <v>425800</v>
      </c>
      <c r="C4181" s="209">
        <v>173302</v>
      </c>
      <c r="D4181" s="206">
        <f t="shared" si="333"/>
        <v>0.40700328792860496</v>
      </c>
      <c r="E4181" s="208">
        <f t="shared" si="334"/>
        <v>0.45</v>
      </c>
      <c r="F4181" s="207">
        <v>9531.61</v>
      </c>
      <c r="G4181" s="207">
        <v>13864.16</v>
      </c>
      <c r="H4181" s="207">
        <v>15597.18</v>
      </c>
      <c r="I4181" s="214">
        <v>158890</v>
      </c>
      <c r="J4181" s="211">
        <f t="shared" si="335"/>
        <v>0.37315641146077971</v>
      </c>
      <c r="K4181" s="212">
        <f t="shared" si="336"/>
        <v>0.42</v>
      </c>
      <c r="L4181" s="214">
        <v>8738.9500000000007</v>
      </c>
      <c r="M4181" s="213">
        <v>12711.2</v>
      </c>
      <c r="N4181" s="213">
        <v>14300.1</v>
      </c>
      <c r="O4181" s="242">
        <f t="shared" si="337"/>
        <v>0.51529999999980647</v>
      </c>
      <c r="P4181" s="242"/>
      <c r="Q4181" s="179"/>
      <c r="R4181" s="179"/>
      <c r="S4181" s="179"/>
      <c r="T4181" s="179"/>
      <c r="U4181" s="179"/>
      <c r="V4181" s="179"/>
      <c r="W4181" s="179"/>
      <c r="X4181" s="179"/>
      <c r="Y4181" s="179"/>
      <c r="Z4181" s="179"/>
      <c r="AA4181" s="222"/>
      <c r="AB4181" s="222"/>
      <c r="AC4181" s="222"/>
      <c r="AD4181" s="179"/>
      <c r="AE4181" s="179"/>
      <c r="AF4181" s="179"/>
      <c r="AG4181" s="179"/>
      <c r="AH4181" s="179"/>
      <c r="AI4181" s="179"/>
      <c r="AJ4181" s="179"/>
    </row>
    <row r="4182" spans="2:36" x14ac:dyDescent="0.3">
      <c r="B4182" s="224">
        <v>425900</v>
      </c>
      <c r="C4182" s="209">
        <v>173347</v>
      </c>
      <c r="D4182" s="206">
        <f t="shared" si="333"/>
        <v>0.40701338342333881</v>
      </c>
      <c r="E4182" s="208">
        <f t="shared" si="334"/>
        <v>0.45</v>
      </c>
      <c r="F4182" s="207">
        <v>9534.08</v>
      </c>
      <c r="G4182" s="207">
        <v>13867.76</v>
      </c>
      <c r="H4182" s="207">
        <v>15601.23</v>
      </c>
      <c r="I4182" s="214">
        <v>158932</v>
      </c>
      <c r="J4182" s="211">
        <f t="shared" si="335"/>
        <v>0.37316741019018551</v>
      </c>
      <c r="K4182" s="212">
        <f t="shared" si="336"/>
        <v>0.42</v>
      </c>
      <c r="L4182" s="214">
        <v>8741.26</v>
      </c>
      <c r="M4182" s="213">
        <v>12714.56</v>
      </c>
      <c r="N4182" s="213">
        <v>14303.88</v>
      </c>
      <c r="O4182" s="242">
        <f t="shared" si="337"/>
        <v>0.51519999999996802</v>
      </c>
      <c r="P4182" s="242"/>
      <c r="Q4182" s="179"/>
      <c r="R4182" s="179"/>
      <c r="S4182" s="179"/>
      <c r="T4182" s="179"/>
      <c r="U4182" s="179"/>
      <c r="V4182" s="179"/>
      <c r="W4182" s="179"/>
      <c r="X4182" s="179"/>
      <c r="Y4182" s="179"/>
      <c r="Z4182" s="179"/>
      <c r="AA4182" s="222"/>
      <c r="AB4182" s="222"/>
      <c r="AC4182" s="222"/>
      <c r="AD4182" s="179"/>
      <c r="AE4182" s="179"/>
      <c r="AF4182" s="179"/>
      <c r="AG4182" s="179"/>
      <c r="AH4182" s="179"/>
      <c r="AI4182" s="179"/>
      <c r="AJ4182" s="179"/>
    </row>
    <row r="4183" spans="2:36" x14ac:dyDescent="0.3">
      <c r="B4183" s="224">
        <v>426000</v>
      </c>
      <c r="C4183" s="209">
        <v>173392</v>
      </c>
      <c r="D4183" s="206">
        <f t="shared" si="333"/>
        <v>0.40702347417840373</v>
      </c>
      <c r="E4183" s="208">
        <f t="shared" si="334"/>
        <v>0.45</v>
      </c>
      <c r="F4183" s="207">
        <v>9536.56</v>
      </c>
      <c r="G4183" s="207">
        <v>13871.36</v>
      </c>
      <c r="H4183" s="207">
        <v>15605.28</v>
      </c>
      <c r="I4183" s="214">
        <v>158974</v>
      </c>
      <c r="J4183" s="211">
        <f t="shared" si="335"/>
        <v>0.37317840375586853</v>
      </c>
      <c r="K4183" s="212">
        <f t="shared" si="336"/>
        <v>0.42</v>
      </c>
      <c r="L4183" s="214">
        <v>8743.57</v>
      </c>
      <c r="M4183" s="213">
        <v>12717.92</v>
      </c>
      <c r="N4183" s="213">
        <v>14307.66</v>
      </c>
      <c r="O4183" s="242">
        <f t="shared" si="337"/>
        <v>0.51529999999997012</v>
      </c>
      <c r="P4183" s="242"/>
      <c r="Q4183" s="179"/>
      <c r="R4183" s="179"/>
      <c r="S4183" s="179"/>
      <c r="T4183" s="179"/>
      <c r="U4183" s="179"/>
      <c r="V4183" s="179"/>
      <c r="W4183" s="179"/>
      <c r="X4183" s="179"/>
      <c r="Y4183" s="179"/>
      <c r="Z4183" s="179"/>
      <c r="AA4183" s="222"/>
      <c r="AB4183" s="222"/>
      <c r="AC4183" s="222"/>
      <c r="AD4183" s="179"/>
      <c r="AE4183" s="179"/>
      <c r="AF4183" s="179"/>
      <c r="AG4183" s="179"/>
      <c r="AH4183" s="179"/>
      <c r="AI4183" s="179"/>
      <c r="AJ4183" s="179"/>
    </row>
    <row r="4184" spans="2:36" x14ac:dyDescent="0.3">
      <c r="B4184" s="224">
        <v>426100</v>
      </c>
      <c r="C4184" s="209">
        <v>173437</v>
      </c>
      <c r="D4184" s="206">
        <f t="shared" ref="D4184:D4247" si="338">C4184/B4184</f>
        <v>0.40703356019713682</v>
      </c>
      <c r="E4184" s="208">
        <f t="shared" ref="E4184:E4247" si="339">(C4184-C4183)/(B4184-B4183)</f>
        <v>0.45</v>
      </c>
      <c r="F4184" s="207">
        <v>9539.0300000000007</v>
      </c>
      <c r="G4184" s="207">
        <v>13874.96</v>
      </c>
      <c r="H4184" s="207">
        <v>15609.33</v>
      </c>
      <c r="I4184" s="214">
        <v>159016</v>
      </c>
      <c r="J4184" s="211">
        <f t="shared" si="335"/>
        <v>0.37318939216146446</v>
      </c>
      <c r="K4184" s="212">
        <f t="shared" si="336"/>
        <v>0.42</v>
      </c>
      <c r="L4184" s="214">
        <v>8745.8799999999992</v>
      </c>
      <c r="M4184" s="213">
        <v>12721.28</v>
      </c>
      <c r="N4184" s="213">
        <v>14311.44</v>
      </c>
      <c r="O4184" s="242">
        <f t="shared" si="337"/>
        <v>0.51519999999985888</v>
      </c>
      <c r="P4184" s="242"/>
      <c r="Q4184" s="179"/>
      <c r="R4184" s="179"/>
      <c r="S4184" s="179"/>
      <c r="T4184" s="179"/>
      <c r="U4184" s="179"/>
      <c r="V4184" s="179"/>
      <c r="W4184" s="179"/>
      <c r="X4184" s="179"/>
      <c r="Y4184" s="179"/>
      <c r="Z4184" s="179"/>
      <c r="AA4184" s="222"/>
      <c r="AB4184" s="222"/>
      <c r="AC4184" s="222"/>
      <c r="AD4184" s="179"/>
      <c r="AE4184" s="179"/>
      <c r="AF4184" s="179"/>
      <c r="AG4184" s="179"/>
      <c r="AH4184" s="179"/>
      <c r="AI4184" s="179"/>
      <c r="AJ4184" s="179"/>
    </row>
    <row r="4185" spans="2:36" x14ac:dyDescent="0.3">
      <c r="B4185" s="224">
        <v>426200</v>
      </c>
      <c r="C4185" s="209">
        <v>173482</v>
      </c>
      <c r="D4185" s="206">
        <f t="shared" si="338"/>
        <v>0.40704364148287187</v>
      </c>
      <c r="E4185" s="208">
        <f t="shared" si="339"/>
        <v>0.45</v>
      </c>
      <c r="F4185" s="207">
        <v>9541.51</v>
      </c>
      <c r="G4185" s="207">
        <v>13878.56</v>
      </c>
      <c r="H4185" s="207">
        <v>15613.38</v>
      </c>
      <c r="I4185" s="214">
        <v>159058</v>
      </c>
      <c r="J4185" s="211">
        <f t="shared" si="335"/>
        <v>0.37320037541060536</v>
      </c>
      <c r="K4185" s="212">
        <f t="shared" si="336"/>
        <v>0.42</v>
      </c>
      <c r="L4185" s="214">
        <v>8748.19</v>
      </c>
      <c r="M4185" s="213">
        <v>12724.64</v>
      </c>
      <c r="N4185" s="213">
        <v>14315.22</v>
      </c>
      <c r="O4185" s="242">
        <f t="shared" si="337"/>
        <v>0.51530000000013387</v>
      </c>
      <c r="P4185" s="242"/>
      <c r="Q4185" s="179"/>
      <c r="R4185" s="179"/>
      <c r="S4185" s="179"/>
      <c r="T4185" s="179"/>
      <c r="U4185" s="179"/>
      <c r="V4185" s="179"/>
      <c r="W4185" s="179"/>
      <c r="X4185" s="179"/>
      <c r="Y4185" s="179"/>
      <c r="Z4185" s="179"/>
      <c r="AA4185" s="222"/>
      <c r="AB4185" s="222"/>
      <c r="AC4185" s="222"/>
      <c r="AD4185" s="179"/>
      <c r="AE4185" s="179"/>
      <c r="AF4185" s="179"/>
      <c r="AG4185" s="179"/>
      <c r="AH4185" s="179"/>
      <c r="AI4185" s="179"/>
      <c r="AJ4185" s="179"/>
    </row>
    <row r="4186" spans="2:36" x14ac:dyDescent="0.3">
      <c r="B4186" s="224">
        <v>426300</v>
      </c>
      <c r="C4186" s="209">
        <v>173527</v>
      </c>
      <c r="D4186" s="206">
        <f t="shared" si="338"/>
        <v>0.40705371803893969</v>
      </c>
      <c r="E4186" s="208">
        <f t="shared" si="339"/>
        <v>0.45</v>
      </c>
      <c r="F4186" s="207">
        <v>9543.98</v>
      </c>
      <c r="G4186" s="207">
        <v>13882.16</v>
      </c>
      <c r="H4186" s="207">
        <v>15617.43</v>
      </c>
      <c r="I4186" s="214">
        <v>159100</v>
      </c>
      <c r="J4186" s="211">
        <f t="shared" si="335"/>
        <v>0.37321135350692003</v>
      </c>
      <c r="K4186" s="212">
        <f t="shared" si="336"/>
        <v>0.42</v>
      </c>
      <c r="L4186" s="214">
        <v>8750.5</v>
      </c>
      <c r="M4186" s="213">
        <v>12728</v>
      </c>
      <c r="N4186" s="213">
        <v>14319</v>
      </c>
      <c r="O4186" s="242">
        <f t="shared" si="337"/>
        <v>0.51520000000004074</v>
      </c>
      <c r="P4186" s="242"/>
      <c r="Q4186" s="179"/>
      <c r="R4186" s="179"/>
      <c r="S4186" s="179"/>
      <c r="T4186" s="179"/>
      <c r="U4186" s="179"/>
      <c r="V4186" s="179"/>
      <c r="W4186" s="179"/>
      <c r="X4186" s="179"/>
      <c r="Y4186" s="179"/>
      <c r="Z4186" s="179"/>
      <c r="AA4186" s="222"/>
      <c r="AB4186" s="222"/>
      <c r="AC4186" s="222"/>
      <c r="AD4186" s="179"/>
      <c r="AE4186" s="179"/>
      <c r="AF4186" s="179"/>
      <c r="AG4186" s="179"/>
      <c r="AH4186" s="179"/>
      <c r="AI4186" s="179"/>
      <c r="AJ4186" s="179"/>
    </row>
    <row r="4187" spans="2:36" x14ac:dyDescent="0.3">
      <c r="B4187" s="224">
        <v>426400</v>
      </c>
      <c r="C4187" s="209">
        <v>173572</v>
      </c>
      <c r="D4187" s="206">
        <f t="shared" si="338"/>
        <v>0.40706378986866792</v>
      </c>
      <c r="E4187" s="208">
        <f t="shared" si="339"/>
        <v>0.45</v>
      </c>
      <c r="F4187" s="207">
        <v>9546.4599999999991</v>
      </c>
      <c r="G4187" s="207">
        <v>13885.76</v>
      </c>
      <c r="H4187" s="207">
        <v>15621.48</v>
      </c>
      <c r="I4187" s="214">
        <v>159142</v>
      </c>
      <c r="J4187" s="211">
        <f t="shared" si="335"/>
        <v>0.37322232645403375</v>
      </c>
      <c r="K4187" s="212">
        <f t="shared" si="336"/>
        <v>0.42</v>
      </c>
      <c r="L4187" s="214">
        <v>8752.81</v>
      </c>
      <c r="M4187" s="213">
        <v>12731.36</v>
      </c>
      <c r="N4187" s="213">
        <v>14322.78</v>
      </c>
      <c r="O4187" s="242">
        <f t="shared" si="337"/>
        <v>0.51530000000002474</v>
      </c>
      <c r="P4187" s="242"/>
      <c r="Q4187" s="179"/>
      <c r="R4187" s="179"/>
      <c r="S4187" s="179"/>
      <c r="T4187" s="179"/>
      <c r="U4187" s="179"/>
      <c r="V4187" s="179"/>
      <c r="W4187" s="179"/>
      <c r="X4187" s="179"/>
      <c r="Y4187" s="179"/>
      <c r="Z4187" s="179"/>
      <c r="AA4187" s="222"/>
      <c r="AB4187" s="222"/>
      <c r="AC4187" s="222"/>
      <c r="AD4187" s="179"/>
      <c r="AE4187" s="179"/>
      <c r="AF4187" s="179"/>
      <c r="AG4187" s="179"/>
      <c r="AH4187" s="179"/>
      <c r="AI4187" s="179"/>
      <c r="AJ4187" s="179"/>
    </row>
    <row r="4188" spans="2:36" x14ac:dyDescent="0.3">
      <c r="B4188" s="224">
        <v>426500</v>
      </c>
      <c r="C4188" s="209">
        <v>173617</v>
      </c>
      <c r="D4188" s="206">
        <f t="shared" si="338"/>
        <v>0.40707385697538101</v>
      </c>
      <c r="E4188" s="208">
        <f t="shared" si="339"/>
        <v>0.45</v>
      </c>
      <c r="F4188" s="207">
        <v>9548.93</v>
      </c>
      <c r="G4188" s="207">
        <v>13889.36</v>
      </c>
      <c r="H4188" s="207">
        <v>15625.53</v>
      </c>
      <c r="I4188" s="214">
        <v>159184</v>
      </c>
      <c r="J4188" s="211">
        <f t="shared" si="335"/>
        <v>0.37323329425556856</v>
      </c>
      <c r="K4188" s="212">
        <f t="shared" si="336"/>
        <v>0.42</v>
      </c>
      <c r="L4188" s="214">
        <v>8755.1200000000008</v>
      </c>
      <c r="M4188" s="213">
        <v>12734.72</v>
      </c>
      <c r="N4188" s="213">
        <v>14326.56</v>
      </c>
      <c r="O4188" s="242">
        <f t="shared" si="337"/>
        <v>0.5151999999999316</v>
      </c>
      <c r="P4188" s="242"/>
      <c r="Q4188" s="179"/>
      <c r="R4188" s="179"/>
      <c r="S4188" s="179"/>
      <c r="T4188" s="179"/>
      <c r="U4188" s="179"/>
      <c r="V4188" s="179"/>
      <c r="W4188" s="179"/>
      <c r="X4188" s="179"/>
      <c r="Y4188" s="179"/>
      <c r="Z4188" s="179"/>
      <c r="AA4188" s="222"/>
      <c r="AB4188" s="222"/>
      <c r="AC4188" s="222"/>
      <c r="AD4188" s="179"/>
      <c r="AE4188" s="179"/>
      <c r="AF4188" s="179"/>
      <c r="AG4188" s="179"/>
      <c r="AH4188" s="179"/>
      <c r="AI4188" s="179"/>
      <c r="AJ4188" s="179"/>
    </row>
    <row r="4189" spans="2:36" x14ac:dyDescent="0.3">
      <c r="B4189" s="224">
        <v>426600</v>
      </c>
      <c r="C4189" s="209">
        <v>173662</v>
      </c>
      <c r="D4189" s="206">
        <f t="shared" si="338"/>
        <v>0.40708391936240035</v>
      </c>
      <c r="E4189" s="208">
        <f t="shared" si="339"/>
        <v>0.45</v>
      </c>
      <c r="F4189" s="207">
        <v>9551.41</v>
      </c>
      <c r="G4189" s="207">
        <v>13892.96</v>
      </c>
      <c r="H4189" s="207">
        <v>15629.58</v>
      </c>
      <c r="I4189" s="214">
        <v>159226</v>
      </c>
      <c r="J4189" s="211">
        <f t="shared" si="335"/>
        <v>0.37324425691514301</v>
      </c>
      <c r="K4189" s="212">
        <f t="shared" si="336"/>
        <v>0.42</v>
      </c>
      <c r="L4189" s="214">
        <v>8757.43</v>
      </c>
      <c r="M4189" s="213">
        <v>12738.08</v>
      </c>
      <c r="N4189" s="213">
        <v>14330.34</v>
      </c>
      <c r="O4189" s="242">
        <f t="shared" si="337"/>
        <v>0.5152999999998974</v>
      </c>
      <c r="P4189" s="242"/>
      <c r="Q4189" s="179"/>
      <c r="R4189" s="179"/>
      <c r="S4189" s="179"/>
      <c r="T4189" s="179"/>
      <c r="U4189" s="179"/>
      <c r="V4189" s="179"/>
      <c r="W4189" s="179"/>
      <c r="X4189" s="179"/>
      <c r="Y4189" s="179"/>
      <c r="Z4189" s="179"/>
      <c r="AA4189" s="222"/>
      <c r="AB4189" s="222"/>
      <c r="AC4189" s="222"/>
      <c r="AD4189" s="179"/>
      <c r="AE4189" s="179"/>
      <c r="AF4189" s="179"/>
      <c r="AG4189" s="179"/>
      <c r="AH4189" s="179"/>
      <c r="AI4189" s="179"/>
      <c r="AJ4189" s="179"/>
    </row>
    <row r="4190" spans="2:36" x14ac:dyDescent="0.3">
      <c r="B4190" s="224">
        <v>426700</v>
      </c>
      <c r="C4190" s="209">
        <v>173707</v>
      </c>
      <c r="D4190" s="206">
        <f t="shared" si="338"/>
        <v>0.40709397703304429</v>
      </c>
      <c r="E4190" s="208">
        <f t="shared" si="339"/>
        <v>0.45</v>
      </c>
      <c r="F4190" s="207">
        <v>9553.8799999999992</v>
      </c>
      <c r="G4190" s="207">
        <v>13896.56</v>
      </c>
      <c r="H4190" s="207">
        <v>15633.63</v>
      </c>
      <c r="I4190" s="214">
        <v>159268</v>
      </c>
      <c r="J4190" s="211">
        <f t="shared" si="335"/>
        <v>0.37325521443637216</v>
      </c>
      <c r="K4190" s="212">
        <f t="shared" si="336"/>
        <v>0.42</v>
      </c>
      <c r="L4190" s="214">
        <v>8759.74</v>
      </c>
      <c r="M4190" s="213">
        <v>12741.44</v>
      </c>
      <c r="N4190" s="213">
        <v>14334.12</v>
      </c>
      <c r="O4190" s="242">
        <f t="shared" si="337"/>
        <v>0.51520000000009536</v>
      </c>
      <c r="P4190" s="242"/>
      <c r="Q4190" s="179"/>
      <c r="R4190" s="179"/>
      <c r="S4190" s="179"/>
      <c r="T4190" s="179"/>
      <c r="U4190" s="179"/>
      <c r="V4190" s="179"/>
      <c r="W4190" s="179"/>
      <c r="X4190" s="179"/>
      <c r="Y4190" s="179"/>
      <c r="Z4190" s="179"/>
      <c r="AA4190" s="222"/>
      <c r="AB4190" s="222"/>
      <c r="AC4190" s="222"/>
      <c r="AD4190" s="179"/>
      <c r="AE4190" s="179"/>
      <c r="AF4190" s="179"/>
      <c r="AG4190" s="179"/>
      <c r="AH4190" s="179"/>
      <c r="AI4190" s="179"/>
      <c r="AJ4190" s="179"/>
    </row>
    <row r="4191" spans="2:36" x14ac:dyDescent="0.3">
      <c r="B4191" s="224">
        <v>426800</v>
      </c>
      <c r="C4191" s="209">
        <v>173752</v>
      </c>
      <c r="D4191" s="206">
        <f t="shared" si="338"/>
        <v>0.40710402999062795</v>
      </c>
      <c r="E4191" s="208">
        <f t="shared" si="339"/>
        <v>0.45</v>
      </c>
      <c r="F4191" s="207">
        <v>9556.36</v>
      </c>
      <c r="G4191" s="207">
        <v>13900.16</v>
      </c>
      <c r="H4191" s="207">
        <v>15637.68</v>
      </c>
      <c r="I4191" s="214">
        <v>159310</v>
      </c>
      <c r="J4191" s="211">
        <f t="shared" si="335"/>
        <v>0.37326616682286784</v>
      </c>
      <c r="K4191" s="212">
        <f t="shared" si="336"/>
        <v>0.42</v>
      </c>
      <c r="L4191" s="214">
        <v>8762.0499999999993</v>
      </c>
      <c r="M4191" s="213">
        <v>12744.8</v>
      </c>
      <c r="N4191" s="213">
        <v>14337.9</v>
      </c>
      <c r="O4191" s="242">
        <f t="shared" si="337"/>
        <v>0.51529999999980647</v>
      </c>
      <c r="P4191" s="242"/>
      <c r="Q4191" s="179"/>
      <c r="R4191" s="179"/>
      <c r="S4191" s="179"/>
      <c r="T4191" s="179"/>
      <c r="U4191" s="179"/>
      <c r="V4191" s="179"/>
      <c r="W4191" s="179"/>
      <c r="X4191" s="179"/>
      <c r="Y4191" s="179"/>
      <c r="Z4191" s="179"/>
      <c r="AA4191" s="222"/>
      <c r="AB4191" s="222"/>
      <c r="AC4191" s="222"/>
      <c r="AD4191" s="179"/>
      <c r="AE4191" s="179"/>
      <c r="AF4191" s="179"/>
      <c r="AG4191" s="179"/>
      <c r="AH4191" s="179"/>
      <c r="AI4191" s="179"/>
      <c r="AJ4191" s="179"/>
    </row>
    <row r="4192" spans="2:36" x14ac:dyDescent="0.3">
      <c r="B4192" s="224">
        <v>426900</v>
      </c>
      <c r="C4192" s="209">
        <v>173797</v>
      </c>
      <c r="D4192" s="206">
        <f t="shared" si="338"/>
        <v>0.40711407823846335</v>
      </c>
      <c r="E4192" s="208">
        <f t="shared" si="339"/>
        <v>0.45</v>
      </c>
      <c r="F4192" s="207">
        <v>9558.83</v>
      </c>
      <c r="G4192" s="207">
        <v>13903.76</v>
      </c>
      <c r="H4192" s="207">
        <v>15641.73</v>
      </c>
      <c r="I4192" s="214">
        <v>159352</v>
      </c>
      <c r="J4192" s="211">
        <f t="shared" si="335"/>
        <v>0.37327711407823844</v>
      </c>
      <c r="K4192" s="212">
        <f t="shared" si="336"/>
        <v>0.42</v>
      </c>
      <c r="L4192" s="214">
        <v>8764.36</v>
      </c>
      <c r="M4192" s="213">
        <v>12748.16</v>
      </c>
      <c r="N4192" s="213">
        <v>14341.68</v>
      </c>
      <c r="O4192" s="242">
        <f t="shared" si="337"/>
        <v>0.51519999999996802</v>
      </c>
      <c r="P4192" s="242"/>
      <c r="Q4192" s="179"/>
      <c r="R4192" s="179"/>
      <c r="S4192" s="179"/>
      <c r="T4192" s="179"/>
      <c r="U4192" s="179"/>
      <c r="V4192" s="179"/>
      <c r="W4192" s="179"/>
      <c r="X4192" s="179"/>
      <c r="Y4192" s="179"/>
      <c r="Z4192" s="179"/>
      <c r="AA4192" s="222"/>
      <c r="AB4192" s="222"/>
      <c r="AC4192" s="222"/>
      <c r="AD4192" s="179"/>
      <c r="AE4192" s="179"/>
      <c r="AF4192" s="179"/>
      <c r="AG4192" s="179"/>
      <c r="AH4192" s="179"/>
      <c r="AI4192" s="179"/>
      <c r="AJ4192" s="179"/>
    </row>
    <row r="4193" spans="2:36" x14ac:dyDescent="0.3">
      <c r="B4193" s="224">
        <v>427000</v>
      </c>
      <c r="C4193" s="209">
        <v>173842</v>
      </c>
      <c r="D4193" s="206">
        <f t="shared" si="338"/>
        <v>0.40712412177985946</v>
      </c>
      <c r="E4193" s="208">
        <f t="shared" si="339"/>
        <v>0.45</v>
      </c>
      <c r="F4193" s="207">
        <v>9561.31</v>
      </c>
      <c r="G4193" s="207">
        <v>13907.36</v>
      </c>
      <c r="H4193" s="207">
        <v>15645.78</v>
      </c>
      <c r="I4193" s="214">
        <v>159394</v>
      </c>
      <c r="J4193" s="211">
        <f t="shared" si="335"/>
        <v>0.37328805620608901</v>
      </c>
      <c r="K4193" s="212">
        <f t="shared" si="336"/>
        <v>0.42</v>
      </c>
      <c r="L4193" s="214">
        <v>8766.67</v>
      </c>
      <c r="M4193" s="213">
        <v>12751.52</v>
      </c>
      <c r="N4193" s="213">
        <v>14345.46</v>
      </c>
      <c r="O4193" s="242">
        <f t="shared" si="337"/>
        <v>0.51529999999997012</v>
      </c>
      <c r="P4193" s="242"/>
      <c r="Q4193" s="179"/>
      <c r="R4193" s="179"/>
      <c r="S4193" s="179"/>
      <c r="T4193" s="179"/>
      <c r="U4193" s="179"/>
      <c r="V4193" s="179"/>
      <c r="W4193" s="179"/>
      <c r="X4193" s="179"/>
      <c r="Y4193" s="179"/>
      <c r="Z4193" s="179"/>
      <c r="AA4193" s="222"/>
      <c r="AB4193" s="222"/>
      <c r="AC4193" s="222"/>
      <c r="AD4193" s="179"/>
      <c r="AE4193" s="179"/>
      <c r="AF4193" s="179"/>
      <c r="AG4193" s="179"/>
      <c r="AH4193" s="179"/>
      <c r="AI4193" s="179"/>
      <c r="AJ4193" s="179"/>
    </row>
    <row r="4194" spans="2:36" x14ac:dyDescent="0.3">
      <c r="B4194" s="224">
        <v>427100</v>
      </c>
      <c r="C4194" s="209">
        <v>173887</v>
      </c>
      <c r="D4194" s="206">
        <f t="shared" si="338"/>
        <v>0.40713416061812224</v>
      </c>
      <c r="E4194" s="208">
        <f t="shared" si="339"/>
        <v>0.45</v>
      </c>
      <c r="F4194" s="207">
        <v>9563.7800000000007</v>
      </c>
      <c r="G4194" s="207">
        <v>13910.96</v>
      </c>
      <c r="H4194" s="207">
        <v>15649.83</v>
      </c>
      <c r="I4194" s="214">
        <v>159436</v>
      </c>
      <c r="J4194" s="211">
        <f t="shared" si="335"/>
        <v>0.37329899321002108</v>
      </c>
      <c r="K4194" s="212">
        <f t="shared" si="336"/>
        <v>0.42</v>
      </c>
      <c r="L4194" s="214">
        <v>8768.98</v>
      </c>
      <c r="M4194" s="213">
        <v>12754.88</v>
      </c>
      <c r="N4194" s="213">
        <v>14349.24</v>
      </c>
      <c r="O4194" s="242">
        <f t="shared" si="337"/>
        <v>0.51519999999985888</v>
      </c>
      <c r="P4194" s="242"/>
      <c r="Q4194" s="179"/>
      <c r="R4194" s="179"/>
      <c r="S4194" s="179"/>
      <c r="T4194" s="179"/>
      <c r="U4194" s="179"/>
      <c r="V4194" s="179"/>
      <c r="W4194" s="179"/>
      <c r="X4194" s="179"/>
      <c r="Y4194" s="179"/>
      <c r="Z4194" s="179"/>
      <c r="AA4194" s="222"/>
      <c r="AB4194" s="222"/>
      <c r="AC4194" s="222"/>
      <c r="AD4194" s="179"/>
      <c r="AE4194" s="179"/>
      <c r="AF4194" s="179"/>
      <c r="AG4194" s="179"/>
      <c r="AH4194" s="179"/>
      <c r="AI4194" s="179"/>
      <c r="AJ4194" s="179"/>
    </row>
    <row r="4195" spans="2:36" x14ac:dyDescent="0.3">
      <c r="B4195" s="224">
        <v>427200</v>
      </c>
      <c r="C4195" s="209">
        <v>173932</v>
      </c>
      <c r="D4195" s="206">
        <f t="shared" si="338"/>
        <v>0.40714419475655433</v>
      </c>
      <c r="E4195" s="208">
        <f t="shared" si="339"/>
        <v>0.45</v>
      </c>
      <c r="F4195" s="207">
        <v>9566.26</v>
      </c>
      <c r="G4195" s="207">
        <v>13914.56</v>
      </c>
      <c r="H4195" s="207">
        <v>15653.88</v>
      </c>
      <c r="I4195" s="214">
        <v>159478</v>
      </c>
      <c r="J4195" s="211">
        <f t="shared" si="335"/>
        <v>0.37330992509363298</v>
      </c>
      <c r="K4195" s="212">
        <f t="shared" si="336"/>
        <v>0.42</v>
      </c>
      <c r="L4195" s="214">
        <v>8771.2900000000009</v>
      </c>
      <c r="M4195" s="213">
        <v>12758.24</v>
      </c>
      <c r="N4195" s="213">
        <v>14353.02</v>
      </c>
      <c r="O4195" s="242">
        <f t="shared" si="337"/>
        <v>0.51530000000013387</v>
      </c>
      <c r="P4195" s="242"/>
      <c r="Q4195" s="179"/>
      <c r="R4195" s="179"/>
      <c r="S4195" s="179"/>
      <c r="T4195" s="179"/>
      <c r="U4195" s="179"/>
      <c r="V4195" s="179"/>
      <c r="W4195" s="179"/>
      <c r="X4195" s="179"/>
      <c r="Y4195" s="179"/>
      <c r="Z4195" s="179"/>
      <c r="AA4195" s="222"/>
      <c r="AB4195" s="222"/>
      <c r="AC4195" s="222"/>
      <c r="AD4195" s="179"/>
      <c r="AE4195" s="179"/>
      <c r="AF4195" s="179"/>
      <c r="AG4195" s="179"/>
      <c r="AH4195" s="179"/>
      <c r="AI4195" s="179"/>
      <c r="AJ4195" s="179"/>
    </row>
    <row r="4196" spans="2:36" x14ac:dyDescent="0.3">
      <c r="B4196" s="224">
        <v>427300</v>
      </c>
      <c r="C4196" s="209">
        <v>173977</v>
      </c>
      <c r="D4196" s="206">
        <f t="shared" si="338"/>
        <v>0.40715422419845543</v>
      </c>
      <c r="E4196" s="208">
        <f t="shared" si="339"/>
        <v>0.45</v>
      </c>
      <c r="F4196" s="207">
        <v>9568.73</v>
      </c>
      <c r="G4196" s="207">
        <v>13918.16</v>
      </c>
      <c r="H4196" s="207">
        <v>15657.93</v>
      </c>
      <c r="I4196" s="214">
        <v>159520</v>
      </c>
      <c r="J4196" s="211">
        <f t="shared" si="335"/>
        <v>0.37332085186051955</v>
      </c>
      <c r="K4196" s="212">
        <f t="shared" si="336"/>
        <v>0.42</v>
      </c>
      <c r="L4196" s="214">
        <v>8773.6</v>
      </c>
      <c r="M4196" s="213">
        <v>12761.6</v>
      </c>
      <c r="N4196" s="213">
        <v>14356.8</v>
      </c>
      <c r="O4196" s="242">
        <f t="shared" si="337"/>
        <v>0.51520000000004074</v>
      </c>
      <c r="P4196" s="242"/>
      <c r="Q4196" s="179"/>
      <c r="R4196" s="179"/>
      <c r="S4196" s="179"/>
      <c r="T4196" s="179"/>
      <c r="U4196" s="179"/>
      <c r="V4196" s="179"/>
      <c r="W4196" s="179"/>
      <c r="X4196" s="179"/>
      <c r="Y4196" s="179"/>
      <c r="Z4196" s="179"/>
      <c r="AA4196" s="222"/>
      <c r="AB4196" s="222"/>
      <c r="AC4196" s="222"/>
      <c r="AD4196" s="179"/>
      <c r="AE4196" s="179"/>
      <c r="AF4196" s="179"/>
      <c r="AG4196" s="179"/>
      <c r="AH4196" s="179"/>
      <c r="AI4196" s="179"/>
      <c r="AJ4196" s="179"/>
    </row>
    <row r="4197" spans="2:36" x14ac:dyDescent="0.3">
      <c r="B4197" s="224">
        <v>427400</v>
      </c>
      <c r="C4197" s="209">
        <v>174022</v>
      </c>
      <c r="D4197" s="206">
        <f t="shared" si="338"/>
        <v>0.40716424894712211</v>
      </c>
      <c r="E4197" s="208">
        <f t="shared" si="339"/>
        <v>0.45</v>
      </c>
      <c r="F4197" s="207">
        <v>9571.2099999999991</v>
      </c>
      <c r="G4197" s="207">
        <v>13921.76</v>
      </c>
      <c r="H4197" s="207">
        <v>15661.98</v>
      </c>
      <c r="I4197" s="214">
        <v>159562</v>
      </c>
      <c r="J4197" s="211">
        <f t="shared" si="335"/>
        <v>0.37333177351427232</v>
      </c>
      <c r="K4197" s="212">
        <f t="shared" si="336"/>
        <v>0.42</v>
      </c>
      <c r="L4197" s="214">
        <v>8775.91</v>
      </c>
      <c r="M4197" s="213">
        <v>12764.96</v>
      </c>
      <c r="N4197" s="213">
        <v>14360.58</v>
      </c>
      <c r="O4197" s="242">
        <f t="shared" si="337"/>
        <v>0.51530000000002474</v>
      </c>
      <c r="P4197" s="242"/>
      <c r="Q4197" s="179"/>
      <c r="R4197" s="179"/>
      <c r="S4197" s="179"/>
      <c r="T4197" s="179"/>
      <c r="U4197" s="179"/>
      <c r="V4197" s="179"/>
      <c r="W4197" s="179"/>
      <c r="X4197" s="179"/>
      <c r="Y4197" s="179"/>
      <c r="Z4197" s="179"/>
      <c r="AA4197" s="222"/>
      <c r="AB4197" s="222"/>
      <c r="AC4197" s="222"/>
      <c r="AD4197" s="179"/>
      <c r="AE4197" s="179"/>
      <c r="AF4197" s="179"/>
      <c r="AG4197" s="179"/>
      <c r="AH4197" s="179"/>
      <c r="AI4197" s="179"/>
      <c r="AJ4197" s="179"/>
    </row>
    <row r="4198" spans="2:36" x14ac:dyDescent="0.3">
      <c r="B4198" s="224">
        <v>427500</v>
      </c>
      <c r="C4198" s="209">
        <v>174067</v>
      </c>
      <c r="D4198" s="206">
        <f t="shared" si="338"/>
        <v>0.40717426900584797</v>
      </c>
      <c r="E4198" s="208">
        <f t="shared" si="339"/>
        <v>0.45</v>
      </c>
      <c r="F4198" s="207">
        <v>9573.68</v>
      </c>
      <c r="G4198" s="207">
        <v>13925.36</v>
      </c>
      <c r="H4198" s="207">
        <v>15666.03</v>
      </c>
      <c r="I4198" s="214">
        <v>159604</v>
      </c>
      <c r="J4198" s="211">
        <f t="shared" si="335"/>
        <v>0.37334269005847953</v>
      </c>
      <c r="K4198" s="212">
        <f t="shared" si="336"/>
        <v>0.42</v>
      </c>
      <c r="L4198" s="214">
        <v>8778.2199999999993</v>
      </c>
      <c r="M4198" s="213">
        <v>12768.32</v>
      </c>
      <c r="N4198" s="213">
        <v>14364.36</v>
      </c>
      <c r="O4198" s="242">
        <f t="shared" si="337"/>
        <v>0.5151999999999316</v>
      </c>
      <c r="P4198" s="242"/>
      <c r="Q4198" s="179"/>
      <c r="R4198" s="179"/>
      <c r="S4198" s="179"/>
      <c r="T4198" s="179"/>
      <c r="U4198" s="179"/>
      <c r="V4198" s="179"/>
      <c r="W4198" s="179"/>
      <c r="X4198" s="179"/>
      <c r="Y4198" s="179"/>
      <c r="Z4198" s="179"/>
      <c r="AA4198" s="222"/>
      <c r="AB4198" s="222"/>
      <c r="AC4198" s="222"/>
      <c r="AD4198" s="179"/>
      <c r="AE4198" s="179"/>
      <c r="AF4198" s="179"/>
      <c r="AG4198" s="179"/>
      <c r="AH4198" s="179"/>
      <c r="AI4198" s="179"/>
      <c r="AJ4198" s="179"/>
    </row>
    <row r="4199" spans="2:36" x14ac:dyDescent="0.3">
      <c r="B4199" s="224">
        <v>427600</v>
      </c>
      <c r="C4199" s="209">
        <v>174112</v>
      </c>
      <c r="D4199" s="206">
        <f t="shared" si="338"/>
        <v>0.40718428437792331</v>
      </c>
      <c r="E4199" s="208">
        <f t="shared" si="339"/>
        <v>0.45</v>
      </c>
      <c r="F4199" s="207">
        <v>9576.16</v>
      </c>
      <c r="G4199" s="207">
        <v>13928.96</v>
      </c>
      <c r="H4199" s="207">
        <v>15670.08</v>
      </c>
      <c r="I4199" s="214">
        <v>159646</v>
      </c>
      <c r="J4199" s="211">
        <f t="shared" si="335"/>
        <v>0.37335360149672592</v>
      </c>
      <c r="K4199" s="212">
        <f t="shared" si="336"/>
        <v>0.42</v>
      </c>
      <c r="L4199" s="214">
        <v>8780.5300000000007</v>
      </c>
      <c r="M4199" s="213">
        <v>12771.68</v>
      </c>
      <c r="N4199" s="213">
        <v>14368.14</v>
      </c>
      <c r="O4199" s="242">
        <f t="shared" si="337"/>
        <v>0.5152999999998974</v>
      </c>
      <c r="P4199" s="242"/>
      <c r="Q4199" s="179"/>
      <c r="R4199" s="179"/>
      <c r="S4199" s="179"/>
      <c r="T4199" s="179"/>
      <c r="U4199" s="179"/>
      <c r="V4199" s="179"/>
      <c r="W4199" s="179"/>
      <c r="X4199" s="179"/>
      <c r="Y4199" s="179"/>
      <c r="Z4199" s="179"/>
      <c r="AA4199" s="222"/>
      <c r="AB4199" s="222"/>
      <c r="AC4199" s="222"/>
      <c r="AD4199" s="179"/>
      <c r="AE4199" s="179"/>
      <c r="AF4199" s="179"/>
      <c r="AG4199" s="179"/>
      <c r="AH4199" s="179"/>
      <c r="AI4199" s="179"/>
      <c r="AJ4199" s="179"/>
    </row>
    <row r="4200" spans="2:36" x14ac:dyDescent="0.3">
      <c r="B4200" s="224">
        <v>427700</v>
      </c>
      <c r="C4200" s="209">
        <v>174157</v>
      </c>
      <c r="D4200" s="206">
        <f t="shared" si="338"/>
        <v>0.40719429506663551</v>
      </c>
      <c r="E4200" s="208">
        <f t="shared" si="339"/>
        <v>0.45</v>
      </c>
      <c r="F4200" s="207">
        <v>9578.6299999999992</v>
      </c>
      <c r="G4200" s="207">
        <v>13932.56</v>
      </c>
      <c r="H4200" s="207">
        <v>15674.13</v>
      </c>
      <c r="I4200" s="214">
        <v>159688</v>
      </c>
      <c r="J4200" s="211">
        <f t="shared" si="335"/>
        <v>0.37336450783259295</v>
      </c>
      <c r="K4200" s="212">
        <f t="shared" si="336"/>
        <v>0.42</v>
      </c>
      <c r="L4200" s="214">
        <v>8782.84</v>
      </c>
      <c r="M4200" s="213">
        <v>12775.04</v>
      </c>
      <c r="N4200" s="213">
        <v>14371.92</v>
      </c>
      <c r="O4200" s="242">
        <f t="shared" si="337"/>
        <v>0.51520000000009536</v>
      </c>
      <c r="P4200" s="242"/>
      <c r="Q4200" s="179"/>
      <c r="R4200" s="179"/>
      <c r="S4200" s="179"/>
      <c r="T4200" s="179"/>
      <c r="U4200" s="179"/>
      <c r="V4200" s="179"/>
      <c r="W4200" s="179"/>
      <c r="X4200" s="179"/>
      <c r="Y4200" s="179"/>
      <c r="Z4200" s="179"/>
      <c r="AA4200" s="222"/>
      <c r="AB4200" s="222"/>
      <c r="AC4200" s="222"/>
      <c r="AD4200" s="179"/>
      <c r="AE4200" s="179"/>
      <c r="AF4200" s="179"/>
      <c r="AG4200" s="179"/>
      <c r="AH4200" s="179"/>
      <c r="AI4200" s="179"/>
      <c r="AJ4200" s="179"/>
    </row>
    <row r="4201" spans="2:36" x14ac:dyDescent="0.3">
      <c r="B4201" s="224">
        <v>427800</v>
      </c>
      <c r="C4201" s="209">
        <v>174202</v>
      </c>
      <c r="D4201" s="206">
        <f t="shared" si="338"/>
        <v>0.40720430107526884</v>
      </c>
      <c r="E4201" s="208">
        <f t="shared" si="339"/>
        <v>0.45</v>
      </c>
      <c r="F4201" s="207">
        <v>9581.11</v>
      </c>
      <c r="G4201" s="207">
        <v>13936.16</v>
      </c>
      <c r="H4201" s="207">
        <v>15678.18</v>
      </c>
      <c r="I4201" s="214">
        <v>159730</v>
      </c>
      <c r="J4201" s="211">
        <f t="shared" si="335"/>
        <v>0.37337540906965871</v>
      </c>
      <c r="K4201" s="212">
        <f t="shared" si="336"/>
        <v>0.42</v>
      </c>
      <c r="L4201" s="214">
        <v>8785.15</v>
      </c>
      <c r="M4201" s="213">
        <v>12778.4</v>
      </c>
      <c r="N4201" s="213">
        <v>14375.7</v>
      </c>
      <c r="O4201" s="242">
        <f t="shared" si="337"/>
        <v>0.51529999999980647</v>
      </c>
      <c r="P4201" s="242"/>
      <c r="Q4201" s="179"/>
      <c r="R4201" s="179"/>
      <c r="S4201" s="179"/>
      <c r="T4201" s="179"/>
      <c r="U4201" s="179"/>
      <c r="V4201" s="179"/>
      <c r="W4201" s="179"/>
      <c r="X4201" s="179"/>
      <c r="Y4201" s="179"/>
      <c r="Z4201" s="179"/>
      <c r="AA4201" s="222"/>
      <c r="AB4201" s="222"/>
      <c r="AC4201" s="222"/>
      <c r="AD4201" s="179"/>
      <c r="AE4201" s="179"/>
      <c r="AF4201" s="179"/>
      <c r="AG4201" s="179"/>
      <c r="AH4201" s="179"/>
      <c r="AI4201" s="179"/>
      <c r="AJ4201" s="179"/>
    </row>
    <row r="4202" spans="2:36" x14ac:dyDescent="0.3">
      <c r="B4202" s="224">
        <v>427900</v>
      </c>
      <c r="C4202" s="209">
        <v>174247</v>
      </c>
      <c r="D4202" s="206">
        <f t="shared" si="338"/>
        <v>0.40721430240710449</v>
      </c>
      <c r="E4202" s="208">
        <f t="shared" si="339"/>
        <v>0.45</v>
      </c>
      <c r="F4202" s="207">
        <v>9583.58</v>
      </c>
      <c r="G4202" s="207">
        <v>13939.76</v>
      </c>
      <c r="H4202" s="207">
        <v>15682.23</v>
      </c>
      <c r="I4202" s="214">
        <v>159772</v>
      </c>
      <c r="J4202" s="211">
        <f t="shared" si="335"/>
        <v>0.37338630521149802</v>
      </c>
      <c r="K4202" s="212">
        <f t="shared" si="336"/>
        <v>0.42</v>
      </c>
      <c r="L4202" s="214">
        <v>8787.4599999999991</v>
      </c>
      <c r="M4202" s="213">
        <v>12781.76</v>
      </c>
      <c r="N4202" s="213">
        <v>14379.48</v>
      </c>
      <c r="O4202" s="242">
        <f t="shared" si="337"/>
        <v>0.51519999999996802</v>
      </c>
      <c r="P4202" s="242"/>
      <c r="Q4202" s="179"/>
      <c r="R4202" s="179"/>
      <c r="S4202" s="179"/>
      <c r="T4202" s="179"/>
      <c r="U4202" s="179"/>
      <c r="V4202" s="179"/>
      <c r="W4202" s="179"/>
      <c r="X4202" s="179"/>
      <c r="Y4202" s="179"/>
      <c r="Z4202" s="179"/>
      <c r="AA4202" s="222"/>
      <c r="AB4202" s="222"/>
      <c r="AC4202" s="222"/>
      <c r="AD4202" s="179"/>
      <c r="AE4202" s="179"/>
      <c r="AF4202" s="179"/>
      <c r="AG4202" s="179"/>
      <c r="AH4202" s="179"/>
      <c r="AI4202" s="179"/>
      <c r="AJ4202" s="179"/>
    </row>
    <row r="4203" spans="2:36" x14ac:dyDescent="0.3">
      <c r="B4203" s="224">
        <v>428000</v>
      </c>
      <c r="C4203" s="209">
        <v>174292</v>
      </c>
      <c r="D4203" s="206">
        <f t="shared" si="338"/>
        <v>0.40722429906542057</v>
      </c>
      <c r="E4203" s="208">
        <f t="shared" si="339"/>
        <v>0.45</v>
      </c>
      <c r="F4203" s="207">
        <v>9586.06</v>
      </c>
      <c r="G4203" s="207">
        <v>13943.36</v>
      </c>
      <c r="H4203" s="207">
        <v>15686.28</v>
      </c>
      <c r="I4203" s="214">
        <v>159814</v>
      </c>
      <c r="J4203" s="211">
        <f t="shared" si="335"/>
        <v>0.37339719626168222</v>
      </c>
      <c r="K4203" s="212">
        <f t="shared" si="336"/>
        <v>0.42</v>
      </c>
      <c r="L4203" s="214">
        <v>8789.77</v>
      </c>
      <c r="M4203" s="213">
        <v>12785.12</v>
      </c>
      <c r="N4203" s="213">
        <v>14383.26</v>
      </c>
      <c r="O4203" s="242">
        <f t="shared" si="337"/>
        <v>0.51529999999997012</v>
      </c>
      <c r="P4203" s="242"/>
      <c r="Q4203" s="179"/>
      <c r="R4203" s="179"/>
      <c r="S4203" s="179"/>
      <c r="T4203" s="179"/>
      <c r="U4203" s="179"/>
      <c r="V4203" s="179"/>
      <c r="W4203" s="179"/>
      <c r="X4203" s="179"/>
      <c r="Y4203" s="179"/>
      <c r="Z4203" s="179"/>
      <c r="AA4203" s="222"/>
      <c r="AB4203" s="222"/>
      <c r="AC4203" s="222"/>
      <c r="AD4203" s="179"/>
      <c r="AE4203" s="179"/>
      <c r="AF4203" s="179"/>
      <c r="AG4203" s="179"/>
      <c r="AH4203" s="179"/>
      <c r="AI4203" s="179"/>
      <c r="AJ4203" s="179"/>
    </row>
    <row r="4204" spans="2:36" x14ac:dyDescent="0.3">
      <c r="B4204" s="224">
        <v>428100</v>
      </c>
      <c r="C4204" s="209">
        <v>174337</v>
      </c>
      <c r="D4204" s="206">
        <f t="shared" si="338"/>
        <v>0.40723429105349218</v>
      </c>
      <c r="E4204" s="208">
        <f t="shared" si="339"/>
        <v>0.45</v>
      </c>
      <c r="F4204" s="207">
        <v>9588.5300000000007</v>
      </c>
      <c r="G4204" s="207">
        <v>13946.96</v>
      </c>
      <c r="H4204" s="207">
        <v>15690.33</v>
      </c>
      <c r="I4204" s="214">
        <v>159856</v>
      </c>
      <c r="J4204" s="211">
        <f t="shared" si="335"/>
        <v>0.37340808222377947</v>
      </c>
      <c r="K4204" s="212">
        <f t="shared" si="336"/>
        <v>0.42</v>
      </c>
      <c r="L4204" s="214">
        <v>8792.08</v>
      </c>
      <c r="M4204" s="213">
        <v>12788.48</v>
      </c>
      <c r="N4204" s="213">
        <v>14387.04</v>
      </c>
      <c r="O4204" s="242">
        <f t="shared" si="337"/>
        <v>0.51519999999985888</v>
      </c>
      <c r="P4204" s="242"/>
      <c r="Q4204" s="179"/>
      <c r="R4204" s="179"/>
      <c r="S4204" s="179"/>
      <c r="T4204" s="179"/>
      <c r="U4204" s="179"/>
      <c r="V4204" s="179"/>
      <c r="W4204" s="179"/>
      <c r="X4204" s="179"/>
      <c r="Y4204" s="179"/>
      <c r="Z4204" s="179"/>
      <c r="AA4204" s="222"/>
      <c r="AB4204" s="222"/>
      <c r="AC4204" s="222"/>
      <c r="AD4204" s="179"/>
      <c r="AE4204" s="179"/>
      <c r="AF4204" s="179"/>
      <c r="AG4204" s="179"/>
      <c r="AH4204" s="179"/>
      <c r="AI4204" s="179"/>
      <c r="AJ4204" s="179"/>
    </row>
    <row r="4205" spans="2:36" x14ac:dyDescent="0.3">
      <c r="B4205" s="224">
        <v>428200</v>
      </c>
      <c r="C4205" s="209">
        <v>174382</v>
      </c>
      <c r="D4205" s="206">
        <f t="shared" si="338"/>
        <v>0.40724427837459132</v>
      </c>
      <c r="E4205" s="208">
        <f t="shared" si="339"/>
        <v>0.45</v>
      </c>
      <c r="F4205" s="207">
        <v>9591.01</v>
      </c>
      <c r="G4205" s="207">
        <v>13950.56</v>
      </c>
      <c r="H4205" s="207">
        <v>15694.38</v>
      </c>
      <c r="I4205" s="214">
        <v>159898</v>
      </c>
      <c r="J4205" s="211">
        <f t="shared" si="335"/>
        <v>0.37341896310135453</v>
      </c>
      <c r="K4205" s="212">
        <f t="shared" si="336"/>
        <v>0.42</v>
      </c>
      <c r="L4205" s="214">
        <v>8794.39</v>
      </c>
      <c r="M4205" s="213">
        <v>12791.84</v>
      </c>
      <c r="N4205" s="213">
        <v>14390.82</v>
      </c>
      <c r="O4205" s="242">
        <f t="shared" si="337"/>
        <v>0.51530000000013387</v>
      </c>
      <c r="P4205" s="242"/>
      <c r="Q4205" s="179"/>
      <c r="R4205" s="179"/>
      <c r="S4205" s="179"/>
      <c r="T4205" s="179"/>
      <c r="U4205" s="179"/>
      <c r="V4205" s="179"/>
      <c r="W4205" s="179"/>
      <c r="X4205" s="179"/>
      <c r="Y4205" s="179"/>
      <c r="Z4205" s="179"/>
      <c r="AA4205" s="222"/>
      <c r="AB4205" s="222"/>
      <c r="AC4205" s="222"/>
      <c r="AD4205" s="179"/>
      <c r="AE4205" s="179"/>
      <c r="AF4205" s="179"/>
      <c r="AG4205" s="179"/>
      <c r="AH4205" s="179"/>
      <c r="AI4205" s="179"/>
      <c r="AJ4205" s="179"/>
    </row>
    <row r="4206" spans="2:36" x14ac:dyDescent="0.3">
      <c r="B4206" s="224">
        <v>428300</v>
      </c>
      <c r="C4206" s="209">
        <v>174427</v>
      </c>
      <c r="D4206" s="206">
        <f t="shared" si="338"/>
        <v>0.40725426103198692</v>
      </c>
      <c r="E4206" s="208">
        <f t="shared" si="339"/>
        <v>0.45</v>
      </c>
      <c r="F4206" s="207">
        <v>9593.48</v>
      </c>
      <c r="G4206" s="207">
        <v>13954.16</v>
      </c>
      <c r="H4206" s="207">
        <v>15698.43</v>
      </c>
      <c r="I4206" s="214">
        <v>159940</v>
      </c>
      <c r="J4206" s="211">
        <f t="shared" si="335"/>
        <v>0.37342983889796871</v>
      </c>
      <c r="K4206" s="212">
        <f t="shared" si="336"/>
        <v>0.42</v>
      </c>
      <c r="L4206" s="214">
        <v>8796.7000000000007</v>
      </c>
      <c r="M4206" s="213">
        <v>12795.2</v>
      </c>
      <c r="N4206" s="213">
        <v>14394.6</v>
      </c>
      <c r="O4206" s="242">
        <f t="shared" si="337"/>
        <v>0.51520000000004074</v>
      </c>
      <c r="P4206" s="242"/>
      <c r="Q4206" s="179"/>
      <c r="R4206" s="179"/>
      <c r="S4206" s="179"/>
      <c r="T4206" s="179"/>
      <c r="U4206" s="179"/>
      <c r="V4206" s="179"/>
      <c r="W4206" s="179"/>
      <c r="X4206" s="179"/>
      <c r="Y4206" s="179"/>
      <c r="Z4206" s="179"/>
      <c r="AA4206" s="222"/>
      <c r="AB4206" s="222"/>
      <c r="AC4206" s="222"/>
      <c r="AD4206" s="179"/>
      <c r="AE4206" s="179"/>
      <c r="AF4206" s="179"/>
      <c r="AG4206" s="179"/>
      <c r="AH4206" s="179"/>
      <c r="AI4206" s="179"/>
      <c r="AJ4206" s="179"/>
    </row>
    <row r="4207" spans="2:36" x14ac:dyDescent="0.3">
      <c r="B4207" s="224">
        <v>428400</v>
      </c>
      <c r="C4207" s="209">
        <v>174472</v>
      </c>
      <c r="D4207" s="206">
        <f t="shared" si="338"/>
        <v>0.40726423902894493</v>
      </c>
      <c r="E4207" s="208">
        <f t="shared" si="339"/>
        <v>0.45</v>
      </c>
      <c r="F4207" s="207">
        <v>9595.9599999999991</v>
      </c>
      <c r="G4207" s="207">
        <v>13957.76</v>
      </c>
      <c r="H4207" s="207">
        <v>15702.48</v>
      </c>
      <c r="I4207" s="214">
        <v>159982</v>
      </c>
      <c r="J4207" s="211">
        <f t="shared" si="335"/>
        <v>0.37344070961718023</v>
      </c>
      <c r="K4207" s="212">
        <f t="shared" si="336"/>
        <v>0.42</v>
      </c>
      <c r="L4207" s="214">
        <v>8799.01</v>
      </c>
      <c r="M4207" s="213">
        <v>12798.56</v>
      </c>
      <c r="N4207" s="213">
        <v>14398.38</v>
      </c>
      <c r="O4207" s="242">
        <f t="shared" si="337"/>
        <v>0.51530000000002474</v>
      </c>
      <c r="P4207" s="242"/>
      <c r="Q4207" s="179"/>
      <c r="R4207" s="179"/>
      <c r="S4207" s="179"/>
      <c r="T4207" s="179"/>
      <c r="U4207" s="179"/>
      <c r="V4207" s="179"/>
      <c r="W4207" s="179"/>
      <c r="X4207" s="179"/>
      <c r="Y4207" s="179"/>
      <c r="Z4207" s="179"/>
      <c r="AA4207" s="222"/>
      <c r="AB4207" s="222"/>
      <c r="AC4207" s="222"/>
      <c r="AD4207" s="179"/>
      <c r="AE4207" s="179"/>
      <c r="AF4207" s="179"/>
      <c r="AG4207" s="179"/>
      <c r="AH4207" s="179"/>
      <c r="AI4207" s="179"/>
      <c r="AJ4207" s="179"/>
    </row>
    <row r="4208" spans="2:36" x14ac:dyDescent="0.3">
      <c r="B4208" s="224">
        <v>428500</v>
      </c>
      <c r="C4208" s="209">
        <v>174517</v>
      </c>
      <c r="D4208" s="206">
        <f t="shared" si="338"/>
        <v>0.40727421236872813</v>
      </c>
      <c r="E4208" s="208">
        <f t="shared" si="339"/>
        <v>0.45</v>
      </c>
      <c r="F4208" s="207">
        <v>9598.43</v>
      </c>
      <c r="G4208" s="207">
        <v>13961.36</v>
      </c>
      <c r="H4208" s="207">
        <v>15706.53</v>
      </c>
      <c r="I4208" s="214">
        <v>160024</v>
      </c>
      <c r="J4208" s="211">
        <f t="shared" si="335"/>
        <v>0.37345157526254374</v>
      </c>
      <c r="K4208" s="212">
        <f t="shared" si="336"/>
        <v>0.42</v>
      </c>
      <c r="L4208" s="214">
        <v>8801.32</v>
      </c>
      <c r="M4208" s="213">
        <v>12801.92</v>
      </c>
      <c r="N4208" s="213">
        <v>14402.16</v>
      </c>
      <c r="O4208" s="242">
        <f t="shared" si="337"/>
        <v>0.5151999999999316</v>
      </c>
      <c r="P4208" s="242"/>
      <c r="Q4208" s="179"/>
      <c r="R4208" s="179"/>
      <c r="S4208" s="179"/>
      <c r="T4208" s="179"/>
      <c r="U4208" s="179"/>
      <c r="V4208" s="179"/>
      <c r="W4208" s="179"/>
      <c r="X4208" s="179"/>
      <c r="Y4208" s="179"/>
      <c r="Z4208" s="179"/>
      <c r="AA4208" s="222"/>
      <c r="AB4208" s="222"/>
      <c r="AC4208" s="222"/>
      <c r="AD4208" s="179"/>
      <c r="AE4208" s="179"/>
      <c r="AF4208" s="179"/>
      <c r="AG4208" s="179"/>
      <c r="AH4208" s="179"/>
      <c r="AI4208" s="179"/>
      <c r="AJ4208" s="179"/>
    </row>
    <row r="4209" spans="2:36" x14ac:dyDescent="0.3">
      <c r="B4209" s="224">
        <v>428600</v>
      </c>
      <c r="C4209" s="209">
        <v>174562</v>
      </c>
      <c r="D4209" s="206">
        <f t="shared" si="338"/>
        <v>0.40728418105459635</v>
      </c>
      <c r="E4209" s="208">
        <f t="shared" si="339"/>
        <v>0.45</v>
      </c>
      <c r="F4209" s="207">
        <v>9600.91</v>
      </c>
      <c r="G4209" s="207">
        <v>13964.96</v>
      </c>
      <c r="H4209" s="207">
        <v>15710.58</v>
      </c>
      <c r="I4209" s="214">
        <v>160066</v>
      </c>
      <c r="J4209" s="211">
        <f t="shared" si="335"/>
        <v>0.37346243583761085</v>
      </c>
      <c r="K4209" s="212">
        <f t="shared" si="336"/>
        <v>0.42</v>
      </c>
      <c r="L4209" s="214">
        <v>8803.6299999999992</v>
      </c>
      <c r="M4209" s="213">
        <v>12805.28</v>
      </c>
      <c r="N4209" s="213">
        <v>14405.94</v>
      </c>
      <c r="O4209" s="242">
        <f t="shared" si="337"/>
        <v>0.5152999999998974</v>
      </c>
      <c r="P4209" s="242"/>
      <c r="Q4209" s="179"/>
      <c r="R4209" s="179"/>
      <c r="S4209" s="179"/>
      <c r="T4209" s="179"/>
      <c r="U4209" s="179"/>
      <c r="V4209" s="179"/>
      <c r="W4209" s="179"/>
      <c r="X4209" s="179"/>
      <c r="Y4209" s="179"/>
      <c r="Z4209" s="179"/>
      <c r="AA4209" s="222"/>
      <c r="AB4209" s="222"/>
      <c r="AC4209" s="222"/>
      <c r="AD4209" s="179"/>
      <c r="AE4209" s="179"/>
      <c r="AF4209" s="179"/>
      <c r="AG4209" s="179"/>
      <c r="AH4209" s="179"/>
      <c r="AI4209" s="179"/>
      <c r="AJ4209" s="179"/>
    </row>
    <row r="4210" spans="2:36" x14ac:dyDescent="0.3">
      <c r="B4210" s="224">
        <v>428700</v>
      </c>
      <c r="C4210" s="209">
        <v>174607</v>
      </c>
      <c r="D4210" s="206">
        <f t="shared" si="338"/>
        <v>0.40729414508980638</v>
      </c>
      <c r="E4210" s="208">
        <f t="shared" si="339"/>
        <v>0.45</v>
      </c>
      <c r="F4210" s="207">
        <v>9603.3799999999992</v>
      </c>
      <c r="G4210" s="207">
        <v>13968.56</v>
      </c>
      <c r="H4210" s="207">
        <v>15714.63</v>
      </c>
      <c r="I4210" s="214">
        <v>160108</v>
      </c>
      <c r="J4210" s="211">
        <f t="shared" si="335"/>
        <v>0.37347329134592955</v>
      </c>
      <c r="K4210" s="212">
        <f t="shared" si="336"/>
        <v>0.42</v>
      </c>
      <c r="L4210" s="214">
        <v>8805.94</v>
      </c>
      <c r="M4210" s="213">
        <v>12808.64</v>
      </c>
      <c r="N4210" s="213">
        <v>14409.72</v>
      </c>
      <c r="O4210" s="242">
        <f t="shared" si="337"/>
        <v>0.51520000000009536</v>
      </c>
      <c r="P4210" s="242"/>
      <c r="Q4210" s="179"/>
      <c r="R4210" s="179"/>
      <c r="S4210" s="179"/>
      <c r="T4210" s="179"/>
      <c r="U4210" s="179"/>
      <c r="V4210" s="179"/>
      <c r="W4210" s="179"/>
      <c r="X4210" s="179"/>
      <c r="Y4210" s="179"/>
      <c r="Z4210" s="179"/>
      <c r="AA4210" s="222"/>
      <c r="AB4210" s="222"/>
      <c r="AC4210" s="222"/>
      <c r="AD4210" s="179"/>
      <c r="AE4210" s="179"/>
      <c r="AF4210" s="179"/>
      <c r="AG4210" s="179"/>
      <c r="AH4210" s="179"/>
      <c r="AI4210" s="179"/>
      <c r="AJ4210" s="179"/>
    </row>
    <row r="4211" spans="2:36" x14ac:dyDescent="0.3">
      <c r="B4211" s="224">
        <v>428800</v>
      </c>
      <c r="C4211" s="209">
        <v>174652</v>
      </c>
      <c r="D4211" s="206">
        <f t="shared" si="338"/>
        <v>0.40730410447761195</v>
      </c>
      <c r="E4211" s="208">
        <f t="shared" si="339"/>
        <v>0.45</v>
      </c>
      <c r="F4211" s="207">
        <v>9605.86</v>
      </c>
      <c r="G4211" s="207">
        <v>13972.16</v>
      </c>
      <c r="H4211" s="207">
        <v>15718.68</v>
      </c>
      <c r="I4211" s="214">
        <v>160150</v>
      </c>
      <c r="J4211" s="211">
        <f t="shared" si="335"/>
        <v>0.37348414179104478</v>
      </c>
      <c r="K4211" s="212">
        <f t="shared" si="336"/>
        <v>0.42</v>
      </c>
      <c r="L4211" s="214">
        <v>8808.25</v>
      </c>
      <c r="M4211" s="213">
        <v>12812</v>
      </c>
      <c r="N4211" s="213">
        <v>14413.5</v>
      </c>
      <c r="O4211" s="242">
        <f t="shared" si="337"/>
        <v>0.51529999999980647</v>
      </c>
      <c r="P4211" s="242"/>
      <c r="Q4211" s="179"/>
      <c r="R4211" s="179"/>
      <c r="S4211" s="179"/>
      <c r="T4211" s="179"/>
      <c r="U4211" s="179"/>
      <c r="V4211" s="179"/>
      <c r="W4211" s="179"/>
      <c r="X4211" s="179"/>
      <c r="Y4211" s="179"/>
      <c r="Z4211" s="179"/>
      <c r="AA4211" s="222"/>
      <c r="AB4211" s="222"/>
      <c r="AC4211" s="222"/>
      <c r="AD4211" s="179"/>
      <c r="AE4211" s="179"/>
      <c r="AF4211" s="179"/>
      <c r="AG4211" s="179"/>
      <c r="AH4211" s="179"/>
      <c r="AI4211" s="179"/>
      <c r="AJ4211" s="179"/>
    </row>
    <row r="4212" spans="2:36" x14ac:dyDescent="0.3">
      <c r="B4212" s="224">
        <v>428900</v>
      </c>
      <c r="C4212" s="209">
        <v>174697</v>
      </c>
      <c r="D4212" s="206">
        <f t="shared" si="338"/>
        <v>0.40731405922126368</v>
      </c>
      <c r="E4212" s="208">
        <f t="shared" si="339"/>
        <v>0.45</v>
      </c>
      <c r="F4212" s="207">
        <v>9608.33</v>
      </c>
      <c r="G4212" s="207">
        <v>13975.76</v>
      </c>
      <c r="H4212" s="207">
        <v>15722.73</v>
      </c>
      <c r="I4212" s="214">
        <v>160192</v>
      </c>
      <c r="J4212" s="211">
        <f t="shared" si="335"/>
        <v>0.37349498717649804</v>
      </c>
      <c r="K4212" s="212">
        <f t="shared" si="336"/>
        <v>0.42</v>
      </c>
      <c r="L4212" s="214">
        <v>8810.56</v>
      </c>
      <c r="M4212" s="213">
        <v>12815.36</v>
      </c>
      <c r="N4212" s="213">
        <v>14417.28</v>
      </c>
      <c r="O4212" s="242">
        <f t="shared" si="337"/>
        <v>0.51519999999996802</v>
      </c>
      <c r="P4212" s="242"/>
      <c r="Q4212" s="179"/>
      <c r="R4212" s="179"/>
      <c r="S4212" s="179"/>
      <c r="T4212" s="179"/>
      <c r="U4212" s="179"/>
      <c r="V4212" s="179"/>
      <c r="W4212" s="179"/>
      <c r="X4212" s="179"/>
      <c r="Y4212" s="179"/>
      <c r="Z4212" s="179"/>
      <c r="AA4212" s="222"/>
      <c r="AB4212" s="222"/>
      <c r="AC4212" s="222"/>
      <c r="AD4212" s="179"/>
      <c r="AE4212" s="179"/>
      <c r="AF4212" s="179"/>
      <c r="AG4212" s="179"/>
      <c r="AH4212" s="179"/>
      <c r="AI4212" s="179"/>
      <c r="AJ4212" s="179"/>
    </row>
    <row r="4213" spans="2:36" x14ac:dyDescent="0.3">
      <c r="B4213" s="224">
        <v>429000</v>
      </c>
      <c r="C4213" s="209">
        <v>174742</v>
      </c>
      <c r="D4213" s="206">
        <f t="shared" si="338"/>
        <v>0.40732400932400931</v>
      </c>
      <c r="E4213" s="208">
        <f t="shared" si="339"/>
        <v>0.45</v>
      </c>
      <c r="F4213" s="207">
        <v>9610.81</v>
      </c>
      <c r="G4213" s="207">
        <v>13979.36</v>
      </c>
      <c r="H4213" s="207">
        <v>15726.78</v>
      </c>
      <c r="I4213" s="214">
        <v>160234</v>
      </c>
      <c r="J4213" s="211">
        <f t="shared" si="335"/>
        <v>0.3735058275058275</v>
      </c>
      <c r="K4213" s="212">
        <f t="shared" si="336"/>
        <v>0.42</v>
      </c>
      <c r="L4213" s="214">
        <v>8812.8700000000008</v>
      </c>
      <c r="M4213" s="213">
        <v>12818.72</v>
      </c>
      <c r="N4213" s="213">
        <v>14421.06</v>
      </c>
      <c r="O4213" s="242">
        <f t="shared" si="337"/>
        <v>0.51529999999997012</v>
      </c>
      <c r="P4213" s="242"/>
      <c r="Q4213" s="179"/>
      <c r="R4213" s="179"/>
      <c r="S4213" s="179"/>
      <c r="T4213" s="179"/>
      <c r="U4213" s="179"/>
      <c r="V4213" s="179"/>
      <c r="W4213" s="179"/>
      <c r="X4213" s="179"/>
      <c r="Y4213" s="179"/>
      <c r="Z4213" s="179"/>
      <c r="AA4213" s="222"/>
      <c r="AB4213" s="222"/>
      <c r="AC4213" s="222"/>
      <c r="AD4213" s="179"/>
      <c r="AE4213" s="179"/>
      <c r="AF4213" s="179"/>
      <c r="AG4213" s="179"/>
      <c r="AH4213" s="179"/>
      <c r="AI4213" s="179"/>
      <c r="AJ4213" s="179"/>
    </row>
    <row r="4214" spans="2:36" x14ac:dyDescent="0.3">
      <c r="B4214" s="224">
        <v>429100</v>
      </c>
      <c r="C4214" s="209">
        <v>174787</v>
      </c>
      <c r="D4214" s="206">
        <f t="shared" si="338"/>
        <v>0.40733395478909346</v>
      </c>
      <c r="E4214" s="208">
        <f t="shared" si="339"/>
        <v>0.45</v>
      </c>
      <c r="F4214" s="207">
        <v>9613.2800000000007</v>
      </c>
      <c r="G4214" s="207">
        <v>13982.96</v>
      </c>
      <c r="H4214" s="207">
        <v>15730.83</v>
      </c>
      <c r="I4214" s="214">
        <v>160276</v>
      </c>
      <c r="J4214" s="211">
        <f t="shared" si="335"/>
        <v>0.37351666278256818</v>
      </c>
      <c r="K4214" s="212">
        <f t="shared" si="336"/>
        <v>0.42</v>
      </c>
      <c r="L4214" s="214">
        <v>8815.18</v>
      </c>
      <c r="M4214" s="213">
        <v>12822.08</v>
      </c>
      <c r="N4214" s="213">
        <v>14424.84</v>
      </c>
      <c r="O4214" s="242">
        <f t="shared" si="337"/>
        <v>0.51519999999985888</v>
      </c>
      <c r="P4214" s="242"/>
      <c r="Q4214" s="179"/>
      <c r="R4214" s="179"/>
      <c r="S4214" s="179"/>
      <c r="T4214" s="179"/>
      <c r="U4214" s="179"/>
      <c r="V4214" s="179"/>
      <c r="W4214" s="179"/>
      <c r="X4214" s="179"/>
      <c r="Y4214" s="179"/>
      <c r="Z4214" s="179"/>
      <c r="AA4214" s="222"/>
      <c r="AB4214" s="222"/>
      <c r="AC4214" s="222"/>
      <c r="AD4214" s="179"/>
      <c r="AE4214" s="179"/>
      <c r="AF4214" s="179"/>
      <c r="AG4214" s="179"/>
      <c r="AH4214" s="179"/>
      <c r="AI4214" s="179"/>
      <c r="AJ4214" s="179"/>
    </row>
    <row r="4215" spans="2:36" x14ac:dyDescent="0.3">
      <c r="B4215" s="224">
        <v>429200</v>
      </c>
      <c r="C4215" s="209">
        <v>174832</v>
      </c>
      <c r="D4215" s="206">
        <f t="shared" si="338"/>
        <v>0.4073438956197577</v>
      </c>
      <c r="E4215" s="208">
        <f t="shared" si="339"/>
        <v>0.45</v>
      </c>
      <c r="F4215" s="207">
        <v>9615.76</v>
      </c>
      <c r="G4215" s="207">
        <v>13986.56</v>
      </c>
      <c r="H4215" s="207">
        <v>15734.88</v>
      </c>
      <c r="I4215" s="214">
        <v>160318</v>
      </c>
      <c r="J4215" s="211">
        <f t="shared" si="335"/>
        <v>0.37352749301025162</v>
      </c>
      <c r="K4215" s="212">
        <f t="shared" si="336"/>
        <v>0.42</v>
      </c>
      <c r="L4215" s="214">
        <v>8817.49</v>
      </c>
      <c r="M4215" s="213">
        <v>12825.44</v>
      </c>
      <c r="N4215" s="213">
        <v>14428.62</v>
      </c>
      <c r="O4215" s="242">
        <f t="shared" si="337"/>
        <v>0.51530000000013387</v>
      </c>
      <c r="P4215" s="242"/>
      <c r="Q4215" s="179"/>
      <c r="R4215" s="179"/>
      <c r="S4215" s="179"/>
      <c r="T4215" s="179"/>
      <c r="U4215" s="179"/>
      <c r="V4215" s="179"/>
      <c r="W4215" s="179"/>
      <c r="X4215" s="179"/>
      <c r="Y4215" s="179"/>
      <c r="Z4215" s="179"/>
      <c r="AA4215" s="222"/>
      <c r="AB4215" s="222"/>
      <c r="AC4215" s="222"/>
      <c r="AD4215" s="179"/>
      <c r="AE4215" s="179"/>
      <c r="AF4215" s="179"/>
      <c r="AG4215" s="179"/>
      <c r="AH4215" s="179"/>
      <c r="AI4215" s="179"/>
      <c r="AJ4215" s="179"/>
    </row>
    <row r="4216" spans="2:36" x14ac:dyDescent="0.3">
      <c r="B4216" s="224">
        <v>429300</v>
      </c>
      <c r="C4216" s="209">
        <v>174877</v>
      </c>
      <c r="D4216" s="206">
        <f t="shared" si="338"/>
        <v>0.40735383181924062</v>
      </c>
      <c r="E4216" s="208">
        <f t="shared" si="339"/>
        <v>0.45</v>
      </c>
      <c r="F4216" s="207">
        <v>9618.23</v>
      </c>
      <c r="G4216" s="207">
        <v>13990.16</v>
      </c>
      <c r="H4216" s="207">
        <v>15738.93</v>
      </c>
      <c r="I4216" s="214">
        <v>160360</v>
      </c>
      <c r="J4216" s="211">
        <f t="shared" si="335"/>
        <v>0.37353831819240624</v>
      </c>
      <c r="K4216" s="212">
        <f t="shared" si="336"/>
        <v>0.42</v>
      </c>
      <c r="L4216" s="214">
        <v>8819.7999999999993</v>
      </c>
      <c r="M4216" s="213">
        <v>12828.8</v>
      </c>
      <c r="N4216" s="213">
        <v>14432.4</v>
      </c>
      <c r="O4216" s="242">
        <f t="shared" si="337"/>
        <v>0.51520000000004074</v>
      </c>
      <c r="P4216" s="242"/>
      <c r="Q4216" s="179"/>
      <c r="R4216" s="179"/>
      <c r="S4216" s="179"/>
      <c r="T4216" s="179"/>
      <c r="U4216" s="179"/>
      <c r="V4216" s="179"/>
      <c r="W4216" s="179"/>
      <c r="X4216" s="179"/>
      <c r="Y4216" s="179"/>
      <c r="Z4216" s="179"/>
      <c r="AA4216" s="222"/>
      <c r="AB4216" s="222"/>
      <c r="AC4216" s="222"/>
      <c r="AD4216" s="179"/>
      <c r="AE4216" s="179"/>
      <c r="AF4216" s="179"/>
      <c r="AG4216" s="179"/>
      <c r="AH4216" s="179"/>
      <c r="AI4216" s="179"/>
      <c r="AJ4216" s="179"/>
    </row>
    <row r="4217" spans="2:36" x14ac:dyDescent="0.3">
      <c r="B4217" s="224">
        <v>429400</v>
      </c>
      <c r="C4217" s="209">
        <v>174922</v>
      </c>
      <c r="D4217" s="206">
        <f t="shared" si="338"/>
        <v>0.40736376339077784</v>
      </c>
      <c r="E4217" s="208">
        <f t="shared" si="339"/>
        <v>0.45</v>
      </c>
      <c r="F4217" s="207">
        <v>9620.7099999999991</v>
      </c>
      <c r="G4217" s="207">
        <v>13993.76</v>
      </c>
      <c r="H4217" s="207">
        <v>15742.98</v>
      </c>
      <c r="I4217" s="214">
        <v>160402</v>
      </c>
      <c r="J4217" s="211">
        <f t="shared" si="335"/>
        <v>0.37354913833255704</v>
      </c>
      <c r="K4217" s="212">
        <f t="shared" si="336"/>
        <v>0.42</v>
      </c>
      <c r="L4217" s="214">
        <v>8822.11</v>
      </c>
      <c r="M4217" s="213">
        <v>12832.16</v>
      </c>
      <c r="N4217" s="213">
        <v>14436.18</v>
      </c>
      <c r="O4217" s="242">
        <f t="shared" si="337"/>
        <v>0.51530000000002474</v>
      </c>
      <c r="P4217" s="242"/>
      <c r="Q4217" s="179"/>
      <c r="R4217" s="179"/>
      <c r="S4217" s="179"/>
      <c r="T4217" s="179"/>
      <c r="U4217" s="179"/>
      <c r="V4217" s="179"/>
      <c r="W4217" s="179"/>
      <c r="X4217" s="179"/>
      <c r="Y4217" s="179"/>
      <c r="Z4217" s="179"/>
      <c r="AA4217" s="222"/>
      <c r="AB4217" s="222"/>
      <c r="AC4217" s="222"/>
      <c r="AD4217" s="179"/>
      <c r="AE4217" s="179"/>
      <c r="AF4217" s="179"/>
      <c r="AG4217" s="179"/>
      <c r="AH4217" s="179"/>
      <c r="AI4217" s="179"/>
      <c r="AJ4217" s="179"/>
    </row>
    <row r="4218" spans="2:36" x14ac:dyDescent="0.3">
      <c r="B4218" s="224">
        <v>429500</v>
      </c>
      <c r="C4218" s="209">
        <v>174967</v>
      </c>
      <c r="D4218" s="206">
        <f t="shared" si="338"/>
        <v>0.40737369033760185</v>
      </c>
      <c r="E4218" s="208">
        <f t="shared" si="339"/>
        <v>0.45</v>
      </c>
      <c r="F4218" s="207">
        <v>9623.18</v>
      </c>
      <c r="G4218" s="207">
        <v>13997.36</v>
      </c>
      <c r="H4218" s="207">
        <v>15747.03</v>
      </c>
      <c r="I4218" s="214">
        <v>160444</v>
      </c>
      <c r="J4218" s="211">
        <f t="shared" si="335"/>
        <v>0.37355995343422582</v>
      </c>
      <c r="K4218" s="212">
        <f t="shared" si="336"/>
        <v>0.42</v>
      </c>
      <c r="L4218" s="214">
        <v>8824.42</v>
      </c>
      <c r="M4218" s="213">
        <v>12835.52</v>
      </c>
      <c r="N4218" s="213">
        <v>14439.96</v>
      </c>
      <c r="O4218" s="242">
        <f t="shared" si="337"/>
        <v>0.5151999999999316</v>
      </c>
      <c r="P4218" s="242"/>
      <c r="Q4218" s="179"/>
      <c r="R4218" s="179"/>
      <c r="S4218" s="179"/>
      <c r="T4218" s="179"/>
      <c r="U4218" s="179"/>
      <c r="V4218" s="179"/>
      <c r="W4218" s="179"/>
      <c r="X4218" s="179"/>
      <c r="Y4218" s="179"/>
      <c r="Z4218" s="179"/>
      <c r="AA4218" s="222"/>
      <c r="AB4218" s="222"/>
      <c r="AC4218" s="222"/>
      <c r="AD4218" s="179"/>
      <c r="AE4218" s="179"/>
      <c r="AF4218" s="179"/>
      <c r="AG4218" s="179"/>
      <c r="AH4218" s="179"/>
      <c r="AI4218" s="179"/>
      <c r="AJ4218" s="179"/>
    </row>
    <row r="4219" spans="2:36" x14ac:dyDescent="0.3">
      <c r="B4219" s="224">
        <v>429600</v>
      </c>
      <c r="C4219" s="209">
        <v>175012</v>
      </c>
      <c r="D4219" s="206">
        <f t="shared" si="338"/>
        <v>0.40738361266294226</v>
      </c>
      <c r="E4219" s="208">
        <f t="shared" si="339"/>
        <v>0.45</v>
      </c>
      <c r="F4219" s="207">
        <v>9625.66</v>
      </c>
      <c r="G4219" s="207">
        <v>14000.96</v>
      </c>
      <c r="H4219" s="207">
        <v>15751.08</v>
      </c>
      <c r="I4219" s="214">
        <v>160486</v>
      </c>
      <c r="J4219" s="211">
        <f t="shared" ref="J4219:J4282" si="340">I4219/$B4219</f>
        <v>0.3735707635009311</v>
      </c>
      <c r="K4219" s="212">
        <f t="shared" ref="K4219:K4282" si="341">(I4219-I4218)/($B4219-$B4218)</f>
        <v>0.42</v>
      </c>
      <c r="L4219" s="214">
        <v>8826.73</v>
      </c>
      <c r="M4219" s="213">
        <v>12838.88</v>
      </c>
      <c r="N4219" s="213">
        <v>14443.74</v>
      </c>
      <c r="O4219" s="242">
        <f t="shared" si="337"/>
        <v>0.5152999999998974</v>
      </c>
      <c r="P4219" s="242"/>
      <c r="Q4219" s="179"/>
      <c r="R4219" s="179"/>
      <c r="S4219" s="179"/>
      <c r="T4219" s="179"/>
      <c r="U4219" s="179"/>
      <c r="V4219" s="179"/>
      <c r="W4219" s="179"/>
      <c r="X4219" s="179"/>
      <c r="Y4219" s="179"/>
      <c r="Z4219" s="179"/>
      <c r="AA4219" s="222"/>
      <c r="AB4219" s="222"/>
      <c r="AC4219" s="222"/>
      <c r="AD4219" s="179"/>
      <c r="AE4219" s="179"/>
      <c r="AF4219" s="179"/>
      <c r="AG4219" s="179"/>
      <c r="AH4219" s="179"/>
      <c r="AI4219" s="179"/>
      <c r="AJ4219" s="179"/>
    </row>
    <row r="4220" spans="2:36" x14ac:dyDescent="0.3">
      <c r="B4220" s="224">
        <v>429700</v>
      </c>
      <c r="C4220" s="209">
        <v>175057</v>
      </c>
      <c r="D4220" s="206">
        <f t="shared" si="338"/>
        <v>0.40739353037002562</v>
      </c>
      <c r="E4220" s="208">
        <f t="shared" si="339"/>
        <v>0.45</v>
      </c>
      <c r="F4220" s="207">
        <v>9628.1299999999992</v>
      </c>
      <c r="G4220" s="207">
        <v>14004.56</v>
      </c>
      <c r="H4220" s="207">
        <v>15755.13</v>
      </c>
      <c r="I4220" s="214">
        <v>160528</v>
      </c>
      <c r="J4220" s="211">
        <f t="shared" si="340"/>
        <v>0.37358156853618801</v>
      </c>
      <c r="K4220" s="212">
        <f t="shared" si="341"/>
        <v>0.42</v>
      </c>
      <c r="L4220" s="214">
        <v>8829.0400000000009</v>
      </c>
      <c r="M4220" s="213">
        <v>12842.24</v>
      </c>
      <c r="N4220" s="213">
        <v>14447.52</v>
      </c>
      <c r="O4220" s="242">
        <f t="shared" si="337"/>
        <v>0.51520000000009536</v>
      </c>
      <c r="P4220" s="242"/>
      <c r="Q4220" s="179"/>
      <c r="R4220" s="179"/>
      <c r="S4220" s="179"/>
      <c r="T4220" s="179"/>
      <c r="U4220" s="179"/>
      <c r="V4220" s="179"/>
      <c r="W4220" s="179"/>
      <c r="X4220" s="179"/>
      <c r="Y4220" s="179"/>
      <c r="Z4220" s="179"/>
      <c r="AA4220" s="222"/>
      <c r="AB4220" s="222"/>
      <c r="AC4220" s="222"/>
      <c r="AD4220" s="179"/>
      <c r="AE4220" s="179"/>
      <c r="AF4220" s="179"/>
      <c r="AG4220" s="179"/>
      <c r="AH4220" s="179"/>
      <c r="AI4220" s="179"/>
      <c r="AJ4220" s="179"/>
    </row>
    <row r="4221" spans="2:36" x14ac:dyDescent="0.3">
      <c r="B4221" s="224">
        <v>429800</v>
      </c>
      <c r="C4221" s="209">
        <v>175102</v>
      </c>
      <c r="D4221" s="206">
        <f t="shared" si="338"/>
        <v>0.40740344346207541</v>
      </c>
      <c r="E4221" s="208">
        <f t="shared" si="339"/>
        <v>0.45</v>
      </c>
      <c r="F4221" s="207">
        <v>9630.61</v>
      </c>
      <c r="G4221" s="207">
        <v>14008.16</v>
      </c>
      <c r="H4221" s="207">
        <v>15759.18</v>
      </c>
      <c r="I4221" s="214">
        <v>160570</v>
      </c>
      <c r="J4221" s="211">
        <f t="shared" si="340"/>
        <v>0.37359236854350863</v>
      </c>
      <c r="K4221" s="212">
        <f t="shared" si="341"/>
        <v>0.42</v>
      </c>
      <c r="L4221" s="214">
        <v>8831.35</v>
      </c>
      <c r="M4221" s="213">
        <v>12845.6</v>
      </c>
      <c r="N4221" s="213">
        <v>14451.3</v>
      </c>
      <c r="O4221" s="242">
        <f t="shared" si="337"/>
        <v>0.51529999999980647</v>
      </c>
      <c r="P4221" s="242"/>
      <c r="Q4221" s="179"/>
      <c r="R4221" s="179"/>
      <c r="S4221" s="179"/>
      <c r="T4221" s="179"/>
      <c r="U4221" s="179"/>
      <c r="V4221" s="179"/>
      <c r="W4221" s="179"/>
      <c r="X4221" s="179"/>
      <c r="Y4221" s="179"/>
      <c r="Z4221" s="179"/>
      <c r="AA4221" s="222"/>
      <c r="AB4221" s="222"/>
      <c r="AC4221" s="222"/>
      <c r="AD4221" s="179"/>
      <c r="AE4221" s="179"/>
      <c r="AF4221" s="179"/>
      <c r="AG4221" s="179"/>
      <c r="AH4221" s="179"/>
      <c r="AI4221" s="179"/>
      <c r="AJ4221" s="179"/>
    </row>
    <row r="4222" spans="2:36" x14ac:dyDescent="0.3">
      <c r="B4222" s="224">
        <v>429900</v>
      </c>
      <c r="C4222" s="209">
        <v>175147</v>
      </c>
      <c r="D4222" s="206">
        <f t="shared" si="338"/>
        <v>0.40741335194231215</v>
      </c>
      <c r="E4222" s="208">
        <f t="shared" si="339"/>
        <v>0.45</v>
      </c>
      <c r="F4222" s="207">
        <v>9633.08</v>
      </c>
      <c r="G4222" s="207">
        <v>14011.76</v>
      </c>
      <c r="H4222" s="207">
        <v>15763.23</v>
      </c>
      <c r="I4222" s="214">
        <v>160612</v>
      </c>
      <c r="J4222" s="211">
        <f t="shared" si="340"/>
        <v>0.37360316352640149</v>
      </c>
      <c r="K4222" s="212">
        <f t="shared" si="341"/>
        <v>0.42</v>
      </c>
      <c r="L4222" s="214">
        <v>8833.66</v>
      </c>
      <c r="M4222" s="213">
        <v>12848.96</v>
      </c>
      <c r="N4222" s="213">
        <v>14455.08</v>
      </c>
      <c r="O4222" s="242">
        <f t="shared" si="337"/>
        <v>0.51519999999996802</v>
      </c>
      <c r="P4222" s="242"/>
      <c r="Q4222" s="179"/>
      <c r="R4222" s="179"/>
      <c r="S4222" s="179"/>
      <c r="T4222" s="179"/>
      <c r="U4222" s="179"/>
      <c r="V4222" s="179"/>
      <c r="W4222" s="179"/>
      <c r="X4222" s="179"/>
      <c r="Y4222" s="179"/>
      <c r="Z4222" s="179"/>
      <c r="AA4222" s="222"/>
      <c r="AB4222" s="222"/>
      <c r="AC4222" s="222"/>
      <c r="AD4222" s="179"/>
      <c r="AE4222" s="179"/>
      <c r="AF4222" s="179"/>
      <c r="AG4222" s="179"/>
      <c r="AH4222" s="179"/>
      <c r="AI4222" s="179"/>
      <c r="AJ4222" s="179"/>
    </row>
    <row r="4223" spans="2:36" x14ac:dyDescent="0.3">
      <c r="B4223" s="224">
        <v>430000</v>
      </c>
      <c r="C4223" s="209">
        <v>175192</v>
      </c>
      <c r="D4223" s="206">
        <f t="shared" si="338"/>
        <v>0.4074232558139535</v>
      </c>
      <c r="E4223" s="208">
        <f t="shared" si="339"/>
        <v>0.45</v>
      </c>
      <c r="F4223" s="207">
        <v>9635.56</v>
      </c>
      <c r="G4223" s="207">
        <v>14015.36</v>
      </c>
      <c r="H4223" s="207">
        <v>15767.28</v>
      </c>
      <c r="I4223" s="214">
        <v>160654</v>
      </c>
      <c r="J4223" s="211">
        <f t="shared" si="340"/>
        <v>0.37361395348837212</v>
      </c>
      <c r="K4223" s="212">
        <f t="shared" si="341"/>
        <v>0.42</v>
      </c>
      <c r="L4223" s="214">
        <v>8835.9699999999993</v>
      </c>
      <c r="M4223" s="213">
        <v>12852.32</v>
      </c>
      <c r="N4223" s="213">
        <v>14458.86</v>
      </c>
      <c r="O4223" s="242">
        <f t="shared" si="337"/>
        <v>0.51529999999997012</v>
      </c>
      <c r="P4223" s="242"/>
      <c r="Q4223" s="179"/>
      <c r="R4223" s="179"/>
      <c r="S4223" s="179"/>
      <c r="T4223" s="179"/>
      <c r="U4223" s="179"/>
      <c r="V4223" s="179"/>
      <c r="W4223" s="179"/>
      <c r="X4223" s="179"/>
      <c r="Y4223" s="179"/>
      <c r="Z4223" s="179"/>
      <c r="AA4223" s="222"/>
      <c r="AB4223" s="222"/>
      <c r="AC4223" s="222"/>
      <c r="AD4223" s="179"/>
      <c r="AE4223" s="179"/>
      <c r="AF4223" s="179"/>
      <c r="AG4223" s="179"/>
      <c r="AH4223" s="179"/>
      <c r="AI4223" s="179"/>
      <c r="AJ4223" s="179"/>
    </row>
    <row r="4224" spans="2:36" x14ac:dyDescent="0.3">
      <c r="B4224" s="224">
        <v>430100</v>
      </c>
      <c r="C4224" s="209">
        <v>175237</v>
      </c>
      <c r="D4224" s="206">
        <f t="shared" si="338"/>
        <v>0.40743315508021388</v>
      </c>
      <c r="E4224" s="208">
        <f t="shared" si="339"/>
        <v>0.45</v>
      </c>
      <c r="F4224" s="207">
        <v>9638.0300000000007</v>
      </c>
      <c r="G4224" s="207">
        <v>14018.96</v>
      </c>
      <c r="H4224" s="207">
        <v>15771.33</v>
      </c>
      <c r="I4224" s="214">
        <v>160696</v>
      </c>
      <c r="J4224" s="211">
        <f t="shared" si="340"/>
        <v>0.3736247384329226</v>
      </c>
      <c r="K4224" s="212">
        <f t="shared" si="341"/>
        <v>0.42</v>
      </c>
      <c r="L4224" s="214">
        <v>8838.2800000000007</v>
      </c>
      <c r="M4224" s="213">
        <v>12855.68</v>
      </c>
      <c r="N4224" s="213">
        <v>14462.64</v>
      </c>
      <c r="O4224" s="242">
        <f t="shared" si="337"/>
        <v>0.51519999999985888</v>
      </c>
      <c r="P4224" s="242"/>
      <c r="Q4224" s="179"/>
      <c r="R4224" s="179"/>
      <c r="S4224" s="179"/>
      <c r="T4224" s="179"/>
      <c r="U4224" s="179"/>
      <c r="V4224" s="179"/>
      <c r="W4224" s="179"/>
      <c r="X4224" s="179"/>
      <c r="Y4224" s="179"/>
      <c r="Z4224" s="179"/>
      <c r="AA4224" s="222"/>
      <c r="AB4224" s="222"/>
      <c r="AC4224" s="222"/>
      <c r="AD4224" s="179"/>
      <c r="AE4224" s="179"/>
      <c r="AF4224" s="179"/>
      <c r="AG4224" s="179"/>
      <c r="AH4224" s="179"/>
      <c r="AI4224" s="179"/>
      <c r="AJ4224" s="179"/>
    </row>
    <row r="4225" spans="2:36" x14ac:dyDescent="0.3">
      <c r="B4225" s="224">
        <v>430200</v>
      </c>
      <c r="C4225" s="209">
        <v>175282</v>
      </c>
      <c r="D4225" s="206">
        <f t="shared" si="338"/>
        <v>0.40744304974430495</v>
      </c>
      <c r="E4225" s="208">
        <f t="shared" si="339"/>
        <v>0.45</v>
      </c>
      <c r="F4225" s="207">
        <v>9640.51</v>
      </c>
      <c r="G4225" s="207">
        <v>14022.56</v>
      </c>
      <c r="H4225" s="207">
        <v>15775.38</v>
      </c>
      <c r="I4225" s="214">
        <v>160738</v>
      </c>
      <c r="J4225" s="211">
        <f t="shared" si="340"/>
        <v>0.37363551836355186</v>
      </c>
      <c r="K4225" s="212">
        <f t="shared" si="341"/>
        <v>0.42</v>
      </c>
      <c r="L4225" s="214">
        <v>8840.59</v>
      </c>
      <c r="M4225" s="213">
        <v>12859.04</v>
      </c>
      <c r="N4225" s="213">
        <v>14466.42</v>
      </c>
      <c r="O4225" s="242">
        <f t="shared" si="337"/>
        <v>0.51530000000013387</v>
      </c>
      <c r="P4225" s="242"/>
      <c r="Q4225" s="179"/>
      <c r="R4225" s="179"/>
      <c r="S4225" s="179"/>
      <c r="T4225" s="179"/>
      <c r="U4225" s="179"/>
      <c r="V4225" s="179"/>
      <c r="W4225" s="179"/>
      <c r="X4225" s="179"/>
      <c r="Y4225" s="179"/>
      <c r="Z4225" s="179"/>
      <c r="AA4225" s="222"/>
      <c r="AB4225" s="222"/>
      <c r="AC4225" s="222"/>
      <c r="AD4225" s="179"/>
      <c r="AE4225" s="179"/>
      <c r="AF4225" s="179"/>
      <c r="AG4225" s="179"/>
      <c r="AH4225" s="179"/>
      <c r="AI4225" s="179"/>
      <c r="AJ4225" s="179"/>
    </row>
    <row r="4226" spans="2:36" x14ac:dyDescent="0.3">
      <c r="B4226" s="224">
        <v>430300</v>
      </c>
      <c r="C4226" s="209">
        <v>175327</v>
      </c>
      <c r="D4226" s="206">
        <f t="shared" si="338"/>
        <v>0.40745293980943526</v>
      </c>
      <c r="E4226" s="208">
        <f t="shared" si="339"/>
        <v>0.45</v>
      </c>
      <c r="F4226" s="207">
        <v>9642.98</v>
      </c>
      <c r="G4226" s="207">
        <v>14026.16</v>
      </c>
      <c r="H4226" s="207">
        <v>15779.43</v>
      </c>
      <c r="I4226" s="214">
        <v>160780</v>
      </c>
      <c r="J4226" s="211">
        <f t="shared" si="340"/>
        <v>0.37364629328375554</v>
      </c>
      <c r="K4226" s="212">
        <f t="shared" si="341"/>
        <v>0.42</v>
      </c>
      <c r="L4226" s="214">
        <v>8842.9</v>
      </c>
      <c r="M4226" s="213">
        <v>12862.4</v>
      </c>
      <c r="N4226" s="213">
        <v>14470.2</v>
      </c>
      <c r="O4226" s="242">
        <f t="shared" si="337"/>
        <v>0.51520000000004074</v>
      </c>
      <c r="P4226" s="242"/>
      <c r="Q4226" s="179"/>
      <c r="R4226" s="179"/>
      <c r="S4226" s="179"/>
      <c r="T4226" s="179"/>
      <c r="U4226" s="179"/>
      <c r="V4226" s="179"/>
      <c r="W4226" s="179"/>
      <c r="X4226" s="179"/>
      <c r="Y4226" s="179"/>
      <c r="Z4226" s="179"/>
      <c r="AA4226" s="222"/>
      <c r="AB4226" s="222"/>
      <c r="AC4226" s="222"/>
      <c r="AD4226" s="179"/>
      <c r="AE4226" s="179"/>
      <c r="AF4226" s="179"/>
      <c r="AG4226" s="179"/>
      <c r="AH4226" s="179"/>
      <c r="AI4226" s="179"/>
      <c r="AJ4226" s="179"/>
    </row>
    <row r="4227" spans="2:36" x14ac:dyDescent="0.3">
      <c r="B4227" s="224">
        <v>430400</v>
      </c>
      <c r="C4227" s="209">
        <v>175372</v>
      </c>
      <c r="D4227" s="206">
        <f t="shared" si="338"/>
        <v>0.40746282527881039</v>
      </c>
      <c r="E4227" s="208">
        <f t="shared" si="339"/>
        <v>0.45</v>
      </c>
      <c r="F4227" s="207">
        <v>9645.4599999999991</v>
      </c>
      <c r="G4227" s="207">
        <v>14029.76</v>
      </c>
      <c r="H4227" s="207">
        <v>15783.48</v>
      </c>
      <c r="I4227" s="214">
        <v>160822</v>
      </c>
      <c r="J4227" s="211">
        <f t="shared" si="340"/>
        <v>0.37365706319702602</v>
      </c>
      <c r="K4227" s="212">
        <f t="shared" si="341"/>
        <v>0.42</v>
      </c>
      <c r="L4227" s="214">
        <v>8845.2099999999991</v>
      </c>
      <c r="M4227" s="213">
        <v>12865.76</v>
      </c>
      <c r="N4227" s="213">
        <v>14473.98</v>
      </c>
      <c r="O4227" s="242">
        <f t="shared" si="337"/>
        <v>0.51530000000002474</v>
      </c>
      <c r="P4227" s="242"/>
      <c r="Q4227" s="179"/>
      <c r="R4227" s="179"/>
      <c r="S4227" s="179"/>
      <c r="T4227" s="179"/>
      <c r="U4227" s="179"/>
      <c r="V4227" s="179"/>
      <c r="W4227" s="179"/>
      <c r="X4227" s="179"/>
      <c r="Y4227" s="179"/>
      <c r="Z4227" s="179"/>
      <c r="AA4227" s="222"/>
      <c r="AB4227" s="222"/>
      <c r="AC4227" s="222"/>
      <c r="AD4227" s="179"/>
      <c r="AE4227" s="179"/>
      <c r="AF4227" s="179"/>
      <c r="AG4227" s="179"/>
      <c r="AH4227" s="179"/>
      <c r="AI4227" s="179"/>
      <c r="AJ4227" s="179"/>
    </row>
    <row r="4228" spans="2:36" x14ac:dyDescent="0.3">
      <c r="B4228" s="224">
        <v>430500</v>
      </c>
      <c r="C4228" s="209">
        <v>175417</v>
      </c>
      <c r="D4228" s="206">
        <f t="shared" si="338"/>
        <v>0.40747270615563297</v>
      </c>
      <c r="E4228" s="208">
        <f t="shared" si="339"/>
        <v>0.45</v>
      </c>
      <c r="F4228" s="207">
        <v>9647.93</v>
      </c>
      <c r="G4228" s="207">
        <v>14033.36</v>
      </c>
      <c r="H4228" s="207">
        <v>15787.53</v>
      </c>
      <c r="I4228" s="214">
        <v>160864</v>
      </c>
      <c r="J4228" s="211">
        <f t="shared" si="340"/>
        <v>0.37366782810685251</v>
      </c>
      <c r="K4228" s="212">
        <f t="shared" si="341"/>
        <v>0.42</v>
      </c>
      <c r="L4228" s="214">
        <v>8847.52</v>
      </c>
      <c r="M4228" s="213">
        <v>12869.12</v>
      </c>
      <c r="N4228" s="213">
        <v>14477.76</v>
      </c>
      <c r="O4228" s="242">
        <f t="shared" si="337"/>
        <v>0.5151999999999316</v>
      </c>
      <c r="P4228" s="242"/>
      <c r="Q4228" s="179"/>
      <c r="R4228" s="179"/>
      <c r="S4228" s="179"/>
      <c r="T4228" s="179"/>
      <c r="U4228" s="179"/>
      <c r="V4228" s="179"/>
      <c r="W4228" s="179"/>
      <c r="X4228" s="179"/>
      <c r="Y4228" s="179"/>
      <c r="Z4228" s="179"/>
      <c r="AA4228" s="222"/>
      <c r="AB4228" s="222"/>
      <c r="AC4228" s="222"/>
      <c r="AD4228" s="179"/>
      <c r="AE4228" s="179"/>
      <c r="AF4228" s="179"/>
      <c r="AG4228" s="179"/>
      <c r="AH4228" s="179"/>
      <c r="AI4228" s="179"/>
      <c r="AJ4228" s="179"/>
    </row>
    <row r="4229" spans="2:36" x14ac:dyDescent="0.3">
      <c r="B4229" s="224">
        <v>430600</v>
      </c>
      <c r="C4229" s="209">
        <v>175462</v>
      </c>
      <c r="D4229" s="206">
        <f t="shared" si="338"/>
        <v>0.40748258244310265</v>
      </c>
      <c r="E4229" s="208">
        <f t="shared" si="339"/>
        <v>0.45</v>
      </c>
      <c r="F4229" s="207">
        <v>9650.41</v>
      </c>
      <c r="G4229" s="207">
        <v>14036.96</v>
      </c>
      <c r="H4229" s="207">
        <v>15791.58</v>
      </c>
      <c r="I4229" s="214">
        <v>160906</v>
      </c>
      <c r="J4229" s="211">
        <f t="shared" si="340"/>
        <v>0.37367858801672088</v>
      </c>
      <c r="K4229" s="212">
        <f t="shared" si="341"/>
        <v>0.42</v>
      </c>
      <c r="L4229" s="214">
        <v>8849.83</v>
      </c>
      <c r="M4229" s="213">
        <v>12872.48</v>
      </c>
      <c r="N4229" s="213">
        <v>14481.54</v>
      </c>
      <c r="O4229" s="242">
        <f t="shared" ref="O4229:O4292" si="342">(C4229+F4229+H4229-C4228-F4228-H4228)/100</f>
        <v>0.5152999999998974</v>
      </c>
      <c r="P4229" s="242"/>
      <c r="Q4229" s="179"/>
      <c r="R4229" s="179"/>
      <c r="S4229" s="179"/>
      <c r="T4229" s="179"/>
      <c r="U4229" s="179"/>
      <c r="V4229" s="179"/>
      <c r="W4229" s="179"/>
      <c r="X4229" s="179"/>
      <c r="Y4229" s="179"/>
      <c r="Z4229" s="179"/>
      <c r="AA4229" s="222"/>
      <c r="AB4229" s="222"/>
      <c r="AC4229" s="222"/>
      <c r="AD4229" s="179"/>
      <c r="AE4229" s="179"/>
      <c r="AF4229" s="179"/>
      <c r="AG4229" s="179"/>
      <c r="AH4229" s="179"/>
      <c r="AI4229" s="179"/>
      <c r="AJ4229" s="179"/>
    </row>
    <row r="4230" spans="2:36" x14ac:dyDescent="0.3">
      <c r="B4230" s="224">
        <v>430700</v>
      </c>
      <c r="C4230" s="209">
        <v>175507</v>
      </c>
      <c r="D4230" s="206">
        <f t="shared" si="338"/>
        <v>0.40749245414441609</v>
      </c>
      <c r="E4230" s="208">
        <f t="shared" si="339"/>
        <v>0.45</v>
      </c>
      <c r="F4230" s="207">
        <v>9652.8799999999992</v>
      </c>
      <c r="G4230" s="207">
        <v>14040.56</v>
      </c>
      <c r="H4230" s="207">
        <v>15795.63</v>
      </c>
      <c r="I4230" s="214">
        <v>160948</v>
      </c>
      <c r="J4230" s="211">
        <f t="shared" si="340"/>
        <v>0.37368934293011374</v>
      </c>
      <c r="K4230" s="212">
        <f t="shared" si="341"/>
        <v>0.42</v>
      </c>
      <c r="L4230" s="214">
        <v>8852.14</v>
      </c>
      <c r="M4230" s="213">
        <v>12875.84</v>
      </c>
      <c r="N4230" s="213">
        <v>14485.32</v>
      </c>
      <c r="O4230" s="242">
        <f t="shared" si="342"/>
        <v>0.51520000000009536</v>
      </c>
      <c r="P4230" s="242"/>
      <c r="Q4230" s="179"/>
      <c r="R4230" s="179"/>
      <c r="S4230" s="179"/>
      <c r="T4230" s="179"/>
      <c r="U4230" s="179"/>
      <c r="V4230" s="179"/>
      <c r="W4230" s="179"/>
      <c r="X4230" s="179"/>
      <c r="Y4230" s="179"/>
      <c r="Z4230" s="179"/>
      <c r="AA4230" s="222"/>
      <c r="AB4230" s="222"/>
      <c r="AC4230" s="222"/>
      <c r="AD4230" s="179"/>
      <c r="AE4230" s="179"/>
      <c r="AF4230" s="179"/>
      <c r="AG4230" s="179"/>
      <c r="AH4230" s="179"/>
      <c r="AI4230" s="179"/>
      <c r="AJ4230" s="179"/>
    </row>
    <row r="4231" spans="2:36" x14ac:dyDescent="0.3">
      <c r="B4231" s="224">
        <v>430800</v>
      </c>
      <c r="C4231" s="209">
        <v>175552</v>
      </c>
      <c r="D4231" s="206">
        <f t="shared" si="338"/>
        <v>0.40750232126276692</v>
      </c>
      <c r="E4231" s="208">
        <f t="shared" si="339"/>
        <v>0.45</v>
      </c>
      <c r="F4231" s="207">
        <v>9655.36</v>
      </c>
      <c r="G4231" s="207">
        <v>14044.16</v>
      </c>
      <c r="H4231" s="207">
        <v>15799.68</v>
      </c>
      <c r="I4231" s="214">
        <v>160990</v>
      </c>
      <c r="J4231" s="211">
        <f t="shared" si="340"/>
        <v>0.3737000928505107</v>
      </c>
      <c r="K4231" s="212">
        <f t="shared" si="341"/>
        <v>0.42</v>
      </c>
      <c r="L4231" s="214">
        <v>8854.4500000000007</v>
      </c>
      <c r="M4231" s="213">
        <v>12879.2</v>
      </c>
      <c r="N4231" s="213">
        <v>14489.1</v>
      </c>
      <c r="O4231" s="242">
        <f t="shared" si="342"/>
        <v>0.51529999999980647</v>
      </c>
      <c r="P4231" s="242"/>
      <c r="Q4231" s="179"/>
      <c r="R4231" s="179"/>
      <c r="S4231" s="179"/>
      <c r="T4231" s="179"/>
      <c r="U4231" s="179"/>
      <c r="V4231" s="179"/>
      <c r="W4231" s="179"/>
      <c r="X4231" s="179"/>
      <c r="Y4231" s="179"/>
      <c r="Z4231" s="179"/>
      <c r="AA4231" s="222"/>
      <c r="AB4231" s="222"/>
      <c r="AC4231" s="222"/>
      <c r="AD4231" s="179"/>
      <c r="AE4231" s="179"/>
      <c r="AF4231" s="179"/>
      <c r="AG4231" s="179"/>
      <c r="AH4231" s="179"/>
      <c r="AI4231" s="179"/>
      <c r="AJ4231" s="179"/>
    </row>
    <row r="4232" spans="2:36" x14ac:dyDescent="0.3">
      <c r="B4232" s="224">
        <v>430900</v>
      </c>
      <c r="C4232" s="209">
        <v>175597</v>
      </c>
      <c r="D4232" s="206">
        <f t="shared" si="338"/>
        <v>0.40751218380134602</v>
      </c>
      <c r="E4232" s="208">
        <f t="shared" si="339"/>
        <v>0.45</v>
      </c>
      <c r="F4232" s="207">
        <v>9657.83</v>
      </c>
      <c r="G4232" s="207">
        <v>14047.76</v>
      </c>
      <c r="H4232" s="207">
        <v>15803.73</v>
      </c>
      <c r="I4232" s="214">
        <v>161032</v>
      </c>
      <c r="J4232" s="211">
        <f t="shared" si="340"/>
        <v>0.37371083778138781</v>
      </c>
      <c r="K4232" s="212">
        <f t="shared" si="341"/>
        <v>0.42</v>
      </c>
      <c r="L4232" s="214">
        <v>8856.76</v>
      </c>
      <c r="M4232" s="213">
        <v>12882.56</v>
      </c>
      <c r="N4232" s="213">
        <v>14492.88</v>
      </c>
      <c r="O4232" s="242">
        <f t="shared" si="342"/>
        <v>0.51519999999996802</v>
      </c>
      <c r="P4232" s="242"/>
      <c r="Q4232" s="179"/>
      <c r="R4232" s="179"/>
      <c r="S4232" s="179"/>
      <c r="T4232" s="179"/>
      <c r="U4232" s="179"/>
      <c r="V4232" s="179"/>
      <c r="W4232" s="179"/>
      <c r="X4232" s="179"/>
      <c r="Y4232" s="179"/>
      <c r="Z4232" s="179"/>
      <c r="AA4232" s="222"/>
      <c r="AB4232" s="222"/>
      <c r="AC4232" s="222"/>
      <c r="AD4232" s="179"/>
      <c r="AE4232" s="179"/>
      <c r="AF4232" s="179"/>
      <c r="AG4232" s="179"/>
      <c r="AH4232" s="179"/>
      <c r="AI4232" s="179"/>
      <c r="AJ4232" s="179"/>
    </row>
    <row r="4233" spans="2:36" x14ac:dyDescent="0.3">
      <c r="B4233" s="224">
        <v>431000</v>
      </c>
      <c r="C4233" s="209">
        <v>175642</v>
      </c>
      <c r="D4233" s="206">
        <f t="shared" si="338"/>
        <v>0.40752204176334106</v>
      </c>
      <c r="E4233" s="208">
        <f t="shared" si="339"/>
        <v>0.45</v>
      </c>
      <c r="F4233" s="207">
        <v>9660.31</v>
      </c>
      <c r="G4233" s="207">
        <v>14051.36</v>
      </c>
      <c r="H4233" s="207">
        <v>15807.78</v>
      </c>
      <c r="I4233" s="214">
        <v>161074</v>
      </c>
      <c r="J4233" s="211">
        <f t="shared" si="340"/>
        <v>0.37372157772621811</v>
      </c>
      <c r="K4233" s="212">
        <f t="shared" si="341"/>
        <v>0.42</v>
      </c>
      <c r="L4233" s="214">
        <v>8859.07</v>
      </c>
      <c r="M4233" s="213">
        <v>12885.92</v>
      </c>
      <c r="N4233" s="213">
        <v>14496.66</v>
      </c>
      <c r="O4233" s="242">
        <f t="shared" si="342"/>
        <v>0.51529999999997012</v>
      </c>
      <c r="P4233" s="242"/>
      <c r="Q4233" s="179"/>
      <c r="R4233" s="179"/>
      <c r="S4233" s="179"/>
      <c r="T4233" s="179"/>
      <c r="U4233" s="179"/>
      <c r="V4233" s="179"/>
      <c r="W4233" s="179"/>
      <c r="X4233" s="179"/>
      <c r="Y4233" s="179"/>
      <c r="Z4233" s="179"/>
      <c r="AA4233" s="222"/>
      <c r="AB4233" s="222"/>
      <c r="AC4233" s="222"/>
      <c r="AD4233" s="179"/>
      <c r="AE4233" s="179"/>
      <c r="AF4233" s="179"/>
      <c r="AG4233" s="179"/>
      <c r="AH4233" s="179"/>
      <c r="AI4233" s="179"/>
      <c r="AJ4233" s="179"/>
    </row>
    <row r="4234" spans="2:36" x14ac:dyDescent="0.3">
      <c r="B4234" s="224">
        <v>431100</v>
      </c>
      <c r="C4234" s="209">
        <v>175687</v>
      </c>
      <c r="D4234" s="206">
        <f t="shared" si="338"/>
        <v>0.40753189515193688</v>
      </c>
      <c r="E4234" s="208">
        <f t="shared" si="339"/>
        <v>0.45</v>
      </c>
      <c r="F4234" s="207">
        <v>9662.7800000000007</v>
      </c>
      <c r="G4234" s="207">
        <v>14054.96</v>
      </c>
      <c r="H4234" s="207">
        <v>15811.83</v>
      </c>
      <c r="I4234" s="214">
        <v>161116</v>
      </c>
      <c r="J4234" s="211">
        <f t="shared" si="340"/>
        <v>0.37373231268847135</v>
      </c>
      <c r="K4234" s="212">
        <f t="shared" si="341"/>
        <v>0.42</v>
      </c>
      <c r="L4234" s="214">
        <v>8861.3799999999992</v>
      </c>
      <c r="M4234" s="213">
        <v>12889.28</v>
      </c>
      <c r="N4234" s="213">
        <v>14500.44</v>
      </c>
      <c r="O4234" s="242">
        <f t="shared" si="342"/>
        <v>0.51519999999985888</v>
      </c>
      <c r="P4234" s="242"/>
      <c r="Q4234" s="179"/>
      <c r="R4234" s="179"/>
      <c r="S4234" s="179"/>
      <c r="T4234" s="179"/>
      <c r="U4234" s="179"/>
      <c r="V4234" s="179"/>
      <c r="W4234" s="179"/>
      <c r="X4234" s="179"/>
      <c r="Y4234" s="179"/>
      <c r="Z4234" s="179"/>
      <c r="AA4234" s="222"/>
      <c r="AB4234" s="222"/>
      <c r="AC4234" s="222"/>
      <c r="AD4234" s="179"/>
      <c r="AE4234" s="179"/>
      <c r="AF4234" s="179"/>
      <c r="AG4234" s="179"/>
      <c r="AH4234" s="179"/>
      <c r="AI4234" s="179"/>
      <c r="AJ4234" s="179"/>
    </row>
    <row r="4235" spans="2:36" x14ac:dyDescent="0.3">
      <c r="B4235" s="224">
        <v>431200</v>
      </c>
      <c r="C4235" s="209">
        <v>175732</v>
      </c>
      <c r="D4235" s="206">
        <f t="shared" si="338"/>
        <v>0.4075417439703154</v>
      </c>
      <c r="E4235" s="208">
        <f t="shared" si="339"/>
        <v>0.45</v>
      </c>
      <c r="F4235" s="207">
        <v>9665.26</v>
      </c>
      <c r="G4235" s="207">
        <v>14058.56</v>
      </c>
      <c r="H4235" s="207">
        <v>15815.88</v>
      </c>
      <c r="I4235" s="214">
        <v>161158</v>
      </c>
      <c r="J4235" s="211">
        <f t="shared" si="340"/>
        <v>0.37374304267161412</v>
      </c>
      <c r="K4235" s="212">
        <f t="shared" si="341"/>
        <v>0.42</v>
      </c>
      <c r="L4235" s="214">
        <v>8863.69</v>
      </c>
      <c r="M4235" s="213">
        <v>12892.64</v>
      </c>
      <c r="N4235" s="213">
        <v>14504.22</v>
      </c>
      <c r="O4235" s="242">
        <f t="shared" si="342"/>
        <v>0.51530000000013387</v>
      </c>
      <c r="P4235" s="242"/>
      <c r="Q4235" s="179"/>
      <c r="R4235" s="179"/>
      <c r="S4235" s="179"/>
      <c r="T4235" s="179"/>
      <c r="U4235" s="179"/>
      <c r="V4235" s="179"/>
      <c r="W4235" s="179"/>
      <c r="X4235" s="179"/>
      <c r="Y4235" s="179"/>
      <c r="Z4235" s="179"/>
      <c r="AA4235" s="222"/>
      <c r="AB4235" s="222"/>
      <c r="AC4235" s="222"/>
      <c r="AD4235" s="179"/>
      <c r="AE4235" s="179"/>
      <c r="AF4235" s="179"/>
      <c r="AG4235" s="179"/>
      <c r="AH4235" s="179"/>
      <c r="AI4235" s="179"/>
      <c r="AJ4235" s="179"/>
    </row>
    <row r="4236" spans="2:36" x14ac:dyDescent="0.3">
      <c r="B4236" s="224">
        <v>431300</v>
      </c>
      <c r="C4236" s="209">
        <v>175777</v>
      </c>
      <c r="D4236" s="206">
        <f t="shared" si="338"/>
        <v>0.40755158822165544</v>
      </c>
      <c r="E4236" s="208">
        <f t="shared" si="339"/>
        <v>0.45</v>
      </c>
      <c r="F4236" s="207">
        <v>9667.73</v>
      </c>
      <c r="G4236" s="207">
        <v>14062.16</v>
      </c>
      <c r="H4236" s="207">
        <v>15819.93</v>
      </c>
      <c r="I4236" s="214">
        <v>161200</v>
      </c>
      <c r="J4236" s="211">
        <f t="shared" si="340"/>
        <v>0.37375376767910967</v>
      </c>
      <c r="K4236" s="212">
        <f t="shared" si="341"/>
        <v>0.42</v>
      </c>
      <c r="L4236" s="214">
        <v>8866</v>
      </c>
      <c r="M4236" s="213">
        <v>12896</v>
      </c>
      <c r="N4236" s="213">
        <v>14508</v>
      </c>
      <c r="O4236" s="242">
        <f t="shared" si="342"/>
        <v>0.51520000000004074</v>
      </c>
      <c r="P4236" s="242"/>
      <c r="Q4236" s="179"/>
      <c r="R4236" s="179"/>
      <c r="S4236" s="179"/>
      <c r="T4236" s="179"/>
      <c r="U4236" s="179"/>
      <c r="V4236" s="179"/>
      <c r="W4236" s="179"/>
      <c r="X4236" s="179"/>
      <c r="Y4236" s="179"/>
      <c r="Z4236" s="179"/>
      <c r="AA4236" s="222"/>
      <c r="AB4236" s="222"/>
      <c r="AC4236" s="222"/>
      <c r="AD4236" s="179"/>
      <c r="AE4236" s="179"/>
      <c r="AF4236" s="179"/>
      <c r="AG4236" s="179"/>
      <c r="AH4236" s="179"/>
      <c r="AI4236" s="179"/>
      <c r="AJ4236" s="179"/>
    </row>
    <row r="4237" spans="2:36" x14ac:dyDescent="0.3">
      <c r="B4237" s="224">
        <v>431400</v>
      </c>
      <c r="C4237" s="209">
        <v>175822</v>
      </c>
      <c r="D4237" s="206">
        <f t="shared" si="338"/>
        <v>0.40756142790913308</v>
      </c>
      <c r="E4237" s="208">
        <f t="shared" si="339"/>
        <v>0.45</v>
      </c>
      <c r="F4237" s="207">
        <v>9670.2099999999991</v>
      </c>
      <c r="G4237" s="207">
        <v>14065.76</v>
      </c>
      <c r="H4237" s="207">
        <v>15823.98</v>
      </c>
      <c r="I4237" s="214">
        <v>161242</v>
      </c>
      <c r="J4237" s="211">
        <f t="shared" si="340"/>
        <v>0.37376448771441817</v>
      </c>
      <c r="K4237" s="212">
        <f t="shared" si="341"/>
        <v>0.42</v>
      </c>
      <c r="L4237" s="214">
        <v>8868.31</v>
      </c>
      <c r="M4237" s="213">
        <v>12899.36</v>
      </c>
      <c r="N4237" s="213">
        <v>14511.78</v>
      </c>
      <c r="O4237" s="242">
        <f t="shared" si="342"/>
        <v>0.51530000000002474</v>
      </c>
      <c r="P4237" s="242"/>
      <c r="Q4237" s="179"/>
      <c r="R4237" s="179"/>
      <c r="S4237" s="179"/>
      <c r="T4237" s="179"/>
      <c r="U4237" s="179"/>
      <c r="V4237" s="179"/>
      <c r="W4237" s="179"/>
      <c r="X4237" s="179"/>
      <c r="Y4237" s="179"/>
      <c r="Z4237" s="179"/>
      <c r="AA4237" s="222"/>
      <c r="AB4237" s="222"/>
      <c r="AC4237" s="222"/>
      <c r="AD4237" s="179"/>
      <c r="AE4237" s="179"/>
      <c r="AF4237" s="179"/>
      <c r="AG4237" s="179"/>
      <c r="AH4237" s="179"/>
      <c r="AI4237" s="179"/>
      <c r="AJ4237" s="179"/>
    </row>
    <row r="4238" spans="2:36" x14ac:dyDescent="0.3">
      <c r="B4238" s="224">
        <v>431500</v>
      </c>
      <c r="C4238" s="209">
        <v>175867</v>
      </c>
      <c r="D4238" s="206">
        <f t="shared" si="338"/>
        <v>0.40757126303592123</v>
      </c>
      <c r="E4238" s="208">
        <f t="shared" si="339"/>
        <v>0.45</v>
      </c>
      <c r="F4238" s="207">
        <v>9672.68</v>
      </c>
      <c r="G4238" s="207">
        <v>14069.36</v>
      </c>
      <c r="H4238" s="207">
        <v>15828.03</v>
      </c>
      <c r="I4238" s="214">
        <v>161284</v>
      </c>
      <c r="J4238" s="211">
        <f t="shared" si="340"/>
        <v>0.37377520278099652</v>
      </c>
      <c r="K4238" s="212">
        <f t="shared" si="341"/>
        <v>0.42</v>
      </c>
      <c r="L4238" s="214">
        <v>8870.6200000000008</v>
      </c>
      <c r="M4238" s="213">
        <v>12902.72</v>
      </c>
      <c r="N4238" s="213">
        <v>14515.56</v>
      </c>
      <c r="O4238" s="242">
        <f t="shared" si="342"/>
        <v>0.5151999999999316</v>
      </c>
      <c r="P4238" s="242"/>
      <c r="Q4238" s="179"/>
      <c r="R4238" s="179"/>
      <c r="S4238" s="179"/>
      <c r="T4238" s="179"/>
      <c r="U4238" s="179"/>
      <c r="V4238" s="179"/>
      <c r="W4238" s="179"/>
      <c r="X4238" s="179"/>
      <c r="Y4238" s="179"/>
      <c r="Z4238" s="179"/>
      <c r="AA4238" s="222"/>
      <c r="AB4238" s="222"/>
      <c r="AC4238" s="222"/>
      <c r="AD4238" s="179"/>
      <c r="AE4238" s="179"/>
      <c r="AF4238" s="179"/>
      <c r="AG4238" s="179"/>
      <c r="AH4238" s="179"/>
      <c r="AI4238" s="179"/>
      <c r="AJ4238" s="179"/>
    </row>
    <row r="4239" spans="2:36" x14ac:dyDescent="0.3">
      <c r="B4239" s="224">
        <v>431600</v>
      </c>
      <c r="C4239" s="209">
        <v>175912</v>
      </c>
      <c r="D4239" s="206">
        <f t="shared" si="338"/>
        <v>0.40758109360519001</v>
      </c>
      <c r="E4239" s="208">
        <f t="shared" si="339"/>
        <v>0.45</v>
      </c>
      <c r="F4239" s="207">
        <v>9675.16</v>
      </c>
      <c r="G4239" s="207">
        <v>14072.96</v>
      </c>
      <c r="H4239" s="207">
        <v>15832.08</v>
      </c>
      <c r="I4239" s="214">
        <v>161326</v>
      </c>
      <c r="J4239" s="211">
        <f t="shared" si="340"/>
        <v>0.3737859128822984</v>
      </c>
      <c r="K4239" s="212">
        <f t="shared" si="341"/>
        <v>0.42</v>
      </c>
      <c r="L4239" s="214">
        <v>8872.93</v>
      </c>
      <c r="M4239" s="213">
        <v>12906.08</v>
      </c>
      <c r="N4239" s="213">
        <v>14519.34</v>
      </c>
      <c r="O4239" s="242">
        <f t="shared" si="342"/>
        <v>0.5152999999998974</v>
      </c>
      <c r="P4239" s="242"/>
      <c r="Q4239" s="179"/>
      <c r="R4239" s="179"/>
      <c r="S4239" s="179"/>
      <c r="T4239" s="179"/>
      <c r="U4239" s="179"/>
      <c r="V4239" s="179"/>
      <c r="W4239" s="179"/>
      <c r="X4239" s="179"/>
      <c r="Y4239" s="179"/>
      <c r="Z4239" s="179"/>
      <c r="AA4239" s="222"/>
      <c r="AB4239" s="222"/>
      <c r="AC4239" s="222"/>
      <c r="AD4239" s="179"/>
      <c r="AE4239" s="179"/>
      <c r="AF4239" s="179"/>
      <c r="AG4239" s="179"/>
      <c r="AH4239" s="179"/>
      <c r="AI4239" s="179"/>
      <c r="AJ4239" s="179"/>
    </row>
    <row r="4240" spans="2:36" x14ac:dyDescent="0.3">
      <c r="B4240" s="224">
        <v>431700</v>
      </c>
      <c r="C4240" s="209">
        <v>175957</v>
      </c>
      <c r="D4240" s="206">
        <f t="shared" si="338"/>
        <v>0.40759091962010657</v>
      </c>
      <c r="E4240" s="208">
        <f t="shared" si="339"/>
        <v>0.45</v>
      </c>
      <c r="F4240" s="207">
        <v>9677.6299999999992</v>
      </c>
      <c r="G4240" s="207">
        <v>14076.56</v>
      </c>
      <c r="H4240" s="207">
        <v>15836.13</v>
      </c>
      <c r="I4240" s="214">
        <v>161368</v>
      </c>
      <c r="J4240" s="211">
        <f t="shared" si="340"/>
        <v>0.37379661802177439</v>
      </c>
      <c r="K4240" s="212">
        <f t="shared" si="341"/>
        <v>0.42</v>
      </c>
      <c r="L4240" s="214">
        <v>8875.24</v>
      </c>
      <c r="M4240" s="213">
        <v>12909.44</v>
      </c>
      <c r="N4240" s="213">
        <v>14523.12</v>
      </c>
      <c r="O4240" s="242">
        <f t="shared" si="342"/>
        <v>0.51520000000009536</v>
      </c>
      <c r="P4240" s="242"/>
      <c r="Q4240" s="179"/>
      <c r="R4240" s="179"/>
      <c r="S4240" s="179"/>
      <c r="T4240" s="179"/>
      <c r="U4240" s="179"/>
      <c r="V4240" s="179"/>
      <c r="W4240" s="179"/>
      <c r="X4240" s="179"/>
      <c r="Y4240" s="179"/>
      <c r="Z4240" s="179"/>
      <c r="AA4240" s="222"/>
      <c r="AB4240" s="222"/>
      <c r="AC4240" s="222"/>
      <c r="AD4240" s="179"/>
      <c r="AE4240" s="179"/>
      <c r="AF4240" s="179"/>
      <c r="AG4240" s="179"/>
      <c r="AH4240" s="179"/>
      <c r="AI4240" s="179"/>
      <c r="AJ4240" s="179"/>
    </row>
    <row r="4241" spans="2:36" x14ac:dyDescent="0.3">
      <c r="B4241" s="224">
        <v>431800</v>
      </c>
      <c r="C4241" s="209">
        <v>176002</v>
      </c>
      <c r="D4241" s="206">
        <f t="shared" si="338"/>
        <v>0.40760074108383509</v>
      </c>
      <c r="E4241" s="208">
        <f t="shared" si="339"/>
        <v>0.45</v>
      </c>
      <c r="F4241" s="207">
        <v>9680.11</v>
      </c>
      <c r="G4241" s="207">
        <v>14080.16</v>
      </c>
      <c r="H4241" s="207">
        <v>15840.18</v>
      </c>
      <c r="I4241" s="214">
        <v>161410</v>
      </c>
      <c r="J4241" s="211">
        <f t="shared" si="340"/>
        <v>0.37380731820287172</v>
      </c>
      <c r="K4241" s="212">
        <f t="shared" si="341"/>
        <v>0.42</v>
      </c>
      <c r="L4241" s="214">
        <v>8877.5499999999993</v>
      </c>
      <c r="M4241" s="213">
        <v>12912.8</v>
      </c>
      <c r="N4241" s="213">
        <v>14526.9</v>
      </c>
      <c r="O4241" s="242">
        <f t="shared" si="342"/>
        <v>0.51529999999980647</v>
      </c>
      <c r="P4241" s="242"/>
      <c r="Q4241" s="179"/>
      <c r="R4241" s="179"/>
      <c r="S4241" s="179"/>
      <c r="T4241" s="179"/>
      <c r="U4241" s="179"/>
      <c r="V4241" s="179"/>
      <c r="W4241" s="179"/>
      <c r="X4241" s="179"/>
      <c r="Y4241" s="179"/>
      <c r="Z4241" s="179"/>
      <c r="AA4241" s="222"/>
      <c r="AB4241" s="222"/>
      <c r="AC4241" s="222"/>
      <c r="AD4241" s="179"/>
      <c r="AE4241" s="179"/>
      <c r="AF4241" s="179"/>
      <c r="AG4241" s="179"/>
      <c r="AH4241" s="179"/>
      <c r="AI4241" s="179"/>
      <c r="AJ4241" s="179"/>
    </row>
    <row r="4242" spans="2:36" x14ac:dyDescent="0.3">
      <c r="B4242" s="224">
        <v>431900</v>
      </c>
      <c r="C4242" s="209">
        <v>176047</v>
      </c>
      <c r="D4242" s="206">
        <f t="shared" si="338"/>
        <v>0.40761055799953694</v>
      </c>
      <c r="E4242" s="208">
        <f t="shared" si="339"/>
        <v>0.45</v>
      </c>
      <c r="F4242" s="207">
        <v>9682.58</v>
      </c>
      <c r="G4242" s="207">
        <v>14083.76</v>
      </c>
      <c r="H4242" s="207">
        <v>15844.23</v>
      </c>
      <c r="I4242" s="214">
        <v>161452</v>
      </c>
      <c r="J4242" s="211">
        <f t="shared" si="340"/>
        <v>0.37381801342903448</v>
      </c>
      <c r="K4242" s="212">
        <f t="shared" si="341"/>
        <v>0.42</v>
      </c>
      <c r="L4242" s="214">
        <v>8879.86</v>
      </c>
      <c r="M4242" s="213">
        <v>12916.16</v>
      </c>
      <c r="N4242" s="213">
        <v>14530.68</v>
      </c>
      <c r="O4242" s="242">
        <f t="shared" si="342"/>
        <v>0.51519999999996802</v>
      </c>
      <c r="P4242" s="242"/>
      <c r="Q4242" s="179"/>
      <c r="R4242" s="179"/>
      <c r="S4242" s="179"/>
      <c r="T4242" s="179"/>
      <c r="U4242" s="179"/>
      <c r="V4242" s="179"/>
      <c r="W4242" s="179"/>
      <c r="X4242" s="179"/>
      <c r="Y4242" s="179"/>
      <c r="Z4242" s="179"/>
      <c r="AA4242" s="222"/>
      <c r="AB4242" s="222"/>
      <c r="AC4242" s="222"/>
      <c r="AD4242" s="179"/>
      <c r="AE4242" s="179"/>
      <c r="AF4242" s="179"/>
      <c r="AG4242" s="179"/>
      <c r="AH4242" s="179"/>
      <c r="AI4242" s="179"/>
      <c r="AJ4242" s="179"/>
    </row>
    <row r="4243" spans="2:36" x14ac:dyDescent="0.3">
      <c r="B4243" s="224">
        <v>432000</v>
      </c>
      <c r="C4243" s="209">
        <v>176092</v>
      </c>
      <c r="D4243" s="206">
        <f t="shared" si="338"/>
        <v>0.40762037037037036</v>
      </c>
      <c r="E4243" s="208">
        <f t="shared" si="339"/>
        <v>0.45</v>
      </c>
      <c r="F4243" s="207">
        <v>9685.06</v>
      </c>
      <c r="G4243" s="207">
        <v>14087.36</v>
      </c>
      <c r="H4243" s="207">
        <v>15848.28</v>
      </c>
      <c r="I4243" s="214">
        <v>161494</v>
      </c>
      <c r="J4243" s="211">
        <f t="shared" si="340"/>
        <v>0.37382870370370369</v>
      </c>
      <c r="K4243" s="212">
        <f t="shared" si="341"/>
        <v>0.42</v>
      </c>
      <c r="L4243" s="214">
        <v>8882.17</v>
      </c>
      <c r="M4243" s="213">
        <v>12919.52</v>
      </c>
      <c r="N4243" s="213">
        <v>14534.46</v>
      </c>
      <c r="O4243" s="242">
        <f t="shared" si="342"/>
        <v>0.51529999999997012</v>
      </c>
      <c r="P4243" s="242"/>
      <c r="Q4243" s="179"/>
      <c r="R4243" s="179"/>
      <c r="S4243" s="179"/>
      <c r="T4243" s="179"/>
      <c r="U4243" s="179"/>
      <c r="V4243" s="179"/>
      <c r="W4243" s="179"/>
      <c r="X4243" s="179"/>
      <c r="Y4243" s="179"/>
      <c r="Z4243" s="179"/>
      <c r="AA4243" s="222"/>
      <c r="AB4243" s="222"/>
      <c r="AC4243" s="222"/>
      <c r="AD4243" s="179"/>
      <c r="AE4243" s="179"/>
      <c r="AF4243" s="179"/>
      <c r="AG4243" s="179"/>
      <c r="AH4243" s="179"/>
      <c r="AI4243" s="179"/>
      <c r="AJ4243" s="179"/>
    </row>
    <row r="4244" spans="2:36" x14ac:dyDescent="0.3">
      <c r="B4244" s="224">
        <v>432100</v>
      </c>
      <c r="C4244" s="209">
        <v>176137</v>
      </c>
      <c r="D4244" s="206">
        <f t="shared" si="338"/>
        <v>0.40763017819949088</v>
      </c>
      <c r="E4244" s="208">
        <f t="shared" si="339"/>
        <v>0.45</v>
      </c>
      <c r="F4244" s="207">
        <v>9687.5300000000007</v>
      </c>
      <c r="G4244" s="207">
        <v>14090.96</v>
      </c>
      <c r="H4244" s="207">
        <v>15852.33</v>
      </c>
      <c r="I4244" s="214">
        <v>161536</v>
      </c>
      <c r="J4244" s="211">
        <f t="shared" si="340"/>
        <v>0.37383938903031705</v>
      </c>
      <c r="K4244" s="212">
        <f t="shared" si="341"/>
        <v>0.42</v>
      </c>
      <c r="L4244" s="214">
        <v>8884.48</v>
      </c>
      <c r="M4244" s="213">
        <v>12922.88</v>
      </c>
      <c r="N4244" s="213">
        <v>14538.24</v>
      </c>
      <c r="O4244" s="242">
        <f t="shared" si="342"/>
        <v>0.51519999999985888</v>
      </c>
      <c r="P4244" s="242"/>
      <c r="Q4244" s="179"/>
      <c r="R4244" s="179"/>
      <c r="S4244" s="179"/>
      <c r="T4244" s="179"/>
      <c r="U4244" s="179"/>
      <c r="V4244" s="179"/>
      <c r="W4244" s="179"/>
      <c r="X4244" s="179"/>
      <c r="Y4244" s="179"/>
      <c r="Z4244" s="179"/>
      <c r="AA4244" s="222"/>
      <c r="AB4244" s="222"/>
      <c r="AC4244" s="222"/>
      <c r="AD4244" s="179"/>
      <c r="AE4244" s="179"/>
      <c r="AF4244" s="179"/>
      <c r="AG4244" s="179"/>
      <c r="AH4244" s="179"/>
      <c r="AI4244" s="179"/>
      <c r="AJ4244" s="179"/>
    </row>
    <row r="4245" spans="2:36" x14ac:dyDescent="0.3">
      <c r="B4245" s="224">
        <v>432200</v>
      </c>
      <c r="C4245" s="209">
        <v>176182</v>
      </c>
      <c r="D4245" s="206">
        <f t="shared" si="338"/>
        <v>0.40763998149005093</v>
      </c>
      <c r="E4245" s="208">
        <f t="shared" si="339"/>
        <v>0.45</v>
      </c>
      <c r="F4245" s="207">
        <v>9690.01</v>
      </c>
      <c r="G4245" s="207">
        <v>14094.56</v>
      </c>
      <c r="H4245" s="207">
        <v>15856.38</v>
      </c>
      <c r="I4245" s="214">
        <v>161578</v>
      </c>
      <c r="J4245" s="211">
        <f t="shared" si="340"/>
        <v>0.37385006941230914</v>
      </c>
      <c r="K4245" s="212">
        <f t="shared" si="341"/>
        <v>0.42</v>
      </c>
      <c r="L4245" s="214">
        <v>8886.7900000000009</v>
      </c>
      <c r="M4245" s="213">
        <v>12926.24</v>
      </c>
      <c r="N4245" s="213">
        <v>14542.02</v>
      </c>
      <c r="O4245" s="242">
        <f t="shared" si="342"/>
        <v>0.51530000000013387</v>
      </c>
      <c r="P4245" s="242"/>
      <c r="Q4245" s="179"/>
      <c r="R4245" s="179"/>
      <c r="S4245" s="179"/>
      <c r="T4245" s="179"/>
      <c r="U4245" s="179"/>
      <c r="V4245" s="179"/>
      <c r="W4245" s="179"/>
      <c r="X4245" s="179"/>
      <c r="Y4245" s="179"/>
      <c r="Z4245" s="179"/>
      <c r="AA4245" s="222"/>
      <c r="AB4245" s="222"/>
      <c r="AC4245" s="222"/>
      <c r="AD4245" s="179"/>
      <c r="AE4245" s="179"/>
      <c r="AF4245" s="179"/>
      <c r="AG4245" s="179"/>
      <c r="AH4245" s="179"/>
      <c r="AI4245" s="179"/>
      <c r="AJ4245" s="179"/>
    </row>
    <row r="4246" spans="2:36" x14ac:dyDescent="0.3">
      <c r="B4246" s="224">
        <v>432300</v>
      </c>
      <c r="C4246" s="209">
        <v>176227</v>
      </c>
      <c r="D4246" s="206">
        <f t="shared" si="338"/>
        <v>0.4076497802452001</v>
      </c>
      <c r="E4246" s="208">
        <f t="shared" si="339"/>
        <v>0.45</v>
      </c>
      <c r="F4246" s="207">
        <v>9692.48</v>
      </c>
      <c r="G4246" s="207">
        <v>14098.16</v>
      </c>
      <c r="H4246" s="207">
        <v>15860.43</v>
      </c>
      <c r="I4246" s="214">
        <v>161620</v>
      </c>
      <c r="J4246" s="211">
        <f t="shared" si="340"/>
        <v>0.37386074485311127</v>
      </c>
      <c r="K4246" s="212">
        <f t="shared" si="341"/>
        <v>0.42</v>
      </c>
      <c r="L4246" s="214">
        <v>8889.1</v>
      </c>
      <c r="M4246" s="213">
        <v>12929.6</v>
      </c>
      <c r="N4246" s="213">
        <v>14545.8</v>
      </c>
      <c r="O4246" s="242">
        <f t="shared" si="342"/>
        <v>0.51520000000004074</v>
      </c>
      <c r="P4246" s="242"/>
      <c r="Q4246" s="179"/>
      <c r="R4246" s="179"/>
      <c r="S4246" s="179"/>
      <c r="T4246" s="179"/>
      <c r="U4246" s="179"/>
      <c r="V4246" s="179"/>
      <c r="W4246" s="179"/>
      <c r="X4246" s="179"/>
      <c r="Y4246" s="179"/>
      <c r="Z4246" s="179"/>
      <c r="AA4246" s="222"/>
      <c r="AB4246" s="222"/>
      <c r="AC4246" s="222"/>
      <c r="AD4246" s="179"/>
      <c r="AE4246" s="179"/>
      <c r="AF4246" s="179"/>
      <c r="AG4246" s="179"/>
      <c r="AH4246" s="179"/>
      <c r="AI4246" s="179"/>
      <c r="AJ4246" s="179"/>
    </row>
    <row r="4247" spans="2:36" x14ac:dyDescent="0.3">
      <c r="B4247" s="224">
        <v>432400</v>
      </c>
      <c r="C4247" s="209">
        <v>176272</v>
      </c>
      <c r="D4247" s="206">
        <f t="shared" si="338"/>
        <v>0.4076595744680851</v>
      </c>
      <c r="E4247" s="208">
        <f t="shared" si="339"/>
        <v>0.45</v>
      </c>
      <c r="F4247" s="207">
        <v>9694.9599999999991</v>
      </c>
      <c r="G4247" s="207">
        <v>14101.76</v>
      </c>
      <c r="H4247" s="207">
        <v>15864.48</v>
      </c>
      <c r="I4247" s="214">
        <v>161662</v>
      </c>
      <c r="J4247" s="211">
        <f t="shared" si="340"/>
        <v>0.3738714153561517</v>
      </c>
      <c r="K4247" s="212">
        <f t="shared" si="341"/>
        <v>0.42</v>
      </c>
      <c r="L4247" s="214">
        <v>8891.41</v>
      </c>
      <c r="M4247" s="213">
        <v>12932.96</v>
      </c>
      <c r="N4247" s="213">
        <v>14549.58</v>
      </c>
      <c r="O4247" s="242">
        <f t="shared" si="342"/>
        <v>0.51530000000002474</v>
      </c>
      <c r="P4247" s="242"/>
      <c r="Q4247" s="179"/>
      <c r="R4247" s="179"/>
      <c r="S4247" s="179"/>
      <c r="T4247" s="179"/>
      <c r="U4247" s="179"/>
      <c r="V4247" s="179"/>
      <c r="W4247" s="179"/>
      <c r="X4247" s="179"/>
      <c r="Y4247" s="179"/>
      <c r="Z4247" s="179"/>
      <c r="AA4247" s="222"/>
      <c r="AB4247" s="222"/>
      <c r="AC4247" s="222"/>
      <c r="AD4247" s="179"/>
      <c r="AE4247" s="179"/>
      <c r="AF4247" s="179"/>
      <c r="AG4247" s="179"/>
      <c r="AH4247" s="179"/>
      <c r="AI4247" s="179"/>
      <c r="AJ4247" s="179"/>
    </row>
    <row r="4248" spans="2:36" x14ac:dyDescent="0.3">
      <c r="B4248" s="224">
        <v>432500</v>
      </c>
      <c r="C4248" s="209">
        <v>176317</v>
      </c>
      <c r="D4248" s="206">
        <f t="shared" ref="D4248:D4311" si="343">C4248/B4248</f>
        <v>0.40766936416184973</v>
      </c>
      <c r="E4248" s="208">
        <f t="shared" ref="E4248:E4311" si="344">(C4248-C4247)/(B4248-B4247)</f>
        <v>0.45</v>
      </c>
      <c r="F4248" s="207">
        <v>9697.43</v>
      </c>
      <c r="G4248" s="207">
        <v>14105.36</v>
      </c>
      <c r="H4248" s="207">
        <v>15868.53</v>
      </c>
      <c r="I4248" s="214">
        <v>161704</v>
      </c>
      <c r="J4248" s="211">
        <f t="shared" si="340"/>
        <v>0.37388208092485548</v>
      </c>
      <c r="K4248" s="212">
        <f t="shared" si="341"/>
        <v>0.42</v>
      </c>
      <c r="L4248" s="214">
        <v>8893.7199999999993</v>
      </c>
      <c r="M4248" s="213">
        <v>12936.32</v>
      </c>
      <c r="N4248" s="213">
        <v>14553.36</v>
      </c>
      <c r="O4248" s="242">
        <f t="shared" si="342"/>
        <v>0.5151999999999316</v>
      </c>
      <c r="P4248" s="242"/>
      <c r="Q4248" s="179"/>
      <c r="R4248" s="179"/>
      <c r="S4248" s="179"/>
      <c r="T4248" s="179"/>
      <c r="U4248" s="179"/>
      <c r="V4248" s="179"/>
      <c r="W4248" s="179"/>
      <c r="X4248" s="179"/>
      <c r="Y4248" s="179"/>
      <c r="Z4248" s="179"/>
      <c r="AA4248" s="222"/>
      <c r="AB4248" s="222"/>
      <c r="AC4248" s="222"/>
      <c r="AD4248" s="179"/>
      <c r="AE4248" s="179"/>
      <c r="AF4248" s="179"/>
      <c r="AG4248" s="179"/>
      <c r="AH4248" s="179"/>
      <c r="AI4248" s="179"/>
      <c r="AJ4248" s="179"/>
    </row>
    <row r="4249" spans="2:36" x14ac:dyDescent="0.3">
      <c r="B4249" s="224">
        <v>432600</v>
      </c>
      <c r="C4249" s="209">
        <v>176362</v>
      </c>
      <c r="D4249" s="206">
        <f t="shared" si="343"/>
        <v>0.40767914932963478</v>
      </c>
      <c r="E4249" s="208">
        <f t="shared" si="344"/>
        <v>0.45</v>
      </c>
      <c r="F4249" s="207">
        <v>9699.91</v>
      </c>
      <c r="G4249" s="207">
        <v>14108.96</v>
      </c>
      <c r="H4249" s="207">
        <v>15872.58</v>
      </c>
      <c r="I4249" s="214">
        <v>161746</v>
      </c>
      <c r="J4249" s="211">
        <f t="shared" si="340"/>
        <v>0.37389274156264446</v>
      </c>
      <c r="K4249" s="212">
        <f t="shared" si="341"/>
        <v>0.42</v>
      </c>
      <c r="L4249" s="214">
        <v>8896.0300000000007</v>
      </c>
      <c r="M4249" s="213">
        <v>12939.68</v>
      </c>
      <c r="N4249" s="213">
        <v>14557.14</v>
      </c>
      <c r="O4249" s="242">
        <f t="shared" si="342"/>
        <v>0.5152999999998974</v>
      </c>
      <c r="P4249" s="242"/>
      <c r="Q4249" s="179"/>
      <c r="R4249" s="179"/>
      <c r="S4249" s="179"/>
      <c r="T4249" s="179"/>
      <c r="U4249" s="179"/>
      <c r="V4249" s="179"/>
      <c r="W4249" s="179"/>
      <c r="X4249" s="179"/>
      <c r="Y4249" s="179"/>
      <c r="Z4249" s="179"/>
      <c r="AA4249" s="222"/>
      <c r="AB4249" s="222"/>
      <c r="AC4249" s="222"/>
      <c r="AD4249" s="179"/>
      <c r="AE4249" s="179"/>
      <c r="AF4249" s="179"/>
      <c r="AG4249" s="179"/>
      <c r="AH4249" s="179"/>
      <c r="AI4249" s="179"/>
      <c r="AJ4249" s="179"/>
    </row>
    <row r="4250" spans="2:36" x14ac:dyDescent="0.3">
      <c r="B4250" s="224">
        <v>432700</v>
      </c>
      <c r="C4250" s="209">
        <v>176407</v>
      </c>
      <c r="D4250" s="206">
        <f t="shared" si="343"/>
        <v>0.40768892997457823</v>
      </c>
      <c r="E4250" s="208">
        <f t="shared" si="344"/>
        <v>0.45</v>
      </c>
      <c r="F4250" s="207">
        <v>9702.3799999999992</v>
      </c>
      <c r="G4250" s="207">
        <v>14112.56</v>
      </c>
      <c r="H4250" s="207">
        <v>15876.63</v>
      </c>
      <c r="I4250" s="214">
        <v>161788</v>
      </c>
      <c r="J4250" s="211">
        <f t="shared" si="340"/>
        <v>0.37390339727293737</v>
      </c>
      <c r="K4250" s="212">
        <f t="shared" si="341"/>
        <v>0.42</v>
      </c>
      <c r="L4250" s="214">
        <v>8898.34</v>
      </c>
      <c r="M4250" s="213">
        <v>12943.04</v>
      </c>
      <c r="N4250" s="213">
        <v>14560.92</v>
      </c>
      <c r="O4250" s="242">
        <f t="shared" si="342"/>
        <v>0.51520000000009536</v>
      </c>
      <c r="P4250" s="242"/>
      <c r="Q4250" s="179"/>
      <c r="R4250" s="179"/>
      <c r="S4250" s="179"/>
      <c r="T4250" s="179"/>
      <c r="U4250" s="179"/>
      <c r="V4250" s="179"/>
      <c r="W4250" s="179"/>
      <c r="X4250" s="179"/>
      <c r="Y4250" s="179"/>
      <c r="Z4250" s="179"/>
      <c r="AA4250" s="222"/>
      <c r="AB4250" s="222"/>
      <c r="AC4250" s="222"/>
      <c r="AD4250" s="179"/>
      <c r="AE4250" s="179"/>
      <c r="AF4250" s="179"/>
      <c r="AG4250" s="179"/>
      <c r="AH4250" s="179"/>
      <c r="AI4250" s="179"/>
      <c r="AJ4250" s="179"/>
    </row>
    <row r="4251" spans="2:36" x14ac:dyDescent="0.3">
      <c r="B4251" s="224">
        <v>432800</v>
      </c>
      <c r="C4251" s="209">
        <v>176452</v>
      </c>
      <c r="D4251" s="206">
        <f t="shared" si="343"/>
        <v>0.40769870609981518</v>
      </c>
      <c r="E4251" s="208">
        <f t="shared" si="344"/>
        <v>0.45</v>
      </c>
      <c r="F4251" s="207">
        <v>9704.86</v>
      </c>
      <c r="G4251" s="207">
        <v>14116.16</v>
      </c>
      <c r="H4251" s="207">
        <v>15880.68</v>
      </c>
      <c r="I4251" s="214">
        <v>161830</v>
      </c>
      <c r="J4251" s="211">
        <f t="shared" si="340"/>
        <v>0.37391404805914974</v>
      </c>
      <c r="K4251" s="212">
        <f t="shared" si="341"/>
        <v>0.42</v>
      </c>
      <c r="L4251" s="214">
        <v>8900.65</v>
      </c>
      <c r="M4251" s="213">
        <v>12946.4</v>
      </c>
      <c r="N4251" s="213">
        <v>14564.7</v>
      </c>
      <c r="O4251" s="242">
        <f t="shared" si="342"/>
        <v>0.51529999999980647</v>
      </c>
      <c r="P4251" s="242"/>
      <c r="Q4251" s="179"/>
      <c r="R4251" s="179"/>
      <c r="S4251" s="179"/>
      <c r="T4251" s="179"/>
      <c r="U4251" s="179"/>
      <c r="V4251" s="179"/>
      <c r="W4251" s="179"/>
      <c r="X4251" s="179"/>
      <c r="Y4251" s="179"/>
      <c r="Z4251" s="179"/>
      <c r="AA4251" s="222"/>
      <c r="AB4251" s="222"/>
      <c r="AC4251" s="222"/>
      <c r="AD4251" s="179"/>
      <c r="AE4251" s="179"/>
      <c r="AF4251" s="179"/>
      <c r="AG4251" s="179"/>
      <c r="AH4251" s="179"/>
      <c r="AI4251" s="179"/>
      <c r="AJ4251" s="179"/>
    </row>
    <row r="4252" spans="2:36" x14ac:dyDescent="0.3">
      <c r="B4252" s="224">
        <v>432900</v>
      </c>
      <c r="C4252" s="209">
        <v>176497</v>
      </c>
      <c r="D4252" s="206">
        <f t="shared" si="343"/>
        <v>0.40770847770847773</v>
      </c>
      <c r="E4252" s="208">
        <f t="shared" si="344"/>
        <v>0.45</v>
      </c>
      <c r="F4252" s="207">
        <v>9707.33</v>
      </c>
      <c r="G4252" s="207">
        <v>14119.76</v>
      </c>
      <c r="H4252" s="207">
        <v>15884.73</v>
      </c>
      <c r="I4252" s="214">
        <v>161872</v>
      </c>
      <c r="J4252" s="211">
        <f t="shared" si="340"/>
        <v>0.37392469392469391</v>
      </c>
      <c r="K4252" s="212">
        <f t="shared" si="341"/>
        <v>0.42</v>
      </c>
      <c r="L4252" s="214">
        <v>8902.9599999999991</v>
      </c>
      <c r="M4252" s="213">
        <v>12949.76</v>
      </c>
      <c r="N4252" s="213">
        <v>14568.48</v>
      </c>
      <c r="O4252" s="242">
        <f t="shared" si="342"/>
        <v>0.51519999999996802</v>
      </c>
      <c r="P4252" s="242"/>
      <c r="Q4252" s="179"/>
      <c r="R4252" s="179"/>
      <c r="S4252" s="179"/>
      <c r="T4252" s="179"/>
      <c r="U4252" s="179"/>
      <c r="V4252" s="179"/>
      <c r="W4252" s="179"/>
      <c r="X4252" s="179"/>
      <c r="Y4252" s="179"/>
      <c r="Z4252" s="179"/>
      <c r="AA4252" s="222"/>
      <c r="AB4252" s="222"/>
      <c r="AC4252" s="222"/>
      <c r="AD4252" s="179"/>
      <c r="AE4252" s="179"/>
      <c r="AF4252" s="179"/>
      <c r="AG4252" s="179"/>
      <c r="AH4252" s="179"/>
      <c r="AI4252" s="179"/>
      <c r="AJ4252" s="179"/>
    </row>
    <row r="4253" spans="2:36" x14ac:dyDescent="0.3">
      <c r="B4253" s="224">
        <v>433000</v>
      </c>
      <c r="C4253" s="209">
        <v>176542</v>
      </c>
      <c r="D4253" s="206">
        <f t="shared" si="343"/>
        <v>0.40771824480369517</v>
      </c>
      <c r="E4253" s="208">
        <f t="shared" si="344"/>
        <v>0.45</v>
      </c>
      <c r="F4253" s="207">
        <v>9709.81</v>
      </c>
      <c r="G4253" s="207">
        <v>14123.36</v>
      </c>
      <c r="H4253" s="207">
        <v>15888.78</v>
      </c>
      <c r="I4253" s="214">
        <v>161914</v>
      </c>
      <c r="J4253" s="211">
        <f t="shared" si="340"/>
        <v>0.3739353348729792</v>
      </c>
      <c r="K4253" s="212">
        <f t="shared" si="341"/>
        <v>0.42</v>
      </c>
      <c r="L4253" s="214">
        <v>8905.27</v>
      </c>
      <c r="M4253" s="213">
        <v>12953.12</v>
      </c>
      <c r="N4253" s="213">
        <v>14572.26</v>
      </c>
      <c r="O4253" s="242">
        <f t="shared" si="342"/>
        <v>0.51529999999997012</v>
      </c>
      <c r="P4253" s="242"/>
      <c r="Q4253" s="179"/>
      <c r="R4253" s="179"/>
      <c r="S4253" s="179"/>
      <c r="T4253" s="179"/>
      <c r="U4253" s="179"/>
      <c r="V4253" s="179"/>
      <c r="W4253" s="179"/>
      <c r="X4253" s="179"/>
      <c r="Y4253" s="179"/>
      <c r="Z4253" s="179"/>
      <c r="AA4253" s="222"/>
      <c r="AB4253" s="222"/>
      <c r="AC4253" s="222"/>
      <c r="AD4253" s="179"/>
      <c r="AE4253" s="179"/>
      <c r="AF4253" s="179"/>
      <c r="AG4253" s="179"/>
      <c r="AH4253" s="179"/>
      <c r="AI4253" s="179"/>
      <c r="AJ4253" s="179"/>
    </row>
    <row r="4254" spans="2:36" x14ac:dyDescent="0.3">
      <c r="B4254" s="224">
        <v>433100</v>
      </c>
      <c r="C4254" s="209">
        <v>176587</v>
      </c>
      <c r="D4254" s="206">
        <f t="shared" si="343"/>
        <v>0.40772800738859388</v>
      </c>
      <c r="E4254" s="208">
        <f t="shared" si="344"/>
        <v>0.45</v>
      </c>
      <c r="F4254" s="207">
        <v>9712.2800000000007</v>
      </c>
      <c r="G4254" s="207">
        <v>14126.96</v>
      </c>
      <c r="H4254" s="207">
        <v>15892.83</v>
      </c>
      <c r="I4254" s="214">
        <v>161956</v>
      </c>
      <c r="J4254" s="211">
        <f t="shared" si="340"/>
        <v>0.37394597090741166</v>
      </c>
      <c r="K4254" s="212">
        <f t="shared" si="341"/>
        <v>0.42</v>
      </c>
      <c r="L4254" s="214">
        <v>8907.58</v>
      </c>
      <c r="M4254" s="213">
        <v>12956.48</v>
      </c>
      <c r="N4254" s="213">
        <v>14576.04</v>
      </c>
      <c r="O4254" s="242">
        <f t="shared" si="342"/>
        <v>0.51519999999985888</v>
      </c>
      <c r="P4254" s="242"/>
      <c r="Q4254" s="179"/>
      <c r="R4254" s="179"/>
      <c r="S4254" s="179"/>
      <c r="T4254" s="179"/>
      <c r="U4254" s="179"/>
      <c r="V4254" s="179"/>
      <c r="W4254" s="179"/>
      <c r="X4254" s="179"/>
      <c r="Y4254" s="179"/>
      <c r="Z4254" s="179"/>
      <c r="AA4254" s="222"/>
      <c r="AB4254" s="222"/>
      <c r="AC4254" s="222"/>
      <c r="AD4254" s="179"/>
      <c r="AE4254" s="179"/>
      <c r="AF4254" s="179"/>
      <c r="AG4254" s="179"/>
      <c r="AH4254" s="179"/>
      <c r="AI4254" s="179"/>
      <c r="AJ4254" s="179"/>
    </row>
    <row r="4255" spans="2:36" x14ac:dyDescent="0.3">
      <c r="B4255" s="224">
        <v>433200</v>
      </c>
      <c r="C4255" s="209">
        <v>176632</v>
      </c>
      <c r="D4255" s="206">
        <f t="shared" si="343"/>
        <v>0.40773776546629731</v>
      </c>
      <c r="E4255" s="208">
        <f t="shared" si="344"/>
        <v>0.45</v>
      </c>
      <c r="F4255" s="207">
        <v>9714.76</v>
      </c>
      <c r="G4255" s="207">
        <v>14130.56</v>
      </c>
      <c r="H4255" s="207">
        <v>15896.88</v>
      </c>
      <c r="I4255" s="214">
        <v>161998</v>
      </c>
      <c r="J4255" s="211">
        <f t="shared" si="340"/>
        <v>0.3739566020313943</v>
      </c>
      <c r="K4255" s="212">
        <f t="shared" si="341"/>
        <v>0.42</v>
      </c>
      <c r="L4255" s="214">
        <v>8909.89</v>
      </c>
      <c r="M4255" s="213">
        <v>12959.84</v>
      </c>
      <c r="N4255" s="213">
        <v>14579.82</v>
      </c>
      <c r="O4255" s="242">
        <f t="shared" si="342"/>
        <v>0.51530000000013387</v>
      </c>
      <c r="P4255" s="242"/>
      <c r="Q4255" s="179"/>
      <c r="R4255" s="179"/>
      <c r="S4255" s="179"/>
      <c r="T4255" s="179"/>
      <c r="U4255" s="179"/>
      <c r="V4255" s="179"/>
      <c r="W4255" s="179"/>
      <c r="X4255" s="179"/>
      <c r="Y4255" s="179"/>
      <c r="Z4255" s="179"/>
      <c r="AA4255" s="222"/>
      <c r="AB4255" s="222"/>
      <c r="AC4255" s="222"/>
      <c r="AD4255" s="179"/>
      <c r="AE4255" s="179"/>
      <c r="AF4255" s="179"/>
      <c r="AG4255" s="179"/>
      <c r="AH4255" s="179"/>
      <c r="AI4255" s="179"/>
      <c r="AJ4255" s="179"/>
    </row>
    <row r="4256" spans="2:36" x14ac:dyDescent="0.3">
      <c r="B4256" s="224">
        <v>433300</v>
      </c>
      <c r="C4256" s="209">
        <v>176677</v>
      </c>
      <c r="D4256" s="206">
        <f t="shared" si="343"/>
        <v>0.40774751903992612</v>
      </c>
      <c r="E4256" s="208">
        <f t="shared" si="344"/>
        <v>0.45</v>
      </c>
      <c r="F4256" s="207">
        <v>9717.23</v>
      </c>
      <c r="G4256" s="207">
        <v>14134.16</v>
      </c>
      <c r="H4256" s="207">
        <v>15900.93</v>
      </c>
      <c r="I4256" s="214">
        <v>162040</v>
      </c>
      <c r="J4256" s="211">
        <f t="shared" si="340"/>
        <v>0.37396722824832679</v>
      </c>
      <c r="K4256" s="212">
        <f t="shared" si="341"/>
        <v>0.42</v>
      </c>
      <c r="L4256" s="214">
        <v>8912.2000000000007</v>
      </c>
      <c r="M4256" s="213">
        <v>12963.2</v>
      </c>
      <c r="N4256" s="213">
        <v>14583.6</v>
      </c>
      <c r="O4256" s="242">
        <f t="shared" si="342"/>
        <v>0.51520000000004074</v>
      </c>
      <c r="P4256" s="242"/>
      <c r="Q4256" s="179"/>
      <c r="R4256" s="179"/>
      <c r="S4256" s="179"/>
      <c r="T4256" s="179"/>
      <c r="U4256" s="179"/>
      <c r="V4256" s="179"/>
      <c r="W4256" s="179"/>
      <c r="X4256" s="179"/>
      <c r="Y4256" s="179"/>
      <c r="Z4256" s="179"/>
      <c r="AA4256" s="222"/>
      <c r="AB4256" s="222"/>
      <c r="AC4256" s="222"/>
      <c r="AD4256" s="179"/>
      <c r="AE4256" s="179"/>
      <c r="AF4256" s="179"/>
      <c r="AG4256" s="179"/>
      <c r="AH4256" s="179"/>
      <c r="AI4256" s="179"/>
      <c r="AJ4256" s="179"/>
    </row>
    <row r="4257" spans="2:36" x14ac:dyDescent="0.3">
      <c r="B4257" s="224">
        <v>433400</v>
      </c>
      <c r="C4257" s="209">
        <v>176722</v>
      </c>
      <c r="D4257" s="206">
        <f t="shared" si="343"/>
        <v>0.40775726811259805</v>
      </c>
      <c r="E4257" s="208">
        <f t="shared" si="344"/>
        <v>0.45</v>
      </c>
      <c r="F4257" s="207">
        <v>9719.7099999999991</v>
      </c>
      <c r="G4257" s="207">
        <v>14137.76</v>
      </c>
      <c r="H4257" s="207">
        <v>15904.98</v>
      </c>
      <c r="I4257" s="214">
        <v>162082</v>
      </c>
      <c r="J4257" s="211">
        <f t="shared" si="340"/>
        <v>0.3739778495616059</v>
      </c>
      <c r="K4257" s="212">
        <f t="shared" si="341"/>
        <v>0.42</v>
      </c>
      <c r="L4257" s="214">
        <v>8914.51</v>
      </c>
      <c r="M4257" s="213">
        <v>12966.56</v>
      </c>
      <c r="N4257" s="213">
        <v>14587.38</v>
      </c>
      <c r="O4257" s="242">
        <f t="shared" si="342"/>
        <v>0.51530000000002474</v>
      </c>
      <c r="P4257" s="242"/>
      <c r="Q4257" s="179"/>
      <c r="R4257" s="179"/>
      <c r="S4257" s="179"/>
      <c r="T4257" s="179"/>
      <c r="U4257" s="179"/>
      <c r="V4257" s="179"/>
      <c r="W4257" s="179"/>
      <c r="X4257" s="179"/>
      <c r="Y4257" s="179"/>
      <c r="Z4257" s="179"/>
      <c r="AA4257" s="222"/>
      <c r="AB4257" s="222"/>
      <c r="AC4257" s="222"/>
      <c r="AD4257" s="179"/>
      <c r="AE4257" s="179"/>
      <c r="AF4257" s="179"/>
      <c r="AG4257" s="179"/>
      <c r="AH4257" s="179"/>
      <c r="AI4257" s="179"/>
      <c r="AJ4257" s="179"/>
    </row>
    <row r="4258" spans="2:36" x14ac:dyDescent="0.3">
      <c r="B4258" s="224">
        <v>433500</v>
      </c>
      <c r="C4258" s="209">
        <v>176767</v>
      </c>
      <c r="D4258" s="206">
        <f t="shared" si="343"/>
        <v>0.40776701268742793</v>
      </c>
      <c r="E4258" s="208">
        <f t="shared" si="344"/>
        <v>0.45</v>
      </c>
      <c r="F4258" s="207">
        <v>9722.18</v>
      </c>
      <c r="G4258" s="207">
        <v>14141.36</v>
      </c>
      <c r="H4258" s="207">
        <v>15909.03</v>
      </c>
      <c r="I4258" s="214">
        <v>162124</v>
      </c>
      <c r="J4258" s="211">
        <f t="shared" si="340"/>
        <v>0.37398846597462515</v>
      </c>
      <c r="K4258" s="212">
        <f t="shared" si="341"/>
        <v>0.42</v>
      </c>
      <c r="L4258" s="214">
        <v>8916.82</v>
      </c>
      <c r="M4258" s="213">
        <v>12969.92</v>
      </c>
      <c r="N4258" s="213">
        <v>14591.16</v>
      </c>
      <c r="O4258" s="242">
        <f t="shared" si="342"/>
        <v>0.5151999999999316</v>
      </c>
      <c r="P4258" s="242"/>
      <c r="Q4258" s="179"/>
      <c r="R4258" s="179"/>
      <c r="S4258" s="179"/>
      <c r="T4258" s="179"/>
      <c r="U4258" s="179"/>
      <c r="V4258" s="179"/>
      <c r="W4258" s="179"/>
      <c r="X4258" s="179"/>
      <c r="Y4258" s="179"/>
      <c r="Z4258" s="179"/>
      <c r="AA4258" s="222"/>
      <c r="AB4258" s="222"/>
      <c r="AC4258" s="222"/>
      <c r="AD4258" s="179"/>
      <c r="AE4258" s="179"/>
      <c r="AF4258" s="179"/>
      <c r="AG4258" s="179"/>
      <c r="AH4258" s="179"/>
      <c r="AI4258" s="179"/>
      <c r="AJ4258" s="179"/>
    </row>
    <row r="4259" spans="2:36" x14ac:dyDescent="0.3">
      <c r="B4259" s="224">
        <v>433600</v>
      </c>
      <c r="C4259" s="209">
        <v>176812</v>
      </c>
      <c r="D4259" s="206">
        <f t="shared" si="343"/>
        <v>0.40777675276752767</v>
      </c>
      <c r="E4259" s="208">
        <f t="shared" si="344"/>
        <v>0.45</v>
      </c>
      <c r="F4259" s="207">
        <v>9724.66</v>
      </c>
      <c r="G4259" s="207">
        <v>14144.96</v>
      </c>
      <c r="H4259" s="207">
        <v>15913.08</v>
      </c>
      <c r="I4259" s="214">
        <v>162166</v>
      </c>
      <c r="J4259" s="211">
        <f t="shared" si="340"/>
        <v>0.37399907749077493</v>
      </c>
      <c r="K4259" s="212">
        <f t="shared" si="341"/>
        <v>0.42</v>
      </c>
      <c r="L4259" s="214">
        <v>8919.1299999999992</v>
      </c>
      <c r="M4259" s="213">
        <v>12973.28</v>
      </c>
      <c r="N4259" s="213">
        <v>14594.94</v>
      </c>
      <c r="O4259" s="242">
        <f t="shared" si="342"/>
        <v>0.5152999999998974</v>
      </c>
      <c r="P4259" s="242"/>
      <c r="Q4259" s="179"/>
      <c r="R4259" s="179"/>
      <c r="S4259" s="179"/>
      <c r="T4259" s="179"/>
      <c r="U4259" s="179"/>
      <c r="V4259" s="179"/>
      <c r="W4259" s="179"/>
      <c r="X4259" s="179"/>
      <c r="Y4259" s="179"/>
      <c r="Z4259" s="179"/>
      <c r="AA4259" s="222"/>
      <c r="AB4259" s="222"/>
      <c r="AC4259" s="222"/>
      <c r="AD4259" s="179"/>
      <c r="AE4259" s="179"/>
      <c r="AF4259" s="179"/>
      <c r="AG4259" s="179"/>
      <c r="AH4259" s="179"/>
      <c r="AI4259" s="179"/>
      <c r="AJ4259" s="179"/>
    </row>
    <row r="4260" spans="2:36" x14ac:dyDescent="0.3">
      <c r="B4260" s="224">
        <v>433700</v>
      </c>
      <c r="C4260" s="209">
        <v>176857</v>
      </c>
      <c r="D4260" s="206">
        <f t="shared" si="343"/>
        <v>0.40778648835600645</v>
      </c>
      <c r="E4260" s="208">
        <f t="shared" si="344"/>
        <v>0.45</v>
      </c>
      <c r="F4260" s="207">
        <v>9727.1299999999992</v>
      </c>
      <c r="G4260" s="207">
        <v>14148.56</v>
      </c>
      <c r="H4260" s="207">
        <v>15917.13</v>
      </c>
      <c r="I4260" s="214">
        <v>162208</v>
      </c>
      <c r="J4260" s="211">
        <f t="shared" si="340"/>
        <v>0.37400968411344249</v>
      </c>
      <c r="K4260" s="212">
        <f t="shared" si="341"/>
        <v>0.42</v>
      </c>
      <c r="L4260" s="214">
        <v>8921.44</v>
      </c>
      <c r="M4260" s="213">
        <v>12976.64</v>
      </c>
      <c r="N4260" s="213">
        <v>14598.72</v>
      </c>
      <c r="O4260" s="242">
        <f t="shared" si="342"/>
        <v>0.51520000000009536</v>
      </c>
      <c r="P4260" s="242"/>
      <c r="Q4260" s="179"/>
      <c r="R4260" s="179"/>
      <c r="S4260" s="179"/>
      <c r="T4260" s="179"/>
      <c r="U4260" s="179"/>
      <c r="V4260" s="179"/>
      <c r="W4260" s="179"/>
      <c r="X4260" s="179"/>
      <c r="Y4260" s="179"/>
      <c r="Z4260" s="179"/>
      <c r="AA4260" s="222"/>
      <c r="AB4260" s="222"/>
      <c r="AC4260" s="222"/>
      <c r="AD4260" s="179"/>
      <c r="AE4260" s="179"/>
      <c r="AF4260" s="179"/>
      <c r="AG4260" s="179"/>
      <c r="AH4260" s="179"/>
      <c r="AI4260" s="179"/>
      <c r="AJ4260" s="179"/>
    </row>
    <row r="4261" spans="2:36" x14ac:dyDescent="0.3">
      <c r="B4261" s="224">
        <v>433800</v>
      </c>
      <c r="C4261" s="209">
        <v>176902</v>
      </c>
      <c r="D4261" s="206">
        <f t="shared" si="343"/>
        <v>0.4077962194559705</v>
      </c>
      <c r="E4261" s="208">
        <f t="shared" si="344"/>
        <v>0.45</v>
      </c>
      <c r="F4261" s="207">
        <v>9729.61</v>
      </c>
      <c r="G4261" s="207">
        <v>14152.16</v>
      </c>
      <c r="H4261" s="207">
        <v>15921.18</v>
      </c>
      <c r="I4261" s="214">
        <v>162250</v>
      </c>
      <c r="J4261" s="211">
        <f t="shared" si="340"/>
        <v>0.37402028584601199</v>
      </c>
      <c r="K4261" s="212">
        <f t="shared" si="341"/>
        <v>0.42</v>
      </c>
      <c r="L4261" s="214">
        <v>8923.75</v>
      </c>
      <c r="M4261" s="213">
        <v>12980</v>
      </c>
      <c r="N4261" s="213">
        <v>14602.5</v>
      </c>
      <c r="O4261" s="242">
        <f t="shared" si="342"/>
        <v>0.51529999999980647</v>
      </c>
      <c r="P4261" s="242"/>
      <c r="Q4261" s="179"/>
      <c r="R4261" s="179"/>
      <c r="S4261" s="179"/>
      <c r="T4261" s="179"/>
      <c r="U4261" s="179"/>
      <c r="V4261" s="179"/>
      <c r="W4261" s="179"/>
      <c r="X4261" s="179"/>
      <c r="Y4261" s="179"/>
      <c r="Z4261" s="179"/>
      <c r="AA4261" s="222"/>
      <c r="AB4261" s="222"/>
      <c r="AC4261" s="222"/>
      <c r="AD4261" s="179"/>
      <c r="AE4261" s="179"/>
      <c r="AF4261" s="179"/>
      <c r="AG4261" s="179"/>
      <c r="AH4261" s="179"/>
      <c r="AI4261" s="179"/>
      <c r="AJ4261" s="179"/>
    </row>
    <row r="4262" spans="2:36" x14ac:dyDescent="0.3">
      <c r="B4262" s="224">
        <v>433900</v>
      </c>
      <c r="C4262" s="209">
        <v>176947</v>
      </c>
      <c r="D4262" s="206">
        <f t="shared" si="343"/>
        <v>0.40780594607052317</v>
      </c>
      <c r="E4262" s="208">
        <f t="shared" si="344"/>
        <v>0.45</v>
      </c>
      <c r="F4262" s="207">
        <v>9732.08</v>
      </c>
      <c r="G4262" s="207">
        <v>14155.76</v>
      </c>
      <c r="H4262" s="207">
        <v>15925.23</v>
      </c>
      <c r="I4262" s="214">
        <v>162292</v>
      </c>
      <c r="J4262" s="211">
        <f t="shared" si="340"/>
        <v>0.37403088269186446</v>
      </c>
      <c r="K4262" s="212">
        <f t="shared" si="341"/>
        <v>0.42</v>
      </c>
      <c r="L4262" s="214">
        <v>8926.06</v>
      </c>
      <c r="M4262" s="213">
        <v>12983.36</v>
      </c>
      <c r="N4262" s="213">
        <v>14606.28</v>
      </c>
      <c r="O4262" s="242">
        <f t="shared" si="342"/>
        <v>0.51519999999996802</v>
      </c>
      <c r="P4262" s="242"/>
      <c r="Q4262" s="179"/>
      <c r="R4262" s="179"/>
      <c r="S4262" s="179"/>
      <c r="T4262" s="179"/>
      <c r="U4262" s="179"/>
      <c r="V4262" s="179"/>
      <c r="W4262" s="179"/>
      <c r="X4262" s="179"/>
      <c r="Y4262" s="179"/>
      <c r="Z4262" s="179"/>
      <c r="AA4262" s="222"/>
      <c r="AB4262" s="222"/>
      <c r="AC4262" s="222"/>
      <c r="AD4262" s="179"/>
      <c r="AE4262" s="179"/>
      <c r="AF4262" s="179"/>
      <c r="AG4262" s="179"/>
      <c r="AH4262" s="179"/>
      <c r="AI4262" s="179"/>
      <c r="AJ4262" s="179"/>
    </row>
    <row r="4263" spans="2:36" x14ac:dyDescent="0.3">
      <c r="B4263" s="224">
        <v>434000</v>
      </c>
      <c r="C4263" s="209">
        <v>176992</v>
      </c>
      <c r="D4263" s="206">
        <f t="shared" si="343"/>
        <v>0.40781566820276499</v>
      </c>
      <c r="E4263" s="208">
        <f t="shared" si="344"/>
        <v>0.45</v>
      </c>
      <c r="F4263" s="207">
        <v>9734.56</v>
      </c>
      <c r="G4263" s="207">
        <v>14159.36</v>
      </c>
      <c r="H4263" s="207">
        <v>15929.28</v>
      </c>
      <c r="I4263" s="214">
        <v>162334</v>
      </c>
      <c r="J4263" s="211">
        <f t="shared" si="340"/>
        <v>0.37404147465437787</v>
      </c>
      <c r="K4263" s="212">
        <f t="shared" si="341"/>
        <v>0.42</v>
      </c>
      <c r="L4263" s="214">
        <v>8928.3700000000008</v>
      </c>
      <c r="M4263" s="213">
        <v>12986.72</v>
      </c>
      <c r="N4263" s="213">
        <v>14610.06</v>
      </c>
      <c r="O4263" s="242">
        <f t="shared" si="342"/>
        <v>0.51529999999997012</v>
      </c>
      <c r="P4263" s="242"/>
      <c r="Q4263" s="179"/>
      <c r="R4263" s="179"/>
      <c r="S4263" s="179"/>
      <c r="T4263" s="179"/>
      <c r="U4263" s="179"/>
      <c r="V4263" s="179"/>
      <c r="W4263" s="179"/>
      <c r="X4263" s="179"/>
      <c r="Y4263" s="179"/>
      <c r="Z4263" s="179"/>
      <c r="AA4263" s="222"/>
      <c r="AB4263" s="222"/>
      <c r="AC4263" s="222"/>
      <c r="AD4263" s="179"/>
      <c r="AE4263" s="179"/>
      <c r="AF4263" s="179"/>
      <c r="AG4263" s="179"/>
      <c r="AH4263" s="179"/>
      <c r="AI4263" s="179"/>
      <c r="AJ4263" s="179"/>
    </row>
    <row r="4264" spans="2:36" x14ac:dyDescent="0.3">
      <c r="B4264" s="224">
        <v>434100</v>
      </c>
      <c r="C4264" s="209">
        <v>177037</v>
      </c>
      <c r="D4264" s="206">
        <f t="shared" si="343"/>
        <v>0.40782538585579359</v>
      </c>
      <c r="E4264" s="208">
        <f t="shared" si="344"/>
        <v>0.45</v>
      </c>
      <c r="F4264" s="207">
        <v>9737.0300000000007</v>
      </c>
      <c r="G4264" s="207">
        <v>14162.96</v>
      </c>
      <c r="H4264" s="207">
        <v>15933.33</v>
      </c>
      <c r="I4264" s="214">
        <v>162376</v>
      </c>
      <c r="J4264" s="211">
        <f t="shared" si="340"/>
        <v>0.37405206173692696</v>
      </c>
      <c r="K4264" s="212">
        <f t="shared" si="341"/>
        <v>0.42</v>
      </c>
      <c r="L4264" s="214">
        <v>8930.68</v>
      </c>
      <c r="M4264" s="213">
        <v>12990.08</v>
      </c>
      <c r="N4264" s="213">
        <v>14613.84</v>
      </c>
      <c r="O4264" s="242">
        <f t="shared" si="342"/>
        <v>0.51519999999985888</v>
      </c>
      <c r="P4264" s="242"/>
      <c r="Q4264" s="179"/>
      <c r="R4264" s="179"/>
      <c r="S4264" s="179"/>
      <c r="T4264" s="179"/>
      <c r="U4264" s="179"/>
      <c r="V4264" s="179"/>
      <c r="W4264" s="179"/>
      <c r="X4264" s="179"/>
      <c r="Y4264" s="179"/>
      <c r="Z4264" s="179"/>
      <c r="AA4264" s="222"/>
      <c r="AB4264" s="222"/>
      <c r="AC4264" s="222"/>
      <c r="AD4264" s="179"/>
      <c r="AE4264" s="179"/>
      <c r="AF4264" s="179"/>
      <c r="AG4264" s="179"/>
      <c r="AH4264" s="179"/>
      <c r="AI4264" s="179"/>
      <c r="AJ4264" s="179"/>
    </row>
    <row r="4265" spans="2:36" x14ac:dyDescent="0.3">
      <c r="B4265" s="224">
        <v>434200</v>
      </c>
      <c r="C4265" s="209">
        <v>177082</v>
      </c>
      <c r="D4265" s="206">
        <f t="shared" si="343"/>
        <v>0.40783509903270382</v>
      </c>
      <c r="E4265" s="208">
        <f t="shared" si="344"/>
        <v>0.45</v>
      </c>
      <c r="F4265" s="207">
        <v>9739.51</v>
      </c>
      <c r="G4265" s="207">
        <v>14166.56</v>
      </c>
      <c r="H4265" s="207">
        <v>15937.38</v>
      </c>
      <c r="I4265" s="214">
        <v>162418</v>
      </c>
      <c r="J4265" s="211">
        <f t="shared" si="340"/>
        <v>0.37406264394288347</v>
      </c>
      <c r="K4265" s="212">
        <f t="shared" si="341"/>
        <v>0.42</v>
      </c>
      <c r="L4265" s="214">
        <v>8932.99</v>
      </c>
      <c r="M4265" s="213">
        <v>12993.44</v>
      </c>
      <c r="N4265" s="213">
        <v>14617.62</v>
      </c>
      <c r="O4265" s="242">
        <f t="shared" si="342"/>
        <v>0.51530000000013387</v>
      </c>
      <c r="P4265" s="242"/>
      <c r="Q4265" s="179"/>
      <c r="R4265" s="179"/>
      <c r="S4265" s="179"/>
      <c r="T4265" s="179"/>
      <c r="U4265" s="179"/>
      <c r="V4265" s="179"/>
      <c r="W4265" s="179"/>
      <c r="X4265" s="179"/>
      <c r="Y4265" s="179"/>
      <c r="Z4265" s="179"/>
      <c r="AA4265" s="222"/>
      <c r="AB4265" s="222"/>
      <c r="AC4265" s="222"/>
      <c r="AD4265" s="179"/>
      <c r="AE4265" s="179"/>
      <c r="AF4265" s="179"/>
      <c r="AG4265" s="179"/>
      <c r="AH4265" s="179"/>
      <c r="AI4265" s="179"/>
      <c r="AJ4265" s="179"/>
    </row>
    <row r="4266" spans="2:36" x14ac:dyDescent="0.3">
      <c r="B4266" s="224">
        <v>434300</v>
      </c>
      <c r="C4266" s="209">
        <v>177127</v>
      </c>
      <c r="D4266" s="206">
        <f t="shared" si="343"/>
        <v>0.4078448077365876</v>
      </c>
      <c r="E4266" s="208">
        <f t="shared" si="344"/>
        <v>0.45</v>
      </c>
      <c r="F4266" s="207">
        <v>9741.98</v>
      </c>
      <c r="G4266" s="207">
        <v>14170.16</v>
      </c>
      <c r="H4266" s="207">
        <v>15941.43</v>
      </c>
      <c r="I4266" s="214">
        <v>162460</v>
      </c>
      <c r="J4266" s="211">
        <f t="shared" si="340"/>
        <v>0.37407322127561593</v>
      </c>
      <c r="K4266" s="212">
        <f t="shared" si="341"/>
        <v>0.42</v>
      </c>
      <c r="L4266" s="214">
        <v>8935.2999999999993</v>
      </c>
      <c r="M4266" s="213">
        <v>12996.8</v>
      </c>
      <c r="N4266" s="213">
        <v>14621.4</v>
      </c>
      <c r="O4266" s="242">
        <f t="shared" si="342"/>
        <v>0.51520000000004074</v>
      </c>
      <c r="P4266" s="242"/>
      <c r="Q4266" s="179"/>
      <c r="R4266" s="179"/>
      <c r="S4266" s="179"/>
      <c r="T4266" s="179"/>
      <c r="U4266" s="179"/>
      <c r="V4266" s="179"/>
      <c r="W4266" s="179"/>
      <c r="X4266" s="179"/>
      <c r="Y4266" s="179"/>
      <c r="Z4266" s="179"/>
      <c r="AA4266" s="222"/>
      <c r="AB4266" s="222"/>
      <c r="AC4266" s="222"/>
      <c r="AD4266" s="179"/>
      <c r="AE4266" s="179"/>
      <c r="AF4266" s="179"/>
      <c r="AG4266" s="179"/>
      <c r="AH4266" s="179"/>
      <c r="AI4266" s="179"/>
      <c r="AJ4266" s="179"/>
    </row>
    <row r="4267" spans="2:36" x14ac:dyDescent="0.3">
      <c r="B4267" s="224">
        <v>434400</v>
      </c>
      <c r="C4267" s="209">
        <v>177172</v>
      </c>
      <c r="D4267" s="206">
        <f t="shared" si="343"/>
        <v>0.40785451197053407</v>
      </c>
      <c r="E4267" s="208">
        <f t="shared" si="344"/>
        <v>0.45</v>
      </c>
      <c r="F4267" s="207">
        <v>9744.4599999999991</v>
      </c>
      <c r="G4267" s="207">
        <v>14173.76</v>
      </c>
      <c r="H4267" s="207">
        <v>15945.48</v>
      </c>
      <c r="I4267" s="214">
        <v>162502</v>
      </c>
      <c r="J4267" s="211">
        <f t="shared" si="340"/>
        <v>0.37408379373848988</v>
      </c>
      <c r="K4267" s="212">
        <f t="shared" si="341"/>
        <v>0.42</v>
      </c>
      <c r="L4267" s="214">
        <v>8937.61</v>
      </c>
      <c r="M4267" s="213">
        <v>13000.16</v>
      </c>
      <c r="N4267" s="213">
        <v>14625.18</v>
      </c>
      <c r="O4267" s="242">
        <f t="shared" si="342"/>
        <v>0.51530000000002474</v>
      </c>
      <c r="P4267" s="242"/>
      <c r="Q4267" s="179"/>
      <c r="R4267" s="179"/>
      <c r="S4267" s="179"/>
      <c r="T4267" s="179"/>
      <c r="U4267" s="179"/>
      <c r="V4267" s="179"/>
      <c r="W4267" s="179"/>
      <c r="X4267" s="179"/>
      <c r="Y4267" s="179"/>
      <c r="Z4267" s="179"/>
      <c r="AA4267" s="222"/>
      <c r="AB4267" s="222"/>
      <c r="AC4267" s="222"/>
      <c r="AD4267" s="179"/>
      <c r="AE4267" s="179"/>
      <c r="AF4267" s="179"/>
      <c r="AG4267" s="179"/>
      <c r="AH4267" s="179"/>
      <c r="AI4267" s="179"/>
      <c r="AJ4267" s="179"/>
    </row>
    <row r="4268" spans="2:36" x14ac:dyDescent="0.3">
      <c r="B4268" s="224">
        <v>434500</v>
      </c>
      <c r="C4268" s="209">
        <v>177217</v>
      </c>
      <c r="D4268" s="206">
        <f t="shared" si="343"/>
        <v>0.40786421173762943</v>
      </c>
      <c r="E4268" s="208">
        <f t="shared" si="344"/>
        <v>0.45</v>
      </c>
      <c r="F4268" s="207">
        <v>9746.93</v>
      </c>
      <c r="G4268" s="207">
        <v>14177.36</v>
      </c>
      <c r="H4268" s="207">
        <v>15949.53</v>
      </c>
      <c r="I4268" s="214">
        <v>162544</v>
      </c>
      <c r="J4268" s="211">
        <f t="shared" si="340"/>
        <v>0.37409436133486768</v>
      </c>
      <c r="K4268" s="212">
        <f t="shared" si="341"/>
        <v>0.42</v>
      </c>
      <c r="L4268" s="214">
        <v>8939.92</v>
      </c>
      <c r="M4268" s="213">
        <v>13003.52</v>
      </c>
      <c r="N4268" s="213">
        <v>14628.96</v>
      </c>
      <c r="O4268" s="242">
        <f t="shared" si="342"/>
        <v>0.5151999999999316</v>
      </c>
      <c r="P4268" s="242"/>
      <c r="Q4268" s="179"/>
      <c r="R4268" s="179"/>
      <c r="S4268" s="179"/>
      <c r="T4268" s="179"/>
      <c r="U4268" s="179"/>
      <c r="V4268" s="179"/>
      <c r="W4268" s="179"/>
      <c r="X4268" s="179"/>
      <c r="Y4268" s="179"/>
      <c r="Z4268" s="179"/>
      <c r="AA4268" s="222"/>
      <c r="AB4268" s="222"/>
      <c r="AC4268" s="222"/>
      <c r="AD4268" s="179"/>
      <c r="AE4268" s="179"/>
      <c r="AF4268" s="179"/>
      <c r="AG4268" s="179"/>
      <c r="AH4268" s="179"/>
      <c r="AI4268" s="179"/>
      <c r="AJ4268" s="179"/>
    </row>
    <row r="4269" spans="2:36" x14ac:dyDescent="0.3">
      <c r="B4269" s="224">
        <v>434600</v>
      </c>
      <c r="C4269" s="209">
        <v>177262</v>
      </c>
      <c r="D4269" s="206">
        <f t="shared" si="343"/>
        <v>0.40787390704095722</v>
      </c>
      <c r="E4269" s="208">
        <f t="shared" si="344"/>
        <v>0.45</v>
      </c>
      <c r="F4269" s="207">
        <v>9749.41</v>
      </c>
      <c r="G4269" s="207">
        <v>14180.96</v>
      </c>
      <c r="H4269" s="207">
        <v>15953.58</v>
      </c>
      <c r="I4269" s="214">
        <v>162586</v>
      </c>
      <c r="J4269" s="211">
        <f t="shared" si="340"/>
        <v>0.37410492406810858</v>
      </c>
      <c r="K4269" s="212">
        <f t="shared" si="341"/>
        <v>0.42</v>
      </c>
      <c r="L4269" s="214">
        <v>8942.23</v>
      </c>
      <c r="M4269" s="213">
        <v>13006.88</v>
      </c>
      <c r="N4269" s="213">
        <v>14632.74</v>
      </c>
      <c r="O4269" s="242">
        <f t="shared" si="342"/>
        <v>0.5152999999998974</v>
      </c>
      <c r="P4269" s="242"/>
      <c r="Q4269" s="179"/>
      <c r="R4269" s="179"/>
      <c r="S4269" s="179"/>
      <c r="T4269" s="179"/>
      <c r="U4269" s="179"/>
      <c r="V4269" s="179"/>
      <c r="W4269" s="179"/>
      <c r="X4269" s="179"/>
      <c r="Y4269" s="179"/>
      <c r="Z4269" s="179"/>
      <c r="AA4269" s="222"/>
      <c r="AB4269" s="222"/>
      <c r="AC4269" s="222"/>
      <c r="AD4269" s="179"/>
      <c r="AE4269" s="179"/>
      <c r="AF4269" s="179"/>
      <c r="AG4269" s="179"/>
      <c r="AH4269" s="179"/>
      <c r="AI4269" s="179"/>
      <c r="AJ4269" s="179"/>
    </row>
    <row r="4270" spans="2:36" x14ac:dyDescent="0.3">
      <c r="B4270" s="224">
        <v>434700</v>
      </c>
      <c r="C4270" s="209">
        <v>177307</v>
      </c>
      <c r="D4270" s="206">
        <f t="shared" si="343"/>
        <v>0.4078835978835979</v>
      </c>
      <c r="E4270" s="208">
        <f t="shared" si="344"/>
        <v>0.45</v>
      </c>
      <c r="F4270" s="207">
        <v>9751.8799999999992</v>
      </c>
      <c r="G4270" s="207">
        <v>14184.56</v>
      </c>
      <c r="H4270" s="207">
        <v>15957.63</v>
      </c>
      <c r="I4270" s="214">
        <v>162628</v>
      </c>
      <c r="J4270" s="211">
        <f t="shared" si="340"/>
        <v>0.37411548194156891</v>
      </c>
      <c r="K4270" s="212">
        <f t="shared" si="341"/>
        <v>0.42</v>
      </c>
      <c r="L4270" s="214">
        <v>8944.5400000000009</v>
      </c>
      <c r="M4270" s="213">
        <v>13010.24</v>
      </c>
      <c r="N4270" s="213">
        <v>14636.52</v>
      </c>
      <c r="O4270" s="242">
        <f t="shared" si="342"/>
        <v>0.51520000000009536</v>
      </c>
      <c r="P4270" s="242"/>
      <c r="Q4270" s="179"/>
      <c r="R4270" s="179"/>
      <c r="S4270" s="179"/>
      <c r="T4270" s="179"/>
      <c r="U4270" s="179"/>
      <c r="V4270" s="179"/>
      <c r="W4270" s="179"/>
      <c r="X4270" s="179"/>
      <c r="Y4270" s="179"/>
      <c r="Z4270" s="179"/>
      <c r="AA4270" s="222"/>
      <c r="AB4270" s="222"/>
      <c r="AC4270" s="222"/>
      <c r="AD4270" s="179"/>
      <c r="AE4270" s="179"/>
      <c r="AF4270" s="179"/>
      <c r="AG4270" s="179"/>
      <c r="AH4270" s="179"/>
      <c r="AI4270" s="179"/>
      <c r="AJ4270" s="179"/>
    </row>
    <row r="4271" spans="2:36" x14ac:dyDescent="0.3">
      <c r="B4271" s="224">
        <v>434800</v>
      </c>
      <c r="C4271" s="209">
        <v>177352</v>
      </c>
      <c r="D4271" s="206">
        <f t="shared" si="343"/>
        <v>0.40789328426862925</v>
      </c>
      <c r="E4271" s="208">
        <f t="shared" si="344"/>
        <v>0.45</v>
      </c>
      <c r="F4271" s="207">
        <v>9754.36</v>
      </c>
      <c r="G4271" s="207">
        <v>14188.16</v>
      </c>
      <c r="H4271" s="207">
        <v>15961.68</v>
      </c>
      <c r="I4271" s="214">
        <v>162670</v>
      </c>
      <c r="J4271" s="211">
        <f t="shared" si="340"/>
        <v>0.37412603495860164</v>
      </c>
      <c r="K4271" s="212">
        <f t="shared" si="341"/>
        <v>0.42</v>
      </c>
      <c r="L4271" s="214">
        <v>8946.85</v>
      </c>
      <c r="M4271" s="213">
        <v>13013.6</v>
      </c>
      <c r="N4271" s="213">
        <v>14640.3</v>
      </c>
      <c r="O4271" s="242">
        <f t="shared" si="342"/>
        <v>0.51529999999980647</v>
      </c>
      <c r="P4271" s="242"/>
      <c r="Q4271" s="179"/>
      <c r="R4271" s="179"/>
      <c r="S4271" s="179"/>
      <c r="T4271" s="179"/>
      <c r="U4271" s="179"/>
      <c r="V4271" s="179"/>
      <c r="W4271" s="179"/>
      <c r="X4271" s="179"/>
      <c r="Y4271" s="179"/>
      <c r="Z4271" s="179"/>
      <c r="AA4271" s="222"/>
      <c r="AB4271" s="222"/>
      <c r="AC4271" s="222"/>
      <c r="AD4271" s="179"/>
      <c r="AE4271" s="179"/>
      <c r="AF4271" s="179"/>
      <c r="AG4271" s="179"/>
      <c r="AH4271" s="179"/>
      <c r="AI4271" s="179"/>
      <c r="AJ4271" s="179"/>
    </row>
    <row r="4272" spans="2:36" x14ac:dyDescent="0.3">
      <c r="B4272" s="224">
        <v>434900</v>
      </c>
      <c r="C4272" s="209">
        <v>177397</v>
      </c>
      <c r="D4272" s="206">
        <f t="shared" si="343"/>
        <v>0.40790296619912625</v>
      </c>
      <c r="E4272" s="208">
        <f t="shared" si="344"/>
        <v>0.45</v>
      </c>
      <c r="F4272" s="207">
        <v>9756.83</v>
      </c>
      <c r="G4272" s="207">
        <v>14191.76</v>
      </c>
      <c r="H4272" s="207">
        <v>15965.73</v>
      </c>
      <c r="I4272" s="214">
        <v>162712</v>
      </c>
      <c r="J4272" s="211">
        <f t="shared" si="340"/>
        <v>0.37413658312255693</v>
      </c>
      <c r="K4272" s="212">
        <f t="shared" si="341"/>
        <v>0.42</v>
      </c>
      <c r="L4272" s="214">
        <v>8949.16</v>
      </c>
      <c r="M4272" s="213">
        <v>13016.96</v>
      </c>
      <c r="N4272" s="213">
        <v>14644.08</v>
      </c>
      <c r="O4272" s="242">
        <f t="shared" si="342"/>
        <v>0.51519999999996802</v>
      </c>
      <c r="P4272" s="242"/>
      <c r="Q4272" s="179"/>
      <c r="R4272" s="179"/>
      <c r="S4272" s="179"/>
      <c r="T4272" s="179"/>
      <c r="U4272" s="179"/>
      <c r="V4272" s="179"/>
      <c r="W4272" s="179"/>
      <c r="X4272" s="179"/>
      <c r="Y4272" s="179"/>
      <c r="Z4272" s="179"/>
      <c r="AA4272" s="222"/>
      <c r="AB4272" s="222"/>
      <c r="AC4272" s="222"/>
      <c r="AD4272" s="179"/>
      <c r="AE4272" s="179"/>
      <c r="AF4272" s="179"/>
      <c r="AG4272" s="179"/>
      <c r="AH4272" s="179"/>
      <c r="AI4272" s="179"/>
      <c r="AJ4272" s="179"/>
    </row>
    <row r="4273" spans="2:36" x14ac:dyDescent="0.3">
      <c r="B4273" s="224">
        <v>435000</v>
      </c>
      <c r="C4273" s="209">
        <v>177442</v>
      </c>
      <c r="D4273" s="206">
        <f t="shared" si="343"/>
        <v>0.40791264367816094</v>
      </c>
      <c r="E4273" s="208">
        <f t="shared" si="344"/>
        <v>0.45</v>
      </c>
      <c r="F4273" s="207">
        <v>9759.31</v>
      </c>
      <c r="G4273" s="207">
        <v>14195.36</v>
      </c>
      <c r="H4273" s="207">
        <v>15969.78</v>
      </c>
      <c r="I4273" s="214">
        <v>162754</v>
      </c>
      <c r="J4273" s="211">
        <f t="shared" si="340"/>
        <v>0.37414712643678161</v>
      </c>
      <c r="K4273" s="212">
        <f t="shared" si="341"/>
        <v>0.42</v>
      </c>
      <c r="L4273" s="214">
        <v>8951.4699999999993</v>
      </c>
      <c r="M4273" s="213">
        <v>13020.32</v>
      </c>
      <c r="N4273" s="213">
        <v>14647.86</v>
      </c>
      <c r="O4273" s="242">
        <f t="shared" si="342"/>
        <v>0.51529999999997012</v>
      </c>
      <c r="P4273" s="242"/>
      <c r="Q4273" s="179"/>
      <c r="R4273" s="179"/>
      <c r="S4273" s="179"/>
      <c r="T4273" s="179"/>
      <c r="U4273" s="179"/>
      <c r="V4273" s="179"/>
      <c r="W4273" s="179"/>
      <c r="X4273" s="179"/>
      <c r="Y4273" s="179"/>
      <c r="Z4273" s="179"/>
      <c r="AA4273" s="222"/>
      <c r="AB4273" s="222"/>
      <c r="AC4273" s="222"/>
      <c r="AD4273" s="179"/>
      <c r="AE4273" s="179"/>
      <c r="AF4273" s="179"/>
      <c r="AG4273" s="179"/>
      <c r="AH4273" s="179"/>
      <c r="AI4273" s="179"/>
      <c r="AJ4273" s="179"/>
    </row>
    <row r="4274" spans="2:36" x14ac:dyDescent="0.3">
      <c r="B4274" s="224">
        <v>435100</v>
      </c>
      <c r="C4274" s="209">
        <v>177487</v>
      </c>
      <c r="D4274" s="206">
        <f t="shared" si="343"/>
        <v>0.40792231670880258</v>
      </c>
      <c r="E4274" s="208">
        <f t="shared" si="344"/>
        <v>0.45</v>
      </c>
      <c r="F4274" s="207">
        <v>9761.7800000000007</v>
      </c>
      <c r="G4274" s="207">
        <v>14198.96</v>
      </c>
      <c r="H4274" s="207">
        <v>15973.83</v>
      </c>
      <c r="I4274" s="214">
        <v>162796</v>
      </c>
      <c r="J4274" s="211">
        <f t="shared" si="340"/>
        <v>0.3741576649046196</v>
      </c>
      <c r="K4274" s="212">
        <f t="shared" si="341"/>
        <v>0.42</v>
      </c>
      <c r="L4274" s="214">
        <v>8953.7800000000007</v>
      </c>
      <c r="M4274" s="213">
        <v>13023.68</v>
      </c>
      <c r="N4274" s="213">
        <v>14651.64</v>
      </c>
      <c r="O4274" s="242">
        <f t="shared" si="342"/>
        <v>0.51519999999985888</v>
      </c>
      <c r="P4274" s="242"/>
      <c r="Q4274" s="179"/>
      <c r="R4274" s="179"/>
      <c r="S4274" s="179"/>
      <c r="T4274" s="179"/>
      <c r="U4274" s="179"/>
      <c r="V4274" s="179"/>
      <c r="W4274" s="179"/>
      <c r="X4274" s="179"/>
      <c r="Y4274" s="179"/>
      <c r="Z4274" s="179"/>
      <c r="AA4274" s="222"/>
      <c r="AB4274" s="222"/>
      <c r="AC4274" s="222"/>
      <c r="AD4274" s="179"/>
      <c r="AE4274" s="179"/>
      <c r="AF4274" s="179"/>
      <c r="AG4274" s="179"/>
      <c r="AH4274" s="179"/>
      <c r="AI4274" s="179"/>
      <c r="AJ4274" s="179"/>
    </row>
    <row r="4275" spans="2:36" x14ac:dyDescent="0.3">
      <c r="B4275" s="224">
        <v>435200</v>
      </c>
      <c r="C4275" s="209">
        <v>177532</v>
      </c>
      <c r="D4275" s="206">
        <f t="shared" si="343"/>
        <v>0.40793198529411767</v>
      </c>
      <c r="E4275" s="208">
        <f t="shared" si="344"/>
        <v>0.45</v>
      </c>
      <c r="F4275" s="207">
        <v>9764.26</v>
      </c>
      <c r="G4275" s="207">
        <v>14202.56</v>
      </c>
      <c r="H4275" s="207">
        <v>15977.88</v>
      </c>
      <c r="I4275" s="214">
        <v>162838</v>
      </c>
      <c r="J4275" s="211">
        <f t="shared" si="340"/>
        <v>0.37416819852941174</v>
      </c>
      <c r="K4275" s="212">
        <f t="shared" si="341"/>
        <v>0.42</v>
      </c>
      <c r="L4275" s="214">
        <v>8956.09</v>
      </c>
      <c r="M4275" s="213">
        <v>13027.04</v>
      </c>
      <c r="N4275" s="213">
        <v>14655.42</v>
      </c>
      <c r="O4275" s="242">
        <f t="shared" si="342"/>
        <v>0.51530000000013387</v>
      </c>
      <c r="P4275" s="242"/>
      <c r="Q4275" s="179"/>
      <c r="R4275" s="179"/>
      <c r="S4275" s="179"/>
      <c r="T4275" s="179"/>
      <c r="U4275" s="179"/>
      <c r="V4275" s="179"/>
      <c r="W4275" s="179"/>
      <c r="X4275" s="179"/>
      <c r="Y4275" s="179"/>
      <c r="Z4275" s="179"/>
      <c r="AA4275" s="222"/>
      <c r="AB4275" s="222"/>
      <c r="AC4275" s="222"/>
      <c r="AD4275" s="179"/>
      <c r="AE4275" s="179"/>
      <c r="AF4275" s="179"/>
      <c r="AG4275" s="179"/>
      <c r="AH4275" s="179"/>
      <c r="AI4275" s="179"/>
      <c r="AJ4275" s="179"/>
    </row>
    <row r="4276" spans="2:36" x14ac:dyDescent="0.3">
      <c r="B4276" s="224">
        <v>435300</v>
      </c>
      <c r="C4276" s="209">
        <v>177577</v>
      </c>
      <c r="D4276" s="206">
        <f t="shared" si="343"/>
        <v>0.40794164943716976</v>
      </c>
      <c r="E4276" s="208">
        <f t="shared" si="344"/>
        <v>0.45</v>
      </c>
      <c r="F4276" s="207">
        <v>9766.73</v>
      </c>
      <c r="G4276" s="207">
        <v>14206.16</v>
      </c>
      <c r="H4276" s="207">
        <v>15981.93</v>
      </c>
      <c r="I4276" s="214">
        <v>162880</v>
      </c>
      <c r="J4276" s="211">
        <f t="shared" si="340"/>
        <v>0.37417872731449575</v>
      </c>
      <c r="K4276" s="212">
        <f t="shared" si="341"/>
        <v>0.42</v>
      </c>
      <c r="L4276" s="214">
        <v>8958.4</v>
      </c>
      <c r="M4276" s="213">
        <v>13030.4</v>
      </c>
      <c r="N4276" s="213">
        <v>14659.2</v>
      </c>
      <c r="O4276" s="242">
        <f t="shared" si="342"/>
        <v>0.51520000000004074</v>
      </c>
      <c r="P4276" s="242"/>
      <c r="Q4276" s="179"/>
      <c r="R4276" s="179"/>
      <c r="S4276" s="179"/>
      <c r="T4276" s="179"/>
      <c r="U4276" s="179"/>
      <c r="V4276" s="179"/>
      <c r="W4276" s="179"/>
      <c r="X4276" s="179"/>
      <c r="Y4276" s="179"/>
      <c r="Z4276" s="179"/>
      <c r="AA4276" s="222"/>
      <c r="AB4276" s="222"/>
      <c r="AC4276" s="222"/>
      <c r="AD4276" s="179"/>
      <c r="AE4276" s="179"/>
      <c r="AF4276" s="179"/>
      <c r="AG4276" s="179"/>
      <c r="AH4276" s="179"/>
      <c r="AI4276" s="179"/>
      <c r="AJ4276" s="179"/>
    </row>
    <row r="4277" spans="2:36" x14ac:dyDescent="0.3">
      <c r="B4277" s="224">
        <v>435400</v>
      </c>
      <c r="C4277" s="209">
        <v>177622</v>
      </c>
      <c r="D4277" s="206">
        <f t="shared" si="343"/>
        <v>0.40795130914101974</v>
      </c>
      <c r="E4277" s="208">
        <f t="shared" si="344"/>
        <v>0.45</v>
      </c>
      <c r="F4277" s="207">
        <v>9769.2099999999991</v>
      </c>
      <c r="G4277" s="207">
        <v>14209.76</v>
      </c>
      <c r="H4277" s="207">
        <v>15985.98</v>
      </c>
      <c r="I4277" s="214">
        <v>162922</v>
      </c>
      <c r="J4277" s="211">
        <f t="shared" si="340"/>
        <v>0.37418925126320624</v>
      </c>
      <c r="K4277" s="212">
        <f t="shared" si="341"/>
        <v>0.42</v>
      </c>
      <c r="L4277" s="214">
        <v>8960.7099999999991</v>
      </c>
      <c r="M4277" s="213">
        <v>13033.76</v>
      </c>
      <c r="N4277" s="213">
        <v>14662.98</v>
      </c>
      <c r="O4277" s="242">
        <f t="shared" si="342"/>
        <v>0.51530000000002474</v>
      </c>
      <c r="P4277" s="242"/>
      <c r="Q4277" s="179"/>
      <c r="R4277" s="179"/>
      <c r="S4277" s="179"/>
      <c r="T4277" s="179"/>
      <c r="U4277" s="179"/>
      <c r="V4277" s="179"/>
      <c r="W4277" s="179"/>
      <c r="X4277" s="179"/>
      <c r="Y4277" s="179"/>
      <c r="Z4277" s="179"/>
      <c r="AA4277" s="222"/>
      <c r="AB4277" s="222"/>
      <c r="AC4277" s="222"/>
      <c r="AD4277" s="179"/>
      <c r="AE4277" s="179"/>
      <c r="AF4277" s="179"/>
      <c r="AG4277" s="179"/>
      <c r="AH4277" s="179"/>
      <c r="AI4277" s="179"/>
      <c r="AJ4277" s="179"/>
    </row>
    <row r="4278" spans="2:36" x14ac:dyDescent="0.3">
      <c r="B4278" s="224">
        <v>435500</v>
      </c>
      <c r="C4278" s="209">
        <v>177667</v>
      </c>
      <c r="D4278" s="206">
        <f t="shared" si="343"/>
        <v>0.40796096440872559</v>
      </c>
      <c r="E4278" s="208">
        <f t="shared" si="344"/>
        <v>0.45</v>
      </c>
      <c r="F4278" s="207">
        <v>9771.68</v>
      </c>
      <c r="G4278" s="207">
        <v>14213.36</v>
      </c>
      <c r="H4278" s="207">
        <v>15990.03</v>
      </c>
      <c r="I4278" s="214">
        <v>162964</v>
      </c>
      <c r="J4278" s="211">
        <f t="shared" si="340"/>
        <v>0.37419977037887486</v>
      </c>
      <c r="K4278" s="212">
        <f t="shared" si="341"/>
        <v>0.42</v>
      </c>
      <c r="L4278" s="214">
        <v>8963.02</v>
      </c>
      <c r="M4278" s="213">
        <v>13037.12</v>
      </c>
      <c r="N4278" s="213">
        <v>14666.76</v>
      </c>
      <c r="O4278" s="242">
        <f t="shared" si="342"/>
        <v>0.5151999999999316</v>
      </c>
      <c r="P4278" s="242"/>
      <c r="Q4278" s="179"/>
      <c r="R4278" s="179"/>
      <c r="S4278" s="179"/>
      <c r="T4278" s="179"/>
      <c r="U4278" s="179"/>
      <c r="V4278" s="179"/>
      <c r="W4278" s="179"/>
      <c r="X4278" s="179"/>
      <c r="Y4278" s="179"/>
      <c r="Z4278" s="179"/>
      <c r="AA4278" s="222"/>
      <c r="AB4278" s="222"/>
      <c r="AC4278" s="222"/>
      <c r="AD4278" s="179"/>
      <c r="AE4278" s="179"/>
      <c r="AF4278" s="179"/>
      <c r="AG4278" s="179"/>
      <c r="AH4278" s="179"/>
      <c r="AI4278" s="179"/>
      <c r="AJ4278" s="179"/>
    </row>
    <row r="4279" spans="2:36" x14ac:dyDescent="0.3">
      <c r="B4279" s="224">
        <v>435600</v>
      </c>
      <c r="C4279" s="209">
        <v>177712</v>
      </c>
      <c r="D4279" s="206">
        <f t="shared" si="343"/>
        <v>0.40797061524334249</v>
      </c>
      <c r="E4279" s="208">
        <f t="shared" si="344"/>
        <v>0.45</v>
      </c>
      <c r="F4279" s="207">
        <v>9774.16</v>
      </c>
      <c r="G4279" s="207">
        <v>14216.96</v>
      </c>
      <c r="H4279" s="207">
        <v>15994.08</v>
      </c>
      <c r="I4279" s="214">
        <v>163006</v>
      </c>
      <c r="J4279" s="211">
        <f t="shared" si="340"/>
        <v>0.37421028466483014</v>
      </c>
      <c r="K4279" s="212">
        <f t="shared" si="341"/>
        <v>0.42</v>
      </c>
      <c r="L4279" s="214">
        <v>8965.33</v>
      </c>
      <c r="M4279" s="213">
        <v>13040.48</v>
      </c>
      <c r="N4279" s="213">
        <v>14670.54</v>
      </c>
      <c r="O4279" s="242">
        <f t="shared" si="342"/>
        <v>0.5152999999998974</v>
      </c>
      <c r="P4279" s="242"/>
      <c r="Q4279" s="179"/>
      <c r="R4279" s="179"/>
      <c r="S4279" s="179"/>
      <c r="T4279" s="179"/>
      <c r="U4279" s="179"/>
      <c r="V4279" s="179"/>
      <c r="W4279" s="179"/>
      <c r="X4279" s="179"/>
      <c r="Y4279" s="179"/>
      <c r="Z4279" s="179"/>
      <c r="AA4279" s="222"/>
      <c r="AB4279" s="222"/>
      <c r="AC4279" s="222"/>
      <c r="AD4279" s="179"/>
      <c r="AE4279" s="179"/>
      <c r="AF4279" s="179"/>
      <c r="AG4279" s="179"/>
      <c r="AH4279" s="179"/>
      <c r="AI4279" s="179"/>
      <c r="AJ4279" s="179"/>
    </row>
    <row r="4280" spans="2:36" x14ac:dyDescent="0.3">
      <c r="B4280" s="224">
        <v>435700</v>
      </c>
      <c r="C4280" s="209">
        <v>177757</v>
      </c>
      <c r="D4280" s="206">
        <f t="shared" si="343"/>
        <v>0.40798026164792289</v>
      </c>
      <c r="E4280" s="208">
        <f t="shared" si="344"/>
        <v>0.45</v>
      </c>
      <c r="F4280" s="207">
        <v>9776.6299999999992</v>
      </c>
      <c r="G4280" s="207">
        <v>14220.56</v>
      </c>
      <c r="H4280" s="207">
        <v>15998.13</v>
      </c>
      <c r="I4280" s="214">
        <v>163048</v>
      </c>
      <c r="J4280" s="211">
        <f t="shared" si="340"/>
        <v>0.37422079412439752</v>
      </c>
      <c r="K4280" s="212">
        <f t="shared" si="341"/>
        <v>0.42</v>
      </c>
      <c r="L4280" s="214">
        <v>8967.64</v>
      </c>
      <c r="M4280" s="213">
        <v>13043.84</v>
      </c>
      <c r="N4280" s="213">
        <v>14674.32</v>
      </c>
      <c r="O4280" s="242">
        <f t="shared" si="342"/>
        <v>0.51520000000009536</v>
      </c>
      <c r="P4280" s="242"/>
      <c r="Q4280" s="179"/>
      <c r="R4280" s="179"/>
      <c r="S4280" s="179"/>
      <c r="T4280" s="179"/>
      <c r="U4280" s="179"/>
      <c r="V4280" s="179"/>
      <c r="W4280" s="179"/>
      <c r="X4280" s="179"/>
      <c r="Y4280" s="179"/>
      <c r="Z4280" s="179"/>
      <c r="AA4280" s="222"/>
      <c r="AB4280" s="222"/>
      <c r="AC4280" s="222"/>
      <c r="AD4280" s="179"/>
      <c r="AE4280" s="179"/>
      <c r="AF4280" s="179"/>
      <c r="AG4280" s="179"/>
      <c r="AH4280" s="179"/>
      <c r="AI4280" s="179"/>
      <c r="AJ4280" s="179"/>
    </row>
    <row r="4281" spans="2:36" x14ac:dyDescent="0.3">
      <c r="B4281" s="224">
        <v>435800</v>
      </c>
      <c r="C4281" s="209">
        <v>177802</v>
      </c>
      <c r="D4281" s="206">
        <f t="shared" si="343"/>
        <v>0.40798990362551629</v>
      </c>
      <c r="E4281" s="208">
        <f t="shared" si="344"/>
        <v>0.45</v>
      </c>
      <c r="F4281" s="207">
        <v>9779.11</v>
      </c>
      <c r="G4281" s="207">
        <v>14224.16</v>
      </c>
      <c r="H4281" s="207">
        <v>16002.18</v>
      </c>
      <c r="I4281" s="214">
        <v>163090</v>
      </c>
      <c r="J4281" s="211">
        <f t="shared" si="340"/>
        <v>0.3742312987608995</v>
      </c>
      <c r="K4281" s="212">
        <f t="shared" si="341"/>
        <v>0.42</v>
      </c>
      <c r="L4281" s="214">
        <v>8969.9500000000007</v>
      </c>
      <c r="M4281" s="213">
        <v>13047.2</v>
      </c>
      <c r="N4281" s="213">
        <v>14678.1</v>
      </c>
      <c r="O4281" s="242">
        <f t="shared" si="342"/>
        <v>0.51529999999980647</v>
      </c>
      <c r="P4281" s="242"/>
      <c r="Q4281" s="179"/>
      <c r="R4281" s="179"/>
      <c r="S4281" s="179"/>
      <c r="T4281" s="179"/>
      <c r="U4281" s="179"/>
      <c r="V4281" s="179"/>
      <c r="W4281" s="179"/>
      <c r="X4281" s="179"/>
      <c r="Y4281" s="179"/>
      <c r="Z4281" s="179"/>
      <c r="AA4281" s="222"/>
      <c r="AB4281" s="222"/>
      <c r="AC4281" s="222"/>
      <c r="AD4281" s="179"/>
      <c r="AE4281" s="179"/>
      <c r="AF4281" s="179"/>
      <c r="AG4281" s="179"/>
      <c r="AH4281" s="179"/>
      <c r="AI4281" s="179"/>
      <c r="AJ4281" s="179"/>
    </row>
    <row r="4282" spans="2:36" x14ac:dyDescent="0.3">
      <c r="B4282" s="224">
        <v>435900</v>
      </c>
      <c r="C4282" s="209">
        <v>177847</v>
      </c>
      <c r="D4282" s="206">
        <f t="shared" si="343"/>
        <v>0.40799954117916953</v>
      </c>
      <c r="E4282" s="208">
        <f t="shared" si="344"/>
        <v>0.45</v>
      </c>
      <c r="F4282" s="207">
        <v>9781.58</v>
      </c>
      <c r="G4282" s="207">
        <v>14227.76</v>
      </c>
      <c r="H4282" s="207">
        <v>16006.23</v>
      </c>
      <c r="I4282" s="214">
        <v>163132</v>
      </c>
      <c r="J4282" s="211">
        <f t="shared" si="340"/>
        <v>0.37424179857765544</v>
      </c>
      <c r="K4282" s="212">
        <f t="shared" si="341"/>
        <v>0.42</v>
      </c>
      <c r="L4282" s="214">
        <v>8972.26</v>
      </c>
      <c r="M4282" s="213">
        <v>13050.56</v>
      </c>
      <c r="N4282" s="213">
        <v>14681.88</v>
      </c>
      <c r="O4282" s="242">
        <f t="shared" si="342"/>
        <v>0.51519999999996802</v>
      </c>
      <c r="P4282" s="242"/>
      <c r="Q4282" s="179"/>
      <c r="R4282" s="179"/>
      <c r="S4282" s="179"/>
      <c r="T4282" s="179"/>
      <c r="U4282" s="179"/>
      <c r="V4282" s="179"/>
      <c r="W4282" s="179"/>
      <c r="X4282" s="179"/>
      <c r="Y4282" s="179"/>
      <c r="Z4282" s="179"/>
      <c r="AA4282" s="222"/>
      <c r="AB4282" s="222"/>
      <c r="AC4282" s="222"/>
      <c r="AD4282" s="179"/>
      <c r="AE4282" s="179"/>
      <c r="AF4282" s="179"/>
      <c r="AG4282" s="179"/>
      <c r="AH4282" s="179"/>
      <c r="AI4282" s="179"/>
      <c r="AJ4282" s="179"/>
    </row>
    <row r="4283" spans="2:36" x14ac:dyDescent="0.3">
      <c r="B4283" s="224">
        <v>436000</v>
      </c>
      <c r="C4283" s="209">
        <v>177892</v>
      </c>
      <c r="D4283" s="206">
        <f t="shared" si="343"/>
        <v>0.40800917431192663</v>
      </c>
      <c r="E4283" s="208">
        <f t="shared" si="344"/>
        <v>0.45</v>
      </c>
      <c r="F4283" s="207">
        <v>9784.06</v>
      </c>
      <c r="G4283" s="207">
        <v>14231.36</v>
      </c>
      <c r="H4283" s="207">
        <v>16010.28</v>
      </c>
      <c r="I4283" s="214">
        <v>163174</v>
      </c>
      <c r="J4283" s="211">
        <f t="shared" ref="J4283:J4346" si="345">I4283/$B4283</f>
        <v>0.37425229357798168</v>
      </c>
      <c r="K4283" s="212">
        <f t="shared" ref="K4283:K4346" si="346">(I4283-I4282)/($B4283-$B4282)</f>
        <v>0.42</v>
      </c>
      <c r="L4283" s="214">
        <v>8974.57</v>
      </c>
      <c r="M4283" s="213">
        <v>13053.92</v>
      </c>
      <c r="N4283" s="213">
        <v>14685.66</v>
      </c>
      <c r="O4283" s="242">
        <f t="shared" si="342"/>
        <v>0.51529999999997012</v>
      </c>
      <c r="P4283" s="242"/>
      <c r="Q4283" s="179"/>
      <c r="R4283" s="179"/>
      <c r="S4283" s="179"/>
      <c r="T4283" s="179"/>
      <c r="U4283" s="179"/>
      <c r="V4283" s="179"/>
      <c r="W4283" s="179"/>
      <c r="X4283" s="179"/>
      <c r="Y4283" s="179"/>
      <c r="Z4283" s="179"/>
      <c r="AA4283" s="222"/>
      <c r="AB4283" s="222"/>
      <c r="AC4283" s="222"/>
      <c r="AD4283" s="179"/>
      <c r="AE4283" s="179"/>
      <c r="AF4283" s="179"/>
      <c r="AG4283" s="179"/>
      <c r="AH4283" s="179"/>
      <c r="AI4283" s="179"/>
      <c r="AJ4283" s="179"/>
    </row>
    <row r="4284" spans="2:36" x14ac:dyDescent="0.3">
      <c r="B4284" s="224">
        <v>436100</v>
      </c>
      <c r="C4284" s="209">
        <v>177937</v>
      </c>
      <c r="D4284" s="206">
        <f t="shared" si="343"/>
        <v>0.40801880302682869</v>
      </c>
      <c r="E4284" s="208">
        <f t="shared" si="344"/>
        <v>0.45</v>
      </c>
      <c r="F4284" s="207">
        <v>9786.5300000000007</v>
      </c>
      <c r="G4284" s="207">
        <v>14234.96</v>
      </c>
      <c r="H4284" s="207">
        <v>16014.33</v>
      </c>
      <c r="I4284" s="214">
        <v>163216</v>
      </c>
      <c r="J4284" s="211">
        <f t="shared" si="345"/>
        <v>0.37426278376519145</v>
      </c>
      <c r="K4284" s="212">
        <f t="shared" si="346"/>
        <v>0.42</v>
      </c>
      <c r="L4284" s="214">
        <v>8976.8799999999992</v>
      </c>
      <c r="M4284" s="213">
        <v>13057.28</v>
      </c>
      <c r="N4284" s="213">
        <v>14689.44</v>
      </c>
      <c r="O4284" s="242">
        <f t="shared" si="342"/>
        <v>0.51519999999985888</v>
      </c>
      <c r="P4284" s="242"/>
      <c r="Q4284" s="179"/>
      <c r="R4284" s="179"/>
      <c r="S4284" s="179"/>
      <c r="T4284" s="179"/>
      <c r="U4284" s="179"/>
      <c r="V4284" s="179"/>
      <c r="W4284" s="179"/>
      <c r="X4284" s="179"/>
      <c r="Y4284" s="179"/>
      <c r="Z4284" s="179"/>
      <c r="AA4284" s="222"/>
      <c r="AB4284" s="222"/>
      <c r="AC4284" s="222"/>
      <c r="AD4284" s="179"/>
      <c r="AE4284" s="179"/>
      <c r="AF4284" s="179"/>
      <c r="AG4284" s="179"/>
      <c r="AH4284" s="179"/>
      <c r="AI4284" s="179"/>
      <c r="AJ4284" s="179"/>
    </row>
    <row r="4285" spans="2:36" x14ac:dyDescent="0.3">
      <c r="B4285" s="224">
        <v>436200</v>
      </c>
      <c r="C4285" s="209">
        <v>177982</v>
      </c>
      <c r="D4285" s="206">
        <f t="shared" si="343"/>
        <v>0.40802842732691424</v>
      </c>
      <c r="E4285" s="208">
        <f t="shared" si="344"/>
        <v>0.45</v>
      </c>
      <c r="F4285" s="207">
        <v>9789.01</v>
      </c>
      <c r="G4285" s="207">
        <v>14238.56</v>
      </c>
      <c r="H4285" s="207">
        <v>16018.38</v>
      </c>
      <c r="I4285" s="214">
        <v>163258</v>
      </c>
      <c r="J4285" s="211">
        <f t="shared" si="345"/>
        <v>0.37427326914259512</v>
      </c>
      <c r="K4285" s="212">
        <f t="shared" si="346"/>
        <v>0.42</v>
      </c>
      <c r="L4285" s="214">
        <v>8979.19</v>
      </c>
      <c r="M4285" s="213">
        <v>13060.64</v>
      </c>
      <c r="N4285" s="213">
        <v>14693.22</v>
      </c>
      <c r="O4285" s="242">
        <f t="shared" si="342"/>
        <v>0.51530000000013387</v>
      </c>
      <c r="P4285" s="242"/>
      <c r="Q4285" s="179"/>
      <c r="R4285" s="179"/>
      <c r="S4285" s="179"/>
      <c r="T4285" s="179"/>
      <c r="U4285" s="179"/>
      <c r="V4285" s="179"/>
      <c r="W4285" s="179"/>
      <c r="X4285" s="179"/>
      <c r="Y4285" s="179"/>
      <c r="Z4285" s="179"/>
      <c r="AA4285" s="222"/>
      <c r="AB4285" s="222"/>
      <c r="AC4285" s="222"/>
      <c r="AD4285" s="179"/>
      <c r="AE4285" s="179"/>
      <c r="AF4285" s="179"/>
      <c r="AG4285" s="179"/>
      <c r="AH4285" s="179"/>
      <c r="AI4285" s="179"/>
      <c r="AJ4285" s="179"/>
    </row>
    <row r="4286" spans="2:36" x14ac:dyDescent="0.3">
      <c r="B4286" s="224">
        <v>436300</v>
      </c>
      <c r="C4286" s="209">
        <v>178027</v>
      </c>
      <c r="D4286" s="206">
        <f t="shared" si="343"/>
        <v>0.40803804721521891</v>
      </c>
      <c r="E4286" s="208">
        <f t="shared" si="344"/>
        <v>0.45</v>
      </c>
      <c r="F4286" s="207">
        <v>9791.48</v>
      </c>
      <c r="G4286" s="207">
        <v>14242.16</v>
      </c>
      <c r="H4286" s="207">
        <v>16022.43</v>
      </c>
      <c r="I4286" s="214">
        <v>163300</v>
      </c>
      <c r="J4286" s="211">
        <f t="shared" si="345"/>
        <v>0.37428374971349987</v>
      </c>
      <c r="K4286" s="212">
        <f t="shared" si="346"/>
        <v>0.42</v>
      </c>
      <c r="L4286" s="214">
        <v>8981.5</v>
      </c>
      <c r="M4286" s="213">
        <v>13064</v>
      </c>
      <c r="N4286" s="213">
        <v>14697</v>
      </c>
      <c r="O4286" s="242">
        <f t="shared" si="342"/>
        <v>0.51520000000004074</v>
      </c>
      <c r="P4286" s="242"/>
      <c r="Q4286" s="179"/>
      <c r="R4286" s="179"/>
      <c r="S4286" s="179"/>
      <c r="T4286" s="179"/>
      <c r="U4286" s="179"/>
      <c r="V4286" s="179"/>
      <c r="W4286" s="179"/>
      <c r="X4286" s="179"/>
      <c r="Y4286" s="179"/>
      <c r="Z4286" s="179"/>
      <c r="AA4286" s="222"/>
      <c r="AB4286" s="222"/>
      <c r="AC4286" s="222"/>
      <c r="AD4286" s="179"/>
      <c r="AE4286" s="179"/>
      <c r="AF4286" s="179"/>
      <c r="AG4286" s="179"/>
      <c r="AH4286" s="179"/>
      <c r="AI4286" s="179"/>
      <c r="AJ4286" s="179"/>
    </row>
    <row r="4287" spans="2:36" x14ac:dyDescent="0.3">
      <c r="B4287" s="224">
        <v>436400</v>
      </c>
      <c r="C4287" s="209">
        <v>178072</v>
      </c>
      <c r="D4287" s="206">
        <f t="shared" si="343"/>
        <v>0.40804766269477544</v>
      </c>
      <c r="E4287" s="208">
        <f t="shared" si="344"/>
        <v>0.45</v>
      </c>
      <c r="F4287" s="207">
        <v>9793.9599999999991</v>
      </c>
      <c r="G4287" s="207">
        <v>14245.76</v>
      </c>
      <c r="H4287" s="207">
        <v>16026.48</v>
      </c>
      <c r="I4287" s="214">
        <v>163342</v>
      </c>
      <c r="J4287" s="211">
        <f t="shared" si="345"/>
        <v>0.37429422548120989</v>
      </c>
      <c r="K4287" s="212">
        <f t="shared" si="346"/>
        <v>0.42</v>
      </c>
      <c r="L4287" s="214">
        <v>8983.81</v>
      </c>
      <c r="M4287" s="213">
        <v>13067.36</v>
      </c>
      <c r="N4287" s="213">
        <v>14700.78</v>
      </c>
      <c r="O4287" s="242">
        <f t="shared" si="342"/>
        <v>0.51530000000002474</v>
      </c>
      <c r="P4287" s="242"/>
      <c r="Q4287" s="179"/>
      <c r="R4287" s="179"/>
      <c r="S4287" s="179"/>
      <c r="T4287" s="179"/>
      <c r="U4287" s="179"/>
      <c r="V4287" s="179"/>
      <c r="W4287" s="179"/>
      <c r="X4287" s="179"/>
      <c r="Y4287" s="179"/>
      <c r="Z4287" s="179"/>
      <c r="AA4287" s="222"/>
      <c r="AB4287" s="222"/>
      <c r="AC4287" s="222"/>
      <c r="AD4287" s="179"/>
      <c r="AE4287" s="179"/>
      <c r="AF4287" s="179"/>
      <c r="AG4287" s="179"/>
      <c r="AH4287" s="179"/>
      <c r="AI4287" s="179"/>
      <c r="AJ4287" s="179"/>
    </row>
    <row r="4288" spans="2:36" x14ac:dyDescent="0.3">
      <c r="B4288" s="224">
        <v>436500</v>
      </c>
      <c r="C4288" s="209">
        <v>178117</v>
      </c>
      <c r="D4288" s="206">
        <f t="shared" si="343"/>
        <v>0.40805727376861395</v>
      </c>
      <c r="E4288" s="208">
        <f t="shared" si="344"/>
        <v>0.45</v>
      </c>
      <c r="F4288" s="207">
        <v>9796.43</v>
      </c>
      <c r="G4288" s="207">
        <v>14249.36</v>
      </c>
      <c r="H4288" s="207">
        <v>16030.53</v>
      </c>
      <c r="I4288" s="214">
        <v>163384</v>
      </c>
      <c r="J4288" s="211">
        <f t="shared" si="345"/>
        <v>0.37430469644902636</v>
      </c>
      <c r="K4288" s="212">
        <f t="shared" si="346"/>
        <v>0.42</v>
      </c>
      <c r="L4288" s="214">
        <v>8986.1200000000008</v>
      </c>
      <c r="M4288" s="213">
        <v>13070.72</v>
      </c>
      <c r="N4288" s="213">
        <v>14704.56</v>
      </c>
      <c r="O4288" s="242">
        <f t="shared" si="342"/>
        <v>0.5151999999999316</v>
      </c>
      <c r="P4288" s="242"/>
      <c r="Q4288" s="179"/>
      <c r="R4288" s="179"/>
      <c r="S4288" s="179"/>
      <c r="T4288" s="179"/>
      <c r="U4288" s="179"/>
      <c r="V4288" s="179"/>
      <c r="W4288" s="179"/>
      <c r="X4288" s="179"/>
      <c r="Y4288" s="179"/>
      <c r="Z4288" s="179"/>
      <c r="AA4288" s="222"/>
      <c r="AB4288" s="222"/>
      <c r="AC4288" s="222"/>
      <c r="AD4288" s="179"/>
      <c r="AE4288" s="179"/>
      <c r="AF4288" s="179"/>
      <c r="AG4288" s="179"/>
      <c r="AH4288" s="179"/>
      <c r="AI4288" s="179"/>
      <c r="AJ4288" s="179"/>
    </row>
    <row r="4289" spans="2:36" x14ac:dyDescent="0.3">
      <c r="B4289" s="224">
        <v>436600</v>
      </c>
      <c r="C4289" s="209">
        <v>178162</v>
      </c>
      <c r="D4289" s="206">
        <f t="shared" si="343"/>
        <v>0.4080668804397618</v>
      </c>
      <c r="E4289" s="208">
        <f t="shared" si="344"/>
        <v>0.45</v>
      </c>
      <c r="F4289" s="207">
        <v>9798.91</v>
      </c>
      <c r="G4289" s="207">
        <v>14252.96</v>
      </c>
      <c r="H4289" s="207">
        <v>16034.58</v>
      </c>
      <c r="I4289" s="214">
        <v>163426</v>
      </c>
      <c r="J4289" s="211">
        <f t="shared" si="345"/>
        <v>0.37431516262024739</v>
      </c>
      <c r="K4289" s="212">
        <f t="shared" si="346"/>
        <v>0.42</v>
      </c>
      <c r="L4289" s="214">
        <v>8988.43</v>
      </c>
      <c r="M4289" s="213">
        <v>13074.08</v>
      </c>
      <c r="N4289" s="213">
        <v>14708.34</v>
      </c>
      <c r="O4289" s="242">
        <f t="shared" si="342"/>
        <v>0.5152999999998974</v>
      </c>
      <c r="P4289" s="242"/>
      <c r="Q4289" s="179"/>
      <c r="R4289" s="179"/>
      <c r="S4289" s="179"/>
      <c r="T4289" s="179"/>
      <c r="U4289" s="179"/>
      <c r="V4289" s="179"/>
      <c r="W4289" s="179"/>
      <c r="X4289" s="179"/>
      <c r="Y4289" s="179"/>
      <c r="Z4289" s="179"/>
      <c r="AA4289" s="222"/>
      <c r="AB4289" s="222"/>
      <c r="AC4289" s="222"/>
      <c r="AD4289" s="179"/>
      <c r="AE4289" s="179"/>
      <c r="AF4289" s="179"/>
      <c r="AG4289" s="179"/>
      <c r="AH4289" s="179"/>
      <c r="AI4289" s="179"/>
      <c r="AJ4289" s="179"/>
    </row>
    <row r="4290" spans="2:36" x14ac:dyDescent="0.3">
      <c r="B4290" s="224">
        <v>436700</v>
      </c>
      <c r="C4290" s="209">
        <v>178207</v>
      </c>
      <c r="D4290" s="206">
        <f t="shared" si="343"/>
        <v>0.40807648271124342</v>
      </c>
      <c r="E4290" s="208">
        <f t="shared" si="344"/>
        <v>0.45</v>
      </c>
      <c r="F4290" s="207">
        <v>9801.3799999999992</v>
      </c>
      <c r="G4290" s="207">
        <v>14256.56</v>
      </c>
      <c r="H4290" s="207">
        <v>16038.63</v>
      </c>
      <c r="I4290" s="214">
        <v>163468</v>
      </c>
      <c r="J4290" s="211">
        <f t="shared" si="345"/>
        <v>0.3743256239981681</v>
      </c>
      <c r="K4290" s="212">
        <f t="shared" si="346"/>
        <v>0.42</v>
      </c>
      <c r="L4290" s="214">
        <v>8990.74</v>
      </c>
      <c r="M4290" s="213">
        <v>13077.44</v>
      </c>
      <c r="N4290" s="213">
        <v>14712.12</v>
      </c>
      <c r="O4290" s="242">
        <f t="shared" si="342"/>
        <v>0.51520000000009536</v>
      </c>
      <c r="P4290" s="242"/>
      <c r="Q4290" s="179"/>
      <c r="R4290" s="179"/>
      <c r="S4290" s="179"/>
      <c r="T4290" s="179"/>
      <c r="U4290" s="179"/>
      <c r="V4290" s="179"/>
      <c r="W4290" s="179"/>
      <c r="X4290" s="179"/>
      <c r="Y4290" s="179"/>
      <c r="Z4290" s="179"/>
      <c r="AA4290" s="222"/>
      <c r="AB4290" s="222"/>
      <c r="AC4290" s="222"/>
      <c r="AD4290" s="179"/>
      <c r="AE4290" s="179"/>
      <c r="AF4290" s="179"/>
      <c r="AG4290" s="179"/>
      <c r="AH4290" s="179"/>
      <c r="AI4290" s="179"/>
      <c r="AJ4290" s="179"/>
    </row>
    <row r="4291" spans="2:36" x14ac:dyDescent="0.3">
      <c r="B4291" s="224">
        <v>436800</v>
      </c>
      <c r="C4291" s="209">
        <v>178252</v>
      </c>
      <c r="D4291" s="206">
        <f t="shared" si="343"/>
        <v>0.40808608058608059</v>
      </c>
      <c r="E4291" s="208">
        <f t="shared" si="344"/>
        <v>0.45</v>
      </c>
      <c r="F4291" s="207">
        <v>9803.86</v>
      </c>
      <c r="G4291" s="207">
        <v>14260.16</v>
      </c>
      <c r="H4291" s="207">
        <v>16042.68</v>
      </c>
      <c r="I4291" s="214">
        <v>163510</v>
      </c>
      <c r="J4291" s="211">
        <f t="shared" si="345"/>
        <v>0.37433608058608059</v>
      </c>
      <c r="K4291" s="212">
        <f t="shared" si="346"/>
        <v>0.42</v>
      </c>
      <c r="L4291" s="214">
        <v>8993.0499999999993</v>
      </c>
      <c r="M4291" s="213">
        <v>13080.8</v>
      </c>
      <c r="N4291" s="213">
        <v>14715.9</v>
      </c>
      <c r="O4291" s="242">
        <f t="shared" si="342"/>
        <v>0.51529999999980647</v>
      </c>
      <c r="P4291" s="242"/>
      <c r="Q4291" s="179"/>
      <c r="R4291" s="179"/>
      <c r="S4291" s="179"/>
      <c r="T4291" s="179"/>
      <c r="U4291" s="179"/>
      <c r="V4291" s="179"/>
      <c r="W4291" s="179"/>
      <c r="X4291" s="179"/>
      <c r="Y4291" s="179"/>
      <c r="Z4291" s="179"/>
      <c r="AA4291" s="222"/>
      <c r="AB4291" s="222"/>
      <c r="AC4291" s="222"/>
      <c r="AD4291" s="179"/>
      <c r="AE4291" s="179"/>
      <c r="AF4291" s="179"/>
      <c r="AG4291" s="179"/>
      <c r="AH4291" s="179"/>
      <c r="AI4291" s="179"/>
      <c r="AJ4291" s="179"/>
    </row>
    <row r="4292" spans="2:36" x14ac:dyDescent="0.3">
      <c r="B4292" s="224">
        <v>436900</v>
      </c>
      <c r="C4292" s="209">
        <v>178297</v>
      </c>
      <c r="D4292" s="206">
        <f t="shared" si="343"/>
        <v>0.4080956740672923</v>
      </c>
      <c r="E4292" s="208">
        <f t="shared" si="344"/>
        <v>0.45</v>
      </c>
      <c r="F4292" s="207">
        <v>9806.33</v>
      </c>
      <c r="G4292" s="207">
        <v>14263.76</v>
      </c>
      <c r="H4292" s="207">
        <v>16046.73</v>
      </c>
      <c r="I4292" s="214">
        <v>163552</v>
      </c>
      <c r="J4292" s="211">
        <f t="shared" si="345"/>
        <v>0.374346532387274</v>
      </c>
      <c r="K4292" s="212">
        <f t="shared" si="346"/>
        <v>0.42</v>
      </c>
      <c r="L4292" s="214">
        <v>8995.36</v>
      </c>
      <c r="M4292" s="213">
        <v>13084.16</v>
      </c>
      <c r="N4292" s="213">
        <v>14719.68</v>
      </c>
      <c r="O4292" s="242">
        <f t="shared" si="342"/>
        <v>0.51519999999996802</v>
      </c>
      <c r="P4292" s="242"/>
      <c r="Q4292" s="179"/>
      <c r="R4292" s="179"/>
      <c r="S4292" s="179"/>
      <c r="T4292" s="179"/>
      <c r="U4292" s="179"/>
      <c r="V4292" s="179"/>
      <c r="W4292" s="179"/>
      <c r="X4292" s="179"/>
      <c r="Y4292" s="179"/>
      <c r="Z4292" s="179"/>
      <c r="AA4292" s="222"/>
      <c r="AB4292" s="222"/>
      <c r="AC4292" s="222"/>
      <c r="AD4292" s="179"/>
      <c r="AE4292" s="179"/>
      <c r="AF4292" s="179"/>
      <c r="AG4292" s="179"/>
      <c r="AH4292" s="179"/>
      <c r="AI4292" s="179"/>
      <c r="AJ4292" s="179"/>
    </row>
    <row r="4293" spans="2:36" x14ac:dyDescent="0.3">
      <c r="B4293" s="224">
        <v>437000</v>
      </c>
      <c r="C4293" s="209">
        <v>178342</v>
      </c>
      <c r="D4293" s="206">
        <f t="shared" si="343"/>
        <v>0.40810526315789475</v>
      </c>
      <c r="E4293" s="208">
        <f t="shared" si="344"/>
        <v>0.45</v>
      </c>
      <c r="F4293" s="207">
        <v>9808.81</v>
      </c>
      <c r="G4293" s="207">
        <v>14267.36</v>
      </c>
      <c r="H4293" s="207">
        <v>16050.78</v>
      </c>
      <c r="I4293" s="214">
        <v>163594</v>
      </c>
      <c r="J4293" s="211">
        <f t="shared" si="345"/>
        <v>0.37435697940503432</v>
      </c>
      <c r="K4293" s="212">
        <f t="shared" si="346"/>
        <v>0.42</v>
      </c>
      <c r="L4293" s="214">
        <v>8997.67</v>
      </c>
      <c r="M4293" s="213">
        <v>13087.52</v>
      </c>
      <c r="N4293" s="213">
        <v>14723.46</v>
      </c>
      <c r="O4293" s="242">
        <f t="shared" ref="O4293:O4356" si="347">(C4293+F4293+H4293-C4292-F4292-H4292)/100</f>
        <v>0.51529999999997012</v>
      </c>
      <c r="P4293" s="242"/>
      <c r="Q4293" s="179"/>
      <c r="R4293" s="179"/>
      <c r="S4293" s="179"/>
      <c r="T4293" s="179"/>
      <c r="U4293" s="179"/>
      <c r="V4293" s="179"/>
      <c r="W4293" s="179"/>
      <c r="X4293" s="179"/>
      <c r="Y4293" s="179"/>
      <c r="Z4293" s="179"/>
      <c r="AA4293" s="222"/>
      <c r="AB4293" s="222"/>
      <c r="AC4293" s="222"/>
      <c r="AD4293" s="179"/>
      <c r="AE4293" s="179"/>
      <c r="AF4293" s="179"/>
      <c r="AG4293" s="179"/>
      <c r="AH4293" s="179"/>
      <c r="AI4293" s="179"/>
      <c r="AJ4293" s="179"/>
    </row>
    <row r="4294" spans="2:36" x14ac:dyDescent="0.3">
      <c r="B4294" s="224">
        <v>437100</v>
      </c>
      <c r="C4294" s="209">
        <v>178387</v>
      </c>
      <c r="D4294" s="206">
        <f t="shared" si="343"/>
        <v>0.40811484786090141</v>
      </c>
      <c r="E4294" s="208">
        <f t="shared" si="344"/>
        <v>0.45</v>
      </c>
      <c r="F4294" s="207">
        <v>9811.2800000000007</v>
      </c>
      <c r="G4294" s="207">
        <v>14270.96</v>
      </c>
      <c r="H4294" s="207">
        <v>16054.83</v>
      </c>
      <c r="I4294" s="214">
        <v>163636</v>
      </c>
      <c r="J4294" s="211">
        <f t="shared" si="345"/>
        <v>0.37436742164264469</v>
      </c>
      <c r="K4294" s="212">
        <f t="shared" si="346"/>
        <v>0.42</v>
      </c>
      <c r="L4294" s="214">
        <v>8999.98</v>
      </c>
      <c r="M4294" s="213">
        <v>13090.88</v>
      </c>
      <c r="N4294" s="213">
        <v>14727.24</v>
      </c>
      <c r="O4294" s="242">
        <f t="shared" si="347"/>
        <v>0.51519999999985888</v>
      </c>
      <c r="P4294" s="242"/>
      <c r="Q4294" s="179"/>
      <c r="R4294" s="179"/>
      <c r="S4294" s="179"/>
      <c r="T4294" s="179"/>
      <c r="U4294" s="179"/>
      <c r="V4294" s="179"/>
      <c r="W4294" s="179"/>
      <c r="X4294" s="179"/>
      <c r="Y4294" s="179"/>
      <c r="Z4294" s="179"/>
      <c r="AA4294" s="222"/>
      <c r="AB4294" s="222"/>
      <c r="AC4294" s="222"/>
      <c r="AD4294" s="179"/>
      <c r="AE4294" s="179"/>
      <c r="AF4294" s="179"/>
      <c r="AG4294" s="179"/>
      <c r="AH4294" s="179"/>
      <c r="AI4294" s="179"/>
      <c r="AJ4294" s="179"/>
    </row>
    <row r="4295" spans="2:36" x14ac:dyDescent="0.3">
      <c r="B4295" s="224">
        <v>437200</v>
      </c>
      <c r="C4295" s="209">
        <v>178432</v>
      </c>
      <c r="D4295" s="206">
        <f t="shared" si="343"/>
        <v>0.40812442817932298</v>
      </c>
      <c r="E4295" s="208">
        <f t="shared" si="344"/>
        <v>0.45</v>
      </c>
      <c r="F4295" s="207">
        <v>9813.76</v>
      </c>
      <c r="G4295" s="207">
        <v>14274.56</v>
      </c>
      <c r="H4295" s="207">
        <v>16058.88</v>
      </c>
      <c r="I4295" s="214">
        <v>163678</v>
      </c>
      <c r="J4295" s="211">
        <f t="shared" si="345"/>
        <v>0.37437785910338517</v>
      </c>
      <c r="K4295" s="212">
        <f t="shared" si="346"/>
        <v>0.42</v>
      </c>
      <c r="L4295" s="214">
        <v>9002.2900000000009</v>
      </c>
      <c r="M4295" s="213">
        <v>13094.24</v>
      </c>
      <c r="N4295" s="213">
        <v>14731.02</v>
      </c>
      <c r="O4295" s="242">
        <f t="shared" si="347"/>
        <v>0.51530000000013387</v>
      </c>
      <c r="P4295" s="242"/>
      <c r="Q4295" s="179"/>
      <c r="R4295" s="179"/>
      <c r="S4295" s="179"/>
      <c r="T4295" s="179"/>
      <c r="U4295" s="179"/>
      <c r="V4295" s="179"/>
      <c r="W4295" s="179"/>
      <c r="X4295" s="179"/>
      <c r="Y4295" s="179"/>
      <c r="Z4295" s="179"/>
      <c r="AA4295" s="222"/>
      <c r="AB4295" s="222"/>
      <c r="AC4295" s="222"/>
      <c r="AD4295" s="179"/>
      <c r="AE4295" s="179"/>
      <c r="AF4295" s="179"/>
      <c r="AG4295" s="179"/>
      <c r="AH4295" s="179"/>
      <c r="AI4295" s="179"/>
      <c r="AJ4295" s="179"/>
    </row>
    <row r="4296" spans="2:36" x14ac:dyDescent="0.3">
      <c r="B4296" s="224">
        <v>437300</v>
      </c>
      <c r="C4296" s="209">
        <v>178477</v>
      </c>
      <c r="D4296" s="206">
        <f t="shared" si="343"/>
        <v>0.4081340041161674</v>
      </c>
      <c r="E4296" s="208">
        <f t="shared" si="344"/>
        <v>0.45</v>
      </c>
      <c r="F4296" s="207">
        <v>9816.23</v>
      </c>
      <c r="G4296" s="207">
        <v>14278.16</v>
      </c>
      <c r="H4296" s="207">
        <v>16062.93</v>
      </c>
      <c r="I4296" s="214">
        <v>163720</v>
      </c>
      <c r="J4296" s="211">
        <f t="shared" si="345"/>
        <v>0.37438829179053279</v>
      </c>
      <c r="K4296" s="212">
        <f t="shared" si="346"/>
        <v>0.42</v>
      </c>
      <c r="L4296" s="214">
        <v>9004.6</v>
      </c>
      <c r="M4296" s="213">
        <v>13097.6</v>
      </c>
      <c r="N4296" s="213">
        <v>14734.8</v>
      </c>
      <c r="O4296" s="242">
        <f t="shared" si="347"/>
        <v>0.51520000000004074</v>
      </c>
      <c r="P4296" s="242"/>
      <c r="Q4296" s="179"/>
      <c r="R4296" s="179"/>
      <c r="S4296" s="179"/>
      <c r="T4296" s="179"/>
      <c r="U4296" s="179"/>
      <c r="V4296" s="179"/>
      <c r="W4296" s="179"/>
      <c r="X4296" s="179"/>
      <c r="Y4296" s="179"/>
      <c r="Z4296" s="179"/>
      <c r="AA4296" s="222"/>
      <c r="AB4296" s="222"/>
      <c r="AC4296" s="222"/>
      <c r="AD4296" s="179"/>
      <c r="AE4296" s="179"/>
      <c r="AF4296" s="179"/>
      <c r="AG4296" s="179"/>
      <c r="AH4296" s="179"/>
      <c r="AI4296" s="179"/>
      <c r="AJ4296" s="179"/>
    </row>
    <row r="4297" spans="2:36" x14ac:dyDescent="0.3">
      <c r="B4297" s="224">
        <v>437400</v>
      </c>
      <c r="C4297" s="209">
        <v>178522</v>
      </c>
      <c r="D4297" s="206">
        <f t="shared" si="343"/>
        <v>0.40814357567443987</v>
      </c>
      <c r="E4297" s="208">
        <f t="shared" si="344"/>
        <v>0.45</v>
      </c>
      <c r="F4297" s="207">
        <v>9818.7099999999991</v>
      </c>
      <c r="G4297" s="207">
        <v>14281.76</v>
      </c>
      <c r="H4297" s="207">
        <v>16066.98</v>
      </c>
      <c r="I4297" s="214">
        <v>163762</v>
      </c>
      <c r="J4297" s="211">
        <f t="shared" si="345"/>
        <v>0.37439871970736166</v>
      </c>
      <c r="K4297" s="212">
        <f t="shared" si="346"/>
        <v>0.42</v>
      </c>
      <c r="L4297" s="214">
        <v>9006.91</v>
      </c>
      <c r="M4297" s="213">
        <v>13100.96</v>
      </c>
      <c r="N4297" s="213">
        <v>14738.58</v>
      </c>
      <c r="O4297" s="242">
        <f t="shared" si="347"/>
        <v>0.51530000000002474</v>
      </c>
      <c r="P4297" s="242"/>
      <c r="Q4297" s="179"/>
      <c r="R4297" s="179"/>
      <c r="S4297" s="179"/>
      <c r="T4297" s="179"/>
      <c r="U4297" s="179"/>
      <c r="V4297" s="179"/>
      <c r="W4297" s="179"/>
      <c r="X4297" s="179"/>
      <c r="Y4297" s="179"/>
      <c r="Z4297" s="179"/>
      <c r="AA4297" s="222"/>
      <c r="AB4297" s="222"/>
      <c r="AC4297" s="222"/>
      <c r="AD4297" s="179"/>
      <c r="AE4297" s="179"/>
      <c r="AF4297" s="179"/>
      <c r="AG4297" s="179"/>
      <c r="AH4297" s="179"/>
      <c r="AI4297" s="179"/>
      <c r="AJ4297" s="179"/>
    </row>
    <row r="4298" spans="2:36" x14ac:dyDescent="0.3">
      <c r="B4298" s="224">
        <v>437500</v>
      </c>
      <c r="C4298" s="209">
        <v>178567</v>
      </c>
      <c r="D4298" s="206">
        <f t="shared" si="343"/>
        <v>0.40815314285714288</v>
      </c>
      <c r="E4298" s="208">
        <f t="shared" si="344"/>
        <v>0.45</v>
      </c>
      <c r="F4298" s="207">
        <v>9821.18</v>
      </c>
      <c r="G4298" s="207">
        <v>14285.36</v>
      </c>
      <c r="H4298" s="207">
        <v>16071.03</v>
      </c>
      <c r="I4298" s="214">
        <v>163804</v>
      </c>
      <c r="J4298" s="211">
        <f t="shared" si="345"/>
        <v>0.37440914285714288</v>
      </c>
      <c r="K4298" s="212">
        <f t="shared" si="346"/>
        <v>0.42</v>
      </c>
      <c r="L4298" s="214">
        <v>9009.2199999999993</v>
      </c>
      <c r="M4298" s="213">
        <v>13104.32</v>
      </c>
      <c r="N4298" s="213">
        <v>14742.36</v>
      </c>
      <c r="O4298" s="242">
        <f t="shared" si="347"/>
        <v>0.5151999999999316</v>
      </c>
      <c r="P4298" s="242"/>
      <c r="Q4298" s="179"/>
      <c r="R4298" s="179"/>
      <c r="S4298" s="179"/>
      <c r="T4298" s="179"/>
      <c r="U4298" s="179"/>
      <c r="V4298" s="179"/>
      <c r="W4298" s="179"/>
      <c r="X4298" s="179"/>
      <c r="Y4298" s="179"/>
      <c r="Z4298" s="179"/>
      <c r="AA4298" s="222"/>
      <c r="AB4298" s="222"/>
      <c r="AC4298" s="222"/>
      <c r="AD4298" s="179"/>
      <c r="AE4298" s="179"/>
      <c r="AF4298" s="179"/>
      <c r="AG4298" s="179"/>
      <c r="AH4298" s="179"/>
      <c r="AI4298" s="179"/>
      <c r="AJ4298" s="179"/>
    </row>
    <row r="4299" spans="2:36" x14ac:dyDescent="0.3">
      <c r="B4299" s="224">
        <v>437600</v>
      </c>
      <c r="C4299" s="209">
        <v>178612</v>
      </c>
      <c r="D4299" s="206">
        <f t="shared" si="343"/>
        <v>0.40816270566727603</v>
      </c>
      <c r="E4299" s="208">
        <f t="shared" si="344"/>
        <v>0.45</v>
      </c>
      <c r="F4299" s="207">
        <v>9823.66</v>
      </c>
      <c r="G4299" s="207">
        <v>14288.96</v>
      </c>
      <c r="H4299" s="207">
        <v>16075.08</v>
      </c>
      <c r="I4299" s="214">
        <v>163846</v>
      </c>
      <c r="J4299" s="211">
        <f t="shared" si="345"/>
        <v>0.37441956124314441</v>
      </c>
      <c r="K4299" s="212">
        <f t="shared" si="346"/>
        <v>0.42</v>
      </c>
      <c r="L4299" s="214">
        <v>9011.5300000000007</v>
      </c>
      <c r="M4299" s="213">
        <v>13107.68</v>
      </c>
      <c r="N4299" s="213">
        <v>14746.14</v>
      </c>
      <c r="O4299" s="242">
        <f t="shared" si="347"/>
        <v>0.5152999999998974</v>
      </c>
      <c r="P4299" s="242"/>
      <c r="Q4299" s="179"/>
      <c r="R4299" s="179"/>
      <c r="S4299" s="179"/>
      <c r="T4299" s="179"/>
      <c r="U4299" s="179"/>
      <c r="V4299" s="179"/>
      <c r="W4299" s="179"/>
      <c r="X4299" s="179"/>
      <c r="Y4299" s="179"/>
      <c r="Z4299" s="179"/>
      <c r="AA4299" s="222"/>
      <c r="AB4299" s="222"/>
      <c r="AC4299" s="222"/>
      <c r="AD4299" s="179"/>
      <c r="AE4299" s="179"/>
      <c r="AF4299" s="179"/>
      <c r="AG4299" s="179"/>
      <c r="AH4299" s="179"/>
      <c r="AI4299" s="179"/>
      <c r="AJ4299" s="179"/>
    </row>
    <row r="4300" spans="2:36" x14ac:dyDescent="0.3">
      <c r="B4300" s="224">
        <v>437700</v>
      </c>
      <c r="C4300" s="209">
        <v>178657</v>
      </c>
      <c r="D4300" s="206">
        <f t="shared" si="343"/>
        <v>0.40817226410783641</v>
      </c>
      <c r="E4300" s="208">
        <f t="shared" si="344"/>
        <v>0.45</v>
      </c>
      <c r="F4300" s="207">
        <v>9826.1299999999992</v>
      </c>
      <c r="G4300" s="207">
        <v>14292.56</v>
      </c>
      <c r="H4300" s="207">
        <v>16079.13</v>
      </c>
      <c r="I4300" s="214">
        <v>163888</v>
      </c>
      <c r="J4300" s="211">
        <f t="shared" si="345"/>
        <v>0.3744299748686315</v>
      </c>
      <c r="K4300" s="212">
        <f t="shared" si="346"/>
        <v>0.42</v>
      </c>
      <c r="L4300" s="214">
        <v>9013.84</v>
      </c>
      <c r="M4300" s="213">
        <v>13111.04</v>
      </c>
      <c r="N4300" s="213">
        <v>14749.92</v>
      </c>
      <c r="O4300" s="242">
        <f t="shared" si="347"/>
        <v>0.51520000000009536</v>
      </c>
      <c r="P4300" s="242"/>
      <c r="Q4300" s="179"/>
      <c r="R4300" s="179"/>
      <c r="S4300" s="179"/>
      <c r="T4300" s="179"/>
      <c r="U4300" s="179"/>
      <c r="V4300" s="179"/>
      <c r="W4300" s="179"/>
      <c r="X4300" s="179"/>
      <c r="Y4300" s="179"/>
      <c r="Z4300" s="179"/>
      <c r="AA4300" s="222"/>
      <c r="AB4300" s="222"/>
      <c r="AC4300" s="222"/>
      <c r="AD4300" s="179"/>
      <c r="AE4300" s="179"/>
      <c r="AF4300" s="179"/>
      <c r="AG4300" s="179"/>
      <c r="AH4300" s="179"/>
      <c r="AI4300" s="179"/>
      <c r="AJ4300" s="179"/>
    </row>
    <row r="4301" spans="2:36" x14ac:dyDescent="0.3">
      <c r="B4301" s="224">
        <v>437800</v>
      </c>
      <c r="C4301" s="209">
        <v>178702</v>
      </c>
      <c r="D4301" s="206">
        <f t="shared" si="343"/>
        <v>0.4081818181818182</v>
      </c>
      <c r="E4301" s="208">
        <f t="shared" si="344"/>
        <v>0.45</v>
      </c>
      <c r="F4301" s="207">
        <v>9828.61</v>
      </c>
      <c r="G4301" s="207">
        <v>14296.16</v>
      </c>
      <c r="H4301" s="207">
        <v>16083.18</v>
      </c>
      <c r="I4301" s="214">
        <v>163930</v>
      </c>
      <c r="J4301" s="211">
        <f t="shared" si="345"/>
        <v>0.37444038373686617</v>
      </c>
      <c r="K4301" s="212">
        <f t="shared" si="346"/>
        <v>0.42</v>
      </c>
      <c r="L4301" s="214">
        <v>9016.15</v>
      </c>
      <c r="M4301" s="213">
        <v>13114.4</v>
      </c>
      <c r="N4301" s="213">
        <v>14753.7</v>
      </c>
      <c r="O4301" s="242">
        <f t="shared" si="347"/>
        <v>0.51529999999980647</v>
      </c>
      <c r="P4301" s="242"/>
      <c r="Q4301" s="179"/>
      <c r="R4301" s="179"/>
      <c r="S4301" s="179"/>
      <c r="T4301" s="179"/>
      <c r="U4301" s="179"/>
      <c r="V4301" s="179"/>
      <c r="W4301" s="179"/>
      <c r="X4301" s="179"/>
      <c r="Y4301" s="179"/>
      <c r="Z4301" s="179"/>
      <c r="AA4301" s="222"/>
      <c r="AB4301" s="222"/>
      <c r="AC4301" s="222"/>
      <c r="AD4301" s="179"/>
      <c r="AE4301" s="179"/>
      <c r="AF4301" s="179"/>
      <c r="AG4301" s="179"/>
      <c r="AH4301" s="179"/>
      <c r="AI4301" s="179"/>
      <c r="AJ4301" s="179"/>
    </row>
    <row r="4302" spans="2:36" x14ac:dyDescent="0.3">
      <c r="B4302" s="224">
        <v>437900</v>
      </c>
      <c r="C4302" s="209">
        <v>178747</v>
      </c>
      <c r="D4302" s="206">
        <f t="shared" si="343"/>
        <v>0.40819136789221283</v>
      </c>
      <c r="E4302" s="208">
        <f t="shared" si="344"/>
        <v>0.45</v>
      </c>
      <c r="F4302" s="207">
        <v>9831.08</v>
      </c>
      <c r="G4302" s="207">
        <v>14299.76</v>
      </c>
      <c r="H4302" s="207">
        <v>16087.23</v>
      </c>
      <c r="I4302" s="214">
        <v>163972</v>
      </c>
      <c r="J4302" s="211">
        <f t="shared" si="345"/>
        <v>0.37445078785110758</v>
      </c>
      <c r="K4302" s="212">
        <f t="shared" si="346"/>
        <v>0.42</v>
      </c>
      <c r="L4302" s="214">
        <v>9018.4599999999991</v>
      </c>
      <c r="M4302" s="213">
        <v>13117.76</v>
      </c>
      <c r="N4302" s="213">
        <v>14757.48</v>
      </c>
      <c r="O4302" s="242">
        <f t="shared" si="347"/>
        <v>0.51519999999996802</v>
      </c>
      <c r="P4302" s="242"/>
      <c r="Q4302" s="179"/>
      <c r="R4302" s="179"/>
      <c r="S4302" s="179"/>
      <c r="T4302" s="179"/>
      <c r="U4302" s="179"/>
      <c r="V4302" s="179"/>
      <c r="W4302" s="179"/>
      <c r="X4302" s="179"/>
      <c r="Y4302" s="179"/>
      <c r="Z4302" s="179"/>
      <c r="AA4302" s="222"/>
      <c r="AB4302" s="222"/>
      <c r="AC4302" s="222"/>
      <c r="AD4302" s="179"/>
      <c r="AE4302" s="179"/>
      <c r="AF4302" s="179"/>
      <c r="AG4302" s="179"/>
      <c r="AH4302" s="179"/>
      <c r="AI4302" s="179"/>
      <c r="AJ4302" s="179"/>
    </row>
    <row r="4303" spans="2:36" x14ac:dyDescent="0.3">
      <c r="B4303" s="224">
        <v>438000</v>
      </c>
      <c r="C4303" s="209">
        <v>178792</v>
      </c>
      <c r="D4303" s="206">
        <f t="shared" si="343"/>
        <v>0.40820091324200913</v>
      </c>
      <c r="E4303" s="208">
        <f t="shared" si="344"/>
        <v>0.45</v>
      </c>
      <c r="F4303" s="207">
        <v>9833.56</v>
      </c>
      <c r="G4303" s="207">
        <v>14303.36</v>
      </c>
      <c r="H4303" s="207">
        <v>16091.28</v>
      </c>
      <c r="I4303" s="214">
        <v>164014</v>
      </c>
      <c r="J4303" s="211">
        <f t="shared" si="345"/>
        <v>0.37446118721461186</v>
      </c>
      <c r="K4303" s="212">
        <f t="shared" si="346"/>
        <v>0.42</v>
      </c>
      <c r="L4303" s="214">
        <v>9020.77</v>
      </c>
      <c r="M4303" s="213">
        <v>13121.12</v>
      </c>
      <c r="N4303" s="213">
        <v>14761.26</v>
      </c>
      <c r="O4303" s="242">
        <f t="shared" si="347"/>
        <v>0.51529999999997012</v>
      </c>
      <c r="P4303" s="242"/>
      <c r="Q4303" s="179"/>
      <c r="R4303" s="179"/>
      <c r="S4303" s="179"/>
      <c r="T4303" s="179"/>
      <c r="U4303" s="179"/>
      <c r="V4303" s="179"/>
      <c r="W4303" s="179"/>
      <c r="X4303" s="179"/>
      <c r="Y4303" s="179"/>
      <c r="Z4303" s="179"/>
      <c r="AA4303" s="222"/>
      <c r="AB4303" s="222"/>
      <c r="AC4303" s="222"/>
      <c r="AD4303" s="179"/>
      <c r="AE4303" s="179"/>
      <c r="AF4303" s="179"/>
      <c r="AG4303" s="179"/>
      <c r="AH4303" s="179"/>
      <c r="AI4303" s="179"/>
      <c r="AJ4303" s="179"/>
    </row>
    <row r="4304" spans="2:36" x14ac:dyDescent="0.3">
      <c r="B4304" s="224">
        <v>438100</v>
      </c>
      <c r="C4304" s="209">
        <v>178837</v>
      </c>
      <c r="D4304" s="206">
        <f t="shared" si="343"/>
        <v>0.40821045423419311</v>
      </c>
      <c r="E4304" s="208">
        <f t="shared" si="344"/>
        <v>0.45</v>
      </c>
      <c r="F4304" s="207">
        <v>9836.0300000000007</v>
      </c>
      <c r="G4304" s="207">
        <v>14306.96</v>
      </c>
      <c r="H4304" s="207">
        <v>16095.33</v>
      </c>
      <c r="I4304" s="214">
        <v>164056</v>
      </c>
      <c r="J4304" s="211">
        <f t="shared" si="345"/>
        <v>0.37447158183063228</v>
      </c>
      <c r="K4304" s="212">
        <f t="shared" si="346"/>
        <v>0.42</v>
      </c>
      <c r="L4304" s="214">
        <v>9023.08</v>
      </c>
      <c r="M4304" s="213">
        <v>13124.48</v>
      </c>
      <c r="N4304" s="213">
        <v>14765.04</v>
      </c>
      <c r="O4304" s="242">
        <f t="shared" si="347"/>
        <v>0.51519999999985888</v>
      </c>
      <c r="P4304" s="242"/>
      <c r="Q4304" s="179"/>
      <c r="R4304" s="179"/>
      <c r="S4304" s="179"/>
      <c r="T4304" s="179"/>
      <c r="U4304" s="179"/>
      <c r="V4304" s="179"/>
      <c r="W4304" s="179"/>
      <c r="X4304" s="179"/>
      <c r="Y4304" s="179"/>
      <c r="Z4304" s="179"/>
      <c r="AA4304" s="222"/>
      <c r="AB4304" s="222"/>
      <c r="AC4304" s="222"/>
      <c r="AD4304" s="179"/>
      <c r="AE4304" s="179"/>
      <c r="AF4304" s="179"/>
      <c r="AG4304" s="179"/>
      <c r="AH4304" s="179"/>
      <c r="AI4304" s="179"/>
      <c r="AJ4304" s="179"/>
    </row>
    <row r="4305" spans="2:36" x14ac:dyDescent="0.3">
      <c r="B4305" s="224">
        <v>438200</v>
      </c>
      <c r="C4305" s="209">
        <v>178882</v>
      </c>
      <c r="D4305" s="206">
        <f t="shared" si="343"/>
        <v>0.40821999087174804</v>
      </c>
      <c r="E4305" s="208">
        <f t="shared" si="344"/>
        <v>0.45</v>
      </c>
      <c r="F4305" s="207">
        <v>9838.51</v>
      </c>
      <c r="G4305" s="207">
        <v>14310.56</v>
      </c>
      <c r="H4305" s="207">
        <v>16099.38</v>
      </c>
      <c r="I4305" s="214">
        <v>164098</v>
      </c>
      <c r="J4305" s="211">
        <f t="shared" si="345"/>
        <v>0.37448197170241898</v>
      </c>
      <c r="K4305" s="212">
        <f t="shared" si="346"/>
        <v>0.42</v>
      </c>
      <c r="L4305" s="214">
        <v>9025.39</v>
      </c>
      <c r="M4305" s="213">
        <v>13127.84</v>
      </c>
      <c r="N4305" s="213">
        <v>14768.82</v>
      </c>
      <c r="O4305" s="242">
        <f t="shared" si="347"/>
        <v>0.51530000000013387</v>
      </c>
      <c r="P4305" s="242"/>
      <c r="Q4305" s="179"/>
      <c r="R4305" s="179"/>
      <c r="S4305" s="179"/>
      <c r="T4305" s="179"/>
      <c r="U4305" s="179"/>
      <c r="V4305" s="179"/>
      <c r="W4305" s="179"/>
      <c r="X4305" s="179"/>
      <c r="Y4305" s="179"/>
      <c r="Z4305" s="179"/>
      <c r="AA4305" s="222"/>
      <c r="AB4305" s="222"/>
      <c r="AC4305" s="222"/>
      <c r="AD4305" s="179"/>
      <c r="AE4305" s="179"/>
      <c r="AF4305" s="179"/>
      <c r="AG4305" s="179"/>
      <c r="AH4305" s="179"/>
      <c r="AI4305" s="179"/>
      <c r="AJ4305" s="179"/>
    </row>
    <row r="4306" spans="2:36" x14ac:dyDescent="0.3">
      <c r="B4306" s="224">
        <v>438300</v>
      </c>
      <c r="C4306" s="209">
        <v>178927</v>
      </c>
      <c r="D4306" s="206">
        <f t="shared" si="343"/>
        <v>0.40822952315765459</v>
      </c>
      <c r="E4306" s="208">
        <f t="shared" si="344"/>
        <v>0.45</v>
      </c>
      <c r="F4306" s="207">
        <v>9840.98</v>
      </c>
      <c r="G4306" s="207">
        <v>14314.16</v>
      </c>
      <c r="H4306" s="207">
        <v>16103.43</v>
      </c>
      <c r="I4306" s="214">
        <v>164140</v>
      </c>
      <c r="J4306" s="211">
        <f t="shared" si="345"/>
        <v>0.37449235683321924</v>
      </c>
      <c r="K4306" s="212">
        <f t="shared" si="346"/>
        <v>0.42</v>
      </c>
      <c r="L4306" s="214">
        <v>9027.7000000000007</v>
      </c>
      <c r="M4306" s="213">
        <v>13131.2</v>
      </c>
      <c r="N4306" s="213">
        <v>14772.6</v>
      </c>
      <c r="O4306" s="242">
        <f t="shared" si="347"/>
        <v>0.51520000000004074</v>
      </c>
      <c r="P4306" s="242"/>
      <c r="Q4306" s="179"/>
      <c r="R4306" s="179"/>
      <c r="S4306" s="179"/>
      <c r="T4306" s="179"/>
      <c r="U4306" s="179"/>
      <c r="V4306" s="179"/>
      <c r="W4306" s="179"/>
      <c r="X4306" s="179"/>
      <c r="Y4306" s="179"/>
      <c r="Z4306" s="179"/>
      <c r="AA4306" s="222"/>
      <c r="AB4306" s="222"/>
      <c r="AC4306" s="222"/>
      <c r="AD4306" s="179"/>
      <c r="AE4306" s="179"/>
      <c r="AF4306" s="179"/>
      <c r="AG4306" s="179"/>
      <c r="AH4306" s="179"/>
      <c r="AI4306" s="179"/>
      <c r="AJ4306" s="179"/>
    </row>
    <row r="4307" spans="2:36" x14ac:dyDescent="0.3">
      <c r="B4307" s="224">
        <v>438400</v>
      </c>
      <c r="C4307" s="209">
        <v>178972</v>
      </c>
      <c r="D4307" s="206">
        <f t="shared" si="343"/>
        <v>0.4082390510948905</v>
      </c>
      <c r="E4307" s="208">
        <f t="shared" si="344"/>
        <v>0.45</v>
      </c>
      <c r="F4307" s="207">
        <v>9843.4599999999991</v>
      </c>
      <c r="G4307" s="207">
        <v>14317.76</v>
      </c>
      <c r="H4307" s="207">
        <v>16107.48</v>
      </c>
      <c r="I4307" s="214">
        <v>164182</v>
      </c>
      <c r="J4307" s="211">
        <f t="shared" si="345"/>
        <v>0.37450273722627736</v>
      </c>
      <c r="K4307" s="212">
        <f t="shared" si="346"/>
        <v>0.42</v>
      </c>
      <c r="L4307" s="214">
        <v>9030.01</v>
      </c>
      <c r="M4307" s="213">
        <v>13134.56</v>
      </c>
      <c r="N4307" s="213">
        <v>14776.38</v>
      </c>
      <c r="O4307" s="242">
        <f t="shared" si="347"/>
        <v>0.51530000000002474</v>
      </c>
      <c r="P4307" s="242"/>
      <c r="Q4307" s="179"/>
      <c r="R4307" s="179"/>
      <c r="S4307" s="179"/>
      <c r="T4307" s="179"/>
      <c r="U4307" s="179"/>
      <c r="V4307" s="179"/>
      <c r="W4307" s="179"/>
      <c r="X4307" s="179"/>
      <c r="Y4307" s="179"/>
      <c r="Z4307" s="179"/>
      <c r="AA4307" s="222"/>
      <c r="AB4307" s="222"/>
      <c r="AC4307" s="222"/>
      <c r="AD4307" s="179"/>
      <c r="AE4307" s="179"/>
      <c r="AF4307" s="179"/>
      <c r="AG4307" s="179"/>
      <c r="AH4307" s="179"/>
      <c r="AI4307" s="179"/>
      <c r="AJ4307" s="179"/>
    </row>
    <row r="4308" spans="2:36" x14ac:dyDescent="0.3">
      <c r="B4308" s="224">
        <v>438500</v>
      </c>
      <c r="C4308" s="209">
        <v>179017</v>
      </c>
      <c r="D4308" s="206">
        <f t="shared" si="343"/>
        <v>0.408248574686431</v>
      </c>
      <c r="E4308" s="208">
        <f t="shared" si="344"/>
        <v>0.45</v>
      </c>
      <c r="F4308" s="207">
        <v>9845.93</v>
      </c>
      <c r="G4308" s="207">
        <v>14321.36</v>
      </c>
      <c r="H4308" s="207">
        <v>16111.53</v>
      </c>
      <c r="I4308" s="214">
        <v>164224</v>
      </c>
      <c r="J4308" s="211">
        <f t="shared" si="345"/>
        <v>0.37451311288483469</v>
      </c>
      <c r="K4308" s="212">
        <f t="shared" si="346"/>
        <v>0.42</v>
      </c>
      <c r="L4308" s="214">
        <v>9032.32</v>
      </c>
      <c r="M4308" s="213">
        <v>13137.92</v>
      </c>
      <c r="N4308" s="213">
        <v>14780.16</v>
      </c>
      <c r="O4308" s="242">
        <f t="shared" si="347"/>
        <v>0.5151999999999316</v>
      </c>
      <c r="P4308" s="242"/>
      <c r="Q4308" s="179"/>
      <c r="R4308" s="179"/>
      <c r="S4308" s="179"/>
      <c r="T4308" s="179"/>
      <c r="U4308" s="179"/>
      <c r="V4308" s="179"/>
      <c r="W4308" s="179"/>
      <c r="X4308" s="179"/>
      <c r="Y4308" s="179"/>
      <c r="Z4308" s="179"/>
      <c r="AA4308" s="222"/>
      <c r="AB4308" s="222"/>
      <c r="AC4308" s="222"/>
      <c r="AD4308" s="179"/>
      <c r="AE4308" s="179"/>
      <c r="AF4308" s="179"/>
      <c r="AG4308" s="179"/>
      <c r="AH4308" s="179"/>
      <c r="AI4308" s="179"/>
      <c r="AJ4308" s="179"/>
    </row>
    <row r="4309" spans="2:36" x14ac:dyDescent="0.3">
      <c r="B4309" s="224">
        <v>438600</v>
      </c>
      <c r="C4309" s="209">
        <v>179062</v>
      </c>
      <c r="D4309" s="206">
        <f t="shared" si="343"/>
        <v>0.40825809393524853</v>
      </c>
      <c r="E4309" s="208">
        <f t="shared" si="344"/>
        <v>0.45</v>
      </c>
      <c r="F4309" s="207">
        <v>9848.41</v>
      </c>
      <c r="G4309" s="207">
        <v>14324.96</v>
      </c>
      <c r="H4309" s="207">
        <v>16115.58</v>
      </c>
      <c r="I4309" s="214">
        <v>164266</v>
      </c>
      <c r="J4309" s="211">
        <f t="shared" si="345"/>
        <v>0.37452348381212952</v>
      </c>
      <c r="K4309" s="212">
        <f t="shared" si="346"/>
        <v>0.42</v>
      </c>
      <c r="L4309" s="214">
        <v>9034.6299999999992</v>
      </c>
      <c r="M4309" s="213">
        <v>13141.28</v>
      </c>
      <c r="N4309" s="213">
        <v>14783.94</v>
      </c>
      <c r="O4309" s="242">
        <f t="shared" si="347"/>
        <v>0.5152999999998974</v>
      </c>
      <c r="P4309" s="242"/>
      <c r="Q4309" s="179"/>
      <c r="R4309" s="179"/>
      <c r="S4309" s="179"/>
      <c r="T4309" s="179"/>
      <c r="U4309" s="179"/>
      <c r="V4309" s="179"/>
      <c r="W4309" s="179"/>
      <c r="X4309" s="179"/>
      <c r="Y4309" s="179"/>
      <c r="Z4309" s="179"/>
      <c r="AA4309" s="222"/>
      <c r="AB4309" s="222"/>
      <c r="AC4309" s="222"/>
      <c r="AD4309" s="179"/>
      <c r="AE4309" s="179"/>
      <c r="AF4309" s="179"/>
      <c r="AG4309" s="179"/>
      <c r="AH4309" s="179"/>
      <c r="AI4309" s="179"/>
      <c r="AJ4309" s="179"/>
    </row>
    <row r="4310" spans="2:36" x14ac:dyDescent="0.3">
      <c r="B4310" s="224">
        <v>438700</v>
      </c>
      <c r="C4310" s="209">
        <v>179107</v>
      </c>
      <c r="D4310" s="206">
        <f t="shared" si="343"/>
        <v>0.40826760884431273</v>
      </c>
      <c r="E4310" s="208">
        <f t="shared" si="344"/>
        <v>0.45</v>
      </c>
      <c r="F4310" s="207">
        <v>9850.8799999999992</v>
      </c>
      <c r="G4310" s="207">
        <v>14328.56</v>
      </c>
      <c r="H4310" s="207">
        <v>16119.63</v>
      </c>
      <c r="I4310" s="214">
        <v>164308</v>
      </c>
      <c r="J4310" s="211">
        <f t="shared" si="345"/>
        <v>0.37453385001139733</v>
      </c>
      <c r="K4310" s="212">
        <f t="shared" si="346"/>
        <v>0.42</v>
      </c>
      <c r="L4310" s="214">
        <v>9036.94</v>
      </c>
      <c r="M4310" s="213">
        <v>13144.64</v>
      </c>
      <c r="N4310" s="213">
        <v>14787.72</v>
      </c>
      <c r="O4310" s="242">
        <f t="shared" si="347"/>
        <v>0.51520000000009536</v>
      </c>
      <c r="P4310" s="242"/>
      <c r="Q4310" s="179"/>
      <c r="R4310" s="179"/>
      <c r="S4310" s="179"/>
      <c r="T4310" s="179"/>
      <c r="U4310" s="179"/>
      <c r="V4310" s="179"/>
      <c r="W4310" s="179"/>
      <c r="X4310" s="179"/>
      <c r="Y4310" s="179"/>
      <c r="Z4310" s="179"/>
      <c r="AA4310" s="222"/>
      <c r="AB4310" s="222"/>
      <c r="AC4310" s="222"/>
      <c r="AD4310" s="179"/>
      <c r="AE4310" s="179"/>
      <c r="AF4310" s="179"/>
      <c r="AG4310" s="179"/>
      <c r="AH4310" s="179"/>
      <c r="AI4310" s="179"/>
      <c r="AJ4310" s="179"/>
    </row>
    <row r="4311" spans="2:36" x14ac:dyDescent="0.3">
      <c r="B4311" s="224">
        <v>438800</v>
      </c>
      <c r="C4311" s="209">
        <v>179152</v>
      </c>
      <c r="D4311" s="206">
        <f t="shared" si="343"/>
        <v>0.40827711941659073</v>
      </c>
      <c r="E4311" s="208">
        <f t="shared" si="344"/>
        <v>0.45</v>
      </c>
      <c r="F4311" s="207">
        <v>9853.36</v>
      </c>
      <c r="G4311" s="207">
        <v>14332.16</v>
      </c>
      <c r="H4311" s="207">
        <v>16123.68</v>
      </c>
      <c r="I4311" s="214">
        <v>164350</v>
      </c>
      <c r="J4311" s="211">
        <f t="shared" si="345"/>
        <v>0.37454421148587058</v>
      </c>
      <c r="K4311" s="212">
        <f t="shared" si="346"/>
        <v>0.42</v>
      </c>
      <c r="L4311" s="214">
        <v>9039.25</v>
      </c>
      <c r="M4311" s="213">
        <v>13148</v>
      </c>
      <c r="N4311" s="213">
        <v>14791.5</v>
      </c>
      <c r="O4311" s="242">
        <f t="shared" si="347"/>
        <v>0.51529999999980647</v>
      </c>
      <c r="P4311" s="242"/>
      <c r="Q4311" s="179"/>
      <c r="R4311" s="179"/>
      <c r="S4311" s="179"/>
      <c r="T4311" s="179"/>
      <c r="U4311" s="179"/>
      <c r="V4311" s="179"/>
      <c r="W4311" s="179"/>
      <c r="X4311" s="179"/>
      <c r="Y4311" s="179"/>
      <c r="Z4311" s="179"/>
      <c r="AA4311" s="222"/>
      <c r="AB4311" s="222"/>
      <c r="AC4311" s="222"/>
      <c r="AD4311" s="179"/>
      <c r="AE4311" s="179"/>
      <c r="AF4311" s="179"/>
      <c r="AG4311" s="179"/>
      <c r="AH4311" s="179"/>
      <c r="AI4311" s="179"/>
      <c r="AJ4311" s="179"/>
    </row>
    <row r="4312" spans="2:36" x14ac:dyDescent="0.3">
      <c r="B4312" s="224">
        <v>438900</v>
      </c>
      <c r="C4312" s="209">
        <v>179197</v>
      </c>
      <c r="D4312" s="206">
        <f t="shared" ref="D4312:D4375" si="348">C4312/B4312</f>
        <v>0.4082866256550467</v>
      </c>
      <c r="E4312" s="208">
        <f t="shared" ref="E4312:E4375" si="349">(C4312-C4311)/(B4312-B4311)</f>
        <v>0.45</v>
      </c>
      <c r="F4312" s="207">
        <v>9855.83</v>
      </c>
      <c r="G4312" s="207">
        <v>14335.76</v>
      </c>
      <c r="H4312" s="207">
        <v>16127.73</v>
      </c>
      <c r="I4312" s="214">
        <v>164392</v>
      </c>
      <c r="J4312" s="211">
        <f t="shared" si="345"/>
        <v>0.37455456823877875</v>
      </c>
      <c r="K4312" s="212">
        <f t="shared" si="346"/>
        <v>0.42</v>
      </c>
      <c r="L4312" s="214">
        <v>9041.56</v>
      </c>
      <c r="M4312" s="213">
        <v>13151.36</v>
      </c>
      <c r="N4312" s="213">
        <v>14795.28</v>
      </c>
      <c r="O4312" s="242">
        <f t="shared" si="347"/>
        <v>0.51519999999996802</v>
      </c>
      <c r="P4312" s="242"/>
      <c r="Q4312" s="179"/>
      <c r="R4312" s="179"/>
      <c r="S4312" s="179"/>
      <c r="T4312" s="179"/>
      <c r="U4312" s="179"/>
      <c r="V4312" s="179"/>
      <c r="W4312" s="179"/>
      <c r="X4312" s="179"/>
      <c r="Y4312" s="179"/>
      <c r="Z4312" s="179"/>
      <c r="AA4312" s="222"/>
      <c r="AB4312" s="222"/>
      <c r="AC4312" s="222"/>
      <c r="AD4312" s="179"/>
      <c r="AE4312" s="179"/>
      <c r="AF4312" s="179"/>
      <c r="AG4312" s="179"/>
      <c r="AH4312" s="179"/>
      <c r="AI4312" s="179"/>
      <c r="AJ4312" s="179"/>
    </row>
    <row r="4313" spans="2:36" x14ac:dyDescent="0.3">
      <c r="B4313" s="224">
        <v>439000</v>
      </c>
      <c r="C4313" s="209">
        <v>179242</v>
      </c>
      <c r="D4313" s="206">
        <f t="shared" si="348"/>
        <v>0.40829612756264239</v>
      </c>
      <c r="E4313" s="208">
        <f t="shared" si="349"/>
        <v>0.45</v>
      </c>
      <c r="F4313" s="207">
        <v>9858.31</v>
      </c>
      <c r="G4313" s="207">
        <v>14339.36</v>
      </c>
      <c r="H4313" s="207">
        <v>16131.78</v>
      </c>
      <c r="I4313" s="214">
        <v>164434</v>
      </c>
      <c r="J4313" s="211">
        <f t="shared" si="345"/>
        <v>0.37456492027334853</v>
      </c>
      <c r="K4313" s="212">
        <f t="shared" si="346"/>
        <v>0.42</v>
      </c>
      <c r="L4313" s="214">
        <v>9043.8700000000008</v>
      </c>
      <c r="M4313" s="213">
        <v>13154.72</v>
      </c>
      <c r="N4313" s="213">
        <v>14799.06</v>
      </c>
      <c r="O4313" s="242">
        <f t="shared" si="347"/>
        <v>0.51529999999997012</v>
      </c>
      <c r="P4313" s="242"/>
      <c r="Q4313" s="179"/>
      <c r="R4313" s="179"/>
      <c r="S4313" s="179"/>
      <c r="T4313" s="179"/>
      <c r="U4313" s="179"/>
      <c r="V4313" s="179"/>
      <c r="W4313" s="179"/>
      <c r="X4313" s="179"/>
      <c r="Y4313" s="179"/>
      <c r="Z4313" s="179"/>
      <c r="AA4313" s="222"/>
      <c r="AB4313" s="222"/>
      <c r="AC4313" s="222"/>
      <c r="AD4313" s="179"/>
      <c r="AE4313" s="179"/>
      <c r="AF4313" s="179"/>
      <c r="AG4313" s="179"/>
      <c r="AH4313" s="179"/>
      <c r="AI4313" s="179"/>
      <c r="AJ4313" s="179"/>
    </row>
    <row r="4314" spans="2:36" x14ac:dyDescent="0.3">
      <c r="B4314" s="224">
        <v>439100</v>
      </c>
      <c r="C4314" s="209">
        <v>179287</v>
      </c>
      <c r="D4314" s="206">
        <f t="shared" si="348"/>
        <v>0.40830562514233659</v>
      </c>
      <c r="E4314" s="208">
        <f t="shared" si="349"/>
        <v>0.45</v>
      </c>
      <c r="F4314" s="207">
        <v>9860.7800000000007</v>
      </c>
      <c r="G4314" s="207">
        <v>14342.96</v>
      </c>
      <c r="H4314" s="207">
        <v>16135.83</v>
      </c>
      <c r="I4314" s="214">
        <v>164476</v>
      </c>
      <c r="J4314" s="211">
        <f t="shared" si="345"/>
        <v>0.37457526759280346</v>
      </c>
      <c r="K4314" s="212">
        <f t="shared" si="346"/>
        <v>0.42</v>
      </c>
      <c r="L4314" s="214">
        <v>9046.18</v>
      </c>
      <c r="M4314" s="213">
        <v>13158.08</v>
      </c>
      <c r="N4314" s="213">
        <v>14802.84</v>
      </c>
      <c r="O4314" s="242">
        <f t="shared" si="347"/>
        <v>0.51519999999985888</v>
      </c>
      <c r="P4314" s="242"/>
      <c r="Q4314" s="179"/>
      <c r="R4314" s="179"/>
      <c r="S4314" s="179"/>
      <c r="T4314" s="179"/>
      <c r="U4314" s="179"/>
      <c r="V4314" s="179"/>
      <c r="W4314" s="179"/>
      <c r="X4314" s="179"/>
      <c r="Y4314" s="179"/>
      <c r="Z4314" s="179"/>
      <c r="AA4314" s="222"/>
      <c r="AB4314" s="222"/>
      <c r="AC4314" s="222"/>
      <c r="AD4314" s="179"/>
      <c r="AE4314" s="179"/>
      <c r="AF4314" s="179"/>
      <c r="AG4314" s="179"/>
      <c r="AH4314" s="179"/>
      <c r="AI4314" s="179"/>
      <c r="AJ4314" s="179"/>
    </row>
    <row r="4315" spans="2:36" x14ac:dyDescent="0.3">
      <c r="B4315" s="224">
        <v>439200</v>
      </c>
      <c r="C4315" s="209">
        <v>179332</v>
      </c>
      <c r="D4315" s="206">
        <f t="shared" si="348"/>
        <v>0.40831511839708562</v>
      </c>
      <c r="E4315" s="208">
        <f t="shared" si="349"/>
        <v>0.45</v>
      </c>
      <c r="F4315" s="207">
        <v>9863.26</v>
      </c>
      <c r="G4315" s="207">
        <v>14346.56</v>
      </c>
      <c r="H4315" s="207">
        <v>16139.88</v>
      </c>
      <c r="I4315" s="214">
        <v>164518</v>
      </c>
      <c r="J4315" s="211">
        <f t="shared" si="345"/>
        <v>0.37458561020036429</v>
      </c>
      <c r="K4315" s="212">
        <f t="shared" si="346"/>
        <v>0.42</v>
      </c>
      <c r="L4315" s="214">
        <v>9048.49</v>
      </c>
      <c r="M4315" s="213">
        <v>13161.44</v>
      </c>
      <c r="N4315" s="213">
        <v>14806.62</v>
      </c>
      <c r="O4315" s="242">
        <f t="shared" si="347"/>
        <v>0.51530000000013387</v>
      </c>
      <c r="P4315" s="242"/>
      <c r="Q4315" s="179"/>
      <c r="R4315" s="179"/>
      <c r="S4315" s="179"/>
      <c r="T4315" s="179"/>
      <c r="U4315" s="179"/>
      <c r="V4315" s="179"/>
      <c r="W4315" s="179"/>
      <c r="X4315" s="179"/>
      <c r="Y4315" s="179"/>
      <c r="Z4315" s="179"/>
      <c r="AA4315" s="222"/>
      <c r="AB4315" s="222"/>
      <c r="AC4315" s="222"/>
      <c r="AD4315" s="179"/>
      <c r="AE4315" s="179"/>
      <c r="AF4315" s="179"/>
      <c r="AG4315" s="179"/>
      <c r="AH4315" s="179"/>
      <c r="AI4315" s="179"/>
      <c r="AJ4315" s="179"/>
    </row>
    <row r="4316" spans="2:36" x14ac:dyDescent="0.3">
      <c r="B4316" s="224">
        <v>439300</v>
      </c>
      <c r="C4316" s="209">
        <v>179377</v>
      </c>
      <c r="D4316" s="206">
        <f t="shared" si="348"/>
        <v>0.40832460732984294</v>
      </c>
      <c r="E4316" s="208">
        <f t="shared" si="349"/>
        <v>0.45</v>
      </c>
      <c r="F4316" s="207">
        <v>9865.73</v>
      </c>
      <c r="G4316" s="207">
        <v>14350.16</v>
      </c>
      <c r="H4316" s="207">
        <v>16143.93</v>
      </c>
      <c r="I4316" s="214">
        <v>164560</v>
      </c>
      <c r="J4316" s="211">
        <f t="shared" si="345"/>
        <v>0.37459594809924879</v>
      </c>
      <c r="K4316" s="212">
        <f t="shared" si="346"/>
        <v>0.42</v>
      </c>
      <c r="L4316" s="214">
        <v>9050.7999999999993</v>
      </c>
      <c r="M4316" s="213">
        <v>13164.8</v>
      </c>
      <c r="N4316" s="213">
        <v>14810.4</v>
      </c>
      <c r="O4316" s="242">
        <f t="shared" si="347"/>
        <v>0.51520000000004074</v>
      </c>
      <c r="P4316" s="242"/>
      <c r="Q4316" s="179"/>
      <c r="R4316" s="179"/>
      <c r="S4316" s="179"/>
      <c r="T4316" s="179"/>
      <c r="U4316" s="179"/>
      <c r="V4316" s="179"/>
      <c r="W4316" s="179"/>
      <c r="X4316" s="179"/>
      <c r="Y4316" s="179"/>
      <c r="Z4316" s="179"/>
      <c r="AA4316" s="222"/>
      <c r="AB4316" s="222"/>
      <c r="AC4316" s="222"/>
      <c r="AD4316" s="179"/>
      <c r="AE4316" s="179"/>
      <c r="AF4316" s="179"/>
      <c r="AG4316" s="179"/>
      <c r="AH4316" s="179"/>
      <c r="AI4316" s="179"/>
      <c r="AJ4316" s="179"/>
    </row>
    <row r="4317" spans="2:36" x14ac:dyDescent="0.3">
      <c r="B4317" s="224">
        <v>439400</v>
      </c>
      <c r="C4317" s="209">
        <v>179422</v>
      </c>
      <c r="D4317" s="206">
        <f t="shared" si="348"/>
        <v>0.40833409194355941</v>
      </c>
      <c r="E4317" s="208">
        <f t="shared" si="349"/>
        <v>0.45</v>
      </c>
      <c r="F4317" s="207">
        <v>9868.2099999999991</v>
      </c>
      <c r="G4317" s="207">
        <v>14353.76</v>
      </c>
      <c r="H4317" s="207">
        <v>16147.98</v>
      </c>
      <c r="I4317" s="214">
        <v>164602</v>
      </c>
      <c r="J4317" s="211">
        <f t="shared" si="345"/>
        <v>0.37460628129267182</v>
      </c>
      <c r="K4317" s="212">
        <f t="shared" si="346"/>
        <v>0.42</v>
      </c>
      <c r="L4317" s="214">
        <v>9053.11</v>
      </c>
      <c r="M4317" s="213">
        <v>13168.16</v>
      </c>
      <c r="N4317" s="213">
        <v>14814.18</v>
      </c>
      <c r="O4317" s="242">
        <f t="shared" si="347"/>
        <v>0.51530000000002474</v>
      </c>
      <c r="P4317" s="242"/>
      <c r="Q4317" s="179"/>
      <c r="R4317" s="179"/>
      <c r="S4317" s="179"/>
      <c r="T4317" s="179"/>
      <c r="U4317" s="179"/>
      <c r="V4317" s="179"/>
      <c r="W4317" s="179"/>
      <c r="X4317" s="179"/>
      <c r="Y4317" s="179"/>
      <c r="Z4317" s="179"/>
      <c r="AA4317" s="222"/>
      <c r="AB4317" s="222"/>
      <c r="AC4317" s="222"/>
      <c r="AD4317" s="179"/>
      <c r="AE4317" s="179"/>
      <c r="AF4317" s="179"/>
      <c r="AG4317" s="179"/>
      <c r="AH4317" s="179"/>
      <c r="AI4317" s="179"/>
      <c r="AJ4317" s="179"/>
    </row>
    <row r="4318" spans="2:36" x14ac:dyDescent="0.3">
      <c r="B4318" s="224">
        <v>439500</v>
      </c>
      <c r="C4318" s="209">
        <v>179467</v>
      </c>
      <c r="D4318" s="206">
        <f t="shared" si="348"/>
        <v>0.40834357224118317</v>
      </c>
      <c r="E4318" s="208">
        <f t="shared" si="349"/>
        <v>0.45</v>
      </c>
      <c r="F4318" s="207">
        <v>9870.68</v>
      </c>
      <c r="G4318" s="207">
        <v>14357.36</v>
      </c>
      <c r="H4318" s="207">
        <v>16152.03</v>
      </c>
      <c r="I4318" s="214">
        <v>164644</v>
      </c>
      <c r="J4318" s="211">
        <f t="shared" si="345"/>
        <v>0.37461660978384526</v>
      </c>
      <c r="K4318" s="212">
        <f t="shared" si="346"/>
        <v>0.42</v>
      </c>
      <c r="L4318" s="214">
        <v>9055.42</v>
      </c>
      <c r="M4318" s="213">
        <v>13171.52</v>
      </c>
      <c r="N4318" s="213">
        <v>14817.96</v>
      </c>
      <c r="O4318" s="242">
        <f t="shared" si="347"/>
        <v>0.5151999999999316</v>
      </c>
      <c r="P4318" s="242"/>
      <c r="Q4318" s="179"/>
      <c r="R4318" s="179"/>
      <c r="S4318" s="179"/>
      <c r="T4318" s="179"/>
      <c r="U4318" s="179"/>
      <c r="V4318" s="179"/>
      <c r="W4318" s="179"/>
      <c r="X4318" s="179"/>
      <c r="Y4318" s="179"/>
      <c r="Z4318" s="179"/>
      <c r="AA4318" s="222"/>
      <c r="AB4318" s="222"/>
      <c r="AC4318" s="222"/>
      <c r="AD4318" s="179"/>
      <c r="AE4318" s="179"/>
      <c r="AF4318" s="179"/>
      <c r="AG4318" s="179"/>
      <c r="AH4318" s="179"/>
      <c r="AI4318" s="179"/>
      <c r="AJ4318" s="179"/>
    </row>
    <row r="4319" spans="2:36" x14ac:dyDescent="0.3">
      <c r="B4319" s="224">
        <v>439600</v>
      </c>
      <c r="C4319" s="209">
        <v>179512</v>
      </c>
      <c r="D4319" s="206">
        <f t="shared" si="348"/>
        <v>0.40835304822565971</v>
      </c>
      <c r="E4319" s="208">
        <f t="shared" si="349"/>
        <v>0.45</v>
      </c>
      <c r="F4319" s="207">
        <v>9873.16</v>
      </c>
      <c r="G4319" s="207">
        <v>14360.96</v>
      </c>
      <c r="H4319" s="207">
        <v>16156.08</v>
      </c>
      <c r="I4319" s="214">
        <v>164686</v>
      </c>
      <c r="J4319" s="211">
        <f t="shared" si="345"/>
        <v>0.37462693357597815</v>
      </c>
      <c r="K4319" s="212">
        <f t="shared" si="346"/>
        <v>0.42</v>
      </c>
      <c r="L4319" s="214">
        <v>9057.73</v>
      </c>
      <c r="M4319" s="213">
        <v>13174.88</v>
      </c>
      <c r="N4319" s="213">
        <v>14821.74</v>
      </c>
      <c r="O4319" s="242">
        <f t="shared" si="347"/>
        <v>0.5152999999998974</v>
      </c>
      <c r="P4319" s="242"/>
      <c r="Q4319" s="179"/>
      <c r="R4319" s="179"/>
      <c r="S4319" s="179"/>
      <c r="T4319" s="179"/>
      <c r="U4319" s="179"/>
      <c r="V4319" s="179"/>
      <c r="W4319" s="179"/>
      <c r="X4319" s="179"/>
      <c r="Y4319" s="179"/>
      <c r="Z4319" s="179"/>
      <c r="AA4319" s="222"/>
      <c r="AB4319" s="222"/>
      <c r="AC4319" s="222"/>
      <c r="AD4319" s="179"/>
      <c r="AE4319" s="179"/>
      <c r="AF4319" s="179"/>
      <c r="AG4319" s="179"/>
      <c r="AH4319" s="179"/>
      <c r="AI4319" s="179"/>
      <c r="AJ4319" s="179"/>
    </row>
    <row r="4320" spans="2:36" x14ac:dyDescent="0.3">
      <c r="B4320" s="224">
        <v>439700</v>
      </c>
      <c r="C4320" s="209">
        <v>179557</v>
      </c>
      <c r="D4320" s="206">
        <f t="shared" si="348"/>
        <v>0.40836251989993178</v>
      </c>
      <c r="E4320" s="208">
        <f t="shared" si="349"/>
        <v>0.45</v>
      </c>
      <c r="F4320" s="207">
        <v>9875.6299999999992</v>
      </c>
      <c r="G4320" s="207">
        <v>14364.56</v>
      </c>
      <c r="H4320" s="207">
        <v>16160.13</v>
      </c>
      <c r="I4320" s="214">
        <v>164728</v>
      </c>
      <c r="J4320" s="211">
        <f t="shared" si="345"/>
        <v>0.37463725267227654</v>
      </c>
      <c r="K4320" s="212">
        <f t="shared" si="346"/>
        <v>0.42</v>
      </c>
      <c r="L4320" s="214">
        <v>9060.0400000000009</v>
      </c>
      <c r="M4320" s="213">
        <v>13178.24</v>
      </c>
      <c r="N4320" s="213">
        <v>14825.52</v>
      </c>
      <c r="O4320" s="242">
        <f t="shared" si="347"/>
        <v>0.51520000000009536</v>
      </c>
      <c r="P4320" s="242"/>
      <c r="Q4320" s="179"/>
      <c r="R4320" s="179"/>
      <c r="S4320" s="179"/>
      <c r="T4320" s="179"/>
      <c r="U4320" s="179"/>
      <c r="V4320" s="179"/>
      <c r="W4320" s="179"/>
      <c r="X4320" s="179"/>
      <c r="Y4320" s="179"/>
      <c r="Z4320" s="179"/>
      <c r="AA4320" s="222"/>
      <c r="AB4320" s="222"/>
      <c r="AC4320" s="222"/>
      <c r="AD4320" s="179"/>
      <c r="AE4320" s="179"/>
      <c r="AF4320" s="179"/>
      <c r="AG4320" s="179"/>
      <c r="AH4320" s="179"/>
      <c r="AI4320" s="179"/>
      <c r="AJ4320" s="179"/>
    </row>
    <row r="4321" spans="2:36" x14ac:dyDescent="0.3">
      <c r="B4321" s="224">
        <v>439800</v>
      </c>
      <c r="C4321" s="209">
        <v>179602</v>
      </c>
      <c r="D4321" s="206">
        <f t="shared" si="348"/>
        <v>0.40837198726693952</v>
      </c>
      <c r="E4321" s="208">
        <f t="shared" si="349"/>
        <v>0.45</v>
      </c>
      <c r="F4321" s="207">
        <v>9878.11</v>
      </c>
      <c r="G4321" s="207">
        <v>14368.16</v>
      </c>
      <c r="H4321" s="207">
        <v>16164.18</v>
      </c>
      <c r="I4321" s="214">
        <v>164770</v>
      </c>
      <c r="J4321" s="211">
        <f t="shared" si="345"/>
        <v>0.3746475670759436</v>
      </c>
      <c r="K4321" s="212">
        <f t="shared" si="346"/>
        <v>0.42</v>
      </c>
      <c r="L4321" s="214">
        <v>9062.35</v>
      </c>
      <c r="M4321" s="213">
        <v>13181.6</v>
      </c>
      <c r="N4321" s="213">
        <v>14829.3</v>
      </c>
      <c r="O4321" s="242">
        <f t="shared" si="347"/>
        <v>0.51529999999980647</v>
      </c>
      <c r="P4321" s="242"/>
      <c r="Q4321" s="179"/>
      <c r="R4321" s="179"/>
      <c r="S4321" s="179"/>
      <c r="T4321" s="179"/>
      <c r="U4321" s="179"/>
      <c r="V4321" s="179"/>
      <c r="W4321" s="179"/>
      <c r="X4321" s="179"/>
      <c r="Y4321" s="179"/>
      <c r="Z4321" s="179"/>
      <c r="AA4321" s="222"/>
      <c r="AB4321" s="222"/>
      <c r="AC4321" s="222"/>
      <c r="AD4321" s="179"/>
      <c r="AE4321" s="179"/>
      <c r="AF4321" s="179"/>
      <c r="AG4321" s="179"/>
      <c r="AH4321" s="179"/>
      <c r="AI4321" s="179"/>
      <c r="AJ4321" s="179"/>
    </row>
    <row r="4322" spans="2:36" x14ac:dyDescent="0.3">
      <c r="B4322" s="224">
        <v>439900</v>
      </c>
      <c r="C4322" s="209">
        <v>179647</v>
      </c>
      <c r="D4322" s="206">
        <f t="shared" si="348"/>
        <v>0.40838145032962037</v>
      </c>
      <c r="E4322" s="208">
        <f t="shared" si="349"/>
        <v>0.45</v>
      </c>
      <c r="F4322" s="207">
        <v>9880.58</v>
      </c>
      <c r="G4322" s="207">
        <v>14371.76</v>
      </c>
      <c r="H4322" s="207">
        <v>16168.23</v>
      </c>
      <c r="I4322" s="214">
        <v>164812</v>
      </c>
      <c r="J4322" s="211">
        <f t="shared" si="345"/>
        <v>0.37465787679017959</v>
      </c>
      <c r="K4322" s="212">
        <f t="shared" si="346"/>
        <v>0.42</v>
      </c>
      <c r="L4322" s="214">
        <v>9064.66</v>
      </c>
      <c r="M4322" s="213">
        <v>13184.96</v>
      </c>
      <c r="N4322" s="213">
        <v>14833.08</v>
      </c>
      <c r="O4322" s="242">
        <f t="shared" si="347"/>
        <v>0.51519999999996802</v>
      </c>
      <c r="P4322" s="242"/>
      <c r="Q4322" s="179"/>
      <c r="R4322" s="179"/>
      <c r="S4322" s="179"/>
      <c r="T4322" s="179"/>
      <c r="U4322" s="179"/>
      <c r="V4322" s="179"/>
      <c r="W4322" s="179"/>
      <c r="X4322" s="179"/>
      <c r="Y4322" s="179"/>
      <c r="Z4322" s="179"/>
      <c r="AA4322" s="222"/>
      <c r="AB4322" s="222"/>
      <c r="AC4322" s="222"/>
      <c r="AD4322" s="179"/>
      <c r="AE4322" s="179"/>
      <c r="AF4322" s="179"/>
      <c r="AG4322" s="179"/>
      <c r="AH4322" s="179"/>
      <c r="AI4322" s="179"/>
      <c r="AJ4322" s="179"/>
    </row>
    <row r="4323" spans="2:36" x14ac:dyDescent="0.3">
      <c r="B4323" s="224">
        <v>440000</v>
      </c>
      <c r="C4323" s="209">
        <v>179692</v>
      </c>
      <c r="D4323" s="206">
        <f t="shared" si="348"/>
        <v>0.40839090909090908</v>
      </c>
      <c r="E4323" s="208">
        <f t="shared" si="349"/>
        <v>0.45</v>
      </c>
      <c r="F4323" s="207">
        <v>9883.06</v>
      </c>
      <c r="G4323" s="207">
        <v>14375.36</v>
      </c>
      <c r="H4323" s="207">
        <v>16172.28</v>
      </c>
      <c r="I4323" s="214">
        <v>164854</v>
      </c>
      <c r="J4323" s="211">
        <f t="shared" si="345"/>
        <v>0.37466818181818184</v>
      </c>
      <c r="K4323" s="212">
        <f t="shared" si="346"/>
        <v>0.42</v>
      </c>
      <c r="L4323" s="214">
        <v>9066.9699999999993</v>
      </c>
      <c r="M4323" s="213">
        <v>13188.32</v>
      </c>
      <c r="N4323" s="213">
        <v>14836.86</v>
      </c>
      <c r="O4323" s="242">
        <f t="shared" si="347"/>
        <v>0.51529999999997012</v>
      </c>
      <c r="P4323" s="242"/>
      <c r="Q4323" s="179"/>
      <c r="R4323" s="179"/>
      <c r="S4323" s="179"/>
      <c r="T4323" s="179"/>
      <c r="U4323" s="179"/>
      <c r="V4323" s="179"/>
      <c r="W4323" s="179"/>
      <c r="X4323" s="179"/>
      <c r="Y4323" s="179"/>
      <c r="Z4323" s="179"/>
      <c r="AA4323" s="222"/>
      <c r="AB4323" s="222"/>
      <c r="AC4323" s="222"/>
      <c r="AD4323" s="179"/>
      <c r="AE4323" s="179"/>
      <c r="AF4323" s="179"/>
      <c r="AG4323" s="179"/>
      <c r="AH4323" s="179"/>
      <c r="AI4323" s="179"/>
      <c r="AJ4323" s="179"/>
    </row>
    <row r="4324" spans="2:36" x14ac:dyDescent="0.3">
      <c r="B4324" s="224">
        <v>440100</v>
      </c>
      <c r="C4324" s="209">
        <v>179737</v>
      </c>
      <c r="D4324" s="206">
        <f t="shared" si="348"/>
        <v>0.40840036355373777</v>
      </c>
      <c r="E4324" s="208">
        <f t="shared" si="349"/>
        <v>0.45</v>
      </c>
      <c r="F4324" s="207">
        <v>9885.5300000000007</v>
      </c>
      <c r="G4324" s="207">
        <v>14378.96</v>
      </c>
      <c r="H4324" s="207">
        <v>16176.33</v>
      </c>
      <c r="I4324" s="214">
        <v>164896</v>
      </c>
      <c r="J4324" s="211">
        <f t="shared" si="345"/>
        <v>0.37467848216314475</v>
      </c>
      <c r="K4324" s="212">
        <f t="shared" si="346"/>
        <v>0.42</v>
      </c>
      <c r="L4324" s="214">
        <v>9069.2800000000007</v>
      </c>
      <c r="M4324" s="213">
        <v>13191.68</v>
      </c>
      <c r="N4324" s="213">
        <v>14840.64</v>
      </c>
      <c r="O4324" s="242">
        <f t="shared" si="347"/>
        <v>0.51519999999985888</v>
      </c>
      <c r="P4324" s="242"/>
      <c r="Q4324" s="179"/>
      <c r="R4324" s="179"/>
      <c r="S4324" s="179"/>
      <c r="T4324" s="179"/>
      <c r="U4324" s="179"/>
      <c r="V4324" s="179"/>
      <c r="W4324" s="179"/>
      <c r="X4324" s="179"/>
      <c r="Y4324" s="179"/>
      <c r="Z4324" s="179"/>
      <c r="AA4324" s="222"/>
      <c r="AB4324" s="222"/>
      <c r="AC4324" s="222"/>
      <c r="AD4324" s="179"/>
      <c r="AE4324" s="179"/>
      <c r="AF4324" s="179"/>
      <c r="AG4324" s="179"/>
      <c r="AH4324" s="179"/>
      <c r="AI4324" s="179"/>
      <c r="AJ4324" s="179"/>
    </row>
    <row r="4325" spans="2:36" x14ac:dyDescent="0.3">
      <c r="B4325" s="224">
        <v>440200</v>
      </c>
      <c r="C4325" s="209">
        <v>179782</v>
      </c>
      <c r="D4325" s="206">
        <f t="shared" si="348"/>
        <v>0.40840981372103591</v>
      </c>
      <c r="E4325" s="208">
        <f t="shared" si="349"/>
        <v>0.45</v>
      </c>
      <c r="F4325" s="207">
        <v>9888.01</v>
      </c>
      <c r="G4325" s="207">
        <v>14382.56</v>
      </c>
      <c r="H4325" s="207">
        <v>16180.38</v>
      </c>
      <c r="I4325" s="214">
        <v>164938</v>
      </c>
      <c r="J4325" s="211">
        <f t="shared" si="345"/>
        <v>0.37468877782825988</v>
      </c>
      <c r="K4325" s="212">
        <f t="shared" si="346"/>
        <v>0.42</v>
      </c>
      <c r="L4325" s="214">
        <v>9071.59</v>
      </c>
      <c r="M4325" s="213">
        <v>13195.04</v>
      </c>
      <c r="N4325" s="213">
        <v>14844.42</v>
      </c>
      <c r="O4325" s="242">
        <f t="shared" si="347"/>
        <v>0.51530000000013387</v>
      </c>
      <c r="P4325" s="242"/>
      <c r="Q4325" s="179"/>
      <c r="R4325" s="179"/>
      <c r="S4325" s="179"/>
      <c r="T4325" s="179"/>
      <c r="U4325" s="179"/>
      <c r="V4325" s="179"/>
      <c r="W4325" s="179"/>
      <c r="X4325" s="179"/>
      <c r="Y4325" s="179"/>
      <c r="Z4325" s="179"/>
      <c r="AA4325" s="222"/>
      <c r="AB4325" s="222"/>
      <c r="AC4325" s="222"/>
      <c r="AD4325" s="179"/>
      <c r="AE4325" s="179"/>
      <c r="AF4325" s="179"/>
      <c r="AG4325" s="179"/>
      <c r="AH4325" s="179"/>
      <c r="AI4325" s="179"/>
      <c r="AJ4325" s="179"/>
    </row>
    <row r="4326" spans="2:36" x14ac:dyDescent="0.3">
      <c r="B4326" s="224">
        <v>440300</v>
      </c>
      <c r="C4326" s="209">
        <v>179827</v>
      </c>
      <c r="D4326" s="206">
        <f t="shared" si="348"/>
        <v>0.40841925959573017</v>
      </c>
      <c r="E4326" s="208">
        <f t="shared" si="349"/>
        <v>0.45</v>
      </c>
      <c r="F4326" s="207">
        <v>9890.48</v>
      </c>
      <c r="G4326" s="207">
        <v>14386.16</v>
      </c>
      <c r="H4326" s="207">
        <v>16184.43</v>
      </c>
      <c r="I4326" s="214">
        <v>164980</v>
      </c>
      <c r="J4326" s="211">
        <f t="shared" si="345"/>
        <v>0.37469906881671589</v>
      </c>
      <c r="K4326" s="212">
        <f t="shared" si="346"/>
        <v>0.42</v>
      </c>
      <c r="L4326" s="214">
        <v>9073.9</v>
      </c>
      <c r="M4326" s="213">
        <v>13198.4</v>
      </c>
      <c r="N4326" s="213">
        <v>14848.2</v>
      </c>
      <c r="O4326" s="242">
        <f t="shared" si="347"/>
        <v>0.51520000000004074</v>
      </c>
      <c r="P4326" s="242"/>
      <c r="Q4326" s="179"/>
      <c r="R4326" s="179"/>
      <c r="S4326" s="179"/>
      <c r="T4326" s="179"/>
      <c r="U4326" s="179"/>
      <c r="V4326" s="179"/>
      <c r="W4326" s="179"/>
      <c r="X4326" s="179"/>
      <c r="Y4326" s="179"/>
      <c r="Z4326" s="179"/>
      <c r="AA4326" s="222"/>
      <c r="AB4326" s="222"/>
      <c r="AC4326" s="222"/>
      <c r="AD4326" s="179"/>
      <c r="AE4326" s="179"/>
      <c r="AF4326" s="179"/>
      <c r="AG4326" s="179"/>
      <c r="AH4326" s="179"/>
      <c r="AI4326" s="179"/>
      <c r="AJ4326" s="179"/>
    </row>
    <row r="4327" spans="2:36" x14ac:dyDescent="0.3">
      <c r="B4327" s="224">
        <v>440400</v>
      </c>
      <c r="C4327" s="209">
        <v>179872</v>
      </c>
      <c r="D4327" s="206">
        <f t="shared" si="348"/>
        <v>0.40842870118074476</v>
      </c>
      <c r="E4327" s="208">
        <f t="shared" si="349"/>
        <v>0.45</v>
      </c>
      <c r="F4327" s="207">
        <v>9892.9599999999991</v>
      </c>
      <c r="G4327" s="207">
        <v>14389.76</v>
      </c>
      <c r="H4327" s="207">
        <v>16188.48</v>
      </c>
      <c r="I4327" s="214">
        <v>165022</v>
      </c>
      <c r="J4327" s="211">
        <f t="shared" si="345"/>
        <v>0.37470935513169845</v>
      </c>
      <c r="K4327" s="212">
        <f t="shared" si="346"/>
        <v>0.42</v>
      </c>
      <c r="L4327" s="214">
        <v>9076.2099999999991</v>
      </c>
      <c r="M4327" s="213">
        <v>13201.76</v>
      </c>
      <c r="N4327" s="213">
        <v>14851.98</v>
      </c>
      <c r="O4327" s="242">
        <f t="shared" si="347"/>
        <v>0.51530000000002474</v>
      </c>
      <c r="P4327" s="242"/>
      <c r="Q4327" s="179"/>
      <c r="R4327" s="179"/>
      <c r="S4327" s="179"/>
      <c r="T4327" s="179"/>
      <c r="U4327" s="179"/>
      <c r="V4327" s="179"/>
      <c r="W4327" s="179"/>
      <c r="X4327" s="179"/>
      <c r="Y4327" s="179"/>
      <c r="Z4327" s="179"/>
      <c r="AA4327" s="222"/>
      <c r="AB4327" s="222"/>
      <c r="AC4327" s="222"/>
      <c r="AD4327" s="179"/>
      <c r="AE4327" s="179"/>
      <c r="AF4327" s="179"/>
      <c r="AG4327" s="179"/>
      <c r="AH4327" s="179"/>
      <c r="AI4327" s="179"/>
      <c r="AJ4327" s="179"/>
    </row>
    <row r="4328" spans="2:36" x14ac:dyDescent="0.3">
      <c r="B4328" s="224">
        <v>440500</v>
      </c>
      <c r="C4328" s="209">
        <v>179917</v>
      </c>
      <c r="D4328" s="206">
        <f t="shared" si="348"/>
        <v>0.40843813847900112</v>
      </c>
      <c r="E4328" s="208">
        <f t="shared" si="349"/>
        <v>0.45</v>
      </c>
      <c r="F4328" s="207">
        <v>9895.43</v>
      </c>
      <c r="G4328" s="207">
        <v>14393.36</v>
      </c>
      <c r="H4328" s="207">
        <v>16192.53</v>
      </c>
      <c r="I4328" s="214">
        <v>165064</v>
      </c>
      <c r="J4328" s="211">
        <f t="shared" si="345"/>
        <v>0.37471963677639047</v>
      </c>
      <c r="K4328" s="212">
        <f t="shared" si="346"/>
        <v>0.42</v>
      </c>
      <c r="L4328" s="214">
        <v>9078.52</v>
      </c>
      <c r="M4328" s="213">
        <v>13205.12</v>
      </c>
      <c r="N4328" s="213">
        <v>14855.76</v>
      </c>
      <c r="O4328" s="242">
        <f t="shared" si="347"/>
        <v>0.5151999999999316</v>
      </c>
      <c r="P4328" s="242"/>
      <c r="Q4328" s="179"/>
      <c r="R4328" s="179"/>
      <c r="S4328" s="179"/>
      <c r="T4328" s="179"/>
      <c r="U4328" s="179"/>
      <c r="V4328" s="179"/>
      <c r="W4328" s="179"/>
      <c r="X4328" s="179"/>
      <c r="Y4328" s="179"/>
      <c r="Z4328" s="179"/>
      <c r="AA4328" s="222"/>
      <c r="AB4328" s="222"/>
      <c r="AC4328" s="222"/>
      <c r="AD4328" s="179"/>
      <c r="AE4328" s="179"/>
      <c r="AF4328" s="179"/>
      <c r="AG4328" s="179"/>
      <c r="AH4328" s="179"/>
      <c r="AI4328" s="179"/>
      <c r="AJ4328" s="179"/>
    </row>
    <row r="4329" spans="2:36" x14ac:dyDescent="0.3">
      <c r="B4329" s="224">
        <v>440600</v>
      </c>
      <c r="C4329" s="209">
        <v>179962</v>
      </c>
      <c r="D4329" s="206">
        <f t="shared" si="348"/>
        <v>0.40844757149341809</v>
      </c>
      <c r="E4329" s="208">
        <f t="shared" si="349"/>
        <v>0.45</v>
      </c>
      <c r="F4329" s="207">
        <v>9897.91</v>
      </c>
      <c r="G4329" s="207">
        <v>14396.96</v>
      </c>
      <c r="H4329" s="207">
        <v>16196.58</v>
      </c>
      <c r="I4329" s="214">
        <v>165106</v>
      </c>
      <c r="J4329" s="211">
        <f t="shared" si="345"/>
        <v>0.37472991375397185</v>
      </c>
      <c r="K4329" s="212">
        <f t="shared" si="346"/>
        <v>0.42</v>
      </c>
      <c r="L4329" s="214">
        <v>9080.83</v>
      </c>
      <c r="M4329" s="213">
        <v>13208.48</v>
      </c>
      <c r="N4329" s="213">
        <v>14859.54</v>
      </c>
      <c r="O4329" s="242">
        <f t="shared" si="347"/>
        <v>0.5152999999998974</v>
      </c>
      <c r="P4329" s="242"/>
      <c r="Q4329" s="179"/>
      <c r="R4329" s="179"/>
      <c r="S4329" s="179"/>
      <c r="T4329" s="179"/>
      <c r="U4329" s="179"/>
      <c r="V4329" s="179"/>
      <c r="W4329" s="179"/>
      <c r="X4329" s="179"/>
      <c r="Y4329" s="179"/>
      <c r="Z4329" s="179"/>
      <c r="AA4329" s="222"/>
      <c r="AB4329" s="222"/>
      <c r="AC4329" s="222"/>
      <c r="AD4329" s="179"/>
      <c r="AE4329" s="179"/>
      <c r="AF4329" s="179"/>
      <c r="AG4329" s="179"/>
      <c r="AH4329" s="179"/>
      <c r="AI4329" s="179"/>
      <c r="AJ4329" s="179"/>
    </row>
    <row r="4330" spans="2:36" x14ac:dyDescent="0.3">
      <c r="B4330" s="224">
        <v>440700</v>
      </c>
      <c r="C4330" s="209">
        <v>180007</v>
      </c>
      <c r="D4330" s="206">
        <f t="shared" si="348"/>
        <v>0.40845700022691173</v>
      </c>
      <c r="E4330" s="208">
        <f t="shared" si="349"/>
        <v>0.45</v>
      </c>
      <c r="F4330" s="207">
        <v>9900.3799999999992</v>
      </c>
      <c r="G4330" s="207">
        <v>14400.56</v>
      </c>
      <c r="H4330" s="207">
        <v>16200.63</v>
      </c>
      <c r="I4330" s="214">
        <v>165148</v>
      </c>
      <c r="J4330" s="211">
        <f t="shared" si="345"/>
        <v>0.37474018606761972</v>
      </c>
      <c r="K4330" s="212">
        <f t="shared" si="346"/>
        <v>0.42</v>
      </c>
      <c r="L4330" s="214">
        <v>9083.14</v>
      </c>
      <c r="M4330" s="213">
        <v>13211.84</v>
      </c>
      <c r="N4330" s="213">
        <v>14863.32</v>
      </c>
      <c r="O4330" s="242">
        <f t="shared" si="347"/>
        <v>0.51520000000009536</v>
      </c>
      <c r="P4330" s="242"/>
      <c r="Q4330" s="179"/>
      <c r="R4330" s="179"/>
      <c r="S4330" s="179"/>
      <c r="T4330" s="179"/>
      <c r="U4330" s="179"/>
      <c r="V4330" s="179"/>
      <c r="W4330" s="179"/>
      <c r="X4330" s="179"/>
      <c r="Y4330" s="179"/>
      <c r="Z4330" s="179"/>
      <c r="AA4330" s="222"/>
      <c r="AB4330" s="222"/>
      <c r="AC4330" s="222"/>
      <c r="AD4330" s="179"/>
      <c r="AE4330" s="179"/>
      <c r="AF4330" s="179"/>
      <c r="AG4330" s="179"/>
      <c r="AH4330" s="179"/>
      <c r="AI4330" s="179"/>
      <c r="AJ4330" s="179"/>
    </row>
    <row r="4331" spans="2:36" x14ac:dyDescent="0.3">
      <c r="B4331" s="224">
        <v>440800</v>
      </c>
      <c r="C4331" s="209">
        <v>180052</v>
      </c>
      <c r="D4331" s="206">
        <f t="shared" si="348"/>
        <v>0.40846642468239563</v>
      </c>
      <c r="E4331" s="208">
        <f t="shared" si="349"/>
        <v>0.45</v>
      </c>
      <c r="F4331" s="207">
        <v>9902.86</v>
      </c>
      <c r="G4331" s="207">
        <v>14404.16</v>
      </c>
      <c r="H4331" s="207">
        <v>16204.68</v>
      </c>
      <c r="I4331" s="214">
        <v>165190</v>
      </c>
      <c r="J4331" s="211">
        <f t="shared" si="345"/>
        <v>0.37475045372050819</v>
      </c>
      <c r="K4331" s="212">
        <f t="shared" si="346"/>
        <v>0.42</v>
      </c>
      <c r="L4331" s="214">
        <v>9085.4500000000007</v>
      </c>
      <c r="M4331" s="213">
        <v>13215.2</v>
      </c>
      <c r="N4331" s="213">
        <v>14867.1</v>
      </c>
      <c r="O4331" s="242">
        <f t="shared" si="347"/>
        <v>0.51529999999980647</v>
      </c>
      <c r="P4331" s="242"/>
      <c r="Q4331" s="179"/>
      <c r="R4331" s="179"/>
      <c r="S4331" s="179"/>
      <c r="T4331" s="179"/>
      <c r="U4331" s="179"/>
      <c r="V4331" s="179"/>
      <c r="W4331" s="179"/>
      <c r="X4331" s="179"/>
      <c r="Y4331" s="179"/>
      <c r="Z4331" s="179"/>
      <c r="AA4331" s="222"/>
      <c r="AB4331" s="222"/>
      <c r="AC4331" s="222"/>
      <c r="AD4331" s="179"/>
      <c r="AE4331" s="179"/>
      <c r="AF4331" s="179"/>
      <c r="AG4331" s="179"/>
      <c r="AH4331" s="179"/>
      <c r="AI4331" s="179"/>
      <c r="AJ4331" s="179"/>
    </row>
    <row r="4332" spans="2:36" x14ac:dyDescent="0.3">
      <c r="B4332" s="224">
        <v>440900</v>
      </c>
      <c r="C4332" s="209">
        <v>180097</v>
      </c>
      <c r="D4332" s="206">
        <f t="shared" si="348"/>
        <v>0.40847584486278066</v>
      </c>
      <c r="E4332" s="208">
        <f t="shared" si="349"/>
        <v>0.45</v>
      </c>
      <c r="F4332" s="207">
        <v>9905.33</v>
      </c>
      <c r="G4332" s="207">
        <v>14407.76</v>
      </c>
      <c r="H4332" s="207">
        <v>16208.73</v>
      </c>
      <c r="I4332" s="214">
        <v>165232</v>
      </c>
      <c r="J4332" s="211">
        <f t="shared" si="345"/>
        <v>0.37476071671580857</v>
      </c>
      <c r="K4332" s="212">
        <f t="shared" si="346"/>
        <v>0.42</v>
      </c>
      <c r="L4332" s="214">
        <v>9087.76</v>
      </c>
      <c r="M4332" s="213">
        <v>13218.56</v>
      </c>
      <c r="N4332" s="213">
        <v>14870.88</v>
      </c>
      <c r="O4332" s="242">
        <f t="shared" si="347"/>
        <v>0.51519999999996802</v>
      </c>
      <c r="P4332" s="242"/>
      <c r="Q4332" s="179"/>
      <c r="R4332" s="179"/>
      <c r="S4332" s="179"/>
      <c r="T4332" s="179"/>
      <c r="U4332" s="179"/>
      <c r="V4332" s="179"/>
      <c r="W4332" s="179"/>
      <c r="X4332" s="179"/>
      <c r="Y4332" s="179"/>
      <c r="Z4332" s="179"/>
      <c r="AA4332" s="222"/>
      <c r="AB4332" s="222"/>
      <c r="AC4332" s="222"/>
      <c r="AD4332" s="179"/>
      <c r="AE4332" s="179"/>
      <c r="AF4332" s="179"/>
      <c r="AG4332" s="179"/>
      <c r="AH4332" s="179"/>
      <c r="AI4332" s="179"/>
      <c r="AJ4332" s="179"/>
    </row>
    <row r="4333" spans="2:36" x14ac:dyDescent="0.3">
      <c r="B4333" s="224">
        <v>441000</v>
      </c>
      <c r="C4333" s="209">
        <v>180142</v>
      </c>
      <c r="D4333" s="206">
        <f t="shared" si="348"/>
        <v>0.40848526077097508</v>
      </c>
      <c r="E4333" s="208">
        <f t="shared" si="349"/>
        <v>0.45</v>
      </c>
      <c r="F4333" s="207">
        <v>9907.81</v>
      </c>
      <c r="G4333" s="207">
        <v>14411.36</v>
      </c>
      <c r="H4333" s="207">
        <v>16212.78</v>
      </c>
      <c r="I4333" s="214">
        <v>165274</v>
      </c>
      <c r="J4333" s="211">
        <f t="shared" si="345"/>
        <v>0.37477097505668933</v>
      </c>
      <c r="K4333" s="212">
        <f t="shared" si="346"/>
        <v>0.42</v>
      </c>
      <c r="L4333" s="214">
        <v>9090.07</v>
      </c>
      <c r="M4333" s="213">
        <v>13221.92</v>
      </c>
      <c r="N4333" s="213">
        <v>14874.66</v>
      </c>
      <c r="O4333" s="242">
        <f t="shared" si="347"/>
        <v>0.51529999999997012</v>
      </c>
      <c r="P4333" s="242"/>
      <c r="Q4333" s="179"/>
      <c r="R4333" s="179"/>
      <c r="S4333" s="179"/>
      <c r="T4333" s="179"/>
      <c r="U4333" s="179"/>
      <c r="V4333" s="179"/>
      <c r="W4333" s="179"/>
      <c r="X4333" s="179"/>
      <c r="Y4333" s="179"/>
      <c r="Z4333" s="179"/>
      <c r="AA4333" s="222"/>
      <c r="AB4333" s="222"/>
      <c r="AC4333" s="222"/>
      <c r="AD4333" s="179"/>
      <c r="AE4333" s="179"/>
      <c r="AF4333" s="179"/>
      <c r="AG4333" s="179"/>
      <c r="AH4333" s="179"/>
      <c r="AI4333" s="179"/>
      <c r="AJ4333" s="179"/>
    </row>
    <row r="4334" spans="2:36" x14ac:dyDescent="0.3">
      <c r="B4334" s="224">
        <v>441100</v>
      </c>
      <c r="C4334" s="209">
        <v>180187</v>
      </c>
      <c r="D4334" s="206">
        <f t="shared" si="348"/>
        <v>0.40849467240988441</v>
      </c>
      <c r="E4334" s="208">
        <f t="shared" si="349"/>
        <v>0.45</v>
      </c>
      <c r="F4334" s="207">
        <v>9910.2800000000007</v>
      </c>
      <c r="G4334" s="207">
        <v>14414.96</v>
      </c>
      <c r="H4334" s="207">
        <v>16216.83</v>
      </c>
      <c r="I4334" s="214">
        <v>165316</v>
      </c>
      <c r="J4334" s="211">
        <f t="shared" si="345"/>
        <v>0.37478122874631603</v>
      </c>
      <c r="K4334" s="212">
        <f t="shared" si="346"/>
        <v>0.42</v>
      </c>
      <c r="L4334" s="214">
        <v>9092.3799999999992</v>
      </c>
      <c r="M4334" s="213">
        <v>13225.28</v>
      </c>
      <c r="N4334" s="213">
        <v>14878.44</v>
      </c>
      <c r="O4334" s="242">
        <f t="shared" si="347"/>
        <v>0.51519999999985888</v>
      </c>
      <c r="P4334" s="242"/>
      <c r="Q4334" s="179"/>
      <c r="R4334" s="179"/>
      <c r="S4334" s="179"/>
      <c r="T4334" s="179"/>
      <c r="U4334" s="179"/>
      <c r="V4334" s="179"/>
      <c r="W4334" s="179"/>
      <c r="X4334" s="179"/>
      <c r="Y4334" s="179"/>
      <c r="Z4334" s="179"/>
      <c r="AA4334" s="222"/>
      <c r="AB4334" s="222"/>
      <c r="AC4334" s="222"/>
      <c r="AD4334" s="179"/>
      <c r="AE4334" s="179"/>
      <c r="AF4334" s="179"/>
      <c r="AG4334" s="179"/>
      <c r="AH4334" s="179"/>
      <c r="AI4334" s="179"/>
      <c r="AJ4334" s="179"/>
    </row>
    <row r="4335" spans="2:36" x14ac:dyDescent="0.3">
      <c r="B4335" s="224">
        <v>441200</v>
      </c>
      <c r="C4335" s="209">
        <v>180232</v>
      </c>
      <c r="D4335" s="206">
        <f t="shared" si="348"/>
        <v>0.4085040797824116</v>
      </c>
      <c r="E4335" s="208">
        <f t="shared" si="349"/>
        <v>0.45</v>
      </c>
      <c r="F4335" s="207">
        <v>9912.76</v>
      </c>
      <c r="G4335" s="207">
        <v>14418.56</v>
      </c>
      <c r="H4335" s="207">
        <v>16220.88</v>
      </c>
      <c r="I4335" s="214">
        <v>165358</v>
      </c>
      <c r="J4335" s="211">
        <f t="shared" si="345"/>
        <v>0.37479147778785132</v>
      </c>
      <c r="K4335" s="212">
        <f t="shared" si="346"/>
        <v>0.42</v>
      </c>
      <c r="L4335" s="214">
        <v>9094.69</v>
      </c>
      <c r="M4335" s="213">
        <v>13228.64</v>
      </c>
      <c r="N4335" s="213">
        <v>14882.22</v>
      </c>
      <c r="O4335" s="242">
        <f t="shared" si="347"/>
        <v>0.51530000000013387</v>
      </c>
      <c r="P4335" s="242"/>
      <c r="Q4335" s="179"/>
      <c r="R4335" s="179"/>
      <c r="S4335" s="179"/>
      <c r="T4335" s="179"/>
      <c r="U4335" s="179"/>
      <c r="V4335" s="179"/>
      <c r="W4335" s="179"/>
      <c r="X4335" s="179"/>
      <c r="Y4335" s="179"/>
      <c r="Z4335" s="179"/>
      <c r="AA4335" s="222"/>
      <c r="AB4335" s="222"/>
      <c r="AC4335" s="222"/>
      <c r="AD4335" s="179"/>
      <c r="AE4335" s="179"/>
      <c r="AF4335" s="179"/>
      <c r="AG4335" s="179"/>
      <c r="AH4335" s="179"/>
      <c r="AI4335" s="179"/>
      <c r="AJ4335" s="179"/>
    </row>
    <row r="4336" spans="2:36" x14ac:dyDescent="0.3">
      <c r="B4336" s="224">
        <v>441300</v>
      </c>
      <c r="C4336" s="209">
        <v>180277</v>
      </c>
      <c r="D4336" s="206">
        <f t="shared" si="348"/>
        <v>0.40851348289145706</v>
      </c>
      <c r="E4336" s="208">
        <f t="shared" si="349"/>
        <v>0.45</v>
      </c>
      <c r="F4336" s="207">
        <v>9915.23</v>
      </c>
      <c r="G4336" s="207">
        <v>14422.16</v>
      </c>
      <c r="H4336" s="207">
        <v>16224.93</v>
      </c>
      <c r="I4336" s="214">
        <v>165400</v>
      </c>
      <c r="J4336" s="211">
        <f t="shared" si="345"/>
        <v>0.37480172218445501</v>
      </c>
      <c r="K4336" s="212">
        <f t="shared" si="346"/>
        <v>0.42</v>
      </c>
      <c r="L4336" s="214">
        <v>9097</v>
      </c>
      <c r="M4336" s="213">
        <v>13232</v>
      </c>
      <c r="N4336" s="213">
        <v>14886</v>
      </c>
      <c r="O4336" s="242">
        <f t="shared" si="347"/>
        <v>0.51520000000004074</v>
      </c>
      <c r="P4336" s="242"/>
      <c r="Q4336" s="179"/>
      <c r="R4336" s="179"/>
      <c r="S4336" s="179"/>
      <c r="T4336" s="179"/>
      <c r="U4336" s="179"/>
      <c r="V4336" s="179"/>
      <c r="W4336" s="179"/>
      <c r="X4336" s="179"/>
      <c r="Y4336" s="179"/>
      <c r="Z4336" s="179"/>
      <c r="AA4336" s="222"/>
      <c r="AB4336" s="222"/>
      <c r="AC4336" s="222"/>
      <c r="AD4336" s="179"/>
      <c r="AE4336" s="179"/>
      <c r="AF4336" s="179"/>
      <c r="AG4336" s="179"/>
      <c r="AH4336" s="179"/>
      <c r="AI4336" s="179"/>
      <c r="AJ4336" s="179"/>
    </row>
    <row r="4337" spans="2:36" x14ac:dyDescent="0.3">
      <c r="B4337" s="224">
        <v>441400</v>
      </c>
      <c r="C4337" s="209">
        <v>180322</v>
      </c>
      <c r="D4337" s="206">
        <f t="shared" si="348"/>
        <v>0.40852288173991846</v>
      </c>
      <c r="E4337" s="208">
        <f t="shared" si="349"/>
        <v>0.45</v>
      </c>
      <c r="F4337" s="207">
        <v>9917.7099999999991</v>
      </c>
      <c r="G4337" s="207">
        <v>14425.76</v>
      </c>
      <c r="H4337" s="207">
        <v>16228.98</v>
      </c>
      <c r="I4337" s="214">
        <v>165442</v>
      </c>
      <c r="J4337" s="211">
        <f t="shared" si="345"/>
        <v>0.37481196193928412</v>
      </c>
      <c r="K4337" s="212">
        <f t="shared" si="346"/>
        <v>0.42</v>
      </c>
      <c r="L4337" s="214">
        <v>9099.31</v>
      </c>
      <c r="M4337" s="213">
        <v>13235.36</v>
      </c>
      <c r="N4337" s="213">
        <v>14889.78</v>
      </c>
      <c r="O4337" s="242">
        <f t="shared" si="347"/>
        <v>0.51530000000002474</v>
      </c>
      <c r="P4337" s="242"/>
      <c r="Q4337" s="179"/>
      <c r="R4337" s="179"/>
      <c r="S4337" s="179"/>
      <c r="T4337" s="179"/>
      <c r="U4337" s="179"/>
      <c r="V4337" s="179"/>
      <c r="W4337" s="179"/>
      <c r="X4337" s="179"/>
      <c r="Y4337" s="179"/>
      <c r="Z4337" s="179"/>
      <c r="AA4337" s="222"/>
      <c r="AB4337" s="222"/>
      <c r="AC4337" s="222"/>
      <c r="AD4337" s="179"/>
      <c r="AE4337" s="179"/>
      <c r="AF4337" s="179"/>
      <c r="AG4337" s="179"/>
      <c r="AH4337" s="179"/>
      <c r="AI4337" s="179"/>
      <c r="AJ4337" s="179"/>
    </row>
    <row r="4338" spans="2:36" x14ac:dyDescent="0.3">
      <c r="B4338" s="224">
        <v>441500</v>
      </c>
      <c r="C4338" s="209">
        <v>180367</v>
      </c>
      <c r="D4338" s="206">
        <f t="shared" si="348"/>
        <v>0.40853227633069084</v>
      </c>
      <c r="E4338" s="208">
        <f t="shared" si="349"/>
        <v>0.45</v>
      </c>
      <c r="F4338" s="207">
        <v>9920.18</v>
      </c>
      <c r="G4338" s="207">
        <v>14429.36</v>
      </c>
      <c r="H4338" s="207">
        <v>16233.03</v>
      </c>
      <c r="I4338" s="214">
        <v>165484</v>
      </c>
      <c r="J4338" s="211">
        <f t="shared" si="345"/>
        <v>0.37482219705549263</v>
      </c>
      <c r="K4338" s="212">
        <f t="shared" si="346"/>
        <v>0.42</v>
      </c>
      <c r="L4338" s="214">
        <v>9101.6200000000008</v>
      </c>
      <c r="M4338" s="213">
        <v>13238.72</v>
      </c>
      <c r="N4338" s="213">
        <v>14893.56</v>
      </c>
      <c r="O4338" s="242">
        <f t="shared" si="347"/>
        <v>0.5151999999999316</v>
      </c>
      <c r="P4338" s="242"/>
      <c r="Q4338" s="179"/>
      <c r="R4338" s="179"/>
      <c r="S4338" s="179"/>
      <c r="T4338" s="179"/>
      <c r="U4338" s="179"/>
      <c r="V4338" s="179"/>
      <c r="W4338" s="179"/>
      <c r="X4338" s="179"/>
      <c r="Y4338" s="179"/>
      <c r="Z4338" s="179"/>
      <c r="AA4338" s="222"/>
      <c r="AB4338" s="222"/>
      <c r="AC4338" s="222"/>
      <c r="AD4338" s="179"/>
      <c r="AE4338" s="179"/>
      <c r="AF4338" s="179"/>
      <c r="AG4338" s="179"/>
      <c r="AH4338" s="179"/>
      <c r="AI4338" s="179"/>
      <c r="AJ4338" s="179"/>
    </row>
    <row r="4339" spans="2:36" x14ac:dyDescent="0.3">
      <c r="B4339" s="224">
        <v>441600</v>
      </c>
      <c r="C4339" s="209">
        <v>180412</v>
      </c>
      <c r="D4339" s="206">
        <f t="shared" si="348"/>
        <v>0.40854166666666669</v>
      </c>
      <c r="E4339" s="208">
        <f t="shared" si="349"/>
        <v>0.45</v>
      </c>
      <c r="F4339" s="207">
        <v>9922.66</v>
      </c>
      <c r="G4339" s="207">
        <v>14432.96</v>
      </c>
      <c r="H4339" s="207">
        <v>16237.08</v>
      </c>
      <c r="I4339" s="214">
        <v>165526</v>
      </c>
      <c r="J4339" s="211">
        <f t="shared" si="345"/>
        <v>0.37483242753623186</v>
      </c>
      <c r="K4339" s="212">
        <f t="shared" si="346"/>
        <v>0.42</v>
      </c>
      <c r="L4339" s="214">
        <v>9103.93</v>
      </c>
      <c r="M4339" s="213">
        <v>13242.08</v>
      </c>
      <c r="N4339" s="213">
        <v>14897.34</v>
      </c>
      <c r="O4339" s="242">
        <f t="shared" si="347"/>
        <v>0.5152999999998974</v>
      </c>
      <c r="P4339" s="242"/>
      <c r="Q4339" s="179"/>
      <c r="R4339" s="179"/>
      <c r="S4339" s="179"/>
      <c r="T4339" s="179"/>
      <c r="U4339" s="179"/>
      <c r="V4339" s="179"/>
      <c r="W4339" s="179"/>
      <c r="X4339" s="179"/>
      <c r="Y4339" s="179"/>
      <c r="Z4339" s="179"/>
      <c r="AA4339" s="222"/>
      <c r="AB4339" s="222"/>
      <c r="AC4339" s="222"/>
      <c r="AD4339" s="179"/>
      <c r="AE4339" s="179"/>
      <c r="AF4339" s="179"/>
      <c r="AG4339" s="179"/>
      <c r="AH4339" s="179"/>
      <c r="AI4339" s="179"/>
      <c r="AJ4339" s="179"/>
    </row>
    <row r="4340" spans="2:36" x14ac:dyDescent="0.3">
      <c r="B4340" s="224">
        <v>441700</v>
      </c>
      <c r="C4340" s="209">
        <v>180457</v>
      </c>
      <c r="D4340" s="206">
        <f t="shared" si="348"/>
        <v>0.40855105275073578</v>
      </c>
      <c r="E4340" s="208">
        <f t="shared" si="349"/>
        <v>0.45</v>
      </c>
      <c r="F4340" s="207">
        <v>9925.1299999999992</v>
      </c>
      <c r="G4340" s="207">
        <v>14436.56</v>
      </c>
      <c r="H4340" s="207">
        <v>16241.13</v>
      </c>
      <c r="I4340" s="214">
        <v>165568</v>
      </c>
      <c r="J4340" s="211">
        <f t="shared" si="345"/>
        <v>0.37484265338465023</v>
      </c>
      <c r="K4340" s="212">
        <f t="shared" si="346"/>
        <v>0.42</v>
      </c>
      <c r="L4340" s="214">
        <v>9106.24</v>
      </c>
      <c r="M4340" s="213">
        <v>13245.44</v>
      </c>
      <c r="N4340" s="213">
        <v>14901.12</v>
      </c>
      <c r="O4340" s="242">
        <f t="shared" si="347"/>
        <v>0.51520000000009536</v>
      </c>
      <c r="P4340" s="242"/>
      <c r="Q4340" s="179"/>
      <c r="R4340" s="179"/>
      <c r="S4340" s="179"/>
      <c r="T4340" s="179"/>
      <c r="U4340" s="179"/>
      <c r="V4340" s="179"/>
      <c r="W4340" s="179"/>
      <c r="X4340" s="179"/>
      <c r="Y4340" s="179"/>
      <c r="Z4340" s="179"/>
      <c r="AA4340" s="222"/>
      <c r="AB4340" s="222"/>
      <c r="AC4340" s="222"/>
      <c r="AD4340" s="179"/>
      <c r="AE4340" s="179"/>
      <c r="AF4340" s="179"/>
      <c r="AG4340" s="179"/>
      <c r="AH4340" s="179"/>
      <c r="AI4340" s="179"/>
      <c r="AJ4340" s="179"/>
    </row>
    <row r="4341" spans="2:36" x14ac:dyDescent="0.3">
      <c r="B4341" s="224">
        <v>441800</v>
      </c>
      <c r="C4341" s="209">
        <v>180502</v>
      </c>
      <c r="D4341" s="206">
        <f t="shared" si="348"/>
        <v>0.40856043458578545</v>
      </c>
      <c r="E4341" s="208">
        <f t="shared" si="349"/>
        <v>0.45</v>
      </c>
      <c r="F4341" s="207">
        <v>9927.61</v>
      </c>
      <c r="G4341" s="207">
        <v>14440.16</v>
      </c>
      <c r="H4341" s="207">
        <v>16245.18</v>
      </c>
      <c r="I4341" s="214">
        <v>165610</v>
      </c>
      <c r="J4341" s="211">
        <f t="shared" si="345"/>
        <v>0.37485287460389316</v>
      </c>
      <c r="K4341" s="212">
        <f t="shared" si="346"/>
        <v>0.42</v>
      </c>
      <c r="L4341" s="214">
        <v>9108.5499999999993</v>
      </c>
      <c r="M4341" s="213">
        <v>13248.8</v>
      </c>
      <c r="N4341" s="213">
        <v>14904.9</v>
      </c>
      <c r="O4341" s="242">
        <f t="shared" si="347"/>
        <v>0.51529999999980647</v>
      </c>
      <c r="P4341" s="242"/>
      <c r="Q4341" s="179"/>
      <c r="R4341" s="179"/>
      <c r="S4341" s="179"/>
      <c r="T4341" s="179"/>
      <c r="U4341" s="179"/>
      <c r="V4341" s="179"/>
      <c r="W4341" s="179"/>
      <c r="X4341" s="179"/>
      <c r="Y4341" s="179"/>
      <c r="Z4341" s="179"/>
      <c r="AA4341" s="222"/>
      <c r="AB4341" s="222"/>
      <c r="AC4341" s="222"/>
      <c r="AD4341" s="179"/>
      <c r="AE4341" s="179"/>
      <c r="AF4341" s="179"/>
      <c r="AG4341" s="179"/>
      <c r="AH4341" s="179"/>
      <c r="AI4341" s="179"/>
      <c r="AJ4341" s="179"/>
    </row>
    <row r="4342" spans="2:36" x14ac:dyDescent="0.3">
      <c r="B4342" s="224">
        <v>441900</v>
      </c>
      <c r="C4342" s="209">
        <v>180547</v>
      </c>
      <c r="D4342" s="206">
        <f t="shared" si="348"/>
        <v>0.40856981217470018</v>
      </c>
      <c r="E4342" s="208">
        <f t="shared" si="349"/>
        <v>0.45</v>
      </c>
      <c r="F4342" s="207">
        <v>9930.08</v>
      </c>
      <c r="G4342" s="207">
        <v>14443.76</v>
      </c>
      <c r="H4342" s="207">
        <v>16249.23</v>
      </c>
      <c r="I4342" s="214">
        <v>165652</v>
      </c>
      <c r="J4342" s="211">
        <f t="shared" si="345"/>
        <v>0.37486309119710343</v>
      </c>
      <c r="K4342" s="212">
        <f t="shared" si="346"/>
        <v>0.42</v>
      </c>
      <c r="L4342" s="214">
        <v>9110.86</v>
      </c>
      <c r="M4342" s="213">
        <v>13252.16</v>
      </c>
      <c r="N4342" s="213">
        <v>14908.68</v>
      </c>
      <c r="O4342" s="242">
        <f t="shared" si="347"/>
        <v>0.51519999999996802</v>
      </c>
      <c r="P4342" s="242"/>
      <c r="Q4342" s="179"/>
      <c r="R4342" s="179"/>
      <c r="S4342" s="179"/>
      <c r="T4342" s="179"/>
      <c r="U4342" s="179"/>
      <c r="V4342" s="179"/>
      <c r="W4342" s="179"/>
      <c r="X4342" s="179"/>
      <c r="Y4342" s="179"/>
      <c r="Z4342" s="179"/>
      <c r="AA4342" s="222"/>
      <c r="AB4342" s="222"/>
      <c r="AC4342" s="222"/>
      <c r="AD4342" s="179"/>
      <c r="AE4342" s="179"/>
      <c r="AF4342" s="179"/>
      <c r="AG4342" s="179"/>
      <c r="AH4342" s="179"/>
      <c r="AI4342" s="179"/>
      <c r="AJ4342" s="179"/>
    </row>
    <row r="4343" spans="2:36" x14ac:dyDescent="0.3">
      <c r="B4343" s="224">
        <v>442000</v>
      </c>
      <c r="C4343" s="209">
        <v>180592</v>
      </c>
      <c r="D4343" s="206">
        <f t="shared" si="348"/>
        <v>0.40857918552036199</v>
      </c>
      <c r="E4343" s="208">
        <f t="shared" si="349"/>
        <v>0.45</v>
      </c>
      <c r="F4343" s="207">
        <v>9932.56</v>
      </c>
      <c r="G4343" s="207">
        <v>14447.36</v>
      </c>
      <c r="H4343" s="207">
        <v>16253.28</v>
      </c>
      <c r="I4343" s="214">
        <v>165694</v>
      </c>
      <c r="J4343" s="211">
        <f t="shared" si="345"/>
        <v>0.37487330316742079</v>
      </c>
      <c r="K4343" s="212">
        <f t="shared" si="346"/>
        <v>0.42</v>
      </c>
      <c r="L4343" s="214">
        <v>9113.17</v>
      </c>
      <c r="M4343" s="213">
        <v>13255.52</v>
      </c>
      <c r="N4343" s="213">
        <v>14912.46</v>
      </c>
      <c r="O4343" s="242">
        <f t="shared" si="347"/>
        <v>0.51529999999997012</v>
      </c>
      <c r="P4343" s="242"/>
      <c r="Q4343" s="179"/>
      <c r="R4343" s="179"/>
      <c r="S4343" s="179"/>
      <c r="T4343" s="179"/>
      <c r="U4343" s="179"/>
      <c r="V4343" s="179"/>
      <c r="W4343" s="179"/>
      <c r="X4343" s="179"/>
      <c r="Y4343" s="179"/>
      <c r="Z4343" s="179"/>
      <c r="AA4343" s="222"/>
      <c r="AB4343" s="222"/>
      <c r="AC4343" s="222"/>
      <c r="AD4343" s="179"/>
      <c r="AE4343" s="179"/>
      <c r="AF4343" s="179"/>
      <c r="AG4343" s="179"/>
      <c r="AH4343" s="179"/>
      <c r="AI4343" s="179"/>
      <c r="AJ4343" s="179"/>
    </row>
    <row r="4344" spans="2:36" x14ac:dyDescent="0.3">
      <c r="B4344" s="224">
        <v>442100</v>
      </c>
      <c r="C4344" s="209">
        <v>180637</v>
      </c>
      <c r="D4344" s="206">
        <f t="shared" si="348"/>
        <v>0.4085885546256503</v>
      </c>
      <c r="E4344" s="208">
        <f t="shared" si="349"/>
        <v>0.45</v>
      </c>
      <c r="F4344" s="207">
        <v>9935.0300000000007</v>
      </c>
      <c r="G4344" s="207">
        <v>14450.96</v>
      </c>
      <c r="H4344" s="207">
        <v>16257.33</v>
      </c>
      <c r="I4344" s="214">
        <v>165736</v>
      </c>
      <c r="J4344" s="211">
        <f t="shared" si="345"/>
        <v>0.37488351051798235</v>
      </c>
      <c r="K4344" s="212">
        <f t="shared" si="346"/>
        <v>0.42</v>
      </c>
      <c r="L4344" s="214">
        <v>9115.48</v>
      </c>
      <c r="M4344" s="213">
        <v>13258.88</v>
      </c>
      <c r="N4344" s="213">
        <v>14916.24</v>
      </c>
      <c r="O4344" s="242">
        <f t="shared" si="347"/>
        <v>0.51519999999985888</v>
      </c>
      <c r="P4344" s="242"/>
      <c r="Q4344" s="179"/>
      <c r="R4344" s="179"/>
      <c r="S4344" s="179"/>
      <c r="T4344" s="179"/>
      <c r="U4344" s="179"/>
      <c r="V4344" s="179"/>
      <c r="W4344" s="179"/>
      <c r="X4344" s="179"/>
      <c r="Y4344" s="179"/>
      <c r="Z4344" s="179"/>
      <c r="AA4344" s="222"/>
      <c r="AB4344" s="222"/>
      <c r="AC4344" s="222"/>
      <c r="AD4344" s="179"/>
      <c r="AE4344" s="179"/>
      <c r="AF4344" s="179"/>
      <c r="AG4344" s="179"/>
      <c r="AH4344" s="179"/>
      <c r="AI4344" s="179"/>
      <c r="AJ4344" s="179"/>
    </row>
    <row r="4345" spans="2:36" x14ac:dyDescent="0.3">
      <c r="B4345" s="224">
        <v>442200</v>
      </c>
      <c r="C4345" s="209">
        <v>180682</v>
      </c>
      <c r="D4345" s="206">
        <f t="shared" si="348"/>
        <v>0.40859791949344187</v>
      </c>
      <c r="E4345" s="208">
        <f t="shared" si="349"/>
        <v>0.45</v>
      </c>
      <c r="F4345" s="207">
        <v>9937.51</v>
      </c>
      <c r="G4345" s="207">
        <v>14454.56</v>
      </c>
      <c r="H4345" s="207">
        <v>16261.38</v>
      </c>
      <c r="I4345" s="214">
        <v>165778</v>
      </c>
      <c r="J4345" s="211">
        <f t="shared" si="345"/>
        <v>0.37489371325192222</v>
      </c>
      <c r="K4345" s="212">
        <f t="shared" si="346"/>
        <v>0.42</v>
      </c>
      <c r="L4345" s="214">
        <v>9117.7900000000009</v>
      </c>
      <c r="M4345" s="213">
        <v>13262.24</v>
      </c>
      <c r="N4345" s="213">
        <v>14920.02</v>
      </c>
      <c r="O4345" s="242">
        <f t="shared" si="347"/>
        <v>0.51530000000013387</v>
      </c>
      <c r="P4345" s="242"/>
      <c r="Q4345" s="179"/>
      <c r="R4345" s="179"/>
      <c r="S4345" s="179"/>
      <c r="T4345" s="179"/>
      <c r="U4345" s="179"/>
      <c r="V4345" s="179"/>
      <c r="W4345" s="179"/>
      <c r="X4345" s="179"/>
      <c r="Y4345" s="179"/>
      <c r="Z4345" s="179"/>
      <c r="AA4345" s="222"/>
      <c r="AB4345" s="222"/>
      <c r="AC4345" s="222"/>
      <c r="AD4345" s="179"/>
      <c r="AE4345" s="179"/>
      <c r="AF4345" s="179"/>
      <c r="AG4345" s="179"/>
      <c r="AH4345" s="179"/>
      <c r="AI4345" s="179"/>
      <c r="AJ4345" s="179"/>
    </row>
    <row r="4346" spans="2:36" x14ac:dyDescent="0.3">
      <c r="B4346" s="224">
        <v>442300</v>
      </c>
      <c r="C4346" s="209">
        <v>180727</v>
      </c>
      <c r="D4346" s="206">
        <f t="shared" si="348"/>
        <v>0.40860728012661091</v>
      </c>
      <c r="E4346" s="208">
        <f t="shared" si="349"/>
        <v>0.45</v>
      </c>
      <c r="F4346" s="207">
        <v>9939.98</v>
      </c>
      <c r="G4346" s="207">
        <v>14458.16</v>
      </c>
      <c r="H4346" s="207">
        <v>16265.43</v>
      </c>
      <c r="I4346" s="214">
        <v>165820</v>
      </c>
      <c r="J4346" s="211">
        <f t="shared" si="345"/>
        <v>0.37490391137237167</v>
      </c>
      <c r="K4346" s="212">
        <f t="shared" si="346"/>
        <v>0.42</v>
      </c>
      <c r="L4346" s="214">
        <v>9120.1</v>
      </c>
      <c r="M4346" s="213">
        <v>13265.6</v>
      </c>
      <c r="N4346" s="213">
        <v>14923.8</v>
      </c>
      <c r="O4346" s="242">
        <f t="shared" si="347"/>
        <v>0.51520000000004074</v>
      </c>
      <c r="P4346" s="242"/>
      <c r="Q4346" s="179"/>
      <c r="R4346" s="179"/>
      <c r="S4346" s="179"/>
      <c r="T4346" s="179"/>
      <c r="U4346" s="179"/>
      <c r="V4346" s="179"/>
      <c r="W4346" s="179"/>
      <c r="X4346" s="179"/>
      <c r="Y4346" s="179"/>
      <c r="Z4346" s="179"/>
      <c r="AA4346" s="222"/>
      <c r="AB4346" s="222"/>
      <c r="AC4346" s="222"/>
      <c r="AD4346" s="179"/>
      <c r="AE4346" s="179"/>
      <c r="AF4346" s="179"/>
      <c r="AG4346" s="179"/>
      <c r="AH4346" s="179"/>
      <c r="AI4346" s="179"/>
      <c r="AJ4346" s="179"/>
    </row>
    <row r="4347" spans="2:36" x14ac:dyDescent="0.3">
      <c r="B4347" s="224">
        <v>442400</v>
      </c>
      <c r="C4347" s="209">
        <v>180772</v>
      </c>
      <c r="D4347" s="206">
        <f t="shared" si="348"/>
        <v>0.40861663652802893</v>
      </c>
      <c r="E4347" s="208">
        <f t="shared" si="349"/>
        <v>0.45</v>
      </c>
      <c r="F4347" s="207">
        <v>9942.4599999999991</v>
      </c>
      <c r="G4347" s="207">
        <v>14461.76</v>
      </c>
      <c r="H4347" s="207">
        <v>16269.48</v>
      </c>
      <c r="I4347" s="214">
        <v>165862</v>
      </c>
      <c r="J4347" s="211">
        <f t="shared" ref="J4347:J4410" si="350">I4347/$B4347</f>
        <v>0.3749141048824593</v>
      </c>
      <c r="K4347" s="212">
        <f t="shared" ref="K4347:K4410" si="351">(I4347-I4346)/($B4347-$B4346)</f>
        <v>0.42</v>
      </c>
      <c r="L4347" s="214">
        <v>9122.41</v>
      </c>
      <c r="M4347" s="213">
        <v>13268.96</v>
      </c>
      <c r="N4347" s="213">
        <v>14927.58</v>
      </c>
      <c r="O4347" s="242">
        <f t="shared" si="347"/>
        <v>0.51530000000002474</v>
      </c>
      <c r="P4347" s="242"/>
      <c r="Q4347" s="179"/>
      <c r="R4347" s="179"/>
      <c r="S4347" s="179"/>
      <c r="T4347" s="179"/>
      <c r="U4347" s="179"/>
      <c r="V4347" s="179"/>
      <c r="W4347" s="179"/>
      <c r="X4347" s="179"/>
      <c r="Y4347" s="179"/>
      <c r="Z4347" s="179"/>
      <c r="AA4347" s="222"/>
      <c r="AB4347" s="222"/>
      <c r="AC4347" s="222"/>
      <c r="AD4347" s="179"/>
      <c r="AE4347" s="179"/>
      <c r="AF4347" s="179"/>
      <c r="AG4347" s="179"/>
      <c r="AH4347" s="179"/>
      <c r="AI4347" s="179"/>
      <c r="AJ4347" s="179"/>
    </row>
    <row r="4348" spans="2:36" x14ac:dyDescent="0.3">
      <c r="B4348" s="224">
        <v>442500</v>
      </c>
      <c r="C4348" s="209">
        <v>180817</v>
      </c>
      <c r="D4348" s="206">
        <f t="shared" si="348"/>
        <v>0.40862598870056499</v>
      </c>
      <c r="E4348" s="208">
        <f t="shared" si="349"/>
        <v>0.45</v>
      </c>
      <c r="F4348" s="207">
        <v>9944.93</v>
      </c>
      <c r="G4348" s="207">
        <v>14465.36</v>
      </c>
      <c r="H4348" s="207">
        <v>16273.53</v>
      </c>
      <c r="I4348" s="214">
        <v>165904</v>
      </c>
      <c r="J4348" s="211">
        <f t="shared" si="350"/>
        <v>0.37492429378531072</v>
      </c>
      <c r="K4348" s="212">
        <f t="shared" si="351"/>
        <v>0.42</v>
      </c>
      <c r="L4348" s="214">
        <v>9124.7199999999993</v>
      </c>
      <c r="M4348" s="213">
        <v>13272.32</v>
      </c>
      <c r="N4348" s="213">
        <v>14931.36</v>
      </c>
      <c r="O4348" s="242">
        <f t="shared" si="347"/>
        <v>0.5151999999999316</v>
      </c>
      <c r="P4348" s="242"/>
      <c r="Q4348" s="179"/>
      <c r="R4348" s="179"/>
      <c r="S4348" s="179"/>
      <c r="T4348" s="179"/>
      <c r="U4348" s="179"/>
      <c r="V4348" s="179"/>
      <c r="W4348" s="179"/>
      <c r="X4348" s="179"/>
      <c r="Y4348" s="179"/>
      <c r="Z4348" s="179"/>
      <c r="AA4348" s="222"/>
      <c r="AB4348" s="222"/>
      <c r="AC4348" s="222"/>
      <c r="AD4348" s="179"/>
      <c r="AE4348" s="179"/>
      <c r="AF4348" s="179"/>
      <c r="AG4348" s="179"/>
      <c r="AH4348" s="179"/>
      <c r="AI4348" s="179"/>
      <c r="AJ4348" s="179"/>
    </row>
    <row r="4349" spans="2:36" x14ac:dyDescent="0.3">
      <c r="B4349" s="224">
        <v>442600</v>
      </c>
      <c r="C4349" s="209">
        <v>180862</v>
      </c>
      <c r="D4349" s="206">
        <f t="shared" si="348"/>
        <v>0.4086353366470854</v>
      </c>
      <c r="E4349" s="208">
        <f t="shared" si="349"/>
        <v>0.45</v>
      </c>
      <c r="F4349" s="207">
        <v>9947.41</v>
      </c>
      <c r="G4349" s="207">
        <v>14468.96</v>
      </c>
      <c r="H4349" s="207">
        <v>16277.58</v>
      </c>
      <c r="I4349" s="214">
        <v>165946</v>
      </c>
      <c r="J4349" s="211">
        <f t="shared" si="350"/>
        <v>0.37493447808404878</v>
      </c>
      <c r="K4349" s="212">
        <f t="shared" si="351"/>
        <v>0.42</v>
      </c>
      <c r="L4349" s="214">
        <v>9127.0300000000007</v>
      </c>
      <c r="M4349" s="213">
        <v>13275.68</v>
      </c>
      <c r="N4349" s="213">
        <v>14935.14</v>
      </c>
      <c r="O4349" s="242">
        <f t="shared" si="347"/>
        <v>0.5152999999998974</v>
      </c>
      <c r="P4349" s="242"/>
      <c r="Q4349" s="179"/>
      <c r="R4349" s="179"/>
      <c r="S4349" s="179"/>
      <c r="T4349" s="179"/>
      <c r="U4349" s="179"/>
      <c r="V4349" s="179"/>
      <c r="W4349" s="179"/>
      <c r="X4349" s="179"/>
      <c r="Y4349" s="179"/>
      <c r="Z4349" s="179"/>
      <c r="AA4349" s="222"/>
      <c r="AB4349" s="222"/>
      <c r="AC4349" s="222"/>
      <c r="AD4349" s="179"/>
      <c r="AE4349" s="179"/>
      <c r="AF4349" s="179"/>
      <c r="AG4349" s="179"/>
      <c r="AH4349" s="179"/>
      <c r="AI4349" s="179"/>
      <c r="AJ4349" s="179"/>
    </row>
    <row r="4350" spans="2:36" x14ac:dyDescent="0.3">
      <c r="B4350" s="224">
        <v>442700</v>
      </c>
      <c r="C4350" s="209">
        <v>180907</v>
      </c>
      <c r="D4350" s="206">
        <f t="shared" si="348"/>
        <v>0.40864468037045404</v>
      </c>
      <c r="E4350" s="208">
        <f t="shared" si="349"/>
        <v>0.45</v>
      </c>
      <c r="F4350" s="207">
        <v>9949.8799999999992</v>
      </c>
      <c r="G4350" s="207">
        <v>14472.56</v>
      </c>
      <c r="H4350" s="207">
        <v>16281.63</v>
      </c>
      <c r="I4350" s="214">
        <v>165988</v>
      </c>
      <c r="J4350" s="211">
        <f t="shared" si="350"/>
        <v>0.37494465778179353</v>
      </c>
      <c r="K4350" s="212">
        <f t="shared" si="351"/>
        <v>0.42</v>
      </c>
      <c r="L4350" s="214">
        <v>9129.34</v>
      </c>
      <c r="M4350" s="213">
        <v>13279.04</v>
      </c>
      <c r="N4350" s="213">
        <v>14938.92</v>
      </c>
      <c r="O4350" s="242">
        <f t="shared" si="347"/>
        <v>0.51520000000009536</v>
      </c>
      <c r="P4350" s="242"/>
      <c r="Q4350" s="179"/>
      <c r="R4350" s="179"/>
      <c r="S4350" s="179"/>
      <c r="T4350" s="179"/>
      <c r="U4350" s="179"/>
      <c r="V4350" s="179"/>
      <c r="W4350" s="179"/>
      <c r="X4350" s="179"/>
      <c r="Y4350" s="179"/>
      <c r="Z4350" s="179"/>
      <c r="AA4350" s="222"/>
      <c r="AB4350" s="222"/>
      <c r="AC4350" s="222"/>
      <c r="AD4350" s="179"/>
      <c r="AE4350" s="179"/>
      <c r="AF4350" s="179"/>
      <c r="AG4350" s="179"/>
      <c r="AH4350" s="179"/>
      <c r="AI4350" s="179"/>
      <c r="AJ4350" s="179"/>
    </row>
    <row r="4351" spans="2:36" x14ac:dyDescent="0.3">
      <c r="B4351" s="224">
        <v>442800</v>
      </c>
      <c r="C4351" s="209">
        <v>180952</v>
      </c>
      <c r="D4351" s="206">
        <f t="shared" si="348"/>
        <v>0.40865401987353206</v>
      </c>
      <c r="E4351" s="208">
        <f t="shared" si="349"/>
        <v>0.45</v>
      </c>
      <c r="F4351" s="207">
        <v>9952.36</v>
      </c>
      <c r="G4351" s="207">
        <v>14476.16</v>
      </c>
      <c r="H4351" s="207">
        <v>16285.68</v>
      </c>
      <c r="I4351" s="214">
        <v>166030</v>
      </c>
      <c r="J4351" s="211">
        <f t="shared" si="350"/>
        <v>0.37495483288166215</v>
      </c>
      <c r="K4351" s="212">
        <f t="shared" si="351"/>
        <v>0.42</v>
      </c>
      <c r="L4351" s="214">
        <v>9131.65</v>
      </c>
      <c r="M4351" s="213">
        <v>13282.4</v>
      </c>
      <c r="N4351" s="213">
        <v>14942.7</v>
      </c>
      <c r="O4351" s="242">
        <f t="shared" si="347"/>
        <v>0.51529999999980647</v>
      </c>
      <c r="P4351" s="242"/>
      <c r="Q4351" s="179"/>
      <c r="R4351" s="179"/>
      <c r="S4351" s="179"/>
      <c r="T4351" s="179"/>
      <c r="U4351" s="179"/>
      <c r="V4351" s="179"/>
      <c r="W4351" s="179"/>
      <c r="X4351" s="179"/>
      <c r="Y4351" s="179"/>
      <c r="Z4351" s="179"/>
      <c r="AA4351" s="222"/>
      <c r="AB4351" s="222"/>
      <c r="AC4351" s="222"/>
      <c r="AD4351" s="179"/>
      <c r="AE4351" s="179"/>
      <c r="AF4351" s="179"/>
      <c r="AG4351" s="179"/>
      <c r="AH4351" s="179"/>
      <c r="AI4351" s="179"/>
      <c r="AJ4351" s="179"/>
    </row>
    <row r="4352" spans="2:36" x14ac:dyDescent="0.3">
      <c r="B4352" s="224">
        <v>442900</v>
      </c>
      <c r="C4352" s="209">
        <v>180997</v>
      </c>
      <c r="D4352" s="206">
        <f t="shared" si="348"/>
        <v>0.40866335515917812</v>
      </c>
      <c r="E4352" s="208">
        <f t="shared" si="349"/>
        <v>0.45</v>
      </c>
      <c r="F4352" s="207">
        <v>9954.83</v>
      </c>
      <c r="G4352" s="207">
        <v>14479.76</v>
      </c>
      <c r="H4352" s="207">
        <v>16289.73</v>
      </c>
      <c r="I4352" s="214">
        <v>166072</v>
      </c>
      <c r="J4352" s="211">
        <f t="shared" si="350"/>
        <v>0.37496500338676902</v>
      </c>
      <c r="K4352" s="212">
        <f t="shared" si="351"/>
        <v>0.42</v>
      </c>
      <c r="L4352" s="214">
        <v>9133.9599999999991</v>
      </c>
      <c r="M4352" s="213">
        <v>13285.76</v>
      </c>
      <c r="N4352" s="213">
        <v>14946.48</v>
      </c>
      <c r="O4352" s="242">
        <f t="shared" si="347"/>
        <v>0.51519999999996802</v>
      </c>
      <c r="P4352" s="242"/>
      <c r="Q4352" s="179"/>
      <c r="R4352" s="179"/>
      <c r="S4352" s="179"/>
      <c r="T4352" s="179"/>
      <c r="U4352" s="179"/>
      <c r="V4352" s="179"/>
      <c r="W4352" s="179"/>
      <c r="X4352" s="179"/>
      <c r="Y4352" s="179"/>
      <c r="Z4352" s="179"/>
      <c r="AA4352" s="222"/>
      <c r="AB4352" s="222"/>
      <c r="AC4352" s="222"/>
      <c r="AD4352" s="179"/>
      <c r="AE4352" s="179"/>
      <c r="AF4352" s="179"/>
      <c r="AG4352" s="179"/>
      <c r="AH4352" s="179"/>
      <c r="AI4352" s="179"/>
      <c r="AJ4352" s="179"/>
    </row>
    <row r="4353" spans="2:36" x14ac:dyDescent="0.3">
      <c r="B4353" s="224">
        <v>443000</v>
      </c>
      <c r="C4353" s="209">
        <v>181042</v>
      </c>
      <c r="D4353" s="206">
        <f t="shared" si="348"/>
        <v>0.40867268623024833</v>
      </c>
      <c r="E4353" s="208">
        <f t="shared" si="349"/>
        <v>0.45</v>
      </c>
      <c r="F4353" s="207">
        <v>9957.31</v>
      </c>
      <c r="G4353" s="207">
        <v>14483.36</v>
      </c>
      <c r="H4353" s="207">
        <v>16293.78</v>
      </c>
      <c r="I4353" s="214">
        <v>166114</v>
      </c>
      <c r="J4353" s="211">
        <f t="shared" si="350"/>
        <v>0.37497516930022573</v>
      </c>
      <c r="K4353" s="212">
        <f t="shared" si="351"/>
        <v>0.42</v>
      </c>
      <c r="L4353" s="214">
        <v>9136.27</v>
      </c>
      <c r="M4353" s="213">
        <v>13289.12</v>
      </c>
      <c r="N4353" s="213">
        <v>14950.26</v>
      </c>
      <c r="O4353" s="242">
        <f t="shared" si="347"/>
        <v>0.51529999999997012</v>
      </c>
      <c r="P4353" s="242"/>
      <c r="Q4353" s="179"/>
      <c r="R4353" s="179"/>
      <c r="S4353" s="179"/>
      <c r="T4353" s="179"/>
      <c r="U4353" s="179"/>
      <c r="V4353" s="179"/>
      <c r="W4353" s="179"/>
      <c r="X4353" s="179"/>
      <c r="Y4353" s="179"/>
      <c r="Z4353" s="179"/>
      <c r="AA4353" s="222"/>
      <c r="AB4353" s="222"/>
      <c r="AC4353" s="222"/>
      <c r="AD4353" s="179"/>
      <c r="AE4353" s="179"/>
      <c r="AF4353" s="179"/>
      <c r="AG4353" s="179"/>
      <c r="AH4353" s="179"/>
      <c r="AI4353" s="179"/>
      <c r="AJ4353" s="179"/>
    </row>
    <row r="4354" spans="2:36" x14ac:dyDescent="0.3">
      <c r="B4354" s="224">
        <v>443100</v>
      </c>
      <c r="C4354" s="209">
        <v>181087</v>
      </c>
      <c r="D4354" s="206">
        <f t="shared" si="348"/>
        <v>0.40868201308959601</v>
      </c>
      <c r="E4354" s="208">
        <f t="shared" si="349"/>
        <v>0.45</v>
      </c>
      <c r="F4354" s="207">
        <v>9959.7800000000007</v>
      </c>
      <c r="G4354" s="207">
        <v>14486.96</v>
      </c>
      <c r="H4354" s="207">
        <v>16297.83</v>
      </c>
      <c r="I4354" s="214">
        <v>166156</v>
      </c>
      <c r="J4354" s="211">
        <f t="shared" si="350"/>
        <v>0.37498533062514106</v>
      </c>
      <c r="K4354" s="212">
        <f t="shared" si="351"/>
        <v>0.42</v>
      </c>
      <c r="L4354" s="214">
        <v>9138.58</v>
      </c>
      <c r="M4354" s="213">
        <v>13292.48</v>
      </c>
      <c r="N4354" s="213">
        <v>14954.04</v>
      </c>
      <c r="O4354" s="242">
        <f t="shared" si="347"/>
        <v>0.51519999999985888</v>
      </c>
      <c r="P4354" s="242"/>
      <c r="Q4354" s="179"/>
      <c r="R4354" s="179"/>
      <c r="S4354" s="179"/>
      <c r="T4354" s="179"/>
      <c r="U4354" s="179"/>
      <c r="V4354" s="179"/>
      <c r="W4354" s="179"/>
      <c r="X4354" s="179"/>
      <c r="Y4354" s="179"/>
      <c r="Z4354" s="179"/>
      <c r="AA4354" s="222"/>
      <c r="AB4354" s="222"/>
      <c r="AC4354" s="222"/>
      <c r="AD4354" s="179"/>
      <c r="AE4354" s="179"/>
      <c r="AF4354" s="179"/>
      <c r="AG4354" s="179"/>
      <c r="AH4354" s="179"/>
      <c r="AI4354" s="179"/>
      <c r="AJ4354" s="179"/>
    </row>
    <row r="4355" spans="2:36" x14ac:dyDescent="0.3">
      <c r="B4355" s="224">
        <v>443200</v>
      </c>
      <c r="C4355" s="209">
        <v>181132</v>
      </c>
      <c r="D4355" s="206">
        <f t="shared" si="348"/>
        <v>0.40869133574007221</v>
      </c>
      <c r="E4355" s="208">
        <f t="shared" si="349"/>
        <v>0.45</v>
      </c>
      <c r="F4355" s="207">
        <v>9962.26</v>
      </c>
      <c r="G4355" s="207">
        <v>14490.56</v>
      </c>
      <c r="H4355" s="207">
        <v>16301.88</v>
      </c>
      <c r="I4355" s="214">
        <v>166198</v>
      </c>
      <c r="J4355" s="211">
        <f t="shared" si="350"/>
        <v>0.37499548736462096</v>
      </c>
      <c r="K4355" s="212">
        <f t="shared" si="351"/>
        <v>0.42</v>
      </c>
      <c r="L4355" s="214">
        <v>9140.89</v>
      </c>
      <c r="M4355" s="213">
        <v>13295.84</v>
      </c>
      <c r="N4355" s="213">
        <v>14957.82</v>
      </c>
      <c r="O4355" s="242">
        <f t="shared" si="347"/>
        <v>0.51530000000013387</v>
      </c>
      <c r="P4355" s="242"/>
      <c r="Q4355" s="179"/>
      <c r="R4355" s="179"/>
      <c r="S4355" s="179"/>
      <c r="T4355" s="179"/>
      <c r="U4355" s="179"/>
      <c r="V4355" s="179"/>
      <c r="W4355" s="179"/>
      <c r="X4355" s="179"/>
      <c r="Y4355" s="179"/>
      <c r="Z4355" s="179"/>
      <c r="AA4355" s="222"/>
      <c r="AB4355" s="222"/>
      <c r="AC4355" s="222"/>
      <c r="AD4355" s="179"/>
      <c r="AE4355" s="179"/>
      <c r="AF4355" s="179"/>
      <c r="AG4355" s="179"/>
      <c r="AH4355" s="179"/>
      <c r="AI4355" s="179"/>
      <c r="AJ4355" s="179"/>
    </row>
    <row r="4356" spans="2:36" x14ac:dyDescent="0.3">
      <c r="B4356" s="224">
        <v>443300</v>
      </c>
      <c r="C4356" s="209">
        <v>181177</v>
      </c>
      <c r="D4356" s="206">
        <f t="shared" si="348"/>
        <v>0.40870065418452517</v>
      </c>
      <c r="E4356" s="208">
        <f t="shared" si="349"/>
        <v>0.45</v>
      </c>
      <c r="F4356" s="207">
        <v>9964.73</v>
      </c>
      <c r="G4356" s="207">
        <v>14494.16</v>
      </c>
      <c r="H4356" s="207">
        <v>16305.93</v>
      </c>
      <c r="I4356" s="214">
        <v>166240</v>
      </c>
      <c r="J4356" s="211">
        <f t="shared" si="350"/>
        <v>0.37500563952176857</v>
      </c>
      <c r="K4356" s="212">
        <f t="shared" si="351"/>
        <v>0.42</v>
      </c>
      <c r="L4356" s="214">
        <v>9143.2000000000007</v>
      </c>
      <c r="M4356" s="213">
        <v>13299.2</v>
      </c>
      <c r="N4356" s="213">
        <v>14961.6</v>
      </c>
      <c r="O4356" s="242">
        <f t="shared" si="347"/>
        <v>0.51520000000004074</v>
      </c>
      <c r="P4356" s="242"/>
      <c r="Q4356" s="179"/>
      <c r="R4356" s="179"/>
      <c r="S4356" s="179"/>
      <c r="T4356" s="179"/>
      <c r="U4356" s="179"/>
      <c r="V4356" s="179"/>
      <c r="W4356" s="179"/>
      <c r="X4356" s="179"/>
      <c r="Y4356" s="179"/>
      <c r="Z4356" s="179"/>
      <c r="AA4356" s="222"/>
      <c r="AB4356" s="222"/>
      <c r="AC4356" s="222"/>
      <c r="AD4356" s="179"/>
      <c r="AE4356" s="179"/>
      <c r="AF4356" s="179"/>
      <c r="AG4356" s="179"/>
      <c r="AH4356" s="179"/>
      <c r="AI4356" s="179"/>
      <c r="AJ4356" s="179"/>
    </row>
    <row r="4357" spans="2:36" x14ac:dyDescent="0.3">
      <c r="B4357" s="224">
        <v>443400</v>
      </c>
      <c r="C4357" s="209">
        <v>181222</v>
      </c>
      <c r="D4357" s="206">
        <f t="shared" si="348"/>
        <v>0.40870996842580065</v>
      </c>
      <c r="E4357" s="208">
        <f t="shared" si="349"/>
        <v>0.45</v>
      </c>
      <c r="F4357" s="207">
        <v>9967.2099999999991</v>
      </c>
      <c r="G4357" s="207">
        <v>14497.76</v>
      </c>
      <c r="H4357" s="207">
        <v>16309.98</v>
      </c>
      <c r="I4357" s="214">
        <v>166282</v>
      </c>
      <c r="J4357" s="211">
        <f t="shared" si="350"/>
        <v>0.37501578709968425</v>
      </c>
      <c r="K4357" s="212">
        <f t="shared" si="351"/>
        <v>0.42</v>
      </c>
      <c r="L4357" s="214">
        <v>9145.51</v>
      </c>
      <c r="M4357" s="213">
        <v>13302.56</v>
      </c>
      <c r="N4357" s="213">
        <v>14965.38</v>
      </c>
      <c r="O4357" s="242">
        <f t="shared" ref="O4357:O4420" si="352">(C4357+F4357+H4357-C4356-F4356-H4356)/100</f>
        <v>0.51530000000002474</v>
      </c>
      <c r="P4357" s="242"/>
      <c r="Q4357" s="179"/>
      <c r="R4357" s="179"/>
      <c r="S4357" s="179"/>
      <c r="T4357" s="179"/>
      <c r="U4357" s="179"/>
      <c r="V4357" s="179"/>
      <c r="W4357" s="179"/>
      <c r="X4357" s="179"/>
      <c r="Y4357" s="179"/>
      <c r="Z4357" s="179"/>
      <c r="AA4357" s="222"/>
      <c r="AB4357" s="222"/>
      <c r="AC4357" s="222"/>
      <c r="AD4357" s="179"/>
      <c r="AE4357" s="179"/>
      <c r="AF4357" s="179"/>
      <c r="AG4357" s="179"/>
      <c r="AH4357" s="179"/>
      <c r="AI4357" s="179"/>
      <c r="AJ4357" s="179"/>
    </row>
    <row r="4358" spans="2:36" x14ac:dyDescent="0.3">
      <c r="B4358" s="224">
        <v>443500</v>
      </c>
      <c r="C4358" s="209">
        <v>181267</v>
      </c>
      <c r="D4358" s="206">
        <f t="shared" si="348"/>
        <v>0.40871927846674183</v>
      </c>
      <c r="E4358" s="208">
        <f t="shared" si="349"/>
        <v>0.45</v>
      </c>
      <c r="F4358" s="207">
        <v>9969.68</v>
      </c>
      <c r="G4358" s="207">
        <v>14501.36</v>
      </c>
      <c r="H4358" s="207">
        <v>16314.03</v>
      </c>
      <c r="I4358" s="214">
        <v>166324</v>
      </c>
      <c r="J4358" s="211">
        <f t="shared" si="350"/>
        <v>0.37502593010146562</v>
      </c>
      <c r="K4358" s="212">
        <f t="shared" si="351"/>
        <v>0.42</v>
      </c>
      <c r="L4358" s="214">
        <v>9147.82</v>
      </c>
      <c r="M4358" s="213">
        <v>13305.92</v>
      </c>
      <c r="N4358" s="213">
        <v>14969.16</v>
      </c>
      <c r="O4358" s="242">
        <f t="shared" si="352"/>
        <v>0.5151999999999316</v>
      </c>
      <c r="P4358" s="242"/>
      <c r="Q4358" s="179"/>
      <c r="R4358" s="179"/>
      <c r="S4358" s="179"/>
      <c r="T4358" s="179"/>
      <c r="U4358" s="179"/>
      <c r="V4358" s="179"/>
      <c r="W4358" s="179"/>
      <c r="X4358" s="179"/>
      <c r="Y4358" s="179"/>
      <c r="Z4358" s="179"/>
      <c r="AA4358" s="222"/>
      <c r="AB4358" s="222"/>
      <c r="AC4358" s="222"/>
      <c r="AD4358" s="179"/>
      <c r="AE4358" s="179"/>
      <c r="AF4358" s="179"/>
      <c r="AG4358" s="179"/>
      <c r="AH4358" s="179"/>
      <c r="AI4358" s="179"/>
      <c r="AJ4358" s="179"/>
    </row>
    <row r="4359" spans="2:36" x14ac:dyDescent="0.3">
      <c r="B4359" s="224">
        <v>443600</v>
      </c>
      <c r="C4359" s="209">
        <v>181312</v>
      </c>
      <c r="D4359" s="206">
        <f t="shared" si="348"/>
        <v>0.40872858431018938</v>
      </c>
      <c r="E4359" s="208">
        <f t="shared" si="349"/>
        <v>0.45</v>
      </c>
      <c r="F4359" s="207">
        <v>9972.16</v>
      </c>
      <c r="G4359" s="207">
        <v>14504.96</v>
      </c>
      <c r="H4359" s="207">
        <v>16318.08</v>
      </c>
      <c r="I4359" s="214">
        <v>166366</v>
      </c>
      <c r="J4359" s="211">
        <f t="shared" si="350"/>
        <v>0.37503606853020738</v>
      </c>
      <c r="K4359" s="212">
        <f t="shared" si="351"/>
        <v>0.42</v>
      </c>
      <c r="L4359" s="214">
        <v>9150.1299999999992</v>
      </c>
      <c r="M4359" s="213">
        <v>13309.28</v>
      </c>
      <c r="N4359" s="213">
        <v>14972.94</v>
      </c>
      <c r="O4359" s="242">
        <f t="shared" si="352"/>
        <v>0.5152999999998974</v>
      </c>
      <c r="P4359" s="242"/>
      <c r="Q4359" s="179"/>
      <c r="R4359" s="179"/>
      <c r="S4359" s="179"/>
      <c r="T4359" s="179"/>
      <c r="U4359" s="179"/>
      <c r="V4359" s="179"/>
      <c r="W4359" s="179"/>
      <c r="X4359" s="179"/>
      <c r="Y4359" s="179"/>
      <c r="Z4359" s="179"/>
      <c r="AA4359" s="222"/>
      <c r="AB4359" s="222"/>
      <c r="AC4359" s="222"/>
      <c r="AD4359" s="179"/>
      <c r="AE4359" s="179"/>
      <c r="AF4359" s="179"/>
      <c r="AG4359" s="179"/>
      <c r="AH4359" s="179"/>
      <c r="AI4359" s="179"/>
      <c r="AJ4359" s="179"/>
    </row>
    <row r="4360" spans="2:36" x14ac:dyDescent="0.3">
      <c r="B4360" s="224">
        <v>443700</v>
      </c>
      <c r="C4360" s="209">
        <v>181357</v>
      </c>
      <c r="D4360" s="206">
        <f t="shared" si="348"/>
        <v>0.40873788595898131</v>
      </c>
      <c r="E4360" s="208">
        <f t="shared" si="349"/>
        <v>0.45</v>
      </c>
      <c r="F4360" s="207">
        <v>9974.6299999999992</v>
      </c>
      <c r="G4360" s="207">
        <v>14508.56</v>
      </c>
      <c r="H4360" s="207">
        <v>16322.13</v>
      </c>
      <c r="I4360" s="214">
        <v>166408</v>
      </c>
      <c r="J4360" s="211">
        <f t="shared" si="350"/>
        <v>0.3750462023890016</v>
      </c>
      <c r="K4360" s="212">
        <f t="shared" si="351"/>
        <v>0.42</v>
      </c>
      <c r="L4360" s="214">
        <v>9152.44</v>
      </c>
      <c r="M4360" s="213">
        <v>13312.64</v>
      </c>
      <c r="N4360" s="213">
        <v>14976.72</v>
      </c>
      <c r="O4360" s="242">
        <f t="shared" si="352"/>
        <v>0.51520000000009536</v>
      </c>
      <c r="P4360" s="242"/>
      <c r="Q4360" s="179"/>
      <c r="R4360" s="179"/>
      <c r="S4360" s="179"/>
      <c r="T4360" s="179"/>
      <c r="U4360" s="179"/>
      <c r="V4360" s="179"/>
      <c r="W4360" s="179"/>
      <c r="X4360" s="179"/>
      <c r="Y4360" s="179"/>
      <c r="Z4360" s="179"/>
      <c r="AA4360" s="222"/>
      <c r="AB4360" s="222"/>
      <c r="AC4360" s="222"/>
      <c r="AD4360" s="179"/>
      <c r="AE4360" s="179"/>
      <c r="AF4360" s="179"/>
      <c r="AG4360" s="179"/>
      <c r="AH4360" s="179"/>
      <c r="AI4360" s="179"/>
      <c r="AJ4360" s="179"/>
    </row>
    <row r="4361" spans="2:36" x14ac:dyDescent="0.3">
      <c r="B4361" s="224">
        <v>443800</v>
      </c>
      <c r="C4361" s="209">
        <v>181402</v>
      </c>
      <c r="D4361" s="206">
        <f t="shared" si="348"/>
        <v>0.40874718341595312</v>
      </c>
      <c r="E4361" s="208">
        <f t="shared" si="349"/>
        <v>0.45</v>
      </c>
      <c r="F4361" s="207">
        <v>9977.11</v>
      </c>
      <c r="G4361" s="207">
        <v>14512.16</v>
      </c>
      <c r="H4361" s="207">
        <v>16326.18</v>
      </c>
      <c r="I4361" s="214">
        <v>166450</v>
      </c>
      <c r="J4361" s="211">
        <f t="shared" si="350"/>
        <v>0.37505633168093738</v>
      </c>
      <c r="K4361" s="212">
        <f t="shared" si="351"/>
        <v>0.42</v>
      </c>
      <c r="L4361" s="214">
        <v>9154.75</v>
      </c>
      <c r="M4361" s="213">
        <v>13316</v>
      </c>
      <c r="N4361" s="213">
        <v>14980.5</v>
      </c>
      <c r="O4361" s="242">
        <f t="shared" si="352"/>
        <v>0.51529999999980647</v>
      </c>
      <c r="P4361" s="242"/>
      <c r="Q4361" s="179"/>
      <c r="R4361" s="179"/>
      <c r="S4361" s="179"/>
      <c r="T4361" s="179"/>
      <c r="U4361" s="179"/>
      <c r="V4361" s="179"/>
      <c r="W4361" s="179"/>
      <c r="X4361" s="179"/>
      <c r="Y4361" s="179"/>
      <c r="Z4361" s="179"/>
      <c r="AA4361" s="222"/>
      <c r="AB4361" s="222"/>
      <c r="AC4361" s="222"/>
      <c r="AD4361" s="179"/>
      <c r="AE4361" s="179"/>
      <c r="AF4361" s="179"/>
      <c r="AG4361" s="179"/>
      <c r="AH4361" s="179"/>
      <c r="AI4361" s="179"/>
      <c r="AJ4361" s="179"/>
    </row>
    <row r="4362" spans="2:36" x14ac:dyDescent="0.3">
      <c r="B4362" s="224">
        <v>443900</v>
      </c>
      <c r="C4362" s="209">
        <v>181447</v>
      </c>
      <c r="D4362" s="206">
        <f t="shared" si="348"/>
        <v>0.40875647668393783</v>
      </c>
      <c r="E4362" s="208">
        <f t="shared" si="349"/>
        <v>0.45</v>
      </c>
      <c r="F4362" s="207">
        <v>9979.58</v>
      </c>
      <c r="G4362" s="207">
        <v>14515.76</v>
      </c>
      <c r="H4362" s="207">
        <v>16330.23</v>
      </c>
      <c r="I4362" s="214">
        <v>166492</v>
      </c>
      <c r="J4362" s="211">
        <f t="shared" si="350"/>
        <v>0.37506645640910113</v>
      </c>
      <c r="K4362" s="212">
        <f t="shared" si="351"/>
        <v>0.42</v>
      </c>
      <c r="L4362" s="214">
        <v>9157.06</v>
      </c>
      <c r="M4362" s="213">
        <v>13319.36</v>
      </c>
      <c r="N4362" s="213">
        <v>14984.28</v>
      </c>
      <c r="O4362" s="242">
        <f t="shared" si="352"/>
        <v>0.51519999999996802</v>
      </c>
      <c r="P4362" s="242"/>
      <c r="Q4362" s="179"/>
      <c r="R4362" s="179"/>
      <c r="S4362" s="179"/>
      <c r="T4362" s="179"/>
      <c r="U4362" s="179"/>
      <c r="V4362" s="179"/>
      <c r="W4362" s="179"/>
      <c r="X4362" s="179"/>
      <c r="Y4362" s="179"/>
      <c r="Z4362" s="179"/>
      <c r="AA4362" s="222"/>
      <c r="AB4362" s="222"/>
      <c r="AC4362" s="222"/>
      <c r="AD4362" s="179"/>
      <c r="AE4362" s="179"/>
      <c r="AF4362" s="179"/>
      <c r="AG4362" s="179"/>
      <c r="AH4362" s="179"/>
      <c r="AI4362" s="179"/>
      <c r="AJ4362" s="179"/>
    </row>
    <row r="4363" spans="2:36" x14ac:dyDescent="0.3">
      <c r="B4363" s="224">
        <v>444000</v>
      </c>
      <c r="C4363" s="209">
        <v>181492</v>
      </c>
      <c r="D4363" s="206">
        <f t="shared" si="348"/>
        <v>0.40876576576576579</v>
      </c>
      <c r="E4363" s="208">
        <f t="shared" si="349"/>
        <v>0.45</v>
      </c>
      <c r="F4363" s="207">
        <v>9982.06</v>
      </c>
      <c r="G4363" s="207">
        <v>14519.36</v>
      </c>
      <c r="H4363" s="207">
        <v>16334.28</v>
      </c>
      <c r="I4363" s="214">
        <v>166534</v>
      </c>
      <c r="J4363" s="211">
        <f t="shared" si="350"/>
        <v>0.37507657657657656</v>
      </c>
      <c r="K4363" s="212">
        <f t="shared" si="351"/>
        <v>0.42</v>
      </c>
      <c r="L4363" s="214">
        <v>9159.3700000000008</v>
      </c>
      <c r="M4363" s="213">
        <v>13322.72</v>
      </c>
      <c r="N4363" s="213">
        <v>14988.06</v>
      </c>
      <c r="O4363" s="242">
        <f t="shared" si="352"/>
        <v>0.51529999999997012</v>
      </c>
      <c r="P4363" s="242"/>
      <c r="Q4363" s="179"/>
      <c r="R4363" s="179"/>
      <c r="S4363" s="179"/>
      <c r="T4363" s="179"/>
      <c r="U4363" s="179"/>
      <c r="V4363" s="179"/>
      <c r="W4363" s="179"/>
      <c r="X4363" s="179"/>
      <c r="Y4363" s="179"/>
      <c r="Z4363" s="179"/>
      <c r="AA4363" s="222"/>
      <c r="AB4363" s="222"/>
      <c r="AC4363" s="222"/>
      <c r="AD4363" s="179"/>
      <c r="AE4363" s="179"/>
      <c r="AF4363" s="179"/>
      <c r="AG4363" s="179"/>
      <c r="AH4363" s="179"/>
      <c r="AI4363" s="179"/>
      <c r="AJ4363" s="179"/>
    </row>
    <row r="4364" spans="2:36" x14ac:dyDescent="0.3">
      <c r="B4364" s="224">
        <v>444100</v>
      </c>
      <c r="C4364" s="209">
        <v>181537</v>
      </c>
      <c r="D4364" s="206">
        <f t="shared" si="348"/>
        <v>0.40877505066426478</v>
      </c>
      <c r="E4364" s="208">
        <f t="shared" si="349"/>
        <v>0.45</v>
      </c>
      <c r="F4364" s="207">
        <v>9984.5300000000007</v>
      </c>
      <c r="G4364" s="207">
        <v>14522.96</v>
      </c>
      <c r="H4364" s="207">
        <v>16338.33</v>
      </c>
      <c r="I4364" s="214">
        <v>166576</v>
      </c>
      <c r="J4364" s="211">
        <f t="shared" si="350"/>
        <v>0.37508669218644447</v>
      </c>
      <c r="K4364" s="212">
        <f t="shared" si="351"/>
        <v>0.42</v>
      </c>
      <c r="L4364" s="214">
        <v>9161.68</v>
      </c>
      <c r="M4364" s="213">
        <v>13326.08</v>
      </c>
      <c r="N4364" s="213">
        <v>14991.84</v>
      </c>
      <c r="O4364" s="242">
        <f t="shared" si="352"/>
        <v>0.51519999999987709</v>
      </c>
      <c r="P4364" s="242"/>
      <c r="Q4364" s="179"/>
      <c r="R4364" s="179"/>
      <c r="S4364" s="179"/>
      <c r="T4364" s="179"/>
      <c r="U4364" s="179"/>
      <c r="V4364" s="179"/>
      <c r="W4364" s="179"/>
      <c r="X4364" s="179"/>
      <c r="Y4364" s="179"/>
      <c r="Z4364" s="179"/>
      <c r="AA4364" s="222"/>
      <c r="AB4364" s="222"/>
      <c r="AC4364" s="222"/>
      <c r="AD4364" s="179"/>
      <c r="AE4364" s="179"/>
      <c r="AF4364" s="179"/>
      <c r="AG4364" s="179"/>
      <c r="AH4364" s="179"/>
      <c r="AI4364" s="179"/>
      <c r="AJ4364" s="179"/>
    </row>
    <row r="4365" spans="2:36" x14ac:dyDescent="0.3">
      <c r="B4365" s="224">
        <v>444200</v>
      </c>
      <c r="C4365" s="209">
        <v>181582</v>
      </c>
      <c r="D4365" s="206">
        <f t="shared" si="348"/>
        <v>0.40878433138226022</v>
      </c>
      <c r="E4365" s="208">
        <f t="shared" si="349"/>
        <v>0.45</v>
      </c>
      <c r="F4365" s="207">
        <v>9987.01</v>
      </c>
      <c r="G4365" s="207">
        <v>14526.56</v>
      </c>
      <c r="H4365" s="207">
        <v>16342.38</v>
      </c>
      <c r="I4365" s="214">
        <v>166618</v>
      </c>
      <c r="J4365" s="211">
        <f t="shared" si="350"/>
        <v>0.37509680324178296</v>
      </c>
      <c r="K4365" s="212">
        <f t="shared" si="351"/>
        <v>0.42</v>
      </c>
      <c r="L4365" s="214">
        <v>9163.99</v>
      </c>
      <c r="M4365" s="213">
        <v>13329.44</v>
      </c>
      <c r="N4365" s="213">
        <v>14995.62</v>
      </c>
      <c r="O4365" s="242">
        <f t="shared" si="352"/>
        <v>0.51530000000015208</v>
      </c>
      <c r="P4365" s="242"/>
      <c r="Q4365" s="179"/>
      <c r="R4365" s="179"/>
      <c r="S4365" s="179"/>
      <c r="T4365" s="179"/>
      <c r="U4365" s="179"/>
      <c r="V4365" s="179"/>
      <c r="W4365" s="179"/>
      <c r="X4365" s="179"/>
      <c r="Y4365" s="179"/>
      <c r="Z4365" s="179"/>
      <c r="AA4365" s="222"/>
      <c r="AB4365" s="222"/>
      <c r="AC4365" s="222"/>
      <c r="AD4365" s="179"/>
      <c r="AE4365" s="179"/>
      <c r="AF4365" s="179"/>
      <c r="AG4365" s="179"/>
      <c r="AH4365" s="179"/>
      <c r="AI4365" s="179"/>
      <c r="AJ4365" s="179"/>
    </row>
    <row r="4366" spans="2:36" x14ac:dyDescent="0.3">
      <c r="B4366" s="224">
        <v>444300</v>
      </c>
      <c r="C4366" s="209">
        <v>181627</v>
      </c>
      <c r="D4366" s="206">
        <f t="shared" si="348"/>
        <v>0.40879360792257485</v>
      </c>
      <c r="E4366" s="208">
        <f t="shared" si="349"/>
        <v>0.45</v>
      </c>
      <c r="F4366" s="207">
        <v>9989.48</v>
      </c>
      <c r="G4366" s="207">
        <v>14530.16</v>
      </c>
      <c r="H4366" s="207">
        <v>16346.43</v>
      </c>
      <c r="I4366" s="214">
        <v>166660</v>
      </c>
      <c r="J4366" s="211">
        <f t="shared" si="350"/>
        <v>0.37510690974566735</v>
      </c>
      <c r="K4366" s="212">
        <f t="shared" si="351"/>
        <v>0.42</v>
      </c>
      <c r="L4366" s="214">
        <v>9166.2999999999993</v>
      </c>
      <c r="M4366" s="213">
        <v>13332.8</v>
      </c>
      <c r="N4366" s="213">
        <v>14999.4</v>
      </c>
      <c r="O4366" s="242">
        <f t="shared" si="352"/>
        <v>0.51520000000002253</v>
      </c>
      <c r="P4366" s="242"/>
      <c r="Q4366" s="179"/>
      <c r="R4366" s="179"/>
      <c r="S4366" s="179"/>
      <c r="T4366" s="179"/>
      <c r="U4366" s="179"/>
      <c r="V4366" s="179"/>
      <c r="W4366" s="179"/>
      <c r="X4366" s="179"/>
      <c r="Y4366" s="179"/>
      <c r="Z4366" s="179"/>
      <c r="AA4366" s="222"/>
      <c r="AB4366" s="222"/>
      <c r="AC4366" s="222"/>
      <c r="AD4366" s="179"/>
      <c r="AE4366" s="179"/>
      <c r="AF4366" s="179"/>
      <c r="AG4366" s="179"/>
      <c r="AH4366" s="179"/>
      <c r="AI4366" s="179"/>
      <c r="AJ4366" s="179"/>
    </row>
    <row r="4367" spans="2:36" x14ac:dyDescent="0.3">
      <c r="B4367" s="224">
        <v>444400</v>
      </c>
      <c r="C4367" s="209">
        <v>181672</v>
      </c>
      <c r="D4367" s="206">
        <f t="shared" si="348"/>
        <v>0.4088028802880288</v>
      </c>
      <c r="E4367" s="208">
        <f t="shared" si="349"/>
        <v>0.45</v>
      </c>
      <c r="F4367" s="207">
        <v>9991.9599999999991</v>
      </c>
      <c r="G4367" s="207">
        <v>14533.76</v>
      </c>
      <c r="H4367" s="207">
        <v>16350.48</v>
      </c>
      <c r="I4367" s="214">
        <v>166702</v>
      </c>
      <c r="J4367" s="211">
        <f t="shared" si="350"/>
        <v>0.37511701170117012</v>
      </c>
      <c r="K4367" s="212">
        <f t="shared" si="351"/>
        <v>0.42</v>
      </c>
      <c r="L4367" s="214">
        <v>9168.61</v>
      </c>
      <c r="M4367" s="213">
        <v>13336.16</v>
      </c>
      <c r="N4367" s="213">
        <v>15003.18</v>
      </c>
      <c r="O4367" s="242">
        <f t="shared" si="352"/>
        <v>0.51530000000002474</v>
      </c>
      <c r="P4367" s="242"/>
      <c r="Q4367" s="179"/>
      <c r="R4367" s="179"/>
      <c r="S4367" s="179"/>
      <c r="T4367" s="179"/>
      <c r="U4367" s="179"/>
      <c r="V4367" s="179"/>
      <c r="W4367" s="179"/>
      <c r="X4367" s="179"/>
      <c r="Y4367" s="179"/>
      <c r="Z4367" s="179"/>
      <c r="AA4367" s="222"/>
      <c r="AB4367" s="222"/>
      <c r="AC4367" s="222"/>
      <c r="AD4367" s="179"/>
      <c r="AE4367" s="179"/>
      <c r="AF4367" s="179"/>
      <c r="AG4367" s="179"/>
      <c r="AH4367" s="179"/>
      <c r="AI4367" s="179"/>
      <c r="AJ4367" s="179"/>
    </row>
    <row r="4368" spans="2:36" x14ac:dyDescent="0.3">
      <c r="B4368" s="224">
        <v>444500</v>
      </c>
      <c r="C4368" s="209">
        <v>181717</v>
      </c>
      <c r="D4368" s="206">
        <f t="shared" si="348"/>
        <v>0.40881214848143982</v>
      </c>
      <c r="E4368" s="208">
        <f t="shared" si="349"/>
        <v>0.45</v>
      </c>
      <c r="F4368" s="207">
        <v>9994.43</v>
      </c>
      <c r="G4368" s="207">
        <v>14537.36</v>
      </c>
      <c r="H4368" s="207">
        <v>16354.53</v>
      </c>
      <c r="I4368" s="214">
        <v>166744</v>
      </c>
      <c r="J4368" s="211">
        <f t="shared" si="350"/>
        <v>0.3751271091113611</v>
      </c>
      <c r="K4368" s="212">
        <f t="shared" si="351"/>
        <v>0.42</v>
      </c>
      <c r="L4368" s="214">
        <v>9170.92</v>
      </c>
      <c r="M4368" s="213">
        <v>13339.52</v>
      </c>
      <c r="N4368" s="213">
        <v>15006.96</v>
      </c>
      <c r="O4368" s="242">
        <f t="shared" si="352"/>
        <v>0.5151999999999316</v>
      </c>
      <c r="P4368" s="242"/>
      <c r="Q4368" s="179"/>
      <c r="R4368" s="179"/>
      <c r="S4368" s="179"/>
      <c r="T4368" s="179"/>
      <c r="U4368" s="179"/>
      <c r="V4368" s="179"/>
      <c r="W4368" s="179"/>
      <c r="X4368" s="179"/>
      <c r="Y4368" s="179"/>
      <c r="Z4368" s="179"/>
      <c r="AA4368" s="222"/>
      <c r="AB4368" s="222"/>
      <c r="AC4368" s="222"/>
      <c r="AD4368" s="179"/>
      <c r="AE4368" s="179"/>
      <c r="AF4368" s="179"/>
      <c r="AG4368" s="179"/>
      <c r="AH4368" s="179"/>
      <c r="AI4368" s="179"/>
      <c r="AJ4368" s="179"/>
    </row>
    <row r="4369" spans="2:36" x14ac:dyDescent="0.3">
      <c r="B4369" s="224">
        <v>444600</v>
      </c>
      <c r="C4369" s="209">
        <v>181762</v>
      </c>
      <c r="D4369" s="206">
        <f t="shared" si="348"/>
        <v>0.40882141250562304</v>
      </c>
      <c r="E4369" s="208">
        <f t="shared" si="349"/>
        <v>0.45</v>
      </c>
      <c r="F4369" s="207">
        <v>9996.91</v>
      </c>
      <c r="G4369" s="207">
        <v>14540.96</v>
      </c>
      <c r="H4369" s="207">
        <v>16358.58</v>
      </c>
      <c r="I4369" s="214">
        <v>166786</v>
      </c>
      <c r="J4369" s="211">
        <f t="shared" si="350"/>
        <v>0.37513720197930722</v>
      </c>
      <c r="K4369" s="212">
        <f t="shared" si="351"/>
        <v>0.42</v>
      </c>
      <c r="L4369" s="214">
        <v>9173.23</v>
      </c>
      <c r="M4369" s="213">
        <v>13342.88</v>
      </c>
      <c r="N4369" s="213">
        <v>15010.74</v>
      </c>
      <c r="O4369" s="242">
        <f t="shared" si="352"/>
        <v>0.5152999999998974</v>
      </c>
      <c r="P4369" s="242"/>
      <c r="Q4369" s="179"/>
      <c r="R4369" s="179"/>
      <c r="S4369" s="179"/>
      <c r="T4369" s="179"/>
      <c r="U4369" s="179"/>
      <c r="V4369" s="179"/>
      <c r="W4369" s="179"/>
      <c r="X4369" s="179"/>
      <c r="Y4369" s="179"/>
      <c r="Z4369" s="179"/>
      <c r="AA4369" s="222"/>
      <c r="AB4369" s="222"/>
      <c r="AC4369" s="222"/>
      <c r="AD4369" s="179"/>
      <c r="AE4369" s="179"/>
      <c r="AF4369" s="179"/>
      <c r="AG4369" s="179"/>
      <c r="AH4369" s="179"/>
      <c r="AI4369" s="179"/>
      <c r="AJ4369" s="179"/>
    </row>
    <row r="4370" spans="2:36" x14ac:dyDescent="0.3">
      <c r="B4370" s="224">
        <v>444700</v>
      </c>
      <c r="C4370" s="209">
        <v>181807</v>
      </c>
      <c r="D4370" s="206">
        <f t="shared" si="348"/>
        <v>0.40883067236339105</v>
      </c>
      <c r="E4370" s="208">
        <f t="shared" si="349"/>
        <v>0.45</v>
      </c>
      <c r="F4370" s="207">
        <v>9999.3799999999992</v>
      </c>
      <c r="G4370" s="207">
        <v>14544.56</v>
      </c>
      <c r="H4370" s="207">
        <v>16362.63</v>
      </c>
      <c r="I4370" s="214">
        <v>166828</v>
      </c>
      <c r="J4370" s="211">
        <f t="shared" si="350"/>
        <v>0.37514729030807287</v>
      </c>
      <c r="K4370" s="212">
        <f t="shared" si="351"/>
        <v>0.42</v>
      </c>
      <c r="L4370" s="214">
        <v>9175.5400000000009</v>
      </c>
      <c r="M4370" s="213">
        <v>13346.24</v>
      </c>
      <c r="N4370" s="213">
        <v>15014.52</v>
      </c>
      <c r="O4370" s="242">
        <f t="shared" si="352"/>
        <v>0.51520000000009536</v>
      </c>
      <c r="P4370" s="242"/>
      <c r="Q4370" s="179"/>
      <c r="R4370" s="179"/>
      <c r="S4370" s="179"/>
      <c r="T4370" s="179"/>
      <c r="U4370" s="179"/>
      <c r="V4370" s="179"/>
      <c r="W4370" s="179"/>
      <c r="X4370" s="179"/>
      <c r="Y4370" s="179"/>
      <c r="Z4370" s="179"/>
      <c r="AA4370" s="222"/>
      <c r="AB4370" s="222"/>
      <c r="AC4370" s="222"/>
      <c r="AD4370" s="179"/>
      <c r="AE4370" s="179"/>
      <c r="AF4370" s="179"/>
      <c r="AG4370" s="179"/>
      <c r="AH4370" s="179"/>
      <c r="AI4370" s="179"/>
      <c r="AJ4370" s="179"/>
    </row>
    <row r="4371" spans="2:36" x14ac:dyDescent="0.3">
      <c r="B4371" s="224">
        <v>444800</v>
      </c>
      <c r="C4371" s="209">
        <v>181852</v>
      </c>
      <c r="D4371" s="206">
        <f t="shared" si="348"/>
        <v>0.40883992805755398</v>
      </c>
      <c r="E4371" s="208">
        <f t="shared" si="349"/>
        <v>0.45</v>
      </c>
      <c r="F4371" s="207">
        <v>10001.86</v>
      </c>
      <c r="G4371" s="207">
        <v>14548.16</v>
      </c>
      <c r="H4371" s="207">
        <v>16366.68</v>
      </c>
      <c r="I4371" s="214">
        <v>166870</v>
      </c>
      <c r="J4371" s="211">
        <f t="shared" si="350"/>
        <v>0.37515737410071942</v>
      </c>
      <c r="K4371" s="212">
        <f t="shared" si="351"/>
        <v>0.42</v>
      </c>
      <c r="L4371" s="214">
        <v>9177.85</v>
      </c>
      <c r="M4371" s="213">
        <v>13349.6</v>
      </c>
      <c r="N4371" s="213">
        <v>15018.3</v>
      </c>
      <c r="O4371" s="242">
        <f t="shared" si="352"/>
        <v>0.51529999999982468</v>
      </c>
      <c r="P4371" s="242"/>
      <c r="Q4371" s="179"/>
      <c r="R4371" s="179"/>
      <c r="S4371" s="179"/>
      <c r="T4371" s="179"/>
      <c r="U4371" s="179"/>
      <c r="V4371" s="179"/>
      <c r="W4371" s="179"/>
      <c r="X4371" s="179"/>
      <c r="Y4371" s="179"/>
      <c r="Z4371" s="179"/>
      <c r="AA4371" s="222"/>
      <c r="AB4371" s="222"/>
      <c r="AC4371" s="222"/>
      <c r="AD4371" s="179"/>
      <c r="AE4371" s="179"/>
      <c r="AF4371" s="179"/>
      <c r="AG4371" s="179"/>
      <c r="AH4371" s="179"/>
      <c r="AI4371" s="179"/>
      <c r="AJ4371" s="179"/>
    </row>
    <row r="4372" spans="2:36" x14ac:dyDescent="0.3">
      <c r="B4372" s="224">
        <v>444900</v>
      </c>
      <c r="C4372" s="209">
        <v>181897</v>
      </c>
      <c r="D4372" s="206">
        <f t="shared" si="348"/>
        <v>0.40884917959091932</v>
      </c>
      <c r="E4372" s="208">
        <f t="shared" si="349"/>
        <v>0.45</v>
      </c>
      <c r="F4372" s="207">
        <v>10004.33</v>
      </c>
      <c r="G4372" s="207">
        <v>14551.76</v>
      </c>
      <c r="H4372" s="207">
        <v>16370.73</v>
      </c>
      <c r="I4372" s="214">
        <v>166912</v>
      </c>
      <c r="J4372" s="211">
        <f t="shared" si="350"/>
        <v>0.37516745336030571</v>
      </c>
      <c r="K4372" s="212">
        <f t="shared" si="351"/>
        <v>0.42</v>
      </c>
      <c r="L4372" s="214">
        <v>9180.16</v>
      </c>
      <c r="M4372" s="213">
        <v>13352.96</v>
      </c>
      <c r="N4372" s="213">
        <v>15022.08</v>
      </c>
      <c r="O4372" s="242">
        <f t="shared" si="352"/>
        <v>0.51519999999996802</v>
      </c>
      <c r="P4372" s="242"/>
      <c r="Q4372" s="179"/>
      <c r="R4372" s="179"/>
      <c r="S4372" s="179"/>
      <c r="T4372" s="179"/>
      <c r="U4372" s="179"/>
      <c r="V4372" s="179"/>
      <c r="W4372" s="179"/>
      <c r="X4372" s="179"/>
      <c r="Y4372" s="179"/>
      <c r="Z4372" s="179"/>
      <c r="AA4372" s="222"/>
      <c r="AB4372" s="222"/>
      <c r="AC4372" s="222"/>
      <c r="AD4372" s="179"/>
      <c r="AE4372" s="179"/>
      <c r="AF4372" s="179"/>
      <c r="AG4372" s="179"/>
      <c r="AH4372" s="179"/>
      <c r="AI4372" s="179"/>
      <c r="AJ4372" s="179"/>
    </row>
    <row r="4373" spans="2:36" x14ac:dyDescent="0.3">
      <c r="B4373" s="224">
        <v>445000</v>
      </c>
      <c r="C4373" s="209">
        <v>181942</v>
      </c>
      <c r="D4373" s="206">
        <f t="shared" si="348"/>
        <v>0.40885842696629215</v>
      </c>
      <c r="E4373" s="208">
        <f t="shared" si="349"/>
        <v>0.45</v>
      </c>
      <c r="F4373" s="207">
        <v>10006.81</v>
      </c>
      <c r="G4373" s="207">
        <v>14555.36</v>
      </c>
      <c r="H4373" s="207">
        <v>16374.78</v>
      </c>
      <c r="I4373" s="214">
        <v>166954</v>
      </c>
      <c r="J4373" s="211">
        <f t="shared" si="350"/>
        <v>0.37517752808988764</v>
      </c>
      <c r="K4373" s="212">
        <f t="shared" si="351"/>
        <v>0.42</v>
      </c>
      <c r="L4373" s="214">
        <v>9182.4699999999993</v>
      </c>
      <c r="M4373" s="213">
        <v>13356.32</v>
      </c>
      <c r="N4373" s="213">
        <v>15025.86</v>
      </c>
      <c r="O4373" s="242">
        <f t="shared" si="352"/>
        <v>0.51529999999995202</v>
      </c>
      <c r="P4373" s="242"/>
      <c r="Q4373" s="179"/>
      <c r="R4373" s="179"/>
      <c r="S4373" s="179"/>
      <c r="T4373" s="179"/>
      <c r="U4373" s="179"/>
      <c r="V4373" s="179"/>
      <c r="W4373" s="179"/>
      <c r="X4373" s="179"/>
      <c r="Y4373" s="179"/>
      <c r="Z4373" s="179"/>
      <c r="AA4373" s="222"/>
      <c r="AB4373" s="222"/>
      <c r="AC4373" s="222"/>
      <c r="AD4373" s="179"/>
      <c r="AE4373" s="179"/>
      <c r="AF4373" s="179"/>
      <c r="AG4373" s="179"/>
      <c r="AH4373" s="179"/>
      <c r="AI4373" s="179"/>
      <c r="AJ4373" s="179"/>
    </row>
    <row r="4374" spans="2:36" x14ac:dyDescent="0.3">
      <c r="B4374" s="224">
        <v>445100</v>
      </c>
      <c r="C4374" s="209">
        <v>181987</v>
      </c>
      <c r="D4374" s="206">
        <f t="shared" si="348"/>
        <v>0.40886767018647496</v>
      </c>
      <c r="E4374" s="208">
        <f t="shared" si="349"/>
        <v>0.45</v>
      </c>
      <c r="F4374" s="207">
        <v>10009.280000000001</v>
      </c>
      <c r="G4374" s="207">
        <v>14558.96</v>
      </c>
      <c r="H4374" s="207">
        <v>16378.83</v>
      </c>
      <c r="I4374" s="214">
        <v>166996</v>
      </c>
      <c r="J4374" s="211">
        <f t="shared" si="350"/>
        <v>0.37518759829251852</v>
      </c>
      <c r="K4374" s="212">
        <f t="shared" si="351"/>
        <v>0.42</v>
      </c>
      <c r="L4374" s="214">
        <v>9184.7800000000007</v>
      </c>
      <c r="M4374" s="213">
        <v>13359.68</v>
      </c>
      <c r="N4374" s="213">
        <v>15029.64</v>
      </c>
      <c r="O4374" s="242">
        <f t="shared" si="352"/>
        <v>0.51519999999987709</v>
      </c>
      <c r="P4374" s="242"/>
      <c r="Q4374" s="179"/>
      <c r="R4374" s="179"/>
      <c r="S4374" s="179"/>
      <c r="T4374" s="179"/>
      <c r="U4374" s="179"/>
      <c r="V4374" s="179"/>
      <c r="W4374" s="179"/>
      <c r="X4374" s="179"/>
      <c r="Y4374" s="179"/>
      <c r="Z4374" s="179"/>
      <c r="AA4374" s="222"/>
      <c r="AB4374" s="222"/>
      <c r="AC4374" s="222"/>
      <c r="AD4374" s="179"/>
      <c r="AE4374" s="179"/>
      <c r="AF4374" s="179"/>
      <c r="AG4374" s="179"/>
      <c r="AH4374" s="179"/>
      <c r="AI4374" s="179"/>
      <c r="AJ4374" s="179"/>
    </row>
    <row r="4375" spans="2:36" x14ac:dyDescent="0.3">
      <c r="B4375" s="224">
        <v>445200</v>
      </c>
      <c r="C4375" s="209">
        <v>182032</v>
      </c>
      <c r="D4375" s="206">
        <f t="shared" si="348"/>
        <v>0.40887690925426773</v>
      </c>
      <c r="E4375" s="208">
        <f t="shared" si="349"/>
        <v>0.45</v>
      </c>
      <c r="F4375" s="207">
        <v>10011.76</v>
      </c>
      <c r="G4375" s="207">
        <v>14562.56</v>
      </c>
      <c r="H4375" s="207">
        <v>16382.88</v>
      </c>
      <c r="I4375" s="214">
        <v>167038</v>
      </c>
      <c r="J4375" s="211">
        <f t="shared" si="350"/>
        <v>0.37519766397124887</v>
      </c>
      <c r="K4375" s="212">
        <f t="shared" si="351"/>
        <v>0.42</v>
      </c>
      <c r="L4375" s="214">
        <v>9187.09</v>
      </c>
      <c r="M4375" s="213">
        <v>13363.04</v>
      </c>
      <c r="N4375" s="213">
        <v>15033.42</v>
      </c>
      <c r="O4375" s="242">
        <f t="shared" si="352"/>
        <v>0.51530000000015208</v>
      </c>
      <c r="P4375" s="242"/>
      <c r="Q4375" s="179"/>
      <c r="R4375" s="179"/>
      <c r="S4375" s="179"/>
      <c r="T4375" s="179"/>
      <c r="U4375" s="179"/>
      <c r="V4375" s="179"/>
      <c r="W4375" s="179"/>
      <c r="X4375" s="179"/>
      <c r="Y4375" s="179"/>
      <c r="Z4375" s="179"/>
      <c r="AA4375" s="222"/>
      <c r="AB4375" s="222"/>
      <c r="AC4375" s="222"/>
      <c r="AD4375" s="179"/>
      <c r="AE4375" s="179"/>
      <c r="AF4375" s="179"/>
      <c r="AG4375" s="179"/>
      <c r="AH4375" s="179"/>
      <c r="AI4375" s="179"/>
      <c r="AJ4375" s="179"/>
    </row>
    <row r="4376" spans="2:36" x14ac:dyDescent="0.3">
      <c r="B4376" s="224">
        <v>445300</v>
      </c>
      <c r="C4376" s="209">
        <v>182077</v>
      </c>
      <c r="D4376" s="206">
        <f t="shared" ref="D4376:D4439" si="353">C4376/B4376</f>
        <v>0.40888614417246799</v>
      </c>
      <c r="E4376" s="208">
        <f t="shared" ref="E4376:E4439" si="354">(C4376-C4375)/(B4376-B4375)</f>
        <v>0.45</v>
      </c>
      <c r="F4376" s="207">
        <v>10014.23</v>
      </c>
      <c r="G4376" s="207">
        <v>14566.16</v>
      </c>
      <c r="H4376" s="207">
        <v>16386.93</v>
      </c>
      <c r="I4376" s="214">
        <v>167080</v>
      </c>
      <c r="J4376" s="211">
        <f t="shared" si="350"/>
        <v>0.37520772512912642</v>
      </c>
      <c r="K4376" s="212">
        <f t="shared" si="351"/>
        <v>0.42</v>
      </c>
      <c r="L4376" s="214">
        <v>9189.4</v>
      </c>
      <c r="M4376" s="213">
        <v>13366.4</v>
      </c>
      <c r="N4376" s="213">
        <v>15037.2</v>
      </c>
      <c r="O4376" s="242">
        <f t="shared" si="352"/>
        <v>0.51520000000002253</v>
      </c>
      <c r="P4376" s="242"/>
      <c r="Q4376" s="179"/>
      <c r="R4376" s="179"/>
      <c r="S4376" s="179"/>
      <c r="T4376" s="179"/>
      <c r="U4376" s="179"/>
      <c r="V4376" s="179"/>
      <c r="W4376" s="179"/>
      <c r="X4376" s="179"/>
      <c r="Y4376" s="179"/>
      <c r="Z4376" s="179"/>
      <c r="AA4376" s="222"/>
      <c r="AB4376" s="222"/>
      <c r="AC4376" s="222"/>
      <c r="AD4376" s="179"/>
      <c r="AE4376" s="179"/>
      <c r="AF4376" s="179"/>
      <c r="AG4376" s="179"/>
      <c r="AH4376" s="179"/>
      <c r="AI4376" s="179"/>
      <c r="AJ4376" s="179"/>
    </row>
    <row r="4377" spans="2:36" x14ac:dyDescent="0.3">
      <c r="B4377" s="224">
        <v>445400</v>
      </c>
      <c r="C4377" s="209">
        <v>182122</v>
      </c>
      <c r="D4377" s="206">
        <f t="shared" si="353"/>
        <v>0.40889537494387068</v>
      </c>
      <c r="E4377" s="208">
        <f t="shared" si="354"/>
        <v>0.45</v>
      </c>
      <c r="F4377" s="207">
        <v>10016.709999999999</v>
      </c>
      <c r="G4377" s="207">
        <v>14569.76</v>
      </c>
      <c r="H4377" s="207">
        <v>16390.98</v>
      </c>
      <c r="I4377" s="214">
        <v>167122</v>
      </c>
      <c r="J4377" s="211">
        <f t="shared" si="350"/>
        <v>0.37521778176919623</v>
      </c>
      <c r="K4377" s="212">
        <f t="shared" si="351"/>
        <v>0.42</v>
      </c>
      <c r="L4377" s="214">
        <v>9191.7099999999991</v>
      </c>
      <c r="M4377" s="213">
        <v>13369.76</v>
      </c>
      <c r="N4377" s="213">
        <v>15040.98</v>
      </c>
      <c r="O4377" s="242">
        <f t="shared" si="352"/>
        <v>0.51530000000002474</v>
      </c>
      <c r="P4377" s="242"/>
      <c r="Q4377" s="179"/>
      <c r="R4377" s="179"/>
      <c r="S4377" s="179"/>
      <c r="T4377" s="179"/>
      <c r="U4377" s="179"/>
      <c r="V4377" s="179"/>
      <c r="W4377" s="179"/>
      <c r="X4377" s="179"/>
      <c r="Y4377" s="179"/>
      <c r="Z4377" s="179"/>
      <c r="AA4377" s="222"/>
      <c r="AB4377" s="222"/>
      <c r="AC4377" s="222"/>
      <c r="AD4377" s="179"/>
      <c r="AE4377" s="179"/>
      <c r="AF4377" s="179"/>
      <c r="AG4377" s="179"/>
      <c r="AH4377" s="179"/>
      <c r="AI4377" s="179"/>
      <c r="AJ4377" s="179"/>
    </row>
    <row r="4378" spans="2:36" x14ac:dyDescent="0.3">
      <c r="B4378" s="224">
        <v>445500</v>
      </c>
      <c r="C4378" s="209">
        <v>182167</v>
      </c>
      <c r="D4378" s="206">
        <f t="shared" si="353"/>
        <v>0.40890460157126823</v>
      </c>
      <c r="E4378" s="208">
        <f t="shared" si="354"/>
        <v>0.45</v>
      </c>
      <c r="F4378" s="207">
        <v>10019.18</v>
      </c>
      <c r="G4378" s="207">
        <v>14573.36</v>
      </c>
      <c r="H4378" s="207">
        <v>16395.03</v>
      </c>
      <c r="I4378" s="214">
        <v>167164</v>
      </c>
      <c r="J4378" s="211">
        <f t="shared" si="350"/>
        <v>0.37522783389450054</v>
      </c>
      <c r="K4378" s="212">
        <f t="shared" si="351"/>
        <v>0.42</v>
      </c>
      <c r="L4378" s="214">
        <v>9194.02</v>
      </c>
      <c r="M4378" s="213">
        <v>13373.12</v>
      </c>
      <c r="N4378" s="213">
        <v>15044.76</v>
      </c>
      <c r="O4378" s="242">
        <f t="shared" si="352"/>
        <v>0.5151999999999316</v>
      </c>
      <c r="P4378" s="242"/>
      <c r="Q4378" s="179"/>
      <c r="R4378" s="179"/>
      <c r="S4378" s="179"/>
      <c r="T4378" s="179"/>
      <c r="U4378" s="179"/>
      <c r="V4378" s="179"/>
      <c r="W4378" s="179"/>
      <c r="X4378" s="179"/>
      <c r="Y4378" s="179"/>
      <c r="Z4378" s="179"/>
      <c r="AA4378" s="222"/>
      <c r="AB4378" s="222"/>
      <c r="AC4378" s="222"/>
      <c r="AD4378" s="179"/>
      <c r="AE4378" s="179"/>
      <c r="AF4378" s="179"/>
      <c r="AG4378" s="179"/>
      <c r="AH4378" s="179"/>
      <c r="AI4378" s="179"/>
      <c r="AJ4378" s="179"/>
    </row>
    <row r="4379" spans="2:36" x14ac:dyDescent="0.3">
      <c r="B4379" s="224">
        <v>445600</v>
      </c>
      <c r="C4379" s="209">
        <v>182212</v>
      </c>
      <c r="D4379" s="206">
        <f t="shared" si="353"/>
        <v>0.40891382405745064</v>
      </c>
      <c r="E4379" s="208">
        <f t="shared" si="354"/>
        <v>0.45</v>
      </c>
      <c r="F4379" s="207">
        <v>10021.66</v>
      </c>
      <c r="G4379" s="207">
        <v>14576.96</v>
      </c>
      <c r="H4379" s="207">
        <v>16399.080000000002</v>
      </c>
      <c r="I4379" s="214">
        <v>167206</v>
      </c>
      <c r="J4379" s="211">
        <f t="shared" si="350"/>
        <v>0.37523788150807902</v>
      </c>
      <c r="K4379" s="212">
        <f t="shared" si="351"/>
        <v>0.42</v>
      </c>
      <c r="L4379" s="214">
        <v>9196.33</v>
      </c>
      <c r="M4379" s="213">
        <v>13376.48</v>
      </c>
      <c r="N4379" s="213">
        <v>15048.54</v>
      </c>
      <c r="O4379" s="242">
        <f t="shared" si="352"/>
        <v>0.5152999999999156</v>
      </c>
      <c r="P4379" s="242"/>
      <c r="Q4379" s="179"/>
      <c r="R4379" s="179"/>
      <c r="S4379" s="179"/>
      <c r="T4379" s="179"/>
      <c r="U4379" s="179"/>
      <c r="V4379" s="179"/>
      <c r="W4379" s="179"/>
      <c r="X4379" s="179"/>
      <c r="Y4379" s="179"/>
      <c r="Z4379" s="179"/>
      <c r="AA4379" s="222"/>
      <c r="AB4379" s="222"/>
      <c r="AC4379" s="222"/>
      <c r="AD4379" s="179"/>
      <c r="AE4379" s="179"/>
      <c r="AF4379" s="179"/>
      <c r="AG4379" s="179"/>
      <c r="AH4379" s="179"/>
      <c r="AI4379" s="179"/>
      <c r="AJ4379" s="179"/>
    </row>
    <row r="4380" spans="2:36" x14ac:dyDescent="0.3">
      <c r="B4380" s="224">
        <v>445700</v>
      </c>
      <c r="C4380" s="209">
        <v>182257</v>
      </c>
      <c r="D4380" s="206">
        <f t="shared" si="353"/>
        <v>0.40892304240520527</v>
      </c>
      <c r="E4380" s="208">
        <f t="shared" si="354"/>
        <v>0.45</v>
      </c>
      <c r="F4380" s="207">
        <v>10024.129999999999</v>
      </c>
      <c r="G4380" s="207">
        <v>14580.56</v>
      </c>
      <c r="H4380" s="207">
        <v>16403.13</v>
      </c>
      <c r="I4380" s="214">
        <v>167248</v>
      </c>
      <c r="J4380" s="211">
        <f t="shared" si="350"/>
        <v>0.37524792461296835</v>
      </c>
      <c r="K4380" s="212">
        <f t="shared" si="351"/>
        <v>0.42</v>
      </c>
      <c r="L4380" s="214">
        <v>9198.64</v>
      </c>
      <c r="M4380" s="213">
        <v>13379.84</v>
      </c>
      <c r="N4380" s="213">
        <v>15052.32</v>
      </c>
      <c r="O4380" s="242">
        <f t="shared" si="352"/>
        <v>0.51520000000007715</v>
      </c>
      <c r="P4380" s="242"/>
      <c r="Q4380" s="179"/>
      <c r="R4380" s="179"/>
      <c r="S4380" s="179"/>
      <c r="T4380" s="179"/>
      <c r="U4380" s="179"/>
      <c r="V4380" s="179"/>
      <c r="W4380" s="179"/>
      <c r="X4380" s="179"/>
      <c r="Y4380" s="179"/>
      <c r="Z4380" s="179"/>
      <c r="AA4380" s="222"/>
      <c r="AB4380" s="222"/>
      <c r="AC4380" s="222"/>
      <c r="AD4380" s="179"/>
      <c r="AE4380" s="179"/>
      <c r="AF4380" s="179"/>
      <c r="AG4380" s="179"/>
      <c r="AH4380" s="179"/>
      <c r="AI4380" s="179"/>
      <c r="AJ4380" s="179"/>
    </row>
    <row r="4381" spans="2:36" x14ac:dyDescent="0.3">
      <c r="B4381" s="224">
        <v>445800</v>
      </c>
      <c r="C4381" s="209">
        <v>182302</v>
      </c>
      <c r="D4381" s="206">
        <f t="shared" si="353"/>
        <v>0.40893225661731719</v>
      </c>
      <c r="E4381" s="208">
        <f t="shared" si="354"/>
        <v>0.45</v>
      </c>
      <c r="F4381" s="207">
        <v>10026.61</v>
      </c>
      <c r="G4381" s="207">
        <v>14584.16</v>
      </c>
      <c r="H4381" s="207">
        <v>16407.18</v>
      </c>
      <c r="I4381" s="214">
        <v>167290</v>
      </c>
      <c r="J4381" s="211">
        <f t="shared" si="350"/>
        <v>0.37525796321220278</v>
      </c>
      <c r="K4381" s="212">
        <f t="shared" si="351"/>
        <v>0.42</v>
      </c>
      <c r="L4381" s="214">
        <v>9200.9500000000007</v>
      </c>
      <c r="M4381" s="213">
        <v>13383.2</v>
      </c>
      <c r="N4381" s="213">
        <v>15056.1</v>
      </c>
      <c r="O4381" s="242">
        <f t="shared" si="352"/>
        <v>0.51529999999980647</v>
      </c>
      <c r="P4381" s="242"/>
      <c r="Q4381" s="179"/>
      <c r="R4381" s="179"/>
      <c r="S4381" s="179"/>
      <c r="T4381" s="179"/>
      <c r="U4381" s="179"/>
      <c r="V4381" s="179"/>
      <c r="W4381" s="179"/>
      <c r="X4381" s="179"/>
      <c r="Y4381" s="179"/>
      <c r="Z4381" s="179"/>
      <c r="AA4381" s="222"/>
      <c r="AB4381" s="222"/>
      <c r="AC4381" s="222"/>
      <c r="AD4381" s="179"/>
      <c r="AE4381" s="179"/>
      <c r="AF4381" s="179"/>
      <c r="AG4381" s="179"/>
      <c r="AH4381" s="179"/>
      <c r="AI4381" s="179"/>
      <c r="AJ4381" s="179"/>
    </row>
    <row r="4382" spans="2:36" x14ac:dyDescent="0.3">
      <c r="B4382" s="224">
        <v>445900</v>
      </c>
      <c r="C4382" s="209">
        <v>182347</v>
      </c>
      <c r="D4382" s="206">
        <f t="shared" si="353"/>
        <v>0.40894146669656872</v>
      </c>
      <c r="E4382" s="208">
        <f t="shared" si="354"/>
        <v>0.45</v>
      </c>
      <c r="F4382" s="207">
        <v>10029.08</v>
      </c>
      <c r="G4382" s="207">
        <v>14587.76</v>
      </c>
      <c r="H4382" s="207">
        <v>16411.23</v>
      </c>
      <c r="I4382" s="214">
        <v>167332</v>
      </c>
      <c r="J4382" s="211">
        <f t="shared" si="350"/>
        <v>0.37526799730881366</v>
      </c>
      <c r="K4382" s="212">
        <f t="shared" si="351"/>
        <v>0.42</v>
      </c>
      <c r="L4382" s="214">
        <v>9203.26</v>
      </c>
      <c r="M4382" s="213">
        <v>13386.56</v>
      </c>
      <c r="N4382" s="213">
        <v>15059.88</v>
      </c>
      <c r="O4382" s="242">
        <f t="shared" si="352"/>
        <v>0.51519999999996802</v>
      </c>
      <c r="P4382" s="242"/>
      <c r="Q4382" s="179"/>
      <c r="R4382" s="179"/>
      <c r="S4382" s="179"/>
      <c r="T4382" s="179"/>
      <c r="U4382" s="179"/>
      <c r="V4382" s="179"/>
      <c r="W4382" s="179"/>
      <c r="X4382" s="179"/>
      <c r="Y4382" s="179"/>
      <c r="Z4382" s="179"/>
      <c r="AA4382" s="222"/>
      <c r="AB4382" s="222"/>
      <c r="AC4382" s="222"/>
      <c r="AD4382" s="179"/>
      <c r="AE4382" s="179"/>
      <c r="AF4382" s="179"/>
      <c r="AG4382" s="179"/>
      <c r="AH4382" s="179"/>
      <c r="AI4382" s="179"/>
      <c r="AJ4382" s="179"/>
    </row>
    <row r="4383" spans="2:36" x14ac:dyDescent="0.3">
      <c r="B4383" s="224">
        <v>446000</v>
      </c>
      <c r="C4383" s="209">
        <v>182392</v>
      </c>
      <c r="D4383" s="206">
        <f t="shared" si="353"/>
        <v>0.40895067264573992</v>
      </c>
      <c r="E4383" s="208">
        <f t="shared" si="354"/>
        <v>0.45</v>
      </c>
      <c r="F4383" s="207">
        <v>10031.56</v>
      </c>
      <c r="G4383" s="207">
        <v>14591.36</v>
      </c>
      <c r="H4383" s="207">
        <v>16415.28</v>
      </c>
      <c r="I4383" s="214">
        <v>167374</v>
      </c>
      <c r="J4383" s="211">
        <f t="shared" si="350"/>
        <v>0.37527802690582962</v>
      </c>
      <c r="K4383" s="212">
        <f t="shared" si="351"/>
        <v>0.42</v>
      </c>
      <c r="L4383" s="214">
        <v>9205.57</v>
      </c>
      <c r="M4383" s="213">
        <v>13389.92</v>
      </c>
      <c r="N4383" s="213">
        <v>15063.66</v>
      </c>
      <c r="O4383" s="242">
        <f t="shared" si="352"/>
        <v>0.51529999999995202</v>
      </c>
      <c r="P4383" s="242"/>
      <c r="Q4383" s="179"/>
      <c r="R4383" s="179"/>
      <c r="S4383" s="179"/>
      <c r="T4383" s="179"/>
      <c r="U4383" s="179"/>
      <c r="V4383" s="179"/>
      <c r="W4383" s="179"/>
      <c r="X4383" s="179"/>
      <c r="Y4383" s="179"/>
      <c r="Z4383" s="179"/>
      <c r="AA4383" s="222"/>
      <c r="AB4383" s="222"/>
      <c r="AC4383" s="222"/>
      <c r="AD4383" s="179"/>
      <c r="AE4383" s="179"/>
      <c r="AF4383" s="179"/>
      <c r="AG4383" s="179"/>
      <c r="AH4383" s="179"/>
      <c r="AI4383" s="179"/>
      <c r="AJ4383" s="179"/>
    </row>
    <row r="4384" spans="2:36" x14ac:dyDescent="0.3">
      <c r="B4384" s="224">
        <v>446100</v>
      </c>
      <c r="C4384" s="209">
        <v>182437</v>
      </c>
      <c r="D4384" s="206">
        <f t="shared" si="353"/>
        <v>0.40895987446760818</v>
      </c>
      <c r="E4384" s="208">
        <f t="shared" si="354"/>
        <v>0.45</v>
      </c>
      <c r="F4384" s="207">
        <v>10034.030000000001</v>
      </c>
      <c r="G4384" s="207">
        <v>14594.96</v>
      </c>
      <c r="H4384" s="207">
        <v>16419.330000000002</v>
      </c>
      <c r="I4384" s="214">
        <v>167416</v>
      </c>
      <c r="J4384" s="211">
        <f t="shared" si="350"/>
        <v>0.37528805200627663</v>
      </c>
      <c r="K4384" s="212">
        <f t="shared" si="351"/>
        <v>0.42</v>
      </c>
      <c r="L4384" s="214">
        <v>9207.8799999999992</v>
      </c>
      <c r="M4384" s="213">
        <v>13393.28</v>
      </c>
      <c r="N4384" s="213">
        <v>15067.44</v>
      </c>
      <c r="O4384" s="242">
        <f t="shared" si="352"/>
        <v>0.51519999999989519</v>
      </c>
      <c r="P4384" s="242"/>
      <c r="Q4384" s="179"/>
      <c r="R4384" s="179"/>
      <c r="S4384" s="179"/>
      <c r="T4384" s="179"/>
      <c r="U4384" s="179"/>
      <c r="V4384" s="179"/>
      <c r="W4384" s="179"/>
      <c r="X4384" s="179"/>
      <c r="Y4384" s="179"/>
      <c r="Z4384" s="179"/>
      <c r="AA4384" s="222"/>
      <c r="AB4384" s="222"/>
      <c r="AC4384" s="222"/>
      <c r="AD4384" s="179"/>
      <c r="AE4384" s="179"/>
      <c r="AF4384" s="179"/>
      <c r="AG4384" s="179"/>
      <c r="AH4384" s="179"/>
      <c r="AI4384" s="179"/>
      <c r="AJ4384" s="179"/>
    </row>
    <row r="4385" spans="2:36" x14ac:dyDescent="0.3">
      <c r="B4385" s="224">
        <v>446200</v>
      </c>
      <c r="C4385" s="209">
        <v>182482</v>
      </c>
      <c r="D4385" s="206">
        <f t="shared" si="353"/>
        <v>0.40896907216494843</v>
      </c>
      <c r="E4385" s="208">
        <f t="shared" si="354"/>
        <v>0.45</v>
      </c>
      <c r="F4385" s="207">
        <v>10036.51</v>
      </c>
      <c r="G4385" s="207">
        <v>14598.56</v>
      </c>
      <c r="H4385" s="207">
        <v>16423.38</v>
      </c>
      <c r="I4385" s="214">
        <v>167458</v>
      </c>
      <c r="J4385" s="211">
        <f t="shared" si="350"/>
        <v>0.37529807261317794</v>
      </c>
      <c r="K4385" s="212">
        <f t="shared" si="351"/>
        <v>0.42</v>
      </c>
      <c r="L4385" s="214">
        <v>9210.19</v>
      </c>
      <c r="M4385" s="213">
        <v>13396.64</v>
      </c>
      <c r="N4385" s="213">
        <v>15071.22</v>
      </c>
      <c r="O4385" s="242">
        <f t="shared" si="352"/>
        <v>0.51530000000013387</v>
      </c>
      <c r="P4385" s="242"/>
      <c r="Q4385" s="179"/>
      <c r="R4385" s="179"/>
      <c r="S4385" s="179"/>
      <c r="T4385" s="179"/>
      <c r="U4385" s="179"/>
      <c r="V4385" s="179"/>
      <c r="W4385" s="179"/>
      <c r="X4385" s="179"/>
      <c r="Y4385" s="179"/>
      <c r="Z4385" s="179"/>
      <c r="AA4385" s="222"/>
      <c r="AB4385" s="222"/>
      <c r="AC4385" s="222"/>
      <c r="AD4385" s="179"/>
      <c r="AE4385" s="179"/>
      <c r="AF4385" s="179"/>
      <c r="AG4385" s="179"/>
      <c r="AH4385" s="179"/>
      <c r="AI4385" s="179"/>
      <c r="AJ4385" s="179"/>
    </row>
    <row r="4386" spans="2:36" x14ac:dyDescent="0.3">
      <c r="B4386" s="224">
        <v>446300</v>
      </c>
      <c r="C4386" s="209">
        <v>182527</v>
      </c>
      <c r="D4386" s="206">
        <f t="shared" si="353"/>
        <v>0.40897826574053325</v>
      </c>
      <c r="E4386" s="208">
        <f t="shared" si="354"/>
        <v>0.45</v>
      </c>
      <c r="F4386" s="207">
        <v>10038.98</v>
      </c>
      <c r="G4386" s="207">
        <v>14602.16</v>
      </c>
      <c r="H4386" s="207">
        <v>16427.43</v>
      </c>
      <c r="I4386" s="214">
        <v>167500</v>
      </c>
      <c r="J4386" s="211">
        <f t="shared" si="350"/>
        <v>0.37530808872955412</v>
      </c>
      <c r="K4386" s="212">
        <f t="shared" si="351"/>
        <v>0.42</v>
      </c>
      <c r="L4386" s="214">
        <v>9212.5</v>
      </c>
      <c r="M4386" s="213">
        <v>13400</v>
      </c>
      <c r="N4386" s="213">
        <v>15075</v>
      </c>
      <c r="O4386" s="242">
        <f t="shared" si="352"/>
        <v>0.51520000000000432</v>
      </c>
      <c r="P4386" s="242"/>
      <c r="Q4386" s="179"/>
      <c r="R4386" s="179"/>
      <c r="S4386" s="179"/>
      <c r="T4386" s="179"/>
      <c r="U4386" s="179"/>
      <c r="V4386" s="179"/>
      <c r="W4386" s="179"/>
      <c r="X4386" s="179"/>
      <c r="Y4386" s="179"/>
      <c r="Z4386" s="179"/>
      <c r="AA4386" s="222"/>
      <c r="AB4386" s="222"/>
      <c r="AC4386" s="222"/>
      <c r="AD4386" s="179"/>
      <c r="AE4386" s="179"/>
      <c r="AF4386" s="179"/>
      <c r="AG4386" s="179"/>
      <c r="AH4386" s="179"/>
      <c r="AI4386" s="179"/>
      <c r="AJ4386" s="179"/>
    </row>
    <row r="4387" spans="2:36" x14ac:dyDescent="0.3">
      <c r="B4387" s="224">
        <v>446400</v>
      </c>
      <c r="C4387" s="209">
        <v>182572</v>
      </c>
      <c r="D4387" s="206">
        <f t="shared" si="353"/>
        <v>0.40898745519713264</v>
      </c>
      <c r="E4387" s="208">
        <f t="shared" si="354"/>
        <v>0.45</v>
      </c>
      <c r="F4387" s="207">
        <v>10041.459999999999</v>
      </c>
      <c r="G4387" s="207">
        <v>14605.76</v>
      </c>
      <c r="H4387" s="207">
        <v>16431.48</v>
      </c>
      <c r="I4387" s="214">
        <v>167542</v>
      </c>
      <c r="J4387" s="211">
        <f t="shared" si="350"/>
        <v>0.37531810035842295</v>
      </c>
      <c r="K4387" s="212">
        <f t="shared" si="351"/>
        <v>0.42</v>
      </c>
      <c r="L4387" s="214">
        <v>9214.81</v>
      </c>
      <c r="M4387" s="213">
        <v>13403.36</v>
      </c>
      <c r="N4387" s="213">
        <v>15078.78</v>
      </c>
      <c r="O4387" s="242">
        <f t="shared" si="352"/>
        <v>0.51530000000002474</v>
      </c>
      <c r="P4387" s="242"/>
      <c r="Q4387" s="179"/>
      <c r="R4387" s="179"/>
      <c r="S4387" s="179"/>
      <c r="T4387" s="179"/>
      <c r="U4387" s="179"/>
      <c r="V4387" s="179"/>
      <c r="W4387" s="179"/>
      <c r="X4387" s="179"/>
      <c r="Y4387" s="179"/>
      <c r="Z4387" s="179"/>
      <c r="AA4387" s="222"/>
      <c r="AB4387" s="222"/>
      <c r="AC4387" s="222"/>
      <c r="AD4387" s="179"/>
      <c r="AE4387" s="179"/>
      <c r="AF4387" s="179"/>
      <c r="AG4387" s="179"/>
      <c r="AH4387" s="179"/>
      <c r="AI4387" s="179"/>
      <c r="AJ4387" s="179"/>
    </row>
    <row r="4388" spans="2:36" x14ac:dyDescent="0.3">
      <c r="B4388" s="224">
        <v>446500</v>
      </c>
      <c r="C4388" s="209">
        <v>182617</v>
      </c>
      <c r="D4388" s="206">
        <f t="shared" si="353"/>
        <v>0.408996640537514</v>
      </c>
      <c r="E4388" s="208">
        <f t="shared" si="354"/>
        <v>0.45</v>
      </c>
      <c r="F4388" s="207">
        <v>10043.93</v>
      </c>
      <c r="G4388" s="207">
        <v>14609.36</v>
      </c>
      <c r="H4388" s="207">
        <v>16435.53</v>
      </c>
      <c r="I4388" s="214">
        <v>167584</v>
      </c>
      <c r="J4388" s="211">
        <f t="shared" si="350"/>
        <v>0.37532810750279955</v>
      </c>
      <c r="K4388" s="212">
        <f t="shared" si="351"/>
        <v>0.42</v>
      </c>
      <c r="L4388" s="214">
        <v>9217.1200000000008</v>
      </c>
      <c r="M4388" s="213">
        <v>13406.72</v>
      </c>
      <c r="N4388" s="213">
        <v>15082.56</v>
      </c>
      <c r="O4388" s="242">
        <f t="shared" si="352"/>
        <v>0.5151999999999316</v>
      </c>
      <c r="P4388" s="242"/>
      <c r="Q4388" s="179"/>
      <c r="R4388" s="179"/>
      <c r="S4388" s="179"/>
      <c r="T4388" s="179"/>
      <c r="U4388" s="179"/>
      <c r="V4388" s="179"/>
      <c r="W4388" s="179"/>
      <c r="X4388" s="179"/>
      <c r="Y4388" s="179"/>
      <c r="Z4388" s="179"/>
      <c r="AA4388" s="222"/>
      <c r="AB4388" s="222"/>
      <c r="AC4388" s="222"/>
      <c r="AD4388" s="179"/>
      <c r="AE4388" s="179"/>
      <c r="AF4388" s="179"/>
      <c r="AG4388" s="179"/>
      <c r="AH4388" s="179"/>
      <c r="AI4388" s="179"/>
      <c r="AJ4388" s="179"/>
    </row>
    <row r="4389" spans="2:36" x14ac:dyDescent="0.3">
      <c r="B4389" s="224">
        <v>446600</v>
      </c>
      <c r="C4389" s="209">
        <v>182662</v>
      </c>
      <c r="D4389" s="206">
        <f t="shared" si="353"/>
        <v>0.40900582176444245</v>
      </c>
      <c r="E4389" s="208">
        <f t="shared" si="354"/>
        <v>0.45</v>
      </c>
      <c r="F4389" s="207">
        <v>10046.41</v>
      </c>
      <c r="G4389" s="207">
        <v>14612.96</v>
      </c>
      <c r="H4389" s="207">
        <v>16439.580000000002</v>
      </c>
      <c r="I4389" s="214">
        <v>167626</v>
      </c>
      <c r="J4389" s="211">
        <f t="shared" si="350"/>
        <v>0.37533811016569635</v>
      </c>
      <c r="K4389" s="212">
        <f t="shared" si="351"/>
        <v>0.42</v>
      </c>
      <c r="L4389" s="214">
        <v>9219.43</v>
      </c>
      <c r="M4389" s="213">
        <v>13410.08</v>
      </c>
      <c r="N4389" s="213">
        <v>15086.34</v>
      </c>
      <c r="O4389" s="242">
        <f t="shared" si="352"/>
        <v>0.5152999999999156</v>
      </c>
      <c r="P4389" s="242"/>
      <c r="Q4389" s="179"/>
      <c r="R4389" s="179"/>
      <c r="S4389" s="179"/>
      <c r="T4389" s="179"/>
      <c r="U4389" s="179"/>
      <c r="V4389" s="179"/>
      <c r="W4389" s="179"/>
      <c r="X4389" s="179"/>
      <c r="Y4389" s="179"/>
      <c r="Z4389" s="179"/>
      <c r="AA4389" s="222"/>
      <c r="AB4389" s="222"/>
      <c r="AC4389" s="222"/>
      <c r="AD4389" s="179"/>
      <c r="AE4389" s="179"/>
      <c r="AF4389" s="179"/>
      <c r="AG4389" s="179"/>
      <c r="AH4389" s="179"/>
      <c r="AI4389" s="179"/>
      <c r="AJ4389" s="179"/>
    </row>
    <row r="4390" spans="2:36" x14ac:dyDescent="0.3">
      <c r="B4390" s="224">
        <v>446700</v>
      </c>
      <c r="C4390" s="209">
        <v>182707</v>
      </c>
      <c r="D4390" s="206">
        <f t="shared" si="353"/>
        <v>0.40901499888068055</v>
      </c>
      <c r="E4390" s="208">
        <f t="shared" si="354"/>
        <v>0.45</v>
      </c>
      <c r="F4390" s="207">
        <v>10048.879999999999</v>
      </c>
      <c r="G4390" s="207">
        <v>14616.56</v>
      </c>
      <c r="H4390" s="207">
        <v>16443.63</v>
      </c>
      <c r="I4390" s="214">
        <v>167668</v>
      </c>
      <c r="J4390" s="211">
        <f t="shared" si="350"/>
        <v>0.37534810835012311</v>
      </c>
      <c r="K4390" s="212">
        <f t="shared" si="351"/>
        <v>0.42</v>
      </c>
      <c r="L4390" s="214">
        <v>9221.74</v>
      </c>
      <c r="M4390" s="213">
        <v>13413.44</v>
      </c>
      <c r="N4390" s="213">
        <v>15090.12</v>
      </c>
      <c r="O4390" s="242">
        <f t="shared" si="352"/>
        <v>0.51520000000007715</v>
      </c>
      <c r="P4390" s="242"/>
      <c r="Q4390" s="179"/>
      <c r="R4390" s="179"/>
      <c r="S4390" s="179"/>
      <c r="T4390" s="179"/>
      <c r="U4390" s="179"/>
      <c r="V4390" s="179"/>
      <c r="W4390" s="179"/>
      <c r="X4390" s="179"/>
      <c r="Y4390" s="179"/>
      <c r="Z4390" s="179"/>
      <c r="AA4390" s="222"/>
      <c r="AB4390" s="222"/>
      <c r="AC4390" s="222"/>
      <c r="AD4390" s="179"/>
      <c r="AE4390" s="179"/>
      <c r="AF4390" s="179"/>
      <c r="AG4390" s="179"/>
      <c r="AH4390" s="179"/>
      <c r="AI4390" s="179"/>
      <c r="AJ4390" s="179"/>
    </row>
    <row r="4391" spans="2:36" x14ac:dyDescent="0.3">
      <c r="B4391" s="224">
        <v>446800</v>
      </c>
      <c r="C4391" s="209">
        <v>182752</v>
      </c>
      <c r="D4391" s="206">
        <f t="shared" si="353"/>
        <v>0.40902417188898837</v>
      </c>
      <c r="E4391" s="208">
        <f t="shared" si="354"/>
        <v>0.45</v>
      </c>
      <c r="F4391" s="207">
        <v>10051.36</v>
      </c>
      <c r="G4391" s="207">
        <v>14620.16</v>
      </c>
      <c r="H4391" s="207">
        <v>16447.68</v>
      </c>
      <c r="I4391" s="214">
        <v>167710</v>
      </c>
      <c r="J4391" s="211">
        <f t="shared" si="350"/>
        <v>0.37535810205908682</v>
      </c>
      <c r="K4391" s="212">
        <f t="shared" si="351"/>
        <v>0.42</v>
      </c>
      <c r="L4391" s="214">
        <v>9224.0499999999993</v>
      </c>
      <c r="M4391" s="213">
        <v>13416.8</v>
      </c>
      <c r="N4391" s="213">
        <v>15093.9</v>
      </c>
      <c r="O4391" s="242">
        <f t="shared" si="352"/>
        <v>0.51529999999980647</v>
      </c>
      <c r="P4391" s="242"/>
      <c r="Q4391" s="179"/>
      <c r="R4391" s="179"/>
      <c r="S4391" s="179"/>
      <c r="T4391" s="179"/>
      <c r="U4391" s="179"/>
      <c r="V4391" s="179"/>
      <c r="W4391" s="179"/>
      <c r="X4391" s="179"/>
      <c r="Y4391" s="179"/>
      <c r="Z4391" s="179"/>
      <c r="AA4391" s="222"/>
      <c r="AB4391" s="222"/>
      <c r="AC4391" s="222"/>
      <c r="AD4391" s="179"/>
      <c r="AE4391" s="179"/>
      <c r="AF4391" s="179"/>
      <c r="AG4391" s="179"/>
      <c r="AH4391" s="179"/>
      <c r="AI4391" s="179"/>
      <c r="AJ4391" s="179"/>
    </row>
    <row r="4392" spans="2:36" x14ac:dyDescent="0.3">
      <c r="B4392" s="224">
        <v>446900</v>
      </c>
      <c r="C4392" s="209">
        <v>182797</v>
      </c>
      <c r="D4392" s="206">
        <f t="shared" si="353"/>
        <v>0.4090333407921235</v>
      </c>
      <c r="E4392" s="208">
        <f t="shared" si="354"/>
        <v>0.45</v>
      </c>
      <c r="F4392" s="207">
        <v>10053.83</v>
      </c>
      <c r="G4392" s="207">
        <v>14623.76</v>
      </c>
      <c r="H4392" s="207">
        <v>16451.73</v>
      </c>
      <c r="I4392" s="214">
        <v>167752</v>
      </c>
      <c r="J4392" s="211">
        <f t="shared" si="350"/>
        <v>0.37536809129559184</v>
      </c>
      <c r="K4392" s="212">
        <f t="shared" si="351"/>
        <v>0.42</v>
      </c>
      <c r="L4392" s="214">
        <v>9226.36</v>
      </c>
      <c r="M4392" s="213">
        <v>13420.16</v>
      </c>
      <c r="N4392" s="213">
        <v>15097.68</v>
      </c>
      <c r="O4392" s="242">
        <f t="shared" si="352"/>
        <v>0.51519999999996802</v>
      </c>
      <c r="P4392" s="242"/>
      <c r="Q4392" s="179"/>
      <c r="R4392" s="179"/>
      <c r="S4392" s="179"/>
      <c r="T4392" s="179"/>
      <c r="U4392" s="179"/>
      <c r="V4392" s="179"/>
      <c r="W4392" s="179"/>
      <c r="X4392" s="179"/>
      <c r="Y4392" s="179"/>
      <c r="Z4392" s="179"/>
      <c r="AA4392" s="222"/>
      <c r="AB4392" s="222"/>
      <c r="AC4392" s="222"/>
      <c r="AD4392" s="179"/>
      <c r="AE4392" s="179"/>
      <c r="AF4392" s="179"/>
      <c r="AG4392" s="179"/>
      <c r="AH4392" s="179"/>
      <c r="AI4392" s="179"/>
      <c r="AJ4392" s="179"/>
    </row>
    <row r="4393" spans="2:36" x14ac:dyDescent="0.3">
      <c r="B4393" s="224">
        <v>447000</v>
      </c>
      <c r="C4393" s="209">
        <v>182842</v>
      </c>
      <c r="D4393" s="206">
        <f t="shared" si="353"/>
        <v>0.40904250559284117</v>
      </c>
      <c r="E4393" s="208">
        <f t="shared" si="354"/>
        <v>0.45</v>
      </c>
      <c r="F4393" s="207">
        <v>10056.31</v>
      </c>
      <c r="G4393" s="207">
        <v>14627.36</v>
      </c>
      <c r="H4393" s="207">
        <v>16455.78</v>
      </c>
      <c r="I4393" s="214">
        <v>167794</v>
      </c>
      <c r="J4393" s="211">
        <f t="shared" si="350"/>
        <v>0.37537807606263984</v>
      </c>
      <c r="K4393" s="212">
        <f t="shared" si="351"/>
        <v>0.42</v>
      </c>
      <c r="L4393" s="214">
        <v>9228.67</v>
      </c>
      <c r="M4393" s="213">
        <v>13423.52</v>
      </c>
      <c r="N4393" s="213">
        <v>15101.46</v>
      </c>
      <c r="O4393" s="242">
        <f t="shared" si="352"/>
        <v>0.51529999999995202</v>
      </c>
      <c r="P4393" s="242"/>
      <c r="Q4393" s="179"/>
      <c r="R4393" s="179"/>
      <c r="S4393" s="179"/>
      <c r="T4393" s="179"/>
      <c r="U4393" s="179"/>
      <c r="V4393" s="179"/>
      <c r="W4393" s="179"/>
      <c r="X4393" s="179"/>
      <c r="Y4393" s="179"/>
      <c r="Z4393" s="179"/>
      <c r="AA4393" s="222"/>
      <c r="AB4393" s="222"/>
      <c r="AC4393" s="222"/>
      <c r="AD4393" s="179"/>
      <c r="AE4393" s="179"/>
      <c r="AF4393" s="179"/>
      <c r="AG4393" s="179"/>
      <c r="AH4393" s="179"/>
      <c r="AI4393" s="179"/>
      <c r="AJ4393" s="179"/>
    </row>
    <row r="4394" spans="2:36" x14ac:dyDescent="0.3">
      <c r="B4394" s="224">
        <v>447100</v>
      </c>
      <c r="C4394" s="209">
        <v>182887</v>
      </c>
      <c r="D4394" s="206">
        <f t="shared" si="353"/>
        <v>0.409051666293894</v>
      </c>
      <c r="E4394" s="208">
        <f t="shared" si="354"/>
        <v>0.45</v>
      </c>
      <c r="F4394" s="207">
        <v>10058.780000000001</v>
      </c>
      <c r="G4394" s="207">
        <v>14630.96</v>
      </c>
      <c r="H4394" s="207">
        <v>16459.830000000002</v>
      </c>
      <c r="I4394" s="214">
        <v>167836</v>
      </c>
      <c r="J4394" s="211">
        <f t="shared" si="350"/>
        <v>0.37538805636322969</v>
      </c>
      <c r="K4394" s="212">
        <f t="shared" si="351"/>
        <v>0.42</v>
      </c>
      <c r="L4394" s="214">
        <v>9230.98</v>
      </c>
      <c r="M4394" s="213">
        <v>13426.88</v>
      </c>
      <c r="N4394" s="213">
        <v>15105.24</v>
      </c>
      <c r="O4394" s="242">
        <f t="shared" si="352"/>
        <v>0.51519999999989519</v>
      </c>
      <c r="P4394" s="242"/>
      <c r="Q4394" s="179"/>
      <c r="R4394" s="179"/>
      <c r="S4394" s="179"/>
      <c r="T4394" s="179"/>
      <c r="U4394" s="179"/>
      <c r="V4394" s="179"/>
      <c r="W4394" s="179"/>
      <c r="X4394" s="179"/>
      <c r="Y4394" s="179"/>
      <c r="Z4394" s="179"/>
      <c r="AA4394" s="222"/>
      <c r="AB4394" s="222"/>
      <c r="AC4394" s="222"/>
      <c r="AD4394" s="179"/>
      <c r="AE4394" s="179"/>
      <c r="AF4394" s="179"/>
      <c r="AG4394" s="179"/>
      <c r="AH4394" s="179"/>
      <c r="AI4394" s="179"/>
      <c r="AJ4394" s="179"/>
    </row>
    <row r="4395" spans="2:36" x14ac:dyDescent="0.3">
      <c r="B4395" s="224">
        <v>447200</v>
      </c>
      <c r="C4395" s="209">
        <v>182932</v>
      </c>
      <c r="D4395" s="206">
        <f t="shared" si="353"/>
        <v>0.40906082289803219</v>
      </c>
      <c r="E4395" s="208">
        <f t="shared" si="354"/>
        <v>0.45</v>
      </c>
      <c r="F4395" s="207">
        <v>10061.26</v>
      </c>
      <c r="G4395" s="207">
        <v>14634.56</v>
      </c>
      <c r="H4395" s="207">
        <v>16463.88</v>
      </c>
      <c r="I4395" s="214">
        <v>167878</v>
      </c>
      <c r="J4395" s="211">
        <f t="shared" si="350"/>
        <v>0.37539803220035778</v>
      </c>
      <c r="K4395" s="212">
        <f t="shared" si="351"/>
        <v>0.42</v>
      </c>
      <c r="L4395" s="214">
        <v>9233.2900000000009</v>
      </c>
      <c r="M4395" s="213">
        <v>13430.24</v>
      </c>
      <c r="N4395" s="213">
        <v>15109.02</v>
      </c>
      <c r="O4395" s="242">
        <f t="shared" si="352"/>
        <v>0.51530000000013387</v>
      </c>
      <c r="P4395" s="242"/>
      <c r="Q4395" s="179"/>
      <c r="R4395" s="179"/>
      <c r="S4395" s="179"/>
      <c r="T4395" s="179"/>
      <c r="U4395" s="179"/>
      <c r="V4395" s="179"/>
      <c r="W4395" s="179"/>
      <c r="X4395" s="179"/>
      <c r="Y4395" s="179"/>
      <c r="Z4395" s="179"/>
      <c r="AA4395" s="222"/>
      <c r="AB4395" s="222"/>
      <c r="AC4395" s="222"/>
      <c r="AD4395" s="179"/>
      <c r="AE4395" s="179"/>
      <c r="AF4395" s="179"/>
      <c r="AG4395" s="179"/>
      <c r="AH4395" s="179"/>
      <c r="AI4395" s="179"/>
      <c r="AJ4395" s="179"/>
    </row>
    <row r="4396" spans="2:36" x14ac:dyDescent="0.3">
      <c r="B4396" s="224">
        <v>447300</v>
      </c>
      <c r="C4396" s="209">
        <v>182977</v>
      </c>
      <c r="D4396" s="206">
        <f t="shared" si="353"/>
        <v>0.40906997540800355</v>
      </c>
      <c r="E4396" s="208">
        <f t="shared" si="354"/>
        <v>0.45</v>
      </c>
      <c r="F4396" s="207">
        <v>10063.73</v>
      </c>
      <c r="G4396" s="207">
        <v>14638.16</v>
      </c>
      <c r="H4396" s="207">
        <v>16467.93</v>
      </c>
      <c r="I4396" s="214">
        <v>167920</v>
      </c>
      <c r="J4396" s="211">
        <f t="shared" si="350"/>
        <v>0.37540800357701765</v>
      </c>
      <c r="K4396" s="212">
        <f t="shared" si="351"/>
        <v>0.42</v>
      </c>
      <c r="L4396" s="214">
        <v>9235.6</v>
      </c>
      <c r="M4396" s="213">
        <v>13433.6</v>
      </c>
      <c r="N4396" s="213">
        <v>15112.8</v>
      </c>
      <c r="O4396" s="242">
        <f t="shared" si="352"/>
        <v>0.51520000000000432</v>
      </c>
      <c r="P4396" s="242"/>
      <c r="Q4396" s="179"/>
      <c r="R4396" s="179"/>
      <c r="S4396" s="179"/>
      <c r="T4396" s="179"/>
      <c r="U4396" s="179"/>
      <c r="V4396" s="179"/>
      <c r="W4396" s="179"/>
      <c r="X4396" s="179"/>
      <c r="Y4396" s="179"/>
      <c r="Z4396" s="179"/>
      <c r="AA4396" s="222"/>
      <c r="AB4396" s="222"/>
      <c r="AC4396" s="222"/>
      <c r="AD4396" s="179"/>
      <c r="AE4396" s="179"/>
      <c r="AF4396" s="179"/>
      <c r="AG4396" s="179"/>
      <c r="AH4396" s="179"/>
      <c r="AI4396" s="179"/>
      <c r="AJ4396" s="179"/>
    </row>
    <row r="4397" spans="2:36" x14ac:dyDescent="0.3">
      <c r="B4397" s="224">
        <v>447400</v>
      </c>
      <c r="C4397" s="209">
        <v>183022</v>
      </c>
      <c r="D4397" s="206">
        <f t="shared" si="353"/>
        <v>0.40907912382655343</v>
      </c>
      <c r="E4397" s="208">
        <f t="shared" si="354"/>
        <v>0.45</v>
      </c>
      <c r="F4397" s="207">
        <v>10066.209999999999</v>
      </c>
      <c r="G4397" s="207">
        <v>14641.76</v>
      </c>
      <c r="H4397" s="207">
        <v>16471.98</v>
      </c>
      <c r="I4397" s="214">
        <v>167962</v>
      </c>
      <c r="J4397" s="211">
        <f t="shared" si="350"/>
        <v>0.37541797049620029</v>
      </c>
      <c r="K4397" s="212">
        <f t="shared" si="351"/>
        <v>0.42</v>
      </c>
      <c r="L4397" s="214">
        <v>9237.91</v>
      </c>
      <c r="M4397" s="213">
        <v>13436.96</v>
      </c>
      <c r="N4397" s="213">
        <v>15116.58</v>
      </c>
      <c r="O4397" s="242">
        <f t="shared" si="352"/>
        <v>0.51530000000002474</v>
      </c>
      <c r="P4397" s="242"/>
      <c r="Q4397" s="179"/>
      <c r="R4397" s="179"/>
      <c r="S4397" s="179"/>
      <c r="T4397" s="179"/>
      <c r="U4397" s="179"/>
      <c r="V4397" s="179"/>
      <c r="W4397" s="179"/>
      <c r="X4397" s="179"/>
      <c r="Y4397" s="179"/>
      <c r="Z4397" s="179"/>
      <c r="AA4397" s="222"/>
      <c r="AB4397" s="222"/>
      <c r="AC4397" s="222"/>
      <c r="AD4397" s="179"/>
      <c r="AE4397" s="179"/>
      <c r="AF4397" s="179"/>
      <c r="AG4397" s="179"/>
      <c r="AH4397" s="179"/>
      <c r="AI4397" s="179"/>
      <c r="AJ4397" s="179"/>
    </row>
    <row r="4398" spans="2:36" x14ac:dyDescent="0.3">
      <c r="B4398" s="224">
        <v>447500</v>
      </c>
      <c r="C4398" s="209">
        <v>183067</v>
      </c>
      <c r="D4398" s="206">
        <f t="shared" si="353"/>
        <v>0.40908826815642457</v>
      </c>
      <c r="E4398" s="208">
        <f t="shared" si="354"/>
        <v>0.45</v>
      </c>
      <c r="F4398" s="207">
        <v>10068.68</v>
      </c>
      <c r="G4398" s="207">
        <v>14645.36</v>
      </c>
      <c r="H4398" s="207">
        <v>16476.03</v>
      </c>
      <c r="I4398" s="214">
        <v>168004</v>
      </c>
      <c r="J4398" s="211">
        <f t="shared" si="350"/>
        <v>0.37542793296089383</v>
      </c>
      <c r="K4398" s="212">
        <f t="shared" si="351"/>
        <v>0.42</v>
      </c>
      <c r="L4398" s="214">
        <v>9240.2199999999993</v>
      </c>
      <c r="M4398" s="213">
        <v>13440.32</v>
      </c>
      <c r="N4398" s="213">
        <v>15120.36</v>
      </c>
      <c r="O4398" s="242">
        <f t="shared" si="352"/>
        <v>0.5151999999999316</v>
      </c>
      <c r="P4398" s="242"/>
      <c r="Q4398" s="179"/>
      <c r="R4398" s="179"/>
      <c r="S4398" s="179"/>
      <c r="T4398" s="179"/>
      <c r="U4398" s="179"/>
      <c r="V4398" s="179"/>
      <c r="W4398" s="179"/>
      <c r="X4398" s="179"/>
      <c r="Y4398" s="179"/>
      <c r="Z4398" s="179"/>
      <c r="AA4398" s="222"/>
      <c r="AB4398" s="222"/>
      <c r="AC4398" s="222"/>
      <c r="AD4398" s="179"/>
      <c r="AE4398" s="179"/>
      <c r="AF4398" s="179"/>
      <c r="AG4398" s="179"/>
      <c r="AH4398" s="179"/>
      <c r="AI4398" s="179"/>
      <c r="AJ4398" s="179"/>
    </row>
    <row r="4399" spans="2:36" x14ac:dyDescent="0.3">
      <c r="B4399" s="224">
        <v>447600</v>
      </c>
      <c r="C4399" s="209">
        <v>183112</v>
      </c>
      <c r="D4399" s="206">
        <f t="shared" si="353"/>
        <v>0.40909740840035747</v>
      </c>
      <c r="E4399" s="208">
        <f t="shared" si="354"/>
        <v>0.45</v>
      </c>
      <c r="F4399" s="207">
        <v>10071.16</v>
      </c>
      <c r="G4399" s="207">
        <v>14648.96</v>
      </c>
      <c r="H4399" s="207">
        <v>16480.080000000002</v>
      </c>
      <c r="I4399" s="214">
        <v>168046</v>
      </c>
      <c r="J4399" s="211">
        <f t="shared" si="350"/>
        <v>0.37543789097408398</v>
      </c>
      <c r="K4399" s="212">
        <f t="shared" si="351"/>
        <v>0.42</v>
      </c>
      <c r="L4399" s="214">
        <v>9242.5300000000007</v>
      </c>
      <c r="M4399" s="213">
        <v>13443.68</v>
      </c>
      <c r="N4399" s="213">
        <v>15124.14</v>
      </c>
      <c r="O4399" s="242">
        <f t="shared" si="352"/>
        <v>0.5152999999999156</v>
      </c>
      <c r="P4399" s="242"/>
      <c r="Q4399" s="179"/>
      <c r="R4399" s="179"/>
      <c r="S4399" s="179"/>
      <c r="T4399" s="179"/>
      <c r="U4399" s="179"/>
      <c r="V4399" s="179"/>
      <c r="W4399" s="179"/>
      <c r="X4399" s="179"/>
      <c r="Y4399" s="179"/>
      <c r="Z4399" s="179"/>
      <c r="AA4399" s="222"/>
      <c r="AB4399" s="222"/>
      <c r="AC4399" s="222"/>
      <c r="AD4399" s="179"/>
      <c r="AE4399" s="179"/>
      <c r="AF4399" s="179"/>
      <c r="AG4399" s="179"/>
      <c r="AH4399" s="179"/>
      <c r="AI4399" s="179"/>
      <c r="AJ4399" s="179"/>
    </row>
    <row r="4400" spans="2:36" x14ac:dyDescent="0.3">
      <c r="B4400" s="224">
        <v>447700</v>
      </c>
      <c r="C4400" s="209">
        <v>183157</v>
      </c>
      <c r="D4400" s="206">
        <f t="shared" si="353"/>
        <v>0.40910654456109002</v>
      </c>
      <c r="E4400" s="208">
        <f t="shared" si="354"/>
        <v>0.45</v>
      </c>
      <c r="F4400" s="207">
        <v>10073.629999999999</v>
      </c>
      <c r="G4400" s="207">
        <v>14652.56</v>
      </c>
      <c r="H4400" s="207">
        <v>16484.13</v>
      </c>
      <c r="I4400" s="214">
        <v>168088</v>
      </c>
      <c r="J4400" s="211">
        <f t="shared" si="350"/>
        <v>0.37544784453875363</v>
      </c>
      <c r="K4400" s="212">
        <f t="shared" si="351"/>
        <v>0.42</v>
      </c>
      <c r="L4400" s="214">
        <v>9244.84</v>
      </c>
      <c r="M4400" s="213">
        <v>13447.04</v>
      </c>
      <c r="N4400" s="213">
        <v>15127.92</v>
      </c>
      <c r="O4400" s="242">
        <f t="shared" si="352"/>
        <v>0.51520000000007715</v>
      </c>
      <c r="P4400" s="242"/>
      <c r="Q4400" s="179"/>
      <c r="R4400" s="179"/>
      <c r="S4400" s="179"/>
      <c r="T4400" s="179"/>
      <c r="U4400" s="179"/>
      <c r="V4400" s="179"/>
      <c r="W4400" s="179"/>
      <c r="X4400" s="179"/>
      <c r="Y4400" s="179"/>
      <c r="Z4400" s="179"/>
      <c r="AA4400" s="222"/>
      <c r="AB4400" s="222"/>
      <c r="AC4400" s="222"/>
      <c r="AD4400" s="179"/>
      <c r="AE4400" s="179"/>
      <c r="AF4400" s="179"/>
      <c r="AG4400" s="179"/>
      <c r="AH4400" s="179"/>
      <c r="AI4400" s="179"/>
      <c r="AJ4400" s="179"/>
    </row>
    <row r="4401" spans="2:36" x14ac:dyDescent="0.3">
      <c r="B4401" s="224">
        <v>447800</v>
      </c>
      <c r="C4401" s="209">
        <v>183202</v>
      </c>
      <c r="D4401" s="206">
        <f t="shared" si="353"/>
        <v>0.40911567664135773</v>
      </c>
      <c r="E4401" s="208">
        <f t="shared" si="354"/>
        <v>0.45</v>
      </c>
      <c r="F4401" s="207">
        <v>10076.11</v>
      </c>
      <c r="G4401" s="207">
        <v>14656.16</v>
      </c>
      <c r="H4401" s="207">
        <v>16488.18</v>
      </c>
      <c r="I4401" s="214">
        <v>168130</v>
      </c>
      <c r="J4401" s="211">
        <f t="shared" si="350"/>
        <v>0.37545779365788301</v>
      </c>
      <c r="K4401" s="212">
        <f t="shared" si="351"/>
        <v>0.42</v>
      </c>
      <c r="L4401" s="214">
        <v>9247.15</v>
      </c>
      <c r="M4401" s="213">
        <v>13450.4</v>
      </c>
      <c r="N4401" s="213">
        <v>15131.7</v>
      </c>
      <c r="O4401" s="242">
        <f t="shared" si="352"/>
        <v>0.51529999999980647</v>
      </c>
      <c r="P4401" s="242"/>
      <c r="Q4401" s="179"/>
      <c r="R4401" s="179"/>
      <c r="S4401" s="179"/>
      <c r="T4401" s="179"/>
      <c r="U4401" s="179"/>
      <c r="V4401" s="179"/>
      <c r="W4401" s="179"/>
      <c r="X4401" s="179"/>
      <c r="Y4401" s="179"/>
      <c r="Z4401" s="179"/>
      <c r="AA4401" s="222"/>
      <c r="AB4401" s="222"/>
      <c r="AC4401" s="222"/>
      <c r="AD4401" s="179"/>
      <c r="AE4401" s="179"/>
      <c r="AF4401" s="179"/>
      <c r="AG4401" s="179"/>
      <c r="AH4401" s="179"/>
      <c r="AI4401" s="179"/>
      <c r="AJ4401" s="179"/>
    </row>
    <row r="4402" spans="2:36" x14ac:dyDescent="0.3">
      <c r="B4402" s="224">
        <v>447900</v>
      </c>
      <c r="C4402" s="209">
        <v>183247</v>
      </c>
      <c r="D4402" s="206">
        <f t="shared" si="353"/>
        <v>0.40912480464389372</v>
      </c>
      <c r="E4402" s="208">
        <f t="shared" si="354"/>
        <v>0.45</v>
      </c>
      <c r="F4402" s="207">
        <v>10078.58</v>
      </c>
      <c r="G4402" s="207">
        <v>14659.76</v>
      </c>
      <c r="H4402" s="207">
        <v>16492.23</v>
      </c>
      <c r="I4402" s="214">
        <v>168172</v>
      </c>
      <c r="J4402" s="211">
        <f t="shared" si="350"/>
        <v>0.37546773833444963</v>
      </c>
      <c r="K4402" s="212">
        <f t="shared" si="351"/>
        <v>0.42</v>
      </c>
      <c r="L4402" s="214">
        <v>9249.4599999999991</v>
      </c>
      <c r="M4402" s="213">
        <v>13453.76</v>
      </c>
      <c r="N4402" s="213">
        <v>15135.48</v>
      </c>
      <c r="O4402" s="242">
        <f t="shared" si="352"/>
        <v>0.51519999999996802</v>
      </c>
      <c r="P4402" s="242"/>
      <c r="Q4402" s="179"/>
      <c r="R4402" s="179"/>
      <c r="S4402" s="179"/>
      <c r="T4402" s="179"/>
      <c r="U4402" s="179"/>
      <c r="V4402" s="179"/>
      <c r="W4402" s="179"/>
      <c r="X4402" s="179"/>
      <c r="Y4402" s="179"/>
      <c r="Z4402" s="179"/>
      <c r="AA4402" s="222"/>
      <c r="AB4402" s="222"/>
      <c r="AC4402" s="222"/>
      <c r="AD4402" s="179"/>
      <c r="AE4402" s="179"/>
      <c r="AF4402" s="179"/>
      <c r="AG4402" s="179"/>
      <c r="AH4402" s="179"/>
      <c r="AI4402" s="179"/>
      <c r="AJ4402" s="179"/>
    </row>
    <row r="4403" spans="2:36" x14ac:dyDescent="0.3">
      <c r="B4403" s="224">
        <v>448000</v>
      </c>
      <c r="C4403" s="209">
        <v>183292</v>
      </c>
      <c r="D4403" s="206">
        <f t="shared" si="353"/>
        <v>0.40913392857142855</v>
      </c>
      <c r="E4403" s="208">
        <f t="shared" si="354"/>
        <v>0.45</v>
      </c>
      <c r="F4403" s="207">
        <v>10081.06</v>
      </c>
      <c r="G4403" s="207">
        <v>14663.36</v>
      </c>
      <c r="H4403" s="207">
        <v>16496.28</v>
      </c>
      <c r="I4403" s="214">
        <v>168214</v>
      </c>
      <c r="J4403" s="211">
        <f t="shared" si="350"/>
        <v>0.37547767857142855</v>
      </c>
      <c r="K4403" s="212">
        <f t="shared" si="351"/>
        <v>0.42</v>
      </c>
      <c r="L4403" s="214">
        <v>9251.77</v>
      </c>
      <c r="M4403" s="213">
        <v>13457.12</v>
      </c>
      <c r="N4403" s="213">
        <v>15139.26</v>
      </c>
      <c r="O4403" s="242">
        <f t="shared" si="352"/>
        <v>0.51529999999995202</v>
      </c>
      <c r="P4403" s="242"/>
      <c r="Q4403" s="179"/>
      <c r="R4403" s="179"/>
      <c r="S4403" s="179"/>
      <c r="T4403" s="179"/>
      <c r="U4403" s="179"/>
      <c r="V4403" s="179"/>
      <c r="W4403" s="179"/>
      <c r="X4403" s="179"/>
      <c r="Y4403" s="179"/>
      <c r="Z4403" s="179"/>
      <c r="AA4403" s="222"/>
      <c r="AB4403" s="222"/>
      <c r="AC4403" s="222"/>
      <c r="AD4403" s="179"/>
      <c r="AE4403" s="179"/>
      <c r="AF4403" s="179"/>
      <c r="AG4403" s="179"/>
      <c r="AH4403" s="179"/>
      <c r="AI4403" s="179"/>
      <c r="AJ4403" s="179"/>
    </row>
    <row r="4404" spans="2:36" x14ac:dyDescent="0.3">
      <c r="B4404" s="224">
        <v>448100</v>
      </c>
      <c r="C4404" s="209">
        <v>183337</v>
      </c>
      <c r="D4404" s="206">
        <f t="shared" si="353"/>
        <v>0.40914304842669047</v>
      </c>
      <c r="E4404" s="208">
        <f t="shared" si="354"/>
        <v>0.45</v>
      </c>
      <c r="F4404" s="207">
        <v>10083.530000000001</v>
      </c>
      <c r="G4404" s="207">
        <v>14666.96</v>
      </c>
      <c r="H4404" s="207">
        <v>16500.330000000002</v>
      </c>
      <c r="I4404" s="214">
        <v>168256</v>
      </c>
      <c r="J4404" s="211">
        <f t="shared" si="350"/>
        <v>0.37548761437179201</v>
      </c>
      <c r="K4404" s="212">
        <f t="shared" si="351"/>
        <v>0.42</v>
      </c>
      <c r="L4404" s="214">
        <v>9254.08</v>
      </c>
      <c r="M4404" s="213">
        <v>13460.48</v>
      </c>
      <c r="N4404" s="213">
        <v>15143.04</v>
      </c>
      <c r="O4404" s="242">
        <f t="shared" si="352"/>
        <v>0.51519999999989519</v>
      </c>
      <c r="P4404" s="242"/>
      <c r="Q4404" s="179"/>
      <c r="R4404" s="179"/>
      <c r="S4404" s="179"/>
      <c r="T4404" s="179"/>
      <c r="U4404" s="179"/>
      <c r="V4404" s="179"/>
      <c r="W4404" s="179"/>
      <c r="X4404" s="179"/>
      <c r="Y4404" s="179"/>
      <c r="Z4404" s="179"/>
      <c r="AA4404" s="222"/>
      <c r="AB4404" s="222"/>
      <c r="AC4404" s="222"/>
      <c r="AD4404" s="179"/>
      <c r="AE4404" s="179"/>
      <c r="AF4404" s="179"/>
      <c r="AG4404" s="179"/>
      <c r="AH4404" s="179"/>
      <c r="AI4404" s="179"/>
      <c r="AJ4404" s="179"/>
    </row>
    <row r="4405" spans="2:36" x14ac:dyDescent="0.3">
      <c r="B4405" s="224">
        <v>448200</v>
      </c>
      <c r="C4405" s="209">
        <v>183382</v>
      </c>
      <c r="D4405" s="206">
        <f t="shared" si="353"/>
        <v>0.40915216421240519</v>
      </c>
      <c r="E4405" s="208">
        <f t="shared" si="354"/>
        <v>0.45</v>
      </c>
      <c r="F4405" s="207">
        <v>10086.01</v>
      </c>
      <c r="G4405" s="207">
        <v>14670.56</v>
      </c>
      <c r="H4405" s="207">
        <v>16504.38</v>
      </c>
      <c r="I4405" s="214">
        <v>168298</v>
      </c>
      <c r="J4405" s="211">
        <f t="shared" si="350"/>
        <v>0.37549754573850957</v>
      </c>
      <c r="K4405" s="212">
        <f t="shared" si="351"/>
        <v>0.42</v>
      </c>
      <c r="L4405" s="214">
        <v>9256.39</v>
      </c>
      <c r="M4405" s="213">
        <v>13463.84</v>
      </c>
      <c r="N4405" s="213">
        <v>15146.82</v>
      </c>
      <c r="O4405" s="242">
        <f t="shared" si="352"/>
        <v>0.51530000000013387</v>
      </c>
      <c r="P4405" s="242"/>
      <c r="Q4405" s="179"/>
      <c r="R4405" s="179"/>
      <c r="S4405" s="179"/>
      <c r="T4405" s="179"/>
      <c r="U4405" s="179"/>
      <c r="V4405" s="179"/>
      <c r="W4405" s="179"/>
      <c r="X4405" s="179"/>
      <c r="Y4405" s="179"/>
      <c r="Z4405" s="179"/>
      <c r="AA4405" s="222"/>
      <c r="AB4405" s="222"/>
      <c r="AC4405" s="222"/>
      <c r="AD4405" s="179"/>
      <c r="AE4405" s="179"/>
      <c r="AF4405" s="179"/>
      <c r="AG4405" s="179"/>
      <c r="AH4405" s="179"/>
      <c r="AI4405" s="179"/>
      <c r="AJ4405" s="179"/>
    </row>
    <row r="4406" spans="2:36" x14ac:dyDescent="0.3">
      <c r="B4406" s="224">
        <v>448300</v>
      </c>
      <c r="C4406" s="209">
        <v>183427</v>
      </c>
      <c r="D4406" s="206">
        <f t="shared" si="353"/>
        <v>0.40916127593129603</v>
      </c>
      <c r="E4406" s="208">
        <f t="shared" si="354"/>
        <v>0.45</v>
      </c>
      <c r="F4406" s="207">
        <v>10088.48</v>
      </c>
      <c r="G4406" s="207">
        <v>14674.16</v>
      </c>
      <c r="H4406" s="207">
        <v>16508.43</v>
      </c>
      <c r="I4406" s="214">
        <v>168340</v>
      </c>
      <c r="J4406" s="211">
        <f t="shared" si="350"/>
        <v>0.37550747267454831</v>
      </c>
      <c r="K4406" s="212">
        <f t="shared" si="351"/>
        <v>0.42</v>
      </c>
      <c r="L4406" s="214">
        <v>9258.7000000000007</v>
      </c>
      <c r="M4406" s="213">
        <v>13467.2</v>
      </c>
      <c r="N4406" s="213">
        <v>15150.6</v>
      </c>
      <c r="O4406" s="242">
        <f t="shared" si="352"/>
        <v>0.51520000000000432</v>
      </c>
      <c r="P4406" s="242"/>
      <c r="Q4406" s="179"/>
      <c r="R4406" s="179"/>
      <c r="S4406" s="179"/>
      <c r="T4406" s="179"/>
      <c r="U4406" s="179"/>
      <c r="V4406" s="179"/>
      <c r="W4406" s="179"/>
      <c r="X4406" s="179"/>
      <c r="Y4406" s="179"/>
      <c r="Z4406" s="179"/>
      <c r="AA4406" s="222"/>
      <c r="AB4406" s="222"/>
      <c r="AC4406" s="222"/>
      <c r="AD4406" s="179"/>
      <c r="AE4406" s="179"/>
      <c r="AF4406" s="179"/>
      <c r="AG4406" s="179"/>
      <c r="AH4406" s="179"/>
      <c r="AI4406" s="179"/>
      <c r="AJ4406" s="179"/>
    </row>
    <row r="4407" spans="2:36" x14ac:dyDescent="0.3">
      <c r="B4407" s="224">
        <v>448400</v>
      </c>
      <c r="C4407" s="209">
        <v>183472</v>
      </c>
      <c r="D4407" s="206">
        <f t="shared" si="353"/>
        <v>0.40917038358608387</v>
      </c>
      <c r="E4407" s="208">
        <f t="shared" si="354"/>
        <v>0.45</v>
      </c>
      <c r="F4407" s="207">
        <v>10090.959999999999</v>
      </c>
      <c r="G4407" s="207">
        <v>14677.76</v>
      </c>
      <c r="H4407" s="207">
        <v>16512.48</v>
      </c>
      <c r="I4407" s="214">
        <v>168382</v>
      </c>
      <c r="J4407" s="211">
        <f t="shared" si="350"/>
        <v>0.37551739518287242</v>
      </c>
      <c r="K4407" s="212">
        <f t="shared" si="351"/>
        <v>0.42</v>
      </c>
      <c r="L4407" s="214">
        <v>9261.01</v>
      </c>
      <c r="M4407" s="213">
        <v>13470.56</v>
      </c>
      <c r="N4407" s="213">
        <v>15154.38</v>
      </c>
      <c r="O4407" s="242">
        <f t="shared" si="352"/>
        <v>0.51530000000002474</v>
      </c>
      <c r="P4407" s="242"/>
      <c r="Q4407" s="179"/>
      <c r="R4407" s="179"/>
      <c r="S4407" s="179"/>
      <c r="T4407" s="179"/>
      <c r="U4407" s="179"/>
      <c r="V4407" s="179"/>
      <c r="W4407" s="179"/>
      <c r="X4407" s="179"/>
      <c r="Y4407" s="179"/>
      <c r="Z4407" s="179"/>
      <c r="AA4407" s="222"/>
      <c r="AB4407" s="222"/>
      <c r="AC4407" s="222"/>
      <c r="AD4407" s="179"/>
      <c r="AE4407" s="179"/>
      <c r="AF4407" s="179"/>
      <c r="AG4407" s="179"/>
      <c r="AH4407" s="179"/>
      <c r="AI4407" s="179"/>
      <c r="AJ4407" s="179"/>
    </row>
    <row r="4408" spans="2:36" x14ac:dyDescent="0.3">
      <c r="B4408" s="224">
        <v>448500</v>
      </c>
      <c r="C4408" s="209">
        <v>183517</v>
      </c>
      <c r="D4408" s="206">
        <f t="shared" si="353"/>
        <v>0.40917948717948716</v>
      </c>
      <c r="E4408" s="208">
        <f t="shared" si="354"/>
        <v>0.45</v>
      </c>
      <c r="F4408" s="207">
        <v>10093.43</v>
      </c>
      <c r="G4408" s="207">
        <v>14681.36</v>
      </c>
      <c r="H4408" s="207">
        <v>16516.53</v>
      </c>
      <c r="I4408" s="214">
        <v>168424</v>
      </c>
      <c r="J4408" s="211">
        <f t="shared" si="350"/>
        <v>0.37552731326644367</v>
      </c>
      <c r="K4408" s="212">
        <f t="shared" si="351"/>
        <v>0.42</v>
      </c>
      <c r="L4408" s="214">
        <v>9263.32</v>
      </c>
      <c r="M4408" s="213">
        <v>13473.92</v>
      </c>
      <c r="N4408" s="213">
        <v>15158.16</v>
      </c>
      <c r="O4408" s="242">
        <f t="shared" si="352"/>
        <v>0.5151999999999316</v>
      </c>
      <c r="P4408" s="242"/>
      <c r="Q4408" s="179"/>
      <c r="R4408" s="179"/>
      <c r="S4408" s="179"/>
      <c r="T4408" s="179"/>
      <c r="U4408" s="179"/>
      <c r="V4408" s="179"/>
      <c r="W4408" s="179"/>
      <c r="X4408" s="179"/>
      <c r="Y4408" s="179"/>
      <c r="Z4408" s="179"/>
      <c r="AA4408" s="222"/>
      <c r="AB4408" s="222"/>
      <c r="AC4408" s="222"/>
      <c r="AD4408" s="179"/>
      <c r="AE4408" s="179"/>
      <c r="AF4408" s="179"/>
      <c r="AG4408" s="179"/>
      <c r="AH4408" s="179"/>
      <c r="AI4408" s="179"/>
      <c r="AJ4408" s="179"/>
    </row>
    <row r="4409" spans="2:36" x14ac:dyDescent="0.3">
      <c r="B4409" s="224">
        <v>448600</v>
      </c>
      <c r="C4409" s="209">
        <v>183562</v>
      </c>
      <c r="D4409" s="206">
        <f t="shared" si="353"/>
        <v>0.40918858671422204</v>
      </c>
      <c r="E4409" s="208">
        <f t="shared" si="354"/>
        <v>0.45</v>
      </c>
      <c r="F4409" s="207">
        <v>10095.91</v>
      </c>
      <c r="G4409" s="207">
        <v>14684.96</v>
      </c>
      <c r="H4409" s="207">
        <v>16520.580000000002</v>
      </c>
      <c r="I4409" s="214">
        <v>168466</v>
      </c>
      <c r="J4409" s="211">
        <f t="shared" si="350"/>
        <v>0.37553722692822111</v>
      </c>
      <c r="K4409" s="212">
        <f t="shared" si="351"/>
        <v>0.42</v>
      </c>
      <c r="L4409" s="214">
        <v>9265.6299999999992</v>
      </c>
      <c r="M4409" s="213">
        <v>13477.28</v>
      </c>
      <c r="N4409" s="213">
        <v>15161.94</v>
      </c>
      <c r="O4409" s="242">
        <f t="shared" si="352"/>
        <v>0.5152999999999156</v>
      </c>
      <c r="P4409" s="242"/>
      <c r="Q4409" s="179"/>
      <c r="R4409" s="179"/>
      <c r="S4409" s="179"/>
      <c r="T4409" s="179"/>
      <c r="U4409" s="179"/>
      <c r="V4409" s="179"/>
      <c r="W4409" s="179"/>
      <c r="X4409" s="179"/>
      <c r="Y4409" s="179"/>
      <c r="Z4409" s="179"/>
      <c r="AA4409" s="222"/>
      <c r="AB4409" s="222"/>
      <c r="AC4409" s="222"/>
      <c r="AD4409" s="179"/>
      <c r="AE4409" s="179"/>
      <c r="AF4409" s="179"/>
      <c r="AG4409" s="179"/>
      <c r="AH4409" s="179"/>
      <c r="AI4409" s="179"/>
      <c r="AJ4409" s="179"/>
    </row>
    <row r="4410" spans="2:36" x14ac:dyDescent="0.3">
      <c r="B4410" s="224">
        <v>448700</v>
      </c>
      <c r="C4410" s="209">
        <v>183607</v>
      </c>
      <c r="D4410" s="206">
        <f t="shared" si="353"/>
        <v>0.40919768219300201</v>
      </c>
      <c r="E4410" s="208">
        <f t="shared" si="354"/>
        <v>0.45</v>
      </c>
      <c r="F4410" s="207">
        <v>10098.379999999999</v>
      </c>
      <c r="G4410" s="207">
        <v>14688.56</v>
      </c>
      <c r="H4410" s="207">
        <v>16524.63</v>
      </c>
      <c r="I4410" s="214">
        <v>168508</v>
      </c>
      <c r="J4410" s="211">
        <f t="shared" si="350"/>
        <v>0.37554713617116114</v>
      </c>
      <c r="K4410" s="212">
        <f t="shared" si="351"/>
        <v>0.42</v>
      </c>
      <c r="L4410" s="214">
        <v>9267.94</v>
      </c>
      <c r="M4410" s="213">
        <v>13480.64</v>
      </c>
      <c r="N4410" s="213">
        <v>15165.72</v>
      </c>
      <c r="O4410" s="242">
        <f t="shared" si="352"/>
        <v>0.51520000000007715</v>
      </c>
      <c r="P4410" s="242"/>
      <c r="Q4410" s="179"/>
      <c r="R4410" s="179"/>
      <c r="S4410" s="179"/>
      <c r="T4410" s="179"/>
      <c r="U4410" s="179"/>
      <c r="V4410" s="179"/>
      <c r="W4410" s="179"/>
      <c r="X4410" s="179"/>
      <c r="Y4410" s="179"/>
      <c r="Z4410" s="179"/>
      <c r="AA4410" s="222"/>
      <c r="AB4410" s="222"/>
      <c r="AC4410" s="222"/>
      <c r="AD4410" s="179"/>
      <c r="AE4410" s="179"/>
      <c r="AF4410" s="179"/>
      <c r="AG4410" s="179"/>
      <c r="AH4410" s="179"/>
      <c r="AI4410" s="179"/>
      <c r="AJ4410" s="179"/>
    </row>
    <row r="4411" spans="2:36" x14ac:dyDescent="0.3">
      <c r="B4411" s="224">
        <v>448800</v>
      </c>
      <c r="C4411" s="209">
        <v>183652</v>
      </c>
      <c r="D4411" s="206">
        <f t="shared" si="353"/>
        <v>0.4092067736185383</v>
      </c>
      <c r="E4411" s="208">
        <f t="shared" si="354"/>
        <v>0.45</v>
      </c>
      <c r="F4411" s="207">
        <v>10100.86</v>
      </c>
      <c r="G4411" s="207">
        <v>14692.16</v>
      </c>
      <c r="H4411" s="207">
        <v>16528.68</v>
      </c>
      <c r="I4411" s="214">
        <v>168550</v>
      </c>
      <c r="J4411" s="211">
        <f t="shared" ref="J4411:J4474" si="355">I4411/$B4411</f>
        <v>0.37555704099821746</v>
      </c>
      <c r="K4411" s="212">
        <f t="shared" ref="K4411:K4474" si="356">(I4411-I4410)/($B4411-$B4410)</f>
        <v>0.42</v>
      </c>
      <c r="L4411" s="214">
        <v>9270.25</v>
      </c>
      <c r="M4411" s="213">
        <v>13484</v>
      </c>
      <c r="N4411" s="213">
        <v>15169.5</v>
      </c>
      <c r="O4411" s="242">
        <f t="shared" si="352"/>
        <v>0.51529999999980647</v>
      </c>
      <c r="P4411" s="242"/>
      <c r="Q4411" s="179"/>
      <c r="R4411" s="179"/>
      <c r="S4411" s="179"/>
      <c r="T4411" s="179"/>
      <c r="U4411" s="179"/>
      <c r="V4411" s="179"/>
      <c r="W4411" s="179"/>
      <c r="X4411" s="179"/>
      <c r="Y4411" s="179"/>
      <c r="Z4411" s="179"/>
      <c r="AA4411" s="222"/>
      <c r="AB4411" s="222"/>
      <c r="AC4411" s="222"/>
      <c r="AD4411" s="179"/>
      <c r="AE4411" s="179"/>
      <c r="AF4411" s="179"/>
      <c r="AG4411" s="179"/>
      <c r="AH4411" s="179"/>
      <c r="AI4411" s="179"/>
      <c r="AJ4411" s="179"/>
    </row>
    <row r="4412" spans="2:36" x14ac:dyDescent="0.3">
      <c r="B4412" s="224">
        <v>448900</v>
      </c>
      <c r="C4412" s="209">
        <v>183697</v>
      </c>
      <c r="D4412" s="206">
        <f t="shared" si="353"/>
        <v>0.40921586099353974</v>
      </c>
      <c r="E4412" s="208">
        <f t="shared" si="354"/>
        <v>0.45</v>
      </c>
      <c r="F4412" s="207">
        <v>10103.33</v>
      </c>
      <c r="G4412" s="207">
        <v>14695.76</v>
      </c>
      <c r="H4412" s="207">
        <v>16532.73</v>
      </c>
      <c r="I4412" s="214">
        <v>168592</v>
      </c>
      <c r="J4412" s="211">
        <f t="shared" si="355"/>
        <v>0.37556694141234126</v>
      </c>
      <c r="K4412" s="212">
        <f t="shared" si="356"/>
        <v>0.42</v>
      </c>
      <c r="L4412" s="214">
        <v>9272.56</v>
      </c>
      <c r="M4412" s="213">
        <v>13487.36</v>
      </c>
      <c r="N4412" s="213">
        <v>15173.28</v>
      </c>
      <c r="O4412" s="242">
        <f t="shared" si="352"/>
        <v>0.51519999999996802</v>
      </c>
      <c r="P4412" s="242"/>
      <c r="Q4412" s="179"/>
      <c r="R4412" s="179"/>
      <c r="S4412" s="179"/>
      <c r="T4412" s="179"/>
      <c r="U4412" s="179"/>
      <c r="V4412" s="179"/>
      <c r="W4412" s="179"/>
      <c r="X4412" s="179"/>
      <c r="Y4412" s="179"/>
      <c r="Z4412" s="179"/>
      <c r="AA4412" s="222"/>
      <c r="AB4412" s="222"/>
      <c r="AC4412" s="222"/>
      <c r="AD4412" s="179"/>
      <c r="AE4412" s="179"/>
      <c r="AF4412" s="179"/>
      <c r="AG4412" s="179"/>
      <c r="AH4412" s="179"/>
      <c r="AI4412" s="179"/>
      <c r="AJ4412" s="179"/>
    </row>
    <row r="4413" spans="2:36" x14ac:dyDescent="0.3">
      <c r="B4413" s="224">
        <v>449000</v>
      </c>
      <c r="C4413" s="209">
        <v>183742</v>
      </c>
      <c r="D4413" s="206">
        <f t="shared" si="353"/>
        <v>0.40922494432071271</v>
      </c>
      <c r="E4413" s="208">
        <f t="shared" si="354"/>
        <v>0.45</v>
      </c>
      <c r="F4413" s="207">
        <v>10105.81</v>
      </c>
      <c r="G4413" s="207">
        <v>14699.36</v>
      </c>
      <c r="H4413" s="207">
        <v>16536.78</v>
      </c>
      <c r="I4413" s="214">
        <v>168634</v>
      </c>
      <c r="J4413" s="211">
        <f t="shared" si="355"/>
        <v>0.37557683741648107</v>
      </c>
      <c r="K4413" s="212">
        <f t="shared" si="356"/>
        <v>0.42</v>
      </c>
      <c r="L4413" s="214">
        <v>9274.8700000000008</v>
      </c>
      <c r="M4413" s="213">
        <v>13490.72</v>
      </c>
      <c r="N4413" s="213">
        <v>15177.06</v>
      </c>
      <c r="O4413" s="242">
        <f t="shared" si="352"/>
        <v>0.51529999999995202</v>
      </c>
      <c r="P4413" s="242"/>
      <c r="Q4413" s="179"/>
      <c r="R4413" s="179"/>
      <c r="S4413" s="179"/>
      <c r="T4413" s="179"/>
      <c r="U4413" s="179"/>
      <c r="V4413" s="179"/>
      <c r="W4413" s="179"/>
      <c r="X4413" s="179"/>
      <c r="Y4413" s="179"/>
      <c r="Z4413" s="179"/>
      <c r="AA4413" s="222"/>
      <c r="AB4413" s="222"/>
      <c r="AC4413" s="222"/>
      <c r="AD4413" s="179"/>
      <c r="AE4413" s="179"/>
      <c r="AF4413" s="179"/>
      <c r="AG4413" s="179"/>
      <c r="AH4413" s="179"/>
      <c r="AI4413" s="179"/>
      <c r="AJ4413" s="179"/>
    </row>
    <row r="4414" spans="2:36" x14ac:dyDescent="0.3">
      <c r="B4414" s="224">
        <v>449100</v>
      </c>
      <c r="C4414" s="209">
        <v>183787</v>
      </c>
      <c r="D4414" s="206">
        <f t="shared" si="353"/>
        <v>0.40923402360276107</v>
      </c>
      <c r="E4414" s="208">
        <f t="shared" si="354"/>
        <v>0.45</v>
      </c>
      <c r="F4414" s="207">
        <v>10108.280000000001</v>
      </c>
      <c r="G4414" s="207">
        <v>14702.96</v>
      </c>
      <c r="H4414" s="207">
        <v>16540.830000000002</v>
      </c>
      <c r="I4414" s="214">
        <v>168676</v>
      </c>
      <c r="J4414" s="211">
        <f t="shared" si="355"/>
        <v>0.3755867290135827</v>
      </c>
      <c r="K4414" s="212">
        <f t="shared" si="356"/>
        <v>0.42</v>
      </c>
      <c r="L4414" s="214">
        <v>9277.18</v>
      </c>
      <c r="M4414" s="213">
        <v>13494.08</v>
      </c>
      <c r="N4414" s="213">
        <v>15180.84</v>
      </c>
      <c r="O4414" s="242">
        <f t="shared" si="352"/>
        <v>0.51519999999989519</v>
      </c>
      <c r="P4414" s="242"/>
      <c r="Q4414" s="179"/>
      <c r="R4414" s="179"/>
      <c r="S4414" s="179"/>
      <c r="T4414" s="179"/>
      <c r="U4414" s="179"/>
      <c r="V4414" s="179"/>
      <c r="W4414" s="179"/>
      <c r="X4414" s="179"/>
      <c r="Y4414" s="179"/>
      <c r="Z4414" s="179"/>
      <c r="AA4414" s="222"/>
      <c r="AB4414" s="222"/>
      <c r="AC4414" s="222"/>
      <c r="AD4414" s="179"/>
      <c r="AE4414" s="179"/>
      <c r="AF4414" s="179"/>
      <c r="AG4414" s="179"/>
      <c r="AH4414" s="179"/>
      <c r="AI4414" s="179"/>
      <c r="AJ4414" s="179"/>
    </row>
    <row r="4415" spans="2:36" x14ac:dyDescent="0.3">
      <c r="B4415" s="224">
        <v>449200</v>
      </c>
      <c r="C4415" s="209">
        <v>183832</v>
      </c>
      <c r="D4415" s="206">
        <f t="shared" si="353"/>
        <v>0.40924309884238647</v>
      </c>
      <c r="E4415" s="208">
        <f t="shared" si="354"/>
        <v>0.45</v>
      </c>
      <c r="F4415" s="207">
        <v>10110.76</v>
      </c>
      <c r="G4415" s="207">
        <v>14706.56</v>
      </c>
      <c r="H4415" s="207">
        <v>16544.88</v>
      </c>
      <c r="I4415" s="214">
        <v>168718</v>
      </c>
      <c r="J4415" s="211">
        <f t="shared" si="355"/>
        <v>0.37559661620658952</v>
      </c>
      <c r="K4415" s="212">
        <f t="shared" si="356"/>
        <v>0.42</v>
      </c>
      <c r="L4415" s="214">
        <v>9279.49</v>
      </c>
      <c r="M4415" s="213">
        <v>13497.44</v>
      </c>
      <c r="N4415" s="213">
        <v>15184.62</v>
      </c>
      <c r="O4415" s="242">
        <f t="shared" si="352"/>
        <v>0.51530000000013387</v>
      </c>
      <c r="P4415" s="242"/>
      <c r="Q4415" s="179"/>
      <c r="R4415" s="179"/>
      <c r="S4415" s="179"/>
      <c r="T4415" s="179"/>
      <c r="U4415" s="179"/>
      <c r="V4415" s="179"/>
      <c r="W4415" s="179"/>
      <c r="X4415" s="179"/>
      <c r="Y4415" s="179"/>
      <c r="Z4415" s="179"/>
      <c r="AA4415" s="222"/>
      <c r="AB4415" s="222"/>
      <c r="AC4415" s="222"/>
      <c r="AD4415" s="179"/>
      <c r="AE4415" s="179"/>
      <c r="AF4415" s="179"/>
      <c r="AG4415" s="179"/>
      <c r="AH4415" s="179"/>
      <c r="AI4415" s="179"/>
      <c r="AJ4415" s="179"/>
    </row>
    <row r="4416" spans="2:36" x14ac:dyDescent="0.3">
      <c r="B4416" s="224">
        <v>449300</v>
      </c>
      <c r="C4416" s="209">
        <v>183877</v>
      </c>
      <c r="D4416" s="206">
        <f t="shared" si="353"/>
        <v>0.40925217004228798</v>
      </c>
      <c r="E4416" s="208">
        <f t="shared" si="354"/>
        <v>0.45</v>
      </c>
      <c r="F4416" s="207">
        <v>10113.23</v>
      </c>
      <c r="G4416" s="207">
        <v>14710.16</v>
      </c>
      <c r="H4416" s="207">
        <v>16548.93</v>
      </c>
      <c r="I4416" s="214">
        <v>168760</v>
      </c>
      <c r="J4416" s="211">
        <f t="shared" si="355"/>
        <v>0.37560649899844201</v>
      </c>
      <c r="K4416" s="212">
        <f t="shared" si="356"/>
        <v>0.42</v>
      </c>
      <c r="L4416" s="214">
        <v>9281.7999999999993</v>
      </c>
      <c r="M4416" s="213">
        <v>13500.8</v>
      </c>
      <c r="N4416" s="213">
        <v>15188.4</v>
      </c>
      <c r="O4416" s="242">
        <f t="shared" si="352"/>
        <v>0.51520000000000432</v>
      </c>
      <c r="P4416" s="242"/>
      <c r="Q4416" s="179"/>
      <c r="R4416" s="179"/>
      <c r="S4416" s="179"/>
      <c r="T4416" s="179"/>
      <c r="U4416" s="179"/>
      <c r="V4416" s="179"/>
      <c r="W4416" s="179"/>
      <c r="X4416" s="179"/>
      <c r="Y4416" s="179"/>
      <c r="Z4416" s="179"/>
      <c r="AA4416" s="222"/>
      <c r="AB4416" s="222"/>
      <c r="AC4416" s="222"/>
      <c r="AD4416" s="179"/>
      <c r="AE4416" s="179"/>
      <c r="AF4416" s="179"/>
      <c r="AG4416" s="179"/>
      <c r="AH4416" s="179"/>
      <c r="AI4416" s="179"/>
      <c r="AJ4416" s="179"/>
    </row>
    <row r="4417" spans="2:36" x14ac:dyDescent="0.3">
      <c r="B4417" s="224">
        <v>449400</v>
      </c>
      <c r="C4417" s="209">
        <v>183922</v>
      </c>
      <c r="D4417" s="206">
        <f t="shared" si="353"/>
        <v>0.40926123720516244</v>
      </c>
      <c r="E4417" s="208">
        <f t="shared" si="354"/>
        <v>0.45</v>
      </c>
      <c r="F4417" s="207">
        <v>10115.709999999999</v>
      </c>
      <c r="G4417" s="207">
        <v>14713.76</v>
      </c>
      <c r="H4417" s="207">
        <v>16552.98</v>
      </c>
      <c r="I4417" s="214">
        <v>168802</v>
      </c>
      <c r="J4417" s="211">
        <f t="shared" si="355"/>
        <v>0.37561637739207832</v>
      </c>
      <c r="K4417" s="212">
        <f t="shared" si="356"/>
        <v>0.42</v>
      </c>
      <c r="L4417" s="214">
        <v>9284.11</v>
      </c>
      <c r="M4417" s="213">
        <v>13504.16</v>
      </c>
      <c r="N4417" s="213">
        <v>15192.18</v>
      </c>
      <c r="O4417" s="242">
        <f t="shared" si="352"/>
        <v>0.51530000000002474</v>
      </c>
      <c r="P4417" s="242"/>
      <c r="Q4417" s="179"/>
      <c r="R4417" s="179"/>
      <c r="S4417" s="179"/>
      <c r="T4417" s="179"/>
      <c r="U4417" s="179"/>
      <c r="V4417" s="179"/>
      <c r="W4417" s="179"/>
      <c r="X4417" s="179"/>
      <c r="Y4417" s="179"/>
      <c r="Z4417" s="179"/>
      <c r="AA4417" s="222"/>
      <c r="AB4417" s="222"/>
      <c r="AC4417" s="222"/>
      <c r="AD4417" s="179"/>
      <c r="AE4417" s="179"/>
      <c r="AF4417" s="179"/>
      <c r="AG4417" s="179"/>
      <c r="AH4417" s="179"/>
      <c r="AI4417" s="179"/>
      <c r="AJ4417" s="179"/>
    </row>
    <row r="4418" spans="2:36" x14ac:dyDescent="0.3">
      <c r="B4418" s="224">
        <v>449500</v>
      </c>
      <c r="C4418" s="209">
        <v>183967</v>
      </c>
      <c r="D4418" s="206">
        <f t="shared" si="353"/>
        <v>0.4092703003337041</v>
      </c>
      <c r="E4418" s="208">
        <f t="shared" si="354"/>
        <v>0.45</v>
      </c>
      <c r="F4418" s="207">
        <v>10118.18</v>
      </c>
      <c r="G4418" s="207">
        <v>14717.36</v>
      </c>
      <c r="H4418" s="207">
        <v>16557.03</v>
      </c>
      <c r="I4418" s="214">
        <v>168844</v>
      </c>
      <c r="J4418" s="211">
        <f t="shared" si="355"/>
        <v>0.37562625139043382</v>
      </c>
      <c r="K4418" s="212">
        <f t="shared" si="356"/>
        <v>0.42</v>
      </c>
      <c r="L4418" s="214">
        <v>9286.42</v>
      </c>
      <c r="M4418" s="213">
        <v>13507.52</v>
      </c>
      <c r="N4418" s="213">
        <v>15195.96</v>
      </c>
      <c r="O4418" s="242">
        <f t="shared" si="352"/>
        <v>0.5151999999999316</v>
      </c>
      <c r="P4418" s="242"/>
      <c r="Q4418" s="179"/>
      <c r="R4418" s="179"/>
      <c r="S4418" s="179"/>
      <c r="T4418" s="179"/>
      <c r="U4418" s="179"/>
      <c r="V4418" s="179"/>
      <c r="W4418" s="179"/>
      <c r="X4418" s="179"/>
      <c r="Y4418" s="179"/>
      <c r="Z4418" s="179"/>
      <c r="AA4418" s="222"/>
      <c r="AB4418" s="222"/>
      <c r="AC4418" s="222"/>
      <c r="AD4418" s="179"/>
      <c r="AE4418" s="179"/>
      <c r="AF4418" s="179"/>
      <c r="AG4418" s="179"/>
      <c r="AH4418" s="179"/>
      <c r="AI4418" s="179"/>
      <c r="AJ4418" s="179"/>
    </row>
    <row r="4419" spans="2:36" x14ac:dyDescent="0.3">
      <c r="B4419" s="224">
        <v>449600</v>
      </c>
      <c r="C4419" s="209">
        <v>184012</v>
      </c>
      <c r="D4419" s="206">
        <f t="shared" si="353"/>
        <v>0.40927935943060501</v>
      </c>
      <c r="E4419" s="208">
        <f t="shared" si="354"/>
        <v>0.45</v>
      </c>
      <c r="F4419" s="207">
        <v>10120.66</v>
      </c>
      <c r="G4419" s="207">
        <v>14720.96</v>
      </c>
      <c r="H4419" s="207">
        <v>16561.080000000002</v>
      </c>
      <c r="I4419" s="214">
        <v>168886</v>
      </c>
      <c r="J4419" s="211">
        <f t="shared" si="355"/>
        <v>0.37563612099644128</v>
      </c>
      <c r="K4419" s="212">
        <f t="shared" si="356"/>
        <v>0.42</v>
      </c>
      <c r="L4419" s="214">
        <v>9288.73</v>
      </c>
      <c r="M4419" s="213">
        <v>13510.88</v>
      </c>
      <c r="N4419" s="213">
        <v>15199.74</v>
      </c>
      <c r="O4419" s="242">
        <f t="shared" si="352"/>
        <v>0.5152999999999156</v>
      </c>
      <c r="P4419" s="242"/>
      <c r="Q4419" s="179"/>
      <c r="R4419" s="179"/>
      <c r="S4419" s="179"/>
      <c r="T4419" s="179"/>
      <c r="U4419" s="179"/>
      <c r="V4419" s="179"/>
      <c r="W4419" s="179"/>
      <c r="X4419" s="179"/>
      <c r="Y4419" s="179"/>
      <c r="Z4419" s="179"/>
      <c r="AA4419" s="222"/>
      <c r="AB4419" s="222"/>
      <c r="AC4419" s="222"/>
      <c r="AD4419" s="179"/>
      <c r="AE4419" s="179"/>
      <c r="AF4419" s="179"/>
      <c r="AG4419" s="179"/>
      <c r="AH4419" s="179"/>
      <c r="AI4419" s="179"/>
      <c r="AJ4419" s="179"/>
    </row>
    <row r="4420" spans="2:36" x14ac:dyDescent="0.3">
      <c r="B4420" s="224">
        <v>449700</v>
      </c>
      <c r="C4420" s="209">
        <v>184057</v>
      </c>
      <c r="D4420" s="206">
        <f t="shared" si="353"/>
        <v>0.40928841449855458</v>
      </c>
      <c r="E4420" s="208">
        <f t="shared" si="354"/>
        <v>0.45</v>
      </c>
      <c r="F4420" s="207">
        <v>10123.129999999999</v>
      </c>
      <c r="G4420" s="207">
        <v>14724.56</v>
      </c>
      <c r="H4420" s="207">
        <v>16565.13</v>
      </c>
      <c r="I4420" s="214">
        <v>168928</v>
      </c>
      <c r="J4420" s="211">
        <f t="shared" si="355"/>
        <v>0.37564598621303091</v>
      </c>
      <c r="K4420" s="212">
        <f t="shared" si="356"/>
        <v>0.42</v>
      </c>
      <c r="L4420" s="214">
        <v>9291.0400000000009</v>
      </c>
      <c r="M4420" s="213">
        <v>13514.24</v>
      </c>
      <c r="N4420" s="213">
        <v>15203.52</v>
      </c>
      <c r="O4420" s="242">
        <f t="shared" si="352"/>
        <v>0.51520000000007715</v>
      </c>
      <c r="P4420" s="242"/>
      <c r="Q4420" s="179"/>
      <c r="R4420" s="179"/>
      <c r="S4420" s="179"/>
      <c r="T4420" s="179"/>
      <c r="U4420" s="179"/>
      <c r="V4420" s="179"/>
      <c r="W4420" s="179"/>
      <c r="X4420" s="179"/>
      <c r="Y4420" s="179"/>
      <c r="Z4420" s="179"/>
      <c r="AA4420" s="222"/>
      <c r="AB4420" s="222"/>
      <c r="AC4420" s="222"/>
      <c r="AD4420" s="179"/>
      <c r="AE4420" s="179"/>
      <c r="AF4420" s="179"/>
      <c r="AG4420" s="179"/>
      <c r="AH4420" s="179"/>
      <c r="AI4420" s="179"/>
      <c r="AJ4420" s="179"/>
    </row>
    <row r="4421" spans="2:36" x14ac:dyDescent="0.3">
      <c r="B4421" s="224">
        <v>449800</v>
      </c>
      <c r="C4421" s="209">
        <v>184102</v>
      </c>
      <c r="D4421" s="206">
        <f t="shared" si="353"/>
        <v>0.4092974655402401</v>
      </c>
      <c r="E4421" s="208">
        <f t="shared" si="354"/>
        <v>0.45</v>
      </c>
      <c r="F4421" s="207">
        <v>10125.61</v>
      </c>
      <c r="G4421" s="207">
        <v>14728.16</v>
      </c>
      <c r="H4421" s="207">
        <v>16569.18</v>
      </c>
      <c r="I4421" s="214">
        <v>168970</v>
      </c>
      <c r="J4421" s="211">
        <f t="shared" si="355"/>
        <v>0.37565584704313026</v>
      </c>
      <c r="K4421" s="212">
        <f t="shared" si="356"/>
        <v>0.42</v>
      </c>
      <c r="L4421" s="214">
        <v>9293.35</v>
      </c>
      <c r="M4421" s="213">
        <v>13517.6</v>
      </c>
      <c r="N4421" s="213">
        <v>15207.3</v>
      </c>
      <c r="O4421" s="242">
        <f t="shared" ref="O4421:O4484" si="357">(C4421+F4421+H4421-C4420-F4420-H4420)/100</f>
        <v>0.51529999999980647</v>
      </c>
      <c r="P4421" s="242"/>
      <c r="Q4421" s="179"/>
      <c r="R4421" s="179"/>
      <c r="S4421" s="179"/>
      <c r="T4421" s="179"/>
      <c r="U4421" s="179"/>
      <c r="V4421" s="179"/>
      <c r="W4421" s="179"/>
      <c r="X4421" s="179"/>
      <c r="Y4421" s="179"/>
      <c r="Z4421" s="179"/>
      <c r="AA4421" s="222"/>
      <c r="AB4421" s="222"/>
      <c r="AC4421" s="222"/>
      <c r="AD4421" s="179"/>
      <c r="AE4421" s="179"/>
      <c r="AF4421" s="179"/>
      <c r="AG4421" s="179"/>
      <c r="AH4421" s="179"/>
      <c r="AI4421" s="179"/>
      <c r="AJ4421" s="179"/>
    </row>
    <row r="4422" spans="2:36" x14ac:dyDescent="0.3">
      <c r="B4422" s="224">
        <v>449900</v>
      </c>
      <c r="C4422" s="209">
        <v>184147</v>
      </c>
      <c r="D4422" s="206">
        <f t="shared" si="353"/>
        <v>0.40930651255834632</v>
      </c>
      <c r="E4422" s="208">
        <f t="shared" si="354"/>
        <v>0.45</v>
      </c>
      <c r="F4422" s="207">
        <v>10128.08</v>
      </c>
      <c r="G4422" s="207">
        <v>14731.76</v>
      </c>
      <c r="H4422" s="207">
        <v>16573.23</v>
      </c>
      <c r="I4422" s="214">
        <v>169012</v>
      </c>
      <c r="J4422" s="211">
        <f t="shared" si="355"/>
        <v>0.37566570348966438</v>
      </c>
      <c r="K4422" s="212">
        <f t="shared" si="356"/>
        <v>0.42</v>
      </c>
      <c r="L4422" s="214">
        <v>9295.66</v>
      </c>
      <c r="M4422" s="213">
        <v>13520.96</v>
      </c>
      <c r="N4422" s="213">
        <v>15211.08</v>
      </c>
      <c r="O4422" s="242">
        <f t="shared" si="357"/>
        <v>0.51519999999996802</v>
      </c>
      <c r="P4422" s="242"/>
      <c r="Q4422" s="179"/>
      <c r="R4422" s="179"/>
      <c r="S4422" s="179"/>
      <c r="T4422" s="179"/>
      <c r="U4422" s="179"/>
      <c r="V4422" s="179"/>
      <c r="W4422" s="179"/>
      <c r="X4422" s="179"/>
      <c r="Y4422" s="179"/>
      <c r="Z4422" s="179"/>
      <c r="AA4422" s="222"/>
      <c r="AB4422" s="222"/>
      <c r="AC4422" s="222"/>
      <c r="AD4422" s="179"/>
      <c r="AE4422" s="179"/>
      <c r="AF4422" s="179"/>
      <c r="AG4422" s="179"/>
      <c r="AH4422" s="179"/>
      <c r="AI4422" s="179"/>
      <c r="AJ4422" s="179"/>
    </row>
    <row r="4423" spans="2:36" x14ac:dyDescent="0.3">
      <c r="B4423" s="224">
        <v>450000</v>
      </c>
      <c r="C4423" s="209">
        <v>184192</v>
      </c>
      <c r="D4423" s="206">
        <f t="shared" si="353"/>
        <v>0.40931555555555554</v>
      </c>
      <c r="E4423" s="208">
        <f t="shared" si="354"/>
        <v>0.45</v>
      </c>
      <c r="F4423" s="207">
        <v>10130.56</v>
      </c>
      <c r="G4423" s="207">
        <v>14735.36</v>
      </c>
      <c r="H4423" s="207">
        <v>16577.28</v>
      </c>
      <c r="I4423" s="214">
        <v>169054</v>
      </c>
      <c r="J4423" s="211">
        <f t="shared" si="355"/>
        <v>0.37567555555555554</v>
      </c>
      <c r="K4423" s="212">
        <f t="shared" si="356"/>
        <v>0.42</v>
      </c>
      <c r="L4423" s="214">
        <v>9297.9699999999993</v>
      </c>
      <c r="M4423" s="213">
        <v>13524.32</v>
      </c>
      <c r="N4423" s="213">
        <v>15214.86</v>
      </c>
      <c r="O4423" s="242">
        <f t="shared" si="357"/>
        <v>0.51529999999995202</v>
      </c>
      <c r="P4423" s="242"/>
      <c r="Q4423" s="179"/>
      <c r="R4423" s="179"/>
      <c r="S4423" s="179"/>
      <c r="T4423" s="179"/>
      <c r="U4423" s="179"/>
      <c r="V4423" s="179"/>
      <c r="W4423" s="179"/>
      <c r="X4423" s="179"/>
      <c r="Y4423" s="179"/>
      <c r="Z4423" s="179"/>
      <c r="AA4423" s="222"/>
      <c r="AB4423" s="222"/>
      <c r="AC4423" s="222"/>
      <c r="AD4423" s="179"/>
      <c r="AE4423" s="179"/>
      <c r="AF4423" s="179"/>
      <c r="AG4423" s="179"/>
      <c r="AH4423" s="179"/>
      <c r="AI4423" s="179"/>
      <c r="AJ4423" s="179"/>
    </row>
    <row r="4424" spans="2:36" x14ac:dyDescent="0.3">
      <c r="B4424" s="224">
        <v>450100</v>
      </c>
      <c r="C4424" s="209">
        <v>184237</v>
      </c>
      <c r="D4424" s="206">
        <f t="shared" si="353"/>
        <v>0.40932459453454789</v>
      </c>
      <c r="E4424" s="208">
        <f t="shared" si="354"/>
        <v>0.45</v>
      </c>
      <c r="F4424" s="207">
        <v>10133.030000000001</v>
      </c>
      <c r="G4424" s="207">
        <v>14738.96</v>
      </c>
      <c r="H4424" s="207">
        <v>16581.330000000002</v>
      </c>
      <c r="I4424" s="214">
        <v>169096</v>
      </c>
      <c r="J4424" s="211">
        <f t="shared" si="355"/>
        <v>0.37568540324372363</v>
      </c>
      <c r="K4424" s="212">
        <f t="shared" si="356"/>
        <v>0.42</v>
      </c>
      <c r="L4424" s="214">
        <v>9300.2800000000007</v>
      </c>
      <c r="M4424" s="213">
        <v>13527.68</v>
      </c>
      <c r="N4424" s="213">
        <v>15218.64</v>
      </c>
      <c r="O4424" s="242">
        <f t="shared" si="357"/>
        <v>0.51519999999989519</v>
      </c>
      <c r="P4424" s="242"/>
      <c r="Q4424" s="179"/>
      <c r="R4424" s="179"/>
      <c r="S4424" s="179"/>
      <c r="T4424" s="179"/>
      <c r="U4424" s="179"/>
      <c r="V4424" s="179"/>
      <c r="W4424" s="179"/>
      <c r="X4424" s="179"/>
      <c r="Y4424" s="179"/>
      <c r="Z4424" s="179"/>
      <c r="AA4424" s="222"/>
      <c r="AB4424" s="222"/>
      <c r="AC4424" s="222"/>
      <c r="AD4424" s="179"/>
      <c r="AE4424" s="179"/>
      <c r="AF4424" s="179"/>
      <c r="AG4424" s="179"/>
      <c r="AH4424" s="179"/>
      <c r="AI4424" s="179"/>
      <c r="AJ4424" s="179"/>
    </row>
    <row r="4425" spans="2:36" x14ac:dyDescent="0.3">
      <c r="B4425" s="224">
        <v>450200</v>
      </c>
      <c r="C4425" s="209">
        <v>184282</v>
      </c>
      <c r="D4425" s="206">
        <f t="shared" si="353"/>
        <v>0.40933362949800089</v>
      </c>
      <c r="E4425" s="208">
        <f t="shared" si="354"/>
        <v>0.45</v>
      </c>
      <c r="F4425" s="207">
        <v>10135.51</v>
      </c>
      <c r="G4425" s="207">
        <v>14742.56</v>
      </c>
      <c r="H4425" s="207">
        <v>16585.38</v>
      </c>
      <c r="I4425" s="214">
        <v>169138</v>
      </c>
      <c r="J4425" s="211">
        <f t="shared" si="355"/>
        <v>0.37569524655708575</v>
      </c>
      <c r="K4425" s="212">
        <f t="shared" si="356"/>
        <v>0.42</v>
      </c>
      <c r="L4425" s="214">
        <v>9302.59</v>
      </c>
      <c r="M4425" s="213">
        <v>13531.04</v>
      </c>
      <c r="N4425" s="213">
        <v>15222.42</v>
      </c>
      <c r="O4425" s="242">
        <f t="shared" si="357"/>
        <v>0.51530000000013387</v>
      </c>
      <c r="P4425" s="242"/>
      <c r="Q4425" s="179"/>
      <c r="R4425" s="179"/>
      <c r="S4425" s="179"/>
      <c r="T4425" s="179"/>
      <c r="U4425" s="179"/>
      <c r="V4425" s="179"/>
      <c r="W4425" s="179"/>
      <c r="X4425" s="179"/>
      <c r="Y4425" s="179"/>
      <c r="Z4425" s="179"/>
      <c r="AA4425" s="222"/>
      <c r="AB4425" s="222"/>
      <c r="AC4425" s="222"/>
      <c r="AD4425" s="179"/>
      <c r="AE4425" s="179"/>
      <c r="AF4425" s="179"/>
      <c r="AG4425" s="179"/>
      <c r="AH4425" s="179"/>
      <c r="AI4425" s="179"/>
      <c r="AJ4425" s="179"/>
    </row>
    <row r="4426" spans="2:36" x14ac:dyDescent="0.3">
      <c r="B4426" s="224">
        <v>450300</v>
      </c>
      <c r="C4426" s="209">
        <v>184327</v>
      </c>
      <c r="D4426" s="206">
        <f t="shared" si="353"/>
        <v>0.4093426604485898</v>
      </c>
      <c r="E4426" s="208">
        <f t="shared" si="354"/>
        <v>0.45</v>
      </c>
      <c r="F4426" s="207">
        <v>10137.98</v>
      </c>
      <c r="G4426" s="207">
        <v>14746.16</v>
      </c>
      <c r="H4426" s="207">
        <v>16589.43</v>
      </c>
      <c r="I4426" s="214">
        <v>169180</v>
      </c>
      <c r="J4426" s="211">
        <f t="shared" si="355"/>
        <v>0.37570508549855652</v>
      </c>
      <c r="K4426" s="212">
        <f t="shared" si="356"/>
        <v>0.42</v>
      </c>
      <c r="L4426" s="214">
        <v>9304.9</v>
      </c>
      <c r="M4426" s="213">
        <v>13534.4</v>
      </c>
      <c r="N4426" s="213">
        <v>15226.2</v>
      </c>
      <c r="O4426" s="242">
        <f t="shared" si="357"/>
        <v>0.51520000000000432</v>
      </c>
      <c r="P4426" s="242"/>
      <c r="Q4426" s="179"/>
      <c r="R4426" s="179"/>
      <c r="S4426" s="179"/>
      <c r="T4426" s="179"/>
      <c r="U4426" s="179"/>
      <c r="V4426" s="179"/>
      <c r="W4426" s="179"/>
      <c r="X4426" s="179"/>
      <c r="Y4426" s="179"/>
      <c r="Z4426" s="179"/>
      <c r="AA4426" s="222"/>
      <c r="AB4426" s="222"/>
      <c r="AC4426" s="222"/>
      <c r="AD4426" s="179"/>
      <c r="AE4426" s="179"/>
      <c r="AF4426" s="179"/>
      <c r="AG4426" s="179"/>
      <c r="AH4426" s="179"/>
      <c r="AI4426" s="179"/>
      <c r="AJ4426" s="179"/>
    </row>
    <row r="4427" spans="2:36" x14ac:dyDescent="0.3">
      <c r="B4427" s="224">
        <v>450400</v>
      </c>
      <c r="C4427" s="209">
        <v>184372</v>
      </c>
      <c r="D4427" s="206">
        <f t="shared" si="353"/>
        <v>0.40935168738898758</v>
      </c>
      <c r="E4427" s="208">
        <f t="shared" si="354"/>
        <v>0.45</v>
      </c>
      <c r="F4427" s="207">
        <v>10140.459999999999</v>
      </c>
      <c r="G4427" s="207">
        <v>14749.76</v>
      </c>
      <c r="H4427" s="207">
        <v>16593.48</v>
      </c>
      <c r="I4427" s="214">
        <v>169222</v>
      </c>
      <c r="J4427" s="211">
        <f t="shared" si="355"/>
        <v>0.37571492007104795</v>
      </c>
      <c r="K4427" s="212">
        <f t="shared" si="356"/>
        <v>0.42</v>
      </c>
      <c r="L4427" s="214">
        <v>9307.2099999999991</v>
      </c>
      <c r="M4427" s="213">
        <v>13537.76</v>
      </c>
      <c r="N4427" s="213">
        <v>15229.98</v>
      </c>
      <c r="O4427" s="242">
        <f t="shared" si="357"/>
        <v>0.51530000000002474</v>
      </c>
      <c r="P4427" s="242"/>
      <c r="Q4427" s="179"/>
      <c r="R4427" s="179"/>
      <c r="S4427" s="179"/>
      <c r="T4427" s="179"/>
      <c r="U4427" s="179"/>
      <c r="V4427" s="179"/>
      <c r="W4427" s="179"/>
      <c r="X4427" s="179"/>
      <c r="Y4427" s="179"/>
      <c r="Z4427" s="179"/>
      <c r="AA4427" s="222"/>
      <c r="AB4427" s="222"/>
      <c r="AC4427" s="222"/>
      <c r="AD4427" s="179"/>
      <c r="AE4427" s="179"/>
      <c r="AF4427" s="179"/>
      <c r="AG4427" s="179"/>
      <c r="AH4427" s="179"/>
      <c r="AI4427" s="179"/>
      <c r="AJ4427" s="179"/>
    </row>
    <row r="4428" spans="2:36" x14ac:dyDescent="0.3">
      <c r="B4428" s="224">
        <v>450500</v>
      </c>
      <c r="C4428" s="209">
        <v>184417</v>
      </c>
      <c r="D4428" s="206">
        <f t="shared" si="353"/>
        <v>0.40936071032186461</v>
      </c>
      <c r="E4428" s="208">
        <f t="shared" si="354"/>
        <v>0.45</v>
      </c>
      <c r="F4428" s="207">
        <v>10142.93</v>
      </c>
      <c r="G4428" s="207">
        <v>14753.36</v>
      </c>
      <c r="H4428" s="207">
        <v>16597.53</v>
      </c>
      <c r="I4428" s="214">
        <v>169264</v>
      </c>
      <c r="J4428" s="211">
        <f t="shared" si="355"/>
        <v>0.37572475027746949</v>
      </c>
      <c r="K4428" s="212">
        <f t="shared" si="356"/>
        <v>0.42</v>
      </c>
      <c r="L4428" s="214">
        <v>9309.52</v>
      </c>
      <c r="M4428" s="213">
        <v>13541.12</v>
      </c>
      <c r="N4428" s="213">
        <v>15233.76</v>
      </c>
      <c r="O4428" s="242">
        <f t="shared" si="357"/>
        <v>0.5151999999999316</v>
      </c>
      <c r="P4428" s="242"/>
      <c r="Q4428" s="179"/>
      <c r="R4428" s="179"/>
      <c r="S4428" s="179"/>
      <c r="T4428" s="179"/>
      <c r="U4428" s="179"/>
      <c r="V4428" s="179"/>
      <c r="W4428" s="179"/>
      <c r="X4428" s="179"/>
      <c r="Y4428" s="179"/>
      <c r="Z4428" s="179"/>
      <c r="AA4428" s="222"/>
      <c r="AB4428" s="222"/>
      <c r="AC4428" s="222"/>
      <c r="AD4428" s="179"/>
      <c r="AE4428" s="179"/>
      <c r="AF4428" s="179"/>
      <c r="AG4428" s="179"/>
      <c r="AH4428" s="179"/>
      <c r="AI4428" s="179"/>
      <c r="AJ4428" s="179"/>
    </row>
    <row r="4429" spans="2:36" x14ac:dyDescent="0.3">
      <c r="B4429" s="224">
        <v>450600</v>
      </c>
      <c r="C4429" s="209">
        <v>184462</v>
      </c>
      <c r="D4429" s="206">
        <f t="shared" si="353"/>
        <v>0.40936972924988901</v>
      </c>
      <c r="E4429" s="208">
        <f t="shared" si="354"/>
        <v>0.45</v>
      </c>
      <c r="F4429" s="207">
        <v>10145.41</v>
      </c>
      <c r="G4429" s="207">
        <v>14756.96</v>
      </c>
      <c r="H4429" s="207">
        <v>16601.580000000002</v>
      </c>
      <c r="I4429" s="214">
        <v>169306</v>
      </c>
      <c r="J4429" s="211">
        <f t="shared" si="355"/>
        <v>0.37573457612072791</v>
      </c>
      <c r="K4429" s="212">
        <f t="shared" si="356"/>
        <v>0.42</v>
      </c>
      <c r="L4429" s="214">
        <v>9311.83</v>
      </c>
      <c r="M4429" s="213">
        <v>13544.48</v>
      </c>
      <c r="N4429" s="213">
        <v>15237.54</v>
      </c>
      <c r="O4429" s="242">
        <f t="shared" si="357"/>
        <v>0.5152999999999156</v>
      </c>
      <c r="P4429" s="242"/>
      <c r="Q4429" s="179"/>
      <c r="R4429" s="179"/>
      <c r="S4429" s="179"/>
      <c r="T4429" s="179"/>
      <c r="U4429" s="179"/>
      <c r="V4429" s="179"/>
      <c r="W4429" s="179"/>
      <c r="X4429" s="179"/>
      <c r="Y4429" s="179"/>
      <c r="Z4429" s="179"/>
      <c r="AA4429" s="222"/>
      <c r="AB4429" s="222"/>
      <c r="AC4429" s="222"/>
      <c r="AD4429" s="179"/>
      <c r="AE4429" s="179"/>
      <c r="AF4429" s="179"/>
      <c r="AG4429" s="179"/>
      <c r="AH4429" s="179"/>
      <c r="AI4429" s="179"/>
      <c r="AJ4429" s="179"/>
    </row>
    <row r="4430" spans="2:36" x14ac:dyDescent="0.3">
      <c r="B4430" s="224">
        <v>450700</v>
      </c>
      <c r="C4430" s="209">
        <v>184507</v>
      </c>
      <c r="D4430" s="206">
        <f t="shared" si="353"/>
        <v>0.40937874417572667</v>
      </c>
      <c r="E4430" s="208">
        <f t="shared" si="354"/>
        <v>0.45</v>
      </c>
      <c r="F4430" s="207">
        <v>10147.879999999999</v>
      </c>
      <c r="G4430" s="207">
        <v>14760.56</v>
      </c>
      <c r="H4430" s="207">
        <v>16605.63</v>
      </c>
      <c r="I4430" s="214">
        <v>169348</v>
      </c>
      <c r="J4430" s="211">
        <f t="shared" si="355"/>
        <v>0.37574439760372752</v>
      </c>
      <c r="K4430" s="212">
        <f t="shared" si="356"/>
        <v>0.42</v>
      </c>
      <c r="L4430" s="214">
        <v>9314.14</v>
      </c>
      <c r="M4430" s="213">
        <v>13547.84</v>
      </c>
      <c r="N4430" s="213">
        <v>15241.32</v>
      </c>
      <c r="O4430" s="242">
        <f t="shared" si="357"/>
        <v>0.51520000000007715</v>
      </c>
      <c r="P4430" s="242"/>
      <c r="Q4430" s="179"/>
      <c r="R4430" s="179"/>
      <c r="S4430" s="179"/>
      <c r="T4430" s="179"/>
      <c r="U4430" s="179"/>
      <c r="V4430" s="179"/>
      <c r="W4430" s="179"/>
      <c r="X4430" s="179"/>
      <c r="Y4430" s="179"/>
      <c r="Z4430" s="179"/>
      <c r="AA4430" s="222"/>
      <c r="AB4430" s="222"/>
      <c r="AC4430" s="222"/>
      <c r="AD4430" s="179"/>
      <c r="AE4430" s="179"/>
      <c r="AF4430" s="179"/>
      <c r="AG4430" s="179"/>
      <c r="AH4430" s="179"/>
      <c r="AI4430" s="179"/>
      <c r="AJ4430" s="179"/>
    </row>
    <row r="4431" spans="2:36" x14ac:dyDescent="0.3">
      <c r="B4431" s="224">
        <v>450800</v>
      </c>
      <c r="C4431" s="209">
        <v>184552</v>
      </c>
      <c r="D4431" s="206">
        <f t="shared" si="353"/>
        <v>0.40938775510204084</v>
      </c>
      <c r="E4431" s="208">
        <f t="shared" si="354"/>
        <v>0.45</v>
      </c>
      <c r="F4431" s="207">
        <v>10150.36</v>
      </c>
      <c r="G4431" s="207">
        <v>14764.16</v>
      </c>
      <c r="H4431" s="207">
        <v>16609.68</v>
      </c>
      <c r="I4431" s="214">
        <v>169390</v>
      </c>
      <c r="J4431" s="211">
        <f t="shared" si="355"/>
        <v>0.37575421472936998</v>
      </c>
      <c r="K4431" s="212">
        <f t="shared" si="356"/>
        <v>0.42</v>
      </c>
      <c r="L4431" s="214">
        <v>9316.4500000000007</v>
      </c>
      <c r="M4431" s="213">
        <v>13551.2</v>
      </c>
      <c r="N4431" s="213">
        <v>15245.1</v>
      </c>
      <c r="O4431" s="242">
        <f t="shared" si="357"/>
        <v>0.51529999999980647</v>
      </c>
      <c r="P4431" s="242"/>
      <c r="Q4431" s="179"/>
      <c r="R4431" s="179"/>
      <c r="S4431" s="179"/>
      <c r="T4431" s="179"/>
      <c r="U4431" s="179"/>
      <c r="V4431" s="179"/>
      <c r="W4431" s="179"/>
      <c r="X4431" s="179"/>
      <c r="Y4431" s="179"/>
      <c r="Z4431" s="179"/>
      <c r="AA4431" s="222"/>
      <c r="AB4431" s="222"/>
      <c r="AC4431" s="222"/>
      <c r="AD4431" s="179"/>
      <c r="AE4431" s="179"/>
      <c r="AF4431" s="179"/>
      <c r="AG4431" s="179"/>
      <c r="AH4431" s="179"/>
      <c r="AI4431" s="179"/>
      <c r="AJ4431" s="179"/>
    </row>
    <row r="4432" spans="2:36" x14ac:dyDescent="0.3">
      <c r="B4432" s="224">
        <v>450900</v>
      </c>
      <c r="C4432" s="209">
        <v>184597</v>
      </c>
      <c r="D4432" s="206">
        <f t="shared" si="353"/>
        <v>0.40939676203149256</v>
      </c>
      <c r="E4432" s="208">
        <f t="shared" si="354"/>
        <v>0.45</v>
      </c>
      <c r="F4432" s="207">
        <v>10152.83</v>
      </c>
      <c r="G4432" s="207">
        <v>14767.76</v>
      </c>
      <c r="H4432" s="207">
        <v>16613.73</v>
      </c>
      <c r="I4432" s="214">
        <v>169432</v>
      </c>
      <c r="J4432" s="211">
        <f t="shared" si="355"/>
        <v>0.37576402750055443</v>
      </c>
      <c r="K4432" s="212">
        <f t="shared" si="356"/>
        <v>0.42</v>
      </c>
      <c r="L4432" s="214">
        <v>9318.76</v>
      </c>
      <c r="M4432" s="213">
        <v>13554.56</v>
      </c>
      <c r="N4432" s="213">
        <v>15248.88</v>
      </c>
      <c r="O4432" s="242">
        <f t="shared" si="357"/>
        <v>0.51519999999996802</v>
      </c>
      <c r="P4432" s="242"/>
      <c r="Q4432" s="179"/>
      <c r="R4432" s="179"/>
      <c r="S4432" s="179"/>
      <c r="T4432" s="179"/>
      <c r="U4432" s="179"/>
      <c r="V4432" s="179"/>
      <c r="W4432" s="179"/>
      <c r="X4432" s="179"/>
      <c r="Y4432" s="179"/>
      <c r="Z4432" s="179"/>
      <c r="AA4432" s="222"/>
      <c r="AB4432" s="222"/>
      <c r="AC4432" s="222"/>
      <c r="AD4432" s="179"/>
      <c r="AE4432" s="179"/>
      <c r="AF4432" s="179"/>
      <c r="AG4432" s="179"/>
      <c r="AH4432" s="179"/>
      <c r="AI4432" s="179"/>
      <c r="AJ4432" s="179"/>
    </row>
    <row r="4433" spans="2:36" x14ac:dyDescent="0.3">
      <c r="B4433" s="224">
        <v>451000</v>
      </c>
      <c r="C4433" s="209">
        <v>184642</v>
      </c>
      <c r="D4433" s="206">
        <f t="shared" si="353"/>
        <v>0.40940576496674058</v>
      </c>
      <c r="E4433" s="208">
        <f t="shared" si="354"/>
        <v>0.45</v>
      </c>
      <c r="F4433" s="207">
        <v>10155.31</v>
      </c>
      <c r="G4433" s="207">
        <v>14771.36</v>
      </c>
      <c r="H4433" s="207">
        <v>16617.78</v>
      </c>
      <c r="I4433" s="214">
        <v>169474</v>
      </c>
      <c r="J4433" s="211">
        <f t="shared" si="355"/>
        <v>0.37577383592017738</v>
      </c>
      <c r="K4433" s="212">
        <f t="shared" si="356"/>
        <v>0.42</v>
      </c>
      <c r="L4433" s="214">
        <v>9321.07</v>
      </c>
      <c r="M4433" s="213">
        <v>13557.92</v>
      </c>
      <c r="N4433" s="213">
        <v>15252.66</v>
      </c>
      <c r="O4433" s="242">
        <f t="shared" si="357"/>
        <v>0.51529999999995202</v>
      </c>
      <c r="P4433" s="242"/>
      <c r="Q4433" s="179"/>
      <c r="R4433" s="179"/>
      <c r="S4433" s="179"/>
      <c r="T4433" s="179"/>
      <c r="U4433" s="179"/>
      <c r="V4433" s="179"/>
      <c r="W4433" s="179"/>
      <c r="X4433" s="179"/>
      <c r="Y4433" s="179"/>
      <c r="Z4433" s="179"/>
      <c r="AA4433" s="222"/>
      <c r="AB4433" s="222"/>
      <c r="AC4433" s="222"/>
      <c r="AD4433" s="179"/>
      <c r="AE4433" s="179"/>
      <c r="AF4433" s="179"/>
      <c r="AG4433" s="179"/>
      <c r="AH4433" s="179"/>
      <c r="AI4433" s="179"/>
      <c r="AJ4433" s="179"/>
    </row>
    <row r="4434" spans="2:36" x14ac:dyDescent="0.3">
      <c r="B4434" s="224">
        <v>451100</v>
      </c>
      <c r="C4434" s="209">
        <v>184687</v>
      </c>
      <c r="D4434" s="206">
        <f t="shared" si="353"/>
        <v>0.40941476391044113</v>
      </c>
      <c r="E4434" s="208">
        <f t="shared" si="354"/>
        <v>0.45</v>
      </c>
      <c r="F4434" s="207">
        <v>10157.780000000001</v>
      </c>
      <c r="G4434" s="207">
        <v>14774.96</v>
      </c>
      <c r="H4434" s="207">
        <v>16621.830000000002</v>
      </c>
      <c r="I4434" s="214">
        <v>169516</v>
      </c>
      <c r="J4434" s="211">
        <f t="shared" si="355"/>
        <v>0.37578363999113279</v>
      </c>
      <c r="K4434" s="212">
        <f t="shared" si="356"/>
        <v>0.42</v>
      </c>
      <c r="L4434" s="214">
        <v>9323.3799999999992</v>
      </c>
      <c r="M4434" s="213">
        <v>13561.28</v>
      </c>
      <c r="N4434" s="213">
        <v>15256.44</v>
      </c>
      <c r="O4434" s="242">
        <f t="shared" si="357"/>
        <v>0.51519999999989519</v>
      </c>
      <c r="P4434" s="242"/>
      <c r="Q4434" s="179"/>
      <c r="R4434" s="179"/>
      <c r="S4434" s="179"/>
      <c r="T4434" s="179"/>
      <c r="U4434" s="179"/>
      <c r="V4434" s="179"/>
      <c r="W4434" s="179"/>
      <c r="X4434" s="179"/>
      <c r="Y4434" s="179"/>
      <c r="Z4434" s="179"/>
      <c r="AA4434" s="222"/>
      <c r="AB4434" s="222"/>
      <c r="AC4434" s="222"/>
      <c r="AD4434" s="179"/>
      <c r="AE4434" s="179"/>
      <c r="AF4434" s="179"/>
      <c r="AG4434" s="179"/>
      <c r="AH4434" s="179"/>
      <c r="AI4434" s="179"/>
      <c r="AJ4434" s="179"/>
    </row>
    <row r="4435" spans="2:36" x14ac:dyDescent="0.3">
      <c r="B4435" s="224">
        <v>451200</v>
      </c>
      <c r="C4435" s="209">
        <v>184732</v>
      </c>
      <c r="D4435" s="206">
        <f t="shared" si="353"/>
        <v>0.40942375886524823</v>
      </c>
      <c r="E4435" s="208">
        <f t="shared" si="354"/>
        <v>0.45</v>
      </c>
      <c r="F4435" s="207">
        <v>10160.26</v>
      </c>
      <c r="G4435" s="207">
        <v>14778.56</v>
      </c>
      <c r="H4435" s="207">
        <v>16625.88</v>
      </c>
      <c r="I4435" s="214">
        <v>169558</v>
      </c>
      <c r="J4435" s="211">
        <f t="shared" si="355"/>
        <v>0.37579343971631207</v>
      </c>
      <c r="K4435" s="212">
        <f t="shared" si="356"/>
        <v>0.42</v>
      </c>
      <c r="L4435" s="214">
        <v>9325.69</v>
      </c>
      <c r="M4435" s="213">
        <v>13564.64</v>
      </c>
      <c r="N4435" s="213">
        <v>15260.22</v>
      </c>
      <c r="O4435" s="242">
        <f t="shared" si="357"/>
        <v>0.51530000000013387</v>
      </c>
      <c r="P4435" s="242"/>
      <c r="Q4435" s="179"/>
      <c r="R4435" s="179"/>
      <c r="S4435" s="179"/>
      <c r="T4435" s="179"/>
      <c r="U4435" s="179"/>
      <c r="V4435" s="179"/>
      <c r="W4435" s="179"/>
      <c r="X4435" s="179"/>
      <c r="Y4435" s="179"/>
      <c r="Z4435" s="179"/>
      <c r="AA4435" s="222"/>
      <c r="AB4435" s="222"/>
      <c r="AC4435" s="222"/>
      <c r="AD4435" s="179"/>
      <c r="AE4435" s="179"/>
      <c r="AF4435" s="179"/>
      <c r="AG4435" s="179"/>
      <c r="AH4435" s="179"/>
      <c r="AI4435" s="179"/>
      <c r="AJ4435" s="179"/>
    </row>
    <row r="4436" spans="2:36" x14ac:dyDescent="0.3">
      <c r="B4436" s="224">
        <v>451300</v>
      </c>
      <c r="C4436" s="209">
        <v>184777</v>
      </c>
      <c r="D4436" s="206">
        <f t="shared" si="353"/>
        <v>0.40943274983381345</v>
      </c>
      <c r="E4436" s="208">
        <f t="shared" si="354"/>
        <v>0.45</v>
      </c>
      <c r="F4436" s="207">
        <v>10162.73</v>
      </c>
      <c r="G4436" s="207">
        <v>14782.16</v>
      </c>
      <c r="H4436" s="207">
        <v>16629.93</v>
      </c>
      <c r="I4436" s="214">
        <v>169600</v>
      </c>
      <c r="J4436" s="211">
        <f t="shared" si="355"/>
        <v>0.37580323509860403</v>
      </c>
      <c r="K4436" s="212">
        <f t="shared" si="356"/>
        <v>0.42</v>
      </c>
      <c r="L4436" s="214">
        <v>9328</v>
      </c>
      <c r="M4436" s="213">
        <v>13568</v>
      </c>
      <c r="N4436" s="213">
        <v>15264</v>
      </c>
      <c r="O4436" s="242">
        <f t="shared" si="357"/>
        <v>0.51520000000000432</v>
      </c>
      <c r="P4436" s="242"/>
      <c r="Q4436" s="179"/>
      <c r="R4436" s="179"/>
      <c r="S4436" s="179"/>
      <c r="T4436" s="179"/>
      <c r="U4436" s="179"/>
      <c r="V4436" s="179"/>
      <c r="W4436" s="179"/>
      <c r="X4436" s="179"/>
      <c r="Y4436" s="179"/>
      <c r="Z4436" s="179"/>
      <c r="AA4436" s="222"/>
      <c r="AB4436" s="222"/>
      <c r="AC4436" s="222"/>
      <c r="AD4436" s="179"/>
      <c r="AE4436" s="179"/>
      <c r="AF4436" s="179"/>
      <c r="AG4436" s="179"/>
      <c r="AH4436" s="179"/>
      <c r="AI4436" s="179"/>
      <c r="AJ4436" s="179"/>
    </row>
    <row r="4437" spans="2:36" x14ac:dyDescent="0.3">
      <c r="B4437" s="224">
        <v>451400</v>
      </c>
      <c r="C4437" s="209">
        <v>184822</v>
      </c>
      <c r="D4437" s="206">
        <f t="shared" si="353"/>
        <v>0.40944173681878598</v>
      </c>
      <c r="E4437" s="208">
        <f t="shared" si="354"/>
        <v>0.45</v>
      </c>
      <c r="F4437" s="207">
        <v>10165.209999999999</v>
      </c>
      <c r="G4437" s="207">
        <v>14785.76</v>
      </c>
      <c r="H4437" s="207">
        <v>16633.98</v>
      </c>
      <c r="I4437" s="214">
        <v>169642</v>
      </c>
      <c r="J4437" s="211">
        <f t="shared" si="355"/>
        <v>0.37581302614089501</v>
      </c>
      <c r="K4437" s="212">
        <f t="shared" si="356"/>
        <v>0.42</v>
      </c>
      <c r="L4437" s="214">
        <v>9330.31</v>
      </c>
      <c r="M4437" s="213">
        <v>13571.36</v>
      </c>
      <c r="N4437" s="213">
        <v>15267.78</v>
      </c>
      <c r="O4437" s="242">
        <f t="shared" si="357"/>
        <v>0.51530000000002474</v>
      </c>
      <c r="P4437" s="242"/>
      <c r="Q4437" s="179"/>
      <c r="R4437" s="179"/>
      <c r="S4437" s="179"/>
      <c r="T4437" s="179"/>
      <c r="U4437" s="179"/>
      <c r="V4437" s="179"/>
      <c r="W4437" s="179"/>
      <c r="X4437" s="179"/>
      <c r="Y4437" s="179"/>
      <c r="Z4437" s="179"/>
      <c r="AA4437" s="222"/>
      <c r="AB4437" s="222"/>
      <c r="AC4437" s="222"/>
      <c r="AD4437" s="179"/>
      <c r="AE4437" s="179"/>
      <c r="AF4437" s="179"/>
      <c r="AG4437" s="179"/>
      <c r="AH4437" s="179"/>
      <c r="AI4437" s="179"/>
      <c r="AJ4437" s="179"/>
    </row>
    <row r="4438" spans="2:36" x14ac:dyDescent="0.3">
      <c r="B4438" s="224">
        <v>451500</v>
      </c>
      <c r="C4438" s="209">
        <v>184867</v>
      </c>
      <c r="D4438" s="206">
        <f t="shared" si="353"/>
        <v>0.40945071982281284</v>
      </c>
      <c r="E4438" s="208">
        <f t="shared" si="354"/>
        <v>0.45</v>
      </c>
      <c r="F4438" s="207">
        <v>10167.68</v>
      </c>
      <c r="G4438" s="207">
        <v>14789.36</v>
      </c>
      <c r="H4438" s="207">
        <v>16638.03</v>
      </c>
      <c r="I4438" s="214">
        <v>169684</v>
      </c>
      <c r="J4438" s="211">
        <f t="shared" si="355"/>
        <v>0.37582281284606867</v>
      </c>
      <c r="K4438" s="212">
        <f t="shared" si="356"/>
        <v>0.42</v>
      </c>
      <c r="L4438" s="214">
        <v>9332.6200000000008</v>
      </c>
      <c r="M4438" s="213">
        <v>13574.72</v>
      </c>
      <c r="N4438" s="213">
        <v>15271.56</v>
      </c>
      <c r="O4438" s="242">
        <f t="shared" si="357"/>
        <v>0.5151999999999316</v>
      </c>
      <c r="P4438" s="242"/>
      <c r="Q4438" s="179"/>
      <c r="R4438" s="179"/>
      <c r="S4438" s="179"/>
      <c r="T4438" s="179"/>
      <c r="U4438" s="179"/>
      <c r="V4438" s="179"/>
      <c r="W4438" s="179"/>
      <c r="X4438" s="179"/>
      <c r="Y4438" s="179"/>
      <c r="Z4438" s="179"/>
      <c r="AA4438" s="222"/>
      <c r="AB4438" s="222"/>
      <c r="AC4438" s="222"/>
      <c r="AD4438" s="179"/>
      <c r="AE4438" s="179"/>
      <c r="AF4438" s="179"/>
      <c r="AG4438" s="179"/>
      <c r="AH4438" s="179"/>
      <c r="AI4438" s="179"/>
      <c r="AJ4438" s="179"/>
    </row>
    <row r="4439" spans="2:36" x14ac:dyDescent="0.3">
      <c r="B4439" s="224">
        <v>451600</v>
      </c>
      <c r="C4439" s="209">
        <v>184912</v>
      </c>
      <c r="D4439" s="206">
        <f t="shared" si="353"/>
        <v>0.40945969884853856</v>
      </c>
      <c r="E4439" s="208">
        <f t="shared" si="354"/>
        <v>0.45</v>
      </c>
      <c r="F4439" s="207">
        <v>10170.16</v>
      </c>
      <c r="G4439" s="207">
        <v>14792.96</v>
      </c>
      <c r="H4439" s="207">
        <v>16642.080000000002</v>
      </c>
      <c r="I4439" s="214">
        <v>169726</v>
      </c>
      <c r="J4439" s="211">
        <f t="shared" si="355"/>
        <v>0.37583259521700618</v>
      </c>
      <c r="K4439" s="212">
        <f t="shared" si="356"/>
        <v>0.42</v>
      </c>
      <c r="L4439" s="214">
        <v>9334.93</v>
      </c>
      <c r="M4439" s="213">
        <v>13578.08</v>
      </c>
      <c r="N4439" s="213">
        <v>15275.34</v>
      </c>
      <c r="O4439" s="242">
        <f t="shared" si="357"/>
        <v>0.5152999999999156</v>
      </c>
      <c r="P4439" s="242"/>
      <c r="Q4439" s="179"/>
      <c r="R4439" s="179"/>
      <c r="S4439" s="179"/>
      <c r="T4439" s="179"/>
      <c r="U4439" s="179"/>
      <c r="V4439" s="179"/>
      <c r="W4439" s="179"/>
      <c r="X4439" s="179"/>
      <c r="Y4439" s="179"/>
      <c r="Z4439" s="179"/>
      <c r="AA4439" s="222"/>
      <c r="AB4439" s="222"/>
      <c r="AC4439" s="222"/>
      <c r="AD4439" s="179"/>
      <c r="AE4439" s="179"/>
      <c r="AF4439" s="179"/>
      <c r="AG4439" s="179"/>
      <c r="AH4439" s="179"/>
      <c r="AI4439" s="179"/>
      <c r="AJ4439" s="179"/>
    </row>
    <row r="4440" spans="2:36" x14ac:dyDescent="0.3">
      <c r="B4440" s="224">
        <v>451700</v>
      </c>
      <c r="C4440" s="209">
        <v>184957</v>
      </c>
      <c r="D4440" s="206">
        <f t="shared" ref="D4440:D4503" si="358">C4440/B4440</f>
        <v>0.40946867389860525</v>
      </c>
      <c r="E4440" s="208">
        <f t="shared" ref="E4440:E4503" si="359">(C4440-C4439)/(B4440-B4439)</f>
        <v>0.45</v>
      </c>
      <c r="F4440" s="207">
        <v>10172.629999999999</v>
      </c>
      <c r="G4440" s="207">
        <v>14796.56</v>
      </c>
      <c r="H4440" s="207">
        <v>16646.13</v>
      </c>
      <c r="I4440" s="214">
        <v>169768</v>
      </c>
      <c r="J4440" s="211">
        <f t="shared" si="355"/>
        <v>0.3758423732565862</v>
      </c>
      <c r="K4440" s="212">
        <f t="shared" si="356"/>
        <v>0.42</v>
      </c>
      <c r="L4440" s="214">
        <v>9337.24</v>
      </c>
      <c r="M4440" s="213">
        <v>13581.44</v>
      </c>
      <c r="N4440" s="213">
        <v>15279.12</v>
      </c>
      <c r="O4440" s="242">
        <f t="shared" si="357"/>
        <v>0.51520000000007715</v>
      </c>
      <c r="P4440" s="242"/>
      <c r="Q4440" s="179"/>
      <c r="R4440" s="179"/>
      <c r="S4440" s="179"/>
      <c r="T4440" s="179"/>
      <c r="U4440" s="179"/>
      <c r="V4440" s="179"/>
      <c r="W4440" s="179"/>
      <c r="X4440" s="179"/>
      <c r="Y4440" s="179"/>
      <c r="Z4440" s="179"/>
      <c r="AA4440" s="222"/>
      <c r="AB4440" s="222"/>
      <c r="AC4440" s="222"/>
      <c r="AD4440" s="179"/>
      <c r="AE4440" s="179"/>
      <c r="AF4440" s="179"/>
      <c r="AG4440" s="179"/>
      <c r="AH4440" s="179"/>
      <c r="AI4440" s="179"/>
      <c r="AJ4440" s="179"/>
    </row>
    <row r="4441" spans="2:36" x14ac:dyDescent="0.3">
      <c r="B4441" s="224">
        <v>451800</v>
      </c>
      <c r="C4441" s="209">
        <v>185002</v>
      </c>
      <c r="D4441" s="206">
        <f t="shared" si="358"/>
        <v>0.40947764497565292</v>
      </c>
      <c r="E4441" s="208">
        <f t="shared" si="359"/>
        <v>0.45</v>
      </c>
      <c r="F4441" s="207">
        <v>10175.11</v>
      </c>
      <c r="G4441" s="207">
        <v>14800.16</v>
      </c>
      <c r="H4441" s="207">
        <v>16650.18</v>
      </c>
      <c r="I4441" s="214">
        <v>169810</v>
      </c>
      <c r="J4441" s="211">
        <f t="shared" si="355"/>
        <v>0.37585214696768482</v>
      </c>
      <c r="K4441" s="212">
        <f t="shared" si="356"/>
        <v>0.42</v>
      </c>
      <c r="L4441" s="214">
        <v>9339.5499999999993</v>
      </c>
      <c r="M4441" s="213">
        <v>13584.8</v>
      </c>
      <c r="N4441" s="213">
        <v>15282.9</v>
      </c>
      <c r="O4441" s="242">
        <f t="shared" si="357"/>
        <v>0.51529999999980647</v>
      </c>
      <c r="P4441" s="242"/>
      <c r="Q4441" s="179"/>
      <c r="R4441" s="179"/>
      <c r="S4441" s="179"/>
      <c r="T4441" s="179"/>
      <c r="U4441" s="179"/>
      <c r="V4441" s="179"/>
      <c r="W4441" s="179"/>
      <c r="X4441" s="179"/>
      <c r="Y4441" s="179"/>
      <c r="Z4441" s="179"/>
      <c r="AA4441" s="222"/>
      <c r="AB4441" s="222"/>
      <c r="AC4441" s="222"/>
      <c r="AD4441" s="179"/>
      <c r="AE4441" s="179"/>
      <c r="AF4441" s="179"/>
      <c r="AG4441" s="179"/>
      <c r="AH4441" s="179"/>
      <c r="AI4441" s="179"/>
      <c r="AJ4441" s="179"/>
    </row>
    <row r="4442" spans="2:36" x14ac:dyDescent="0.3">
      <c r="B4442" s="224">
        <v>451900</v>
      </c>
      <c r="C4442" s="209">
        <v>185047</v>
      </c>
      <c r="D4442" s="206">
        <f t="shared" si="358"/>
        <v>0.40948661208231912</v>
      </c>
      <c r="E4442" s="208">
        <f t="shared" si="359"/>
        <v>0.45</v>
      </c>
      <c r="F4442" s="207">
        <v>10177.58</v>
      </c>
      <c r="G4442" s="207">
        <v>14803.76</v>
      </c>
      <c r="H4442" s="207">
        <v>16654.23</v>
      </c>
      <c r="I4442" s="214">
        <v>169852</v>
      </c>
      <c r="J4442" s="211">
        <f t="shared" si="355"/>
        <v>0.37586191635317551</v>
      </c>
      <c r="K4442" s="212">
        <f t="shared" si="356"/>
        <v>0.42</v>
      </c>
      <c r="L4442" s="214">
        <v>9341.86</v>
      </c>
      <c r="M4442" s="213">
        <v>13588.16</v>
      </c>
      <c r="N4442" s="213">
        <v>15286.68</v>
      </c>
      <c r="O4442" s="242">
        <f t="shared" si="357"/>
        <v>0.51519999999996802</v>
      </c>
      <c r="P4442" s="242"/>
      <c r="Q4442" s="179"/>
      <c r="R4442" s="179"/>
      <c r="S4442" s="179"/>
      <c r="T4442" s="179"/>
      <c r="U4442" s="179"/>
      <c r="V4442" s="179"/>
      <c r="W4442" s="179"/>
      <c r="X4442" s="179"/>
      <c r="Y4442" s="179"/>
      <c r="Z4442" s="179"/>
      <c r="AA4442" s="222"/>
      <c r="AB4442" s="222"/>
      <c r="AC4442" s="222"/>
      <c r="AD4442" s="179"/>
      <c r="AE4442" s="179"/>
      <c r="AF4442" s="179"/>
      <c r="AG4442" s="179"/>
      <c r="AH4442" s="179"/>
      <c r="AI4442" s="179"/>
      <c r="AJ4442" s="179"/>
    </row>
    <row r="4443" spans="2:36" x14ac:dyDescent="0.3">
      <c r="B4443" s="224">
        <v>452000</v>
      </c>
      <c r="C4443" s="209">
        <v>185092</v>
      </c>
      <c r="D4443" s="206">
        <f t="shared" si="358"/>
        <v>0.40949557522123892</v>
      </c>
      <c r="E4443" s="208">
        <f t="shared" si="359"/>
        <v>0.45</v>
      </c>
      <c r="F4443" s="207">
        <v>10180.06</v>
      </c>
      <c r="G4443" s="207">
        <v>14807.36</v>
      </c>
      <c r="H4443" s="207">
        <v>16658.28</v>
      </c>
      <c r="I4443" s="214">
        <v>169894</v>
      </c>
      <c r="J4443" s="211">
        <f t="shared" si="355"/>
        <v>0.37587168141592919</v>
      </c>
      <c r="K4443" s="212">
        <f t="shared" si="356"/>
        <v>0.42</v>
      </c>
      <c r="L4443" s="214">
        <v>9344.17</v>
      </c>
      <c r="M4443" s="213">
        <v>13591.52</v>
      </c>
      <c r="N4443" s="213">
        <v>15290.46</v>
      </c>
      <c r="O4443" s="242">
        <f t="shared" si="357"/>
        <v>0.51529999999995202</v>
      </c>
      <c r="P4443" s="242"/>
      <c r="Q4443" s="179"/>
      <c r="R4443" s="179"/>
      <c r="S4443" s="179"/>
      <c r="T4443" s="179"/>
      <c r="U4443" s="179"/>
      <c r="V4443" s="179"/>
      <c r="W4443" s="179"/>
      <c r="X4443" s="179"/>
      <c r="Y4443" s="179"/>
      <c r="Z4443" s="179"/>
      <c r="AA4443" s="222"/>
      <c r="AB4443" s="222"/>
      <c r="AC4443" s="222"/>
      <c r="AD4443" s="179"/>
      <c r="AE4443" s="179"/>
      <c r="AF4443" s="179"/>
      <c r="AG4443" s="179"/>
      <c r="AH4443" s="179"/>
      <c r="AI4443" s="179"/>
      <c r="AJ4443" s="179"/>
    </row>
    <row r="4444" spans="2:36" x14ac:dyDescent="0.3">
      <c r="B4444" s="224">
        <v>452100</v>
      </c>
      <c r="C4444" s="209">
        <v>185137</v>
      </c>
      <c r="D4444" s="206">
        <f t="shared" si="358"/>
        <v>0.40950453439504536</v>
      </c>
      <c r="E4444" s="208">
        <f t="shared" si="359"/>
        <v>0.45</v>
      </c>
      <c r="F4444" s="207">
        <v>10182.530000000001</v>
      </c>
      <c r="G4444" s="207">
        <v>14810.96</v>
      </c>
      <c r="H4444" s="207">
        <v>16662.330000000002</v>
      </c>
      <c r="I4444" s="214">
        <v>169936</v>
      </c>
      <c r="J4444" s="211">
        <f t="shared" si="355"/>
        <v>0.37588144215881442</v>
      </c>
      <c r="K4444" s="212">
        <f t="shared" si="356"/>
        <v>0.42</v>
      </c>
      <c r="L4444" s="214">
        <v>9346.48</v>
      </c>
      <c r="M4444" s="213">
        <v>13594.88</v>
      </c>
      <c r="N4444" s="213">
        <v>15294.24</v>
      </c>
      <c r="O4444" s="242">
        <f t="shared" si="357"/>
        <v>0.51519999999989519</v>
      </c>
      <c r="P4444" s="242"/>
      <c r="Q4444" s="179"/>
      <c r="R4444" s="179"/>
      <c r="S4444" s="179"/>
      <c r="T4444" s="179"/>
      <c r="U4444" s="179"/>
      <c r="V4444" s="179"/>
      <c r="W4444" s="179"/>
      <c r="X4444" s="179"/>
      <c r="Y4444" s="179"/>
      <c r="Z4444" s="179"/>
      <c r="AA4444" s="222"/>
      <c r="AB4444" s="222"/>
      <c r="AC4444" s="222"/>
      <c r="AD4444" s="179"/>
      <c r="AE4444" s="179"/>
      <c r="AF4444" s="179"/>
      <c r="AG4444" s="179"/>
      <c r="AH4444" s="179"/>
      <c r="AI4444" s="179"/>
      <c r="AJ4444" s="179"/>
    </row>
    <row r="4445" spans="2:36" x14ac:dyDescent="0.3">
      <c r="B4445" s="224">
        <v>452200</v>
      </c>
      <c r="C4445" s="209">
        <v>185182</v>
      </c>
      <c r="D4445" s="206">
        <f t="shared" si="358"/>
        <v>0.40951348960636885</v>
      </c>
      <c r="E4445" s="208">
        <f t="shared" si="359"/>
        <v>0.45</v>
      </c>
      <c r="F4445" s="207">
        <v>10185.01</v>
      </c>
      <c r="G4445" s="207">
        <v>14814.56</v>
      </c>
      <c r="H4445" s="207">
        <v>16666.38</v>
      </c>
      <c r="I4445" s="214">
        <v>169978</v>
      </c>
      <c r="J4445" s="211">
        <f t="shared" si="355"/>
        <v>0.37589119858469705</v>
      </c>
      <c r="K4445" s="212">
        <f t="shared" si="356"/>
        <v>0.42</v>
      </c>
      <c r="L4445" s="214">
        <v>9348.7900000000009</v>
      </c>
      <c r="M4445" s="213">
        <v>13598.24</v>
      </c>
      <c r="N4445" s="213">
        <v>15298.02</v>
      </c>
      <c r="O4445" s="242">
        <f t="shared" si="357"/>
        <v>0.51530000000013387</v>
      </c>
      <c r="P4445" s="242"/>
      <c r="Q4445" s="179"/>
      <c r="R4445" s="179"/>
      <c r="S4445" s="179"/>
      <c r="T4445" s="179"/>
      <c r="U4445" s="179"/>
      <c r="V4445" s="179"/>
      <c r="W4445" s="179"/>
      <c r="X4445" s="179"/>
      <c r="Y4445" s="179"/>
      <c r="Z4445" s="179"/>
      <c r="AA4445" s="222"/>
      <c r="AB4445" s="222"/>
      <c r="AC4445" s="222"/>
      <c r="AD4445" s="179"/>
      <c r="AE4445" s="179"/>
      <c r="AF4445" s="179"/>
      <c r="AG4445" s="179"/>
      <c r="AH4445" s="179"/>
      <c r="AI4445" s="179"/>
      <c r="AJ4445" s="179"/>
    </row>
    <row r="4446" spans="2:36" x14ac:dyDescent="0.3">
      <c r="B4446" s="224">
        <v>452300</v>
      </c>
      <c r="C4446" s="209">
        <v>185227</v>
      </c>
      <c r="D4446" s="206">
        <f t="shared" si="358"/>
        <v>0.40952244085783773</v>
      </c>
      <c r="E4446" s="208">
        <f t="shared" si="359"/>
        <v>0.45</v>
      </c>
      <c r="F4446" s="207">
        <v>10187.48</v>
      </c>
      <c r="G4446" s="207">
        <v>14818.16</v>
      </c>
      <c r="H4446" s="207">
        <v>16670.43</v>
      </c>
      <c r="I4446" s="214">
        <v>170020</v>
      </c>
      <c r="J4446" s="211">
        <f t="shared" si="355"/>
        <v>0.37590095069644042</v>
      </c>
      <c r="K4446" s="212">
        <f t="shared" si="356"/>
        <v>0.42</v>
      </c>
      <c r="L4446" s="214">
        <v>9351.1</v>
      </c>
      <c r="M4446" s="213">
        <v>13601.6</v>
      </c>
      <c r="N4446" s="213">
        <v>15301.8</v>
      </c>
      <c r="O4446" s="242">
        <f t="shared" si="357"/>
        <v>0.51520000000000432</v>
      </c>
      <c r="P4446" s="242"/>
      <c r="Q4446" s="179"/>
      <c r="R4446" s="179"/>
      <c r="S4446" s="179"/>
      <c r="T4446" s="179"/>
      <c r="U4446" s="179"/>
      <c r="V4446" s="179"/>
      <c r="W4446" s="179"/>
      <c r="X4446" s="179"/>
      <c r="Y4446" s="179"/>
      <c r="Z4446" s="179"/>
      <c r="AA4446" s="222"/>
      <c r="AB4446" s="222"/>
      <c r="AC4446" s="222"/>
      <c r="AD4446" s="179"/>
      <c r="AE4446" s="179"/>
      <c r="AF4446" s="179"/>
      <c r="AG4446" s="179"/>
      <c r="AH4446" s="179"/>
      <c r="AI4446" s="179"/>
      <c r="AJ4446" s="179"/>
    </row>
    <row r="4447" spans="2:36" x14ac:dyDescent="0.3">
      <c r="B4447" s="224">
        <v>452400</v>
      </c>
      <c r="C4447" s="209">
        <v>185272</v>
      </c>
      <c r="D4447" s="206">
        <f t="shared" si="358"/>
        <v>0.40953138815207779</v>
      </c>
      <c r="E4447" s="208">
        <f t="shared" si="359"/>
        <v>0.45</v>
      </c>
      <c r="F4447" s="207">
        <v>10189.959999999999</v>
      </c>
      <c r="G4447" s="207">
        <v>14821.76</v>
      </c>
      <c r="H4447" s="207">
        <v>16674.48</v>
      </c>
      <c r="I4447" s="214">
        <v>170062</v>
      </c>
      <c r="J4447" s="211">
        <f t="shared" si="355"/>
        <v>0.37591069849690539</v>
      </c>
      <c r="K4447" s="212">
        <f t="shared" si="356"/>
        <v>0.42</v>
      </c>
      <c r="L4447" s="214">
        <v>9353.41</v>
      </c>
      <c r="M4447" s="213">
        <v>13604.96</v>
      </c>
      <c r="N4447" s="213">
        <v>15305.58</v>
      </c>
      <c r="O4447" s="242">
        <f t="shared" si="357"/>
        <v>0.51530000000002474</v>
      </c>
      <c r="P4447" s="242"/>
      <c r="Q4447" s="179"/>
      <c r="R4447" s="179"/>
      <c r="S4447" s="179"/>
      <c r="T4447" s="179"/>
      <c r="U4447" s="179"/>
      <c r="V4447" s="179"/>
      <c r="W4447" s="179"/>
      <c r="X4447" s="179"/>
      <c r="Y4447" s="179"/>
      <c r="Z4447" s="179"/>
      <c r="AA4447" s="222"/>
      <c r="AB4447" s="222"/>
      <c r="AC4447" s="222"/>
      <c r="AD4447" s="179"/>
      <c r="AE4447" s="179"/>
      <c r="AF4447" s="179"/>
      <c r="AG4447" s="179"/>
      <c r="AH4447" s="179"/>
      <c r="AI4447" s="179"/>
      <c r="AJ4447" s="179"/>
    </row>
    <row r="4448" spans="2:36" x14ac:dyDescent="0.3">
      <c r="B4448" s="224">
        <v>452500</v>
      </c>
      <c r="C4448" s="209">
        <v>185317</v>
      </c>
      <c r="D4448" s="206">
        <f t="shared" si="358"/>
        <v>0.40954033149171271</v>
      </c>
      <c r="E4448" s="208">
        <f t="shared" si="359"/>
        <v>0.45</v>
      </c>
      <c r="F4448" s="207">
        <v>10192.43</v>
      </c>
      <c r="G4448" s="207">
        <v>14825.36</v>
      </c>
      <c r="H4448" s="207">
        <v>16678.53</v>
      </c>
      <c r="I4448" s="214">
        <v>170104</v>
      </c>
      <c r="J4448" s="211">
        <f t="shared" si="355"/>
        <v>0.37592044198895025</v>
      </c>
      <c r="K4448" s="212">
        <f t="shared" si="356"/>
        <v>0.42</v>
      </c>
      <c r="L4448" s="214">
        <v>9355.7199999999993</v>
      </c>
      <c r="M4448" s="213">
        <v>13608.32</v>
      </c>
      <c r="N4448" s="213">
        <v>15309.36</v>
      </c>
      <c r="O4448" s="242">
        <f t="shared" si="357"/>
        <v>0.5151999999999316</v>
      </c>
      <c r="P4448" s="242"/>
      <c r="Q4448" s="179"/>
      <c r="R4448" s="179"/>
      <c r="S4448" s="179"/>
      <c r="T4448" s="179"/>
      <c r="U4448" s="179"/>
      <c r="V4448" s="179"/>
      <c r="W4448" s="179"/>
      <c r="X4448" s="179"/>
      <c r="Y4448" s="179"/>
      <c r="Z4448" s="179"/>
      <c r="AA4448" s="222"/>
      <c r="AB4448" s="222"/>
      <c r="AC4448" s="222"/>
      <c r="AD4448" s="179"/>
      <c r="AE4448" s="179"/>
      <c r="AF4448" s="179"/>
      <c r="AG4448" s="179"/>
      <c r="AH4448" s="179"/>
      <c r="AI4448" s="179"/>
      <c r="AJ4448" s="179"/>
    </row>
    <row r="4449" spans="2:36" x14ac:dyDescent="0.3">
      <c r="B4449" s="224">
        <v>452600</v>
      </c>
      <c r="C4449" s="209">
        <v>185362</v>
      </c>
      <c r="D4449" s="206">
        <f t="shared" si="358"/>
        <v>0.40954927087936366</v>
      </c>
      <c r="E4449" s="208">
        <f t="shared" si="359"/>
        <v>0.45</v>
      </c>
      <c r="F4449" s="207">
        <v>10194.91</v>
      </c>
      <c r="G4449" s="207">
        <v>14828.96</v>
      </c>
      <c r="H4449" s="207">
        <v>16682.580000000002</v>
      </c>
      <c r="I4449" s="214">
        <v>170146</v>
      </c>
      <c r="J4449" s="211">
        <f t="shared" si="355"/>
        <v>0.37593018117543087</v>
      </c>
      <c r="K4449" s="212">
        <f t="shared" si="356"/>
        <v>0.42</v>
      </c>
      <c r="L4449" s="214">
        <v>9358.0300000000007</v>
      </c>
      <c r="M4449" s="213">
        <v>13611.68</v>
      </c>
      <c r="N4449" s="213">
        <v>15313.14</v>
      </c>
      <c r="O4449" s="242">
        <f t="shared" si="357"/>
        <v>0.5152999999999156</v>
      </c>
      <c r="P4449" s="242"/>
      <c r="Q4449" s="179"/>
      <c r="R4449" s="179"/>
      <c r="S4449" s="179"/>
      <c r="T4449" s="179"/>
      <c r="U4449" s="179"/>
      <c r="V4449" s="179"/>
      <c r="W4449" s="179"/>
      <c r="X4449" s="179"/>
      <c r="Y4449" s="179"/>
      <c r="Z4449" s="179"/>
      <c r="AA4449" s="222"/>
      <c r="AB4449" s="222"/>
      <c r="AC4449" s="222"/>
      <c r="AD4449" s="179"/>
      <c r="AE4449" s="179"/>
      <c r="AF4449" s="179"/>
      <c r="AG4449" s="179"/>
      <c r="AH4449" s="179"/>
      <c r="AI4449" s="179"/>
      <c r="AJ4449" s="179"/>
    </row>
    <row r="4450" spans="2:36" x14ac:dyDescent="0.3">
      <c r="B4450" s="224">
        <v>452700</v>
      </c>
      <c r="C4450" s="209">
        <v>185407</v>
      </c>
      <c r="D4450" s="206">
        <f t="shared" si="358"/>
        <v>0.40955820631764966</v>
      </c>
      <c r="E4450" s="208">
        <f t="shared" si="359"/>
        <v>0.45</v>
      </c>
      <c r="F4450" s="207">
        <v>10197.379999999999</v>
      </c>
      <c r="G4450" s="207">
        <v>14832.56</v>
      </c>
      <c r="H4450" s="207">
        <v>16686.63</v>
      </c>
      <c r="I4450" s="214">
        <v>170188</v>
      </c>
      <c r="J4450" s="211">
        <f t="shared" si="355"/>
        <v>0.37593991605920035</v>
      </c>
      <c r="K4450" s="212">
        <f t="shared" si="356"/>
        <v>0.42</v>
      </c>
      <c r="L4450" s="214">
        <v>9360.34</v>
      </c>
      <c r="M4450" s="213">
        <v>13615.04</v>
      </c>
      <c r="N4450" s="213">
        <v>15316.92</v>
      </c>
      <c r="O4450" s="242">
        <f t="shared" si="357"/>
        <v>0.51520000000007715</v>
      </c>
      <c r="P4450" s="242"/>
      <c r="Q4450" s="179"/>
      <c r="R4450" s="179"/>
      <c r="S4450" s="179"/>
      <c r="T4450" s="179"/>
      <c r="U4450" s="179"/>
      <c r="V4450" s="179"/>
      <c r="W4450" s="179"/>
      <c r="X4450" s="179"/>
      <c r="Y4450" s="179"/>
      <c r="Z4450" s="179"/>
      <c r="AA4450" s="222"/>
      <c r="AB4450" s="222"/>
      <c r="AC4450" s="222"/>
      <c r="AD4450" s="179"/>
      <c r="AE4450" s="179"/>
      <c r="AF4450" s="179"/>
      <c r="AG4450" s="179"/>
      <c r="AH4450" s="179"/>
      <c r="AI4450" s="179"/>
      <c r="AJ4450" s="179"/>
    </row>
    <row r="4451" spans="2:36" x14ac:dyDescent="0.3">
      <c r="B4451" s="224">
        <v>452800</v>
      </c>
      <c r="C4451" s="209">
        <v>185452</v>
      </c>
      <c r="D4451" s="206">
        <f t="shared" si="358"/>
        <v>0.4095671378091873</v>
      </c>
      <c r="E4451" s="208">
        <f t="shared" si="359"/>
        <v>0.45</v>
      </c>
      <c r="F4451" s="207">
        <v>10199.86</v>
      </c>
      <c r="G4451" s="207">
        <v>14836.16</v>
      </c>
      <c r="H4451" s="207">
        <v>16690.68</v>
      </c>
      <c r="I4451" s="214">
        <v>170230</v>
      </c>
      <c r="J4451" s="211">
        <f t="shared" si="355"/>
        <v>0.37594964664310954</v>
      </c>
      <c r="K4451" s="212">
        <f t="shared" si="356"/>
        <v>0.42</v>
      </c>
      <c r="L4451" s="214">
        <v>9362.65</v>
      </c>
      <c r="M4451" s="213">
        <v>13618.4</v>
      </c>
      <c r="N4451" s="213">
        <v>15320.7</v>
      </c>
      <c r="O4451" s="242">
        <f t="shared" si="357"/>
        <v>0.51529999999980647</v>
      </c>
      <c r="P4451" s="242"/>
      <c r="Q4451" s="179"/>
      <c r="R4451" s="179"/>
      <c r="S4451" s="179"/>
      <c r="T4451" s="179"/>
      <c r="U4451" s="179"/>
      <c r="V4451" s="179"/>
      <c r="W4451" s="179"/>
      <c r="X4451" s="179"/>
      <c r="Y4451" s="179"/>
      <c r="Z4451" s="179"/>
      <c r="AA4451" s="222"/>
      <c r="AB4451" s="222"/>
      <c r="AC4451" s="222"/>
      <c r="AD4451" s="179"/>
      <c r="AE4451" s="179"/>
      <c r="AF4451" s="179"/>
      <c r="AG4451" s="179"/>
      <c r="AH4451" s="179"/>
      <c r="AI4451" s="179"/>
      <c r="AJ4451" s="179"/>
    </row>
    <row r="4452" spans="2:36" x14ac:dyDescent="0.3">
      <c r="B4452" s="224">
        <v>452900</v>
      </c>
      <c r="C4452" s="209">
        <v>185497</v>
      </c>
      <c r="D4452" s="206">
        <f t="shared" si="358"/>
        <v>0.40957606535659086</v>
      </c>
      <c r="E4452" s="208">
        <f t="shared" si="359"/>
        <v>0.45</v>
      </c>
      <c r="F4452" s="207">
        <v>10202.33</v>
      </c>
      <c r="G4452" s="207">
        <v>14839.76</v>
      </c>
      <c r="H4452" s="207">
        <v>16694.73</v>
      </c>
      <c r="I4452" s="214">
        <v>170272</v>
      </c>
      <c r="J4452" s="211">
        <f t="shared" si="355"/>
        <v>0.37595937293000664</v>
      </c>
      <c r="K4452" s="212">
        <f t="shared" si="356"/>
        <v>0.42</v>
      </c>
      <c r="L4452" s="214">
        <v>9364.9599999999991</v>
      </c>
      <c r="M4452" s="213">
        <v>13621.76</v>
      </c>
      <c r="N4452" s="213">
        <v>15324.48</v>
      </c>
      <c r="O4452" s="242">
        <f t="shared" si="357"/>
        <v>0.51519999999996802</v>
      </c>
      <c r="P4452" s="242"/>
      <c r="Q4452" s="179"/>
      <c r="R4452" s="179"/>
      <c r="S4452" s="179"/>
      <c r="T4452" s="179"/>
      <c r="U4452" s="179"/>
      <c r="V4452" s="179"/>
      <c r="W4452" s="179"/>
      <c r="X4452" s="179"/>
      <c r="Y4452" s="179"/>
      <c r="Z4452" s="179"/>
      <c r="AA4452" s="222"/>
      <c r="AB4452" s="222"/>
      <c r="AC4452" s="222"/>
      <c r="AD4452" s="179"/>
      <c r="AE4452" s="179"/>
      <c r="AF4452" s="179"/>
      <c r="AG4452" s="179"/>
      <c r="AH4452" s="179"/>
      <c r="AI4452" s="179"/>
      <c r="AJ4452" s="179"/>
    </row>
    <row r="4453" spans="2:36" x14ac:dyDescent="0.3">
      <c r="B4453" s="224">
        <v>453000</v>
      </c>
      <c r="C4453" s="209">
        <v>185542</v>
      </c>
      <c r="D4453" s="206">
        <f t="shared" si="358"/>
        <v>0.40958498896247242</v>
      </c>
      <c r="E4453" s="208">
        <f t="shared" si="359"/>
        <v>0.45</v>
      </c>
      <c r="F4453" s="207">
        <v>10204.81</v>
      </c>
      <c r="G4453" s="207">
        <v>14843.36</v>
      </c>
      <c r="H4453" s="207">
        <v>16698.78</v>
      </c>
      <c r="I4453" s="214">
        <v>170314</v>
      </c>
      <c r="J4453" s="211">
        <f t="shared" si="355"/>
        <v>0.37596909492273728</v>
      </c>
      <c r="K4453" s="212">
        <f t="shared" si="356"/>
        <v>0.42</v>
      </c>
      <c r="L4453" s="214">
        <v>9367.27</v>
      </c>
      <c r="M4453" s="213">
        <v>13625.12</v>
      </c>
      <c r="N4453" s="213">
        <v>15328.26</v>
      </c>
      <c r="O4453" s="242">
        <f t="shared" si="357"/>
        <v>0.51529999999995202</v>
      </c>
      <c r="P4453" s="242"/>
      <c r="Q4453" s="179"/>
      <c r="R4453" s="179"/>
      <c r="S4453" s="179"/>
      <c r="T4453" s="179"/>
      <c r="U4453" s="179"/>
      <c r="V4453" s="179"/>
      <c r="W4453" s="179"/>
      <c r="X4453" s="179"/>
      <c r="Y4453" s="179"/>
      <c r="Z4453" s="179"/>
      <c r="AA4453" s="222"/>
      <c r="AB4453" s="222"/>
      <c r="AC4453" s="222"/>
      <c r="AD4453" s="179"/>
      <c r="AE4453" s="179"/>
      <c r="AF4453" s="179"/>
      <c r="AG4453" s="179"/>
      <c r="AH4453" s="179"/>
      <c r="AI4453" s="179"/>
      <c r="AJ4453" s="179"/>
    </row>
    <row r="4454" spans="2:36" x14ac:dyDescent="0.3">
      <c r="B4454" s="224">
        <v>453100</v>
      </c>
      <c r="C4454" s="209">
        <v>185587</v>
      </c>
      <c r="D4454" s="206">
        <f t="shared" si="358"/>
        <v>0.40959390862944162</v>
      </c>
      <c r="E4454" s="208">
        <f t="shared" si="359"/>
        <v>0.45</v>
      </c>
      <c r="F4454" s="207">
        <v>10207.280000000001</v>
      </c>
      <c r="G4454" s="207">
        <v>14846.96</v>
      </c>
      <c r="H4454" s="207">
        <v>16702.830000000002</v>
      </c>
      <c r="I4454" s="214">
        <v>170356</v>
      </c>
      <c r="J4454" s="211">
        <f t="shared" si="355"/>
        <v>0.37597881262414479</v>
      </c>
      <c r="K4454" s="212">
        <f t="shared" si="356"/>
        <v>0.42</v>
      </c>
      <c r="L4454" s="214">
        <v>9369.58</v>
      </c>
      <c r="M4454" s="213">
        <v>13628.48</v>
      </c>
      <c r="N4454" s="213">
        <v>15332.04</v>
      </c>
      <c r="O4454" s="242">
        <f t="shared" si="357"/>
        <v>0.51519999999989519</v>
      </c>
      <c r="P4454" s="242"/>
      <c r="Q4454" s="179"/>
      <c r="R4454" s="179"/>
      <c r="S4454" s="179"/>
      <c r="T4454" s="179"/>
      <c r="U4454" s="179"/>
      <c r="V4454" s="179"/>
      <c r="W4454" s="179"/>
      <c r="X4454" s="179"/>
      <c r="Y4454" s="179"/>
      <c r="Z4454" s="179"/>
      <c r="AA4454" s="222"/>
      <c r="AB4454" s="222"/>
      <c r="AC4454" s="222"/>
      <c r="AD4454" s="179"/>
      <c r="AE4454" s="179"/>
      <c r="AF4454" s="179"/>
      <c r="AG4454" s="179"/>
      <c r="AH4454" s="179"/>
      <c r="AI4454" s="179"/>
      <c r="AJ4454" s="179"/>
    </row>
    <row r="4455" spans="2:36" x14ac:dyDescent="0.3">
      <c r="B4455" s="224">
        <v>453200</v>
      </c>
      <c r="C4455" s="209">
        <v>185632</v>
      </c>
      <c r="D4455" s="206">
        <f t="shared" si="358"/>
        <v>0.40960282436010592</v>
      </c>
      <c r="E4455" s="208">
        <f t="shared" si="359"/>
        <v>0.45</v>
      </c>
      <c r="F4455" s="207">
        <v>10209.76</v>
      </c>
      <c r="G4455" s="207">
        <v>14850.56</v>
      </c>
      <c r="H4455" s="207">
        <v>16706.88</v>
      </c>
      <c r="I4455" s="214">
        <v>170398</v>
      </c>
      <c r="J4455" s="211">
        <f t="shared" si="355"/>
        <v>0.37598852603706973</v>
      </c>
      <c r="K4455" s="212">
        <f t="shared" si="356"/>
        <v>0.42</v>
      </c>
      <c r="L4455" s="214">
        <v>9371.89</v>
      </c>
      <c r="M4455" s="213">
        <v>13631.84</v>
      </c>
      <c r="N4455" s="213">
        <v>15335.82</v>
      </c>
      <c r="O4455" s="242">
        <f t="shared" si="357"/>
        <v>0.51530000000013387</v>
      </c>
      <c r="P4455" s="242"/>
      <c r="Q4455" s="179"/>
      <c r="R4455" s="179"/>
      <c r="S4455" s="179"/>
      <c r="T4455" s="179"/>
      <c r="U4455" s="179"/>
      <c r="V4455" s="179"/>
      <c r="W4455" s="179"/>
      <c r="X4455" s="179"/>
      <c r="Y4455" s="179"/>
      <c r="Z4455" s="179"/>
      <c r="AA4455" s="222"/>
      <c r="AB4455" s="222"/>
      <c r="AC4455" s="222"/>
      <c r="AD4455" s="179"/>
      <c r="AE4455" s="179"/>
      <c r="AF4455" s="179"/>
      <c r="AG4455" s="179"/>
      <c r="AH4455" s="179"/>
      <c r="AI4455" s="179"/>
      <c r="AJ4455" s="179"/>
    </row>
    <row r="4456" spans="2:36" x14ac:dyDescent="0.3">
      <c r="B4456" s="224">
        <v>453300</v>
      </c>
      <c r="C4456" s="209">
        <v>185677</v>
      </c>
      <c r="D4456" s="206">
        <f t="shared" si="358"/>
        <v>0.40961173615707036</v>
      </c>
      <c r="E4456" s="208">
        <f t="shared" si="359"/>
        <v>0.45</v>
      </c>
      <c r="F4456" s="207">
        <v>10212.23</v>
      </c>
      <c r="G4456" s="207">
        <v>14854.16</v>
      </c>
      <c r="H4456" s="207">
        <v>16710.93</v>
      </c>
      <c r="I4456" s="214">
        <v>170440</v>
      </c>
      <c r="J4456" s="211">
        <f t="shared" si="355"/>
        <v>0.37599823516435033</v>
      </c>
      <c r="K4456" s="212">
        <f t="shared" si="356"/>
        <v>0.42</v>
      </c>
      <c r="L4456" s="214">
        <v>9374.2000000000007</v>
      </c>
      <c r="M4456" s="213">
        <v>13635.2</v>
      </c>
      <c r="N4456" s="213">
        <v>15339.6</v>
      </c>
      <c r="O4456" s="242">
        <f t="shared" si="357"/>
        <v>0.51520000000000432</v>
      </c>
      <c r="P4456" s="242"/>
      <c r="Q4456" s="179"/>
      <c r="R4456" s="179"/>
      <c r="S4456" s="179"/>
      <c r="T4456" s="179"/>
      <c r="U4456" s="179"/>
      <c r="V4456" s="179"/>
      <c r="W4456" s="179"/>
      <c r="X4456" s="179"/>
      <c r="Y4456" s="179"/>
      <c r="Z4456" s="179"/>
      <c r="AA4456" s="222"/>
      <c r="AB4456" s="222"/>
      <c r="AC4456" s="222"/>
      <c r="AD4456" s="179"/>
      <c r="AE4456" s="179"/>
      <c r="AF4456" s="179"/>
      <c r="AG4456" s="179"/>
      <c r="AH4456" s="179"/>
      <c r="AI4456" s="179"/>
      <c r="AJ4456" s="179"/>
    </row>
    <row r="4457" spans="2:36" x14ac:dyDescent="0.3">
      <c r="B4457" s="224">
        <v>453400</v>
      </c>
      <c r="C4457" s="209">
        <v>185722</v>
      </c>
      <c r="D4457" s="206">
        <f t="shared" si="358"/>
        <v>0.4096206440229378</v>
      </c>
      <c r="E4457" s="208">
        <f t="shared" si="359"/>
        <v>0.45</v>
      </c>
      <c r="F4457" s="207">
        <v>10214.709999999999</v>
      </c>
      <c r="G4457" s="207">
        <v>14857.76</v>
      </c>
      <c r="H4457" s="207">
        <v>16714.98</v>
      </c>
      <c r="I4457" s="214">
        <v>170482</v>
      </c>
      <c r="J4457" s="211">
        <f t="shared" si="355"/>
        <v>0.37600794000882221</v>
      </c>
      <c r="K4457" s="212">
        <f t="shared" si="356"/>
        <v>0.42</v>
      </c>
      <c r="L4457" s="214">
        <v>9376.51</v>
      </c>
      <c r="M4457" s="213">
        <v>13638.56</v>
      </c>
      <c r="N4457" s="213">
        <v>15343.38</v>
      </c>
      <c r="O4457" s="242">
        <f t="shared" si="357"/>
        <v>0.51530000000002474</v>
      </c>
      <c r="P4457" s="242"/>
      <c r="Q4457" s="179"/>
      <c r="R4457" s="179"/>
      <c r="S4457" s="179"/>
      <c r="T4457" s="179"/>
      <c r="U4457" s="179"/>
      <c r="V4457" s="179"/>
      <c r="W4457" s="179"/>
      <c r="X4457" s="179"/>
      <c r="Y4457" s="179"/>
      <c r="Z4457" s="179"/>
      <c r="AA4457" s="222"/>
      <c r="AB4457" s="222"/>
      <c r="AC4457" s="222"/>
      <c r="AD4457" s="179"/>
      <c r="AE4457" s="179"/>
      <c r="AF4457" s="179"/>
      <c r="AG4457" s="179"/>
      <c r="AH4457" s="179"/>
      <c r="AI4457" s="179"/>
      <c r="AJ4457" s="179"/>
    </row>
    <row r="4458" spans="2:36" x14ac:dyDescent="0.3">
      <c r="B4458" s="224">
        <v>453500</v>
      </c>
      <c r="C4458" s="209">
        <v>185767</v>
      </c>
      <c r="D4458" s="206">
        <f t="shared" si="358"/>
        <v>0.4096295479603087</v>
      </c>
      <c r="E4458" s="208">
        <f t="shared" si="359"/>
        <v>0.45</v>
      </c>
      <c r="F4458" s="207">
        <v>10217.18</v>
      </c>
      <c r="G4458" s="207">
        <v>14861.36</v>
      </c>
      <c r="H4458" s="207">
        <v>16719.03</v>
      </c>
      <c r="I4458" s="214">
        <v>170524</v>
      </c>
      <c r="J4458" s="211">
        <f t="shared" si="355"/>
        <v>0.37601764057331866</v>
      </c>
      <c r="K4458" s="212">
        <f t="shared" si="356"/>
        <v>0.42</v>
      </c>
      <c r="L4458" s="214">
        <v>9378.82</v>
      </c>
      <c r="M4458" s="213">
        <v>13641.92</v>
      </c>
      <c r="N4458" s="213">
        <v>15347.16</v>
      </c>
      <c r="O4458" s="242">
        <f t="shared" si="357"/>
        <v>0.5151999999999316</v>
      </c>
      <c r="P4458" s="242"/>
      <c r="Q4458" s="179"/>
      <c r="R4458" s="179"/>
      <c r="S4458" s="179"/>
      <c r="T4458" s="179"/>
      <c r="U4458" s="179"/>
      <c r="V4458" s="179"/>
      <c r="W4458" s="179"/>
      <c r="X4458" s="179"/>
      <c r="Y4458" s="179"/>
      <c r="Z4458" s="179"/>
      <c r="AA4458" s="222"/>
      <c r="AB4458" s="222"/>
      <c r="AC4458" s="222"/>
      <c r="AD4458" s="179"/>
      <c r="AE4458" s="179"/>
      <c r="AF4458" s="179"/>
      <c r="AG4458" s="179"/>
      <c r="AH4458" s="179"/>
      <c r="AI4458" s="179"/>
      <c r="AJ4458" s="179"/>
    </row>
    <row r="4459" spans="2:36" x14ac:dyDescent="0.3">
      <c r="B4459" s="224">
        <v>453600</v>
      </c>
      <c r="C4459" s="209">
        <v>185812</v>
      </c>
      <c r="D4459" s="206">
        <f t="shared" si="358"/>
        <v>0.40963844797178128</v>
      </c>
      <c r="E4459" s="208">
        <f t="shared" si="359"/>
        <v>0.45</v>
      </c>
      <c r="F4459" s="207">
        <v>10219.66</v>
      </c>
      <c r="G4459" s="207">
        <v>14864.96</v>
      </c>
      <c r="H4459" s="207">
        <v>16723.080000000002</v>
      </c>
      <c r="I4459" s="214">
        <v>170566</v>
      </c>
      <c r="J4459" s="211">
        <f t="shared" si="355"/>
        <v>0.37602733686067019</v>
      </c>
      <c r="K4459" s="212">
        <f t="shared" si="356"/>
        <v>0.42</v>
      </c>
      <c r="L4459" s="214">
        <v>9381.1299999999992</v>
      </c>
      <c r="M4459" s="213">
        <v>13645.28</v>
      </c>
      <c r="N4459" s="213">
        <v>15350.94</v>
      </c>
      <c r="O4459" s="242">
        <f t="shared" si="357"/>
        <v>0.5152999999999156</v>
      </c>
      <c r="P4459" s="242"/>
      <c r="Q4459" s="179"/>
      <c r="R4459" s="179"/>
      <c r="S4459" s="179"/>
      <c r="T4459" s="179"/>
      <c r="U4459" s="179"/>
      <c r="V4459" s="179"/>
      <c r="W4459" s="179"/>
      <c r="X4459" s="179"/>
      <c r="Y4459" s="179"/>
      <c r="Z4459" s="179"/>
      <c r="AA4459" s="222"/>
      <c r="AB4459" s="222"/>
      <c r="AC4459" s="222"/>
      <c r="AD4459" s="179"/>
      <c r="AE4459" s="179"/>
      <c r="AF4459" s="179"/>
      <c r="AG4459" s="179"/>
      <c r="AH4459" s="179"/>
      <c r="AI4459" s="179"/>
      <c r="AJ4459" s="179"/>
    </row>
    <row r="4460" spans="2:36" x14ac:dyDescent="0.3">
      <c r="B4460" s="224">
        <v>453700</v>
      </c>
      <c r="C4460" s="209">
        <v>185857</v>
      </c>
      <c r="D4460" s="206">
        <f t="shared" si="358"/>
        <v>0.40964734405995151</v>
      </c>
      <c r="E4460" s="208">
        <f t="shared" si="359"/>
        <v>0.45</v>
      </c>
      <c r="F4460" s="207">
        <v>10222.129999999999</v>
      </c>
      <c r="G4460" s="207">
        <v>14868.56</v>
      </c>
      <c r="H4460" s="207">
        <v>16727.13</v>
      </c>
      <c r="I4460" s="214">
        <v>170608</v>
      </c>
      <c r="J4460" s="211">
        <f t="shared" si="355"/>
        <v>0.3760370288737051</v>
      </c>
      <c r="K4460" s="212">
        <f t="shared" si="356"/>
        <v>0.42</v>
      </c>
      <c r="L4460" s="214">
        <v>9383.44</v>
      </c>
      <c r="M4460" s="213">
        <v>13648.64</v>
      </c>
      <c r="N4460" s="213">
        <v>15354.72</v>
      </c>
      <c r="O4460" s="242">
        <f t="shared" si="357"/>
        <v>0.51520000000007715</v>
      </c>
      <c r="P4460" s="242"/>
      <c r="Q4460" s="179"/>
      <c r="R4460" s="179"/>
      <c r="S4460" s="179"/>
      <c r="T4460" s="179"/>
      <c r="U4460" s="179"/>
      <c r="V4460" s="179"/>
      <c r="W4460" s="179"/>
      <c r="X4460" s="179"/>
      <c r="Y4460" s="179"/>
      <c r="Z4460" s="179"/>
      <c r="AA4460" s="222"/>
      <c r="AB4460" s="222"/>
      <c r="AC4460" s="222"/>
      <c r="AD4460" s="179"/>
      <c r="AE4460" s="179"/>
      <c r="AF4460" s="179"/>
      <c r="AG4460" s="179"/>
      <c r="AH4460" s="179"/>
      <c r="AI4460" s="179"/>
      <c r="AJ4460" s="179"/>
    </row>
    <row r="4461" spans="2:36" x14ac:dyDescent="0.3">
      <c r="B4461" s="224">
        <v>453800</v>
      </c>
      <c r="C4461" s="209">
        <v>185902</v>
      </c>
      <c r="D4461" s="206">
        <f t="shared" si="358"/>
        <v>0.40965623622741298</v>
      </c>
      <c r="E4461" s="208">
        <f t="shared" si="359"/>
        <v>0.45</v>
      </c>
      <c r="F4461" s="207">
        <v>10224.61</v>
      </c>
      <c r="G4461" s="207">
        <v>14872.16</v>
      </c>
      <c r="H4461" s="207">
        <v>16731.18</v>
      </c>
      <c r="I4461" s="214">
        <v>170650</v>
      </c>
      <c r="J4461" s="211">
        <f t="shared" si="355"/>
        <v>0.37604671661524902</v>
      </c>
      <c r="K4461" s="212">
        <f t="shared" si="356"/>
        <v>0.42</v>
      </c>
      <c r="L4461" s="214">
        <v>9385.75</v>
      </c>
      <c r="M4461" s="213">
        <v>13652</v>
      </c>
      <c r="N4461" s="213">
        <v>15358.5</v>
      </c>
      <c r="O4461" s="242">
        <f t="shared" si="357"/>
        <v>0.51529999999980647</v>
      </c>
      <c r="P4461" s="242"/>
      <c r="Q4461" s="179"/>
      <c r="R4461" s="179"/>
      <c r="S4461" s="179"/>
      <c r="T4461" s="179"/>
      <c r="U4461" s="179"/>
      <c r="V4461" s="179"/>
      <c r="W4461" s="179"/>
      <c r="X4461" s="179"/>
      <c r="Y4461" s="179"/>
      <c r="Z4461" s="179"/>
      <c r="AA4461" s="222"/>
      <c r="AB4461" s="222"/>
      <c r="AC4461" s="222"/>
      <c r="AD4461" s="179"/>
      <c r="AE4461" s="179"/>
      <c r="AF4461" s="179"/>
      <c r="AG4461" s="179"/>
      <c r="AH4461" s="179"/>
      <c r="AI4461" s="179"/>
      <c r="AJ4461" s="179"/>
    </row>
    <row r="4462" spans="2:36" x14ac:dyDescent="0.3">
      <c r="B4462" s="224">
        <v>453900</v>
      </c>
      <c r="C4462" s="209">
        <v>185947</v>
      </c>
      <c r="D4462" s="206">
        <f t="shared" si="358"/>
        <v>0.40966512447675701</v>
      </c>
      <c r="E4462" s="208">
        <f t="shared" si="359"/>
        <v>0.45</v>
      </c>
      <c r="F4462" s="207">
        <v>10227.08</v>
      </c>
      <c r="G4462" s="207">
        <v>14875.76</v>
      </c>
      <c r="H4462" s="207">
        <v>16735.23</v>
      </c>
      <c r="I4462" s="214">
        <v>170692</v>
      </c>
      <c r="J4462" s="211">
        <f t="shared" si="355"/>
        <v>0.37605640008812513</v>
      </c>
      <c r="K4462" s="212">
        <f t="shared" si="356"/>
        <v>0.42</v>
      </c>
      <c r="L4462" s="214">
        <v>9388.06</v>
      </c>
      <c r="M4462" s="213">
        <v>13655.36</v>
      </c>
      <c r="N4462" s="213">
        <v>15362.28</v>
      </c>
      <c r="O4462" s="242">
        <f t="shared" si="357"/>
        <v>0.51519999999996802</v>
      </c>
      <c r="P4462" s="242"/>
      <c r="Q4462" s="179"/>
      <c r="R4462" s="179"/>
      <c r="S4462" s="179"/>
      <c r="T4462" s="179"/>
      <c r="U4462" s="179"/>
      <c r="V4462" s="179"/>
      <c r="W4462" s="179"/>
      <c r="X4462" s="179"/>
      <c r="Y4462" s="179"/>
      <c r="Z4462" s="179"/>
      <c r="AA4462" s="222"/>
      <c r="AB4462" s="222"/>
      <c r="AC4462" s="222"/>
      <c r="AD4462" s="179"/>
      <c r="AE4462" s="179"/>
      <c r="AF4462" s="179"/>
      <c r="AG4462" s="179"/>
      <c r="AH4462" s="179"/>
      <c r="AI4462" s="179"/>
      <c r="AJ4462" s="179"/>
    </row>
    <row r="4463" spans="2:36" x14ac:dyDescent="0.3">
      <c r="B4463" s="224">
        <v>454000</v>
      </c>
      <c r="C4463" s="209">
        <v>185992</v>
      </c>
      <c r="D4463" s="206">
        <f t="shared" si="358"/>
        <v>0.4096740088105727</v>
      </c>
      <c r="E4463" s="208">
        <f t="shared" si="359"/>
        <v>0.45</v>
      </c>
      <c r="F4463" s="207">
        <v>10229.56</v>
      </c>
      <c r="G4463" s="207">
        <v>14879.36</v>
      </c>
      <c r="H4463" s="207">
        <v>16739.28</v>
      </c>
      <c r="I4463" s="214">
        <v>170734</v>
      </c>
      <c r="J4463" s="211">
        <f t="shared" si="355"/>
        <v>0.37606607929515418</v>
      </c>
      <c r="K4463" s="212">
        <f t="shared" si="356"/>
        <v>0.42</v>
      </c>
      <c r="L4463" s="214">
        <v>9390.3700000000008</v>
      </c>
      <c r="M4463" s="213">
        <v>13658.72</v>
      </c>
      <c r="N4463" s="213">
        <v>15366.06</v>
      </c>
      <c r="O4463" s="242">
        <f t="shared" si="357"/>
        <v>0.51529999999995202</v>
      </c>
      <c r="P4463" s="242"/>
      <c r="Q4463" s="179"/>
      <c r="R4463" s="179"/>
      <c r="S4463" s="179"/>
      <c r="T4463" s="179"/>
      <c r="U4463" s="179"/>
      <c r="V4463" s="179"/>
      <c r="W4463" s="179"/>
      <c r="X4463" s="179"/>
      <c r="Y4463" s="179"/>
      <c r="Z4463" s="179"/>
      <c r="AA4463" s="222"/>
      <c r="AB4463" s="222"/>
      <c r="AC4463" s="222"/>
      <c r="AD4463" s="179"/>
      <c r="AE4463" s="179"/>
      <c r="AF4463" s="179"/>
      <c r="AG4463" s="179"/>
      <c r="AH4463" s="179"/>
      <c r="AI4463" s="179"/>
      <c r="AJ4463" s="179"/>
    </row>
    <row r="4464" spans="2:36" x14ac:dyDescent="0.3">
      <c r="B4464" s="224">
        <v>454100</v>
      </c>
      <c r="C4464" s="209">
        <v>186037</v>
      </c>
      <c r="D4464" s="206">
        <f t="shared" si="358"/>
        <v>0.4096828892314468</v>
      </c>
      <c r="E4464" s="208">
        <f t="shared" si="359"/>
        <v>0.45</v>
      </c>
      <c r="F4464" s="207">
        <v>10232.030000000001</v>
      </c>
      <c r="G4464" s="207">
        <v>14882.96</v>
      </c>
      <c r="H4464" s="207">
        <v>16743.330000000002</v>
      </c>
      <c r="I4464" s="214">
        <v>170776</v>
      </c>
      <c r="J4464" s="211">
        <f t="shared" si="355"/>
        <v>0.37607575423915435</v>
      </c>
      <c r="K4464" s="212">
        <f t="shared" si="356"/>
        <v>0.42</v>
      </c>
      <c r="L4464" s="214">
        <v>9392.68</v>
      </c>
      <c r="M4464" s="213">
        <v>13662.08</v>
      </c>
      <c r="N4464" s="213">
        <v>15369.84</v>
      </c>
      <c r="O4464" s="242">
        <f t="shared" si="357"/>
        <v>0.51519999999989519</v>
      </c>
      <c r="P4464" s="242"/>
      <c r="Q4464" s="179"/>
      <c r="R4464" s="179"/>
      <c r="S4464" s="179"/>
      <c r="T4464" s="179"/>
      <c r="U4464" s="179"/>
      <c r="V4464" s="179"/>
      <c r="W4464" s="179"/>
      <c r="X4464" s="179"/>
      <c r="Y4464" s="179"/>
      <c r="Z4464" s="179"/>
      <c r="AA4464" s="222"/>
      <c r="AB4464" s="222"/>
      <c r="AC4464" s="222"/>
      <c r="AD4464" s="179"/>
      <c r="AE4464" s="179"/>
      <c r="AF4464" s="179"/>
      <c r="AG4464" s="179"/>
      <c r="AH4464" s="179"/>
      <c r="AI4464" s="179"/>
      <c r="AJ4464" s="179"/>
    </row>
    <row r="4465" spans="2:36" x14ac:dyDescent="0.3">
      <c r="B4465" s="224">
        <v>454200</v>
      </c>
      <c r="C4465" s="209">
        <v>186082</v>
      </c>
      <c r="D4465" s="206">
        <f t="shared" si="358"/>
        <v>0.40969176574196392</v>
      </c>
      <c r="E4465" s="208">
        <f t="shared" si="359"/>
        <v>0.45</v>
      </c>
      <c r="F4465" s="207">
        <v>10234.51</v>
      </c>
      <c r="G4465" s="207">
        <v>14886.56</v>
      </c>
      <c r="H4465" s="207">
        <v>16747.38</v>
      </c>
      <c r="I4465" s="214">
        <v>170818</v>
      </c>
      <c r="J4465" s="211">
        <f t="shared" si="355"/>
        <v>0.37608542492294145</v>
      </c>
      <c r="K4465" s="212">
        <f t="shared" si="356"/>
        <v>0.42</v>
      </c>
      <c r="L4465" s="214">
        <v>9394.99</v>
      </c>
      <c r="M4465" s="213">
        <v>13665.44</v>
      </c>
      <c r="N4465" s="213">
        <v>15373.62</v>
      </c>
      <c r="O4465" s="242">
        <f t="shared" si="357"/>
        <v>0.51530000000013387</v>
      </c>
      <c r="P4465" s="242"/>
      <c r="Q4465" s="179"/>
      <c r="R4465" s="179"/>
      <c r="S4465" s="179"/>
      <c r="T4465" s="179"/>
      <c r="U4465" s="179"/>
      <c r="V4465" s="179"/>
      <c r="W4465" s="179"/>
      <c r="X4465" s="179"/>
      <c r="Y4465" s="179"/>
      <c r="Z4465" s="179"/>
      <c r="AA4465" s="222"/>
      <c r="AB4465" s="222"/>
      <c r="AC4465" s="222"/>
      <c r="AD4465" s="179"/>
      <c r="AE4465" s="179"/>
      <c r="AF4465" s="179"/>
      <c r="AG4465" s="179"/>
      <c r="AH4465" s="179"/>
      <c r="AI4465" s="179"/>
      <c r="AJ4465" s="179"/>
    </row>
    <row r="4466" spans="2:36" x14ac:dyDescent="0.3">
      <c r="B4466" s="224">
        <v>454300</v>
      </c>
      <c r="C4466" s="209">
        <v>186127</v>
      </c>
      <c r="D4466" s="206">
        <f t="shared" si="358"/>
        <v>0.40970063834470616</v>
      </c>
      <c r="E4466" s="208">
        <f t="shared" si="359"/>
        <v>0.45</v>
      </c>
      <c r="F4466" s="207">
        <v>10236.98</v>
      </c>
      <c r="G4466" s="207">
        <v>14890.16</v>
      </c>
      <c r="H4466" s="207">
        <v>16751.43</v>
      </c>
      <c r="I4466" s="214">
        <v>170860</v>
      </c>
      <c r="J4466" s="211">
        <f t="shared" si="355"/>
        <v>0.37609509134932861</v>
      </c>
      <c r="K4466" s="212">
        <f t="shared" si="356"/>
        <v>0.42</v>
      </c>
      <c r="L4466" s="214">
        <v>9397.2999999999993</v>
      </c>
      <c r="M4466" s="213">
        <v>13668.8</v>
      </c>
      <c r="N4466" s="213">
        <v>15377.4</v>
      </c>
      <c r="O4466" s="242">
        <f t="shared" si="357"/>
        <v>0.51520000000000432</v>
      </c>
      <c r="P4466" s="242"/>
      <c r="Q4466" s="179"/>
      <c r="R4466" s="179"/>
      <c r="S4466" s="179"/>
      <c r="T4466" s="179"/>
      <c r="U4466" s="179"/>
      <c r="V4466" s="179"/>
      <c r="W4466" s="179"/>
      <c r="X4466" s="179"/>
      <c r="Y4466" s="179"/>
      <c r="Z4466" s="179"/>
      <c r="AA4466" s="222"/>
      <c r="AB4466" s="222"/>
      <c r="AC4466" s="222"/>
      <c r="AD4466" s="179"/>
      <c r="AE4466" s="179"/>
      <c r="AF4466" s="179"/>
      <c r="AG4466" s="179"/>
      <c r="AH4466" s="179"/>
      <c r="AI4466" s="179"/>
      <c r="AJ4466" s="179"/>
    </row>
    <row r="4467" spans="2:36" x14ac:dyDescent="0.3">
      <c r="B4467" s="224">
        <v>454400</v>
      </c>
      <c r="C4467" s="209">
        <v>186172</v>
      </c>
      <c r="D4467" s="206">
        <f t="shared" si="358"/>
        <v>0.40970950704225351</v>
      </c>
      <c r="E4467" s="208">
        <f t="shared" si="359"/>
        <v>0.45</v>
      </c>
      <c r="F4467" s="207">
        <v>10239.459999999999</v>
      </c>
      <c r="G4467" s="207">
        <v>14893.76</v>
      </c>
      <c r="H4467" s="207">
        <v>16755.48</v>
      </c>
      <c r="I4467" s="214">
        <v>170902</v>
      </c>
      <c r="J4467" s="211">
        <f t="shared" si="355"/>
        <v>0.37610475352112677</v>
      </c>
      <c r="K4467" s="212">
        <f t="shared" si="356"/>
        <v>0.42</v>
      </c>
      <c r="L4467" s="214">
        <v>9399.61</v>
      </c>
      <c r="M4467" s="213">
        <v>13672.16</v>
      </c>
      <c r="N4467" s="213">
        <v>15381.18</v>
      </c>
      <c r="O4467" s="242">
        <f t="shared" si="357"/>
        <v>0.51530000000002474</v>
      </c>
      <c r="P4467" s="242"/>
      <c r="Q4467" s="179"/>
      <c r="R4467" s="179"/>
      <c r="S4467" s="179"/>
      <c r="T4467" s="179"/>
      <c r="U4467" s="179"/>
      <c r="V4467" s="179"/>
      <c r="W4467" s="179"/>
      <c r="X4467" s="179"/>
      <c r="Y4467" s="179"/>
      <c r="Z4467" s="179"/>
      <c r="AA4467" s="222"/>
      <c r="AB4467" s="222"/>
      <c r="AC4467" s="222"/>
      <c r="AD4467" s="179"/>
      <c r="AE4467" s="179"/>
      <c r="AF4467" s="179"/>
      <c r="AG4467" s="179"/>
      <c r="AH4467" s="179"/>
      <c r="AI4467" s="179"/>
      <c r="AJ4467" s="179"/>
    </row>
    <row r="4468" spans="2:36" x14ac:dyDescent="0.3">
      <c r="B4468" s="224">
        <v>454500</v>
      </c>
      <c r="C4468" s="209">
        <v>186217</v>
      </c>
      <c r="D4468" s="206">
        <f t="shared" si="358"/>
        <v>0.40971837183718374</v>
      </c>
      <c r="E4468" s="208">
        <f t="shared" si="359"/>
        <v>0.45</v>
      </c>
      <c r="F4468" s="207">
        <v>10241.93</v>
      </c>
      <c r="G4468" s="207">
        <v>14897.36</v>
      </c>
      <c r="H4468" s="207">
        <v>16759.53</v>
      </c>
      <c r="I4468" s="214">
        <v>170944</v>
      </c>
      <c r="J4468" s="211">
        <f t="shared" si="355"/>
        <v>0.3761144114411441</v>
      </c>
      <c r="K4468" s="212">
        <f t="shared" si="356"/>
        <v>0.42</v>
      </c>
      <c r="L4468" s="214">
        <v>9401.92</v>
      </c>
      <c r="M4468" s="213">
        <v>13675.52</v>
      </c>
      <c r="N4468" s="213">
        <v>15384.96</v>
      </c>
      <c r="O4468" s="242">
        <f t="shared" si="357"/>
        <v>0.5151999999999316</v>
      </c>
      <c r="P4468" s="242"/>
      <c r="Q4468" s="179"/>
      <c r="R4468" s="179"/>
      <c r="S4468" s="179"/>
      <c r="T4468" s="179"/>
      <c r="U4468" s="179"/>
      <c r="V4468" s="179"/>
      <c r="W4468" s="179"/>
      <c r="X4468" s="179"/>
      <c r="Y4468" s="179"/>
      <c r="Z4468" s="179"/>
      <c r="AA4468" s="222"/>
      <c r="AB4468" s="222"/>
      <c r="AC4468" s="222"/>
      <c r="AD4468" s="179"/>
      <c r="AE4468" s="179"/>
      <c r="AF4468" s="179"/>
      <c r="AG4468" s="179"/>
      <c r="AH4468" s="179"/>
      <c r="AI4468" s="179"/>
      <c r="AJ4468" s="179"/>
    </row>
    <row r="4469" spans="2:36" x14ac:dyDescent="0.3">
      <c r="B4469" s="224">
        <v>454600</v>
      </c>
      <c r="C4469" s="209">
        <v>186262</v>
      </c>
      <c r="D4469" s="206">
        <f t="shared" si="358"/>
        <v>0.40972723273207218</v>
      </c>
      <c r="E4469" s="208">
        <f t="shared" si="359"/>
        <v>0.45</v>
      </c>
      <c r="F4469" s="207">
        <v>10244.41</v>
      </c>
      <c r="G4469" s="207">
        <v>14900.96</v>
      </c>
      <c r="H4469" s="207">
        <v>16763.580000000002</v>
      </c>
      <c r="I4469" s="214">
        <v>170986</v>
      </c>
      <c r="J4469" s="211">
        <f t="shared" si="355"/>
        <v>0.37612406511218655</v>
      </c>
      <c r="K4469" s="212">
        <f t="shared" si="356"/>
        <v>0.42</v>
      </c>
      <c r="L4469" s="214">
        <v>9404.23</v>
      </c>
      <c r="M4469" s="213">
        <v>13678.88</v>
      </c>
      <c r="N4469" s="213">
        <v>15388.74</v>
      </c>
      <c r="O4469" s="242">
        <f t="shared" si="357"/>
        <v>0.5152999999999156</v>
      </c>
      <c r="P4469" s="242"/>
      <c r="Q4469" s="179"/>
      <c r="R4469" s="179"/>
      <c r="S4469" s="179"/>
      <c r="T4469" s="179"/>
      <c r="U4469" s="179"/>
      <c r="V4469" s="179"/>
      <c r="W4469" s="179"/>
      <c r="X4469" s="179"/>
      <c r="Y4469" s="179"/>
      <c r="Z4469" s="179"/>
      <c r="AA4469" s="222"/>
      <c r="AB4469" s="222"/>
      <c r="AC4469" s="222"/>
      <c r="AD4469" s="179"/>
      <c r="AE4469" s="179"/>
      <c r="AF4469" s="179"/>
      <c r="AG4469" s="179"/>
      <c r="AH4469" s="179"/>
      <c r="AI4469" s="179"/>
      <c r="AJ4469" s="179"/>
    </row>
    <row r="4470" spans="2:36" x14ac:dyDescent="0.3">
      <c r="B4470" s="224">
        <v>454700</v>
      </c>
      <c r="C4470" s="209">
        <v>186307</v>
      </c>
      <c r="D4470" s="206">
        <f t="shared" si="358"/>
        <v>0.40973608972949199</v>
      </c>
      <c r="E4470" s="208">
        <f t="shared" si="359"/>
        <v>0.45</v>
      </c>
      <c r="F4470" s="207">
        <v>10246.879999999999</v>
      </c>
      <c r="G4470" s="207">
        <v>14904.56</v>
      </c>
      <c r="H4470" s="207">
        <v>16767.63</v>
      </c>
      <c r="I4470" s="214">
        <v>171028</v>
      </c>
      <c r="J4470" s="211">
        <f t="shared" si="355"/>
        <v>0.37613371453705741</v>
      </c>
      <c r="K4470" s="212">
        <f t="shared" si="356"/>
        <v>0.42</v>
      </c>
      <c r="L4470" s="214">
        <v>9406.5400000000009</v>
      </c>
      <c r="M4470" s="213">
        <v>13682.24</v>
      </c>
      <c r="N4470" s="213">
        <v>15392.52</v>
      </c>
      <c r="O4470" s="242">
        <f t="shared" si="357"/>
        <v>0.51520000000007715</v>
      </c>
      <c r="P4470" s="242"/>
      <c r="Q4470" s="179"/>
      <c r="R4470" s="179"/>
      <c r="S4470" s="179"/>
      <c r="T4470" s="179"/>
      <c r="U4470" s="179"/>
      <c r="V4470" s="179"/>
      <c r="W4470" s="179"/>
      <c r="X4470" s="179"/>
      <c r="Y4470" s="179"/>
      <c r="Z4470" s="179"/>
      <c r="AA4470" s="222"/>
      <c r="AB4470" s="222"/>
      <c r="AC4470" s="222"/>
      <c r="AD4470" s="179"/>
      <c r="AE4470" s="179"/>
      <c r="AF4470" s="179"/>
      <c r="AG4470" s="179"/>
      <c r="AH4470" s="179"/>
      <c r="AI4470" s="179"/>
      <c r="AJ4470" s="179"/>
    </row>
    <row r="4471" spans="2:36" x14ac:dyDescent="0.3">
      <c r="B4471" s="224">
        <v>454800</v>
      </c>
      <c r="C4471" s="209">
        <v>186352</v>
      </c>
      <c r="D4471" s="206">
        <f t="shared" si="358"/>
        <v>0.40974494283201407</v>
      </c>
      <c r="E4471" s="208">
        <f t="shared" si="359"/>
        <v>0.45</v>
      </c>
      <c r="F4471" s="207">
        <v>10249.36</v>
      </c>
      <c r="G4471" s="207">
        <v>14908.16</v>
      </c>
      <c r="H4471" s="207">
        <v>16771.68</v>
      </c>
      <c r="I4471" s="214">
        <v>171070</v>
      </c>
      <c r="J4471" s="211">
        <f t="shared" si="355"/>
        <v>0.37614335971855761</v>
      </c>
      <c r="K4471" s="212">
        <f t="shared" si="356"/>
        <v>0.42</v>
      </c>
      <c r="L4471" s="214">
        <v>9408.85</v>
      </c>
      <c r="M4471" s="213">
        <v>13685.6</v>
      </c>
      <c r="N4471" s="213">
        <v>15396.3</v>
      </c>
      <c r="O4471" s="242">
        <f t="shared" si="357"/>
        <v>0.51529999999980647</v>
      </c>
      <c r="P4471" s="242"/>
      <c r="Q4471" s="179"/>
      <c r="R4471" s="179"/>
      <c r="S4471" s="179"/>
      <c r="T4471" s="179"/>
      <c r="U4471" s="179"/>
      <c r="V4471" s="179"/>
      <c r="W4471" s="179"/>
      <c r="X4471" s="179"/>
      <c r="Y4471" s="179"/>
      <c r="Z4471" s="179"/>
      <c r="AA4471" s="222"/>
      <c r="AB4471" s="222"/>
      <c r="AC4471" s="222"/>
      <c r="AD4471" s="179"/>
      <c r="AE4471" s="179"/>
      <c r="AF4471" s="179"/>
      <c r="AG4471" s="179"/>
      <c r="AH4471" s="179"/>
      <c r="AI4471" s="179"/>
      <c r="AJ4471" s="179"/>
    </row>
    <row r="4472" spans="2:36" x14ac:dyDescent="0.3">
      <c r="B4472" s="224">
        <v>454900</v>
      </c>
      <c r="C4472" s="209">
        <v>186397</v>
      </c>
      <c r="D4472" s="206">
        <f t="shared" si="358"/>
        <v>0.40975379204220708</v>
      </c>
      <c r="E4472" s="208">
        <f t="shared" si="359"/>
        <v>0.45</v>
      </c>
      <c r="F4472" s="207">
        <v>10251.83</v>
      </c>
      <c r="G4472" s="207">
        <v>14911.76</v>
      </c>
      <c r="H4472" s="207">
        <v>16775.73</v>
      </c>
      <c r="I4472" s="214">
        <v>171112</v>
      </c>
      <c r="J4472" s="211">
        <f t="shared" si="355"/>
        <v>0.37615300065948559</v>
      </c>
      <c r="K4472" s="212">
        <f t="shared" si="356"/>
        <v>0.42</v>
      </c>
      <c r="L4472" s="214">
        <v>9411.16</v>
      </c>
      <c r="M4472" s="213">
        <v>13688.96</v>
      </c>
      <c r="N4472" s="213">
        <v>15400.08</v>
      </c>
      <c r="O4472" s="242">
        <f t="shared" si="357"/>
        <v>0.51519999999996802</v>
      </c>
      <c r="P4472" s="242"/>
      <c r="Q4472" s="179"/>
      <c r="R4472" s="179"/>
      <c r="S4472" s="179"/>
      <c r="T4472" s="179"/>
      <c r="U4472" s="179"/>
      <c r="V4472" s="179"/>
      <c r="W4472" s="179"/>
      <c r="X4472" s="179"/>
      <c r="Y4472" s="179"/>
      <c r="Z4472" s="179"/>
      <c r="AA4472" s="222"/>
      <c r="AB4472" s="222"/>
      <c r="AC4472" s="222"/>
      <c r="AD4472" s="179"/>
      <c r="AE4472" s="179"/>
      <c r="AF4472" s="179"/>
      <c r="AG4472" s="179"/>
      <c r="AH4472" s="179"/>
      <c r="AI4472" s="179"/>
      <c r="AJ4472" s="179"/>
    </row>
    <row r="4473" spans="2:36" x14ac:dyDescent="0.3">
      <c r="B4473" s="224">
        <v>455000</v>
      </c>
      <c r="C4473" s="209">
        <v>186442</v>
      </c>
      <c r="D4473" s="206">
        <f t="shared" si="358"/>
        <v>0.40976263736263735</v>
      </c>
      <c r="E4473" s="208">
        <f t="shared" si="359"/>
        <v>0.45</v>
      </c>
      <c r="F4473" s="207">
        <v>10254.31</v>
      </c>
      <c r="G4473" s="207">
        <v>14915.36</v>
      </c>
      <c r="H4473" s="207">
        <v>16779.78</v>
      </c>
      <c r="I4473" s="214">
        <v>171154</v>
      </c>
      <c r="J4473" s="211">
        <f t="shared" si="355"/>
        <v>0.37616263736263739</v>
      </c>
      <c r="K4473" s="212">
        <f t="shared" si="356"/>
        <v>0.42</v>
      </c>
      <c r="L4473" s="214">
        <v>9413.4699999999993</v>
      </c>
      <c r="M4473" s="213">
        <v>13692.32</v>
      </c>
      <c r="N4473" s="213">
        <v>15403.86</v>
      </c>
      <c r="O4473" s="242">
        <f t="shared" si="357"/>
        <v>0.51529999999995202</v>
      </c>
      <c r="P4473" s="242"/>
      <c r="Q4473" s="179"/>
      <c r="R4473" s="179"/>
      <c r="S4473" s="179"/>
      <c r="T4473" s="179"/>
      <c r="U4473" s="179"/>
      <c r="V4473" s="179"/>
      <c r="W4473" s="179"/>
      <c r="X4473" s="179"/>
      <c r="Y4473" s="179"/>
      <c r="Z4473" s="179"/>
      <c r="AA4473" s="222"/>
      <c r="AB4473" s="222"/>
      <c r="AC4473" s="222"/>
      <c r="AD4473" s="179"/>
      <c r="AE4473" s="179"/>
      <c r="AF4473" s="179"/>
      <c r="AG4473" s="179"/>
      <c r="AH4473" s="179"/>
      <c r="AI4473" s="179"/>
      <c r="AJ4473" s="179"/>
    </row>
    <row r="4474" spans="2:36" x14ac:dyDescent="0.3">
      <c r="B4474" s="224">
        <v>455100</v>
      </c>
      <c r="C4474" s="209">
        <v>186487</v>
      </c>
      <c r="D4474" s="206">
        <f t="shared" si="358"/>
        <v>0.40977147879586906</v>
      </c>
      <c r="E4474" s="208">
        <f t="shared" si="359"/>
        <v>0.45</v>
      </c>
      <c r="F4474" s="207">
        <v>10256.780000000001</v>
      </c>
      <c r="G4474" s="207">
        <v>14918.96</v>
      </c>
      <c r="H4474" s="207">
        <v>16783.830000000002</v>
      </c>
      <c r="I4474" s="214">
        <v>171196</v>
      </c>
      <c r="J4474" s="211">
        <f t="shared" si="355"/>
        <v>0.37617226983080643</v>
      </c>
      <c r="K4474" s="212">
        <f t="shared" si="356"/>
        <v>0.42</v>
      </c>
      <c r="L4474" s="214">
        <v>9415.7800000000007</v>
      </c>
      <c r="M4474" s="213">
        <v>13695.68</v>
      </c>
      <c r="N4474" s="213">
        <v>15407.64</v>
      </c>
      <c r="O4474" s="242">
        <f t="shared" si="357"/>
        <v>0.51519999999989519</v>
      </c>
      <c r="P4474" s="242"/>
      <c r="Q4474" s="179"/>
      <c r="R4474" s="179"/>
      <c r="S4474" s="179"/>
      <c r="T4474" s="179"/>
      <c r="U4474" s="179"/>
      <c r="V4474" s="179"/>
      <c r="W4474" s="179"/>
      <c r="X4474" s="179"/>
      <c r="Y4474" s="179"/>
      <c r="Z4474" s="179"/>
      <c r="AA4474" s="222"/>
      <c r="AB4474" s="222"/>
      <c r="AC4474" s="222"/>
      <c r="AD4474" s="179"/>
      <c r="AE4474" s="179"/>
      <c r="AF4474" s="179"/>
      <c r="AG4474" s="179"/>
      <c r="AH4474" s="179"/>
      <c r="AI4474" s="179"/>
      <c r="AJ4474" s="179"/>
    </row>
    <row r="4475" spans="2:36" x14ac:dyDescent="0.3">
      <c r="B4475" s="224">
        <v>455200</v>
      </c>
      <c r="C4475" s="209">
        <v>186532</v>
      </c>
      <c r="D4475" s="206">
        <f t="shared" si="358"/>
        <v>0.40978031634446399</v>
      </c>
      <c r="E4475" s="208">
        <f t="shared" si="359"/>
        <v>0.45</v>
      </c>
      <c r="F4475" s="207">
        <v>10259.26</v>
      </c>
      <c r="G4475" s="207">
        <v>14922.56</v>
      </c>
      <c r="H4475" s="207">
        <v>16787.88</v>
      </c>
      <c r="I4475" s="214">
        <v>171238</v>
      </c>
      <c r="J4475" s="211">
        <f t="shared" ref="J4475:J4538" si="360">I4475/$B4475</f>
        <v>0.37618189806678382</v>
      </c>
      <c r="K4475" s="212">
        <f t="shared" ref="K4475:K4538" si="361">(I4475-I4474)/($B4475-$B4474)</f>
        <v>0.42</v>
      </c>
      <c r="L4475" s="214">
        <v>9418.09</v>
      </c>
      <c r="M4475" s="213">
        <v>13699.04</v>
      </c>
      <c r="N4475" s="213">
        <v>15411.42</v>
      </c>
      <c r="O4475" s="242">
        <f t="shared" si="357"/>
        <v>0.51530000000013387</v>
      </c>
      <c r="P4475" s="242"/>
      <c r="Q4475" s="179"/>
      <c r="R4475" s="179"/>
      <c r="S4475" s="179"/>
      <c r="T4475" s="179"/>
      <c r="U4475" s="179"/>
      <c r="V4475" s="179"/>
      <c r="W4475" s="179"/>
      <c r="X4475" s="179"/>
      <c r="Y4475" s="179"/>
      <c r="Z4475" s="179"/>
      <c r="AA4475" s="222"/>
      <c r="AB4475" s="222"/>
      <c r="AC4475" s="222"/>
      <c r="AD4475" s="179"/>
      <c r="AE4475" s="179"/>
      <c r="AF4475" s="179"/>
      <c r="AG4475" s="179"/>
      <c r="AH4475" s="179"/>
      <c r="AI4475" s="179"/>
      <c r="AJ4475" s="179"/>
    </row>
    <row r="4476" spans="2:36" x14ac:dyDescent="0.3">
      <c r="B4476" s="224">
        <v>455300</v>
      </c>
      <c r="C4476" s="209">
        <v>186577</v>
      </c>
      <c r="D4476" s="206">
        <f t="shared" si="358"/>
        <v>0.40978915001098176</v>
      </c>
      <c r="E4476" s="208">
        <f t="shared" si="359"/>
        <v>0.45</v>
      </c>
      <c r="F4476" s="207">
        <v>10261.73</v>
      </c>
      <c r="G4476" s="207">
        <v>14926.16</v>
      </c>
      <c r="H4476" s="207">
        <v>16791.93</v>
      </c>
      <c r="I4476" s="214">
        <v>171280</v>
      </c>
      <c r="J4476" s="211">
        <f t="shared" si="360"/>
        <v>0.37619152207335821</v>
      </c>
      <c r="K4476" s="212">
        <f t="shared" si="361"/>
        <v>0.42</v>
      </c>
      <c r="L4476" s="214">
        <v>9420.4</v>
      </c>
      <c r="M4476" s="213">
        <v>13702.4</v>
      </c>
      <c r="N4476" s="213">
        <v>15415.2</v>
      </c>
      <c r="O4476" s="242">
        <f t="shared" si="357"/>
        <v>0.51520000000000432</v>
      </c>
      <c r="P4476" s="242"/>
      <c r="Q4476" s="179"/>
      <c r="R4476" s="179"/>
      <c r="S4476" s="179"/>
      <c r="T4476" s="179"/>
      <c r="U4476" s="179"/>
      <c r="V4476" s="179"/>
      <c r="W4476" s="179"/>
      <c r="X4476" s="179"/>
      <c r="Y4476" s="179"/>
      <c r="Z4476" s="179"/>
      <c r="AA4476" s="222"/>
      <c r="AB4476" s="222"/>
      <c r="AC4476" s="222"/>
      <c r="AD4476" s="179"/>
      <c r="AE4476" s="179"/>
      <c r="AF4476" s="179"/>
      <c r="AG4476" s="179"/>
      <c r="AH4476" s="179"/>
      <c r="AI4476" s="179"/>
      <c r="AJ4476" s="179"/>
    </row>
    <row r="4477" spans="2:36" x14ac:dyDescent="0.3">
      <c r="B4477" s="224">
        <v>455400</v>
      </c>
      <c r="C4477" s="209">
        <v>186622</v>
      </c>
      <c r="D4477" s="206">
        <f t="shared" si="358"/>
        <v>0.40979797979797977</v>
      </c>
      <c r="E4477" s="208">
        <f t="shared" si="359"/>
        <v>0.45</v>
      </c>
      <c r="F4477" s="207">
        <v>10264.209999999999</v>
      </c>
      <c r="G4477" s="207">
        <v>14929.76</v>
      </c>
      <c r="H4477" s="207">
        <v>16795.98</v>
      </c>
      <c r="I4477" s="214">
        <v>171322</v>
      </c>
      <c r="J4477" s="211">
        <f t="shared" si="360"/>
        <v>0.37620114185331577</v>
      </c>
      <c r="K4477" s="212">
        <f t="shared" si="361"/>
        <v>0.42</v>
      </c>
      <c r="L4477" s="214">
        <v>9422.7099999999991</v>
      </c>
      <c r="M4477" s="213">
        <v>13705.76</v>
      </c>
      <c r="N4477" s="213">
        <v>15418.98</v>
      </c>
      <c r="O4477" s="242">
        <f t="shared" si="357"/>
        <v>0.51530000000002474</v>
      </c>
      <c r="P4477" s="242"/>
      <c r="Q4477" s="179"/>
      <c r="R4477" s="179"/>
      <c r="S4477" s="179"/>
      <c r="T4477" s="179"/>
      <c r="U4477" s="179"/>
      <c r="V4477" s="179"/>
      <c r="W4477" s="179"/>
      <c r="X4477" s="179"/>
      <c r="Y4477" s="179"/>
      <c r="Z4477" s="179"/>
      <c r="AA4477" s="222"/>
      <c r="AB4477" s="222"/>
      <c r="AC4477" s="222"/>
      <c r="AD4477" s="179"/>
      <c r="AE4477" s="179"/>
      <c r="AF4477" s="179"/>
      <c r="AG4477" s="179"/>
      <c r="AH4477" s="179"/>
      <c r="AI4477" s="179"/>
      <c r="AJ4477" s="179"/>
    </row>
    <row r="4478" spans="2:36" x14ac:dyDescent="0.3">
      <c r="B4478" s="224">
        <v>455500</v>
      </c>
      <c r="C4478" s="209">
        <v>186667</v>
      </c>
      <c r="D4478" s="206">
        <f t="shared" si="358"/>
        <v>0.4098068057080132</v>
      </c>
      <c r="E4478" s="208">
        <f t="shared" si="359"/>
        <v>0.45</v>
      </c>
      <c r="F4478" s="207">
        <v>10266.68</v>
      </c>
      <c r="G4478" s="207">
        <v>14933.36</v>
      </c>
      <c r="H4478" s="207">
        <v>16800.03</v>
      </c>
      <c r="I4478" s="214">
        <v>171364</v>
      </c>
      <c r="J4478" s="211">
        <f t="shared" si="360"/>
        <v>0.37621075740944016</v>
      </c>
      <c r="K4478" s="212">
        <f t="shared" si="361"/>
        <v>0.42</v>
      </c>
      <c r="L4478" s="214">
        <v>9425.02</v>
      </c>
      <c r="M4478" s="213">
        <v>13709.12</v>
      </c>
      <c r="N4478" s="213">
        <v>15422.76</v>
      </c>
      <c r="O4478" s="242">
        <f t="shared" si="357"/>
        <v>0.5151999999999316</v>
      </c>
      <c r="P4478" s="242"/>
      <c r="Q4478" s="179"/>
      <c r="R4478" s="179"/>
      <c r="S4478" s="179"/>
      <c r="T4478" s="179"/>
      <c r="U4478" s="179"/>
      <c r="V4478" s="179"/>
      <c r="W4478" s="179"/>
      <c r="X4478" s="179"/>
      <c r="Y4478" s="179"/>
      <c r="Z4478" s="179"/>
      <c r="AA4478" s="222"/>
      <c r="AB4478" s="222"/>
      <c r="AC4478" s="222"/>
      <c r="AD4478" s="179"/>
      <c r="AE4478" s="179"/>
      <c r="AF4478" s="179"/>
      <c r="AG4478" s="179"/>
      <c r="AH4478" s="179"/>
      <c r="AI4478" s="179"/>
      <c r="AJ4478" s="179"/>
    </row>
    <row r="4479" spans="2:36" x14ac:dyDescent="0.3">
      <c r="B4479" s="224">
        <v>455600</v>
      </c>
      <c r="C4479" s="209">
        <v>186712</v>
      </c>
      <c r="D4479" s="206">
        <f t="shared" si="358"/>
        <v>0.40981562774363478</v>
      </c>
      <c r="E4479" s="208">
        <f t="shared" si="359"/>
        <v>0.45</v>
      </c>
      <c r="F4479" s="207">
        <v>10269.16</v>
      </c>
      <c r="G4479" s="207">
        <v>14936.96</v>
      </c>
      <c r="H4479" s="207">
        <v>16804.080000000002</v>
      </c>
      <c r="I4479" s="214">
        <v>171406</v>
      </c>
      <c r="J4479" s="211">
        <f t="shared" si="360"/>
        <v>0.37622036874451276</v>
      </c>
      <c r="K4479" s="212">
        <f t="shared" si="361"/>
        <v>0.42</v>
      </c>
      <c r="L4479" s="214">
        <v>9427.33</v>
      </c>
      <c r="M4479" s="213">
        <v>13712.48</v>
      </c>
      <c r="N4479" s="213">
        <v>15426.54</v>
      </c>
      <c r="O4479" s="242">
        <f t="shared" si="357"/>
        <v>0.5152999999999156</v>
      </c>
      <c r="P4479" s="242"/>
      <c r="Q4479" s="179"/>
      <c r="R4479" s="179"/>
      <c r="S4479" s="179"/>
      <c r="T4479" s="179"/>
      <c r="U4479" s="179"/>
      <c r="V4479" s="179"/>
      <c r="W4479" s="179"/>
      <c r="X4479" s="179"/>
      <c r="Y4479" s="179"/>
      <c r="Z4479" s="179"/>
      <c r="AA4479" s="222"/>
      <c r="AB4479" s="222"/>
      <c r="AC4479" s="222"/>
      <c r="AD4479" s="179"/>
      <c r="AE4479" s="179"/>
      <c r="AF4479" s="179"/>
      <c r="AG4479" s="179"/>
      <c r="AH4479" s="179"/>
      <c r="AI4479" s="179"/>
      <c r="AJ4479" s="179"/>
    </row>
    <row r="4480" spans="2:36" x14ac:dyDescent="0.3">
      <c r="B4480" s="224">
        <v>455700</v>
      </c>
      <c r="C4480" s="209">
        <v>186757</v>
      </c>
      <c r="D4480" s="206">
        <f t="shared" si="358"/>
        <v>0.4098244459073952</v>
      </c>
      <c r="E4480" s="208">
        <f t="shared" si="359"/>
        <v>0.45</v>
      </c>
      <c r="F4480" s="207">
        <v>10271.629999999999</v>
      </c>
      <c r="G4480" s="207">
        <v>14940.56</v>
      </c>
      <c r="H4480" s="207">
        <v>16808.13</v>
      </c>
      <c r="I4480" s="214">
        <v>171448</v>
      </c>
      <c r="J4480" s="211">
        <f t="shared" si="360"/>
        <v>0.37622997586131229</v>
      </c>
      <c r="K4480" s="212">
        <f t="shared" si="361"/>
        <v>0.42</v>
      </c>
      <c r="L4480" s="214">
        <v>9429.64</v>
      </c>
      <c r="M4480" s="213">
        <v>13715.84</v>
      </c>
      <c r="N4480" s="213">
        <v>15430.32</v>
      </c>
      <c r="O4480" s="242">
        <f t="shared" si="357"/>
        <v>0.51520000000007715</v>
      </c>
      <c r="P4480" s="242"/>
      <c r="Q4480" s="179"/>
      <c r="R4480" s="179"/>
      <c r="S4480" s="179"/>
      <c r="T4480" s="179"/>
      <c r="U4480" s="179"/>
      <c r="V4480" s="179"/>
      <c r="W4480" s="179"/>
      <c r="X4480" s="179"/>
      <c r="Y4480" s="179"/>
      <c r="Z4480" s="179"/>
      <c r="AA4480" s="222"/>
      <c r="AB4480" s="222"/>
      <c r="AC4480" s="222"/>
      <c r="AD4480" s="179"/>
      <c r="AE4480" s="179"/>
      <c r="AF4480" s="179"/>
      <c r="AG4480" s="179"/>
      <c r="AH4480" s="179"/>
      <c r="AI4480" s="179"/>
      <c r="AJ4480" s="179"/>
    </row>
    <row r="4481" spans="2:36" x14ac:dyDescent="0.3">
      <c r="B4481" s="224">
        <v>455800</v>
      </c>
      <c r="C4481" s="209">
        <v>186802</v>
      </c>
      <c r="D4481" s="206">
        <f t="shared" si="358"/>
        <v>0.40983326020184291</v>
      </c>
      <c r="E4481" s="208">
        <f t="shared" si="359"/>
        <v>0.45</v>
      </c>
      <c r="F4481" s="207">
        <v>10274.11</v>
      </c>
      <c r="G4481" s="207">
        <v>14944.16</v>
      </c>
      <c r="H4481" s="207">
        <v>16812.18</v>
      </c>
      <c r="I4481" s="214">
        <v>171490</v>
      </c>
      <c r="J4481" s="211">
        <f t="shared" si="360"/>
        <v>0.37623957876261516</v>
      </c>
      <c r="K4481" s="212">
        <f t="shared" si="361"/>
        <v>0.42</v>
      </c>
      <c r="L4481" s="214">
        <v>9431.9500000000007</v>
      </c>
      <c r="M4481" s="213">
        <v>13719.2</v>
      </c>
      <c r="N4481" s="213">
        <v>15434.1</v>
      </c>
      <c r="O4481" s="242">
        <f t="shared" si="357"/>
        <v>0.51529999999980647</v>
      </c>
      <c r="P4481" s="242"/>
      <c r="Q4481" s="179"/>
      <c r="R4481" s="179"/>
      <c r="S4481" s="179"/>
      <c r="T4481" s="179"/>
      <c r="U4481" s="179"/>
      <c r="V4481" s="179"/>
      <c r="W4481" s="179"/>
      <c r="X4481" s="179"/>
      <c r="Y4481" s="179"/>
      <c r="Z4481" s="179"/>
      <c r="AA4481" s="222"/>
      <c r="AB4481" s="222"/>
      <c r="AC4481" s="222"/>
      <c r="AD4481" s="179"/>
      <c r="AE4481" s="179"/>
      <c r="AF4481" s="179"/>
      <c r="AG4481" s="179"/>
      <c r="AH4481" s="179"/>
      <c r="AI4481" s="179"/>
      <c r="AJ4481" s="179"/>
    </row>
    <row r="4482" spans="2:36" x14ac:dyDescent="0.3">
      <c r="B4482" s="224">
        <v>455900</v>
      </c>
      <c r="C4482" s="209">
        <v>186847</v>
      </c>
      <c r="D4482" s="206">
        <f t="shared" si="358"/>
        <v>0.40984207062952399</v>
      </c>
      <c r="E4482" s="208">
        <f t="shared" si="359"/>
        <v>0.45</v>
      </c>
      <c r="F4482" s="207">
        <v>10276.58</v>
      </c>
      <c r="G4482" s="207">
        <v>14947.76</v>
      </c>
      <c r="H4482" s="207">
        <v>16816.23</v>
      </c>
      <c r="I4482" s="214">
        <v>171532</v>
      </c>
      <c r="J4482" s="211">
        <f t="shared" si="360"/>
        <v>0.37624917745119546</v>
      </c>
      <c r="K4482" s="212">
        <f t="shared" si="361"/>
        <v>0.42</v>
      </c>
      <c r="L4482" s="214">
        <v>9434.26</v>
      </c>
      <c r="M4482" s="213">
        <v>13722.56</v>
      </c>
      <c r="N4482" s="213">
        <v>15437.88</v>
      </c>
      <c r="O4482" s="242">
        <f t="shared" si="357"/>
        <v>0.51519999999996802</v>
      </c>
      <c r="P4482" s="242"/>
      <c r="Q4482" s="179"/>
      <c r="R4482" s="179"/>
      <c r="S4482" s="179"/>
      <c r="T4482" s="179"/>
      <c r="U4482" s="179"/>
      <c r="V4482" s="179"/>
      <c r="W4482" s="179"/>
      <c r="X4482" s="179"/>
      <c r="Y4482" s="179"/>
      <c r="Z4482" s="179"/>
      <c r="AA4482" s="222"/>
      <c r="AB4482" s="222"/>
      <c r="AC4482" s="222"/>
      <c r="AD4482" s="179"/>
      <c r="AE4482" s="179"/>
      <c r="AF4482" s="179"/>
      <c r="AG4482" s="179"/>
      <c r="AH4482" s="179"/>
      <c r="AI4482" s="179"/>
      <c r="AJ4482" s="179"/>
    </row>
    <row r="4483" spans="2:36" x14ac:dyDescent="0.3">
      <c r="B4483" s="224">
        <v>456000</v>
      </c>
      <c r="C4483" s="209">
        <v>186892</v>
      </c>
      <c r="D4483" s="206">
        <f t="shared" si="358"/>
        <v>0.40985087719298247</v>
      </c>
      <c r="E4483" s="208">
        <f t="shared" si="359"/>
        <v>0.45</v>
      </c>
      <c r="F4483" s="207">
        <v>10279.06</v>
      </c>
      <c r="G4483" s="207">
        <v>14951.36</v>
      </c>
      <c r="H4483" s="207">
        <v>16820.28</v>
      </c>
      <c r="I4483" s="214">
        <v>171574</v>
      </c>
      <c r="J4483" s="211">
        <f t="shared" si="360"/>
        <v>0.37625877192982454</v>
      </c>
      <c r="K4483" s="212">
        <f t="shared" si="361"/>
        <v>0.42</v>
      </c>
      <c r="L4483" s="214">
        <v>9436.57</v>
      </c>
      <c r="M4483" s="213">
        <v>13725.92</v>
      </c>
      <c r="N4483" s="213">
        <v>15441.66</v>
      </c>
      <c r="O4483" s="242">
        <f t="shared" si="357"/>
        <v>0.51529999999995202</v>
      </c>
      <c r="P4483" s="242"/>
      <c r="Q4483" s="179"/>
      <c r="R4483" s="179"/>
      <c r="S4483" s="179"/>
      <c r="T4483" s="179"/>
      <c r="U4483" s="179"/>
      <c r="V4483" s="179"/>
      <c r="W4483" s="179"/>
      <c r="X4483" s="179"/>
      <c r="Y4483" s="179"/>
      <c r="Z4483" s="179"/>
      <c r="AA4483" s="222"/>
      <c r="AB4483" s="222"/>
      <c r="AC4483" s="222"/>
      <c r="AD4483" s="179"/>
      <c r="AE4483" s="179"/>
      <c r="AF4483" s="179"/>
      <c r="AG4483" s="179"/>
      <c r="AH4483" s="179"/>
      <c r="AI4483" s="179"/>
      <c r="AJ4483" s="179"/>
    </row>
    <row r="4484" spans="2:36" x14ac:dyDescent="0.3">
      <c r="B4484" s="224">
        <v>456100</v>
      </c>
      <c r="C4484" s="209">
        <v>186937</v>
      </c>
      <c r="D4484" s="206">
        <f t="shared" si="358"/>
        <v>0.40985967989475991</v>
      </c>
      <c r="E4484" s="208">
        <f t="shared" si="359"/>
        <v>0.45</v>
      </c>
      <c r="F4484" s="207">
        <v>10281.530000000001</v>
      </c>
      <c r="G4484" s="207">
        <v>14954.96</v>
      </c>
      <c r="H4484" s="207">
        <v>16824.330000000002</v>
      </c>
      <c r="I4484" s="214">
        <v>171616</v>
      </c>
      <c r="J4484" s="211">
        <f t="shared" si="360"/>
        <v>0.37626836220127163</v>
      </c>
      <c r="K4484" s="212">
        <f t="shared" si="361"/>
        <v>0.42</v>
      </c>
      <c r="L4484" s="214">
        <v>9438.8799999999992</v>
      </c>
      <c r="M4484" s="213">
        <v>13729.28</v>
      </c>
      <c r="N4484" s="213">
        <v>15445.44</v>
      </c>
      <c r="O4484" s="242">
        <f t="shared" si="357"/>
        <v>0.51519999999989519</v>
      </c>
      <c r="P4484" s="242"/>
      <c r="Q4484" s="179"/>
      <c r="R4484" s="179"/>
      <c r="S4484" s="179"/>
      <c r="T4484" s="179"/>
      <c r="U4484" s="179"/>
      <c r="V4484" s="179"/>
      <c r="W4484" s="179"/>
      <c r="X4484" s="179"/>
      <c r="Y4484" s="179"/>
      <c r="Z4484" s="179"/>
      <c r="AA4484" s="222"/>
      <c r="AB4484" s="222"/>
      <c r="AC4484" s="222"/>
      <c r="AD4484" s="179"/>
      <c r="AE4484" s="179"/>
      <c r="AF4484" s="179"/>
      <c r="AG4484" s="179"/>
      <c r="AH4484" s="179"/>
      <c r="AI4484" s="179"/>
      <c r="AJ4484" s="179"/>
    </row>
    <row r="4485" spans="2:36" x14ac:dyDescent="0.3">
      <c r="B4485" s="224">
        <v>456200</v>
      </c>
      <c r="C4485" s="209">
        <v>186982</v>
      </c>
      <c r="D4485" s="206">
        <f t="shared" si="358"/>
        <v>0.4098684787373959</v>
      </c>
      <c r="E4485" s="208">
        <f t="shared" si="359"/>
        <v>0.45</v>
      </c>
      <c r="F4485" s="207">
        <v>10284.01</v>
      </c>
      <c r="G4485" s="207">
        <v>14958.56</v>
      </c>
      <c r="H4485" s="207">
        <v>16828.38</v>
      </c>
      <c r="I4485" s="214">
        <v>171658</v>
      </c>
      <c r="J4485" s="211">
        <f t="shared" si="360"/>
        <v>0.37627794826830335</v>
      </c>
      <c r="K4485" s="212">
        <f t="shared" si="361"/>
        <v>0.42</v>
      </c>
      <c r="L4485" s="214">
        <v>9441.19</v>
      </c>
      <c r="M4485" s="213">
        <v>13732.64</v>
      </c>
      <c r="N4485" s="213">
        <v>15449.22</v>
      </c>
      <c r="O4485" s="242">
        <f t="shared" ref="O4485:O4548" si="362">(C4485+F4485+H4485-C4484-F4484-H4484)/100</f>
        <v>0.51530000000013387</v>
      </c>
      <c r="P4485" s="242"/>
      <c r="Q4485" s="179"/>
      <c r="R4485" s="179"/>
      <c r="S4485" s="179"/>
      <c r="T4485" s="179"/>
      <c r="U4485" s="179"/>
      <c r="V4485" s="179"/>
      <c r="W4485" s="179"/>
      <c r="X4485" s="179"/>
      <c r="Y4485" s="179"/>
      <c r="Z4485" s="179"/>
      <c r="AA4485" s="222"/>
      <c r="AB4485" s="222"/>
      <c r="AC4485" s="222"/>
      <c r="AD4485" s="179"/>
      <c r="AE4485" s="179"/>
      <c r="AF4485" s="179"/>
      <c r="AG4485" s="179"/>
      <c r="AH4485" s="179"/>
      <c r="AI4485" s="179"/>
      <c r="AJ4485" s="179"/>
    </row>
    <row r="4486" spans="2:36" x14ac:dyDescent="0.3">
      <c r="B4486" s="224">
        <v>456300</v>
      </c>
      <c r="C4486" s="209">
        <v>187027</v>
      </c>
      <c r="D4486" s="206">
        <f t="shared" si="358"/>
        <v>0.40987727372342758</v>
      </c>
      <c r="E4486" s="208">
        <f t="shared" si="359"/>
        <v>0.45</v>
      </c>
      <c r="F4486" s="207">
        <v>10286.48</v>
      </c>
      <c r="G4486" s="207">
        <v>14962.16</v>
      </c>
      <c r="H4486" s="207">
        <v>16832.43</v>
      </c>
      <c r="I4486" s="214">
        <v>171700</v>
      </c>
      <c r="J4486" s="211">
        <f t="shared" si="360"/>
        <v>0.37628753013368399</v>
      </c>
      <c r="K4486" s="212">
        <f t="shared" si="361"/>
        <v>0.42</v>
      </c>
      <c r="L4486" s="214">
        <v>9443.5</v>
      </c>
      <c r="M4486" s="213">
        <v>13736</v>
      </c>
      <c r="N4486" s="213">
        <v>15453</v>
      </c>
      <c r="O4486" s="242">
        <f t="shared" si="362"/>
        <v>0.51520000000000432</v>
      </c>
      <c r="P4486" s="242"/>
      <c r="Q4486" s="179"/>
      <c r="R4486" s="179"/>
      <c r="S4486" s="179"/>
      <c r="T4486" s="179"/>
      <c r="U4486" s="179"/>
      <c r="V4486" s="179"/>
      <c r="W4486" s="179"/>
      <c r="X4486" s="179"/>
      <c r="Y4486" s="179"/>
      <c r="Z4486" s="179"/>
      <c r="AA4486" s="222"/>
      <c r="AB4486" s="222"/>
      <c r="AC4486" s="222"/>
      <c r="AD4486" s="179"/>
      <c r="AE4486" s="179"/>
      <c r="AF4486" s="179"/>
      <c r="AG4486" s="179"/>
      <c r="AH4486" s="179"/>
      <c r="AI4486" s="179"/>
      <c r="AJ4486" s="179"/>
    </row>
    <row r="4487" spans="2:36" x14ac:dyDescent="0.3">
      <c r="B4487" s="224">
        <v>456400</v>
      </c>
      <c r="C4487" s="209">
        <v>187072</v>
      </c>
      <c r="D4487" s="206">
        <f t="shared" si="358"/>
        <v>0.40988606485539003</v>
      </c>
      <c r="E4487" s="208">
        <f t="shared" si="359"/>
        <v>0.45</v>
      </c>
      <c r="F4487" s="207">
        <v>10288.959999999999</v>
      </c>
      <c r="G4487" s="207">
        <v>14965.76</v>
      </c>
      <c r="H4487" s="207">
        <v>16836.48</v>
      </c>
      <c r="I4487" s="214">
        <v>171742</v>
      </c>
      <c r="J4487" s="211">
        <f t="shared" si="360"/>
        <v>0.37629710780017528</v>
      </c>
      <c r="K4487" s="212">
        <f t="shared" si="361"/>
        <v>0.42</v>
      </c>
      <c r="L4487" s="214">
        <v>9445.81</v>
      </c>
      <c r="M4487" s="213">
        <v>13739.36</v>
      </c>
      <c r="N4487" s="213">
        <v>15456.78</v>
      </c>
      <c r="O4487" s="242">
        <f t="shared" si="362"/>
        <v>0.51530000000002474</v>
      </c>
      <c r="P4487" s="242"/>
      <c r="Q4487" s="179"/>
      <c r="R4487" s="179"/>
      <c r="S4487" s="179"/>
      <c r="T4487" s="179"/>
      <c r="U4487" s="179"/>
      <c r="V4487" s="179"/>
      <c r="W4487" s="179"/>
      <c r="X4487" s="179"/>
      <c r="Y4487" s="179"/>
      <c r="Z4487" s="179"/>
      <c r="AA4487" s="222"/>
      <c r="AB4487" s="222"/>
      <c r="AC4487" s="222"/>
      <c r="AD4487" s="179"/>
      <c r="AE4487" s="179"/>
      <c r="AF4487" s="179"/>
      <c r="AG4487" s="179"/>
      <c r="AH4487" s="179"/>
      <c r="AI4487" s="179"/>
      <c r="AJ4487" s="179"/>
    </row>
    <row r="4488" spans="2:36" x14ac:dyDescent="0.3">
      <c r="B4488" s="224">
        <v>456500</v>
      </c>
      <c r="C4488" s="209">
        <v>187117</v>
      </c>
      <c r="D4488" s="206">
        <f t="shared" si="358"/>
        <v>0.409894852135816</v>
      </c>
      <c r="E4488" s="208">
        <f t="shared" si="359"/>
        <v>0.45</v>
      </c>
      <c r="F4488" s="207">
        <v>10291.43</v>
      </c>
      <c r="G4488" s="207">
        <v>14969.36</v>
      </c>
      <c r="H4488" s="207">
        <v>16840.53</v>
      </c>
      <c r="I4488" s="214">
        <v>171784</v>
      </c>
      <c r="J4488" s="211">
        <f t="shared" si="360"/>
        <v>0.37630668127053668</v>
      </c>
      <c r="K4488" s="212">
        <f t="shared" si="361"/>
        <v>0.42</v>
      </c>
      <c r="L4488" s="214">
        <v>9448.1200000000008</v>
      </c>
      <c r="M4488" s="213">
        <v>13742.72</v>
      </c>
      <c r="N4488" s="213">
        <v>15460.56</v>
      </c>
      <c r="O4488" s="242">
        <f t="shared" si="362"/>
        <v>0.5151999999999316</v>
      </c>
      <c r="P4488" s="242"/>
      <c r="Q4488" s="179"/>
      <c r="R4488" s="179"/>
      <c r="S4488" s="179"/>
      <c r="T4488" s="179"/>
      <c r="U4488" s="179"/>
      <c r="V4488" s="179"/>
      <c r="W4488" s="179"/>
      <c r="X4488" s="179"/>
      <c r="Y4488" s="179"/>
      <c r="Z4488" s="179"/>
      <c r="AA4488" s="222"/>
      <c r="AB4488" s="222"/>
      <c r="AC4488" s="222"/>
      <c r="AD4488" s="179"/>
      <c r="AE4488" s="179"/>
      <c r="AF4488" s="179"/>
      <c r="AG4488" s="179"/>
      <c r="AH4488" s="179"/>
      <c r="AI4488" s="179"/>
      <c r="AJ4488" s="179"/>
    </row>
    <row r="4489" spans="2:36" x14ac:dyDescent="0.3">
      <c r="B4489" s="224">
        <v>456600</v>
      </c>
      <c r="C4489" s="209">
        <v>187162</v>
      </c>
      <c r="D4489" s="206">
        <f t="shared" si="358"/>
        <v>0.40990363556723608</v>
      </c>
      <c r="E4489" s="208">
        <f t="shared" si="359"/>
        <v>0.45</v>
      </c>
      <c r="F4489" s="207">
        <v>10293.91</v>
      </c>
      <c r="G4489" s="207">
        <v>14972.96</v>
      </c>
      <c r="H4489" s="207">
        <v>16844.580000000002</v>
      </c>
      <c r="I4489" s="214">
        <v>171826</v>
      </c>
      <c r="J4489" s="211">
        <f t="shared" si="360"/>
        <v>0.37631625054752521</v>
      </c>
      <c r="K4489" s="212">
        <f t="shared" si="361"/>
        <v>0.42</v>
      </c>
      <c r="L4489" s="214">
        <v>9450.43</v>
      </c>
      <c r="M4489" s="213">
        <v>13746.08</v>
      </c>
      <c r="N4489" s="213">
        <v>15464.34</v>
      </c>
      <c r="O4489" s="242">
        <f t="shared" si="362"/>
        <v>0.5152999999999156</v>
      </c>
      <c r="P4489" s="242"/>
      <c r="Q4489" s="179"/>
      <c r="R4489" s="179"/>
      <c r="S4489" s="179"/>
      <c r="T4489" s="179"/>
      <c r="U4489" s="179"/>
      <c r="V4489" s="179"/>
      <c r="W4489" s="179"/>
      <c r="X4489" s="179"/>
      <c r="Y4489" s="179"/>
      <c r="Z4489" s="179"/>
      <c r="AA4489" s="222"/>
      <c r="AB4489" s="222"/>
      <c r="AC4489" s="222"/>
      <c r="AD4489" s="179"/>
      <c r="AE4489" s="179"/>
      <c r="AF4489" s="179"/>
      <c r="AG4489" s="179"/>
      <c r="AH4489" s="179"/>
      <c r="AI4489" s="179"/>
      <c r="AJ4489" s="179"/>
    </row>
    <row r="4490" spans="2:36" x14ac:dyDescent="0.3">
      <c r="B4490" s="224">
        <v>456700</v>
      </c>
      <c r="C4490" s="209">
        <v>187207</v>
      </c>
      <c r="D4490" s="206">
        <f t="shared" si="358"/>
        <v>0.40991241515217869</v>
      </c>
      <c r="E4490" s="208">
        <f t="shared" si="359"/>
        <v>0.45</v>
      </c>
      <c r="F4490" s="207">
        <v>10296.379999999999</v>
      </c>
      <c r="G4490" s="207">
        <v>14976.56</v>
      </c>
      <c r="H4490" s="207">
        <v>16848.63</v>
      </c>
      <c r="I4490" s="214">
        <v>171868</v>
      </c>
      <c r="J4490" s="211">
        <f t="shared" si="360"/>
        <v>0.37632581563389533</v>
      </c>
      <c r="K4490" s="212">
        <f t="shared" si="361"/>
        <v>0.42</v>
      </c>
      <c r="L4490" s="214">
        <v>9452.74</v>
      </c>
      <c r="M4490" s="213">
        <v>13749.44</v>
      </c>
      <c r="N4490" s="213">
        <v>15468.12</v>
      </c>
      <c r="O4490" s="242">
        <f t="shared" si="362"/>
        <v>0.51520000000007715</v>
      </c>
      <c r="P4490" s="242"/>
      <c r="Q4490" s="179"/>
      <c r="R4490" s="179"/>
      <c r="S4490" s="179"/>
      <c r="T4490" s="179"/>
      <c r="U4490" s="179"/>
      <c r="V4490" s="179"/>
      <c r="W4490" s="179"/>
      <c r="X4490" s="179"/>
      <c r="Y4490" s="179"/>
      <c r="Z4490" s="179"/>
      <c r="AA4490" s="222"/>
      <c r="AB4490" s="222"/>
      <c r="AC4490" s="222"/>
      <c r="AD4490" s="179"/>
      <c r="AE4490" s="179"/>
      <c r="AF4490" s="179"/>
      <c r="AG4490" s="179"/>
      <c r="AH4490" s="179"/>
      <c r="AI4490" s="179"/>
      <c r="AJ4490" s="179"/>
    </row>
    <row r="4491" spans="2:36" x14ac:dyDescent="0.3">
      <c r="B4491" s="224">
        <v>456800</v>
      </c>
      <c r="C4491" s="209">
        <v>187252</v>
      </c>
      <c r="D4491" s="206">
        <f t="shared" si="358"/>
        <v>0.40992119089316986</v>
      </c>
      <c r="E4491" s="208">
        <f t="shared" si="359"/>
        <v>0.45</v>
      </c>
      <c r="F4491" s="207">
        <v>10298.86</v>
      </c>
      <c r="G4491" s="207">
        <v>14980.16</v>
      </c>
      <c r="H4491" s="207">
        <v>16852.68</v>
      </c>
      <c r="I4491" s="214">
        <v>171910</v>
      </c>
      <c r="J4491" s="211">
        <f t="shared" si="360"/>
        <v>0.37633537653239929</v>
      </c>
      <c r="K4491" s="212">
        <f t="shared" si="361"/>
        <v>0.42</v>
      </c>
      <c r="L4491" s="214">
        <v>9455.0499999999993</v>
      </c>
      <c r="M4491" s="213">
        <v>13752.8</v>
      </c>
      <c r="N4491" s="213">
        <v>15471.9</v>
      </c>
      <c r="O4491" s="242">
        <f t="shared" si="362"/>
        <v>0.51529999999980647</v>
      </c>
      <c r="P4491" s="242"/>
      <c r="Q4491" s="179"/>
      <c r="R4491" s="179"/>
      <c r="S4491" s="179"/>
      <c r="T4491" s="179"/>
      <c r="U4491" s="179"/>
      <c r="V4491" s="179"/>
      <c r="W4491" s="179"/>
      <c r="X4491" s="179"/>
      <c r="Y4491" s="179"/>
      <c r="Z4491" s="179"/>
      <c r="AA4491" s="222"/>
      <c r="AB4491" s="222"/>
      <c r="AC4491" s="222"/>
      <c r="AD4491" s="179"/>
      <c r="AE4491" s="179"/>
      <c r="AF4491" s="179"/>
      <c r="AG4491" s="179"/>
      <c r="AH4491" s="179"/>
      <c r="AI4491" s="179"/>
      <c r="AJ4491" s="179"/>
    </row>
    <row r="4492" spans="2:36" x14ac:dyDescent="0.3">
      <c r="B4492" s="224">
        <v>456900</v>
      </c>
      <c r="C4492" s="209">
        <v>187297</v>
      </c>
      <c r="D4492" s="206">
        <f t="shared" si="358"/>
        <v>0.40992996279273364</v>
      </c>
      <c r="E4492" s="208">
        <f t="shared" si="359"/>
        <v>0.45</v>
      </c>
      <c r="F4492" s="207">
        <v>10301.33</v>
      </c>
      <c r="G4492" s="207">
        <v>14983.76</v>
      </c>
      <c r="H4492" s="207">
        <v>16856.73</v>
      </c>
      <c r="I4492" s="214">
        <v>171952</v>
      </c>
      <c r="J4492" s="211">
        <f t="shared" si="360"/>
        <v>0.37634493324578683</v>
      </c>
      <c r="K4492" s="212">
        <f t="shared" si="361"/>
        <v>0.42</v>
      </c>
      <c r="L4492" s="214">
        <v>9457.36</v>
      </c>
      <c r="M4492" s="213">
        <v>13756.16</v>
      </c>
      <c r="N4492" s="213">
        <v>15475.68</v>
      </c>
      <c r="O4492" s="242">
        <f t="shared" si="362"/>
        <v>0.51519999999996802</v>
      </c>
      <c r="P4492" s="242"/>
      <c r="Q4492" s="179"/>
      <c r="R4492" s="179"/>
      <c r="S4492" s="179"/>
      <c r="T4492" s="179"/>
      <c r="U4492" s="179"/>
      <c r="V4492" s="179"/>
      <c r="W4492" s="179"/>
      <c r="X4492" s="179"/>
      <c r="Y4492" s="179"/>
      <c r="Z4492" s="179"/>
      <c r="AA4492" s="222"/>
      <c r="AB4492" s="222"/>
      <c r="AC4492" s="222"/>
      <c r="AD4492" s="179"/>
      <c r="AE4492" s="179"/>
      <c r="AF4492" s="179"/>
      <c r="AG4492" s="179"/>
      <c r="AH4492" s="179"/>
      <c r="AI4492" s="179"/>
      <c r="AJ4492" s="179"/>
    </row>
    <row r="4493" spans="2:36" x14ac:dyDescent="0.3">
      <c r="B4493" s="224">
        <v>457000</v>
      </c>
      <c r="C4493" s="209">
        <v>187342</v>
      </c>
      <c r="D4493" s="206">
        <f t="shared" si="358"/>
        <v>0.40993873085339166</v>
      </c>
      <c r="E4493" s="208">
        <f t="shared" si="359"/>
        <v>0.45</v>
      </c>
      <c r="F4493" s="207">
        <v>10303.81</v>
      </c>
      <c r="G4493" s="207">
        <v>14987.36</v>
      </c>
      <c r="H4493" s="207">
        <v>16860.78</v>
      </c>
      <c r="I4493" s="214">
        <v>171994</v>
      </c>
      <c r="J4493" s="211">
        <f t="shared" si="360"/>
        <v>0.37635448577680525</v>
      </c>
      <c r="K4493" s="212">
        <f t="shared" si="361"/>
        <v>0.42</v>
      </c>
      <c r="L4493" s="214">
        <v>9459.67</v>
      </c>
      <c r="M4493" s="213">
        <v>13759.52</v>
      </c>
      <c r="N4493" s="213">
        <v>15479.46</v>
      </c>
      <c r="O4493" s="242">
        <f t="shared" si="362"/>
        <v>0.51529999999995202</v>
      </c>
      <c r="P4493" s="242"/>
      <c r="Q4493" s="179"/>
      <c r="R4493" s="179"/>
      <c r="S4493" s="179"/>
      <c r="T4493" s="179"/>
      <c r="U4493" s="179"/>
      <c r="V4493" s="179"/>
      <c r="W4493" s="179"/>
      <c r="X4493" s="179"/>
      <c r="Y4493" s="179"/>
      <c r="Z4493" s="179"/>
      <c r="AA4493" s="222"/>
      <c r="AB4493" s="222"/>
      <c r="AC4493" s="222"/>
      <c r="AD4493" s="179"/>
      <c r="AE4493" s="179"/>
      <c r="AF4493" s="179"/>
      <c r="AG4493" s="179"/>
      <c r="AH4493" s="179"/>
      <c r="AI4493" s="179"/>
      <c r="AJ4493" s="179"/>
    </row>
    <row r="4494" spans="2:36" x14ac:dyDescent="0.3">
      <c r="B4494" s="224">
        <v>457100</v>
      </c>
      <c r="C4494" s="209">
        <v>187387</v>
      </c>
      <c r="D4494" s="206">
        <f t="shared" si="358"/>
        <v>0.40994749507766354</v>
      </c>
      <c r="E4494" s="208">
        <f t="shared" si="359"/>
        <v>0.45</v>
      </c>
      <c r="F4494" s="207">
        <v>10306.280000000001</v>
      </c>
      <c r="G4494" s="207">
        <v>14990.96</v>
      </c>
      <c r="H4494" s="207">
        <v>16864.830000000002</v>
      </c>
      <c r="I4494" s="214">
        <v>172036</v>
      </c>
      <c r="J4494" s="211">
        <f t="shared" si="360"/>
        <v>0.37636403412819952</v>
      </c>
      <c r="K4494" s="212">
        <f t="shared" si="361"/>
        <v>0.42</v>
      </c>
      <c r="L4494" s="214">
        <v>9461.98</v>
      </c>
      <c r="M4494" s="213">
        <v>13762.88</v>
      </c>
      <c r="N4494" s="213">
        <v>15483.24</v>
      </c>
      <c r="O4494" s="242">
        <f t="shared" si="362"/>
        <v>0.51519999999989519</v>
      </c>
      <c r="P4494" s="242"/>
      <c r="Q4494" s="179"/>
      <c r="R4494" s="179"/>
      <c r="S4494" s="179"/>
      <c r="T4494" s="179"/>
      <c r="U4494" s="179"/>
      <c r="V4494" s="179"/>
      <c r="W4494" s="179"/>
      <c r="X4494" s="179"/>
      <c r="Y4494" s="179"/>
      <c r="Z4494" s="179"/>
      <c r="AA4494" s="222"/>
      <c r="AB4494" s="222"/>
      <c r="AC4494" s="222"/>
      <c r="AD4494" s="179"/>
      <c r="AE4494" s="179"/>
      <c r="AF4494" s="179"/>
      <c r="AG4494" s="179"/>
      <c r="AH4494" s="179"/>
      <c r="AI4494" s="179"/>
      <c r="AJ4494" s="179"/>
    </row>
    <row r="4495" spans="2:36" x14ac:dyDescent="0.3">
      <c r="B4495" s="224">
        <v>457200</v>
      </c>
      <c r="C4495" s="209">
        <v>187432</v>
      </c>
      <c r="D4495" s="206">
        <f t="shared" si="358"/>
        <v>0.40995625546806647</v>
      </c>
      <c r="E4495" s="208">
        <f t="shared" si="359"/>
        <v>0.45</v>
      </c>
      <c r="F4495" s="207">
        <v>10308.76</v>
      </c>
      <c r="G4495" s="207">
        <v>14994.56</v>
      </c>
      <c r="H4495" s="207">
        <v>16868.88</v>
      </c>
      <c r="I4495" s="214">
        <v>172078</v>
      </c>
      <c r="J4495" s="211">
        <f t="shared" si="360"/>
        <v>0.37637357830271218</v>
      </c>
      <c r="K4495" s="212">
        <f t="shared" si="361"/>
        <v>0.42</v>
      </c>
      <c r="L4495" s="214">
        <v>9464.2900000000009</v>
      </c>
      <c r="M4495" s="213">
        <v>13766.24</v>
      </c>
      <c r="N4495" s="213">
        <v>15487.02</v>
      </c>
      <c r="O4495" s="242">
        <f t="shared" si="362"/>
        <v>0.51530000000013387</v>
      </c>
      <c r="P4495" s="242"/>
      <c r="Q4495" s="179"/>
      <c r="R4495" s="179"/>
      <c r="S4495" s="179"/>
      <c r="T4495" s="179"/>
      <c r="U4495" s="179"/>
      <c r="V4495" s="179"/>
      <c r="W4495" s="179"/>
      <c r="X4495" s="179"/>
      <c r="Y4495" s="179"/>
      <c r="Z4495" s="179"/>
      <c r="AA4495" s="222"/>
      <c r="AB4495" s="222"/>
      <c r="AC4495" s="222"/>
      <c r="AD4495" s="179"/>
      <c r="AE4495" s="179"/>
      <c r="AF4495" s="179"/>
      <c r="AG4495" s="179"/>
      <c r="AH4495" s="179"/>
      <c r="AI4495" s="179"/>
      <c r="AJ4495" s="179"/>
    </row>
    <row r="4496" spans="2:36" x14ac:dyDescent="0.3">
      <c r="B4496" s="224">
        <v>457300</v>
      </c>
      <c r="C4496" s="209">
        <v>187477</v>
      </c>
      <c r="D4496" s="206">
        <f t="shared" si="358"/>
        <v>0.40996501202711566</v>
      </c>
      <c r="E4496" s="208">
        <f t="shared" si="359"/>
        <v>0.45</v>
      </c>
      <c r="F4496" s="207">
        <v>10311.23</v>
      </c>
      <c r="G4496" s="207">
        <v>14998.16</v>
      </c>
      <c r="H4496" s="207">
        <v>16872.93</v>
      </c>
      <c r="I4496" s="214">
        <v>172120</v>
      </c>
      <c r="J4496" s="211">
        <f t="shared" si="360"/>
        <v>0.3763831183030833</v>
      </c>
      <c r="K4496" s="212">
        <f t="shared" si="361"/>
        <v>0.42</v>
      </c>
      <c r="L4496" s="214">
        <v>9466.6</v>
      </c>
      <c r="M4496" s="213">
        <v>13769.6</v>
      </c>
      <c r="N4496" s="213">
        <v>15490.8</v>
      </c>
      <c r="O4496" s="242">
        <f t="shared" si="362"/>
        <v>0.51520000000000432</v>
      </c>
      <c r="P4496" s="242"/>
      <c r="Q4496" s="179"/>
      <c r="R4496" s="179"/>
      <c r="S4496" s="179"/>
      <c r="T4496" s="179"/>
      <c r="U4496" s="179"/>
      <c r="V4496" s="179"/>
      <c r="W4496" s="179"/>
      <c r="X4496" s="179"/>
      <c r="Y4496" s="179"/>
      <c r="Z4496" s="179"/>
      <c r="AA4496" s="222"/>
      <c r="AB4496" s="222"/>
      <c r="AC4496" s="222"/>
      <c r="AD4496" s="179"/>
      <c r="AE4496" s="179"/>
      <c r="AF4496" s="179"/>
      <c r="AG4496" s="179"/>
      <c r="AH4496" s="179"/>
      <c r="AI4496" s="179"/>
      <c r="AJ4496" s="179"/>
    </row>
    <row r="4497" spans="2:36" x14ac:dyDescent="0.3">
      <c r="B4497" s="224">
        <v>457400</v>
      </c>
      <c r="C4497" s="209">
        <v>187522</v>
      </c>
      <c r="D4497" s="206">
        <f t="shared" si="358"/>
        <v>0.409973764757324</v>
      </c>
      <c r="E4497" s="208">
        <f t="shared" si="359"/>
        <v>0.45</v>
      </c>
      <c r="F4497" s="207">
        <v>10313.709999999999</v>
      </c>
      <c r="G4497" s="207">
        <v>15001.76</v>
      </c>
      <c r="H4497" s="207">
        <v>16876.98</v>
      </c>
      <c r="I4497" s="214">
        <v>172162</v>
      </c>
      <c r="J4497" s="211">
        <f t="shared" si="360"/>
        <v>0.3763926541320507</v>
      </c>
      <c r="K4497" s="212">
        <f t="shared" si="361"/>
        <v>0.42</v>
      </c>
      <c r="L4497" s="214">
        <v>9468.91</v>
      </c>
      <c r="M4497" s="213">
        <v>13772.96</v>
      </c>
      <c r="N4497" s="213">
        <v>15494.58</v>
      </c>
      <c r="O4497" s="242">
        <f t="shared" si="362"/>
        <v>0.51530000000002474</v>
      </c>
      <c r="P4497" s="242"/>
      <c r="Q4497" s="179"/>
      <c r="R4497" s="179"/>
      <c r="S4497" s="179"/>
      <c r="T4497" s="179"/>
      <c r="U4497" s="179"/>
      <c r="V4497" s="179"/>
      <c r="W4497" s="179"/>
      <c r="X4497" s="179"/>
      <c r="Y4497" s="179"/>
      <c r="Z4497" s="179"/>
      <c r="AA4497" s="222"/>
      <c r="AB4497" s="222"/>
      <c r="AC4497" s="222"/>
      <c r="AD4497" s="179"/>
      <c r="AE4497" s="179"/>
      <c r="AF4497" s="179"/>
      <c r="AG4497" s="179"/>
      <c r="AH4497" s="179"/>
      <c r="AI4497" s="179"/>
      <c r="AJ4497" s="179"/>
    </row>
    <row r="4498" spans="2:36" x14ac:dyDescent="0.3">
      <c r="B4498" s="224">
        <v>457500</v>
      </c>
      <c r="C4498" s="209">
        <v>187567</v>
      </c>
      <c r="D4498" s="206">
        <f t="shared" si="358"/>
        <v>0.4099825136612022</v>
      </c>
      <c r="E4498" s="208">
        <f t="shared" si="359"/>
        <v>0.45</v>
      </c>
      <c r="F4498" s="207">
        <v>10316.18</v>
      </c>
      <c r="G4498" s="207">
        <v>15005.36</v>
      </c>
      <c r="H4498" s="207">
        <v>16881.03</v>
      </c>
      <c r="I4498" s="214">
        <v>172204</v>
      </c>
      <c r="J4498" s="211">
        <f t="shared" si="360"/>
        <v>0.37640218579234974</v>
      </c>
      <c r="K4498" s="212">
        <f t="shared" si="361"/>
        <v>0.42</v>
      </c>
      <c r="L4498" s="214">
        <v>9471.2199999999993</v>
      </c>
      <c r="M4498" s="213">
        <v>13776.32</v>
      </c>
      <c r="N4498" s="213">
        <v>15498.36</v>
      </c>
      <c r="O4498" s="242">
        <f t="shared" si="362"/>
        <v>0.5151999999999316</v>
      </c>
      <c r="P4498" s="242"/>
      <c r="Q4498" s="179"/>
      <c r="R4498" s="179"/>
      <c r="S4498" s="179"/>
      <c r="T4498" s="179"/>
      <c r="U4498" s="179"/>
      <c r="V4498" s="179"/>
      <c r="W4498" s="179"/>
      <c r="X4498" s="179"/>
      <c r="Y4498" s="179"/>
      <c r="Z4498" s="179"/>
      <c r="AA4498" s="222"/>
      <c r="AB4498" s="222"/>
      <c r="AC4498" s="222"/>
      <c r="AD4498" s="179"/>
      <c r="AE4498" s="179"/>
      <c r="AF4498" s="179"/>
      <c r="AG4498" s="179"/>
      <c r="AH4498" s="179"/>
      <c r="AI4498" s="179"/>
      <c r="AJ4498" s="179"/>
    </row>
    <row r="4499" spans="2:36" x14ac:dyDescent="0.3">
      <c r="B4499" s="224">
        <v>457600</v>
      </c>
      <c r="C4499" s="209">
        <v>187612</v>
      </c>
      <c r="D4499" s="206">
        <f t="shared" si="358"/>
        <v>0.40999125874125875</v>
      </c>
      <c r="E4499" s="208">
        <f t="shared" si="359"/>
        <v>0.45</v>
      </c>
      <c r="F4499" s="207">
        <v>10318.66</v>
      </c>
      <c r="G4499" s="207">
        <v>15008.96</v>
      </c>
      <c r="H4499" s="207">
        <v>16885.080000000002</v>
      </c>
      <c r="I4499" s="214">
        <v>172246</v>
      </c>
      <c r="J4499" s="211">
        <f t="shared" si="360"/>
        <v>0.3764117132867133</v>
      </c>
      <c r="K4499" s="212">
        <f t="shared" si="361"/>
        <v>0.42</v>
      </c>
      <c r="L4499" s="214">
        <v>9473.5300000000007</v>
      </c>
      <c r="M4499" s="213">
        <v>13779.68</v>
      </c>
      <c r="N4499" s="213">
        <v>15502.14</v>
      </c>
      <c r="O4499" s="242">
        <f t="shared" si="362"/>
        <v>0.5152999999999156</v>
      </c>
      <c r="P4499" s="242"/>
      <c r="Q4499" s="179"/>
      <c r="R4499" s="179"/>
      <c r="S4499" s="179"/>
      <c r="T4499" s="179"/>
      <c r="U4499" s="179"/>
      <c r="V4499" s="179"/>
      <c r="W4499" s="179"/>
      <c r="X4499" s="179"/>
      <c r="Y4499" s="179"/>
      <c r="Z4499" s="179"/>
      <c r="AA4499" s="222"/>
      <c r="AB4499" s="222"/>
      <c r="AC4499" s="222"/>
      <c r="AD4499" s="179"/>
      <c r="AE4499" s="179"/>
      <c r="AF4499" s="179"/>
      <c r="AG4499" s="179"/>
      <c r="AH4499" s="179"/>
      <c r="AI4499" s="179"/>
      <c r="AJ4499" s="179"/>
    </row>
    <row r="4500" spans="2:36" x14ac:dyDescent="0.3">
      <c r="B4500" s="224">
        <v>457700</v>
      </c>
      <c r="C4500" s="209">
        <v>187657</v>
      </c>
      <c r="D4500" s="206">
        <f t="shared" si="358"/>
        <v>0.41</v>
      </c>
      <c r="E4500" s="208">
        <f t="shared" si="359"/>
        <v>0.45</v>
      </c>
      <c r="F4500" s="207">
        <v>10321.129999999999</v>
      </c>
      <c r="G4500" s="207">
        <v>15012.56</v>
      </c>
      <c r="H4500" s="207">
        <v>16889.13</v>
      </c>
      <c r="I4500" s="214">
        <v>172288</v>
      </c>
      <c r="J4500" s="211">
        <f t="shared" si="360"/>
        <v>0.37642123661787197</v>
      </c>
      <c r="K4500" s="212">
        <f t="shared" si="361"/>
        <v>0.42</v>
      </c>
      <c r="L4500" s="214">
        <v>9475.84</v>
      </c>
      <c r="M4500" s="213">
        <v>13783.04</v>
      </c>
      <c r="N4500" s="213">
        <v>15505.92</v>
      </c>
      <c r="O4500" s="242">
        <f t="shared" si="362"/>
        <v>0.51520000000007715</v>
      </c>
      <c r="P4500" s="242"/>
      <c r="Q4500" s="179"/>
      <c r="R4500" s="179"/>
      <c r="S4500" s="179"/>
      <c r="T4500" s="179"/>
      <c r="U4500" s="179"/>
      <c r="V4500" s="179"/>
      <c r="W4500" s="179"/>
      <c r="X4500" s="179"/>
      <c r="Y4500" s="179"/>
      <c r="Z4500" s="179"/>
      <c r="AA4500" s="222"/>
      <c r="AB4500" s="222"/>
      <c r="AC4500" s="222"/>
      <c r="AD4500" s="179"/>
      <c r="AE4500" s="179"/>
      <c r="AF4500" s="179"/>
      <c r="AG4500" s="179"/>
      <c r="AH4500" s="179"/>
      <c r="AI4500" s="179"/>
      <c r="AJ4500" s="179"/>
    </row>
    <row r="4501" spans="2:36" x14ac:dyDescent="0.3">
      <c r="B4501" s="224">
        <v>457800</v>
      </c>
      <c r="C4501" s="209">
        <v>187702</v>
      </c>
      <c r="D4501" s="206">
        <f t="shared" si="358"/>
        <v>0.4100087374399301</v>
      </c>
      <c r="E4501" s="208">
        <f t="shared" si="359"/>
        <v>0.45</v>
      </c>
      <c r="F4501" s="207">
        <v>10323.61</v>
      </c>
      <c r="G4501" s="207">
        <v>15016.16</v>
      </c>
      <c r="H4501" s="207">
        <v>16893.18</v>
      </c>
      <c r="I4501" s="214">
        <v>172330</v>
      </c>
      <c r="J4501" s="211">
        <f t="shared" si="360"/>
        <v>0.37643075578855395</v>
      </c>
      <c r="K4501" s="212">
        <f t="shared" si="361"/>
        <v>0.42</v>
      </c>
      <c r="L4501" s="214">
        <v>9478.15</v>
      </c>
      <c r="M4501" s="213">
        <v>13786.4</v>
      </c>
      <c r="N4501" s="213">
        <v>15509.7</v>
      </c>
      <c r="O4501" s="242">
        <f t="shared" si="362"/>
        <v>0.51529999999980647</v>
      </c>
      <c r="P4501" s="242"/>
      <c r="Q4501" s="179"/>
      <c r="R4501" s="179"/>
      <c r="S4501" s="179"/>
      <c r="T4501" s="179"/>
      <c r="U4501" s="179"/>
      <c r="V4501" s="179"/>
      <c r="W4501" s="179"/>
      <c r="X4501" s="179"/>
      <c r="Y4501" s="179"/>
      <c r="Z4501" s="179"/>
      <c r="AA4501" s="222"/>
      <c r="AB4501" s="222"/>
      <c r="AC4501" s="222"/>
      <c r="AD4501" s="179"/>
      <c r="AE4501" s="179"/>
      <c r="AF4501" s="179"/>
      <c r="AG4501" s="179"/>
      <c r="AH4501" s="179"/>
      <c r="AI4501" s="179"/>
      <c r="AJ4501" s="179"/>
    </row>
    <row r="4502" spans="2:36" x14ac:dyDescent="0.3">
      <c r="B4502" s="224">
        <v>457900</v>
      </c>
      <c r="C4502" s="209">
        <v>187747</v>
      </c>
      <c r="D4502" s="206">
        <f t="shared" si="358"/>
        <v>0.41001747106355102</v>
      </c>
      <c r="E4502" s="208">
        <f t="shared" si="359"/>
        <v>0.45</v>
      </c>
      <c r="F4502" s="207">
        <v>10326.08</v>
      </c>
      <c r="G4502" s="207">
        <v>15019.76</v>
      </c>
      <c r="H4502" s="207">
        <v>16897.23</v>
      </c>
      <c r="I4502" s="214">
        <v>172372</v>
      </c>
      <c r="J4502" s="211">
        <f t="shared" si="360"/>
        <v>0.37644027080148507</v>
      </c>
      <c r="K4502" s="212">
        <f t="shared" si="361"/>
        <v>0.42</v>
      </c>
      <c r="L4502" s="214">
        <v>9480.4599999999991</v>
      </c>
      <c r="M4502" s="213">
        <v>13789.76</v>
      </c>
      <c r="N4502" s="213">
        <v>15513.48</v>
      </c>
      <c r="O4502" s="242">
        <f t="shared" si="362"/>
        <v>0.51519999999996802</v>
      </c>
      <c r="P4502" s="242"/>
      <c r="Q4502" s="179"/>
      <c r="R4502" s="179"/>
      <c r="S4502" s="179"/>
      <c r="T4502" s="179"/>
      <c r="U4502" s="179"/>
      <c r="V4502" s="179"/>
      <c r="W4502" s="179"/>
      <c r="X4502" s="179"/>
      <c r="Y4502" s="179"/>
      <c r="Z4502" s="179"/>
      <c r="AA4502" s="222"/>
      <c r="AB4502" s="222"/>
      <c r="AC4502" s="222"/>
      <c r="AD4502" s="179"/>
      <c r="AE4502" s="179"/>
      <c r="AF4502" s="179"/>
      <c r="AG4502" s="179"/>
      <c r="AH4502" s="179"/>
      <c r="AI4502" s="179"/>
      <c r="AJ4502" s="179"/>
    </row>
    <row r="4503" spans="2:36" x14ac:dyDescent="0.3">
      <c r="B4503" s="224">
        <v>458000</v>
      </c>
      <c r="C4503" s="209">
        <v>187792</v>
      </c>
      <c r="D4503" s="206">
        <f t="shared" si="358"/>
        <v>0.41002620087336245</v>
      </c>
      <c r="E4503" s="208">
        <f t="shared" si="359"/>
        <v>0.45</v>
      </c>
      <c r="F4503" s="207">
        <v>10328.56</v>
      </c>
      <c r="G4503" s="207">
        <v>15023.36</v>
      </c>
      <c r="H4503" s="207">
        <v>16901.28</v>
      </c>
      <c r="I4503" s="214">
        <v>172414</v>
      </c>
      <c r="J4503" s="211">
        <f t="shared" si="360"/>
        <v>0.37644978165938864</v>
      </c>
      <c r="K4503" s="212">
        <f t="shared" si="361"/>
        <v>0.42</v>
      </c>
      <c r="L4503" s="214">
        <v>9482.77</v>
      </c>
      <c r="M4503" s="213">
        <v>13793.12</v>
      </c>
      <c r="N4503" s="213">
        <v>15517.26</v>
      </c>
      <c r="O4503" s="242">
        <f t="shared" si="362"/>
        <v>0.51529999999995202</v>
      </c>
      <c r="P4503" s="242"/>
      <c r="Q4503" s="179"/>
      <c r="R4503" s="179"/>
      <c r="S4503" s="179"/>
      <c r="T4503" s="179"/>
      <c r="U4503" s="179"/>
      <c r="V4503" s="179"/>
      <c r="W4503" s="179"/>
      <c r="X4503" s="179"/>
      <c r="Y4503" s="179"/>
      <c r="Z4503" s="179"/>
      <c r="AA4503" s="222"/>
      <c r="AB4503" s="222"/>
      <c r="AC4503" s="222"/>
      <c r="AD4503" s="179"/>
      <c r="AE4503" s="179"/>
      <c r="AF4503" s="179"/>
      <c r="AG4503" s="179"/>
      <c r="AH4503" s="179"/>
      <c r="AI4503" s="179"/>
      <c r="AJ4503" s="179"/>
    </row>
    <row r="4504" spans="2:36" x14ac:dyDescent="0.3">
      <c r="B4504" s="224">
        <v>458100</v>
      </c>
      <c r="C4504" s="209">
        <v>187837</v>
      </c>
      <c r="D4504" s="206">
        <f t="shared" ref="D4504:D4567" si="363">C4504/B4504</f>
        <v>0.41003492687186205</v>
      </c>
      <c r="E4504" s="208">
        <f t="shared" ref="E4504:E4567" si="364">(C4504-C4503)/(B4504-B4503)</f>
        <v>0.45</v>
      </c>
      <c r="F4504" s="207">
        <v>10331.030000000001</v>
      </c>
      <c r="G4504" s="207">
        <v>15026.96</v>
      </c>
      <c r="H4504" s="207">
        <v>16905.330000000002</v>
      </c>
      <c r="I4504" s="214">
        <v>172456</v>
      </c>
      <c r="J4504" s="211">
        <f t="shared" si="360"/>
        <v>0.37645928836498582</v>
      </c>
      <c r="K4504" s="212">
        <f t="shared" si="361"/>
        <v>0.42</v>
      </c>
      <c r="L4504" s="214">
        <v>9485.08</v>
      </c>
      <c r="M4504" s="213">
        <v>13796.48</v>
      </c>
      <c r="N4504" s="213">
        <v>15521.04</v>
      </c>
      <c r="O4504" s="242">
        <f t="shared" si="362"/>
        <v>0.51519999999989519</v>
      </c>
      <c r="P4504" s="242"/>
      <c r="Q4504" s="179"/>
      <c r="R4504" s="179"/>
      <c r="S4504" s="179"/>
      <c r="T4504" s="179"/>
      <c r="U4504" s="179"/>
      <c r="V4504" s="179"/>
      <c r="W4504" s="179"/>
      <c r="X4504" s="179"/>
      <c r="Y4504" s="179"/>
      <c r="Z4504" s="179"/>
      <c r="AA4504" s="222"/>
      <c r="AB4504" s="222"/>
      <c r="AC4504" s="222"/>
      <c r="AD4504" s="179"/>
      <c r="AE4504" s="179"/>
      <c r="AF4504" s="179"/>
      <c r="AG4504" s="179"/>
      <c r="AH4504" s="179"/>
      <c r="AI4504" s="179"/>
      <c r="AJ4504" s="179"/>
    </row>
    <row r="4505" spans="2:36" x14ac:dyDescent="0.3">
      <c r="B4505" s="224">
        <v>458200</v>
      </c>
      <c r="C4505" s="209">
        <v>187882</v>
      </c>
      <c r="D4505" s="206">
        <f t="shared" si="363"/>
        <v>0.41004364906154517</v>
      </c>
      <c r="E4505" s="208">
        <f t="shared" si="364"/>
        <v>0.45</v>
      </c>
      <c r="F4505" s="207">
        <v>10333.51</v>
      </c>
      <c r="G4505" s="207">
        <v>15030.56</v>
      </c>
      <c r="H4505" s="207">
        <v>16909.38</v>
      </c>
      <c r="I4505" s="214">
        <v>172498</v>
      </c>
      <c r="J4505" s="211">
        <f t="shared" si="360"/>
        <v>0.37646879092099522</v>
      </c>
      <c r="K4505" s="212">
        <f t="shared" si="361"/>
        <v>0.42</v>
      </c>
      <c r="L4505" s="214">
        <v>9487.39</v>
      </c>
      <c r="M4505" s="213">
        <v>13799.84</v>
      </c>
      <c r="N4505" s="213">
        <v>15524.82</v>
      </c>
      <c r="O4505" s="242">
        <f t="shared" si="362"/>
        <v>0.51530000000013387</v>
      </c>
      <c r="P4505" s="242"/>
      <c r="Q4505" s="179"/>
      <c r="R4505" s="179"/>
      <c r="S4505" s="179"/>
      <c r="T4505" s="179"/>
      <c r="U4505" s="179"/>
      <c r="V4505" s="179"/>
      <c r="W4505" s="179"/>
      <c r="X4505" s="179"/>
      <c r="Y4505" s="179"/>
      <c r="Z4505" s="179"/>
      <c r="AA4505" s="222"/>
      <c r="AB4505" s="222"/>
      <c r="AC4505" s="222"/>
      <c r="AD4505" s="179"/>
      <c r="AE4505" s="179"/>
      <c r="AF4505" s="179"/>
      <c r="AG4505" s="179"/>
      <c r="AH4505" s="179"/>
      <c r="AI4505" s="179"/>
      <c r="AJ4505" s="179"/>
    </row>
    <row r="4506" spans="2:36" x14ac:dyDescent="0.3">
      <c r="B4506" s="224">
        <v>458300</v>
      </c>
      <c r="C4506" s="209">
        <v>187927</v>
      </c>
      <c r="D4506" s="206">
        <f t="shared" si="363"/>
        <v>0.41005236744490509</v>
      </c>
      <c r="E4506" s="208">
        <f t="shared" si="364"/>
        <v>0.45</v>
      </c>
      <c r="F4506" s="207">
        <v>10335.98</v>
      </c>
      <c r="G4506" s="207">
        <v>15034.16</v>
      </c>
      <c r="H4506" s="207">
        <v>16913.43</v>
      </c>
      <c r="I4506" s="214">
        <v>172540</v>
      </c>
      <c r="J4506" s="211">
        <f t="shared" si="360"/>
        <v>0.37647828933013311</v>
      </c>
      <c r="K4506" s="212">
        <f t="shared" si="361"/>
        <v>0.42</v>
      </c>
      <c r="L4506" s="214">
        <v>9489.7000000000007</v>
      </c>
      <c r="M4506" s="213">
        <v>13803.2</v>
      </c>
      <c r="N4506" s="213">
        <v>15528.6</v>
      </c>
      <c r="O4506" s="242">
        <f t="shared" si="362"/>
        <v>0.51520000000000432</v>
      </c>
      <c r="P4506" s="242"/>
      <c r="Q4506" s="179"/>
      <c r="R4506" s="179"/>
      <c r="S4506" s="179"/>
      <c r="T4506" s="179"/>
      <c r="U4506" s="179"/>
      <c r="V4506" s="179"/>
      <c r="W4506" s="179"/>
      <c r="X4506" s="179"/>
      <c r="Y4506" s="179"/>
      <c r="Z4506" s="179"/>
      <c r="AA4506" s="222"/>
      <c r="AB4506" s="222"/>
      <c r="AC4506" s="222"/>
      <c r="AD4506" s="179"/>
      <c r="AE4506" s="179"/>
      <c r="AF4506" s="179"/>
      <c r="AG4506" s="179"/>
      <c r="AH4506" s="179"/>
      <c r="AI4506" s="179"/>
      <c r="AJ4506" s="179"/>
    </row>
    <row r="4507" spans="2:36" x14ac:dyDescent="0.3">
      <c r="B4507" s="224">
        <v>458400</v>
      </c>
      <c r="C4507" s="209">
        <v>187972</v>
      </c>
      <c r="D4507" s="206">
        <f t="shared" si="363"/>
        <v>0.41006108202443281</v>
      </c>
      <c r="E4507" s="208">
        <f t="shared" si="364"/>
        <v>0.45</v>
      </c>
      <c r="F4507" s="207">
        <v>10338.459999999999</v>
      </c>
      <c r="G4507" s="207">
        <v>15037.76</v>
      </c>
      <c r="H4507" s="207">
        <v>16917.48</v>
      </c>
      <c r="I4507" s="214">
        <v>172582</v>
      </c>
      <c r="J4507" s="211">
        <f t="shared" si="360"/>
        <v>0.37648778359511342</v>
      </c>
      <c r="K4507" s="212">
        <f t="shared" si="361"/>
        <v>0.42</v>
      </c>
      <c r="L4507" s="214">
        <v>9492.01</v>
      </c>
      <c r="M4507" s="213">
        <v>13806.56</v>
      </c>
      <c r="N4507" s="213">
        <v>15532.38</v>
      </c>
      <c r="O4507" s="242">
        <f t="shared" si="362"/>
        <v>0.51530000000002474</v>
      </c>
      <c r="P4507" s="242"/>
      <c r="Q4507" s="179"/>
      <c r="R4507" s="179"/>
      <c r="S4507" s="179"/>
      <c r="T4507" s="179"/>
      <c r="U4507" s="179"/>
      <c r="V4507" s="179"/>
      <c r="W4507" s="179"/>
      <c r="X4507" s="179"/>
      <c r="Y4507" s="179"/>
      <c r="Z4507" s="179"/>
      <c r="AA4507" s="222"/>
      <c r="AB4507" s="222"/>
      <c r="AC4507" s="222"/>
      <c r="AD4507" s="179"/>
      <c r="AE4507" s="179"/>
      <c r="AF4507" s="179"/>
      <c r="AG4507" s="179"/>
      <c r="AH4507" s="179"/>
      <c r="AI4507" s="179"/>
      <c r="AJ4507" s="179"/>
    </row>
    <row r="4508" spans="2:36" x14ac:dyDescent="0.3">
      <c r="B4508" s="224">
        <v>458500</v>
      </c>
      <c r="C4508" s="209">
        <v>188017</v>
      </c>
      <c r="D4508" s="206">
        <f t="shared" si="363"/>
        <v>0.41006979280261724</v>
      </c>
      <c r="E4508" s="208">
        <f t="shared" si="364"/>
        <v>0.45</v>
      </c>
      <c r="F4508" s="207">
        <v>10340.93</v>
      </c>
      <c r="G4508" s="207">
        <v>15041.36</v>
      </c>
      <c r="H4508" s="207">
        <v>16921.53</v>
      </c>
      <c r="I4508" s="214">
        <v>172624</v>
      </c>
      <c r="J4508" s="211">
        <f t="shared" si="360"/>
        <v>0.37649727371864777</v>
      </c>
      <c r="K4508" s="212">
        <f t="shared" si="361"/>
        <v>0.42</v>
      </c>
      <c r="L4508" s="214">
        <v>9494.32</v>
      </c>
      <c r="M4508" s="213">
        <v>13809.92</v>
      </c>
      <c r="N4508" s="213">
        <v>15536.16</v>
      </c>
      <c r="O4508" s="242">
        <f t="shared" si="362"/>
        <v>0.5151999999999316</v>
      </c>
      <c r="P4508" s="242"/>
      <c r="Q4508" s="179"/>
      <c r="R4508" s="179"/>
      <c r="S4508" s="179"/>
      <c r="T4508" s="179"/>
      <c r="U4508" s="179"/>
      <c r="V4508" s="179"/>
      <c r="W4508" s="179"/>
      <c r="X4508" s="179"/>
      <c r="Y4508" s="179"/>
      <c r="Z4508" s="179"/>
      <c r="AA4508" s="222"/>
      <c r="AB4508" s="222"/>
      <c r="AC4508" s="222"/>
      <c r="AD4508" s="179"/>
      <c r="AE4508" s="179"/>
      <c r="AF4508" s="179"/>
      <c r="AG4508" s="179"/>
      <c r="AH4508" s="179"/>
      <c r="AI4508" s="179"/>
      <c r="AJ4508" s="179"/>
    </row>
    <row r="4509" spans="2:36" x14ac:dyDescent="0.3">
      <c r="B4509" s="224">
        <v>458600</v>
      </c>
      <c r="C4509" s="209">
        <v>188062</v>
      </c>
      <c r="D4509" s="206">
        <f t="shared" si="363"/>
        <v>0.41007849978194505</v>
      </c>
      <c r="E4509" s="208">
        <f t="shared" si="364"/>
        <v>0.45</v>
      </c>
      <c r="F4509" s="207">
        <v>10343.41</v>
      </c>
      <c r="G4509" s="207">
        <v>15044.96</v>
      </c>
      <c r="H4509" s="207">
        <v>16925.580000000002</v>
      </c>
      <c r="I4509" s="214">
        <v>172666</v>
      </c>
      <c r="J4509" s="211">
        <f t="shared" si="360"/>
        <v>0.37650675970344527</v>
      </c>
      <c r="K4509" s="212">
        <f t="shared" si="361"/>
        <v>0.42</v>
      </c>
      <c r="L4509" s="214">
        <v>9496.6299999999992</v>
      </c>
      <c r="M4509" s="213">
        <v>13813.28</v>
      </c>
      <c r="N4509" s="213">
        <v>15539.94</v>
      </c>
      <c r="O4509" s="242">
        <f t="shared" si="362"/>
        <v>0.5152999999999156</v>
      </c>
      <c r="P4509" s="242"/>
      <c r="Q4509" s="179"/>
      <c r="R4509" s="179"/>
      <c r="S4509" s="179"/>
      <c r="T4509" s="179"/>
      <c r="U4509" s="179"/>
      <c r="V4509" s="179"/>
      <c r="W4509" s="179"/>
      <c r="X4509" s="179"/>
      <c r="Y4509" s="179"/>
      <c r="Z4509" s="179"/>
      <c r="AA4509" s="222"/>
      <c r="AB4509" s="222"/>
      <c r="AC4509" s="222"/>
      <c r="AD4509" s="179"/>
      <c r="AE4509" s="179"/>
      <c r="AF4509" s="179"/>
      <c r="AG4509" s="179"/>
      <c r="AH4509" s="179"/>
      <c r="AI4509" s="179"/>
      <c r="AJ4509" s="179"/>
    </row>
    <row r="4510" spans="2:36" x14ac:dyDescent="0.3">
      <c r="B4510" s="224">
        <v>458700</v>
      </c>
      <c r="C4510" s="209">
        <v>188107</v>
      </c>
      <c r="D4510" s="206">
        <f t="shared" si="363"/>
        <v>0.41008720296490081</v>
      </c>
      <c r="E4510" s="208">
        <f t="shared" si="364"/>
        <v>0.45</v>
      </c>
      <c r="F4510" s="207">
        <v>10345.879999999999</v>
      </c>
      <c r="G4510" s="207">
        <v>15048.56</v>
      </c>
      <c r="H4510" s="207">
        <v>16929.63</v>
      </c>
      <c r="I4510" s="214">
        <v>172708</v>
      </c>
      <c r="J4510" s="211">
        <f t="shared" si="360"/>
        <v>0.37651624155221275</v>
      </c>
      <c r="K4510" s="212">
        <f t="shared" si="361"/>
        <v>0.42</v>
      </c>
      <c r="L4510" s="214">
        <v>9498.94</v>
      </c>
      <c r="M4510" s="213">
        <v>13816.64</v>
      </c>
      <c r="N4510" s="213">
        <v>15543.72</v>
      </c>
      <c r="O4510" s="242">
        <f t="shared" si="362"/>
        <v>0.51520000000007715</v>
      </c>
      <c r="P4510" s="242"/>
      <c r="Q4510" s="179"/>
      <c r="R4510" s="179"/>
      <c r="S4510" s="179"/>
      <c r="T4510" s="179"/>
      <c r="U4510" s="179"/>
      <c r="V4510" s="179"/>
      <c r="W4510" s="179"/>
      <c r="X4510" s="179"/>
      <c r="Y4510" s="179"/>
      <c r="Z4510" s="179"/>
      <c r="AA4510" s="222"/>
      <c r="AB4510" s="222"/>
      <c r="AC4510" s="222"/>
      <c r="AD4510" s="179"/>
      <c r="AE4510" s="179"/>
      <c r="AF4510" s="179"/>
      <c r="AG4510" s="179"/>
      <c r="AH4510" s="179"/>
      <c r="AI4510" s="179"/>
      <c r="AJ4510" s="179"/>
    </row>
    <row r="4511" spans="2:36" x14ac:dyDescent="0.3">
      <c r="B4511" s="224">
        <v>458800</v>
      </c>
      <c r="C4511" s="209">
        <v>188152</v>
      </c>
      <c r="D4511" s="206">
        <f t="shared" si="363"/>
        <v>0.41009590235396687</v>
      </c>
      <c r="E4511" s="208">
        <f t="shared" si="364"/>
        <v>0.45</v>
      </c>
      <c r="F4511" s="207">
        <v>10348.36</v>
      </c>
      <c r="G4511" s="207">
        <v>15052.16</v>
      </c>
      <c r="H4511" s="207">
        <v>16933.68</v>
      </c>
      <c r="I4511" s="214">
        <v>172750</v>
      </c>
      <c r="J4511" s="211">
        <f t="shared" si="360"/>
        <v>0.37652571926765477</v>
      </c>
      <c r="K4511" s="212">
        <f t="shared" si="361"/>
        <v>0.42</v>
      </c>
      <c r="L4511" s="214">
        <v>9501.25</v>
      </c>
      <c r="M4511" s="213">
        <v>13820</v>
      </c>
      <c r="N4511" s="213">
        <v>15547.5</v>
      </c>
      <c r="O4511" s="242">
        <f t="shared" si="362"/>
        <v>0.51529999999980647</v>
      </c>
      <c r="P4511" s="242"/>
      <c r="Q4511" s="179"/>
      <c r="R4511" s="179"/>
      <c r="S4511" s="179"/>
      <c r="T4511" s="179"/>
      <c r="U4511" s="179"/>
      <c r="V4511" s="179"/>
      <c r="W4511" s="179"/>
      <c r="X4511" s="179"/>
      <c r="Y4511" s="179"/>
      <c r="Z4511" s="179"/>
      <c r="AA4511" s="222"/>
      <c r="AB4511" s="222"/>
      <c r="AC4511" s="222"/>
      <c r="AD4511" s="179"/>
      <c r="AE4511" s="179"/>
      <c r="AF4511" s="179"/>
      <c r="AG4511" s="179"/>
      <c r="AH4511" s="179"/>
      <c r="AI4511" s="179"/>
      <c r="AJ4511" s="179"/>
    </row>
    <row r="4512" spans="2:36" x14ac:dyDescent="0.3">
      <c r="B4512" s="224">
        <v>458900</v>
      </c>
      <c r="C4512" s="209">
        <v>188197</v>
      </c>
      <c r="D4512" s="206">
        <f t="shared" si="363"/>
        <v>0.41010459795162346</v>
      </c>
      <c r="E4512" s="208">
        <f t="shared" si="364"/>
        <v>0.45</v>
      </c>
      <c r="F4512" s="207">
        <v>10350.83</v>
      </c>
      <c r="G4512" s="207">
        <v>15055.76</v>
      </c>
      <c r="H4512" s="207">
        <v>16937.73</v>
      </c>
      <c r="I4512" s="214">
        <v>172792</v>
      </c>
      <c r="J4512" s="211">
        <f t="shared" si="360"/>
        <v>0.37653519285247333</v>
      </c>
      <c r="K4512" s="212">
        <f t="shared" si="361"/>
        <v>0.42</v>
      </c>
      <c r="L4512" s="214">
        <v>9503.56</v>
      </c>
      <c r="M4512" s="213">
        <v>13823.36</v>
      </c>
      <c r="N4512" s="213">
        <v>15551.28</v>
      </c>
      <c r="O4512" s="242">
        <f t="shared" si="362"/>
        <v>0.51519999999996802</v>
      </c>
      <c r="P4512" s="242"/>
      <c r="Q4512" s="179"/>
      <c r="R4512" s="179"/>
      <c r="S4512" s="179"/>
      <c r="T4512" s="179"/>
      <c r="U4512" s="179"/>
      <c r="V4512" s="179"/>
      <c r="W4512" s="179"/>
      <c r="X4512" s="179"/>
      <c r="Y4512" s="179"/>
      <c r="Z4512" s="179"/>
      <c r="AA4512" s="222"/>
      <c r="AB4512" s="222"/>
      <c r="AC4512" s="222"/>
      <c r="AD4512" s="179"/>
      <c r="AE4512" s="179"/>
      <c r="AF4512" s="179"/>
      <c r="AG4512" s="179"/>
      <c r="AH4512" s="179"/>
      <c r="AI4512" s="179"/>
      <c r="AJ4512" s="179"/>
    </row>
    <row r="4513" spans="2:36" x14ac:dyDescent="0.3">
      <c r="B4513" s="224">
        <v>459000</v>
      </c>
      <c r="C4513" s="209">
        <v>188242</v>
      </c>
      <c r="D4513" s="206">
        <f t="shared" si="363"/>
        <v>0.41011328976034861</v>
      </c>
      <c r="E4513" s="208">
        <f t="shared" si="364"/>
        <v>0.45</v>
      </c>
      <c r="F4513" s="207">
        <v>10353.31</v>
      </c>
      <c r="G4513" s="207">
        <v>15059.36</v>
      </c>
      <c r="H4513" s="207">
        <v>16941.78</v>
      </c>
      <c r="I4513" s="214">
        <v>172834</v>
      </c>
      <c r="J4513" s="211">
        <f t="shared" si="360"/>
        <v>0.37654466230936817</v>
      </c>
      <c r="K4513" s="212">
        <f t="shared" si="361"/>
        <v>0.42</v>
      </c>
      <c r="L4513" s="214">
        <v>9505.8700000000008</v>
      </c>
      <c r="M4513" s="213">
        <v>13826.72</v>
      </c>
      <c r="N4513" s="213">
        <v>15555.06</v>
      </c>
      <c r="O4513" s="242">
        <f t="shared" si="362"/>
        <v>0.51529999999995202</v>
      </c>
      <c r="P4513" s="242"/>
      <c r="Q4513" s="179"/>
      <c r="R4513" s="179"/>
      <c r="S4513" s="179"/>
      <c r="T4513" s="179"/>
      <c r="U4513" s="179"/>
      <c r="V4513" s="179"/>
      <c r="W4513" s="179"/>
      <c r="X4513" s="179"/>
      <c r="Y4513" s="179"/>
      <c r="Z4513" s="179"/>
      <c r="AA4513" s="222"/>
      <c r="AB4513" s="222"/>
      <c r="AC4513" s="222"/>
      <c r="AD4513" s="179"/>
      <c r="AE4513" s="179"/>
      <c r="AF4513" s="179"/>
      <c r="AG4513" s="179"/>
      <c r="AH4513" s="179"/>
      <c r="AI4513" s="179"/>
      <c r="AJ4513" s="179"/>
    </row>
    <row r="4514" spans="2:36" x14ac:dyDescent="0.3">
      <c r="B4514" s="224">
        <v>459100</v>
      </c>
      <c r="C4514" s="209">
        <v>188287</v>
      </c>
      <c r="D4514" s="206">
        <f t="shared" si="363"/>
        <v>0.41012197778261816</v>
      </c>
      <c r="E4514" s="208">
        <f t="shared" si="364"/>
        <v>0.45</v>
      </c>
      <c r="F4514" s="207">
        <v>10355.780000000001</v>
      </c>
      <c r="G4514" s="207">
        <v>15062.96</v>
      </c>
      <c r="H4514" s="207">
        <v>16945.830000000002</v>
      </c>
      <c r="I4514" s="214">
        <v>172876</v>
      </c>
      <c r="J4514" s="211">
        <f t="shared" si="360"/>
        <v>0.3765541276410368</v>
      </c>
      <c r="K4514" s="212">
        <f t="shared" si="361"/>
        <v>0.42</v>
      </c>
      <c r="L4514" s="214">
        <v>9508.18</v>
      </c>
      <c r="M4514" s="213">
        <v>13830.08</v>
      </c>
      <c r="N4514" s="213">
        <v>15558.84</v>
      </c>
      <c r="O4514" s="242">
        <f t="shared" si="362"/>
        <v>0.51519999999989519</v>
      </c>
      <c r="P4514" s="242"/>
      <c r="Q4514" s="179"/>
      <c r="R4514" s="179"/>
      <c r="S4514" s="179"/>
      <c r="T4514" s="179"/>
      <c r="U4514" s="179"/>
      <c r="V4514" s="179"/>
      <c r="W4514" s="179"/>
      <c r="X4514" s="179"/>
      <c r="Y4514" s="179"/>
      <c r="Z4514" s="179"/>
      <c r="AA4514" s="222"/>
      <c r="AB4514" s="222"/>
      <c r="AC4514" s="222"/>
      <c r="AD4514" s="179"/>
      <c r="AE4514" s="179"/>
      <c r="AF4514" s="179"/>
      <c r="AG4514" s="179"/>
      <c r="AH4514" s="179"/>
      <c r="AI4514" s="179"/>
      <c r="AJ4514" s="179"/>
    </row>
    <row r="4515" spans="2:36" x14ac:dyDescent="0.3">
      <c r="B4515" s="224">
        <v>459200</v>
      </c>
      <c r="C4515" s="209">
        <v>188332</v>
      </c>
      <c r="D4515" s="206">
        <f t="shared" si="363"/>
        <v>0.41013066202090592</v>
      </c>
      <c r="E4515" s="208">
        <f t="shared" si="364"/>
        <v>0.45</v>
      </c>
      <c r="F4515" s="207">
        <v>10358.26</v>
      </c>
      <c r="G4515" s="207">
        <v>15066.56</v>
      </c>
      <c r="H4515" s="207">
        <v>16949.88</v>
      </c>
      <c r="I4515" s="214">
        <v>172918</v>
      </c>
      <c r="J4515" s="211">
        <f t="shared" si="360"/>
        <v>0.37656358885017421</v>
      </c>
      <c r="K4515" s="212">
        <f t="shared" si="361"/>
        <v>0.42</v>
      </c>
      <c r="L4515" s="214">
        <v>9510.49</v>
      </c>
      <c r="M4515" s="213">
        <v>13833.44</v>
      </c>
      <c r="N4515" s="213">
        <v>15562.62</v>
      </c>
      <c r="O4515" s="242">
        <f t="shared" si="362"/>
        <v>0.51530000000013387</v>
      </c>
      <c r="P4515" s="242"/>
      <c r="Q4515" s="179"/>
      <c r="R4515" s="179"/>
      <c r="S4515" s="179"/>
      <c r="T4515" s="179"/>
      <c r="U4515" s="179"/>
      <c r="V4515" s="179"/>
      <c r="W4515" s="179"/>
      <c r="X4515" s="179"/>
      <c r="Y4515" s="179"/>
      <c r="Z4515" s="179"/>
      <c r="AA4515" s="222"/>
      <c r="AB4515" s="222"/>
      <c r="AC4515" s="222"/>
      <c r="AD4515" s="179"/>
      <c r="AE4515" s="179"/>
      <c r="AF4515" s="179"/>
      <c r="AG4515" s="179"/>
      <c r="AH4515" s="179"/>
      <c r="AI4515" s="179"/>
      <c r="AJ4515" s="179"/>
    </row>
    <row r="4516" spans="2:36" x14ac:dyDescent="0.3">
      <c r="B4516" s="224">
        <v>459300</v>
      </c>
      <c r="C4516" s="209">
        <v>188377</v>
      </c>
      <c r="D4516" s="206">
        <f t="shared" si="363"/>
        <v>0.41013934247768341</v>
      </c>
      <c r="E4516" s="208">
        <f t="shared" si="364"/>
        <v>0.45</v>
      </c>
      <c r="F4516" s="207">
        <v>10360.73</v>
      </c>
      <c r="G4516" s="207">
        <v>15070.16</v>
      </c>
      <c r="H4516" s="207">
        <v>16953.93</v>
      </c>
      <c r="I4516" s="214">
        <v>172960</v>
      </c>
      <c r="J4516" s="211">
        <f t="shared" si="360"/>
        <v>0.37657304593947311</v>
      </c>
      <c r="K4516" s="212">
        <f t="shared" si="361"/>
        <v>0.42</v>
      </c>
      <c r="L4516" s="214">
        <v>9512.7999999999993</v>
      </c>
      <c r="M4516" s="213">
        <v>13836.8</v>
      </c>
      <c r="N4516" s="213">
        <v>15566.4</v>
      </c>
      <c r="O4516" s="242">
        <f t="shared" si="362"/>
        <v>0.51520000000000432</v>
      </c>
      <c r="P4516" s="242"/>
      <c r="Q4516" s="179"/>
      <c r="R4516" s="179"/>
      <c r="S4516" s="179"/>
      <c r="T4516" s="179"/>
      <c r="U4516" s="179"/>
      <c r="V4516" s="179"/>
      <c r="W4516" s="179"/>
      <c r="X4516" s="179"/>
      <c r="Y4516" s="179"/>
      <c r="Z4516" s="179"/>
      <c r="AA4516" s="222"/>
      <c r="AB4516" s="222"/>
      <c r="AC4516" s="222"/>
      <c r="AD4516" s="179"/>
      <c r="AE4516" s="179"/>
      <c r="AF4516" s="179"/>
      <c r="AG4516" s="179"/>
      <c r="AH4516" s="179"/>
      <c r="AI4516" s="179"/>
      <c r="AJ4516" s="179"/>
    </row>
    <row r="4517" spans="2:36" x14ac:dyDescent="0.3">
      <c r="B4517" s="224">
        <v>459400</v>
      </c>
      <c r="C4517" s="209">
        <v>188422</v>
      </c>
      <c r="D4517" s="206">
        <f t="shared" si="363"/>
        <v>0.4101480191554201</v>
      </c>
      <c r="E4517" s="208">
        <f t="shared" si="364"/>
        <v>0.45</v>
      </c>
      <c r="F4517" s="207">
        <v>10363.209999999999</v>
      </c>
      <c r="G4517" s="207">
        <v>15073.76</v>
      </c>
      <c r="H4517" s="207">
        <v>16957.98</v>
      </c>
      <c r="I4517" s="214">
        <v>173002</v>
      </c>
      <c r="J4517" s="211">
        <f t="shared" si="360"/>
        <v>0.37658249891162388</v>
      </c>
      <c r="K4517" s="212">
        <f t="shared" si="361"/>
        <v>0.42</v>
      </c>
      <c r="L4517" s="214">
        <v>9515.11</v>
      </c>
      <c r="M4517" s="213">
        <v>13840.16</v>
      </c>
      <c r="N4517" s="213">
        <v>15570.18</v>
      </c>
      <c r="O4517" s="242">
        <f t="shared" si="362"/>
        <v>0.51530000000002474</v>
      </c>
      <c r="P4517" s="242"/>
      <c r="Q4517" s="179"/>
      <c r="R4517" s="179"/>
      <c r="S4517" s="179"/>
      <c r="T4517" s="179"/>
      <c r="U4517" s="179"/>
      <c r="V4517" s="179"/>
      <c r="W4517" s="179"/>
      <c r="X4517" s="179"/>
      <c r="Y4517" s="179"/>
      <c r="Z4517" s="179"/>
      <c r="AA4517" s="222"/>
      <c r="AB4517" s="222"/>
      <c r="AC4517" s="222"/>
      <c r="AD4517" s="179"/>
      <c r="AE4517" s="179"/>
      <c r="AF4517" s="179"/>
      <c r="AG4517" s="179"/>
      <c r="AH4517" s="179"/>
      <c r="AI4517" s="179"/>
      <c r="AJ4517" s="179"/>
    </row>
    <row r="4518" spans="2:36" x14ac:dyDescent="0.3">
      <c r="B4518" s="224">
        <v>459500</v>
      </c>
      <c r="C4518" s="209">
        <v>188467</v>
      </c>
      <c r="D4518" s="206">
        <f t="shared" si="363"/>
        <v>0.41015669205658323</v>
      </c>
      <c r="E4518" s="208">
        <f t="shared" si="364"/>
        <v>0.45</v>
      </c>
      <c r="F4518" s="207">
        <v>10365.68</v>
      </c>
      <c r="G4518" s="207">
        <v>15077.36</v>
      </c>
      <c r="H4518" s="207">
        <v>16962.03</v>
      </c>
      <c r="I4518" s="214">
        <v>173044</v>
      </c>
      <c r="J4518" s="211">
        <f t="shared" si="360"/>
        <v>0.37659194776931448</v>
      </c>
      <c r="K4518" s="212">
        <f t="shared" si="361"/>
        <v>0.42</v>
      </c>
      <c r="L4518" s="214">
        <v>9517.42</v>
      </c>
      <c r="M4518" s="213">
        <v>13843.52</v>
      </c>
      <c r="N4518" s="213">
        <v>15573.96</v>
      </c>
      <c r="O4518" s="242">
        <f t="shared" si="362"/>
        <v>0.5151999999999316</v>
      </c>
      <c r="P4518" s="242"/>
      <c r="Q4518" s="179"/>
      <c r="R4518" s="179"/>
      <c r="S4518" s="179"/>
      <c r="T4518" s="179"/>
      <c r="U4518" s="179"/>
      <c r="V4518" s="179"/>
      <c r="W4518" s="179"/>
      <c r="X4518" s="179"/>
      <c r="Y4518" s="179"/>
      <c r="Z4518" s="179"/>
      <c r="AA4518" s="222"/>
      <c r="AB4518" s="222"/>
      <c r="AC4518" s="222"/>
      <c r="AD4518" s="179"/>
      <c r="AE4518" s="179"/>
      <c r="AF4518" s="179"/>
      <c r="AG4518" s="179"/>
      <c r="AH4518" s="179"/>
      <c r="AI4518" s="179"/>
      <c r="AJ4518" s="179"/>
    </row>
    <row r="4519" spans="2:36" x14ac:dyDescent="0.3">
      <c r="B4519" s="224">
        <v>459600</v>
      </c>
      <c r="C4519" s="209">
        <v>188512</v>
      </c>
      <c r="D4519" s="206">
        <f t="shared" si="363"/>
        <v>0.41016536118363794</v>
      </c>
      <c r="E4519" s="208">
        <f t="shared" si="364"/>
        <v>0.45</v>
      </c>
      <c r="F4519" s="207">
        <v>10368.16</v>
      </c>
      <c r="G4519" s="207">
        <v>15080.96</v>
      </c>
      <c r="H4519" s="207">
        <v>16966.080000000002</v>
      </c>
      <c r="I4519" s="214">
        <v>173086</v>
      </c>
      <c r="J4519" s="211">
        <f t="shared" si="360"/>
        <v>0.37660139251523062</v>
      </c>
      <c r="K4519" s="212">
        <f t="shared" si="361"/>
        <v>0.42</v>
      </c>
      <c r="L4519" s="214">
        <v>9519.73</v>
      </c>
      <c r="M4519" s="213">
        <v>13846.88</v>
      </c>
      <c r="N4519" s="213">
        <v>15577.74</v>
      </c>
      <c r="O4519" s="242">
        <f t="shared" si="362"/>
        <v>0.5152999999999156</v>
      </c>
      <c r="P4519" s="242"/>
      <c r="Q4519" s="179"/>
      <c r="R4519" s="179"/>
      <c r="S4519" s="179"/>
      <c r="T4519" s="179"/>
      <c r="U4519" s="179"/>
      <c r="V4519" s="179"/>
      <c r="W4519" s="179"/>
      <c r="X4519" s="179"/>
      <c r="Y4519" s="179"/>
      <c r="Z4519" s="179"/>
      <c r="AA4519" s="222"/>
      <c r="AB4519" s="222"/>
      <c r="AC4519" s="222"/>
      <c r="AD4519" s="179"/>
      <c r="AE4519" s="179"/>
      <c r="AF4519" s="179"/>
      <c r="AG4519" s="179"/>
      <c r="AH4519" s="179"/>
      <c r="AI4519" s="179"/>
      <c r="AJ4519" s="179"/>
    </row>
    <row r="4520" spans="2:36" x14ac:dyDescent="0.3">
      <c r="B4520" s="224">
        <v>459700</v>
      </c>
      <c r="C4520" s="209">
        <v>188557</v>
      </c>
      <c r="D4520" s="206">
        <f t="shared" si="363"/>
        <v>0.41017402653904722</v>
      </c>
      <c r="E4520" s="208">
        <f t="shared" si="364"/>
        <v>0.45</v>
      </c>
      <c r="F4520" s="207">
        <v>10370.629999999999</v>
      </c>
      <c r="G4520" s="207">
        <v>15084.56</v>
      </c>
      <c r="H4520" s="207">
        <v>16970.13</v>
      </c>
      <c r="I4520" s="214">
        <v>173128</v>
      </c>
      <c r="J4520" s="211">
        <f t="shared" si="360"/>
        <v>0.37661083315205568</v>
      </c>
      <c r="K4520" s="212">
        <f t="shared" si="361"/>
        <v>0.42</v>
      </c>
      <c r="L4520" s="214">
        <v>9522.0400000000009</v>
      </c>
      <c r="M4520" s="213">
        <v>13850.24</v>
      </c>
      <c r="N4520" s="213">
        <v>15581.52</v>
      </c>
      <c r="O4520" s="242">
        <f t="shared" si="362"/>
        <v>0.51520000000007715</v>
      </c>
      <c r="P4520" s="242"/>
      <c r="Q4520" s="179"/>
      <c r="R4520" s="179"/>
      <c r="S4520" s="179"/>
      <c r="T4520" s="179"/>
      <c r="U4520" s="179"/>
      <c r="V4520" s="179"/>
      <c r="W4520" s="179"/>
      <c r="X4520" s="179"/>
      <c r="Y4520" s="179"/>
      <c r="Z4520" s="179"/>
      <c r="AA4520" s="222"/>
      <c r="AB4520" s="222"/>
      <c r="AC4520" s="222"/>
      <c r="AD4520" s="179"/>
      <c r="AE4520" s="179"/>
      <c r="AF4520" s="179"/>
      <c r="AG4520" s="179"/>
      <c r="AH4520" s="179"/>
      <c r="AI4520" s="179"/>
      <c r="AJ4520" s="179"/>
    </row>
    <row r="4521" spans="2:36" x14ac:dyDescent="0.3">
      <c r="B4521" s="224">
        <v>459800</v>
      </c>
      <c r="C4521" s="209">
        <v>188602</v>
      </c>
      <c r="D4521" s="206">
        <f t="shared" si="363"/>
        <v>0.41018268812527187</v>
      </c>
      <c r="E4521" s="208">
        <f t="shared" si="364"/>
        <v>0.45</v>
      </c>
      <c r="F4521" s="207">
        <v>10373.11</v>
      </c>
      <c r="G4521" s="207">
        <v>15088.16</v>
      </c>
      <c r="H4521" s="207">
        <v>16974.18</v>
      </c>
      <c r="I4521" s="214">
        <v>173170</v>
      </c>
      <c r="J4521" s="211">
        <f t="shared" si="360"/>
        <v>0.37662026968247064</v>
      </c>
      <c r="K4521" s="212">
        <f t="shared" si="361"/>
        <v>0.42</v>
      </c>
      <c r="L4521" s="214">
        <v>9524.35</v>
      </c>
      <c r="M4521" s="213">
        <v>13853.6</v>
      </c>
      <c r="N4521" s="213">
        <v>15585.3</v>
      </c>
      <c r="O4521" s="242">
        <f t="shared" si="362"/>
        <v>0.51529999999980647</v>
      </c>
      <c r="P4521" s="242"/>
      <c r="Q4521" s="179"/>
      <c r="R4521" s="179"/>
      <c r="S4521" s="179"/>
      <c r="T4521" s="179"/>
      <c r="U4521" s="179"/>
      <c r="V4521" s="179"/>
      <c r="W4521" s="179"/>
      <c r="X4521" s="179"/>
      <c r="Y4521" s="179"/>
      <c r="Z4521" s="179"/>
      <c r="AA4521" s="222"/>
      <c r="AB4521" s="222"/>
      <c r="AC4521" s="222"/>
      <c r="AD4521" s="179"/>
      <c r="AE4521" s="179"/>
      <c r="AF4521" s="179"/>
      <c r="AG4521" s="179"/>
      <c r="AH4521" s="179"/>
      <c r="AI4521" s="179"/>
      <c r="AJ4521" s="179"/>
    </row>
    <row r="4522" spans="2:36" x14ac:dyDescent="0.3">
      <c r="B4522" s="224">
        <v>459900</v>
      </c>
      <c r="C4522" s="209">
        <v>188647</v>
      </c>
      <c r="D4522" s="206">
        <f t="shared" si="363"/>
        <v>0.41019134594477058</v>
      </c>
      <c r="E4522" s="208">
        <f t="shared" si="364"/>
        <v>0.45</v>
      </c>
      <c r="F4522" s="207">
        <v>10375.58</v>
      </c>
      <c r="G4522" s="207">
        <v>15091.76</v>
      </c>
      <c r="H4522" s="207">
        <v>16978.23</v>
      </c>
      <c r="I4522" s="214">
        <v>173212</v>
      </c>
      <c r="J4522" s="211">
        <f t="shared" si="360"/>
        <v>0.37662970210915414</v>
      </c>
      <c r="K4522" s="212">
        <f t="shared" si="361"/>
        <v>0.42</v>
      </c>
      <c r="L4522" s="214">
        <v>9526.66</v>
      </c>
      <c r="M4522" s="213">
        <v>13856.96</v>
      </c>
      <c r="N4522" s="213">
        <v>15589.08</v>
      </c>
      <c r="O4522" s="242">
        <f t="shared" si="362"/>
        <v>0.51519999999996802</v>
      </c>
      <c r="P4522" s="242"/>
      <c r="Q4522" s="179"/>
      <c r="R4522" s="179"/>
      <c r="S4522" s="179"/>
      <c r="T4522" s="179"/>
      <c r="U4522" s="179"/>
      <c r="V4522" s="179"/>
      <c r="W4522" s="179"/>
      <c r="X4522" s="179"/>
      <c r="Y4522" s="179"/>
      <c r="Z4522" s="179"/>
      <c r="AA4522" s="222"/>
      <c r="AB4522" s="222"/>
      <c r="AC4522" s="222"/>
      <c r="AD4522" s="179"/>
      <c r="AE4522" s="179"/>
      <c r="AF4522" s="179"/>
      <c r="AG4522" s="179"/>
      <c r="AH4522" s="179"/>
      <c r="AI4522" s="179"/>
      <c r="AJ4522" s="179"/>
    </row>
    <row r="4523" spans="2:36" x14ac:dyDescent="0.3">
      <c r="B4523" s="224">
        <v>460000</v>
      </c>
      <c r="C4523" s="209">
        <v>188692</v>
      </c>
      <c r="D4523" s="206">
        <f t="shared" si="363"/>
        <v>0.41020000000000001</v>
      </c>
      <c r="E4523" s="208">
        <f t="shared" si="364"/>
        <v>0.45</v>
      </c>
      <c r="F4523" s="207">
        <v>10378.06</v>
      </c>
      <c r="G4523" s="207">
        <v>15095.36</v>
      </c>
      <c r="H4523" s="207">
        <v>16982.28</v>
      </c>
      <c r="I4523" s="214">
        <v>173254</v>
      </c>
      <c r="J4523" s="211">
        <f t="shared" si="360"/>
        <v>0.37663913043478259</v>
      </c>
      <c r="K4523" s="212">
        <f t="shared" si="361"/>
        <v>0.42</v>
      </c>
      <c r="L4523" s="214">
        <v>9528.9699999999993</v>
      </c>
      <c r="M4523" s="213">
        <v>13860.32</v>
      </c>
      <c r="N4523" s="213">
        <v>15592.86</v>
      </c>
      <c r="O4523" s="242">
        <f t="shared" si="362"/>
        <v>0.51529999999995202</v>
      </c>
      <c r="P4523" s="242"/>
      <c r="Q4523" s="179"/>
      <c r="R4523" s="179"/>
      <c r="S4523" s="179"/>
      <c r="T4523" s="179"/>
      <c r="U4523" s="179"/>
      <c r="V4523" s="179"/>
      <c r="W4523" s="179"/>
      <c r="X4523" s="179"/>
      <c r="Y4523" s="179"/>
      <c r="Z4523" s="179"/>
      <c r="AA4523" s="222"/>
      <c r="AB4523" s="222"/>
      <c r="AC4523" s="222"/>
      <c r="AD4523" s="179"/>
      <c r="AE4523" s="179"/>
      <c r="AF4523" s="179"/>
      <c r="AG4523" s="179"/>
      <c r="AH4523" s="179"/>
      <c r="AI4523" s="179"/>
      <c r="AJ4523" s="179"/>
    </row>
    <row r="4524" spans="2:36" x14ac:dyDescent="0.3">
      <c r="B4524" s="224">
        <v>460100</v>
      </c>
      <c r="C4524" s="209">
        <v>188737</v>
      </c>
      <c r="D4524" s="206">
        <f t="shared" si="363"/>
        <v>0.41020865029341447</v>
      </c>
      <c r="E4524" s="208">
        <f t="shared" si="364"/>
        <v>0.45</v>
      </c>
      <c r="F4524" s="207">
        <v>10380.530000000001</v>
      </c>
      <c r="G4524" s="207">
        <v>15098.96</v>
      </c>
      <c r="H4524" s="207">
        <v>16986.330000000002</v>
      </c>
      <c r="I4524" s="214">
        <v>173296</v>
      </c>
      <c r="J4524" s="211">
        <f t="shared" si="360"/>
        <v>0.37664855466203001</v>
      </c>
      <c r="K4524" s="212">
        <f t="shared" si="361"/>
        <v>0.42</v>
      </c>
      <c r="L4524" s="214">
        <v>9531.2800000000007</v>
      </c>
      <c r="M4524" s="213">
        <v>13863.68</v>
      </c>
      <c r="N4524" s="213">
        <v>15596.64</v>
      </c>
      <c r="O4524" s="242">
        <f t="shared" si="362"/>
        <v>0.51519999999989519</v>
      </c>
      <c r="P4524" s="242"/>
      <c r="Q4524" s="179"/>
      <c r="R4524" s="179"/>
      <c r="S4524" s="179"/>
      <c r="T4524" s="179"/>
      <c r="U4524" s="179"/>
      <c r="V4524" s="179"/>
      <c r="W4524" s="179"/>
      <c r="X4524" s="179"/>
      <c r="Y4524" s="179"/>
      <c r="Z4524" s="179"/>
      <c r="AA4524" s="222"/>
      <c r="AB4524" s="222"/>
      <c r="AC4524" s="222"/>
      <c r="AD4524" s="179"/>
      <c r="AE4524" s="179"/>
      <c r="AF4524" s="179"/>
      <c r="AG4524" s="179"/>
      <c r="AH4524" s="179"/>
      <c r="AI4524" s="179"/>
      <c r="AJ4524" s="179"/>
    </row>
    <row r="4525" spans="2:36" x14ac:dyDescent="0.3">
      <c r="B4525" s="224">
        <v>460200</v>
      </c>
      <c r="C4525" s="209">
        <v>188782</v>
      </c>
      <c r="D4525" s="206">
        <f t="shared" si="363"/>
        <v>0.41021729682746633</v>
      </c>
      <c r="E4525" s="208">
        <f t="shared" si="364"/>
        <v>0.45</v>
      </c>
      <c r="F4525" s="207">
        <v>10383.01</v>
      </c>
      <c r="G4525" s="207">
        <v>15102.56</v>
      </c>
      <c r="H4525" s="207">
        <v>16990.38</v>
      </c>
      <c r="I4525" s="214">
        <v>173338</v>
      </c>
      <c r="J4525" s="211">
        <f t="shared" si="360"/>
        <v>0.376657974793568</v>
      </c>
      <c r="K4525" s="212">
        <f t="shared" si="361"/>
        <v>0.42</v>
      </c>
      <c r="L4525" s="214">
        <v>9533.59</v>
      </c>
      <c r="M4525" s="213">
        <v>13867.04</v>
      </c>
      <c r="N4525" s="213">
        <v>15600.42</v>
      </c>
      <c r="O4525" s="242">
        <f t="shared" si="362"/>
        <v>0.51530000000013387</v>
      </c>
      <c r="P4525" s="242"/>
      <c r="Q4525" s="179"/>
      <c r="R4525" s="179"/>
      <c r="S4525" s="179"/>
      <c r="T4525" s="179"/>
      <c r="U4525" s="179"/>
      <c r="V4525" s="179"/>
      <c r="W4525" s="179"/>
      <c r="X4525" s="179"/>
      <c r="Y4525" s="179"/>
      <c r="Z4525" s="179"/>
      <c r="AA4525" s="222"/>
      <c r="AB4525" s="222"/>
      <c r="AC4525" s="222"/>
      <c r="AD4525" s="179"/>
      <c r="AE4525" s="179"/>
      <c r="AF4525" s="179"/>
      <c r="AG4525" s="179"/>
      <c r="AH4525" s="179"/>
      <c r="AI4525" s="179"/>
      <c r="AJ4525" s="179"/>
    </row>
    <row r="4526" spans="2:36" x14ac:dyDescent="0.3">
      <c r="B4526" s="224">
        <v>460300</v>
      </c>
      <c r="C4526" s="209">
        <v>188827</v>
      </c>
      <c r="D4526" s="206">
        <f t="shared" si="363"/>
        <v>0.41022593960460568</v>
      </c>
      <c r="E4526" s="208">
        <f t="shared" si="364"/>
        <v>0.45</v>
      </c>
      <c r="F4526" s="207">
        <v>10385.48</v>
      </c>
      <c r="G4526" s="207">
        <v>15106.16</v>
      </c>
      <c r="H4526" s="207">
        <v>16994.43</v>
      </c>
      <c r="I4526" s="214">
        <v>173380</v>
      </c>
      <c r="J4526" s="211">
        <f t="shared" si="360"/>
        <v>0.37666739083206602</v>
      </c>
      <c r="K4526" s="212">
        <f t="shared" si="361"/>
        <v>0.42</v>
      </c>
      <c r="L4526" s="214">
        <v>9535.9</v>
      </c>
      <c r="M4526" s="213">
        <v>13870.4</v>
      </c>
      <c r="N4526" s="213">
        <v>15604.2</v>
      </c>
      <c r="O4526" s="242">
        <f t="shared" si="362"/>
        <v>0.51520000000000432</v>
      </c>
      <c r="P4526" s="242"/>
      <c r="Q4526" s="179"/>
      <c r="R4526" s="179"/>
      <c r="S4526" s="179"/>
      <c r="T4526" s="179"/>
      <c r="U4526" s="179"/>
      <c r="V4526" s="179"/>
      <c r="W4526" s="179"/>
      <c r="X4526" s="179"/>
      <c r="Y4526" s="179"/>
      <c r="Z4526" s="179"/>
      <c r="AA4526" s="222"/>
      <c r="AB4526" s="222"/>
      <c r="AC4526" s="222"/>
      <c r="AD4526" s="179"/>
      <c r="AE4526" s="179"/>
      <c r="AF4526" s="179"/>
      <c r="AG4526" s="179"/>
      <c r="AH4526" s="179"/>
      <c r="AI4526" s="179"/>
      <c r="AJ4526" s="179"/>
    </row>
    <row r="4527" spans="2:36" x14ac:dyDescent="0.3">
      <c r="B4527" s="224">
        <v>460400</v>
      </c>
      <c r="C4527" s="209">
        <v>188872</v>
      </c>
      <c r="D4527" s="206">
        <f t="shared" si="363"/>
        <v>0.41023457862728063</v>
      </c>
      <c r="E4527" s="208">
        <f t="shared" si="364"/>
        <v>0.45</v>
      </c>
      <c r="F4527" s="207">
        <v>10387.959999999999</v>
      </c>
      <c r="G4527" s="207">
        <v>15109.76</v>
      </c>
      <c r="H4527" s="207">
        <v>16998.48</v>
      </c>
      <c r="I4527" s="214">
        <v>173422</v>
      </c>
      <c r="J4527" s="211">
        <f t="shared" si="360"/>
        <v>0.37667680278019111</v>
      </c>
      <c r="K4527" s="212">
        <f t="shared" si="361"/>
        <v>0.42</v>
      </c>
      <c r="L4527" s="214">
        <v>9538.2099999999991</v>
      </c>
      <c r="M4527" s="213">
        <v>13873.76</v>
      </c>
      <c r="N4527" s="213">
        <v>15607.98</v>
      </c>
      <c r="O4527" s="242">
        <f t="shared" si="362"/>
        <v>0.51530000000002474</v>
      </c>
      <c r="P4527" s="242"/>
      <c r="Q4527" s="179"/>
      <c r="R4527" s="179"/>
      <c r="S4527" s="179"/>
      <c r="T4527" s="179"/>
      <c r="U4527" s="179"/>
      <c r="V4527" s="179"/>
      <c r="W4527" s="179"/>
      <c r="X4527" s="179"/>
      <c r="Y4527" s="179"/>
      <c r="Z4527" s="179"/>
      <c r="AA4527" s="222"/>
      <c r="AB4527" s="222"/>
      <c r="AC4527" s="222"/>
      <c r="AD4527" s="179"/>
      <c r="AE4527" s="179"/>
      <c r="AF4527" s="179"/>
      <c r="AG4527" s="179"/>
      <c r="AH4527" s="179"/>
      <c r="AI4527" s="179"/>
      <c r="AJ4527" s="179"/>
    </row>
    <row r="4528" spans="2:36" x14ac:dyDescent="0.3">
      <c r="B4528" s="224">
        <v>460500</v>
      </c>
      <c r="C4528" s="209">
        <v>188917</v>
      </c>
      <c r="D4528" s="206">
        <f t="shared" si="363"/>
        <v>0.410243213897937</v>
      </c>
      <c r="E4528" s="208">
        <f t="shared" si="364"/>
        <v>0.45</v>
      </c>
      <c r="F4528" s="207">
        <v>10390.43</v>
      </c>
      <c r="G4528" s="207">
        <v>15113.36</v>
      </c>
      <c r="H4528" s="207">
        <v>17002.53</v>
      </c>
      <c r="I4528" s="214">
        <v>173464</v>
      </c>
      <c r="J4528" s="211">
        <f t="shared" si="360"/>
        <v>0.37668621064060803</v>
      </c>
      <c r="K4528" s="212">
        <f t="shared" si="361"/>
        <v>0.42</v>
      </c>
      <c r="L4528" s="214">
        <v>9540.52</v>
      </c>
      <c r="M4528" s="213">
        <v>13877.12</v>
      </c>
      <c r="N4528" s="213">
        <v>15611.76</v>
      </c>
      <c r="O4528" s="242">
        <f t="shared" si="362"/>
        <v>0.5151999999999316</v>
      </c>
      <c r="P4528" s="242"/>
      <c r="Q4528" s="179"/>
      <c r="R4528" s="179"/>
      <c r="S4528" s="179"/>
      <c r="T4528" s="179"/>
      <c r="U4528" s="179"/>
      <c r="V4528" s="179"/>
      <c r="W4528" s="179"/>
      <c r="X4528" s="179"/>
      <c r="Y4528" s="179"/>
      <c r="Z4528" s="179"/>
      <c r="AA4528" s="222"/>
      <c r="AB4528" s="222"/>
      <c r="AC4528" s="222"/>
      <c r="AD4528" s="179"/>
      <c r="AE4528" s="179"/>
      <c r="AF4528" s="179"/>
      <c r="AG4528" s="179"/>
      <c r="AH4528" s="179"/>
      <c r="AI4528" s="179"/>
      <c r="AJ4528" s="179"/>
    </row>
    <row r="4529" spans="2:36" x14ac:dyDescent="0.3">
      <c r="B4529" s="224">
        <v>460600</v>
      </c>
      <c r="C4529" s="209">
        <v>188962</v>
      </c>
      <c r="D4529" s="206">
        <f t="shared" si="363"/>
        <v>0.41025184541901866</v>
      </c>
      <c r="E4529" s="208">
        <f t="shared" si="364"/>
        <v>0.45</v>
      </c>
      <c r="F4529" s="207">
        <v>10392.91</v>
      </c>
      <c r="G4529" s="207">
        <v>15116.96</v>
      </c>
      <c r="H4529" s="207">
        <v>17006.580000000002</v>
      </c>
      <c r="I4529" s="214">
        <v>173506</v>
      </c>
      <c r="J4529" s="211">
        <f t="shared" si="360"/>
        <v>0.37669561441597915</v>
      </c>
      <c r="K4529" s="212">
        <f t="shared" si="361"/>
        <v>0.42</v>
      </c>
      <c r="L4529" s="214">
        <v>9542.83</v>
      </c>
      <c r="M4529" s="213">
        <v>13880.48</v>
      </c>
      <c r="N4529" s="213">
        <v>15615.54</v>
      </c>
      <c r="O4529" s="242">
        <f t="shared" si="362"/>
        <v>0.5152999999999156</v>
      </c>
      <c r="P4529" s="242"/>
      <c r="Q4529" s="179"/>
      <c r="R4529" s="179"/>
      <c r="S4529" s="179"/>
      <c r="T4529" s="179"/>
      <c r="U4529" s="179"/>
      <c r="V4529" s="179"/>
      <c r="W4529" s="179"/>
      <c r="X4529" s="179"/>
      <c r="Y4529" s="179"/>
      <c r="Z4529" s="179"/>
      <c r="AA4529" s="222"/>
      <c r="AB4529" s="222"/>
      <c r="AC4529" s="222"/>
      <c r="AD4529" s="179"/>
      <c r="AE4529" s="179"/>
      <c r="AF4529" s="179"/>
      <c r="AG4529" s="179"/>
      <c r="AH4529" s="179"/>
      <c r="AI4529" s="179"/>
      <c r="AJ4529" s="179"/>
    </row>
    <row r="4530" spans="2:36" x14ac:dyDescent="0.3">
      <c r="B4530" s="224">
        <v>460700</v>
      </c>
      <c r="C4530" s="209">
        <v>189007</v>
      </c>
      <c r="D4530" s="206">
        <f t="shared" si="363"/>
        <v>0.41026047319296721</v>
      </c>
      <c r="E4530" s="208">
        <f t="shared" si="364"/>
        <v>0.45</v>
      </c>
      <c r="F4530" s="207">
        <v>10395.379999999999</v>
      </c>
      <c r="G4530" s="207">
        <v>15120.56</v>
      </c>
      <c r="H4530" s="207">
        <v>17010.63</v>
      </c>
      <c r="I4530" s="214">
        <v>173548</v>
      </c>
      <c r="J4530" s="211">
        <f t="shared" si="360"/>
        <v>0.37670501410896462</v>
      </c>
      <c r="K4530" s="212">
        <f t="shared" si="361"/>
        <v>0.42</v>
      </c>
      <c r="L4530" s="214">
        <v>9545.14</v>
      </c>
      <c r="M4530" s="213">
        <v>13883.84</v>
      </c>
      <c r="N4530" s="213">
        <v>15619.32</v>
      </c>
      <c r="O4530" s="242">
        <f t="shared" si="362"/>
        <v>0.51520000000007715</v>
      </c>
      <c r="P4530" s="242"/>
      <c r="Q4530" s="179"/>
      <c r="R4530" s="179"/>
      <c r="S4530" s="179"/>
      <c r="T4530" s="179"/>
      <c r="U4530" s="179"/>
      <c r="V4530" s="179"/>
      <c r="W4530" s="179"/>
      <c r="X4530" s="179"/>
      <c r="Y4530" s="179"/>
      <c r="Z4530" s="179"/>
      <c r="AA4530" s="222"/>
      <c r="AB4530" s="222"/>
      <c r="AC4530" s="222"/>
      <c r="AD4530" s="179"/>
      <c r="AE4530" s="179"/>
      <c r="AF4530" s="179"/>
      <c r="AG4530" s="179"/>
      <c r="AH4530" s="179"/>
      <c r="AI4530" s="179"/>
      <c r="AJ4530" s="179"/>
    </row>
    <row r="4531" spans="2:36" x14ac:dyDescent="0.3">
      <c r="B4531" s="224">
        <v>460800</v>
      </c>
      <c r="C4531" s="209">
        <v>189052</v>
      </c>
      <c r="D4531" s="206">
        <f t="shared" si="363"/>
        <v>0.41026909722222221</v>
      </c>
      <c r="E4531" s="208">
        <f t="shared" si="364"/>
        <v>0.45</v>
      </c>
      <c r="F4531" s="207">
        <v>10397.86</v>
      </c>
      <c r="G4531" s="207">
        <v>15124.16</v>
      </c>
      <c r="H4531" s="207">
        <v>17014.68</v>
      </c>
      <c r="I4531" s="214">
        <v>173590</v>
      </c>
      <c r="J4531" s="211">
        <f t="shared" si="360"/>
        <v>0.3767144097222222</v>
      </c>
      <c r="K4531" s="212">
        <f t="shared" si="361"/>
        <v>0.42</v>
      </c>
      <c r="L4531" s="214">
        <v>9547.4500000000007</v>
      </c>
      <c r="M4531" s="213">
        <v>13887.2</v>
      </c>
      <c r="N4531" s="213">
        <v>15623.1</v>
      </c>
      <c r="O4531" s="242">
        <f t="shared" si="362"/>
        <v>0.51529999999980647</v>
      </c>
      <c r="P4531" s="242"/>
      <c r="Q4531" s="179"/>
      <c r="R4531" s="179"/>
      <c r="S4531" s="179"/>
      <c r="T4531" s="179"/>
      <c r="U4531" s="179"/>
      <c r="V4531" s="179"/>
      <c r="W4531" s="179"/>
      <c r="X4531" s="179"/>
      <c r="Y4531" s="179"/>
      <c r="Z4531" s="179"/>
      <c r="AA4531" s="222"/>
      <c r="AB4531" s="222"/>
      <c r="AC4531" s="222"/>
      <c r="AD4531" s="179"/>
      <c r="AE4531" s="179"/>
      <c r="AF4531" s="179"/>
      <c r="AG4531" s="179"/>
      <c r="AH4531" s="179"/>
      <c r="AI4531" s="179"/>
      <c r="AJ4531" s="179"/>
    </row>
    <row r="4532" spans="2:36" x14ac:dyDescent="0.3">
      <c r="B4532" s="224">
        <v>460900</v>
      </c>
      <c r="C4532" s="209">
        <v>189097</v>
      </c>
      <c r="D4532" s="206">
        <f t="shared" si="363"/>
        <v>0.4102777175092211</v>
      </c>
      <c r="E4532" s="208">
        <f t="shared" si="364"/>
        <v>0.45</v>
      </c>
      <c r="F4532" s="207">
        <v>10400.33</v>
      </c>
      <c r="G4532" s="207">
        <v>15127.76</v>
      </c>
      <c r="H4532" s="207">
        <v>17018.73</v>
      </c>
      <c r="I4532" s="214">
        <v>173632</v>
      </c>
      <c r="J4532" s="211">
        <f t="shared" si="360"/>
        <v>0.37672380125840749</v>
      </c>
      <c r="K4532" s="212">
        <f t="shared" si="361"/>
        <v>0.42</v>
      </c>
      <c r="L4532" s="214">
        <v>9549.76</v>
      </c>
      <c r="M4532" s="213">
        <v>13890.56</v>
      </c>
      <c r="N4532" s="213">
        <v>15626.88</v>
      </c>
      <c r="O4532" s="242">
        <f t="shared" si="362"/>
        <v>0.51519999999996802</v>
      </c>
      <c r="P4532" s="242"/>
      <c r="Q4532" s="179"/>
      <c r="R4532" s="179"/>
      <c r="S4532" s="179"/>
      <c r="T4532" s="179"/>
      <c r="U4532" s="179"/>
      <c r="V4532" s="179"/>
      <c r="W4532" s="179"/>
      <c r="X4532" s="179"/>
      <c r="Y4532" s="179"/>
      <c r="Z4532" s="179"/>
      <c r="AA4532" s="222"/>
      <c r="AB4532" s="222"/>
      <c r="AC4532" s="222"/>
      <c r="AD4532" s="179"/>
      <c r="AE4532" s="179"/>
      <c r="AF4532" s="179"/>
      <c r="AG4532" s="179"/>
      <c r="AH4532" s="179"/>
      <c r="AI4532" s="179"/>
      <c r="AJ4532" s="179"/>
    </row>
    <row r="4533" spans="2:36" x14ac:dyDescent="0.3">
      <c r="B4533" s="224">
        <v>461000</v>
      </c>
      <c r="C4533" s="209">
        <v>189142</v>
      </c>
      <c r="D4533" s="206">
        <f t="shared" si="363"/>
        <v>0.41028633405639914</v>
      </c>
      <c r="E4533" s="208">
        <f t="shared" si="364"/>
        <v>0.45</v>
      </c>
      <c r="F4533" s="207">
        <v>10402.81</v>
      </c>
      <c r="G4533" s="207">
        <v>15131.36</v>
      </c>
      <c r="H4533" s="207">
        <v>17022.78</v>
      </c>
      <c r="I4533" s="214">
        <v>173674</v>
      </c>
      <c r="J4533" s="211">
        <f t="shared" si="360"/>
        <v>0.37673318872017353</v>
      </c>
      <c r="K4533" s="212">
        <f t="shared" si="361"/>
        <v>0.42</v>
      </c>
      <c r="L4533" s="214">
        <v>9552.07</v>
      </c>
      <c r="M4533" s="213">
        <v>13893.92</v>
      </c>
      <c r="N4533" s="213">
        <v>15630.66</v>
      </c>
      <c r="O4533" s="242">
        <f t="shared" si="362"/>
        <v>0.51529999999995202</v>
      </c>
      <c r="P4533" s="242"/>
      <c r="Q4533" s="179"/>
      <c r="R4533" s="179"/>
      <c r="S4533" s="179"/>
      <c r="T4533" s="179"/>
      <c r="U4533" s="179"/>
      <c r="V4533" s="179"/>
      <c r="W4533" s="179"/>
      <c r="X4533" s="179"/>
      <c r="Y4533" s="179"/>
      <c r="Z4533" s="179"/>
      <c r="AA4533" s="222"/>
      <c r="AB4533" s="222"/>
      <c r="AC4533" s="222"/>
      <c r="AD4533" s="179"/>
      <c r="AE4533" s="179"/>
      <c r="AF4533" s="179"/>
      <c r="AG4533" s="179"/>
      <c r="AH4533" s="179"/>
      <c r="AI4533" s="179"/>
      <c r="AJ4533" s="179"/>
    </row>
    <row r="4534" spans="2:36" x14ac:dyDescent="0.3">
      <c r="B4534" s="224">
        <v>461100</v>
      </c>
      <c r="C4534" s="209">
        <v>189187</v>
      </c>
      <c r="D4534" s="206">
        <f t="shared" si="363"/>
        <v>0.41029494686618956</v>
      </c>
      <c r="E4534" s="208">
        <f t="shared" si="364"/>
        <v>0.45</v>
      </c>
      <c r="F4534" s="207">
        <v>10405.280000000001</v>
      </c>
      <c r="G4534" s="207">
        <v>15134.96</v>
      </c>
      <c r="H4534" s="207">
        <v>17026.830000000002</v>
      </c>
      <c r="I4534" s="214">
        <v>173716</v>
      </c>
      <c r="J4534" s="211">
        <f t="shared" si="360"/>
        <v>0.37674257211017131</v>
      </c>
      <c r="K4534" s="212">
        <f t="shared" si="361"/>
        <v>0.42</v>
      </c>
      <c r="L4534" s="214">
        <v>9554.3799999999992</v>
      </c>
      <c r="M4534" s="213">
        <v>13897.28</v>
      </c>
      <c r="N4534" s="213">
        <v>15634.44</v>
      </c>
      <c r="O4534" s="242">
        <f t="shared" si="362"/>
        <v>0.51519999999989519</v>
      </c>
      <c r="P4534" s="242"/>
      <c r="Q4534" s="179"/>
      <c r="R4534" s="179"/>
      <c r="S4534" s="179"/>
      <c r="T4534" s="179"/>
      <c r="U4534" s="179"/>
      <c r="V4534" s="179"/>
      <c r="W4534" s="179"/>
      <c r="X4534" s="179"/>
      <c r="Y4534" s="179"/>
      <c r="Z4534" s="179"/>
      <c r="AA4534" s="222"/>
      <c r="AB4534" s="222"/>
      <c r="AC4534" s="222"/>
      <c r="AD4534" s="179"/>
      <c r="AE4534" s="179"/>
      <c r="AF4534" s="179"/>
      <c r="AG4534" s="179"/>
      <c r="AH4534" s="179"/>
      <c r="AI4534" s="179"/>
      <c r="AJ4534" s="179"/>
    </row>
    <row r="4535" spans="2:36" x14ac:dyDescent="0.3">
      <c r="B4535" s="224">
        <v>461200</v>
      </c>
      <c r="C4535" s="209">
        <v>189232</v>
      </c>
      <c r="D4535" s="206">
        <f t="shared" si="363"/>
        <v>0.41030355594102341</v>
      </c>
      <c r="E4535" s="208">
        <f t="shared" si="364"/>
        <v>0.45</v>
      </c>
      <c r="F4535" s="207">
        <v>10407.76</v>
      </c>
      <c r="G4535" s="207">
        <v>15138.56</v>
      </c>
      <c r="H4535" s="207">
        <v>17030.88</v>
      </c>
      <c r="I4535" s="214">
        <v>173758</v>
      </c>
      <c r="J4535" s="211">
        <f t="shared" si="360"/>
        <v>0.37675195143104945</v>
      </c>
      <c r="K4535" s="212">
        <f t="shared" si="361"/>
        <v>0.42</v>
      </c>
      <c r="L4535" s="214">
        <v>9556.69</v>
      </c>
      <c r="M4535" s="213">
        <v>13900.64</v>
      </c>
      <c r="N4535" s="213">
        <v>15638.22</v>
      </c>
      <c r="O4535" s="242">
        <f t="shared" si="362"/>
        <v>0.51530000000013387</v>
      </c>
      <c r="P4535" s="242"/>
      <c r="Q4535" s="179"/>
      <c r="R4535" s="179"/>
      <c r="S4535" s="179"/>
      <c r="T4535" s="179"/>
      <c r="U4535" s="179"/>
      <c r="V4535" s="179"/>
      <c r="W4535" s="179"/>
      <c r="X4535" s="179"/>
      <c r="Y4535" s="179"/>
      <c r="Z4535" s="179"/>
      <c r="AA4535" s="222"/>
      <c r="AB4535" s="222"/>
      <c r="AC4535" s="222"/>
      <c r="AD4535" s="179"/>
      <c r="AE4535" s="179"/>
      <c r="AF4535" s="179"/>
      <c r="AG4535" s="179"/>
      <c r="AH4535" s="179"/>
      <c r="AI4535" s="179"/>
      <c r="AJ4535" s="179"/>
    </row>
    <row r="4536" spans="2:36" x14ac:dyDescent="0.3">
      <c r="B4536" s="224">
        <v>461300</v>
      </c>
      <c r="C4536" s="209">
        <v>189277</v>
      </c>
      <c r="D4536" s="206">
        <f t="shared" si="363"/>
        <v>0.4103121612833297</v>
      </c>
      <c r="E4536" s="208">
        <f t="shared" si="364"/>
        <v>0.45</v>
      </c>
      <c r="F4536" s="207">
        <v>10410.23</v>
      </c>
      <c r="G4536" s="207">
        <v>15142.16</v>
      </c>
      <c r="H4536" s="207">
        <v>17034.93</v>
      </c>
      <c r="I4536" s="214">
        <v>173800</v>
      </c>
      <c r="J4536" s="211">
        <f t="shared" si="360"/>
        <v>0.37676132668545415</v>
      </c>
      <c r="K4536" s="212">
        <f t="shared" si="361"/>
        <v>0.42</v>
      </c>
      <c r="L4536" s="214">
        <v>9559</v>
      </c>
      <c r="M4536" s="213">
        <v>13904</v>
      </c>
      <c r="N4536" s="213">
        <v>15642</v>
      </c>
      <c r="O4536" s="242">
        <f t="shared" si="362"/>
        <v>0.51520000000000432</v>
      </c>
      <c r="P4536" s="242"/>
      <c r="Q4536" s="179"/>
      <c r="R4536" s="179"/>
      <c r="S4536" s="179"/>
      <c r="T4536" s="179"/>
      <c r="U4536" s="179"/>
      <c r="V4536" s="179"/>
      <c r="W4536" s="179"/>
      <c r="X4536" s="179"/>
      <c r="Y4536" s="179"/>
      <c r="Z4536" s="179"/>
      <c r="AA4536" s="222"/>
      <c r="AB4536" s="222"/>
      <c r="AC4536" s="222"/>
      <c r="AD4536" s="179"/>
      <c r="AE4536" s="179"/>
      <c r="AF4536" s="179"/>
      <c r="AG4536" s="179"/>
      <c r="AH4536" s="179"/>
      <c r="AI4536" s="179"/>
      <c r="AJ4536" s="179"/>
    </row>
    <row r="4537" spans="2:36" x14ac:dyDescent="0.3">
      <c r="B4537" s="224">
        <v>461400</v>
      </c>
      <c r="C4537" s="209">
        <v>189322</v>
      </c>
      <c r="D4537" s="206">
        <f t="shared" si="363"/>
        <v>0.41032076289553532</v>
      </c>
      <c r="E4537" s="208">
        <f t="shared" si="364"/>
        <v>0.45</v>
      </c>
      <c r="F4537" s="207">
        <v>10412.709999999999</v>
      </c>
      <c r="G4537" s="207">
        <v>15145.76</v>
      </c>
      <c r="H4537" s="207">
        <v>17038.98</v>
      </c>
      <c r="I4537" s="214">
        <v>173842</v>
      </c>
      <c r="J4537" s="211">
        <f t="shared" si="360"/>
        <v>0.37677069787602946</v>
      </c>
      <c r="K4537" s="212">
        <f t="shared" si="361"/>
        <v>0.42</v>
      </c>
      <c r="L4537" s="214">
        <v>9561.31</v>
      </c>
      <c r="M4537" s="213">
        <v>13907.36</v>
      </c>
      <c r="N4537" s="213">
        <v>15645.78</v>
      </c>
      <c r="O4537" s="242">
        <f t="shared" si="362"/>
        <v>0.51530000000002474</v>
      </c>
      <c r="P4537" s="242"/>
      <c r="Q4537" s="179"/>
      <c r="R4537" s="179"/>
      <c r="S4537" s="179"/>
      <c r="T4537" s="179"/>
      <c r="U4537" s="179"/>
      <c r="V4537" s="179"/>
      <c r="W4537" s="179"/>
      <c r="X4537" s="179"/>
      <c r="Y4537" s="179"/>
      <c r="Z4537" s="179"/>
      <c r="AA4537" s="222"/>
      <c r="AB4537" s="222"/>
      <c r="AC4537" s="222"/>
      <c r="AD4537" s="179"/>
      <c r="AE4537" s="179"/>
      <c r="AF4537" s="179"/>
      <c r="AG4537" s="179"/>
      <c r="AH4537" s="179"/>
      <c r="AI4537" s="179"/>
      <c r="AJ4537" s="179"/>
    </row>
    <row r="4538" spans="2:36" x14ac:dyDescent="0.3">
      <c r="B4538" s="224">
        <v>461500</v>
      </c>
      <c r="C4538" s="209">
        <v>189367</v>
      </c>
      <c r="D4538" s="206">
        <f t="shared" si="363"/>
        <v>0.41032936078006499</v>
      </c>
      <c r="E4538" s="208">
        <f t="shared" si="364"/>
        <v>0.45</v>
      </c>
      <c r="F4538" s="207">
        <v>10415.18</v>
      </c>
      <c r="G4538" s="207">
        <v>15149.36</v>
      </c>
      <c r="H4538" s="207">
        <v>17043.03</v>
      </c>
      <c r="I4538" s="214">
        <v>173884</v>
      </c>
      <c r="J4538" s="211">
        <f t="shared" si="360"/>
        <v>0.37678006500541711</v>
      </c>
      <c r="K4538" s="212">
        <f t="shared" si="361"/>
        <v>0.42</v>
      </c>
      <c r="L4538" s="214">
        <v>9563.6200000000008</v>
      </c>
      <c r="M4538" s="213">
        <v>13910.72</v>
      </c>
      <c r="N4538" s="213">
        <v>15649.56</v>
      </c>
      <c r="O4538" s="242">
        <f t="shared" si="362"/>
        <v>0.5151999999999316</v>
      </c>
      <c r="P4538" s="242"/>
      <c r="Q4538" s="179"/>
      <c r="R4538" s="179"/>
      <c r="S4538" s="179"/>
      <c r="T4538" s="179"/>
      <c r="U4538" s="179"/>
      <c r="V4538" s="179"/>
      <c r="W4538" s="179"/>
      <c r="X4538" s="179"/>
      <c r="Y4538" s="179"/>
      <c r="Z4538" s="179"/>
      <c r="AA4538" s="222"/>
      <c r="AB4538" s="222"/>
      <c r="AC4538" s="222"/>
      <c r="AD4538" s="179"/>
      <c r="AE4538" s="179"/>
      <c r="AF4538" s="179"/>
      <c r="AG4538" s="179"/>
      <c r="AH4538" s="179"/>
      <c r="AI4538" s="179"/>
      <c r="AJ4538" s="179"/>
    </row>
    <row r="4539" spans="2:36" x14ac:dyDescent="0.3">
      <c r="B4539" s="224">
        <v>461600</v>
      </c>
      <c r="C4539" s="209">
        <v>189412</v>
      </c>
      <c r="D4539" s="206">
        <f t="shared" si="363"/>
        <v>0.41033795493934144</v>
      </c>
      <c r="E4539" s="208">
        <f t="shared" si="364"/>
        <v>0.45</v>
      </c>
      <c r="F4539" s="207">
        <v>10417.66</v>
      </c>
      <c r="G4539" s="207">
        <v>15152.96</v>
      </c>
      <c r="H4539" s="207">
        <v>17047.080000000002</v>
      </c>
      <c r="I4539" s="214">
        <v>173926</v>
      </c>
      <c r="J4539" s="211">
        <f t="shared" ref="J4539:J4602" si="365">I4539/$B4539</f>
        <v>0.37678942807625648</v>
      </c>
      <c r="K4539" s="212">
        <f t="shared" ref="K4539:K4602" si="366">(I4539-I4538)/($B4539-$B4538)</f>
        <v>0.42</v>
      </c>
      <c r="L4539" s="214">
        <v>9565.93</v>
      </c>
      <c r="M4539" s="213">
        <v>13914.08</v>
      </c>
      <c r="N4539" s="213">
        <v>15653.34</v>
      </c>
      <c r="O4539" s="242">
        <f t="shared" si="362"/>
        <v>0.5152999999999156</v>
      </c>
      <c r="P4539" s="242"/>
      <c r="Q4539" s="179"/>
      <c r="R4539" s="179"/>
      <c r="S4539" s="179"/>
      <c r="T4539" s="179"/>
      <c r="U4539" s="179"/>
      <c r="V4539" s="179"/>
      <c r="W4539" s="179"/>
      <c r="X4539" s="179"/>
      <c r="Y4539" s="179"/>
      <c r="Z4539" s="179"/>
      <c r="AA4539" s="222"/>
      <c r="AB4539" s="222"/>
      <c r="AC4539" s="222"/>
      <c r="AD4539" s="179"/>
      <c r="AE4539" s="179"/>
      <c r="AF4539" s="179"/>
      <c r="AG4539" s="179"/>
      <c r="AH4539" s="179"/>
      <c r="AI4539" s="179"/>
      <c r="AJ4539" s="179"/>
    </row>
    <row r="4540" spans="2:36" x14ac:dyDescent="0.3">
      <c r="B4540" s="224">
        <v>461700</v>
      </c>
      <c r="C4540" s="209">
        <v>189457</v>
      </c>
      <c r="D4540" s="206">
        <f t="shared" si="363"/>
        <v>0.41034654537578513</v>
      </c>
      <c r="E4540" s="208">
        <f t="shared" si="364"/>
        <v>0.45</v>
      </c>
      <c r="F4540" s="207">
        <v>10420.129999999999</v>
      </c>
      <c r="G4540" s="207">
        <v>15156.56</v>
      </c>
      <c r="H4540" s="207">
        <v>17051.13</v>
      </c>
      <c r="I4540" s="214">
        <v>173968</v>
      </c>
      <c r="J4540" s="211">
        <f t="shared" si="365"/>
        <v>0.37679878709118475</v>
      </c>
      <c r="K4540" s="212">
        <f t="shared" si="366"/>
        <v>0.42</v>
      </c>
      <c r="L4540" s="214">
        <v>9568.24</v>
      </c>
      <c r="M4540" s="213">
        <v>13917.44</v>
      </c>
      <c r="N4540" s="213">
        <v>15657.12</v>
      </c>
      <c r="O4540" s="242">
        <f t="shared" si="362"/>
        <v>0.51520000000007715</v>
      </c>
      <c r="P4540" s="242"/>
      <c r="Q4540" s="179"/>
      <c r="R4540" s="179"/>
      <c r="S4540" s="179"/>
      <c r="T4540" s="179"/>
      <c r="U4540" s="179"/>
      <c r="V4540" s="179"/>
      <c r="W4540" s="179"/>
      <c r="X4540" s="179"/>
      <c r="Y4540" s="179"/>
      <c r="Z4540" s="179"/>
      <c r="AA4540" s="222"/>
      <c r="AB4540" s="222"/>
      <c r="AC4540" s="222"/>
      <c r="AD4540" s="179"/>
      <c r="AE4540" s="179"/>
      <c r="AF4540" s="179"/>
      <c r="AG4540" s="179"/>
      <c r="AH4540" s="179"/>
      <c r="AI4540" s="179"/>
      <c r="AJ4540" s="179"/>
    </row>
    <row r="4541" spans="2:36" x14ac:dyDescent="0.3">
      <c r="B4541" s="224">
        <v>461800</v>
      </c>
      <c r="C4541" s="209">
        <v>189502</v>
      </c>
      <c r="D4541" s="206">
        <f t="shared" si="363"/>
        <v>0.41035513209181462</v>
      </c>
      <c r="E4541" s="208">
        <f t="shared" si="364"/>
        <v>0.45</v>
      </c>
      <c r="F4541" s="207">
        <v>10422.61</v>
      </c>
      <c r="G4541" s="207">
        <v>15160.16</v>
      </c>
      <c r="H4541" s="207">
        <v>17055.18</v>
      </c>
      <c r="I4541" s="214">
        <v>174010</v>
      </c>
      <c r="J4541" s="211">
        <f t="shared" si="365"/>
        <v>0.37680814205283675</v>
      </c>
      <c r="K4541" s="212">
        <f t="shared" si="366"/>
        <v>0.42</v>
      </c>
      <c r="L4541" s="214">
        <v>9570.5499999999993</v>
      </c>
      <c r="M4541" s="213">
        <v>13920.8</v>
      </c>
      <c r="N4541" s="213">
        <v>15660.9</v>
      </c>
      <c r="O4541" s="242">
        <f t="shared" si="362"/>
        <v>0.51529999999980647</v>
      </c>
      <c r="P4541" s="242"/>
      <c r="Q4541" s="179"/>
      <c r="R4541" s="179"/>
      <c r="S4541" s="179"/>
      <c r="T4541" s="179"/>
      <c r="U4541" s="179"/>
      <c r="V4541" s="179"/>
      <c r="W4541" s="179"/>
      <c r="X4541" s="179"/>
      <c r="Y4541" s="179"/>
      <c r="Z4541" s="179"/>
      <c r="AA4541" s="222"/>
      <c r="AB4541" s="222"/>
      <c r="AC4541" s="222"/>
      <c r="AD4541" s="179"/>
      <c r="AE4541" s="179"/>
      <c r="AF4541" s="179"/>
      <c r="AG4541" s="179"/>
      <c r="AH4541" s="179"/>
      <c r="AI4541" s="179"/>
      <c r="AJ4541" s="179"/>
    </row>
    <row r="4542" spans="2:36" x14ac:dyDescent="0.3">
      <c r="B4542" s="224">
        <v>461900</v>
      </c>
      <c r="C4542" s="209">
        <v>189547</v>
      </c>
      <c r="D4542" s="206">
        <f t="shared" si="363"/>
        <v>0.41036371508984626</v>
      </c>
      <c r="E4542" s="208">
        <f t="shared" si="364"/>
        <v>0.45</v>
      </c>
      <c r="F4542" s="207">
        <v>10425.08</v>
      </c>
      <c r="G4542" s="207">
        <v>15163.76</v>
      </c>
      <c r="H4542" s="207">
        <v>17059.23</v>
      </c>
      <c r="I4542" s="214">
        <v>174052</v>
      </c>
      <c r="J4542" s="211">
        <f t="shared" si="365"/>
        <v>0.37681749296384498</v>
      </c>
      <c r="K4542" s="212">
        <f t="shared" si="366"/>
        <v>0.42</v>
      </c>
      <c r="L4542" s="214">
        <v>9572.86</v>
      </c>
      <c r="M4542" s="213">
        <v>13924.16</v>
      </c>
      <c r="N4542" s="213">
        <v>15664.68</v>
      </c>
      <c r="O4542" s="242">
        <f t="shared" si="362"/>
        <v>0.51519999999996802</v>
      </c>
      <c r="P4542" s="242"/>
      <c r="Q4542" s="179"/>
      <c r="R4542" s="179"/>
      <c r="S4542" s="179"/>
      <c r="T4542" s="179"/>
      <c r="U4542" s="179"/>
      <c r="V4542" s="179"/>
      <c r="W4542" s="179"/>
      <c r="X4542" s="179"/>
      <c r="Y4542" s="179"/>
      <c r="Z4542" s="179"/>
      <c r="AA4542" s="222"/>
      <c r="AB4542" s="222"/>
      <c r="AC4542" s="222"/>
      <c r="AD4542" s="179"/>
      <c r="AE4542" s="179"/>
      <c r="AF4542" s="179"/>
      <c r="AG4542" s="179"/>
      <c r="AH4542" s="179"/>
      <c r="AI4542" s="179"/>
      <c r="AJ4542" s="179"/>
    </row>
    <row r="4543" spans="2:36" x14ac:dyDescent="0.3">
      <c r="B4543" s="224">
        <v>462000</v>
      </c>
      <c r="C4543" s="209">
        <v>189592</v>
      </c>
      <c r="D4543" s="206">
        <f t="shared" si="363"/>
        <v>0.41037229437229439</v>
      </c>
      <c r="E4543" s="208">
        <f t="shared" si="364"/>
        <v>0.45</v>
      </c>
      <c r="F4543" s="207">
        <v>10427.56</v>
      </c>
      <c r="G4543" s="207">
        <v>15167.36</v>
      </c>
      <c r="H4543" s="207">
        <v>17063.28</v>
      </c>
      <c r="I4543" s="214">
        <v>174094</v>
      </c>
      <c r="J4543" s="211">
        <f t="shared" si="365"/>
        <v>0.37682683982683984</v>
      </c>
      <c r="K4543" s="212">
        <f t="shared" si="366"/>
        <v>0.42</v>
      </c>
      <c r="L4543" s="214">
        <v>9575.17</v>
      </c>
      <c r="M4543" s="213">
        <v>13927.52</v>
      </c>
      <c r="N4543" s="213">
        <v>15668.46</v>
      </c>
      <c r="O4543" s="242">
        <f t="shared" si="362"/>
        <v>0.51529999999995202</v>
      </c>
      <c r="P4543" s="242"/>
      <c r="Q4543" s="179"/>
      <c r="R4543" s="179"/>
      <c r="S4543" s="179"/>
      <c r="T4543" s="179"/>
      <c r="U4543" s="179"/>
      <c r="V4543" s="179"/>
      <c r="W4543" s="179"/>
      <c r="X4543" s="179"/>
      <c r="Y4543" s="179"/>
      <c r="Z4543" s="179"/>
      <c r="AA4543" s="222"/>
      <c r="AB4543" s="222"/>
      <c r="AC4543" s="222"/>
      <c r="AD4543" s="179"/>
      <c r="AE4543" s="179"/>
      <c r="AF4543" s="179"/>
      <c r="AG4543" s="179"/>
      <c r="AH4543" s="179"/>
      <c r="AI4543" s="179"/>
      <c r="AJ4543" s="179"/>
    </row>
    <row r="4544" spans="2:36" x14ac:dyDescent="0.3">
      <c r="B4544" s="224">
        <v>462100</v>
      </c>
      <c r="C4544" s="209">
        <v>189637</v>
      </c>
      <c r="D4544" s="206">
        <f t="shared" si="363"/>
        <v>0.41038086994157108</v>
      </c>
      <c r="E4544" s="208">
        <f t="shared" si="364"/>
        <v>0.45</v>
      </c>
      <c r="F4544" s="207">
        <v>10430.030000000001</v>
      </c>
      <c r="G4544" s="207">
        <v>15170.96</v>
      </c>
      <c r="H4544" s="207">
        <v>17067.330000000002</v>
      </c>
      <c r="I4544" s="214">
        <v>174136</v>
      </c>
      <c r="J4544" s="211">
        <f t="shared" si="365"/>
        <v>0.37683618264444924</v>
      </c>
      <c r="K4544" s="212">
        <f t="shared" si="366"/>
        <v>0.42</v>
      </c>
      <c r="L4544" s="214">
        <v>9577.48</v>
      </c>
      <c r="M4544" s="213">
        <v>13930.88</v>
      </c>
      <c r="N4544" s="213">
        <v>15672.24</v>
      </c>
      <c r="O4544" s="242">
        <f t="shared" si="362"/>
        <v>0.51519999999989519</v>
      </c>
      <c r="P4544" s="242"/>
      <c r="Q4544" s="179"/>
      <c r="R4544" s="179"/>
      <c r="S4544" s="179"/>
      <c r="T4544" s="179"/>
      <c r="U4544" s="179"/>
      <c r="V4544" s="179"/>
      <c r="W4544" s="179"/>
      <c r="X4544" s="179"/>
      <c r="Y4544" s="179"/>
      <c r="Z4544" s="179"/>
      <c r="AA4544" s="222"/>
      <c r="AB4544" s="222"/>
      <c r="AC4544" s="222"/>
      <c r="AD4544" s="179"/>
      <c r="AE4544" s="179"/>
      <c r="AF4544" s="179"/>
      <c r="AG4544" s="179"/>
      <c r="AH4544" s="179"/>
      <c r="AI4544" s="179"/>
      <c r="AJ4544" s="179"/>
    </row>
    <row r="4545" spans="2:36" x14ac:dyDescent="0.3">
      <c r="B4545" s="224">
        <v>462200</v>
      </c>
      <c r="C4545" s="209">
        <v>189682</v>
      </c>
      <c r="D4545" s="206">
        <f t="shared" si="363"/>
        <v>0.41038944180008652</v>
      </c>
      <c r="E4545" s="208">
        <f t="shared" si="364"/>
        <v>0.45</v>
      </c>
      <c r="F4545" s="207">
        <v>10432.51</v>
      </c>
      <c r="G4545" s="207">
        <v>15174.56</v>
      </c>
      <c r="H4545" s="207">
        <v>17071.38</v>
      </c>
      <c r="I4545" s="214">
        <v>174178</v>
      </c>
      <c r="J4545" s="211">
        <f t="shared" si="365"/>
        <v>0.376845521419299</v>
      </c>
      <c r="K4545" s="212">
        <f t="shared" si="366"/>
        <v>0.42</v>
      </c>
      <c r="L4545" s="214">
        <v>9579.7900000000009</v>
      </c>
      <c r="M4545" s="213">
        <v>13934.24</v>
      </c>
      <c r="N4545" s="213">
        <v>15676.02</v>
      </c>
      <c r="O4545" s="242">
        <f t="shared" si="362"/>
        <v>0.51530000000013387</v>
      </c>
      <c r="P4545" s="242"/>
      <c r="Q4545" s="179"/>
      <c r="R4545" s="179"/>
      <c r="S4545" s="179"/>
      <c r="T4545" s="179"/>
      <c r="U4545" s="179"/>
      <c r="V4545" s="179"/>
      <c r="W4545" s="179"/>
      <c r="X4545" s="179"/>
      <c r="Y4545" s="179"/>
      <c r="Z4545" s="179"/>
      <c r="AA4545" s="222"/>
      <c r="AB4545" s="222"/>
      <c r="AC4545" s="222"/>
      <c r="AD4545" s="179"/>
      <c r="AE4545" s="179"/>
      <c r="AF4545" s="179"/>
      <c r="AG4545" s="179"/>
      <c r="AH4545" s="179"/>
      <c r="AI4545" s="179"/>
      <c r="AJ4545" s="179"/>
    </row>
    <row r="4546" spans="2:36" x14ac:dyDescent="0.3">
      <c r="B4546" s="224">
        <v>462300</v>
      </c>
      <c r="C4546" s="209">
        <v>189727</v>
      </c>
      <c r="D4546" s="206">
        <f t="shared" si="363"/>
        <v>0.41039800995024878</v>
      </c>
      <c r="E4546" s="208">
        <f t="shared" si="364"/>
        <v>0.45</v>
      </c>
      <c r="F4546" s="207">
        <v>10434.98</v>
      </c>
      <c r="G4546" s="207">
        <v>15178.16</v>
      </c>
      <c r="H4546" s="207">
        <v>17075.43</v>
      </c>
      <c r="I4546" s="214">
        <v>174220</v>
      </c>
      <c r="J4546" s="211">
        <f t="shared" si="365"/>
        <v>0.37685485615401254</v>
      </c>
      <c r="K4546" s="212">
        <f t="shared" si="366"/>
        <v>0.42</v>
      </c>
      <c r="L4546" s="214">
        <v>9582.1</v>
      </c>
      <c r="M4546" s="213">
        <v>13937.6</v>
      </c>
      <c r="N4546" s="213">
        <v>15679.8</v>
      </c>
      <c r="O4546" s="242">
        <f t="shared" si="362"/>
        <v>0.51520000000000432</v>
      </c>
      <c r="P4546" s="242"/>
      <c r="Q4546" s="179"/>
      <c r="R4546" s="179"/>
      <c r="S4546" s="179"/>
      <c r="T4546" s="179"/>
      <c r="U4546" s="179"/>
      <c r="V4546" s="179"/>
      <c r="W4546" s="179"/>
      <c r="X4546" s="179"/>
      <c r="Y4546" s="179"/>
      <c r="Z4546" s="179"/>
      <c r="AA4546" s="222"/>
      <c r="AB4546" s="222"/>
      <c r="AC4546" s="222"/>
      <c r="AD4546" s="179"/>
      <c r="AE4546" s="179"/>
      <c r="AF4546" s="179"/>
      <c r="AG4546" s="179"/>
      <c r="AH4546" s="179"/>
      <c r="AI4546" s="179"/>
      <c r="AJ4546" s="179"/>
    </row>
    <row r="4547" spans="2:36" x14ac:dyDescent="0.3">
      <c r="B4547" s="224">
        <v>462400</v>
      </c>
      <c r="C4547" s="209">
        <v>189772</v>
      </c>
      <c r="D4547" s="206">
        <f t="shared" si="363"/>
        <v>0.41040657439446365</v>
      </c>
      <c r="E4547" s="208">
        <f t="shared" si="364"/>
        <v>0.45</v>
      </c>
      <c r="F4547" s="207">
        <v>10437.459999999999</v>
      </c>
      <c r="G4547" s="207">
        <v>15181.76</v>
      </c>
      <c r="H4547" s="207">
        <v>17079.48</v>
      </c>
      <c r="I4547" s="214">
        <v>174262</v>
      </c>
      <c r="J4547" s="211">
        <f t="shared" si="365"/>
        <v>0.37686418685121109</v>
      </c>
      <c r="K4547" s="212">
        <f t="shared" si="366"/>
        <v>0.42</v>
      </c>
      <c r="L4547" s="214">
        <v>9584.41</v>
      </c>
      <c r="M4547" s="213">
        <v>13940.96</v>
      </c>
      <c r="N4547" s="213">
        <v>15683.58</v>
      </c>
      <c r="O4547" s="242">
        <f t="shared" si="362"/>
        <v>0.51530000000002474</v>
      </c>
      <c r="P4547" s="242"/>
      <c r="Q4547" s="179"/>
      <c r="R4547" s="179"/>
      <c r="S4547" s="179"/>
      <c r="T4547" s="179"/>
      <c r="U4547" s="179"/>
      <c r="V4547" s="179"/>
      <c r="W4547" s="179"/>
      <c r="X4547" s="179"/>
      <c r="Y4547" s="179"/>
      <c r="Z4547" s="179"/>
      <c r="AA4547" s="222"/>
      <c r="AB4547" s="222"/>
      <c r="AC4547" s="222"/>
      <c r="AD4547" s="179"/>
      <c r="AE4547" s="179"/>
      <c r="AF4547" s="179"/>
      <c r="AG4547" s="179"/>
      <c r="AH4547" s="179"/>
      <c r="AI4547" s="179"/>
      <c r="AJ4547" s="179"/>
    </row>
    <row r="4548" spans="2:36" x14ac:dyDescent="0.3">
      <c r="B4548" s="224">
        <v>462500</v>
      </c>
      <c r="C4548" s="209">
        <v>189817</v>
      </c>
      <c r="D4548" s="206">
        <f t="shared" si="363"/>
        <v>0.41041513513513511</v>
      </c>
      <c r="E4548" s="208">
        <f t="shared" si="364"/>
        <v>0.45</v>
      </c>
      <c r="F4548" s="207">
        <v>10439.93</v>
      </c>
      <c r="G4548" s="207">
        <v>15185.36</v>
      </c>
      <c r="H4548" s="207">
        <v>17083.53</v>
      </c>
      <c r="I4548" s="214">
        <v>174304</v>
      </c>
      <c r="J4548" s="211">
        <f t="shared" si="365"/>
        <v>0.3768735135135135</v>
      </c>
      <c r="K4548" s="212">
        <f t="shared" si="366"/>
        <v>0.42</v>
      </c>
      <c r="L4548" s="214">
        <v>9586.7199999999993</v>
      </c>
      <c r="M4548" s="213">
        <v>13944.32</v>
      </c>
      <c r="N4548" s="213">
        <v>15687.36</v>
      </c>
      <c r="O4548" s="242">
        <f t="shared" si="362"/>
        <v>0.5151999999999316</v>
      </c>
      <c r="P4548" s="242"/>
      <c r="Q4548" s="179"/>
      <c r="R4548" s="179"/>
      <c r="S4548" s="179"/>
      <c r="T4548" s="179"/>
      <c r="U4548" s="179"/>
      <c r="V4548" s="179"/>
      <c r="W4548" s="179"/>
      <c r="X4548" s="179"/>
      <c r="Y4548" s="179"/>
      <c r="Z4548" s="179"/>
      <c r="AA4548" s="222"/>
      <c r="AB4548" s="222"/>
      <c r="AC4548" s="222"/>
      <c r="AD4548" s="179"/>
      <c r="AE4548" s="179"/>
      <c r="AF4548" s="179"/>
      <c r="AG4548" s="179"/>
      <c r="AH4548" s="179"/>
      <c r="AI4548" s="179"/>
      <c r="AJ4548" s="179"/>
    </row>
    <row r="4549" spans="2:36" x14ac:dyDescent="0.3">
      <c r="B4549" s="224">
        <v>462600</v>
      </c>
      <c r="C4549" s="209">
        <v>189862</v>
      </c>
      <c r="D4549" s="206">
        <f t="shared" si="363"/>
        <v>0.41042369217466496</v>
      </c>
      <c r="E4549" s="208">
        <f t="shared" si="364"/>
        <v>0.45</v>
      </c>
      <c r="F4549" s="207">
        <v>10442.41</v>
      </c>
      <c r="G4549" s="207">
        <v>15188.96</v>
      </c>
      <c r="H4549" s="207">
        <v>17087.580000000002</v>
      </c>
      <c r="I4549" s="214">
        <v>174346</v>
      </c>
      <c r="J4549" s="211">
        <f t="shared" si="365"/>
        <v>0.37688283614353651</v>
      </c>
      <c r="K4549" s="212">
        <f t="shared" si="366"/>
        <v>0.42</v>
      </c>
      <c r="L4549" s="214">
        <v>9589.0300000000007</v>
      </c>
      <c r="M4549" s="213">
        <v>13947.68</v>
      </c>
      <c r="N4549" s="213">
        <v>15691.14</v>
      </c>
      <c r="O4549" s="242">
        <f t="shared" ref="O4549:O4612" si="367">(C4549+F4549+H4549-C4548-F4548-H4548)/100</f>
        <v>0.5152999999999156</v>
      </c>
      <c r="P4549" s="242"/>
      <c r="Q4549" s="179"/>
      <c r="R4549" s="179"/>
      <c r="S4549" s="179"/>
      <c r="T4549" s="179"/>
      <c r="U4549" s="179"/>
      <c r="V4549" s="179"/>
      <c r="W4549" s="179"/>
      <c r="X4549" s="179"/>
      <c r="Y4549" s="179"/>
      <c r="Z4549" s="179"/>
      <c r="AA4549" s="222"/>
      <c r="AB4549" s="222"/>
      <c r="AC4549" s="222"/>
      <c r="AD4549" s="179"/>
      <c r="AE4549" s="179"/>
      <c r="AF4549" s="179"/>
      <c r="AG4549" s="179"/>
      <c r="AH4549" s="179"/>
      <c r="AI4549" s="179"/>
      <c r="AJ4549" s="179"/>
    </row>
    <row r="4550" spans="2:36" x14ac:dyDescent="0.3">
      <c r="B4550" s="224">
        <v>462700</v>
      </c>
      <c r="C4550" s="209">
        <v>189907</v>
      </c>
      <c r="D4550" s="206">
        <f t="shared" si="363"/>
        <v>0.41043224551545276</v>
      </c>
      <c r="E4550" s="208">
        <f t="shared" si="364"/>
        <v>0.45</v>
      </c>
      <c r="F4550" s="207">
        <v>10444.879999999999</v>
      </c>
      <c r="G4550" s="207">
        <v>15192.56</v>
      </c>
      <c r="H4550" s="207">
        <v>17091.63</v>
      </c>
      <c r="I4550" s="214">
        <v>174388</v>
      </c>
      <c r="J4550" s="211">
        <f t="shared" si="365"/>
        <v>0.37689215474389454</v>
      </c>
      <c r="K4550" s="212">
        <f t="shared" si="366"/>
        <v>0.42</v>
      </c>
      <c r="L4550" s="214">
        <v>9591.34</v>
      </c>
      <c r="M4550" s="213">
        <v>13951.04</v>
      </c>
      <c r="N4550" s="213">
        <v>15694.92</v>
      </c>
      <c r="O4550" s="242">
        <f t="shared" si="367"/>
        <v>0.51520000000007715</v>
      </c>
      <c r="P4550" s="242"/>
      <c r="Q4550" s="179"/>
      <c r="R4550" s="179"/>
      <c r="S4550" s="179"/>
      <c r="T4550" s="179"/>
      <c r="U4550" s="179"/>
      <c r="V4550" s="179"/>
      <c r="W4550" s="179"/>
      <c r="X4550" s="179"/>
      <c r="Y4550" s="179"/>
      <c r="Z4550" s="179"/>
      <c r="AA4550" s="222"/>
      <c r="AB4550" s="222"/>
      <c r="AC4550" s="222"/>
      <c r="AD4550" s="179"/>
      <c r="AE4550" s="179"/>
      <c r="AF4550" s="179"/>
      <c r="AG4550" s="179"/>
      <c r="AH4550" s="179"/>
      <c r="AI4550" s="179"/>
      <c r="AJ4550" s="179"/>
    </row>
    <row r="4551" spans="2:36" x14ac:dyDescent="0.3">
      <c r="B4551" s="224">
        <v>462800</v>
      </c>
      <c r="C4551" s="209">
        <v>189952</v>
      </c>
      <c r="D4551" s="206">
        <f t="shared" si="363"/>
        <v>0.41044079515989629</v>
      </c>
      <c r="E4551" s="208">
        <f t="shared" si="364"/>
        <v>0.45</v>
      </c>
      <c r="F4551" s="207">
        <v>10447.36</v>
      </c>
      <c r="G4551" s="207">
        <v>15196.16</v>
      </c>
      <c r="H4551" s="207">
        <v>17095.68</v>
      </c>
      <c r="I4551" s="214">
        <v>174430</v>
      </c>
      <c r="J4551" s="211">
        <f t="shared" si="365"/>
        <v>0.37690146931719964</v>
      </c>
      <c r="K4551" s="212">
        <f t="shared" si="366"/>
        <v>0.42</v>
      </c>
      <c r="L4551" s="214">
        <v>9593.65</v>
      </c>
      <c r="M4551" s="213">
        <v>13954.4</v>
      </c>
      <c r="N4551" s="213">
        <v>15698.7</v>
      </c>
      <c r="O4551" s="242">
        <f t="shared" si="367"/>
        <v>0.51529999999980647</v>
      </c>
      <c r="P4551" s="242"/>
      <c r="Q4551" s="179"/>
      <c r="R4551" s="179"/>
      <c r="S4551" s="179"/>
      <c r="T4551" s="179"/>
      <c r="U4551" s="179"/>
      <c r="V4551" s="179"/>
      <c r="W4551" s="179"/>
      <c r="X4551" s="179"/>
      <c r="Y4551" s="179"/>
      <c r="Z4551" s="179"/>
      <c r="AA4551" s="222"/>
      <c r="AB4551" s="222"/>
      <c r="AC4551" s="222"/>
      <c r="AD4551" s="179"/>
      <c r="AE4551" s="179"/>
      <c r="AF4551" s="179"/>
      <c r="AG4551" s="179"/>
      <c r="AH4551" s="179"/>
      <c r="AI4551" s="179"/>
      <c r="AJ4551" s="179"/>
    </row>
    <row r="4552" spans="2:36" x14ac:dyDescent="0.3">
      <c r="B4552" s="224">
        <v>462900</v>
      </c>
      <c r="C4552" s="209">
        <v>189997</v>
      </c>
      <c r="D4552" s="206">
        <f t="shared" si="363"/>
        <v>0.410449341110391</v>
      </c>
      <c r="E4552" s="208">
        <f t="shared" si="364"/>
        <v>0.45</v>
      </c>
      <c r="F4552" s="207">
        <v>10449.83</v>
      </c>
      <c r="G4552" s="207">
        <v>15199.76</v>
      </c>
      <c r="H4552" s="207">
        <v>17099.73</v>
      </c>
      <c r="I4552" s="214">
        <v>174472</v>
      </c>
      <c r="J4552" s="211">
        <f t="shared" si="365"/>
        <v>0.37691077986606181</v>
      </c>
      <c r="K4552" s="212">
        <f t="shared" si="366"/>
        <v>0.42</v>
      </c>
      <c r="L4552" s="214">
        <v>9595.9599999999991</v>
      </c>
      <c r="M4552" s="213">
        <v>13957.76</v>
      </c>
      <c r="N4552" s="213">
        <v>15702.48</v>
      </c>
      <c r="O4552" s="242">
        <f t="shared" si="367"/>
        <v>0.51519999999996802</v>
      </c>
      <c r="P4552" s="242"/>
      <c r="Q4552" s="179"/>
      <c r="R4552" s="179"/>
      <c r="S4552" s="179"/>
      <c r="T4552" s="179"/>
      <c r="U4552" s="179"/>
      <c r="V4552" s="179"/>
      <c r="W4552" s="179"/>
      <c r="X4552" s="179"/>
      <c r="Y4552" s="179"/>
      <c r="Z4552" s="179"/>
      <c r="AA4552" s="222"/>
      <c r="AB4552" s="222"/>
      <c r="AC4552" s="222"/>
      <c r="AD4552" s="179"/>
      <c r="AE4552" s="179"/>
      <c r="AF4552" s="179"/>
      <c r="AG4552" s="179"/>
      <c r="AH4552" s="179"/>
      <c r="AI4552" s="179"/>
      <c r="AJ4552" s="179"/>
    </row>
    <row r="4553" spans="2:36" x14ac:dyDescent="0.3">
      <c r="B4553" s="224">
        <v>463000</v>
      </c>
      <c r="C4553" s="209">
        <v>190042</v>
      </c>
      <c r="D4553" s="206">
        <f t="shared" si="363"/>
        <v>0.41045788336933048</v>
      </c>
      <c r="E4553" s="208">
        <f t="shared" si="364"/>
        <v>0.45</v>
      </c>
      <c r="F4553" s="207">
        <v>10452.31</v>
      </c>
      <c r="G4553" s="207">
        <v>15203.36</v>
      </c>
      <c r="H4553" s="207">
        <v>17103.78</v>
      </c>
      <c r="I4553" s="214">
        <v>174514</v>
      </c>
      <c r="J4553" s="211">
        <f t="shared" si="365"/>
        <v>0.37692008639308855</v>
      </c>
      <c r="K4553" s="212">
        <f t="shared" si="366"/>
        <v>0.42</v>
      </c>
      <c r="L4553" s="214">
        <v>9598.27</v>
      </c>
      <c r="M4553" s="213">
        <v>13961.12</v>
      </c>
      <c r="N4553" s="213">
        <v>15706.26</v>
      </c>
      <c r="O4553" s="242">
        <f t="shared" si="367"/>
        <v>0.51529999999995202</v>
      </c>
      <c r="P4553" s="242"/>
      <c r="Q4553" s="179"/>
      <c r="R4553" s="179"/>
      <c r="S4553" s="179"/>
      <c r="T4553" s="179"/>
      <c r="U4553" s="179"/>
      <c r="V4553" s="179"/>
      <c r="W4553" s="179"/>
      <c r="X4553" s="179"/>
      <c r="Y4553" s="179"/>
      <c r="Z4553" s="179"/>
      <c r="AA4553" s="222"/>
      <c r="AB4553" s="222"/>
      <c r="AC4553" s="222"/>
      <c r="AD4553" s="179"/>
      <c r="AE4553" s="179"/>
      <c r="AF4553" s="179"/>
      <c r="AG4553" s="179"/>
      <c r="AH4553" s="179"/>
      <c r="AI4553" s="179"/>
      <c r="AJ4553" s="179"/>
    </row>
    <row r="4554" spans="2:36" x14ac:dyDescent="0.3">
      <c r="B4554" s="224">
        <v>463100</v>
      </c>
      <c r="C4554" s="209">
        <v>190087</v>
      </c>
      <c r="D4554" s="206">
        <f t="shared" si="363"/>
        <v>0.41046642193910604</v>
      </c>
      <c r="E4554" s="208">
        <f t="shared" si="364"/>
        <v>0.45</v>
      </c>
      <c r="F4554" s="207">
        <v>10454.780000000001</v>
      </c>
      <c r="G4554" s="207">
        <v>15206.96</v>
      </c>
      <c r="H4554" s="207">
        <v>17107.830000000002</v>
      </c>
      <c r="I4554" s="214">
        <v>174556</v>
      </c>
      <c r="J4554" s="211">
        <f t="shared" si="365"/>
        <v>0.37692938890088534</v>
      </c>
      <c r="K4554" s="212">
        <f t="shared" si="366"/>
        <v>0.42</v>
      </c>
      <c r="L4554" s="214">
        <v>9600.58</v>
      </c>
      <c r="M4554" s="213">
        <v>13964.48</v>
      </c>
      <c r="N4554" s="213">
        <v>15710.04</v>
      </c>
      <c r="O4554" s="242">
        <f t="shared" si="367"/>
        <v>0.51519999999989519</v>
      </c>
      <c r="P4554" s="242"/>
      <c r="Q4554" s="179"/>
      <c r="R4554" s="179"/>
      <c r="S4554" s="179"/>
      <c r="T4554" s="179"/>
      <c r="U4554" s="179"/>
      <c r="V4554" s="179"/>
      <c r="W4554" s="179"/>
      <c r="X4554" s="179"/>
      <c r="Y4554" s="179"/>
      <c r="Z4554" s="179"/>
      <c r="AA4554" s="222"/>
      <c r="AB4554" s="222"/>
      <c r="AC4554" s="222"/>
      <c r="AD4554" s="179"/>
      <c r="AE4554" s="179"/>
      <c r="AF4554" s="179"/>
      <c r="AG4554" s="179"/>
      <c r="AH4554" s="179"/>
      <c r="AI4554" s="179"/>
      <c r="AJ4554" s="179"/>
    </row>
    <row r="4555" spans="2:36" x14ac:dyDescent="0.3">
      <c r="B4555" s="224">
        <v>463200</v>
      </c>
      <c r="C4555" s="209">
        <v>190132</v>
      </c>
      <c r="D4555" s="206">
        <f t="shared" si="363"/>
        <v>0.41047495682210711</v>
      </c>
      <c r="E4555" s="208">
        <f t="shared" si="364"/>
        <v>0.45</v>
      </c>
      <c r="F4555" s="207">
        <v>10457.26</v>
      </c>
      <c r="G4555" s="207">
        <v>15210.56</v>
      </c>
      <c r="H4555" s="207">
        <v>17111.88</v>
      </c>
      <c r="I4555" s="214">
        <v>174598</v>
      </c>
      <c r="J4555" s="211">
        <f t="shared" si="365"/>
        <v>0.37693868739205527</v>
      </c>
      <c r="K4555" s="212">
        <f t="shared" si="366"/>
        <v>0.42</v>
      </c>
      <c r="L4555" s="214">
        <v>9602.89</v>
      </c>
      <c r="M4555" s="213">
        <v>13967.84</v>
      </c>
      <c r="N4555" s="213">
        <v>15713.82</v>
      </c>
      <c r="O4555" s="242">
        <f t="shared" si="367"/>
        <v>0.51530000000013387</v>
      </c>
      <c r="P4555" s="242"/>
      <c r="Q4555" s="179"/>
      <c r="R4555" s="179"/>
      <c r="S4555" s="179"/>
      <c r="T4555" s="179"/>
      <c r="U4555" s="179"/>
      <c r="V4555" s="179"/>
      <c r="W4555" s="179"/>
      <c r="X4555" s="179"/>
      <c r="Y4555" s="179"/>
      <c r="Z4555" s="179"/>
      <c r="AA4555" s="222"/>
      <c r="AB4555" s="222"/>
      <c r="AC4555" s="222"/>
      <c r="AD4555" s="179"/>
      <c r="AE4555" s="179"/>
      <c r="AF4555" s="179"/>
      <c r="AG4555" s="179"/>
      <c r="AH4555" s="179"/>
      <c r="AI4555" s="179"/>
      <c r="AJ4555" s="179"/>
    </row>
    <row r="4556" spans="2:36" x14ac:dyDescent="0.3">
      <c r="B4556" s="224">
        <v>463300</v>
      </c>
      <c r="C4556" s="209">
        <v>190177</v>
      </c>
      <c r="D4556" s="206">
        <f t="shared" si="363"/>
        <v>0.41048348802072093</v>
      </c>
      <c r="E4556" s="208">
        <f t="shared" si="364"/>
        <v>0.45</v>
      </c>
      <c r="F4556" s="207">
        <v>10459.73</v>
      </c>
      <c r="G4556" s="207">
        <v>15214.16</v>
      </c>
      <c r="H4556" s="207">
        <v>17115.93</v>
      </c>
      <c r="I4556" s="214">
        <v>174640</v>
      </c>
      <c r="J4556" s="211">
        <f t="shared" si="365"/>
        <v>0.3769479818691992</v>
      </c>
      <c r="K4556" s="212">
        <f t="shared" si="366"/>
        <v>0.42</v>
      </c>
      <c r="L4556" s="214">
        <v>9605.2000000000007</v>
      </c>
      <c r="M4556" s="213">
        <v>13971.2</v>
      </c>
      <c r="N4556" s="213">
        <v>15717.6</v>
      </c>
      <c r="O4556" s="242">
        <f t="shared" si="367"/>
        <v>0.51520000000000432</v>
      </c>
      <c r="P4556" s="242"/>
      <c r="Q4556" s="179"/>
      <c r="R4556" s="179"/>
      <c r="S4556" s="179"/>
      <c r="T4556" s="179"/>
      <c r="U4556" s="179"/>
      <c r="V4556" s="179"/>
      <c r="W4556" s="179"/>
      <c r="X4556" s="179"/>
      <c r="Y4556" s="179"/>
      <c r="Z4556" s="179"/>
      <c r="AA4556" s="222"/>
      <c r="AB4556" s="222"/>
      <c r="AC4556" s="222"/>
      <c r="AD4556" s="179"/>
      <c r="AE4556" s="179"/>
      <c r="AF4556" s="179"/>
      <c r="AG4556" s="179"/>
      <c r="AH4556" s="179"/>
      <c r="AI4556" s="179"/>
      <c r="AJ4556" s="179"/>
    </row>
    <row r="4557" spans="2:36" x14ac:dyDescent="0.3">
      <c r="B4557" s="224">
        <v>463400</v>
      </c>
      <c r="C4557" s="209">
        <v>190222</v>
      </c>
      <c r="D4557" s="206">
        <f t="shared" si="363"/>
        <v>0.41049201553733278</v>
      </c>
      <c r="E4557" s="208">
        <f t="shared" si="364"/>
        <v>0.45</v>
      </c>
      <c r="F4557" s="207">
        <v>10462.209999999999</v>
      </c>
      <c r="G4557" s="207">
        <v>15217.76</v>
      </c>
      <c r="H4557" s="207">
        <v>17119.98</v>
      </c>
      <c r="I4557" s="214">
        <v>174682</v>
      </c>
      <c r="J4557" s="211">
        <f t="shared" si="365"/>
        <v>0.37695727233491583</v>
      </c>
      <c r="K4557" s="212">
        <f t="shared" si="366"/>
        <v>0.42</v>
      </c>
      <c r="L4557" s="214">
        <v>9607.51</v>
      </c>
      <c r="M4557" s="213">
        <v>13974.56</v>
      </c>
      <c r="N4557" s="213">
        <v>15721.38</v>
      </c>
      <c r="O4557" s="242">
        <f t="shared" si="367"/>
        <v>0.51530000000002474</v>
      </c>
      <c r="P4557" s="242"/>
      <c r="Q4557" s="179"/>
      <c r="R4557" s="179"/>
      <c r="S4557" s="179"/>
      <c r="T4557" s="179"/>
      <c r="U4557" s="179"/>
      <c r="V4557" s="179"/>
      <c r="W4557" s="179"/>
      <c r="X4557" s="179"/>
      <c r="Y4557" s="179"/>
      <c r="Z4557" s="179"/>
      <c r="AA4557" s="222"/>
      <c r="AB4557" s="222"/>
      <c r="AC4557" s="222"/>
      <c r="AD4557" s="179"/>
      <c r="AE4557" s="179"/>
      <c r="AF4557" s="179"/>
      <c r="AG4557" s="179"/>
      <c r="AH4557" s="179"/>
      <c r="AI4557" s="179"/>
      <c r="AJ4557" s="179"/>
    </row>
    <row r="4558" spans="2:36" x14ac:dyDescent="0.3">
      <c r="B4558" s="224">
        <v>463500</v>
      </c>
      <c r="C4558" s="209">
        <v>190267</v>
      </c>
      <c r="D4558" s="206">
        <f t="shared" si="363"/>
        <v>0.41050053937432579</v>
      </c>
      <c r="E4558" s="208">
        <f t="shared" si="364"/>
        <v>0.45</v>
      </c>
      <c r="F4558" s="207">
        <v>10464.68</v>
      </c>
      <c r="G4558" s="207">
        <v>15221.36</v>
      </c>
      <c r="H4558" s="207">
        <v>17124.03</v>
      </c>
      <c r="I4558" s="214">
        <v>174724</v>
      </c>
      <c r="J4558" s="211">
        <f t="shared" si="365"/>
        <v>0.37696655879180152</v>
      </c>
      <c r="K4558" s="212">
        <f t="shared" si="366"/>
        <v>0.42</v>
      </c>
      <c r="L4558" s="214">
        <v>9609.82</v>
      </c>
      <c r="M4558" s="213">
        <v>13977.92</v>
      </c>
      <c r="N4558" s="213">
        <v>15725.16</v>
      </c>
      <c r="O4558" s="242">
        <f t="shared" si="367"/>
        <v>0.5151999999999316</v>
      </c>
      <c r="P4558" s="242"/>
      <c r="Q4558" s="179"/>
      <c r="R4558" s="179"/>
      <c r="S4558" s="179"/>
      <c r="T4558" s="179"/>
      <c r="U4558" s="179"/>
      <c r="V4558" s="179"/>
      <c r="W4558" s="179"/>
      <c r="X4558" s="179"/>
      <c r="Y4558" s="179"/>
      <c r="Z4558" s="179"/>
      <c r="AA4558" s="222"/>
      <c r="AB4558" s="222"/>
      <c r="AC4558" s="222"/>
      <c r="AD4558" s="179"/>
      <c r="AE4558" s="179"/>
      <c r="AF4558" s="179"/>
      <c r="AG4558" s="179"/>
      <c r="AH4558" s="179"/>
      <c r="AI4558" s="179"/>
      <c r="AJ4558" s="179"/>
    </row>
    <row r="4559" spans="2:36" x14ac:dyDescent="0.3">
      <c r="B4559" s="224">
        <v>463600</v>
      </c>
      <c r="C4559" s="209">
        <v>190312</v>
      </c>
      <c r="D4559" s="206">
        <f t="shared" si="363"/>
        <v>0.41050905953408112</v>
      </c>
      <c r="E4559" s="208">
        <f t="shared" si="364"/>
        <v>0.45</v>
      </c>
      <c r="F4559" s="207">
        <v>10467.16</v>
      </c>
      <c r="G4559" s="207">
        <v>15224.96</v>
      </c>
      <c r="H4559" s="207">
        <v>17128.080000000002</v>
      </c>
      <c r="I4559" s="214">
        <v>174766</v>
      </c>
      <c r="J4559" s="211">
        <f t="shared" si="365"/>
        <v>0.37697584124245037</v>
      </c>
      <c r="K4559" s="212">
        <f t="shared" si="366"/>
        <v>0.42</v>
      </c>
      <c r="L4559" s="214">
        <v>9612.1299999999992</v>
      </c>
      <c r="M4559" s="213">
        <v>13981.28</v>
      </c>
      <c r="N4559" s="213">
        <v>15728.94</v>
      </c>
      <c r="O4559" s="242">
        <f t="shared" si="367"/>
        <v>0.5152999999999156</v>
      </c>
      <c r="P4559" s="242"/>
      <c r="Q4559" s="179"/>
      <c r="R4559" s="179"/>
      <c r="S4559" s="179"/>
      <c r="T4559" s="179"/>
      <c r="U4559" s="179"/>
      <c r="V4559" s="179"/>
      <c r="W4559" s="179"/>
      <c r="X4559" s="179"/>
      <c r="Y4559" s="179"/>
      <c r="Z4559" s="179"/>
      <c r="AA4559" s="222"/>
      <c r="AB4559" s="222"/>
      <c r="AC4559" s="222"/>
      <c r="AD4559" s="179"/>
      <c r="AE4559" s="179"/>
      <c r="AF4559" s="179"/>
      <c r="AG4559" s="179"/>
      <c r="AH4559" s="179"/>
      <c r="AI4559" s="179"/>
      <c r="AJ4559" s="179"/>
    </row>
    <row r="4560" spans="2:36" x14ac:dyDescent="0.3">
      <c r="B4560" s="224">
        <v>463700</v>
      </c>
      <c r="C4560" s="209">
        <v>190357</v>
      </c>
      <c r="D4560" s="206">
        <f t="shared" si="363"/>
        <v>0.41051757601897781</v>
      </c>
      <c r="E4560" s="208">
        <f t="shared" si="364"/>
        <v>0.45</v>
      </c>
      <c r="F4560" s="207">
        <v>10469.629999999999</v>
      </c>
      <c r="G4560" s="207">
        <v>15228.56</v>
      </c>
      <c r="H4560" s="207">
        <v>17132.13</v>
      </c>
      <c r="I4560" s="214">
        <v>174808</v>
      </c>
      <c r="J4560" s="211">
        <f t="shared" si="365"/>
        <v>0.37698511968945436</v>
      </c>
      <c r="K4560" s="212">
        <f t="shared" si="366"/>
        <v>0.42</v>
      </c>
      <c r="L4560" s="214">
        <v>9614.44</v>
      </c>
      <c r="M4560" s="213">
        <v>13984.64</v>
      </c>
      <c r="N4560" s="213">
        <v>15732.72</v>
      </c>
      <c r="O4560" s="242">
        <f t="shared" si="367"/>
        <v>0.51520000000007715</v>
      </c>
      <c r="P4560" s="242"/>
      <c r="Q4560" s="179"/>
      <c r="R4560" s="179"/>
      <c r="S4560" s="179"/>
      <c r="T4560" s="179"/>
      <c r="U4560" s="179"/>
      <c r="V4560" s="179"/>
      <c r="W4560" s="179"/>
      <c r="X4560" s="179"/>
      <c r="Y4560" s="179"/>
      <c r="Z4560" s="179"/>
      <c r="AA4560" s="222"/>
      <c r="AB4560" s="222"/>
      <c r="AC4560" s="222"/>
      <c r="AD4560" s="179"/>
      <c r="AE4560" s="179"/>
      <c r="AF4560" s="179"/>
      <c r="AG4560" s="179"/>
      <c r="AH4560" s="179"/>
      <c r="AI4560" s="179"/>
      <c r="AJ4560" s="179"/>
    </row>
    <row r="4561" spans="2:36" x14ac:dyDescent="0.3">
      <c r="B4561" s="224">
        <v>463800</v>
      </c>
      <c r="C4561" s="209">
        <v>190402</v>
      </c>
      <c r="D4561" s="206">
        <f t="shared" si="363"/>
        <v>0.41052608883139285</v>
      </c>
      <c r="E4561" s="208">
        <f t="shared" si="364"/>
        <v>0.45</v>
      </c>
      <c r="F4561" s="207">
        <v>10472.11</v>
      </c>
      <c r="G4561" s="207">
        <v>15232.16</v>
      </c>
      <c r="H4561" s="207">
        <v>17136.18</v>
      </c>
      <c r="I4561" s="214">
        <v>174850</v>
      </c>
      <c r="J4561" s="211">
        <f t="shared" si="365"/>
        <v>0.3769943941354032</v>
      </c>
      <c r="K4561" s="212">
        <f t="shared" si="366"/>
        <v>0.42</v>
      </c>
      <c r="L4561" s="214">
        <v>9616.75</v>
      </c>
      <c r="M4561" s="213">
        <v>13988</v>
      </c>
      <c r="N4561" s="213">
        <v>15736.5</v>
      </c>
      <c r="O4561" s="242">
        <f t="shared" si="367"/>
        <v>0.51529999999980647</v>
      </c>
      <c r="P4561" s="242"/>
      <c r="Q4561" s="179"/>
      <c r="R4561" s="179"/>
      <c r="S4561" s="179"/>
      <c r="T4561" s="179"/>
      <c r="U4561" s="179"/>
      <c r="V4561" s="179"/>
      <c r="W4561" s="179"/>
      <c r="X4561" s="179"/>
      <c r="Y4561" s="179"/>
      <c r="Z4561" s="179"/>
      <c r="AA4561" s="222"/>
      <c r="AB4561" s="222"/>
      <c r="AC4561" s="222"/>
      <c r="AD4561" s="179"/>
      <c r="AE4561" s="179"/>
      <c r="AF4561" s="179"/>
      <c r="AG4561" s="179"/>
      <c r="AH4561" s="179"/>
      <c r="AI4561" s="179"/>
      <c r="AJ4561" s="179"/>
    </row>
    <row r="4562" spans="2:36" x14ac:dyDescent="0.3">
      <c r="B4562" s="224">
        <v>463900</v>
      </c>
      <c r="C4562" s="209">
        <v>190447</v>
      </c>
      <c r="D4562" s="206">
        <f t="shared" si="363"/>
        <v>0.41053459797370123</v>
      </c>
      <c r="E4562" s="208">
        <f t="shared" si="364"/>
        <v>0.45</v>
      </c>
      <c r="F4562" s="207">
        <v>10474.58</v>
      </c>
      <c r="G4562" s="207">
        <v>15235.76</v>
      </c>
      <c r="H4562" s="207">
        <v>17140.23</v>
      </c>
      <c r="I4562" s="214">
        <v>174892</v>
      </c>
      <c r="J4562" s="211">
        <f t="shared" si="365"/>
        <v>0.37700366458288426</v>
      </c>
      <c r="K4562" s="212">
        <f t="shared" si="366"/>
        <v>0.42</v>
      </c>
      <c r="L4562" s="214">
        <v>9619.06</v>
      </c>
      <c r="M4562" s="213">
        <v>13991.36</v>
      </c>
      <c r="N4562" s="213">
        <v>15740.28</v>
      </c>
      <c r="O4562" s="242">
        <f t="shared" si="367"/>
        <v>0.51519999999996802</v>
      </c>
      <c r="P4562" s="242"/>
      <c r="Q4562" s="179"/>
      <c r="R4562" s="179"/>
      <c r="S4562" s="179"/>
      <c r="T4562" s="179"/>
      <c r="U4562" s="179"/>
      <c r="V4562" s="179"/>
      <c r="W4562" s="179"/>
      <c r="X4562" s="179"/>
      <c r="Y4562" s="179"/>
      <c r="Z4562" s="179"/>
      <c r="AA4562" s="222"/>
      <c r="AB4562" s="222"/>
      <c r="AC4562" s="222"/>
      <c r="AD4562" s="179"/>
      <c r="AE4562" s="179"/>
      <c r="AF4562" s="179"/>
      <c r="AG4562" s="179"/>
      <c r="AH4562" s="179"/>
      <c r="AI4562" s="179"/>
      <c r="AJ4562" s="179"/>
    </row>
    <row r="4563" spans="2:36" x14ac:dyDescent="0.3">
      <c r="B4563" s="224">
        <v>464000</v>
      </c>
      <c r="C4563" s="209">
        <v>190492</v>
      </c>
      <c r="D4563" s="206">
        <f t="shared" si="363"/>
        <v>0.41054310344827588</v>
      </c>
      <c r="E4563" s="208">
        <f t="shared" si="364"/>
        <v>0.45</v>
      </c>
      <c r="F4563" s="207">
        <v>10477.06</v>
      </c>
      <c r="G4563" s="207">
        <v>15239.36</v>
      </c>
      <c r="H4563" s="207">
        <v>17144.28</v>
      </c>
      <c r="I4563" s="214">
        <v>174934</v>
      </c>
      <c r="J4563" s="211">
        <f t="shared" si="365"/>
        <v>0.37701293103448275</v>
      </c>
      <c r="K4563" s="212">
        <f t="shared" si="366"/>
        <v>0.42</v>
      </c>
      <c r="L4563" s="214">
        <v>9621.3700000000008</v>
      </c>
      <c r="M4563" s="213">
        <v>13994.72</v>
      </c>
      <c r="N4563" s="213">
        <v>15744.06</v>
      </c>
      <c r="O4563" s="242">
        <f t="shared" si="367"/>
        <v>0.51529999999995202</v>
      </c>
      <c r="P4563" s="242"/>
      <c r="Q4563" s="179"/>
      <c r="R4563" s="179"/>
      <c r="S4563" s="179"/>
      <c r="T4563" s="179"/>
      <c r="U4563" s="179"/>
      <c r="V4563" s="179"/>
      <c r="W4563" s="179"/>
      <c r="X4563" s="179"/>
      <c r="Y4563" s="179"/>
      <c r="Z4563" s="179"/>
      <c r="AA4563" s="222"/>
      <c r="AB4563" s="222"/>
      <c r="AC4563" s="222"/>
      <c r="AD4563" s="179"/>
      <c r="AE4563" s="179"/>
      <c r="AF4563" s="179"/>
      <c r="AG4563" s="179"/>
      <c r="AH4563" s="179"/>
      <c r="AI4563" s="179"/>
      <c r="AJ4563" s="179"/>
    </row>
    <row r="4564" spans="2:36" x14ac:dyDescent="0.3">
      <c r="B4564" s="224">
        <v>464100</v>
      </c>
      <c r="C4564" s="209">
        <v>190537</v>
      </c>
      <c r="D4564" s="206">
        <f t="shared" si="363"/>
        <v>0.41055160525748763</v>
      </c>
      <c r="E4564" s="208">
        <f t="shared" si="364"/>
        <v>0.45</v>
      </c>
      <c r="F4564" s="207">
        <v>10479.530000000001</v>
      </c>
      <c r="G4564" s="207">
        <v>15242.96</v>
      </c>
      <c r="H4564" s="207">
        <v>17148.330000000002</v>
      </c>
      <c r="I4564" s="214">
        <v>174976</v>
      </c>
      <c r="J4564" s="211">
        <f t="shared" si="365"/>
        <v>0.37702219349278171</v>
      </c>
      <c r="K4564" s="212">
        <f t="shared" si="366"/>
        <v>0.42</v>
      </c>
      <c r="L4564" s="214">
        <v>9623.68</v>
      </c>
      <c r="M4564" s="213">
        <v>13998.08</v>
      </c>
      <c r="N4564" s="213">
        <v>15747.84</v>
      </c>
      <c r="O4564" s="242">
        <f t="shared" si="367"/>
        <v>0.51519999999989519</v>
      </c>
      <c r="P4564" s="242"/>
      <c r="Q4564" s="179"/>
      <c r="R4564" s="179"/>
      <c r="S4564" s="179"/>
      <c r="T4564" s="179"/>
      <c r="U4564" s="179"/>
      <c r="V4564" s="179"/>
      <c r="W4564" s="179"/>
      <c r="X4564" s="179"/>
      <c r="Y4564" s="179"/>
      <c r="Z4564" s="179"/>
      <c r="AA4564" s="222"/>
      <c r="AB4564" s="222"/>
      <c r="AC4564" s="222"/>
      <c r="AD4564" s="179"/>
      <c r="AE4564" s="179"/>
      <c r="AF4564" s="179"/>
      <c r="AG4564" s="179"/>
      <c r="AH4564" s="179"/>
      <c r="AI4564" s="179"/>
      <c r="AJ4564" s="179"/>
    </row>
    <row r="4565" spans="2:36" x14ac:dyDescent="0.3">
      <c r="B4565" s="224">
        <v>464200</v>
      </c>
      <c r="C4565" s="209">
        <v>190582</v>
      </c>
      <c r="D4565" s="206">
        <f t="shared" si="363"/>
        <v>0.4105601034037053</v>
      </c>
      <c r="E4565" s="208">
        <f t="shared" si="364"/>
        <v>0.45</v>
      </c>
      <c r="F4565" s="207">
        <v>10482.01</v>
      </c>
      <c r="G4565" s="207">
        <v>15246.56</v>
      </c>
      <c r="H4565" s="207">
        <v>17152.38</v>
      </c>
      <c r="I4565" s="214">
        <v>175018</v>
      </c>
      <c r="J4565" s="211">
        <f t="shared" si="365"/>
        <v>0.37703145196036192</v>
      </c>
      <c r="K4565" s="212">
        <f t="shared" si="366"/>
        <v>0.42</v>
      </c>
      <c r="L4565" s="214">
        <v>9625.99</v>
      </c>
      <c r="M4565" s="213">
        <v>14001.44</v>
      </c>
      <c r="N4565" s="213">
        <v>15751.62</v>
      </c>
      <c r="O4565" s="242">
        <f t="shared" si="367"/>
        <v>0.51530000000013387</v>
      </c>
      <c r="P4565" s="242"/>
      <c r="Q4565" s="179"/>
      <c r="R4565" s="179"/>
      <c r="S4565" s="179"/>
      <c r="T4565" s="179"/>
      <c r="U4565" s="179"/>
      <c r="V4565" s="179"/>
      <c r="W4565" s="179"/>
      <c r="X4565" s="179"/>
      <c r="Y4565" s="179"/>
      <c r="Z4565" s="179"/>
      <c r="AA4565" s="222"/>
      <c r="AB4565" s="222"/>
      <c r="AC4565" s="222"/>
      <c r="AD4565" s="179"/>
      <c r="AE4565" s="179"/>
      <c r="AF4565" s="179"/>
      <c r="AG4565" s="179"/>
      <c r="AH4565" s="179"/>
      <c r="AI4565" s="179"/>
      <c r="AJ4565" s="179"/>
    </row>
    <row r="4566" spans="2:36" x14ac:dyDescent="0.3">
      <c r="B4566" s="224">
        <v>464300</v>
      </c>
      <c r="C4566" s="209">
        <v>190627</v>
      </c>
      <c r="D4566" s="206">
        <f t="shared" si="363"/>
        <v>0.41056859788929573</v>
      </c>
      <c r="E4566" s="208">
        <f t="shared" si="364"/>
        <v>0.45</v>
      </c>
      <c r="F4566" s="207">
        <v>10484.48</v>
      </c>
      <c r="G4566" s="207">
        <v>15250.16</v>
      </c>
      <c r="H4566" s="207">
        <v>17156.43</v>
      </c>
      <c r="I4566" s="214">
        <v>175060</v>
      </c>
      <c r="J4566" s="211">
        <f t="shared" si="365"/>
        <v>0.37704070643980186</v>
      </c>
      <c r="K4566" s="212">
        <f t="shared" si="366"/>
        <v>0.42</v>
      </c>
      <c r="L4566" s="214">
        <v>9628.2999999999993</v>
      </c>
      <c r="M4566" s="213">
        <v>14004.8</v>
      </c>
      <c r="N4566" s="213">
        <v>15755.4</v>
      </c>
      <c r="O4566" s="242">
        <f t="shared" si="367"/>
        <v>0.51520000000000432</v>
      </c>
      <c r="P4566" s="242"/>
      <c r="Q4566" s="179"/>
      <c r="R4566" s="179"/>
      <c r="S4566" s="179"/>
      <c r="T4566" s="179"/>
      <c r="U4566" s="179"/>
      <c r="V4566" s="179"/>
      <c r="W4566" s="179"/>
      <c r="X4566" s="179"/>
      <c r="Y4566" s="179"/>
      <c r="Z4566" s="179"/>
      <c r="AA4566" s="222"/>
      <c r="AB4566" s="222"/>
      <c r="AC4566" s="222"/>
      <c r="AD4566" s="179"/>
      <c r="AE4566" s="179"/>
      <c r="AF4566" s="179"/>
      <c r="AG4566" s="179"/>
      <c r="AH4566" s="179"/>
      <c r="AI4566" s="179"/>
      <c r="AJ4566" s="179"/>
    </row>
    <row r="4567" spans="2:36" x14ac:dyDescent="0.3">
      <c r="B4567" s="224">
        <v>464400</v>
      </c>
      <c r="C4567" s="209">
        <v>190672</v>
      </c>
      <c r="D4567" s="206">
        <f t="shared" si="363"/>
        <v>0.41057708871662357</v>
      </c>
      <c r="E4567" s="208">
        <f t="shared" si="364"/>
        <v>0.45</v>
      </c>
      <c r="F4567" s="207">
        <v>10486.96</v>
      </c>
      <c r="G4567" s="207">
        <v>15253.76</v>
      </c>
      <c r="H4567" s="207">
        <v>17160.48</v>
      </c>
      <c r="I4567" s="214">
        <v>175102</v>
      </c>
      <c r="J4567" s="211">
        <f t="shared" si="365"/>
        <v>0.37704995693367788</v>
      </c>
      <c r="K4567" s="212">
        <f t="shared" si="366"/>
        <v>0.42</v>
      </c>
      <c r="L4567" s="214">
        <v>9630.61</v>
      </c>
      <c r="M4567" s="213">
        <v>14008.16</v>
      </c>
      <c r="N4567" s="213">
        <v>15759.18</v>
      </c>
      <c r="O4567" s="242">
        <f t="shared" si="367"/>
        <v>0.51530000000002474</v>
      </c>
      <c r="P4567" s="242"/>
      <c r="Q4567" s="179"/>
      <c r="R4567" s="179"/>
      <c r="S4567" s="179"/>
      <c r="T4567" s="179"/>
      <c r="U4567" s="179"/>
      <c r="V4567" s="179"/>
      <c r="W4567" s="179"/>
      <c r="X4567" s="179"/>
      <c r="Y4567" s="179"/>
      <c r="Z4567" s="179"/>
      <c r="AA4567" s="222"/>
      <c r="AB4567" s="222"/>
      <c r="AC4567" s="222"/>
      <c r="AD4567" s="179"/>
      <c r="AE4567" s="179"/>
      <c r="AF4567" s="179"/>
      <c r="AG4567" s="179"/>
      <c r="AH4567" s="179"/>
      <c r="AI4567" s="179"/>
      <c r="AJ4567" s="179"/>
    </row>
    <row r="4568" spans="2:36" x14ac:dyDescent="0.3">
      <c r="B4568" s="224">
        <v>464500</v>
      </c>
      <c r="C4568" s="209">
        <v>190717</v>
      </c>
      <c r="D4568" s="206">
        <f t="shared" ref="D4568:D4631" si="368">C4568/B4568</f>
        <v>0.41058557588805167</v>
      </c>
      <c r="E4568" s="208">
        <f t="shared" ref="E4568:E4631" si="369">(C4568-C4567)/(B4568-B4567)</f>
        <v>0.45</v>
      </c>
      <c r="F4568" s="207">
        <v>10489.43</v>
      </c>
      <c r="G4568" s="207">
        <v>15257.36</v>
      </c>
      <c r="H4568" s="207">
        <v>17164.53</v>
      </c>
      <c r="I4568" s="214">
        <v>175144</v>
      </c>
      <c r="J4568" s="211">
        <f t="shared" si="365"/>
        <v>0.37705920344456406</v>
      </c>
      <c r="K4568" s="212">
        <f t="shared" si="366"/>
        <v>0.42</v>
      </c>
      <c r="L4568" s="214">
        <v>9632.92</v>
      </c>
      <c r="M4568" s="213">
        <v>14011.52</v>
      </c>
      <c r="N4568" s="213">
        <v>15762.96</v>
      </c>
      <c r="O4568" s="242">
        <f t="shared" si="367"/>
        <v>0.5151999999999316</v>
      </c>
      <c r="P4568" s="242"/>
      <c r="Q4568" s="179"/>
      <c r="R4568" s="179"/>
      <c r="S4568" s="179"/>
      <c r="T4568" s="179"/>
      <c r="U4568" s="179"/>
      <c r="V4568" s="179"/>
      <c r="W4568" s="179"/>
      <c r="X4568" s="179"/>
      <c r="Y4568" s="179"/>
      <c r="Z4568" s="179"/>
      <c r="AA4568" s="222"/>
      <c r="AB4568" s="222"/>
      <c r="AC4568" s="222"/>
      <c r="AD4568" s="179"/>
      <c r="AE4568" s="179"/>
      <c r="AF4568" s="179"/>
      <c r="AG4568" s="179"/>
      <c r="AH4568" s="179"/>
      <c r="AI4568" s="179"/>
      <c r="AJ4568" s="179"/>
    </row>
    <row r="4569" spans="2:36" x14ac:dyDescent="0.3">
      <c r="B4569" s="224">
        <v>464600</v>
      </c>
      <c r="C4569" s="209">
        <v>190762</v>
      </c>
      <c r="D4569" s="206">
        <f t="shared" si="368"/>
        <v>0.41059405940594057</v>
      </c>
      <c r="E4569" s="208">
        <f t="shared" si="369"/>
        <v>0.45</v>
      </c>
      <c r="F4569" s="207">
        <v>10491.91</v>
      </c>
      <c r="G4569" s="207">
        <v>15260.96</v>
      </c>
      <c r="H4569" s="207">
        <v>17168.580000000002</v>
      </c>
      <c r="I4569" s="214">
        <v>175186</v>
      </c>
      <c r="J4569" s="211">
        <f t="shared" si="365"/>
        <v>0.37706844597503231</v>
      </c>
      <c r="K4569" s="212">
        <f t="shared" si="366"/>
        <v>0.42</v>
      </c>
      <c r="L4569" s="214">
        <v>9635.23</v>
      </c>
      <c r="M4569" s="213">
        <v>14014.88</v>
      </c>
      <c r="N4569" s="213">
        <v>15766.74</v>
      </c>
      <c r="O4569" s="242">
        <f t="shared" si="367"/>
        <v>0.5152999999999156</v>
      </c>
      <c r="P4569" s="242"/>
      <c r="Q4569" s="179"/>
      <c r="R4569" s="179"/>
      <c r="S4569" s="179"/>
      <c r="T4569" s="179"/>
      <c r="U4569" s="179"/>
      <c r="V4569" s="179"/>
      <c r="W4569" s="179"/>
      <c r="X4569" s="179"/>
      <c r="Y4569" s="179"/>
      <c r="Z4569" s="179"/>
      <c r="AA4569" s="222"/>
      <c r="AB4569" s="222"/>
      <c r="AC4569" s="222"/>
      <c r="AD4569" s="179"/>
      <c r="AE4569" s="179"/>
      <c r="AF4569" s="179"/>
      <c r="AG4569" s="179"/>
      <c r="AH4569" s="179"/>
      <c r="AI4569" s="179"/>
      <c r="AJ4569" s="179"/>
    </row>
    <row r="4570" spans="2:36" x14ac:dyDescent="0.3">
      <c r="B4570" s="224">
        <v>464700</v>
      </c>
      <c r="C4570" s="209">
        <v>190807</v>
      </c>
      <c r="D4570" s="206">
        <f t="shared" si="368"/>
        <v>0.410602539272649</v>
      </c>
      <c r="E4570" s="208">
        <f t="shared" si="369"/>
        <v>0.45</v>
      </c>
      <c r="F4570" s="207">
        <v>10494.38</v>
      </c>
      <c r="G4570" s="207">
        <v>15264.56</v>
      </c>
      <c r="H4570" s="207">
        <v>17172.63</v>
      </c>
      <c r="I4570" s="214">
        <v>175228</v>
      </c>
      <c r="J4570" s="211">
        <f t="shared" si="365"/>
        <v>0.37707768452765222</v>
      </c>
      <c r="K4570" s="212">
        <f t="shared" si="366"/>
        <v>0.42</v>
      </c>
      <c r="L4570" s="214">
        <v>9637.5400000000009</v>
      </c>
      <c r="M4570" s="213">
        <v>14018.24</v>
      </c>
      <c r="N4570" s="213">
        <v>15770.52</v>
      </c>
      <c r="O4570" s="242">
        <f t="shared" si="367"/>
        <v>0.51520000000007715</v>
      </c>
      <c r="P4570" s="242"/>
      <c r="Q4570" s="179"/>
      <c r="R4570" s="179"/>
      <c r="S4570" s="179"/>
      <c r="T4570" s="179"/>
      <c r="U4570" s="179"/>
      <c r="V4570" s="179"/>
      <c r="W4570" s="179"/>
      <c r="X4570" s="179"/>
      <c r="Y4570" s="179"/>
      <c r="Z4570" s="179"/>
      <c r="AA4570" s="222"/>
      <c r="AB4570" s="222"/>
      <c r="AC4570" s="222"/>
      <c r="AD4570" s="179"/>
      <c r="AE4570" s="179"/>
      <c r="AF4570" s="179"/>
      <c r="AG4570" s="179"/>
      <c r="AH4570" s="179"/>
      <c r="AI4570" s="179"/>
      <c r="AJ4570" s="179"/>
    </row>
    <row r="4571" spans="2:36" x14ac:dyDescent="0.3">
      <c r="B4571" s="224">
        <v>464800</v>
      </c>
      <c r="C4571" s="209">
        <v>190852</v>
      </c>
      <c r="D4571" s="206">
        <f t="shared" si="368"/>
        <v>0.41061101549053358</v>
      </c>
      <c r="E4571" s="208">
        <f t="shared" si="369"/>
        <v>0.45</v>
      </c>
      <c r="F4571" s="207">
        <v>10496.86</v>
      </c>
      <c r="G4571" s="207">
        <v>15268.16</v>
      </c>
      <c r="H4571" s="207">
        <v>17176.68</v>
      </c>
      <c r="I4571" s="214">
        <v>175270</v>
      </c>
      <c r="J4571" s="211">
        <f t="shared" si="365"/>
        <v>0.37708691910499137</v>
      </c>
      <c r="K4571" s="212">
        <f t="shared" si="366"/>
        <v>0.42</v>
      </c>
      <c r="L4571" s="214">
        <v>9639.85</v>
      </c>
      <c r="M4571" s="213">
        <v>14021.6</v>
      </c>
      <c r="N4571" s="213">
        <v>15774.3</v>
      </c>
      <c r="O4571" s="242">
        <f t="shared" si="367"/>
        <v>0.51529999999980647</v>
      </c>
      <c r="P4571" s="242"/>
      <c r="Q4571" s="179"/>
      <c r="R4571" s="179"/>
      <c r="S4571" s="179"/>
      <c r="T4571" s="179"/>
      <c r="U4571" s="179"/>
      <c r="V4571" s="179"/>
      <c r="W4571" s="179"/>
      <c r="X4571" s="179"/>
      <c r="Y4571" s="179"/>
      <c r="Z4571" s="179"/>
      <c r="AA4571" s="222"/>
      <c r="AB4571" s="222"/>
      <c r="AC4571" s="222"/>
      <c r="AD4571" s="179"/>
      <c r="AE4571" s="179"/>
      <c r="AF4571" s="179"/>
      <c r="AG4571" s="179"/>
      <c r="AH4571" s="179"/>
      <c r="AI4571" s="179"/>
      <c r="AJ4571" s="179"/>
    </row>
    <row r="4572" spans="2:36" x14ac:dyDescent="0.3">
      <c r="B4572" s="224">
        <v>464900</v>
      </c>
      <c r="C4572" s="209">
        <v>190897</v>
      </c>
      <c r="D4572" s="206">
        <f t="shared" si="368"/>
        <v>0.41061948806194881</v>
      </c>
      <c r="E4572" s="208">
        <f t="shared" si="369"/>
        <v>0.45</v>
      </c>
      <c r="F4572" s="207">
        <v>10499.33</v>
      </c>
      <c r="G4572" s="207">
        <v>15271.76</v>
      </c>
      <c r="H4572" s="207">
        <v>17180.73</v>
      </c>
      <c r="I4572" s="214">
        <v>175312</v>
      </c>
      <c r="J4572" s="211">
        <f t="shared" si="365"/>
        <v>0.37709614970961497</v>
      </c>
      <c r="K4572" s="212">
        <f t="shared" si="366"/>
        <v>0.42</v>
      </c>
      <c r="L4572" s="214">
        <v>9642.16</v>
      </c>
      <c r="M4572" s="213">
        <v>14024.96</v>
      </c>
      <c r="N4572" s="213">
        <v>15778.08</v>
      </c>
      <c r="O4572" s="242">
        <f t="shared" si="367"/>
        <v>0.51519999999996802</v>
      </c>
      <c r="P4572" s="242"/>
      <c r="Q4572" s="179"/>
      <c r="R4572" s="179"/>
      <c r="S4572" s="179"/>
      <c r="T4572" s="179"/>
      <c r="U4572" s="179"/>
      <c r="V4572" s="179"/>
      <c r="W4572" s="179"/>
      <c r="X4572" s="179"/>
      <c r="Y4572" s="179"/>
      <c r="Z4572" s="179"/>
      <c r="AA4572" s="222"/>
      <c r="AB4572" s="222"/>
      <c r="AC4572" s="222"/>
      <c r="AD4572" s="179"/>
      <c r="AE4572" s="179"/>
      <c r="AF4572" s="179"/>
      <c r="AG4572" s="179"/>
      <c r="AH4572" s="179"/>
      <c r="AI4572" s="179"/>
      <c r="AJ4572" s="179"/>
    </row>
    <row r="4573" spans="2:36" x14ac:dyDescent="0.3">
      <c r="B4573" s="224">
        <v>465000</v>
      </c>
      <c r="C4573" s="209">
        <v>190942</v>
      </c>
      <c r="D4573" s="206">
        <f t="shared" si="368"/>
        <v>0.41062795698924731</v>
      </c>
      <c r="E4573" s="208">
        <f t="shared" si="369"/>
        <v>0.45</v>
      </c>
      <c r="F4573" s="207">
        <v>10501.81</v>
      </c>
      <c r="G4573" s="207">
        <v>15275.36</v>
      </c>
      <c r="H4573" s="207">
        <v>17184.78</v>
      </c>
      <c r="I4573" s="214">
        <v>175354</v>
      </c>
      <c r="J4573" s="211">
        <f t="shared" si="365"/>
        <v>0.37710537634408603</v>
      </c>
      <c r="K4573" s="212">
        <f t="shared" si="366"/>
        <v>0.42</v>
      </c>
      <c r="L4573" s="214">
        <v>9644.4699999999993</v>
      </c>
      <c r="M4573" s="213">
        <v>14028.32</v>
      </c>
      <c r="N4573" s="213">
        <v>15781.86</v>
      </c>
      <c r="O4573" s="242">
        <f t="shared" si="367"/>
        <v>0.51529999999995202</v>
      </c>
      <c r="P4573" s="242"/>
      <c r="Q4573" s="179"/>
      <c r="R4573" s="179"/>
      <c r="S4573" s="179"/>
      <c r="T4573" s="179"/>
      <c r="U4573" s="179"/>
      <c r="V4573" s="179"/>
      <c r="W4573" s="179"/>
      <c r="X4573" s="179"/>
      <c r="Y4573" s="179"/>
      <c r="Z4573" s="179"/>
      <c r="AA4573" s="222"/>
      <c r="AB4573" s="222"/>
      <c r="AC4573" s="222"/>
      <c r="AD4573" s="179"/>
      <c r="AE4573" s="179"/>
      <c r="AF4573" s="179"/>
      <c r="AG4573" s="179"/>
      <c r="AH4573" s="179"/>
      <c r="AI4573" s="179"/>
      <c r="AJ4573" s="179"/>
    </row>
    <row r="4574" spans="2:36" x14ac:dyDescent="0.3">
      <c r="B4574" s="224">
        <v>465100</v>
      </c>
      <c r="C4574" s="209">
        <v>190987</v>
      </c>
      <c r="D4574" s="206">
        <f t="shared" si="368"/>
        <v>0.41063642227477964</v>
      </c>
      <c r="E4574" s="208">
        <f t="shared" si="369"/>
        <v>0.45</v>
      </c>
      <c r="F4574" s="207">
        <v>10504.28</v>
      </c>
      <c r="G4574" s="207">
        <v>15278.96</v>
      </c>
      <c r="H4574" s="207">
        <v>17188.830000000002</v>
      </c>
      <c r="I4574" s="214">
        <v>175396</v>
      </c>
      <c r="J4574" s="211">
        <f t="shared" si="365"/>
        <v>0.37711459901096539</v>
      </c>
      <c r="K4574" s="212">
        <f t="shared" si="366"/>
        <v>0.42</v>
      </c>
      <c r="L4574" s="214">
        <v>9646.7800000000007</v>
      </c>
      <c r="M4574" s="213">
        <v>14031.68</v>
      </c>
      <c r="N4574" s="213">
        <v>15785.64</v>
      </c>
      <c r="O4574" s="242">
        <f t="shared" si="367"/>
        <v>0.51519999999989519</v>
      </c>
      <c r="P4574" s="242"/>
      <c r="Q4574" s="179"/>
      <c r="R4574" s="179"/>
      <c r="S4574" s="179"/>
      <c r="T4574" s="179"/>
      <c r="U4574" s="179"/>
      <c r="V4574" s="179"/>
      <c r="W4574" s="179"/>
      <c r="X4574" s="179"/>
      <c r="Y4574" s="179"/>
      <c r="Z4574" s="179"/>
      <c r="AA4574" s="222"/>
      <c r="AB4574" s="222"/>
      <c r="AC4574" s="222"/>
      <c r="AD4574" s="179"/>
      <c r="AE4574" s="179"/>
      <c r="AF4574" s="179"/>
      <c r="AG4574" s="179"/>
      <c r="AH4574" s="179"/>
      <c r="AI4574" s="179"/>
      <c r="AJ4574" s="179"/>
    </row>
    <row r="4575" spans="2:36" x14ac:dyDescent="0.3">
      <c r="B4575" s="224">
        <v>465200</v>
      </c>
      <c r="C4575" s="209">
        <v>191032</v>
      </c>
      <c r="D4575" s="206">
        <f t="shared" si="368"/>
        <v>0.41064488392089427</v>
      </c>
      <c r="E4575" s="208">
        <f t="shared" si="369"/>
        <v>0.45</v>
      </c>
      <c r="F4575" s="207">
        <v>10506.76</v>
      </c>
      <c r="G4575" s="207">
        <v>15282.56</v>
      </c>
      <c r="H4575" s="207">
        <v>17192.88</v>
      </c>
      <c r="I4575" s="214">
        <v>175438</v>
      </c>
      <c r="J4575" s="211">
        <f t="shared" si="365"/>
        <v>0.37712381771281167</v>
      </c>
      <c r="K4575" s="212">
        <f t="shared" si="366"/>
        <v>0.42</v>
      </c>
      <c r="L4575" s="214">
        <v>9649.09</v>
      </c>
      <c r="M4575" s="213">
        <v>14035.04</v>
      </c>
      <c r="N4575" s="213">
        <v>15789.42</v>
      </c>
      <c r="O4575" s="242">
        <f t="shared" si="367"/>
        <v>0.51530000000013387</v>
      </c>
      <c r="P4575" s="242"/>
      <c r="Q4575" s="179"/>
      <c r="R4575" s="179"/>
      <c r="S4575" s="179"/>
      <c r="T4575" s="179"/>
      <c r="U4575" s="179"/>
      <c r="V4575" s="179"/>
      <c r="W4575" s="179"/>
      <c r="X4575" s="179"/>
      <c r="Y4575" s="179"/>
      <c r="Z4575" s="179"/>
      <c r="AA4575" s="222"/>
      <c r="AB4575" s="222"/>
      <c r="AC4575" s="222"/>
      <c r="AD4575" s="179"/>
      <c r="AE4575" s="179"/>
      <c r="AF4575" s="179"/>
      <c r="AG4575" s="179"/>
      <c r="AH4575" s="179"/>
      <c r="AI4575" s="179"/>
      <c r="AJ4575" s="179"/>
    </row>
    <row r="4576" spans="2:36" x14ac:dyDescent="0.3">
      <c r="B4576" s="224">
        <v>465300</v>
      </c>
      <c r="C4576" s="209">
        <v>191077</v>
      </c>
      <c r="D4576" s="206">
        <f t="shared" si="368"/>
        <v>0.41065334192993769</v>
      </c>
      <c r="E4576" s="208">
        <f t="shared" si="369"/>
        <v>0.45</v>
      </c>
      <c r="F4576" s="207">
        <v>10509.23</v>
      </c>
      <c r="G4576" s="207">
        <v>15286.16</v>
      </c>
      <c r="H4576" s="207">
        <v>17196.93</v>
      </c>
      <c r="I4576" s="214">
        <v>175480</v>
      </c>
      <c r="J4576" s="211">
        <f t="shared" si="365"/>
        <v>0.37713303245218138</v>
      </c>
      <c r="K4576" s="212">
        <f t="shared" si="366"/>
        <v>0.42</v>
      </c>
      <c r="L4576" s="214">
        <v>9651.4</v>
      </c>
      <c r="M4576" s="213">
        <v>14038.4</v>
      </c>
      <c r="N4576" s="213">
        <v>15793.2</v>
      </c>
      <c r="O4576" s="242">
        <f t="shared" si="367"/>
        <v>0.51520000000000432</v>
      </c>
      <c r="P4576" s="242"/>
      <c r="Q4576" s="179"/>
      <c r="R4576" s="179"/>
      <c r="S4576" s="179"/>
      <c r="T4576" s="179"/>
      <c r="U4576" s="179"/>
      <c r="V4576" s="179"/>
      <c r="W4576" s="179"/>
      <c r="X4576" s="179"/>
      <c r="Y4576" s="179"/>
      <c r="Z4576" s="179"/>
      <c r="AA4576" s="222"/>
      <c r="AB4576" s="222"/>
      <c r="AC4576" s="222"/>
      <c r="AD4576" s="179"/>
      <c r="AE4576" s="179"/>
      <c r="AF4576" s="179"/>
      <c r="AG4576" s="179"/>
      <c r="AH4576" s="179"/>
      <c r="AI4576" s="179"/>
      <c r="AJ4576" s="179"/>
    </row>
    <row r="4577" spans="2:36" x14ac:dyDescent="0.3">
      <c r="B4577" s="224">
        <v>465400</v>
      </c>
      <c r="C4577" s="209">
        <v>191122</v>
      </c>
      <c r="D4577" s="206">
        <f t="shared" si="368"/>
        <v>0.41066179630425442</v>
      </c>
      <c r="E4577" s="208">
        <f t="shared" si="369"/>
        <v>0.45</v>
      </c>
      <c r="F4577" s="207">
        <v>10511.71</v>
      </c>
      <c r="G4577" s="207">
        <v>15289.76</v>
      </c>
      <c r="H4577" s="207">
        <v>17200.98</v>
      </c>
      <c r="I4577" s="214">
        <v>175522</v>
      </c>
      <c r="J4577" s="211">
        <f t="shared" si="365"/>
        <v>0.3771422432316287</v>
      </c>
      <c r="K4577" s="212">
        <f t="shared" si="366"/>
        <v>0.42</v>
      </c>
      <c r="L4577" s="214">
        <v>9653.7099999999991</v>
      </c>
      <c r="M4577" s="213">
        <v>14041.76</v>
      </c>
      <c r="N4577" s="213">
        <v>15796.98</v>
      </c>
      <c r="O4577" s="242">
        <f t="shared" si="367"/>
        <v>0.51530000000002474</v>
      </c>
      <c r="P4577" s="242"/>
      <c r="Q4577" s="179"/>
      <c r="R4577" s="179"/>
      <c r="S4577" s="179"/>
      <c r="T4577" s="179"/>
      <c r="U4577" s="179"/>
      <c r="V4577" s="179"/>
      <c r="W4577" s="179"/>
      <c r="X4577" s="179"/>
      <c r="Y4577" s="179"/>
      <c r="Z4577" s="179"/>
      <c r="AA4577" s="222"/>
      <c r="AB4577" s="222"/>
      <c r="AC4577" s="222"/>
      <c r="AD4577" s="179"/>
      <c r="AE4577" s="179"/>
      <c r="AF4577" s="179"/>
      <c r="AG4577" s="179"/>
      <c r="AH4577" s="179"/>
      <c r="AI4577" s="179"/>
      <c r="AJ4577" s="179"/>
    </row>
    <row r="4578" spans="2:36" x14ac:dyDescent="0.3">
      <c r="B4578" s="224">
        <v>465500</v>
      </c>
      <c r="C4578" s="209">
        <v>191167</v>
      </c>
      <c r="D4578" s="206">
        <f t="shared" si="368"/>
        <v>0.41067024704618688</v>
      </c>
      <c r="E4578" s="208">
        <f t="shared" si="369"/>
        <v>0.45</v>
      </c>
      <c r="F4578" s="207">
        <v>10514.18</v>
      </c>
      <c r="G4578" s="207">
        <v>15293.36</v>
      </c>
      <c r="H4578" s="207">
        <v>17205.03</v>
      </c>
      <c r="I4578" s="214">
        <v>175564</v>
      </c>
      <c r="J4578" s="211">
        <f t="shared" si="365"/>
        <v>0.37715145005370571</v>
      </c>
      <c r="K4578" s="212">
        <f t="shared" si="366"/>
        <v>0.42</v>
      </c>
      <c r="L4578" s="214">
        <v>9656.02</v>
      </c>
      <c r="M4578" s="213">
        <v>14045.12</v>
      </c>
      <c r="N4578" s="213">
        <v>15800.76</v>
      </c>
      <c r="O4578" s="242">
        <f t="shared" si="367"/>
        <v>0.5151999999999316</v>
      </c>
      <c r="P4578" s="242"/>
      <c r="Q4578" s="179"/>
      <c r="R4578" s="179"/>
      <c r="S4578" s="179"/>
      <c r="T4578" s="179"/>
      <c r="U4578" s="179"/>
      <c r="V4578" s="179"/>
      <c r="W4578" s="179"/>
      <c r="X4578" s="179"/>
      <c r="Y4578" s="179"/>
      <c r="Z4578" s="179"/>
      <c r="AA4578" s="222"/>
      <c r="AB4578" s="222"/>
      <c r="AC4578" s="222"/>
      <c r="AD4578" s="179"/>
      <c r="AE4578" s="179"/>
      <c r="AF4578" s="179"/>
      <c r="AG4578" s="179"/>
      <c r="AH4578" s="179"/>
      <c r="AI4578" s="179"/>
      <c r="AJ4578" s="179"/>
    </row>
    <row r="4579" spans="2:36" x14ac:dyDescent="0.3">
      <c r="B4579" s="224">
        <v>465600</v>
      </c>
      <c r="C4579" s="209">
        <v>191212</v>
      </c>
      <c r="D4579" s="206">
        <f t="shared" si="368"/>
        <v>0.41067869415807562</v>
      </c>
      <c r="E4579" s="208">
        <f t="shared" si="369"/>
        <v>0.45</v>
      </c>
      <c r="F4579" s="207">
        <v>10516.66</v>
      </c>
      <c r="G4579" s="207">
        <v>15296.96</v>
      </c>
      <c r="H4579" s="207">
        <v>17209.080000000002</v>
      </c>
      <c r="I4579" s="214">
        <v>175606</v>
      </c>
      <c r="J4579" s="211">
        <f t="shared" si="365"/>
        <v>0.37716065292096218</v>
      </c>
      <c r="K4579" s="212">
        <f t="shared" si="366"/>
        <v>0.42</v>
      </c>
      <c r="L4579" s="214">
        <v>9658.33</v>
      </c>
      <c r="M4579" s="213">
        <v>14048.48</v>
      </c>
      <c r="N4579" s="213">
        <v>15804.54</v>
      </c>
      <c r="O4579" s="242">
        <f t="shared" si="367"/>
        <v>0.5152999999999156</v>
      </c>
      <c r="P4579" s="242"/>
      <c r="Q4579" s="179"/>
      <c r="R4579" s="179"/>
      <c r="S4579" s="179"/>
      <c r="T4579" s="179"/>
      <c r="U4579" s="179"/>
      <c r="V4579" s="179"/>
      <c r="W4579" s="179"/>
      <c r="X4579" s="179"/>
      <c r="Y4579" s="179"/>
      <c r="Z4579" s="179"/>
      <c r="AA4579" s="222"/>
      <c r="AB4579" s="222"/>
      <c r="AC4579" s="222"/>
      <c r="AD4579" s="179"/>
      <c r="AE4579" s="179"/>
      <c r="AF4579" s="179"/>
      <c r="AG4579" s="179"/>
      <c r="AH4579" s="179"/>
      <c r="AI4579" s="179"/>
      <c r="AJ4579" s="179"/>
    </row>
    <row r="4580" spans="2:36" x14ac:dyDescent="0.3">
      <c r="B4580" s="224">
        <v>465700</v>
      </c>
      <c r="C4580" s="209">
        <v>191257</v>
      </c>
      <c r="D4580" s="206">
        <f t="shared" si="368"/>
        <v>0.41068713764225895</v>
      </c>
      <c r="E4580" s="208">
        <f t="shared" si="369"/>
        <v>0.45</v>
      </c>
      <c r="F4580" s="207">
        <v>10519.13</v>
      </c>
      <c r="G4580" s="207">
        <v>15300.56</v>
      </c>
      <c r="H4580" s="207">
        <v>17213.13</v>
      </c>
      <c r="I4580" s="214">
        <v>175648</v>
      </c>
      <c r="J4580" s="211">
        <f t="shared" si="365"/>
        <v>0.37716985183594587</v>
      </c>
      <c r="K4580" s="212">
        <f t="shared" si="366"/>
        <v>0.42</v>
      </c>
      <c r="L4580" s="214">
        <v>9660.64</v>
      </c>
      <c r="M4580" s="213">
        <v>14051.84</v>
      </c>
      <c r="N4580" s="213">
        <v>15808.32</v>
      </c>
      <c r="O4580" s="242">
        <f t="shared" si="367"/>
        <v>0.51520000000007715</v>
      </c>
      <c r="P4580" s="242"/>
      <c r="Q4580" s="179"/>
      <c r="R4580" s="179"/>
      <c r="S4580" s="179"/>
      <c r="T4580" s="179"/>
      <c r="U4580" s="179"/>
      <c r="V4580" s="179"/>
      <c r="W4580" s="179"/>
      <c r="X4580" s="179"/>
      <c r="Y4580" s="179"/>
      <c r="Z4580" s="179"/>
      <c r="AA4580" s="222"/>
      <c r="AB4580" s="222"/>
      <c r="AC4580" s="222"/>
      <c r="AD4580" s="179"/>
      <c r="AE4580" s="179"/>
      <c r="AF4580" s="179"/>
      <c r="AG4580" s="179"/>
      <c r="AH4580" s="179"/>
      <c r="AI4580" s="179"/>
      <c r="AJ4580" s="179"/>
    </row>
    <row r="4581" spans="2:36" x14ac:dyDescent="0.3">
      <c r="B4581" s="224">
        <v>465800</v>
      </c>
      <c r="C4581" s="209">
        <v>191302</v>
      </c>
      <c r="D4581" s="206">
        <f t="shared" si="368"/>
        <v>0.41069557750107344</v>
      </c>
      <c r="E4581" s="208">
        <f t="shared" si="369"/>
        <v>0.45</v>
      </c>
      <c r="F4581" s="207">
        <v>10521.61</v>
      </c>
      <c r="G4581" s="207">
        <v>15304.16</v>
      </c>
      <c r="H4581" s="207">
        <v>17217.18</v>
      </c>
      <c r="I4581" s="214">
        <v>175690</v>
      </c>
      <c r="J4581" s="211">
        <f t="shared" si="365"/>
        <v>0.37717904680120223</v>
      </c>
      <c r="K4581" s="212">
        <f t="shared" si="366"/>
        <v>0.42</v>
      </c>
      <c r="L4581" s="214">
        <v>9662.9500000000007</v>
      </c>
      <c r="M4581" s="213">
        <v>14055.2</v>
      </c>
      <c r="N4581" s="213">
        <v>15812.1</v>
      </c>
      <c r="O4581" s="242">
        <f t="shared" si="367"/>
        <v>0.51529999999980647</v>
      </c>
      <c r="P4581" s="242"/>
      <c r="Q4581" s="179"/>
      <c r="R4581" s="179"/>
      <c r="S4581" s="179"/>
      <c r="T4581" s="179"/>
      <c r="U4581" s="179"/>
      <c r="V4581" s="179"/>
      <c r="W4581" s="179"/>
      <c r="X4581" s="179"/>
      <c r="Y4581" s="179"/>
      <c r="Z4581" s="179"/>
      <c r="AA4581" s="222"/>
      <c r="AB4581" s="222"/>
      <c r="AC4581" s="222"/>
      <c r="AD4581" s="179"/>
      <c r="AE4581" s="179"/>
      <c r="AF4581" s="179"/>
      <c r="AG4581" s="179"/>
      <c r="AH4581" s="179"/>
      <c r="AI4581" s="179"/>
      <c r="AJ4581" s="179"/>
    </row>
    <row r="4582" spans="2:36" x14ac:dyDescent="0.3">
      <c r="B4582" s="224">
        <v>465900</v>
      </c>
      <c r="C4582" s="209">
        <v>191347</v>
      </c>
      <c r="D4582" s="206">
        <f t="shared" si="368"/>
        <v>0.41070401373685339</v>
      </c>
      <c r="E4582" s="208">
        <f t="shared" si="369"/>
        <v>0.45</v>
      </c>
      <c r="F4582" s="207">
        <v>10524.08</v>
      </c>
      <c r="G4582" s="207">
        <v>15307.76</v>
      </c>
      <c r="H4582" s="207">
        <v>17221.23</v>
      </c>
      <c r="I4582" s="214">
        <v>175732</v>
      </c>
      <c r="J4582" s="211">
        <f t="shared" si="365"/>
        <v>0.37718823781927452</v>
      </c>
      <c r="K4582" s="212">
        <f t="shared" si="366"/>
        <v>0.42</v>
      </c>
      <c r="L4582" s="214">
        <v>9665.26</v>
      </c>
      <c r="M4582" s="213">
        <v>14058.56</v>
      </c>
      <c r="N4582" s="213">
        <v>15815.88</v>
      </c>
      <c r="O4582" s="242">
        <f t="shared" si="367"/>
        <v>0.51519999999996802</v>
      </c>
      <c r="P4582" s="242"/>
      <c r="Q4582" s="179"/>
      <c r="R4582" s="179"/>
      <c r="S4582" s="179"/>
      <c r="T4582" s="179"/>
      <c r="U4582" s="179"/>
      <c r="V4582" s="179"/>
      <c r="W4582" s="179"/>
      <c r="X4582" s="179"/>
      <c r="Y4582" s="179"/>
      <c r="Z4582" s="179"/>
      <c r="AA4582" s="222"/>
      <c r="AB4582" s="222"/>
      <c r="AC4582" s="222"/>
      <c r="AD4582" s="179"/>
      <c r="AE4582" s="179"/>
      <c r="AF4582" s="179"/>
      <c r="AG4582" s="179"/>
      <c r="AH4582" s="179"/>
      <c r="AI4582" s="179"/>
      <c r="AJ4582" s="179"/>
    </row>
    <row r="4583" spans="2:36" x14ac:dyDescent="0.3">
      <c r="B4583" s="224">
        <v>466000</v>
      </c>
      <c r="C4583" s="209">
        <v>191392</v>
      </c>
      <c r="D4583" s="206">
        <f t="shared" si="368"/>
        <v>0.41071244635193133</v>
      </c>
      <c r="E4583" s="208">
        <f t="shared" si="369"/>
        <v>0.45</v>
      </c>
      <c r="F4583" s="207">
        <v>10526.56</v>
      </c>
      <c r="G4583" s="207">
        <v>15311.36</v>
      </c>
      <c r="H4583" s="207">
        <v>17225.28</v>
      </c>
      <c r="I4583" s="214">
        <v>175774</v>
      </c>
      <c r="J4583" s="211">
        <f t="shared" si="365"/>
        <v>0.37719742489270386</v>
      </c>
      <c r="K4583" s="212">
        <f t="shared" si="366"/>
        <v>0.42</v>
      </c>
      <c r="L4583" s="214">
        <v>9667.57</v>
      </c>
      <c r="M4583" s="213">
        <v>14061.92</v>
      </c>
      <c r="N4583" s="213">
        <v>15819.66</v>
      </c>
      <c r="O4583" s="242">
        <f t="shared" si="367"/>
        <v>0.51529999999995202</v>
      </c>
      <c r="P4583" s="242"/>
      <c r="Q4583" s="179"/>
      <c r="R4583" s="179"/>
      <c r="S4583" s="179"/>
      <c r="T4583" s="179"/>
      <c r="U4583" s="179"/>
      <c r="V4583" s="179"/>
      <c r="W4583" s="179"/>
      <c r="X4583" s="179"/>
      <c r="Y4583" s="179"/>
      <c r="Z4583" s="179"/>
      <c r="AA4583" s="222"/>
      <c r="AB4583" s="222"/>
      <c r="AC4583" s="222"/>
      <c r="AD4583" s="179"/>
      <c r="AE4583" s="179"/>
      <c r="AF4583" s="179"/>
      <c r="AG4583" s="179"/>
      <c r="AH4583" s="179"/>
      <c r="AI4583" s="179"/>
      <c r="AJ4583" s="179"/>
    </row>
    <row r="4584" spans="2:36" x14ac:dyDescent="0.3">
      <c r="B4584" s="224">
        <v>466100</v>
      </c>
      <c r="C4584" s="209">
        <v>191437</v>
      </c>
      <c r="D4584" s="206">
        <f t="shared" si="368"/>
        <v>0.4107208753486376</v>
      </c>
      <c r="E4584" s="208">
        <f t="shared" si="369"/>
        <v>0.45</v>
      </c>
      <c r="F4584" s="207">
        <v>10529.03</v>
      </c>
      <c r="G4584" s="207">
        <v>15314.96</v>
      </c>
      <c r="H4584" s="207">
        <v>17229.330000000002</v>
      </c>
      <c r="I4584" s="214">
        <v>175816</v>
      </c>
      <c r="J4584" s="211">
        <f t="shared" si="365"/>
        <v>0.37720660802402917</v>
      </c>
      <c r="K4584" s="212">
        <f t="shared" si="366"/>
        <v>0.42</v>
      </c>
      <c r="L4584" s="214">
        <v>9669.8799999999992</v>
      </c>
      <c r="M4584" s="213">
        <v>14065.28</v>
      </c>
      <c r="N4584" s="213">
        <v>15823.44</v>
      </c>
      <c r="O4584" s="242">
        <f t="shared" si="367"/>
        <v>0.51519999999989519</v>
      </c>
      <c r="P4584" s="242"/>
      <c r="Q4584" s="179"/>
      <c r="R4584" s="179"/>
      <c r="S4584" s="179"/>
      <c r="T4584" s="179"/>
      <c r="U4584" s="179"/>
      <c r="V4584" s="179"/>
      <c r="W4584" s="179"/>
      <c r="X4584" s="179"/>
      <c r="Y4584" s="179"/>
      <c r="Z4584" s="179"/>
      <c r="AA4584" s="222"/>
      <c r="AB4584" s="222"/>
      <c r="AC4584" s="222"/>
      <c r="AD4584" s="179"/>
      <c r="AE4584" s="179"/>
      <c r="AF4584" s="179"/>
      <c r="AG4584" s="179"/>
      <c r="AH4584" s="179"/>
      <c r="AI4584" s="179"/>
      <c r="AJ4584" s="179"/>
    </row>
    <row r="4585" spans="2:36" x14ac:dyDescent="0.3">
      <c r="B4585" s="224">
        <v>466200</v>
      </c>
      <c r="C4585" s="209">
        <v>191482</v>
      </c>
      <c r="D4585" s="206">
        <f t="shared" si="368"/>
        <v>0.41072930072930075</v>
      </c>
      <c r="E4585" s="208">
        <f t="shared" si="369"/>
        <v>0.45</v>
      </c>
      <c r="F4585" s="207">
        <v>10531.51</v>
      </c>
      <c r="G4585" s="207">
        <v>15318.56</v>
      </c>
      <c r="H4585" s="207">
        <v>17233.38</v>
      </c>
      <c r="I4585" s="214">
        <v>175858</v>
      </c>
      <c r="J4585" s="211">
        <f t="shared" si="365"/>
        <v>0.37721578721578719</v>
      </c>
      <c r="K4585" s="212">
        <f t="shared" si="366"/>
        <v>0.42</v>
      </c>
      <c r="L4585" s="214">
        <v>9672.19</v>
      </c>
      <c r="M4585" s="213">
        <v>14068.64</v>
      </c>
      <c r="N4585" s="213">
        <v>15827.22</v>
      </c>
      <c r="O4585" s="242">
        <f t="shared" si="367"/>
        <v>0.51530000000013387</v>
      </c>
      <c r="P4585" s="242"/>
      <c r="Q4585" s="179"/>
      <c r="R4585" s="179"/>
      <c r="S4585" s="179"/>
      <c r="T4585" s="179"/>
      <c r="U4585" s="179"/>
      <c r="V4585" s="179"/>
      <c r="W4585" s="179"/>
      <c r="X4585" s="179"/>
      <c r="Y4585" s="179"/>
      <c r="Z4585" s="179"/>
      <c r="AA4585" s="222"/>
      <c r="AB4585" s="222"/>
      <c r="AC4585" s="222"/>
      <c r="AD4585" s="179"/>
      <c r="AE4585" s="179"/>
      <c r="AF4585" s="179"/>
      <c r="AG4585" s="179"/>
      <c r="AH4585" s="179"/>
      <c r="AI4585" s="179"/>
      <c r="AJ4585" s="179"/>
    </row>
    <row r="4586" spans="2:36" x14ac:dyDescent="0.3">
      <c r="B4586" s="224">
        <v>466300</v>
      </c>
      <c r="C4586" s="209">
        <v>191527</v>
      </c>
      <c r="D4586" s="206">
        <f t="shared" si="368"/>
        <v>0.41073772249624707</v>
      </c>
      <c r="E4586" s="208">
        <f t="shared" si="369"/>
        <v>0.45</v>
      </c>
      <c r="F4586" s="207">
        <v>10533.98</v>
      </c>
      <c r="G4586" s="207">
        <v>15322.16</v>
      </c>
      <c r="H4586" s="207">
        <v>17237.43</v>
      </c>
      <c r="I4586" s="214">
        <v>175900</v>
      </c>
      <c r="J4586" s="211">
        <f t="shared" si="365"/>
        <v>0.37722496247051257</v>
      </c>
      <c r="K4586" s="212">
        <f t="shared" si="366"/>
        <v>0.42</v>
      </c>
      <c r="L4586" s="214">
        <v>9674.5</v>
      </c>
      <c r="M4586" s="213">
        <v>14072</v>
      </c>
      <c r="N4586" s="213">
        <v>15831</v>
      </c>
      <c r="O4586" s="242">
        <f t="shared" si="367"/>
        <v>0.51520000000000432</v>
      </c>
      <c r="P4586" s="242"/>
      <c r="Q4586" s="179"/>
      <c r="R4586" s="179"/>
      <c r="S4586" s="179"/>
      <c r="T4586" s="179"/>
      <c r="U4586" s="179"/>
      <c r="V4586" s="179"/>
      <c r="W4586" s="179"/>
      <c r="X4586" s="179"/>
      <c r="Y4586" s="179"/>
      <c r="Z4586" s="179"/>
      <c r="AA4586" s="222"/>
      <c r="AB4586" s="222"/>
      <c r="AC4586" s="222"/>
      <c r="AD4586" s="179"/>
      <c r="AE4586" s="179"/>
      <c r="AF4586" s="179"/>
      <c r="AG4586" s="179"/>
      <c r="AH4586" s="179"/>
      <c r="AI4586" s="179"/>
      <c r="AJ4586" s="179"/>
    </row>
    <row r="4587" spans="2:36" x14ac:dyDescent="0.3">
      <c r="B4587" s="224">
        <v>466400</v>
      </c>
      <c r="C4587" s="209">
        <v>191572</v>
      </c>
      <c r="D4587" s="206">
        <f t="shared" si="368"/>
        <v>0.41074614065180104</v>
      </c>
      <c r="E4587" s="208">
        <f t="shared" si="369"/>
        <v>0.45</v>
      </c>
      <c r="F4587" s="207">
        <v>10536.46</v>
      </c>
      <c r="G4587" s="207">
        <v>15325.76</v>
      </c>
      <c r="H4587" s="207">
        <v>17241.48</v>
      </c>
      <c r="I4587" s="214">
        <v>175942</v>
      </c>
      <c r="J4587" s="211">
        <f t="shared" si="365"/>
        <v>0.37723413379073756</v>
      </c>
      <c r="K4587" s="212">
        <f t="shared" si="366"/>
        <v>0.42</v>
      </c>
      <c r="L4587" s="214">
        <v>9676.81</v>
      </c>
      <c r="M4587" s="213">
        <v>14075.36</v>
      </c>
      <c r="N4587" s="213">
        <v>15834.78</v>
      </c>
      <c r="O4587" s="242">
        <f t="shared" si="367"/>
        <v>0.51530000000002474</v>
      </c>
      <c r="P4587" s="242"/>
      <c r="Q4587" s="179"/>
      <c r="R4587" s="179"/>
      <c r="S4587" s="179"/>
      <c r="T4587" s="179"/>
      <c r="U4587" s="179"/>
      <c r="V4587" s="179"/>
      <c r="W4587" s="179"/>
      <c r="X4587" s="179"/>
      <c r="Y4587" s="179"/>
      <c r="Z4587" s="179"/>
      <c r="AA4587" s="222"/>
      <c r="AB4587" s="222"/>
      <c r="AC4587" s="222"/>
      <c r="AD4587" s="179"/>
      <c r="AE4587" s="179"/>
      <c r="AF4587" s="179"/>
      <c r="AG4587" s="179"/>
      <c r="AH4587" s="179"/>
      <c r="AI4587" s="179"/>
      <c r="AJ4587" s="179"/>
    </row>
    <row r="4588" spans="2:36" x14ac:dyDescent="0.3">
      <c r="B4588" s="224">
        <v>466500</v>
      </c>
      <c r="C4588" s="209">
        <v>191617</v>
      </c>
      <c r="D4588" s="206">
        <f t="shared" si="368"/>
        <v>0.41075455519828508</v>
      </c>
      <c r="E4588" s="208">
        <f t="shared" si="369"/>
        <v>0.45</v>
      </c>
      <c r="F4588" s="207">
        <v>10538.93</v>
      </c>
      <c r="G4588" s="207">
        <v>15329.36</v>
      </c>
      <c r="H4588" s="207">
        <v>17245.53</v>
      </c>
      <c r="I4588" s="214">
        <v>175984</v>
      </c>
      <c r="J4588" s="211">
        <f t="shared" si="365"/>
        <v>0.37724330117899252</v>
      </c>
      <c r="K4588" s="212">
        <f t="shared" si="366"/>
        <v>0.42</v>
      </c>
      <c r="L4588" s="214">
        <v>9679.1200000000008</v>
      </c>
      <c r="M4588" s="213">
        <v>14078.72</v>
      </c>
      <c r="N4588" s="213">
        <v>15838.56</v>
      </c>
      <c r="O4588" s="242">
        <f t="shared" si="367"/>
        <v>0.5151999999999316</v>
      </c>
      <c r="P4588" s="242"/>
      <c r="Q4588" s="179"/>
      <c r="R4588" s="179"/>
      <c r="S4588" s="179"/>
      <c r="T4588" s="179"/>
      <c r="U4588" s="179"/>
      <c r="V4588" s="179"/>
      <c r="W4588" s="179"/>
      <c r="X4588" s="179"/>
      <c r="Y4588" s="179"/>
      <c r="Z4588" s="179"/>
      <c r="AA4588" s="222"/>
      <c r="AB4588" s="222"/>
      <c r="AC4588" s="222"/>
      <c r="AD4588" s="179"/>
      <c r="AE4588" s="179"/>
      <c r="AF4588" s="179"/>
      <c r="AG4588" s="179"/>
      <c r="AH4588" s="179"/>
      <c r="AI4588" s="179"/>
      <c r="AJ4588" s="179"/>
    </row>
    <row r="4589" spans="2:36" x14ac:dyDescent="0.3">
      <c r="B4589" s="224">
        <v>466600</v>
      </c>
      <c r="C4589" s="209">
        <v>191662</v>
      </c>
      <c r="D4589" s="206">
        <f t="shared" si="368"/>
        <v>0.41076296613801971</v>
      </c>
      <c r="E4589" s="208">
        <f t="shared" si="369"/>
        <v>0.45</v>
      </c>
      <c r="F4589" s="207">
        <v>10541.41</v>
      </c>
      <c r="G4589" s="207">
        <v>15332.96</v>
      </c>
      <c r="H4589" s="207">
        <v>17249.580000000002</v>
      </c>
      <c r="I4589" s="214">
        <v>176026</v>
      </c>
      <c r="J4589" s="211">
        <f t="shared" si="365"/>
        <v>0.37725246463780537</v>
      </c>
      <c r="K4589" s="212">
        <f t="shared" si="366"/>
        <v>0.42</v>
      </c>
      <c r="L4589" s="214">
        <v>9681.43</v>
      </c>
      <c r="M4589" s="213">
        <v>14082.08</v>
      </c>
      <c r="N4589" s="213">
        <v>15842.34</v>
      </c>
      <c r="O4589" s="242">
        <f t="shared" si="367"/>
        <v>0.5152999999999156</v>
      </c>
      <c r="P4589" s="242"/>
      <c r="Q4589" s="179"/>
      <c r="R4589" s="179"/>
      <c r="S4589" s="179"/>
      <c r="T4589" s="179"/>
      <c r="U4589" s="179"/>
      <c r="V4589" s="179"/>
      <c r="W4589" s="179"/>
      <c r="X4589" s="179"/>
      <c r="Y4589" s="179"/>
      <c r="Z4589" s="179"/>
      <c r="AA4589" s="222"/>
      <c r="AB4589" s="222"/>
      <c r="AC4589" s="222"/>
      <c r="AD4589" s="179"/>
      <c r="AE4589" s="179"/>
      <c r="AF4589" s="179"/>
      <c r="AG4589" s="179"/>
      <c r="AH4589" s="179"/>
      <c r="AI4589" s="179"/>
      <c r="AJ4589" s="179"/>
    </row>
    <row r="4590" spans="2:36" x14ac:dyDescent="0.3">
      <c r="B4590" s="224">
        <v>466700</v>
      </c>
      <c r="C4590" s="209">
        <v>191707</v>
      </c>
      <c r="D4590" s="206">
        <f t="shared" si="368"/>
        <v>0.41077137347332332</v>
      </c>
      <c r="E4590" s="208">
        <f t="shared" si="369"/>
        <v>0.45</v>
      </c>
      <c r="F4590" s="207">
        <v>10543.88</v>
      </c>
      <c r="G4590" s="207">
        <v>15336.56</v>
      </c>
      <c r="H4590" s="207">
        <v>17253.63</v>
      </c>
      <c r="I4590" s="214">
        <v>176068</v>
      </c>
      <c r="J4590" s="211">
        <f t="shared" si="365"/>
        <v>0.37726162416970216</v>
      </c>
      <c r="K4590" s="212">
        <f t="shared" si="366"/>
        <v>0.42</v>
      </c>
      <c r="L4590" s="214">
        <v>9683.74</v>
      </c>
      <c r="M4590" s="213">
        <v>14085.44</v>
      </c>
      <c r="N4590" s="213">
        <v>15846.12</v>
      </c>
      <c r="O4590" s="242">
        <f t="shared" si="367"/>
        <v>0.51520000000007715</v>
      </c>
      <c r="P4590" s="242"/>
      <c r="Q4590" s="179"/>
      <c r="R4590" s="179"/>
      <c r="S4590" s="179"/>
      <c r="T4590" s="179"/>
      <c r="U4590" s="179"/>
      <c r="V4590" s="179"/>
      <c r="W4590" s="179"/>
      <c r="X4590" s="179"/>
      <c r="Y4590" s="179"/>
      <c r="Z4590" s="179"/>
      <c r="AA4590" s="222"/>
      <c r="AB4590" s="222"/>
      <c r="AC4590" s="222"/>
      <c r="AD4590" s="179"/>
      <c r="AE4590" s="179"/>
      <c r="AF4590" s="179"/>
      <c r="AG4590" s="179"/>
      <c r="AH4590" s="179"/>
      <c r="AI4590" s="179"/>
      <c r="AJ4590" s="179"/>
    </row>
    <row r="4591" spans="2:36" x14ac:dyDescent="0.3">
      <c r="B4591" s="224">
        <v>466800</v>
      </c>
      <c r="C4591" s="209">
        <v>191752</v>
      </c>
      <c r="D4591" s="206">
        <f t="shared" si="368"/>
        <v>0.41077977720651243</v>
      </c>
      <c r="E4591" s="208">
        <f t="shared" si="369"/>
        <v>0.45</v>
      </c>
      <c r="F4591" s="207">
        <v>10546.36</v>
      </c>
      <c r="G4591" s="207">
        <v>15340.16</v>
      </c>
      <c r="H4591" s="207">
        <v>17257.68</v>
      </c>
      <c r="I4591" s="214">
        <v>176110</v>
      </c>
      <c r="J4591" s="211">
        <f t="shared" si="365"/>
        <v>0.37727077977720652</v>
      </c>
      <c r="K4591" s="212">
        <f t="shared" si="366"/>
        <v>0.42</v>
      </c>
      <c r="L4591" s="214">
        <v>9686.0499999999993</v>
      </c>
      <c r="M4591" s="213">
        <v>14088.8</v>
      </c>
      <c r="N4591" s="213">
        <v>15849.9</v>
      </c>
      <c r="O4591" s="242">
        <f t="shared" si="367"/>
        <v>0.51529999999980647</v>
      </c>
      <c r="P4591" s="242"/>
      <c r="Q4591" s="179"/>
      <c r="R4591" s="179"/>
      <c r="S4591" s="179"/>
      <c r="T4591" s="179"/>
      <c r="U4591" s="179"/>
      <c r="V4591" s="179"/>
      <c r="W4591" s="179"/>
      <c r="X4591" s="179"/>
      <c r="Y4591" s="179"/>
      <c r="Z4591" s="179"/>
      <c r="AA4591" s="222"/>
      <c r="AB4591" s="222"/>
      <c r="AC4591" s="222"/>
      <c r="AD4591" s="179"/>
      <c r="AE4591" s="179"/>
      <c r="AF4591" s="179"/>
      <c r="AG4591" s="179"/>
      <c r="AH4591" s="179"/>
      <c r="AI4591" s="179"/>
      <c r="AJ4591" s="179"/>
    </row>
    <row r="4592" spans="2:36" x14ac:dyDescent="0.3">
      <c r="B4592" s="224">
        <v>466900</v>
      </c>
      <c r="C4592" s="209">
        <v>191797</v>
      </c>
      <c r="D4592" s="206">
        <f t="shared" si="368"/>
        <v>0.41078817733990147</v>
      </c>
      <c r="E4592" s="208">
        <f t="shared" si="369"/>
        <v>0.45</v>
      </c>
      <c r="F4592" s="207">
        <v>10548.83</v>
      </c>
      <c r="G4592" s="207">
        <v>15343.76</v>
      </c>
      <c r="H4592" s="207">
        <v>17261.73</v>
      </c>
      <c r="I4592" s="214">
        <v>176152</v>
      </c>
      <c r="J4592" s="211">
        <f t="shared" si="365"/>
        <v>0.37727993146284</v>
      </c>
      <c r="K4592" s="212">
        <f t="shared" si="366"/>
        <v>0.42</v>
      </c>
      <c r="L4592" s="214">
        <v>9688.36</v>
      </c>
      <c r="M4592" s="213">
        <v>14092.16</v>
      </c>
      <c r="N4592" s="213">
        <v>15853.68</v>
      </c>
      <c r="O4592" s="242">
        <f t="shared" si="367"/>
        <v>0.51519999999996802</v>
      </c>
      <c r="P4592" s="242"/>
      <c r="Q4592" s="179"/>
      <c r="R4592" s="179"/>
      <c r="S4592" s="179"/>
      <c r="T4592" s="179"/>
      <c r="U4592" s="179"/>
      <c r="V4592" s="179"/>
      <c r="W4592" s="179"/>
      <c r="X4592" s="179"/>
      <c r="Y4592" s="179"/>
      <c r="Z4592" s="179"/>
      <c r="AA4592" s="222"/>
      <c r="AB4592" s="222"/>
      <c r="AC4592" s="222"/>
      <c r="AD4592" s="179"/>
      <c r="AE4592" s="179"/>
      <c r="AF4592" s="179"/>
      <c r="AG4592" s="179"/>
      <c r="AH4592" s="179"/>
      <c r="AI4592" s="179"/>
      <c r="AJ4592" s="179"/>
    </row>
    <row r="4593" spans="2:36" x14ac:dyDescent="0.3">
      <c r="B4593" s="224">
        <v>467000</v>
      </c>
      <c r="C4593" s="209">
        <v>191842</v>
      </c>
      <c r="D4593" s="206">
        <f t="shared" si="368"/>
        <v>0.41079657387580298</v>
      </c>
      <c r="E4593" s="208">
        <f t="shared" si="369"/>
        <v>0.45</v>
      </c>
      <c r="F4593" s="207">
        <v>10551.31</v>
      </c>
      <c r="G4593" s="207">
        <v>15347.36</v>
      </c>
      <c r="H4593" s="207">
        <v>17265.78</v>
      </c>
      <c r="I4593" s="214">
        <v>176194</v>
      </c>
      <c r="J4593" s="211">
        <f t="shared" si="365"/>
        <v>0.37728907922912208</v>
      </c>
      <c r="K4593" s="212">
        <f t="shared" si="366"/>
        <v>0.42</v>
      </c>
      <c r="L4593" s="214">
        <v>9690.67</v>
      </c>
      <c r="M4593" s="213">
        <v>14095.52</v>
      </c>
      <c r="N4593" s="213">
        <v>15857.46</v>
      </c>
      <c r="O4593" s="242">
        <f t="shared" si="367"/>
        <v>0.51529999999995202</v>
      </c>
      <c r="P4593" s="242"/>
      <c r="Q4593" s="179"/>
      <c r="R4593" s="179"/>
      <c r="S4593" s="179"/>
      <c r="T4593" s="179"/>
      <c r="U4593" s="179"/>
      <c r="V4593" s="179"/>
      <c r="W4593" s="179"/>
      <c r="X4593" s="179"/>
      <c r="Y4593" s="179"/>
      <c r="Z4593" s="179"/>
      <c r="AA4593" s="222"/>
      <c r="AB4593" s="222"/>
      <c r="AC4593" s="222"/>
      <c r="AD4593" s="179"/>
      <c r="AE4593" s="179"/>
      <c r="AF4593" s="179"/>
      <c r="AG4593" s="179"/>
      <c r="AH4593" s="179"/>
      <c r="AI4593" s="179"/>
      <c r="AJ4593" s="179"/>
    </row>
    <row r="4594" spans="2:36" x14ac:dyDescent="0.3">
      <c r="B4594" s="224">
        <v>467100</v>
      </c>
      <c r="C4594" s="209">
        <v>191887</v>
      </c>
      <c r="D4594" s="206">
        <f t="shared" si="368"/>
        <v>0.41080496681652751</v>
      </c>
      <c r="E4594" s="208">
        <f t="shared" si="369"/>
        <v>0.45</v>
      </c>
      <c r="F4594" s="207">
        <v>10553.78</v>
      </c>
      <c r="G4594" s="207">
        <v>15350.96</v>
      </c>
      <c r="H4594" s="207">
        <v>17269.830000000002</v>
      </c>
      <c r="I4594" s="214">
        <v>176236</v>
      </c>
      <c r="J4594" s="211">
        <f t="shared" si="365"/>
        <v>0.37729822307856992</v>
      </c>
      <c r="K4594" s="212">
        <f t="shared" si="366"/>
        <v>0.42</v>
      </c>
      <c r="L4594" s="214">
        <v>9692.98</v>
      </c>
      <c r="M4594" s="213">
        <v>14098.88</v>
      </c>
      <c r="N4594" s="213">
        <v>15861.24</v>
      </c>
      <c r="O4594" s="242">
        <f t="shared" si="367"/>
        <v>0.51519999999989519</v>
      </c>
      <c r="P4594" s="242"/>
      <c r="Q4594" s="179"/>
      <c r="R4594" s="179"/>
      <c r="S4594" s="179"/>
      <c r="T4594" s="179"/>
      <c r="U4594" s="179"/>
      <c r="V4594" s="179"/>
      <c r="W4594" s="179"/>
      <c r="X4594" s="179"/>
      <c r="Y4594" s="179"/>
      <c r="Z4594" s="179"/>
      <c r="AA4594" s="222"/>
      <c r="AB4594" s="222"/>
      <c r="AC4594" s="222"/>
      <c r="AD4594" s="179"/>
      <c r="AE4594" s="179"/>
      <c r="AF4594" s="179"/>
      <c r="AG4594" s="179"/>
      <c r="AH4594" s="179"/>
      <c r="AI4594" s="179"/>
      <c r="AJ4594" s="179"/>
    </row>
    <row r="4595" spans="2:36" x14ac:dyDescent="0.3">
      <c r="B4595" s="224">
        <v>467200</v>
      </c>
      <c r="C4595" s="209">
        <v>191932</v>
      </c>
      <c r="D4595" s="206">
        <f t="shared" si="368"/>
        <v>0.41081335616438358</v>
      </c>
      <c r="E4595" s="208">
        <f t="shared" si="369"/>
        <v>0.45</v>
      </c>
      <c r="F4595" s="207">
        <v>10556.26</v>
      </c>
      <c r="G4595" s="207">
        <v>15354.56</v>
      </c>
      <c r="H4595" s="207">
        <v>17273.88</v>
      </c>
      <c r="I4595" s="214">
        <v>176278</v>
      </c>
      <c r="J4595" s="211">
        <f t="shared" si="365"/>
        <v>0.3773073630136986</v>
      </c>
      <c r="K4595" s="212">
        <f t="shared" si="366"/>
        <v>0.42</v>
      </c>
      <c r="L4595" s="214">
        <v>9695.2900000000009</v>
      </c>
      <c r="M4595" s="213">
        <v>14102.24</v>
      </c>
      <c r="N4595" s="213">
        <v>15865.02</v>
      </c>
      <c r="O4595" s="242">
        <f t="shared" si="367"/>
        <v>0.51530000000013387</v>
      </c>
      <c r="P4595" s="242"/>
      <c r="Q4595" s="179"/>
      <c r="R4595" s="179"/>
      <c r="S4595" s="179"/>
      <c r="T4595" s="179"/>
      <c r="U4595" s="179"/>
      <c r="V4595" s="179"/>
      <c r="W4595" s="179"/>
      <c r="X4595" s="179"/>
      <c r="Y4595" s="179"/>
      <c r="Z4595" s="179"/>
      <c r="AA4595" s="222"/>
      <c r="AB4595" s="222"/>
      <c r="AC4595" s="222"/>
      <c r="AD4595" s="179"/>
      <c r="AE4595" s="179"/>
      <c r="AF4595" s="179"/>
      <c r="AG4595" s="179"/>
      <c r="AH4595" s="179"/>
      <c r="AI4595" s="179"/>
      <c r="AJ4595" s="179"/>
    </row>
    <row r="4596" spans="2:36" x14ac:dyDescent="0.3">
      <c r="B4596" s="224">
        <v>467300</v>
      </c>
      <c r="C4596" s="209">
        <v>191977</v>
      </c>
      <c r="D4596" s="206">
        <f t="shared" si="368"/>
        <v>0.4108217419216777</v>
      </c>
      <c r="E4596" s="208">
        <f t="shared" si="369"/>
        <v>0.45</v>
      </c>
      <c r="F4596" s="207">
        <v>10558.73</v>
      </c>
      <c r="G4596" s="207">
        <v>15358.16</v>
      </c>
      <c r="H4596" s="207">
        <v>17277.93</v>
      </c>
      <c r="I4596" s="214">
        <v>176320</v>
      </c>
      <c r="J4596" s="211">
        <f t="shared" si="365"/>
        <v>0.37731649903702119</v>
      </c>
      <c r="K4596" s="212">
        <f t="shared" si="366"/>
        <v>0.42</v>
      </c>
      <c r="L4596" s="214">
        <v>9697.6</v>
      </c>
      <c r="M4596" s="213">
        <v>14105.6</v>
      </c>
      <c r="N4596" s="213">
        <v>15868.8</v>
      </c>
      <c r="O4596" s="242">
        <f t="shared" si="367"/>
        <v>0.51520000000000432</v>
      </c>
      <c r="P4596" s="242"/>
      <c r="Q4596" s="179"/>
      <c r="R4596" s="179"/>
      <c r="S4596" s="179"/>
      <c r="T4596" s="179"/>
      <c r="U4596" s="179"/>
      <c r="V4596" s="179"/>
      <c r="W4596" s="179"/>
      <c r="X4596" s="179"/>
      <c r="Y4596" s="179"/>
      <c r="Z4596" s="179"/>
      <c r="AA4596" s="222"/>
      <c r="AB4596" s="222"/>
      <c r="AC4596" s="222"/>
      <c r="AD4596" s="179"/>
      <c r="AE4596" s="179"/>
      <c r="AF4596" s="179"/>
      <c r="AG4596" s="179"/>
      <c r="AH4596" s="179"/>
      <c r="AI4596" s="179"/>
      <c r="AJ4596" s="179"/>
    </row>
    <row r="4597" spans="2:36" x14ac:dyDescent="0.3">
      <c r="B4597" s="224">
        <v>467400</v>
      </c>
      <c r="C4597" s="209">
        <v>192022</v>
      </c>
      <c r="D4597" s="206">
        <f t="shared" si="368"/>
        <v>0.41083012409071457</v>
      </c>
      <c r="E4597" s="208">
        <f t="shared" si="369"/>
        <v>0.45</v>
      </c>
      <c r="F4597" s="207">
        <v>10561.21</v>
      </c>
      <c r="G4597" s="207">
        <v>15361.76</v>
      </c>
      <c r="H4597" s="207">
        <v>17281.98</v>
      </c>
      <c r="I4597" s="214">
        <v>176362</v>
      </c>
      <c r="J4597" s="211">
        <f t="shared" si="365"/>
        <v>0.37732563115104834</v>
      </c>
      <c r="K4597" s="212">
        <f t="shared" si="366"/>
        <v>0.42</v>
      </c>
      <c r="L4597" s="214">
        <v>9699.91</v>
      </c>
      <c r="M4597" s="213">
        <v>14108.96</v>
      </c>
      <c r="N4597" s="213">
        <v>15872.58</v>
      </c>
      <c r="O4597" s="242">
        <f t="shared" si="367"/>
        <v>0.51530000000002474</v>
      </c>
      <c r="P4597" s="242"/>
      <c r="Q4597" s="179"/>
      <c r="R4597" s="179"/>
      <c r="S4597" s="179"/>
      <c r="T4597" s="179"/>
      <c r="U4597" s="179"/>
      <c r="V4597" s="179"/>
      <c r="W4597" s="179"/>
      <c r="X4597" s="179"/>
      <c r="Y4597" s="179"/>
      <c r="Z4597" s="179"/>
      <c r="AA4597" s="222"/>
      <c r="AB4597" s="222"/>
      <c r="AC4597" s="222"/>
      <c r="AD4597" s="179"/>
      <c r="AE4597" s="179"/>
      <c r="AF4597" s="179"/>
      <c r="AG4597" s="179"/>
      <c r="AH4597" s="179"/>
      <c r="AI4597" s="179"/>
      <c r="AJ4597" s="179"/>
    </row>
    <row r="4598" spans="2:36" x14ac:dyDescent="0.3">
      <c r="B4598" s="224">
        <v>467500</v>
      </c>
      <c r="C4598" s="209">
        <v>192067</v>
      </c>
      <c r="D4598" s="206">
        <f t="shared" si="368"/>
        <v>0.41083850267379679</v>
      </c>
      <c r="E4598" s="208">
        <f t="shared" si="369"/>
        <v>0.45</v>
      </c>
      <c r="F4598" s="207">
        <v>10563.68</v>
      </c>
      <c r="G4598" s="207">
        <v>15365.36</v>
      </c>
      <c r="H4598" s="207">
        <v>17286.03</v>
      </c>
      <c r="I4598" s="214">
        <v>176404</v>
      </c>
      <c r="J4598" s="211">
        <f t="shared" si="365"/>
        <v>0.37733475935828875</v>
      </c>
      <c r="K4598" s="212">
        <f t="shared" si="366"/>
        <v>0.42</v>
      </c>
      <c r="L4598" s="214">
        <v>9702.2199999999993</v>
      </c>
      <c r="M4598" s="213">
        <v>14112.32</v>
      </c>
      <c r="N4598" s="213">
        <v>15876.36</v>
      </c>
      <c r="O4598" s="242">
        <f t="shared" si="367"/>
        <v>0.5151999999999316</v>
      </c>
      <c r="P4598" s="242"/>
      <c r="Q4598" s="179"/>
      <c r="R4598" s="179"/>
      <c r="S4598" s="179"/>
      <c r="T4598" s="179"/>
      <c r="U4598" s="179"/>
      <c r="V4598" s="179"/>
      <c r="W4598" s="179"/>
      <c r="X4598" s="179"/>
      <c r="Y4598" s="179"/>
      <c r="Z4598" s="179"/>
      <c r="AA4598" s="222"/>
      <c r="AB4598" s="222"/>
      <c r="AC4598" s="222"/>
      <c r="AD4598" s="179"/>
      <c r="AE4598" s="179"/>
      <c r="AF4598" s="179"/>
      <c r="AG4598" s="179"/>
      <c r="AH4598" s="179"/>
      <c r="AI4598" s="179"/>
      <c r="AJ4598" s="179"/>
    </row>
    <row r="4599" spans="2:36" x14ac:dyDescent="0.3">
      <c r="B4599" s="224">
        <v>467600</v>
      </c>
      <c r="C4599" s="209">
        <v>192112</v>
      </c>
      <c r="D4599" s="206">
        <f t="shared" si="368"/>
        <v>0.41084687767322497</v>
      </c>
      <c r="E4599" s="208">
        <f t="shared" si="369"/>
        <v>0.45</v>
      </c>
      <c r="F4599" s="207">
        <v>10566.16</v>
      </c>
      <c r="G4599" s="207">
        <v>15368.96</v>
      </c>
      <c r="H4599" s="207">
        <v>17290.080000000002</v>
      </c>
      <c r="I4599" s="214">
        <v>176446</v>
      </c>
      <c r="J4599" s="211">
        <f t="shared" si="365"/>
        <v>0.37734388366124894</v>
      </c>
      <c r="K4599" s="212">
        <f t="shared" si="366"/>
        <v>0.42</v>
      </c>
      <c r="L4599" s="214">
        <v>9704.5300000000007</v>
      </c>
      <c r="M4599" s="213">
        <v>14115.68</v>
      </c>
      <c r="N4599" s="213">
        <v>15880.14</v>
      </c>
      <c r="O4599" s="242">
        <f t="shared" si="367"/>
        <v>0.5152999999999156</v>
      </c>
      <c r="P4599" s="242"/>
      <c r="Q4599" s="179"/>
      <c r="R4599" s="179"/>
      <c r="S4599" s="179"/>
      <c r="T4599" s="179"/>
      <c r="U4599" s="179"/>
      <c r="V4599" s="179"/>
      <c r="W4599" s="179"/>
      <c r="X4599" s="179"/>
      <c r="Y4599" s="179"/>
      <c r="Z4599" s="179"/>
      <c r="AA4599" s="222"/>
      <c r="AB4599" s="222"/>
      <c r="AC4599" s="222"/>
      <c r="AD4599" s="179"/>
      <c r="AE4599" s="179"/>
      <c r="AF4599" s="179"/>
      <c r="AG4599" s="179"/>
      <c r="AH4599" s="179"/>
      <c r="AI4599" s="179"/>
      <c r="AJ4599" s="179"/>
    </row>
    <row r="4600" spans="2:36" x14ac:dyDescent="0.3">
      <c r="B4600" s="224">
        <v>467700</v>
      </c>
      <c r="C4600" s="209">
        <v>192157</v>
      </c>
      <c r="D4600" s="206">
        <f t="shared" si="368"/>
        <v>0.41085524909129784</v>
      </c>
      <c r="E4600" s="208">
        <f t="shared" si="369"/>
        <v>0.45</v>
      </c>
      <c r="F4600" s="207">
        <v>10568.63</v>
      </c>
      <c r="G4600" s="207">
        <v>15372.56</v>
      </c>
      <c r="H4600" s="207">
        <v>17294.13</v>
      </c>
      <c r="I4600" s="214">
        <v>176488</v>
      </c>
      <c r="J4600" s="211">
        <f t="shared" si="365"/>
        <v>0.37735300406243316</v>
      </c>
      <c r="K4600" s="212">
        <f t="shared" si="366"/>
        <v>0.42</v>
      </c>
      <c r="L4600" s="214">
        <v>9706.84</v>
      </c>
      <c r="M4600" s="213">
        <v>14119.04</v>
      </c>
      <c r="N4600" s="213">
        <v>15883.92</v>
      </c>
      <c r="O4600" s="242">
        <f t="shared" si="367"/>
        <v>0.51520000000007715</v>
      </c>
      <c r="P4600" s="242"/>
      <c r="Q4600" s="179"/>
      <c r="R4600" s="179"/>
      <c r="S4600" s="179"/>
      <c r="T4600" s="179"/>
      <c r="U4600" s="179"/>
      <c r="V4600" s="179"/>
      <c r="W4600" s="179"/>
      <c r="X4600" s="179"/>
      <c r="Y4600" s="179"/>
      <c r="Z4600" s="179"/>
      <c r="AA4600" s="222"/>
      <c r="AB4600" s="222"/>
      <c r="AC4600" s="222"/>
      <c r="AD4600" s="179"/>
      <c r="AE4600" s="179"/>
      <c r="AF4600" s="179"/>
      <c r="AG4600" s="179"/>
      <c r="AH4600" s="179"/>
      <c r="AI4600" s="179"/>
      <c r="AJ4600" s="179"/>
    </row>
    <row r="4601" spans="2:36" x14ac:dyDescent="0.3">
      <c r="B4601" s="224">
        <v>467800</v>
      </c>
      <c r="C4601" s="209">
        <v>192202</v>
      </c>
      <c r="D4601" s="206">
        <f t="shared" si="368"/>
        <v>0.41086361693031209</v>
      </c>
      <c r="E4601" s="208">
        <f t="shared" si="369"/>
        <v>0.45</v>
      </c>
      <c r="F4601" s="207">
        <v>10571.11</v>
      </c>
      <c r="G4601" s="207">
        <v>15376.16</v>
      </c>
      <c r="H4601" s="207">
        <v>17298.18</v>
      </c>
      <c r="I4601" s="214">
        <v>176530</v>
      </c>
      <c r="J4601" s="211">
        <f t="shared" si="365"/>
        <v>0.37736212056434376</v>
      </c>
      <c r="K4601" s="212">
        <f t="shared" si="366"/>
        <v>0.42</v>
      </c>
      <c r="L4601" s="214">
        <v>9709.15</v>
      </c>
      <c r="M4601" s="213">
        <v>14122.4</v>
      </c>
      <c r="N4601" s="213">
        <v>15887.7</v>
      </c>
      <c r="O4601" s="242">
        <f t="shared" si="367"/>
        <v>0.51529999999980647</v>
      </c>
      <c r="P4601" s="242"/>
      <c r="Q4601" s="179"/>
      <c r="R4601" s="179"/>
      <c r="S4601" s="179"/>
      <c r="T4601" s="179"/>
      <c r="U4601" s="179"/>
      <c r="V4601" s="179"/>
      <c r="W4601" s="179"/>
      <c r="X4601" s="179"/>
      <c r="Y4601" s="179"/>
      <c r="Z4601" s="179"/>
      <c r="AA4601" s="222"/>
      <c r="AB4601" s="222"/>
      <c r="AC4601" s="222"/>
      <c r="AD4601" s="179"/>
      <c r="AE4601" s="179"/>
      <c r="AF4601" s="179"/>
      <c r="AG4601" s="179"/>
      <c r="AH4601" s="179"/>
      <c r="AI4601" s="179"/>
      <c r="AJ4601" s="179"/>
    </row>
    <row r="4602" spans="2:36" x14ac:dyDescent="0.3">
      <c r="B4602" s="224">
        <v>467900</v>
      </c>
      <c r="C4602" s="209">
        <v>192247</v>
      </c>
      <c r="D4602" s="206">
        <f t="shared" si="368"/>
        <v>0.41087198119256252</v>
      </c>
      <c r="E4602" s="208">
        <f t="shared" si="369"/>
        <v>0.45</v>
      </c>
      <c r="F4602" s="207">
        <v>10573.58</v>
      </c>
      <c r="G4602" s="207">
        <v>15379.76</v>
      </c>
      <c r="H4602" s="207">
        <v>17302.23</v>
      </c>
      <c r="I4602" s="214">
        <v>176572</v>
      </c>
      <c r="J4602" s="211">
        <f t="shared" si="365"/>
        <v>0.37737123316948068</v>
      </c>
      <c r="K4602" s="212">
        <f t="shared" si="366"/>
        <v>0.42</v>
      </c>
      <c r="L4602" s="214">
        <v>9711.4599999999991</v>
      </c>
      <c r="M4602" s="213">
        <v>14125.76</v>
      </c>
      <c r="N4602" s="213">
        <v>15891.48</v>
      </c>
      <c r="O4602" s="242">
        <f t="shared" si="367"/>
        <v>0.51519999999996802</v>
      </c>
      <c r="P4602" s="242"/>
      <c r="Q4602" s="179"/>
      <c r="R4602" s="179"/>
      <c r="S4602" s="179"/>
      <c r="T4602" s="179"/>
      <c r="U4602" s="179"/>
      <c r="V4602" s="179"/>
      <c r="W4602" s="179"/>
      <c r="X4602" s="179"/>
      <c r="Y4602" s="179"/>
      <c r="Z4602" s="179"/>
      <c r="AA4602" s="222"/>
      <c r="AB4602" s="222"/>
      <c r="AC4602" s="222"/>
      <c r="AD4602" s="179"/>
      <c r="AE4602" s="179"/>
      <c r="AF4602" s="179"/>
      <c r="AG4602" s="179"/>
      <c r="AH4602" s="179"/>
      <c r="AI4602" s="179"/>
      <c r="AJ4602" s="179"/>
    </row>
    <row r="4603" spans="2:36" x14ac:dyDescent="0.3">
      <c r="B4603" s="224">
        <v>468000</v>
      </c>
      <c r="C4603" s="209">
        <v>192292</v>
      </c>
      <c r="D4603" s="206">
        <f t="shared" si="368"/>
        <v>0.41088034188034189</v>
      </c>
      <c r="E4603" s="208">
        <f t="shared" si="369"/>
        <v>0.45</v>
      </c>
      <c r="F4603" s="207">
        <v>10576.06</v>
      </c>
      <c r="G4603" s="207">
        <v>15383.36</v>
      </c>
      <c r="H4603" s="207">
        <v>17306.28</v>
      </c>
      <c r="I4603" s="214">
        <v>176614</v>
      </c>
      <c r="J4603" s="211">
        <f t="shared" ref="J4603:J4666" si="370">I4603/$B4603</f>
        <v>0.37738034188034186</v>
      </c>
      <c r="K4603" s="212">
        <f t="shared" ref="K4603:K4666" si="371">(I4603-I4602)/($B4603-$B4602)</f>
        <v>0.42</v>
      </c>
      <c r="L4603" s="214">
        <v>9713.77</v>
      </c>
      <c r="M4603" s="213">
        <v>14129.12</v>
      </c>
      <c r="N4603" s="213">
        <v>15895.26</v>
      </c>
      <c r="O4603" s="242">
        <f t="shared" si="367"/>
        <v>0.51529999999995202</v>
      </c>
      <c r="P4603" s="242"/>
      <c r="Q4603" s="179"/>
      <c r="R4603" s="179"/>
      <c r="S4603" s="179"/>
      <c r="T4603" s="179"/>
      <c r="U4603" s="179"/>
      <c r="V4603" s="179"/>
      <c r="W4603" s="179"/>
      <c r="X4603" s="179"/>
      <c r="Y4603" s="179"/>
      <c r="Z4603" s="179"/>
      <c r="AA4603" s="222"/>
      <c r="AB4603" s="222"/>
      <c r="AC4603" s="222"/>
      <c r="AD4603" s="179"/>
      <c r="AE4603" s="179"/>
      <c r="AF4603" s="179"/>
      <c r="AG4603" s="179"/>
      <c r="AH4603" s="179"/>
      <c r="AI4603" s="179"/>
      <c r="AJ4603" s="179"/>
    </row>
    <row r="4604" spans="2:36" x14ac:dyDescent="0.3">
      <c r="B4604" s="224">
        <v>468100</v>
      </c>
      <c r="C4604" s="209">
        <v>192337</v>
      </c>
      <c r="D4604" s="206">
        <f t="shared" si="368"/>
        <v>0.41088869899594105</v>
      </c>
      <c r="E4604" s="208">
        <f t="shared" si="369"/>
        <v>0.45</v>
      </c>
      <c r="F4604" s="207">
        <v>10578.53</v>
      </c>
      <c r="G4604" s="207">
        <v>15386.96</v>
      </c>
      <c r="H4604" s="207">
        <v>17310.330000000002</v>
      </c>
      <c r="I4604" s="214">
        <v>176656</v>
      </c>
      <c r="J4604" s="211">
        <f t="shared" si="370"/>
        <v>0.3773894466994232</v>
      </c>
      <c r="K4604" s="212">
        <f t="shared" si="371"/>
        <v>0.42</v>
      </c>
      <c r="L4604" s="214">
        <v>9716.08</v>
      </c>
      <c r="M4604" s="213">
        <v>14132.48</v>
      </c>
      <c r="N4604" s="213">
        <v>15899.04</v>
      </c>
      <c r="O4604" s="242">
        <f t="shared" si="367"/>
        <v>0.51519999999989519</v>
      </c>
      <c r="P4604" s="242"/>
      <c r="Q4604" s="179"/>
      <c r="R4604" s="179"/>
      <c r="S4604" s="179"/>
      <c r="T4604" s="179"/>
      <c r="U4604" s="179"/>
      <c r="V4604" s="179"/>
      <c r="W4604" s="179"/>
      <c r="X4604" s="179"/>
      <c r="Y4604" s="179"/>
      <c r="Z4604" s="179"/>
      <c r="AA4604" s="222"/>
      <c r="AB4604" s="222"/>
      <c r="AC4604" s="222"/>
      <c r="AD4604" s="179"/>
      <c r="AE4604" s="179"/>
      <c r="AF4604" s="179"/>
      <c r="AG4604" s="179"/>
      <c r="AH4604" s="179"/>
      <c r="AI4604" s="179"/>
      <c r="AJ4604" s="179"/>
    </row>
    <row r="4605" spans="2:36" x14ac:dyDescent="0.3">
      <c r="B4605" s="224">
        <v>468200</v>
      </c>
      <c r="C4605" s="209">
        <v>192382</v>
      </c>
      <c r="D4605" s="206">
        <f t="shared" si="368"/>
        <v>0.41089705254164888</v>
      </c>
      <c r="E4605" s="208">
        <f t="shared" si="369"/>
        <v>0.45</v>
      </c>
      <c r="F4605" s="207">
        <v>10581.01</v>
      </c>
      <c r="G4605" s="207">
        <v>15390.56</v>
      </c>
      <c r="H4605" s="207">
        <v>17314.38</v>
      </c>
      <c r="I4605" s="214">
        <v>176698</v>
      </c>
      <c r="J4605" s="211">
        <f t="shared" si="370"/>
        <v>0.37739854762921826</v>
      </c>
      <c r="K4605" s="212">
        <f t="shared" si="371"/>
        <v>0.42</v>
      </c>
      <c r="L4605" s="214">
        <v>9718.39</v>
      </c>
      <c r="M4605" s="213">
        <v>14135.84</v>
      </c>
      <c r="N4605" s="213">
        <v>15902.82</v>
      </c>
      <c r="O4605" s="242">
        <f t="shared" si="367"/>
        <v>0.51530000000013387</v>
      </c>
      <c r="P4605" s="242"/>
      <c r="Q4605" s="179"/>
      <c r="R4605" s="179"/>
      <c r="S4605" s="179"/>
      <c r="T4605" s="179"/>
      <c r="U4605" s="179"/>
      <c r="V4605" s="179"/>
      <c r="W4605" s="179"/>
      <c r="X4605" s="179"/>
      <c r="Y4605" s="179"/>
      <c r="Z4605" s="179"/>
      <c r="AA4605" s="222"/>
      <c r="AB4605" s="222"/>
      <c r="AC4605" s="222"/>
      <c r="AD4605" s="179"/>
      <c r="AE4605" s="179"/>
      <c r="AF4605" s="179"/>
      <c r="AG4605" s="179"/>
      <c r="AH4605" s="179"/>
      <c r="AI4605" s="179"/>
      <c r="AJ4605" s="179"/>
    </row>
    <row r="4606" spans="2:36" x14ac:dyDescent="0.3">
      <c r="B4606" s="224">
        <v>468300</v>
      </c>
      <c r="C4606" s="209">
        <v>192427</v>
      </c>
      <c r="D4606" s="206">
        <f t="shared" si="368"/>
        <v>0.41090540251975227</v>
      </c>
      <c r="E4606" s="208">
        <f t="shared" si="369"/>
        <v>0.45</v>
      </c>
      <c r="F4606" s="207">
        <v>10583.48</v>
      </c>
      <c r="G4606" s="207">
        <v>15394.16</v>
      </c>
      <c r="H4606" s="207">
        <v>17318.43</v>
      </c>
      <c r="I4606" s="214">
        <v>176740</v>
      </c>
      <c r="J4606" s="211">
        <f t="shared" si="370"/>
        <v>0.37740764467221866</v>
      </c>
      <c r="K4606" s="212">
        <f t="shared" si="371"/>
        <v>0.42</v>
      </c>
      <c r="L4606" s="214">
        <v>9720.7000000000007</v>
      </c>
      <c r="M4606" s="213">
        <v>14139.2</v>
      </c>
      <c r="N4606" s="213">
        <v>15906.6</v>
      </c>
      <c r="O4606" s="242">
        <f t="shared" si="367"/>
        <v>0.51520000000000432</v>
      </c>
      <c r="P4606" s="242"/>
      <c r="Q4606" s="179"/>
      <c r="R4606" s="179"/>
      <c r="S4606" s="179"/>
      <c r="T4606" s="179"/>
      <c r="U4606" s="179"/>
      <c r="V4606" s="179"/>
      <c r="W4606" s="179"/>
      <c r="X4606" s="179"/>
      <c r="Y4606" s="179"/>
      <c r="Z4606" s="179"/>
      <c r="AA4606" s="222"/>
      <c r="AB4606" s="222"/>
      <c r="AC4606" s="222"/>
      <c r="AD4606" s="179"/>
      <c r="AE4606" s="179"/>
      <c r="AF4606" s="179"/>
      <c r="AG4606" s="179"/>
      <c r="AH4606" s="179"/>
      <c r="AI4606" s="179"/>
      <c r="AJ4606" s="179"/>
    </row>
    <row r="4607" spans="2:36" x14ac:dyDescent="0.3">
      <c r="B4607" s="224">
        <v>468400</v>
      </c>
      <c r="C4607" s="209">
        <v>192472</v>
      </c>
      <c r="D4607" s="206">
        <f t="shared" si="368"/>
        <v>0.41091374893253629</v>
      </c>
      <c r="E4607" s="208">
        <f t="shared" si="369"/>
        <v>0.45</v>
      </c>
      <c r="F4607" s="207">
        <v>10585.96</v>
      </c>
      <c r="G4607" s="207">
        <v>15397.76</v>
      </c>
      <c r="H4607" s="207">
        <v>17322.48</v>
      </c>
      <c r="I4607" s="214">
        <v>176782</v>
      </c>
      <c r="J4607" s="211">
        <f t="shared" si="370"/>
        <v>0.37741673783091373</v>
      </c>
      <c r="K4607" s="212">
        <f t="shared" si="371"/>
        <v>0.42</v>
      </c>
      <c r="L4607" s="214">
        <v>9723.01</v>
      </c>
      <c r="M4607" s="213">
        <v>14142.56</v>
      </c>
      <c r="N4607" s="213">
        <v>15910.38</v>
      </c>
      <c r="O4607" s="242">
        <f t="shared" si="367"/>
        <v>0.51530000000002474</v>
      </c>
      <c r="P4607" s="242"/>
      <c r="Q4607" s="179"/>
      <c r="R4607" s="179"/>
      <c r="S4607" s="179"/>
      <c r="T4607" s="179"/>
      <c r="U4607" s="179"/>
      <c r="V4607" s="179"/>
      <c r="W4607" s="179"/>
      <c r="X4607" s="179"/>
      <c r="Y4607" s="179"/>
      <c r="Z4607" s="179"/>
      <c r="AA4607" s="222"/>
      <c r="AB4607" s="222"/>
      <c r="AC4607" s="222"/>
      <c r="AD4607" s="179"/>
      <c r="AE4607" s="179"/>
      <c r="AF4607" s="179"/>
      <c r="AG4607" s="179"/>
      <c r="AH4607" s="179"/>
      <c r="AI4607" s="179"/>
      <c r="AJ4607" s="179"/>
    </row>
    <row r="4608" spans="2:36" x14ac:dyDescent="0.3">
      <c r="B4608" s="224">
        <v>468500</v>
      </c>
      <c r="C4608" s="209">
        <v>192517</v>
      </c>
      <c r="D4608" s="206">
        <f t="shared" si="368"/>
        <v>0.41092209178228389</v>
      </c>
      <c r="E4608" s="208">
        <f t="shared" si="369"/>
        <v>0.45</v>
      </c>
      <c r="F4608" s="207">
        <v>10588.43</v>
      </c>
      <c r="G4608" s="207">
        <v>15401.36</v>
      </c>
      <c r="H4608" s="207">
        <v>17326.53</v>
      </c>
      <c r="I4608" s="214">
        <v>176824</v>
      </c>
      <c r="J4608" s="211">
        <f t="shared" si="370"/>
        <v>0.37742582710779082</v>
      </c>
      <c r="K4608" s="212">
        <f t="shared" si="371"/>
        <v>0.42</v>
      </c>
      <c r="L4608" s="214">
        <v>9725.32</v>
      </c>
      <c r="M4608" s="213">
        <v>14145.92</v>
      </c>
      <c r="N4608" s="213">
        <v>15914.16</v>
      </c>
      <c r="O4608" s="242">
        <f t="shared" si="367"/>
        <v>0.5151999999999316</v>
      </c>
      <c r="P4608" s="242"/>
      <c r="Q4608" s="179"/>
      <c r="R4608" s="179"/>
      <c r="S4608" s="179"/>
      <c r="T4608" s="179"/>
      <c r="U4608" s="179"/>
      <c r="V4608" s="179"/>
      <c r="W4608" s="179"/>
      <c r="X4608" s="179"/>
      <c r="Y4608" s="179"/>
      <c r="Z4608" s="179"/>
      <c r="AA4608" s="222"/>
      <c r="AB4608" s="222"/>
      <c r="AC4608" s="222"/>
      <c r="AD4608" s="179"/>
      <c r="AE4608" s="179"/>
      <c r="AF4608" s="179"/>
      <c r="AG4608" s="179"/>
      <c r="AH4608" s="179"/>
      <c r="AI4608" s="179"/>
      <c r="AJ4608" s="179"/>
    </row>
    <row r="4609" spans="2:36" x14ac:dyDescent="0.3">
      <c r="B4609" s="224">
        <v>468600</v>
      </c>
      <c r="C4609" s="209">
        <v>192562</v>
      </c>
      <c r="D4609" s="206">
        <f t="shared" si="368"/>
        <v>0.41093043107127614</v>
      </c>
      <c r="E4609" s="208">
        <f t="shared" si="369"/>
        <v>0.45</v>
      </c>
      <c r="F4609" s="207">
        <v>10590.91</v>
      </c>
      <c r="G4609" s="207">
        <v>15404.96</v>
      </c>
      <c r="H4609" s="207">
        <v>17330.580000000002</v>
      </c>
      <c r="I4609" s="214">
        <v>176866</v>
      </c>
      <c r="J4609" s="211">
        <f t="shared" si="370"/>
        <v>0.37743491250533506</v>
      </c>
      <c r="K4609" s="212">
        <f t="shared" si="371"/>
        <v>0.42</v>
      </c>
      <c r="L4609" s="214">
        <v>9727.6299999999992</v>
      </c>
      <c r="M4609" s="213">
        <v>14149.28</v>
      </c>
      <c r="N4609" s="213">
        <v>15917.94</v>
      </c>
      <c r="O4609" s="242">
        <f t="shared" si="367"/>
        <v>0.5152999999999156</v>
      </c>
      <c r="P4609" s="242"/>
      <c r="Q4609" s="179"/>
      <c r="R4609" s="179"/>
      <c r="S4609" s="179"/>
      <c r="T4609" s="179"/>
      <c r="U4609" s="179"/>
      <c r="V4609" s="179"/>
      <c r="W4609" s="179"/>
      <c r="X4609" s="179"/>
      <c r="Y4609" s="179"/>
      <c r="Z4609" s="179"/>
      <c r="AA4609" s="222"/>
      <c r="AB4609" s="222"/>
      <c r="AC4609" s="222"/>
      <c r="AD4609" s="179"/>
      <c r="AE4609" s="179"/>
      <c r="AF4609" s="179"/>
      <c r="AG4609" s="179"/>
      <c r="AH4609" s="179"/>
      <c r="AI4609" s="179"/>
      <c r="AJ4609" s="179"/>
    </row>
    <row r="4610" spans="2:36" x14ac:dyDescent="0.3">
      <c r="B4610" s="224">
        <v>468700</v>
      </c>
      <c r="C4610" s="209">
        <v>192607</v>
      </c>
      <c r="D4610" s="206">
        <f t="shared" si="368"/>
        <v>0.4109387668017922</v>
      </c>
      <c r="E4610" s="208">
        <f t="shared" si="369"/>
        <v>0.45</v>
      </c>
      <c r="F4610" s="207">
        <v>10593.38</v>
      </c>
      <c r="G4610" s="207">
        <v>15408.56</v>
      </c>
      <c r="H4610" s="207">
        <v>17334.63</v>
      </c>
      <c r="I4610" s="214">
        <v>176908</v>
      </c>
      <c r="J4610" s="211">
        <f t="shared" si="370"/>
        <v>0.37744399402602946</v>
      </c>
      <c r="K4610" s="212">
        <f t="shared" si="371"/>
        <v>0.42</v>
      </c>
      <c r="L4610" s="214">
        <v>9729.94</v>
      </c>
      <c r="M4610" s="213">
        <v>14152.64</v>
      </c>
      <c r="N4610" s="213">
        <v>15921.72</v>
      </c>
      <c r="O4610" s="242">
        <f t="shared" si="367"/>
        <v>0.51520000000007715</v>
      </c>
      <c r="P4610" s="242"/>
      <c r="Q4610" s="179"/>
      <c r="R4610" s="179"/>
      <c r="S4610" s="179"/>
      <c r="T4610" s="179"/>
      <c r="U4610" s="179"/>
      <c r="V4610" s="179"/>
      <c r="W4610" s="179"/>
      <c r="X4610" s="179"/>
      <c r="Y4610" s="179"/>
      <c r="Z4610" s="179"/>
      <c r="AA4610" s="222"/>
      <c r="AB4610" s="222"/>
      <c r="AC4610" s="222"/>
      <c r="AD4610" s="179"/>
      <c r="AE4610" s="179"/>
      <c r="AF4610" s="179"/>
      <c r="AG4610" s="179"/>
      <c r="AH4610" s="179"/>
      <c r="AI4610" s="179"/>
      <c r="AJ4610" s="179"/>
    </row>
    <row r="4611" spans="2:36" x14ac:dyDescent="0.3">
      <c r="B4611" s="224">
        <v>468800</v>
      </c>
      <c r="C4611" s="209">
        <v>192652</v>
      </c>
      <c r="D4611" s="206">
        <f t="shared" si="368"/>
        <v>0.4109470989761092</v>
      </c>
      <c r="E4611" s="208">
        <f t="shared" si="369"/>
        <v>0.45</v>
      </c>
      <c r="F4611" s="207">
        <v>10595.86</v>
      </c>
      <c r="G4611" s="207">
        <v>15412.16</v>
      </c>
      <c r="H4611" s="207">
        <v>17338.68</v>
      </c>
      <c r="I4611" s="214">
        <v>176950</v>
      </c>
      <c r="J4611" s="211">
        <f t="shared" si="370"/>
        <v>0.37745307167235492</v>
      </c>
      <c r="K4611" s="212">
        <f t="shared" si="371"/>
        <v>0.42</v>
      </c>
      <c r="L4611" s="214">
        <v>9732.25</v>
      </c>
      <c r="M4611" s="213">
        <v>14156</v>
      </c>
      <c r="N4611" s="213">
        <v>15925.5</v>
      </c>
      <c r="O4611" s="242">
        <f t="shared" si="367"/>
        <v>0.51529999999980647</v>
      </c>
      <c r="P4611" s="242"/>
      <c r="Q4611" s="179"/>
      <c r="R4611" s="179"/>
      <c r="S4611" s="179"/>
      <c r="T4611" s="179"/>
      <c r="U4611" s="179"/>
      <c r="V4611" s="179"/>
      <c r="W4611" s="179"/>
      <c r="X4611" s="179"/>
      <c r="Y4611" s="179"/>
      <c r="Z4611" s="179"/>
      <c r="AA4611" s="222"/>
      <c r="AB4611" s="222"/>
      <c r="AC4611" s="222"/>
      <c r="AD4611" s="179"/>
      <c r="AE4611" s="179"/>
      <c r="AF4611" s="179"/>
      <c r="AG4611" s="179"/>
      <c r="AH4611" s="179"/>
      <c r="AI4611" s="179"/>
      <c r="AJ4611" s="179"/>
    </row>
    <row r="4612" spans="2:36" x14ac:dyDescent="0.3">
      <c r="B4612" s="224">
        <v>468900</v>
      </c>
      <c r="C4612" s="209">
        <v>192697</v>
      </c>
      <c r="D4612" s="206">
        <f t="shared" si="368"/>
        <v>0.41095542759650244</v>
      </c>
      <c r="E4612" s="208">
        <f t="shared" si="369"/>
        <v>0.45</v>
      </c>
      <c r="F4612" s="207">
        <v>10598.33</v>
      </c>
      <c r="G4612" s="207">
        <v>15415.76</v>
      </c>
      <c r="H4612" s="207">
        <v>17342.73</v>
      </c>
      <c r="I4612" s="214">
        <v>176992</v>
      </c>
      <c r="J4612" s="211">
        <f t="shared" si="370"/>
        <v>0.37746214544679035</v>
      </c>
      <c r="K4612" s="212">
        <f t="shared" si="371"/>
        <v>0.42</v>
      </c>
      <c r="L4612" s="214">
        <v>9734.56</v>
      </c>
      <c r="M4612" s="213">
        <v>14159.36</v>
      </c>
      <c r="N4612" s="213">
        <v>15929.28</v>
      </c>
      <c r="O4612" s="242">
        <f t="shared" si="367"/>
        <v>0.51519999999996802</v>
      </c>
      <c r="P4612" s="242"/>
      <c r="Q4612" s="179"/>
      <c r="R4612" s="179"/>
      <c r="S4612" s="179"/>
      <c r="T4612" s="179"/>
      <c r="U4612" s="179"/>
      <c r="V4612" s="179"/>
      <c r="W4612" s="179"/>
      <c r="X4612" s="179"/>
      <c r="Y4612" s="179"/>
      <c r="Z4612" s="179"/>
      <c r="AA4612" s="222"/>
      <c r="AB4612" s="222"/>
      <c r="AC4612" s="222"/>
      <c r="AD4612" s="179"/>
      <c r="AE4612" s="179"/>
      <c r="AF4612" s="179"/>
      <c r="AG4612" s="179"/>
      <c r="AH4612" s="179"/>
      <c r="AI4612" s="179"/>
      <c r="AJ4612" s="179"/>
    </row>
    <row r="4613" spans="2:36" x14ac:dyDescent="0.3">
      <c r="B4613" s="224">
        <v>469000</v>
      </c>
      <c r="C4613" s="209">
        <v>192742</v>
      </c>
      <c r="D4613" s="206">
        <f t="shared" si="368"/>
        <v>0.41096375266524521</v>
      </c>
      <c r="E4613" s="208">
        <f t="shared" si="369"/>
        <v>0.45</v>
      </c>
      <c r="F4613" s="207">
        <v>10600.81</v>
      </c>
      <c r="G4613" s="207">
        <v>15419.36</v>
      </c>
      <c r="H4613" s="207">
        <v>17346.78</v>
      </c>
      <c r="I4613" s="214">
        <v>177034</v>
      </c>
      <c r="J4613" s="211">
        <f t="shared" si="370"/>
        <v>0.37747121535181238</v>
      </c>
      <c r="K4613" s="212">
        <f t="shared" si="371"/>
        <v>0.42</v>
      </c>
      <c r="L4613" s="214">
        <v>9736.8700000000008</v>
      </c>
      <c r="M4613" s="213">
        <v>14162.72</v>
      </c>
      <c r="N4613" s="213">
        <v>15933.06</v>
      </c>
      <c r="O4613" s="242">
        <f t="shared" ref="O4613:O4676" si="372">(C4613+F4613+H4613-C4612-F4612-H4612)/100</f>
        <v>0.51529999999995202</v>
      </c>
      <c r="P4613" s="242"/>
      <c r="Q4613" s="179"/>
      <c r="R4613" s="179"/>
      <c r="S4613" s="179"/>
      <c r="T4613" s="179"/>
      <c r="U4613" s="179"/>
      <c r="V4613" s="179"/>
      <c r="W4613" s="179"/>
      <c r="X4613" s="179"/>
      <c r="Y4613" s="179"/>
      <c r="Z4613" s="179"/>
      <c r="AA4613" s="222"/>
      <c r="AB4613" s="222"/>
      <c r="AC4613" s="222"/>
      <c r="AD4613" s="179"/>
      <c r="AE4613" s="179"/>
      <c r="AF4613" s="179"/>
      <c r="AG4613" s="179"/>
      <c r="AH4613" s="179"/>
      <c r="AI4613" s="179"/>
      <c r="AJ4613" s="179"/>
    </row>
    <row r="4614" spans="2:36" x14ac:dyDescent="0.3">
      <c r="B4614" s="224">
        <v>469100</v>
      </c>
      <c r="C4614" s="209">
        <v>192787</v>
      </c>
      <c r="D4614" s="206">
        <f t="shared" si="368"/>
        <v>0.41097207418460885</v>
      </c>
      <c r="E4614" s="208">
        <f t="shared" si="369"/>
        <v>0.45</v>
      </c>
      <c r="F4614" s="207">
        <v>10603.28</v>
      </c>
      <c r="G4614" s="207">
        <v>15422.96</v>
      </c>
      <c r="H4614" s="207">
        <v>17350.830000000002</v>
      </c>
      <c r="I4614" s="214">
        <v>177076</v>
      </c>
      <c r="J4614" s="211">
        <f t="shared" si="370"/>
        <v>0.37748028138989553</v>
      </c>
      <c r="K4614" s="212">
        <f t="shared" si="371"/>
        <v>0.42</v>
      </c>
      <c r="L4614" s="214">
        <v>9739.18</v>
      </c>
      <c r="M4614" s="213">
        <v>14166.08</v>
      </c>
      <c r="N4614" s="213">
        <v>15936.84</v>
      </c>
      <c r="O4614" s="242">
        <f t="shared" si="372"/>
        <v>0.51519999999989519</v>
      </c>
      <c r="P4614" s="242"/>
      <c r="Q4614" s="179"/>
      <c r="R4614" s="179"/>
      <c r="S4614" s="179"/>
      <c r="T4614" s="179"/>
      <c r="U4614" s="179"/>
      <c r="V4614" s="179"/>
      <c r="W4614" s="179"/>
      <c r="X4614" s="179"/>
      <c r="Y4614" s="179"/>
      <c r="Z4614" s="179"/>
      <c r="AA4614" s="222"/>
      <c r="AB4614" s="222"/>
      <c r="AC4614" s="222"/>
      <c r="AD4614" s="179"/>
      <c r="AE4614" s="179"/>
      <c r="AF4614" s="179"/>
      <c r="AG4614" s="179"/>
      <c r="AH4614" s="179"/>
      <c r="AI4614" s="179"/>
      <c r="AJ4614" s="179"/>
    </row>
    <row r="4615" spans="2:36" x14ac:dyDescent="0.3">
      <c r="B4615" s="224">
        <v>469200</v>
      </c>
      <c r="C4615" s="209">
        <v>192832</v>
      </c>
      <c r="D4615" s="206">
        <f t="shared" si="368"/>
        <v>0.41098039215686277</v>
      </c>
      <c r="E4615" s="208">
        <f t="shared" si="369"/>
        <v>0.45</v>
      </c>
      <c r="F4615" s="207">
        <v>10605.76</v>
      </c>
      <c r="G4615" s="207">
        <v>15426.56</v>
      </c>
      <c r="H4615" s="207">
        <v>17354.88</v>
      </c>
      <c r="I4615" s="214">
        <v>177118</v>
      </c>
      <c r="J4615" s="211">
        <f t="shared" si="370"/>
        <v>0.37748934356351238</v>
      </c>
      <c r="K4615" s="212">
        <f t="shared" si="371"/>
        <v>0.42</v>
      </c>
      <c r="L4615" s="214">
        <v>9741.49</v>
      </c>
      <c r="M4615" s="213">
        <v>14169.44</v>
      </c>
      <c r="N4615" s="213">
        <v>15940.62</v>
      </c>
      <c r="O4615" s="242">
        <f t="shared" si="372"/>
        <v>0.51530000000013387</v>
      </c>
      <c r="P4615" s="242"/>
      <c r="Q4615" s="179"/>
      <c r="R4615" s="179"/>
      <c r="S4615" s="179"/>
      <c r="T4615" s="179"/>
      <c r="U4615" s="179"/>
      <c r="V4615" s="179"/>
      <c r="W4615" s="179"/>
      <c r="X4615" s="179"/>
      <c r="Y4615" s="179"/>
      <c r="Z4615" s="179"/>
      <c r="AA4615" s="222"/>
      <c r="AB4615" s="222"/>
      <c r="AC4615" s="222"/>
      <c r="AD4615" s="179"/>
      <c r="AE4615" s="179"/>
      <c r="AF4615" s="179"/>
      <c r="AG4615" s="179"/>
      <c r="AH4615" s="179"/>
      <c r="AI4615" s="179"/>
      <c r="AJ4615" s="179"/>
    </row>
    <row r="4616" spans="2:36" x14ac:dyDescent="0.3">
      <c r="B4616" s="224">
        <v>469300</v>
      </c>
      <c r="C4616" s="209">
        <v>192877</v>
      </c>
      <c r="D4616" s="206">
        <f t="shared" si="368"/>
        <v>0.41098870658427444</v>
      </c>
      <c r="E4616" s="208">
        <f t="shared" si="369"/>
        <v>0.45</v>
      </c>
      <c r="F4616" s="207">
        <v>10608.23</v>
      </c>
      <c r="G4616" s="207">
        <v>15430.16</v>
      </c>
      <c r="H4616" s="207">
        <v>17358.93</v>
      </c>
      <c r="I4616" s="214">
        <v>177160</v>
      </c>
      <c r="J4616" s="211">
        <f t="shared" si="370"/>
        <v>0.37749840187513317</v>
      </c>
      <c r="K4616" s="212">
        <f t="shared" si="371"/>
        <v>0.42</v>
      </c>
      <c r="L4616" s="214">
        <v>9743.7999999999993</v>
      </c>
      <c r="M4616" s="213">
        <v>14172.8</v>
      </c>
      <c r="N4616" s="213">
        <v>15944.4</v>
      </c>
      <c r="O4616" s="242">
        <f t="shared" si="372"/>
        <v>0.51520000000000432</v>
      </c>
      <c r="P4616" s="242"/>
      <c r="Q4616" s="179"/>
      <c r="R4616" s="179"/>
      <c r="S4616" s="179"/>
      <c r="T4616" s="179"/>
      <c r="U4616" s="179"/>
      <c r="V4616" s="179"/>
      <c r="W4616" s="179"/>
      <c r="X4616" s="179"/>
      <c r="Y4616" s="179"/>
      <c r="Z4616" s="179"/>
      <c r="AA4616" s="222"/>
      <c r="AB4616" s="222"/>
      <c r="AC4616" s="222"/>
      <c r="AD4616" s="179"/>
      <c r="AE4616" s="179"/>
      <c r="AF4616" s="179"/>
      <c r="AG4616" s="179"/>
      <c r="AH4616" s="179"/>
      <c r="AI4616" s="179"/>
      <c r="AJ4616" s="179"/>
    </row>
    <row r="4617" spans="2:36" x14ac:dyDescent="0.3">
      <c r="B4617" s="224">
        <v>469400</v>
      </c>
      <c r="C4617" s="209">
        <v>192922</v>
      </c>
      <c r="D4617" s="206">
        <f t="shared" si="368"/>
        <v>0.41099701746910949</v>
      </c>
      <c r="E4617" s="208">
        <f t="shared" si="369"/>
        <v>0.45</v>
      </c>
      <c r="F4617" s="207">
        <v>10610.71</v>
      </c>
      <c r="G4617" s="207">
        <v>15433.76</v>
      </c>
      <c r="H4617" s="207">
        <v>17362.98</v>
      </c>
      <c r="I4617" s="214">
        <v>177202</v>
      </c>
      <c r="J4617" s="211">
        <f t="shared" si="370"/>
        <v>0.37750745632722627</v>
      </c>
      <c r="K4617" s="212">
        <f t="shared" si="371"/>
        <v>0.42</v>
      </c>
      <c r="L4617" s="214">
        <v>9746.11</v>
      </c>
      <c r="M4617" s="213">
        <v>14176.16</v>
      </c>
      <c r="N4617" s="213">
        <v>15948.18</v>
      </c>
      <c r="O4617" s="242">
        <f t="shared" si="372"/>
        <v>0.51530000000002474</v>
      </c>
      <c r="P4617" s="242"/>
      <c r="Q4617" s="179"/>
      <c r="R4617" s="179"/>
      <c r="S4617" s="179"/>
      <c r="T4617" s="179"/>
      <c r="U4617" s="179"/>
      <c r="V4617" s="179"/>
      <c r="W4617" s="179"/>
      <c r="X4617" s="179"/>
      <c r="Y4617" s="179"/>
      <c r="Z4617" s="179"/>
      <c r="AA4617" s="222"/>
      <c r="AB4617" s="222"/>
      <c r="AC4617" s="222"/>
      <c r="AD4617" s="179"/>
      <c r="AE4617" s="179"/>
      <c r="AF4617" s="179"/>
      <c r="AG4617" s="179"/>
      <c r="AH4617" s="179"/>
      <c r="AI4617" s="179"/>
      <c r="AJ4617" s="179"/>
    </row>
    <row r="4618" spans="2:36" x14ac:dyDescent="0.3">
      <c r="B4618" s="224">
        <v>469500</v>
      </c>
      <c r="C4618" s="209">
        <v>192967</v>
      </c>
      <c r="D4618" s="206">
        <f t="shared" si="368"/>
        <v>0.4110053248136315</v>
      </c>
      <c r="E4618" s="208">
        <f t="shared" si="369"/>
        <v>0.45</v>
      </c>
      <c r="F4618" s="207">
        <v>10613.18</v>
      </c>
      <c r="G4618" s="207">
        <v>15437.36</v>
      </c>
      <c r="H4618" s="207">
        <v>17367.03</v>
      </c>
      <c r="I4618" s="214">
        <v>177244</v>
      </c>
      <c r="J4618" s="211">
        <f t="shared" si="370"/>
        <v>0.37751650692225774</v>
      </c>
      <c r="K4618" s="212">
        <f t="shared" si="371"/>
        <v>0.42</v>
      </c>
      <c r="L4618" s="214">
        <v>9748.42</v>
      </c>
      <c r="M4618" s="213">
        <v>14179.52</v>
      </c>
      <c r="N4618" s="213">
        <v>15951.96</v>
      </c>
      <c r="O4618" s="242">
        <f t="shared" si="372"/>
        <v>0.5151999999999316</v>
      </c>
      <c r="P4618" s="242"/>
      <c r="Q4618" s="179"/>
      <c r="R4618" s="179"/>
      <c r="S4618" s="179"/>
      <c r="T4618" s="179"/>
      <c r="U4618" s="179"/>
      <c r="V4618" s="179"/>
      <c r="W4618" s="179"/>
      <c r="X4618" s="179"/>
      <c r="Y4618" s="179"/>
      <c r="Z4618" s="179"/>
      <c r="AA4618" s="222"/>
      <c r="AB4618" s="222"/>
      <c r="AC4618" s="222"/>
      <c r="AD4618" s="179"/>
      <c r="AE4618" s="179"/>
      <c r="AF4618" s="179"/>
      <c r="AG4618" s="179"/>
      <c r="AH4618" s="179"/>
      <c r="AI4618" s="179"/>
      <c r="AJ4618" s="179"/>
    </row>
    <row r="4619" spans="2:36" x14ac:dyDescent="0.3">
      <c r="B4619" s="224">
        <v>469600</v>
      </c>
      <c r="C4619" s="209">
        <v>193012</v>
      </c>
      <c r="D4619" s="206">
        <f t="shared" si="368"/>
        <v>0.41101362862010221</v>
      </c>
      <c r="E4619" s="208">
        <f t="shared" si="369"/>
        <v>0.45</v>
      </c>
      <c r="F4619" s="207">
        <v>10615.66</v>
      </c>
      <c r="G4619" s="207">
        <v>15440.96</v>
      </c>
      <c r="H4619" s="207">
        <v>17371.080000000002</v>
      </c>
      <c r="I4619" s="214">
        <v>177286</v>
      </c>
      <c r="J4619" s="211">
        <f t="shared" si="370"/>
        <v>0.37752555366269164</v>
      </c>
      <c r="K4619" s="212">
        <f t="shared" si="371"/>
        <v>0.42</v>
      </c>
      <c r="L4619" s="214">
        <v>9750.73</v>
      </c>
      <c r="M4619" s="213">
        <v>14182.88</v>
      </c>
      <c r="N4619" s="213">
        <v>15955.74</v>
      </c>
      <c r="O4619" s="242">
        <f t="shared" si="372"/>
        <v>0.5152999999999156</v>
      </c>
      <c r="P4619" s="242"/>
      <c r="Q4619" s="179"/>
      <c r="R4619" s="179"/>
      <c r="S4619" s="179"/>
      <c r="T4619" s="179"/>
      <c r="U4619" s="179"/>
      <c r="V4619" s="179"/>
      <c r="W4619" s="179"/>
      <c r="X4619" s="179"/>
      <c r="Y4619" s="179"/>
      <c r="Z4619" s="179"/>
      <c r="AA4619" s="222"/>
      <c r="AB4619" s="222"/>
      <c r="AC4619" s="222"/>
      <c r="AD4619" s="179"/>
      <c r="AE4619" s="179"/>
      <c r="AF4619" s="179"/>
      <c r="AG4619" s="179"/>
      <c r="AH4619" s="179"/>
      <c r="AI4619" s="179"/>
      <c r="AJ4619" s="179"/>
    </row>
    <row r="4620" spans="2:36" x14ac:dyDescent="0.3">
      <c r="B4620" s="224">
        <v>469700</v>
      </c>
      <c r="C4620" s="209">
        <v>193057</v>
      </c>
      <c r="D4620" s="206">
        <f t="shared" si="368"/>
        <v>0.41102192889078137</v>
      </c>
      <c r="E4620" s="208">
        <f t="shared" si="369"/>
        <v>0.45</v>
      </c>
      <c r="F4620" s="207">
        <v>10618.13</v>
      </c>
      <c r="G4620" s="207">
        <v>15444.56</v>
      </c>
      <c r="H4620" s="207">
        <v>17375.13</v>
      </c>
      <c r="I4620" s="214">
        <v>177328</v>
      </c>
      <c r="J4620" s="211">
        <f t="shared" si="370"/>
        <v>0.37753459655098998</v>
      </c>
      <c r="K4620" s="212">
        <f t="shared" si="371"/>
        <v>0.42</v>
      </c>
      <c r="L4620" s="214">
        <v>9753.0400000000009</v>
      </c>
      <c r="M4620" s="213">
        <v>14186.24</v>
      </c>
      <c r="N4620" s="213">
        <v>15959.52</v>
      </c>
      <c r="O4620" s="242">
        <f t="shared" si="372"/>
        <v>0.51520000000007715</v>
      </c>
      <c r="P4620" s="242"/>
      <c r="Q4620" s="179"/>
      <c r="R4620" s="179"/>
      <c r="S4620" s="179"/>
      <c r="T4620" s="179"/>
      <c r="U4620" s="179"/>
      <c r="V4620" s="179"/>
      <c r="W4620" s="179"/>
      <c r="X4620" s="179"/>
      <c r="Y4620" s="179"/>
      <c r="Z4620" s="179"/>
      <c r="AA4620" s="222"/>
      <c r="AB4620" s="222"/>
      <c r="AC4620" s="222"/>
      <c r="AD4620" s="179"/>
      <c r="AE4620" s="179"/>
      <c r="AF4620" s="179"/>
      <c r="AG4620" s="179"/>
      <c r="AH4620" s="179"/>
      <c r="AI4620" s="179"/>
      <c r="AJ4620" s="179"/>
    </row>
    <row r="4621" spans="2:36" x14ac:dyDescent="0.3">
      <c r="B4621" s="224">
        <v>469800</v>
      </c>
      <c r="C4621" s="209">
        <v>193102</v>
      </c>
      <c r="D4621" s="206">
        <f t="shared" si="368"/>
        <v>0.41103022562792679</v>
      </c>
      <c r="E4621" s="208">
        <f t="shared" si="369"/>
        <v>0.45</v>
      </c>
      <c r="F4621" s="207">
        <v>10620.61</v>
      </c>
      <c r="G4621" s="207">
        <v>15448.16</v>
      </c>
      <c r="H4621" s="207">
        <v>17379.18</v>
      </c>
      <c r="I4621" s="214">
        <v>177370</v>
      </c>
      <c r="J4621" s="211">
        <f t="shared" si="370"/>
        <v>0.37754363558961263</v>
      </c>
      <c r="K4621" s="212">
        <f t="shared" si="371"/>
        <v>0.42</v>
      </c>
      <c r="L4621" s="214">
        <v>9755.35</v>
      </c>
      <c r="M4621" s="213">
        <v>14189.6</v>
      </c>
      <c r="N4621" s="213">
        <v>15963.3</v>
      </c>
      <c r="O4621" s="242">
        <f t="shared" si="372"/>
        <v>0.51529999999980647</v>
      </c>
      <c r="P4621" s="242"/>
      <c r="Q4621" s="179"/>
      <c r="R4621" s="179"/>
      <c r="S4621" s="179"/>
      <c r="T4621" s="179"/>
      <c r="U4621" s="179"/>
      <c r="V4621" s="179"/>
      <c r="W4621" s="179"/>
      <c r="X4621" s="179"/>
      <c r="Y4621" s="179"/>
      <c r="Z4621" s="179"/>
      <c r="AA4621" s="222"/>
      <c r="AB4621" s="222"/>
      <c r="AC4621" s="222"/>
      <c r="AD4621" s="179"/>
      <c r="AE4621" s="179"/>
      <c r="AF4621" s="179"/>
      <c r="AG4621" s="179"/>
      <c r="AH4621" s="179"/>
      <c r="AI4621" s="179"/>
      <c r="AJ4621" s="179"/>
    </row>
    <row r="4622" spans="2:36" x14ac:dyDescent="0.3">
      <c r="B4622" s="224">
        <v>469900</v>
      </c>
      <c r="C4622" s="209">
        <v>193147</v>
      </c>
      <c r="D4622" s="206">
        <f t="shared" si="368"/>
        <v>0.41103851883379444</v>
      </c>
      <c r="E4622" s="208">
        <f t="shared" si="369"/>
        <v>0.45</v>
      </c>
      <c r="F4622" s="207">
        <v>10623.08</v>
      </c>
      <c r="G4622" s="207">
        <v>15451.76</v>
      </c>
      <c r="H4622" s="207">
        <v>17383.23</v>
      </c>
      <c r="I4622" s="214">
        <v>177412</v>
      </c>
      <c r="J4622" s="211">
        <f t="shared" si="370"/>
        <v>0.37755267078101723</v>
      </c>
      <c r="K4622" s="212">
        <f t="shared" si="371"/>
        <v>0.42</v>
      </c>
      <c r="L4622" s="214">
        <v>9757.66</v>
      </c>
      <c r="M4622" s="213">
        <v>14192.96</v>
      </c>
      <c r="N4622" s="213">
        <v>15967.08</v>
      </c>
      <c r="O4622" s="242">
        <f t="shared" si="372"/>
        <v>0.51519999999996802</v>
      </c>
      <c r="P4622" s="242"/>
      <c r="Q4622" s="179"/>
      <c r="R4622" s="179"/>
      <c r="S4622" s="179"/>
      <c r="T4622" s="179"/>
      <c r="U4622" s="179"/>
      <c r="V4622" s="179"/>
      <c r="W4622" s="179"/>
      <c r="X4622" s="179"/>
      <c r="Y4622" s="179"/>
      <c r="Z4622" s="179"/>
      <c r="AA4622" s="222"/>
      <c r="AB4622" s="222"/>
      <c r="AC4622" s="222"/>
      <c r="AD4622" s="179"/>
      <c r="AE4622" s="179"/>
      <c r="AF4622" s="179"/>
      <c r="AG4622" s="179"/>
      <c r="AH4622" s="179"/>
      <c r="AI4622" s="179"/>
      <c r="AJ4622" s="179"/>
    </row>
    <row r="4623" spans="2:36" x14ac:dyDescent="0.3">
      <c r="B4623" s="224">
        <v>470000</v>
      </c>
      <c r="C4623" s="209">
        <v>193192</v>
      </c>
      <c r="D4623" s="206">
        <f t="shared" si="368"/>
        <v>0.4110468085106383</v>
      </c>
      <c r="E4623" s="208">
        <f t="shared" si="369"/>
        <v>0.45</v>
      </c>
      <c r="F4623" s="207">
        <v>10625.56</v>
      </c>
      <c r="G4623" s="207">
        <v>15455.36</v>
      </c>
      <c r="H4623" s="207">
        <v>17387.28</v>
      </c>
      <c r="I4623" s="214">
        <v>177454</v>
      </c>
      <c r="J4623" s="211">
        <f t="shared" si="370"/>
        <v>0.37756170212765955</v>
      </c>
      <c r="K4623" s="212">
        <f t="shared" si="371"/>
        <v>0.42</v>
      </c>
      <c r="L4623" s="214">
        <v>9759.9699999999993</v>
      </c>
      <c r="M4623" s="213">
        <v>14196.32</v>
      </c>
      <c r="N4623" s="213">
        <v>15970.86</v>
      </c>
      <c r="O4623" s="242">
        <f t="shared" si="372"/>
        <v>0.51529999999995202</v>
      </c>
      <c r="P4623" s="242"/>
      <c r="Q4623" s="179"/>
      <c r="R4623" s="179"/>
      <c r="S4623" s="179"/>
      <c r="T4623" s="179"/>
      <c r="U4623" s="179"/>
      <c r="V4623" s="179"/>
      <c r="W4623" s="179"/>
      <c r="X4623" s="179"/>
      <c r="Y4623" s="179"/>
      <c r="Z4623" s="179"/>
      <c r="AA4623" s="222"/>
      <c r="AB4623" s="222"/>
      <c r="AC4623" s="222"/>
      <c r="AD4623" s="179"/>
      <c r="AE4623" s="179"/>
      <c r="AF4623" s="179"/>
      <c r="AG4623" s="179"/>
      <c r="AH4623" s="179"/>
      <c r="AI4623" s="179"/>
      <c r="AJ4623" s="179"/>
    </row>
    <row r="4624" spans="2:36" x14ac:dyDescent="0.3">
      <c r="B4624" s="224">
        <v>470100</v>
      </c>
      <c r="C4624" s="209">
        <v>193237</v>
      </c>
      <c r="D4624" s="206">
        <f t="shared" si="368"/>
        <v>0.4110550946607105</v>
      </c>
      <c r="E4624" s="208">
        <f t="shared" si="369"/>
        <v>0.45</v>
      </c>
      <c r="F4624" s="207">
        <v>10628.03</v>
      </c>
      <c r="G4624" s="207">
        <v>15458.96</v>
      </c>
      <c r="H4624" s="207">
        <v>17391.330000000002</v>
      </c>
      <c r="I4624" s="214">
        <v>177496</v>
      </c>
      <c r="J4624" s="211">
        <f t="shared" si="370"/>
        <v>0.37757072963199317</v>
      </c>
      <c r="K4624" s="212">
        <f t="shared" si="371"/>
        <v>0.42</v>
      </c>
      <c r="L4624" s="214">
        <v>9762.2800000000007</v>
      </c>
      <c r="M4624" s="213">
        <v>14199.68</v>
      </c>
      <c r="N4624" s="213">
        <v>15974.64</v>
      </c>
      <c r="O4624" s="242">
        <f t="shared" si="372"/>
        <v>0.51519999999989519</v>
      </c>
      <c r="P4624" s="242"/>
      <c r="Q4624" s="179"/>
      <c r="R4624" s="179"/>
      <c r="S4624" s="179"/>
      <c r="T4624" s="179"/>
      <c r="U4624" s="179"/>
      <c r="V4624" s="179"/>
      <c r="W4624" s="179"/>
      <c r="X4624" s="179"/>
      <c r="Y4624" s="179"/>
      <c r="Z4624" s="179"/>
      <c r="AA4624" s="222"/>
      <c r="AB4624" s="222"/>
      <c r="AC4624" s="222"/>
      <c r="AD4624" s="179"/>
      <c r="AE4624" s="179"/>
      <c r="AF4624" s="179"/>
      <c r="AG4624" s="179"/>
      <c r="AH4624" s="179"/>
      <c r="AI4624" s="179"/>
      <c r="AJ4624" s="179"/>
    </row>
    <row r="4625" spans="2:36" x14ac:dyDescent="0.3">
      <c r="B4625" s="224">
        <v>470200</v>
      </c>
      <c r="C4625" s="209">
        <v>193282</v>
      </c>
      <c r="D4625" s="206">
        <f t="shared" si="368"/>
        <v>0.41106337728626119</v>
      </c>
      <c r="E4625" s="208">
        <f t="shared" si="369"/>
        <v>0.45</v>
      </c>
      <c r="F4625" s="207">
        <v>10630.51</v>
      </c>
      <c r="G4625" s="207">
        <v>15462.56</v>
      </c>
      <c r="H4625" s="207">
        <v>17395.38</v>
      </c>
      <c r="I4625" s="214">
        <v>177538</v>
      </c>
      <c r="J4625" s="211">
        <f t="shared" si="370"/>
        <v>0.37757975329646959</v>
      </c>
      <c r="K4625" s="212">
        <f t="shared" si="371"/>
        <v>0.42</v>
      </c>
      <c r="L4625" s="214">
        <v>9764.59</v>
      </c>
      <c r="M4625" s="213">
        <v>14203.04</v>
      </c>
      <c r="N4625" s="213">
        <v>15978.42</v>
      </c>
      <c r="O4625" s="242">
        <f t="shared" si="372"/>
        <v>0.51530000000013387</v>
      </c>
      <c r="P4625" s="242"/>
      <c r="Q4625" s="179"/>
      <c r="R4625" s="179"/>
      <c r="S4625" s="179"/>
      <c r="T4625" s="179"/>
      <c r="U4625" s="179"/>
      <c r="V4625" s="179"/>
      <c r="W4625" s="179"/>
      <c r="X4625" s="179"/>
      <c r="Y4625" s="179"/>
      <c r="Z4625" s="179"/>
      <c r="AA4625" s="222"/>
      <c r="AB4625" s="222"/>
      <c r="AC4625" s="222"/>
      <c r="AD4625" s="179"/>
      <c r="AE4625" s="179"/>
      <c r="AF4625" s="179"/>
      <c r="AG4625" s="179"/>
      <c r="AH4625" s="179"/>
      <c r="AI4625" s="179"/>
      <c r="AJ4625" s="179"/>
    </row>
    <row r="4626" spans="2:36" x14ac:dyDescent="0.3">
      <c r="B4626" s="224">
        <v>470300</v>
      </c>
      <c r="C4626" s="209">
        <v>193327</v>
      </c>
      <c r="D4626" s="206">
        <f t="shared" si="368"/>
        <v>0.41107165638953858</v>
      </c>
      <c r="E4626" s="208">
        <f t="shared" si="369"/>
        <v>0.45</v>
      </c>
      <c r="F4626" s="207">
        <v>10632.98</v>
      </c>
      <c r="G4626" s="207">
        <v>15466.16</v>
      </c>
      <c r="H4626" s="207">
        <v>17399.43</v>
      </c>
      <c r="I4626" s="214">
        <v>177580</v>
      </c>
      <c r="J4626" s="211">
        <f t="shared" si="370"/>
        <v>0.37758877312353817</v>
      </c>
      <c r="K4626" s="212">
        <f t="shared" si="371"/>
        <v>0.42</v>
      </c>
      <c r="L4626" s="214">
        <v>9766.9</v>
      </c>
      <c r="M4626" s="213">
        <v>14206.4</v>
      </c>
      <c r="N4626" s="213">
        <v>15982.2</v>
      </c>
      <c r="O4626" s="242">
        <f t="shared" si="372"/>
        <v>0.51520000000000432</v>
      </c>
      <c r="P4626" s="242"/>
      <c r="Q4626" s="179"/>
      <c r="R4626" s="179"/>
      <c r="S4626" s="179"/>
      <c r="T4626" s="179"/>
      <c r="U4626" s="179"/>
      <c r="V4626" s="179"/>
      <c r="W4626" s="179"/>
      <c r="X4626" s="179"/>
      <c r="Y4626" s="179"/>
      <c r="Z4626" s="179"/>
      <c r="AA4626" s="222"/>
      <c r="AB4626" s="222"/>
      <c r="AC4626" s="222"/>
      <c r="AD4626" s="179"/>
      <c r="AE4626" s="179"/>
      <c r="AF4626" s="179"/>
      <c r="AG4626" s="179"/>
      <c r="AH4626" s="179"/>
      <c r="AI4626" s="179"/>
      <c r="AJ4626" s="179"/>
    </row>
    <row r="4627" spans="2:36" x14ac:dyDescent="0.3">
      <c r="B4627" s="224">
        <v>470400</v>
      </c>
      <c r="C4627" s="209">
        <v>193372</v>
      </c>
      <c r="D4627" s="206">
        <f t="shared" si="368"/>
        <v>0.41107993197278914</v>
      </c>
      <c r="E4627" s="208">
        <f t="shared" si="369"/>
        <v>0.45</v>
      </c>
      <c r="F4627" s="207">
        <v>10635.46</v>
      </c>
      <c r="G4627" s="207">
        <v>15469.76</v>
      </c>
      <c r="H4627" s="207">
        <v>17403.48</v>
      </c>
      <c r="I4627" s="214">
        <v>177622</v>
      </c>
      <c r="J4627" s="211">
        <f t="shared" si="370"/>
        <v>0.37759778911564623</v>
      </c>
      <c r="K4627" s="212">
        <f t="shared" si="371"/>
        <v>0.42</v>
      </c>
      <c r="L4627" s="214">
        <v>9769.2099999999991</v>
      </c>
      <c r="M4627" s="213">
        <v>14209.76</v>
      </c>
      <c r="N4627" s="213">
        <v>15985.98</v>
      </c>
      <c r="O4627" s="242">
        <f t="shared" si="372"/>
        <v>0.51530000000002474</v>
      </c>
      <c r="P4627" s="242"/>
      <c r="Q4627" s="179"/>
      <c r="R4627" s="179"/>
      <c r="S4627" s="179"/>
      <c r="T4627" s="179"/>
      <c r="U4627" s="179"/>
      <c r="V4627" s="179"/>
      <c r="W4627" s="179"/>
      <c r="X4627" s="179"/>
      <c r="Y4627" s="179"/>
      <c r="Z4627" s="179"/>
      <c r="AA4627" s="222"/>
      <c r="AB4627" s="222"/>
      <c r="AC4627" s="222"/>
      <c r="AD4627" s="179"/>
      <c r="AE4627" s="179"/>
      <c r="AF4627" s="179"/>
      <c r="AG4627" s="179"/>
      <c r="AH4627" s="179"/>
      <c r="AI4627" s="179"/>
      <c r="AJ4627" s="179"/>
    </row>
    <row r="4628" spans="2:36" x14ac:dyDescent="0.3">
      <c r="B4628" s="224">
        <v>470500</v>
      </c>
      <c r="C4628" s="209">
        <v>193417</v>
      </c>
      <c r="D4628" s="206">
        <f t="shared" si="368"/>
        <v>0.41108820403825719</v>
      </c>
      <c r="E4628" s="208">
        <f t="shared" si="369"/>
        <v>0.45</v>
      </c>
      <c r="F4628" s="207">
        <v>10637.93</v>
      </c>
      <c r="G4628" s="207">
        <v>15473.36</v>
      </c>
      <c r="H4628" s="207">
        <v>17407.53</v>
      </c>
      <c r="I4628" s="214">
        <v>177664</v>
      </c>
      <c r="J4628" s="211">
        <f t="shared" si="370"/>
        <v>0.3776068012752391</v>
      </c>
      <c r="K4628" s="212">
        <f t="shared" si="371"/>
        <v>0.42</v>
      </c>
      <c r="L4628" s="214">
        <v>9771.52</v>
      </c>
      <c r="M4628" s="213">
        <v>14213.12</v>
      </c>
      <c r="N4628" s="213">
        <v>15989.76</v>
      </c>
      <c r="O4628" s="242">
        <f t="shared" si="372"/>
        <v>0.5151999999999316</v>
      </c>
      <c r="P4628" s="242"/>
      <c r="Q4628" s="179"/>
      <c r="R4628" s="179"/>
      <c r="S4628" s="179"/>
      <c r="T4628" s="179"/>
      <c r="U4628" s="179"/>
      <c r="V4628" s="179"/>
      <c r="W4628" s="179"/>
      <c r="X4628" s="179"/>
      <c r="Y4628" s="179"/>
      <c r="Z4628" s="179"/>
      <c r="AA4628" s="222"/>
      <c r="AB4628" s="222"/>
      <c r="AC4628" s="222"/>
      <c r="AD4628" s="179"/>
      <c r="AE4628" s="179"/>
      <c r="AF4628" s="179"/>
      <c r="AG4628" s="179"/>
      <c r="AH4628" s="179"/>
      <c r="AI4628" s="179"/>
      <c r="AJ4628" s="179"/>
    </row>
    <row r="4629" spans="2:36" x14ac:dyDescent="0.3">
      <c r="B4629" s="224">
        <v>470600</v>
      </c>
      <c r="C4629" s="209">
        <v>193462</v>
      </c>
      <c r="D4629" s="206">
        <f t="shared" si="368"/>
        <v>0.41109647258818527</v>
      </c>
      <c r="E4629" s="208">
        <f t="shared" si="369"/>
        <v>0.45</v>
      </c>
      <c r="F4629" s="207">
        <v>10640.41</v>
      </c>
      <c r="G4629" s="207">
        <v>15476.96</v>
      </c>
      <c r="H4629" s="207">
        <v>17411.580000000002</v>
      </c>
      <c r="I4629" s="214">
        <v>177706</v>
      </c>
      <c r="J4629" s="211">
        <f t="shared" si="370"/>
        <v>0.37761580960475988</v>
      </c>
      <c r="K4629" s="212">
        <f t="shared" si="371"/>
        <v>0.42</v>
      </c>
      <c r="L4629" s="214">
        <v>9773.83</v>
      </c>
      <c r="M4629" s="213">
        <v>14216.48</v>
      </c>
      <c r="N4629" s="213">
        <v>15993.54</v>
      </c>
      <c r="O4629" s="242">
        <f t="shared" si="372"/>
        <v>0.5152999999999156</v>
      </c>
      <c r="P4629" s="242"/>
      <c r="Q4629" s="179"/>
      <c r="R4629" s="179"/>
      <c r="S4629" s="179"/>
      <c r="T4629" s="179"/>
      <c r="U4629" s="179"/>
      <c r="V4629" s="179"/>
      <c r="W4629" s="179"/>
      <c r="X4629" s="179"/>
      <c r="Y4629" s="179"/>
      <c r="Z4629" s="179"/>
      <c r="AA4629" s="222"/>
      <c r="AB4629" s="222"/>
      <c r="AC4629" s="222"/>
      <c r="AD4629" s="179"/>
      <c r="AE4629" s="179"/>
      <c r="AF4629" s="179"/>
      <c r="AG4629" s="179"/>
      <c r="AH4629" s="179"/>
      <c r="AI4629" s="179"/>
      <c r="AJ4629" s="179"/>
    </row>
    <row r="4630" spans="2:36" x14ac:dyDescent="0.3">
      <c r="B4630" s="224">
        <v>470700</v>
      </c>
      <c r="C4630" s="209">
        <v>193507</v>
      </c>
      <c r="D4630" s="206">
        <f t="shared" si="368"/>
        <v>0.41110473762481409</v>
      </c>
      <c r="E4630" s="208">
        <f t="shared" si="369"/>
        <v>0.45</v>
      </c>
      <c r="F4630" s="207">
        <v>10642.88</v>
      </c>
      <c r="G4630" s="207">
        <v>15480.56</v>
      </c>
      <c r="H4630" s="207">
        <v>17415.63</v>
      </c>
      <c r="I4630" s="214">
        <v>177748</v>
      </c>
      <c r="J4630" s="211">
        <f t="shared" si="370"/>
        <v>0.37762481410664966</v>
      </c>
      <c r="K4630" s="212">
        <f t="shared" si="371"/>
        <v>0.42</v>
      </c>
      <c r="L4630" s="214">
        <v>9776.14</v>
      </c>
      <c r="M4630" s="213">
        <v>14219.84</v>
      </c>
      <c r="N4630" s="213">
        <v>15997.32</v>
      </c>
      <c r="O4630" s="242">
        <f t="shared" si="372"/>
        <v>0.51520000000007715</v>
      </c>
      <c r="P4630" s="242"/>
      <c r="Q4630" s="179"/>
      <c r="R4630" s="179"/>
      <c r="S4630" s="179"/>
      <c r="T4630" s="179"/>
      <c r="U4630" s="179"/>
      <c r="V4630" s="179"/>
      <c r="W4630" s="179"/>
      <c r="X4630" s="179"/>
      <c r="Y4630" s="179"/>
      <c r="Z4630" s="179"/>
      <c r="AA4630" s="222"/>
      <c r="AB4630" s="222"/>
      <c r="AC4630" s="222"/>
      <c r="AD4630" s="179"/>
      <c r="AE4630" s="179"/>
      <c r="AF4630" s="179"/>
      <c r="AG4630" s="179"/>
      <c r="AH4630" s="179"/>
      <c r="AI4630" s="179"/>
      <c r="AJ4630" s="179"/>
    </row>
    <row r="4631" spans="2:36" x14ac:dyDescent="0.3">
      <c r="B4631" s="224">
        <v>470800</v>
      </c>
      <c r="C4631" s="209">
        <v>193552</v>
      </c>
      <c r="D4631" s="206">
        <f t="shared" si="368"/>
        <v>0.41111299915038235</v>
      </c>
      <c r="E4631" s="208">
        <f t="shared" si="369"/>
        <v>0.45</v>
      </c>
      <c r="F4631" s="207">
        <v>10645.36</v>
      </c>
      <c r="G4631" s="207">
        <v>15484.16</v>
      </c>
      <c r="H4631" s="207">
        <v>17419.68</v>
      </c>
      <c r="I4631" s="214">
        <v>177790</v>
      </c>
      <c r="J4631" s="211">
        <f t="shared" si="370"/>
        <v>0.37763381478334751</v>
      </c>
      <c r="K4631" s="212">
        <f t="shared" si="371"/>
        <v>0.42</v>
      </c>
      <c r="L4631" s="214">
        <v>9778.4500000000007</v>
      </c>
      <c r="M4631" s="213">
        <v>14223.2</v>
      </c>
      <c r="N4631" s="213">
        <v>16001.1</v>
      </c>
      <c r="O4631" s="242">
        <f t="shared" si="372"/>
        <v>0.51529999999980647</v>
      </c>
      <c r="P4631" s="242"/>
      <c r="Q4631" s="179"/>
      <c r="R4631" s="179"/>
      <c r="S4631" s="179"/>
      <c r="T4631" s="179"/>
      <c r="U4631" s="179"/>
      <c r="V4631" s="179"/>
      <c r="W4631" s="179"/>
      <c r="X4631" s="179"/>
      <c r="Y4631" s="179"/>
      <c r="Z4631" s="179"/>
      <c r="AA4631" s="222"/>
      <c r="AB4631" s="222"/>
      <c r="AC4631" s="222"/>
      <c r="AD4631" s="179"/>
      <c r="AE4631" s="179"/>
      <c r="AF4631" s="179"/>
      <c r="AG4631" s="179"/>
      <c r="AH4631" s="179"/>
      <c r="AI4631" s="179"/>
      <c r="AJ4631" s="179"/>
    </row>
    <row r="4632" spans="2:36" x14ac:dyDescent="0.3">
      <c r="B4632" s="224">
        <v>470900</v>
      </c>
      <c r="C4632" s="209">
        <v>193597</v>
      </c>
      <c r="D4632" s="206">
        <f t="shared" ref="D4632:D4695" si="373">C4632/B4632</f>
        <v>0.41112125716712677</v>
      </c>
      <c r="E4632" s="208">
        <f t="shared" ref="E4632:E4695" si="374">(C4632-C4631)/(B4632-B4631)</f>
        <v>0.45</v>
      </c>
      <c r="F4632" s="207">
        <v>10647.83</v>
      </c>
      <c r="G4632" s="207">
        <v>15487.76</v>
      </c>
      <c r="H4632" s="207">
        <v>17423.73</v>
      </c>
      <c r="I4632" s="214">
        <v>177832</v>
      </c>
      <c r="J4632" s="211">
        <f t="shared" si="370"/>
        <v>0.3776428116372903</v>
      </c>
      <c r="K4632" s="212">
        <f t="shared" si="371"/>
        <v>0.42</v>
      </c>
      <c r="L4632" s="214">
        <v>9780.76</v>
      </c>
      <c r="M4632" s="213">
        <v>14226.56</v>
      </c>
      <c r="N4632" s="213">
        <v>16004.88</v>
      </c>
      <c r="O4632" s="242">
        <f t="shared" si="372"/>
        <v>0.51519999999996802</v>
      </c>
      <c r="P4632" s="242"/>
      <c r="Q4632" s="179"/>
      <c r="R4632" s="179"/>
      <c r="S4632" s="179"/>
      <c r="T4632" s="179"/>
      <c r="U4632" s="179"/>
      <c r="V4632" s="179"/>
      <c r="W4632" s="179"/>
      <c r="X4632" s="179"/>
      <c r="Y4632" s="179"/>
      <c r="Z4632" s="179"/>
      <c r="AA4632" s="222"/>
      <c r="AB4632" s="222"/>
      <c r="AC4632" s="222"/>
      <c r="AD4632" s="179"/>
      <c r="AE4632" s="179"/>
      <c r="AF4632" s="179"/>
      <c r="AG4632" s="179"/>
      <c r="AH4632" s="179"/>
      <c r="AI4632" s="179"/>
      <c r="AJ4632" s="179"/>
    </row>
    <row r="4633" spans="2:36" x14ac:dyDescent="0.3">
      <c r="B4633" s="224">
        <v>471000</v>
      </c>
      <c r="C4633" s="209">
        <v>193642</v>
      </c>
      <c r="D4633" s="206">
        <f t="shared" si="373"/>
        <v>0.4111295116772824</v>
      </c>
      <c r="E4633" s="208">
        <f t="shared" si="374"/>
        <v>0.45</v>
      </c>
      <c r="F4633" s="207">
        <v>10650.31</v>
      </c>
      <c r="G4633" s="207">
        <v>15491.36</v>
      </c>
      <c r="H4633" s="207">
        <v>17427.78</v>
      </c>
      <c r="I4633" s="214">
        <v>177874</v>
      </c>
      <c r="J4633" s="211">
        <f t="shared" si="370"/>
        <v>0.37765180467091297</v>
      </c>
      <c r="K4633" s="212">
        <f t="shared" si="371"/>
        <v>0.42</v>
      </c>
      <c r="L4633" s="214">
        <v>9783.07</v>
      </c>
      <c r="M4633" s="213">
        <v>14229.92</v>
      </c>
      <c r="N4633" s="213">
        <v>16008.66</v>
      </c>
      <c r="O4633" s="242">
        <f t="shared" si="372"/>
        <v>0.51529999999995202</v>
      </c>
      <c r="P4633" s="242"/>
      <c r="Q4633" s="179"/>
      <c r="R4633" s="179"/>
      <c r="S4633" s="179"/>
      <c r="T4633" s="179"/>
      <c r="U4633" s="179"/>
      <c r="V4633" s="179"/>
      <c r="W4633" s="179"/>
      <c r="X4633" s="179"/>
      <c r="Y4633" s="179"/>
      <c r="Z4633" s="179"/>
      <c r="AA4633" s="222"/>
      <c r="AB4633" s="222"/>
      <c r="AC4633" s="222"/>
      <c r="AD4633" s="179"/>
      <c r="AE4633" s="179"/>
      <c r="AF4633" s="179"/>
      <c r="AG4633" s="179"/>
      <c r="AH4633" s="179"/>
      <c r="AI4633" s="179"/>
      <c r="AJ4633" s="179"/>
    </row>
    <row r="4634" spans="2:36" x14ac:dyDescent="0.3">
      <c r="B4634" s="224">
        <v>471100</v>
      </c>
      <c r="C4634" s="209">
        <v>193687</v>
      </c>
      <c r="D4634" s="206">
        <f t="shared" si="373"/>
        <v>0.41113776268308216</v>
      </c>
      <c r="E4634" s="208">
        <f t="shared" si="374"/>
        <v>0.45</v>
      </c>
      <c r="F4634" s="207">
        <v>10652.78</v>
      </c>
      <c r="G4634" s="207">
        <v>15494.96</v>
      </c>
      <c r="H4634" s="207">
        <v>17431.830000000002</v>
      </c>
      <c r="I4634" s="214">
        <v>177916</v>
      </c>
      <c r="J4634" s="211">
        <f t="shared" si="370"/>
        <v>0.37766079388664825</v>
      </c>
      <c r="K4634" s="212">
        <f t="shared" si="371"/>
        <v>0.42</v>
      </c>
      <c r="L4634" s="214">
        <v>9785.3799999999992</v>
      </c>
      <c r="M4634" s="213">
        <v>14233.28</v>
      </c>
      <c r="N4634" s="213">
        <v>16012.44</v>
      </c>
      <c r="O4634" s="242">
        <f t="shared" si="372"/>
        <v>0.51519999999989519</v>
      </c>
      <c r="P4634" s="242"/>
      <c r="Q4634" s="179"/>
      <c r="R4634" s="179"/>
      <c r="S4634" s="179"/>
      <c r="T4634" s="179"/>
      <c r="U4634" s="179"/>
      <c r="V4634" s="179"/>
      <c r="W4634" s="179"/>
      <c r="X4634" s="179"/>
      <c r="Y4634" s="179"/>
      <c r="Z4634" s="179"/>
      <c r="AA4634" s="222"/>
      <c r="AB4634" s="222"/>
      <c r="AC4634" s="222"/>
      <c r="AD4634" s="179"/>
      <c r="AE4634" s="179"/>
      <c r="AF4634" s="179"/>
      <c r="AG4634" s="179"/>
      <c r="AH4634" s="179"/>
      <c r="AI4634" s="179"/>
      <c r="AJ4634" s="179"/>
    </row>
    <row r="4635" spans="2:36" x14ac:dyDescent="0.3">
      <c r="B4635" s="224">
        <v>471200</v>
      </c>
      <c r="C4635" s="209">
        <v>193732</v>
      </c>
      <c r="D4635" s="206">
        <f t="shared" si="373"/>
        <v>0.41114601018675723</v>
      </c>
      <c r="E4635" s="208">
        <f t="shared" si="374"/>
        <v>0.45</v>
      </c>
      <c r="F4635" s="207">
        <v>10655.26</v>
      </c>
      <c r="G4635" s="207">
        <v>15498.56</v>
      </c>
      <c r="H4635" s="207">
        <v>17435.88</v>
      </c>
      <c r="I4635" s="214">
        <v>177958</v>
      </c>
      <c r="J4635" s="211">
        <f t="shared" si="370"/>
        <v>0.37766977928692702</v>
      </c>
      <c r="K4635" s="212">
        <f t="shared" si="371"/>
        <v>0.42</v>
      </c>
      <c r="L4635" s="214">
        <v>9787.69</v>
      </c>
      <c r="M4635" s="213">
        <v>14236.64</v>
      </c>
      <c r="N4635" s="213">
        <v>16016.22</v>
      </c>
      <c r="O4635" s="242">
        <f t="shared" si="372"/>
        <v>0.51530000000013387</v>
      </c>
      <c r="P4635" s="242"/>
      <c r="Q4635" s="179"/>
      <c r="R4635" s="179"/>
      <c r="S4635" s="179"/>
      <c r="T4635" s="179"/>
      <c r="U4635" s="179"/>
      <c r="V4635" s="179"/>
      <c r="W4635" s="179"/>
      <c r="X4635" s="179"/>
      <c r="Y4635" s="179"/>
      <c r="Z4635" s="179"/>
      <c r="AA4635" s="222"/>
      <c r="AB4635" s="222"/>
      <c r="AC4635" s="222"/>
      <c r="AD4635" s="179"/>
      <c r="AE4635" s="179"/>
      <c r="AF4635" s="179"/>
      <c r="AG4635" s="179"/>
      <c r="AH4635" s="179"/>
      <c r="AI4635" s="179"/>
      <c r="AJ4635" s="179"/>
    </row>
    <row r="4636" spans="2:36" x14ac:dyDescent="0.3">
      <c r="B4636" s="224">
        <v>471300</v>
      </c>
      <c r="C4636" s="209">
        <v>193777</v>
      </c>
      <c r="D4636" s="206">
        <f t="shared" si="373"/>
        <v>0.41115425419053681</v>
      </c>
      <c r="E4636" s="208">
        <f t="shared" si="374"/>
        <v>0.45</v>
      </c>
      <c r="F4636" s="207">
        <v>10657.73</v>
      </c>
      <c r="G4636" s="207">
        <v>15502.16</v>
      </c>
      <c r="H4636" s="207">
        <v>17439.93</v>
      </c>
      <c r="I4636" s="214">
        <v>178000</v>
      </c>
      <c r="J4636" s="211">
        <f t="shared" si="370"/>
        <v>0.37767876087417779</v>
      </c>
      <c r="K4636" s="212">
        <f t="shared" si="371"/>
        <v>0.42</v>
      </c>
      <c r="L4636" s="214">
        <v>9790</v>
      </c>
      <c r="M4636" s="213">
        <v>14240</v>
      </c>
      <c r="N4636" s="213">
        <v>16020</v>
      </c>
      <c r="O4636" s="242">
        <f t="shared" si="372"/>
        <v>0.51520000000000432</v>
      </c>
      <c r="P4636" s="242"/>
      <c r="Q4636" s="179"/>
      <c r="R4636" s="179"/>
      <c r="S4636" s="179"/>
      <c r="T4636" s="179"/>
      <c r="U4636" s="179"/>
      <c r="V4636" s="179"/>
      <c r="W4636" s="179"/>
      <c r="X4636" s="179"/>
      <c r="Y4636" s="179"/>
      <c r="Z4636" s="179"/>
      <c r="AA4636" s="222"/>
      <c r="AB4636" s="222"/>
      <c r="AC4636" s="222"/>
      <c r="AD4636" s="179"/>
      <c r="AE4636" s="179"/>
      <c r="AF4636" s="179"/>
      <c r="AG4636" s="179"/>
      <c r="AH4636" s="179"/>
      <c r="AI4636" s="179"/>
      <c r="AJ4636" s="179"/>
    </row>
    <row r="4637" spans="2:36" x14ac:dyDescent="0.3">
      <c r="B4637" s="224">
        <v>471400</v>
      </c>
      <c r="C4637" s="209">
        <v>193822</v>
      </c>
      <c r="D4637" s="206">
        <f t="shared" si="373"/>
        <v>0.41116249469664828</v>
      </c>
      <c r="E4637" s="208">
        <f t="shared" si="374"/>
        <v>0.45</v>
      </c>
      <c r="F4637" s="207">
        <v>10660.21</v>
      </c>
      <c r="G4637" s="207">
        <v>15505.76</v>
      </c>
      <c r="H4637" s="207">
        <v>17443.98</v>
      </c>
      <c r="I4637" s="214">
        <v>178042</v>
      </c>
      <c r="J4637" s="211">
        <f t="shared" si="370"/>
        <v>0.37768773865082733</v>
      </c>
      <c r="K4637" s="212">
        <f t="shared" si="371"/>
        <v>0.42</v>
      </c>
      <c r="L4637" s="214">
        <v>9792.31</v>
      </c>
      <c r="M4637" s="213">
        <v>14243.36</v>
      </c>
      <c r="N4637" s="213">
        <v>16023.78</v>
      </c>
      <c r="O4637" s="242">
        <f t="shared" si="372"/>
        <v>0.51530000000002474</v>
      </c>
      <c r="P4637" s="242"/>
      <c r="Q4637" s="179"/>
      <c r="R4637" s="179"/>
      <c r="S4637" s="179"/>
      <c r="T4637" s="179"/>
      <c r="U4637" s="179"/>
      <c r="V4637" s="179"/>
      <c r="W4637" s="179"/>
      <c r="X4637" s="179"/>
      <c r="Y4637" s="179"/>
      <c r="Z4637" s="179"/>
      <c r="AA4637" s="222"/>
      <c r="AB4637" s="222"/>
      <c r="AC4637" s="222"/>
      <c r="AD4637" s="179"/>
      <c r="AE4637" s="179"/>
      <c r="AF4637" s="179"/>
      <c r="AG4637" s="179"/>
      <c r="AH4637" s="179"/>
      <c r="AI4637" s="179"/>
      <c r="AJ4637" s="179"/>
    </row>
    <row r="4638" spans="2:36" x14ac:dyDescent="0.3">
      <c r="B4638" s="224">
        <v>471500</v>
      </c>
      <c r="C4638" s="209">
        <v>193867</v>
      </c>
      <c r="D4638" s="206">
        <f t="shared" si="373"/>
        <v>0.41117073170731705</v>
      </c>
      <c r="E4638" s="208">
        <f t="shared" si="374"/>
        <v>0.45</v>
      </c>
      <c r="F4638" s="207">
        <v>10662.68</v>
      </c>
      <c r="G4638" s="207">
        <v>15509.36</v>
      </c>
      <c r="H4638" s="207">
        <v>17448.03</v>
      </c>
      <c r="I4638" s="214">
        <v>178084</v>
      </c>
      <c r="J4638" s="211">
        <f t="shared" si="370"/>
        <v>0.3776967126193001</v>
      </c>
      <c r="K4638" s="212">
        <f t="shared" si="371"/>
        <v>0.42</v>
      </c>
      <c r="L4638" s="214">
        <v>9794.6200000000008</v>
      </c>
      <c r="M4638" s="213">
        <v>14246.72</v>
      </c>
      <c r="N4638" s="213">
        <v>16027.56</v>
      </c>
      <c r="O4638" s="242">
        <f t="shared" si="372"/>
        <v>0.5151999999999316</v>
      </c>
      <c r="P4638" s="242"/>
      <c r="Q4638" s="179"/>
      <c r="R4638" s="179"/>
      <c r="S4638" s="179"/>
      <c r="T4638" s="179"/>
      <c r="U4638" s="179"/>
      <c r="V4638" s="179"/>
      <c r="W4638" s="179"/>
      <c r="X4638" s="179"/>
      <c r="Y4638" s="179"/>
      <c r="Z4638" s="179"/>
      <c r="AA4638" s="222"/>
      <c r="AB4638" s="222"/>
      <c r="AC4638" s="222"/>
      <c r="AD4638" s="179"/>
      <c r="AE4638" s="179"/>
      <c r="AF4638" s="179"/>
      <c r="AG4638" s="179"/>
      <c r="AH4638" s="179"/>
      <c r="AI4638" s="179"/>
      <c r="AJ4638" s="179"/>
    </row>
    <row r="4639" spans="2:36" x14ac:dyDescent="0.3">
      <c r="B4639" s="224">
        <v>471600</v>
      </c>
      <c r="C4639" s="209">
        <v>193912</v>
      </c>
      <c r="D4639" s="206">
        <f t="shared" si="373"/>
        <v>0.41117896522476677</v>
      </c>
      <c r="E4639" s="208">
        <f t="shared" si="374"/>
        <v>0.45</v>
      </c>
      <c r="F4639" s="207">
        <v>10665.16</v>
      </c>
      <c r="G4639" s="207">
        <v>15512.96</v>
      </c>
      <c r="H4639" s="207">
        <v>17452.080000000002</v>
      </c>
      <c r="I4639" s="214">
        <v>178126</v>
      </c>
      <c r="J4639" s="211">
        <f t="shared" si="370"/>
        <v>0.37770568278201866</v>
      </c>
      <c r="K4639" s="212">
        <f t="shared" si="371"/>
        <v>0.42</v>
      </c>
      <c r="L4639" s="214">
        <v>9796.93</v>
      </c>
      <c r="M4639" s="213">
        <v>14250.08</v>
      </c>
      <c r="N4639" s="213">
        <v>16031.34</v>
      </c>
      <c r="O4639" s="242">
        <f t="shared" si="372"/>
        <v>0.5152999999999156</v>
      </c>
      <c r="P4639" s="242"/>
      <c r="Q4639" s="179"/>
      <c r="R4639" s="179"/>
      <c r="S4639" s="179"/>
      <c r="T4639" s="179"/>
      <c r="U4639" s="179"/>
      <c r="V4639" s="179"/>
      <c r="W4639" s="179"/>
      <c r="X4639" s="179"/>
      <c r="Y4639" s="179"/>
      <c r="Z4639" s="179"/>
      <c r="AA4639" s="222"/>
      <c r="AB4639" s="222"/>
      <c r="AC4639" s="222"/>
      <c r="AD4639" s="179"/>
      <c r="AE4639" s="179"/>
      <c r="AF4639" s="179"/>
      <c r="AG4639" s="179"/>
      <c r="AH4639" s="179"/>
      <c r="AI4639" s="179"/>
      <c r="AJ4639" s="179"/>
    </row>
    <row r="4640" spans="2:36" x14ac:dyDescent="0.3">
      <c r="B4640" s="224">
        <v>471700</v>
      </c>
      <c r="C4640" s="209">
        <v>193957</v>
      </c>
      <c r="D4640" s="206">
        <f t="shared" si="373"/>
        <v>0.411187195251219</v>
      </c>
      <c r="E4640" s="208">
        <f t="shared" si="374"/>
        <v>0.45</v>
      </c>
      <c r="F4640" s="207">
        <v>10667.63</v>
      </c>
      <c r="G4640" s="207">
        <v>15516.56</v>
      </c>
      <c r="H4640" s="207">
        <v>17456.13</v>
      </c>
      <c r="I4640" s="214">
        <v>178168</v>
      </c>
      <c r="J4640" s="211">
        <f t="shared" si="370"/>
        <v>0.37771464914140346</v>
      </c>
      <c r="K4640" s="212">
        <f t="shared" si="371"/>
        <v>0.42</v>
      </c>
      <c r="L4640" s="214">
        <v>9799.24</v>
      </c>
      <c r="M4640" s="213">
        <v>14253.44</v>
      </c>
      <c r="N4640" s="213">
        <v>16035.12</v>
      </c>
      <c r="O4640" s="242">
        <f t="shared" si="372"/>
        <v>0.51520000000007715</v>
      </c>
      <c r="P4640" s="242"/>
      <c r="Q4640" s="179"/>
      <c r="R4640" s="179"/>
      <c r="S4640" s="179"/>
      <c r="T4640" s="179"/>
      <c r="U4640" s="179"/>
      <c r="V4640" s="179"/>
      <c r="W4640" s="179"/>
      <c r="X4640" s="179"/>
      <c r="Y4640" s="179"/>
      <c r="Z4640" s="179"/>
      <c r="AA4640" s="222"/>
      <c r="AB4640" s="222"/>
      <c r="AC4640" s="222"/>
      <c r="AD4640" s="179"/>
      <c r="AE4640" s="179"/>
      <c r="AF4640" s="179"/>
      <c r="AG4640" s="179"/>
      <c r="AH4640" s="179"/>
      <c r="AI4640" s="179"/>
      <c r="AJ4640" s="179"/>
    </row>
    <row r="4641" spans="2:36" x14ac:dyDescent="0.3">
      <c r="B4641" s="224">
        <v>471800</v>
      </c>
      <c r="C4641" s="209">
        <v>194002</v>
      </c>
      <c r="D4641" s="206">
        <f t="shared" si="373"/>
        <v>0.41119542178889362</v>
      </c>
      <c r="E4641" s="208">
        <f t="shared" si="374"/>
        <v>0.45</v>
      </c>
      <c r="F4641" s="207">
        <v>10670.11</v>
      </c>
      <c r="G4641" s="207">
        <v>15520.16</v>
      </c>
      <c r="H4641" s="207">
        <v>17460.18</v>
      </c>
      <c r="I4641" s="214">
        <v>178210</v>
      </c>
      <c r="J4641" s="211">
        <f t="shared" si="370"/>
        <v>0.37772361169987284</v>
      </c>
      <c r="K4641" s="212">
        <f t="shared" si="371"/>
        <v>0.42</v>
      </c>
      <c r="L4641" s="214">
        <v>9801.5499999999993</v>
      </c>
      <c r="M4641" s="213">
        <v>14256.8</v>
      </c>
      <c r="N4641" s="213">
        <v>16038.9</v>
      </c>
      <c r="O4641" s="242">
        <f t="shared" si="372"/>
        <v>0.51529999999980647</v>
      </c>
      <c r="P4641" s="242"/>
      <c r="Q4641" s="179"/>
      <c r="R4641" s="179"/>
      <c r="S4641" s="179"/>
      <c r="T4641" s="179"/>
      <c r="U4641" s="179"/>
      <c r="V4641" s="179"/>
      <c r="W4641" s="179"/>
      <c r="X4641" s="179"/>
      <c r="Y4641" s="179"/>
      <c r="Z4641" s="179"/>
      <c r="AA4641" s="222"/>
      <c r="AB4641" s="222"/>
      <c r="AC4641" s="222"/>
      <c r="AD4641" s="179"/>
      <c r="AE4641" s="179"/>
      <c r="AF4641" s="179"/>
      <c r="AG4641" s="179"/>
      <c r="AH4641" s="179"/>
      <c r="AI4641" s="179"/>
      <c r="AJ4641" s="179"/>
    </row>
    <row r="4642" spans="2:36" x14ac:dyDescent="0.3">
      <c r="B4642" s="224">
        <v>471900</v>
      </c>
      <c r="C4642" s="209">
        <v>194047</v>
      </c>
      <c r="D4642" s="206">
        <f t="shared" si="373"/>
        <v>0.41120364484000849</v>
      </c>
      <c r="E4642" s="208">
        <f t="shared" si="374"/>
        <v>0.45</v>
      </c>
      <c r="F4642" s="207">
        <v>10672.58</v>
      </c>
      <c r="G4642" s="207">
        <v>15523.76</v>
      </c>
      <c r="H4642" s="207">
        <v>17464.23</v>
      </c>
      <c r="I4642" s="214">
        <v>178252</v>
      </c>
      <c r="J4642" s="211">
        <f t="shared" si="370"/>
        <v>0.37773257045984321</v>
      </c>
      <c r="K4642" s="212">
        <f t="shared" si="371"/>
        <v>0.42</v>
      </c>
      <c r="L4642" s="214">
        <v>9803.86</v>
      </c>
      <c r="M4642" s="213">
        <v>14260.16</v>
      </c>
      <c r="N4642" s="213">
        <v>16042.68</v>
      </c>
      <c r="O4642" s="242">
        <f t="shared" si="372"/>
        <v>0.51519999999996802</v>
      </c>
      <c r="P4642" s="242"/>
      <c r="Q4642" s="179"/>
      <c r="R4642" s="179"/>
      <c r="S4642" s="179"/>
      <c r="T4642" s="179"/>
      <c r="U4642" s="179"/>
      <c r="V4642" s="179"/>
      <c r="W4642" s="179"/>
      <c r="X4642" s="179"/>
      <c r="Y4642" s="179"/>
      <c r="Z4642" s="179"/>
      <c r="AA4642" s="222"/>
      <c r="AB4642" s="222"/>
      <c r="AC4642" s="222"/>
      <c r="AD4642" s="179"/>
      <c r="AE4642" s="179"/>
      <c r="AF4642" s="179"/>
      <c r="AG4642" s="179"/>
      <c r="AH4642" s="179"/>
      <c r="AI4642" s="179"/>
      <c r="AJ4642" s="179"/>
    </row>
    <row r="4643" spans="2:36" x14ac:dyDescent="0.3">
      <c r="B4643" s="224">
        <v>472000</v>
      </c>
      <c r="C4643" s="209">
        <v>194092</v>
      </c>
      <c r="D4643" s="206">
        <f t="shared" si="373"/>
        <v>0.41121186440677965</v>
      </c>
      <c r="E4643" s="208">
        <f t="shared" si="374"/>
        <v>0.45</v>
      </c>
      <c r="F4643" s="207">
        <v>10675.06</v>
      </c>
      <c r="G4643" s="207">
        <v>15527.36</v>
      </c>
      <c r="H4643" s="207">
        <v>17468.28</v>
      </c>
      <c r="I4643" s="214">
        <v>178294</v>
      </c>
      <c r="J4643" s="211">
        <f t="shared" si="370"/>
        <v>0.3777415254237288</v>
      </c>
      <c r="K4643" s="212">
        <f t="shared" si="371"/>
        <v>0.42</v>
      </c>
      <c r="L4643" s="214">
        <v>9806.17</v>
      </c>
      <c r="M4643" s="213">
        <v>14263.52</v>
      </c>
      <c r="N4643" s="213">
        <v>16046.46</v>
      </c>
      <c r="O4643" s="242">
        <f t="shared" si="372"/>
        <v>0.51529999999995202</v>
      </c>
      <c r="P4643" s="242"/>
      <c r="Q4643" s="179"/>
      <c r="R4643" s="179"/>
      <c r="S4643" s="179"/>
      <c r="T4643" s="179"/>
      <c r="U4643" s="179"/>
      <c r="V4643" s="179"/>
      <c r="W4643" s="179"/>
      <c r="X4643" s="179"/>
      <c r="Y4643" s="179"/>
      <c r="Z4643" s="179"/>
      <c r="AA4643" s="222"/>
      <c r="AB4643" s="222"/>
      <c r="AC4643" s="222"/>
      <c r="AD4643" s="179"/>
      <c r="AE4643" s="179"/>
      <c r="AF4643" s="179"/>
      <c r="AG4643" s="179"/>
      <c r="AH4643" s="179"/>
      <c r="AI4643" s="179"/>
      <c r="AJ4643" s="179"/>
    </row>
    <row r="4644" spans="2:36" x14ac:dyDescent="0.3">
      <c r="B4644" s="224">
        <v>472100</v>
      </c>
      <c r="C4644" s="209">
        <v>194137</v>
      </c>
      <c r="D4644" s="206">
        <f t="shared" si="373"/>
        <v>0.41122008049142134</v>
      </c>
      <c r="E4644" s="208">
        <f t="shared" si="374"/>
        <v>0.45</v>
      </c>
      <c r="F4644" s="207">
        <v>10677.53</v>
      </c>
      <c r="G4644" s="207">
        <v>15530.96</v>
      </c>
      <c r="H4644" s="207">
        <v>17472.330000000002</v>
      </c>
      <c r="I4644" s="214">
        <v>178336</v>
      </c>
      <c r="J4644" s="211">
        <f t="shared" si="370"/>
        <v>0.37775047659394195</v>
      </c>
      <c r="K4644" s="212">
        <f t="shared" si="371"/>
        <v>0.42</v>
      </c>
      <c r="L4644" s="214">
        <v>9808.48</v>
      </c>
      <c r="M4644" s="213">
        <v>14266.88</v>
      </c>
      <c r="N4644" s="213">
        <v>16050.24</v>
      </c>
      <c r="O4644" s="242">
        <f t="shared" si="372"/>
        <v>0.51519999999989519</v>
      </c>
      <c r="P4644" s="242"/>
      <c r="Q4644" s="179"/>
      <c r="R4644" s="179"/>
      <c r="S4644" s="179"/>
      <c r="T4644" s="179"/>
      <c r="U4644" s="179"/>
      <c r="V4644" s="179"/>
      <c r="W4644" s="179"/>
      <c r="X4644" s="179"/>
      <c r="Y4644" s="179"/>
      <c r="Z4644" s="179"/>
      <c r="AA4644" s="222"/>
      <c r="AB4644" s="222"/>
      <c r="AC4644" s="222"/>
      <c r="AD4644" s="179"/>
      <c r="AE4644" s="179"/>
      <c r="AF4644" s="179"/>
      <c r="AG4644" s="179"/>
      <c r="AH4644" s="179"/>
      <c r="AI4644" s="179"/>
      <c r="AJ4644" s="179"/>
    </row>
    <row r="4645" spans="2:36" x14ac:dyDescent="0.3">
      <c r="B4645" s="224">
        <v>472200</v>
      </c>
      <c r="C4645" s="209">
        <v>194182</v>
      </c>
      <c r="D4645" s="206">
        <f t="shared" si="373"/>
        <v>0.41122829309614573</v>
      </c>
      <c r="E4645" s="208">
        <f t="shared" si="374"/>
        <v>0.45</v>
      </c>
      <c r="F4645" s="207">
        <v>10680.01</v>
      </c>
      <c r="G4645" s="207">
        <v>15534.56</v>
      </c>
      <c r="H4645" s="207">
        <v>17476.38</v>
      </c>
      <c r="I4645" s="214">
        <v>178378</v>
      </c>
      <c r="J4645" s="211">
        <f t="shared" si="370"/>
        <v>0.37775942397289286</v>
      </c>
      <c r="K4645" s="212">
        <f t="shared" si="371"/>
        <v>0.42</v>
      </c>
      <c r="L4645" s="214">
        <v>9810.7900000000009</v>
      </c>
      <c r="M4645" s="213">
        <v>14270.24</v>
      </c>
      <c r="N4645" s="213">
        <v>16054.02</v>
      </c>
      <c r="O4645" s="242">
        <f t="shared" si="372"/>
        <v>0.51530000000013387</v>
      </c>
      <c r="P4645" s="242"/>
      <c r="Q4645" s="179"/>
      <c r="R4645" s="179"/>
      <c r="S4645" s="179"/>
      <c r="T4645" s="179"/>
      <c r="U4645" s="179"/>
      <c r="V4645" s="179"/>
      <c r="W4645" s="179"/>
      <c r="X4645" s="179"/>
      <c r="Y4645" s="179"/>
      <c r="Z4645" s="179"/>
      <c r="AA4645" s="222"/>
      <c r="AB4645" s="222"/>
      <c r="AC4645" s="222"/>
      <c r="AD4645" s="179"/>
      <c r="AE4645" s="179"/>
      <c r="AF4645" s="179"/>
      <c r="AG4645" s="179"/>
      <c r="AH4645" s="179"/>
      <c r="AI4645" s="179"/>
      <c r="AJ4645" s="179"/>
    </row>
    <row r="4646" spans="2:36" x14ac:dyDescent="0.3">
      <c r="B4646" s="224">
        <v>472300</v>
      </c>
      <c r="C4646" s="209">
        <v>194227</v>
      </c>
      <c r="D4646" s="206">
        <f t="shared" si="373"/>
        <v>0.41123650222316327</v>
      </c>
      <c r="E4646" s="208">
        <f t="shared" si="374"/>
        <v>0.45</v>
      </c>
      <c r="F4646" s="207">
        <v>10682.48</v>
      </c>
      <c r="G4646" s="207">
        <v>15538.16</v>
      </c>
      <c r="H4646" s="207">
        <v>17480.43</v>
      </c>
      <c r="I4646" s="214">
        <v>178420</v>
      </c>
      <c r="J4646" s="211">
        <f t="shared" si="370"/>
        <v>0.37776836756298965</v>
      </c>
      <c r="K4646" s="212">
        <f t="shared" si="371"/>
        <v>0.42</v>
      </c>
      <c r="L4646" s="214">
        <v>9813.1</v>
      </c>
      <c r="M4646" s="213">
        <v>14273.6</v>
      </c>
      <c r="N4646" s="213">
        <v>16057.8</v>
      </c>
      <c r="O4646" s="242">
        <f t="shared" si="372"/>
        <v>0.51520000000000432</v>
      </c>
      <c r="P4646" s="242"/>
      <c r="Q4646" s="179"/>
      <c r="R4646" s="179"/>
      <c r="S4646" s="179"/>
      <c r="T4646" s="179"/>
      <c r="U4646" s="179"/>
      <c r="V4646" s="179"/>
      <c r="W4646" s="179"/>
      <c r="X4646" s="179"/>
      <c r="Y4646" s="179"/>
      <c r="Z4646" s="179"/>
      <c r="AA4646" s="222"/>
      <c r="AB4646" s="222"/>
      <c r="AC4646" s="222"/>
      <c r="AD4646" s="179"/>
      <c r="AE4646" s="179"/>
      <c r="AF4646" s="179"/>
      <c r="AG4646" s="179"/>
      <c r="AH4646" s="179"/>
      <c r="AI4646" s="179"/>
      <c r="AJ4646" s="179"/>
    </row>
    <row r="4647" spans="2:36" x14ac:dyDescent="0.3">
      <c r="B4647" s="224">
        <v>472400</v>
      </c>
      <c r="C4647" s="209">
        <v>194272</v>
      </c>
      <c r="D4647" s="206">
        <f t="shared" si="373"/>
        <v>0.41124470787468248</v>
      </c>
      <c r="E4647" s="208">
        <f t="shared" si="374"/>
        <v>0.45</v>
      </c>
      <c r="F4647" s="207">
        <v>10684.96</v>
      </c>
      <c r="G4647" s="207">
        <v>15541.76</v>
      </c>
      <c r="H4647" s="207">
        <v>17484.48</v>
      </c>
      <c r="I4647" s="214">
        <v>178462</v>
      </c>
      <c r="J4647" s="211">
        <f t="shared" si="370"/>
        <v>0.37777730736663845</v>
      </c>
      <c r="K4647" s="212">
        <f t="shared" si="371"/>
        <v>0.42</v>
      </c>
      <c r="L4647" s="214">
        <v>9815.41</v>
      </c>
      <c r="M4647" s="213">
        <v>14276.96</v>
      </c>
      <c r="N4647" s="213">
        <v>16061.58</v>
      </c>
      <c r="O4647" s="242">
        <f t="shared" si="372"/>
        <v>0.51530000000002474</v>
      </c>
      <c r="P4647" s="242"/>
      <c r="Q4647" s="179"/>
      <c r="R4647" s="179"/>
      <c r="S4647" s="179"/>
      <c r="T4647" s="179"/>
      <c r="U4647" s="179"/>
      <c r="V4647" s="179"/>
      <c r="W4647" s="179"/>
      <c r="X4647" s="179"/>
      <c r="Y4647" s="179"/>
      <c r="Z4647" s="179"/>
      <c r="AA4647" s="222"/>
      <c r="AB4647" s="222"/>
      <c r="AC4647" s="222"/>
      <c r="AD4647" s="179"/>
      <c r="AE4647" s="179"/>
      <c r="AF4647" s="179"/>
      <c r="AG4647" s="179"/>
      <c r="AH4647" s="179"/>
      <c r="AI4647" s="179"/>
      <c r="AJ4647" s="179"/>
    </row>
    <row r="4648" spans="2:36" x14ac:dyDescent="0.3">
      <c r="B4648" s="224">
        <v>472500</v>
      </c>
      <c r="C4648" s="209">
        <v>194317</v>
      </c>
      <c r="D4648" s="206">
        <f t="shared" si="373"/>
        <v>0.41125291005291004</v>
      </c>
      <c r="E4648" s="208">
        <f t="shared" si="374"/>
        <v>0.45</v>
      </c>
      <c r="F4648" s="207">
        <v>10687.43</v>
      </c>
      <c r="G4648" s="207">
        <v>15545.36</v>
      </c>
      <c r="H4648" s="207">
        <v>17488.53</v>
      </c>
      <c r="I4648" s="214">
        <v>178504</v>
      </c>
      <c r="J4648" s="211">
        <f t="shared" si="370"/>
        <v>0.37778624338624339</v>
      </c>
      <c r="K4648" s="212">
        <f t="shared" si="371"/>
        <v>0.42</v>
      </c>
      <c r="L4648" s="214">
        <v>9817.7199999999993</v>
      </c>
      <c r="M4648" s="213">
        <v>14280.32</v>
      </c>
      <c r="N4648" s="213">
        <v>16065.36</v>
      </c>
      <c r="O4648" s="242">
        <f t="shared" si="372"/>
        <v>0.5151999999999316</v>
      </c>
      <c r="P4648" s="242"/>
      <c r="Q4648" s="179"/>
      <c r="R4648" s="179"/>
      <c r="S4648" s="179"/>
      <c r="T4648" s="179"/>
      <c r="U4648" s="179"/>
      <c r="V4648" s="179"/>
      <c r="W4648" s="179"/>
      <c r="X4648" s="179"/>
      <c r="Y4648" s="179"/>
      <c r="Z4648" s="179"/>
      <c r="AA4648" s="222"/>
      <c r="AB4648" s="222"/>
      <c r="AC4648" s="222"/>
      <c r="AD4648" s="179"/>
      <c r="AE4648" s="179"/>
      <c r="AF4648" s="179"/>
      <c r="AG4648" s="179"/>
      <c r="AH4648" s="179"/>
      <c r="AI4648" s="179"/>
      <c r="AJ4648" s="179"/>
    </row>
    <row r="4649" spans="2:36" x14ac:dyDescent="0.3">
      <c r="B4649" s="224">
        <v>472600</v>
      </c>
      <c r="C4649" s="209">
        <v>194362</v>
      </c>
      <c r="D4649" s="206">
        <f t="shared" si="373"/>
        <v>0.41126110876005079</v>
      </c>
      <c r="E4649" s="208">
        <f t="shared" si="374"/>
        <v>0.45</v>
      </c>
      <c r="F4649" s="207">
        <v>10689.91</v>
      </c>
      <c r="G4649" s="207">
        <v>15548.96</v>
      </c>
      <c r="H4649" s="207">
        <v>17492.580000000002</v>
      </c>
      <c r="I4649" s="214">
        <v>178546</v>
      </c>
      <c r="J4649" s="211">
        <f t="shared" si="370"/>
        <v>0.3777951756242065</v>
      </c>
      <c r="K4649" s="212">
        <f t="shared" si="371"/>
        <v>0.42</v>
      </c>
      <c r="L4649" s="214">
        <v>9820.0300000000007</v>
      </c>
      <c r="M4649" s="213">
        <v>14283.68</v>
      </c>
      <c r="N4649" s="213">
        <v>16069.14</v>
      </c>
      <c r="O4649" s="242">
        <f t="shared" si="372"/>
        <v>0.5152999999999156</v>
      </c>
      <c r="P4649" s="242"/>
      <c r="Q4649" s="179"/>
      <c r="R4649" s="179"/>
      <c r="S4649" s="179"/>
      <c r="T4649" s="179"/>
      <c r="U4649" s="179"/>
      <c r="V4649" s="179"/>
      <c r="W4649" s="179"/>
      <c r="X4649" s="179"/>
      <c r="Y4649" s="179"/>
      <c r="Z4649" s="179"/>
      <c r="AA4649" s="222"/>
      <c r="AB4649" s="222"/>
      <c r="AC4649" s="222"/>
      <c r="AD4649" s="179"/>
      <c r="AE4649" s="179"/>
      <c r="AF4649" s="179"/>
      <c r="AG4649" s="179"/>
      <c r="AH4649" s="179"/>
      <c r="AI4649" s="179"/>
      <c r="AJ4649" s="179"/>
    </row>
    <row r="4650" spans="2:36" x14ac:dyDescent="0.3">
      <c r="B4650" s="224">
        <v>472700</v>
      </c>
      <c r="C4650" s="209">
        <v>194407</v>
      </c>
      <c r="D4650" s="206">
        <f t="shared" si="373"/>
        <v>0.41126930399830758</v>
      </c>
      <c r="E4650" s="208">
        <f t="shared" si="374"/>
        <v>0.45</v>
      </c>
      <c r="F4650" s="207">
        <v>10692.38</v>
      </c>
      <c r="G4650" s="207">
        <v>15552.56</v>
      </c>
      <c r="H4650" s="207">
        <v>17496.63</v>
      </c>
      <c r="I4650" s="214">
        <v>178588</v>
      </c>
      <c r="J4650" s="211">
        <f t="shared" si="370"/>
        <v>0.37780410408292786</v>
      </c>
      <c r="K4650" s="212">
        <f t="shared" si="371"/>
        <v>0.42</v>
      </c>
      <c r="L4650" s="214">
        <v>9822.34</v>
      </c>
      <c r="M4650" s="213">
        <v>14287.04</v>
      </c>
      <c r="N4650" s="213">
        <v>16072.92</v>
      </c>
      <c r="O4650" s="242">
        <f t="shared" si="372"/>
        <v>0.51520000000007715</v>
      </c>
      <c r="P4650" s="242"/>
      <c r="Q4650" s="179"/>
      <c r="R4650" s="179"/>
      <c r="S4650" s="179"/>
      <c r="T4650" s="179"/>
      <c r="U4650" s="179"/>
      <c r="V4650" s="179"/>
      <c r="W4650" s="179"/>
      <c r="X4650" s="179"/>
      <c r="Y4650" s="179"/>
      <c r="Z4650" s="179"/>
      <c r="AA4650" s="222"/>
      <c r="AB4650" s="222"/>
      <c r="AC4650" s="222"/>
      <c r="AD4650" s="179"/>
      <c r="AE4650" s="179"/>
      <c r="AF4650" s="179"/>
      <c r="AG4650" s="179"/>
      <c r="AH4650" s="179"/>
      <c r="AI4650" s="179"/>
      <c r="AJ4650" s="179"/>
    </row>
    <row r="4651" spans="2:36" x14ac:dyDescent="0.3">
      <c r="B4651" s="224">
        <v>472800</v>
      </c>
      <c r="C4651" s="209">
        <v>194452</v>
      </c>
      <c r="D4651" s="206">
        <f t="shared" si="373"/>
        <v>0.41127749576988154</v>
      </c>
      <c r="E4651" s="208">
        <f t="shared" si="374"/>
        <v>0.45</v>
      </c>
      <c r="F4651" s="207">
        <v>10694.86</v>
      </c>
      <c r="G4651" s="207">
        <v>15556.16</v>
      </c>
      <c r="H4651" s="207">
        <v>17500.68</v>
      </c>
      <c r="I4651" s="214">
        <v>178630</v>
      </c>
      <c r="J4651" s="211">
        <f t="shared" si="370"/>
        <v>0.37781302876480544</v>
      </c>
      <c r="K4651" s="212">
        <f t="shared" si="371"/>
        <v>0.42</v>
      </c>
      <c r="L4651" s="214">
        <v>9824.65</v>
      </c>
      <c r="M4651" s="213">
        <v>14290.4</v>
      </c>
      <c r="N4651" s="213">
        <v>16076.7</v>
      </c>
      <c r="O4651" s="242">
        <f t="shared" si="372"/>
        <v>0.51529999999980647</v>
      </c>
      <c r="P4651" s="242"/>
      <c r="Q4651" s="179"/>
      <c r="R4651" s="179"/>
      <c r="S4651" s="179"/>
      <c r="T4651" s="179"/>
      <c r="U4651" s="179"/>
      <c r="V4651" s="179"/>
      <c r="W4651" s="179"/>
      <c r="X4651" s="179"/>
      <c r="Y4651" s="179"/>
      <c r="Z4651" s="179"/>
      <c r="AA4651" s="222"/>
      <c r="AB4651" s="222"/>
      <c r="AC4651" s="222"/>
      <c r="AD4651" s="179"/>
      <c r="AE4651" s="179"/>
      <c r="AF4651" s="179"/>
      <c r="AG4651" s="179"/>
      <c r="AH4651" s="179"/>
      <c r="AI4651" s="179"/>
      <c r="AJ4651" s="179"/>
    </row>
    <row r="4652" spans="2:36" x14ac:dyDescent="0.3">
      <c r="B4652" s="224">
        <v>472900</v>
      </c>
      <c r="C4652" s="209">
        <v>194497</v>
      </c>
      <c r="D4652" s="206">
        <f t="shared" si="373"/>
        <v>0.41128568407697186</v>
      </c>
      <c r="E4652" s="208">
        <f t="shared" si="374"/>
        <v>0.45</v>
      </c>
      <c r="F4652" s="207">
        <v>10697.33</v>
      </c>
      <c r="G4652" s="207">
        <v>15559.76</v>
      </c>
      <c r="H4652" s="207">
        <v>17504.73</v>
      </c>
      <c r="I4652" s="214">
        <v>178672</v>
      </c>
      <c r="J4652" s="211">
        <f t="shared" si="370"/>
        <v>0.37782194967223515</v>
      </c>
      <c r="K4652" s="212">
        <f t="shared" si="371"/>
        <v>0.42</v>
      </c>
      <c r="L4652" s="214">
        <v>9826.9599999999991</v>
      </c>
      <c r="M4652" s="213">
        <v>14293.76</v>
      </c>
      <c r="N4652" s="213">
        <v>16080.48</v>
      </c>
      <c r="O4652" s="242">
        <f t="shared" si="372"/>
        <v>0.51519999999996802</v>
      </c>
      <c r="P4652" s="242"/>
      <c r="Q4652" s="179"/>
      <c r="R4652" s="179"/>
      <c r="S4652" s="179"/>
      <c r="T4652" s="179"/>
      <c r="U4652" s="179"/>
      <c r="V4652" s="179"/>
      <c r="W4652" s="179"/>
      <c r="X4652" s="179"/>
      <c r="Y4652" s="179"/>
      <c r="Z4652" s="179"/>
      <c r="AA4652" s="222"/>
      <c r="AB4652" s="222"/>
      <c r="AC4652" s="222"/>
      <c r="AD4652" s="179"/>
      <c r="AE4652" s="179"/>
      <c r="AF4652" s="179"/>
      <c r="AG4652" s="179"/>
      <c r="AH4652" s="179"/>
      <c r="AI4652" s="179"/>
      <c r="AJ4652" s="179"/>
    </row>
    <row r="4653" spans="2:36" x14ac:dyDescent="0.3">
      <c r="B4653" s="224">
        <v>473000</v>
      </c>
      <c r="C4653" s="209">
        <v>194542</v>
      </c>
      <c r="D4653" s="206">
        <f t="shared" si="373"/>
        <v>0.41129386892177588</v>
      </c>
      <c r="E4653" s="208">
        <f t="shared" si="374"/>
        <v>0.45</v>
      </c>
      <c r="F4653" s="207">
        <v>10699.81</v>
      </c>
      <c r="G4653" s="207">
        <v>15563.36</v>
      </c>
      <c r="H4653" s="207">
        <v>17508.78</v>
      </c>
      <c r="I4653" s="214">
        <v>178714</v>
      </c>
      <c r="J4653" s="211">
        <f t="shared" si="370"/>
        <v>0.37783086680761102</v>
      </c>
      <c r="K4653" s="212">
        <f t="shared" si="371"/>
        <v>0.42</v>
      </c>
      <c r="L4653" s="214">
        <v>9829.27</v>
      </c>
      <c r="M4653" s="213">
        <v>14297.12</v>
      </c>
      <c r="N4653" s="213">
        <v>16084.26</v>
      </c>
      <c r="O4653" s="242">
        <f t="shared" si="372"/>
        <v>0.51529999999995202</v>
      </c>
      <c r="P4653" s="242"/>
      <c r="Q4653" s="179"/>
      <c r="R4653" s="179"/>
      <c r="S4653" s="179"/>
      <c r="T4653" s="179"/>
      <c r="U4653" s="179"/>
      <c r="V4653" s="179"/>
      <c r="W4653" s="179"/>
      <c r="X4653" s="179"/>
      <c r="Y4653" s="179"/>
      <c r="Z4653" s="179"/>
      <c r="AA4653" s="222"/>
      <c r="AB4653" s="222"/>
      <c r="AC4653" s="222"/>
      <c r="AD4653" s="179"/>
      <c r="AE4653" s="179"/>
      <c r="AF4653" s="179"/>
      <c r="AG4653" s="179"/>
      <c r="AH4653" s="179"/>
      <c r="AI4653" s="179"/>
      <c r="AJ4653" s="179"/>
    </row>
    <row r="4654" spans="2:36" x14ac:dyDescent="0.3">
      <c r="B4654" s="224">
        <v>473100</v>
      </c>
      <c r="C4654" s="209">
        <v>194587</v>
      </c>
      <c r="D4654" s="206">
        <f t="shared" si="373"/>
        <v>0.41130205030648914</v>
      </c>
      <c r="E4654" s="208">
        <f t="shared" si="374"/>
        <v>0.45</v>
      </c>
      <c r="F4654" s="207">
        <v>10702.28</v>
      </c>
      <c r="G4654" s="207">
        <v>15566.96</v>
      </c>
      <c r="H4654" s="207">
        <v>17512.830000000002</v>
      </c>
      <c r="I4654" s="214">
        <v>178756</v>
      </c>
      <c r="J4654" s="211">
        <f t="shared" si="370"/>
        <v>0.37783978017332487</v>
      </c>
      <c r="K4654" s="212">
        <f t="shared" si="371"/>
        <v>0.42</v>
      </c>
      <c r="L4654" s="214">
        <v>9831.58</v>
      </c>
      <c r="M4654" s="213">
        <v>14300.48</v>
      </c>
      <c r="N4654" s="213">
        <v>16088.04</v>
      </c>
      <c r="O4654" s="242">
        <f t="shared" si="372"/>
        <v>0.51519999999989519</v>
      </c>
      <c r="P4654" s="242"/>
      <c r="Q4654" s="179"/>
      <c r="R4654" s="179"/>
      <c r="S4654" s="179"/>
      <c r="T4654" s="179"/>
      <c r="U4654" s="179"/>
      <c r="V4654" s="179"/>
      <c r="W4654" s="179"/>
      <c r="X4654" s="179"/>
      <c r="Y4654" s="179"/>
      <c r="Z4654" s="179"/>
      <c r="AA4654" s="222"/>
      <c r="AB4654" s="222"/>
      <c r="AC4654" s="222"/>
      <c r="AD4654" s="179"/>
      <c r="AE4654" s="179"/>
      <c r="AF4654" s="179"/>
      <c r="AG4654" s="179"/>
      <c r="AH4654" s="179"/>
      <c r="AI4654" s="179"/>
      <c r="AJ4654" s="179"/>
    </row>
    <row r="4655" spans="2:36" x14ac:dyDescent="0.3">
      <c r="B4655" s="224">
        <v>473200</v>
      </c>
      <c r="C4655" s="209">
        <v>194632</v>
      </c>
      <c r="D4655" s="206">
        <f t="shared" si="373"/>
        <v>0.41131022823330515</v>
      </c>
      <c r="E4655" s="208">
        <f t="shared" si="374"/>
        <v>0.45</v>
      </c>
      <c r="F4655" s="207">
        <v>10704.76</v>
      </c>
      <c r="G4655" s="207">
        <v>15570.56</v>
      </c>
      <c r="H4655" s="207">
        <v>17516.88</v>
      </c>
      <c r="I4655" s="214">
        <v>178798</v>
      </c>
      <c r="J4655" s="211">
        <f t="shared" si="370"/>
        <v>0.37784868977176672</v>
      </c>
      <c r="K4655" s="212">
        <f t="shared" si="371"/>
        <v>0.42</v>
      </c>
      <c r="L4655" s="214">
        <v>9833.89</v>
      </c>
      <c r="M4655" s="213">
        <v>14303.84</v>
      </c>
      <c r="N4655" s="213">
        <v>16091.82</v>
      </c>
      <c r="O4655" s="242">
        <f t="shared" si="372"/>
        <v>0.51530000000013387</v>
      </c>
      <c r="P4655" s="242"/>
      <c r="Q4655" s="179"/>
      <c r="R4655" s="179"/>
      <c r="S4655" s="179"/>
      <c r="T4655" s="179"/>
      <c r="U4655" s="179"/>
      <c r="V4655" s="179"/>
      <c r="W4655" s="179"/>
      <c r="X4655" s="179"/>
      <c r="Y4655" s="179"/>
      <c r="Z4655" s="179"/>
      <c r="AA4655" s="222"/>
      <c r="AB4655" s="222"/>
      <c r="AC4655" s="222"/>
      <c r="AD4655" s="179"/>
      <c r="AE4655" s="179"/>
      <c r="AF4655" s="179"/>
      <c r="AG4655" s="179"/>
      <c r="AH4655" s="179"/>
      <c r="AI4655" s="179"/>
      <c r="AJ4655" s="179"/>
    </row>
    <row r="4656" spans="2:36" x14ac:dyDescent="0.3">
      <c r="B4656" s="224">
        <v>473300</v>
      </c>
      <c r="C4656" s="209">
        <v>194677</v>
      </c>
      <c r="D4656" s="206">
        <f t="shared" si="373"/>
        <v>0.41131840270441583</v>
      </c>
      <c r="E4656" s="208">
        <f t="shared" si="374"/>
        <v>0.45</v>
      </c>
      <c r="F4656" s="207">
        <v>10707.23</v>
      </c>
      <c r="G4656" s="207">
        <v>15574.16</v>
      </c>
      <c r="H4656" s="207">
        <v>17520.93</v>
      </c>
      <c r="I4656" s="214">
        <v>178840</v>
      </c>
      <c r="J4656" s="211">
        <f t="shared" si="370"/>
        <v>0.37785759560532434</v>
      </c>
      <c r="K4656" s="212">
        <f t="shared" si="371"/>
        <v>0.42</v>
      </c>
      <c r="L4656" s="214">
        <v>9836.2000000000007</v>
      </c>
      <c r="M4656" s="213">
        <v>14307.2</v>
      </c>
      <c r="N4656" s="213">
        <v>16095.6</v>
      </c>
      <c r="O4656" s="242">
        <f t="shared" si="372"/>
        <v>0.51520000000000432</v>
      </c>
      <c r="P4656" s="242"/>
      <c r="Q4656" s="179"/>
      <c r="R4656" s="179"/>
      <c r="S4656" s="179"/>
      <c r="T4656" s="179"/>
      <c r="U4656" s="179"/>
      <c r="V4656" s="179"/>
      <c r="W4656" s="179"/>
      <c r="X4656" s="179"/>
      <c r="Y4656" s="179"/>
      <c r="Z4656" s="179"/>
      <c r="AA4656" s="222"/>
      <c r="AB4656" s="222"/>
      <c r="AC4656" s="222"/>
      <c r="AD4656" s="179"/>
      <c r="AE4656" s="179"/>
      <c r="AF4656" s="179"/>
      <c r="AG4656" s="179"/>
      <c r="AH4656" s="179"/>
      <c r="AI4656" s="179"/>
      <c r="AJ4656" s="179"/>
    </row>
    <row r="4657" spans="2:36" x14ac:dyDescent="0.3">
      <c r="B4657" s="224">
        <v>473400</v>
      </c>
      <c r="C4657" s="209">
        <v>194722</v>
      </c>
      <c r="D4657" s="206">
        <f t="shared" si="373"/>
        <v>0.41132657372201098</v>
      </c>
      <c r="E4657" s="208">
        <f t="shared" si="374"/>
        <v>0.45</v>
      </c>
      <c r="F4657" s="207">
        <v>10709.71</v>
      </c>
      <c r="G4657" s="207">
        <v>15577.76</v>
      </c>
      <c r="H4657" s="207">
        <v>17524.98</v>
      </c>
      <c r="I4657" s="214">
        <v>178882</v>
      </c>
      <c r="J4657" s="211">
        <f t="shared" si="370"/>
        <v>0.37786649767638358</v>
      </c>
      <c r="K4657" s="212">
        <f t="shared" si="371"/>
        <v>0.42</v>
      </c>
      <c r="L4657" s="214">
        <v>9838.51</v>
      </c>
      <c r="M4657" s="213">
        <v>14310.56</v>
      </c>
      <c r="N4657" s="213">
        <v>16099.38</v>
      </c>
      <c r="O4657" s="242">
        <f t="shared" si="372"/>
        <v>0.51530000000002474</v>
      </c>
      <c r="P4657" s="242"/>
      <c r="Q4657" s="179"/>
      <c r="R4657" s="179"/>
      <c r="S4657" s="179"/>
      <c r="T4657" s="179"/>
      <c r="U4657" s="179"/>
      <c r="V4657" s="179"/>
      <c r="W4657" s="179"/>
      <c r="X4657" s="179"/>
      <c r="Y4657" s="179"/>
      <c r="Z4657" s="179"/>
      <c r="AA4657" s="222"/>
      <c r="AB4657" s="222"/>
      <c r="AC4657" s="222"/>
      <c r="AD4657" s="179"/>
      <c r="AE4657" s="179"/>
      <c r="AF4657" s="179"/>
      <c r="AG4657" s="179"/>
      <c r="AH4657" s="179"/>
      <c r="AI4657" s="179"/>
      <c r="AJ4657" s="179"/>
    </row>
    <row r="4658" spans="2:36" x14ac:dyDescent="0.3">
      <c r="B4658" s="224">
        <v>473500</v>
      </c>
      <c r="C4658" s="209">
        <v>194767</v>
      </c>
      <c r="D4658" s="206">
        <f t="shared" si="373"/>
        <v>0.41133474128827879</v>
      </c>
      <c r="E4658" s="208">
        <f t="shared" si="374"/>
        <v>0.45</v>
      </c>
      <c r="F4658" s="207">
        <v>10712.18</v>
      </c>
      <c r="G4658" s="207">
        <v>15581.36</v>
      </c>
      <c r="H4658" s="207">
        <v>17529.03</v>
      </c>
      <c r="I4658" s="214">
        <v>178924</v>
      </c>
      <c r="J4658" s="211">
        <f t="shared" si="370"/>
        <v>0.37787539598732839</v>
      </c>
      <c r="K4658" s="212">
        <f t="shared" si="371"/>
        <v>0.42</v>
      </c>
      <c r="L4658" s="214">
        <v>9840.82</v>
      </c>
      <c r="M4658" s="213">
        <v>14313.92</v>
      </c>
      <c r="N4658" s="213">
        <v>16103.16</v>
      </c>
      <c r="O4658" s="242">
        <f t="shared" si="372"/>
        <v>0.5151999999999316</v>
      </c>
      <c r="P4658" s="242"/>
      <c r="Q4658" s="179"/>
      <c r="R4658" s="179"/>
      <c r="S4658" s="179"/>
      <c r="T4658" s="179"/>
      <c r="U4658" s="179"/>
      <c r="V4658" s="179"/>
      <c r="W4658" s="179"/>
      <c r="X4658" s="179"/>
      <c r="Y4658" s="179"/>
      <c r="Z4658" s="179"/>
      <c r="AA4658" s="222"/>
      <c r="AB4658" s="222"/>
      <c r="AC4658" s="222"/>
      <c r="AD4658" s="179"/>
      <c r="AE4658" s="179"/>
      <c r="AF4658" s="179"/>
      <c r="AG4658" s="179"/>
      <c r="AH4658" s="179"/>
      <c r="AI4658" s="179"/>
      <c r="AJ4658" s="179"/>
    </row>
    <row r="4659" spans="2:36" x14ac:dyDescent="0.3">
      <c r="B4659" s="224">
        <v>473600</v>
      </c>
      <c r="C4659" s="209">
        <v>194812</v>
      </c>
      <c r="D4659" s="206">
        <f t="shared" si="373"/>
        <v>0.41134290540540541</v>
      </c>
      <c r="E4659" s="208">
        <f t="shared" si="374"/>
        <v>0.45</v>
      </c>
      <c r="F4659" s="207">
        <v>10714.66</v>
      </c>
      <c r="G4659" s="207">
        <v>15584.96</v>
      </c>
      <c r="H4659" s="207">
        <v>17533.080000000002</v>
      </c>
      <c r="I4659" s="214">
        <v>178966</v>
      </c>
      <c r="J4659" s="211">
        <f t="shared" si="370"/>
        <v>0.37788429054054051</v>
      </c>
      <c r="K4659" s="212">
        <f t="shared" si="371"/>
        <v>0.42</v>
      </c>
      <c r="L4659" s="214">
        <v>9843.1299999999992</v>
      </c>
      <c r="M4659" s="213">
        <v>14317.28</v>
      </c>
      <c r="N4659" s="213">
        <v>16106.94</v>
      </c>
      <c r="O4659" s="242">
        <f t="shared" si="372"/>
        <v>0.5152999999999156</v>
      </c>
      <c r="P4659" s="242"/>
      <c r="Q4659" s="179"/>
      <c r="R4659" s="179"/>
      <c r="S4659" s="179"/>
      <c r="T4659" s="179"/>
      <c r="U4659" s="179"/>
      <c r="V4659" s="179"/>
      <c r="W4659" s="179"/>
      <c r="X4659" s="179"/>
      <c r="Y4659" s="179"/>
      <c r="Z4659" s="179"/>
      <c r="AA4659" s="222"/>
      <c r="AB4659" s="222"/>
      <c r="AC4659" s="222"/>
      <c r="AD4659" s="179"/>
      <c r="AE4659" s="179"/>
      <c r="AF4659" s="179"/>
      <c r="AG4659" s="179"/>
      <c r="AH4659" s="179"/>
      <c r="AI4659" s="179"/>
      <c r="AJ4659" s="179"/>
    </row>
    <row r="4660" spans="2:36" x14ac:dyDescent="0.3">
      <c r="B4660" s="224">
        <v>473700</v>
      </c>
      <c r="C4660" s="209">
        <v>194857</v>
      </c>
      <c r="D4660" s="206">
        <f t="shared" si="373"/>
        <v>0.41135106607557526</v>
      </c>
      <c r="E4660" s="208">
        <f t="shared" si="374"/>
        <v>0.45</v>
      </c>
      <c r="F4660" s="207">
        <v>10717.13</v>
      </c>
      <c r="G4660" s="207">
        <v>15588.56</v>
      </c>
      <c r="H4660" s="207">
        <v>17537.13</v>
      </c>
      <c r="I4660" s="214">
        <v>179008</v>
      </c>
      <c r="J4660" s="211">
        <f t="shared" si="370"/>
        <v>0.37789318133839983</v>
      </c>
      <c r="K4660" s="212">
        <f t="shared" si="371"/>
        <v>0.42</v>
      </c>
      <c r="L4660" s="214">
        <v>9845.44</v>
      </c>
      <c r="M4660" s="213">
        <v>14320.64</v>
      </c>
      <c r="N4660" s="213">
        <v>16110.72</v>
      </c>
      <c r="O4660" s="242">
        <f t="shared" si="372"/>
        <v>0.51520000000007715</v>
      </c>
      <c r="P4660" s="242"/>
      <c r="Q4660" s="179"/>
      <c r="R4660" s="179"/>
      <c r="S4660" s="179"/>
      <c r="T4660" s="179"/>
      <c r="U4660" s="179"/>
      <c r="V4660" s="179"/>
      <c r="W4660" s="179"/>
      <c r="X4660" s="179"/>
      <c r="Y4660" s="179"/>
      <c r="Z4660" s="179"/>
      <c r="AA4660" s="222"/>
      <c r="AB4660" s="222"/>
      <c r="AC4660" s="222"/>
      <c r="AD4660" s="179"/>
      <c r="AE4660" s="179"/>
      <c r="AF4660" s="179"/>
      <c r="AG4660" s="179"/>
      <c r="AH4660" s="179"/>
      <c r="AI4660" s="179"/>
      <c r="AJ4660" s="179"/>
    </row>
    <row r="4661" spans="2:36" x14ac:dyDescent="0.3">
      <c r="B4661" s="224">
        <v>473800</v>
      </c>
      <c r="C4661" s="209">
        <v>194902</v>
      </c>
      <c r="D4661" s="206">
        <f t="shared" si="373"/>
        <v>0.41135922330097086</v>
      </c>
      <c r="E4661" s="208">
        <f t="shared" si="374"/>
        <v>0.45</v>
      </c>
      <c r="F4661" s="207">
        <v>10719.61</v>
      </c>
      <c r="G4661" s="207">
        <v>15592.16</v>
      </c>
      <c r="H4661" s="207">
        <v>17541.18</v>
      </c>
      <c r="I4661" s="214">
        <v>179050</v>
      </c>
      <c r="J4661" s="211">
        <f t="shared" si="370"/>
        <v>0.37790206838328411</v>
      </c>
      <c r="K4661" s="212">
        <f t="shared" si="371"/>
        <v>0.42</v>
      </c>
      <c r="L4661" s="214">
        <v>9847.75</v>
      </c>
      <c r="M4661" s="213">
        <v>14324</v>
      </c>
      <c r="N4661" s="213">
        <v>16114.5</v>
      </c>
      <c r="O4661" s="242">
        <f t="shared" si="372"/>
        <v>0.51529999999980647</v>
      </c>
      <c r="P4661" s="242"/>
      <c r="Q4661" s="179"/>
      <c r="R4661" s="179"/>
      <c r="S4661" s="179"/>
      <c r="T4661" s="179"/>
      <c r="U4661" s="179"/>
      <c r="V4661" s="179"/>
      <c r="W4661" s="179"/>
      <c r="X4661" s="179"/>
      <c r="Y4661" s="179"/>
      <c r="Z4661" s="179"/>
      <c r="AA4661" s="222"/>
      <c r="AB4661" s="222"/>
      <c r="AC4661" s="222"/>
      <c r="AD4661" s="179"/>
      <c r="AE4661" s="179"/>
      <c r="AF4661" s="179"/>
      <c r="AG4661" s="179"/>
      <c r="AH4661" s="179"/>
      <c r="AI4661" s="179"/>
      <c r="AJ4661" s="179"/>
    </row>
    <row r="4662" spans="2:36" x14ac:dyDescent="0.3">
      <c r="B4662" s="224">
        <v>473900</v>
      </c>
      <c r="C4662" s="209">
        <v>194947</v>
      </c>
      <c r="D4662" s="206">
        <f t="shared" si="373"/>
        <v>0.41136737708377297</v>
      </c>
      <c r="E4662" s="208">
        <f t="shared" si="374"/>
        <v>0.45</v>
      </c>
      <c r="F4662" s="207">
        <v>10722.08</v>
      </c>
      <c r="G4662" s="207">
        <v>15595.76</v>
      </c>
      <c r="H4662" s="207">
        <v>17545.23</v>
      </c>
      <c r="I4662" s="214">
        <v>179092</v>
      </c>
      <c r="J4662" s="211">
        <f t="shared" si="370"/>
        <v>0.37791095167756911</v>
      </c>
      <c r="K4662" s="212">
        <f t="shared" si="371"/>
        <v>0.42</v>
      </c>
      <c r="L4662" s="214">
        <v>9850.06</v>
      </c>
      <c r="M4662" s="213">
        <v>14327.36</v>
      </c>
      <c r="N4662" s="213">
        <v>16118.28</v>
      </c>
      <c r="O4662" s="242">
        <f t="shared" si="372"/>
        <v>0.51519999999996802</v>
      </c>
      <c r="P4662" s="242"/>
      <c r="Q4662" s="179"/>
      <c r="R4662" s="179"/>
      <c r="S4662" s="179"/>
      <c r="T4662" s="179"/>
      <c r="U4662" s="179"/>
      <c r="V4662" s="179"/>
      <c r="W4662" s="179"/>
      <c r="X4662" s="179"/>
      <c r="Y4662" s="179"/>
      <c r="Z4662" s="179"/>
      <c r="AA4662" s="222"/>
      <c r="AB4662" s="222"/>
      <c r="AC4662" s="222"/>
      <c r="AD4662" s="179"/>
      <c r="AE4662" s="179"/>
      <c r="AF4662" s="179"/>
      <c r="AG4662" s="179"/>
      <c r="AH4662" s="179"/>
      <c r="AI4662" s="179"/>
      <c r="AJ4662" s="179"/>
    </row>
    <row r="4663" spans="2:36" x14ac:dyDescent="0.3">
      <c r="B4663" s="224">
        <v>474000</v>
      </c>
      <c r="C4663" s="209">
        <v>194992</v>
      </c>
      <c r="D4663" s="206">
        <f t="shared" si="373"/>
        <v>0.41137552742616035</v>
      </c>
      <c r="E4663" s="208">
        <f t="shared" si="374"/>
        <v>0.45</v>
      </c>
      <c r="F4663" s="207">
        <v>10724.56</v>
      </c>
      <c r="G4663" s="207">
        <v>15599.36</v>
      </c>
      <c r="H4663" s="207">
        <v>17549.28</v>
      </c>
      <c r="I4663" s="214">
        <v>179134</v>
      </c>
      <c r="J4663" s="211">
        <f t="shared" si="370"/>
        <v>0.37791983122362871</v>
      </c>
      <c r="K4663" s="212">
        <f t="shared" si="371"/>
        <v>0.42</v>
      </c>
      <c r="L4663" s="214">
        <v>9852.3700000000008</v>
      </c>
      <c r="M4663" s="213">
        <v>14330.72</v>
      </c>
      <c r="N4663" s="213">
        <v>16122.06</v>
      </c>
      <c r="O4663" s="242">
        <f t="shared" si="372"/>
        <v>0.51529999999995202</v>
      </c>
      <c r="P4663" s="242"/>
      <c r="Q4663" s="179"/>
      <c r="R4663" s="179"/>
      <c r="S4663" s="179"/>
      <c r="T4663" s="179"/>
      <c r="U4663" s="179"/>
      <c r="V4663" s="179"/>
      <c r="W4663" s="179"/>
      <c r="X4663" s="179"/>
      <c r="Y4663" s="179"/>
      <c r="Z4663" s="179"/>
      <c r="AA4663" s="222"/>
      <c r="AB4663" s="222"/>
      <c r="AC4663" s="222"/>
      <c r="AD4663" s="179"/>
      <c r="AE4663" s="179"/>
      <c r="AF4663" s="179"/>
      <c r="AG4663" s="179"/>
      <c r="AH4663" s="179"/>
      <c r="AI4663" s="179"/>
      <c r="AJ4663" s="179"/>
    </row>
    <row r="4664" spans="2:36" x14ac:dyDescent="0.3">
      <c r="B4664" s="224">
        <v>474100</v>
      </c>
      <c r="C4664" s="209">
        <v>195037</v>
      </c>
      <c r="D4664" s="206">
        <f t="shared" si="373"/>
        <v>0.41138367433031003</v>
      </c>
      <c r="E4664" s="208">
        <f t="shared" si="374"/>
        <v>0.45</v>
      </c>
      <c r="F4664" s="207">
        <v>10727.03</v>
      </c>
      <c r="G4664" s="207">
        <v>15602.96</v>
      </c>
      <c r="H4664" s="207">
        <v>17553.330000000002</v>
      </c>
      <c r="I4664" s="214">
        <v>179176</v>
      </c>
      <c r="J4664" s="211">
        <f t="shared" si="370"/>
        <v>0.37792870702383463</v>
      </c>
      <c r="K4664" s="212">
        <f t="shared" si="371"/>
        <v>0.42</v>
      </c>
      <c r="L4664" s="214">
        <v>9854.68</v>
      </c>
      <c r="M4664" s="213">
        <v>14334.08</v>
      </c>
      <c r="N4664" s="213">
        <v>16125.84</v>
      </c>
      <c r="O4664" s="242">
        <f t="shared" si="372"/>
        <v>0.51519999999989519</v>
      </c>
      <c r="P4664" s="242"/>
      <c r="Q4664" s="179"/>
      <c r="R4664" s="179"/>
      <c r="S4664" s="179"/>
      <c r="T4664" s="179"/>
      <c r="U4664" s="179"/>
      <c r="V4664" s="179"/>
      <c r="W4664" s="179"/>
      <c r="X4664" s="179"/>
      <c r="Y4664" s="179"/>
      <c r="Z4664" s="179"/>
      <c r="AA4664" s="222"/>
      <c r="AB4664" s="222"/>
      <c r="AC4664" s="222"/>
      <c r="AD4664" s="179"/>
      <c r="AE4664" s="179"/>
      <c r="AF4664" s="179"/>
      <c r="AG4664" s="179"/>
      <c r="AH4664" s="179"/>
      <c r="AI4664" s="179"/>
      <c r="AJ4664" s="179"/>
    </row>
    <row r="4665" spans="2:36" x14ac:dyDescent="0.3">
      <c r="B4665" s="224">
        <v>474200</v>
      </c>
      <c r="C4665" s="209">
        <v>195082</v>
      </c>
      <c r="D4665" s="206">
        <f t="shared" si="373"/>
        <v>0.41139181779839729</v>
      </c>
      <c r="E4665" s="208">
        <f t="shared" si="374"/>
        <v>0.45</v>
      </c>
      <c r="F4665" s="207">
        <v>10729.51</v>
      </c>
      <c r="G4665" s="207">
        <v>15606.56</v>
      </c>
      <c r="H4665" s="207">
        <v>17557.38</v>
      </c>
      <c r="I4665" s="214">
        <v>179218</v>
      </c>
      <c r="J4665" s="211">
        <f t="shared" si="370"/>
        <v>0.37793757908055675</v>
      </c>
      <c r="K4665" s="212">
        <f t="shared" si="371"/>
        <v>0.42</v>
      </c>
      <c r="L4665" s="214">
        <v>9856.99</v>
      </c>
      <c r="M4665" s="213">
        <v>14337.44</v>
      </c>
      <c r="N4665" s="213">
        <v>16129.62</v>
      </c>
      <c r="O4665" s="242">
        <f t="shared" si="372"/>
        <v>0.51530000000013387</v>
      </c>
      <c r="P4665" s="242"/>
      <c r="Q4665" s="179"/>
      <c r="R4665" s="179"/>
      <c r="S4665" s="179"/>
      <c r="T4665" s="179"/>
      <c r="U4665" s="179"/>
      <c r="V4665" s="179"/>
      <c r="W4665" s="179"/>
      <c r="X4665" s="179"/>
      <c r="Y4665" s="179"/>
      <c r="Z4665" s="179"/>
      <c r="AA4665" s="222"/>
      <c r="AB4665" s="222"/>
      <c r="AC4665" s="222"/>
      <c r="AD4665" s="179"/>
      <c r="AE4665" s="179"/>
      <c r="AF4665" s="179"/>
      <c r="AG4665" s="179"/>
      <c r="AH4665" s="179"/>
      <c r="AI4665" s="179"/>
      <c r="AJ4665" s="179"/>
    </row>
    <row r="4666" spans="2:36" x14ac:dyDescent="0.3">
      <c r="B4666" s="224">
        <v>474300</v>
      </c>
      <c r="C4666" s="209">
        <v>195127</v>
      </c>
      <c r="D4666" s="206">
        <f t="shared" si="373"/>
        <v>0.41139995783259542</v>
      </c>
      <c r="E4666" s="208">
        <f t="shared" si="374"/>
        <v>0.45</v>
      </c>
      <c r="F4666" s="207">
        <v>10731.98</v>
      </c>
      <c r="G4666" s="207">
        <v>15610.16</v>
      </c>
      <c r="H4666" s="207">
        <v>17561.43</v>
      </c>
      <c r="I4666" s="214">
        <v>179260</v>
      </c>
      <c r="J4666" s="211">
        <f t="shared" si="370"/>
        <v>0.37794644739616279</v>
      </c>
      <c r="K4666" s="212">
        <f t="shared" si="371"/>
        <v>0.42</v>
      </c>
      <c r="L4666" s="214">
        <v>9859.2999999999993</v>
      </c>
      <c r="M4666" s="213">
        <v>14340.8</v>
      </c>
      <c r="N4666" s="213">
        <v>16133.4</v>
      </c>
      <c r="O4666" s="242">
        <f t="shared" si="372"/>
        <v>0.51520000000000432</v>
      </c>
      <c r="P4666" s="242"/>
      <c r="Q4666" s="179"/>
      <c r="R4666" s="179"/>
      <c r="S4666" s="179"/>
      <c r="T4666" s="179"/>
      <c r="U4666" s="179"/>
      <c r="V4666" s="179"/>
      <c r="W4666" s="179"/>
      <c r="X4666" s="179"/>
      <c r="Y4666" s="179"/>
      <c r="Z4666" s="179"/>
      <c r="AA4666" s="222"/>
      <c r="AB4666" s="222"/>
      <c r="AC4666" s="222"/>
      <c r="AD4666" s="179"/>
      <c r="AE4666" s="179"/>
      <c r="AF4666" s="179"/>
      <c r="AG4666" s="179"/>
      <c r="AH4666" s="179"/>
      <c r="AI4666" s="179"/>
      <c r="AJ4666" s="179"/>
    </row>
    <row r="4667" spans="2:36" x14ac:dyDescent="0.3">
      <c r="B4667" s="224">
        <v>474400</v>
      </c>
      <c r="C4667" s="209">
        <v>195172</v>
      </c>
      <c r="D4667" s="206">
        <f t="shared" si="373"/>
        <v>0.41140809443507587</v>
      </c>
      <c r="E4667" s="208">
        <f t="shared" si="374"/>
        <v>0.45</v>
      </c>
      <c r="F4667" s="207">
        <v>10734.46</v>
      </c>
      <c r="G4667" s="207">
        <v>15613.76</v>
      </c>
      <c r="H4667" s="207">
        <v>17565.48</v>
      </c>
      <c r="I4667" s="214">
        <v>179302</v>
      </c>
      <c r="J4667" s="211">
        <f t="shared" ref="J4667:J4730" si="375">I4667/$B4667</f>
        <v>0.37795531197301857</v>
      </c>
      <c r="K4667" s="212">
        <f t="shared" ref="K4667:K4730" si="376">(I4667-I4666)/($B4667-$B4666)</f>
        <v>0.42</v>
      </c>
      <c r="L4667" s="214">
        <v>9861.61</v>
      </c>
      <c r="M4667" s="213">
        <v>14344.16</v>
      </c>
      <c r="N4667" s="213">
        <v>16137.18</v>
      </c>
      <c r="O4667" s="242">
        <f t="shared" si="372"/>
        <v>0.51530000000002474</v>
      </c>
      <c r="P4667" s="242"/>
      <c r="Q4667" s="179"/>
      <c r="R4667" s="179"/>
      <c r="S4667" s="179"/>
      <c r="T4667" s="179"/>
      <c r="U4667" s="179"/>
      <c r="V4667" s="179"/>
      <c r="W4667" s="179"/>
      <c r="X4667" s="179"/>
      <c r="Y4667" s="179"/>
      <c r="Z4667" s="179"/>
      <c r="AA4667" s="222"/>
      <c r="AB4667" s="222"/>
      <c r="AC4667" s="222"/>
      <c r="AD4667" s="179"/>
      <c r="AE4667" s="179"/>
      <c r="AF4667" s="179"/>
      <c r="AG4667" s="179"/>
      <c r="AH4667" s="179"/>
      <c r="AI4667" s="179"/>
      <c r="AJ4667" s="179"/>
    </row>
    <row r="4668" spans="2:36" x14ac:dyDescent="0.3">
      <c r="B4668" s="224">
        <v>474500</v>
      </c>
      <c r="C4668" s="209">
        <v>195217</v>
      </c>
      <c r="D4668" s="206">
        <f t="shared" si="373"/>
        <v>0.41141622760800844</v>
      </c>
      <c r="E4668" s="208">
        <f t="shared" si="374"/>
        <v>0.45</v>
      </c>
      <c r="F4668" s="207">
        <v>10736.93</v>
      </c>
      <c r="G4668" s="207">
        <v>15617.36</v>
      </c>
      <c r="H4668" s="207">
        <v>17569.53</v>
      </c>
      <c r="I4668" s="214">
        <v>179344</v>
      </c>
      <c r="J4668" s="211">
        <f t="shared" si="375"/>
        <v>0.37796417281348788</v>
      </c>
      <c r="K4668" s="212">
        <f t="shared" si="376"/>
        <v>0.42</v>
      </c>
      <c r="L4668" s="214">
        <v>9863.92</v>
      </c>
      <c r="M4668" s="213">
        <v>14347.52</v>
      </c>
      <c r="N4668" s="213">
        <v>16140.96</v>
      </c>
      <c r="O4668" s="242">
        <f t="shared" si="372"/>
        <v>0.5151999999999316</v>
      </c>
      <c r="P4668" s="242"/>
      <c r="Q4668" s="179"/>
      <c r="R4668" s="179"/>
      <c r="S4668" s="179"/>
      <c r="T4668" s="179"/>
      <c r="U4668" s="179"/>
      <c r="V4668" s="179"/>
      <c r="W4668" s="179"/>
      <c r="X4668" s="179"/>
      <c r="Y4668" s="179"/>
      <c r="Z4668" s="179"/>
      <c r="AA4668" s="222"/>
      <c r="AB4668" s="222"/>
      <c r="AC4668" s="222"/>
      <c r="AD4668" s="179"/>
      <c r="AE4668" s="179"/>
      <c r="AF4668" s="179"/>
      <c r="AG4668" s="179"/>
      <c r="AH4668" s="179"/>
      <c r="AI4668" s="179"/>
      <c r="AJ4668" s="179"/>
    </row>
    <row r="4669" spans="2:36" x14ac:dyDescent="0.3">
      <c r="B4669" s="224">
        <v>474600</v>
      </c>
      <c r="C4669" s="209">
        <v>195262</v>
      </c>
      <c r="D4669" s="206">
        <f t="shared" si="373"/>
        <v>0.41142435735356092</v>
      </c>
      <c r="E4669" s="208">
        <f t="shared" si="374"/>
        <v>0.45</v>
      </c>
      <c r="F4669" s="207">
        <v>10739.41</v>
      </c>
      <c r="G4669" s="207">
        <v>15620.96</v>
      </c>
      <c r="H4669" s="207">
        <v>17573.580000000002</v>
      </c>
      <c r="I4669" s="214">
        <v>179386</v>
      </c>
      <c r="J4669" s="211">
        <f t="shared" si="375"/>
        <v>0.37797302991993259</v>
      </c>
      <c r="K4669" s="212">
        <f t="shared" si="376"/>
        <v>0.42</v>
      </c>
      <c r="L4669" s="214">
        <v>9866.23</v>
      </c>
      <c r="M4669" s="213">
        <v>14350.88</v>
      </c>
      <c r="N4669" s="213">
        <v>16144.74</v>
      </c>
      <c r="O4669" s="242">
        <f t="shared" si="372"/>
        <v>0.5152999999999156</v>
      </c>
      <c r="P4669" s="242"/>
      <c r="Q4669" s="179"/>
      <c r="R4669" s="179"/>
      <c r="S4669" s="179"/>
      <c r="T4669" s="179"/>
      <c r="U4669" s="179"/>
      <c r="V4669" s="179"/>
      <c r="W4669" s="179"/>
      <c r="X4669" s="179"/>
      <c r="Y4669" s="179"/>
      <c r="Z4669" s="179"/>
      <c r="AA4669" s="222"/>
      <c r="AB4669" s="222"/>
      <c r="AC4669" s="222"/>
      <c r="AD4669" s="179"/>
      <c r="AE4669" s="179"/>
      <c r="AF4669" s="179"/>
      <c r="AG4669" s="179"/>
      <c r="AH4669" s="179"/>
      <c r="AI4669" s="179"/>
      <c r="AJ4669" s="179"/>
    </row>
    <row r="4670" spans="2:36" x14ac:dyDescent="0.3">
      <c r="B4670" s="224">
        <v>474700</v>
      </c>
      <c r="C4670" s="209">
        <v>195307</v>
      </c>
      <c r="D4670" s="206">
        <f t="shared" si="373"/>
        <v>0.41143248367389929</v>
      </c>
      <c r="E4670" s="208">
        <f t="shared" si="374"/>
        <v>0.45</v>
      </c>
      <c r="F4670" s="207">
        <v>10741.88</v>
      </c>
      <c r="G4670" s="207">
        <v>15624.56</v>
      </c>
      <c r="H4670" s="207">
        <v>17577.63</v>
      </c>
      <c r="I4670" s="214">
        <v>179428</v>
      </c>
      <c r="J4670" s="211">
        <f t="shared" si="375"/>
        <v>0.37798188329471244</v>
      </c>
      <c r="K4670" s="212">
        <f t="shared" si="376"/>
        <v>0.42</v>
      </c>
      <c r="L4670" s="214">
        <v>9868.5400000000009</v>
      </c>
      <c r="M4670" s="213">
        <v>14354.24</v>
      </c>
      <c r="N4670" s="213">
        <v>16148.52</v>
      </c>
      <c r="O4670" s="242">
        <f t="shared" si="372"/>
        <v>0.51520000000007715</v>
      </c>
      <c r="P4670" s="242"/>
      <c r="Q4670" s="179"/>
      <c r="R4670" s="179"/>
      <c r="S4670" s="179"/>
      <c r="T4670" s="179"/>
      <c r="U4670" s="179"/>
      <c r="V4670" s="179"/>
      <c r="W4670" s="179"/>
      <c r="X4670" s="179"/>
      <c r="Y4670" s="179"/>
      <c r="Z4670" s="179"/>
      <c r="AA4670" s="222"/>
      <c r="AB4670" s="222"/>
      <c r="AC4670" s="222"/>
      <c r="AD4670" s="179"/>
      <c r="AE4670" s="179"/>
      <c r="AF4670" s="179"/>
      <c r="AG4670" s="179"/>
      <c r="AH4670" s="179"/>
      <c r="AI4670" s="179"/>
      <c r="AJ4670" s="179"/>
    </row>
    <row r="4671" spans="2:36" x14ac:dyDescent="0.3">
      <c r="B4671" s="224">
        <v>474800</v>
      </c>
      <c r="C4671" s="209">
        <v>195352</v>
      </c>
      <c r="D4671" s="206">
        <f t="shared" si="373"/>
        <v>0.41144060657118786</v>
      </c>
      <c r="E4671" s="208">
        <f t="shared" si="374"/>
        <v>0.45</v>
      </c>
      <c r="F4671" s="207">
        <v>10744.36</v>
      </c>
      <c r="G4671" s="207">
        <v>15628.16</v>
      </c>
      <c r="H4671" s="207">
        <v>17581.68</v>
      </c>
      <c r="I4671" s="214">
        <v>179470</v>
      </c>
      <c r="J4671" s="211">
        <f t="shared" si="375"/>
        <v>0.37799073294018531</v>
      </c>
      <c r="K4671" s="212">
        <f t="shared" si="376"/>
        <v>0.42</v>
      </c>
      <c r="L4671" s="214">
        <v>9870.85</v>
      </c>
      <c r="M4671" s="213">
        <v>14357.6</v>
      </c>
      <c r="N4671" s="213">
        <v>16152.3</v>
      </c>
      <c r="O4671" s="242">
        <f t="shared" si="372"/>
        <v>0.51529999999980647</v>
      </c>
      <c r="P4671" s="242"/>
      <c r="Q4671" s="179"/>
      <c r="R4671" s="179"/>
      <c r="S4671" s="179"/>
      <c r="T4671" s="179"/>
      <c r="U4671" s="179"/>
      <c r="V4671" s="179"/>
      <c r="W4671" s="179"/>
      <c r="X4671" s="179"/>
      <c r="Y4671" s="179"/>
      <c r="Z4671" s="179"/>
      <c r="AA4671" s="222"/>
      <c r="AB4671" s="222"/>
      <c r="AC4671" s="222"/>
      <c r="AD4671" s="179"/>
      <c r="AE4671" s="179"/>
      <c r="AF4671" s="179"/>
      <c r="AG4671" s="179"/>
      <c r="AH4671" s="179"/>
      <c r="AI4671" s="179"/>
      <c r="AJ4671" s="179"/>
    </row>
    <row r="4672" spans="2:36" x14ac:dyDescent="0.3">
      <c r="B4672" s="224">
        <v>474900</v>
      </c>
      <c r="C4672" s="209">
        <v>195397</v>
      </c>
      <c r="D4672" s="206">
        <f t="shared" si="373"/>
        <v>0.41144872604758898</v>
      </c>
      <c r="E4672" s="208">
        <f t="shared" si="374"/>
        <v>0.45</v>
      </c>
      <c r="F4672" s="207">
        <v>10746.83</v>
      </c>
      <c r="G4672" s="207">
        <v>15631.76</v>
      </c>
      <c r="H4672" s="207">
        <v>17585.73</v>
      </c>
      <c r="I4672" s="214">
        <v>179512</v>
      </c>
      <c r="J4672" s="211">
        <f t="shared" si="375"/>
        <v>0.37799957885870711</v>
      </c>
      <c r="K4672" s="212">
        <f t="shared" si="376"/>
        <v>0.42</v>
      </c>
      <c r="L4672" s="214">
        <v>9873.16</v>
      </c>
      <c r="M4672" s="213">
        <v>14360.96</v>
      </c>
      <c r="N4672" s="213">
        <v>16156.08</v>
      </c>
      <c r="O4672" s="242">
        <f t="shared" si="372"/>
        <v>0.51519999999996802</v>
      </c>
      <c r="P4672" s="242"/>
      <c r="Q4672" s="179"/>
      <c r="R4672" s="179"/>
      <c r="S4672" s="179"/>
      <c r="T4672" s="179"/>
      <c r="U4672" s="179"/>
      <c r="V4672" s="179"/>
      <c r="W4672" s="179"/>
      <c r="X4672" s="179"/>
      <c r="Y4672" s="179"/>
      <c r="Z4672" s="179"/>
      <c r="AA4672" s="222"/>
      <c r="AB4672" s="222"/>
      <c r="AC4672" s="222"/>
      <c r="AD4672" s="179"/>
      <c r="AE4672" s="179"/>
      <c r="AF4672" s="179"/>
      <c r="AG4672" s="179"/>
      <c r="AH4672" s="179"/>
      <c r="AI4672" s="179"/>
      <c r="AJ4672" s="179"/>
    </row>
    <row r="4673" spans="2:36" x14ac:dyDescent="0.3">
      <c r="B4673" s="224">
        <v>475000</v>
      </c>
      <c r="C4673" s="209">
        <v>195442</v>
      </c>
      <c r="D4673" s="206">
        <f t="shared" si="373"/>
        <v>0.41145684210526318</v>
      </c>
      <c r="E4673" s="208">
        <f t="shared" si="374"/>
        <v>0.45</v>
      </c>
      <c r="F4673" s="207">
        <v>10749.31</v>
      </c>
      <c r="G4673" s="207">
        <v>15635.36</v>
      </c>
      <c r="H4673" s="207">
        <v>17589.78</v>
      </c>
      <c r="I4673" s="214">
        <v>179554</v>
      </c>
      <c r="J4673" s="211">
        <f t="shared" si="375"/>
        <v>0.3780084210526316</v>
      </c>
      <c r="K4673" s="212">
        <f t="shared" si="376"/>
        <v>0.42</v>
      </c>
      <c r="L4673" s="214">
        <v>9875.4699999999993</v>
      </c>
      <c r="M4673" s="213">
        <v>14364.32</v>
      </c>
      <c r="N4673" s="213">
        <v>16159.86</v>
      </c>
      <c r="O4673" s="242">
        <f t="shared" si="372"/>
        <v>0.51529999999995202</v>
      </c>
      <c r="P4673" s="242"/>
      <c r="Q4673" s="179"/>
      <c r="R4673" s="179"/>
      <c r="S4673" s="179"/>
      <c r="T4673" s="179"/>
      <c r="U4673" s="179"/>
      <c r="V4673" s="179"/>
      <c r="W4673" s="179"/>
      <c r="X4673" s="179"/>
      <c r="Y4673" s="179"/>
      <c r="Z4673" s="179"/>
      <c r="AA4673" s="222"/>
      <c r="AB4673" s="222"/>
      <c r="AC4673" s="222"/>
      <c r="AD4673" s="179"/>
      <c r="AE4673" s="179"/>
      <c r="AF4673" s="179"/>
      <c r="AG4673" s="179"/>
      <c r="AH4673" s="179"/>
      <c r="AI4673" s="179"/>
      <c r="AJ4673" s="179"/>
    </row>
    <row r="4674" spans="2:36" x14ac:dyDescent="0.3">
      <c r="B4674" s="224">
        <v>475100</v>
      </c>
      <c r="C4674" s="209">
        <v>195487</v>
      </c>
      <c r="D4674" s="206">
        <f t="shared" si="373"/>
        <v>0.41146495474636918</v>
      </c>
      <c r="E4674" s="208">
        <f t="shared" si="374"/>
        <v>0.45</v>
      </c>
      <c r="F4674" s="207">
        <v>10751.78</v>
      </c>
      <c r="G4674" s="207">
        <v>15638.96</v>
      </c>
      <c r="H4674" s="207">
        <v>17593.830000000002</v>
      </c>
      <c r="I4674" s="214">
        <v>179596</v>
      </c>
      <c r="J4674" s="211">
        <f t="shared" si="375"/>
        <v>0.37801725952431064</v>
      </c>
      <c r="K4674" s="212">
        <f t="shared" si="376"/>
        <v>0.42</v>
      </c>
      <c r="L4674" s="214">
        <v>9877.7800000000007</v>
      </c>
      <c r="M4674" s="213">
        <v>14367.68</v>
      </c>
      <c r="N4674" s="213">
        <v>16163.64</v>
      </c>
      <c r="O4674" s="242">
        <f t="shared" si="372"/>
        <v>0.51519999999989519</v>
      </c>
      <c r="P4674" s="242"/>
      <c r="Q4674" s="179"/>
      <c r="R4674" s="179"/>
      <c r="S4674" s="179"/>
      <c r="T4674" s="179"/>
      <c r="U4674" s="179"/>
      <c r="V4674" s="179"/>
      <c r="W4674" s="179"/>
      <c r="X4674" s="179"/>
      <c r="Y4674" s="179"/>
      <c r="Z4674" s="179"/>
      <c r="AA4674" s="222"/>
      <c r="AB4674" s="222"/>
      <c r="AC4674" s="222"/>
      <c r="AD4674" s="179"/>
      <c r="AE4674" s="179"/>
      <c r="AF4674" s="179"/>
      <c r="AG4674" s="179"/>
      <c r="AH4674" s="179"/>
      <c r="AI4674" s="179"/>
      <c r="AJ4674" s="179"/>
    </row>
    <row r="4675" spans="2:36" x14ac:dyDescent="0.3">
      <c r="B4675" s="224">
        <v>475200</v>
      </c>
      <c r="C4675" s="209">
        <v>195532</v>
      </c>
      <c r="D4675" s="206">
        <f t="shared" si="373"/>
        <v>0.41147306397306399</v>
      </c>
      <c r="E4675" s="208">
        <f t="shared" si="374"/>
        <v>0.45</v>
      </c>
      <c r="F4675" s="207">
        <v>10754.26</v>
      </c>
      <c r="G4675" s="207">
        <v>15642.56</v>
      </c>
      <c r="H4675" s="207">
        <v>17597.88</v>
      </c>
      <c r="I4675" s="214">
        <v>179638</v>
      </c>
      <c r="J4675" s="211">
        <f t="shared" si="375"/>
        <v>0.37802609427609429</v>
      </c>
      <c r="K4675" s="212">
        <f t="shared" si="376"/>
        <v>0.42</v>
      </c>
      <c r="L4675" s="214">
        <v>9880.09</v>
      </c>
      <c r="M4675" s="213">
        <v>14371.04</v>
      </c>
      <c r="N4675" s="213">
        <v>16167.42</v>
      </c>
      <c r="O4675" s="242">
        <f t="shared" si="372"/>
        <v>0.51530000000013387</v>
      </c>
      <c r="P4675" s="242"/>
      <c r="Q4675" s="179"/>
      <c r="R4675" s="179"/>
      <c r="S4675" s="179"/>
      <c r="T4675" s="179"/>
      <c r="U4675" s="179"/>
      <c r="V4675" s="179"/>
      <c r="W4675" s="179"/>
      <c r="X4675" s="179"/>
      <c r="Y4675" s="179"/>
      <c r="Z4675" s="179"/>
      <c r="AA4675" s="222"/>
      <c r="AB4675" s="222"/>
      <c r="AC4675" s="222"/>
      <c r="AD4675" s="179"/>
      <c r="AE4675" s="179"/>
      <c r="AF4675" s="179"/>
      <c r="AG4675" s="179"/>
      <c r="AH4675" s="179"/>
      <c r="AI4675" s="179"/>
      <c r="AJ4675" s="179"/>
    </row>
    <row r="4676" spans="2:36" x14ac:dyDescent="0.3">
      <c r="B4676" s="224">
        <v>475300</v>
      </c>
      <c r="C4676" s="209">
        <v>195577</v>
      </c>
      <c r="D4676" s="206">
        <f t="shared" si="373"/>
        <v>0.41148116978750265</v>
      </c>
      <c r="E4676" s="208">
        <f t="shared" si="374"/>
        <v>0.45</v>
      </c>
      <c r="F4676" s="207">
        <v>10756.73</v>
      </c>
      <c r="G4676" s="207">
        <v>15646.16</v>
      </c>
      <c r="H4676" s="207">
        <v>17601.93</v>
      </c>
      <c r="I4676" s="214">
        <v>179680</v>
      </c>
      <c r="J4676" s="211">
        <f t="shared" si="375"/>
        <v>0.37803492531033034</v>
      </c>
      <c r="K4676" s="212">
        <f t="shared" si="376"/>
        <v>0.42</v>
      </c>
      <c r="L4676" s="214">
        <v>9882.4</v>
      </c>
      <c r="M4676" s="213">
        <v>14374.4</v>
      </c>
      <c r="N4676" s="213">
        <v>16171.2</v>
      </c>
      <c r="O4676" s="242">
        <f t="shared" si="372"/>
        <v>0.51520000000000432</v>
      </c>
      <c r="P4676" s="242"/>
      <c r="Q4676" s="179"/>
      <c r="R4676" s="179"/>
      <c r="S4676" s="179"/>
      <c r="T4676" s="179"/>
      <c r="U4676" s="179"/>
      <c r="V4676" s="179"/>
      <c r="W4676" s="179"/>
      <c r="X4676" s="179"/>
      <c r="Y4676" s="179"/>
      <c r="Z4676" s="179"/>
      <c r="AA4676" s="222"/>
      <c r="AB4676" s="222"/>
      <c r="AC4676" s="222"/>
      <c r="AD4676" s="179"/>
      <c r="AE4676" s="179"/>
      <c r="AF4676" s="179"/>
      <c r="AG4676" s="179"/>
      <c r="AH4676" s="179"/>
      <c r="AI4676" s="179"/>
      <c r="AJ4676" s="179"/>
    </row>
    <row r="4677" spans="2:36" x14ac:dyDescent="0.3">
      <c r="B4677" s="224">
        <v>475400</v>
      </c>
      <c r="C4677" s="209">
        <v>195622</v>
      </c>
      <c r="D4677" s="206">
        <f t="shared" si="373"/>
        <v>0.41148927219183845</v>
      </c>
      <c r="E4677" s="208">
        <f t="shared" si="374"/>
        <v>0.45</v>
      </c>
      <c r="F4677" s="207">
        <v>10759.21</v>
      </c>
      <c r="G4677" s="207">
        <v>15649.76</v>
      </c>
      <c r="H4677" s="207">
        <v>17605.98</v>
      </c>
      <c r="I4677" s="214">
        <v>179722</v>
      </c>
      <c r="J4677" s="211">
        <f t="shared" si="375"/>
        <v>0.37804375262936474</v>
      </c>
      <c r="K4677" s="212">
        <f t="shared" si="376"/>
        <v>0.42</v>
      </c>
      <c r="L4677" s="214">
        <v>9884.7099999999991</v>
      </c>
      <c r="M4677" s="213">
        <v>14377.76</v>
      </c>
      <c r="N4677" s="213">
        <v>16174.98</v>
      </c>
      <c r="O4677" s="242">
        <f t="shared" ref="O4677:O4740" si="377">(C4677+F4677+H4677-C4676-F4676-H4676)/100</f>
        <v>0.51530000000002474</v>
      </c>
      <c r="P4677" s="242"/>
      <c r="Q4677" s="179"/>
      <c r="R4677" s="179"/>
      <c r="S4677" s="179"/>
      <c r="T4677" s="179"/>
      <c r="U4677" s="179"/>
      <c r="V4677" s="179"/>
      <c r="W4677" s="179"/>
      <c r="X4677" s="179"/>
      <c r="Y4677" s="179"/>
      <c r="Z4677" s="179"/>
      <c r="AA4677" s="222"/>
      <c r="AB4677" s="222"/>
      <c r="AC4677" s="222"/>
      <c r="AD4677" s="179"/>
      <c r="AE4677" s="179"/>
      <c r="AF4677" s="179"/>
      <c r="AG4677" s="179"/>
      <c r="AH4677" s="179"/>
      <c r="AI4677" s="179"/>
      <c r="AJ4677" s="179"/>
    </row>
    <row r="4678" spans="2:36" x14ac:dyDescent="0.3">
      <c r="B4678" s="224">
        <v>475500</v>
      </c>
      <c r="C4678" s="209">
        <v>195667</v>
      </c>
      <c r="D4678" s="206">
        <f t="shared" si="373"/>
        <v>0.41149737118822294</v>
      </c>
      <c r="E4678" s="208">
        <f t="shared" si="374"/>
        <v>0.45</v>
      </c>
      <c r="F4678" s="207">
        <v>10761.68</v>
      </c>
      <c r="G4678" s="207">
        <v>15653.36</v>
      </c>
      <c r="H4678" s="207">
        <v>17610.03</v>
      </c>
      <c r="I4678" s="214">
        <v>179764</v>
      </c>
      <c r="J4678" s="211">
        <f t="shared" si="375"/>
        <v>0.37805257623554156</v>
      </c>
      <c r="K4678" s="212">
        <f t="shared" si="376"/>
        <v>0.42</v>
      </c>
      <c r="L4678" s="214">
        <v>9887.02</v>
      </c>
      <c r="M4678" s="213">
        <v>14381.12</v>
      </c>
      <c r="N4678" s="213">
        <v>16178.76</v>
      </c>
      <c r="O4678" s="242">
        <f t="shared" si="377"/>
        <v>0.5151999999999316</v>
      </c>
      <c r="P4678" s="242"/>
      <c r="Q4678" s="179"/>
      <c r="R4678" s="179"/>
      <c r="S4678" s="179"/>
      <c r="T4678" s="179"/>
      <c r="U4678" s="179"/>
      <c r="V4678" s="179"/>
      <c r="W4678" s="179"/>
      <c r="X4678" s="179"/>
      <c r="Y4678" s="179"/>
      <c r="Z4678" s="179"/>
      <c r="AA4678" s="222"/>
      <c r="AB4678" s="222"/>
      <c r="AC4678" s="222"/>
      <c r="AD4678" s="179"/>
      <c r="AE4678" s="179"/>
      <c r="AF4678" s="179"/>
      <c r="AG4678" s="179"/>
      <c r="AH4678" s="179"/>
      <c r="AI4678" s="179"/>
      <c r="AJ4678" s="179"/>
    </row>
    <row r="4679" spans="2:36" x14ac:dyDescent="0.3">
      <c r="B4679" s="224">
        <v>475600</v>
      </c>
      <c r="C4679" s="209">
        <v>195712</v>
      </c>
      <c r="D4679" s="206">
        <f t="shared" si="373"/>
        <v>0.41150546677880573</v>
      </c>
      <c r="E4679" s="208">
        <f t="shared" si="374"/>
        <v>0.45</v>
      </c>
      <c r="F4679" s="207">
        <v>10764.16</v>
      </c>
      <c r="G4679" s="207">
        <v>15656.96</v>
      </c>
      <c r="H4679" s="207">
        <v>17614.080000000002</v>
      </c>
      <c r="I4679" s="214">
        <v>179806</v>
      </c>
      <c r="J4679" s="211">
        <f t="shared" si="375"/>
        <v>0.37806139613120271</v>
      </c>
      <c r="K4679" s="212">
        <f t="shared" si="376"/>
        <v>0.42</v>
      </c>
      <c r="L4679" s="214">
        <v>9889.33</v>
      </c>
      <c r="M4679" s="213">
        <v>14384.48</v>
      </c>
      <c r="N4679" s="213">
        <v>16182.54</v>
      </c>
      <c r="O4679" s="242">
        <f t="shared" si="377"/>
        <v>0.5152999999999156</v>
      </c>
      <c r="P4679" s="242"/>
      <c r="Q4679" s="179"/>
      <c r="R4679" s="179"/>
      <c r="S4679" s="179"/>
      <c r="T4679" s="179"/>
      <c r="U4679" s="179"/>
      <c r="V4679" s="179"/>
      <c r="W4679" s="179"/>
      <c r="X4679" s="179"/>
      <c r="Y4679" s="179"/>
      <c r="Z4679" s="179"/>
      <c r="AA4679" s="222"/>
      <c r="AB4679" s="222"/>
      <c r="AC4679" s="222"/>
      <c r="AD4679" s="179"/>
      <c r="AE4679" s="179"/>
      <c r="AF4679" s="179"/>
      <c r="AG4679" s="179"/>
      <c r="AH4679" s="179"/>
      <c r="AI4679" s="179"/>
      <c r="AJ4679" s="179"/>
    </row>
    <row r="4680" spans="2:36" x14ac:dyDescent="0.3">
      <c r="B4680" s="224">
        <v>475700</v>
      </c>
      <c r="C4680" s="209">
        <v>195757</v>
      </c>
      <c r="D4680" s="206">
        <f t="shared" si="373"/>
        <v>0.41151355896573472</v>
      </c>
      <c r="E4680" s="208">
        <f t="shared" si="374"/>
        <v>0.45</v>
      </c>
      <c r="F4680" s="207">
        <v>10766.63</v>
      </c>
      <c r="G4680" s="207">
        <v>15660.56</v>
      </c>
      <c r="H4680" s="207">
        <v>17618.13</v>
      </c>
      <c r="I4680" s="214">
        <v>179848</v>
      </c>
      <c r="J4680" s="211">
        <f t="shared" si="375"/>
        <v>0.37807021231868826</v>
      </c>
      <c r="K4680" s="212">
        <f t="shared" si="376"/>
        <v>0.42</v>
      </c>
      <c r="L4680" s="214">
        <v>9891.64</v>
      </c>
      <c r="M4680" s="213">
        <v>14387.84</v>
      </c>
      <c r="N4680" s="213">
        <v>16186.32</v>
      </c>
      <c r="O4680" s="242">
        <f t="shared" si="377"/>
        <v>0.51520000000007715</v>
      </c>
      <c r="P4680" s="242"/>
      <c r="Q4680" s="179"/>
      <c r="R4680" s="179"/>
      <c r="S4680" s="179"/>
      <c r="T4680" s="179"/>
      <c r="U4680" s="179"/>
      <c r="V4680" s="179"/>
      <c r="W4680" s="179"/>
      <c r="X4680" s="179"/>
      <c r="Y4680" s="179"/>
      <c r="Z4680" s="179"/>
      <c r="AA4680" s="222"/>
      <c r="AB4680" s="222"/>
      <c r="AC4680" s="222"/>
      <c r="AD4680" s="179"/>
      <c r="AE4680" s="179"/>
      <c r="AF4680" s="179"/>
      <c r="AG4680" s="179"/>
      <c r="AH4680" s="179"/>
      <c r="AI4680" s="179"/>
      <c r="AJ4680" s="179"/>
    </row>
    <row r="4681" spans="2:36" x14ac:dyDescent="0.3">
      <c r="B4681" s="224">
        <v>475800</v>
      </c>
      <c r="C4681" s="209">
        <v>195802</v>
      </c>
      <c r="D4681" s="206">
        <f t="shared" si="373"/>
        <v>0.41152164775115596</v>
      </c>
      <c r="E4681" s="208">
        <f t="shared" si="374"/>
        <v>0.45</v>
      </c>
      <c r="F4681" s="207">
        <v>10769.11</v>
      </c>
      <c r="G4681" s="207">
        <v>15664.16</v>
      </c>
      <c r="H4681" s="207">
        <v>17622.18</v>
      </c>
      <c r="I4681" s="214">
        <v>179890</v>
      </c>
      <c r="J4681" s="211">
        <f t="shared" si="375"/>
        <v>0.37807902480033628</v>
      </c>
      <c r="K4681" s="212">
        <f t="shared" si="376"/>
        <v>0.42</v>
      </c>
      <c r="L4681" s="214">
        <v>9893.9500000000007</v>
      </c>
      <c r="M4681" s="213">
        <v>14391.2</v>
      </c>
      <c r="N4681" s="213">
        <v>16190.1</v>
      </c>
      <c r="O4681" s="242">
        <f t="shared" si="377"/>
        <v>0.51529999999980647</v>
      </c>
      <c r="P4681" s="242"/>
      <c r="Q4681" s="179"/>
      <c r="R4681" s="179"/>
      <c r="S4681" s="179"/>
      <c r="T4681" s="179"/>
      <c r="U4681" s="179"/>
      <c r="V4681" s="179"/>
      <c r="W4681" s="179"/>
      <c r="X4681" s="179"/>
      <c r="Y4681" s="179"/>
      <c r="Z4681" s="179"/>
      <c r="AA4681" s="222"/>
      <c r="AB4681" s="222"/>
      <c r="AC4681" s="222"/>
      <c r="AD4681" s="179"/>
      <c r="AE4681" s="179"/>
      <c r="AF4681" s="179"/>
      <c r="AG4681" s="179"/>
      <c r="AH4681" s="179"/>
      <c r="AI4681" s="179"/>
      <c r="AJ4681" s="179"/>
    </row>
    <row r="4682" spans="2:36" x14ac:dyDescent="0.3">
      <c r="B4682" s="224">
        <v>475900</v>
      </c>
      <c r="C4682" s="209">
        <v>195847</v>
      </c>
      <c r="D4682" s="206">
        <f t="shared" si="373"/>
        <v>0.41152973313721369</v>
      </c>
      <c r="E4682" s="208">
        <f t="shared" si="374"/>
        <v>0.45</v>
      </c>
      <c r="F4682" s="207">
        <v>10771.58</v>
      </c>
      <c r="G4682" s="207">
        <v>15667.76</v>
      </c>
      <c r="H4682" s="207">
        <v>17626.23</v>
      </c>
      <c r="I4682" s="214">
        <v>179932</v>
      </c>
      <c r="J4682" s="211">
        <f t="shared" si="375"/>
        <v>0.37808783357848286</v>
      </c>
      <c r="K4682" s="212">
        <f t="shared" si="376"/>
        <v>0.42</v>
      </c>
      <c r="L4682" s="214">
        <v>9896.26</v>
      </c>
      <c r="M4682" s="213">
        <v>14394.56</v>
      </c>
      <c r="N4682" s="213">
        <v>16193.88</v>
      </c>
      <c r="O4682" s="242">
        <f t="shared" si="377"/>
        <v>0.51519999999996802</v>
      </c>
      <c r="P4682" s="242"/>
      <c r="Q4682" s="179"/>
      <c r="R4682" s="179"/>
      <c r="S4682" s="179"/>
      <c r="T4682" s="179"/>
      <c r="U4682" s="179"/>
      <c r="V4682" s="179"/>
      <c r="W4682" s="179"/>
      <c r="X4682" s="179"/>
      <c r="Y4682" s="179"/>
      <c r="Z4682" s="179"/>
      <c r="AA4682" s="222"/>
      <c r="AB4682" s="222"/>
      <c r="AC4682" s="222"/>
      <c r="AD4682" s="179"/>
      <c r="AE4682" s="179"/>
      <c r="AF4682" s="179"/>
      <c r="AG4682" s="179"/>
      <c r="AH4682" s="179"/>
      <c r="AI4682" s="179"/>
      <c r="AJ4682" s="179"/>
    </row>
    <row r="4683" spans="2:36" x14ac:dyDescent="0.3">
      <c r="B4683" s="224">
        <v>476000</v>
      </c>
      <c r="C4683" s="209">
        <v>195892</v>
      </c>
      <c r="D4683" s="206">
        <f t="shared" si="373"/>
        <v>0.41153781512605042</v>
      </c>
      <c r="E4683" s="208">
        <f t="shared" si="374"/>
        <v>0.45</v>
      </c>
      <c r="F4683" s="207">
        <v>10774.06</v>
      </c>
      <c r="G4683" s="207">
        <v>15671.36</v>
      </c>
      <c r="H4683" s="207">
        <v>17630.28</v>
      </c>
      <c r="I4683" s="214">
        <v>179974</v>
      </c>
      <c r="J4683" s="211">
        <f t="shared" si="375"/>
        <v>0.37809663865546217</v>
      </c>
      <c r="K4683" s="212">
        <f t="shared" si="376"/>
        <v>0.42</v>
      </c>
      <c r="L4683" s="214">
        <v>9898.57</v>
      </c>
      <c r="M4683" s="213">
        <v>14397.92</v>
      </c>
      <c r="N4683" s="213">
        <v>16197.66</v>
      </c>
      <c r="O4683" s="242">
        <f t="shared" si="377"/>
        <v>0.51529999999995202</v>
      </c>
      <c r="P4683" s="242"/>
      <c r="Q4683" s="179"/>
      <c r="R4683" s="179"/>
      <c r="S4683" s="179"/>
      <c r="T4683" s="179"/>
      <c r="U4683" s="179"/>
      <c r="V4683" s="179"/>
      <c r="W4683" s="179"/>
      <c r="X4683" s="179"/>
      <c r="Y4683" s="179"/>
      <c r="Z4683" s="179"/>
      <c r="AA4683" s="222"/>
      <c r="AB4683" s="222"/>
      <c r="AC4683" s="222"/>
      <c r="AD4683" s="179"/>
      <c r="AE4683" s="179"/>
      <c r="AF4683" s="179"/>
      <c r="AG4683" s="179"/>
      <c r="AH4683" s="179"/>
      <c r="AI4683" s="179"/>
      <c r="AJ4683" s="179"/>
    </row>
    <row r="4684" spans="2:36" x14ac:dyDescent="0.3">
      <c r="B4684" s="224">
        <v>476100</v>
      </c>
      <c r="C4684" s="209">
        <v>195937</v>
      </c>
      <c r="D4684" s="206">
        <f t="shared" si="373"/>
        <v>0.41154589371980677</v>
      </c>
      <c r="E4684" s="208">
        <f t="shared" si="374"/>
        <v>0.45</v>
      </c>
      <c r="F4684" s="207">
        <v>10776.53</v>
      </c>
      <c r="G4684" s="207">
        <v>15674.96</v>
      </c>
      <c r="H4684" s="207">
        <v>17634.330000000002</v>
      </c>
      <c r="I4684" s="214">
        <v>180016</v>
      </c>
      <c r="J4684" s="211">
        <f t="shared" si="375"/>
        <v>0.37810544003360641</v>
      </c>
      <c r="K4684" s="212">
        <f t="shared" si="376"/>
        <v>0.42</v>
      </c>
      <c r="L4684" s="214">
        <v>9900.8799999999992</v>
      </c>
      <c r="M4684" s="213">
        <v>14401.28</v>
      </c>
      <c r="N4684" s="213">
        <v>16201.44</v>
      </c>
      <c r="O4684" s="242">
        <f t="shared" si="377"/>
        <v>0.51519999999989519</v>
      </c>
      <c r="P4684" s="242"/>
      <c r="Q4684" s="179"/>
      <c r="R4684" s="179"/>
      <c r="S4684" s="179"/>
      <c r="T4684" s="179"/>
      <c r="U4684" s="179"/>
      <c r="V4684" s="179"/>
      <c r="W4684" s="179"/>
      <c r="X4684" s="179"/>
      <c r="Y4684" s="179"/>
      <c r="Z4684" s="179"/>
      <c r="AA4684" s="222"/>
      <c r="AB4684" s="222"/>
      <c r="AC4684" s="222"/>
      <c r="AD4684" s="179"/>
      <c r="AE4684" s="179"/>
      <c r="AF4684" s="179"/>
      <c r="AG4684" s="179"/>
      <c r="AH4684" s="179"/>
      <c r="AI4684" s="179"/>
      <c r="AJ4684" s="179"/>
    </row>
    <row r="4685" spans="2:36" x14ac:dyDescent="0.3">
      <c r="B4685" s="224">
        <v>476200</v>
      </c>
      <c r="C4685" s="209">
        <v>195982</v>
      </c>
      <c r="D4685" s="206">
        <f t="shared" si="373"/>
        <v>0.41155396892062157</v>
      </c>
      <c r="E4685" s="208">
        <f t="shared" si="374"/>
        <v>0.45</v>
      </c>
      <c r="F4685" s="207">
        <v>10779.01</v>
      </c>
      <c r="G4685" s="207">
        <v>15678.56</v>
      </c>
      <c r="H4685" s="207">
        <v>17638.38</v>
      </c>
      <c r="I4685" s="214">
        <v>180058</v>
      </c>
      <c r="J4685" s="211">
        <f t="shared" si="375"/>
        <v>0.37811423771524572</v>
      </c>
      <c r="K4685" s="212">
        <f t="shared" si="376"/>
        <v>0.42</v>
      </c>
      <c r="L4685" s="214">
        <v>9903.19</v>
      </c>
      <c r="M4685" s="213">
        <v>14404.64</v>
      </c>
      <c r="N4685" s="213">
        <v>16205.22</v>
      </c>
      <c r="O4685" s="242">
        <f t="shared" si="377"/>
        <v>0.51530000000013387</v>
      </c>
      <c r="P4685" s="242"/>
      <c r="Q4685" s="179"/>
      <c r="R4685" s="179"/>
      <c r="S4685" s="179"/>
      <c r="T4685" s="179"/>
      <c r="U4685" s="179"/>
      <c r="V4685" s="179"/>
      <c r="W4685" s="179"/>
      <c r="X4685" s="179"/>
      <c r="Y4685" s="179"/>
      <c r="Z4685" s="179"/>
      <c r="AA4685" s="222"/>
      <c r="AB4685" s="222"/>
      <c r="AC4685" s="222"/>
      <c r="AD4685" s="179"/>
      <c r="AE4685" s="179"/>
      <c r="AF4685" s="179"/>
      <c r="AG4685" s="179"/>
      <c r="AH4685" s="179"/>
      <c r="AI4685" s="179"/>
      <c r="AJ4685" s="179"/>
    </row>
    <row r="4686" spans="2:36" x14ac:dyDescent="0.3">
      <c r="B4686" s="224">
        <v>476300</v>
      </c>
      <c r="C4686" s="209">
        <v>196027</v>
      </c>
      <c r="D4686" s="206">
        <f t="shared" si="373"/>
        <v>0.41156204073063196</v>
      </c>
      <c r="E4686" s="208">
        <f t="shared" si="374"/>
        <v>0.45</v>
      </c>
      <c r="F4686" s="207">
        <v>10781.48</v>
      </c>
      <c r="G4686" s="207">
        <v>15682.16</v>
      </c>
      <c r="H4686" s="207">
        <v>17642.43</v>
      </c>
      <c r="I4686" s="214">
        <v>180100</v>
      </c>
      <c r="J4686" s="211">
        <f t="shared" si="375"/>
        <v>0.37812303170270839</v>
      </c>
      <c r="K4686" s="212">
        <f t="shared" si="376"/>
        <v>0.42</v>
      </c>
      <c r="L4686" s="214">
        <v>9905.5</v>
      </c>
      <c r="M4686" s="213">
        <v>14408</v>
      </c>
      <c r="N4686" s="213">
        <v>16209</v>
      </c>
      <c r="O4686" s="242">
        <f t="shared" si="377"/>
        <v>0.51520000000000432</v>
      </c>
      <c r="P4686" s="242"/>
      <c r="Q4686" s="179"/>
      <c r="R4686" s="179"/>
      <c r="S4686" s="179"/>
      <c r="T4686" s="179"/>
      <c r="U4686" s="179"/>
      <c r="V4686" s="179"/>
      <c r="W4686" s="179"/>
      <c r="X4686" s="179"/>
      <c r="Y4686" s="179"/>
      <c r="Z4686" s="179"/>
      <c r="AA4686" s="222"/>
      <c r="AB4686" s="222"/>
      <c r="AC4686" s="222"/>
      <c r="AD4686" s="179"/>
      <c r="AE4686" s="179"/>
      <c r="AF4686" s="179"/>
      <c r="AG4686" s="179"/>
      <c r="AH4686" s="179"/>
      <c r="AI4686" s="179"/>
      <c r="AJ4686" s="179"/>
    </row>
    <row r="4687" spans="2:36" x14ac:dyDescent="0.3">
      <c r="B4687" s="224">
        <v>476400</v>
      </c>
      <c r="C4687" s="209">
        <v>196072</v>
      </c>
      <c r="D4687" s="206">
        <f t="shared" si="373"/>
        <v>0.41157010915197312</v>
      </c>
      <c r="E4687" s="208">
        <f t="shared" si="374"/>
        <v>0.45</v>
      </c>
      <c r="F4687" s="207">
        <v>10783.96</v>
      </c>
      <c r="G4687" s="207">
        <v>15685.76</v>
      </c>
      <c r="H4687" s="207">
        <v>17646.48</v>
      </c>
      <c r="I4687" s="214">
        <v>180142</v>
      </c>
      <c r="J4687" s="211">
        <f t="shared" si="375"/>
        <v>0.37813182199832074</v>
      </c>
      <c r="K4687" s="212">
        <f t="shared" si="376"/>
        <v>0.42</v>
      </c>
      <c r="L4687" s="214">
        <v>9907.81</v>
      </c>
      <c r="M4687" s="213">
        <v>14411.36</v>
      </c>
      <c r="N4687" s="213">
        <v>16212.78</v>
      </c>
      <c r="O4687" s="242">
        <f t="shared" si="377"/>
        <v>0.51530000000002474</v>
      </c>
      <c r="P4687" s="242"/>
      <c r="Q4687" s="179"/>
      <c r="R4687" s="179"/>
      <c r="S4687" s="179"/>
      <c r="T4687" s="179"/>
      <c r="U4687" s="179"/>
      <c r="V4687" s="179"/>
      <c r="W4687" s="179"/>
      <c r="X4687" s="179"/>
      <c r="Y4687" s="179"/>
      <c r="Z4687" s="179"/>
      <c r="AA4687" s="222"/>
      <c r="AB4687" s="222"/>
      <c r="AC4687" s="222"/>
      <c r="AD4687" s="179"/>
      <c r="AE4687" s="179"/>
      <c r="AF4687" s="179"/>
      <c r="AG4687" s="179"/>
      <c r="AH4687" s="179"/>
      <c r="AI4687" s="179"/>
      <c r="AJ4687" s="179"/>
    </row>
    <row r="4688" spans="2:36" x14ac:dyDescent="0.3">
      <c r="B4688" s="224">
        <v>476500</v>
      </c>
      <c r="C4688" s="209">
        <v>196117</v>
      </c>
      <c r="D4688" s="206">
        <f t="shared" si="373"/>
        <v>0.41157817418677861</v>
      </c>
      <c r="E4688" s="208">
        <f t="shared" si="374"/>
        <v>0.45</v>
      </c>
      <c r="F4688" s="207">
        <v>10786.43</v>
      </c>
      <c r="G4688" s="207">
        <v>15689.36</v>
      </c>
      <c r="H4688" s="207">
        <v>17650.53</v>
      </c>
      <c r="I4688" s="214">
        <v>180184</v>
      </c>
      <c r="J4688" s="211">
        <f t="shared" si="375"/>
        <v>0.37814060860440712</v>
      </c>
      <c r="K4688" s="212">
        <f t="shared" si="376"/>
        <v>0.42</v>
      </c>
      <c r="L4688" s="214">
        <v>9910.1200000000008</v>
      </c>
      <c r="M4688" s="213">
        <v>14414.72</v>
      </c>
      <c r="N4688" s="213">
        <v>16216.56</v>
      </c>
      <c r="O4688" s="242">
        <f t="shared" si="377"/>
        <v>0.5151999999999316</v>
      </c>
      <c r="P4688" s="242"/>
      <c r="Q4688" s="179"/>
      <c r="R4688" s="179"/>
      <c r="S4688" s="179"/>
      <c r="T4688" s="179"/>
      <c r="U4688" s="179"/>
      <c r="V4688" s="179"/>
      <c r="W4688" s="179"/>
      <c r="X4688" s="179"/>
      <c r="Y4688" s="179"/>
      <c r="Z4688" s="179"/>
      <c r="AA4688" s="222"/>
      <c r="AB4688" s="222"/>
      <c r="AC4688" s="222"/>
      <c r="AD4688" s="179"/>
      <c r="AE4688" s="179"/>
      <c r="AF4688" s="179"/>
      <c r="AG4688" s="179"/>
      <c r="AH4688" s="179"/>
      <c r="AI4688" s="179"/>
      <c r="AJ4688" s="179"/>
    </row>
    <row r="4689" spans="2:36" x14ac:dyDescent="0.3">
      <c r="B4689" s="224">
        <v>476600</v>
      </c>
      <c r="C4689" s="209">
        <v>196162</v>
      </c>
      <c r="D4689" s="206">
        <f t="shared" si="373"/>
        <v>0.41158623583718001</v>
      </c>
      <c r="E4689" s="208">
        <f t="shared" si="374"/>
        <v>0.45</v>
      </c>
      <c r="F4689" s="207">
        <v>10788.91</v>
      </c>
      <c r="G4689" s="207">
        <v>15692.96</v>
      </c>
      <c r="H4689" s="207">
        <v>17654.580000000002</v>
      </c>
      <c r="I4689" s="214">
        <v>180226</v>
      </c>
      <c r="J4689" s="211">
        <f t="shared" si="375"/>
        <v>0.37814939152328997</v>
      </c>
      <c r="K4689" s="212">
        <f t="shared" si="376"/>
        <v>0.42</v>
      </c>
      <c r="L4689" s="214">
        <v>9912.43</v>
      </c>
      <c r="M4689" s="213">
        <v>14418.08</v>
      </c>
      <c r="N4689" s="213">
        <v>16220.34</v>
      </c>
      <c r="O4689" s="242">
        <f t="shared" si="377"/>
        <v>0.5152999999999156</v>
      </c>
      <c r="P4689" s="242"/>
      <c r="Q4689" s="179"/>
      <c r="R4689" s="179"/>
      <c r="S4689" s="179"/>
      <c r="T4689" s="179"/>
      <c r="U4689" s="179"/>
      <c r="V4689" s="179"/>
      <c r="W4689" s="179"/>
      <c r="X4689" s="179"/>
      <c r="Y4689" s="179"/>
      <c r="Z4689" s="179"/>
      <c r="AA4689" s="222"/>
      <c r="AB4689" s="222"/>
      <c r="AC4689" s="222"/>
      <c r="AD4689" s="179"/>
      <c r="AE4689" s="179"/>
      <c r="AF4689" s="179"/>
      <c r="AG4689" s="179"/>
      <c r="AH4689" s="179"/>
      <c r="AI4689" s="179"/>
      <c r="AJ4689" s="179"/>
    </row>
    <row r="4690" spans="2:36" x14ac:dyDescent="0.3">
      <c r="B4690" s="224">
        <v>476700</v>
      </c>
      <c r="C4690" s="209">
        <v>196207</v>
      </c>
      <c r="D4690" s="206">
        <f t="shared" si="373"/>
        <v>0.41159429410530735</v>
      </c>
      <c r="E4690" s="208">
        <f t="shared" si="374"/>
        <v>0.45</v>
      </c>
      <c r="F4690" s="207">
        <v>10791.38</v>
      </c>
      <c r="G4690" s="207">
        <v>15696.56</v>
      </c>
      <c r="H4690" s="207">
        <v>17658.63</v>
      </c>
      <c r="I4690" s="214">
        <v>180268</v>
      </c>
      <c r="J4690" s="211">
        <f t="shared" si="375"/>
        <v>0.37815817075728969</v>
      </c>
      <c r="K4690" s="212">
        <f t="shared" si="376"/>
        <v>0.42</v>
      </c>
      <c r="L4690" s="214">
        <v>9914.74</v>
      </c>
      <c r="M4690" s="213">
        <v>14421.44</v>
      </c>
      <c r="N4690" s="213">
        <v>16224.12</v>
      </c>
      <c r="O4690" s="242">
        <f t="shared" si="377"/>
        <v>0.51520000000007715</v>
      </c>
      <c r="P4690" s="242"/>
      <c r="Q4690" s="179"/>
      <c r="R4690" s="179"/>
      <c r="S4690" s="179"/>
      <c r="T4690" s="179"/>
      <c r="U4690" s="179"/>
      <c r="V4690" s="179"/>
      <c r="W4690" s="179"/>
      <c r="X4690" s="179"/>
      <c r="Y4690" s="179"/>
      <c r="Z4690" s="179"/>
      <c r="AA4690" s="222"/>
      <c r="AB4690" s="222"/>
      <c r="AC4690" s="222"/>
      <c r="AD4690" s="179"/>
      <c r="AE4690" s="179"/>
      <c r="AF4690" s="179"/>
      <c r="AG4690" s="179"/>
      <c r="AH4690" s="179"/>
      <c r="AI4690" s="179"/>
      <c r="AJ4690" s="179"/>
    </row>
    <row r="4691" spans="2:36" x14ac:dyDescent="0.3">
      <c r="B4691" s="224">
        <v>476800</v>
      </c>
      <c r="C4691" s="209">
        <v>196252</v>
      </c>
      <c r="D4691" s="206">
        <f t="shared" si="373"/>
        <v>0.41160234899328857</v>
      </c>
      <c r="E4691" s="208">
        <f t="shared" si="374"/>
        <v>0.45</v>
      </c>
      <c r="F4691" s="207">
        <v>10793.86</v>
      </c>
      <c r="G4691" s="207">
        <v>15700.16</v>
      </c>
      <c r="H4691" s="207">
        <v>17662.68</v>
      </c>
      <c r="I4691" s="214">
        <v>180310</v>
      </c>
      <c r="J4691" s="211">
        <f t="shared" si="375"/>
        <v>0.37816694630872483</v>
      </c>
      <c r="K4691" s="212">
        <f t="shared" si="376"/>
        <v>0.42</v>
      </c>
      <c r="L4691" s="214">
        <v>9917.0499999999993</v>
      </c>
      <c r="M4691" s="213">
        <v>14424.8</v>
      </c>
      <c r="N4691" s="213">
        <v>16227.9</v>
      </c>
      <c r="O4691" s="242">
        <f t="shared" si="377"/>
        <v>0.51529999999980647</v>
      </c>
      <c r="P4691" s="242"/>
      <c r="Q4691" s="179"/>
      <c r="R4691" s="179"/>
      <c r="S4691" s="179"/>
      <c r="T4691" s="179"/>
      <c r="U4691" s="179"/>
      <c r="V4691" s="179"/>
      <c r="W4691" s="179"/>
      <c r="X4691" s="179"/>
      <c r="Y4691" s="179"/>
      <c r="Z4691" s="179"/>
      <c r="AA4691" s="222"/>
      <c r="AB4691" s="222"/>
      <c r="AC4691" s="222"/>
      <c r="AD4691" s="179"/>
      <c r="AE4691" s="179"/>
      <c r="AF4691" s="179"/>
      <c r="AG4691" s="179"/>
      <c r="AH4691" s="179"/>
      <c r="AI4691" s="179"/>
      <c r="AJ4691" s="179"/>
    </row>
    <row r="4692" spans="2:36" x14ac:dyDescent="0.3">
      <c r="B4692" s="224">
        <v>476900</v>
      </c>
      <c r="C4692" s="209">
        <v>196297</v>
      </c>
      <c r="D4692" s="206">
        <f t="shared" si="373"/>
        <v>0.41161040050325015</v>
      </c>
      <c r="E4692" s="208">
        <f t="shared" si="374"/>
        <v>0.45</v>
      </c>
      <c r="F4692" s="207">
        <v>10796.33</v>
      </c>
      <c r="G4692" s="207">
        <v>15703.76</v>
      </c>
      <c r="H4692" s="207">
        <v>17666.73</v>
      </c>
      <c r="I4692" s="214">
        <v>180352</v>
      </c>
      <c r="J4692" s="211">
        <f t="shared" si="375"/>
        <v>0.37817571817991191</v>
      </c>
      <c r="K4692" s="212">
        <f t="shared" si="376"/>
        <v>0.42</v>
      </c>
      <c r="L4692" s="214">
        <v>9919.36</v>
      </c>
      <c r="M4692" s="213">
        <v>14428.16</v>
      </c>
      <c r="N4692" s="213">
        <v>16231.68</v>
      </c>
      <c r="O4692" s="242">
        <f t="shared" si="377"/>
        <v>0.51519999999996802</v>
      </c>
      <c r="P4692" s="242"/>
      <c r="Q4692" s="179"/>
      <c r="R4692" s="179"/>
      <c r="S4692" s="179"/>
      <c r="T4692" s="179"/>
      <c r="U4692" s="179"/>
      <c r="V4692" s="179"/>
      <c r="W4692" s="179"/>
      <c r="X4692" s="179"/>
      <c r="Y4692" s="179"/>
      <c r="Z4692" s="179"/>
      <c r="AA4692" s="222"/>
      <c r="AB4692" s="222"/>
      <c r="AC4692" s="222"/>
      <c r="AD4692" s="179"/>
      <c r="AE4692" s="179"/>
      <c r="AF4692" s="179"/>
      <c r="AG4692" s="179"/>
      <c r="AH4692" s="179"/>
      <c r="AI4692" s="179"/>
      <c r="AJ4692" s="179"/>
    </row>
    <row r="4693" spans="2:36" x14ac:dyDescent="0.3">
      <c r="B4693" s="224">
        <v>477000</v>
      </c>
      <c r="C4693" s="209">
        <v>196342</v>
      </c>
      <c r="D4693" s="206">
        <f t="shared" si="373"/>
        <v>0.41161844863731656</v>
      </c>
      <c r="E4693" s="208">
        <f t="shared" si="374"/>
        <v>0.45</v>
      </c>
      <c r="F4693" s="207">
        <v>10798.81</v>
      </c>
      <c r="G4693" s="207">
        <v>15707.36</v>
      </c>
      <c r="H4693" s="207">
        <v>17670.78</v>
      </c>
      <c r="I4693" s="214">
        <v>180394</v>
      </c>
      <c r="J4693" s="211">
        <f t="shared" si="375"/>
        <v>0.3781844863731656</v>
      </c>
      <c r="K4693" s="212">
        <f t="shared" si="376"/>
        <v>0.42</v>
      </c>
      <c r="L4693" s="214">
        <v>9921.67</v>
      </c>
      <c r="M4693" s="213">
        <v>14431.52</v>
      </c>
      <c r="N4693" s="213">
        <v>16235.46</v>
      </c>
      <c r="O4693" s="242">
        <f t="shared" si="377"/>
        <v>0.51529999999995202</v>
      </c>
      <c r="P4693" s="242"/>
      <c r="Q4693" s="179"/>
      <c r="R4693" s="179"/>
      <c r="S4693" s="179"/>
      <c r="T4693" s="179"/>
      <c r="U4693" s="179"/>
      <c r="V4693" s="179"/>
      <c r="W4693" s="179"/>
      <c r="X4693" s="179"/>
      <c r="Y4693" s="179"/>
      <c r="Z4693" s="179"/>
      <c r="AA4693" s="222"/>
      <c r="AB4693" s="222"/>
      <c r="AC4693" s="222"/>
      <c r="AD4693" s="179"/>
      <c r="AE4693" s="179"/>
      <c r="AF4693" s="179"/>
      <c r="AG4693" s="179"/>
      <c r="AH4693" s="179"/>
      <c r="AI4693" s="179"/>
      <c r="AJ4693" s="179"/>
    </row>
    <row r="4694" spans="2:36" x14ac:dyDescent="0.3">
      <c r="B4694" s="224">
        <v>477100</v>
      </c>
      <c r="C4694" s="209">
        <v>196387</v>
      </c>
      <c r="D4694" s="206">
        <f t="shared" si="373"/>
        <v>0.41162649339761054</v>
      </c>
      <c r="E4694" s="208">
        <f t="shared" si="374"/>
        <v>0.45</v>
      </c>
      <c r="F4694" s="207">
        <v>10801.28</v>
      </c>
      <c r="G4694" s="207">
        <v>15710.96</v>
      </c>
      <c r="H4694" s="207">
        <v>17674.830000000002</v>
      </c>
      <c r="I4694" s="214">
        <v>180436</v>
      </c>
      <c r="J4694" s="211">
        <f t="shared" si="375"/>
        <v>0.37819325089079858</v>
      </c>
      <c r="K4694" s="212">
        <f t="shared" si="376"/>
        <v>0.42</v>
      </c>
      <c r="L4694" s="214">
        <v>9923.98</v>
      </c>
      <c r="M4694" s="213">
        <v>14434.88</v>
      </c>
      <c r="N4694" s="213">
        <v>16239.24</v>
      </c>
      <c r="O4694" s="242">
        <f t="shared" si="377"/>
        <v>0.51519999999989519</v>
      </c>
      <c r="P4694" s="242"/>
      <c r="Q4694" s="179"/>
      <c r="R4694" s="179"/>
      <c r="S4694" s="179"/>
      <c r="T4694" s="179"/>
      <c r="U4694" s="179"/>
      <c r="V4694" s="179"/>
      <c r="W4694" s="179"/>
      <c r="X4694" s="179"/>
      <c r="Y4694" s="179"/>
      <c r="Z4694" s="179"/>
      <c r="AA4694" s="222"/>
      <c r="AB4694" s="222"/>
      <c r="AC4694" s="222"/>
      <c r="AD4694" s="179"/>
      <c r="AE4694" s="179"/>
      <c r="AF4694" s="179"/>
      <c r="AG4694" s="179"/>
      <c r="AH4694" s="179"/>
      <c r="AI4694" s="179"/>
      <c r="AJ4694" s="179"/>
    </row>
    <row r="4695" spans="2:36" x14ac:dyDescent="0.3">
      <c r="B4695" s="224">
        <v>477200</v>
      </c>
      <c r="C4695" s="209">
        <v>196432</v>
      </c>
      <c r="D4695" s="206">
        <f t="shared" si="373"/>
        <v>0.41163453478625317</v>
      </c>
      <c r="E4695" s="208">
        <f t="shared" si="374"/>
        <v>0.45</v>
      </c>
      <c r="F4695" s="207">
        <v>10803.76</v>
      </c>
      <c r="G4695" s="207">
        <v>15714.56</v>
      </c>
      <c r="H4695" s="207">
        <v>17678.88</v>
      </c>
      <c r="I4695" s="214">
        <v>180478</v>
      </c>
      <c r="J4695" s="211">
        <f t="shared" si="375"/>
        <v>0.37820201173512152</v>
      </c>
      <c r="K4695" s="212">
        <f t="shared" si="376"/>
        <v>0.42</v>
      </c>
      <c r="L4695" s="214">
        <v>9926.2900000000009</v>
      </c>
      <c r="M4695" s="213">
        <v>14438.24</v>
      </c>
      <c r="N4695" s="213">
        <v>16243.02</v>
      </c>
      <c r="O4695" s="242">
        <f t="shared" si="377"/>
        <v>0.51530000000013387</v>
      </c>
      <c r="P4695" s="242"/>
      <c r="Q4695" s="179"/>
      <c r="R4695" s="179"/>
      <c r="S4695" s="179"/>
      <c r="T4695" s="179"/>
      <c r="U4695" s="179"/>
      <c r="V4695" s="179"/>
      <c r="W4695" s="179"/>
      <c r="X4695" s="179"/>
      <c r="Y4695" s="179"/>
      <c r="Z4695" s="179"/>
      <c r="AA4695" s="222"/>
      <c r="AB4695" s="222"/>
      <c r="AC4695" s="222"/>
      <c r="AD4695" s="179"/>
      <c r="AE4695" s="179"/>
      <c r="AF4695" s="179"/>
      <c r="AG4695" s="179"/>
      <c r="AH4695" s="179"/>
      <c r="AI4695" s="179"/>
      <c r="AJ4695" s="179"/>
    </row>
    <row r="4696" spans="2:36" x14ac:dyDescent="0.3">
      <c r="B4696" s="224">
        <v>477300</v>
      </c>
      <c r="C4696" s="209">
        <v>196477</v>
      </c>
      <c r="D4696" s="206">
        <f t="shared" ref="D4696:D4759" si="378">C4696/B4696</f>
        <v>0.41164257280536348</v>
      </c>
      <c r="E4696" s="208">
        <f t="shared" ref="E4696:E4759" si="379">(C4696-C4695)/(B4696-B4695)</f>
        <v>0.45</v>
      </c>
      <c r="F4696" s="207">
        <v>10806.23</v>
      </c>
      <c r="G4696" s="207">
        <v>15718.16</v>
      </c>
      <c r="H4696" s="207">
        <v>17682.93</v>
      </c>
      <c r="I4696" s="214">
        <v>180520</v>
      </c>
      <c r="J4696" s="211">
        <f t="shared" si="375"/>
        <v>0.37821076890844335</v>
      </c>
      <c r="K4696" s="212">
        <f t="shared" si="376"/>
        <v>0.42</v>
      </c>
      <c r="L4696" s="214">
        <v>9928.6</v>
      </c>
      <c r="M4696" s="213">
        <v>14441.6</v>
      </c>
      <c r="N4696" s="213">
        <v>16246.8</v>
      </c>
      <c r="O4696" s="242">
        <f t="shared" si="377"/>
        <v>0.51520000000000432</v>
      </c>
      <c r="P4696" s="242"/>
      <c r="Q4696" s="179"/>
      <c r="R4696" s="179"/>
      <c r="S4696" s="179"/>
      <c r="T4696" s="179"/>
      <c r="U4696" s="179"/>
      <c r="V4696" s="179"/>
      <c r="W4696" s="179"/>
      <c r="X4696" s="179"/>
      <c r="Y4696" s="179"/>
      <c r="Z4696" s="179"/>
      <c r="AA4696" s="222"/>
      <c r="AB4696" s="222"/>
      <c r="AC4696" s="222"/>
      <c r="AD4696" s="179"/>
      <c r="AE4696" s="179"/>
      <c r="AF4696" s="179"/>
      <c r="AG4696" s="179"/>
      <c r="AH4696" s="179"/>
      <c r="AI4696" s="179"/>
      <c r="AJ4696" s="179"/>
    </row>
    <row r="4697" spans="2:36" x14ac:dyDescent="0.3">
      <c r="B4697" s="224">
        <v>477400</v>
      </c>
      <c r="C4697" s="209">
        <v>196522</v>
      </c>
      <c r="D4697" s="206">
        <f t="shared" si="378"/>
        <v>0.41165060745705906</v>
      </c>
      <c r="E4697" s="208">
        <f t="shared" si="379"/>
        <v>0.45</v>
      </c>
      <c r="F4697" s="207">
        <v>10808.71</v>
      </c>
      <c r="G4697" s="207">
        <v>15721.76</v>
      </c>
      <c r="H4697" s="207">
        <v>17686.98</v>
      </c>
      <c r="I4697" s="214">
        <v>180562</v>
      </c>
      <c r="J4697" s="211">
        <f t="shared" si="375"/>
        <v>0.37821952241307077</v>
      </c>
      <c r="K4697" s="212">
        <f t="shared" si="376"/>
        <v>0.42</v>
      </c>
      <c r="L4697" s="214">
        <v>9930.91</v>
      </c>
      <c r="M4697" s="213">
        <v>14444.96</v>
      </c>
      <c r="N4697" s="213">
        <v>16250.58</v>
      </c>
      <c r="O4697" s="242">
        <f t="shared" si="377"/>
        <v>0.51530000000002474</v>
      </c>
      <c r="P4697" s="242"/>
      <c r="Q4697" s="179"/>
      <c r="R4697" s="179"/>
      <c r="S4697" s="179"/>
      <c r="T4697" s="179"/>
      <c r="U4697" s="179"/>
      <c r="V4697" s="179"/>
      <c r="W4697" s="179"/>
      <c r="X4697" s="179"/>
      <c r="Y4697" s="179"/>
      <c r="Z4697" s="179"/>
      <c r="AA4697" s="222"/>
      <c r="AB4697" s="222"/>
      <c r="AC4697" s="222"/>
      <c r="AD4697" s="179"/>
      <c r="AE4697" s="179"/>
      <c r="AF4697" s="179"/>
      <c r="AG4697" s="179"/>
      <c r="AH4697" s="179"/>
      <c r="AI4697" s="179"/>
      <c r="AJ4697" s="179"/>
    </row>
    <row r="4698" spans="2:36" x14ac:dyDescent="0.3">
      <c r="B4698" s="224">
        <v>477500</v>
      </c>
      <c r="C4698" s="209">
        <v>196567</v>
      </c>
      <c r="D4698" s="206">
        <f t="shared" si="378"/>
        <v>0.41165863874345549</v>
      </c>
      <c r="E4698" s="208">
        <f t="shared" si="379"/>
        <v>0.45</v>
      </c>
      <c r="F4698" s="207">
        <v>10811.18</v>
      </c>
      <c r="G4698" s="207">
        <v>15725.36</v>
      </c>
      <c r="H4698" s="207">
        <v>17691.03</v>
      </c>
      <c r="I4698" s="214">
        <v>180604</v>
      </c>
      <c r="J4698" s="211">
        <f t="shared" si="375"/>
        <v>0.37822827225130889</v>
      </c>
      <c r="K4698" s="212">
        <f t="shared" si="376"/>
        <v>0.42</v>
      </c>
      <c r="L4698" s="214">
        <v>9933.2199999999993</v>
      </c>
      <c r="M4698" s="213">
        <v>14448.32</v>
      </c>
      <c r="N4698" s="213">
        <v>16254.36</v>
      </c>
      <c r="O4698" s="242">
        <f t="shared" si="377"/>
        <v>0.5151999999999316</v>
      </c>
      <c r="P4698" s="242"/>
      <c r="Q4698" s="179"/>
      <c r="R4698" s="179"/>
      <c r="S4698" s="179"/>
      <c r="T4698" s="179"/>
      <c r="U4698" s="179"/>
      <c r="V4698" s="179"/>
      <c r="W4698" s="179"/>
      <c r="X4698" s="179"/>
      <c r="Y4698" s="179"/>
      <c r="Z4698" s="179"/>
      <c r="AA4698" s="222"/>
      <c r="AB4698" s="222"/>
      <c r="AC4698" s="222"/>
      <c r="AD4698" s="179"/>
      <c r="AE4698" s="179"/>
      <c r="AF4698" s="179"/>
      <c r="AG4698" s="179"/>
      <c r="AH4698" s="179"/>
      <c r="AI4698" s="179"/>
      <c r="AJ4698" s="179"/>
    </row>
    <row r="4699" spans="2:36" x14ac:dyDescent="0.3">
      <c r="B4699" s="224">
        <v>477600</v>
      </c>
      <c r="C4699" s="209">
        <v>196612</v>
      </c>
      <c r="D4699" s="206">
        <f t="shared" si="378"/>
        <v>0.41166666666666668</v>
      </c>
      <c r="E4699" s="208">
        <f t="shared" si="379"/>
        <v>0.45</v>
      </c>
      <c r="F4699" s="207">
        <v>10813.66</v>
      </c>
      <c r="G4699" s="207">
        <v>15728.96</v>
      </c>
      <c r="H4699" s="207">
        <v>17695.080000000002</v>
      </c>
      <c r="I4699" s="214">
        <v>180646</v>
      </c>
      <c r="J4699" s="211">
        <f t="shared" si="375"/>
        <v>0.37823701842546065</v>
      </c>
      <c r="K4699" s="212">
        <f t="shared" si="376"/>
        <v>0.42</v>
      </c>
      <c r="L4699" s="214">
        <v>9935.5300000000007</v>
      </c>
      <c r="M4699" s="213">
        <v>14451.68</v>
      </c>
      <c r="N4699" s="213">
        <v>16258.14</v>
      </c>
      <c r="O4699" s="242">
        <f t="shared" si="377"/>
        <v>0.5152999999999156</v>
      </c>
      <c r="P4699" s="242"/>
      <c r="Q4699" s="179"/>
      <c r="R4699" s="179"/>
      <c r="S4699" s="179"/>
      <c r="T4699" s="179"/>
      <c r="U4699" s="179"/>
      <c r="V4699" s="179"/>
      <c r="W4699" s="179"/>
      <c r="X4699" s="179"/>
      <c r="Y4699" s="179"/>
      <c r="Z4699" s="179"/>
      <c r="AA4699" s="222"/>
      <c r="AB4699" s="222"/>
      <c r="AC4699" s="222"/>
      <c r="AD4699" s="179"/>
      <c r="AE4699" s="179"/>
      <c r="AF4699" s="179"/>
      <c r="AG4699" s="179"/>
      <c r="AH4699" s="179"/>
      <c r="AI4699" s="179"/>
      <c r="AJ4699" s="179"/>
    </row>
    <row r="4700" spans="2:36" x14ac:dyDescent="0.3">
      <c r="B4700" s="224">
        <v>477700</v>
      </c>
      <c r="C4700" s="209">
        <v>196657</v>
      </c>
      <c r="D4700" s="206">
        <f t="shared" si="378"/>
        <v>0.41167469122880468</v>
      </c>
      <c r="E4700" s="208">
        <f t="shared" si="379"/>
        <v>0.45</v>
      </c>
      <c r="F4700" s="207">
        <v>10816.13</v>
      </c>
      <c r="G4700" s="207">
        <v>15732.56</v>
      </c>
      <c r="H4700" s="207">
        <v>17699.13</v>
      </c>
      <c r="I4700" s="214">
        <v>180688</v>
      </c>
      <c r="J4700" s="211">
        <f t="shared" si="375"/>
        <v>0.37824576093782708</v>
      </c>
      <c r="K4700" s="212">
        <f t="shared" si="376"/>
        <v>0.42</v>
      </c>
      <c r="L4700" s="214">
        <v>9937.84</v>
      </c>
      <c r="M4700" s="213">
        <v>14455.04</v>
      </c>
      <c r="N4700" s="213">
        <v>16261.92</v>
      </c>
      <c r="O4700" s="242">
        <f t="shared" si="377"/>
        <v>0.51520000000007715</v>
      </c>
      <c r="P4700" s="242"/>
      <c r="Q4700" s="179"/>
      <c r="R4700" s="179"/>
      <c r="S4700" s="179"/>
      <c r="T4700" s="179"/>
      <c r="U4700" s="179"/>
      <c r="V4700" s="179"/>
      <c r="W4700" s="179"/>
      <c r="X4700" s="179"/>
      <c r="Y4700" s="179"/>
      <c r="Z4700" s="179"/>
      <c r="AA4700" s="222"/>
      <c r="AB4700" s="222"/>
      <c r="AC4700" s="222"/>
      <c r="AD4700" s="179"/>
      <c r="AE4700" s="179"/>
      <c r="AF4700" s="179"/>
      <c r="AG4700" s="179"/>
      <c r="AH4700" s="179"/>
      <c r="AI4700" s="179"/>
      <c r="AJ4700" s="179"/>
    </row>
    <row r="4701" spans="2:36" x14ac:dyDescent="0.3">
      <c r="B4701" s="224">
        <v>477800</v>
      </c>
      <c r="C4701" s="209">
        <v>196702</v>
      </c>
      <c r="D4701" s="206">
        <f t="shared" si="378"/>
        <v>0.4116827124319799</v>
      </c>
      <c r="E4701" s="208">
        <f t="shared" si="379"/>
        <v>0.45</v>
      </c>
      <c r="F4701" s="207">
        <v>10818.61</v>
      </c>
      <c r="G4701" s="207">
        <v>15736.16</v>
      </c>
      <c r="H4701" s="207">
        <v>17703.18</v>
      </c>
      <c r="I4701" s="214">
        <v>180730</v>
      </c>
      <c r="J4701" s="211">
        <f t="shared" si="375"/>
        <v>0.37825449979070741</v>
      </c>
      <c r="K4701" s="212">
        <f t="shared" si="376"/>
        <v>0.42</v>
      </c>
      <c r="L4701" s="214">
        <v>9940.15</v>
      </c>
      <c r="M4701" s="213">
        <v>14458.4</v>
      </c>
      <c r="N4701" s="213">
        <v>16265.7</v>
      </c>
      <c r="O4701" s="242">
        <f t="shared" si="377"/>
        <v>0.51529999999980647</v>
      </c>
      <c r="P4701" s="242"/>
      <c r="Q4701" s="179"/>
      <c r="R4701" s="179"/>
      <c r="S4701" s="179"/>
      <c r="T4701" s="179"/>
      <c r="U4701" s="179"/>
      <c r="V4701" s="179"/>
      <c r="W4701" s="179"/>
      <c r="X4701" s="179"/>
      <c r="Y4701" s="179"/>
      <c r="Z4701" s="179"/>
      <c r="AA4701" s="222"/>
      <c r="AB4701" s="222"/>
      <c r="AC4701" s="222"/>
      <c r="AD4701" s="179"/>
      <c r="AE4701" s="179"/>
      <c r="AF4701" s="179"/>
      <c r="AG4701" s="179"/>
      <c r="AH4701" s="179"/>
      <c r="AI4701" s="179"/>
      <c r="AJ4701" s="179"/>
    </row>
    <row r="4702" spans="2:36" x14ac:dyDescent="0.3">
      <c r="B4702" s="224">
        <v>477900</v>
      </c>
      <c r="C4702" s="209">
        <v>196747</v>
      </c>
      <c r="D4702" s="206">
        <f t="shared" si="378"/>
        <v>0.41169073027830089</v>
      </c>
      <c r="E4702" s="208">
        <f t="shared" si="379"/>
        <v>0.45</v>
      </c>
      <c r="F4702" s="207">
        <v>10821.08</v>
      </c>
      <c r="G4702" s="207">
        <v>15739.76</v>
      </c>
      <c r="H4702" s="207">
        <v>17707.23</v>
      </c>
      <c r="I4702" s="214">
        <v>180772</v>
      </c>
      <c r="J4702" s="211">
        <f t="shared" si="375"/>
        <v>0.37826323498639886</v>
      </c>
      <c r="K4702" s="212">
        <f t="shared" si="376"/>
        <v>0.42</v>
      </c>
      <c r="L4702" s="214">
        <v>9942.4599999999991</v>
      </c>
      <c r="M4702" s="213">
        <v>14461.76</v>
      </c>
      <c r="N4702" s="213">
        <v>16269.48</v>
      </c>
      <c r="O4702" s="242">
        <f t="shared" si="377"/>
        <v>0.51519999999996802</v>
      </c>
      <c r="P4702" s="242"/>
      <c r="Q4702" s="179"/>
      <c r="R4702" s="179"/>
      <c r="S4702" s="179"/>
      <c r="T4702" s="179"/>
      <c r="U4702" s="179"/>
      <c r="V4702" s="179"/>
      <c r="W4702" s="179"/>
      <c r="X4702" s="179"/>
      <c r="Y4702" s="179"/>
      <c r="Z4702" s="179"/>
      <c r="AA4702" s="222"/>
      <c r="AB4702" s="222"/>
      <c r="AC4702" s="222"/>
      <c r="AD4702" s="179"/>
      <c r="AE4702" s="179"/>
      <c r="AF4702" s="179"/>
      <c r="AG4702" s="179"/>
      <c r="AH4702" s="179"/>
      <c r="AI4702" s="179"/>
      <c r="AJ4702" s="179"/>
    </row>
    <row r="4703" spans="2:36" x14ac:dyDescent="0.3">
      <c r="B4703" s="224">
        <v>478000</v>
      </c>
      <c r="C4703" s="209">
        <v>196792</v>
      </c>
      <c r="D4703" s="206">
        <f t="shared" si="378"/>
        <v>0.4116987447698745</v>
      </c>
      <c r="E4703" s="208">
        <f t="shared" si="379"/>
        <v>0.45</v>
      </c>
      <c r="F4703" s="207">
        <v>10823.56</v>
      </c>
      <c r="G4703" s="207">
        <v>15743.36</v>
      </c>
      <c r="H4703" s="207">
        <v>17711.28</v>
      </c>
      <c r="I4703" s="214">
        <v>180814</v>
      </c>
      <c r="J4703" s="211">
        <f t="shared" si="375"/>
        <v>0.37827196652719663</v>
      </c>
      <c r="K4703" s="212">
        <f t="shared" si="376"/>
        <v>0.42</v>
      </c>
      <c r="L4703" s="214">
        <v>9944.77</v>
      </c>
      <c r="M4703" s="213">
        <v>14465.12</v>
      </c>
      <c r="N4703" s="213">
        <v>16273.26</v>
      </c>
      <c r="O4703" s="242">
        <f t="shared" si="377"/>
        <v>0.51529999999995202</v>
      </c>
      <c r="P4703" s="242"/>
      <c r="Q4703" s="179"/>
      <c r="R4703" s="179"/>
      <c r="S4703" s="179"/>
      <c r="T4703" s="179"/>
      <c r="U4703" s="179"/>
      <c r="V4703" s="179"/>
      <c r="W4703" s="179"/>
      <c r="X4703" s="179"/>
      <c r="Y4703" s="179"/>
      <c r="Z4703" s="179"/>
      <c r="AA4703" s="222"/>
      <c r="AB4703" s="222"/>
      <c r="AC4703" s="222"/>
      <c r="AD4703" s="179"/>
      <c r="AE4703" s="179"/>
      <c r="AF4703" s="179"/>
      <c r="AG4703" s="179"/>
      <c r="AH4703" s="179"/>
      <c r="AI4703" s="179"/>
      <c r="AJ4703" s="179"/>
    </row>
    <row r="4704" spans="2:36" x14ac:dyDescent="0.3">
      <c r="B4704" s="224">
        <v>478100</v>
      </c>
      <c r="C4704" s="209">
        <v>196837</v>
      </c>
      <c r="D4704" s="206">
        <f t="shared" si="378"/>
        <v>0.41170675590880568</v>
      </c>
      <c r="E4704" s="208">
        <f t="shared" si="379"/>
        <v>0.45</v>
      </c>
      <c r="F4704" s="207">
        <v>10826.03</v>
      </c>
      <c r="G4704" s="207">
        <v>15746.96</v>
      </c>
      <c r="H4704" s="207">
        <v>17715.330000000002</v>
      </c>
      <c r="I4704" s="214">
        <v>180856</v>
      </c>
      <c r="J4704" s="211">
        <f t="shared" si="375"/>
        <v>0.37828069441539425</v>
      </c>
      <c r="K4704" s="212">
        <f t="shared" si="376"/>
        <v>0.42</v>
      </c>
      <c r="L4704" s="214">
        <v>9947.08</v>
      </c>
      <c r="M4704" s="213">
        <v>14468.48</v>
      </c>
      <c r="N4704" s="213">
        <v>16277.04</v>
      </c>
      <c r="O4704" s="242">
        <f t="shared" si="377"/>
        <v>0.51519999999989519</v>
      </c>
      <c r="P4704" s="242"/>
      <c r="Q4704" s="179"/>
      <c r="R4704" s="179"/>
      <c r="S4704" s="179"/>
      <c r="T4704" s="179"/>
      <c r="U4704" s="179"/>
      <c r="V4704" s="179"/>
      <c r="W4704" s="179"/>
      <c r="X4704" s="179"/>
      <c r="Y4704" s="179"/>
      <c r="Z4704" s="179"/>
      <c r="AA4704" s="222"/>
      <c r="AB4704" s="222"/>
      <c r="AC4704" s="222"/>
      <c r="AD4704" s="179"/>
      <c r="AE4704" s="179"/>
      <c r="AF4704" s="179"/>
      <c r="AG4704" s="179"/>
      <c r="AH4704" s="179"/>
      <c r="AI4704" s="179"/>
      <c r="AJ4704" s="179"/>
    </row>
    <row r="4705" spans="2:36" x14ac:dyDescent="0.3">
      <c r="B4705" s="224">
        <v>478200</v>
      </c>
      <c r="C4705" s="209">
        <v>196882</v>
      </c>
      <c r="D4705" s="206">
        <f t="shared" si="378"/>
        <v>0.41171476369719784</v>
      </c>
      <c r="E4705" s="208">
        <f t="shared" si="379"/>
        <v>0.45</v>
      </c>
      <c r="F4705" s="207">
        <v>10828.51</v>
      </c>
      <c r="G4705" s="207">
        <v>15750.56</v>
      </c>
      <c r="H4705" s="207">
        <v>17719.38</v>
      </c>
      <c r="I4705" s="214">
        <v>180898</v>
      </c>
      <c r="J4705" s="211">
        <f t="shared" si="375"/>
        <v>0.37828941865328314</v>
      </c>
      <c r="K4705" s="212">
        <f t="shared" si="376"/>
        <v>0.42</v>
      </c>
      <c r="L4705" s="214">
        <v>9949.39</v>
      </c>
      <c r="M4705" s="213">
        <v>14471.84</v>
      </c>
      <c r="N4705" s="213">
        <v>16280.82</v>
      </c>
      <c r="O4705" s="242">
        <f t="shared" si="377"/>
        <v>0.51530000000013387</v>
      </c>
      <c r="P4705" s="242"/>
      <c r="Q4705" s="179"/>
      <c r="R4705" s="179"/>
      <c r="S4705" s="179"/>
      <c r="T4705" s="179"/>
      <c r="U4705" s="179"/>
      <c r="V4705" s="179"/>
      <c r="W4705" s="179"/>
      <c r="X4705" s="179"/>
      <c r="Y4705" s="179"/>
      <c r="Z4705" s="179"/>
      <c r="AA4705" s="222"/>
      <c r="AB4705" s="222"/>
      <c r="AC4705" s="222"/>
      <c r="AD4705" s="179"/>
      <c r="AE4705" s="179"/>
      <c r="AF4705" s="179"/>
      <c r="AG4705" s="179"/>
      <c r="AH4705" s="179"/>
      <c r="AI4705" s="179"/>
      <c r="AJ4705" s="179"/>
    </row>
    <row r="4706" spans="2:36" x14ac:dyDescent="0.3">
      <c r="B4706" s="224">
        <v>478300</v>
      </c>
      <c r="C4706" s="209">
        <v>196927</v>
      </c>
      <c r="D4706" s="206">
        <f t="shared" si="378"/>
        <v>0.41172276813715242</v>
      </c>
      <c r="E4706" s="208">
        <f t="shared" si="379"/>
        <v>0.45</v>
      </c>
      <c r="F4706" s="207">
        <v>10830.98</v>
      </c>
      <c r="G4706" s="207">
        <v>15754.16</v>
      </c>
      <c r="H4706" s="207">
        <v>17723.43</v>
      </c>
      <c r="I4706" s="214">
        <v>180940</v>
      </c>
      <c r="J4706" s="211">
        <f t="shared" si="375"/>
        <v>0.37829813924315281</v>
      </c>
      <c r="K4706" s="212">
        <f t="shared" si="376"/>
        <v>0.42</v>
      </c>
      <c r="L4706" s="214">
        <v>9951.7000000000007</v>
      </c>
      <c r="M4706" s="213">
        <v>14475.2</v>
      </c>
      <c r="N4706" s="213">
        <v>16284.6</v>
      </c>
      <c r="O4706" s="242">
        <f t="shared" si="377"/>
        <v>0.51520000000000432</v>
      </c>
      <c r="P4706" s="242"/>
      <c r="Q4706" s="179"/>
      <c r="R4706" s="179"/>
      <c r="S4706" s="179"/>
      <c r="T4706" s="179"/>
      <c r="U4706" s="179"/>
      <c r="V4706" s="179"/>
      <c r="W4706" s="179"/>
      <c r="X4706" s="179"/>
      <c r="Y4706" s="179"/>
      <c r="Z4706" s="179"/>
      <c r="AA4706" s="222"/>
      <c r="AB4706" s="222"/>
      <c r="AC4706" s="222"/>
      <c r="AD4706" s="179"/>
      <c r="AE4706" s="179"/>
      <c r="AF4706" s="179"/>
      <c r="AG4706" s="179"/>
      <c r="AH4706" s="179"/>
      <c r="AI4706" s="179"/>
      <c r="AJ4706" s="179"/>
    </row>
    <row r="4707" spans="2:36" x14ac:dyDescent="0.3">
      <c r="B4707" s="224">
        <v>478400</v>
      </c>
      <c r="C4707" s="209">
        <v>196972</v>
      </c>
      <c r="D4707" s="206">
        <f t="shared" si="378"/>
        <v>0.41173076923076923</v>
      </c>
      <c r="E4707" s="208">
        <f t="shared" si="379"/>
        <v>0.45</v>
      </c>
      <c r="F4707" s="207">
        <v>10833.46</v>
      </c>
      <c r="G4707" s="207">
        <v>15757.76</v>
      </c>
      <c r="H4707" s="207">
        <v>17727.48</v>
      </c>
      <c r="I4707" s="214">
        <v>180982</v>
      </c>
      <c r="J4707" s="211">
        <f t="shared" si="375"/>
        <v>0.37830685618729099</v>
      </c>
      <c r="K4707" s="212">
        <f t="shared" si="376"/>
        <v>0.42</v>
      </c>
      <c r="L4707" s="214">
        <v>9954.01</v>
      </c>
      <c r="M4707" s="213">
        <v>14478.56</v>
      </c>
      <c r="N4707" s="213">
        <v>16288.38</v>
      </c>
      <c r="O4707" s="242">
        <f t="shared" si="377"/>
        <v>0.51530000000002474</v>
      </c>
      <c r="P4707" s="242"/>
      <c r="Q4707" s="179"/>
      <c r="R4707" s="179"/>
      <c r="S4707" s="179"/>
      <c r="T4707" s="179"/>
      <c r="U4707" s="179"/>
      <c r="V4707" s="179"/>
      <c r="W4707" s="179"/>
      <c r="X4707" s="179"/>
      <c r="Y4707" s="179"/>
      <c r="Z4707" s="179"/>
      <c r="AA4707" s="222"/>
      <c r="AB4707" s="222"/>
      <c r="AC4707" s="222"/>
      <c r="AD4707" s="179"/>
      <c r="AE4707" s="179"/>
      <c r="AF4707" s="179"/>
      <c r="AG4707" s="179"/>
      <c r="AH4707" s="179"/>
      <c r="AI4707" s="179"/>
      <c r="AJ4707" s="179"/>
    </row>
    <row r="4708" spans="2:36" x14ac:dyDescent="0.3">
      <c r="B4708" s="224">
        <v>478500</v>
      </c>
      <c r="C4708" s="209">
        <v>197017</v>
      </c>
      <c r="D4708" s="206">
        <f t="shared" si="378"/>
        <v>0.41173876698014628</v>
      </c>
      <c r="E4708" s="208">
        <f t="shared" si="379"/>
        <v>0.45</v>
      </c>
      <c r="F4708" s="207">
        <v>10835.93</v>
      </c>
      <c r="G4708" s="207">
        <v>15761.36</v>
      </c>
      <c r="H4708" s="207">
        <v>17731.53</v>
      </c>
      <c r="I4708" s="214">
        <v>181024</v>
      </c>
      <c r="J4708" s="211">
        <f t="shared" si="375"/>
        <v>0.37831556948798328</v>
      </c>
      <c r="K4708" s="212">
        <f t="shared" si="376"/>
        <v>0.42</v>
      </c>
      <c r="L4708" s="214">
        <v>9956.32</v>
      </c>
      <c r="M4708" s="213">
        <v>14481.92</v>
      </c>
      <c r="N4708" s="213">
        <v>16292.16</v>
      </c>
      <c r="O4708" s="242">
        <f t="shared" si="377"/>
        <v>0.5151999999999316</v>
      </c>
      <c r="P4708" s="242"/>
      <c r="Q4708" s="179"/>
      <c r="R4708" s="179"/>
      <c r="S4708" s="179"/>
      <c r="T4708" s="179"/>
      <c r="U4708" s="179"/>
      <c r="V4708" s="179"/>
      <c r="W4708" s="179"/>
      <c r="X4708" s="179"/>
      <c r="Y4708" s="179"/>
      <c r="Z4708" s="179"/>
      <c r="AA4708" s="222"/>
      <c r="AB4708" s="222"/>
      <c r="AC4708" s="222"/>
      <c r="AD4708" s="179"/>
      <c r="AE4708" s="179"/>
      <c r="AF4708" s="179"/>
      <c r="AG4708" s="179"/>
      <c r="AH4708" s="179"/>
      <c r="AI4708" s="179"/>
      <c r="AJ4708" s="179"/>
    </row>
    <row r="4709" spans="2:36" x14ac:dyDescent="0.3">
      <c r="B4709" s="224">
        <v>478600</v>
      </c>
      <c r="C4709" s="209">
        <v>197062</v>
      </c>
      <c r="D4709" s="206">
        <f t="shared" si="378"/>
        <v>0.41174676138737987</v>
      </c>
      <c r="E4709" s="208">
        <f t="shared" si="379"/>
        <v>0.45</v>
      </c>
      <c r="F4709" s="207">
        <v>10838.41</v>
      </c>
      <c r="G4709" s="207">
        <v>15764.96</v>
      </c>
      <c r="H4709" s="207">
        <v>17735.580000000002</v>
      </c>
      <c r="I4709" s="214">
        <v>181066</v>
      </c>
      <c r="J4709" s="211">
        <f t="shared" si="375"/>
        <v>0.3783242791475136</v>
      </c>
      <c r="K4709" s="212">
        <f t="shared" si="376"/>
        <v>0.42</v>
      </c>
      <c r="L4709" s="214">
        <v>9958.6299999999992</v>
      </c>
      <c r="M4709" s="213">
        <v>14485.28</v>
      </c>
      <c r="N4709" s="213">
        <v>16295.94</v>
      </c>
      <c r="O4709" s="242">
        <f t="shared" si="377"/>
        <v>0.5152999999999156</v>
      </c>
      <c r="P4709" s="242"/>
      <c r="Q4709" s="179"/>
      <c r="R4709" s="179"/>
      <c r="S4709" s="179"/>
      <c r="T4709" s="179"/>
      <c r="U4709" s="179"/>
      <c r="V4709" s="179"/>
      <c r="W4709" s="179"/>
      <c r="X4709" s="179"/>
      <c r="Y4709" s="179"/>
      <c r="Z4709" s="179"/>
      <c r="AA4709" s="222"/>
      <c r="AB4709" s="222"/>
      <c r="AC4709" s="222"/>
      <c r="AD4709" s="179"/>
      <c r="AE4709" s="179"/>
      <c r="AF4709" s="179"/>
      <c r="AG4709" s="179"/>
      <c r="AH4709" s="179"/>
      <c r="AI4709" s="179"/>
      <c r="AJ4709" s="179"/>
    </row>
    <row r="4710" spans="2:36" x14ac:dyDescent="0.3">
      <c r="B4710" s="224">
        <v>478700</v>
      </c>
      <c r="C4710" s="209">
        <v>197107</v>
      </c>
      <c r="D4710" s="206">
        <f t="shared" si="378"/>
        <v>0.41175475245456444</v>
      </c>
      <c r="E4710" s="208">
        <f t="shared" si="379"/>
        <v>0.45</v>
      </c>
      <c r="F4710" s="207">
        <v>10840.88</v>
      </c>
      <c r="G4710" s="207">
        <v>15768.56</v>
      </c>
      <c r="H4710" s="207">
        <v>17739.63</v>
      </c>
      <c r="I4710" s="214">
        <v>181108</v>
      </c>
      <c r="J4710" s="211">
        <f t="shared" si="375"/>
        <v>0.37833298516816377</v>
      </c>
      <c r="K4710" s="212">
        <f t="shared" si="376"/>
        <v>0.42</v>
      </c>
      <c r="L4710" s="214">
        <v>9960.94</v>
      </c>
      <c r="M4710" s="213">
        <v>14488.64</v>
      </c>
      <c r="N4710" s="213">
        <v>16299.72</v>
      </c>
      <c r="O4710" s="242">
        <f t="shared" si="377"/>
        <v>0.51520000000007715</v>
      </c>
      <c r="P4710" s="242"/>
      <c r="Q4710" s="179"/>
      <c r="R4710" s="179"/>
      <c r="S4710" s="179"/>
      <c r="T4710" s="179"/>
      <c r="U4710" s="179"/>
      <c r="V4710" s="179"/>
      <c r="W4710" s="179"/>
      <c r="X4710" s="179"/>
      <c r="Y4710" s="179"/>
      <c r="Z4710" s="179"/>
      <c r="AA4710" s="222"/>
      <c r="AB4710" s="222"/>
      <c r="AC4710" s="222"/>
      <c r="AD4710" s="179"/>
      <c r="AE4710" s="179"/>
      <c r="AF4710" s="179"/>
      <c r="AG4710" s="179"/>
      <c r="AH4710" s="179"/>
      <c r="AI4710" s="179"/>
      <c r="AJ4710" s="179"/>
    </row>
    <row r="4711" spans="2:36" x14ac:dyDescent="0.3">
      <c r="B4711" s="224">
        <v>478800</v>
      </c>
      <c r="C4711" s="209">
        <v>197152</v>
      </c>
      <c r="D4711" s="206">
        <f t="shared" si="378"/>
        <v>0.41176274018379283</v>
      </c>
      <c r="E4711" s="208">
        <f t="shared" si="379"/>
        <v>0.45</v>
      </c>
      <c r="F4711" s="207">
        <v>10843.36</v>
      </c>
      <c r="G4711" s="207">
        <v>15772.16</v>
      </c>
      <c r="H4711" s="207">
        <v>17743.68</v>
      </c>
      <c r="I4711" s="214">
        <v>181150</v>
      </c>
      <c r="J4711" s="211">
        <f t="shared" si="375"/>
        <v>0.37834168755221387</v>
      </c>
      <c r="K4711" s="212">
        <f t="shared" si="376"/>
        <v>0.42</v>
      </c>
      <c r="L4711" s="214">
        <v>9963.25</v>
      </c>
      <c r="M4711" s="213">
        <v>14492</v>
      </c>
      <c r="N4711" s="213">
        <v>16303.5</v>
      </c>
      <c r="O4711" s="242">
        <f t="shared" si="377"/>
        <v>0.51529999999980647</v>
      </c>
      <c r="P4711" s="242"/>
      <c r="Q4711" s="179"/>
      <c r="R4711" s="179"/>
      <c r="S4711" s="179"/>
      <c r="T4711" s="179"/>
      <c r="U4711" s="179"/>
      <c r="V4711" s="179"/>
      <c r="W4711" s="179"/>
      <c r="X4711" s="179"/>
      <c r="Y4711" s="179"/>
      <c r="Z4711" s="179"/>
      <c r="AA4711" s="222"/>
      <c r="AB4711" s="222"/>
      <c r="AC4711" s="222"/>
      <c r="AD4711" s="179"/>
      <c r="AE4711" s="179"/>
      <c r="AF4711" s="179"/>
      <c r="AG4711" s="179"/>
      <c r="AH4711" s="179"/>
      <c r="AI4711" s="179"/>
      <c r="AJ4711" s="179"/>
    </row>
    <row r="4712" spans="2:36" x14ac:dyDescent="0.3">
      <c r="B4712" s="224">
        <v>478900</v>
      </c>
      <c r="C4712" s="209">
        <v>197197</v>
      </c>
      <c r="D4712" s="206">
        <f t="shared" si="378"/>
        <v>0.41177072457715597</v>
      </c>
      <c r="E4712" s="208">
        <f t="shared" si="379"/>
        <v>0.45</v>
      </c>
      <c r="F4712" s="207">
        <v>10845.83</v>
      </c>
      <c r="G4712" s="207">
        <v>15775.76</v>
      </c>
      <c r="H4712" s="207">
        <v>17747.73</v>
      </c>
      <c r="I4712" s="214">
        <v>181192</v>
      </c>
      <c r="J4712" s="211">
        <f t="shared" si="375"/>
        <v>0.37835038630194195</v>
      </c>
      <c r="K4712" s="212">
        <f t="shared" si="376"/>
        <v>0.42</v>
      </c>
      <c r="L4712" s="214">
        <v>9965.56</v>
      </c>
      <c r="M4712" s="213">
        <v>14495.36</v>
      </c>
      <c r="N4712" s="213">
        <v>16307.28</v>
      </c>
      <c r="O4712" s="242">
        <f t="shared" si="377"/>
        <v>0.51519999999996802</v>
      </c>
      <c r="P4712" s="242"/>
      <c r="Q4712" s="179"/>
      <c r="R4712" s="179"/>
      <c r="S4712" s="179"/>
      <c r="T4712" s="179"/>
      <c r="U4712" s="179"/>
      <c r="V4712" s="179"/>
      <c r="W4712" s="179"/>
      <c r="X4712" s="179"/>
      <c r="Y4712" s="179"/>
      <c r="Z4712" s="179"/>
      <c r="AA4712" s="222"/>
      <c r="AB4712" s="222"/>
      <c r="AC4712" s="222"/>
      <c r="AD4712" s="179"/>
      <c r="AE4712" s="179"/>
      <c r="AF4712" s="179"/>
      <c r="AG4712" s="179"/>
      <c r="AH4712" s="179"/>
      <c r="AI4712" s="179"/>
      <c r="AJ4712" s="179"/>
    </row>
    <row r="4713" spans="2:36" x14ac:dyDescent="0.3">
      <c r="B4713" s="224">
        <v>479000</v>
      </c>
      <c r="C4713" s="209">
        <v>197242</v>
      </c>
      <c r="D4713" s="206">
        <f t="shared" si="378"/>
        <v>0.41177870563674324</v>
      </c>
      <c r="E4713" s="208">
        <f t="shared" si="379"/>
        <v>0.45</v>
      </c>
      <c r="F4713" s="207">
        <v>10848.31</v>
      </c>
      <c r="G4713" s="207">
        <v>15779.36</v>
      </c>
      <c r="H4713" s="207">
        <v>17751.78</v>
      </c>
      <c r="I4713" s="214">
        <v>181234</v>
      </c>
      <c r="J4713" s="211">
        <f t="shared" si="375"/>
        <v>0.37835908141962421</v>
      </c>
      <c r="K4713" s="212">
        <f t="shared" si="376"/>
        <v>0.42</v>
      </c>
      <c r="L4713" s="214">
        <v>9967.8700000000008</v>
      </c>
      <c r="M4713" s="213">
        <v>14498.72</v>
      </c>
      <c r="N4713" s="213">
        <v>16311.06</v>
      </c>
      <c r="O4713" s="242">
        <f t="shared" si="377"/>
        <v>0.51529999999995202</v>
      </c>
      <c r="P4713" s="242"/>
      <c r="Q4713" s="179"/>
      <c r="R4713" s="179"/>
      <c r="S4713" s="179"/>
      <c r="T4713" s="179"/>
      <c r="U4713" s="179"/>
      <c r="V4713" s="179"/>
      <c r="W4713" s="179"/>
      <c r="X4713" s="179"/>
      <c r="Y4713" s="179"/>
      <c r="Z4713" s="179"/>
      <c r="AA4713" s="222"/>
      <c r="AB4713" s="222"/>
      <c r="AC4713" s="222"/>
      <c r="AD4713" s="179"/>
      <c r="AE4713" s="179"/>
      <c r="AF4713" s="179"/>
      <c r="AG4713" s="179"/>
      <c r="AH4713" s="179"/>
      <c r="AI4713" s="179"/>
      <c r="AJ4713" s="179"/>
    </row>
    <row r="4714" spans="2:36" x14ac:dyDescent="0.3">
      <c r="B4714" s="224">
        <v>479100</v>
      </c>
      <c r="C4714" s="209">
        <v>197287</v>
      </c>
      <c r="D4714" s="206">
        <f t="shared" si="378"/>
        <v>0.41178668336464203</v>
      </c>
      <c r="E4714" s="208">
        <f t="shared" si="379"/>
        <v>0.45</v>
      </c>
      <c r="F4714" s="207">
        <v>10850.78</v>
      </c>
      <c r="G4714" s="207">
        <v>15782.96</v>
      </c>
      <c r="H4714" s="207">
        <v>17755.830000000002</v>
      </c>
      <c r="I4714" s="214">
        <v>181276</v>
      </c>
      <c r="J4714" s="211">
        <f t="shared" si="375"/>
        <v>0.37836777290753498</v>
      </c>
      <c r="K4714" s="212">
        <f t="shared" si="376"/>
        <v>0.42</v>
      </c>
      <c r="L4714" s="214">
        <v>9970.18</v>
      </c>
      <c r="M4714" s="213">
        <v>14502.08</v>
      </c>
      <c r="N4714" s="213">
        <v>16314.84</v>
      </c>
      <c r="O4714" s="242">
        <f t="shared" si="377"/>
        <v>0.51519999999989519</v>
      </c>
      <c r="P4714" s="242"/>
      <c r="Q4714" s="179"/>
      <c r="R4714" s="179"/>
      <c r="S4714" s="179"/>
      <c r="T4714" s="179"/>
      <c r="U4714" s="179"/>
      <c r="V4714" s="179"/>
      <c r="W4714" s="179"/>
      <c r="X4714" s="179"/>
      <c r="Y4714" s="179"/>
      <c r="Z4714" s="179"/>
      <c r="AA4714" s="222"/>
      <c r="AB4714" s="222"/>
      <c r="AC4714" s="222"/>
      <c r="AD4714" s="179"/>
      <c r="AE4714" s="179"/>
      <c r="AF4714" s="179"/>
      <c r="AG4714" s="179"/>
      <c r="AH4714" s="179"/>
      <c r="AI4714" s="179"/>
      <c r="AJ4714" s="179"/>
    </row>
    <row r="4715" spans="2:36" x14ac:dyDescent="0.3">
      <c r="B4715" s="224">
        <v>479200</v>
      </c>
      <c r="C4715" s="209">
        <v>197332</v>
      </c>
      <c r="D4715" s="206">
        <f t="shared" si="378"/>
        <v>0.41179465776293822</v>
      </c>
      <c r="E4715" s="208">
        <f t="shared" si="379"/>
        <v>0.45</v>
      </c>
      <c r="F4715" s="207">
        <v>10853.26</v>
      </c>
      <c r="G4715" s="207">
        <v>15786.56</v>
      </c>
      <c r="H4715" s="207">
        <v>17759.88</v>
      </c>
      <c r="I4715" s="214">
        <v>181318</v>
      </c>
      <c r="J4715" s="211">
        <f t="shared" si="375"/>
        <v>0.37837646076794657</v>
      </c>
      <c r="K4715" s="212">
        <f t="shared" si="376"/>
        <v>0.42</v>
      </c>
      <c r="L4715" s="214">
        <v>9972.49</v>
      </c>
      <c r="M4715" s="213">
        <v>14505.44</v>
      </c>
      <c r="N4715" s="213">
        <v>16318.62</v>
      </c>
      <c r="O4715" s="242">
        <f t="shared" si="377"/>
        <v>0.51530000000013387</v>
      </c>
      <c r="P4715" s="242"/>
      <c r="Q4715" s="179"/>
      <c r="R4715" s="179"/>
      <c r="S4715" s="179"/>
      <c r="T4715" s="179"/>
      <c r="U4715" s="179"/>
      <c r="V4715" s="179"/>
      <c r="W4715" s="179"/>
      <c r="X4715" s="179"/>
      <c r="Y4715" s="179"/>
      <c r="Z4715" s="179"/>
      <c r="AA4715" s="222"/>
      <c r="AB4715" s="222"/>
      <c r="AC4715" s="222"/>
      <c r="AD4715" s="179"/>
      <c r="AE4715" s="179"/>
      <c r="AF4715" s="179"/>
      <c r="AG4715" s="179"/>
      <c r="AH4715" s="179"/>
      <c r="AI4715" s="179"/>
      <c r="AJ4715" s="179"/>
    </row>
    <row r="4716" spans="2:36" x14ac:dyDescent="0.3">
      <c r="B4716" s="224">
        <v>479300</v>
      </c>
      <c r="C4716" s="209">
        <v>197377</v>
      </c>
      <c r="D4716" s="206">
        <f t="shared" si="378"/>
        <v>0.41180262883371582</v>
      </c>
      <c r="E4716" s="208">
        <f t="shared" si="379"/>
        <v>0.45</v>
      </c>
      <c r="F4716" s="207">
        <v>10855.73</v>
      </c>
      <c r="G4716" s="207">
        <v>15790.16</v>
      </c>
      <c r="H4716" s="207">
        <v>17763.93</v>
      </c>
      <c r="I4716" s="214">
        <v>181360</v>
      </c>
      <c r="J4716" s="211">
        <f t="shared" si="375"/>
        <v>0.37838514500312959</v>
      </c>
      <c r="K4716" s="212">
        <f t="shared" si="376"/>
        <v>0.42</v>
      </c>
      <c r="L4716" s="214">
        <v>9974.7999999999993</v>
      </c>
      <c r="M4716" s="213">
        <v>14508.8</v>
      </c>
      <c r="N4716" s="213">
        <v>16322.4</v>
      </c>
      <c r="O4716" s="242">
        <f t="shared" si="377"/>
        <v>0.51520000000000432</v>
      </c>
      <c r="P4716" s="242"/>
      <c r="Q4716" s="179"/>
      <c r="R4716" s="179"/>
      <c r="S4716" s="179"/>
      <c r="T4716" s="179"/>
      <c r="U4716" s="179"/>
      <c r="V4716" s="179"/>
      <c r="W4716" s="179"/>
      <c r="X4716" s="179"/>
      <c r="Y4716" s="179"/>
      <c r="Z4716" s="179"/>
      <c r="AA4716" s="222"/>
      <c r="AB4716" s="222"/>
      <c r="AC4716" s="222"/>
      <c r="AD4716" s="179"/>
      <c r="AE4716" s="179"/>
      <c r="AF4716" s="179"/>
      <c r="AG4716" s="179"/>
      <c r="AH4716" s="179"/>
      <c r="AI4716" s="179"/>
      <c r="AJ4716" s="179"/>
    </row>
    <row r="4717" spans="2:36" x14ac:dyDescent="0.3">
      <c r="B4717" s="224">
        <v>479400</v>
      </c>
      <c r="C4717" s="209">
        <v>197422</v>
      </c>
      <c r="D4717" s="206">
        <f t="shared" si="378"/>
        <v>0.41181059657905716</v>
      </c>
      <c r="E4717" s="208">
        <f t="shared" si="379"/>
        <v>0.45</v>
      </c>
      <c r="F4717" s="207">
        <v>10858.21</v>
      </c>
      <c r="G4717" s="207">
        <v>15793.76</v>
      </c>
      <c r="H4717" s="207">
        <v>17767.98</v>
      </c>
      <c r="I4717" s="214">
        <v>181402</v>
      </c>
      <c r="J4717" s="211">
        <f t="shared" si="375"/>
        <v>0.37839382561535251</v>
      </c>
      <c r="K4717" s="212">
        <f t="shared" si="376"/>
        <v>0.42</v>
      </c>
      <c r="L4717" s="214">
        <v>9977.11</v>
      </c>
      <c r="M4717" s="213">
        <v>14512.16</v>
      </c>
      <c r="N4717" s="213">
        <v>16326.18</v>
      </c>
      <c r="O4717" s="242">
        <f t="shared" si="377"/>
        <v>0.51530000000002474</v>
      </c>
      <c r="P4717" s="242"/>
      <c r="Q4717" s="179"/>
      <c r="R4717" s="179"/>
      <c r="S4717" s="179"/>
      <c r="T4717" s="179"/>
      <c r="U4717" s="179"/>
      <c r="V4717" s="179"/>
      <c r="W4717" s="179"/>
      <c r="X4717" s="179"/>
      <c r="Y4717" s="179"/>
      <c r="Z4717" s="179"/>
      <c r="AA4717" s="222"/>
      <c r="AB4717" s="222"/>
      <c r="AC4717" s="222"/>
      <c r="AD4717" s="179"/>
      <c r="AE4717" s="179"/>
      <c r="AF4717" s="179"/>
      <c r="AG4717" s="179"/>
      <c r="AH4717" s="179"/>
      <c r="AI4717" s="179"/>
      <c r="AJ4717" s="179"/>
    </row>
    <row r="4718" spans="2:36" x14ac:dyDescent="0.3">
      <c r="B4718" s="224">
        <v>479500</v>
      </c>
      <c r="C4718" s="209">
        <v>197467</v>
      </c>
      <c r="D4718" s="206">
        <f t="shared" si="378"/>
        <v>0.41181856100104275</v>
      </c>
      <c r="E4718" s="208">
        <f t="shared" si="379"/>
        <v>0.45</v>
      </c>
      <c r="F4718" s="207">
        <v>10860.68</v>
      </c>
      <c r="G4718" s="207">
        <v>15797.36</v>
      </c>
      <c r="H4718" s="207">
        <v>17772.03</v>
      </c>
      <c r="I4718" s="214">
        <v>181444</v>
      </c>
      <c r="J4718" s="211">
        <f t="shared" si="375"/>
        <v>0.37840250260688219</v>
      </c>
      <c r="K4718" s="212">
        <f t="shared" si="376"/>
        <v>0.42</v>
      </c>
      <c r="L4718" s="214">
        <v>9979.42</v>
      </c>
      <c r="M4718" s="213">
        <v>14515.52</v>
      </c>
      <c r="N4718" s="213">
        <v>16329.96</v>
      </c>
      <c r="O4718" s="242">
        <f t="shared" si="377"/>
        <v>0.5151999999999316</v>
      </c>
      <c r="P4718" s="242"/>
      <c r="Q4718" s="179"/>
      <c r="R4718" s="179"/>
      <c r="S4718" s="179"/>
      <c r="T4718" s="179"/>
      <c r="U4718" s="179"/>
      <c r="V4718" s="179"/>
      <c r="W4718" s="179"/>
      <c r="X4718" s="179"/>
      <c r="Y4718" s="179"/>
      <c r="Z4718" s="179"/>
      <c r="AA4718" s="222"/>
      <c r="AB4718" s="222"/>
      <c r="AC4718" s="222"/>
      <c r="AD4718" s="179"/>
      <c r="AE4718" s="179"/>
      <c r="AF4718" s="179"/>
      <c r="AG4718" s="179"/>
      <c r="AH4718" s="179"/>
      <c r="AI4718" s="179"/>
      <c r="AJ4718" s="179"/>
    </row>
    <row r="4719" spans="2:36" x14ac:dyDescent="0.3">
      <c r="B4719" s="224">
        <v>479600</v>
      </c>
      <c r="C4719" s="209">
        <v>197512</v>
      </c>
      <c r="D4719" s="206">
        <f t="shared" si="378"/>
        <v>0.41182652210175147</v>
      </c>
      <c r="E4719" s="208">
        <f t="shared" si="379"/>
        <v>0.45</v>
      </c>
      <c r="F4719" s="207">
        <v>10863.16</v>
      </c>
      <c r="G4719" s="207">
        <v>15800.96</v>
      </c>
      <c r="H4719" s="207">
        <v>17776.080000000002</v>
      </c>
      <c r="I4719" s="214">
        <v>181486</v>
      </c>
      <c r="J4719" s="211">
        <f t="shared" si="375"/>
        <v>0.37841117597998331</v>
      </c>
      <c r="K4719" s="212">
        <f t="shared" si="376"/>
        <v>0.42</v>
      </c>
      <c r="L4719" s="214">
        <v>9981.73</v>
      </c>
      <c r="M4719" s="213">
        <v>14518.88</v>
      </c>
      <c r="N4719" s="213">
        <v>16333.74</v>
      </c>
      <c r="O4719" s="242">
        <f t="shared" si="377"/>
        <v>0.5152999999999156</v>
      </c>
      <c r="P4719" s="242"/>
      <c r="Q4719" s="179"/>
      <c r="R4719" s="179"/>
      <c r="S4719" s="179"/>
      <c r="T4719" s="179"/>
      <c r="U4719" s="179"/>
      <c r="V4719" s="179"/>
      <c r="W4719" s="179"/>
      <c r="X4719" s="179"/>
      <c r="Y4719" s="179"/>
      <c r="Z4719" s="179"/>
      <c r="AA4719" s="222"/>
      <c r="AB4719" s="222"/>
      <c r="AC4719" s="222"/>
      <c r="AD4719" s="179"/>
      <c r="AE4719" s="179"/>
      <c r="AF4719" s="179"/>
      <c r="AG4719" s="179"/>
      <c r="AH4719" s="179"/>
      <c r="AI4719" s="179"/>
      <c r="AJ4719" s="179"/>
    </row>
    <row r="4720" spans="2:36" x14ac:dyDescent="0.3">
      <c r="B4720" s="224">
        <v>479700</v>
      </c>
      <c r="C4720" s="209">
        <v>197557</v>
      </c>
      <c r="D4720" s="206">
        <f t="shared" si="378"/>
        <v>0.41183447988326038</v>
      </c>
      <c r="E4720" s="208">
        <f t="shared" si="379"/>
        <v>0.45</v>
      </c>
      <c r="F4720" s="207">
        <v>10865.63</v>
      </c>
      <c r="G4720" s="207">
        <v>15804.56</v>
      </c>
      <c r="H4720" s="207">
        <v>17780.13</v>
      </c>
      <c r="I4720" s="214">
        <v>181528</v>
      </c>
      <c r="J4720" s="211">
        <f t="shared" si="375"/>
        <v>0.37841984573691889</v>
      </c>
      <c r="K4720" s="212">
        <f t="shared" si="376"/>
        <v>0.42</v>
      </c>
      <c r="L4720" s="214">
        <v>9984.0400000000009</v>
      </c>
      <c r="M4720" s="213">
        <v>14522.24</v>
      </c>
      <c r="N4720" s="213">
        <v>16337.52</v>
      </c>
      <c r="O4720" s="242">
        <f t="shared" si="377"/>
        <v>0.51520000000007715</v>
      </c>
      <c r="P4720" s="242"/>
      <c r="Q4720" s="179"/>
      <c r="R4720" s="179"/>
      <c r="S4720" s="179"/>
      <c r="T4720" s="179"/>
      <c r="U4720" s="179"/>
      <c r="V4720" s="179"/>
      <c r="W4720" s="179"/>
      <c r="X4720" s="179"/>
      <c r="Y4720" s="179"/>
      <c r="Z4720" s="179"/>
      <c r="AA4720" s="222"/>
      <c r="AB4720" s="222"/>
      <c r="AC4720" s="222"/>
      <c r="AD4720" s="179"/>
      <c r="AE4720" s="179"/>
      <c r="AF4720" s="179"/>
      <c r="AG4720" s="179"/>
      <c r="AH4720" s="179"/>
      <c r="AI4720" s="179"/>
      <c r="AJ4720" s="179"/>
    </row>
    <row r="4721" spans="2:36" x14ac:dyDescent="0.3">
      <c r="B4721" s="224">
        <v>479800</v>
      </c>
      <c r="C4721" s="209">
        <v>197602</v>
      </c>
      <c r="D4721" s="206">
        <f t="shared" si="378"/>
        <v>0.41184243434764484</v>
      </c>
      <c r="E4721" s="208">
        <f t="shared" si="379"/>
        <v>0.45</v>
      </c>
      <c r="F4721" s="207">
        <v>10868.11</v>
      </c>
      <c r="G4721" s="207">
        <v>15808.16</v>
      </c>
      <c r="H4721" s="207">
        <v>17784.18</v>
      </c>
      <c r="I4721" s="214">
        <v>181570</v>
      </c>
      <c r="J4721" s="211">
        <f t="shared" si="375"/>
        <v>0.37842851187994997</v>
      </c>
      <c r="K4721" s="212">
        <f t="shared" si="376"/>
        <v>0.42</v>
      </c>
      <c r="L4721" s="214">
        <v>9986.35</v>
      </c>
      <c r="M4721" s="213">
        <v>14525.6</v>
      </c>
      <c r="N4721" s="213">
        <v>16341.3</v>
      </c>
      <c r="O4721" s="242">
        <f t="shared" si="377"/>
        <v>0.51529999999980647</v>
      </c>
      <c r="P4721" s="242"/>
      <c r="Q4721" s="179"/>
      <c r="R4721" s="179"/>
      <c r="S4721" s="179"/>
      <c r="T4721" s="179"/>
      <c r="U4721" s="179"/>
      <c r="V4721" s="179"/>
      <c r="W4721" s="179"/>
      <c r="X4721" s="179"/>
      <c r="Y4721" s="179"/>
      <c r="Z4721" s="179"/>
      <c r="AA4721" s="222"/>
      <c r="AB4721" s="222"/>
      <c r="AC4721" s="222"/>
      <c r="AD4721" s="179"/>
      <c r="AE4721" s="179"/>
      <c r="AF4721" s="179"/>
      <c r="AG4721" s="179"/>
      <c r="AH4721" s="179"/>
      <c r="AI4721" s="179"/>
      <c r="AJ4721" s="179"/>
    </row>
    <row r="4722" spans="2:36" x14ac:dyDescent="0.3">
      <c r="B4722" s="224">
        <v>479900</v>
      </c>
      <c r="C4722" s="209">
        <v>197647</v>
      </c>
      <c r="D4722" s="206">
        <f t="shared" si="378"/>
        <v>0.41185038549697855</v>
      </c>
      <c r="E4722" s="208">
        <f t="shared" si="379"/>
        <v>0.45</v>
      </c>
      <c r="F4722" s="207">
        <v>10870.58</v>
      </c>
      <c r="G4722" s="207">
        <v>15811.76</v>
      </c>
      <c r="H4722" s="207">
        <v>17788.23</v>
      </c>
      <c r="I4722" s="214">
        <v>181612</v>
      </c>
      <c r="J4722" s="211">
        <f t="shared" si="375"/>
        <v>0.37843717441133568</v>
      </c>
      <c r="K4722" s="212">
        <f t="shared" si="376"/>
        <v>0.42</v>
      </c>
      <c r="L4722" s="214">
        <v>9988.66</v>
      </c>
      <c r="M4722" s="213">
        <v>14528.96</v>
      </c>
      <c r="N4722" s="213">
        <v>16345.08</v>
      </c>
      <c r="O4722" s="242">
        <f t="shared" si="377"/>
        <v>0.51519999999996802</v>
      </c>
      <c r="P4722" s="242"/>
      <c r="Q4722" s="179"/>
      <c r="R4722" s="179"/>
      <c r="S4722" s="179"/>
      <c r="T4722" s="179"/>
      <c r="U4722" s="179"/>
      <c r="V4722" s="179"/>
      <c r="W4722" s="179"/>
      <c r="X4722" s="179"/>
      <c r="Y4722" s="179"/>
      <c r="Z4722" s="179"/>
      <c r="AA4722" s="222"/>
      <c r="AB4722" s="222"/>
      <c r="AC4722" s="222"/>
      <c r="AD4722" s="179"/>
      <c r="AE4722" s="179"/>
      <c r="AF4722" s="179"/>
      <c r="AG4722" s="179"/>
      <c r="AH4722" s="179"/>
      <c r="AI4722" s="179"/>
      <c r="AJ4722" s="179"/>
    </row>
    <row r="4723" spans="2:36" x14ac:dyDescent="0.3">
      <c r="B4723" s="224">
        <v>480000</v>
      </c>
      <c r="C4723" s="209">
        <v>197692</v>
      </c>
      <c r="D4723" s="206">
        <f t="shared" si="378"/>
        <v>0.41185833333333333</v>
      </c>
      <c r="E4723" s="208">
        <f t="shared" si="379"/>
        <v>0.45</v>
      </c>
      <c r="F4723" s="207">
        <v>10873.06</v>
      </c>
      <c r="G4723" s="207">
        <v>15815.36</v>
      </c>
      <c r="H4723" s="207">
        <v>17792.28</v>
      </c>
      <c r="I4723" s="214">
        <v>181654</v>
      </c>
      <c r="J4723" s="211">
        <f t="shared" si="375"/>
        <v>0.37844583333333331</v>
      </c>
      <c r="K4723" s="212">
        <f t="shared" si="376"/>
        <v>0.42</v>
      </c>
      <c r="L4723" s="214">
        <v>9990.9699999999993</v>
      </c>
      <c r="M4723" s="213">
        <v>14532.32</v>
      </c>
      <c r="N4723" s="213">
        <v>16348.86</v>
      </c>
      <c r="O4723" s="242">
        <f t="shared" si="377"/>
        <v>0.51529999999995202</v>
      </c>
      <c r="P4723" s="242"/>
      <c r="Q4723" s="179"/>
      <c r="R4723" s="179"/>
      <c r="S4723" s="179"/>
      <c r="T4723" s="179"/>
      <c r="U4723" s="179"/>
      <c r="V4723" s="179"/>
      <c r="W4723" s="179"/>
      <c r="X4723" s="179"/>
      <c r="Y4723" s="179"/>
      <c r="Z4723" s="179"/>
      <c r="AA4723" s="222"/>
      <c r="AB4723" s="222"/>
      <c r="AC4723" s="222"/>
      <c r="AD4723" s="179"/>
      <c r="AE4723" s="179"/>
      <c r="AF4723" s="179"/>
      <c r="AG4723" s="179"/>
      <c r="AH4723" s="179"/>
      <c r="AI4723" s="179"/>
      <c r="AJ4723" s="179"/>
    </row>
    <row r="4724" spans="2:36" x14ac:dyDescent="0.3">
      <c r="B4724" s="224">
        <v>480100</v>
      </c>
      <c r="C4724" s="209">
        <v>197737</v>
      </c>
      <c r="D4724" s="206">
        <f t="shared" si="378"/>
        <v>0.41186627785877944</v>
      </c>
      <c r="E4724" s="208">
        <f t="shared" si="379"/>
        <v>0.45</v>
      </c>
      <c r="F4724" s="207">
        <v>10875.53</v>
      </c>
      <c r="G4724" s="207">
        <v>15818.96</v>
      </c>
      <c r="H4724" s="207">
        <v>17796.330000000002</v>
      </c>
      <c r="I4724" s="214">
        <v>181696</v>
      </c>
      <c r="J4724" s="211">
        <f t="shared" si="375"/>
        <v>0.37845448864819831</v>
      </c>
      <c r="K4724" s="212">
        <f t="shared" si="376"/>
        <v>0.42</v>
      </c>
      <c r="L4724" s="214">
        <v>9993.2800000000007</v>
      </c>
      <c r="M4724" s="213">
        <v>14535.68</v>
      </c>
      <c r="N4724" s="213">
        <v>16352.64</v>
      </c>
      <c r="O4724" s="242">
        <f t="shared" si="377"/>
        <v>0.51519999999989519</v>
      </c>
      <c r="P4724" s="242"/>
      <c r="Q4724" s="179"/>
      <c r="R4724" s="179"/>
      <c r="S4724" s="179"/>
      <c r="T4724" s="179"/>
      <c r="U4724" s="179"/>
      <c r="V4724" s="179"/>
      <c r="W4724" s="179"/>
      <c r="X4724" s="179"/>
      <c r="Y4724" s="179"/>
      <c r="Z4724" s="179"/>
      <c r="AA4724" s="222"/>
      <c r="AB4724" s="222"/>
      <c r="AC4724" s="222"/>
      <c r="AD4724" s="179"/>
      <c r="AE4724" s="179"/>
      <c r="AF4724" s="179"/>
      <c r="AG4724" s="179"/>
      <c r="AH4724" s="179"/>
      <c r="AI4724" s="179"/>
      <c r="AJ4724" s="179"/>
    </row>
    <row r="4725" spans="2:36" x14ac:dyDescent="0.3">
      <c r="B4725" s="224">
        <v>480200</v>
      </c>
      <c r="C4725" s="209">
        <v>197782</v>
      </c>
      <c r="D4725" s="206">
        <f t="shared" si="378"/>
        <v>0.41187421907538524</v>
      </c>
      <c r="E4725" s="208">
        <f t="shared" si="379"/>
        <v>0.45</v>
      </c>
      <c r="F4725" s="207">
        <v>10878.01</v>
      </c>
      <c r="G4725" s="207">
        <v>15822.56</v>
      </c>
      <c r="H4725" s="207">
        <v>17800.38</v>
      </c>
      <c r="I4725" s="214">
        <v>181738</v>
      </c>
      <c r="J4725" s="211">
        <f t="shared" si="375"/>
        <v>0.37846314035818407</v>
      </c>
      <c r="K4725" s="212">
        <f t="shared" si="376"/>
        <v>0.42</v>
      </c>
      <c r="L4725" s="214">
        <v>9995.59</v>
      </c>
      <c r="M4725" s="213">
        <v>14539.04</v>
      </c>
      <c r="N4725" s="213">
        <v>16356.42</v>
      </c>
      <c r="O4725" s="242">
        <f t="shared" si="377"/>
        <v>0.51530000000013387</v>
      </c>
      <c r="P4725" s="242"/>
      <c r="Q4725" s="179"/>
      <c r="R4725" s="179"/>
      <c r="S4725" s="179"/>
      <c r="T4725" s="179"/>
      <c r="U4725" s="179"/>
      <c r="V4725" s="179"/>
      <c r="W4725" s="179"/>
      <c r="X4725" s="179"/>
      <c r="Y4725" s="179"/>
      <c r="Z4725" s="179"/>
      <c r="AA4725" s="222"/>
      <c r="AB4725" s="222"/>
      <c r="AC4725" s="222"/>
      <c r="AD4725" s="179"/>
      <c r="AE4725" s="179"/>
      <c r="AF4725" s="179"/>
      <c r="AG4725" s="179"/>
      <c r="AH4725" s="179"/>
      <c r="AI4725" s="179"/>
      <c r="AJ4725" s="179"/>
    </row>
    <row r="4726" spans="2:36" x14ac:dyDescent="0.3">
      <c r="B4726" s="224">
        <v>480300</v>
      </c>
      <c r="C4726" s="209">
        <v>197827</v>
      </c>
      <c r="D4726" s="206">
        <f t="shared" si="378"/>
        <v>0.41188215698521757</v>
      </c>
      <c r="E4726" s="208">
        <f t="shared" si="379"/>
        <v>0.45</v>
      </c>
      <c r="F4726" s="207">
        <v>10880.48</v>
      </c>
      <c r="G4726" s="207">
        <v>15826.16</v>
      </c>
      <c r="H4726" s="207">
        <v>17804.43</v>
      </c>
      <c r="I4726" s="214">
        <v>181780</v>
      </c>
      <c r="J4726" s="211">
        <f t="shared" si="375"/>
        <v>0.37847178846554236</v>
      </c>
      <c r="K4726" s="212">
        <f t="shared" si="376"/>
        <v>0.42</v>
      </c>
      <c r="L4726" s="214">
        <v>9997.9</v>
      </c>
      <c r="M4726" s="213">
        <v>14542.4</v>
      </c>
      <c r="N4726" s="213">
        <v>16360.2</v>
      </c>
      <c r="O4726" s="242">
        <f t="shared" si="377"/>
        <v>0.51520000000000432</v>
      </c>
      <c r="P4726" s="242"/>
      <c r="Q4726" s="179"/>
      <c r="R4726" s="179"/>
      <c r="S4726" s="179"/>
      <c r="T4726" s="179"/>
      <c r="U4726" s="179"/>
      <c r="V4726" s="179"/>
      <c r="W4726" s="179"/>
      <c r="X4726" s="179"/>
      <c r="Y4726" s="179"/>
      <c r="Z4726" s="179"/>
      <c r="AA4726" s="222"/>
      <c r="AB4726" s="222"/>
      <c r="AC4726" s="222"/>
      <c r="AD4726" s="179"/>
      <c r="AE4726" s="179"/>
      <c r="AF4726" s="179"/>
      <c r="AG4726" s="179"/>
      <c r="AH4726" s="179"/>
      <c r="AI4726" s="179"/>
      <c r="AJ4726" s="179"/>
    </row>
    <row r="4727" spans="2:36" x14ac:dyDescent="0.3">
      <c r="B4727" s="224">
        <v>480400</v>
      </c>
      <c r="C4727" s="209">
        <v>197872</v>
      </c>
      <c r="D4727" s="206">
        <f t="shared" si="378"/>
        <v>0.4118900915903414</v>
      </c>
      <c r="E4727" s="208">
        <f t="shared" si="379"/>
        <v>0.45</v>
      </c>
      <c r="F4727" s="207">
        <v>10882.96</v>
      </c>
      <c r="G4727" s="207">
        <v>15829.76</v>
      </c>
      <c r="H4727" s="207">
        <v>17808.48</v>
      </c>
      <c r="I4727" s="214">
        <v>181822</v>
      </c>
      <c r="J4727" s="211">
        <f t="shared" si="375"/>
        <v>0.37848043297252287</v>
      </c>
      <c r="K4727" s="212">
        <f t="shared" si="376"/>
        <v>0.42</v>
      </c>
      <c r="L4727" s="214">
        <v>10000.209999999999</v>
      </c>
      <c r="M4727" s="213">
        <v>14545.76</v>
      </c>
      <c r="N4727" s="213">
        <v>16363.98</v>
      </c>
      <c r="O4727" s="242">
        <f t="shared" si="377"/>
        <v>0.51530000000002474</v>
      </c>
      <c r="P4727" s="242"/>
      <c r="Q4727" s="179"/>
      <c r="R4727" s="179"/>
      <c r="S4727" s="179"/>
      <c r="T4727" s="179"/>
      <c r="U4727" s="179"/>
      <c r="V4727" s="179"/>
      <c r="W4727" s="179"/>
      <c r="X4727" s="179"/>
      <c r="Y4727" s="179"/>
      <c r="Z4727" s="179"/>
      <c r="AA4727" s="222"/>
      <c r="AB4727" s="222"/>
      <c r="AC4727" s="222"/>
      <c r="AD4727" s="179"/>
      <c r="AE4727" s="179"/>
      <c r="AF4727" s="179"/>
      <c r="AG4727" s="179"/>
      <c r="AH4727" s="179"/>
      <c r="AI4727" s="179"/>
      <c r="AJ4727" s="179"/>
    </row>
    <row r="4728" spans="2:36" x14ac:dyDescent="0.3">
      <c r="B4728" s="224">
        <v>480500</v>
      </c>
      <c r="C4728" s="209">
        <v>197917</v>
      </c>
      <c r="D4728" s="206">
        <f t="shared" si="378"/>
        <v>0.41189802289281996</v>
      </c>
      <c r="E4728" s="208">
        <f t="shared" si="379"/>
        <v>0.45</v>
      </c>
      <c r="F4728" s="207">
        <v>10885.43</v>
      </c>
      <c r="G4728" s="207">
        <v>15833.36</v>
      </c>
      <c r="H4728" s="207">
        <v>17812.53</v>
      </c>
      <c r="I4728" s="214">
        <v>181864</v>
      </c>
      <c r="J4728" s="211">
        <f t="shared" si="375"/>
        <v>0.37848907388137359</v>
      </c>
      <c r="K4728" s="212">
        <f t="shared" si="376"/>
        <v>0.42</v>
      </c>
      <c r="L4728" s="214">
        <v>10002.52</v>
      </c>
      <c r="M4728" s="213">
        <v>14549.12</v>
      </c>
      <c r="N4728" s="213">
        <v>16367.76</v>
      </c>
      <c r="O4728" s="242">
        <f t="shared" si="377"/>
        <v>0.5151999999999316</v>
      </c>
      <c r="P4728" s="242"/>
      <c r="Q4728" s="179"/>
      <c r="R4728" s="179"/>
      <c r="S4728" s="179"/>
      <c r="T4728" s="179"/>
      <c r="U4728" s="179"/>
      <c r="V4728" s="179"/>
      <c r="W4728" s="179"/>
      <c r="X4728" s="179"/>
      <c r="Y4728" s="179"/>
      <c r="Z4728" s="179"/>
      <c r="AA4728" s="222"/>
      <c r="AB4728" s="222"/>
      <c r="AC4728" s="222"/>
      <c r="AD4728" s="179"/>
      <c r="AE4728" s="179"/>
      <c r="AF4728" s="179"/>
      <c r="AG4728" s="179"/>
      <c r="AH4728" s="179"/>
      <c r="AI4728" s="179"/>
      <c r="AJ4728" s="179"/>
    </row>
    <row r="4729" spans="2:36" x14ac:dyDescent="0.3">
      <c r="B4729" s="224">
        <v>480600</v>
      </c>
      <c r="C4729" s="209">
        <v>197962</v>
      </c>
      <c r="D4729" s="206">
        <f t="shared" si="378"/>
        <v>0.41190595089471493</v>
      </c>
      <c r="E4729" s="208">
        <f t="shared" si="379"/>
        <v>0.45</v>
      </c>
      <c r="F4729" s="207">
        <v>10887.91</v>
      </c>
      <c r="G4729" s="207">
        <v>15836.96</v>
      </c>
      <c r="H4729" s="207">
        <v>17816.580000000002</v>
      </c>
      <c r="I4729" s="214">
        <v>181906</v>
      </c>
      <c r="J4729" s="211">
        <f t="shared" si="375"/>
        <v>0.37849771119434039</v>
      </c>
      <c r="K4729" s="212">
        <f t="shared" si="376"/>
        <v>0.42</v>
      </c>
      <c r="L4729" s="214">
        <v>10004.83</v>
      </c>
      <c r="M4729" s="213">
        <v>14552.48</v>
      </c>
      <c r="N4729" s="213">
        <v>16371.54</v>
      </c>
      <c r="O4729" s="242">
        <f t="shared" si="377"/>
        <v>0.5152999999999156</v>
      </c>
      <c r="P4729" s="242"/>
      <c r="Q4729" s="179"/>
      <c r="R4729" s="179"/>
      <c r="S4729" s="179"/>
      <c r="T4729" s="179"/>
      <c r="U4729" s="179"/>
      <c r="V4729" s="179"/>
      <c r="W4729" s="179"/>
      <c r="X4729" s="179"/>
      <c r="Y4729" s="179"/>
      <c r="Z4729" s="179"/>
      <c r="AA4729" s="222"/>
      <c r="AB4729" s="222"/>
      <c r="AC4729" s="222"/>
      <c r="AD4729" s="179"/>
      <c r="AE4729" s="179"/>
      <c r="AF4729" s="179"/>
      <c r="AG4729" s="179"/>
      <c r="AH4729" s="179"/>
      <c r="AI4729" s="179"/>
      <c r="AJ4729" s="179"/>
    </row>
    <row r="4730" spans="2:36" x14ac:dyDescent="0.3">
      <c r="B4730" s="224">
        <v>480700</v>
      </c>
      <c r="C4730" s="209">
        <v>198007</v>
      </c>
      <c r="D4730" s="206">
        <f t="shared" si="378"/>
        <v>0.41191387559808612</v>
      </c>
      <c r="E4730" s="208">
        <f t="shared" si="379"/>
        <v>0.45</v>
      </c>
      <c r="F4730" s="207">
        <v>10890.38</v>
      </c>
      <c r="G4730" s="207">
        <v>15840.56</v>
      </c>
      <c r="H4730" s="207">
        <v>17820.63</v>
      </c>
      <c r="I4730" s="214">
        <v>181948</v>
      </c>
      <c r="J4730" s="211">
        <f t="shared" si="375"/>
        <v>0.37850634491366758</v>
      </c>
      <c r="K4730" s="212">
        <f t="shared" si="376"/>
        <v>0.42</v>
      </c>
      <c r="L4730" s="214">
        <v>10007.14</v>
      </c>
      <c r="M4730" s="213">
        <v>14555.84</v>
      </c>
      <c r="N4730" s="213">
        <v>16375.32</v>
      </c>
      <c r="O4730" s="242">
        <f t="shared" si="377"/>
        <v>0.51520000000007715</v>
      </c>
      <c r="P4730" s="242"/>
      <c r="Q4730" s="179"/>
      <c r="R4730" s="179"/>
      <c r="S4730" s="179"/>
      <c r="T4730" s="179"/>
      <c r="U4730" s="179"/>
      <c r="V4730" s="179"/>
      <c r="W4730" s="179"/>
      <c r="X4730" s="179"/>
      <c r="Y4730" s="179"/>
      <c r="Z4730" s="179"/>
      <c r="AA4730" s="222"/>
      <c r="AB4730" s="222"/>
      <c r="AC4730" s="222"/>
      <c r="AD4730" s="179"/>
      <c r="AE4730" s="179"/>
      <c r="AF4730" s="179"/>
      <c r="AG4730" s="179"/>
      <c r="AH4730" s="179"/>
      <c r="AI4730" s="179"/>
      <c r="AJ4730" s="179"/>
    </row>
    <row r="4731" spans="2:36" x14ac:dyDescent="0.3">
      <c r="B4731" s="224">
        <v>480800</v>
      </c>
      <c r="C4731" s="209">
        <v>198052</v>
      </c>
      <c r="D4731" s="206">
        <f t="shared" si="378"/>
        <v>0.41192179700499171</v>
      </c>
      <c r="E4731" s="208">
        <f t="shared" si="379"/>
        <v>0.45</v>
      </c>
      <c r="F4731" s="207">
        <v>10892.86</v>
      </c>
      <c r="G4731" s="207">
        <v>15844.16</v>
      </c>
      <c r="H4731" s="207">
        <v>17824.68</v>
      </c>
      <c r="I4731" s="214">
        <v>181990</v>
      </c>
      <c r="J4731" s="211">
        <f t="shared" ref="J4731:J4794" si="380">I4731/$B4731</f>
        <v>0.37851497504159731</v>
      </c>
      <c r="K4731" s="212">
        <f t="shared" ref="K4731:K4794" si="381">(I4731-I4730)/($B4731-$B4730)</f>
        <v>0.42</v>
      </c>
      <c r="L4731" s="214">
        <v>10009.450000000001</v>
      </c>
      <c r="M4731" s="213">
        <v>14559.2</v>
      </c>
      <c r="N4731" s="213">
        <v>16379.1</v>
      </c>
      <c r="O4731" s="242">
        <f t="shared" si="377"/>
        <v>0.51529999999980647</v>
      </c>
      <c r="P4731" s="242"/>
      <c r="Q4731" s="179"/>
      <c r="R4731" s="179"/>
      <c r="S4731" s="179"/>
      <c r="T4731" s="179"/>
      <c r="U4731" s="179"/>
      <c r="V4731" s="179"/>
      <c r="W4731" s="179"/>
      <c r="X4731" s="179"/>
      <c r="Y4731" s="179"/>
      <c r="Z4731" s="179"/>
      <c r="AA4731" s="222"/>
      <c r="AB4731" s="222"/>
      <c r="AC4731" s="222"/>
      <c r="AD4731" s="179"/>
      <c r="AE4731" s="179"/>
      <c r="AF4731" s="179"/>
      <c r="AG4731" s="179"/>
      <c r="AH4731" s="179"/>
      <c r="AI4731" s="179"/>
      <c r="AJ4731" s="179"/>
    </row>
    <row r="4732" spans="2:36" x14ac:dyDescent="0.3">
      <c r="B4732" s="224">
        <v>480900</v>
      </c>
      <c r="C4732" s="209">
        <v>198097</v>
      </c>
      <c r="D4732" s="206">
        <f t="shared" si="378"/>
        <v>0.41192971511748805</v>
      </c>
      <c r="E4732" s="208">
        <f t="shared" si="379"/>
        <v>0.45</v>
      </c>
      <c r="F4732" s="207">
        <v>10895.33</v>
      </c>
      <c r="G4732" s="207">
        <v>15847.76</v>
      </c>
      <c r="H4732" s="207">
        <v>17828.73</v>
      </c>
      <c r="I4732" s="214">
        <v>182032</v>
      </c>
      <c r="J4732" s="211">
        <f t="shared" si="380"/>
        <v>0.37852360158037013</v>
      </c>
      <c r="K4732" s="212">
        <f t="shared" si="381"/>
        <v>0.42</v>
      </c>
      <c r="L4732" s="214">
        <v>10011.76</v>
      </c>
      <c r="M4732" s="213">
        <v>14562.56</v>
      </c>
      <c r="N4732" s="213">
        <v>16382.88</v>
      </c>
      <c r="O4732" s="242">
        <f t="shared" si="377"/>
        <v>0.51519999999996802</v>
      </c>
      <c r="P4732" s="242"/>
      <c r="Q4732" s="179"/>
      <c r="R4732" s="179"/>
      <c r="S4732" s="179"/>
      <c r="T4732" s="179"/>
      <c r="U4732" s="179"/>
      <c r="V4732" s="179"/>
      <c r="W4732" s="179"/>
      <c r="X4732" s="179"/>
      <c r="Y4732" s="179"/>
      <c r="Z4732" s="179"/>
      <c r="AA4732" s="222"/>
      <c r="AB4732" s="222"/>
      <c r="AC4732" s="222"/>
      <c r="AD4732" s="179"/>
      <c r="AE4732" s="179"/>
      <c r="AF4732" s="179"/>
      <c r="AG4732" s="179"/>
      <c r="AH4732" s="179"/>
      <c r="AI4732" s="179"/>
      <c r="AJ4732" s="179"/>
    </row>
    <row r="4733" spans="2:36" x14ac:dyDescent="0.3">
      <c r="B4733" s="224">
        <v>481000</v>
      </c>
      <c r="C4733" s="209">
        <v>198142</v>
      </c>
      <c r="D4733" s="206">
        <f t="shared" si="378"/>
        <v>0.41193762993762995</v>
      </c>
      <c r="E4733" s="208">
        <f t="shared" si="379"/>
        <v>0.45</v>
      </c>
      <c r="F4733" s="207">
        <v>10897.81</v>
      </c>
      <c r="G4733" s="207">
        <v>15851.36</v>
      </c>
      <c r="H4733" s="207">
        <v>17832.78</v>
      </c>
      <c r="I4733" s="214">
        <v>182074</v>
      </c>
      <c r="J4733" s="211">
        <f t="shared" si="380"/>
        <v>0.37853222453222451</v>
      </c>
      <c r="K4733" s="212">
        <f t="shared" si="381"/>
        <v>0.42</v>
      </c>
      <c r="L4733" s="214">
        <v>10014.07</v>
      </c>
      <c r="M4733" s="213">
        <v>14565.92</v>
      </c>
      <c r="N4733" s="213">
        <v>16386.66</v>
      </c>
      <c r="O4733" s="242">
        <f t="shared" si="377"/>
        <v>0.51529999999995202</v>
      </c>
      <c r="P4733" s="242"/>
      <c r="Q4733" s="179"/>
      <c r="R4733" s="179"/>
      <c r="S4733" s="179"/>
      <c r="T4733" s="179"/>
      <c r="U4733" s="179"/>
      <c r="V4733" s="179"/>
      <c r="W4733" s="179"/>
      <c r="X4733" s="179"/>
      <c r="Y4733" s="179"/>
      <c r="Z4733" s="179"/>
      <c r="AA4733" s="222"/>
      <c r="AB4733" s="222"/>
      <c r="AC4733" s="222"/>
      <c r="AD4733" s="179"/>
      <c r="AE4733" s="179"/>
      <c r="AF4733" s="179"/>
      <c r="AG4733" s="179"/>
      <c r="AH4733" s="179"/>
      <c r="AI4733" s="179"/>
      <c r="AJ4733" s="179"/>
    </row>
    <row r="4734" spans="2:36" x14ac:dyDescent="0.3">
      <c r="B4734" s="224">
        <v>481100</v>
      </c>
      <c r="C4734" s="209">
        <v>198187</v>
      </c>
      <c r="D4734" s="206">
        <f t="shared" si="378"/>
        <v>0.41194554146747037</v>
      </c>
      <c r="E4734" s="208">
        <f t="shared" si="379"/>
        <v>0.45</v>
      </c>
      <c r="F4734" s="207">
        <v>10900.28</v>
      </c>
      <c r="G4734" s="207">
        <v>15854.96</v>
      </c>
      <c r="H4734" s="207">
        <v>17836.830000000002</v>
      </c>
      <c r="I4734" s="214">
        <v>182116</v>
      </c>
      <c r="J4734" s="211">
        <f t="shared" si="380"/>
        <v>0.37854084389939724</v>
      </c>
      <c r="K4734" s="212">
        <f t="shared" si="381"/>
        <v>0.42</v>
      </c>
      <c r="L4734" s="214">
        <v>10016.379999999999</v>
      </c>
      <c r="M4734" s="213">
        <v>14569.28</v>
      </c>
      <c r="N4734" s="213">
        <v>16390.439999999999</v>
      </c>
      <c r="O4734" s="242">
        <f t="shared" si="377"/>
        <v>0.51519999999989519</v>
      </c>
      <c r="P4734" s="242"/>
      <c r="Q4734" s="179"/>
      <c r="R4734" s="179"/>
      <c r="S4734" s="179"/>
      <c r="T4734" s="179"/>
      <c r="U4734" s="179"/>
      <c r="V4734" s="179"/>
      <c r="W4734" s="179"/>
      <c r="X4734" s="179"/>
      <c r="Y4734" s="179"/>
      <c r="Z4734" s="179"/>
      <c r="AA4734" s="222"/>
      <c r="AB4734" s="222"/>
      <c r="AC4734" s="222"/>
      <c r="AD4734" s="179"/>
      <c r="AE4734" s="179"/>
      <c r="AF4734" s="179"/>
      <c r="AG4734" s="179"/>
      <c r="AH4734" s="179"/>
      <c r="AI4734" s="179"/>
      <c r="AJ4734" s="179"/>
    </row>
    <row r="4735" spans="2:36" x14ac:dyDescent="0.3">
      <c r="B4735" s="224">
        <v>481200</v>
      </c>
      <c r="C4735" s="209">
        <v>198232</v>
      </c>
      <c r="D4735" s="206">
        <f t="shared" si="378"/>
        <v>0.41195344970906067</v>
      </c>
      <c r="E4735" s="208">
        <f t="shared" si="379"/>
        <v>0.45</v>
      </c>
      <c r="F4735" s="207">
        <v>10902.76</v>
      </c>
      <c r="G4735" s="207">
        <v>15858.56</v>
      </c>
      <c r="H4735" s="207">
        <v>17840.88</v>
      </c>
      <c r="I4735" s="214">
        <v>182158</v>
      </c>
      <c r="J4735" s="211">
        <f t="shared" si="380"/>
        <v>0.37854945968412301</v>
      </c>
      <c r="K4735" s="212">
        <f t="shared" si="381"/>
        <v>0.42</v>
      </c>
      <c r="L4735" s="214">
        <v>10018.69</v>
      </c>
      <c r="M4735" s="213">
        <v>14572.64</v>
      </c>
      <c r="N4735" s="213">
        <v>16394.22</v>
      </c>
      <c r="O4735" s="242">
        <f t="shared" si="377"/>
        <v>0.51530000000013387</v>
      </c>
      <c r="P4735" s="242"/>
      <c r="Q4735" s="179"/>
      <c r="R4735" s="179"/>
      <c r="S4735" s="179"/>
      <c r="T4735" s="179"/>
      <c r="U4735" s="179"/>
      <c r="V4735" s="179"/>
      <c r="W4735" s="179"/>
      <c r="X4735" s="179"/>
      <c r="Y4735" s="179"/>
      <c r="Z4735" s="179"/>
      <c r="AA4735" s="222"/>
      <c r="AB4735" s="222"/>
      <c r="AC4735" s="222"/>
      <c r="AD4735" s="179"/>
      <c r="AE4735" s="179"/>
      <c r="AF4735" s="179"/>
      <c r="AG4735" s="179"/>
      <c r="AH4735" s="179"/>
      <c r="AI4735" s="179"/>
      <c r="AJ4735" s="179"/>
    </row>
    <row r="4736" spans="2:36" x14ac:dyDescent="0.3">
      <c r="B4736" s="224">
        <v>481300</v>
      </c>
      <c r="C4736" s="209">
        <v>198277</v>
      </c>
      <c r="D4736" s="206">
        <f t="shared" si="378"/>
        <v>0.41196135466445044</v>
      </c>
      <c r="E4736" s="208">
        <f t="shared" si="379"/>
        <v>0.45</v>
      </c>
      <c r="F4736" s="207">
        <v>10905.23</v>
      </c>
      <c r="G4736" s="207">
        <v>15862.16</v>
      </c>
      <c r="H4736" s="207">
        <v>17844.93</v>
      </c>
      <c r="I4736" s="214">
        <v>182200</v>
      </c>
      <c r="J4736" s="211">
        <f t="shared" si="380"/>
        <v>0.37855807188863494</v>
      </c>
      <c r="K4736" s="212">
        <f t="shared" si="381"/>
        <v>0.42</v>
      </c>
      <c r="L4736" s="214">
        <v>10021</v>
      </c>
      <c r="M4736" s="213">
        <v>14576</v>
      </c>
      <c r="N4736" s="213">
        <v>16398</v>
      </c>
      <c r="O4736" s="242">
        <f t="shared" si="377"/>
        <v>0.51520000000000432</v>
      </c>
      <c r="P4736" s="242"/>
      <c r="Q4736" s="179"/>
      <c r="R4736" s="179"/>
      <c r="S4736" s="179"/>
      <c r="T4736" s="179"/>
      <c r="U4736" s="179"/>
      <c r="V4736" s="179"/>
      <c r="W4736" s="179"/>
      <c r="X4736" s="179"/>
      <c r="Y4736" s="179"/>
      <c r="Z4736" s="179"/>
      <c r="AA4736" s="222"/>
      <c r="AB4736" s="222"/>
      <c r="AC4736" s="222"/>
      <c r="AD4736" s="179"/>
      <c r="AE4736" s="179"/>
      <c r="AF4736" s="179"/>
      <c r="AG4736" s="179"/>
      <c r="AH4736" s="179"/>
      <c r="AI4736" s="179"/>
      <c r="AJ4736" s="179"/>
    </row>
    <row r="4737" spans="2:36" x14ac:dyDescent="0.3">
      <c r="B4737" s="224">
        <v>481400</v>
      </c>
      <c r="C4737" s="209">
        <v>198322</v>
      </c>
      <c r="D4737" s="206">
        <f t="shared" si="378"/>
        <v>0.41196925633568759</v>
      </c>
      <c r="E4737" s="208">
        <f t="shared" si="379"/>
        <v>0.45</v>
      </c>
      <c r="F4737" s="207">
        <v>10907.71</v>
      </c>
      <c r="G4737" s="207">
        <v>15865.76</v>
      </c>
      <c r="H4737" s="207">
        <v>17848.98</v>
      </c>
      <c r="I4737" s="214">
        <v>182242</v>
      </c>
      <c r="J4737" s="211">
        <f t="shared" si="380"/>
        <v>0.37856668051516412</v>
      </c>
      <c r="K4737" s="212">
        <f t="shared" si="381"/>
        <v>0.42</v>
      </c>
      <c r="L4737" s="214">
        <v>10023.31</v>
      </c>
      <c r="M4737" s="213">
        <v>14579.36</v>
      </c>
      <c r="N4737" s="213">
        <v>16401.78</v>
      </c>
      <c r="O4737" s="242">
        <f t="shared" si="377"/>
        <v>0.51530000000002474</v>
      </c>
      <c r="P4737" s="242"/>
      <c r="Q4737" s="179"/>
      <c r="R4737" s="179"/>
      <c r="S4737" s="179"/>
      <c r="T4737" s="179"/>
      <c r="U4737" s="179"/>
      <c r="V4737" s="179"/>
      <c r="W4737" s="179"/>
      <c r="X4737" s="179"/>
      <c r="Y4737" s="179"/>
      <c r="Z4737" s="179"/>
      <c r="AA4737" s="222"/>
      <c r="AB4737" s="222"/>
      <c r="AC4737" s="222"/>
      <c r="AD4737" s="179"/>
      <c r="AE4737" s="179"/>
      <c r="AF4737" s="179"/>
      <c r="AG4737" s="179"/>
      <c r="AH4737" s="179"/>
      <c r="AI4737" s="179"/>
      <c r="AJ4737" s="179"/>
    </row>
    <row r="4738" spans="2:36" x14ac:dyDescent="0.3">
      <c r="B4738" s="224">
        <v>481500</v>
      </c>
      <c r="C4738" s="209">
        <v>198367</v>
      </c>
      <c r="D4738" s="206">
        <f t="shared" si="378"/>
        <v>0.41197715472481827</v>
      </c>
      <c r="E4738" s="208">
        <f t="shared" si="379"/>
        <v>0.45</v>
      </c>
      <c r="F4738" s="207">
        <v>10910.18</v>
      </c>
      <c r="G4738" s="207">
        <v>15869.36</v>
      </c>
      <c r="H4738" s="207">
        <v>17853.03</v>
      </c>
      <c r="I4738" s="214">
        <v>182284</v>
      </c>
      <c r="J4738" s="211">
        <f t="shared" si="380"/>
        <v>0.37857528556593978</v>
      </c>
      <c r="K4738" s="212">
        <f t="shared" si="381"/>
        <v>0.42</v>
      </c>
      <c r="L4738" s="214">
        <v>10025.620000000001</v>
      </c>
      <c r="M4738" s="213">
        <v>14582.72</v>
      </c>
      <c r="N4738" s="213">
        <v>16405.560000000001</v>
      </c>
      <c r="O4738" s="242">
        <f t="shared" si="377"/>
        <v>0.5151999999999316</v>
      </c>
      <c r="P4738" s="242"/>
      <c r="Q4738" s="179"/>
      <c r="R4738" s="179"/>
      <c r="S4738" s="179"/>
      <c r="T4738" s="179"/>
      <c r="U4738" s="179"/>
      <c r="V4738" s="179"/>
      <c r="W4738" s="179"/>
      <c r="X4738" s="179"/>
      <c r="Y4738" s="179"/>
      <c r="Z4738" s="179"/>
      <c r="AA4738" s="222"/>
      <c r="AB4738" s="222"/>
      <c r="AC4738" s="222"/>
      <c r="AD4738" s="179"/>
      <c r="AE4738" s="179"/>
      <c r="AF4738" s="179"/>
      <c r="AG4738" s="179"/>
      <c r="AH4738" s="179"/>
      <c r="AI4738" s="179"/>
      <c r="AJ4738" s="179"/>
    </row>
    <row r="4739" spans="2:36" x14ac:dyDescent="0.3">
      <c r="B4739" s="224">
        <v>481600</v>
      </c>
      <c r="C4739" s="209">
        <v>198412</v>
      </c>
      <c r="D4739" s="206">
        <f t="shared" si="378"/>
        <v>0.41198504983388706</v>
      </c>
      <c r="E4739" s="208">
        <f t="shared" si="379"/>
        <v>0.45</v>
      </c>
      <c r="F4739" s="207">
        <v>10912.66</v>
      </c>
      <c r="G4739" s="207">
        <v>15872.96</v>
      </c>
      <c r="H4739" s="207">
        <v>17857.080000000002</v>
      </c>
      <c r="I4739" s="214">
        <v>182326</v>
      </c>
      <c r="J4739" s="211">
        <f t="shared" si="380"/>
        <v>0.37858388704318935</v>
      </c>
      <c r="K4739" s="212">
        <f t="shared" si="381"/>
        <v>0.42</v>
      </c>
      <c r="L4739" s="214">
        <v>10027.93</v>
      </c>
      <c r="M4739" s="213">
        <v>14586.08</v>
      </c>
      <c r="N4739" s="213">
        <v>16409.34</v>
      </c>
      <c r="O4739" s="242">
        <f t="shared" si="377"/>
        <v>0.5152999999999156</v>
      </c>
      <c r="P4739" s="242"/>
      <c r="Q4739" s="179"/>
      <c r="R4739" s="179"/>
      <c r="S4739" s="179"/>
      <c r="T4739" s="179"/>
      <c r="U4739" s="179"/>
      <c r="V4739" s="179"/>
      <c r="W4739" s="179"/>
      <c r="X4739" s="179"/>
      <c r="Y4739" s="179"/>
      <c r="Z4739" s="179"/>
      <c r="AA4739" s="222"/>
      <c r="AB4739" s="222"/>
      <c r="AC4739" s="222"/>
      <c r="AD4739" s="179"/>
      <c r="AE4739" s="179"/>
      <c r="AF4739" s="179"/>
      <c r="AG4739" s="179"/>
      <c r="AH4739" s="179"/>
      <c r="AI4739" s="179"/>
      <c r="AJ4739" s="179"/>
    </row>
    <row r="4740" spans="2:36" x14ac:dyDescent="0.3">
      <c r="B4740" s="224">
        <v>481700</v>
      </c>
      <c r="C4740" s="209">
        <v>198457</v>
      </c>
      <c r="D4740" s="206">
        <f t="shared" si="378"/>
        <v>0.41199294166493666</v>
      </c>
      <c r="E4740" s="208">
        <f t="shared" si="379"/>
        <v>0.45</v>
      </c>
      <c r="F4740" s="207">
        <v>10915.13</v>
      </c>
      <c r="G4740" s="207">
        <v>15876.56</v>
      </c>
      <c r="H4740" s="207">
        <v>17861.13</v>
      </c>
      <c r="I4740" s="214">
        <v>182368</v>
      </c>
      <c r="J4740" s="211">
        <f t="shared" si="380"/>
        <v>0.37859248494913844</v>
      </c>
      <c r="K4740" s="212">
        <f t="shared" si="381"/>
        <v>0.42</v>
      </c>
      <c r="L4740" s="214">
        <v>10030.24</v>
      </c>
      <c r="M4740" s="213">
        <v>14589.44</v>
      </c>
      <c r="N4740" s="213">
        <v>16413.12</v>
      </c>
      <c r="O4740" s="242">
        <f t="shared" si="377"/>
        <v>0.51520000000007715</v>
      </c>
      <c r="P4740" s="242"/>
      <c r="Q4740" s="179"/>
      <c r="R4740" s="179"/>
      <c r="S4740" s="179"/>
      <c r="T4740" s="179"/>
      <c r="U4740" s="179"/>
      <c r="V4740" s="179"/>
      <c r="W4740" s="179"/>
      <c r="X4740" s="179"/>
      <c r="Y4740" s="179"/>
      <c r="Z4740" s="179"/>
      <c r="AA4740" s="222"/>
      <c r="AB4740" s="222"/>
      <c r="AC4740" s="222"/>
      <c r="AD4740" s="179"/>
      <c r="AE4740" s="179"/>
      <c r="AF4740" s="179"/>
      <c r="AG4740" s="179"/>
      <c r="AH4740" s="179"/>
      <c r="AI4740" s="179"/>
      <c r="AJ4740" s="179"/>
    </row>
    <row r="4741" spans="2:36" x14ac:dyDescent="0.3">
      <c r="B4741" s="224">
        <v>481800</v>
      </c>
      <c r="C4741" s="209">
        <v>198502</v>
      </c>
      <c r="D4741" s="206">
        <f t="shared" si="378"/>
        <v>0.41200083022000833</v>
      </c>
      <c r="E4741" s="208">
        <f t="shared" si="379"/>
        <v>0.45</v>
      </c>
      <c r="F4741" s="207">
        <v>10917.61</v>
      </c>
      <c r="G4741" s="207">
        <v>15880.16</v>
      </c>
      <c r="H4741" s="207">
        <v>17865.18</v>
      </c>
      <c r="I4741" s="214">
        <v>182410</v>
      </c>
      <c r="J4741" s="211">
        <f t="shared" si="380"/>
        <v>0.37860107928601078</v>
      </c>
      <c r="K4741" s="212">
        <f t="shared" si="381"/>
        <v>0.42</v>
      </c>
      <c r="L4741" s="214">
        <v>10032.549999999999</v>
      </c>
      <c r="M4741" s="213">
        <v>14592.8</v>
      </c>
      <c r="N4741" s="213">
        <v>16416.900000000001</v>
      </c>
      <c r="O4741" s="242">
        <f t="shared" ref="O4741:O4804" si="382">(C4741+F4741+H4741-C4740-F4740-H4740)/100</f>
        <v>0.51529999999980647</v>
      </c>
      <c r="P4741" s="242"/>
      <c r="Q4741" s="179"/>
      <c r="R4741" s="179"/>
      <c r="S4741" s="179"/>
      <c r="T4741" s="179"/>
      <c r="U4741" s="179"/>
      <c r="V4741" s="179"/>
      <c r="W4741" s="179"/>
      <c r="X4741" s="179"/>
      <c r="Y4741" s="179"/>
      <c r="Z4741" s="179"/>
      <c r="AA4741" s="222"/>
      <c r="AB4741" s="222"/>
      <c r="AC4741" s="222"/>
      <c r="AD4741" s="179"/>
      <c r="AE4741" s="179"/>
      <c r="AF4741" s="179"/>
      <c r="AG4741" s="179"/>
      <c r="AH4741" s="179"/>
      <c r="AI4741" s="179"/>
      <c r="AJ4741" s="179"/>
    </row>
    <row r="4742" spans="2:36" x14ac:dyDescent="0.3">
      <c r="B4742" s="224">
        <v>481900</v>
      </c>
      <c r="C4742" s="209">
        <v>198547</v>
      </c>
      <c r="D4742" s="206">
        <f t="shared" si="378"/>
        <v>0.41200871550114132</v>
      </c>
      <c r="E4742" s="208">
        <f t="shared" si="379"/>
        <v>0.45</v>
      </c>
      <c r="F4742" s="207">
        <v>10920.08</v>
      </c>
      <c r="G4742" s="207">
        <v>15883.76</v>
      </c>
      <c r="H4742" s="207">
        <v>17869.23</v>
      </c>
      <c r="I4742" s="214">
        <v>182452</v>
      </c>
      <c r="J4742" s="211">
        <f t="shared" si="380"/>
        <v>0.37860967005602825</v>
      </c>
      <c r="K4742" s="212">
        <f t="shared" si="381"/>
        <v>0.42</v>
      </c>
      <c r="L4742" s="214">
        <v>10034.86</v>
      </c>
      <c r="M4742" s="213">
        <v>14596.16</v>
      </c>
      <c r="N4742" s="213">
        <v>16420.68</v>
      </c>
      <c r="O4742" s="242">
        <f t="shared" si="382"/>
        <v>0.51519999999996802</v>
      </c>
      <c r="P4742" s="242"/>
      <c r="Q4742" s="179"/>
      <c r="R4742" s="179"/>
      <c r="S4742" s="179"/>
      <c r="T4742" s="179"/>
      <c r="U4742" s="179"/>
      <c r="V4742" s="179"/>
      <c r="W4742" s="179"/>
      <c r="X4742" s="179"/>
      <c r="Y4742" s="179"/>
      <c r="Z4742" s="179"/>
      <c r="AA4742" s="222"/>
      <c r="AB4742" s="222"/>
      <c r="AC4742" s="222"/>
      <c r="AD4742" s="179"/>
      <c r="AE4742" s="179"/>
      <c r="AF4742" s="179"/>
      <c r="AG4742" s="179"/>
      <c r="AH4742" s="179"/>
      <c r="AI4742" s="179"/>
      <c r="AJ4742" s="179"/>
    </row>
    <row r="4743" spans="2:36" x14ac:dyDescent="0.3">
      <c r="B4743" s="224">
        <v>482000</v>
      </c>
      <c r="C4743" s="209">
        <v>198592</v>
      </c>
      <c r="D4743" s="206">
        <f t="shared" si="378"/>
        <v>0.41201659751037345</v>
      </c>
      <c r="E4743" s="208">
        <f t="shared" si="379"/>
        <v>0.45</v>
      </c>
      <c r="F4743" s="207">
        <v>10922.56</v>
      </c>
      <c r="G4743" s="207">
        <v>15887.36</v>
      </c>
      <c r="H4743" s="207">
        <v>17873.28</v>
      </c>
      <c r="I4743" s="214">
        <v>182494</v>
      </c>
      <c r="J4743" s="211">
        <f t="shared" si="380"/>
        <v>0.3786182572614108</v>
      </c>
      <c r="K4743" s="212">
        <f t="shared" si="381"/>
        <v>0.42</v>
      </c>
      <c r="L4743" s="214">
        <v>10037.17</v>
      </c>
      <c r="M4743" s="213">
        <v>14599.52</v>
      </c>
      <c r="N4743" s="213">
        <v>16424.46</v>
      </c>
      <c r="O4743" s="242">
        <f t="shared" si="382"/>
        <v>0.51529999999995202</v>
      </c>
      <c r="P4743" s="242"/>
      <c r="Q4743" s="179"/>
      <c r="R4743" s="179"/>
      <c r="S4743" s="179"/>
      <c r="T4743" s="179"/>
      <c r="U4743" s="179"/>
      <c r="V4743" s="179"/>
      <c r="W4743" s="179"/>
      <c r="X4743" s="179"/>
      <c r="Y4743" s="179"/>
      <c r="Z4743" s="179"/>
      <c r="AA4743" s="222"/>
      <c r="AB4743" s="222"/>
      <c r="AC4743" s="222"/>
      <c r="AD4743" s="179"/>
      <c r="AE4743" s="179"/>
      <c r="AF4743" s="179"/>
      <c r="AG4743" s="179"/>
      <c r="AH4743" s="179"/>
      <c r="AI4743" s="179"/>
      <c r="AJ4743" s="179"/>
    </row>
    <row r="4744" spans="2:36" x14ac:dyDescent="0.3">
      <c r="B4744" s="224">
        <v>482100</v>
      </c>
      <c r="C4744" s="209">
        <v>198637</v>
      </c>
      <c r="D4744" s="206">
        <f t="shared" si="378"/>
        <v>0.4120244762497407</v>
      </c>
      <c r="E4744" s="208">
        <f t="shared" si="379"/>
        <v>0.45</v>
      </c>
      <c r="F4744" s="207">
        <v>10925.03</v>
      </c>
      <c r="G4744" s="207">
        <v>15890.96</v>
      </c>
      <c r="H4744" s="207">
        <v>17877.330000000002</v>
      </c>
      <c r="I4744" s="214">
        <v>182536</v>
      </c>
      <c r="J4744" s="211">
        <f t="shared" si="380"/>
        <v>0.3786268409043767</v>
      </c>
      <c r="K4744" s="212">
        <f t="shared" si="381"/>
        <v>0.42</v>
      </c>
      <c r="L4744" s="214">
        <v>10039.48</v>
      </c>
      <c r="M4744" s="213">
        <v>14602.88</v>
      </c>
      <c r="N4744" s="213">
        <v>16428.240000000002</v>
      </c>
      <c r="O4744" s="242">
        <f t="shared" si="382"/>
        <v>0.51519999999989519</v>
      </c>
      <c r="P4744" s="242"/>
      <c r="Q4744" s="179"/>
      <c r="R4744" s="179"/>
      <c r="S4744" s="179"/>
      <c r="T4744" s="179"/>
      <c r="U4744" s="179"/>
      <c r="V4744" s="179"/>
      <c r="W4744" s="179"/>
      <c r="X4744" s="179"/>
      <c r="Y4744" s="179"/>
      <c r="Z4744" s="179"/>
      <c r="AA4744" s="222"/>
      <c r="AB4744" s="222"/>
      <c r="AC4744" s="222"/>
      <c r="AD4744" s="179"/>
      <c r="AE4744" s="179"/>
      <c r="AF4744" s="179"/>
      <c r="AG4744" s="179"/>
      <c r="AH4744" s="179"/>
      <c r="AI4744" s="179"/>
      <c r="AJ4744" s="179"/>
    </row>
    <row r="4745" spans="2:36" x14ac:dyDescent="0.3">
      <c r="B4745" s="224">
        <v>482200</v>
      </c>
      <c r="C4745" s="209">
        <v>198682</v>
      </c>
      <c r="D4745" s="206">
        <f t="shared" si="378"/>
        <v>0.4120323517212775</v>
      </c>
      <c r="E4745" s="208">
        <f t="shared" si="379"/>
        <v>0.45</v>
      </c>
      <c r="F4745" s="207">
        <v>10927.51</v>
      </c>
      <c r="G4745" s="207">
        <v>15894.56</v>
      </c>
      <c r="H4745" s="207">
        <v>17881.38</v>
      </c>
      <c r="I4745" s="214">
        <v>182578</v>
      </c>
      <c r="J4745" s="211">
        <f t="shared" si="380"/>
        <v>0.37863542098714226</v>
      </c>
      <c r="K4745" s="212">
        <f t="shared" si="381"/>
        <v>0.42</v>
      </c>
      <c r="L4745" s="214">
        <v>10041.790000000001</v>
      </c>
      <c r="M4745" s="213">
        <v>14606.24</v>
      </c>
      <c r="N4745" s="213">
        <v>16432.02</v>
      </c>
      <c r="O4745" s="242">
        <f t="shared" si="382"/>
        <v>0.51530000000013387</v>
      </c>
      <c r="P4745" s="242"/>
      <c r="Q4745" s="179"/>
      <c r="R4745" s="179"/>
      <c r="S4745" s="179"/>
      <c r="T4745" s="179"/>
      <c r="U4745" s="179"/>
      <c r="V4745" s="179"/>
      <c r="W4745" s="179"/>
      <c r="X4745" s="179"/>
      <c r="Y4745" s="179"/>
      <c r="Z4745" s="179"/>
      <c r="AA4745" s="222"/>
      <c r="AB4745" s="222"/>
      <c r="AC4745" s="222"/>
      <c r="AD4745" s="179"/>
      <c r="AE4745" s="179"/>
      <c r="AF4745" s="179"/>
      <c r="AG4745" s="179"/>
      <c r="AH4745" s="179"/>
      <c r="AI4745" s="179"/>
      <c r="AJ4745" s="179"/>
    </row>
    <row r="4746" spans="2:36" x14ac:dyDescent="0.3">
      <c r="B4746" s="224">
        <v>482300</v>
      </c>
      <c r="C4746" s="209">
        <v>198727</v>
      </c>
      <c r="D4746" s="206">
        <f t="shared" si="378"/>
        <v>0.41204022392701639</v>
      </c>
      <c r="E4746" s="208">
        <f t="shared" si="379"/>
        <v>0.45</v>
      </c>
      <c r="F4746" s="207">
        <v>10929.98</v>
      </c>
      <c r="G4746" s="207">
        <v>15898.16</v>
      </c>
      <c r="H4746" s="207">
        <v>17885.43</v>
      </c>
      <c r="I4746" s="214">
        <v>182620</v>
      </c>
      <c r="J4746" s="211">
        <f t="shared" si="380"/>
        <v>0.37864399751192201</v>
      </c>
      <c r="K4746" s="212">
        <f t="shared" si="381"/>
        <v>0.42</v>
      </c>
      <c r="L4746" s="214">
        <v>10044.1</v>
      </c>
      <c r="M4746" s="213">
        <v>14609.6</v>
      </c>
      <c r="N4746" s="213">
        <v>16435.8</v>
      </c>
      <c r="O4746" s="242">
        <f t="shared" si="382"/>
        <v>0.51520000000000432</v>
      </c>
      <c r="P4746" s="242"/>
      <c r="Q4746" s="179"/>
      <c r="R4746" s="179"/>
      <c r="S4746" s="179"/>
      <c r="T4746" s="179"/>
      <c r="U4746" s="179"/>
      <c r="V4746" s="179"/>
      <c r="W4746" s="179"/>
      <c r="X4746" s="179"/>
      <c r="Y4746" s="179"/>
      <c r="Z4746" s="179"/>
      <c r="AA4746" s="222"/>
      <c r="AB4746" s="222"/>
      <c r="AC4746" s="222"/>
      <c r="AD4746" s="179"/>
      <c r="AE4746" s="179"/>
      <c r="AF4746" s="179"/>
      <c r="AG4746" s="179"/>
      <c r="AH4746" s="179"/>
      <c r="AI4746" s="179"/>
      <c r="AJ4746" s="179"/>
    </row>
    <row r="4747" spans="2:36" x14ac:dyDescent="0.3">
      <c r="B4747" s="224">
        <v>482400</v>
      </c>
      <c r="C4747" s="209">
        <v>198772</v>
      </c>
      <c r="D4747" s="206">
        <f t="shared" si="378"/>
        <v>0.41204809286898841</v>
      </c>
      <c r="E4747" s="208">
        <f t="shared" si="379"/>
        <v>0.45</v>
      </c>
      <c r="F4747" s="207">
        <v>10932.46</v>
      </c>
      <c r="G4747" s="207">
        <v>15901.76</v>
      </c>
      <c r="H4747" s="207">
        <v>17889.48</v>
      </c>
      <c r="I4747" s="214">
        <v>182662</v>
      </c>
      <c r="J4747" s="211">
        <f t="shared" si="380"/>
        <v>0.37865257048092871</v>
      </c>
      <c r="K4747" s="212">
        <f t="shared" si="381"/>
        <v>0.42</v>
      </c>
      <c r="L4747" s="214">
        <v>10046.41</v>
      </c>
      <c r="M4747" s="213">
        <v>14612.96</v>
      </c>
      <c r="N4747" s="213">
        <v>16439.580000000002</v>
      </c>
      <c r="O4747" s="242">
        <f t="shared" si="382"/>
        <v>0.51530000000002474</v>
      </c>
      <c r="P4747" s="242"/>
      <c r="Q4747" s="179"/>
      <c r="R4747" s="179"/>
      <c r="S4747" s="179"/>
      <c r="T4747" s="179"/>
      <c r="U4747" s="179"/>
      <c r="V4747" s="179"/>
      <c r="W4747" s="179"/>
      <c r="X4747" s="179"/>
      <c r="Y4747" s="179"/>
      <c r="Z4747" s="179"/>
      <c r="AA4747" s="222"/>
      <c r="AB4747" s="222"/>
      <c r="AC4747" s="222"/>
      <c r="AD4747" s="179"/>
      <c r="AE4747" s="179"/>
      <c r="AF4747" s="179"/>
      <c r="AG4747" s="179"/>
      <c r="AH4747" s="179"/>
      <c r="AI4747" s="179"/>
      <c r="AJ4747" s="179"/>
    </row>
    <row r="4748" spans="2:36" x14ac:dyDescent="0.3">
      <c r="B4748" s="224">
        <v>482500</v>
      </c>
      <c r="C4748" s="209">
        <v>198817</v>
      </c>
      <c r="D4748" s="206">
        <f t="shared" si="378"/>
        <v>0.41205595854922278</v>
      </c>
      <c r="E4748" s="208">
        <f t="shared" si="379"/>
        <v>0.45</v>
      </c>
      <c r="F4748" s="207">
        <v>10934.93</v>
      </c>
      <c r="G4748" s="207">
        <v>15905.36</v>
      </c>
      <c r="H4748" s="207">
        <v>17893.53</v>
      </c>
      <c r="I4748" s="214">
        <v>182704</v>
      </c>
      <c r="J4748" s="211">
        <f t="shared" si="380"/>
        <v>0.37866113989637307</v>
      </c>
      <c r="K4748" s="212">
        <f t="shared" si="381"/>
        <v>0.42</v>
      </c>
      <c r="L4748" s="214">
        <v>10048.719999999999</v>
      </c>
      <c r="M4748" s="213">
        <v>14616.32</v>
      </c>
      <c r="N4748" s="213">
        <v>16443.36</v>
      </c>
      <c r="O4748" s="242">
        <f t="shared" si="382"/>
        <v>0.5151999999999316</v>
      </c>
      <c r="P4748" s="242"/>
      <c r="Q4748" s="179"/>
      <c r="R4748" s="179"/>
      <c r="S4748" s="179"/>
      <c r="T4748" s="179"/>
      <c r="U4748" s="179"/>
      <c r="V4748" s="179"/>
      <c r="W4748" s="179"/>
      <c r="X4748" s="179"/>
      <c r="Y4748" s="179"/>
      <c r="Z4748" s="179"/>
      <c r="AA4748" s="222"/>
      <c r="AB4748" s="222"/>
      <c r="AC4748" s="222"/>
      <c r="AD4748" s="179"/>
      <c r="AE4748" s="179"/>
      <c r="AF4748" s="179"/>
      <c r="AG4748" s="179"/>
      <c r="AH4748" s="179"/>
      <c r="AI4748" s="179"/>
      <c r="AJ4748" s="179"/>
    </row>
    <row r="4749" spans="2:36" x14ac:dyDescent="0.3">
      <c r="B4749" s="224">
        <v>482600</v>
      </c>
      <c r="C4749" s="209">
        <v>198862</v>
      </c>
      <c r="D4749" s="206">
        <f t="shared" si="378"/>
        <v>0.4120638209697472</v>
      </c>
      <c r="E4749" s="208">
        <f t="shared" si="379"/>
        <v>0.45</v>
      </c>
      <c r="F4749" s="207">
        <v>10937.41</v>
      </c>
      <c r="G4749" s="207">
        <v>15908.96</v>
      </c>
      <c r="H4749" s="207">
        <v>17897.580000000002</v>
      </c>
      <c r="I4749" s="214">
        <v>182746</v>
      </c>
      <c r="J4749" s="211">
        <f t="shared" si="380"/>
        <v>0.37866970576046416</v>
      </c>
      <c r="K4749" s="212">
        <f t="shared" si="381"/>
        <v>0.42</v>
      </c>
      <c r="L4749" s="214">
        <v>10051.030000000001</v>
      </c>
      <c r="M4749" s="213">
        <v>14619.68</v>
      </c>
      <c r="N4749" s="213">
        <v>16447.14</v>
      </c>
      <c r="O4749" s="242">
        <f t="shared" si="382"/>
        <v>0.5152999999999156</v>
      </c>
      <c r="P4749" s="242"/>
      <c r="Q4749" s="179"/>
      <c r="R4749" s="179"/>
      <c r="S4749" s="179"/>
      <c r="T4749" s="179"/>
      <c r="U4749" s="179"/>
      <c r="V4749" s="179"/>
      <c r="W4749" s="179"/>
      <c r="X4749" s="179"/>
      <c r="Y4749" s="179"/>
      <c r="Z4749" s="179"/>
      <c r="AA4749" s="222"/>
      <c r="AB4749" s="222"/>
      <c r="AC4749" s="222"/>
      <c r="AD4749" s="179"/>
      <c r="AE4749" s="179"/>
      <c r="AF4749" s="179"/>
      <c r="AG4749" s="179"/>
      <c r="AH4749" s="179"/>
      <c r="AI4749" s="179"/>
      <c r="AJ4749" s="179"/>
    </row>
    <row r="4750" spans="2:36" x14ac:dyDescent="0.3">
      <c r="B4750" s="224">
        <v>482700</v>
      </c>
      <c r="C4750" s="209">
        <v>198907</v>
      </c>
      <c r="D4750" s="206">
        <f t="shared" si="378"/>
        <v>0.41207168013258755</v>
      </c>
      <c r="E4750" s="208">
        <f t="shared" si="379"/>
        <v>0.45</v>
      </c>
      <c r="F4750" s="207">
        <v>10939.88</v>
      </c>
      <c r="G4750" s="207">
        <v>15912.56</v>
      </c>
      <c r="H4750" s="207">
        <v>17901.63</v>
      </c>
      <c r="I4750" s="214">
        <v>182788</v>
      </c>
      <c r="J4750" s="211">
        <f t="shared" si="380"/>
        <v>0.37867826807540916</v>
      </c>
      <c r="K4750" s="212">
        <f t="shared" si="381"/>
        <v>0.42</v>
      </c>
      <c r="L4750" s="214">
        <v>10053.34</v>
      </c>
      <c r="M4750" s="213">
        <v>14623.04</v>
      </c>
      <c r="N4750" s="213">
        <v>16450.919999999998</v>
      </c>
      <c r="O4750" s="242">
        <f t="shared" si="382"/>
        <v>0.51520000000007715</v>
      </c>
      <c r="P4750" s="242"/>
      <c r="Q4750" s="179"/>
      <c r="R4750" s="179"/>
      <c r="S4750" s="179"/>
      <c r="T4750" s="179"/>
      <c r="U4750" s="179"/>
      <c r="V4750" s="179"/>
      <c r="W4750" s="179"/>
      <c r="X4750" s="179"/>
      <c r="Y4750" s="179"/>
      <c r="Z4750" s="179"/>
      <c r="AA4750" s="222"/>
      <c r="AB4750" s="222"/>
      <c r="AC4750" s="222"/>
      <c r="AD4750" s="179"/>
      <c r="AE4750" s="179"/>
      <c r="AF4750" s="179"/>
      <c r="AG4750" s="179"/>
      <c r="AH4750" s="179"/>
      <c r="AI4750" s="179"/>
      <c r="AJ4750" s="179"/>
    </row>
    <row r="4751" spans="2:36" x14ac:dyDescent="0.3">
      <c r="B4751" s="224">
        <v>482800</v>
      </c>
      <c r="C4751" s="209">
        <v>198952</v>
      </c>
      <c r="D4751" s="206">
        <f t="shared" si="378"/>
        <v>0.41207953603976805</v>
      </c>
      <c r="E4751" s="208">
        <f t="shared" si="379"/>
        <v>0.45</v>
      </c>
      <c r="F4751" s="207">
        <v>10942.36</v>
      </c>
      <c r="G4751" s="207">
        <v>15916.16</v>
      </c>
      <c r="H4751" s="207">
        <v>17905.68</v>
      </c>
      <c r="I4751" s="214">
        <v>182830</v>
      </c>
      <c r="J4751" s="211">
        <f t="shared" si="380"/>
        <v>0.37868682684341343</v>
      </c>
      <c r="K4751" s="212">
        <f t="shared" si="381"/>
        <v>0.42</v>
      </c>
      <c r="L4751" s="214">
        <v>10055.65</v>
      </c>
      <c r="M4751" s="213">
        <v>14626.4</v>
      </c>
      <c r="N4751" s="213">
        <v>16454.7</v>
      </c>
      <c r="O4751" s="242">
        <f t="shared" si="382"/>
        <v>0.51529999999980647</v>
      </c>
      <c r="P4751" s="242"/>
      <c r="Q4751" s="179"/>
      <c r="R4751" s="179"/>
      <c r="S4751" s="179"/>
      <c r="T4751" s="179"/>
      <c r="U4751" s="179"/>
      <c r="V4751" s="179"/>
      <c r="W4751" s="179"/>
      <c r="X4751" s="179"/>
      <c r="Y4751" s="179"/>
      <c r="Z4751" s="179"/>
      <c r="AA4751" s="222"/>
      <c r="AB4751" s="222"/>
      <c r="AC4751" s="222"/>
      <c r="AD4751" s="179"/>
      <c r="AE4751" s="179"/>
      <c r="AF4751" s="179"/>
      <c r="AG4751" s="179"/>
      <c r="AH4751" s="179"/>
      <c r="AI4751" s="179"/>
      <c r="AJ4751" s="179"/>
    </row>
    <row r="4752" spans="2:36" x14ac:dyDescent="0.3">
      <c r="B4752" s="224">
        <v>482900</v>
      </c>
      <c r="C4752" s="209">
        <v>198997</v>
      </c>
      <c r="D4752" s="206">
        <f t="shared" si="378"/>
        <v>0.41208738869331124</v>
      </c>
      <c r="E4752" s="208">
        <f t="shared" si="379"/>
        <v>0.45</v>
      </c>
      <c r="F4752" s="207">
        <v>10944.83</v>
      </c>
      <c r="G4752" s="207">
        <v>15919.76</v>
      </c>
      <c r="H4752" s="207">
        <v>17909.73</v>
      </c>
      <c r="I4752" s="214">
        <v>182872</v>
      </c>
      <c r="J4752" s="211">
        <f t="shared" si="380"/>
        <v>0.37869538206668046</v>
      </c>
      <c r="K4752" s="212">
        <f t="shared" si="381"/>
        <v>0.42</v>
      </c>
      <c r="L4752" s="214">
        <v>10057.959999999999</v>
      </c>
      <c r="M4752" s="213">
        <v>14629.76</v>
      </c>
      <c r="N4752" s="213">
        <v>16458.48</v>
      </c>
      <c r="O4752" s="242">
        <f t="shared" si="382"/>
        <v>0.51519999999996802</v>
      </c>
      <c r="P4752" s="242"/>
      <c r="Q4752" s="179"/>
      <c r="R4752" s="179"/>
      <c r="S4752" s="179"/>
      <c r="T4752" s="179"/>
      <c r="U4752" s="179"/>
      <c r="V4752" s="179"/>
      <c r="W4752" s="179"/>
      <c r="X4752" s="179"/>
      <c r="Y4752" s="179"/>
      <c r="Z4752" s="179"/>
      <c r="AA4752" s="222"/>
      <c r="AB4752" s="222"/>
      <c r="AC4752" s="222"/>
      <c r="AD4752" s="179"/>
      <c r="AE4752" s="179"/>
      <c r="AF4752" s="179"/>
      <c r="AG4752" s="179"/>
      <c r="AH4752" s="179"/>
      <c r="AI4752" s="179"/>
      <c r="AJ4752" s="179"/>
    </row>
    <row r="4753" spans="2:36" x14ac:dyDescent="0.3">
      <c r="B4753" s="224">
        <v>483000</v>
      </c>
      <c r="C4753" s="209">
        <v>199042</v>
      </c>
      <c r="D4753" s="206">
        <f t="shared" si="378"/>
        <v>0.41209523809523807</v>
      </c>
      <c r="E4753" s="208">
        <f t="shared" si="379"/>
        <v>0.45</v>
      </c>
      <c r="F4753" s="207">
        <v>10947.31</v>
      </c>
      <c r="G4753" s="207">
        <v>15923.36</v>
      </c>
      <c r="H4753" s="207">
        <v>17913.78</v>
      </c>
      <c r="I4753" s="214">
        <v>182914</v>
      </c>
      <c r="J4753" s="211">
        <f t="shared" si="380"/>
        <v>0.37870393374741201</v>
      </c>
      <c r="K4753" s="212">
        <f t="shared" si="381"/>
        <v>0.42</v>
      </c>
      <c r="L4753" s="214">
        <v>10060.27</v>
      </c>
      <c r="M4753" s="213">
        <v>14633.12</v>
      </c>
      <c r="N4753" s="213">
        <v>16462.259999999998</v>
      </c>
      <c r="O4753" s="242">
        <f t="shared" si="382"/>
        <v>0.51529999999995202</v>
      </c>
      <c r="P4753" s="242"/>
      <c r="Q4753" s="179"/>
      <c r="R4753" s="179"/>
      <c r="S4753" s="179"/>
      <c r="T4753" s="179"/>
      <c r="U4753" s="179"/>
      <c r="V4753" s="179"/>
      <c r="W4753" s="179"/>
      <c r="X4753" s="179"/>
      <c r="Y4753" s="179"/>
      <c r="Z4753" s="179"/>
      <c r="AA4753" s="222"/>
      <c r="AB4753" s="222"/>
      <c r="AC4753" s="222"/>
      <c r="AD4753" s="179"/>
      <c r="AE4753" s="179"/>
      <c r="AF4753" s="179"/>
      <c r="AG4753" s="179"/>
      <c r="AH4753" s="179"/>
      <c r="AI4753" s="179"/>
      <c r="AJ4753" s="179"/>
    </row>
    <row r="4754" spans="2:36" x14ac:dyDescent="0.3">
      <c r="B4754" s="224">
        <v>483100</v>
      </c>
      <c r="C4754" s="209">
        <v>199087</v>
      </c>
      <c r="D4754" s="206">
        <f t="shared" si="378"/>
        <v>0.41210308424756781</v>
      </c>
      <c r="E4754" s="208">
        <f t="shared" si="379"/>
        <v>0.45</v>
      </c>
      <c r="F4754" s="207">
        <v>10949.78</v>
      </c>
      <c r="G4754" s="207">
        <v>15926.96</v>
      </c>
      <c r="H4754" s="207">
        <v>17917.830000000002</v>
      </c>
      <c r="I4754" s="214">
        <v>182956</v>
      </c>
      <c r="J4754" s="211">
        <f t="shared" si="380"/>
        <v>0.37871248188780793</v>
      </c>
      <c r="K4754" s="212">
        <f t="shared" si="381"/>
        <v>0.42</v>
      </c>
      <c r="L4754" s="214">
        <v>10062.58</v>
      </c>
      <c r="M4754" s="213">
        <v>14636.48</v>
      </c>
      <c r="N4754" s="213">
        <v>16466.04</v>
      </c>
      <c r="O4754" s="242">
        <f t="shared" si="382"/>
        <v>0.51519999999989519</v>
      </c>
      <c r="P4754" s="242"/>
      <c r="Q4754" s="179"/>
      <c r="R4754" s="179"/>
      <c r="S4754" s="179"/>
      <c r="T4754" s="179"/>
      <c r="U4754" s="179"/>
      <c r="V4754" s="179"/>
      <c r="W4754" s="179"/>
      <c r="X4754" s="179"/>
      <c r="Y4754" s="179"/>
      <c r="Z4754" s="179"/>
      <c r="AA4754" s="222"/>
      <c r="AB4754" s="222"/>
      <c r="AC4754" s="222"/>
      <c r="AD4754" s="179"/>
      <c r="AE4754" s="179"/>
      <c r="AF4754" s="179"/>
      <c r="AG4754" s="179"/>
      <c r="AH4754" s="179"/>
      <c r="AI4754" s="179"/>
      <c r="AJ4754" s="179"/>
    </row>
    <row r="4755" spans="2:36" x14ac:dyDescent="0.3">
      <c r="B4755" s="224">
        <v>483200</v>
      </c>
      <c r="C4755" s="209">
        <v>199132</v>
      </c>
      <c r="D4755" s="206">
        <f t="shared" si="378"/>
        <v>0.4121109271523179</v>
      </c>
      <c r="E4755" s="208">
        <f t="shared" si="379"/>
        <v>0.45</v>
      </c>
      <c r="F4755" s="207">
        <v>10952.26</v>
      </c>
      <c r="G4755" s="207">
        <v>15930.56</v>
      </c>
      <c r="H4755" s="207">
        <v>17921.88</v>
      </c>
      <c r="I4755" s="214">
        <v>182998</v>
      </c>
      <c r="J4755" s="211">
        <f t="shared" si="380"/>
        <v>0.37872102649006623</v>
      </c>
      <c r="K4755" s="212">
        <f t="shared" si="381"/>
        <v>0.42</v>
      </c>
      <c r="L4755" s="214">
        <v>10064.89</v>
      </c>
      <c r="M4755" s="213">
        <v>14639.84</v>
      </c>
      <c r="N4755" s="213">
        <v>16469.82</v>
      </c>
      <c r="O4755" s="242">
        <f t="shared" si="382"/>
        <v>0.51530000000013387</v>
      </c>
      <c r="P4755" s="242"/>
      <c r="Q4755" s="179"/>
      <c r="R4755" s="179"/>
      <c r="S4755" s="179"/>
      <c r="T4755" s="179"/>
      <c r="U4755" s="179"/>
      <c r="V4755" s="179"/>
      <c r="W4755" s="179"/>
      <c r="X4755" s="179"/>
      <c r="Y4755" s="179"/>
      <c r="Z4755" s="179"/>
      <c r="AA4755" s="222"/>
      <c r="AB4755" s="222"/>
      <c r="AC4755" s="222"/>
      <c r="AD4755" s="179"/>
      <c r="AE4755" s="179"/>
      <c r="AF4755" s="179"/>
      <c r="AG4755" s="179"/>
      <c r="AH4755" s="179"/>
      <c r="AI4755" s="179"/>
      <c r="AJ4755" s="179"/>
    </row>
    <row r="4756" spans="2:36" x14ac:dyDescent="0.3">
      <c r="B4756" s="224">
        <v>483300</v>
      </c>
      <c r="C4756" s="209">
        <v>199177</v>
      </c>
      <c r="D4756" s="206">
        <f t="shared" si="378"/>
        <v>0.41211876681150422</v>
      </c>
      <c r="E4756" s="208">
        <f t="shared" si="379"/>
        <v>0.45</v>
      </c>
      <c r="F4756" s="207">
        <v>10954.73</v>
      </c>
      <c r="G4756" s="207">
        <v>15934.16</v>
      </c>
      <c r="H4756" s="207">
        <v>17925.93</v>
      </c>
      <c r="I4756" s="214">
        <v>183040</v>
      </c>
      <c r="J4756" s="211">
        <f t="shared" si="380"/>
        <v>0.37872956755638321</v>
      </c>
      <c r="K4756" s="212">
        <f t="shared" si="381"/>
        <v>0.42</v>
      </c>
      <c r="L4756" s="214">
        <v>10067.200000000001</v>
      </c>
      <c r="M4756" s="213">
        <v>14643.2</v>
      </c>
      <c r="N4756" s="213">
        <v>16473.599999999999</v>
      </c>
      <c r="O4756" s="242">
        <f t="shared" si="382"/>
        <v>0.51520000000000432</v>
      </c>
      <c r="P4756" s="242"/>
      <c r="Q4756" s="179"/>
      <c r="R4756" s="179"/>
      <c r="S4756" s="179"/>
      <c r="T4756" s="179"/>
      <c r="U4756" s="179"/>
      <c r="V4756" s="179"/>
      <c r="W4756" s="179"/>
      <c r="X4756" s="179"/>
      <c r="Y4756" s="179"/>
      <c r="Z4756" s="179"/>
      <c r="AA4756" s="222"/>
      <c r="AB4756" s="222"/>
      <c r="AC4756" s="222"/>
      <c r="AD4756" s="179"/>
      <c r="AE4756" s="179"/>
      <c r="AF4756" s="179"/>
      <c r="AG4756" s="179"/>
      <c r="AH4756" s="179"/>
      <c r="AI4756" s="179"/>
      <c r="AJ4756" s="179"/>
    </row>
    <row r="4757" spans="2:36" x14ac:dyDescent="0.3">
      <c r="B4757" s="224">
        <v>483400</v>
      </c>
      <c r="C4757" s="209">
        <v>199222</v>
      </c>
      <c r="D4757" s="206">
        <f t="shared" si="378"/>
        <v>0.41212660322714106</v>
      </c>
      <c r="E4757" s="208">
        <f t="shared" si="379"/>
        <v>0.45</v>
      </c>
      <c r="F4757" s="207">
        <v>10957.21</v>
      </c>
      <c r="G4757" s="207">
        <v>15937.76</v>
      </c>
      <c r="H4757" s="207">
        <v>17929.98</v>
      </c>
      <c r="I4757" s="214">
        <v>183082</v>
      </c>
      <c r="J4757" s="211">
        <f t="shared" si="380"/>
        <v>0.37873810508895323</v>
      </c>
      <c r="K4757" s="212">
        <f t="shared" si="381"/>
        <v>0.42</v>
      </c>
      <c r="L4757" s="214">
        <v>10069.51</v>
      </c>
      <c r="M4757" s="213">
        <v>14646.56</v>
      </c>
      <c r="N4757" s="213">
        <v>16477.38</v>
      </c>
      <c r="O4757" s="242">
        <f t="shared" si="382"/>
        <v>0.51530000000002474</v>
      </c>
      <c r="P4757" s="242"/>
      <c r="Q4757" s="179"/>
      <c r="R4757" s="179"/>
      <c r="S4757" s="179"/>
      <c r="T4757" s="179"/>
      <c r="U4757" s="179"/>
      <c r="V4757" s="179"/>
      <c r="W4757" s="179"/>
      <c r="X4757" s="179"/>
      <c r="Y4757" s="179"/>
      <c r="Z4757" s="179"/>
      <c r="AA4757" s="222"/>
      <c r="AB4757" s="222"/>
      <c r="AC4757" s="222"/>
      <c r="AD4757" s="179"/>
      <c r="AE4757" s="179"/>
      <c r="AF4757" s="179"/>
      <c r="AG4757" s="179"/>
      <c r="AH4757" s="179"/>
      <c r="AI4757" s="179"/>
      <c r="AJ4757" s="179"/>
    </row>
    <row r="4758" spans="2:36" x14ac:dyDescent="0.3">
      <c r="B4758" s="224">
        <v>483500</v>
      </c>
      <c r="C4758" s="209">
        <v>199267</v>
      </c>
      <c r="D4758" s="206">
        <f t="shared" si="378"/>
        <v>0.41213443640124098</v>
      </c>
      <c r="E4758" s="208">
        <f t="shared" si="379"/>
        <v>0.45</v>
      </c>
      <c r="F4758" s="207">
        <v>10959.68</v>
      </c>
      <c r="G4758" s="207">
        <v>15941.36</v>
      </c>
      <c r="H4758" s="207">
        <v>17934.03</v>
      </c>
      <c r="I4758" s="214">
        <v>183124</v>
      </c>
      <c r="J4758" s="211">
        <f t="shared" si="380"/>
        <v>0.37874663908996897</v>
      </c>
      <c r="K4758" s="212">
        <f t="shared" si="381"/>
        <v>0.42</v>
      </c>
      <c r="L4758" s="214">
        <v>10071.82</v>
      </c>
      <c r="M4758" s="213">
        <v>14649.92</v>
      </c>
      <c r="N4758" s="213">
        <v>16481.16</v>
      </c>
      <c r="O4758" s="242">
        <f t="shared" si="382"/>
        <v>0.5151999999999316</v>
      </c>
      <c r="P4758" s="242"/>
      <c r="Q4758" s="179"/>
      <c r="R4758" s="179"/>
      <c r="S4758" s="179"/>
      <c r="T4758" s="179"/>
      <c r="U4758" s="179"/>
      <c r="V4758" s="179"/>
      <c r="W4758" s="179"/>
      <c r="X4758" s="179"/>
      <c r="Y4758" s="179"/>
      <c r="Z4758" s="179"/>
      <c r="AA4758" s="222"/>
      <c r="AB4758" s="222"/>
      <c r="AC4758" s="222"/>
      <c r="AD4758" s="179"/>
      <c r="AE4758" s="179"/>
      <c r="AF4758" s="179"/>
      <c r="AG4758" s="179"/>
      <c r="AH4758" s="179"/>
      <c r="AI4758" s="179"/>
      <c r="AJ4758" s="179"/>
    </row>
    <row r="4759" spans="2:36" x14ac:dyDescent="0.3">
      <c r="B4759" s="224">
        <v>483600</v>
      </c>
      <c r="C4759" s="209">
        <v>199312</v>
      </c>
      <c r="D4759" s="206">
        <f t="shared" si="378"/>
        <v>0.41214226633581474</v>
      </c>
      <c r="E4759" s="208">
        <f t="shared" si="379"/>
        <v>0.45</v>
      </c>
      <c r="F4759" s="207">
        <v>10962.16</v>
      </c>
      <c r="G4759" s="207">
        <v>15944.96</v>
      </c>
      <c r="H4759" s="207">
        <v>17938.080000000002</v>
      </c>
      <c r="I4759" s="214">
        <v>183166</v>
      </c>
      <c r="J4759" s="211">
        <f t="shared" si="380"/>
        <v>0.3787551695616212</v>
      </c>
      <c r="K4759" s="212">
        <f t="shared" si="381"/>
        <v>0.42</v>
      </c>
      <c r="L4759" s="214">
        <v>10074.129999999999</v>
      </c>
      <c r="M4759" s="213">
        <v>14653.28</v>
      </c>
      <c r="N4759" s="213">
        <v>16484.939999999999</v>
      </c>
      <c r="O4759" s="242">
        <f t="shared" si="382"/>
        <v>0.5152999999999156</v>
      </c>
      <c r="P4759" s="242"/>
      <c r="Q4759" s="179"/>
      <c r="R4759" s="179"/>
      <c r="S4759" s="179"/>
      <c r="T4759" s="179"/>
      <c r="U4759" s="179"/>
      <c r="V4759" s="179"/>
      <c r="W4759" s="179"/>
      <c r="X4759" s="179"/>
      <c r="Y4759" s="179"/>
      <c r="Z4759" s="179"/>
      <c r="AA4759" s="222"/>
      <c r="AB4759" s="222"/>
      <c r="AC4759" s="222"/>
      <c r="AD4759" s="179"/>
      <c r="AE4759" s="179"/>
      <c r="AF4759" s="179"/>
      <c r="AG4759" s="179"/>
      <c r="AH4759" s="179"/>
      <c r="AI4759" s="179"/>
      <c r="AJ4759" s="179"/>
    </row>
    <row r="4760" spans="2:36" x14ac:dyDescent="0.3">
      <c r="B4760" s="224">
        <v>483700</v>
      </c>
      <c r="C4760" s="209">
        <v>199357</v>
      </c>
      <c r="D4760" s="206">
        <f t="shared" ref="D4760:D4823" si="383">C4760/B4760</f>
        <v>0.41215009303287159</v>
      </c>
      <c r="E4760" s="208">
        <f t="shared" ref="E4760:E4823" si="384">(C4760-C4759)/(B4760-B4759)</f>
        <v>0.45</v>
      </c>
      <c r="F4760" s="207">
        <v>10964.63</v>
      </c>
      <c r="G4760" s="207">
        <v>15948.56</v>
      </c>
      <c r="H4760" s="207">
        <v>17942.13</v>
      </c>
      <c r="I4760" s="214">
        <v>183208</v>
      </c>
      <c r="J4760" s="211">
        <f t="shared" si="380"/>
        <v>0.37876369650609881</v>
      </c>
      <c r="K4760" s="212">
        <f t="shared" si="381"/>
        <v>0.42</v>
      </c>
      <c r="L4760" s="214">
        <v>10076.44</v>
      </c>
      <c r="M4760" s="213">
        <v>14656.64</v>
      </c>
      <c r="N4760" s="213">
        <v>16488.72</v>
      </c>
      <c r="O4760" s="242">
        <f t="shared" si="382"/>
        <v>0.51520000000007715</v>
      </c>
      <c r="P4760" s="242"/>
      <c r="Q4760" s="179"/>
      <c r="R4760" s="179"/>
      <c r="S4760" s="179"/>
      <c r="T4760" s="179"/>
      <c r="U4760" s="179"/>
      <c r="V4760" s="179"/>
      <c r="W4760" s="179"/>
      <c r="X4760" s="179"/>
      <c r="Y4760" s="179"/>
      <c r="Z4760" s="179"/>
      <c r="AA4760" s="222"/>
      <c r="AB4760" s="222"/>
      <c r="AC4760" s="222"/>
      <c r="AD4760" s="179"/>
      <c r="AE4760" s="179"/>
      <c r="AF4760" s="179"/>
      <c r="AG4760" s="179"/>
      <c r="AH4760" s="179"/>
      <c r="AI4760" s="179"/>
      <c r="AJ4760" s="179"/>
    </row>
    <row r="4761" spans="2:36" x14ac:dyDescent="0.3">
      <c r="B4761" s="224">
        <v>483800</v>
      </c>
      <c r="C4761" s="209">
        <v>199402</v>
      </c>
      <c r="D4761" s="206">
        <f t="shared" si="383"/>
        <v>0.41215791649441919</v>
      </c>
      <c r="E4761" s="208">
        <f t="shared" si="384"/>
        <v>0.45</v>
      </c>
      <c r="F4761" s="207">
        <v>10967.11</v>
      </c>
      <c r="G4761" s="207">
        <v>15952.16</v>
      </c>
      <c r="H4761" s="207">
        <v>17946.18</v>
      </c>
      <c r="I4761" s="214">
        <v>183250</v>
      </c>
      <c r="J4761" s="211">
        <f t="shared" si="380"/>
        <v>0.37877221992558907</v>
      </c>
      <c r="K4761" s="212">
        <f t="shared" si="381"/>
        <v>0.42</v>
      </c>
      <c r="L4761" s="214">
        <v>10078.75</v>
      </c>
      <c r="M4761" s="213">
        <v>14660</v>
      </c>
      <c r="N4761" s="213">
        <v>16492.5</v>
      </c>
      <c r="O4761" s="242">
        <f t="shared" si="382"/>
        <v>0.51529999999980647</v>
      </c>
      <c r="P4761" s="242"/>
      <c r="Q4761" s="179"/>
      <c r="R4761" s="179"/>
      <c r="S4761" s="179"/>
      <c r="T4761" s="179"/>
      <c r="U4761" s="179"/>
      <c r="V4761" s="179"/>
      <c r="W4761" s="179"/>
      <c r="X4761" s="179"/>
      <c r="Y4761" s="179"/>
      <c r="Z4761" s="179"/>
      <c r="AA4761" s="222"/>
      <c r="AB4761" s="222"/>
      <c r="AC4761" s="222"/>
      <c r="AD4761" s="179"/>
      <c r="AE4761" s="179"/>
      <c r="AF4761" s="179"/>
      <c r="AG4761" s="179"/>
      <c r="AH4761" s="179"/>
      <c r="AI4761" s="179"/>
      <c r="AJ4761" s="179"/>
    </row>
    <row r="4762" spans="2:36" x14ac:dyDescent="0.3">
      <c r="B4762" s="224">
        <v>483900</v>
      </c>
      <c r="C4762" s="209">
        <v>199447</v>
      </c>
      <c r="D4762" s="206">
        <f t="shared" si="383"/>
        <v>0.41216573672246332</v>
      </c>
      <c r="E4762" s="208">
        <f t="shared" si="384"/>
        <v>0.45</v>
      </c>
      <c r="F4762" s="207">
        <v>10969.58</v>
      </c>
      <c r="G4762" s="207">
        <v>15955.76</v>
      </c>
      <c r="H4762" s="207">
        <v>17950.23</v>
      </c>
      <c r="I4762" s="214">
        <v>183292</v>
      </c>
      <c r="J4762" s="211">
        <f t="shared" si="380"/>
        <v>0.37878073982227733</v>
      </c>
      <c r="K4762" s="212">
        <f t="shared" si="381"/>
        <v>0.42</v>
      </c>
      <c r="L4762" s="214">
        <v>10081.06</v>
      </c>
      <c r="M4762" s="213">
        <v>14663.36</v>
      </c>
      <c r="N4762" s="213">
        <v>16496.28</v>
      </c>
      <c r="O4762" s="242">
        <f t="shared" si="382"/>
        <v>0.51519999999996802</v>
      </c>
      <c r="P4762" s="242"/>
      <c r="Q4762" s="179"/>
      <c r="R4762" s="179"/>
      <c r="S4762" s="179"/>
      <c r="T4762" s="179"/>
      <c r="U4762" s="179"/>
      <c r="V4762" s="179"/>
      <c r="W4762" s="179"/>
      <c r="X4762" s="179"/>
      <c r="Y4762" s="179"/>
      <c r="Z4762" s="179"/>
      <c r="AA4762" s="222"/>
      <c r="AB4762" s="222"/>
      <c r="AC4762" s="222"/>
      <c r="AD4762" s="179"/>
      <c r="AE4762" s="179"/>
      <c r="AF4762" s="179"/>
      <c r="AG4762" s="179"/>
      <c r="AH4762" s="179"/>
      <c r="AI4762" s="179"/>
      <c r="AJ4762" s="179"/>
    </row>
    <row r="4763" spans="2:36" x14ac:dyDescent="0.3">
      <c r="B4763" s="224">
        <v>484000</v>
      </c>
      <c r="C4763" s="209">
        <v>199492</v>
      </c>
      <c r="D4763" s="206">
        <f t="shared" si="383"/>
        <v>0.41217355371900827</v>
      </c>
      <c r="E4763" s="208">
        <f t="shared" si="384"/>
        <v>0.45</v>
      </c>
      <c r="F4763" s="207">
        <v>10972.06</v>
      </c>
      <c r="G4763" s="207">
        <v>15959.36</v>
      </c>
      <c r="H4763" s="207">
        <v>17954.28</v>
      </c>
      <c r="I4763" s="214">
        <v>183334</v>
      </c>
      <c r="J4763" s="211">
        <f t="shared" si="380"/>
        <v>0.37878925619834714</v>
      </c>
      <c r="K4763" s="212">
        <f t="shared" si="381"/>
        <v>0.42</v>
      </c>
      <c r="L4763" s="214">
        <v>10083.370000000001</v>
      </c>
      <c r="M4763" s="213">
        <v>14666.72</v>
      </c>
      <c r="N4763" s="213">
        <v>16500.060000000001</v>
      </c>
      <c r="O4763" s="242">
        <f t="shared" si="382"/>
        <v>0.51529999999995202</v>
      </c>
      <c r="P4763" s="242"/>
      <c r="Q4763" s="179"/>
      <c r="R4763" s="179"/>
      <c r="S4763" s="179"/>
      <c r="T4763" s="179"/>
      <c r="U4763" s="179"/>
      <c r="V4763" s="179"/>
      <c r="W4763" s="179"/>
      <c r="X4763" s="179"/>
      <c r="Y4763" s="179"/>
      <c r="Z4763" s="179"/>
      <c r="AA4763" s="222"/>
      <c r="AB4763" s="222"/>
      <c r="AC4763" s="222"/>
      <c r="AD4763" s="179"/>
      <c r="AE4763" s="179"/>
      <c r="AF4763" s="179"/>
      <c r="AG4763" s="179"/>
      <c r="AH4763" s="179"/>
      <c r="AI4763" s="179"/>
      <c r="AJ4763" s="179"/>
    </row>
    <row r="4764" spans="2:36" x14ac:dyDescent="0.3">
      <c r="B4764" s="224">
        <v>484100</v>
      </c>
      <c r="C4764" s="209">
        <v>199537</v>
      </c>
      <c r="D4764" s="206">
        <f t="shared" si="383"/>
        <v>0.4121813674860566</v>
      </c>
      <c r="E4764" s="208">
        <f t="shared" si="384"/>
        <v>0.45</v>
      </c>
      <c r="F4764" s="207">
        <v>10974.53</v>
      </c>
      <c r="G4764" s="207">
        <v>15962.96</v>
      </c>
      <c r="H4764" s="207">
        <v>17958.330000000002</v>
      </c>
      <c r="I4764" s="214">
        <v>183376</v>
      </c>
      <c r="J4764" s="211">
        <f t="shared" si="380"/>
        <v>0.37879776905598017</v>
      </c>
      <c r="K4764" s="212">
        <f t="shared" si="381"/>
        <v>0.42</v>
      </c>
      <c r="L4764" s="214">
        <v>10085.68</v>
      </c>
      <c r="M4764" s="213">
        <v>14670.08</v>
      </c>
      <c r="N4764" s="213">
        <v>16503.84</v>
      </c>
      <c r="O4764" s="242">
        <f t="shared" si="382"/>
        <v>0.51519999999989519</v>
      </c>
      <c r="P4764" s="242"/>
      <c r="Q4764" s="179"/>
      <c r="R4764" s="179"/>
      <c r="S4764" s="179"/>
      <c r="T4764" s="179"/>
      <c r="U4764" s="179"/>
      <c r="V4764" s="179"/>
      <c r="W4764" s="179"/>
      <c r="X4764" s="179"/>
      <c r="Y4764" s="179"/>
      <c r="Z4764" s="179"/>
      <c r="AA4764" s="222"/>
      <c r="AB4764" s="222"/>
      <c r="AC4764" s="222"/>
      <c r="AD4764" s="179"/>
      <c r="AE4764" s="179"/>
      <c r="AF4764" s="179"/>
      <c r="AG4764" s="179"/>
      <c r="AH4764" s="179"/>
      <c r="AI4764" s="179"/>
      <c r="AJ4764" s="179"/>
    </row>
    <row r="4765" spans="2:36" x14ac:dyDescent="0.3">
      <c r="B4765" s="224">
        <v>484200</v>
      </c>
      <c r="C4765" s="209">
        <v>199582</v>
      </c>
      <c r="D4765" s="206">
        <f t="shared" si="383"/>
        <v>0.41218917802560923</v>
      </c>
      <c r="E4765" s="208">
        <f t="shared" si="384"/>
        <v>0.45</v>
      </c>
      <c r="F4765" s="207">
        <v>10977.01</v>
      </c>
      <c r="G4765" s="207">
        <v>15966.56</v>
      </c>
      <c r="H4765" s="207">
        <v>17962.38</v>
      </c>
      <c r="I4765" s="214">
        <v>183418</v>
      </c>
      <c r="J4765" s="211">
        <f t="shared" si="380"/>
        <v>0.37880627839735648</v>
      </c>
      <c r="K4765" s="212">
        <f t="shared" si="381"/>
        <v>0.42</v>
      </c>
      <c r="L4765" s="214">
        <v>10087.99</v>
      </c>
      <c r="M4765" s="213">
        <v>14673.44</v>
      </c>
      <c r="N4765" s="213">
        <v>16507.62</v>
      </c>
      <c r="O4765" s="242">
        <f t="shared" si="382"/>
        <v>0.51530000000013387</v>
      </c>
      <c r="P4765" s="242"/>
      <c r="Q4765" s="179"/>
      <c r="R4765" s="179"/>
      <c r="S4765" s="179"/>
      <c r="T4765" s="179"/>
      <c r="U4765" s="179"/>
      <c r="V4765" s="179"/>
      <c r="W4765" s="179"/>
      <c r="X4765" s="179"/>
      <c r="Y4765" s="179"/>
      <c r="Z4765" s="179"/>
      <c r="AA4765" s="222"/>
      <c r="AB4765" s="222"/>
      <c r="AC4765" s="222"/>
      <c r="AD4765" s="179"/>
      <c r="AE4765" s="179"/>
      <c r="AF4765" s="179"/>
      <c r="AG4765" s="179"/>
      <c r="AH4765" s="179"/>
      <c r="AI4765" s="179"/>
      <c r="AJ4765" s="179"/>
    </row>
    <row r="4766" spans="2:36" x14ac:dyDescent="0.3">
      <c r="B4766" s="224">
        <v>484300</v>
      </c>
      <c r="C4766" s="209">
        <v>199627</v>
      </c>
      <c r="D4766" s="206">
        <f t="shared" si="383"/>
        <v>0.41219698533966548</v>
      </c>
      <c r="E4766" s="208">
        <f t="shared" si="384"/>
        <v>0.45</v>
      </c>
      <c r="F4766" s="207">
        <v>10979.48</v>
      </c>
      <c r="G4766" s="207">
        <v>15970.16</v>
      </c>
      <c r="H4766" s="207">
        <v>17966.43</v>
      </c>
      <c r="I4766" s="214">
        <v>183460</v>
      </c>
      <c r="J4766" s="211">
        <f t="shared" si="380"/>
        <v>0.37881478422465414</v>
      </c>
      <c r="K4766" s="212">
        <f t="shared" si="381"/>
        <v>0.42</v>
      </c>
      <c r="L4766" s="214">
        <v>10090.299999999999</v>
      </c>
      <c r="M4766" s="213">
        <v>14676.8</v>
      </c>
      <c r="N4766" s="213">
        <v>16511.400000000001</v>
      </c>
      <c r="O4766" s="242">
        <f t="shared" si="382"/>
        <v>0.51520000000000432</v>
      </c>
      <c r="P4766" s="242"/>
      <c r="Q4766" s="179"/>
      <c r="R4766" s="179"/>
      <c r="S4766" s="179"/>
      <c r="T4766" s="179"/>
      <c r="U4766" s="179"/>
      <c r="V4766" s="179"/>
      <c r="W4766" s="179"/>
      <c r="X4766" s="179"/>
      <c r="Y4766" s="179"/>
      <c r="Z4766" s="179"/>
      <c r="AA4766" s="222"/>
      <c r="AB4766" s="222"/>
      <c r="AC4766" s="222"/>
      <c r="AD4766" s="179"/>
      <c r="AE4766" s="179"/>
      <c r="AF4766" s="179"/>
      <c r="AG4766" s="179"/>
      <c r="AH4766" s="179"/>
      <c r="AI4766" s="179"/>
      <c r="AJ4766" s="179"/>
    </row>
    <row r="4767" spans="2:36" x14ac:dyDescent="0.3">
      <c r="B4767" s="224">
        <v>484400</v>
      </c>
      <c r="C4767" s="209">
        <v>199672</v>
      </c>
      <c r="D4767" s="206">
        <f t="shared" si="383"/>
        <v>0.41220478943022293</v>
      </c>
      <c r="E4767" s="208">
        <f t="shared" si="384"/>
        <v>0.45</v>
      </c>
      <c r="F4767" s="207">
        <v>10981.96</v>
      </c>
      <c r="G4767" s="207">
        <v>15973.76</v>
      </c>
      <c r="H4767" s="207">
        <v>17970.48</v>
      </c>
      <c r="I4767" s="214">
        <v>183502</v>
      </c>
      <c r="J4767" s="211">
        <f t="shared" si="380"/>
        <v>0.37882328654004954</v>
      </c>
      <c r="K4767" s="212">
        <f t="shared" si="381"/>
        <v>0.42</v>
      </c>
      <c r="L4767" s="214">
        <v>10092.61</v>
      </c>
      <c r="M4767" s="213">
        <v>14680.16</v>
      </c>
      <c r="N4767" s="213">
        <v>16515.18</v>
      </c>
      <c r="O4767" s="242">
        <f t="shared" si="382"/>
        <v>0.51530000000002474</v>
      </c>
      <c r="P4767" s="242"/>
      <c r="Q4767" s="179"/>
      <c r="R4767" s="179"/>
      <c r="S4767" s="179"/>
      <c r="T4767" s="179"/>
      <c r="U4767" s="179"/>
      <c r="V4767" s="179"/>
      <c r="W4767" s="179"/>
      <c r="X4767" s="179"/>
      <c r="Y4767" s="179"/>
      <c r="Z4767" s="179"/>
      <c r="AA4767" s="222"/>
      <c r="AB4767" s="222"/>
      <c r="AC4767" s="222"/>
      <c r="AD4767" s="179"/>
      <c r="AE4767" s="179"/>
      <c r="AF4767" s="179"/>
      <c r="AG4767" s="179"/>
      <c r="AH4767" s="179"/>
      <c r="AI4767" s="179"/>
      <c r="AJ4767" s="179"/>
    </row>
    <row r="4768" spans="2:36" x14ac:dyDescent="0.3">
      <c r="B4768" s="224">
        <v>484500</v>
      </c>
      <c r="C4768" s="209">
        <v>199717</v>
      </c>
      <c r="D4768" s="206">
        <f t="shared" si="383"/>
        <v>0.41221259029927759</v>
      </c>
      <c r="E4768" s="208">
        <f t="shared" si="384"/>
        <v>0.45</v>
      </c>
      <c r="F4768" s="207">
        <v>10984.43</v>
      </c>
      <c r="G4768" s="207">
        <v>15977.36</v>
      </c>
      <c r="H4768" s="207">
        <v>17974.53</v>
      </c>
      <c r="I4768" s="214">
        <v>183544</v>
      </c>
      <c r="J4768" s="211">
        <f t="shared" si="380"/>
        <v>0.37883178534571721</v>
      </c>
      <c r="K4768" s="212">
        <f t="shared" si="381"/>
        <v>0.42</v>
      </c>
      <c r="L4768" s="214">
        <v>10094.92</v>
      </c>
      <c r="M4768" s="213">
        <v>14683.52</v>
      </c>
      <c r="N4768" s="213">
        <v>16518.96</v>
      </c>
      <c r="O4768" s="242">
        <f t="shared" si="382"/>
        <v>0.5151999999999316</v>
      </c>
      <c r="P4768" s="242"/>
      <c r="Q4768" s="179"/>
      <c r="R4768" s="179"/>
      <c r="S4768" s="179"/>
      <c r="T4768" s="179"/>
      <c r="U4768" s="179"/>
      <c r="V4768" s="179"/>
      <c r="W4768" s="179"/>
      <c r="X4768" s="179"/>
      <c r="Y4768" s="179"/>
      <c r="Z4768" s="179"/>
      <c r="AA4768" s="222"/>
      <c r="AB4768" s="222"/>
      <c r="AC4768" s="222"/>
      <c r="AD4768" s="179"/>
      <c r="AE4768" s="179"/>
      <c r="AF4768" s="179"/>
      <c r="AG4768" s="179"/>
      <c r="AH4768" s="179"/>
      <c r="AI4768" s="179"/>
      <c r="AJ4768" s="179"/>
    </row>
    <row r="4769" spans="2:36" x14ac:dyDescent="0.3">
      <c r="B4769" s="224">
        <v>484600</v>
      </c>
      <c r="C4769" s="209">
        <v>199762</v>
      </c>
      <c r="D4769" s="206">
        <f t="shared" si="383"/>
        <v>0.41222038794882376</v>
      </c>
      <c r="E4769" s="208">
        <f t="shared" si="384"/>
        <v>0.45</v>
      </c>
      <c r="F4769" s="207">
        <v>10986.91</v>
      </c>
      <c r="G4769" s="207">
        <v>15980.96</v>
      </c>
      <c r="H4769" s="207">
        <v>17978.580000000002</v>
      </c>
      <c r="I4769" s="214">
        <v>183586</v>
      </c>
      <c r="J4769" s="211">
        <f t="shared" si="380"/>
        <v>0.37884028064382996</v>
      </c>
      <c r="K4769" s="212">
        <f t="shared" si="381"/>
        <v>0.42</v>
      </c>
      <c r="L4769" s="214">
        <v>10097.23</v>
      </c>
      <c r="M4769" s="213">
        <v>14686.88</v>
      </c>
      <c r="N4769" s="213">
        <v>16522.740000000002</v>
      </c>
      <c r="O4769" s="242">
        <f t="shared" si="382"/>
        <v>0.5152999999999156</v>
      </c>
      <c r="P4769" s="242"/>
      <c r="Q4769" s="179"/>
      <c r="R4769" s="179"/>
      <c r="S4769" s="179"/>
      <c r="T4769" s="179"/>
      <c r="U4769" s="179"/>
      <c r="V4769" s="179"/>
      <c r="W4769" s="179"/>
      <c r="X4769" s="179"/>
      <c r="Y4769" s="179"/>
      <c r="Z4769" s="179"/>
      <c r="AA4769" s="222"/>
      <c r="AB4769" s="222"/>
      <c r="AC4769" s="222"/>
      <c r="AD4769" s="179"/>
      <c r="AE4769" s="179"/>
      <c r="AF4769" s="179"/>
      <c r="AG4769" s="179"/>
      <c r="AH4769" s="179"/>
      <c r="AI4769" s="179"/>
      <c r="AJ4769" s="179"/>
    </row>
    <row r="4770" spans="2:36" x14ac:dyDescent="0.3">
      <c r="B4770" s="224">
        <v>484700</v>
      </c>
      <c r="C4770" s="209">
        <v>199807</v>
      </c>
      <c r="D4770" s="206">
        <f t="shared" si="383"/>
        <v>0.41222818238085412</v>
      </c>
      <c r="E4770" s="208">
        <f t="shared" si="384"/>
        <v>0.45</v>
      </c>
      <c r="F4770" s="207">
        <v>10989.38</v>
      </c>
      <c r="G4770" s="207">
        <v>15984.56</v>
      </c>
      <c r="H4770" s="207">
        <v>17982.63</v>
      </c>
      <c r="I4770" s="214">
        <v>183628</v>
      </c>
      <c r="J4770" s="211">
        <f t="shared" si="380"/>
        <v>0.37884877243655868</v>
      </c>
      <c r="K4770" s="212">
        <f t="shared" si="381"/>
        <v>0.42</v>
      </c>
      <c r="L4770" s="214">
        <v>10099.540000000001</v>
      </c>
      <c r="M4770" s="213">
        <v>14690.24</v>
      </c>
      <c r="N4770" s="213">
        <v>16526.52</v>
      </c>
      <c r="O4770" s="242">
        <f t="shared" si="382"/>
        <v>0.51520000000007715</v>
      </c>
      <c r="P4770" s="242"/>
      <c r="Q4770" s="179"/>
      <c r="R4770" s="179"/>
      <c r="S4770" s="179"/>
      <c r="T4770" s="179"/>
      <c r="U4770" s="179"/>
      <c r="V4770" s="179"/>
      <c r="W4770" s="179"/>
      <c r="X4770" s="179"/>
      <c r="Y4770" s="179"/>
      <c r="Z4770" s="179"/>
      <c r="AA4770" s="222"/>
      <c r="AB4770" s="222"/>
      <c r="AC4770" s="222"/>
      <c r="AD4770" s="179"/>
      <c r="AE4770" s="179"/>
      <c r="AF4770" s="179"/>
      <c r="AG4770" s="179"/>
      <c r="AH4770" s="179"/>
      <c r="AI4770" s="179"/>
      <c r="AJ4770" s="179"/>
    </row>
    <row r="4771" spans="2:36" x14ac:dyDescent="0.3">
      <c r="B4771" s="224">
        <v>484800</v>
      </c>
      <c r="C4771" s="209">
        <v>199852</v>
      </c>
      <c r="D4771" s="206">
        <f t="shared" si="383"/>
        <v>0.41223597359735975</v>
      </c>
      <c r="E4771" s="208">
        <f t="shared" si="384"/>
        <v>0.45</v>
      </c>
      <c r="F4771" s="207">
        <v>10991.86</v>
      </c>
      <c r="G4771" s="207">
        <v>15988.16</v>
      </c>
      <c r="H4771" s="207">
        <v>17986.68</v>
      </c>
      <c r="I4771" s="214">
        <v>183670</v>
      </c>
      <c r="J4771" s="211">
        <f t="shared" si="380"/>
        <v>0.37885726072607262</v>
      </c>
      <c r="K4771" s="212">
        <f t="shared" si="381"/>
        <v>0.42</v>
      </c>
      <c r="L4771" s="214">
        <v>10101.85</v>
      </c>
      <c r="M4771" s="213">
        <v>14693.6</v>
      </c>
      <c r="N4771" s="213">
        <v>16530.3</v>
      </c>
      <c r="O4771" s="242">
        <f t="shared" si="382"/>
        <v>0.51529999999980647</v>
      </c>
      <c r="P4771" s="242"/>
      <c r="Q4771" s="179"/>
      <c r="R4771" s="179"/>
      <c r="S4771" s="179"/>
      <c r="T4771" s="179"/>
      <c r="U4771" s="179"/>
      <c r="V4771" s="179"/>
      <c r="W4771" s="179"/>
      <c r="X4771" s="179"/>
      <c r="Y4771" s="179"/>
      <c r="Z4771" s="179"/>
      <c r="AA4771" s="222"/>
      <c r="AB4771" s="222"/>
      <c r="AC4771" s="222"/>
      <c r="AD4771" s="179"/>
      <c r="AE4771" s="179"/>
      <c r="AF4771" s="179"/>
      <c r="AG4771" s="179"/>
      <c r="AH4771" s="179"/>
      <c r="AI4771" s="179"/>
      <c r="AJ4771" s="179"/>
    </row>
    <row r="4772" spans="2:36" x14ac:dyDescent="0.3">
      <c r="B4772" s="224">
        <v>484900</v>
      </c>
      <c r="C4772" s="209">
        <v>199897</v>
      </c>
      <c r="D4772" s="206">
        <f t="shared" si="383"/>
        <v>0.41224376160032994</v>
      </c>
      <c r="E4772" s="208">
        <f t="shared" si="384"/>
        <v>0.45</v>
      </c>
      <c r="F4772" s="207">
        <v>10994.33</v>
      </c>
      <c r="G4772" s="207">
        <v>15991.76</v>
      </c>
      <c r="H4772" s="207">
        <v>17990.73</v>
      </c>
      <c r="I4772" s="214">
        <v>183712</v>
      </c>
      <c r="J4772" s="211">
        <f t="shared" si="380"/>
        <v>0.37886574551453905</v>
      </c>
      <c r="K4772" s="212">
        <f t="shared" si="381"/>
        <v>0.42</v>
      </c>
      <c r="L4772" s="214">
        <v>10104.16</v>
      </c>
      <c r="M4772" s="213">
        <v>14696.96</v>
      </c>
      <c r="N4772" s="213">
        <v>16534.080000000002</v>
      </c>
      <c r="O4772" s="242">
        <f t="shared" si="382"/>
        <v>0.51519999999996802</v>
      </c>
      <c r="P4772" s="242"/>
      <c r="Q4772" s="179"/>
      <c r="R4772" s="179"/>
      <c r="S4772" s="179"/>
      <c r="T4772" s="179"/>
      <c r="U4772" s="179"/>
      <c r="V4772" s="179"/>
      <c r="W4772" s="179"/>
      <c r="X4772" s="179"/>
      <c r="Y4772" s="179"/>
      <c r="Z4772" s="179"/>
      <c r="AA4772" s="222"/>
      <c r="AB4772" s="222"/>
      <c r="AC4772" s="222"/>
      <c r="AD4772" s="179"/>
      <c r="AE4772" s="179"/>
      <c r="AF4772" s="179"/>
      <c r="AG4772" s="179"/>
      <c r="AH4772" s="179"/>
      <c r="AI4772" s="179"/>
      <c r="AJ4772" s="179"/>
    </row>
    <row r="4773" spans="2:36" x14ac:dyDescent="0.3">
      <c r="B4773" s="224">
        <v>485000</v>
      </c>
      <c r="C4773" s="209">
        <v>199942</v>
      </c>
      <c r="D4773" s="206">
        <f t="shared" si="383"/>
        <v>0.4122515463917526</v>
      </c>
      <c r="E4773" s="208">
        <f t="shared" si="384"/>
        <v>0.45</v>
      </c>
      <c r="F4773" s="207">
        <v>10996.81</v>
      </c>
      <c r="G4773" s="207">
        <v>15995.36</v>
      </c>
      <c r="H4773" s="207">
        <v>17994.78</v>
      </c>
      <c r="I4773" s="214">
        <v>183754</v>
      </c>
      <c r="J4773" s="211">
        <f t="shared" si="380"/>
        <v>0.37887422680412369</v>
      </c>
      <c r="K4773" s="212">
        <f t="shared" si="381"/>
        <v>0.42</v>
      </c>
      <c r="L4773" s="214">
        <v>10106.469999999999</v>
      </c>
      <c r="M4773" s="213">
        <v>14700.32</v>
      </c>
      <c r="N4773" s="213">
        <v>16537.86</v>
      </c>
      <c r="O4773" s="242">
        <f t="shared" si="382"/>
        <v>0.51529999999995202</v>
      </c>
      <c r="P4773" s="242"/>
      <c r="Q4773" s="179"/>
      <c r="R4773" s="179"/>
      <c r="S4773" s="179"/>
      <c r="T4773" s="179"/>
      <c r="U4773" s="179"/>
      <c r="V4773" s="179"/>
      <c r="W4773" s="179"/>
      <c r="X4773" s="179"/>
      <c r="Y4773" s="179"/>
      <c r="Z4773" s="179"/>
      <c r="AA4773" s="222"/>
      <c r="AB4773" s="222"/>
      <c r="AC4773" s="222"/>
      <c r="AD4773" s="179"/>
      <c r="AE4773" s="179"/>
      <c r="AF4773" s="179"/>
      <c r="AG4773" s="179"/>
      <c r="AH4773" s="179"/>
      <c r="AI4773" s="179"/>
      <c r="AJ4773" s="179"/>
    </row>
    <row r="4774" spans="2:36" x14ac:dyDescent="0.3">
      <c r="B4774" s="224">
        <v>485100</v>
      </c>
      <c r="C4774" s="209">
        <v>199987</v>
      </c>
      <c r="D4774" s="206">
        <f t="shared" si="383"/>
        <v>0.4122593279736137</v>
      </c>
      <c r="E4774" s="208">
        <f t="shared" si="384"/>
        <v>0.45</v>
      </c>
      <c r="F4774" s="207">
        <v>10999.28</v>
      </c>
      <c r="G4774" s="207">
        <v>15998.96</v>
      </c>
      <c r="H4774" s="207">
        <v>17998.830000000002</v>
      </c>
      <c r="I4774" s="214">
        <v>183796</v>
      </c>
      <c r="J4774" s="211">
        <f t="shared" si="380"/>
        <v>0.37888270459699031</v>
      </c>
      <c r="K4774" s="212">
        <f t="shared" si="381"/>
        <v>0.42</v>
      </c>
      <c r="L4774" s="214">
        <v>10108.780000000001</v>
      </c>
      <c r="M4774" s="213">
        <v>14703.68</v>
      </c>
      <c r="N4774" s="213">
        <v>16541.64</v>
      </c>
      <c r="O4774" s="242">
        <f t="shared" si="382"/>
        <v>0.51519999999989519</v>
      </c>
      <c r="P4774" s="242"/>
      <c r="Q4774" s="179"/>
      <c r="R4774" s="179"/>
      <c r="S4774" s="179"/>
      <c r="T4774" s="179"/>
      <c r="U4774" s="179"/>
      <c r="V4774" s="179"/>
      <c r="W4774" s="179"/>
      <c r="X4774" s="179"/>
      <c r="Y4774" s="179"/>
      <c r="Z4774" s="179"/>
      <c r="AA4774" s="222"/>
      <c r="AB4774" s="222"/>
      <c r="AC4774" s="222"/>
      <c r="AD4774" s="179"/>
      <c r="AE4774" s="179"/>
      <c r="AF4774" s="179"/>
      <c r="AG4774" s="179"/>
      <c r="AH4774" s="179"/>
      <c r="AI4774" s="179"/>
      <c r="AJ4774" s="179"/>
    </row>
    <row r="4775" spans="2:36" x14ac:dyDescent="0.3">
      <c r="B4775" s="224">
        <v>485200</v>
      </c>
      <c r="C4775" s="209">
        <v>200032</v>
      </c>
      <c r="D4775" s="206">
        <f t="shared" si="383"/>
        <v>0.41226710634789776</v>
      </c>
      <c r="E4775" s="208">
        <f t="shared" si="384"/>
        <v>0.45</v>
      </c>
      <c r="F4775" s="207">
        <v>11001.76</v>
      </c>
      <c r="G4775" s="207">
        <v>16002.56</v>
      </c>
      <c r="H4775" s="207">
        <v>18002.88</v>
      </c>
      <c r="I4775" s="214">
        <v>183838</v>
      </c>
      <c r="J4775" s="211">
        <f t="shared" si="380"/>
        <v>0.37889117889530088</v>
      </c>
      <c r="K4775" s="212">
        <f t="shared" si="381"/>
        <v>0.42</v>
      </c>
      <c r="L4775" s="214">
        <v>10111.09</v>
      </c>
      <c r="M4775" s="213">
        <v>14707.04</v>
      </c>
      <c r="N4775" s="213">
        <v>16545.419999999998</v>
      </c>
      <c r="O4775" s="242">
        <f t="shared" si="382"/>
        <v>0.51530000000013387</v>
      </c>
      <c r="P4775" s="242"/>
      <c r="Q4775" s="179"/>
      <c r="R4775" s="179"/>
      <c r="S4775" s="179"/>
      <c r="T4775" s="179"/>
      <c r="U4775" s="179"/>
      <c r="V4775" s="179"/>
      <c r="W4775" s="179"/>
      <c r="X4775" s="179"/>
      <c r="Y4775" s="179"/>
      <c r="Z4775" s="179"/>
      <c r="AA4775" s="222"/>
      <c r="AB4775" s="222"/>
      <c r="AC4775" s="222"/>
      <c r="AD4775" s="179"/>
      <c r="AE4775" s="179"/>
      <c r="AF4775" s="179"/>
      <c r="AG4775" s="179"/>
      <c r="AH4775" s="179"/>
      <c r="AI4775" s="179"/>
      <c r="AJ4775" s="179"/>
    </row>
    <row r="4776" spans="2:36" x14ac:dyDescent="0.3">
      <c r="B4776" s="224">
        <v>485300</v>
      </c>
      <c r="C4776" s="209">
        <v>200077</v>
      </c>
      <c r="D4776" s="206">
        <f t="shared" si="383"/>
        <v>0.4122748815165877</v>
      </c>
      <c r="E4776" s="208">
        <f t="shared" si="384"/>
        <v>0.45</v>
      </c>
      <c r="F4776" s="207">
        <v>11004.23</v>
      </c>
      <c r="G4776" s="207">
        <v>16006.16</v>
      </c>
      <c r="H4776" s="207">
        <v>18006.93</v>
      </c>
      <c r="I4776" s="214">
        <v>183880</v>
      </c>
      <c r="J4776" s="211">
        <f t="shared" si="380"/>
        <v>0.37889964970121576</v>
      </c>
      <c r="K4776" s="212">
        <f t="shared" si="381"/>
        <v>0.42</v>
      </c>
      <c r="L4776" s="214">
        <v>10113.4</v>
      </c>
      <c r="M4776" s="213">
        <v>14710.4</v>
      </c>
      <c r="N4776" s="213">
        <v>16549.2</v>
      </c>
      <c r="O4776" s="242">
        <f t="shared" si="382"/>
        <v>0.51520000000000432</v>
      </c>
      <c r="P4776" s="242"/>
      <c r="Q4776" s="179"/>
      <c r="R4776" s="179"/>
      <c r="S4776" s="179"/>
      <c r="T4776" s="179"/>
      <c r="U4776" s="179"/>
      <c r="V4776" s="179"/>
      <c r="W4776" s="179"/>
      <c r="X4776" s="179"/>
      <c r="Y4776" s="179"/>
      <c r="Z4776" s="179"/>
      <c r="AA4776" s="222"/>
      <c r="AB4776" s="222"/>
      <c r="AC4776" s="222"/>
      <c r="AD4776" s="179"/>
      <c r="AE4776" s="179"/>
      <c r="AF4776" s="179"/>
      <c r="AG4776" s="179"/>
      <c r="AH4776" s="179"/>
      <c r="AI4776" s="179"/>
      <c r="AJ4776" s="179"/>
    </row>
    <row r="4777" spans="2:36" x14ac:dyDescent="0.3">
      <c r="B4777" s="224">
        <v>485400</v>
      </c>
      <c r="C4777" s="209">
        <v>200122</v>
      </c>
      <c r="D4777" s="206">
        <f t="shared" si="383"/>
        <v>0.4122826534816646</v>
      </c>
      <c r="E4777" s="208">
        <f t="shared" si="384"/>
        <v>0.45</v>
      </c>
      <c r="F4777" s="207">
        <v>11006.71</v>
      </c>
      <c r="G4777" s="207">
        <v>16009.76</v>
      </c>
      <c r="H4777" s="207">
        <v>18010.98</v>
      </c>
      <c r="I4777" s="214">
        <v>183922</v>
      </c>
      <c r="J4777" s="211">
        <f t="shared" si="380"/>
        <v>0.37890811701689331</v>
      </c>
      <c r="K4777" s="212">
        <f t="shared" si="381"/>
        <v>0.42</v>
      </c>
      <c r="L4777" s="214">
        <v>10115.709999999999</v>
      </c>
      <c r="M4777" s="213">
        <v>14713.76</v>
      </c>
      <c r="N4777" s="213">
        <v>16552.98</v>
      </c>
      <c r="O4777" s="242">
        <f t="shared" si="382"/>
        <v>0.51530000000002474</v>
      </c>
      <c r="P4777" s="242"/>
      <c r="Q4777" s="179"/>
      <c r="R4777" s="179"/>
      <c r="S4777" s="179"/>
      <c r="T4777" s="179"/>
      <c r="U4777" s="179"/>
      <c r="V4777" s="179"/>
      <c r="W4777" s="179"/>
      <c r="X4777" s="179"/>
      <c r="Y4777" s="179"/>
      <c r="Z4777" s="179"/>
      <c r="AA4777" s="222"/>
      <c r="AB4777" s="222"/>
      <c r="AC4777" s="222"/>
      <c r="AD4777" s="179"/>
      <c r="AE4777" s="179"/>
      <c r="AF4777" s="179"/>
      <c r="AG4777" s="179"/>
      <c r="AH4777" s="179"/>
      <c r="AI4777" s="179"/>
      <c r="AJ4777" s="179"/>
    </row>
    <row r="4778" spans="2:36" x14ac:dyDescent="0.3">
      <c r="B4778" s="224">
        <v>485500</v>
      </c>
      <c r="C4778" s="209">
        <v>200167</v>
      </c>
      <c r="D4778" s="206">
        <f t="shared" si="383"/>
        <v>0.41229042224510815</v>
      </c>
      <c r="E4778" s="208">
        <f t="shared" si="384"/>
        <v>0.45</v>
      </c>
      <c r="F4778" s="207">
        <v>11009.18</v>
      </c>
      <c r="G4778" s="207">
        <v>16013.36</v>
      </c>
      <c r="H4778" s="207">
        <v>18015.03</v>
      </c>
      <c r="I4778" s="214">
        <v>183964</v>
      </c>
      <c r="J4778" s="211">
        <f t="shared" si="380"/>
        <v>0.3789165808444902</v>
      </c>
      <c r="K4778" s="212">
        <f t="shared" si="381"/>
        <v>0.42</v>
      </c>
      <c r="L4778" s="214">
        <v>10118.02</v>
      </c>
      <c r="M4778" s="213">
        <v>14717.12</v>
      </c>
      <c r="N4778" s="213">
        <v>16556.759999999998</v>
      </c>
      <c r="O4778" s="242">
        <f t="shared" si="382"/>
        <v>0.5151999999999316</v>
      </c>
      <c r="P4778" s="242"/>
      <c r="Q4778" s="179"/>
      <c r="R4778" s="179"/>
      <c r="S4778" s="179"/>
      <c r="T4778" s="179"/>
      <c r="U4778" s="179"/>
      <c r="V4778" s="179"/>
      <c r="W4778" s="179"/>
      <c r="X4778" s="179"/>
      <c r="Y4778" s="179"/>
      <c r="Z4778" s="179"/>
      <c r="AA4778" s="222"/>
      <c r="AB4778" s="222"/>
      <c r="AC4778" s="222"/>
      <c r="AD4778" s="179"/>
      <c r="AE4778" s="179"/>
      <c r="AF4778" s="179"/>
      <c r="AG4778" s="179"/>
      <c r="AH4778" s="179"/>
      <c r="AI4778" s="179"/>
      <c r="AJ4778" s="179"/>
    </row>
    <row r="4779" spans="2:36" x14ac:dyDescent="0.3">
      <c r="B4779" s="224">
        <v>485600</v>
      </c>
      <c r="C4779" s="209">
        <v>200212</v>
      </c>
      <c r="D4779" s="206">
        <f t="shared" si="383"/>
        <v>0.41229818780889621</v>
      </c>
      <c r="E4779" s="208">
        <f t="shared" si="384"/>
        <v>0.45</v>
      </c>
      <c r="F4779" s="207">
        <v>11011.66</v>
      </c>
      <c r="G4779" s="207">
        <v>16016.96</v>
      </c>
      <c r="H4779" s="207">
        <v>18019.080000000002</v>
      </c>
      <c r="I4779" s="214">
        <v>184006</v>
      </c>
      <c r="J4779" s="211">
        <f t="shared" si="380"/>
        <v>0.37892504118616144</v>
      </c>
      <c r="K4779" s="212">
        <f t="shared" si="381"/>
        <v>0.42</v>
      </c>
      <c r="L4779" s="214">
        <v>10120.33</v>
      </c>
      <c r="M4779" s="213">
        <v>14720.48</v>
      </c>
      <c r="N4779" s="213">
        <v>16560.54</v>
      </c>
      <c r="O4779" s="242">
        <f t="shared" si="382"/>
        <v>0.5152999999999156</v>
      </c>
      <c r="P4779" s="242"/>
      <c r="Q4779" s="179"/>
      <c r="R4779" s="179"/>
      <c r="S4779" s="179"/>
      <c r="T4779" s="179"/>
      <c r="U4779" s="179"/>
      <c r="V4779" s="179"/>
      <c r="W4779" s="179"/>
      <c r="X4779" s="179"/>
      <c r="Y4779" s="179"/>
      <c r="Z4779" s="179"/>
      <c r="AA4779" s="222"/>
      <c r="AB4779" s="222"/>
      <c r="AC4779" s="222"/>
      <c r="AD4779" s="179"/>
      <c r="AE4779" s="179"/>
      <c r="AF4779" s="179"/>
      <c r="AG4779" s="179"/>
      <c r="AH4779" s="179"/>
      <c r="AI4779" s="179"/>
      <c r="AJ4779" s="179"/>
    </row>
    <row r="4780" spans="2:36" x14ac:dyDescent="0.3">
      <c r="B4780" s="224">
        <v>485700</v>
      </c>
      <c r="C4780" s="209">
        <v>200257</v>
      </c>
      <c r="D4780" s="206">
        <f t="shared" si="383"/>
        <v>0.41230595017500515</v>
      </c>
      <c r="E4780" s="208">
        <f t="shared" si="384"/>
        <v>0.45</v>
      </c>
      <c r="F4780" s="207">
        <v>11014.13</v>
      </c>
      <c r="G4780" s="207">
        <v>16020.56</v>
      </c>
      <c r="H4780" s="207">
        <v>18023.13</v>
      </c>
      <c r="I4780" s="214">
        <v>184048</v>
      </c>
      <c r="J4780" s="211">
        <f t="shared" si="380"/>
        <v>0.37893349804406012</v>
      </c>
      <c r="K4780" s="212">
        <f t="shared" si="381"/>
        <v>0.42</v>
      </c>
      <c r="L4780" s="214">
        <v>10122.64</v>
      </c>
      <c r="M4780" s="213">
        <v>14723.84</v>
      </c>
      <c r="N4780" s="213">
        <v>16564.32</v>
      </c>
      <c r="O4780" s="242">
        <f t="shared" si="382"/>
        <v>0.51520000000007715</v>
      </c>
      <c r="P4780" s="242"/>
      <c r="Q4780" s="179"/>
      <c r="R4780" s="179"/>
      <c r="S4780" s="179"/>
      <c r="T4780" s="179"/>
      <c r="U4780" s="179"/>
      <c r="V4780" s="179"/>
      <c r="W4780" s="179"/>
      <c r="X4780" s="179"/>
      <c r="Y4780" s="179"/>
      <c r="Z4780" s="179"/>
      <c r="AA4780" s="222"/>
      <c r="AB4780" s="222"/>
      <c r="AC4780" s="222"/>
      <c r="AD4780" s="179"/>
      <c r="AE4780" s="179"/>
      <c r="AF4780" s="179"/>
      <c r="AG4780" s="179"/>
      <c r="AH4780" s="179"/>
      <c r="AI4780" s="179"/>
      <c r="AJ4780" s="179"/>
    </row>
    <row r="4781" spans="2:36" x14ac:dyDescent="0.3">
      <c r="B4781" s="224">
        <v>485800</v>
      </c>
      <c r="C4781" s="209">
        <v>200302</v>
      </c>
      <c r="D4781" s="206">
        <f t="shared" si="383"/>
        <v>0.41231370934540962</v>
      </c>
      <c r="E4781" s="208">
        <f t="shared" si="384"/>
        <v>0.45</v>
      </c>
      <c r="F4781" s="207">
        <v>11016.61</v>
      </c>
      <c r="G4781" s="207">
        <v>16024.16</v>
      </c>
      <c r="H4781" s="207">
        <v>18027.18</v>
      </c>
      <c r="I4781" s="214">
        <v>184090</v>
      </c>
      <c r="J4781" s="211">
        <f t="shared" si="380"/>
        <v>0.3789419514203376</v>
      </c>
      <c r="K4781" s="212">
        <f t="shared" si="381"/>
        <v>0.42</v>
      </c>
      <c r="L4781" s="214">
        <v>10124.950000000001</v>
      </c>
      <c r="M4781" s="213">
        <v>14727.2</v>
      </c>
      <c r="N4781" s="213">
        <v>16568.099999999999</v>
      </c>
      <c r="O4781" s="242">
        <f t="shared" si="382"/>
        <v>0.51529999999980647</v>
      </c>
      <c r="P4781" s="242"/>
      <c r="Q4781" s="179"/>
      <c r="R4781" s="179"/>
      <c r="S4781" s="179"/>
      <c r="T4781" s="179"/>
      <c r="U4781" s="179"/>
      <c r="V4781" s="179"/>
      <c r="W4781" s="179"/>
      <c r="X4781" s="179"/>
      <c r="Y4781" s="179"/>
      <c r="Z4781" s="179"/>
      <c r="AA4781" s="222"/>
      <c r="AB4781" s="222"/>
      <c r="AC4781" s="222"/>
      <c r="AD4781" s="179"/>
      <c r="AE4781" s="179"/>
      <c r="AF4781" s="179"/>
      <c r="AG4781" s="179"/>
      <c r="AH4781" s="179"/>
      <c r="AI4781" s="179"/>
      <c r="AJ4781" s="179"/>
    </row>
    <row r="4782" spans="2:36" x14ac:dyDescent="0.3">
      <c r="B4782" s="224">
        <v>485900</v>
      </c>
      <c r="C4782" s="209">
        <v>200347</v>
      </c>
      <c r="D4782" s="206">
        <f t="shared" si="383"/>
        <v>0.41232146532208275</v>
      </c>
      <c r="E4782" s="208">
        <f t="shared" si="384"/>
        <v>0.45</v>
      </c>
      <c r="F4782" s="207">
        <v>11019.08</v>
      </c>
      <c r="G4782" s="207">
        <v>16027.76</v>
      </c>
      <c r="H4782" s="207">
        <v>18031.23</v>
      </c>
      <c r="I4782" s="214">
        <v>184132</v>
      </c>
      <c r="J4782" s="211">
        <f t="shared" si="380"/>
        <v>0.37895040131714347</v>
      </c>
      <c r="K4782" s="212">
        <f t="shared" si="381"/>
        <v>0.42</v>
      </c>
      <c r="L4782" s="214">
        <v>10127.26</v>
      </c>
      <c r="M4782" s="213">
        <v>14730.56</v>
      </c>
      <c r="N4782" s="213">
        <v>16571.88</v>
      </c>
      <c r="O4782" s="242">
        <f t="shared" si="382"/>
        <v>0.51519999999996802</v>
      </c>
      <c r="P4782" s="242"/>
      <c r="Q4782" s="179"/>
      <c r="R4782" s="179"/>
      <c r="S4782" s="179"/>
      <c r="T4782" s="179"/>
      <c r="U4782" s="179"/>
      <c r="V4782" s="179"/>
      <c r="W4782" s="179"/>
      <c r="X4782" s="179"/>
      <c r="Y4782" s="179"/>
      <c r="Z4782" s="179"/>
      <c r="AA4782" s="222"/>
      <c r="AB4782" s="222"/>
      <c r="AC4782" s="222"/>
      <c r="AD4782" s="179"/>
      <c r="AE4782" s="179"/>
      <c r="AF4782" s="179"/>
      <c r="AG4782" s="179"/>
      <c r="AH4782" s="179"/>
      <c r="AI4782" s="179"/>
      <c r="AJ4782" s="179"/>
    </row>
    <row r="4783" spans="2:36" x14ac:dyDescent="0.3">
      <c r="B4783" s="224">
        <v>486000</v>
      </c>
      <c r="C4783" s="209">
        <v>200392</v>
      </c>
      <c r="D4783" s="206">
        <f t="shared" si="383"/>
        <v>0.41232921810699591</v>
      </c>
      <c r="E4783" s="208">
        <f t="shared" si="384"/>
        <v>0.45</v>
      </c>
      <c r="F4783" s="207">
        <v>11021.56</v>
      </c>
      <c r="G4783" s="207">
        <v>16031.36</v>
      </c>
      <c r="H4783" s="207">
        <v>18035.28</v>
      </c>
      <c r="I4783" s="214">
        <v>184174</v>
      </c>
      <c r="J4783" s="211">
        <f t="shared" si="380"/>
        <v>0.37895884773662553</v>
      </c>
      <c r="K4783" s="212">
        <f t="shared" si="381"/>
        <v>0.42</v>
      </c>
      <c r="L4783" s="214">
        <v>10129.57</v>
      </c>
      <c r="M4783" s="213">
        <v>14733.92</v>
      </c>
      <c r="N4783" s="213">
        <v>16575.66</v>
      </c>
      <c r="O4783" s="242">
        <f t="shared" si="382"/>
        <v>0.51529999999995202</v>
      </c>
      <c r="P4783" s="242"/>
      <c r="Q4783" s="179"/>
      <c r="R4783" s="179"/>
      <c r="S4783" s="179"/>
      <c r="T4783" s="179"/>
      <c r="U4783" s="179"/>
      <c r="V4783" s="179"/>
      <c r="W4783" s="179"/>
      <c r="X4783" s="179"/>
      <c r="Y4783" s="179"/>
      <c r="Z4783" s="179"/>
      <c r="AA4783" s="222"/>
      <c r="AB4783" s="222"/>
      <c r="AC4783" s="222"/>
      <c r="AD4783" s="179"/>
      <c r="AE4783" s="179"/>
      <c r="AF4783" s="179"/>
      <c r="AG4783" s="179"/>
      <c r="AH4783" s="179"/>
      <c r="AI4783" s="179"/>
      <c r="AJ4783" s="179"/>
    </row>
    <row r="4784" spans="2:36" x14ac:dyDescent="0.3">
      <c r="B4784" s="224">
        <v>486100</v>
      </c>
      <c r="C4784" s="209">
        <v>200437</v>
      </c>
      <c r="D4784" s="206">
        <f t="shared" si="383"/>
        <v>0.41233696770211892</v>
      </c>
      <c r="E4784" s="208">
        <f t="shared" si="384"/>
        <v>0.45</v>
      </c>
      <c r="F4784" s="207">
        <v>11024.03</v>
      </c>
      <c r="G4784" s="207">
        <v>16034.96</v>
      </c>
      <c r="H4784" s="207">
        <v>18039.330000000002</v>
      </c>
      <c r="I4784" s="214">
        <v>184216</v>
      </c>
      <c r="J4784" s="211">
        <f t="shared" si="380"/>
        <v>0.37896729068092982</v>
      </c>
      <c r="K4784" s="212">
        <f t="shared" si="381"/>
        <v>0.42</v>
      </c>
      <c r="L4784" s="214">
        <v>10131.879999999999</v>
      </c>
      <c r="M4784" s="213">
        <v>14737.28</v>
      </c>
      <c r="N4784" s="213">
        <v>16579.439999999999</v>
      </c>
      <c r="O4784" s="242">
        <f t="shared" si="382"/>
        <v>0.51519999999989519</v>
      </c>
      <c r="P4784" s="242"/>
      <c r="Q4784" s="179"/>
      <c r="R4784" s="179"/>
      <c r="S4784" s="179"/>
      <c r="T4784" s="179"/>
      <c r="U4784" s="179"/>
      <c r="V4784" s="179"/>
      <c r="W4784" s="179"/>
      <c r="X4784" s="179"/>
      <c r="Y4784" s="179"/>
      <c r="Z4784" s="179"/>
      <c r="AA4784" s="222"/>
      <c r="AB4784" s="222"/>
      <c r="AC4784" s="222"/>
      <c r="AD4784" s="179"/>
      <c r="AE4784" s="179"/>
      <c r="AF4784" s="179"/>
      <c r="AG4784" s="179"/>
      <c r="AH4784" s="179"/>
      <c r="AI4784" s="179"/>
      <c r="AJ4784" s="179"/>
    </row>
    <row r="4785" spans="2:36" x14ac:dyDescent="0.3">
      <c r="B4785" s="224">
        <v>486200</v>
      </c>
      <c r="C4785" s="209">
        <v>200482</v>
      </c>
      <c r="D4785" s="206">
        <f t="shared" si="383"/>
        <v>0.41234471410941997</v>
      </c>
      <c r="E4785" s="208">
        <f t="shared" si="384"/>
        <v>0.45</v>
      </c>
      <c r="F4785" s="207">
        <v>11026.51</v>
      </c>
      <c r="G4785" s="207">
        <v>16038.56</v>
      </c>
      <c r="H4785" s="207">
        <v>18043.38</v>
      </c>
      <c r="I4785" s="214">
        <v>184258</v>
      </c>
      <c r="J4785" s="211">
        <f t="shared" si="380"/>
        <v>0.37897573015220076</v>
      </c>
      <c r="K4785" s="212">
        <f t="shared" si="381"/>
        <v>0.42</v>
      </c>
      <c r="L4785" s="214">
        <v>10134.19</v>
      </c>
      <c r="M4785" s="213">
        <v>14740.64</v>
      </c>
      <c r="N4785" s="213">
        <v>16583.22</v>
      </c>
      <c r="O4785" s="242">
        <f t="shared" si="382"/>
        <v>0.51530000000013387</v>
      </c>
      <c r="P4785" s="242"/>
      <c r="Q4785" s="179"/>
      <c r="R4785" s="179"/>
      <c r="S4785" s="179"/>
      <c r="T4785" s="179"/>
      <c r="U4785" s="179"/>
      <c r="V4785" s="179"/>
      <c r="W4785" s="179"/>
      <c r="X4785" s="179"/>
      <c r="Y4785" s="179"/>
      <c r="Z4785" s="179"/>
      <c r="AA4785" s="222"/>
      <c r="AB4785" s="222"/>
      <c r="AC4785" s="222"/>
      <c r="AD4785" s="179"/>
      <c r="AE4785" s="179"/>
      <c r="AF4785" s="179"/>
      <c r="AG4785" s="179"/>
      <c r="AH4785" s="179"/>
      <c r="AI4785" s="179"/>
      <c r="AJ4785" s="179"/>
    </row>
    <row r="4786" spans="2:36" x14ac:dyDescent="0.3">
      <c r="B4786" s="224">
        <v>486300</v>
      </c>
      <c r="C4786" s="209">
        <v>200527</v>
      </c>
      <c r="D4786" s="206">
        <f t="shared" si="383"/>
        <v>0.41235245733086573</v>
      </c>
      <c r="E4786" s="208">
        <f t="shared" si="384"/>
        <v>0.45</v>
      </c>
      <c r="F4786" s="207">
        <v>11028.98</v>
      </c>
      <c r="G4786" s="207">
        <v>16042.16</v>
      </c>
      <c r="H4786" s="207">
        <v>18047.43</v>
      </c>
      <c r="I4786" s="214">
        <v>184300</v>
      </c>
      <c r="J4786" s="211">
        <f t="shared" si="380"/>
        <v>0.37898416615258074</v>
      </c>
      <c r="K4786" s="212">
        <f t="shared" si="381"/>
        <v>0.42</v>
      </c>
      <c r="L4786" s="214">
        <v>10136.5</v>
      </c>
      <c r="M4786" s="213">
        <v>14744</v>
      </c>
      <c r="N4786" s="213">
        <v>16587</v>
      </c>
      <c r="O4786" s="242">
        <f t="shared" si="382"/>
        <v>0.51520000000000432</v>
      </c>
      <c r="P4786" s="242"/>
      <c r="Q4786" s="179"/>
      <c r="R4786" s="179"/>
      <c r="S4786" s="179"/>
      <c r="T4786" s="179"/>
      <c r="U4786" s="179"/>
      <c r="V4786" s="179"/>
      <c r="W4786" s="179"/>
      <c r="X4786" s="179"/>
      <c r="Y4786" s="179"/>
      <c r="Z4786" s="179"/>
      <c r="AA4786" s="222"/>
      <c r="AB4786" s="222"/>
      <c r="AC4786" s="222"/>
      <c r="AD4786" s="179"/>
      <c r="AE4786" s="179"/>
      <c r="AF4786" s="179"/>
      <c r="AG4786" s="179"/>
      <c r="AH4786" s="179"/>
      <c r="AI4786" s="179"/>
      <c r="AJ4786" s="179"/>
    </row>
    <row r="4787" spans="2:36" x14ac:dyDescent="0.3">
      <c r="B4787" s="224">
        <v>486400</v>
      </c>
      <c r="C4787" s="209">
        <v>200572</v>
      </c>
      <c r="D4787" s="206">
        <f t="shared" si="383"/>
        <v>0.41236019736842106</v>
      </c>
      <c r="E4787" s="208">
        <f t="shared" si="384"/>
        <v>0.45</v>
      </c>
      <c r="F4787" s="207">
        <v>11031.46</v>
      </c>
      <c r="G4787" s="207">
        <v>16045.76</v>
      </c>
      <c r="H4787" s="207">
        <v>18051.48</v>
      </c>
      <c r="I4787" s="214">
        <v>184342</v>
      </c>
      <c r="J4787" s="211">
        <f t="shared" si="380"/>
        <v>0.37899259868421054</v>
      </c>
      <c r="K4787" s="212">
        <f t="shared" si="381"/>
        <v>0.42</v>
      </c>
      <c r="L4787" s="214">
        <v>10138.81</v>
      </c>
      <c r="M4787" s="213">
        <v>14747.36</v>
      </c>
      <c r="N4787" s="213">
        <v>16590.78</v>
      </c>
      <c r="O4787" s="242">
        <f t="shared" si="382"/>
        <v>0.51530000000002474</v>
      </c>
      <c r="P4787" s="242"/>
      <c r="Q4787" s="179"/>
      <c r="R4787" s="179"/>
      <c r="S4787" s="179"/>
      <c r="T4787" s="179"/>
      <c r="U4787" s="179"/>
      <c r="V4787" s="179"/>
      <c r="W4787" s="179"/>
      <c r="X4787" s="179"/>
      <c r="Y4787" s="179"/>
      <c r="Z4787" s="179"/>
      <c r="AA4787" s="222"/>
      <c r="AB4787" s="222"/>
      <c r="AC4787" s="222"/>
      <c r="AD4787" s="179"/>
      <c r="AE4787" s="179"/>
      <c r="AF4787" s="179"/>
      <c r="AG4787" s="179"/>
      <c r="AH4787" s="179"/>
      <c r="AI4787" s="179"/>
      <c r="AJ4787" s="179"/>
    </row>
    <row r="4788" spans="2:36" x14ac:dyDescent="0.3">
      <c r="B4788" s="224">
        <v>486500</v>
      </c>
      <c r="C4788" s="209">
        <v>200617</v>
      </c>
      <c r="D4788" s="206">
        <f t="shared" si="383"/>
        <v>0.41236793422404933</v>
      </c>
      <c r="E4788" s="208">
        <f t="shared" si="384"/>
        <v>0.45</v>
      </c>
      <c r="F4788" s="207">
        <v>11033.93</v>
      </c>
      <c r="G4788" s="207">
        <v>16049.36</v>
      </c>
      <c r="H4788" s="207">
        <v>18055.53</v>
      </c>
      <c r="I4788" s="214">
        <v>184384</v>
      </c>
      <c r="J4788" s="211">
        <f t="shared" si="380"/>
        <v>0.37900102774922917</v>
      </c>
      <c r="K4788" s="212">
        <f t="shared" si="381"/>
        <v>0.42</v>
      </c>
      <c r="L4788" s="214">
        <v>10141.120000000001</v>
      </c>
      <c r="M4788" s="213">
        <v>14750.72</v>
      </c>
      <c r="N4788" s="213">
        <v>16594.560000000001</v>
      </c>
      <c r="O4788" s="242">
        <f t="shared" si="382"/>
        <v>0.5151999999999316</v>
      </c>
      <c r="P4788" s="242"/>
      <c r="Q4788" s="179"/>
      <c r="R4788" s="179"/>
      <c r="S4788" s="179"/>
      <c r="T4788" s="179"/>
      <c r="U4788" s="179"/>
      <c r="V4788" s="179"/>
      <c r="W4788" s="179"/>
      <c r="X4788" s="179"/>
      <c r="Y4788" s="179"/>
      <c r="Z4788" s="179"/>
      <c r="AA4788" s="222"/>
      <c r="AB4788" s="222"/>
      <c r="AC4788" s="222"/>
      <c r="AD4788" s="179"/>
      <c r="AE4788" s="179"/>
      <c r="AF4788" s="179"/>
      <c r="AG4788" s="179"/>
      <c r="AH4788" s="179"/>
      <c r="AI4788" s="179"/>
      <c r="AJ4788" s="179"/>
    </row>
    <row r="4789" spans="2:36" x14ac:dyDescent="0.3">
      <c r="B4789" s="224">
        <v>486600</v>
      </c>
      <c r="C4789" s="209">
        <v>200662</v>
      </c>
      <c r="D4789" s="206">
        <f t="shared" si="383"/>
        <v>0.41237566789971231</v>
      </c>
      <c r="E4789" s="208">
        <f t="shared" si="384"/>
        <v>0.45</v>
      </c>
      <c r="F4789" s="207">
        <v>11036.41</v>
      </c>
      <c r="G4789" s="207">
        <v>16052.96</v>
      </c>
      <c r="H4789" s="207">
        <v>18059.580000000002</v>
      </c>
      <c r="I4789" s="214">
        <v>184426</v>
      </c>
      <c r="J4789" s="211">
        <f t="shared" si="380"/>
        <v>0.37900945334977393</v>
      </c>
      <c r="K4789" s="212">
        <f t="shared" si="381"/>
        <v>0.42</v>
      </c>
      <c r="L4789" s="214">
        <v>10143.43</v>
      </c>
      <c r="M4789" s="213">
        <v>14754.08</v>
      </c>
      <c r="N4789" s="213">
        <v>16598.34</v>
      </c>
      <c r="O4789" s="242">
        <f t="shared" si="382"/>
        <v>0.5152999999999156</v>
      </c>
      <c r="P4789" s="242"/>
      <c r="Q4789" s="179"/>
      <c r="R4789" s="179"/>
      <c r="S4789" s="179"/>
      <c r="T4789" s="179"/>
      <c r="U4789" s="179"/>
      <c r="V4789" s="179"/>
      <c r="W4789" s="179"/>
      <c r="X4789" s="179"/>
      <c r="Y4789" s="179"/>
      <c r="Z4789" s="179"/>
      <c r="AA4789" s="222"/>
      <c r="AB4789" s="222"/>
      <c r="AC4789" s="222"/>
      <c r="AD4789" s="179"/>
      <c r="AE4789" s="179"/>
      <c r="AF4789" s="179"/>
      <c r="AG4789" s="179"/>
      <c r="AH4789" s="179"/>
      <c r="AI4789" s="179"/>
      <c r="AJ4789" s="179"/>
    </row>
    <row r="4790" spans="2:36" x14ac:dyDescent="0.3">
      <c r="B4790" s="224">
        <v>486700</v>
      </c>
      <c r="C4790" s="209">
        <v>200707</v>
      </c>
      <c r="D4790" s="206">
        <f t="shared" si="383"/>
        <v>0.41238339839737004</v>
      </c>
      <c r="E4790" s="208">
        <f t="shared" si="384"/>
        <v>0.45</v>
      </c>
      <c r="F4790" s="207">
        <v>11038.88</v>
      </c>
      <c r="G4790" s="207">
        <v>16056.56</v>
      </c>
      <c r="H4790" s="207">
        <v>18063.63</v>
      </c>
      <c r="I4790" s="214">
        <v>184468</v>
      </c>
      <c r="J4790" s="211">
        <f t="shared" si="380"/>
        <v>0.37901787548798027</v>
      </c>
      <c r="K4790" s="212">
        <f t="shared" si="381"/>
        <v>0.42</v>
      </c>
      <c r="L4790" s="214">
        <v>10145.74</v>
      </c>
      <c r="M4790" s="213">
        <v>14757.44</v>
      </c>
      <c r="N4790" s="213">
        <v>16602.12</v>
      </c>
      <c r="O4790" s="242">
        <f t="shared" si="382"/>
        <v>0.51520000000007715</v>
      </c>
      <c r="P4790" s="242"/>
      <c r="Q4790" s="179"/>
      <c r="R4790" s="179"/>
      <c r="S4790" s="179"/>
      <c r="T4790" s="179"/>
      <c r="U4790" s="179"/>
      <c r="V4790" s="179"/>
      <c r="W4790" s="179"/>
      <c r="X4790" s="179"/>
      <c r="Y4790" s="179"/>
      <c r="Z4790" s="179"/>
      <c r="AA4790" s="222"/>
      <c r="AB4790" s="222"/>
      <c r="AC4790" s="222"/>
      <c r="AD4790" s="179"/>
      <c r="AE4790" s="179"/>
      <c r="AF4790" s="179"/>
      <c r="AG4790" s="179"/>
      <c r="AH4790" s="179"/>
      <c r="AI4790" s="179"/>
      <c r="AJ4790" s="179"/>
    </row>
    <row r="4791" spans="2:36" x14ac:dyDescent="0.3">
      <c r="B4791" s="224">
        <v>486800</v>
      </c>
      <c r="C4791" s="209">
        <v>200752</v>
      </c>
      <c r="D4791" s="206">
        <f t="shared" si="383"/>
        <v>0.41239112571898112</v>
      </c>
      <c r="E4791" s="208">
        <f t="shared" si="384"/>
        <v>0.45</v>
      </c>
      <c r="F4791" s="207">
        <v>11041.36</v>
      </c>
      <c r="G4791" s="207">
        <v>16060.16</v>
      </c>
      <c r="H4791" s="207">
        <v>18067.68</v>
      </c>
      <c r="I4791" s="214">
        <v>184510</v>
      </c>
      <c r="J4791" s="211">
        <f t="shared" si="380"/>
        <v>0.37902629416598194</v>
      </c>
      <c r="K4791" s="212">
        <f t="shared" si="381"/>
        <v>0.42</v>
      </c>
      <c r="L4791" s="214">
        <v>10148.049999999999</v>
      </c>
      <c r="M4791" s="213">
        <v>14760.8</v>
      </c>
      <c r="N4791" s="213">
        <v>16605.900000000001</v>
      </c>
      <c r="O4791" s="242">
        <f t="shared" si="382"/>
        <v>0.51529999999980647</v>
      </c>
      <c r="P4791" s="242"/>
      <c r="Q4791" s="179"/>
      <c r="R4791" s="179"/>
      <c r="S4791" s="179"/>
      <c r="T4791" s="179"/>
      <c r="U4791" s="179"/>
      <c r="V4791" s="179"/>
      <c r="W4791" s="179"/>
      <c r="X4791" s="179"/>
      <c r="Y4791" s="179"/>
      <c r="Z4791" s="179"/>
      <c r="AA4791" s="222"/>
      <c r="AB4791" s="222"/>
      <c r="AC4791" s="222"/>
      <c r="AD4791" s="179"/>
      <c r="AE4791" s="179"/>
      <c r="AF4791" s="179"/>
      <c r="AG4791" s="179"/>
      <c r="AH4791" s="179"/>
      <c r="AI4791" s="179"/>
      <c r="AJ4791" s="179"/>
    </row>
    <row r="4792" spans="2:36" x14ac:dyDescent="0.3">
      <c r="B4792" s="224">
        <v>486900</v>
      </c>
      <c r="C4792" s="209">
        <v>200797</v>
      </c>
      <c r="D4792" s="206">
        <f t="shared" si="383"/>
        <v>0.41239884986650238</v>
      </c>
      <c r="E4792" s="208">
        <f t="shared" si="384"/>
        <v>0.45</v>
      </c>
      <c r="F4792" s="207">
        <v>11043.83</v>
      </c>
      <c r="G4792" s="207">
        <v>16063.76</v>
      </c>
      <c r="H4792" s="207">
        <v>18071.73</v>
      </c>
      <c r="I4792" s="214">
        <v>184552</v>
      </c>
      <c r="J4792" s="211">
        <f t="shared" si="380"/>
        <v>0.37903470938591088</v>
      </c>
      <c r="K4792" s="212">
        <f t="shared" si="381"/>
        <v>0.42</v>
      </c>
      <c r="L4792" s="214">
        <v>10150.36</v>
      </c>
      <c r="M4792" s="213">
        <v>14764.16</v>
      </c>
      <c r="N4792" s="213">
        <v>16609.68</v>
      </c>
      <c r="O4792" s="242">
        <f t="shared" si="382"/>
        <v>0.51519999999996802</v>
      </c>
      <c r="P4792" s="242"/>
      <c r="Q4792" s="179"/>
      <c r="R4792" s="179"/>
      <c r="S4792" s="179"/>
      <c r="T4792" s="179"/>
      <c r="U4792" s="179"/>
      <c r="V4792" s="179"/>
      <c r="W4792" s="179"/>
      <c r="X4792" s="179"/>
      <c r="Y4792" s="179"/>
      <c r="Z4792" s="179"/>
      <c r="AA4792" s="222"/>
      <c r="AB4792" s="222"/>
      <c r="AC4792" s="222"/>
      <c r="AD4792" s="179"/>
      <c r="AE4792" s="179"/>
      <c r="AF4792" s="179"/>
      <c r="AG4792" s="179"/>
      <c r="AH4792" s="179"/>
      <c r="AI4792" s="179"/>
      <c r="AJ4792" s="179"/>
    </row>
    <row r="4793" spans="2:36" x14ac:dyDescent="0.3">
      <c r="B4793" s="224">
        <v>487000</v>
      </c>
      <c r="C4793" s="209">
        <v>200842</v>
      </c>
      <c r="D4793" s="206">
        <f t="shared" si="383"/>
        <v>0.41240657084188914</v>
      </c>
      <c r="E4793" s="208">
        <f t="shared" si="384"/>
        <v>0.45</v>
      </c>
      <c r="F4793" s="207">
        <v>11046.31</v>
      </c>
      <c r="G4793" s="207">
        <v>16067.36</v>
      </c>
      <c r="H4793" s="207">
        <v>18075.78</v>
      </c>
      <c r="I4793" s="214">
        <v>184594</v>
      </c>
      <c r="J4793" s="211">
        <f t="shared" si="380"/>
        <v>0.37904312114989736</v>
      </c>
      <c r="K4793" s="212">
        <f t="shared" si="381"/>
        <v>0.42</v>
      </c>
      <c r="L4793" s="214">
        <v>10152.67</v>
      </c>
      <c r="M4793" s="213">
        <v>14767.52</v>
      </c>
      <c r="N4793" s="213">
        <v>16613.46</v>
      </c>
      <c r="O4793" s="242">
        <f t="shared" si="382"/>
        <v>0.51529999999995202</v>
      </c>
      <c r="P4793" s="242"/>
      <c r="Q4793" s="179"/>
      <c r="R4793" s="179"/>
      <c r="S4793" s="179"/>
      <c r="T4793" s="179"/>
      <c r="U4793" s="179"/>
      <c r="V4793" s="179"/>
      <c r="W4793" s="179"/>
      <c r="X4793" s="179"/>
      <c r="Y4793" s="179"/>
      <c r="Z4793" s="179"/>
      <c r="AA4793" s="222"/>
      <c r="AB4793" s="222"/>
      <c r="AC4793" s="222"/>
      <c r="AD4793" s="179"/>
      <c r="AE4793" s="179"/>
      <c r="AF4793" s="179"/>
      <c r="AG4793" s="179"/>
      <c r="AH4793" s="179"/>
      <c r="AI4793" s="179"/>
      <c r="AJ4793" s="179"/>
    </row>
    <row r="4794" spans="2:36" x14ac:dyDescent="0.3">
      <c r="B4794" s="224">
        <v>487100</v>
      </c>
      <c r="C4794" s="209">
        <v>200887</v>
      </c>
      <c r="D4794" s="206">
        <f t="shared" si="383"/>
        <v>0.41241428864709506</v>
      </c>
      <c r="E4794" s="208">
        <f t="shared" si="384"/>
        <v>0.45</v>
      </c>
      <c r="F4794" s="207">
        <v>11048.78</v>
      </c>
      <c r="G4794" s="207">
        <v>16070.96</v>
      </c>
      <c r="H4794" s="207">
        <v>18079.830000000002</v>
      </c>
      <c r="I4794" s="214">
        <v>184636</v>
      </c>
      <c r="J4794" s="211">
        <f t="shared" si="380"/>
        <v>0.37905152946006981</v>
      </c>
      <c r="K4794" s="212">
        <f t="shared" si="381"/>
        <v>0.42</v>
      </c>
      <c r="L4794" s="214">
        <v>10154.98</v>
      </c>
      <c r="M4794" s="213">
        <v>14770.88</v>
      </c>
      <c r="N4794" s="213">
        <v>16617.240000000002</v>
      </c>
      <c r="O4794" s="242">
        <f t="shared" si="382"/>
        <v>0.51519999999989519</v>
      </c>
      <c r="P4794" s="242"/>
      <c r="Q4794" s="179"/>
      <c r="R4794" s="179"/>
      <c r="S4794" s="179"/>
      <c r="T4794" s="179"/>
      <c r="U4794" s="179"/>
      <c r="V4794" s="179"/>
      <c r="W4794" s="179"/>
      <c r="X4794" s="179"/>
      <c r="Y4794" s="179"/>
      <c r="Z4794" s="179"/>
      <c r="AA4794" s="222"/>
      <c r="AB4794" s="222"/>
      <c r="AC4794" s="222"/>
      <c r="AD4794" s="179"/>
      <c r="AE4794" s="179"/>
      <c r="AF4794" s="179"/>
      <c r="AG4794" s="179"/>
      <c r="AH4794" s="179"/>
      <c r="AI4794" s="179"/>
      <c r="AJ4794" s="179"/>
    </row>
    <row r="4795" spans="2:36" x14ac:dyDescent="0.3">
      <c r="B4795" s="224">
        <v>487200</v>
      </c>
      <c r="C4795" s="209">
        <v>200932</v>
      </c>
      <c r="D4795" s="206">
        <f t="shared" si="383"/>
        <v>0.41242200328407225</v>
      </c>
      <c r="E4795" s="208">
        <f t="shared" si="384"/>
        <v>0.45</v>
      </c>
      <c r="F4795" s="207">
        <v>11051.26</v>
      </c>
      <c r="G4795" s="207">
        <v>16074.56</v>
      </c>
      <c r="H4795" s="207">
        <v>18083.88</v>
      </c>
      <c r="I4795" s="214">
        <v>184678</v>
      </c>
      <c r="J4795" s="211">
        <f t="shared" ref="J4795:J4858" si="385">I4795/$B4795</f>
        <v>0.379059934318555</v>
      </c>
      <c r="K4795" s="212">
        <f t="shared" ref="K4795:K4858" si="386">(I4795-I4794)/($B4795-$B4794)</f>
        <v>0.42</v>
      </c>
      <c r="L4795" s="214">
        <v>10157.290000000001</v>
      </c>
      <c r="M4795" s="213">
        <v>14774.24</v>
      </c>
      <c r="N4795" s="213">
        <v>16621.02</v>
      </c>
      <c r="O4795" s="242">
        <f t="shared" si="382"/>
        <v>0.51530000000013387</v>
      </c>
      <c r="P4795" s="242"/>
      <c r="Q4795" s="179"/>
      <c r="R4795" s="179"/>
      <c r="S4795" s="179"/>
      <c r="T4795" s="179"/>
      <c r="U4795" s="179"/>
      <c r="V4795" s="179"/>
      <c r="W4795" s="179"/>
      <c r="X4795" s="179"/>
      <c r="Y4795" s="179"/>
      <c r="Z4795" s="179"/>
      <c r="AA4795" s="222"/>
      <c r="AB4795" s="222"/>
      <c r="AC4795" s="222"/>
      <c r="AD4795" s="179"/>
      <c r="AE4795" s="179"/>
      <c r="AF4795" s="179"/>
      <c r="AG4795" s="179"/>
      <c r="AH4795" s="179"/>
      <c r="AI4795" s="179"/>
      <c r="AJ4795" s="179"/>
    </row>
    <row r="4796" spans="2:36" x14ac:dyDescent="0.3">
      <c r="B4796" s="224">
        <v>487300</v>
      </c>
      <c r="C4796" s="209">
        <v>200977</v>
      </c>
      <c r="D4796" s="206">
        <f t="shared" si="383"/>
        <v>0.41242971475477119</v>
      </c>
      <c r="E4796" s="208">
        <f t="shared" si="384"/>
        <v>0.45</v>
      </c>
      <c r="F4796" s="207">
        <v>11053.73</v>
      </c>
      <c r="G4796" s="207">
        <v>16078.16</v>
      </c>
      <c r="H4796" s="207">
        <v>18087.93</v>
      </c>
      <c r="I4796" s="214">
        <v>184720</v>
      </c>
      <c r="J4796" s="211">
        <f t="shared" si="385"/>
        <v>0.37906833572747795</v>
      </c>
      <c r="K4796" s="212">
        <f t="shared" si="386"/>
        <v>0.42</v>
      </c>
      <c r="L4796" s="214">
        <v>10159.6</v>
      </c>
      <c r="M4796" s="213">
        <v>14777.6</v>
      </c>
      <c r="N4796" s="213">
        <v>16624.8</v>
      </c>
      <c r="O4796" s="242">
        <f t="shared" si="382"/>
        <v>0.51520000000000432</v>
      </c>
      <c r="P4796" s="242"/>
      <c r="Q4796" s="179"/>
      <c r="R4796" s="179"/>
      <c r="S4796" s="179"/>
      <c r="T4796" s="179"/>
      <c r="U4796" s="179"/>
      <c r="V4796" s="179"/>
      <c r="W4796" s="179"/>
      <c r="X4796" s="179"/>
      <c r="Y4796" s="179"/>
      <c r="Z4796" s="179"/>
      <c r="AA4796" s="222"/>
      <c r="AB4796" s="222"/>
      <c r="AC4796" s="222"/>
      <c r="AD4796" s="179"/>
      <c r="AE4796" s="179"/>
      <c r="AF4796" s="179"/>
      <c r="AG4796" s="179"/>
      <c r="AH4796" s="179"/>
      <c r="AI4796" s="179"/>
      <c r="AJ4796" s="179"/>
    </row>
    <row r="4797" spans="2:36" x14ac:dyDescent="0.3">
      <c r="B4797" s="224">
        <v>487400</v>
      </c>
      <c r="C4797" s="209">
        <v>201022</v>
      </c>
      <c r="D4797" s="206">
        <f t="shared" si="383"/>
        <v>0.41243742306114073</v>
      </c>
      <c r="E4797" s="208">
        <f t="shared" si="384"/>
        <v>0.45</v>
      </c>
      <c r="F4797" s="207">
        <v>11056.21</v>
      </c>
      <c r="G4797" s="207">
        <v>16081.76</v>
      </c>
      <c r="H4797" s="207">
        <v>18091.98</v>
      </c>
      <c r="I4797" s="214">
        <v>184762</v>
      </c>
      <c r="J4797" s="211">
        <f t="shared" si="385"/>
        <v>0.37907673368896183</v>
      </c>
      <c r="K4797" s="212">
        <f t="shared" si="386"/>
        <v>0.42</v>
      </c>
      <c r="L4797" s="214">
        <v>10161.91</v>
      </c>
      <c r="M4797" s="213">
        <v>14780.96</v>
      </c>
      <c r="N4797" s="213">
        <v>16628.580000000002</v>
      </c>
      <c r="O4797" s="242">
        <f t="shared" si="382"/>
        <v>0.51530000000002474</v>
      </c>
      <c r="P4797" s="242"/>
      <c r="Q4797" s="179"/>
      <c r="R4797" s="179"/>
      <c r="S4797" s="179"/>
      <c r="T4797" s="179"/>
      <c r="U4797" s="179"/>
      <c r="V4797" s="179"/>
      <c r="W4797" s="179"/>
      <c r="X4797" s="179"/>
      <c r="Y4797" s="179"/>
      <c r="Z4797" s="179"/>
      <c r="AA4797" s="222"/>
      <c r="AB4797" s="222"/>
      <c r="AC4797" s="222"/>
      <c r="AD4797" s="179"/>
      <c r="AE4797" s="179"/>
      <c r="AF4797" s="179"/>
      <c r="AG4797" s="179"/>
      <c r="AH4797" s="179"/>
      <c r="AI4797" s="179"/>
      <c r="AJ4797" s="179"/>
    </row>
    <row r="4798" spans="2:36" x14ac:dyDescent="0.3">
      <c r="B4798" s="224">
        <v>487500</v>
      </c>
      <c r="C4798" s="209">
        <v>201067</v>
      </c>
      <c r="D4798" s="206">
        <f t="shared" si="383"/>
        <v>0.41244512820512819</v>
      </c>
      <c r="E4798" s="208">
        <f t="shared" si="384"/>
        <v>0.45</v>
      </c>
      <c r="F4798" s="207">
        <v>11058.68</v>
      </c>
      <c r="G4798" s="207">
        <v>16085.36</v>
      </c>
      <c r="H4798" s="207">
        <v>18096.03</v>
      </c>
      <c r="I4798" s="214">
        <v>184804</v>
      </c>
      <c r="J4798" s="211">
        <f t="shared" si="385"/>
        <v>0.37908512820512819</v>
      </c>
      <c r="K4798" s="212">
        <f t="shared" si="386"/>
        <v>0.42</v>
      </c>
      <c r="L4798" s="214">
        <v>10164.219999999999</v>
      </c>
      <c r="M4798" s="213">
        <v>14784.32</v>
      </c>
      <c r="N4798" s="213">
        <v>16632.36</v>
      </c>
      <c r="O4798" s="242">
        <f t="shared" si="382"/>
        <v>0.5151999999999316</v>
      </c>
      <c r="P4798" s="242"/>
      <c r="Q4798" s="179"/>
      <c r="R4798" s="179"/>
      <c r="S4798" s="179"/>
      <c r="T4798" s="179"/>
      <c r="U4798" s="179"/>
      <c r="V4798" s="179"/>
      <c r="W4798" s="179"/>
      <c r="X4798" s="179"/>
      <c r="Y4798" s="179"/>
      <c r="Z4798" s="179"/>
      <c r="AA4798" s="222"/>
      <c r="AB4798" s="222"/>
      <c r="AC4798" s="222"/>
      <c r="AD4798" s="179"/>
      <c r="AE4798" s="179"/>
      <c r="AF4798" s="179"/>
      <c r="AG4798" s="179"/>
      <c r="AH4798" s="179"/>
      <c r="AI4798" s="179"/>
      <c r="AJ4798" s="179"/>
    </row>
    <row r="4799" spans="2:36" x14ac:dyDescent="0.3">
      <c r="B4799" s="224">
        <v>487600</v>
      </c>
      <c r="C4799" s="209">
        <v>201112</v>
      </c>
      <c r="D4799" s="206">
        <f t="shared" si="383"/>
        <v>0.41245283018867923</v>
      </c>
      <c r="E4799" s="208">
        <f t="shared" si="384"/>
        <v>0.45</v>
      </c>
      <c r="F4799" s="207">
        <v>11061.16</v>
      </c>
      <c r="G4799" s="207">
        <v>16088.96</v>
      </c>
      <c r="H4799" s="207">
        <v>18100.080000000002</v>
      </c>
      <c r="I4799" s="214">
        <v>184846</v>
      </c>
      <c r="J4799" s="211">
        <f t="shared" si="385"/>
        <v>0.37909351927809681</v>
      </c>
      <c r="K4799" s="212">
        <f t="shared" si="386"/>
        <v>0.42</v>
      </c>
      <c r="L4799" s="214">
        <v>10166.530000000001</v>
      </c>
      <c r="M4799" s="213">
        <v>14787.68</v>
      </c>
      <c r="N4799" s="213">
        <v>16636.14</v>
      </c>
      <c r="O4799" s="242">
        <f t="shared" si="382"/>
        <v>0.5152999999999156</v>
      </c>
      <c r="P4799" s="242"/>
      <c r="Q4799" s="179"/>
      <c r="R4799" s="179"/>
      <c r="S4799" s="179"/>
      <c r="T4799" s="179"/>
      <c r="U4799" s="179"/>
      <c r="V4799" s="179"/>
      <c r="W4799" s="179"/>
      <c r="X4799" s="179"/>
      <c r="Y4799" s="179"/>
      <c r="Z4799" s="179"/>
      <c r="AA4799" s="222"/>
      <c r="AB4799" s="222"/>
      <c r="AC4799" s="222"/>
      <c r="AD4799" s="179"/>
      <c r="AE4799" s="179"/>
      <c r="AF4799" s="179"/>
      <c r="AG4799" s="179"/>
      <c r="AH4799" s="179"/>
      <c r="AI4799" s="179"/>
      <c r="AJ4799" s="179"/>
    </row>
    <row r="4800" spans="2:36" x14ac:dyDescent="0.3">
      <c r="B4800" s="224">
        <v>487700</v>
      </c>
      <c r="C4800" s="209">
        <v>201157</v>
      </c>
      <c r="D4800" s="206">
        <f t="shared" si="383"/>
        <v>0.41246052901373798</v>
      </c>
      <c r="E4800" s="208">
        <f t="shared" si="384"/>
        <v>0.45</v>
      </c>
      <c r="F4800" s="207">
        <v>11063.63</v>
      </c>
      <c r="G4800" s="207">
        <v>16092.56</v>
      </c>
      <c r="H4800" s="207">
        <v>18104.13</v>
      </c>
      <c r="I4800" s="214">
        <v>184888</v>
      </c>
      <c r="J4800" s="211">
        <f t="shared" si="385"/>
        <v>0.37910190690998563</v>
      </c>
      <c r="K4800" s="212">
        <f t="shared" si="386"/>
        <v>0.42</v>
      </c>
      <c r="L4800" s="214">
        <v>10168.84</v>
      </c>
      <c r="M4800" s="213">
        <v>14791.04</v>
      </c>
      <c r="N4800" s="213">
        <v>16639.919999999998</v>
      </c>
      <c r="O4800" s="242">
        <f t="shared" si="382"/>
        <v>0.51520000000007715</v>
      </c>
      <c r="P4800" s="242"/>
      <c r="Q4800" s="179"/>
      <c r="R4800" s="179"/>
      <c r="S4800" s="179"/>
      <c r="T4800" s="179"/>
      <c r="U4800" s="179"/>
      <c r="V4800" s="179"/>
      <c r="W4800" s="179"/>
      <c r="X4800" s="179"/>
      <c r="Y4800" s="179"/>
      <c r="Z4800" s="179"/>
      <c r="AA4800" s="222"/>
      <c r="AB4800" s="222"/>
      <c r="AC4800" s="222"/>
      <c r="AD4800" s="179"/>
      <c r="AE4800" s="179"/>
      <c r="AF4800" s="179"/>
      <c r="AG4800" s="179"/>
      <c r="AH4800" s="179"/>
      <c r="AI4800" s="179"/>
      <c r="AJ4800" s="179"/>
    </row>
    <row r="4801" spans="2:36" x14ac:dyDescent="0.3">
      <c r="B4801" s="224">
        <v>487800</v>
      </c>
      <c r="C4801" s="209">
        <v>201202</v>
      </c>
      <c r="D4801" s="206">
        <f t="shared" si="383"/>
        <v>0.41246822468224681</v>
      </c>
      <c r="E4801" s="208">
        <f t="shared" si="384"/>
        <v>0.45</v>
      </c>
      <c r="F4801" s="207">
        <v>11066.11</v>
      </c>
      <c r="G4801" s="207">
        <v>16096.16</v>
      </c>
      <c r="H4801" s="207">
        <v>18108.18</v>
      </c>
      <c r="I4801" s="214">
        <v>184930</v>
      </c>
      <c r="J4801" s="211">
        <f t="shared" si="385"/>
        <v>0.37911029110291106</v>
      </c>
      <c r="K4801" s="212">
        <f t="shared" si="386"/>
        <v>0.42</v>
      </c>
      <c r="L4801" s="214">
        <v>10171.15</v>
      </c>
      <c r="M4801" s="213">
        <v>14794.4</v>
      </c>
      <c r="N4801" s="213">
        <v>16643.7</v>
      </c>
      <c r="O4801" s="242">
        <f t="shared" si="382"/>
        <v>0.51529999999980647</v>
      </c>
      <c r="P4801" s="242"/>
      <c r="Q4801" s="179"/>
      <c r="R4801" s="179"/>
      <c r="S4801" s="179"/>
      <c r="T4801" s="179"/>
      <c r="U4801" s="179"/>
      <c r="V4801" s="179"/>
      <c r="W4801" s="179"/>
      <c r="X4801" s="179"/>
      <c r="Y4801" s="179"/>
      <c r="Z4801" s="179"/>
      <c r="AA4801" s="222"/>
      <c r="AB4801" s="222"/>
      <c r="AC4801" s="222"/>
      <c r="AD4801" s="179"/>
      <c r="AE4801" s="179"/>
      <c r="AF4801" s="179"/>
      <c r="AG4801" s="179"/>
      <c r="AH4801" s="179"/>
      <c r="AI4801" s="179"/>
      <c r="AJ4801" s="179"/>
    </row>
    <row r="4802" spans="2:36" x14ac:dyDescent="0.3">
      <c r="B4802" s="224">
        <v>487900</v>
      </c>
      <c r="C4802" s="209">
        <v>201247</v>
      </c>
      <c r="D4802" s="206">
        <f t="shared" si="383"/>
        <v>0.41247591719614674</v>
      </c>
      <c r="E4802" s="208">
        <f t="shared" si="384"/>
        <v>0.45</v>
      </c>
      <c r="F4802" s="207">
        <v>11068.58</v>
      </c>
      <c r="G4802" s="207">
        <v>16099.76</v>
      </c>
      <c r="H4802" s="207">
        <v>18112.23</v>
      </c>
      <c r="I4802" s="214">
        <v>184972</v>
      </c>
      <c r="J4802" s="211">
        <f t="shared" si="385"/>
        <v>0.37911867185898751</v>
      </c>
      <c r="K4802" s="212">
        <f t="shared" si="386"/>
        <v>0.42</v>
      </c>
      <c r="L4802" s="214">
        <v>10173.459999999999</v>
      </c>
      <c r="M4802" s="213">
        <v>14797.76</v>
      </c>
      <c r="N4802" s="213">
        <v>16647.48</v>
      </c>
      <c r="O4802" s="242">
        <f t="shared" si="382"/>
        <v>0.51519999999996802</v>
      </c>
      <c r="P4802" s="242"/>
      <c r="Q4802" s="179"/>
      <c r="R4802" s="179"/>
      <c r="S4802" s="179"/>
      <c r="T4802" s="179"/>
      <c r="U4802" s="179"/>
      <c r="V4802" s="179"/>
      <c r="W4802" s="179"/>
      <c r="X4802" s="179"/>
      <c r="Y4802" s="179"/>
      <c r="Z4802" s="179"/>
      <c r="AA4802" s="222"/>
      <c r="AB4802" s="222"/>
      <c r="AC4802" s="222"/>
      <c r="AD4802" s="179"/>
      <c r="AE4802" s="179"/>
      <c r="AF4802" s="179"/>
      <c r="AG4802" s="179"/>
      <c r="AH4802" s="179"/>
      <c r="AI4802" s="179"/>
      <c r="AJ4802" s="179"/>
    </row>
    <row r="4803" spans="2:36" x14ac:dyDescent="0.3">
      <c r="B4803" s="224">
        <v>488000</v>
      </c>
      <c r="C4803" s="209">
        <v>201292</v>
      </c>
      <c r="D4803" s="206">
        <f t="shared" si="383"/>
        <v>0.41248360655737704</v>
      </c>
      <c r="E4803" s="208">
        <f t="shared" si="384"/>
        <v>0.45</v>
      </c>
      <c r="F4803" s="207">
        <v>11071.06</v>
      </c>
      <c r="G4803" s="207">
        <v>16103.36</v>
      </c>
      <c r="H4803" s="207">
        <v>18116.28</v>
      </c>
      <c r="I4803" s="214">
        <v>185014</v>
      </c>
      <c r="J4803" s="211">
        <f t="shared" si="385"/>
        <v>0.37912704918032786</v>
      </c>
      <c r="K4803" s="212">
        <f t="shared" si="386"/>
        <v>0.42</v>
      </c>
      <c r="L4803" s="214">
        <v>10175.77</v>
      </c>
      <c r="M4803" s="213">
        <v>14801.12</v>
      </c>
      <c r="N4803" s="213">
        <v>16651.259999999998</v>
      </c>
      <c r="O4803" s="242">
        <f t="shared" si="382"/>
        <v>0.51529999999995202</v>
      </c>
      <c r="P4803" s="242"/>
      <c r="Q4803" s="179"/>
      <c r="R4803" s="179"/>
      <c r="S4803" s="179"/>
      <c r="T4803" s="179"/>
      <c r="U4803" s="179"/>
      <c r="V4803" s="179"/>
      <c r="W4803" s="179"/>
      <c r="X4803" s="179"/>
      <c r="Y4803" s="179"/>
      <c r="Z4803" s="179"/>
      <c r="AA4803" s="222"/>
      <c r="AB4803" s="222"/>
      <c r="AC4803" s="222"/>
      <c r="AD4803" s="179"/>
      <c r="AE4803" s="179"/>
      <c r="AF4803" s="179"/>
      <c r="AG4803" s="179"/>
      <c r="AH4803" s="179"/>
      <c r="AI4803" s="179"/>
      <c r="AJ4803" s="179"/>
    </row>
    <row r="4804" spans="2:36" x14ac:dyDescent="0.3">
      <c r="B4804" s="224">
        <v>488100</v>
      </c>
      <c r="C4804" s="209">
        <v>201337</v>
      </c>
      <c r="D4804" s="206">
        <f t="shared" si="383"/>
        <v>0.41249129276787544</v>
      </c>
      <c r="E4804" s="208">
        <f t="shared" si="384"/>
        <v>0.45</v>
      </c>
      <c r="F4804" s="207">
        <v>11073.53</v>
      </c>
      <c r="G4804" s="207">
        <v>16106.96</v>
      </c>
      <c r="H4804" s="207">
        <v>18120.330000000002</v>
      </c>
      <c r="I4804" s="214">
        <v>185056</v>
      </c>
      <c r="J4804" s="211">
        <f t="shared" si="385"/>
        <v>0.37913542306904324</v>
      </c>
      <c r="K4804" s="212">
        <f t="shared" si="386"/>
        <v>0.42</v>
      </c>
      <c r="L4804" s="214">
        <v>10178.08</v>
      </c>
      <c r="M4804" s="213">
        <v>14804.48</v>
      </c>
      <c r="N4804" s="213">
        <v>16655.04</v>
      </c>
      <c r="O4804" s="242">
        <f t="shared" si="382"/>
        <v>0.51519999999989519</v>
      </c>
      <c r="P4804" s="242"/>
      <c r="Q4804" s="179"/>
      <c r="R4804" s="179"/>
      <c r="S4804" s="179"/>
      <c r="T4804" s="179"/>
      <c r="U4804" s="179"/>
      <c r="V4804" s="179"/>
      <c r="W4804" s="179"/>
      <c r="X4804" s="179"/>
      <c r="Y4804" s="179"/>
      <c r="Z4804" s="179"/>
      <c r="AA4804" s="222"/>
      <c r="AB4804" s="222"/>
      <c r="AC4804" s="222"/>
      <c r="AD4804" s="179"/>
      <c r="AE4804" s="179"/>
      <c r="AF4804" s="179"/>
      <c r="AG4804" s="179"/>
      <c r="AH4804" s="179"/>
      <c r="AI4804" s="179"/>
      <c r="AJ4804" s="179"/>
    </row>
    <row r="4805" spans="2:36" x14ac:dyDescent="0.3">
      <c r="B4805" s="224">
        <v>488200</v>
      </c>
      <c r="C4805" s="209">
        <v>201382</v>
      </c>
      <c r="D4805" s="206">
        <f t="shared" si="383"/>
        <v>0.41249897582957806</v>
      </c>
      <c r="E4805" s="208">
        <f t="shared" si="384"/>
        <v>0.45</v>
      </c>
      <c r="F4805" s="207">
        <v>11076.01</v>
      </c>
      <c r="G4805" s="207">
        <v>16110.56</v>
      </c>
      <c r="H4805" s="207">
        <v>18124.38</v>
      </c>
      <c r="I4805" s="214">
        <v>185098</v>
      </c>
      <c r="J4805" s="211">
        <f t="shared" si="385"/>
        <v>0.37914379352724292</v>
      </c>
      <c r="K4805" s="212">
        <f t="shared" si="386"/>
        <v>0.42</v>
      </c>
      <c r="L4805" s="214">
        <v>10180.39</v>
      </c>
      <c r="M4805" s="213">
        <v>14807.84</v>
      </c>
      <c r="N4805" s="213">
        <v>16658.82</v>
      </c>
      <c r="O4805" s="242">
        <f t="shared" ref="O4805:O4868" si="387">(C4805+F4805+H4805-C4804-F4804-H4804)/100</f>
        <v>0.51530000000013387</v>
      </c>
      <c r="P4805" s="242"/>
      <c r="Q4805" s="179"/>
      <c r="R4805" s="179"/>
      <c r="S4805" s="179"/>
      <c r="T4805" s="179"/>
      <c r="U4805" s="179"/>
      <c r="V4805" s="179"/>
      <c r="W4805" s="179"/>
      <c r="X4805" s="179"/>
      <c r="Y4805" s="179"/>
      <c r="Z4805" s="179"/>
      <c r="AA4805" s="222"/>
      <c r="AB4805" s="222"/>
      <c r="AC4805" s="222"/>
      <c r="AD4805" s="179"/>
      <c r="AE4805" s="179"/>
      <c r="AF4805" s="179"/>
      <c r="AG4805" s="179"/>
      <c r="AH4805" s="179"/>
      <c r="AI4805" s="179"/>
      <c r="AJ4805" s="179"/>
    </row>
    <row r="4806" spans="2:36" x14ac:dyDescent="0.3">
      <c r="B4806" s="224">
        <v>488300</v>
      </c>
      <c r="C4806" s="209">
        <v>201427</v>
      </c>
      <c r="D4806" s="206">
        <f t="shared" si="383"/>
        <v>0.41250665574441941</v>
      </c>
      <c r="E4806" s="208">
        <f t="shared" si="384"/>
        <v>0.45</v>
      </c>
      <c r="F4806" s="207">
        <v>11078.48</v>
      </c>
      <c r="G4806" s="207">
        <v>16114.16</v>
      </c>
      <c r="H4806" s="207">
        <v>18128.43</v>
      </c>
      <c r="I4806" s="214">
        <v>185140</v>
      </c>
      <c r="J4806" s="211">
        <f t="shared" si="385"/>
        <v>0.3791521605570346</v>
      </c>
      <c r="K4806" s="212">
        <f t="shared" si="386"/>
        <v>0.42</v>
      </c>
      <c r="L4806" s="214">
        <v>10182.700000000001</v>
      </c>
      <c r="M4806" s="213">
        <v>14811.2</v>
      </c>
      <c r="N4806" s="213">
        <v>16662.599999999999</v>
      </c>
      <c r="O4806" s="242">
        <f t="shared" si="387"/>
        <v>0.51520000000000432</v>
      </c>
      <c r="P4806" s="242"/>
      <c r="Q4806" s="179"/>
      <c r="R4806" s="179"/>
      <c r="S4806" s="179"/>
      <c r="T4806" s="179"/>
      <c r="U4806" s="179"/>
      <c r="V4806" s="179"/>
      <c r="W4806" s="179"/>
      <c r="X4806" s="179"/>
      <c r="Y4806" s="179"/>
      <c r="Z4806" s="179"/>
      <c r="AA4806" s="222"/>
      <c r="AB4806" s="222"/>
      <c r="AC4806" s="222"/>
      <c r="AD4806" s="179"/>
      <c r="AE4806" s="179"/>
      <c r="AF4806" s="179"/>
      <c r="AG4806" s="179"/>
      <c r="AH4806" s="179"/>
      <c r="AI4806" s="179"/>
      <c r="AJ4806" s="179"/>
    </row>
    <row r="4807" spans="2:36" x14ac:dyDescent="0.3">
      <c r="B4807" s="224">
        <v>488400</v>
      </c>
      <c r="C4807" s="209">
        <v>201472</v>
      </c>
      <c r="D4807" s="206">
        <f t="shared" si="383"/>
        <v>0.4125143325143325</v>
      </c>
      <c r="E4807" s="208">
        <f t="shared" si="384"/>
        <v>0.45</v>
      </c>
      <c r="F4807" s="207">
        <v>11080.96</v>
      </c>
      <c r="G4807" s="207">
        <v>16117.76</v>
      </c>
      <c r="H4807" s="207">
        <v>18132.48</v>
      </c>
      <c r="I4807" s="214">
        <v>185182</v>
      </c>
      <c r="J4807" s="211">
        <f t="shared" si="385"/>
        <v>0.37916052416052415</v>
      </c>
      <c r="K4807" s="212">
        <f t="shared" si="386"/>
        <v>0.42</v>
      </c>
      <c r="L4807" s="214">
        <v>10185.01</v>
      </c>
      <c r="M4807" s="213">
        <v>14814.56</v>
      </c>
      <c r="N4807" s="213">
        <v>16666.38</v>
      </c>
      <c r="O4807" s="242">
        <f t="shared" si="387"/>
        <v>0.51530000000002474</v>
      </c>
      <c r="P4807" s="242"/>
      <c r="Q4807" s="179"/>
      <c r="R4807" s="179"/>
      <c r="S4807" s="179"/>
      <c r="T4807" s="179"/>
      <c r="U4807" s="179"/>
      <c r="V4807" s="179"/>
      <c r="W4807" s="179"/>
      <c r="X4807" s="179"/>
      <c r="Y4807" s="179"/>
      <c r="Z4807" s="179"/>
      <c r="AA4807" s="222"/>
      <c r="AB4807" s="222"/>
      <c r="AC4807" s="222"/>
      <c r="AD4807" s="179"/>
      <c r="AE4807" s="179"/>
      <c r="AF4807" s="179"/>
      <c r="AG4807" s="179"/>
      <c r="AH4807" s="179"/>
      <c r="AI4807" s="179"/>
      <c r="AJ4807" s="179"/>
    </row>
    <row r="4808" spans="2:36" x14ac:dyDescent="0.3">
      <c r="B4808" s="224">
        <v>488500</v>
      </c>
      <c r="C4808" s="209">
        <v>201517</v>
      </c>
      <c r="D4808" s="206">
        <f t="shared" si="383"/>
        <v>0.41252200614124873</v>
      </c>
      <c r="E4808" s="208">
        <f t="shared" si="384"/>
        <v>0.45</v>
      </c>
      <c r="F4808" s="207">
        <v>11083.43</v>
      </c>
      <c r="G4808" s="207">
        <v>16121.36</v>
      </c>
      <c r="H4808" s="207">
        <v>18136.53</v>
      </c>
      <c r="I4808" s="214">
        <v>185224</v>
      </c>
      <c r="J4808" s="211">
        <f t="shared" si="385"/>
        <v>0.37916888433981577</v>
      </c>
      <c r="K4808" s="212">
        <f t="shared" si="386"/>
        <v>0.42</v>
      </c>
      <c r="L4808" s="214">
        <v>10187.32</v>
      </c>
      <c r="M4808" s="213">
        <v>14817.92</v>
      </c>
      <c r="N4808" s="213">
        <v>16670.16</v>
      </c>
      <c r="O4808" s="242">
        <f t="shared" si="387"/>
        <v>0.5151999999999316</v>
      </c>
      <c r="P4808" s="242"/>
      <c r="Q4808" s="179"/>
      <c r="R4808" s="179"/>
      <c r="S4808" s="179"/>
      <c r="T4808" s="179"/>
      <c r="U4808" s="179"/>
      <c r="V4808" s="179"/>
      <c r="W4808" s="179"/>
      <c r="X4808" s="179"/>
      <c r="Y4808" s="179"/>
      <c r="Z4808" s="179"/>
      <c r="AA4808" s="222"/>
      <c r="AB4808" s="222"/>
      <c r="AC4808" s="222"/>
      <c r="AD4808" s="179"/>
      <c r="AE4808" s="179"/>
      <c r="AF4808" s="179"/>
      <c r="AG4808" s="179"/>
      <c r="AH4808" s="179"/>
      <c r="AI4808" s="179"/>
      <c r="AJ4808" s="179"/>
    </row>
    <row r="4809" spans="2:36" x14ac:dyDescent="0.3">
      <c r="B4809" s="224">
        <v>488600</v>
      </c>
      <c r="C4809" s="209">
        <v>201562</v>
      </c>
      <c r="D4809" s="206">
        <f t="shared" si="383"/>
        <v>0.41252967662709783</v>
      </c>
      <c r="E4809" s="208">
        <f t="shared" si="384"/>
        <v>0.45</v>
      </c>
      <c r="F4809" s="207">
        <v>11085.91</v>
      </c>
      <c r="G4809" s="207">
        <v>16124.96</v>
      </c>
      <c r="H4809" s="207">
        <v>18140.580000000002</v>
      </c>
      <c r="I4809" s="214">
        <v>185266</v>
      </c>
      <c r="J4809" s="211">
        <f t="shared" si="385"/>
        <v>0.3791772410970119</v>
      </c>
      <c r="K4809" s="212">
        <f t="shared" si="386"/>
        <v>0.42</v>
      </c>
      <c r="L4809" s="214">
        <v>10189.629999999999</v>
      </c>
      <c r="M4809" s="213">
        <v>14821.28</v>
      </c>
      <c r="N4809" s="213">
        <v>16673.939999999999</v>
      </c>
      <c r="O4809" s="242">
        <f t="shared" si="387"/>
        <v>0.5152999999999156</v>
      </c>
      <c r="P4809" s="242"/>
      <c r="Q4809" s="179"/>
      <c r="R4809" s="179"/>
      <c r="S4809" s="179"/>
      <c r="T4809" s="179"/>
      <c r="U4809" s="179"/>
      <c r="V4809" s="179"/>
      <c r="W4809" s="179"/>
      <c r="X4809" s="179"/>
      <c r="Y4809" s="179"/>
      <c r="Z4809" s="179"/>
      <c r="AA4809" s="222"/>
      <c r="AB4809" s="222"/>
      <c r="AC4809" s="222"/>
      <c r="AD4809" s="179"/>
      <c r="AE4809" s="179"/>
      <c r="AF4809" s="179"/>
      <c r="AG4809" s="179"/>
      <c r="AH4809" s="179"/>
      <c r="AI4809" s="179"/>
      <c r="AJ4809" s="179"/>
    </row>
    <row r="4810" spans="2:36" x14ac:dyDescent="0.3">
      <c r="B4810" s="224">
        <v>488700</v>
      </c>
      <c r="C4810" s="209">
        <v>201607</v>
      </c>
      <c r="D4810" s="206">
        <f t="shared" si="383"/>
        <v>0.41253734397380804</v>
      </c>
      <c r="E4810" s="208">
        <f t="shared" si="384"/>
        <v>0.45</v>
      </c>
      <c r="F4810" s="207">
        <v>11088.38</v>
      </c>
      <c r="G4810" s="207">
        <v>16128.56</v>
      </c>
      <c r="H4810" s="207">
        <v>18144.63</v>
      </c>
      <c r="I4810" s="214">
        <v>185308</v>
      </c>
      <c r="J4810" s="211">
        <f t="shared" si="385"/>
        <v>0.37918559443421324</v>
      </c>
      <c r="K4810" s="212">
        <f t="shared" si="386"/>
        <v>0.42</v>
      </c>
      <c r="L4810" s="214">
        <v>10191.94</v>
      </c>
      <c r="M4810" s="213">
        <v>14824.64</v>
      </c>
      <c r="N4810" s="213">
        <v>16677.72</v>
      </c>
      <c r="O4810" s="242">
        <f t="shared" si="387"/>
        <v>0.51520000000007715</v>
      </c>
      <c r="P4810" s="242"/>
      <c r="Q4810" s="179"/>
      <c r="R4810" s="179"/>
      <c r="S4810" s="179"/>
      <c r="T4810" s="179"/>
      <c r="U4810" s="179"/>
      <c r="V4810" s="179"/>
      <c r="W4810" s="179"/>
      <c r="X4810" s="179"/>
      <c r="Y4810" s="179"/>
      <c r="Z4810" s="179"/>
      <c r="AA4810" s="222"/>
      <c r="AB4810" s="222"/>
      <c r="AC4810" s="222"/>
      <c r="AD4810" s="179"/>
      <c r="AE4810" s="179"/>
      <c r="AF4810" s="179"/>
      <c r="AG4810" s="179"/>
      <c r="AH4810" s="179"/>
      <c r="AI4810" s="179"/>
      <c r="AJ4810" s="179"/>
    </row>
    <row r="4811" spans="2:36" x14ac:dyDescent="0.3">
      <c r="B4811" s="224">
        <v>488800</v>
      </c>
      <c r="C4811" s="209">
        <v>201652</v>
      </c>
      <c r="D4811" s="206">
        <f t="shared" si="383"/>
        <v>0.41254500818330608</v>
      </c>
      <c r="E4811" s="208">
        <f t="shared" si="384"/>
        <v>0.45</v>
      </c>
      <c r="F4811" s="207">
        <v>11090.86</v>
      </c>
      <c r="G4811" s="207">
        <v>16132.16</v>
      </c>
      <c r="H4811" s="207">
        <v>18148.68</v>
      </c>
      <c r="I4811" s="214">
        <v>185350</v>
      </c>
      <c r="J4811" s="211">
        <f t="shared" si="385"/>
        <v>0.37919394435351883</v>
      </c>
      <c r="K4811" s="212">
        <f t="shared" si="386"/>
        <v>0.42</v>
      </c>
      <c r="L4811" s="214">
        <v>10194.25</v>
      </c>
      <c r="M4811" s="213">
        <v>14828</v>
      </c>
      <c r="N4811" s="213">
        <v>16681.5</v>
      </c>
      <c r="O4811" s="242">
        <f t="shared" si="387"/>
        <v>0.51529999999980647</v>
      </c>
      <c r="P4811" s="242"/>
      <c r="Q4811" s="179"/>
      <c r="R4811" s="179"/>
      <c r="S4811" s="179"/>
      <c r="T4811" s="179"/>
      <c r="U4811" s="179"/>
      <c r="V4811" s="179"/>
      <c r="W4811" s="179"/>
      <c r="X4811" s="179"/>
      <c r="Y4811" s="179"/>
      <c r="Z4811" s="179"/>
      <c r="AA4811" s="222"/>
      <c r="AB4811" s="222"/>
      <c r="AC4811" s="222"/>
      <c r="AD4811" s="179"/>
      <c r="AE4811" s="179"/>
      <c r="AF4811" s="179"/>
      <c r="AG4811" s="179"/>
      <c r="AH4811" s="179"/>
      <c r="AI4811" s="179"/>
      <c r="AJ4811" s="179"/>
    </row>
    <row r="4812" spans="2:36" x14ac:dyDescent="0.3">
      <c r="B4812" s="224">
        <v>488900</v>
      </c>
      <c r="C4812" s="209">
        <v>201697</v>
      </c>
      <c r="D4812" s="206">
        <f t="shared" si="383"/>
        <v>0.41255266925751688</v>
      </c>
      <c r="E4812" s="208">
        <f t="shared" si="384"/>
        <v>0.45</v>
      </c>
      <c r="F4812" s="207">
        <v>11093.33</v>
      </c>
      <c r="G4812" s="207">
        <v>16135.76</v>
      </c>
      <c r="H4812" s="207">
        <v>18152.73</v>
      </c>
      <c r="I4812" s="214">
        <v>185392</v>
      </c>
      <c r="J4812" s="211">
        <f t="shared" si="385"/>
        <v>0.379202290857026</v>
      </c>
      <c r="K4812" s="212">
        <f t="shared" si="386"/>
        <v>0.42</v>
      </c>
      <c r="L4812" s="214">
        <v>10196.56</v>
      </c>
      <c r="M4812" s="213">
        <v>14831.36</v>
      </c>
      <c r="N4812" s="213">
        <v>16685.28</v>
      </c>
      <c r="O4812" s="242">
        <f t="shared" si="387"/>
        <v>0.51519999999996802</v>
      </c>
      <c r="P4812" s="242"/>
      <c r="Q4812" s="179"/>
      <c r="R4812" s="179"/>
      <c r="S4812" s="179"/>
      <c r="T4812" s="179"/>
      <c r="U4812" s="179"/>
      <c r="V4812" s="179"/>
      <c r="W4812" s="179"/>
      <c r="X4812" s="179"/>
      <c r="Y4812" s="179"/>
      <c r="Z4812" s="179"/>
      <c r="AA4812" s="222"/>
      <c r="AB4812" s="222"/>
      <c r="AC4812" s="222"/>
      <c r="AD4812" s="179"/>
      <c r="AE4812" s="179"/>
      <c r="AF4812" s="179"/>
      <c r="AG4812" s="179"/>
      <c r="AH4812" s="179"/>
      <c r="AI4812" s="179"/>
      <c r="AJ4812" s="179"/>
    </row>
    <row r="4813" spans="2:36" x14ac:dyDescent="0.3">
      <c r="B4813" s="224">
        <v>489000</v>
      </c>
      <c r="C4813" s="209">
        <v>201742</v>
      </c>
      <c r="D4813" s="206">
        <f t="shared" si="383"/>
        <v>0.412560327198364</v>
      </c>
      <c r="E4813" s="208">
        <f t="shared" si="384"/>
        <v>0.45</v>
      </c>
      <c r="F4813" s="207">
        <v>11095.81</v>
      </c>
      <c r="G4813" s="207">
        <v>16139.36</v>
      </c>
      <c r="H4813" s="207">
        <v>18156.78</v>
      </c>
      <c r="I4813" s="214">
        <v>185434</v>
      </c>
      <c r="J4813" s="211">
        <f t="shared" si="385"/>
        <v>0.37921063394683024</v>
      </c>
      <c r="K4813" s="212">
        <f t="shared" si="386"/>
        <v>0.42</v>
      </c>
      <c r="L4813" s="214">
        <v>10198.870000000001</v>
      </c>
      <c r="M4813" s="213">
        <v>14834.72</v>
      </c>
      <c r="N4813" s="213">
        <v>16689.060000000001</v>
      </c>
      <c r="O4813" s="242">
        <f t="shared" si="387"/>
        <v>0.51529999999995202</v>
      </c>
      <c r="P4813" s="242"/>
      <c r="Q4813" s="179"/>
      <c r="R4813" s="179"/>
      <c r="S4813" s="179"/>
      <c r="T4813" s="179"/>
      <c r="U4813" s="179"/>
      <c r="V4813" s="179"/>
      <c r="W4813" s="179"/>
      <c r="X4813" s="179"/>
      <c r="Y4813" s="179"/>
      <c r="Z4813" s="179"/>
      <c r="AA4813" s="222"/>
      <c r="AB4813" s="222"/>
      <c r="AC4813" s="222"/>
      <c r="AD4813" s="179"/>
      <c r="AE4813" s="179"/>
      <c r="AF4813" s="179"/>
      <c r="AG4813" s="179"/>
      <c r="AH4813" s="179"/>
      <c r="AI4813" s="179"/>
      <c r="AJ4813" s="179"/>
    </row>
    <row r="4814" spans="2:36" x14ac:dyDescent="0.3">
      <c r="B4814" s="224">
        <v>489100</v>
      </c>
      <c r="C4814" s="209">
        <v>201787</v>
      </c>
      <c r="D4814" s="206">
        <f t="shared" si="383"/>
        <v>0.4125679820077694</v>
      </c>
      <c r="E4814" s="208">
        <f t="shared" si="384"/>
        <v>0.45</v>
      </c>
      <c r="F4814" s="207">
        <v>11098.28</v>
      </c>
      <c r="G4814" s="207">
        <v>16142.96</v>
      </c>
      <c r="H4814" s="207">
        <v>18160.830000000002</v>
      </c>
      <c r="I4814" s="214">
        <v>185476</v>
      </c>
      <c r="J4814" s="211">
        <f t="shared" si="385"/>
        <v>0.37921897362502555</v>
      </c>
      <c r="K4814" s="212">
        <f t="shared" si="386"/>
        <v>0.42</v>
      </c>
      <c r="L4814" s="214">
        <v>10201.18</v>
      </c>
      <c r="M4814" s="213">
        <v>14838.08</v>
      </c>
      <c r="N4814" s="213">
        <v>16692.84</v>
      </c>
      <c r="O4814" s="242">
        <f t="shared" si="387"/>
        <v>0.51519999999989519</v>
      </c>
      <c r="P4814" s="242"/>
      <c r="Q4814" s="179"/>
      <c r="R4814" s="179"/>
      <c r="S4814" s="179"/>
      <c r="T4814" s="179"/>
      <c r="U4814" s="179"/>
      <c r="V4814" s="179"/>
      <c r="W4814" s="179"/>
      <c r="X4814" s="179"/>
      <c r="Y4814" s="179"/>
      <c r="Z4814" s="179"/>
      <c r="AA4814" s="222"/>
      <c r="AB4814" s="222"/>
      <c r="AC4814" s="222"/>
      <c r="AD4814" s="179"/>
      <c r="AE4814" s="179"/>
      <c r="AF4814" s="179"/>
      <c r="AG4814" s="179"/>
      <c r="AH4814" s="179"/>
      <c r="AI4814" s="179"/>
      <c r="AJ4814" s="179"/>
    </row>
    <row r="4815" spans="2:36" x14ac:dyDescent="0.3">
      <c r="B4815" s="224">
        <v>489200</v>
      </c>
      <c r="C4815" s="209">
        <v>201832</v>
      </c>
      <c r="D4815" s="206">
        <f t="shared" si="383"/>
        <v>0.41257563368765332</v>
      </c>
      <c r="E4815" s="208">
        <f t="shared" si="384"/>
        <v>0.45</v>
      </c>
      <c r="F4815" s="207">
        <v>11100.76</v>
      </c>
      <c r="G4815" s="207">
        <v>16146.56</v>
      </c>
      <c r="H4815" s="207">
        <v>18164.88</v>
      </c>
      <c r="I4815" s="214">
        <v>185518</v>
      </c>
      <c r="J4815" s="211">
        <f t="shared" si="385"/>
        <v>0.37922730989370401</v>
      </c>
      <c r="K4815" s="212">
        <f t="shared" si="386"/>
        <v>0.42</v>
      </c>
      <c r="L4815" s="214">
        <v>10203.49</v>
      </c>
      <c r="M4815" s="213">
        <v>14841.44</v>
      </c>
      <c r="N4815" s="213">
        <v>16696.62</v>
      </c>
      <c r="O4815" s="242">
        <f t="shared" si="387"/>
        <v>0.51530000000013387</v>
      </c>
      <c r="P4815" s="242"/>
      <c r="Q4815" s="179"/>
      <c r="R4815" s="179"/>
      <c r="S4815" s="179"/>
      <c r="T4815" s="179"/>
      <c r="U4815" s="179"/>
      <c r="V4815" s="179"/>
      <c r="W4815" s="179"/>
      <c r="X4815" s="179"/>
      <c r="Y4815" s="179"/>
      <c r="Z4815" s="179"/>
      <c r="AA4815" s="222"/>
      <c r="AB4815" s="222"/>
      <c r="AC4815" s="222"/>
      <c r="AD4815" s="179"/>
      <c r="AE4815" s="179"/>
      <c r="AF4815" s="179"/>
      <c r="AG4815" s="179"/>
      <c r="AH4815" s="179"/>
      <c r="AI4815" s="179"/>
      <c r="AJ4815" s="179"/>
    </row>
    <row r="4816" spans="2:36" x14ac:dyDescent="0.3">
      <c r="B4816" s="224">
        <v>489300</v>
      </c>
      <c r="C4816" s="209">
        <v>201877</v>
      </c>
      <c r="D4816" s="206">
        <f t="shared" si="383"/>
        <v>0.41258328223993462</v>
      </c>
      <c r="E4816" s="208">
        <f t="shared" si="384"/>
        <v>0.45</v>
      </c>
      <c r="F4816" s="207">
        <v>11103.23</v>
      </c>
      <c r="G4816" s="207">
        <v>16150.16</v>
      </c>
      <c r="H4816" s="207">
        <v>18168.93</v>
      </c>
      <c r="I4816" s="214">
        <v>185560</v>
      </c>
      <c r="J4816" s="211">
        <f t="shared" si="385"/>
        <v>0.37923564275495608</v>
      </c>
      <c r="K4816" s="212">
        <f t="shared" si="386"/>
        <v>0.42</v>
      </c>
      <c r="L4816" s="214">
        <v>10205.799999999999</v>
      </c>
      <c r="M4816" s="213">
        <v>14844.8</v>
      </c>
      <c r="N4816" s="213">
        <v>16700.400000000001</v>
      </c>
      <c r="O4816" s="242">
        <f t="shared" si="387"/>
        <v>0.51520000000000432</v>
      </c>
      <c r="P4816" s="242"/>
      <c r="Q4816" s="179"/>
      <c r="R4816" s="179"/>
      <c r="S4816" s="179"/>
      <c r="T4816" s="179"/>
      <c r="U4816" s="179"/>
      <c r="V4816" s="179"/>
      <c r="W4816" s="179"/>
      <c r="X4816" s="179"/>
      <c r="Y4816" s="179"/>
      <c r="Z4816" s="179"/>
      <c r="AA4816" s="222"/>
      <c r="AB4816" s="222"/>
      <c r="AC4816" s="222"/>
      <c r="AD4816" s="179"/>
      <c r="AE4816" s="179"/>
      <c r="AF4816" s="179"/>
      <c r="AG4816" s="179"/>
      <c r="AH4816" s="179"/>
      <c r="AI4816" s="179"/>
      <c r="AJ4816" s="179"/>
    </row>
    <row r="4817" spans="2:36" x14ac:dyDescent="0.3">
      <c r="B4817" s="224">
        <v>489400</v>
      </c>
      <c r="C4817" s="209">
        <v>201922</v>
      </c>
      <c r="D4817" s="206">
        <f t="shared" si="383"/>
        <v>0.41259092766653044</v>
      </c>
      <c r="E4817" s="208">
        <f t="shared" si="384"/>
        <v>0.45</v>
      </c>
      <c r="F4817" s="207">
        <v>11105.71</v>
      </c>
      <c r="G4817" s="207">
        <v>16153.76</v>
      </c>
      <c r="H4817" s="207">
        <v>18172.98</v>
      </c>
      <c r="I4817" s="214">
        <v>185602</v>
      </c>
      <c r="J4817" s="211">
        <f t="shared" si="385"/>
        <v>0.37924397221087047</v>
      </c>
      <c r="K4817" s="212">
        <f t="shared" si="386"/>
        <v>0.42</v>
      </c>
      <c r="L4817" s="214">
        <v>10208.11</v>
      </c>
      <c r="M4817" s="213">
        <v>14848.16</v>
      </c>
      <c r="N4817" s="213">
        <v>16704.18</v>
      </c>
      <c r="O4817" s="242">
        <f t="shared" si="387"/>
        <v>0.51530000000002474</v>
      </c>
      <c r="P4817" s="242"/>
      <c r="Q4817" s="179"/>
      <c r="R4817" s="179"/>
      <c r="S4817" s="179"/>
      <c r="T4817" s="179"/>
      <c r="U4817" s="179"/>
      <c r="V4817" s="179"/>
      <c r="W4817" s="179"/>
      <c r="X4817" s="179"/>
      <c r="Y4817" s="179"/>
      <c r="Z4817" s="179"/>
      <c r="AA4817" s="222"/>
      <c r="AB4817" s="222"/>
      <c r="AC4817" s="222"/>
      <c r="AD4817" s="179"/>
      <c r="AE4817" s="179"/>
      <c r="AF4817" s="179"/>
      <c r="AG4817" s="179"/>
      <c r="AH4817" s="179"/>
      <c r="AI4817" s="179"/>
      <c r="AJ4817" s="179"/>
    </row>
    <row r="4818" spans="2:36" x14ac:dyDescent="0.3">
      <c r="B4818" s="224">
        <v>489500</v>
      </c>
      <c r="C4818" s="209">
        <v>201967</v>
      </c>
      <c r="D4818" s="206">
        <f t="shared" si="383"/>
        <v>0.41259856996935651</v>
      </c>
      <c r="E4818" s="208">
        <f t="shared" si="384"/>
        <v>0.45</v>
      </c>
      <c r="F4818" s="207">
        <v>11108.18</v>
      </c>
      <c r="G4818" s="207">
        <v>16157.36</v>
      </c>
      <c r="H4818" s="207">
        <v>18177.03</v>
      </c>
      <c r="I4818" s="214">
        <v>185644</v>
      </c>
      <c r="J4818" s="211">
        <f t="shared" si="385"/>
        <v>0.37925229826353424</v>
      </c>
      <c r="K4818" s="212">
        <f t="shared" si="386"/>
        <v>0.42</v>
      </c>
      <c r="L4818" s="214">
        <v>10210.42</v>
      </c>
      <c r="M4818" s="213">
        <v>14851.52</v>
      </c>
      <c r="N4818" s="213">
        <v>16707.96</v>
      </c>
      <c r="O4818" s="242">
        <f t="shared" si="387"/>
        <v>0.5151999999999316</v>
      </c>
      <c r="P4818" s="242"/>
      <c r="Q4818" s="179"/>
      <c r="R4818" s="179"/>
      <c r="S4818" s="179"/>
      <c r="T4818" s="179"/>
      <c r="U4818" s="179"/>
      <c r="V4818" s="179"/>
      <c r="W4818" s="179"/>
      <c r="X4818" s="179"/>
      <c r="Y4818" s="179"/>
      <c r="Z4818" s="179"/>
      <c r="AA4818" s="222"/>
      <c r="AB4818" s="222"/>
      <c r="AC4818" s="222"/>
      <c r="AD4818" s="179"/>
      <c r="AE4818" s="179"/>
      <c r="AF4818" s="179"/>
      <c r="AG4818" s="179"/>
      <c r="AH4818" s="179"/>
      <c r="AI4818" s="179"/>
      <c r="AJ4818" s="179"/>
    </row>
    <row r="4819" spans="2:36" x14ac:dyDescent="0.3">
      <c r="B4819" s="224">
        <v>489600</v>
      </c>
      <c r="C4819" s="209">
        <v>202012</v>
      </c>
      <c r="D4819" s="206">
        <f t="shared" si="383"/>
        <v>0.41260620915032681</v>
      </c>
      <c r="E4819" s="208">
        <f t="shared" si="384"/>
        <v>0.45</v>
      </c>
      <c r="F4819" s="207">
        <v>11110.66</v>
      </c>
      <c r="G4819" s="207">
        <v>16160.96</v>
      </c>
      <c r="H4819" s="207">
        <v>18181.080000000002</v>
      </c>
      <c r="I4819" s="214">
        <v>185686</v>
      </c>
      <c r="J4819" s="211">
        <f t="shared" si="385"/>
        <v>0.37926062091503265</v>
      </c>
      <c r="K4819" s="212">
        <f t="shared" si="386"/>
        <v>0.42</v>
      </c>
      <c r="L4819" s="214">
        <v>10212.73</v>
      </c>
      <c r="M4819" s="213">
        <v>14854.88</v>
      </c>
      <c r="N4819" s="213">
        <v>16711.740000000002</v>
      </c>
      <c r="O4819" s="242">
        <f t="shared" si="387"/>
        <v>0.5152999999999156</v>
      </c>
      <c r="P4819" s="242"/>
      <c r="Q4819" s="179"/>
      <c r="R4819" s="179"/>
      <c r="S4819" s="179"/>
      <c r="T4819" s="179"/>
      <c r="U4819" s="179"/>
      <c r="V4819" s="179"/>
      <c r="W4819" s="179"/>
      <c r="X4819" s="179"/>
      <c r="Y4819" s="179"/>
      <c r="Z4819" s="179"/>
      <c r="AA4819" s="222"/>
      <c r="AB4819" s="222"/>
      <c r="AC4819" s="222"/>
      <c r="AD4819" s="179"/>
      <c r="AE4819" s="179"/>
      <c r="AF4819" s="179"/>
      <c r="AG4819" s="179"/>
      <c r="AH4819" s="179"/>
      <c r="AI4819" s="179"/>
      <c r="AJ4819" s="179"/>
    </row>
    <row r="4820" spans="2:36" x14ac:dyDescent="0.3">
      <c r="B4820" s="224">
        <v>489700</v>
      </c>
      <c r="C4820" s="209">
        <v>202057</v>
      </c>
      <c r="D4820" s="206">
        <f t="shared" si="383"/>
        <v>0.41261384521135391</v>
      </c>
      <c r="E4820" s="208">
        <f t="shared" si="384"/>
        <v>0.45</v>
      </c>
      <c r="F4820" s="207">
        <v>11113.13</v>
      </c>
      <c r="G4820" s="207">
        <v>16164.56</v>
      </c>
      <c r="H4820" s="207">
        <v>18185.13</v>
      </c>
      <c r="I4820" s="214">
        <v>185728</v>
      </c>
      <c r="J4820" s="211">
        <f t="shared" si="385"/>
        <v>0.37926894016744944</v>
      </c>
      <c r="K4820" s="212">
        <f t="shared" si="386"/>
        <v>0.42</v>
      </c>
      <c r="L4820" s="214">
        <v>10215.040000000001</v>
      </c>
      <c r="M4820" s="213">
        <v>14858.24</v>
      </c>
      <c r="N4820" s="213">
        <v>16715.52</v>
      </c>
      <c r="O4820" s="242">
        <f t="shared" si="387"/>
        <v>0.51520000000007715</v>
      </c>
      <c r="P4820" s="242"/>
      <c r="Q4820" s="179"/>
      <c r="R4820" s="179"/>
      <c r="S4820" s="179"/>
      <c r="T4820" s="179"/>
      <c r="U4820" s="179"/>
      <c r="V4820" s="179"/>
      <c r="W4820" s="179"/>
      <c r="X4820" s="179"/>
      <c r="Y4820" s="179"/>
      <c r="Z4820" s="179"/>
      <c r="AA4820" s="222"/>
      <c r="AB4820" s="222"/>
      <c r="AC4820" s="222"/>
      <c r="AD4820" s="179"/>
      <c r="AE4820" s="179"/>
      <c r="AF4820" s="179"/>
      <c r="AG4820" s="179"/>
      <c r="AH4820" s="179"/>
      <c r="AI4820" s="179"/>
      <c r="AJ4820" s="179"/>
    </row>
    <row r="4821" spans="2:36" x14ac:dyDescent="0.3">
      <c r="B4821" s="224">
        <v>489800</v>
      </c>
      <c r="C4821" s="209">
        <v>202102</v>
      </c>
      <c r="D4821" s="206">
        <f t="shared" si="383"/>
        <v>0.41262147815434869</v>
      </c>
      <c r="E4821" s="208">
        <f t="shared" si="384"/>
        <v>0.45</v>
      </c>
      <c r="F4821" s="207">
        <v>11115.61</v>
      </c>
      <c r="G4821" s="207">
        <v>16168.16</v>
      </c>
      <c r="H4821" s="207">
        <v>18189.18</v>
      </c>
      <c r="I4821" s="214">
        <v>185770</v>
      </c>
      <c r="J4821" s="211">
        <f t="shared" si="385"/>
        <v>0.37927725602286649</v>
      </c>
      <c r="K4821" s="212">
        <f t="shared" si="386"/>
        <v>0.42</v>
      </c>
      <c r="L4821" s="214">
        <v>10217.35</v>
      </c>
      <c r="M4821" s="213">
        <v>14861.6</v>
      </c>
      <c r="N4821" s="213">
        <v>16719.3</v>
      </c>
      <c r="O4821" s="242">
        <f t="shared" si="387"/>
        <v>0.51529999999980647</v>
      </c>
      <c r="P4821" s="242"/>
      <c r="Q4821" s="179"/>
      <c r="R4821" s="179"/>
      <c r="S4821" s="179"/>
      <c r="T4821" s="179"/>
      <c r="U4821" s="179"/>
      <c r="V4821" s="179"/>
      <c r="W4821" s="179"/>
      <c r="X4821" s="179"/>
      <c r="Y4821" s="179"/>
      <c r="Z4821" s="179"/>
      <c r="AA4821" s="222"/>
      <c r="AB4821" s="222"/>
      <c r="AC4821" s="222"/>
      <c r="AD4821" s="179"/>
      <c r="AE4821" s="179"/>
      <c r="AF4821" s="179"/>
      <c r="AG4821" s="179"/>
      <c r="AH4821" s="179"/>
      <c r="AI4821" s="179"/>
      <c r="AJ4821" s="179"/>
    </row>
    <row r="4822" spans="2:36" x14ac:dyDescent="0.3">
      <c r="B4822" s="224">
        <v>489900</v>
      </c>
      <c r="C4822" s="209">
        <v>202147</v>
      </c>
      <c r="D4822" s="206">
        <f t="shared" si="383"/>
        <v>0.41262910798122066</v>
      </c>
      <c r="E4822" s="208">
        <f t="shared" si="384"/>
        <v>0.45</v>
      </c>
      <c r="F4822" s="207">
        <v>11118.08</v>
      </c>
      <c r="G4822" s="207">
        <v>16171.76</v>
      </c>
      <c r="H4822" s="207">
        <v>18193.23</v>
      </c>
      <c r="I4822" s="214">
        <v>185812</v>
      </c>
      <c r="J4822" s="211">
        <f t="shared" si="385"/>
        <v>0.37928556848336398</v>
      </c>
      <c r="K4822" s="212">
        <f t="shared" si="386"/>
        <v>0.42</v>
      </c>
      <c r="L4822" s="214">
        <v>10219.66</v>
      </c>
      <c r="M4822" s="213">
        <v>14864.96</v>
      </c>
      <c r="N4822" s="213">
        <v>16723.080000000002</v>
      </c>
      <c r="O4822" s="242">
        <f t="shared" si="387"/>
        <v>0.51519999999996802</v>
      </c>
      <c r="P4822" s="242"/>
      <c r="Q4822" s="179"/>
      <c r="R4822" s="179"/>
      <c r="S4822" s="179"/>
      <c r="T4822" s="179"/>
      <c r="U4822" s="179"/>
      <c r="V4822" s="179"/>
      <c r="W4822" s="179"/>
      <c r="X4822" s="179"/>
      <c r="Y4822" s="179"/>
      <c r="Z4822" s="179"/>
      <c r="AA4822" s="222"/>
      <c r="AB4822" s="222"/>
      <c r="AC4822" s="222"/>
      <c r="AD4822" s="179"/>
      <c r="AE4822" s="179"/>
      <c r="AF4822" s="179"/>
      <c r="AG4822" s="179"/>
      <c r="AH4822" s="179"/>
      <c r="AI4822" s="179"/>
      <c r="AJ4822" s="179"/>
    </row>
    <row r="4823" spans="2:36" x14ac:dyDescent="0.3">
      <c r="B4823" s="224">
        <v>490000</v>
      </c>
      <c r="C4823" s="209">
        <v>202192</v>
      </c>
      <c r="D4823" s="206">
        <f t="shared" si="383"/>
        <v>0.41263673469387757</v>
      </c>
      <c r="E4823" s="208">
        <f t="shared" si="384"/>
        <v>0.45</v>
      </c>
      <c r="F4823" s="207">
        <v>11120.56</v>
      </c>
      <c r="G4823" s="207">
        <v>16175.36</v>
      </c>
      <c r="H4823" s="207">
        <v>18197.28</v>
      </c>
      <c r="I4823" s="214">
        <v>185854</v>
      </c>
      <c r="J4823" s="211">
        <f t="shared" si="385"/>
        <v>0.3792938775510204</v>
      </c>
      <c r="K4823" s="212">
        <f t="shared" si="386"/>
        <v>0.42</v>
      </c>
      <c r="L4823" s="214">
        <v>10221.969999999999</v>
      </c>
      <c r="M4823" s="213">
        <v>14868.32</v>
      </c>
      <c r="N4823" s="213">
        <v>16726.86</v>
      </c>
      <c r="O4823" s="242">
        <f t="shared" si="387"/>
        <v>0.51529999999995202</v>
      </c>
      <c r="P4823" s="242"/>
      <c r="Q4823" s="179"/>
      <c r="R4823" s="179"/>
      <c r="S4823" s="179"/>
      <c r="T4823" s="179"/>
      <c r="U4823" s="179"/>
      <c r="V4823" s="179"/>
      <c r="W4823" s="179"/>
      <c r="X4823" s="179"/>
      <c r="Y4823" s="179"/>
      <c r="Z4823" s="179"/>
      <c r="AA4823" s="222"/>
      <c r="AB4823" s="222"/>
      <c r="AC4823" s="222"/>
      <c r="AD4823" s="179"/>
      <c r="AE4823" s="179"/>
      <c r="AF4823" s="179"/>
      <c r="AG4823" s="179"/>
      <c r="AH4823" s="179"/>
      <c r="AI4823" s="179"/>
      <c r="AJ4823" s="179"/>
    </row>
    <row r="4824" spans="2:36" x14ac:dyDescent="0.3">
      <c r="B4824" s="224">
        <v>490100</v>
      </c>
      <c r="C4824" s="209">
        <v>202237</v>
      </c>
      <c r="D4824" s="206">
        <f t="shared" ref="D4824:D4887" si="388">C4824/B4824</f>
        <v>0.41264435829422569</v>
      </c>
      <c r="E4824" s="208">
        <f t="shared" ref="E4824:E4887" si="389">(C4824-C4823)/(B4824-B4823)</f>
        <v>0.45</v>
      </c>
      <c r="F4824" s="207">
        <v>11123.03</v>
      </c>
      <c r="G4824" s="207">
        <v>16178.96</v>
      </c>
      <c r="H4824" s="207">
        <v>18201.330000000002</v>
      </c>
      <c r="I4824" s="214">
        <v>185896</v>
      </c>
      <c r="J4824" s="211">
        <f t="shared" si="385"/>
        <v>0.37930218322791265</v>
      </c>
      <c r="K4824" s="212">
        <f t="shared" si="386"/>
        <v>0.42</v>
      </c>
      <c r="L4824" s="214">
        <v>10224.280000000001</v>
      </c>
      <c r="M4824" s="213">
        <v>14871.68</v>
      </c>
      <c r="N4824" s="213">
        <v>16730.64</v>
      </c>
      <c r="O4824" s="242">
        <f t="shared" si="387"/>
        <v>0.51519999999989519</v>
      </c>
      <c r="P4824" s="242"/>
      <c r="Q4824" s="179"/>
      <c r="R4824" s="179"/>
      <c r="S4824" s="179"/>
      <c r="T4824" s="179"/>
      <c r="U4824" s="179"/>
      <c r="V4824" s="179"/>
      <c r="W4824" s="179"/>
      <c r="X4824" s="179"/>
      <c r="Y4824" s="179"/>
      <c r="Z4824" s="179"/>
      <c r="AA4824" s="222"/>
      <c r="AB4824" s="222"/>
      <c r="AC4824" s="222"/>
      <c r="AD4824" s="179"/>
      <c r="AE4824" s="179"/>
      <c r="AF4824" s="179"/>
      <c r="AG4824" s="179"/>
      <c r="AH4824" s="179"/>
      <c r="AI4824" s="179"/>
      <c r="AJ4824" s="179"/>
    </row>
    <row r="4825" spans="2:36" x14ac:dyDescent="0.3">
      <c r="B4825" s="224">
        <v>490200</v>
      </c>
      <c r="C4825" s="209">
        <v>202282</v>
      </c>
      <c r="D4825" s="206">
        <f t="shared" si="388"/>
        <v>0.4126519787841697</v>
      </c>
      <c r="E4825" s="208">
        <f t="shared" si="389"/>
        <v>0.45</v>
      </c>
      <c r="F4825" s="207">
        <v>11125.51</v>
      </c>
      <c r="G4825" s="207">
        <v>16182.56</v>
      </c>
      <c r="H4825" s="207">
        <v>18205.38</v>
      </c>
      <c r="I4825" s="214">
        <v>185938</v>
      </c>
      <c r="J4825" s="211">
        <f t="shared" si="385"/>
        <v>0.37931048551611585</v>
      </c>
      <c r="K4825" s="212">
        <f t="shared" si="386"/>
        <v>0.42</v>
      </c>
      <c r="L4825" s="214">
        <v>10226.59</v>
      </c>
      <c r="M4825" s="213">
        <v>14875.04</v>
      </c>
      <c r="N4825" s="213">
        <v>16734.419999999998</v>
      </c>
      <c r="O4825" s="242">
        <f t="shared" si="387"/>
        <v>0.51530000000013387</v>
      </c>
      <c r="P4825" s="242"/>
      <c r="Q4825" s="179"/>
      <c r="R4825" s="179"/>
      <c r="S4825" s="179"/>
      <c r="T4825" s="179"/>
      <c r="U4825" s="179"/>
      <c r="V4825" s="179"/>
      <c r="W4825" s="179"/>
      <c r="X4825" s="179"/>
      <c r="Y4825" s="179"/>
      <c r="Z4825" s="179"/>
      <c r="AA4825" s="222"/>
      <c r="AB4825" s="222"/>
      <c r="AC4825" s="222"/>
      <c r="AD4825" s="179"/>
      <c r="AE4825" s="179"/>
      <c r="AF4825" s="179"/>
      <c r="AG4825" s="179"/>
      <c r="AH4825" s="179"/>
      <c r="AI4825" s="179"/>
      <c r="AJ4825" s="179"/>
    </row>
    <row r="4826" spans="2:36" x14ac:dyDescent="0.3">
      <c r="B4826" s="224">
        <v>490300</v>
      </c>
      <c r="C4826" s="209">
        <v>202327</v>
      </c>
      <c r="D4826" s="206">
        <f t="shared" si="388"/>
        <v>0.41265959616561287</v>
      </c>
      <c r="E4826" s="208">
        <f t="shared" si="389"/>
        <v>0.45</v>
      </c>
      <c r="F4826" s="207">
        <v>11127.98</v>
      </c>
      <c r="G4826" s="207">
        <v>16186.16</v>
      </c>
      <c r="H4826" s="207">
        <v>18209.43</v>
      </c>
      <c r="I4826" s="214">
        <v>185980</v>
      </c>
      <c r="J4826" s="211">
        <f t="shared" si="385"/>
        <v>0.37931878441770345</v>
      </c>
      <c r="K4826" s="212">
        <f t="shared" si="386"/>
        <v>0.42</v>
      </c>
      <c r="L4826" s="214">
        <v>10228.9</v>
      </c>
      <c r="M4826" s="213">
        <v>14878.4</v>
      </c>
      <c r="N4826" s="213">
        <v>16738.2</v>
      </c>
      <c r="O4826" s="242">
        <f t="shared" si="387"/>
        <v>0.51520000000000432</v>
      </c>
      <c r="P4826" s="242"/>
      <c r="Q4826" s="179"/>
      <c r="R4826" s="179"/>
      <c r="S4826" s="179"/>
      <c r="T4826" s="179"/>
      <c r="U4826" s="179"/>
      <c r="V4826" s="179"/>
      <c r="W4826" s="179"/>
      <c r="X4826" s="179"/>
      <c r="Y4826" s="179"/>
      <c r="Z4826" s="179"/>
      <c r="AA4826" s="222"/>
      <c r="AB4826" s="222"/>
      <c r="AC4826" s="222"/>
      <c r="AD4826" s="179"/>
      <c r="AE4826" s="179"/>
      <c r="AF4826" s="179"/>
      <c r="AG4826" s="179"/>
      <c r="AH4826" s="179"/>
      <c r="AI4826" s="179"/>
      <c r="AJ4826" s="179"/>
    </row>
    <row r="4827" spans="2:36" x14ac:dyDescent="0.3">
      <c r="B4827" s="224">
        <v>490400</v>
      </c>
      <c r="C4827" s="209">
        <v>202372</v>
      </c>
      <c r="D4827" s="206">
        <f t="shared" si="388"/>
        <v>0.41266721044045679</v>
      </c>
      <c r="E4827" s="208">
        <f t="shared" si="389"/>
        <v>0.45</v>
      </c>
      <c r="F4827" s="207">
        <v>11130.46</v>
      </c>
      <c r="G4827" s="207">
        <v>16189.76</v>
      </c>
      <c r="H4827" s="207">
        <v>18213.48</v>
      </c>
      <c r="I4827" s="214">
        <v>186022</v>
      </c>
      <c r="J4827" s="211">
        <f t="shared" si="385"/>
        <v>0.37932707993474712</v>
      </c>
      <c r="K4827" s="212">
        <f t="shared" si="386"/>
        <v>0.42</v>
      </c>
      <c r="L4827" s="214">
        <v>10231.209999999999</v>
      </c>
      <c r="M4827" s="213">
        <v>14881.76</v>
      </c>
      <c r="N4827" s="213">
        <v>16741.98</v>
      </c>
      <c r="O4827" s="242">
        <f t="shared" si="387"/>
        <v>0.51530000000002474</v>
      </c>
      <c r="P4827" s="242"/>
      <c r="Q4827" s="179"/>
      <c r="R4827" s="179"/>
      <c r="S4827" s="179"/>
      <c r="T4827" s="179"/>
      <c r="U4827" s="179"/>
      <c r="V4827" s="179"/>
      <c r="W4827" s="179"/>
      <c r="X4827" s="179"/>
      <c r="Y4827" s="179"/>
      <c r="Z4827" s="179"/>
      <c r="AA4827" s="222"/>
      <c r="AB4827" s="222"/>
      <c r="AC4827" s="222"/>
      <c r="AD4827" s="179"/>
      <c r="AE4827" s="179"/>
      <c r="AF4827" s="179"/>
      <c r="AG4827" s="179"/>
      <c r="AH4827" s="179"/>
      <c r="AI4827" s="179"/>
      <c r="AJ4827" s="179"/>
    </row>
    <row r="4828" spans="2:36" x14ac:dyDescent="0.3">
      <c r="B4828" s="224">
        <v>490500</v>
      </c>
      <c r="C4828" s="209">
        <v>202417</v>
      </c>
      <c r="D4828" s="206">
        <f t="shared" si="388"/>
        <v>0.41267482161060143</v>
      </c>
      <c r="E4828" s="208">
        <f t="shared" si="389"/>
        <v>0.45</v>
      </c>
      <c r="F4828" s="207">
        <v>11132.93</v>
      </c>
      <c r="G4828" s="207">
        <v>16193.36</v>
      </c>
      <c r="H4828" s="207">
        <v>18217.53</v>
      </c>
      <c r="I4828" s="214">
        <v>186064</v>
      </c>
      <c r="J4828" s="211">
        <f t="shared" si="385"/>
        <v>0.379335372069317</v>
      </c>
      <c r="K4828" s="212">
        <f t="shared" si="386"/>
        <v>0.42</v>
      </c>
      <c r="L4828" s="214">
        <v>10233.52</v>
      </c>
      <c r="M4828" s="213">
        <v>14885.12</v>
      </c>
      <c r="N4828" s="213">
        <v>16745.759999999998</v>
      </c>
      <c r="O4828" s="242">
        <f t="shared" si="387"/>
        <v>0.5151999999999316</v>
      </c>
      <c r="P4828" s="242"/>
      <c r="Q4828" s="179"/>
      <c r="R4828" s="179"/>
      <c r="S4828" s="179"/>
      <c r="T4828" s="179"/>
      <c r="U4828" s="179"/>
      <c r="V4828" s="179"/>
      <c r="W4828" s="179"/>
      <c r="X4828" s="179"/>
      <c r="Y4828" s="179"/>
      <c r="Z4828" s="179"/>
      <c r="AA4828" s="222"/>
      <c r="AB4828" s="222"/>
      <c r="AC4828" s="222"/>
      <c r="AD4828" s="179"/>
      <c r="AE4828" s="179"/>
      <c r="AF4828" s="179"/>
      <c r="AG4828" s="179"/>
      <c r="AH4828" s="179"/>
      <c r="AI4828" s="179"/>
      <c r="AJ4828" s="179"/>
    </row>
    <row r="4829" spans="2:36" x14ac:dyDescent="0.3">
      <c r="B4829" s="224">
        <v>490600</v>
      </c>
      <c r="C4829" s="209">
        <v>202462</v>
      </c>
      <c r="D4829" s="206">
        <f t="shared" si="388"/>
        <v>0.41268242967794538</v>
      </c>
      <c r="E4829" s="208">
        <f t="shared" si="389"/>
        <v>0.45</v>
      </c>
      <c r="F4829" s="207">
        <v>11135.41</v>
      </c>
      <c r="G4829" s="207">
        <v>16196.96</v>
      </c>
      <c r="H4829" s="207">
        <v>18221.580000000002</v>
      </c>
      <c r="I4829" s="214">
        <v>186106</v>
      </c>
      <c r="J4829" s="211">
        <f t="shared" si="385"/>
        <v>0.37934366082348148</v>
      </c>
      <c r="K4829" s="212">
        <f t="shared" si="386"/>
        <v>0.42</v>
      </c>
      <c r="L4829" s="214">
        <v>10235.83</v>
      </c>
      <c r="M4829" s="213">
        <v>14888.48</v>
      </c>
      <c r="N4829" s="213">
        <v>16749.54</v>
      </c>
      <c r="O4829" s="242">
        <f t="shared" si="387"/>
        <v>0.5152999999999156</v>
      </c>
      <c r="P4829" s="242"/>
      <c r="Q4829" s="179"/>
      <c r="R4829" s="179"/>
      <c r="S4829" s="179"/>
      <c r="T4829" s="179"/>
      <c r="U4829" s="179"/>
      <c r="V4829" s="179"/>
      <c r="W4829" s="179"/>
      <c r="X4829" s="179"/>
      <c r="Y4829" s="179"/>
      <c r="Z4829" s="179"/>
      <c r="AA4829" s="222"/>
      <c r="AB4829" s="222"/>
      <c r="AC4829" s="222"/>
      <c r="AD4829" s="179"/>
      <c r="AE4829" s="179"/>
      <c r="AF4829" s="179"/>
      <c r="AG4829" s="179"/>
      <c r="AH4829" s="179"/>
      <c r="AI4829" s="179"/>
      <c r="AJ4829" s="179"/>
    </row>
    <row r="4830" spans="2:36" x14ac:dyDescent="0.3">
      <c r="B4830" s="224">
        <v>490700</v>
      </c>
      <c r="C4830" s="209">
        <v>202507</v>
      </c>
      <c r="D4830" s="206">
        <f t="shared" si="388"/>
        <v>0.41269003464438558</v>
      </c>
      <c r="E4830" s="208">
        <f t="shared" si="389"/>
        <v>0.45</v>
      </c>
      <c r="F4830" s="207">
        <v>11137.88</v>
      </c>
      <c r="G4830" s="207">
        <v>16200.56</v>
      </c>
      <c r="H4830" s="207">
        <v>18225.63</v>
      </c>
      <c r="I4830" s="214">
        <v>186148</v>
      </c>
      <c r="J4830" s="211">
        <f t="shared" si="385"/>
        <v>0.37935194619930712</v>
      </c>
      <c r="K4830" s="212">
        <f t="shared" si="386"/>
        <v>0.42</v>
      </c>
      <c r="L4830" s="214">
        <v>10238.14</v>
      </c>
      <c r="M4830" s="213">
        <v>14891.84</v>
      </c>
      <c r="N4830" s="213">
        <v>16753.32</v>
      </c>
      <c r="O4830" s="242">
        <f t="shared" si="387"/>
        <v>0.51520000000007715</v>
      </c>
      <c r="P4830" s="242"/>
      <c r="Q4830" s="179"/>
      <c r="R4830" s="179"/>
      <c r="S4830" s="179"/>
      <c r="T4830" s="179"/>
      <c r="U4830" s="179"/>
      <c r="V4830" s="179"/>
      <c r="W4830" s="179"/>
      <c r="X4830" s="179"/>
      <c r="Y4830" s="179"/>
      <c r="Z4830" s="179"/>
      <c r="AA4830" s="222"/>
      <c r="AB4830" s="222"/>
      <c r="AC4830" s="222"/>
      <c r="AD4830" s="179"/>
      <c r="AE4830" s="179"/>
      <c r="AF4830" s="179"/>
      <c r="AG4830" s="179"/>
      <c r="AH4830" s="179"/>
      <c r="AI4830" s="179"/>
      <c r="AJ4830" s="179"/>
    </row>
    <row r="4831" spans="2:36" x14ac:dyDescent="0.3">
      <c r="B4831" s="224">
        <v>490800</v>
      </c>
      <c r="C4831" s="209">
        <v>202552</v>
      </c>
      <c r="D4831" s="206">
        <f t="shared" si="388"/>
        <v>0.41269763651181746</v>
      </c>
      <c r="E4831" s="208">
        <f t="shared" si="389"/>
        <v>0.45</v>
      </c>
      <c r="F4831" s="207">
        <v>11140.36</v>
      </c>
      <c r="G4831" s="207">
        <v>16204.16</v>
      </c>
      <c r="H4831" s="207">
        <v>18229.68</v>
      </c>
      <c r="I4831" s="214">
        <v>186190</v>
      </c>
      <c r="J4831" s="211">
        <f t="shared" si="385"/>
        <v>0.37936022819885901</v>
      </c>
      <c r="K4831" s="212">
        <f t="shared" si="386"/>
        <v>0.42</v>
      </c>
      <c r="L4831" s="214">
        <v>10240.450000000001</v>
      </c>
      <c r="M4831" s="213">
        <v>14895.2</v>
      </c>
      <c r="N4831" s="213">
        <v>16757.099999999999</v>
      </c>
      <c r="O4831" s="242">
        <f t="shared" si="387"/>
        <v>0.51529999999980647</v>
      </c>
      <c r="P4831" s="242"/>
      <c r="Q4831" s="179"/>
      <c r="R4831" s="179"/>
      <c r="S4831" s="179"/>
      <c r="T4831" s="179"/>
      <c r="U4831" s="179"/>
      <c r="V4831" s="179"/>
      <c r="W4831" s="179"/>
      <c r="X4831" s="179"/>
      <c r="Y4831" s="179"/>
      <c r="Z4831" s="179"/>
      <c r="AA4831" s="222"/>
      <c r="AB4831" s="222"/>
      <c r="AC4831" s="222"/>
      <c r="AD4831" s="179"/>
      <c r="AE4831" s="179"/>
      <c r="AF4831" s="179"/>
      <c r="AG4831" s="179"/>
      <c r="AH4831" s="179"/>
      <c r="AI4831" s="179"/>
      <c r="AJ4831" s="179"/>
    </row>
    <row r="4832" spans="2:36" x14ac:dyDescent="0.3">
      <c r="B4832" s="224">
        <v>490900</v>
      </c>
      <c r="C4832" s="209">
        <v>202597</v>
      </c>
      <c r="D4832" s="206">
        <f t="shared" si="388"/>
        <v>0.41270523528213487</v>
      </c>
      <c r="E4832" s="208">
        <f t="shared" si="389"/>
        <v>0.45</v>
      </c>
      <c r="F4832" s="207">
        <v>11142.83</v>
      </c>
      <c r="G4832" s="207">
        <v>16207.76</v>
      </c>
      <c r="H4832" s="207">
        <v>18233.73</v>
      </c>
      <c r="I4832" s="214">
        <v>186232</v>
      </c>
      <c r="J4832" s="211">
        <f t="shared" si="385"/>
        <v>0.37936850682420042</v>
      </c>
      <c r="K4832" s="212">
        <f t="shared" si="386"/>
        <v>0.42</v>
      </c>
      <c r="L4832" s="214">
        <v>10242.76</v>
      </c>
      <c r="M4832" s="213">
        <v>14898.56</v>
      </c>
      <c r="N4832" s="213">
        <v>16760.88</v>
      </c>
      <c r="O4832" s="242">
        <f t="shared" si="387"/>
        <v>0.51519999999996802</v>
      </c>
      <c r="P4832" s="242"/>
      <c r="Q4832" s="179"/>
      <c r="R4832" s="179"/>
      <c r="S4832" s="179"/>
      <c r="T4832" s="179"/>
      <c r="U4832" s="179"/>
      <c r="V4832" s="179"/>
      <c r="W4832" s="179"/>
      <c r="X4832" s="179"/>
      <c r="Y4832" s="179"/>
      <c r="Z4832" s="179"/>
      <c r="AA4832" s="222"/>
      <c r="AB4832" s="222"/>
      <c r="AC4832" s="222"/>
      <c r="AD4832" s="179"/>
      <c r="AE4832" s="179"/>
      <c r="AF4832" s="179"/>
      <c r="AG4832" s="179"/>
      <c r="AH4832" s="179"/>
      <c r="AI4832" s="179"/>
      <c r="AJ4832" s="179"/>
    </row>
    <row r="4833" spans="2:36" x14ac:dyDescent="0.3">
      <c r="B4833" s="224">
        <v>491000</v>
      </c>
      <c r="C4833" s="209">
        <v>202642</v>
      </c>
      <c r="D4833" s="206">
        <f t="shared" si="388"/>
        <v>0.41271283095723016</v>
      </c>
      <c r="E4833" s="208">
        <f t="shared" si="389"/>
        <v>0.45</v>
      </c>
      <c r="F4833" s="207">
        <v>11145.31</v>
      </c>
      <c r="G4833" s="207">
        <v>16211.36</v>
      </c>
      <c r="H4833" s="207">
        <v>18237.78</v>
      </c>
      <c r="I4833" s="214">
        <v>186274</v>
      </c>
      <c r="J4833" s="211">
        <f t="shared" si="385"/>
        <v>0.37937678207739306</v>
      </c>
      <c r="K4833" s="212">
        <f t="shared" si="386"/>
        <v>0.42</v>
      </c>
      <c r="L4833" s="214">
        <v>10245.07</v>
      </c>
      <c r="M4833" s="213">
        <v>14901.92</v>
      </c>
      <c r="N4833" s="213">
        <v>16764.66</v>
      </c>
      <c r="O4833" s="242">
        <f t="shared" si="387"/>
        <v>0.51529999999995202</v>
      </c>
      <c r="P4833" s="242"/>
      <c r="Q4833" s="179"/>
      <c r="R4833" s="179"/>
      <c r="S4833" s="179"/>
      <c r="T4833" s="179"/>
      <c r="U4833" s="179"/>
      <c r="V4833" s="179"/>
      <c r="W4833" s="179"/>
      <c r="X4833" s="179"/>
      <c r="Y4833" s="179"/>
      <c r="Z4833" s="179"/>
      <c r="AA4833" s="222"/>
      <c r="AB4833" s="222"/>
      <c r="AC4833" s="222"/>
      <c r="AD4833" s="179"/>
      <c r="AE4833" s="179"/>
      <c r="AF4833" s="179"/>
      <c r="AG4833" s="179"/>
      <c r="AH4833" s="179"/>
      <c r="AI4833" s="179"/>
      <c r="AJ4833" s="179"/>
    </row>
    <row r="4834" spans="2:36" x14ac:dyDescent="0.3">
      <c r="B4834" s="224">
        <v>491100</v>
      </c>
      <c r="C4834" s="209">
        <v>202687</v>
      </c>
      <c r="D4834" s="206">
        <f t="shared" si="388"/>
        <v>0.41272042353899407</v>
      </c>
      <c r="E4834" s="208">
        <f t="shared" si="389"/>
        <v>0.45</v>
      </c>
      <c r="F4834" s="207">
        <v>11147.78</v>
      </c>
      <c r="G4834" s="207">
        <v>16214.96</v>
      </c>
      <c r="H4834" s="207">
        <v>18241.830000000002</v>
      </c>
      <c r="I4834" s="214">
        <v>186316</v>
      </c>
      <c r="J4834" s="211">
        <f t="shared" si="385"/>
        <v>0.37938505396049682</v>
      </c>
      <c r="K4834" s="212">
        <f t="shared" si="386"/>
        <v>0.42</v>
      </c>
      <c r="L4834" s="214">
        <v>10247.379999999999</v>
      </c>
      <c r="M4834" s="213">
        <v>14905.28</v>
      </c>
      <c r="N4834" s="213">
        <v>16768.439999999999</v>
      </c>
      <c r="O4834" s="242">
        <f t="shared" si="387"/>
        <v>0.51519999999989519</v>
      </c>
      <c r="P4834" s="242"/>
      <c r="Q4834" s="179"/>
      <c r="R4834" s="179"/>
      <c r="S4834" s="179"/>
      <c r="T4834" s="179"/>
      <c r="U4834" s="179"/>
      <c r="V4834" s="179"/>
      <c r="W4834" s="179"/>
      <c r="X4834" s="179"/>
      <c r="Y4834" s="179"/>
      <c r="Z4834" s="179"/>
      <c r="AA4834" s="222"/>
      <c r="AB4834" s="222"/>
      <c r="AC4834" s="222"/>
      <c r="AD4834" s="179"/>
      <c r="AE4834" s="179"/>
      <c r="AF4834" s="179"/>
      <c r="AG4834" s="179"/>
      <c r="AH4834" s="179"/>
      <c r="AI4834" s="179"/>
      <c r="AJ4834" s="179"/>
    </row>
    <row r="4835" spans="2:36" x14ac:dyDescent="0.3">
      <c r="B4835" s="224">
        <v>491200</v>
      </c>
      <c r="C4835" s="209">
        <v>202732</v>
      </c>
      <c r="D4835" s="206">
        <f t="shared" si="388"/>
        <v>0.41272801302931594</v>
      </c>
      <c r="E4835" s="208">
        <f t="shared" si="389"/>
        <v>0.45</v>
      </c>
      <c r="F4835" s="207">
        <v>11150.26</v>
      </c>
      <c r="G4835" s="207">
        <v>16218.56</v>
      </c>
      <c r="H4835" s="207">
        <v>18245.88</v>
      </c>
      <c r="I4835" s="214">
        <v>186358</v>
      </c>
      <c r="J4835" s="211">
        <f t="shared" si="385"/>
        <v>0.37939332247557001</v>
      </c>
      <c r="K4835" s="212">
        <f t="shared" si="386"/>
        <v>0.42</v>
      </c>
      <c r="L4835" s="214">
        <v>10249.69</v>
      </c>
      <c r="M4835" s="213">
        <v>14908.64</v>
      </c>
      <c r="N4835" s="213">
        <v>16772.22</v>
      </c>
      <c r="O4835" s="242">
        <f t="shared" si="387"/>
        <v>0.51530000000013387</v>
      </c>
      <c r="P4835" s="242"/>
      <c r="Q4835" s="179"/>
      <c r="R4835" s="179"/>
      <c r="S4835" s="179"/>
      <c r="T4835" s="179"/>
      <c r="U4835" s="179"/>
      <c r="V4835" s="179"/>
      <c r="W4835" s="179"/>
      <c r="X4835" s="179"/>
      <c r="Y4835" s="179"/>
      <c r="Z4835" s="179"/>
      <c r="AA4835" s="222"/>
      <c r="AB4835" s="222"/>
      <c r="AC4835" s="222"/>
      <c r="AD4835" s="179"/>
      <c r="AE4835" s="179"/>
      <c r="AF4835" s="179"/>
      <c r="AG4835" s="179"/>
      <c r="AH4835" s="179"/>
      <c r="AI4835" s="179"/>
      <c r="AJ4835" s="179"/>
    </row>
    <row r="4836" spans="2:36" x14ac:dyDescent="0.3">
      <c r="B4836" s="224">
        <v>491300</v>
      </c>
      <c r="C4836" s="209">
        <v>202777</v>
      </c>
      <c r="D4836" s="206">
        <f t="shared" si="388"/>
        <v>0.41273559943008348</v>
      </c>
      <c r="E4836" s="208">
        <f t="shared" si="389"/>
        <v>0.45</v>
      </c>
      <c r="F4836" s="207">
        <v>11152.73</v>
      </c>
      <c r="G4836" s="207">
        <v>16222.16</v>
      </c>
      <c r="H4836" s="207">
        <v>18249.93</v>
      </c>
      <c r="I4836" s="214">
        <v>186400</v>
      </c>
      <c r="J4836" s="211">
        <f t="shared" si="385"/>
        <v>0.37940158762466925</v>
      </c>
      <c r="K4836" s="212">
        <f t="shared" si="386"/>
        <v>0.42</v>
      </c>
      <c r="L4836" s="214">
        <v>10252</v>
      </c>
      <c r="M4836" s="213">
        <v>14912</v>
      </c>
      <c r="N4836" s="213">
        <v>16776</v>
      </c>
      <c r="O4836" s="242">
        <f t="shared" si="387"/>
        <v>0.51520000000000432</v>
      </c>
      <c r="P4836" s="242"/>
      <c r="Q4836" s="179"/>
      <c r="R4836" s="179"/>
      <c r="S4836" s="179"/>
      <c r="T4836" s="179"/>
      <c r="U4836" s="179"/>
      <c r="V4836" s="179"/>
      <c r="W4836" s="179"/>
      <c r="X4836" s="179"/>
      <c r="Y4836" s="179"/>
      <c r="Z4836" s="179"/>
      <c r="AA4836" s="222"/>
      <c r="AB4836" s="222"/>
      <c r="AC4836" s="222"/>
      <c r="AD4836" s="179"/>
      <c r="AE4836" s="179"/>
      <c r="AF4836" s="179"/>
      <c r="AG4836" s="179"/>
      <c r="AH4836" s="179"/>
      <c r="AI4836" s="179"/>
      <c r="AJ4836" s="179"/>
    </row>
    <row r="4837" spans="2:36" x14ac:dyDescent="0.3">
      <c r="B4837" s="224">
        <v>491400</v>
      </c>
      <c r="C4837" s="209">
        <v>202822</v>
      </c>
      <c r="D4837" s="206">
        <f t="shared" si="388"/>
        <v>0.41274318274318272</v>
      </c>
      <c r="E4837" s="208">
        <f t="shared" si="389"/>
        <v>0.45</v>
      </c>
      <c r="F4837" s="207">
        <v>11155.21</v>
      </c>
      <c r="G4837" s="207">
        <v>16225.76</v>
      </c>
      <c r="H4837" s="207">
        <v>18253.98</v>
      </c>
      <c r="I4837" s="214">
        <v>186442</v>
      </c>
      <c r="J4837" s="211">
        <f t="shared" si="385"/>
        <v>0.3794098494098494</v>
      </c>
      <c r="K4837" s="212">
        <f t="shared" si="386"/>
        <v>0.42</v>
      </c>
      <c r="L4837" s="214">
        <v>10254.31</v>
      </c>
      <c r="M4837" s="213">
        <v>14915.36</v>
      </c>
      <c r="N4837" s="213">
        <v>16779.78</v>
      </c>
      <c r="O4837" s="242">
        <f t="shared" si="387"/>
        <v>0.51530000000002474</v>
      </c>
      <c r="P4837" s="242"/>
      <c r="Q4837" s="179"/>
      <c r="R4837" s="179"/>
      <c r="S4837" s="179"/>
      <c r="T4837" s="179"/>
      <c r="U4837" s="179"/>
      <c r="V4837" s="179"/>
      <c r="W4837" s="179"/>
      <c r="X4837" s="179"/>
      <c r="Y4837" s="179"/>
      <c r="Z4837" s="179"/>
      <c r="AA4837" s="222"/>
      <c r="AB4837" s="222"/>
      <c r="AC4837" s="222"/>
      <c r="AD4837" s="179"/>
      <c r="AE4837" s="179"/>
      <c r="AF4837" s="179"/>
      <c r="AG4837" s="179"/>
      <c r="AH4837" s="179"/>
      <c r="AI4837" s="179"/>
      <c r="AJ4837" s="179"/>
    </row>
    <row r="4838" spans="2:36" x14ac:dyDescent="0.3">
      <c r="B4838" s="224">
        <v>491500</v>
      </c>
      <c r="C4838" s="209">
        <v>202867</v>
      </c>
      <c r="D4838" s="206">
        <f t="shared" si="388"/>
        <v>0.41275076297049845</v>
      </c>
      <c r="E4838" s="208">
        <f t="shared" si="389"/>
        <v>0.45</v>
      </c>
      <c r="F4838" s="207">
        <v>11157.68</v>
      </c>
      <c r="G4838" s="207">
        <v>16229.36</v>
      </c>
      <c r="H4838" s="207">
        <v>18258.03</v>
      </c>
      <c r="I4838" s="214">
        <v>186484</v>
      </c>
      <c r="J4838" s="211">
        <f t="shared" si="385"/>
        <v>0.37941810783316376</v>
      </c>
      <c r="K4838" s="212">
        <f t="shared" si="386"/>
        <v>0.42</v>
      </c>
      <c r="L4838" s="214">
        <v>10256.620000000001</v>
      </c>
      <c r="M4838" s="213">
        <v>14918.72</v>
      </c>
      <c r="N4838" s="213">
        <v>16783.560000000001</v>
      </c>
      <c r="O4838" s="242">
        <f t="shared" si="387"/>
        <v>0.5151999999999316</v>
      </c>
      <c r="P4838" s="242"/>
      <c r="Q4838" s="179"/>
      <c r="R4838" s="179"/>
      <c r="S4838" s="179"/>
      <c r="T4838" s="179"/>
      <c r="U4838" s="179"/>
      <c r="V4838" s="179"/>
      <c r="W4838" s="179"/>
      <c r="X4838" s="179"/>
      <c r="Y4838" s="179"/>
      <c r="Z4838" s="179"/>
      <c r="AA4838" s="222"/>
      <c r="AB4838" s="222"/>
      <c r="AC4838" s="222"/>
      <c r="AD4838" s="179"/>
      <c r="AE4838" s="179"/>
      <c r="AF4838" s="179"/>
      <c r="AG4838" s="179"/>
      <c r="AH4838" s="179"/>
      <c r="AI4838" s="179"/>
      <c r="AJ4838" s="179"/>
    </row>
    <row r="4839" spans="2:36" x14ac:dyDescent="0.3">
      <c r="B4839" s="224">
        <v>491600</v>
      </c>
      <c r="C4839" s="209">
        <v>202912</v>
      </c>
      <c r="D4839" s="206">
        <f t="shared" si="388"/>
        <v>0.41275834011391377</v>
      </c>
      <c r="E4839" s="208">
        <f t="shared" si="389"/>
        <v>0.45</v>
      </c>
      <c r="F4839" s="207">
        <v>11160.16</v>
      </c>
      <c r="G4839" s="207">
        <v>16232.96</v>
      </c>
      <c r="H4839" s="207">
        <v>18262.080000000002</v>
      </c>
      <c r="I4839" s="214">
        <v>186526</v>
      </c>
      <c r="J4839" s="211">
        <f t="shared" si="385"/>
        <v>0.37942636289666393</v>
      </c>
      <c r="K4839" s="212">
        <f t="shared" si="386"/>
        <v>0.42</v>
      </c>
      <c r="L4839" s="214">
        <v>10258.93</v>
      </c>
      <c r="M4839" s="213">
        <v>14922.08</v>
      </c>
      <c r="N4839" s="213">
        <v>16787.34</v>
      </c>
      <c r="O4839" s="242">
        <f t="shared" si="387"/>
        <v>0.5152999999999156</v>
      </c>
      <c r="P4839" s="242"/>
      <c r="Q4839" s="179"/>
      <c r="R4839" s="179"/>
      <c r="S4839" s="179"/>
      <c r="T4839" s="179"/>
      <c r="U4839" s="179"/>
      <c r="V4839" s="179"/>
      <c r="W4839" s="179"/>
      <c r="X4839" s="179"/>
      <c r="Y4839" s="179"/>
      <c r="Z4839" s="179"/>
      <c r="AA4839" s="222"/>
      <c r="AB4839" s="222"/>
      <c r="AC4839" s="222"/>
      <c r="AD4839" s="179"/>
      <c r="AE4839" s="179"/>
      <c r="AF4839" s="179"/>
      <c r="AG4839" s="179"/>
      <c r="AH4839" s="179"/>
      <c r="AI4839" s="179"/>
      <c r="AJ4839" s="179"/>
    </row>
    <row r="4840" spans="2:36" x14ac:dyDescent="0.3">
      <c r="B4840" s="224">
        <v>491700</v>
      </c>
      <c r="C4840" s="209">
        <v>202957</v>
      </c>
      <c r="D4840" s="206">
        <f t="shared" si="388"/>
        <v>0.41276591417531017</v>
      </c>
      <c r="E4840" s="208">
        <f t="shared" si="389"/>
        <v>0.45</v>
      </c>
      <c r="F4840" s="207">
        <v>11162.63</v>
      </c>
      <c r="G4840" s="207">
        <v>16236.56</v>
      </c>
      <c r="H4840" s="207">
        <v>18266.13</v>
      </c>
      <c r="I4840" s="214">
        <v>186568</v>
      </c>
      <c r="J4840" s="211">
        <f t="shared" si="385"/>
        <v>0.37943461460239986</v>
      </c>
      <c r="K4840" s="212">
        <f t="shared" si="386"/>
        <v>0.42</v>
      </c>
      <c r="L4840" s="214">
        <v>10261.24</v>
      </c>
      <c r="M4840" s="213">
        <v>14925.44</v>
      </c>
      <c r="N4840" s="213">
        <v>16791.12</v>
      </c>
      <c r="O4840" s="242">
        <f t="shared" si="387"/>
        <v>0.51520000000007715</v>
      </c>
      <c r="P4840" s="242"/>
      <c r="Q4840" s="179"/>
      <c r="R4840" s="179"/>
      <c r="S4840" s="179"/>
      <c r="T4840" s="179"/>
      <c r="U4840" s="179"/>
      <c r="V4840" s="179"/>
      <c r="W4840" s="179"/>
      <c r="X4840" s="179"/>
      <c r="Y4840" s="179"/>
      <c r="Z4840" s="179"/>
      <c r="AA4840" s="222"/>
      <c r="AB4840" s="222"/>
      <c r="AC4840" s="222"/>
      <c r="AD4840" s="179"/>
      <c r="AE4840" s="179"/>
      <c r="AF4840" s="179"/>
      <c r="AG4840" s="179"/>
      <c r="AH4840" s="179"/>
      <c r="AI4840" s="179"/>
      <c r="AJ4840" s="179"/>
    </row>
    <row r="4841" spans="2:36" x14ac:dyDescent="0.3">
      <c r="B4841" s="224">
        <v>491800</v>
      </c>
      <c r="C4841" s="209">
        <v>203002</v>
      </c>
      <c r="D4841" s="206">
        <f t="shared" si="388"/>
        <v>0.4127734851565677</v>
      </c>
      <c r="E4841" s="208">
        <f t="shared" si="389"/>
        <v>0.45</v>
      </c>
      <c r="F4841" s="207">
        <v>11165.11</v>
      </c>
      <c r="G4841" s="207">
        <v>16240.16</v>
      </c>
      <c r="H4841" s="207">
        <v>18270.18</v>
      </c>
      <c r="I4841" s="214">
        <v>186610</v>
      </c>
      <c r="J4841" s="211">
        <f t="shared" si="385"/>
        <v>0.37944286295241969</v>
      </c>
      <c r="K4841" s="212">
        <f t="shared" si="386"/>
        <v>0.42</v>
      </c>
      <c r="L4841" s="214">
        <v>10263.549999999999</v>
      </c>
      <c r="M4841" s="213">
        <v>14928.8</v>
      </c>
      <c r="N4841" s="213">
        <v>16794.900000000001</v>
      </c>
      <c r="O4841" s="242">
        <f t="shared" si="387"/>
        <v>0.51529999999980647</v>
      </c>
      <c r="P4841" s="242"/>
      <c r="Q4841" s="179"/>
      <c r="R4841" s="179"/>
      <c r="S4841" s="179"/>
      <c r="T4841" s="179"/>
      <c r="U4841" s="179"/>
      <c r="V4841" s="179"/>
      <c r="W4841" s="179"/>
      <c r="X4841" s="179"/>
      <c r="Y4841" s="179"/>
      <c r="Z4841" s="179"/>
      <c r="AA4841" s="222"/>
      <c r="AB4841" s="222"/>
      <c r="AC4841" s="222"/>
      <c r="AD4841" s="179"/>
      <c r="AE4841" s="179"/>
      <c r="AF4841" s="179"/>
      <c r="AG4841" s="179"/>
      <c r="AH4841" s="179"/>
      <c r="AI4841" s="179"/>
      <c r="AJ4841" s="179"/>
    </row>
    <row r="4842" spans="2:36" x14ac:dyDescent="0.3">
      <c r="B4842" s="224">
        <v>491900</v>
      </c>
      <c r="C4842" s="209">
        <v>203047</v>
      </c>
      <c r="D4842" s="206">
        <f t="shared" si="388"/>
        <v>0.41278105305956497</v>
      </c>
      <c r="E4842" s="208">
        <f t="shared" si="389"/>
        <v>0.45</v>
      </c>
      <c r="F4842" s="207">
        <v>11167.58</v>
      </c>
      <c r="G4842" s="207">
        <v>16243.76</v>
      </c>
      <c r="H4842" s="207">
        <v>18274.23</v>
      </c>
      <c r="I4842" s="214">
        <v>186652</v>
      </c>
      <c r="J4842" s="211">
        <f t="shared" si="385"/>
        <v>0.37945110794877007</v>
      </c>
      <c r="K4842" s="212">
        <f t="shared" si="386"/>
        <v>0.42</v>
      </c>
      <c r="L4842" s="214">
        <v>10265.86</v>
      </c>
      <c r="M4842" s="213">
        <v>14932.16</v>
      </c>
      <c r="N4842" s="213">
        <v>16798.68</v>
      </c>
      <c r="O4842" s="242">
        <f t="shared" si="387"/>
        <v>0.51519999999996802</v>
      </c>
      <c r="P4842" s="242"/>
      <c r="Q4842" s="179"/>
      <c r="R4842" s="179"/>
      <c r="S4842" s="179"/>
      <c r="T4842" s="179"/>
      <c r="U4842" s="179"/>
      <c r="V4842" s="179"/>
      <c r="W4842" s="179"/>
      <c r="X4842" s="179"/>
      <c r="Y4842" s="179"/>
      <c r="Z4842" s="179"/>
      <c r="AA4842" s="222"/>
      <c r="AB4842" s="222"/>
      <c r="AC4842" s="222"/>
      <c r="AD4842" s="179"/>
      <c r="AE4842" s="179"/>
      <c r="AF4842" s="179"/>
      <c r="AG4842" s="179"/>
      <c r="AH4842" s="179"/>
      <c r="AI4842" s="179"/>
      <c r="AJ4842" s="179"/>
    </row>
    <row r="4843" spans="2:36" x14ac:dyDescent="0.3">
      <c r="B4843" s="224">
        <v>492000</v>
      </c>
      <c r="C4843" s="209">
        <v>203092</v>
      </c>
      <c r="D4843" s="206">
        <f t="shared" si="388"/>
        <v>0.41278861788617888</v>
      </c>
      <c r="E4843" s="208">
        <f t="shared" si="389"/>
        <v>0.45</v>
      </c>
      <c r="F4843" s="207">
        <v>11170.06</v>
      </c>
      <c r="G4843" s="207">
        <v>16247.36</v>
      </c>
      <c r="H4843" s="207">
        <v>18278.28</v>
      </c>
      <c r="I4843" s="214">
        <v>186694</v>
      </c>
      <c r="J4843" s="211">
        <f t="shared" si="385"/>
        <v>0.37945934959349592</v>
      </c>
      <c r="K4843" s="212">
        <f t="shared" si="386"/>
        <v>0.42</v>
      </c>
      <c r="L4843" s="214">
        <v>10268.17</v>
      </c>
      <c r="M4843" s="213">
        <v>14935.52</v>
      </c>
      <c r="N4843" s="213">
        <v>16802.46</v>
      </c>
      <c r="O4843" s="242">
        <f t="shared" si="387"/>
        <v>0.51529999999995202</v>
      </c>
      <c r="P4843" s="242"/>
      <c r="Q4843" s="179"/>
      <c r="R4843" s="179"/>
      <c r="S4843" s="179"/>
      <c r="T4843" s="179"/>
      <c r="U4843" s="179"/>
      <c r="V4843" s="179"/>
      <c r="W4843" s="179"/>
      <c r="X4843" s="179"/>
      <c r="Y4843" s="179"/>
      <c r="Z4843" s="179"/>
      <c r="AA4843" s="222"/>
      <c r="AB4843" s="222"/>
      <c r="AC4843" s="222"/>
      <c r="AD4843" s="179"/>
      <c r="AE4843" s="179"/>
      <c r="AF4843" s="179"/>
      <c r="AG4843" s="179"/>
      <c r="AH4843" s="179"/>
      <c r="AI4843" s="179"/>
      <c r="AJ4843" s="179"/>
    </row>
    <row r="4844" spans="2:36" x14ac:dyDescent="0.3">
      <c r="B4844" s="224">
        <v>492100</v>
      </c>
      <c r="C4844" s="209">
        <v>203137</v>
      </c>
      <c r="D4844" s="206">
        <f t="shared" si="388"/>
        <v>0.41279617963828491</v>
      </c>
      <c r="E4844" s="208">
        <f t="shared" si="389"/>
        <v>0.45</v>
      </c>
      <c r="F4844" s="207">
        <v>11172.53</v>
      </c>
      <c r="G4844" s="207">
        <v>16250.96</v>
      </c>
      <c r="H4844" s="207">
        <v>18282.330000000002</v>
      </c>
      <c r="I4844" s="214">
        <v>186736</v>
      </c>
      <c r="J4844" s="211">
        <f t="shared" si="385"/>
        <v>0.37946758788864055</v>
      </c>
      <c r="K4844" s="212">
        <f t="shared" si="386"/>
        <v>0.42</v>
      </c>
      <c r="L4844" s="214">
        <v>10270.48</v>
      </c>
      <c r="M4844" s="213">
        <v>14938.88</v>
      </c>
      <c r="N4844" s="213">
        <v>16806.240000000002</v>
      </c>
      <c r="O4844" s="242">
        <f t="shared" si="387"/>
        <v>0.51519999999989519</v>
      </c>
      <c r="P4844" s="242"/>
      <c r="Q4844" s="179"/>
      <c r="R4844" s="179"/>
      <c r="S4844" s="179"/>
      <c r="T4844" s="179"/>
      <c r="U4844" s="179"/>
      <c r="V4844" s="179"/>
      <c r="W4844" s="179"/>
      <c r="X4844" s="179"/>
      <c r="Y4844" s="179"/>
      <c r="Z4844" s="179"/>
      <c r="AA4844" s="222"/>
      <c r="AB4844" s="222"/>
      <c r="AC4844" s="222"/>
      <c r="AD4844" s="179"/>
      <c r="AE4844" s="179"/>
      <c r="AF4844" s="179"/>
      <c r="AG4844" s="179"/>
      <c r="AH4844" s="179"/>
      <c r="AI4844" s="179"/>
      <c r="AJ4844" s="179"/>
    </row>
    <row r="4845" spans="2:36" x14ac:dyDescent="0.3">
      <c r="B4845" s="224">
        <v>492200</v>
      </c>
      <c r="C4845" s="209">
        <v>203182</v>
      </c>
      <c r="D4845" s="206">
        <f t="shared" si="388"/>
        <v>0.41280373831775702</v>
      </c>
      <c r="E4845" s="208">
        <f t="shared" si="389"/>
        <v>0.45</v>
      </c>
      <c r="F4845" s="207">
        <v>11175.01</v>
      </c>
      <c r="G4845" s="207">
        <v>16254.56</v>
      </c>
      <c r="H4845" s="207">
        <v>18286.38</v>
      </c>
      <c r="I4845" s="214">
        <v>186778</v>
      </c>
      <c r="J4845" s="211">
        <f t="shared" si="385"/>
        <v>0.37947582283624542</v>
      </c>
      <c r="K4845" s="212">
        <f t="shared" si="386"/>
        <v>0.42</v>
      </c>
      <c r="L4845" s="214">
        <v>10272.790000000001</v>
      </c>
      <c r="M4845" s="213">
        <v>14942.24</v>
      </c>
      <c r="N4845" s="213">
        <v>16810.02</v>
      </c>
      <c r="O4845" s="242">
        <f t="shared" si="387"/>
        <v>0.51530000000013387</v>
      </c>
      <c r="P4845" s="242"/>
      <c r="Q4845" s="179"/>
      <c r="R4845" s="179"/>
      <c r="S4845" s="179"/>
      <c r="T4845" s="179"/>
      <c r="U4845" s="179"/>
      <c r="V4845" s="179"/>
      <c r="W4845" s="179"/>
      <c r="X4845" s="179"/>
      <c r="Y4845" s="179"/>
      <c r="Z4845" s="179"/>
      <c r="AA4845" s="222"/>
      <c r="AB4845" s="222"/>
      <c r="AC4845" s="222"/>
      <c r="AD4845" s="179"/>
      <c r="AE4845" s="179"/>
      <c r="AF4845" s="179"/>
      <c r="AG4845" s="179"/>
      <c r="AH4845" s="179"/>
      <c r="AI4845" s="179"/>
      <c r="AJ4845" s="179"/>
    </row>
    <row r="4846" spans="2:36" x14ac:dyDescent="0.3">
      <c r="B4846" s="224">
        <v>492300</v>
      </c>
      <c r="C4846" s="209">
        <v>203227</v>
      </c>
      <c r="D4846" s="206">
        <f t="shared" si="388"/>
        <v>0.41281129392646759</v>
      </c>
      <c r="E4846" s="208">
        <f t="shared" si="389"/>
        <v>0.45</v>
      </c>
      <c r="F4846" s="207">
        <v>11177.48</v>
      </c>
      <c r="G4846" s="207">
        <v>16258.16</v>
      </c>
      <c r="H4846" s="207">
        <v>18290.43</v>
      </c>
      <c r="I4846" s="214">
        <v>186820</v>
      </c>
      <c r="J4846" s="211">
        <f t="shared" si="385"/>
        <v>0.37948405443835059</v>
      </c>
      <c r="K4846" s="212">
        <f t="shared" si="386"/>
        <v>0.42</v>
      </c>
      <c r="L4846" s="214">
        <v>10275.1</v>
      </c>
      <c r="M4846" s="213">
        <v>14945.6</v>
      </c>
      <c r="N4846" s="213">
        <v>16813.8</v>
      </c>
      <c r="O4846" s="242">
        <f t="shared" si="387"/>
        <v>0.51520000000000432</v>
      </c>
      <c r="P4846" s="242"/>
      <c r="Q4846" s="179"/>
      <c r="R4846" s="179"/>
      <c r="S4846" s="179"/>
      <c r="T4846" s="179"/>
      <c r="U4846" s="179"/>
      <c r="V4846" s="179"/>
      <c r="W4846" s="179"/>
      <c r="X4846" s="179"/>
      <c r="Y4846" s="179"/>
      <c r="Z4846" s="179"/>
      <c r="AA4846" s="222"/>
      <c r="AB4846" s="222"/>
      <c r="AC4846" s="222"/>
      <c r="AD4846" s="179"/>
      <c r="AE4846" s="179"/>
      <c r="AF4846" s="179"/>
      <c r="AG4846" s="179"/>
      <c r="AH4846" s="179"/>
      <c r="AI4846" s="179"/>
      <c r="AJ4846" s="179"/>
    </row>
    <row r="4847" spans="2:36" x14ac:dyDescent="0.3">
      <c r="B4847" s="224">
        <v>492400</v>
      </c>
      <c r="C4847" s="209">
        <v>203272</v>
      </c>
      <c r="D4847" s="206">
        <f t="shared" si="388"/>
        <v>0.41281884646628758</v>
      </c>
      <c r="E4847" s="208">
        <f t="shared" si="389"/>
        <v>0.45</v>
      </c>
      <c r="F4847" s="207">
        <v>11179.96</v>
      </c>
      <c r="G4847" s="207">
        <v>16261.76</v>
      </c>
      <c r="H4847" s="207">
        <v>18294.48</v>
      </c>
      <c r="I4847" s="214">
        <v>186862</v>
      </c>
      <c r="J4847" s="211">
        <f t="shared" si="385"/>
        <v>0.37949228269699431</v>
      </c>
      <c r="K4847" s="212">
        <f t="shared" si="386"/>
        <v>0.42</v>
      </c>
      <c r="L4847" s="214">
        <v>10277.41</v>
      </c>
      <c r="M4847" s="213">
        <v>14948.96</v>
      </c>
      <c r="N4847" s="213">
        <v>16817.580000000002</v>
      </c>
      <c r="O4847" s="242">
        <f t="shared" si="387"/>
        <v>0.51530000000002474</v>
      </c>
      <c r="P4847" s="242"/>
      <c r="Q4847" s="179"/>
      <c r="R4847" s="179"/>
      <c r="S4847" s="179"/>
      <c r="T4847" s="179"/>
      <c r="U4847" s="179"/>
      <c r="V4847" s="179"/>
      <c r="W4847" s="179"/>
      <c r="X4847" s="179"/>
      <c r="Y4847" s="179"/>
      <c r="Z4847" s="179"/>
      <c r="AA4847" s="222"/>
      <c r="AB4847" s="222"/>
      <c r="AC4847" s="222"/>
      <c r="AD4847" s="179"/>
      <c r="AE4847" s="179"/>
      <c r="AF4847" s="179"/>
      <c r="AG4847" s="179"/>
      <c r="AH4847" s="179"/>
      <c r="AI4847" s="179"/>
      <c r="AJ4847" s="179"/>
    </row>
    <row r="4848" spans="2:36" x14ac:dyDescent="0.3">
      <c r="B4848" s="224">
        <v>492500</v>
      </c>
      <c r="C4848" s="209">
        <v>203317</v>
      </c>
      <c r="D4848" s="206">
        <f t="shared" si="388"/>
        <v>0.41282639593908632</v>
      </c>
      <c r="E4848" s="208">
        <f t="shared" si="389"/>
        <v>0.45</v>
      </c>
      <c r="F4848" s="207">
        <v>11182.43</v>
      </c>
      <c r="G4848" s="207">
        <v>16265.36</v>
      </c>
      <c r="H4848" s="207">
        <v>18298.53</v>
      </c>
      <c r="I4848" s="214">
        <v>186904</v>
      </c>
      <c r="J4848" s="211">
        <f t="shared" si="385"/>
        <v>0.37950050761421322</v>
      </c>
      <c r="K4848" s="212">
        <f t="shared" si="386"/>
        <v>0.42</v>
      </c>
      <c r="L4848" s="214">
        <v>10279.719999999999</v>
      </c>
      <c r="M4848" s="213">
        <v>14952.32</v>
      </c>
      <c r="N4848" s="213">
        <v>16821.36</v>
      </c>
      <c r="O4848" s="242">
        <f t="shared" si="387"/>
        <v>0.5151999999999316</v>
      </c>
      <c r="P4848" s="242"/>
      <c r="Q4848" s="179"/>
      <c r="R4848" s="179"/>
      <c r="S4848" s="179"/>
      <c r="T4848" s="179"/>
      <c r="U4848" s="179"/>
      <c r="V4848" s="179"/>
      <c r="W4848" s="179"/>
      <c r="X4848" s="179"/>
      <c r="Y4848" s="179"/>
      <c r="Z4848" s="179"/>
      <c r="AA4848" s="222"/>
      <c r="AB4848" s="222"/>
      <c r="AC4848" s="222"/>
      <c r="AD4848" s="179"/>
      <c r="AE4848" s="179"/>
      <c r="AF4848" s="179"/>
      <c r="AG4848" s="179"/>
      <c r="AH4848" s="179"/>
      <c r="AI4848" s="179"/>
      <c r="AJ4848" s="179"/>
    </row>
    <row r="4849" spans="2:36" x14ac:dyDescent="0.3">
      <c r="B4849" s="224">
        <v>492600</v>
      </c>
      <c r="C4849" s="209">
        <v>203362</v>
      </c>
      <c r="D4849" s="206">
        <f t="shared" si="388"/>
        <v>0.41283394234673165</v>
      </c>
      <c r="E4849" s="208">
        <f t="shared" si="389"/>
        <v>0.45</v>
      </c>
      <c r="F4849" s="207">
        <v>11184.91</v>
      </c>
      <c r="G4849" s="207">
        <v>16268.96</v>
      </c>
      <c r="H4849" s="207">
        <v>18302.580000000002</v>
      </c>
      <c r="I4849" s="214">
        <v>186946</v>
      </c>
      <c r="J4849" s="211">
        <f t="shared" si="385"/>
        <v>0.3795087291920422</v>
      </c>
      <c r="K4849" s="212">
        <f t="shared" si="386"/>
        <v>0.42</v>
      </c>
      <c r="L4849" s="214">
        <v>10282.030000000001</v>
      </c>
      <c r="M4849" s="213">
        <v>14955.68</v>
      </c>
      <c r="N4849" s="213">
        <v>16825.14</v>
      </c>
      <c r="O4849" s="242">
        <f t="shared" si="387"/>
        <v>0.5152999999999156</v>
      </c>
      <c r="P4849" s="242"/>
      <c r="Q4849" s="179"/>
      <c r="R4849" s="179"/>
      <c r="S4849" s="179"/>
      <c r="T4849" s="179"/>
      <c r="U4849" s="179"/>
      <c r="V4849" s="179"/>
      <c r="W4849" s="179"/>
      <c r="X4849" s="179"/>
      <c r="Y4849" s="179"/>
      <c r="Z4849" s="179"/>
      <c r="AA4849" s="222"/>
      <c r="AB4849" s="222"/>
      <c r="AC4849" s="222"/>
      <c r="AD4849" s="179"/>
      <c r="AE4849" s="179"/>
      <c r="AF4849" s="179"/>
      <c r="AG4849" s="179"/>
      <c r="AH4849" s="179"/>
      <c r="AI4849" s="179"/>
      <c r="AJ4849" s="179"/>
    </row>
    <row r="4850" spans="2:36" x14ac:dyDescent="0.3">
      <c r="B4850" s="224">
        <v>492700</v>
      </c>
      <c r="C4850" s="209">
        <v>203407</v>
      </c>
      <c r="D4850" s="206">
        <f t="shared" si="388"/>
        <v>0.41284148569108992</v>
      </c>
      <c r="E4850" s="208">
        <f t="shared" si="389"/>
        <v>0.45</v>
      </c>
      <c r="F4850" s="207">
        <v>11187.38</v>
      </c>
      <c r="G4850" s="207">
        <v>16272.56</v>
      </c>
      <c r="H4850" s="207">
        <v>18306.63</v>
      </c>
      <c r="I4850" s="214">
        <v>186988</v>
      </c>
      <c r="J4850" s="211">
        <f t="shared" si="385"/>
        <v>0.37951694743251474</v>
      </c>
      <c r="K4850" s="212">
        <f t="shared" si="386"/>
        <v>0.42</v>
      </c>
      <c r="L4850" s="214">
        <v>10284.34</v>
      </c>
      <c r="M4850" s="213">
        <v>14959.04</v>
      </c>
      <c r="N4850" s="213">
        <v>16828.919999999998</v>
      </c>
      <c r="O4850" s="242">
        <f t="shared" si="387"/>
        <v>0.51520000000007715</v>
      </c>
      <c r="P4850" s="242"/>
      <c r="Q4850" s="179"/>
      <c r="R4850" s="179"/>
      <c r="S4850" s="179"/>
      <c r="T4850" s="179"/>
      <c r="U4850" s="179"/>
      <c r="V4850" s="179"/>
      <c r="W4850" s="179"/>
      <c r="X4850" s="179"/>
      <c r="Y4850" s="179"/>
      <c r="Z4850" s="179"/>
      <c r="AA4850" s="222"/>
      <c r="AB4850" s="222"/>
      <c r="AC4850" s="222"/>
      <c r="AD4850" s="179"/>
      <c r="AE4850" s="179"/>
      <c r="AF4850" s="179"/>
      <c r="AG4850" s="179"/>
      <c r="AH4850" s="179"/>
      <c r="AI4850" s="179"/>
      <c r="AJ4850" s="179"/>
    </row>
    <row r="4851" spans="2:36" x14ac:dyDescent="0.3">
      <c r="B4851" s="224">
        <v>492800</v>
      </c>
      <c r="C4851" s="209">
        <v>203452</v>
      </c>
      <c r="D4851" s="206">
        <f t="shared" si="388"/>
        <v>0.41284902597402595</v>
      </c>
      <c r="E4851" s="208">
        <f t="shared" si="389"/>
        <v>0.45</v>
      </c>
      <c r="F4851" s="207">
        <v>11189.86</v>
      </c>
      <c r="G4851" s="207">
        <v>16276.16</v>
      </c>
      <c r="H4851" s="207">
        <v>18310.68</v>
      </c>
      <c r="I4851" s="214">
        <v>187030</v>
      </c>
      <c r="J4851" s="211">
        <f t="shared" si="385"/>
        <v>0.37952516233766231</v>
      </c>
      <c r="K4851" s="212">
        <f t="shared" si="386"/>
        <v>0.42</v>
      </c>
      <c r="L4851" s="214">
        <v>10286.65</v>
      </c>
      <c r="M4851" s="213">
        <v>14962.4</v>
      </c>
      <c r="N4851" s="213">
        <v>16832.7</v>
      </c>
      <c r="O4851" s="242">
        <f t="shared" si="387"/>
        <v>0.51529999999980647</v>
      </c>
      <c r="P4851" s="242"/>
      <c r="Q4851" s="179"/>
      <c r="R4851" s="179"/>
      <c r="S4851" s="179"/>
      <c r="T4851" s="179"/>
      <c r="U4851" s="179"/>
      <c r="V4851" s="179"/>
      <c r="W4851" s="179"/>
      <c r="X4851" s="179"/>
      <c r="Y4851" s="179"/>
      <c r="Z4851" s="179"/>
      <c r="AA4851" s="222"/>
      <c r="AB4851" s="222"/>
      <c r="AC4851" s="222"/>
      <c r="AD4851" s="179"/>
      <c r="AE4851" s="179"/>
      <c r="AF4851" s="179"/>
      <c r="AG4851" s="179"/>
      <c r="AH4851" s="179"/>
      <c r="AI4851" s="179"/>
      <c r="AJ4851" s="179"/>
    </row>
    <row r="4852" spans="2:36" x14ac:dyDescent="0.3">
      <c r="B4852" s="224">
        <v>492900</v>
      </c>
      <c r="C4852" s="209">
        <v>203497</v>
      </c>
      <c r="D4852" s="206">
        <f t="shared" si="388"/>
        <v>0.4128565631974031</v>
      </c>
      <c r="E4852" s="208">
        <f t="shared" si="389"/>
        <v>0.45</v>
      </c>
      <c r="F4852" s="207">
        <v>11192.33</v>
      </c>
      <c r="G4852" s="207">
        <v>16279.76</v>
      </c>
      <c r="H4852" s="207">
        <v>18314.73</v>
      </c>
      <c r="I4852" s="214">
        <v>187072</v>
      </c>
      <c r="J4852" s="211">
        <f t="shared" si="385"/>
        <v>0.37953337390951514</v>
      </c>
      <c r="K4852" s="212">
        <f t="shared" si="386"/>
        <v>0.42</v>
      </c>
      <c r="L4852" s="214">
        <v>10288.959999999999</v>
      </c>
      <c r="M4852" s="213">
        <v>14965.76</v>
      </c>
      <c r="N4852" s="213">
        <v>16836.48</v>
      </c>
      <c r="O4852" s="242">
        <f t="shared" si="387"/>
        <v>0.51519999999996802</v>
      </c>
      <c r="P4852" s="242"/>
      <c r="Q4852" s="179"/>
      <c r="R4852" s="179"/>
      <c r="S4852" s="179"/>
      <c r="T4852" s="179"/>
      <c r="U4852" s="179"/>
      <c r="V4852" s="179"/>
      <c r="W4852" s="179"/>
      <c r="X4852" s="179"/>
      <c r="Y4852" s="179"/>
      <c r="Z4852" s="179"/>
      <c r="AA4852" s="222"/>
      <c r="AB4852" s="222"/>
      <c r="AC4852" s="222"/>
      <c r="AD4852" s="179"/>
      <c r="AE4852" s="179"/>
      <c r="AF4852" s="179"/>
      <c r="AG4852" s="179"/>
      <c r="AH4852" s="179"/>
      <c r="AI4852" s="179"/>
      <c r="AJ4852" s="179"/>
    </row>
    <row r="4853" spans="2:36" x14ac:dyDescent="0.3">
      <c r="B4853" s="224">
        <v>493000</v>
      </c>
      <c r="C4853" s="209">
        <v>203542</v>
      </c>
      <c r="D4853" s="206">
        <f t="shared" si="388"/>
        <v>0.41286409736308316</v>
      </c>
      <c r="E4853" s="208">
        <f t="shared" si="389"/>
        <v>0.45</v>
      </c>
      <c r="F4853" s="207">
        <v>11194.81</v>
      </c>
      <c r="G4853" s="207">
        <v>16283.36</v>
      </c>
      <c r="H4853" s="207">
        <v>18318.78</v>
      </c>
      <c r="I4853" s="214">
        <v>187114</v>
      </c>
      <c r="J4853" s="211">
        <f t="shared" si="385"/>
        <v>0.37954158215010142</v>
      </c>
      <c r="K4853" s="212">
        <f t="shared" si="386"/>
        <v>0.42</v>
      </c>
      <c r="L4853" s="214">
        <v>10291.27</v>
      </c>
      <c r="M4853" s="213">
        <v>14969.12</v>
      </c>
      <c r="N4853" s="213">
        <v>16840.259999999998</v>
      </c>
      <c r="O4853" s="242">
        <f t="shared" si="387"/>
        <v>0.51529999999995202</v>
      </c>
      <c r="P4853" s="242"/>
      <c r="Q4853" s="179"/>
      <c r="R4853" s="179"/>
      <c r="S4853" s="179"/>
      <c r="T4853" s="179"/>
      <c r="U4853" s="179"/>
      <c r="V4853" s="179"/>
      <c r="W4853" s="179"/>
      <c r="X4853" s="179"/>
      <c r="Y4853" s="179"/>
      <c r="Z4853" s="179"/>
      <c r="AA4853" s="222"/>
      <c r="AB4853" s="222"/>
      <c r="AC4853" s="222"/>
      <c r="AD4853" s="179"/>
      <c r="AE4853" s="179"/>
      <c r="AF4853" s="179"/>
      <c r="AG4853" s="179"/>
      <c r="AH4853" s="179"/>
      <c r="AI4853" s="179"/>
      <c r="AJ4853" s="179"/>
    </row>
    <row r="4854" spans="2:36" x14ac:dyDescent="0.3">
      <c r="B4854" s="224">
        <v>493100</v>
      </c>
      <c r="C4854" s="209">
        <v>203587</v>
      </c>
      <c r="D4854" s="206">
        <f t="shared" si="388"/>
        <v>0.41287162847292641</v>
      </c>
      <c r="E4854" s="208">
        <f t="shared" si="389"/>
        <v>0.45</v>
      </c>
      <c r="F4854" s="207">
        <v>11197.28</v>
      </c>
      <c r="G4854" s="207">
        <v>16286.96</v>
      </c>
      <c r="H4854" s="207">
        <v>18322.830000000002</v>
      </c>
      <c r="I4854" s="214">
        <v>187156</v>
      </c>
      <c r="J4854" s="211">
        <f t="shared" si="385"/>
        <v>0.37954978706144799</v>
      </c>
      <c r="K4854" s="212">
        <f t="shared" si="386"/>
        <v>0.42</v>
      </c>
      <c r="L4854" s="214">
        <v>10293.58</v>
      </c>
      <c r="M4854" s="213">
        <v>14972.48</v>
      </c>
      <c r="N4854" s="213">
        <v>16844.04</v>
      </c>
      <c r="O4854" s="242">
        <f t="shared" si="387"/>
        <v>0.51519999999989519</v>
      </c>
      <c r="P4854" s="242"/>
      <c r="Q4854" s="179"/>
      <c r="R4854" s="179"/>
      <c r="S4854" s="179"/>
      <c r="T4854" s="179"/>
      <c r="U4854" s="179"/>
      <c r="V4854" s="179"/>
      <c r="W4854" s="179"/>
      <c r="X4854" s="179"/>
      <c r="Y4854" s="179"/>
      <c r="Z4854" s="179"/>
      <c r="AA4854" s="222"/>
      <c r="AB4854" s="222"/>
      <c r="AC4854" s="222"/>
      <c r="AD4854" s="179"/>
      <c r="AE4854" s="179"/>
      <c r="AF4854" s="179"/>
      <c r="AG4854" s="179"/>
      <c r="AH4854" s="179"/>
      <c r="AI4854" s="179"/>
      <c r="AJ4854" s="179"/>
    </row>
    <row r="4855" spans="2:36" x14ac:dyDescent="0.3">
      <c r="B4855" s="224">
        <v>493200</v>
      </c>
      <c r="C4855" s="209">
        <v>203632</v>
      </c>
      <c r="D4855" s="206">
        <f t="shared" si="388"/>
        <v>0.41287915652879159</v>
      </c>
      <c r="E4855" s="208">
        <f t="shared" si="389"/>
        <v>0.45</v>
      </c>
      <c r="F4855" s="207">
        <v>11199.76</v>
      </c>
      <c r="G4855" s="207">
        <v>16290.56</v>
      </c>
      <c r="H4855" s="207">
        <v>18326.88</v>
      </c>
      <c r="I4855" s="214">
        <v>187198</v>
      </c>
      <c r="J4855" s="211">
        <f t="shared" si="385"/>
        <v>0.37955798864557988</v>
      </c>
      <c r="K4855" s="212">
        <f t="shared" si="386"/>
        <v>0.42</v>
      </c>
      <c r="L4855" s="214">
        <v>10295.89</v>
      </c>
      <c r="M4855" s="213">
        <v>14975.84</v>
      </c>
      <c r="N4855" s="213">
        <v>16847.82</v>
      </c>
      <c r="O4855" s="242">
        <f t="shared" si="387"/>
        <v>0.51530000000013387</v>
      </c>
      <c r="P4855" s="242"/>
      <c r="Q4855" s="179"/>
      <c r="R4855" s="179"/>
      <c r="S4855" s="179"/>
      <c r="T4855" s="179"/>
      <c r="U4855" s="179"/>
      <c r="V4855" s="179"/>
      <c r="W4855" s="179"/>
      <c r="X4855" s="179"/>
      <c r="Y4855" s="179"/>
      <c r="Z4855" s="179"/>
      <c r="AA4855" s="222"/>
      <c r="AB4855" s="222"/>
      <c r="AC4855" s="222"/>
      <c r="AD4855" s="179"/>
      <c r="AE4855" s="179"/>
      <c r="AF4855" s="179"/>
      <c r="AG4855" s="179"/>
      <c r="AH4855" s="179"/>
      <c r="AI4855" s="179"/>
      <c r="AJ4855" s="179"/>
    </row>
    <row r="4856" spans="2:36" x14ac:dyDescent="0.3">
      <c r="B4856" s="224">
        <v>493300</v>
      </c>
      <c r="C4856" s="209">
        <v>203677</v>
      </c>
      <c r="D4856" s="206">
        <f t="shared" si="388"/>
        <v>0.41288668153253599</v>
      </c>
      <c r="E4856" s="208">
        <f t="shared" si="389"/>
        <v>0.45</v>
      </c>
      <c r="F4856" s="207">
        <v>11202.23</v>
      </c>
      <c r="G4856" s="207">
        <v>16294.16</v>
      </c>
      <c r="H4856" s="207">
        <v>18330.93</v>
      </c>
      <c r="I4856" s="214">
        <v>187240</v>
      </c>
      <c r="J4856" s="211">
        <f t="shared" si="385"/>
        <v>0.3795661869045206</v>
      </c>
      <c r="K4856" s="212">
        <f t="shared" si="386"/>
        <v>0.42</v>
      </c>
      <c r="L4856" s="214">
        <v>10298.200000000001</v>
      </c>
      <c r="M4856" s="213">
        <v>14979.2</v>
      </c>
      <c r="N4856" s="213">
        <v>16851.599999999999</v>
      </c>
      <c r="O4856" s="242">
        <f t="shared" si="387"/>
        <v>0.51520000000000432</v>
      </c>
      <c r="P4856" s="242"/>
      <c r="Q4856" s="179"/>
      <c r="R4856" s="179"/>
      <c r="S4856" s="179"/>
      <c r="T4856" s="179"/>
      <c r="U4856" s="179"/>
      <c r="V4856" s="179"/>
      <c r="W4856" s="179"/>
      <c r="X4856" s="179"/>
      <c r="Y4856" s="179"/>
      <c r="Z4856" s="179"/>
      <c r="AA4856" s="222"/>
      <c r="AB4856" s="222"/>
      <c r="AC4856" s="222"/>
      <c r="AD4856" s="179"/>
      <c r="AE4856" s="179"/>
      <c r="AF4856" s="179"/>
      <c r="AG4856" s="179"/>
      <c r="AH4856" s="179"/>
      <c r="AI4856" s="179"/>
      <c r="AJ4856" s="179"/>
    </row>
    <row r="4857" spans="2:36" x14ac:dyDescent="0.3">
      <c r="B4857" s="224">
        <v>493400</v>
      </c>
      <c r="C4857" s="209">
        <v>203722</v>
      </c>
      <c r="D4857" s="206">
        <f t="shared" si="388"/>
        <v>0.41289420348601541</v>
      </c>
      <c r="E4857" s="208">
        <f t="shared" si="389"/>
        <v>0.45</v>
      </c>
      <c r="F4857" s="207">
        <v>11204.71</v>
      </c>
      <c r="G4857" s="207">
        <v>16297.76</v>
      </c>
      <c r="H4857" s="207">
        <v>18334.98</v>
      </c>
      <c r="I4857" s="214">
        <v>187282</v>
      </c>
      <c r="J4857" s="211">
        <f t="shared" si="385"/>
        <v>0.37957438184029185</v>
      </c>
      <c r="K4857" s="212">
        <f t="shared" si="386"/>
        <v>0.42</v>
      </c>
      <c r="L4857" s="214">
        <v>10300.51</v>
      </c>
      <c r="M4857" s="213">
        <v>14982.56</v>
      </c>
      <c r="N4857" s="213">
        <v>16855.38</v>
      </c>
      <c r="O4857" s="242">
        <f t="shared" si="387"/>
        <v>0.51530000000002474</v>
      </c>
      <c r="P4857" s="242"/>
      <c r="Q4857" s="179"/>
      <c r="R4857" s="179"/>
      <c r="S4857" s="179"/>
      <c r="T4857" s="179"/>
      <c r="U4857" s="179"/>
      <c r="V4857" s="179"/>
      <c r="W4857" s="179"/>
      <c r="X4857" s="179"/>
      <c r="Y4857" s="179"/>
      <c r="Z4857" s="179"/>
      <c r="AA4857" s="222"/>
      <c r="AB4857" s="222"/>
      <c r="AC4857" s="222"/>
      <c r="AD4857" s="179"/>
      <c r="AE4857" s="179"/>
      <c r="AF4857" s="179"/>
      <c r="AG4857" s="179"/>
      <c r="AH4857" s="179"/>
      <c r="AI4857" s="179"/>
      <c r="AJ4857" s="179"/>
    </row>
    <row r="4858" spans="2:36" x14ac:dyDescent="0.3">
      <c r="B4858" s="224">
        <v>493500</v>
      </c>
      <c r="C4858" s="209">
        <v>203767</v>
      </c>
      <c r="D4858" s="206">
        <f t="shared" si="388"/>
        <v>0.41290172239108408</v>
      </c>
      <c r="E4858" s="208">
        <f t="shared" si="389"/>
        <v>0.45</v>
      </c>
      <c r="F4858" s="207">
        <v>11207.18</v>
      </c>
      <c r="G4858" s="207">
        <v>16301.36</v>
      </c>
      <c r="H4858" s="207">
        <v>18339.03</v>
      </c>
      <c r="I4858" s="214">
        <v>187324</v>
      </c>
      <c r="J4858" s="211">
        <f t="shared" si="385"/>
        <v>0.37958257345491386</v>
      </c>
      <c r="K4858" s="212">
        <f t="shared" si="386"/>
        <v>0.42</v>
      </c>
      <c r="L4858" s="214">
        <v>10302.82</v>
      </c>
      <c r="M4858" s="213">
        <v>14985.92</v>
      </c>
      <c r="N4858" s="213">
        <v>16859.16</v>
      </c>
      <c r="O4858" s="242">
        <f t="shared" si="387"/>
        <v>0.5151999999999316</v>
      </c>
      <c r="P4858" s="242"/>
      <c r="Q4858" s="179"/>
      <c r="R4858" s="179"/>
      <c r="S4858" s="179"/>
      <c r="T4858" s="179"/>
      <c r="U4858" s="179"/>
      <c r="V4858" s="179"/>
      <c r="W4858" s="179"/>
      <c r="X4858" s="179"/>
      <c r="Y4858" s="179"/>
      <c r="Z4858" s="179"/>
      <c r="AA4858" s="222"/>
      <c r="AB4858" s="222"/>
      <c r="AC4858" s="222"/>
      <c r="AD4858" s="179"/>
      <c r="AE4858" s="179"/>
      <c r="AF4858" s="179"/>
      <c r="AG4858" s="179"/>
      <c r="AH4858" s="179"/>
      <c r="AI4858" s="179"/>
      <c r="AJ4858" s="179"/>
    </row>
    <row r="4859" spans="2:36" x14ac:dyDescent="0.3">
      <c r="B4859" s="224">
        <v>493600</v>
      </c>
      <c r="C4859" s="209">
        <v>203812</v>
      </c>
      <c r="D4859" s="206">
        <f t="shared" si="388"/>
        <v>0.4129092382495948</v>
      </c>
      <c r="E4859" s="208">
        <f t="shared" si="389"/>
        <v>0.45</v>
      </c>
      <c r="F4859" s="207">
        <v>11209.66</v>
      </c>
      <c r="G4859" s="207">
        <v>16304.96</v>
      </c>
      <c r="H4859" s="207">
        <v>18343.080000000002</v>
      </c>
      <c r="I4859" s="214">
        <v>187366</v>
      </c>
      <c r="J4859" s="211">
        <f t="shared" ref="J4859:J4922" si="390">I4859/$B4859</f>
        <v>0.37959076175040518</v>
      </c>
      <c r="K4859" s="212">
        <f t="shared" ref="K4859:K4922" si="391">(I4859-I4858)/($B4859-$B4858)</f>
        <v>0.42</v>
      </c>
      <c r="L4859" s="214">
        <v>10305.129999999999</v>
      </c>
      <c r="M4859" s="213">
        <v>14989.28</v>
      </c>
      <c r="N4859" s="213">
        <v>16862.939999999999</v>
      </c>
      <c r="O4859" s="242">
        <f t="shared" si="387"/>
        <v>0.5152999999999156</v>
      </c>
      <c r="P4859" s="242"/>
      <c r="Q4859" s="179"/>
      <c r="R4859" s="179"/>
      <c r="S4859" s="179"/>
      <c r="T4859" s="179"/>
      <c r="U4859" s="179"/>
      <c r="V4859" s="179"/>
      <c r="W4859" s="179"/>
      <c r="X4859" s="179"/>
      <c r="Y4859" s="179"/>
      <c r="Z4859" s="179"/>
      <c r="AA4859" s="222"/>
      <c r="AB4859" s="222"/>
      <c r="AC4859" s="222"/>
      <c r="AD4859" s="179"/>
      <c r="AE4859" s="179"/>
      <c r="AF4859" s="179"/>
      <c r="AG4859" s="179"/>
      <c r="AH4859" s="179"/>
      <c r="AI4859" s="179"/>
      <c r="AJ4859" s="179"/>
    </row>
    <row r="4860" spans="2:36" x14ac:dyDescent="0.3">
      <c r="B4860" s="224">
        <v>493700</v>
      </c>
      <c r="C4860" s="209">
        <v>203857</v>
      </c>
      <c r="D4860" s="206">
        <f t="shared" si="388"/>
        <v>0.41291675106339881</v>
      </c>
      <c r="E4860" s="208">
        <f t="shared" si="389"/>
        <v>0.45</v>
      </c>
      <c r="F4860" s="207">
        <v>11212.13</v>
      </c>
      <c r="G4860" s="207">
        <v>16308.56</v>
      </c>
      <c r="H4860" s="207">
        <v>18347.13</v>
      </c>
      <c r="I4860" s="214">
        <v>187408</v>
      </c>
      <c r="J4860" s="211">
        <f t="shared" si="390"/>
        <v>0.37959894672878264</v>
      </c>
      <c r="K4860" s="212">
        <f t="shared" si="391"/>
        <v>0.42</v>
      </c>
      <c r="L4860" s="214">
        <v>10307.44</v>
      </c>
      <c r="M4860" s="213">
        <v>14992.64</v>
      </c>
      <c r="N4860" s="213">
        <v>16866.72</v>
      </c>
      <c r="O4860" s="242">
        <f t="shared" si="387"/>
        <v>0.51520000000007715</v>
      </c>
      <c r="P4860" s="242"/>
      <c r="Q4860" s="179"/>
      <c r="R4860" s="179"/>
      <c r="S4860" s="179"/>
      <c r="T4860" s="179"/>
      <c r="U4860" s="179"/>
      <c r="V4860" s="179"/>
      <c r="W4860" s="179"/>
      <c r="X4860" s="179"/>
      <c r="Y4860" s="179"/>
      <c r="Z4860" s="179"/>
      <c r="AA4860" s="222"/>
      <c r="AB4860" s="222"/>
      <c r="AC4860" s="222"/>
      <c r="AD4860" s="179"/>
      <c r="AE4860" s="179"/>
      <c r="AF4860" s="179"/>
      <c r="AG4860" s="179"/>
      <c r="AH4860" s="179"/>
      <c r="AI4860" s="179"/>
      <c r="AJ4860" s="179"/>
    </row>
    <row r="4861" spans="2:36" x14ac:dyDescent="0.3">
      <c r="B4861" s="224">
        <v>493800</v>
      </c>
      <c r="C4861" s="209">
        <v>203902</v>
      </c>
      <c r="D4861" s="206">
        <f t="shared" si="388"/>
        <v>0.41292426083434591</v>
      </c>
      <c r="E4861" s="208">
        <f t="shared" si="389"/>
        <v>0.45</v>
      </c>
      <c r="F4861" s="207">
        <v>11214.61</v>
      </c>
      <c r="G4861" s="207">
        <v>16312.16</v>
      </c>
      <c r="H4861" s="207">
        <v>18351.18</v>
      </c>
      <c r="I4861" s="214">
        <v>187450</v>
      </c>
      <c r="J4861" s="211">
        <f t="shared" si="390"/>
        <v>0.37960712839206157</v>
      </c>
      <c r="K4861" s="212">
        <f t="shared" si="391"/>
        <v>0.42</v>
      </c>
      <c r="L4861" s="214">
        <v>10309.75</v>
      </c>
      <c r="M4861" s="213">
        <v>14996</v>
      </c>
      <c r="N4861" s="213">
        <v>16870.5</v>
      </c>
      <c r="O4861" s="242">
        <f t="shared" si="387"/>
        <v>0.51529999999980647</v>
      </c>
      <c r="P4861" s="242"/>
      <c r="Q4861" s="179"/>
      <c r="R4861" s="179"/>
      <c r="S4861" s="179"/>
      <c r="T4861" s="179"/>
      <c r="U4861" s="179"/>
      <c r="V4861" s="179"/>
      <c r="W4861" s="179"/>
      <c r="X4861" s="179"/>
      <c r="Y4861" s="179"/>
      <c r="Z4861" s="179"/>
      <c r="AA4861" s="222"/>
      <c r="AB4861" s="222"/>
      <c r="AC4861" s="222"/>
      <c r="AD4861" s="179"/>
      <c r="AE4861" s="179"/>
      <c r="AF4861" s="179"/>
      <c r="AG4861" s="179"/>
      <c r="AH4861" s="179"/>
      <c r="AI4861" s="179"/>
      <c r="AJ4861" s="179"/>
    </row>
    <row r="4862" spans="2:36" x14ac:dyDescent="0.3">
      <c r="B4862" s="224">
        <v>493900</v>
      </c>
      <c r="C4862" s="209">
        <v>203947</v>
      </c>
      <c r="D4862" s="206">
        <f t="shared" si="388"/>
        <v>0.41293176756428429</v>
      </c>
      <c r="E4862" s="208">
        <f t="shared" si="389"/>
        <v>0.45</v>
      </c>
      <c r="F4862" s="207">
        <v>11217.08</v>
      </c>
      <c r="G4862" s="207">
        <v>16315.76</v>
      </c>
      <c r="H4862" s="207">
        <v>18355.23</v>
      </c>
      <c r="I4862" s="214">
        <v>187492</v>
      </c>
      <c r="J4862" s="211">
        <f t="shared" si="390"/>
        <v>0.37961530674225552</v>
      </c>
      <c r="K4862" s="212">
        <f t="shared" si="391"/>
        <v>0.42</v>
      </c>
      <c r="L4862" s="214">
        <v>10312.06</v>
      </c>
      <c r="M4862" s="213">
        <v>14999.36</v>
      </c>
      <c r="N4862" s="213">
        <v>16874.28</v>
      </c>
      <c r="O4862" s="242">
        <f t="shared" si="387"/>
        <v>0.51519999999996802</v>
      </c>
      <c r="P4862" s="242"/>
      <c r="Q4862" s="179"/>
      <c r="R4862" s="179"/>
      <c r="S4862" s="179"/>
      <c r="T4862" s="179"/>
      <c r="U4862" s="179"/>
      <c r="V4862" s="179"/>
      <c r="W4862" s="179"/>
      <c r="X4862" s="179"/>
      <c r="Y4862" s="179"/>
      <c r="Z4862" s="179"/>
      <c r="AA4862" s="222"/>
      <c r="AB4862" s="222"/>
      <c r="AC4862" s="222"/>
      <c r="AD4862" s="179"/>
      <c r="AE4862" s="179"/>
      <c r="AF4862" s="179"/>
      <c r="AG4862" s="179"/>
      <c r="AH4862" s="179"/>
      <c r="AI4862" s="179"/>
      <c r="AJ4862" s="179"/>
    </row>
    <row r="4863" spans="2:36" x14ac:dyDescent="0.3">
      <c r="B4863" s="224">
        <v>494000</v>
      </c>
      <c r="C4863" s="209">
        <v>203992</v>
      </c>
      <c r="D4863" s="206">
        <f t="shared" si="388"/>
        <v>0.41293927125506075</v>
      </c>
      <c r="E4863" s="208">
        <f t="shared" si="389"/>
        <v>0.45</v>
      </c>
      <c r="F4863" s="207">
        <v>11219.56</v>
      </c>
      <c r="G4863" s="207">
        <v>16319.36</v>
      </c>
      <c r="H4863" s="207">
        <v>18359.28</v>
      </c>
      <c r="I4863" s="214">
        <v>187534</v>
      </c>
      <c r="J4863" s="211">
        <f t="shared" si="390"/>
        <v>0.3796234817813765</v>
      </c>
      <c r="K4863" s="212">
        <f t="shared" si="391"/>
        <v>0.42</v>
      </c>
      <c r="L4863" s="214">
        <v>10314.370000000001</v>
      </c>
      <c r="M4863" s="213">
        <v>15002.72</v>
      </c>
      <c r="N4863" s="213">
        <v>16878.060000000001</v>
      </c>
      <c r="O4863" s="242">
        <f t="shared" si="387"/>
        <v>0.51529999999995202</v>
      </c>
      <c r="P4863" s="242"/>
      <c r="Q4863" s="179"/>
      <c r="R4863" s="179"/>
      <c r="S4863" s="179"/>
      <c r="T4863" s="179"/>
      <c r="U4863" s="179"/>
      <c r="V4863" s="179"/>
      <c r="W4863" s="179"/>
      <c r="X4863" s="179"/>
      <c r="Y4863" s="179"/>
      <c r="Z4863" s="179"/>
      <c r="AA4863" s="222"/>
      <c r="AB4863" s="222"/>
      <c r="AC4863" s="222"/>
      <c r="AD4863" s="179"/>
      <c r="AE4863" s="179"/>
      <c r="AF4863" s="179"/>
      <c r="AG4863" s="179"/>
      <c r="AH4863" s="179"/>
      <c r="AI4863" s="179"/>
      <c r="AJ4863" s="179"/>
    </row>
    <row r="4864" spans="2:36" x14ac:dyDescent="0.3">
      <c r="B4864" s="224">
        <v>494100</v>
      </c>
      <c r="C4864" s="209">
        <v>204037</v>
      </c>
      <c r="D4864" s="206">
        <f t="shared" si="388"/>
        <v>0.41294677190852053</v>
      </c>
      <c r="E4864" s="208">
        <f t="shared" si="389"/>
        <v>0.45</v>
      </c>
      <c r="F4864" s="207">
        <v>11222.03</v>
      </c>
      <c r="G4864" s="207">
        <v>16322.96</v>
      </c>
      <c r="H4864" s="207">
        <v>18363.330000000002</v>
      </c>
      <c r="I4864" s="214">
        <v>187576</v>
      </c>
      <c r="J4864" s="211">
        <f t="shared" si="390"/>
        <v>0.37963165351143491</v>
      </c>
      <c r="K4864" s="212">
        <f t="shared" si="391"/>
        <v>0.42</v>
      </c>
      <c r="L4864" s="214">
        <v>10316.68</v>
      </c>
      <c r="M4864" s="213">
        <v>15006.08</v>
      </c>
      <c r="N4864" s="213">
        <v>16881.84</v>
      </c>
      <c r="O4864" s="242">
        <f t="shared" si="387"/>
        <v>0.51519999999989519</v>
      </c>
      <c r="P4864" s="242"/>
      <c r="Q4864" s="179"/>
      <c r="R4864" s="179"/>
      <c r="S4864" s="179"/>
      <c r="T4864" s="179"/>
      <c r="U4864" s="179"/>
      <c r="V4864" s="179"/>
      <c r="W4864" s="179"/>
      <c r="X4864" s="179"/>
      <c r="Y4864" s="179"/>
      <c r="Z4864" s="179"/>
      <c r="AA4864" s="222"/>
      <c r="AB4864" s="222"/>
      <c r="AC4864" s="222"/>
      <c r="AD4864" s="179"/>
      <c r="AE4864" s="179"/>
      <c r="AF4864" s="179"/>
      <c r="AG4864" s="179"/>
      <c r="AH4864" s="179"/>
      <c r="AI4864" s="179"/>
      <c r="AJ4864" s="179"/>
    </row>
    <row r="4865" spans="2:36" x14ac:dyDescent="0.3">
      <c r="B4865" s="224">
        <v>494200</v>
      </c>
      <c r="C4865" s="209">
        <v>204082</v>
      </c>
      <c r="D4865" s="206">
        <f t="shared" si="388"/>
        <v>0.41295426952650749</v>
      </c>
      <c r="E4865" s="208">
        <f t="shared" si="389"/>
        <v>0.45</v>
      </c>
      <c r="F4865" s="207">
        <v>11224.51</v>
      </c>
      <c r="G4865" s="207">
        <v>16326.56</v>
      </c>
      <c r="H4865" s="207">
        <v>18367.38</v>
      </c>
      <c r="I4865" s="214">
        <v>187618</v>
      </c>
      <c r="J4865" s="211">
        <f t="shared" si="390"/>
        <v>0.37963982193443951</v>
      </c>
      <c r="K4865" s="212">
        <f t="shared" si="391"/>
        <v>0.42</v>
      </c>
      <c r="L4865" s="214">
        <v>10318.99</v>
      </c>
      <c r="M4865" s="213">
        <v>15009.44</v>
      </c>
      <c r="N4865" s="213">
        <v>16885.62</v>
      </c>
      <c r="O4865" s="242">
        <f t="shared" si="387"/>
        <v>0.51530000000013387</v>
      </c>
      <c r="P4865" s="242"/>
      <c r="Q4865" s="179"/>
      <c r="R4865" s="179"/>
      <c r="S4865" s="179"/>
      <c r="T4865" s="179"/>
      <c r="U4865" s="179"/>
      <c r="V4865" s="179"/>
      <c r="W4865" s="179"/>
      <c r="X4865" s="179"/>
      <c r="Y4865" s="179"/>
      <c r="Z4865" s="179"/>
      <c r="AA4865" s="222"/>
      <c r="AB4865" s="222"/>
      <c r="AC4865" s="222"/>
      <c r="AD4865" s="179"/>
      <c r="AE4865" s="179"/>
      <c r="AF4865" s="179"/>
      <c r="AG4865" s="179"/>
      <c r="AH4865" s="179"/>
      <c r="AI4865" s="179"/>
      <c r="AJ4865" s="179"/>
    </row>
    <row r="4866" spans="2:36" x14ac:dyDescent="0.3">
      <c r="B4866" s="224">
        <v>494300</v>
      </c>
      <c r="C4866" s="209">
        <v>204127</v>
      </c>
      <c r="D4866" s="206">
        <f t="shared" si="388"/>
        <v>0.41296176411086383</v>
      </c>
      <c r="E4866" s="208">
        <f t="shared" si="389"/>
        <v>0.45</v>
      </c>
      <c r="F4866" s="207">
        <v>11226.98</v>
      </c>
      <c r="G4866" s="207">
        <v>16330.16</v>
      </c>
      <c r="H4866" s="207">
        <v>18371.43</v>
      </c>
      <c r="I4866" s="214">
        <v>187660</v>
      </c>
      <c r="J4866" s="211">
        <f t="shared" si="390"/>
        <v>0.37964798705239733</v>
      </c>
      <c r="K4866" s="212">
        <f t="shared" si="391"/>
        <v>0.42</v>
      </c>
      <c r="L4866" s="214">
        <v>10321.299999999999</v>
      </c>
      <c r="M4866" s="213">
        <v>15012.8</v>
      </c>
      <c r="N4866" s="213">
        <v>16889.400000000001</v>
      </c>
      <c r="O4866" s="242">
        <f t="shared" si="387"/>
        <v>0.51520000000000432</v>
      </c>
      <c r="P4866" s="242"/>
      <c r="Q4866" s="179"/>
      <c r="R4866" s="179"/>
      <c r="S4866" s="179"/>
      <c r="T4866" s="179"/>
      <c r="U4866" s="179"/>
      <c r="V4866" s="179"/>
      <c r="W4866" s="179"/>
      <c r="X4866" s="179"/>
      <c r="Y4866" s="179"/>
      <c r="Z4866" s="179"/>
      <c r="AA4866" s="222"/>
      <c r="AB4866" s="222"/>
      <c r="AC4866" s="222"/>
      <c r="AD4866" s="179"/>
      <c r="AE4866" s="179"/>
      <c r="AF4866" s="179"/>
      <c r="AG4866" s="179"/>
      <c r="AH4866" s="179"/>
      <c r="AI4866" s="179"/>
      <c r="AJ4866" s="179"/>
    </row>
    <row r="4867" spans="2:36" x14ac:dyDescent="0.3">
      <c r="B4867" s="224">
        <v>494400</v>
      </c>
      <c r="C4867" s="209">
        <v>204172</v>
      </c>
      <c r="D4867" s="206">
        <f t="shared" si="388"/>
        <v>0.4129692556634304</v>
      </c>
      <c r="E4867" s="208">
        <f t="shared" si="389"/>
        <v>0.45</v>
      </c>
      <c r="F4867" s="207">
        <v>11229.46</v>
      </c>
      <c r="G4867" s="207">
        <v>16333.76</v>
      </c>
      <c r="H4867" s="207">
        <v>18375.48</v>
      </c>
      <c r="I4867" s="214">
        <v>187702</v>
      </c>
      <c r="J4867" s="211">
        <f t="shared" si="390"/>
        <v>0.37965614886731391</v>
      </c>
      <c r="K4867" s="212">
        <f t="shared" si="391"/>
        <v>0.42</v>
      </c>
      <c r="L4867" s="214">
        <v>10323.61</v>
      </c>
      <c r="M4867" s="213">
        <v>15016.16</v>
      </c>
      <c r="N4867" s="213">
        <v>16893.18</v>
      </c>
      <c r="O4867" s="242">
        <f t="shared" si="387"/>
        <v>0.51530000000002474</v>
      </c>
      <c r="P4867" s="242"/>
      <c r="Q4867" s="179"/>
      <c r="R4867" s="179"/>
      <c r="S4867" s="179"/>
      <c r="T4867" s="179"/>
      <c r="U4867" s="179"/>
      <c r="V4867" s="179"/>
      <c r="W4867" s="179"/>
      <c r="X4867" s="179"/>
      <c r="Y4867" s="179"/>
      <c r="Z4867" s="179"/>
      <c r="AA4867" s="222"/>
      <c r="AB4867" s="222"/>
      <c r="AC4867" s="222"/>
      <c r="AD4867" s="179"/>
      <c r="AE4867" s="179"/>
      <c r="AF4867" s="179"/>
      <c r="AG4867" s="179"/>
      <c r="AH4867" s="179"/>
      <c r="AI4867" s="179"/>
      <c r="AJ4867" s="179"/>
    </row>
    <row r="4868" spans="2:36" x14ac:dyDescent="0.3">
      <c r="B4868" s="224">
        <v>494500</v>
      </c>
      <c r="C4868" s="209">
        <v>204217</v>
      </c>
      <c r="D4868" s="206">
        <f t="shared" si="388"/>
        <v>0.41297674418604652</v>
      </c>
      <c r="E4868" s="208">
        <f t="shared" si="389"/>
        <v>0.45</v>
      </c>
      <c r="F4868" s="207">
        <v>11231.93</v>
      </c>
      <c r="G4868" s="207">
        <v>16337.36</v>
      </c>
      <c r="H4868" s="207">
        <v>18379.53</v>
      </c>
      <c r="I4868" s="214">
        <v>187744</v>
      </c>
      <c r="J4868" s="211">
        <f t="shared" si="390"/>
        <v>0.37966430738119311</v>
      </c>
      <c r="K4868" s="212">
        <f t="shared" si="391"/>
        <v>0.42</v>
      </c>
      <c r="L4868" s="214">
        <v>10325.92</v>
      </c>
      <c r="M4868" s="213">
        <v>15019.52</v>
      </c>
      <c r="N4868" s="213">
        <v>16896.96</v>
      </c>
      <c r="O4868" s="242">
        <f t="shared" si="387"/>
        <v>0.5151999999999316</v>
      </c>
      <c r="P4868" s="242"/>
      <c r="Q4868" s="179"/>
      <c r="R4868" s="179"/>
      <c r="S4868" s="179"/>
      <c r="T4868" s="179"/>
      <c r="U4868" s="179"/>
      <c r="V4868" s="179"/>
      <c r="W4868" s="179"/>
      <c r="X4868" s="179"/>
      <c r="Y4868" s="179"/>
      <c r="Z4868" s="179"/>
      <c r="AA4868" s="222"/>
      <c r="AB4868" s="222"/>
      <c r="AC4868" s="222"/>
      <c r="AD4868" s="179"/>
      <c r="AE4868" s="179"/>
      <c r="AF4868" s="179"/>
      <c r="AG4868" s="179"/>
      <c r="AH4868" s="179"/>
      <c r="AI4868" s="179"/>
      <c r="AJ4868" s="179"/>
    </row>
    <row r="4869" spans="2:36" x14ac:dyDescent="0.3">
      <c r="B4869" s="224">
        <v>494600</v>
      </c>
      <c r="C4869" s="209">
        <v>204262</v>
      </c>
      <c r="D4869" s="206">
        <f t="shared" si="388"/>
        <v>0.41298422968054993</v>
      </c>
      <c r="E4869" s="208">
        <f t="shared" si="389"/>
        <v>0.45</v>
      </c>
      <c r="F4869" s="207">
        <v>11234.41</v>
      </c>
      <c r="G4869" s="207">
        <v>16340.96</v>
      </c>
      <c r="H4869" s="207">
        <v>18383.580000000002</v>
      </c>
      <c r="I4869" s="214">
        <v>187786</v>
      </c>
      <c r="J4869" s="211">
        <f t="shared" si="390"/>
        <v>0.37967246259603721</v>
      </c>
      <c r="K4869" s="212">
        <f t="shared" si="391"/>
        <v>0.42</v>
      </c>
      <c r="L4869" s="214">
        <v>10328.23</v>
      </c>
      <c r="M4869" s="213">
        <v>15022.88</v>
      </c>
      <c r="N4869" s="213">
        <v>16900.740000000002</v>
      </c>
      <c r="O4869" s="242">
        <f t="shared" ref="O4869:O4932" si="392">(C4869+F4869+H4869-C4868-F4868-H4868)/100</f>
        <v>0.5152999999999156</v>
      </c>
      <c r="P4869" s="242"/>
      <c r="Q4869" s="179"/>
      <c r="R4869" s="179"/>
      <c r="S4869" s="179"/>
      <c r="T4869" s="179"/>
      <c r="U4869" s="179"/>
      <c r="V4869" s="179"/>
      <c r="W4869" s="179"/>
      <c r="X4869" s="179"/>
      <c r="Y4869" s="179"/>
      <c r="Z4869" s="179"/>
      <c r="AA4869" s="222"/>
      <c r="AB4869" s="222"/>
      <c r="AC4869" s="222"/>
      <c r="AD4869" s="179"/>
      <c r="AE4869" s="179"/>
      <c r="AF4869" s="179"/>
      <c r="AG4869" s="179"/>
      <c r="AH4869" s="179"/>
      <c r="AI4869" s="179"/>
      <c r="AJ4869" s="179"/>
    </row>
    <row r="4870" spans="2:36" x14ac:dyDescent="0.3">
      <c r="B4870" s="224">
        <v>494700</v>
      </c>
      <c r="C4870" s="209">
        <v>204307</v>
      </c>
      <c r="D4870" s="206">
        <f t="shared" si="388"/>
        <v>0.41299171214877706</v>
      </c>
      <c r="E4870" s="208">
        <f t="shared" si="389"/>
        <v>0.45</v>
      </c>
      <c r="F4870" s="207">
        <v>11236.88</v>
      </c>
      <c r="G4870" s="207">
        <v>16344.56</v>
      </c>
      <c r="H4870" s="207">
        <v>18387.63</v>
      </c>
      <c r="I4870" s="214">
        <v>187828</v>
      </c>
      <c r="J4870" s="211">
        <f t="shared" si="390"/>
        <v>0.37968061451384677</v>
      </c>
      <c r="K4870" s="212">
        <f t="shared" si="391"/>
        <v>0.42</v>
      </c>
      <c r="L4870" s="214">
        <v>10330.540000000001</v>
      </c>
      <c r="M4870" s="213">
        <v>15026.24</v>
      </c>
      <c r="N4870" s="213">
        <v>16904.52</v>
      </c>
      <c r="O4870" s="242">
        <f t="shared" si="392"/>
        <v>0.51520000000007715</v>
      </c>
      <c r="P4870" s="242"/>
      <c r="Q4870" s="179"/>
      <c r="R4870" s="179"/>
      <c r="S4870" s="179"/>
      <c r="T4870" s="179"/>
      <c r="U4870" s="179"/>
      <c r="V4870" s="179"/>
      <c r="W4870" s="179"/>
      <c r="X4870" s="179"/>
      <c r="Y4870" s="179"/>
      <c r="Z4870" s="179"/>
      <c r="AA4870" s="222"/>
      <c r="AB4870" s="222"/>
      <c r="AC4870" s="222"/>
      <c r="AD4870" s="179"/>
      <c r="AE4870" s="179"/>
      <c r="AF4870" s="179"/>
      <c r="AG4870" s="179"/>
      <c r="AH4870" s="179"/>
      <c r="AI4870" s="179"/>
      <c r="AJ4870" s="179"/>
    </row>
    <row r="4871" spans="2:36" x14ac:dyDescent="0.3">
      <c r="B4871" s="224">
        <v>494800</v>
      </c>
      <c r="C4871" s="209">
        <v>204352</v>
      </c>
      <c r="D4871" s="206">
        <f t="shared" si="388"/>
        <v>0.41299919159256265</v>
      </c>
      <c r="E4871" s="208">
        <f t="shared" si="389"/>
        <v>0.45</v>
      </c>
      <c r="F4871" s="207">
        <v>11239.36</v>
      </c>
      <c r="G4871" s="207">
        <v>16348.16</v>
      </c>
      <c r="H4871" s="207">
        <v>18391.68</v>
      </c>
      <c r="I4871" s="214">
        <v>187870</v>
      </c>
      <c r="J4871" s="211">
        <f t="shared" si="390"/>
        <v>0.37968876313662087</v>
      </c>
      <c r="K4871" s="212">
        <f t="shared" si="391"/>
        <v>0.42</v>
      </c>
      <c r="L4871" s="214">
        <v>10332.85</v>
      </c>
      <c r="M4871" s="213">
        <v>15029.6</v>
      </c>
      <c r="N4871" s="213">
        <v>16908.3</v>
      </c>
      <c r="O4871" s="242">
        <f t="shared" si="392"/>
        <v>0.51529999999980647</v>
      </c>
      <c r="P4871" s="242"/>
      <c r="Q4871" s="179"/>
      <c r="R4871" s="179"/>
      <c r="S4871" s="179"/>
      <c r="T4871" s="179"/>
      <c r="U4871" s="179"/>
      <c r="V4871" s="179"/>
      <c r="W4871" s="179"/>
      <c r="X4871" s="179"/>
      <c r="Y4871" s="179"/>
      <c r="Z4871" s="179"/>
      <c r="AA4871" s="222"/>
      <c r="AB4871" s="222"/>
      <c r="AC4871" s="222"/>
      <c r="AD4871" s="179"/>
      <c r="AE4871" s="179"/>
      <c r="AF4871" s="179"/>
      <c r="AG4871" s="179"/>
      <c r="AH4871" s="179"/>
      <c r="AI4871" s="179"/>
      <c r="AJ4871" s="179"/>
    </row>
    <row r="4872" spans="2:36" x14ac:dyDescent="0.3">
      <c r="B4872" s="224">
        <v>494900</v>
      </c>
      <c r="C4872" s="209">
        <v>204397</v>
      </c>
      <c r="D4872" s="206">
        <f t="shared" si="388"/>
        <v>0.41300666801374014</v>
      </c>
      <c r="E4872" s="208">
        <f t="shared" si="389"/>
        <v>0.45</v>
      </c>
      <c r="F4872" s="207">
        <v>11241.83</v>
      </c>
      <c r="G4872" s="207">
        <v>16351.76</v>
      </c>
      <c r="H4872" s="207">
        <v>18395.73</v>
      </c>
      <c r="I4872" s="214">
        <v>187912</v>
      </c>
      <c r="J4872" s="211">
        <f t="shared" si="390"/>
        <v>0.37969690846635684</v>
      </c>
      <c r="K4872" s="212">
        <f t="shared" si="391"/>
        <v>0.42</v>
      </c>
      <c r="L4872" s="214">
        <v>10335.16</v>
      </c>
      <c r="M4872" s="213">
        <v>15032.96</v>
      </c>
      <c r="N4872" s="213">
        <v>16912.080000000002</v>
      </c>
      <c r="O4872" s="242">
        <f t="shared" si="392"/>
        <v>0.51519999999996802</v>
      </c>
      <c r="P4872" s="242"/>
      <c r="Q4872" s="179"/>
      <c r="R4872" s="179"/>
      <c r="S4872" s="179"/>
      <c r="T4872" s="179"/>
      <c r="U4872" s="179"/>
      <c r="V4872" s="179"/>
      <c r="W4872" s="179"/>
      <c r="X4872" s="179"/>
      <c r="Y4872" s="179"/>
      <c r="Z4872" s="179"/>
      <c r="AA4872" s="222"/>
      <c r="AB4872" s="222"/>
      <c r="AC4872" s="222"/>
      <c r="AD4872" s="179"/>
      <c r="AE4872" s="179"/>
      <c r="AF4872" s="179"/>
      <c r="AG4872" s="179"/>
      <c r="AH4872" s="179"/>
      <c r="AI4872" s="179"/>
      <c r="AJ4872" s="179"/>
    </row>
    <row r="4873" spans="2:36" x14ac:dyDescent="0.3">
      <c r="B4873" s="224">
        <v>495000</v>
      </c>
      <c r="C4873" s="209">
        <v>204442</v>
      </c>
      <c r="D4873" s="206">
        <f t="shared" si="388"/>
        <v>0.41301414141414139</v>
      </c>
      <c r="E4873" s="208">
        <f t="shared" si="389"/>
        <v>0.45</v>
      </c>
      <c r="F4873" s="207">
        <v>11244.31</v>
      </c>
      <c r="G4873" s="207">
        <v>16355.36</v>
      </c>
      <c r="H4873" s="207">
        <v>18399.78</v>
      </c>
      <c r="I4873" s="214">
        <v>187954</v>
      </c>
      <c r="J4873" s="211">
        <f t="shared" si="390"/>
        <v>0.37970505050505049</v>
      </c>
      <c r="K4873" s="212">
        <f t="shared" si="391"/>
        <v>0.42</v>
      </c>
      <c r="L4873" s="214">
        <v>10337.469999999999</v>
      </c>
      <c r="M4873" s="213">
        <v>15036.32</v>
      </c>
      <c r="N4873" s="213">
        <v>16915.86</v>
      </c>
      <c r="O4873" s="242">
        <f t="shared" si="392"/>
        <v>0.51529999999995202</v>
      </c>
      <c r="P4873" s="242"/>
      <c r="Q4873" s="179"/>
      <c r="R4873" s="179"/>
      <c r="S4873" s="179"/>
      <c r="T4873" s="179"/>
      <c r="U4873" s="179"/>
      <c r="V4873" s="179"/>
      <c r="W4873" s="179"/>
      <c r="X4873" s="179"/>
      <c r="Y4873" s="179"/>
      <c r="Z4873" s="179"/>
      <c r="AA4873" s="222"/>
      <c r="AB4873" s="222"/>
      <c r="AC4873" s="222"/>
      <c r="AD4873" s="179"/>
      <c r="AE4873" s="179"/>
      <c r="AF4873" s="179"/>
      <c r="AG4873" s="179"/>
      <c r="AH4873" s="179"/>
      <c r="AI4873" s="179"/>
      <c r="AJ4873" s="179"/>
    </row>
    <row r="4874" spans="2:36" x14ac:dyDescent="0.3">
      <c r="B4874" s="224">
        <v>495100</v>
      </c>
      <c r="C4874" s="209">
        <v>204487</v>
      </c>
      <c r="D4874" s="206">
        <f t="shared" si="388"/>
        <v>0.41302161179559682</v>
      </c>
      <c r="E4874" s="208">
        <f t="shared" si="389"/>
        <v>0.45</v>
      </c>
      <c r="F4874" s="207">
        <v>11246.78</v>
      </c>
      <c r="G4874" s="207">
        <v>16358.96</v>
      </c>
      <c r="H4874" s="207">
        <v>18403.830000000002</v>
      </c>
      <c r="I4874" s="214">
        <v>187996</v>
      </c>
      <c r="J4874" s="211">
        <f t="shared" si="390"/>
        <v>0.37971318925469605</v>
      </c>
      <c r="K4874" s="212">
        <f t="shared" si="391"/>
        <v>0.42</v>
      </c>
      <c r="L4874" s="214">
        <v>10339.780000000001</v>
      </c>
      <c r="M4874" s="213">
        <v>15039.68</v>
      </c>
      <c r="N4874" s="213">
        <v>16919.64</v>
      </c>
      <c r="O4874" s="242">
        <f t="shared" si="392"/>
        <v>0.51519999999989519</v>
      </c>
      <c r="P4874" s="242"/>
      <c r="Q4874" s="179"/>
      <c r="R4874" s="179"/>
      <c r="S4874" s="179"/>
      <c r="T4874" s="179"/>
      <c r="U4874" s="179"/>
      <c r="V4874" s="179"/>
      <c r="W4874" s="179"/>
      <c r="X4874" s="179"/>
      <c r="Y4874" s="179"/>
      <c r="Z4874" s="179"/>
      <c r="AA4874" s="222"/>
      <c r="AB4874" s="222"/>
      <c r="AC4874" s="222"/>
      <c r="AD4874" s="179"/>
      <c r="AE4874" s="179"/>
      <c r="AF4874" s="179"/>
      <c r="AG4874" s="179"/>
      <c r="AH4874" s="179"/>
      <c r="AI4874" s="179"/>
      <c r="AJ4874" s="179"/>
    </row>
    <row r="4875" spans="2:36" x14ac:dyDescent="0.3">
      <c r="B4875" s="224">
        <v>495200</v>
      </c>
      <c r="C4875" s="209">
        <v>204532</v>
      </c>
      <c r="D4875" s="206">
        <f t="shared" si="388"/>
        <v>0.41302907915993536</v>
      </c>
      <c r="E4875" s="208">
        <f t="shared" si="389"/>
        <v>0.45</v>
      </c>
      <c r="F4875" s="207">
        <v>11249.26</v>
      </c>
      <c r="G4875" s="207">
        <v>16362.56</v>
      </c>
      <c r="H4875" s="207">
        <v>18407.88</v>
      </c>
      <c r="I4875" s="214">
        <v>188038</v>
      </c>
      <c r="J4875" s="211">
        <f t="shared" si="390"/>
        <v>0.37972132471728592</v>
      </c>
      <c r="K4875" s="212">
        <f t="shared" si="391"/>
        <v>0.42</v>
      </c>
      <c r="L4875" s="214">
        <v>10342.09</v>
      </c>
      <c r="M4875" s="213">
        <v>15043.04</v>
      </c>
      <c r="N4875" s="213">
        <v>16923.419999999998</v>
      </c>
      <c r="O4875" s="242">
        <f t="shared" si="392"/>
        <v>0.51530000000013387</v>
      </c>
      <c r="P4875" s="242"/>
      <c r="Q4875" s="179"/>
      <c r="R4875" s="179"/>
      <c r="S4875" s="179"/>
      <c r="T4875" s="179"/>
      <c r="U4875" s="179"/>
      <c r="V4875" s="179"/>
      <c r="W4875" s="179"/>
      <c r="X4875" s="179"/>
      <c r="Y4875" s="179"/>
      <c r="Z4875" s="179"/>
      <c r="AA4875" s="222"/>
      <c r="AB4875" s="222"/>
      <c r="AC4875" s="222"/>
      <c r="AD4875" s="179"/>
      <c r="AE4875" s="179"/>
      <c r="AF4875" s="179"/>
      <c r="AG4875" s="179"/>
      <c r="AH4875" s="179"/>
      <c r="AI4875" s="179"/>
      <c r="AJ4875" s="179"/>
    </row>
    <row r="4876" spans="2:36" x14ac:dyDescent="0.3">
      <c r="B4876" s="224">
        <v>495300</v>
      </c>
      <c r="C4876" s="209">
        <v>204577</v>
      </c>
      <c r="D4876" s="206">
        <f t="shared" si="388"/>
        <v>0.41303654350898444</v>
      </c>
      <c r="E4876" s="208">
        <f t="shared" si="389"/>
        <v>0.45</v>
      </c>
      <c r="F4876" s="207">
        <v>11251.73</v>
      </c>
      <c r="G4876" s="207">
        <v>16366.16</v>
      </c>
      <c r="H4876" s="207">
        <v>18411.93</v>
      </c>
      <c r="I4876" s="214">
        <v>188080</v>
      </c>
      <c r="J4876" s="211">
        <f t="shared" si="390"/>
        <v>0.37972945689481125</v>
      </c>
      <c r="K4876" s="212">
        <f t="shared" si="391"/>
        <v>0.42</v>
      </c>
      <c r="L4876" s="214">
        <v>10344.4</v>
      </c>
      <c r="M4876" s="213">
        <v>15046.4</v>
      </c>
      <c r="N4876" s="213">
        <v>16927.2</v>
      </c>
      <c r="O4876" s="242">
        <f t="shared" si="392"/>
        <v>0.51520000000000432</v>
      </c>
      <c r="P4876" s="242"/>
      <c r="Q4876" s="179"/>
      <c r="R4876" s="179"/>
      <c r="S4876" s="179"/>
      <c r="T4876" s="179"/>
      <c r="U4876" s="179"/>
      <c r="V4876" s="179"/>
      <c r="W4876" s="179"/>
      <c r="X4876" s="179"/>
      <c r="Y4876" s="179"/>
      <c r="Z4876" s="179"/>
      <c r="AA4876" s="222"/>
      <c r="AB4876" s="222"/>
      <c r="AC4876" s="222"/>
      <c r="AD4876" s="179"/>
      <c r="AE4876" s="179"/>
      <c r="AF4876" s="179"/>
      <c r="AG4876" s="179"/>
      <c r="AH4876" s="179"/>
      <c r="AI4876" s="179"/>
      <c r="AJ4876" s="179"/>
    </row>
    <row r="4877" spans="2:36" x14ac:dyDescent="0.3">
      <c r="B4877" s="224">
        <v>495400</v>
      </c>
      <c r="C4877" s="209">
        <v>204622</v>
      </c>
      <c r="D4877" s="206">
        <f t="shared" si="388"/>
        <v>0.41304400484457005</v>
      </c>
      <c r="E4877" s="208">
        <f t="shared" si="389"/>
        <v>0.45</v>
      </c>
      <c r="F4877" s="207">
        <v>11254.21</v>
      </c>
      <c r="G4877" s="207">
        <v>16369.76</v>
      </c>
      <c r="H4877" s="207">
        <v>18415.98</v>
      </c>
      <c r="I4877" s="214">
        <v>188122</v>
      </c>
      <c r="J4877" s="211">
        <f t="shared" si="390"/>
        <v>0.3797375857892612</v>
      </c>
      <c r="K4877" s="212">
        <f t="shared" si="391"/>
        <v>0.42</v>
      </c>
      <c r="L4877" s="214">
        <v>10346.709999999999</v>
      </c>
      <c r="M4877" s="213">
        <v>15049.76</v>
      </c>
      <c r="N4877" s="213">
        <v>16930.98</v>
      </c>
      <c r="O4877" s="242">
        <f t="shared" si="392"/>
        <v>0.51530000000002474</v>
      </c>
      <c r="P4877" s="242"/>
      <c r="Q4877" s="179"/>
      <c r="R4877" s="179"/>
      <c r="S4877" s="179"/>
      <c r="T4877" s="179"/>
      <c r="U4877" s="179"/>
      <c r="V4877" s="179"/>
      <c r="W4877" s="179"/>
      <c r="X4877" s="179"/>
      <c r="Y4877" s="179"/>
      <c r="Z4877" s="179"/>
      <c r="AA4877" s="222"/>
      <c r="AB4877" s="222"/>
      <c r="AC4877" s="222"/>
      <c r="AD4877" s="179"/>
      <c r="AE4877" s="179"/>
      <c r="AF4877" s="179"/>
      <c r="AG4877" s="179"/>
      <c r="AH4877" s="179"/>
      <c r="AI4877" s="179"/>
      <c r="AJ4877" s="179"/>
    </row>
    <row r="4878" spans="2:36" x14ac:dyDescent="0.3">
      <c r="B4878" s="224">
        <v>495500</v>
      </c>
      <c r="C4878" s="209">
        <v>204667</v>
      </c>
      <c r="D4878" s="206">
        <f t="shared" si="388"/>
        <v>0.41305146316851665</v>
      </c>
      <c r="E4878" s="208">
        <f t="shared" si="389"/>
        <v>0.45</v>
      </c>
      <c r="F4878" s="207">
        <v>11256.68</v>
      </c>
      <c r="G4878" s="207">
        <v>16373.36</v>
      </c>
      <c r="H4878" s="207">
        <v>18420.03</v>
      </c>
      <c r="I4878" s="214">
        <v>188164</v>
      </c>
      <c r="J4878" s="211">
        <f t="shared" si="390"/>
        <v>0.37974571140262359</v>
      </c>
      <c r="K4878" s="212">
        <f t="shared" si="391"/>
        <v>0.42</v>
      </c>
      <c r="L4878" s="214">
        <v>10349.02</v>
      </c>
      <c r="M4878" s="213">
        <v>15053.12</v>
      </c>
      <c r="N4878" s="213">
        <v>16934.759999999998</v>
      </c>
      <c r="O4878" s="242">
        <f t="shared" si="392"/>
        <v>0.5151999999999316</v>
      </c>
      <c r="P4878" s="242"/>
      <c r="Q4878" s="179"/>
      <c r="R4878" s="179"/>
      <c r="S4878" s="179"/>
      <c r="T4878" s="179"/>
      <c r="U4878" s="179"/>
      <c r="V4878" s="179"/>
      <c r="W4878" s="179"/>
      <c r="X4878" s="179"/>
      <c r="Y4878" s="179"/>
      <c r="Z4878" s="179"/>
      <c r="AA4878" s="222"/>
      <c r="AB4878" s="222"/>
      <c r="AC4878" s="222"/>
      <c r="AD4878" s="179"/>
      <c r="AE4878" s="179"/>
      <c r="AF4878" s="179"/>
      <c r="AG4878" s="179"/>
      <c r="AH4878" s="179"/>
      <c r="AI4878" s="179"/>
      <c r="AJ4878" s="179"/>
    </row>
    <row r="4879" spans="2:36" x14ac:dyDescent="0.3">
      <c r="B4879" s="224">
        <v>495600</v>
      </c>
      <c r="C4879" s="209">
        <v>204712</v>
      </c>
      <c r="D4879" s="206">
        <f t="shared" si="388"/>
        <v>0.41305891848264731</v>
      </c>
      <c r="E4879" s="208">
        <f t="shared" si="389"/>
        <v>0.45</v>
      </c>
      <c r="F4879" s="207">
        <v>11259.16</v>
      </c>
      <c r="G4879" s="207">
        <v>16376.96</v>
      </c>
      <c r="H4879" s="207">
        <v>18424.080000000002</v>
      </c>
      <c r="I4879" s="214">
        <v>188206</v>
      </c>
      <c r="J4879" s="211">
        <f t="shared" si="390"/>
        <v>0.37975383373688459</v>
      </c>
      <c r="K4879" s="212">
        <f t="shared" si="391"/>
        <v>0.42</v>
      </c>
      <c r="L4879" s="214">
        <v>10351.33</v>
      </c>
      <c r="M4879" s="213">
        <v>15056.48</v>
      </c>
      <c r="N4879" s="213">
        <v>16938.54</v>
      </c>
      <c r="O4879" s="242">
        <f t="shared" si="392"/>
        <v>0.5152999999999156</v>
      </c>
      <c r="P4879" s="242"/>
      <c r="Q4879" s="179"/>
      <c r="R4879" s="179"/>
      <c r="S4879" s="179"/>
      <c r="T4879" s="179"/>
      <c r="U4879" s="179"/>
      <c r="V4879" s="179"/>
      <c r="W4879" s="179"/>
      <c r="X4879" s="179"/>
      <c r="Y4879" s="179"/>
      <c r="Z4879" s="179"/>
      <c r="AA4879" s="222"/>
      <c r="AB4879" s="222"/>
      <c r="AC4879" s="222"/>
      <c r="AD4879" s="179"/>
      <c r="AE4879" s="179"/>
      <c r="AF4879" s="179"/>
      <c r="AG4879" s="179"/>
      <c r="AH4879" s="179"/>
      <c r="AI4879" s="179"/>
      <c r="AJ4879" s="179"/>
    </row>
    <row r="4880" spans="2:36" x14ac:dyDescent="0.3">
      <c r="B4880" s="224">
        <v>495700</v>
      </c>
      <c r="C4880" s="209">
        <v>204757</v>
      </c>
      <c r="D4880" s="206">
        <f t="shared" si="388"/>
        <v>0.41306637078878355</v>
      </c>
      <c r="E4880" s="208">
        <f t="shared" si="389"/>
        <v>0.45</v>
      </c>
      <c r="F4880" s="207">
        <v>11261.63</v>
      </c>
      <c r="G4880" s="207">
        <v>16380.56</v>
      </c>
      <c r="H4880" s="207">
        <v>18428.13</v>
      </c>
      <c r="I4880" s="214">
        <v>188248</v>
      </c>
      <c r="J4880" s="211">
        <f t="shared" si="390"/>
        <v>0.37976195279402863</v>
      </c>
      <c r="K4880" s="212">
        <f t="shared" si="391"/>
        <v>0.42</v>
      </c>
      <c r="L4880" s="214">
        <v>10353.64</v>
      </c>
      <c r="M4880" s="213">
        <v>15059.84</v>
      </c>
      <c r="N4880" s="213">
        <v>16942.32</v>
      </c>
      <c r="O4880" s="242">
        <f t="shared" si="392"/>
        <v>0.51520000000007715</v>
      </c>
      <c r="P4880" s="242"/>
      <c r="Q4880" s="179"/>
      <c r="R4880" s="179"/>
      <c r="S4880" s="179"/>
      <c r="T4880" s="179"/>
      <c r="U4880" s="179"/>
      <c r="V4880" s="179"/>
      <c r="W4880" s="179"/>
      <c r="X4880" s="179"/>
      <c r="Y4880" s="179"/>
      <c r="Z4880" s="179"/>
      <c r="AA4880" s="222"/>
      <c r="AB4880" s="222"/>
      <c r="AC4880" s="222"/>
      <c r="AD4880" s="179"/>
      <c r="AE4880" s="179"/>
      <c r="AF4880" s="179"/>
      <c r="AG4880" s="179"/>
      <c r="AH4880" s="179"/>
      <c r="AI4880" s="179"/>
      <c r="AJ4880" s="179"/>
    </row>
    <row r="4881" spans="2:36" x14ac:dyDescent="0.3">
      <c r="B4881" s="224">
        <v>495800</v>
      </c>
      <c r="C4881" s="209">
        <v>204802</v>
      </c>
      <c r="D4881" s="206">
        <f t="shared" si="388"/>
        <v>0.41307382008874544</v>
      </c>
      <c r="E4881" s="208">
        <f t="shared" si="389"/>
        <v>0.45</v>
      </c>
      <c r="F4881" s="207">
        <v>11264.11</v>
      </c>
      <c r="G4881" s="207">
        <v>16384.16</v>
      </c>
      <c r="H4881" s="207">
        <v>18432.18</v>
      </c>
      <c r="I4881" s="214">
        <v>188290</v>
      </c>
      <c r="J4881" s="211">
        <f t="shared" si="390"/>
        <v>0.37977006857603873</v>
      </c>
      <c r="K4881" s="212">
        <f t="shared" si="391"/>
        <v>0.42</v>
      </c>
      <c r="L4881" s="214">
        <v>10355.950000000001</v>
      </c>
      <c r="M4881" s="213">
        <v>15063.2</v>
      </c>
      <c r="N4881" s="213">
        <v>16946.099999999999</v>
      </c>
      <c r="O4881" s="242">
        <f t="shared" si="392"/>
        <v>0.51529999999980647</v>
      </c>
      <c r="P4881" s="242"/>
      <c r="Q4881" s="179"/>
      <c r="R4881" s="179"/>
      <c r="S4881" s="179"/>
      <c r="T4881" s="179"/>
      <c r="U4881" s="179"/>
      <c r="V4881" s="179"/>
      <c r="W4881" s="179"/>
      <c r="X4881" s="179"/>
      <c r="Y4881" s="179"/>
      <c r="Z4881" s="179"/>
      <c r="AA4881" s="222"/>
      <c r="AB4881" s="222"/>
      <c r="AC4881" s="222"/>
      <c r="AD4881" s="179"/>
      <c r="AE4881" s="179"/>
      <c r="AF4881" s="179"/>
      <c r="AG4881" s="179"/>
      <c r="AH4881" s="179"/>
      <c r="AI4881" s="179"/>
      <c r="AJ4881" s="179"/>
    </row>
    <row r="4882" spans="2:36" x14ac:dyDescent="0.3">
      <c r="B4882" s="224">
        <v>495900</v>
      </c>
      <c r="C4882" s="209">
        <v>204847</v>
      </c>
      <c r="D4882" s="206">
        <f t="shared" si="388"/>
        <v>0.41308126638435166</v>
      </c>
      <c r="E4882" s="208">
        <f t="shared" si="389"/>
        <v>0.45</v>
      </c>
      <c r="F4882" s="207">
        <v>11266.58</v>
      </c>
      <c r="G4882" s="207">
        <v>16387.759999999998</v>
      </c>
      <c r="H4882" s="207">
        <v>18436.23</v>
      </c>
      <c r="I4882" s="214">
        <v>188332</v>
      </c>
      <c r="J4882" s="211">
        <f t="shared" si="390"/>
        <v>0.37977818108489614</v>
      </c>
      <c r="K4882" s="212">
        <f t="shared" si="391"/>
        <v>0.42</v>
      </c>
      <c r="L4882" s="214">
        <v>10358.26</v>
      </c>
      <c r="M4882" s="213">
        <v>15066.56</v>
      </c>
      <c r="N4882" s="213">
        <v>16949.88</v>
      </c>
      <c r="O4882" s="242">
        <f t="shared" si="392"/>
        <v>0.51519999999996802</v>
      </c>
      <c r="P4882" s="242"/>
      <c r="Q4882" s="179"/>
      <c r="R4882" s="179"/>
      <c r="S4882" s="179"/>
      <c r="T4882" s="179"/>
      <c r="U4882" s="179"/>
      <c r="V4882" s="179"/>
      <c r="W4882" s="179"/>
      <c r="X4882" s="179"/>
      <c r="Y4882" s="179"/>
      <c r="Z4882" s="179"/>
      <c r="AA4882" s="222"/>
      <c r="AB4882" s="222"/>
      <c r="AC4882" s="222"/>
      <c r="AD4882" s="179"/>
      <c r="AE4882" s="179"/>
      <c r="AF4882" s="179"/>
      <c r="AG4882" s="179"/>
      <c r="AH4882" s="179"/>
      <c r="AI4882" s="179"/>
      <c r="AJ4882" s="179"/>
    </row>
    <row r="4883" spans="2:36" x14ac:dyDescent="0.3">
      <c r="B4883" s="224">
        <v>496000</v>
      </c>
      <c r="C4883" s="209">
        <v>204892</v>
      </c>
      <c r="D4883" s="206">
        <f t="shared" si="388"/>
        <v>0.41308870967741934</v>
      </c>
      <c r="E4883" s="208">
        <f t="shared" si="389"/>
        <v>0.45</v>
      </c>
      <c r="F4883" s="207">
        <v>11269.06</v>
      </c>
      <c r="G4883" s="207">
        <v>16391.36</v>
      </c>
      <c r="H4883" s="207">
        <v>18440.28</v>
      </c>
      <c r="I4883" s="214">
        <v>188374</v>
      </c>
      <c r="J4883" s="211">
        <f t="shared" si="390"/>
        <v>0.37978629032258066</v>
      </c>
      <c r="K4883" s="212">
        <f t="shared" si="391"/>
        <v>0.42</v>
      </c>
      <c r="L4883" s="214">
        <v>10360.57</v>
      </c>
      <c r="M4883" s="213">
        <v>15069.92</v>
      </c>
      <c r="N4883" s="213">
        <v>16953.66</v>
      </c>
      <c r="O4883" s="242">
        <f t="shared" si="392"/>
        <v>0.51529999999995202</v>
      </c>
      <c r="P4883" s="242"/>
      <c r="Q4883" s="179"/>
      <c r="R4883" s="179"/>
      <c r="S4883" s="179"/>
      <c r="T4883" s="179"/>
      <c r="U4883" s="179"/>
      <c r="V4883" s="179"/>
      <c r="W4883" s="179"/>
      <c r="X4883" s="179"/>
      <c r="Y4883" s="179"/>
      <c r="Z4883" s="179"/>
      <c r="AA4883" s="222"/>
      <c r="AB4883" s="222"/>
      <c r="AC4883" s="222"/>
      <c r="AD4883" s="179"/>
      <c r="AE4883" s="179"/>
      <c r="AF4883" s="179"/>
      <c r="AG4883" s="179"/>
      <c r="AH4883" s="179"/>
      <c r="AI4883" s="179"/>
      <c r="AJ4883" s="179"/>
    </row>
    <row r="4884" spans="2:36" x14ac:dyDescent="0.3">
      <c r="B4884" s="224">
        <v>496100</v>
      </c>
      <c r="C4884" s="209">
        <v>204937</v>
      </c>
      <c r="D4884" s="206">
        <f t="shared" si="388"/>
        <v>0.41309614996976418</v>
      </c>
      <c r="E4884" s="208">
        <f t="shared" si="389"/>
        <v>0.45</v>
      </c>
      <c r="F4884" s="207">
        <v>11271.53</v>
      </c>
      <c r="G4884" s="207">
        <v>16394.96</v>
      </c>
      <c r="H4884" s="207">
        <v>18444.330000000002</v>
      </c>
      <c r="I4884" s="214">
        <v>188416</v>
      </c>
      <c r="J4884" s="211">
        <f t="shared" si="390"/>
        <v>0.37979439629107037</v>
      </c>
      <c r="K4884" s="212">
        <f t="shared" si="391"/>
        <v>0.42</v>
      </c>
      <c r="L4884" s="214">
        <v>10362.879999999999</v>
      </c>
      <c r="M4884" s="213">
        <v>15073.28</v>
      </c>
      <c r="N4884" s="213">
        <v>16957.439999999999</v>
      </c>
      <c r="O4884" s="242">
        <f t="shared" si="392"/>
        <v>0.51519999999989519</v>
      </c>
      <c r="P4884" s="242"/>
      <c r="Q4884" s="179"/>
      <c r="R4884" s="179"/>
      <c r="S4884" s="179"/>
      <c r="T4884" s="179"/>
      <c r="U4884" s="179"/>
      <c r="V4884" s="179"/>
      <c r="W4884" s="179"/>
      <c r="X4884" s="179"/>
      <c r="Y4884" s="179"/>
      <c r="Z4884" s="179"/>
      <c r="AA4884" s="222"/>
      <c r="AB4884" s="222"/>
      <c r="AC4884" s="222"/>
      <c r="AD4884" s="179"/>
      <c r="AE4884" s="179"/>
      <c r="AF4884" s="179"/>
      <c r="AG4884" s="179"/>
      <c r="AH4884" s="179"/>
      <c r="AI4884" s="179"/>
      <c r="AJ4884" s="179"/>
    </row>
    <row r="4885" spans="2:36" x14ac:dyDescent="0.3">
      <c r="B4885" s="224">
        <v>496200</v>
      </c>
      <c r="C4885" s="209">
        <v>204982</v>
      </c>
      <c r="D4885" s="206">
        <f t="shared" si="388"/>
        <v>0.41310358726320034</v>
      </c>
      <c r="E4885" s="208">
        <f t="shared" si="389"/>
        <v>0.45</v>
      </c>
      <c r="F4885" s="207">
        <v>11274.01</v>
      </c>
      <c r="G4885" s="207">
        <v>16398.560000000001</v>
      </c>
      <c r="H4885" s="207">
        <v>18448.38</v>
      </c>
      <c r="I4885" s="214">
        <v>188458</v>
      </c>
      <c r="J4885" s="211">
        <f t="shared" si="390"/>
        <v>0.37980249899234181</v>
      </c>
      <c r="K4885" s="212">
        <f t="shared" si="391"/>
        <v>0.42</v>
      </c>
      <c r="L4885" s="214">
        <v>10365.19</v>
      </c>
      <c r="M4885" s="213">
        <v>15076.64</v>
      </c>
      <c r="N4885" s="213">
        <v>16961.22</v>
      </c>
      <c r="O4885" s="242">
        <f t="shared" si="392"/>
        <v>0.51530000000013387</v>
      </c>
      <c r="P4885" s="242"/>
      <c r="Q4885" s="179"/>
      <c r="R4885" s="179"/>
      <c r="S4885" s="179"/>
      <c r="T4885" s="179"/>
      <c r="U4885" s="179"/>
      <c r="V4885" s="179"/>
      <c r="W4885" s="179"/>
      <c r="X4885" s="179"/>
      <c r="Y4885" s="179"/>
      <c r="Z4885" s="179"/>
      <c r="AA4885" s="222"/>
      <c r="AB4885" s="222"/>
      <c r="AC4885" s="222"/>
      <c r="AD4885" s="179"/>
      <c r="AE4885" s="179"/>
      <c r="AF4885" s="179"/>
      <c r="AG4885" s="179"/>
      <c r="AH4885" s="179"/>
      <c r="AI4885" s="179"/>
      <c r="AJ4885" s="179"/>
    </row>
    <row r="4886" spans="2:36" x14ac:dyDescent="0.3">
      <c r="B4886" s="224">
        <v>496300</v>
      </c>
      <c r="C4886" s="209">
        <v>205027</v>
      </c>
      <c r="D4886" s="206">
        <f t="shared" si="388"/>
        <v>0.4131110215595406</v>
      </c>
      <c r="E4886" s="208">
        <f t="shared" si="389"/>
        <v>0.45</v>
      </c>
      <c r="F4886" s="207">
        <v>11276.48</v>
      </c>
      <c r="G4886" s="207">
        <v>16402.16</v>
      </c>
      <c r="H4886" s="207">
        <v>18452.43</v>
      </c>
      <c r="I4886" s="214">
        <v>188500</v>
      </c>
      <c r="J4886" s="211">
        <f t="shared" si="390"/>
        <v>0.37981059842836995</v>
      </c>
      <c r="K4886" s="212">
        <f t="shared" si="391"/>
        <v>0.42</v>
      </c>
      <c r="L4886" s="214">
        <v>10367.5</v>
      </c>
      <c r="M4886" s="213">
        <v>15080</v>
      </c>
      <c r="N4886" s="213">
        <v>16965</v>
      </c>
      <c r="O4886" s="242">
        <f t="shared" si="392"/>
        <v>0.51520000000000432</v>
      </c>
      <c r="P4886" s="242"/>
      <c r="Q4886" s="179"/>
      <c r="R4886" s="179"/>
      <c r="S4886" s="179"/>
      <c r="T4886" s="179"/>
      <c r="U4886" s="179"/>
      <c r="V4886" s="179"/>
      <c r="W4886" s="179"/>
      <c r="X4886" s="179"/>
      <c r="Y4886" s="179"/>
      <c r="Z4886" s="179"/>
      <c r="AA4886" s="222"/>
      <c r="AB4886" s="222"/>
      <c r="AC4886" s="222"/>
      <c r="AD4886" s="179"/>
      <c r="AE4886" s="179"/>
      <c r="AF4886" s="179"/>
      <c r="AG4886" s="179"/>
      <c r="AH4886" s="179"/>
      <c r="AI4886" s="179"/>
      <c r="AJ4886" s="179"/>
    </row>
    <row r="4887" spans="2:36" x14ac:dyDescent="0.3">
      <c r="B4887" s="224">
        <v>496400</v>
      </c>
      <c r="C4887" s="209">
        <v>205072</v>
      </c>
      <c r="D4887" s="206">
        <f t="shared" si="388"/>
        <v>0.41311845286059629</v>
      </c>
      <c r="E4887" s="208">
        <f t="shared" si="389"/>
        <v>0.45</v>
      </c>
      <c r="F4887" s="207">
        <v>11278.96</v>
      </c>
      <c r="G4887" s="207">
        <v>16405.759999999998</v>
      </c>
      <c r="H4887" s="207">
        <v>18456.48</v>
      </c>
      <c r="I4887" s="214">
        <v>188542</v>
      </c>
      <c r="J4887" s="211">
        <f t="shared" si="390"/>
        <v>0.3798186946011281</v>
      </c>
      <c r="K4887" s="212">
        <f t="shared" si="391"/>
        <v>0.42</v>
      </c>
      <c r="L4887" s="214">
        <v>10369.81</v>
      </c>
      <c r="M4887" s="213">
        <v>15083.36</v>
      </c>
      <c r="N4887" s="213">
        <v>16968.78</v>
      </c>
      <c r="O4887" s="242">
        <f t="shared" si="392"/>
        <v>0.51530000000002474</v>
      </c>
      <c r="P4887" s="242"/>
      <c r="Q4887" s="179"/>
      <c r="R4887" s="179"/>
      <c r="S4887" s="179"/>
      <c r="T4887" s="179"/>
      <c r="U4887" s="179"/>
      <c r="V4887" s="179"/>
      <c r="W4887" s="179"/>
      <c r="X4887" s="179"/>
      <c r="Y4887" s="179"/>
      <c r="Z4887" s="179"/>
      <c r="AA4887" s="222"/>
      <c r="AB4887" s="222"/>
      <c r="AC4887" s="222"/>
      <c r="AD4887" s="179"/>
      <c r="AE4887" s="179"/>
      <c r="AF4887" s="179"/>
      <c r="AG4887" s="179"/>
      <c r="AH4887" s="179"/>
      <c r="AI4887" s="179"/>
      <c r="AJ4887" s="179"/>
    </row>
    <row r="4888" spans="2:36" x14ac:dyDescent="0.3">
      <c r="B4888" s="224">
        <v>496500</v>
      </c>
      <c r="C4888" s="209">
        <v>205117</v>
      </c>
      <c r="D4888" s="206">
        <f t="shared" ref="D4888:D4951" si="393">C4888/B4888</f>
        <v>0.41312588116817722</v>
      </c>
      <c r="E4888" s="208">
        <f t="shared" ref="E4888:E4951" si="394">(C4888-C4887)/(B4888-B4887)</f>
        <v>0.45</v>
      </c>
      <c r="F4888" s="207">
        <v>11281.43</v>
      </c>
      <c r="G4888" s="207">
        <v>16409.36</v>
      </c>
      <c r="H4888" s="207">
        <v>18460.53</v>
      </c>
      <c r="I4888" s="214">
        <v>188584</v>
      </c>
      <c r="J4888" s="211">
        <f t="shared" si="390"/>
        <v>0.37982678751258814</v>
      </c>
      <c r="K4888" s="212">
        <f t="shared" si="391"/>
        <v>0.42</v>
      </c>
      <c r="L4888" s="214">
        <v>10372.120000000001</v>
      </c>
      <c r="M4888" s="213">
        <v>15086.72</v>
      </c>
      <c r="N4888" s="213">
        <v>16972.560000000001</v>
      </c>
      <c r="O4888" s="242">
        <f t="shared" si="392"/>
        <v>0.5151999999999316</v>
      </c>
      <c r="P4888" s="242"/>
      <c r="Q4888" s="179"/>
      <c r="R4888" s="179"/>
      <c r="S4888" s="179"/>
      <c r="T4888" s="179"/>
      <c r="U4888" s="179"/>
      <c r="V4888" s="179"/>
      <c r="W4888" s="179"/>
      <c r="X4888" s="179"/>
      <c r="Y4888" s="179"/>
      <c r="Z4888" s="179"/>
      <c r="AA4888" s="222"/>
      <c r="AB4888" s="222"/>
      <c r="AC4888" s="222"/>
      <c r="AD4888" s="179"/>
      <c r="AE4888" s="179"/>
      <c r="AF4888" s="179"/>
      <c r="AG4888" s="179"/>
      <c r="AH4888" s="179"/>
      <c r="AI4888" s="179"/>
      <c r="AJ4888" s="179"/>
    </row>
    <row r="4889" spans="2:36" x14ac:dyDescent="0.3">
      <c r="B4889" s="224">
        <v>496600</v>
      </c>
      <c r="C4889" s="209">
        <v>205162</v>
      </c>
      <c r="D4889" s="206">
        <f t="shared" si="393"/>
        <v>0.4131333064840918</v>
      </c>
      <c r="E4889" s="208">
        <f t="shared" si="394"/>
        <v>0.45</v>
      </c>
      <c r="F4889" s="207">
        <v>11283.91</v>
      </c>
      <c r="G4889" s="207">
        <v>16412.96</v>
      </c>
      <c r="H4889" s="207">
        <v>18464.580000000002</v>
      </c>
      <c r="I4889" s="214">
        <v>188626</v>
      </c>
      <c r="J4889" s="211">
        <f t="shared" si="390"/>
        <v>0.37983487716472009</v>
      </c>
      <c r="K4889" s="212">
        <f t="shared" si="391"/>
        <v>0.42</v>
      </c>
      <c r="L4889" s="214">
        <v>10374.43</v>
      </c>
      <c r="M4889" s="213">
        <v>15090.08</v>
      </c>
      <c r="N4889" s="213">
        <v>16976.34</v>
      </c>
      <c r="O4889" s="242">
        <f t="shared" si="392"/>
        <v>0.5152999999999156</v>
      </c>
      <c r="P4889" s="242"/>
      <c r="Q4889" s="179"/>
      <c r="R4889" s="179"/>
      <c r="S4889" s="179"/>
      <c r="T4889" s="179"/>
      <c r="U4889" s="179"/>
      <c r="V4889" s="179"/>
      <c r="W4889" s="179"/>
      <c r="X4889" s="179"/>
      <c r="Y4889" s="179"/>
      <c r="Z4889" s="179"/>
      <c r="AA4889" s="222"/>
      <c r="AB4889" s="222"/>
      <c r="AC4889" s="222"/>
      <c r="AD4889" s="179"/>
      <c r="AE4889" s="179"/>
      <c r="AF4889" s="179"/>
      <c r="AG4889" s="179"/>
      <c r="AH4889" s="179"/>
      <c r="AI4889" s="179"/>
      <c r="AJ4889" s="179"/>
    </row>
    <row r="4890" spans="2:36" x14ac:dyDescent="0.3">
      <c r="B4890" s="224">
        <v>496700</v>
      </c>
      <c r="C4890" s="209">
        <v>205207</v>
      </c>
      <c r="D4890" s="206">
        <f t="shared" si="393"/>
        <v>0.41314072881014696</v>
      </c>
      <c r="E4890" s="208">
        <f t="shared" si="394"/>
        <v>0.45</v>
      </c>
      <c r="F4890" s="207">
        <v>11286.38</v>
      </c>
      <c r="G4890" s="207">
        <v>16416.560000000001</v>
      </c>
      <c r="H4890" s="207">
        <v>18468.63</v>
      </c>
      <c r="I4890" s="214">
        <v>188668</v>
      </c>
      <c r="J4890" s="211">
        <f t="shared" si="390"/>
        <v>0.37984296355949265</v>
      </c>
      <c r="K4890" s="212">
        <f t="shared" si="391"/>
        <v>0.42</v>
      </c>
      <c r="L4890" s="214">
        <v>10376.74</v>
      </c>
      <c r="M4890" s="213">
        <v>15093.44</v>
      </c>
      <c r="N4890" s="213">
        <v>16980.12</v>
      </c>
      <c r="O4890" s="242">
        <f t="shared" si="392"/>
        <v>0.51520000000007715</v>
      </c>
      <c r="P4890" s="242"/>
      <c r="Q4890" s="179"/>
      <c r="R4890" s="179"/>
      <c r="S4890" s="179"/>
      <c r="T4890" s="179"/>
      <c r="U4890" s="179"/>
      <c r="V4890" s="179"/>
      <c r="W4890" s="179"/>
      <c r="X4890" s="179"/>
      <c r="Y4890" s="179"/>
      <c r="Z4890" s="179"/>
      <c r="AA4890" s="222"/>
      <c r="AB4890" s="222"/>
      <c r="AC4890" s="222"/>
      <c r="AD4890" s="179"/>
      <c r="AE4890" s="179"/>
      <c r="AF4890" s="179"/>
      <c r="AG4890" s="179"/>
      <c r="AH4890" s="179"/>
      <c r="AI4890" s="179"/>
      <c r="AJ4890" s="179"/>
    </row>
    <row r="4891" spans="2:36" x14ac:dyDescent="0.3">
      <c r="B4891" s="224">
        <v>496800</v>
      </c>
      <c r="C4891" s="209">
        <v>205252</v>
      </c>
      <c r="D4891" s="206">
        <f t="shared" si="393"/>
        <v>0.41314814814814815</v>
      </c>
      <c r="E4891" s="208">
        <f t="shared" si="394"/>
        <v>0.45</v>
      </c>
      <c r="F4891" s="207">
        <v>11288.86</v>
      </c>
      <c r="G4891" s="207">
        <v>16420.16</v>
      </c>
      <c r="H4891" s="207">
        <v>18472.68</v>
      </c>
      <c r="I4891" s="214">
        <v>188710</v>
      </c>
      <c r="J4891" s="211">
        <f t="shared" si="390"/>
        <v>0.37985104669887276</v>
      </c>
      <c r="K4891" s="212">
        <f t="shared" si="391"/>
        <v>0.42</v>
      </c>
      <c r="L4891" s="214">
        <v>10379.049999999999</v>
      </c>
      <c r="M4891" s="213">
        <v>15096.8</v>
      </c>
      <c r="N4891" s="213">
        <v>16983.900000000001</v>
      </c>
      <c r="O4891" s="242">
        <f t="shared" si="392"/>
        <v>0.51529999999980647</v>
      </c>
      <c r="P4891" s="242"/>
      <c r="Q4891" s="179"/>
      <c r="R4891" s="179"/>
      <c r="S4891" s="179"/>
      <c r="T4891" s="179"/>
      <c r="U4891" s="179"/>
      <c r="V4891" s="179"/>
      <c r="W4891" s="179"/>
      <c r="X4891" s="179"/>
      <c r="Y4891" s="179"/>
      <c r="Z4891" s="179"/>
      <c r="AA4891" s="222"/>
      <c r="AB4891" s="222"/>
      <c r="AC4891" s="222"/>
      <c r="AD4891" s="179"/>
      <c r="AE4891" s="179"/>
      <c r="AF4891" s="179"/>
      <c r="AG4891" s="179"/>
      <c r="AH4891" s="179"/>
      <c r="AI4891" s="179"/>
      <c r="AJ4891" s="179"/>
    </row>
    <row r="4892" spans="2:36" x14ac:dyDescent="0.3">
      <c r="B4892" s="224">
        <v>496900</v>
      </c>
      <c r="C4892" s="209">
        <v>205297</v>
      </c>
      <c r="D4892" s="206">
        <f t="shared" si="393"/>
        <v>0.41315556449989937</v>
      </c>
      <c r="E4892" s="208">
        <f t="shared" si="394"/>
        <v>0.45</v>
      </c>
      <c r="F4892" s="207">
        <v>11291.33</v>
      </c>
      <c r="G4892" s="207">
        <v>16423.759999999998</v>
      </c>
      <c r="H4892" s="207">
        <v>18476.73</v>
      </c>
      <c r="I4892" s="214">
        <v>188752</v>
      </c>
      <c r="J4892" s="211">
        <f t="shared" si="390"/>
        <v>0.3798591265848259</v>
      </c>
      <c r="K4892" s="212">
        <f t="shared" si="391"/>
        <v>0.42</v>
      </c>
      <c r="L4892" s="214">
        <v>10381.36</v>
      </c>
      <c r="M4892" s="213">
        <v>15100.16</v>
      </c>
      <c r="N4892" s="213">
        <v>16987.68</v>
      </c>
      <c r="O4892" s="242">
        <f t="shared" si="392"/>
        <v>0.51519999999996802</v>
      </c>
      <c r="P4892" s="242"/>
      <c r="Q4892" s="179"/>
      <c r="R4892" s="179"/>
      <c r="S4892" s="179"/>
      <c r="T4892" s="179"/>
      <c r="U4892" s="179"/>
      <c r="V4892" s="179"/>
      <c r="W4892" s="179"/>
      <c r="X4892" s="179"/>
      <c r="Y4892" s="179"/>
      <c r="Z4892" s="179"/>
      <c r="AA4892" s="222"/>
      <c r="AB4892" s="222"/>
      <c r="AC4892" s="222"/>
      <c r="AD4892" s="179"/>
      <c r="AE4892" s="179"/>
      <c r="AF4892" s="179"/>
      <c r="AG4892" s="179"/>
      <c r="AH4892" s="179"/>
      <c r="AI4892" s="179"/>
      <c r="AJ4892" s="179"/>
    </row>
    <row r="4893" spans="2:36" x14ac:dyDescent="0.3">
      <c r="B4893" s="224">
        <v>497000</v>
      </c>
      <c r="C4893" s="209">
        <v>205342</v>
      </c>
      <c r="D4893" s="206">
        <f t="shared" si="393"/>
        <v>0.41316297786720324</v>
      </c>
      <c r="E4893" s="208">
        <f t="shared" si="394"/>
        <v>0.45</v>
      </c>
      <c r="F4893" s="207">
        <v>11293.81</v>
      </c>
      <c r="G4893" s="207">
        <v>16427.36</v>
      </c>
      <c r="H4893" s="207">
        <v>18480.78</v>
      </c>
      <c r="I4893" s="214">
        <v>188794</v>
      </c>
      <c r="J4893" s="211">
        <f t="shared" si="390"/>
        <v>0.37986720321931589</v>
      </c>
      <c r="K4893" s="212">
        <f t="shared" si="391"/>
        <v>0.42</v>
      </c>
      <c r="L4893" s="214">
        <v>10383.67</v>
      </c>
      <c r="M4893" s="213">
        <v>15103.52</v>
      </c>
      <c r="N4893" s="213">
        <v>16991.46</v>
      </c>
      <c r="O4893" s="242">
        <f t="shared" si="392"/>
        <v>0.51529999999995202</v>
      </c>
      <c r="P4893" s="242"/>
      <c r="Q4893" s="179"/>
      <c r="R4893" s="179"/>
      <c r="S4893" s="179"/>
      <c r="T4893" s="179"/>
      <c r="U4893" s="179"/>
      <c r="V4893" s="179"/>
      <c r="W4893" s="179"/>
      <c r="X4893" s="179"/>
      <c r="Y4893" s="179"/>
      <c r="Z4893" s="179"/>
      <c r="AA4893" s="222"/>
      <c r="AB4893" s="222"/>
      <c r="AC4893" s="222"/>
      <c r="AD4893" s="179"/>
      <c r="AE4893" s="179"/>
      <c r="AF4893" s="179"/>
      <c r="AG4893" s="179"/>
      <c r="AH4893" s="179"/>
      <c r="AI4893" s="179"/>
      <c r="AJ4893" s="179"/>
    </row>
    <row r="4894" spans="2:36" x14ac:dyDescent="0.3">
      <c r="B4894" s="224">
        <v>497100</v>
      </c>
      <c r="C4894" s="209">
        <v>205387</v>
      </c>
      <c r="D4894" s="206">
        <f t="shared" si="393"/>
        <v>0.41317038825186081</v>
      </c>
      <c r="E4894" s="208">
        <f t="shared" si="394"/>
        <v>0.45</v>
      </c>
      <c r="F4894" s="207">
        <v>11296.28</v>
      </c>
      <c r="G4894" s="207">
        <v>16430.96</v>
      </c>
      <c r="H4894" s="207">
        <v>18484.830000000002</v>
      </c>
      <c r="I4894" s="214">
        <v>188836</v>
      </c>
      <c r="J4894" s="211">
        <f t="shared" si="390"/>
        <v>0.37987527660430498</v>
      </c>
      <c r="K4894" s="212">
        <f t="shared" si="391"/>
        <v>0.42</v>
      </c>
      <c r="L4894" s="214">
        <v>10385.98</v>
      </c>
      <c r="M4894" s="213">
        <v>15106.88</v>
      </c>
      <c r="N4894" s="213">
        <v>16995.240000000002</v>
      </c>
      <c r="O4894" s="242">
        <f t="shared" si="392"/>
        <v>0.51519999999989519</v>
      </c>
      <c r="P4894" s="242"/>
      <c r="Q4894" s="179"/>
      <c r="R4894" s="179"/>
      <c r="S4894" s="179"/>
      <c r="T4894" s="179"/>
      <c r="U4894" s="179"/>
      <c r="V4894" s="179"/>
      <c r="W4894" s="179"/>
      <c r="X4894" s="179"/>
      <c r="Y4894" s="179"/>
      <c r="Z4894" s="179"/>
      <c r="AA4894" s="222"/>
      <c r="AB4894" s="222"/>
      <c r="AC4894" s="222"/>
      <c r="AD4894" s="179"/>
      <c r="AE4894" s="179"/>
      <c r="AF4894" s="179"/>
      <c r="AG4894" s="179"/>
      <c r="AH4894" s="179"/>
      <c r="AI4894" s="179"/>
      <c r="AJ4894" s="179"/>
    </row>
    <row r="4895" spans="2:36" x14ac:dyDescent="0.3">
      <c r="B4895" s="224">
        <v>497200</v>
      </c>
      <c r="C4895" s="209">
        <v>205432</v>
      </c>
      <c r="D4895" s="206">
        <f t="shared" si="393"/>
        <v>0.41317779565567175</v>
      </c>
      <c r="E4895" s="208">
        <f t="shared" si="394"/>
        <v>0.45</v>
      </c>
      <c r="F4895" s="207">
        <v>11298.76</v>
      </c>
      <c r="G4895" s="207">
        <v>16434.560000000001</v>
      </c>
      <c r="H4895" s="207">
        <v>18488.88</v>
      </c>
      <c r="I4895" s="214">
        <v>188878</v>
      </c>
      <c r="J4895" s="211">
        <f t="shared" si="390"/>
        <v>0.37988334674175384</v>
      </c>
      <c r="K4895" s="212">
        <f t="shared" si="391"/>
        <v>0.42</v>
      </c>
      <c r="L4895" s="214">
        <v>10388.290000000001</v>
      </c>
      <c r="M4895" s="213">
        <v>15110.24</v>
      </c>
      <c r="N4895" s="213">
        <v>16999.02</v>
      </c>
      <c r="O4895" s="242">
        <f t="shared" si="392"/>
        <v>0.51530000000013387</v>
      </c>
      <c r="P4895" s="242"/>
      <c r="Q4895" s="179"/>
      <c r="R4895" s="179"/>
      <c r="S4895" s="179"/>
      <c r="T4895" s="179"/>
      <c r="U4895" s="179"/>
      <c r="V4895" s="179"/>
      <c r="W4895" s="179"/>
      <c r="X4895" s="179"/>
      <c r="Y4895" s="179"/>
      <c r="Z4895" s="179"/>
      <c r="AA4895" s="222"/>
      <c r="AB4895" s="222"/>
      <c r="AC4895" s="222"/>
      <c r="AD4895" s="179"/>
      <c r="AE4895" s="179"/>
      <c r="AF4895" s="179"/>
      <c r="AG4895" s="179"/>
      <c r="AH4895" s="179"/>
      <c r="AI4895" s="179"/>
      <c r="AJ4895" s="179"/>
    </row>
    <row r="4896" spans="2:36" x14ac:dyDescent="0.3">
      <c r="B4896" s="224">
        <v>497300</v>
      </c>
      <c r="C4896" s="209">
        <v>205477</v>
      </c>
      <c r="D4896" s="206">
        <f t="shared" si="393"/>
        <v>0.41318520008043436</v>
      </c>
      <c r="E4896" s="208">
        <f t="shared" si="394"/>
        <v>0.45</v>
      </c>
      <c r="F4896" s="207">
        <v>11301.23</v>
      </c>
      <c r="G4896" s="207">
        <v>16438.16</v>
      </c>
      <c r="H4896" s="207">
        <v>18492.93</v>
      </c>
      <c r="I4896" s="214">
        <v>188920</v>
      </c>
      <c r="J4896" s="211">
        <f t="shared" si="390"/>
        <v>0.37989141363362156</v>
      </c>
      <c r="K4896" s="212">
        <f t="shared" si="391"/>
        <v>0.42</v>
      </c>
      <c r="L4896" s="214">
        <v>10390.6</v>
      </c>
      <c r="M4896" s="213">
        <v>15113.6</v>
      </c>
      <c r="N4896" s="213">
        <v>17002.8</v>
      </c>
      <c r="O4896" s="242">
        <f t="shared" si="392"/>
        <v>0.51520000000000432</v>
      </c>
      <c r="P4896" s="242"/>
      <c r="Q4896" s="179"/>
      <c r="R4896" s="179"/>
      <c r="S4896" s="179"/>
      <c r="T4896" s="179"/>
      <c r="U4896" s="179"/>
      <c r="V4896" s="179"/>
      <c r="W4896" s="179"/>
      <c r="X4896" s="179"/>
      <c r="Y4896" s="179"/>
      <c r="Z4896" s="179"/>
      <c r="AA4896" s="222"/>
      <c r="AB4896" s="222"/>
      <c r="AC4896" s="222"/>
      <c r="AD4896" s="179"/>
      <c r="AE4896" s="179"/>
      <c r="AF4896" s="179"/>
      <c r="AG4896" s="179"/>
      <c r="AH4896" s="179"/>
      <c r="AI4896" s="179"/>
      <c r="AJ4896" s="179"/>
    </row>
    <row r="4897" spans="2:36" x14ac:dyDescent="0.3">
      <c r="B4897" s="224">
        <v>497400</v>
      </c>
      <c r="C4897" s="209">
        <v>205522</v>
      </c>
      <c r="D4897" s="206">
        <f t="shared" si="393"/>
        <v>0.41319260152794529</v>
      </c>
      <c r="E4897" s="208">
        <f t="shared" si="394"/>
        <v>0.45</v>
      </c>
      <c r="F4897" s="207">
        <v>11303.71</v>
      </c>
      <c r="G4897" s="207">
        <v>16441.759999999998</v>
      </c>
      <c r="H4897" s="207">
        <v>18496.98</v>
      </c>
      <c r="I4897" s="214">
        <v>188962</v>
      </c>
      <c r="J4897" s="211">
        <f t="shared" si="390"/>
        <v>0.37989947728186568</v>
      </c>
      <c r="K4897" s="212">
        <f t="shared" si="391"/>
        <v>0.42</v>
      </c>
      <c r="L4897" s="214">
        <v>10392.91</v>
      </c>
      <c r="M4897" s="213">
        <v>15116.96</v>
      </c>
      <c r="N4897" s="213">
        <v>17006.580000000002</v>
      </c>
      <c r="O4897" s="242">
        <f t="shared" si="392"/>
        <v>0.51530000000002474</v>
      </c>
      <c r="P4897" s="242"/>
      <c r="Q4897" s="179"/>
      <c r="R4897" s="179"/>
      <c r="S4897" s="179"/>
      <c r="T4897" s="179"/>
      <c r="U4897" s="179"/>
      <c r="V4897" s="179"/>
      <c r="W4897" s="179"/>
      <c r="X4897" s="179"/>
      <c r="Y4897" s="179"/>
      <c r="Z4897" s="179"/>
      <c r="AA4897" s="222"/>
      <c r="AB4897" s="222"/>
      <c r="AC4897" s="222"/>
      <c r="AD4897" s="179"/>
      <c r="AE4897" s="179"/>
      <c r="AF4897" s="179"/>
      <c r="AG4897" s="179"/>
      <c r="AH4897" s="179"/>
      <c r="AI4897" s="179"/>
      <c r="AJ4897" s="179"/>
    </row>
    <row r="4898" spans="2:36" x14ac:dyDescent="0.3">
      <c r="B4898" s="224">
        <v>497500</v>
      </c>
      <c r="C4898" s="209">
        <v>205567</v>
      </c>
      <c r="D4898" s="206">
        <f t="shared" si="393"/>
        <v>0.41320000000000001</v>
      </c>
      <c r="E4898" s="208">
        <f t="shared" si="394"/>
        <v>0.45</v>
      </c>
      <c r="F4898" s="207">
        <v>11306.18</v>
      </c>
      <c r="G4898" s="207">
        <v>16445.36</v>
      </c>
      <c r="H4898" s="207">
        <v>18501.03</v>
      </c>
      <c r="I4898" s="214">
        <v>189004</v>
      </c>
      <c r="J4898" s="211">
        <f t="shared" si="390"/>
        <v>0.37990753768844221</v>
      </c>
      <c r="K4898" s="212">
        <f t="shared" si="391"/>
        <v>0.42</v>
      </c>
      <c r="L4898" s="214">
        <v>10395.219999999999</v>
      </c>
      <c r="M4898" s="213">
        <v>15120.32</v>
      </c>
      <c r="N4898" s="213">
        <v>17010.36</v>
      </c>
      <c r="O4898" s="242">
        <f t="shared" si="392"/>
        <v>0.5151999999999316</v>
      </c>
      <c r="P4898" s="242"/>
      <c r="Q4898" s="179"/>
      <c r="R4898" s="179"/>
      <c r="S4898" s="179"/>
      <c r="T4898" s="179"/>
      <c r="U4898" s="179"/>
      <c r="V4898" s="179"/>
      <c r="W4898" s="179"/>
      <c r="X4898" s="179"/>
      <c r="Y4898" s="179"/>
      <c r="Z4898" s="179"/>
      <c r="AA4898" s="222"/>
      <c r="AB4898" s="222"/>
      <c r="AC4898" s="222"/>
      <c r="AD4898" s="179"/>
      <c r="AE4898" s="179"/>
      <c r="AF4898" s="179"/>
      <c r="AG4898" s="179"/>
      <c r="AH4898" s="179"/>
      <c r="AI4898" s="179"/>
      <c r="AJ4898" s="179"/>
    </row>
    <row r="4899" spans="2:36" x14ac:dyDescent="0.3">
      <c r="B4899" s="224">
        <v>497600</v>
      </c>
      <c r="C4899" s="209">
        <v>205612</v>
      </c>
      <c r="D4899" s="206">
        <f t="shared" si="393"/>
        <v>0.4132073954983923</v>
      </c>
      <c r="E4899" s="208">
        <f t="shared" si="394"/>
        <v>0.45</v>
      </c>
      <c r="F4899" s="207">
        <v>11308.66</v>
      </c>
      <c r="G4899" s="207">
        <v>16448.96</v>
      </c>
      <c r="H4899" s="207">
        <v>18505.080000000002</v>
      </c>
      <c r="I4899" s="214">
        <v>189046</v>
      </c>
      <c r="J4899" s="211">
        <f t="shared" si="390"/>
        <v>0.37991559485530546</v>
      </c>
      <c r="K4899" s="212">
        <f t="shared" si="391"/>
        <v>0.42</v>
      </c>
      <c r="L4899" s="214">
        <v>10397.530000000001</v>
      </c>
      <c r="M4899" s="213">
        <v>15123.68</v>
      </c>
      <c r="N4899" s="213">
        <v>17014.14</v>
      </c>
      <c r="O4899" s="242">
        <f t="shared" si="392"/>
        <v>0.5152999999999156</v>
      </c>
      <c r="P4899" s="242"/>
      <c r="Q4899" s="179"/>
      <c r="R4899" s="179"/>
      <c r="S4899" s="179"/>
      <c r="T4899" s="179"/>
      <c r="U4899" s="179"/>
      <c r="V4899" s="179"/>
      <c r="W4899" s="179"/>
      <c r="X4899" s="179"/>
      <c r="Y4899" s="179"/>
      <c r="Z4899" s="179"/>
      <c r="AA4899" s="222"/>
      <c r="AB4899" s="222"/>
      <c r="AC4899" s="222"/>
      <c r="AD4899" s="179"/>
      <c r="AE4899" s="179"/>
      <c r="AF4899" s="179"/>
      <c r="AG4899" s="179"/>
      <c r="AH4899" s="179"/>
      <c r="AI4899" s="179"/>
      <c r="AJ4899" s="179"/>
    </row>
    <row r="4900" spans="2:36" x14ac:dyDescent="0.3">
      <c r="B4900" s="224">
        <v>497700</v>
      </c>
      <c r="C4900" s="209">
        <v>205657</v>
      </c>
      <c r="D4900" s="206">
        <f t="shared" si="393"/>
        <v>0.41321478802491463</v>
      </c>
      <c r="E4900" s="208">
        <f t="shared" si="394"/>
        <v>0.45</v>
      </c>
      <c r="F4900" s="207">
        <v>11311.13</v>
      </c>
      <c r="G4900" s="207">
        <v>16452.560000000001</v>
      </c>
      <c r="H4900" s="207">
        <v>18509.13</v>
      </c>
      <c r="I4900" s="214">
        <v>189088</v>
      </c>
      <c r="J4900" s="211">
        <f t="shared" si="390"/>
        <v>0.37992364878440826</v>
      </c>
      <c r="K4900" s="212">
        <f t="shared" si="391"/>
        <v>0.42</v>
      </c>
      <c r="L4900" s="214">
        <v>10399.84</v>
      </c>
      <c r="M4900" s="213">
        <v>15127.04</v>
      </c>
      <c r="N4900" s="213">
        <v>17017.919999999998</v>
      </c>
      <c r="O4900" s="242">
        <f t="shared" si="392"/>
        <v>0.51520000000007715</v>
      </c>
      <c r="P4900" s="242"/>
      <c r="Q4900" s="179"/>
      <c r="R4900" s="179"/>
      <c r="S4900" s="179"/>
      <c r="T4900" s="179"/>
      <c r="U4900" s="179"/>
      <c r="V4900" s="179"/>
      <c r="W4900" s="179"/>
      <c r="X4900" s="179"/>
      <c r="Y4900" s="179"/>
      <c r="Z4900" s="179"/>
      <c r="AA4900" s="222"/>
      <c r="AB4900" s="222"/>
      <c r="AC4900" s="222"/>
      <c r="AD4900" s="179"/>
      <c r="AE4900" s="179"/>
      <c r="AF4900" s="179"/>
      <c r="AG4900" s="179"/>
      <c r="AH4900" s="179"/>
      <c r="AI4900" s="179"/>
      <c r="AJ4900" s="179"/>
    </row>
    <row r="4901" spans="2:36" x14ac:dyDescent="0.3">
      <c r="B4901" s="224">
        <v>497800</v>
      </c>
      <c r="C4901" s="209">
        <v>205702</v>
      </c>
      <c r="D4901" s="206">
        <f t="shared" si="393"/>
        <v>0.41322217758135799</v>
      </c>
      <c r="E4901" s="208">
        <f t="shared" si="394"/>
        <v>0.45</v>
      </c>
      <c r="F4901" s="207">
        <v>11313.61</v>
      </c>
      <c r="G4901" s="207">
        <v>16456.16</v>
      </c>
      <c r="H4901" s="207">
        <v>18513.18</v>
      </c>
      <c r="I4901" s="214">
        <v>189130</v>
      </c>
      <c r="J4901" s="211">
        <f t="shared" si="390"/>
        <v>0.37993169947770189</v>
      </c>
      <c r="K4901" s="212">
        <f t="shared" si="391"/>
        <v>0.42</v>
      </c>
      <c r="L4901" s="214">
        <v>10402.15</v>
      </c>
      <c r="M4901" s="213">
        <v>15130.4</v>
      </c>
      <c r="N4901" s="213">
        <v>17021.7</v>
      </c>
      <c r="O4901" s="242">
        <f t="shared" si="392"/>
        <v>0.51529999999980647</v>
      </c>
      <c r="P4901" s="242"/>
      <c r="Q4901" s="179"/>
      <c r="R4901" s="179"/>
      <c r="S4901" s="179"/>
      <c r="T4901" s="179"/>
      <c r="U4901" s="179"/>
      <c r="V4901" s="179"/>
      <c r="W4901" s="179"/>
      <c r="X4901" s="179"/>
      <c r="Y4901" s="179"/>
      <c r="Z4901" s="179"/>
      <c r="AA4901" s="222"/>
      <c r="AB4901" s="222"/>
      <c r="AC4901" s="222"/>
      <c r="AD4901" s="179"/>
      <c r="AE4901" s="179"/>
      <c r="AF4901" s="179"/>
      <c r="AG4901" s="179"/>
      <c r="AH4901" s="179"/>
      <c r="AI4901" s="179"/>
      <c r="AJ4901" s="179"/>
    </row>
    <row r="4902" spans="2:36" x14ac:dyDescent="0.3">
      <c r="B4902" s="224">
        <v>497900</v>
      </c>
      <c r="C4902" s="209">
        <v>205747</v>
      </c>
      <c r="D4902" s="206">
        <f t="shared" si="393"/>
        <v>0.41322956416951195</v>
      </c>
      <c r="E4902" s="208">
        <f t="shared" si="394"/>
        <v>0.45</v>
      </c>
      <c r="F4902" s="207">
        <v>11316.08</v>
      </c>
      <c r="G4902" s="207">
        <v>16459.759999999998</v>
      </c>
      <c r="H4902" s="207">
        <v>18517.23</v>
      </c>
      <c r="I4902" s="214">
        <v>189172</v>
      </c>
      <c r="J4902" s="211">
        <f t="shared" si="390"/>
        <v>0.37993974693713595</v>
      </c>
      <c r="K4902" s="212">
        <f t="shared" si="391"/>
        <v>0.42</v>
      </c>
      <c r="L4902" s="214">
        <v>10404.459999999999</v>
      </c>
      <c r="M4902" s="213">
        <v>15133.76</v>
      </c>
      <c r="N4902" s="213">
        <v>17025.48</v>
      </c>
      <c r="O4902" s="242">
        <f t="shared" si="392"/>
        <v>0.51519999999996802</v>
      </c>
      <c r="P4902" s="242"/>
      <c r="Q4902" s="179"/>
      <c r="R4902" s="179"/>
      <c r="S4902" s="179"/>
      <c r="T4902" s="179"/>
      <c r="U4902" s="179"/>
      <c r="V4902" s="179"/>
      <c r="W4902" s="179"/>
      <c r="X4902" s="179"/>
      <c r="Y4902" s="179"/>
      <c r="Z4902" s="179"/>
      <c r="AA4902" s="222"/>
      <c r="AB4902" s="222"/>
      <c r="AC4902" s="222"/>
      <c r="AD4902" s="179"/>
      <c r="AE4902" s="179"/>
      <c r="AF4902" s="179"/>
      <c r="AG4902" s="179"/>
      <c r="AH4902" s="179"/>
      <c r="AI4902" s="179"/>
      <c r="AJ4902" s="179"/>
    </row>
    <row r="4903" spans="2:36" x14ac:dyDescent="0.3">
      <c r="B4903" s="224">
        <v>498000</v>
      </c>
      <c r="C4903" s="209">
        <v>205792</v>
      </c>
      <c r="D4903" s="206">
        <f t="shared" si="393"/>
        <v>0.41323694779116465</v>
      </c>
      <c r="E4903" s="208">
        <f t="shared" si="394"/>
        <v>0.45</v>
      </c>
      <c r="F4903" s="207">
        <v>11318.56</v>
      </c>
      <c r="G4903" s="207">
        <v>16463.36</v>
      </c>
      <c r="H4903" s="207">
        <v>18521.28</v>
      </c>
      <c r="I4903" s="214">
        <v>189214</v>
      </c>
      <c r="J4903" s="211">
        <f t="shared" si="390"/>
        <v>0.37994779116465865</v>
      </c>
      <c r="K4903" s="212">
        <f t="shared" si="391"/>
        <v>0.42</v>
      </c>
      <c r="L4903" s="214">
        <v>10406.77</v>
      </c>
      <c r="M4903" s="213">
        <v>15137.12</v>
      </c>
      <c r="N4903" s="213">
        <v>17029.259999999998</v>
      </c>
      <c r="O4903" s="242">
        <f t="shared" si="392"/>
        <v>0.51529999999995202</v>
      </c>
      <c r="P4903" s="242"/>
      <c r="Q4903" s="179"/>
      <c r="R4903" s="179"/>
      <c r="S4903" s="179"/>
      <c r="T4903" s="179"/>
      <c r="U4903" s="179"/>
      <c r="V4903" s="179"/>
      <c r="W4903" s="179"/>
      <c r="X4903" s="179"/>
      <c r="Y4903" s="179"/>
      <c r="Z4903" s="179"/>
      <c r="AA4903" s="222"/>
      <c r="AB4903" s="222"/>
      <c r="AC4903" s="222"/>
      <c r="AD4903" s="179"/>
      <c r="AE4903" s="179"/>
      <c r="AF4903" s="179"/>
      <c r="AG4903" s="179"/>
      <c r="AH4903" s="179"/>
      <c r="AI4903" s="179"/>
      <c r="AJ4903" s="179"/>
    </row>
    <row r="4904" spans="2:36" x14ac:dyDescent="0.3">
      <c r="B4904" s="224">
        <v>498100</v>
      </c>
      <c r="C4904" s="209">
        <v>205837</v>
      </c>
      <c r="D4904" s="206">
        <f t="shared" si="393"/>
        <v>0.41324432844810277</v>
      </c>
      <c r="E4904" s="208">
        <f t="shared" si="394"/>
        <v>0.45</v>
      </c>
      <c r="F4904" s="207">
        <v>11321.03</v>
      </c>
      <c r="G4904" s="207">
        <v>16466.96</v>
      </c>
      <c r="H4904" s="207">
        <v>18525.330000000002</v>
      </c>
      <c r="I4904" s="214">
        <v>189256</v>
      </c>
      <c r="J4904" s="211">
        <f t="shared" si="390"/>
        <v>0.3799558321622164</v>
      </c>
      <c r="K4904" s="212">
        <f t="shared" si="391"/>
        <v>0.42</v>
      </c>
      <c r="L4904" s="214">
        <v>10409.08</v>
      </c>
      <c r="M4904" s="213">
        <v>15140.48</v>
      </c>
      <c r="N4904" s="213">
        <v>17033.04</v>
      </c>
      <c r="O4904" s="242">
        <f t="shared" si="392"/>
        <v>0.51519999999989519</v>
      </c>
      <c r="P4904" s="242"/>
      <c r="Q4904" s="179"/>
      <c r="R4904" s="179"/>
      <c r="S4904" s="179"/>
      <c r="T4904" s="179"/>
      <c r="U4904" s="179"/>
      <c r="V4904" s="179"/>
      <c r="W4904" s="179"/>
      <c r="X4904" s="179"/>
      <c r="Y4904" s="179"/>
      <c r="Z4904" s="179"/>
      <c r="AA4904" s="222"/>
      <c r="AB4904" s="222"/>
      <c r="AC4904" s="222"/>
      <c r="AD4904" s="179"/>
      <c r="AE4904" s="179"/>
      <c r="AF4904" s="179"/>
      <c r="AG4904" s="179"/>
      <c r="AH4904" s="179"/>
      <c r="AI4904" s="179"/>
      <c r="AJ4904" s="179"/>
    </row>
    <row r="4905" spans="2:36" x14ac:dyDescent="0.3">
      <c r="B4905" s="224">
        <v>498200</v>
      </c>
      <c r="C4905" s="209">
        <v>205882</v>
      </c>
      <c r="D4905" s="206">
        <f t="shared" si="393"/>
        <v>0.4132517061421116</v>
      </c>
      <c r="E4905" s="208">
        <f t="shared" si="394"/>
        <v>0.45</v>
      </c>
      <c r="F4905" s="207">
        <v>11323.51</v>
      </c>
      <c r="G4905" s="207">
        <v>16470.560000000001</v>
      </c>
      <c r="H4905" s="207">
        <v>18529.38</v>
      </c>
      <c r="I4905" s="214">
        <v>189298</v>
      </c>
      <c r="J4905" s="211">
        <f t="shared" si="390"/>
        <v>0.37996386993175429</v>
      </c>
      <c r="K4905" s="212">
        <f t="shared" si="391"/>
        <v>0.42</v>
      </c>
      <c r="L4905" s="214">
        <v>10411.39</v>
      </c>
      <c r="M4905" s="213">
        <v>15143.84</v>
      </c>
      <c r="N4905" s="213">
        <v>17036.82</v>
      </c>
      <c r="O4905" s="242">
        <f t="shared" si="392"/>
        <v>0.51530000000013387</v>
      </c>
      <c r="P4905" s="242"/>
      <c r="Q4905" s="179"/>
      <c r="R4905" s="179"/>
      <c r="S4905" s="179"/>
      <c r="T4905" s="179"/>
      <c r="U4905" s="179"/>
      <c r="V4905" s="179"/>
      <c r="W4905" s="179"/>
      <c r="X4905" s="179"/>
      <c r="Y4905" s="179"/>
      <c r="Z4905" s="179"/>
      <c r="AA4905" s="222"/>
      <c r="AB4905" s="222"/>
      <c r="AC4905" s="222"/>
      <c r="AD4905" s="179"/>
      <c r="AE4905" s="179"/>
      <c r="AF4905" s="179"/>
      <c r="AG4905" s="179"/>
      <c r="AH4905" s="179"/>
      <c r="AI4905" s="179"/>
      <c r="AJ4905" s="179"/>
    </row>
    <row r="4906" spans="2:36" x14ac:dyDescent="0.3">
      <c r="B4906" s="224">
        <v>498300</v>
      </c>
      <c r="C4906" s="209">
        <v>205927</v>
      </c>
      <c r="D4906" s="206">
        <f t="shared" si="393"/>
        <v>0.41325908087497493</v>
      </c>
      <c r="E4906" s="208">
        <f t="shared" si="394"/>
        <v>0.45</v>
      </c>
      <c r="F4906" s="207">
        <v>11325.98</v>
      </c>
      <c r="G4906" s="207">
        <v>16474.16</v>
      </c>
      <c r="H4906" s="207">
        <v>18533.43</v>
      </c>
      <c r="I4906" s="214">
        <v>189340</v>
      </c>
      <c r="J4906" s="211">
        <f t="shared" si="390"/>
        <v>0.37997190447521573</v>
      </c>
      <c r="K4906" s="212">
        <f t="shared" si="391"/>
        <v>0.42</v>
      </c>
      <c r="L4906" s="214">
        <v>10413.700000000001</v>
      </c>
      <c r="M4906" s="213">
        <v>15147.2</v>
      </c>
      <c r="N4906" s="213">
        <v>17040.599999999999</v>
      </c>
      <c r="O4906" s="242">
        <f t="shared" si="392"/>
        <v>0.51520000000000432</v>
      </c>
      <c r="P4906" s="242"/>
      <c r="Q4906" s="179"/>
      <c r="R4906" s="179"/>
      <c r="S4906" s="179"/>
      <c r="T4906" s="179"/>
      <c r="U4906" s="179"/>
      <c r="V4906" s="179"/>
      <c r="W4906" s="179"/>
      <c r="X4906" s="179"/>
      <c r="Y4906" s="179"/>
      <c r="Z4906" s="179"/>
      <c r="AA4906" s="222"/>
      <c r="AB4906" s="222"/>
      <c r="AC4906" s="222"/>
      <c r="AD4906" s="179"/>
      <c r="AE4906" s="179"/>
      <c r="AF4906" s="179"/>
      <c r="AG4906" s="179"/>
      <c r="AH4906" s="179"/>
      <c r="AI4906" s="179"/>
      <c r="AJ4906" s="179"/>
    </row>
    <row r="4907" spans="2:36" x14ac:dyDescent="0.3">
      <c r="B4907" s="224">
        <v>498400</v>
      </c>
      <c r="C4907" s="209">
        <v>205972</v>
      </c>
      <c r="D4907" s="206">
        <f t="shared" si="393"/>
        <v>0.41326645264847511</v>
      </c>
      <c r="E4907" s="208">
        <f t="shared" si="394"/>
        <v>0.45</v>
      </c>
      <c r="F4907" s="207">
        <v>11328.46</v>
      </c>
      <c r="G4907" s="207">
        <v>16477.759999999998</v>
      </c>
      <c r="H4907" s="207">
        <v>18537.48</v>
      </c>
      <c r="I4907" s="214">
        <v>189382</v>
      </c>
      <c r="J4907" s="211">
        <f t="shared" si="390"/>
        <v>0.37997993579454253</v>
      </c>
      <c r="K4907" s="212">
        <f t="shared" si="391"/>
        <v>0.42</v>
      </c>
      <c r="L4907" s="214">
        <v>10416.01</v>
      </c>
      <c r="M4907" s="213">
        <v>15150.56</v>
      </c>
      <c r="N4907" s="213">
        <v>17044.38</v>
      </c>
      <c r="O4907" s="242">
        <f t="shared" si="392"/>
        <v>0.51530000000002474</v>
      </c>
      <c r="P4907" s="242"/>
      <c r="Q4907" s="179"/>
      <c r="R4907" s="179"/>
      <c r="S4907" s="179"/>
      <c r="T4907" s="179"/>
      <c r="U4907" s="179"/>
      <c r="V4907" s="179"/>
      <c r="W4907" s="179"/>
      <c r="X4907" s="179"/>
      <c r="Y4907" s="179"/>
      <c r="Z4907" s="179"/>
      <c r="AA4907" s="222"/>
      <c r="AB4907" s="222"/>
      <c r="AC4907" s="222"/>
      <c r="AD4907" s="179"/>
      <c r="AE4907" s="179"/>
      <c r="AF4907" s="179"/>
      <c r="AG4907" s="179"/>
      <c r="AH4907" s="179"/>
      <c r="AI4907" s="179"/>
      <c r="AJ4907" s="179"/>
    </row>
    <row r="4908" spans="2:36" x14ac:dyDescent="0.3">
      <c r="B4908" s="224">
        <v>498500</v>
      </c>
      <c r="C4908" s="209">
        <v>206017</v>
      </c>
      <c r="D4908" s="206">
        <f t="shared" si="393"/>
        <v>0.41327382146439318</v>
      </c>
      <c r="E4908" s="208">
        <f t="shared" si="394"/>
        <v>0.45</v>
      </c>
      <c r="F4908" s="207">
        <v>11330.93</v>
      </c>
      <c r="G4908" s="207">
        <v>16481.36</v>
      </c>
      <c r="H4908" s="207">
        <v>18541.53</v>
      </c>
      <c r="I4908" s="214">
        <v>189424</v>
      </c>
      <c r="J4908" s="211">
        <f t="shared" si="390"/>
        <v>0.37998796389167505</v>
      </c>
      <c r="K4908" s="212">
        <f t="shared" si="391"/>
        <v>0.42</v>
      </c>
      <c r="L4908" s="214">
        <v>10418.32</v>
      </c>
      <c r="M4908" s="213">
        <v>15153.92</v>
      </c>
      <c r="N4908" s="213">
        <v>17048.16</v>
      </c>
      <c r="O4908" s="242">
        <f t="shared" si="392"/>
        <v>0.5151999999999316</v>
      </c>
      <c r="P4908" s="242"/>
      <c r="Q4908" s="179"/>
      <c r="R4908" s="179"/>
      <c r="S4908" s="179"/>
      <c r="T4908" s="179"/>
      <c r="U4908" s="179"/>
      <c r="V4908" s="179"/>
      <c r="W4908" s="179"/>
      <c r="X4908" s="179"/>
      <c r="Y4908" s="179"/>
      <c r="Z4908" s="179"/>
      <c r="AA4908" s="222"/>
      <c r="AB4908" s="222"/>
      <c r="AC4908" s="222"/>
      <c r="AD4908" s="179"/>
      <c r="AE4908" s="179"/>
      <c r="AF4908" s="179"/>
      <c r="AG4908" s="179"/>
      <c r="AH4908" s="179"/>
      <c r="AI4908" s="179"/>
      <c r="AJ4908" s="179"/>
    </row>
    <row r="4909" spans="2:36" x14ac:dyDescent="0.3">
      <c r="B4909" s="224">
        <v>498600</v>
      </c>
      <c r="C4909" s="209">
        <v>206062</v>
      </c>
      <c r="D4909" s="206">
        <f t="shared" si="393"/>
        <v>0.41328118732450864</v>
      </c>
      <c r="E4909" s="208">
        <f t="shared" si="394"/>
        <v>0.45</v>
      </c>
      <c r="F4909" s="207">
        <v>11333.41</v>
      </c>
      <c r="G4909" s="207">
        <v>16484.96</v>
      </c>
      <c r="H4909" s="207">
        <v>18545.580000000002</v>
      </c>
      <c r="I4909" s="214">
        <v>189466</v>
      </c>
      <c r="J4909" s="211">
        <f t="shared" si="390"/>
        <v>0.37999598876855195</v>
      </c>
      <c r="K4909" s="212">
        <f t="shared" si="391"/>
        <v>0.42</v>
      </c>
      <c r="L4909" s="214">
        <v>10420.629999999999</v>
      </c>
      <c r="M4909" s="213">
        <v>15157.28</v>
      </c>
      <c r="N4909" s="213">
        <v>17051.939999999999</v>
      </c>
      <c r="O4909" s="242">
        <f t="shared" si="392"/>
        <v>0.5152999999999156</v>
      </c>
      <c r="P4909" s="242"/>
      <c r="Q4909" s="179"/>
      <c r="R4909" s="179"/>
      <c r="S4909" s="179"/>
      <c r="T4909" s="179"/>
      <c r="U4909" s="179"/>
      <c r="V4909" s="179"/>
      <c r="W4909" s="179"/>
      <c r="X4909" s="179"/>
      <c r="Y4909" s="179"/>
      <c r="Z4909" s="179"/>
      <c r="AA4909" s="222"/>
      <c r="AB4909" s="222"/>
      <c r="AC4909" s="222"/>
      <c r="AD4909" s="179"/>
      <c r="AE4909" s="179"/>
      <c r="AF4909" s="179"/>
      <c r="AG4909" s="179"/>
      <c r="AH4909" s="179"/>
      <c r="AI4909" s="179"/>
      <c r="AJ4909" s="179"/>
    </row>
    <row r="4910" spans="2:36" x14ac:dyDescent="0.3">
      <c r="B4910" s="224">
        <v>498700</v>
      </c>
      <c r="C4910" s="209">
        <v>206107</v>
      </c>
      <c r="D4910" s="206">
        <f t="shared" si="393"/>
        <v>0.41328855023059957</v>
      </c>
      <c r="E4910" s="208">
        <f t="shared" si="394"/>
        <v>0.45</v>
      </c>
      <c r="F4910" s="207">
        <v>11335.88</v>
      </c>
      <c r="G4910" s="207">
        <v>16488.560000000001</v>
      </c>
      <c r="H4910" s="207">
        <v>18549.63</v>
      </c>
      <c r="I4910" s="214">
        <v>189508</v>
      </c>
      <c r="J4910" s="211">
        <f t="shared" si="390"/>
        <v>0.38000401042711046</v>
      </c>
      <c r="K4910" s="212">
        <f t="shared" si="391"/>
        <v>0.42</v>
      </c>
      <c r="L4910" s="214">
        <v>10422.94</v>
      </c>
      <c r="M4910" s="213">
        <v>15160.64</v>
      </c>
      <c r="N4910" s="213">
        <v>17055.72</v>
      </c>
      <c r="O4910" s="242">
        <f t="shared" si="392"/>
        <v>0.51520000000007715</v>
      </c>
      <c r="P4910" s="242"/>
      <c r="Q4910" s="179"/>
      <c r="R4910" s="179"/>
      <c r="S4910" s="179"/>
      <c r="T4910" s="179"/>
      <c r="U4910" s="179"/>
      <c r="V4910" s="179"/>
      <c r="W4910" s="179"/>
      <c r="X4910" s="179"/>
      <c r="Y4910" s="179"/>
      <c r="Z4910" s="179"/>
      <c r="AA4910" s="222"/>
      <c r="AB4910" s="222"/>
      <c r="AC4910" s="222"/>
      <c r="AD4910" s="179"/>
      <c r="AE4910" s="179"/>
      <c r="AF4910" s="179"/>
      <c r="AG4910" s="179"/>
      <c r="AH4910" s="179"/>
      <c r="AI4910" s="179"/>
      <c r="AJ4910" s="179"/>
    </row>
    <row r="4911" spans="2:36" x14ac:dyDescent="0.3">
      <c r="B4911" s="224">
        <v>498800</v>
      </c>
      <c r="C4911" s="209">
        <v>206152</v>
      </c>
      <c r="D4911" s="206">
        <f t="shared" si="393"/>
        <v>0.41329591018444267</v>
      </c>
      <c r="E4911" s="208">
        <f t="shared" si="394"/>
        <v>0.45</v>
      </c>
      <c r="F4911" s="207">
        <v>11338.36</v>
      </c>
      <c r="G4911" s="207">
        <v>16492.16</v>
      </c>
      <c r="H4911" s="207">
        <v>18553.68</v>
      </c>
      <c r="I4911" s="214">
        <v>189550</v>
      </c>
      <c r="J4911" s="211">
        <f t="shared" si="390"/>
        <v>0.38001202886928631</v>
      </c>
      <c r="K4911" s="212">
        <f t="shared" si="391"/>
        <v>0.42</v>
      </c>
      <c r="L4911" s="214">
        <v>10425.25</v>
      </c>
      <c r="M4911" s="213">
        <v>15164</v>
      </c>
      <c r="N4911" s="213">
        <v>17059.5</v>
      </c>
      <c r="O4911" s="242">
        <f t="shared" si="392"/>
        <v>0.51529999999980647</v>
      </c>
      <c r="P4911" s="242"/>
      <c r="Q4911" s="179"/>
      <c r="R4911" s="179"/>
      <c r="S4911" s="179"/>
      <c r="T4911" s="179"/>
      <c r="U4911" s="179"/>
      <c r="V4911" s="179"/>
      <c r="W4911" s="179"/>
      <c r="X4911" s="179"/>
      <c r="Y4911" s="179"/>
      <c r="Z4911" s="179"/>
      <c r="AA4911" s="222"/>
      <c r="AB4911" s="222"/>
      <c r="AC4911" s="222"/>
      <c r="AD4911" s="179"/>
      <c r="AE4911" s="179"/>
      <c r="AF4911" s="179"/>
      <c r="AG4911" s="179"/>
      <c r="AH4911" s="179"/>
      <c r="AI4911" s="179"/>
      <c r="AJ4911" s="179"/>
    </row>
    <row r="4912" spans="2:36" x14ac:dyDescent="0.3">
      <c r="B4912" s="224">
        <v>498900</v>
      </c>
      <c r="C4912" s="209">
        <v>206197</v>
      </c>
      <c r="D4912" s="206">
        <f t="shared" si="393"/>
        <v>0.41330326718781318</v>
      </c>
      <c r="E4912" s="208">
        <f t="shared" si="394"/>
        <v>0.45</v>
      </c>
      <c r="F4912" s="207">
        <v>11340.83</v>
      </c>
      <c r="G4912" s="207">
        <v>16495.759999999998</v>
      </c>
      <c r="H4912" s="207">
        <v>18557.73</v>
      </c>
      <c r="I4912" s="214">
        <v>189592</v>
      </c>
      <c r="J4912" s="211">
        <f t="shared" si="390"/>
        <v>0.38002004409701345</v>
      </c>
      <c r="K4912" s="212">
        <f t="shared" si="391"/>
        <v>0.42</v>
      </c>
      <c r="L4912" s="214">
        <v>10427.56</v>
      </c>
      <c r="M4912" s="213">
        <v>15167.36</v>
      </c>
      <c r="N4912" s="213">
        <v>17063.28</v>
      </c>
      <c r="O4912" s="242">
        <f t="shared" si="392"/>
        <v>0.51519999999996802</v>
      </c>
      <c r="P4912" s="242"/>
      <c r="Q4912" s="179"/>
      <c r="R4912" s="179"/>
      <c r="S4912" s="179"/>
      <c r="T4912" s="179"/>
      <c r="U4912" s="179"/>
      <c r="V4912" s="179"/>
      <c r="W4912" s="179"/>
      <c r="X4912" s="179"/>
      <c r="Y4912" s="179"/>
      <c r="Z4912" s="179"/>
      <c r="AA4912" s="222"/>
      <c r="AB4912" s="222"/>
      <c r="AC4912" s="222"/>
      <c r="AD4912" s="179"/>
      <c r="AE4912" s="179"/>
      <c r="AF4912" s="179"/>
      <c r="AG4912" s="179"/>
      <c r="AH4912" s="179"/>
      <c r="AI4912" s="179"/>
      <c r="AJ4912" s="179"/>
    </row>
    <row r="4913" spans="2:36" x14ac:dyDescent="0.3">
      <c r="B4913" s="224">
        <v>499000</v>
      </c>
      <c r="C4913" s="209">
        <v>206242</v>
      </c>
      <c r="D4913" s="206">
        <f t="shared" si="393"/>
        <v>0.41331062124248497</v>
      </c>
      <c r="E4913" s="208">
        <f t="shared" si="394"/>
        <v>0.45</v>
      </c>
      <c r="F4913" s="207">
        <v>11343.31</v>
      </c>
      <c r="G4913" s="207">
        <v>16499.36</v>
      </c>
      <c r="H4913" s="207">
        <v>18561.78</v>
      </c>
      <c r="I4913" s="214">
        <v>189634</v>
      </c>
      <c r="J4913" s="211">
        <f t="shared" si="390"/>
        <v>0.38002805611222445</v>
      </c>
      <c r="K4913" s="212">
        <f t="shared" si="391"/>
        <v>0.42</v>
      </c>
      <c r="L4913" s="214">
        <v>10429.870000000001</v>
      </c>
      <c r="M4913" s="213">
        <v>15170.72</v>
      </c>
      <c r="N4913" s="213">
        <v>17067.060000000001</v>
      </c>
      <c r="O4913" s="242">
        <f t="shared" si="392"/>
        <v>0.51529999999995202</v>
      </c>
      <c r="P4913" s="242"/>
      <c r="Q4913" s="179"/>
      <c r="R4913" s="179"/>
      <c r="S4913" s="179"/>
      <c r="T4913" s="179"/>
      <c r="U4913" s="179"/>
      <c r="V4913" s="179"/>
      <c r="W4913" s="179"/>
      <c r="X4913" s="179"/>
      <c r="Y4913" s="179"/>
      <c r="Z4913" s="179"/>
      <c r="AA4913" s="222"/>
      <c r="AB4913" s="222"/>
      <c r="AC4913" s="222"/>
      <c r="AD4913" s="179"/>
      <c r="AE4913" s="179"/>
      <c r="AF4913" s="179"/>
      <c r="AG4913" s="179"/>
      <c r="AH4913" s="179"/>
      <c r="AI4913" s="179"/>
      <c r="AJ4913" s="179"/>
    </row>
    <row r="4914" spans="2:36" x14ac:dyDescent="0.3">
      <c r="B4914" s="224">
        <v>499100</v>
      </c>
      <c r="C4914" s="209">
        <v>206287</v>
      </c>
      <c r="D4914" s="206">
        <f t="shared" si="393"/>
        <v>0.41331797235023043</v>
      </c>
      <c r="E4914" s="208">
        <f t="shared" si="394"/>
        <v>0.45</v>
      </c>
      <c r="F4914" s="207">
        <v>11345.78</v>
      </c>
      <c r="G4914" s="207">
        <v>16502.96</v>
      </c>
      <c r="H4914" s="207">
        <v>18565.830000000002</v>
      </c>
      <c r="I4914" s="214">
        <v>189676</v>
      </c>
      <c r="J4914" s="211">
        <f t="shared" si="390"/>
        <v>0.38003606491685032</v>
      </c>
      <c r="K4914" s="212">
        <f t="shared" si="391"/>
        <v>0.42</v>
      </c>
      <c r="L4914" s="214">
        <v>10432.18</v>
      </c>
      <c r="M4914" s="213">
        <v>15174.08</v>
      </c>
      <c r="N4914" s="213">
        <v>17070.84</v>
      </c>
      <c r="O4914" s="242">
        <f t="shared" si="392"/>
        <v>0.51519999999989519</v>
      </c>
      <c r="P4914" s="242"/>
      <c r="Q4914" s="179"/>
      <c r="R4914" s="179"/>
      <c r="S4914" s="179"/>
      <c r="T4914" s="179"/>
      <c r="U4914" s="179"/>
      <c r="V4914" s="179"/>
      <c r="W4914" s="179"/>
      <c r="X4914" s="179"/>
      <c r="Y4914" s="179"/>
      <c r="Z4914" s="179"/>
      <c r="AA4914" s="222"/>
      <c r="AB4914" s="222"/>
      <c r="AC4914" s="222"/>
      <c r="AD4914" s="179"/>
      <c r="AE4914" s="179"/>
      <c r="AF4914" s="179"/>
      <c r="AG4914" s="179"/>
      <c r="AH4914" s="179"/>
      <c r="AI4914" s="179"/>
      <c r="AJ4914" s="179"/>
    </row>
    <row r="4915" spans="2:36" x14ac:dyDescent="0.3">
      <c r="B4915" s="224">
        <v>499200</v>
      </c>
      <c r="C4915" s="209">
        <v>206332</v>
      </c>
      <c r="D4915" s="206">
        <f t="shared" si="393"/>
        <v>0.4133253205128205</v>
      </c>
      <c r="E4915" s="208">
        <f t="shared" si="394"/>
        <v>0.45</v>
      </c>
      <c r="F4915" s="207">
        <v>11348.26</v>
      </c>
      <c r="G4915" s="207">
        <v>16506.560000000001</v>
      </c>
      <c r="H4915" s="207">
        <v>18569.88</v>
      </c>
      <c r="I4915" s="214">
        <v>189718</v>
      </c>
      <c r="J4915" s="211">
        <f t="shared" si="390"/>
        <v>0.38004407051282052</v>
      </c>
      <c r="K4915" s="212">
        <f t="shared" si="391"/>
        <v>0.42</v>
      </c>
      <c r="L4915" s="214">
        <v>10434.49</v>
      </c>
      <c r="M4915" s="213">
        <v>15177.44</v>
      </c>
      <c r="N4915" s="213">
        <v>17074.62</v>
      </c>
      <c r="O4915" s="242">
        <f t="shared" si="392"/>
        <v>0.51530000000013387</v>
      </c>
      <c r="P4915" s="242"/>
      <c r="Q4915" s="179"/>
      <c r="R4915" s="179"/>
      <c r="S4915" s="179"/>
      <c r="T4915" s="179"/>
      <c r="U4915" s="179"/>
      <c r="V4915" s="179"/>
      <c r="W4915" s="179"/>
      <c r="X4915" s="179"/>
      <c r="Y4915" s="179"/>
      <c r="Z4915" s="179"/>
      <c r="AA4915" s="222"/>
      <c r="AB4915" s="222"/>
      <c r="AC4915" s="222"/>
      <c r="AD4915" s="179"/>
      <c r="AE4915" s="179"/>
      <c r="AF4915" s="179"/>
      <c r="AG4915" s="179"/>
      <c r="AH4915" s="179"/>
      <c r="AI4915" s="179"/>
      <c r="AJ4915" s="179"/>
    </row>
    <row r="4916" spans="2:36" x14ac:dyDescent="0.3">
      <c r="B4916" s="224">
        <v>499300</v>
      </c>
      <c r="C4916" s="209">
        <v>206377</v>
      </c>
      <c r="D4916" s="206">
        <f t="shared" si="393"/>
        <v>0.41333266573202482</v>
      </c>
      <c r="E4916" s="208">
        <f t="shared" si="394"/>
        <v>0.45</v>
      </c>
      <c r="F4916" s="207">
        <v>11350.73</v>
      </c>
      <c r="G4916" s="207">
        <v>16510.16</v>
      </c>
      <c r="H4916" s="207">
        <v>18573.93</v>
      </c>
      <c r="I4916" s="214">
        <v>189760</v>
      </c>
      <c r="J4916" s="211">
        <f t="shared" si="390"/>
        <v>0.38005207290206289</v>
      </c>
      <c r="K4916" s="212">
        <f t="shared" si="391"/>
        <v>0.42</v>
      </c>
      <c r="L4916" s="214">
        <v>10436.799999999999</v>
      </c>
      <c r="M4916" s="213">
        <v>15180.8</v>
      </c>
      <c r="N4916" s="213">
        <v>17078.400000000001</v>
      </c>
      <c r="O4916" s="242">
        <f t="shared" si="392"/>
        <v>0.51520000000000432</v>
      </c>
      <c r="P4916" s="242"/>
      <c r="Q4916" s="179"/>
      <c r="R4916" s="179"/>
      <c r="S4916" s="179"/>
      <c r="T4916" s="179"/>
      <c r="U4916" s="179"/>
      <c r="V4916" s="179"/>
      <c r="W4916" s="179"/>
      <c r="X4916" s="179"/>
      <c r="Y4916" s="179"/>
      <c r="Z4916" s="179"/>
      <c r="AA4916" s="222"/>
      <c r="AB4916" s="222"/>
      <c r="AC4916" s="222"/>
      <c r="AD4916" s="179"/>
      <c r="AE4916" s="179"/>
      <c r="AF4916" s="179"/>
      <c r="AG4916" s="179"/>
      <c r="AH4916" s="179"/>
      <c r="AI4916" s="179"/>
      <c r="AJ4916" s="179"/>
    </row>
    <row r="4917" spans="2:36" x14ac:dyDescent="0.3">
      <c r="B4917" s="224">
        <v>499400</v>
      </c>
      <c r="C4917" s="209">
        <v>206422</v>
      </c>
      <c r="D4917" s="206">
        <f t="shared" si="393"/>
        <v>0.41334000800961151</v>
      </c>
      <c r="E4917" s="208">
        <f t="shared" si="394"/>
        <v>0.45</v>
      </c>
      <c r="F4917" s="207">
        <v>11353.21</v>
      </c>
      <c r="G4917" s="207">
        <v>16513.759999999998</v>
      </c>
      <c r="H4917" s="207">
        <v>18577.98</v>
      </c>
      <c r="I4917" s="214">
        <v>189802</v>
      </c>
      <c r="J4917" s="211">
        <f t="shared" si="390"/>
        <v>0.38006007208650383</v>
      </c>
      <c r="K4917" s="212">
        <f t="shared" si="391"/>
        <v>0.42</v>
      </c>
      <c r="L4917" s="214">
        <v>10439.11</v>
      </c>
      <c r="M4917" s="213">
        <v>15184.16</v>
      </c>
      <c r="N4917" s="213">
        <v>17082.18</v>
      </c>
      <c r="O4917" s="242">
        <f t="shared" si="392"/>
        <v>0.51530000000002474</v>
      </c>
      <c r="P4917" s="242"/>
      <c r="Q4917" s="179"/>
      <c r="R4917" s="179"/>
      <c r="S4917" s="179"/>
      <c r="T4917" s="179"/>
      <c r="U4917" s="179"/>
      <c r="V4917" s="179"/>
      <c r="W4917" s="179"/>
      <c r="X4917" s="179"/>
      <c r="Y4917" s="179"/>
      <c r="Z4917" s="179"/>
      <c r="AA4917" s="222"/>
      <c r="AB4917" s="222"/>
      <c r="AC4917" s="222"/>
      <c r="AD4917" s="179"/>
      <c r="AE4917" s="179"/>
      <c r="AF4917" s="179"/>
      <c r="AG4917" s="179"/>
      <c r="AH4917" s="179"/>
      <c r="AI4917" s="179"/>
      <c r="AJ4917" s="179"/>
    </row>
    <row r="4918" spans="2:36" x14ac:dyDescent="0.3">
      <c r="B4918" s="224">
        <v>499500</v>
      </c>
      <c r="C4918" s="209">
        <v>206467</v>
      </c>
      <c r="D4918" s="206">
        <f t="shared" si="393"/>
        <v>0.41334734734734735</v>
      </c>
      <c r="E4918" s="208">
        <f t="shared" si="394"/>
        <v>0.45</v>
      </c>
      <c r="F4918" s="207">
        <v>11355.68</v>
      </c>
      <c r="G4918" s="207">
        <v>16517.36</v>
      </c>
      <c r="H4918" s="207">
        <v>18582.03</v>
      </c>
      <c r="I4918" s="214">
        <v>189844</v>
      </c>
      <c r="J4918" s="211">
        <f t="shared" si="390"/>
        <v>0.38006806806806809</v>
      </c>
      <c r="K4918" s="212">
        <f t="shared" si="391"/>
        <v>0.42</v>
      </c>
      <c r="L4918" s="214">
        <v>10441.42</v>
      </c>
      <c r="M4918" s="213">
        <v>15187.52</v>
      </c>
      <c r="N4918" s="213">
        <v>17085.96</v>
      </c>
      <c r="O4918" s="242">
        <f t="shared" si="392"/>
        <v>0.5151999999999316</v>
      </c>
      <c r="P4918" s="242"/>
      <c r="Q4918" s="179"/>
      <c r="R4918" s="179"/>
      <c r="S4918" s="179"/>
      <c r="T4918" s="179"/>
      <c r="U4918" s="179"/>
      <c r="V4918" s="179"/>
      <c r="W4918" s="179"/>
      <c r="X4918" s="179"/>
      <c r="Y4918" s="179"/>
      <c r="Z4918" s="179"/>
      <c r="AA4918" s="222"/>
      <c r="AB4918" s="222"/>
      <c r="AC4918" s="222"/>
      <c r="AD4918" s="179"/>
      <c r="AE4918" s="179"/>
      <c r="AF4918" s="179"/>
      <c r="AG4918" s="179"/>
      <c r="AH4918" s="179"/>
      <c r="AI4918" s="179"/>
      <c r="AJ4918" s="179"/>
    </row>
    <row r="4919" spans="2:36" x14ac:dyDescent="0.3">
      <c r="B4919" s="224">
        <v>499600</v>
      </c>
      <c r="C4919" s="209">
        <v>206512</v>
      </c>
      <c r="D4919" s="206">
        <f t="shared" si="393"/>
        <v>0.41335468374699758</v>
      </c>
      <c r="E4919" s="208">
        <f t="shared" si="394"/>
        <v>0.45</v>
      </c>
      <c r="F4919" s="207">
        <v>11358.16</v>
      </c>
      <c r="G4919" s="207">
        <v>16520.96</v>
      </c>
      <c r="H4919" s="207">
        <v>18586.080000000002</v>
      </c>
      <c r="I4919" s="214">
        <v>189886</v>
      </c>
      <c r="J4919" s="211">
        <f t="shared" si="390"/>
        <v>0.38007606084867895</v>
      </c>
      <c r="K4919" s="212">
        <f t="shared" si="391"/>
        <v>0.42</v>
      </c>
      <c r="L4919" s="214">
        <v>10443.73</v>
      </c>
      <c r="M4919" s="213">
        <v>15190.88</v>
      </c>
      <c r="N4919" s="213">
        <v>17089.740000000002</v>
      </c>
      <c r="O4919" s="242">
        <f t="shared" si="392"/>
        <v>0.5152999999999156</v>
      </c>
      <c r="P4919" s="242"/>
      <c r="Q4919" s="179"/>
      <c r="R4919" s="179"/>
      <c r="S4919" s="179"/>
      <c r="T4919" s="179"/>
      <c r="U4919" s="179"/>
      <c r="V4919" s="179"/>
      <c r="W4919" s="179"/>
      <c r="X4919" s="179"/>
      <c r="Y4919" s="179"/>
      <c r="Z4919" s="179"/>
      <c r="AA4919" s="222"/>
      <c r="AB4919" s="222"/>
      <c r="AC4919" s="222"/>
      <c r="AD4919" s="179"/>
      <c r="AE4919" s="179"/>
      <c r="AF4919" s="179"/>
      <c r="AG4919" s="179"/>
      <c r="AH4919" s="179"/>
      <c r="AI4919" s="179"/>
      <c r="AJ4919" s="179"/>
    </row>
    <row r="4920" spans="2:36" x14ac:dyDescent="0.3">
      <c r="B4920" s="224">
        <v>499700</v>
      </c>
      <c r="C4920" s="209">
        <v>206557</v>
      </c>
      <c r="D4920" s="206">
        <f t="shared" si="393"/>
        <v>0.41336201721032617</v>
      </c>
      <c r="E4920" s="208">
        <f t="shared" si="394"/>
        <v>0.45</v>
      </c>
      <c r="F4920" s="207">
        <v>11360.63</v>
      </c>
      <c r="G4920" s="207">
        <v>16524.560000000001</v>
      </c>
      <c r="H4920" s="207">
        <v>18590.13</v>
      </c>
      <c r="I4920" s="214">
        <v>189928</v>
      </c>
      <c r="J4920" s="211">
        <f t="shared" si="390"/>
        <v>0.38008405043025817</v>
      </c>
      <c r="K4920" s="212">
        <f t="shared" si="391"/>
        <v>0.42</v>
      </c>
      <c r="L4920" s="214">
        <v>10446.040000000001</v>
      </c>
      <c r="M4920" s="213">
        <v>15194.24</v>
      </c>
      <c r="N4920" s="213">
        <v>17093.52</v>
      </c>
      <c r="O4920" s="242">
        <f t="shared" si="392"/>
        <v>0.51520000000007715</v>
      </c>
      <c r="P4920" s="242"/>
      <c r="Q4920" s="179"/>
      <c r="R4920" s="179"/>
      <c r="S4920" s="179"/>
      <c r="T4920" s="179"/>
      <c r="U4920" s="179"/>
      <c r="V4920" s="179"/>
      <c r="W4920" s="179"/>
      <c r="X4920" s="179"/>
      <c r="Y4920" s="179"/>
      <c r="Z4920" s="179"/>
      <c r="AA4920" s="222"/>
      <c r="AB4920" s="222"/>
      <c r="AC4920" s="222"/>
      <c r="AD4920" s="179"/>
      <c r="AE4920" s="179"/>
      <c r="AF4920" s="179"/>
      <c r="AG4920" s="179"/>
      <c r="AH4920" s="179"/>
      <c r="AI4920" s="179"/>
      <c r="AJ4920" s="179"/>
    </row>
    <row r="4921" spans="2:36" x14ac:dyDescent="0.3">
      <c r="B4921" s="224">
        <v>499800</v>
      </c>
      <c r="C4921" s="209">
        <v>206602</v>
      </c>
      <c r="D4921" s="206">
        <f t="shared" si="393"/>
        <v>0.41336934773909562</v>
      </c>
      <c r="E4921" s="208">
        <f t="shared" si="394"/>
        <v>0.45</v>
      </c>
      <c r="F4921" s="207">
        <v>11363.11</v>
      </c>
      <c r="G4921" s="207">
        <v>16528.16</v>
      </c>
      <c r="H4921" s="207">
        <v>18594.18</v>
      </c>
      <c r="I4921" s="214">
        <v>189970</v>
      </c>
      <c r="J4921" s="211">
        <f t="shared" si="390"/>
        <v>0.38009203681472586</v>
      </c>
      <c r="K4921" s="212">
        <f t="shared" si="391"/>
        <v>0.42</v>
      </c>
      <c r="L4921" s="214">
        <v>10448.35</v>
      </c>
      <c r="M4921" s="213">
        <v>15197.6</v>
      </c>
      <c r="N4921" s="213">
        <v>17097.3</v>
      </c>
      <c r="O4921" s="242">
        <f t="shared" si="392"/>
        <v>0.51529999999980647</v>
      </c>
      <c r="P4921" s="242"/>
      <c r="Q4921" s="179"/>
      <c r="R4921" s="179"/>
      <c r="S4921" s="179"/>
      <c r="T4921" s="179"/>
      <c r="U4921" s="179"/>
      <c r="V4921" s="179"/>
      <c r="W4921" s="179"/>
      <c r="X4921" s="179"/>
      <c r="Y4921" s="179"/>
      <c r="Z4921" s="179"/>
      <c r="AA4921" s="222"/>
      <c r="AB4921" s="222"/>
      <c r="AC4921" s="222"/>
      <c r="AD4921" s="179"/>
      <c r="AE4921" s="179"/>
      <c r="AF4921" s="179"/>
      <c r="AG4921" s="179"/>
      <c r="AH4921" s="179"/>
      <c r="AI4921" s="179"/>
      <c r="AJ4921" s="179"/>
    </row>
    <row r="4922" spans="2:36" x14ac:dyDescent="0.3">
      <c r="B4922" s="224">
        <v>499900</v>
      </c>
      <c r="C4922" s="209">
        <v>206647</v>
      </c>
      <c r="D4922" s="206">
        <f t="shared" si="393"/>
        <v>0.413376675335067</v>
      </c>
      <c r="E4922" s="208">
        <f t="shared" si="394"/>
        <v>0.45</v>
      </c>
      <c r="F4922" s="207">
        <v>11365.58</v>
      </c>
      <c r="G4922" s="207">
        <v>16531.759999999998</v>
      </c>
      <c r="H4922" s="207">
        <v>18598.23</v>
      </c>
      <c r="I4922" s="214">
        <v>190012</v>
      </c>
      <c r="J4922" s="211">
        <f t="shared" si="390"/>
        <v>0.38010002000400078</v>
      </c>
      <c r="K4922" s="212">
        <f t="shared" si="391"/>
        <v>0.42</v>
      </c>
      <c r="L4922" s="214">
        <v>10450.66</v>
      </c>
      <c r="M4922" s="213">
        <v>15200.96</v>
      </c>
      <c r="N4922" s="213">
        <v>17101.080000000002</v>
      </c>
      <c r="O4922" s="242">
        <f t="shared" si="392"/>
        <v>0.51519999999996802</v>
      </c>
      <c r="P4922" s="242"/>
      <c r="Q4922" s="179"/>
      <c r="R4922" s="179"/>
      <c r="S4922" s="179"/>
      <c r="T4922" s="179"/>
      <c r="U4922" s="179"/>
      <c r="V4922" s="179"/>
      <c r="W4922" s="179"/>
      <c r="X4922" s="179"/>
      <c r="Y4922" s="179"/>
      <c r="Z4922" s="179"/>
      <c r="AA4922" s="222"/>
      <c r="AB4922" s="222"/>
      <c r="AC4922" s="222"/>
      <c r="AD4922" s="179"/>
      <c r="AE4922" s="179"/>
      <c r="AF4922" s="179"/>
      <c r="AG4922" s="179"/>
      <c r="AH4922" s="179"/>
      <c r="AI4922" s="179"/>
      <c r="AJ4922" s="179"/>
    </row>
    <row r="4923" spans="2:36" x14ac:dyDescent="0.3">
      <c r="B4923" s="224">
        <v>500000</v>
      </c>
      <c r="C4923" s="209">
        <v>206692</v>
      </c>
      <c r="D4923" s="206">
        <f t="shared" si="393"/>
        <v>0.41338399999999997</v>
      </c>
      <c r="E4923" s="208">
        <f t="shared" si="394"/>
        <v>0.45</v>
      </c>
      <c r="F4923" s="207">
        <v>11368.06</v>
      </c>
      <c r="G4923" s="207">
        <v>16535.36</v>
      </c>
      <c r="H4923" s="207">
        <v>18602.28</v>
      </c>
      <c r="I4923" s="214">
        <v>190054</v>
      </c>
      <c r="J4923" s="211">
        <f t="shared" ref="J4923:J4986" si="395">I4923/$B4923</f>
        <v>0.380108</v>
      </c>
      <c r="K4923" s="212">
        <f t="shared" ref="K4923:K4986" si="396">(I4923-I4922)/($B4923-$B4922)</f>
        <v>0.42</v>
      </c>
      <c r="L4923" s="214">
        <v>10452.969999999999</v>
      </c>
      <c r="M4923" s="213">
        <v>15204.32</v>
      </c>
      <c r="N4923" s="213">
        <v>17104.86</v>
      </c>
      <c r="O4923" s="242">
        <f t="shared" si="392"/>
        <v>0.51529999999995202</v>
      </c>
      <c r="P4923" s="242"/>
      <c r="Q4923" s="179"/>
      <c r="R4923" s="179"/>
      <c r="S4923" s="179"/>
      <c r="T4923" s="179"/>
      <c r="U4923" s="179"/>
      <c r="V4923" s="179"/>
      <c r="W4923" s="179"/>
      <c r="X4923" s="179"/>
      <c r="Y4923" s="179"/>
      <c r="Z4923" s="179"/>
      <c r="AA4923" s="222"/>
      <c r="AB4923" s="222"/>
      <c r="AC4923" s="222"/>
      <c r="AD4923" s="179"/>
      <c r="AE4923" s="179"/>
      <c r="AF4923" s="179"/>
      <c r="AG4923" s="179"/>
      <c r="AH4923" s="179"/>
      <c r="AI4923" s="179"/>
      <c r="AJ4923" s="179"/>
    </row>
    <row r="4924" spans="2:36" x14ac:dyDescent="0.3">
      <c r="B4924" s="224">
        <v>500100</v>
      </c>
      <c r="C4924" s="209">
        <v>206737</v>
      </c>
      <c r="D4924" s="206">
        <f t="shared" si="393"/>
        <v>0.41339132173565285</v>
      </c>
      <c r="E4924" s="208">
        <f t="shared" si="394"/>
        <v>0.45</v>
      </c>
      <c r="F4924" s="207">
        <v>11370.53</v>
      </c>
      <c r="G4924" s="207">
        <v>16538.96</v>
      </c>
      <c r="H4924" s="207">
        <v>18606.330000000002</v>
      </c>
      <c r="I4924" s="214">
        <v>190096</v>
      </c>
      <c r="J4924" s="211">
        <f t="shared" si="395"/>
        <v>0.3801159768046391</v>
      </c>
      <c r="K4924" s="212">
        <f t="shared" si="396"/>
        <v>0.42</v>
      </c>
      <c r="L4924" s="214">
        <v>10455.280000000001</v>
      </c>
      <c r="M4924" s="213">
        <v>15207.68</v>
      </c>
      <c r="N4924" s="213">
        <v>17108.64</v>
      </c>
      <c r="O4924" s="242">
        <f t="shared" si="392"/>
        <v>0.51519999999989519</v>
      </c>
      <c r="P4924" s="242"/>
      <c r="Q4924" s="179"/>
      <c r="R4924" s="179"/>
      <c r="S4924" s="179"/>
      <c r="T4924" s="179"/>
      <c r="U4924" s="179"/>
      <c r="V4924" s="179"/>
      <c r="W4924" s="179"/>
      <c r="X4924" s="179"/>
      <c r="Y4924" s="179"/>
      <c r="Z4924" s="179"/>
      <c r="AA4924" s="222"/>
      <c r="AB4924" s="222"/>
      <c r="AC4924" s="222"/>
      <c r="AD4924" s="179"/>
      <c r="AE4924" s="179"/>
      <c r="AF4924" s="179"/>
      <c r="AG4924" s="179"/>
      <c r="AH4924" s="179"/>
      <c r="AI4924" s="179"/>
      <c r="AJ4924" s="179"/>
    </row>
    <row r="4925" spans="2:36" x14ac:dyDescent="0.3">
      <c r="B4925" s="224">
        <v>500200</v>
      </c>
      <c r="C4925" s="209">
        <v>206782</v>
      </c>
      <c r="D4925" s="206">
        <f t="shared" si="393"/>
        <v>0.4133986405437825</v>
      </c>
      <c r="E4925" s="208">
        <f t="shared" si="394"/>
        <v>0.45</v>
      </c>
      <c r="F4925" s="207">
        <v>11373.01</v>
      </c>
      <c r="G4925" s="207">
        <v>16542.560000000001</v>
      </c>
      <c r="H4925" s="207">
        <v>18610.38</v>
      </c>
      <c r="I4925" s="214">
        <v>190138</v>
      </c>
      <c r="J4925" s="211">
        <f t="shared" si="395"/>
        <v>0.38012395041983205</v>
      </c>
      <c r="K4925" s="212">
        <f t="shared" si="396"/>
        <v>0.42</v>
      </c>
      <c r="L4925" s="214">
        <v>10457.59</v>
      </c>
      <c r="M4925" s="213">
        <v>15211.04</v>
      </c>
      <c r="N4925" s="213">
        <v>17112.419999999998</v>
      </c>
      <c r="O4925" s="242">
        <f t="shared" si="392"/>
        <v>0.51530000000013387</v>
      </c>
      <c r="P4925" s="242"/>
      <c r="Q4925" s="179"/>
      <c r="R4925" s="179"/>
      <c r="S4925" s="179"/>
      <c r="T4925" s="179"/>
      <c r="U4925" s="179"/>
      <c r="V4925" s="179"/>
      <c r="W4925" s="179"/>
      <c r="X4925" s="179"/>
      <c r="Y4925" s="179"/>
      <c r="Z4925" s="179"/>
      <c r="AA4925" s="222"/>
      <c r="AB4925" s="222"/>
      <c r="AC4925" s="222"/>
      <c r="AD4925" s="179"/>
      <c r="AE4925" s="179"/>
      <c r="AF4925" s="179"/>
      <c r="AG4925" s="179"/>
      <c r="AH4925" s="179"/>
      <c r="AI4925" s="179"/>
      <c r="AJ4925" s="179"/>
    </row>
    <row r="4926" spans="2:36" x14ac:dyDescent="0.3">
      <c r="B4926" s="224">
        <v>500300</v>
      </c>
      <c r="C4926" s="209">
        <v>206827</v>
      </c>
      <c r="D4926" s="206">
        <f t="shared" si="393"/>
        <v>0.41340595642614431</v>
      </c>
      <c r="E4926" s="208">
        <f t="shared" si="394"/>
        <v>0.45</v>
      </c>
      <c r="F4926" s="207">
        <v>11375.48</v>
      </c>
      <c r="G4926" s="207">
        <v>16546.16</v>
      </c>
      <c r="H4926" s="207">
        <v>18614.43</v>
      </c>
      <c r="I4926" s="214">
        <v>190180</v>
      </c>
      <c r="J4926" s="211">
        <f t="shared" si="395"/>
        <v>0.38013192084749148</v>
      </c>
      <c r="K4926" s="212">
        <f t="shared" si="396"/>
        <v>0.42</v>
      </c>
      <c r="L4926" s="214">
        <v>10459.9</v>
      </c>
      <c r="M4926" s="213">
        <v>15214.4</v>
      </c>
      <c r="N4926" s="213">
        <v>17116.2</v>
      </c>
      <c r="O4926" s="242">
        <f t="shared" si="392"/>
        <v>0.51520000000000432</v>
      </c>
      <c r="P4926" s="242"/>
      <c r="Q4926" s="179"/>
      <c r="R4926" s="179"/>
      <c r="S4926" s="179"/>
      <c r="T4926" s="179"/>
      <c r="U4926" s="179"/>
      <c r="V4926" s="179"/>
      <c r="W4926" s="179"/>
      <c r="X4926" s="179"/>
      <c r="Y4926" s="179"/>
      <c r="Z4926" s="179"/>
      <c r="AA4926" s="222"/>
      <c r="AB4926" s="222"/>
      <c r="AC4926" s="222"/>
      <c r="AD4926" s="179"/>
      <c r="AE4926" s="179"/>
      <c r="AF4926" s="179"/>
      <c r="AG4926" s="179"/>
      <c r="AH4926" s="179"/>
      <c r="AI4926" s="179"/>
      <c r="AJ4926" s="179"/>
    </row>
    <row r="4927" spans="2:36" x14ac:dyDescent="0.3">
      <c r="B4927" s="224">
        <v>500400</v>
      </c>
      <c r="C4927" s="209">
        <v>206872</v>
      </c>
      <c r="D4927" s="206">
        <f t="shared" si="393"/>
        <v>0.41341326938449241</v>
      </c>
      <c r="E4927" s="208">
        <f t="shared" si="394"/>
        <v>0.45</v>
      </c>
      <c r="F4927" s="207">
        <v>11377.96</v>
      </c>
      <c r="G4927" s="207">
        <v>16549.759999999998</v>
      </c>
      <c r="H4927" s="207">
        <v>18618.48</v>
      </c>
      <c r="I4927" s="214">
        <v>190222</v>
      </c>
      <c r="J4927" s="211">
        <f t="shared" si="395"/>
        <v>0.38013988808952837</v>
      </c>
      <c r="K4927" s="212">
        <f t="shared" si="396"/>
        <v>0.42</v>
      </c>
      <c r="L4927" s="214">
        <v>10462.209999999999</v>
      </c>
      <c r="M4927" s="213">
        <v>15217.76</v>
      </c>
      <c r="N4927" s="213">
        <v>17119.98</v>
      </c>
      <c r="O4927" s="242">
        <f t="shared" si="392"/>
        <v>0.51530000000002474</v>
      </c>
      <c r="P4927" s="242"/>
      <c r="Q4927" s="179"/>
      <c r="R4927" s="179"/>
      <c r="S4927" s="179"/>
      <c r="T4927" s="179"/>
      <c r="U4927" s="179"/>
      <c r="V4927" s="179"/>
      <c r="W4927" s="179"/>
      <c r="X4927" s="179"/>
      <c r="Y4927" s="179"/>
      <c r="Z4927" s="179"/>
      <c r="AA4927" s="222"/>
      <c r="AB4927" s="222"/>
      <c r="AC4927" s="222"/>
      <c r="AD4927" s="179"/>
      <c r="AE4927" s="179"/>
      <c r="AF4927" s="179"/>
      <c r="AG4927" s="179"/>
      <c r="AH4927" s="179"/>
      <c r="AI4927" s="179"/>
      <c r="AJ4927" s="179"/>
    </row>
    <row r="4928" spans="2:36" x14ac:dyDescent="0.3">
      <c r="B4928" s="224">
        <v>500500</v>
      </c>
      <c r="C4928" s="209">
        <v>206917</v>
      </c>
      <c r="D4928" s="206">
        <f t="shared" si="393"/>
        <v>0.41342057942057941</v>
      </c>
      <c r="E4928" s="208">
        <f t="shared" si="394"/>
        <v>0.45</v>
      </c>
      <c r="F4928" s="207">
        <v>11380.43</v>
      </c>
      <c r="G4928" s="207">
        <v>16553.36</v>
      </c>
      <c r="H4928" s="207">
        <v>18622.53</v>
      </c>
      <c r="I4928" s="214">
        <v>190264</v>
      </c>
      <c r="J4928" s="211">
        <f t="shared" si="395"/>
        <v>0.38014785214785213</v>
      </c>
      <c r="K4928" s="212">
        <f t="shared" si="396"/>
        <v>0.42</v>
      </c>
      <c r="L4928" s="214">
        <v>10464.52</v>
      </c>
      <c r="M4928" s="213">
        <v>15221.12</v>
      </c>
      <c r="N4928" s="213">
        <v>17123.759999999998</v>
      </c>
      <c r="O4928" s="242">
        <f t="shared" si="392"/>
        <v>0.5151999999999316</v>
      </c>
      <c r="P4928" s="242"/>
      <c r="Q4928" s="179"/>
      <c r="R4928" s="179"/>
      <c r="S4928" s="179"/>
      <c r="T4928" s="179"/>
      <c r="U4928" s="179"/>
      <c r="V4928" s="179"/>
      <c r="W4928" s="179"/>
      <c r="X4928" s="179"/>
      <c r="Y4928" s="179"/>
      <c r="Z4928" s="179"/>
      <c r="AA4928" s="222"/>
      <c r="AB4928" s="222"/>
      <c r="AC4928" s="222"/>
      <c r="AD4928" s="179"/>
      <c r="AE4928" s="179"/>
      <c r="AF4928" s="179"/>
      <c r="AG4928" s="179"/>
      <c r="AH4928" s="179"/>
      <c r="AI4928" s="179"/>
      <c r="AJ4928" s="179"/>
    </row>
    <row r="4929" spans="2:36" x14ac:dyDescent="0.3">
      <c r="B4929" s="224">
        <v>500600</v>
      </c>
      <c r="C4929" s="209">
        <v>206962</v>
      </c>
      <c r="D4929" s="206">
        <f t="shared" si="393"/>
        <v>0.41342788653615659</v>
      </c>
      <c r="E4929" s="208">
        <f t="shared" si="394"/>
        <v>0.45</v>
      </c>
      <c r="F4929" s="207">
        <v>11382.91</v>
      </c>
      <c r="G4929" s="207">
        <v>16556.96</v>
      </c>
      <c r="H4929" s="207">
        <v>18626.580000000002</v>
      </c>
      <c r="I4929" s="214">
        <v>190306</v>
      </c>
      <c r="J4929" s="211">
        <f t="shared" si="395"/>
        <v>0.38015581302437074</v>
      </c>
      <c r="K4929" s="212">
        <f t="shared" si="396"/>
        <v>0.42</v>
      </c>
      <c r="L4929" s="214">
        <v>10466.83</v>
      </c>
      <c r="M4929" s="213">
        <v>15224.48</v>
      </c>
      <c r="N4929" s="213">
        <v>17127.54</v>
      </c>
      <c r="O4929" s="242">
        <f t="shared" si="392"/>
        <v>0.5152999999999156</v>
      </c>
      <c r="P4929" s="242"/>
      <c r="Q4929" s="179"/>
      <c r="R4929" s="179"/>
      <c r="S4929" s="179"/>
      <c r="T4929" s="179"/>
      <c r="U4929" s="179"/>
      <c r="V4929" s="179"/>
      <c r="W4929" s="179"/>
      <c r="X4929" s="179"/>
      <c r="Y4929" s="179"/>
      <c r="Z4929" s="179"/>
      <c r="AA4929" s="222"/>
      <c r="AB4929" s="222"/>
      <c r="AC4929" s="222"/>
      <c r="AD4929" s="179"/>
      <c r="AE4929" s="179"/>
      <c r="AF4929" s="179"/>
      <c r="AG4929" s="179"/>
      <c r="AH4929" s="179"/>
      <c r="AI4929" s="179"/>
      <c r="AJ4929" s="179"/>
    </row>
    <row r="4930" spans="2:36" x14ac:dyDescent="0.3">
      <c r="B4930" s="224">
        <v>500700</v>
      </c>
      <c r="C4930" s="209">
        <v>207007</v>
      </c>
      <c r="D4930" s="206">
        <f t="shared" si="393"/>
        <v>0.41343519073297386</v>
      </c>
      <c r="E4930" s="208">
        <f t="shared" si="394"/>
        <v>0.45</v>
      </c>
      <c r="F4930" s="207">
        <v>11385.38</v>
      </c>
      <c r="G4930" s="207">
        <v>16560.560000000001</v>
      </c>
      <c r="H4930" s="207">
        <v>18630.63</v>
      </c>
      <c r="I4930" s="214">
        <v>190348</v>
      </c>
      <c r="J4930" s="211">
        <f t="shared" si="395"/>
        <v>0.38016377072099061</v>
      </c>
      <c r="K4930" s="212">
        <f t="shared" si="396"/>
        <v>0.42</v>
      </c>
      <c r="L4930" s="214">
        <v>10469.14</v>
      </c>
      <c r="M4930" s="213">
        <v>15227.84</v>
      </c>
      <c r="N4930" s="213">
        <v>17131.32</v>
      </c>
      <c r="O4930" s="242">
        <f t="shared" si="392"/>
        <v>0.51520000000007715</v>
      </c>
      <c r="P4930" s="242"/>
      <c r="Q4930" s="179"/>
      <c r="R4930" s="179"/>
      <c r="S4930" s="179"/>
      <c r="T4930" s="179"/>
      <c r="U4930" s="179"/>
      <c r="V4930" s="179"/>
      <c r="W4930" s="179"/>
      <c r="X4930" s="179"/>
      <c r="Y4930" s="179"/>
      <c r="Z4930" s="179"/>
      <c r="AA4930" s="222"/>
      <c r="AB4930" s="222"/>
      <c r="AC4930" s="222"/>
      <c r="AD4930" s="179"/>
      <c r="AE4930" s="179"/>
      <c r="AF4930" s="179"/>
      <c r="AG4930" s="179"/>
      <c r="AH4930" s="179"/>
      <c r="AI4930" s="179"/>
      <c r="AJ4930" s="179"/>
    </row>
    <row r="4931" spans="2:36" x14ac:dyDescent="0.3">
      <c r="B4931" s="224">
        <v>500800</v>
      </c>
      <c r="C4931" s="209">
        <v>207052</v>
      </c>
      <c r="D4931" s="206">
        <f t="shared" si="393"/>
        <v>0.41344249201277955</v>
      </c>
      <c r="E4931" s="208">
        <f t="shared" si="394"/>
        <v>0.45</v>
      </c>
      <c r="F4931" s="207">
        <v>11387.86</v>
      </c>
      <c r="G4931" s="207">
        <v>16564.16</v>
      </c>
      <c r="H4931" s="207">
        <v>18634.68</v>
      </c>
      <c r="I4931" s="214">
        <v>190390</v>
      </c>
      <c r="J4931" s="211">
        <f t="shared" si="395"/>
        <v>0.38017172523961662</v>
      </c>
      <c r="K4931" s="212">
        <f t="shared" si="396"/>
        <v>0.42</v>
      </c>
      <c r="L4931" s="214">
        <v>10471.450000000001</v>
      </c>
      <c r="M4931" s="213">
        <v>15231.2</v>
      </c>
      <c r="N4931" s="213">
        <v>17135.099999999999</v>
      </c>
      <c r="O4931" s="242">
        <f t="shared" si="392"/>
        <v>0.51529999999980647</v>
      </c>
      <c r="P4931" s="242"/>
      <c r="Q4931" s="179"/>
      <c r="R4931" s="179"/>
      <c r="S4931" s="179"/>
      <c r="T4931" s="179"/>
      <c r="U4931" s="179"/>
      <c r="V4931" s="179"/>
      <c r="W4931" s="179"/>
      <c r="X4931" s="179"/>
      <c r="Y4931" s="179"/>
      <c r="Z4931" s="179"/>
      <c r="AA4931" s="222"/>
      <c r="AB4931" s="222"/>
      <c r="AC4931" s="222"/>
      <c r="AD4931" s="179"/>
      <c r="AE4931" s="179"/>
      <c r="AF4931" s="179"/>
      <c r="AG4931" s="179"/>
      <c r="AH4931" s="179"/>
      <c r="AI4931" s="179"/>
      <c r="AJ4931" s="179"/>
    </row>
    <row r="4932" spans="2:36" x14ac:dyDescent="0.3">
      <c r="B4932" s="224">
        <v>500900</v>
      </c>
      <c r="C4932" s="209">
        <v>207097</v>
      </c>
      <c r="D4932" s="206">
        <f t="shared" si="393"/>
        <v>0.41344979037732082</v>
      </c>
      <c r="E4932" s="208">
        <f t="shared" si="394"/>
        <v>0.45</v>
      </c>
      <c r="F4932" s="207">
        <v>11390.33</v>
      </c>
      <c r="G4932" s="207">
        <v>16567.759999999998</v>
      </c>
      <c r="H4932" s="207">
        <v>18638.73</v>
      </c>
      <c r="I4932" s="214">
        <v>190432</v>
      </c>
      <c r="J4932" s="211">
        <f t="shared" si="395"/>
        <v>0.38017967658215213</v>
      </c>
      <c r="K4932" s="212">
        <f t="shared" si="396"/>
        <v>0.42</v>
      </c>
      <c r="L4932" s="214">
        <v>10473.76</v>
      </c>
      <c r="M4932" s="213">
        <v>15234.56</v>
      </c>
      <c r="N4932" s="213">
        <v>17138.88</v>
      </c>
      <c r="O4932" s="242">
        <f t="shared" si="392"/>
        <v>0.51519999999996802</v>
      </c>
      <c r="P4932" s="242"/>
      <c r="Q4932" s="179"/>
      <c r="R4932" s="179"/>
      <c r="S4932" s="179"/>
      <c r="T4932" s="179"/>
      <c r="U4932" s="179"/>
      <c r="V4932" s="179"/>
      <c r="W4932" s="179"/>
      <c r="X4932" s="179"/>
      <c r="Y4932" s="179"/>
      <c r="Z4932" s="179"/>
      <c r="AA4932" s="222"/>
      <c r="AB4932" s="222"/>
      <c r="AC4932" s="222"/>
      <c r="AD4932" s="179"/>
      <c r="AE4932" s="179"/>
      <c r="AF4932" s="179"/>
      <c r="AG4932" s="179"/>
      <c r="AH4932" s="179"/>
      <c r="AI4932" s="179"/>
      <c r="AJ4932" s="179"/>
    </row>
    <row r="4933" spans="2:36" x14ac:dyDescent="0.3">
      <c r="B4933" s="224">
        <v>501000</v>
      </c>
      <c r="C4933" s="209">
        <v>207142</v>
      </c>
      <c r="D4933" s="206">
        <f t="shared" si="393"/>
        <v>0.41345708582834334</v>
      </c>
      <c r="E4933" s="208">
        <f t="shared" si="394"/>
        <v>0.45</v>
      </c>
      <c r="F4933" s="207">
        <v>11392.81</v>
      </c>
      <c r="G4933" s="207">
        <v>16571.36</v>
      </c>
      <c r="H4933" s="207">
        <v>18642.78</v>
      </c>
      <c r="I4933" s="214">
        <v>190474</v>
      </c>
      <c r="J4933" s="211">
        <f t="shared" si="395"/>
        <v>0.380187624750499</v>
      </c>
      <c r="K4933" s="212">
        <f t="shared" si="396"/>
        <v>0.42</v>
      </c>
      <c r="L4933" s="214">
        <v>10476.07</v>
      </c>
      <c r="M4933" s="213">
        <v>15237.92</v>
      </c>
      <c r="N4933" s="213">
        <v>17142.66</v>
      </c>
      <c r="O4933" s="242">
        <f t="shared" ref="O4933:O4996" si="397">(C4933+F4933+H4933-C4932-F4932-H4932)/100</f>
        <v>0.51529999999995202</v>
      </c>
      <c r="P4933" s="242"/>
      <c r="Q4933" s="179"/>
      <c r="R4933" s="179"/>
      <c r="S4933" s="179"/>
      <c r="T4933" s="179"/>
      <c r="U4933" s="179"/>
      <c r="V4933" s="179"/>
      <c r="W4933" s="179"/>
      <c r="X4933" s="179"/>
      <c r="Y4933" s="179"/>
      <c r="Z4933" s="179"/>
      <c r="AA4933" s="222"/>
      <c r="AB4933" s="222"/>
      <c r="AC4933" s="222"/>
      <c r="AD4933" s="179"/>
      <c r="AE4933" s="179"/>
      <c r="AF4933" s="179"/>
      <c r="AG4933" s="179"/>
      <c r="AH4933" s="179"/>
      <c r="AI4933" s="179"/>
      <c r="AJ4933" s="179"/>
    </row>
    <row r="4934" spans="2:36" x14ac:dyDescent="0.3">
      <c r="B4934" s="224">
        <v>501100</v>
      </c>
      <c r="C4934" s="209">
        <v>207187</v>
      </c>
      <c r="D4934" s="206">
        <f t="shared" si="393"/>
        <v>0.41346437836759131</v>
      </c>
      <c r="E4934" s="208">
        <f t="shared" si="394"/>
        <v>0.45</v>
      </c>
      <c r="F4934" s="207">
        <v>11395.28</v>
      </c>
      <c r="G4934" s="207">
        <v>16574.96</v>
      </c>
      <c r="H4934" s="207">
        <v>18646.830000000002</v>
      </c>
      <c r="I4934" s="214">
        <v>190516</v>
      </c>
      <c r="J4934" s="211">
        <f t="shared" si="395"/>
        <v>0.38019556974655755</v>
      </c>
      <c r="K4934" s="212">
        <f t="shared" si="396"/>
        <v>0.42</v>
      </c>
      <c r="L4934" s="214">
        <v>10478.379999999999</v>
      </c>
      <c r="M4934" s="213">
        <v>15241.28</v>
      </c>
      <c r="N4934" s="213">
        <v>17146.439999999999</v>
      </c>
      <c r="O4934" s="242">
        <f t="shared" si="397"/>
        <v>0.51519999999989519</v>
      </c>
      <c r="P4934" s="242"/>
      <c r="Q4934" s="179"/>
      <c r="R4934" s="179"/>
      <c r="S4934" s="179"/>
      <c r="T4934" s="179"/>
      <c r="U4934" s="179"/>
      <c r="V4934" s="179"/>
      <c r="W4934" s="179"/>
      <c r="X4934" s="179"/>
      <c r="Y4934" s="179"/>
      <c r="Z4934" s="179"/>
      <c r="AA4934" s="222"/>
      <c r="AB4934" s="222"/>
      <c r="AC4934" s="222"/>
      <c r="AD4934" s="179"/>
      <c r="AE4934" s="179"/>
      <c r="AF4934" s="179"/>
      <c r="AG4934" s="179"/>
      <c r="AH4934" s="179"/>
      <c r="AI4934" s="179"/>
      <c r="AJ4934" s="179"/>
    </row>
    <row r="4935" spans="2:36" x14ac:dyDescent="0.3">
      <c r="B4935" s="224">
        <v>501200</v>
      </c>
      <c r="C4935" s="209">
        <v>207232</v>
      </c>
      <c r="D4935" s="206">
        <f t="shared" si="393"/>
        <v>0.41347166799680768</v>
      </c>
      <c r="E4935" s="208">
        <f t="shared" si="394"/>
        <v>0.45</v>
      </c>
      <c r="F4935" s="207">
        <v>11397.76</v>
      </c>
      <c r="G4935" s="207">
        <v>16578.560000000001</v>
      </c>
      <c r="H4935" s="207">
        <v>18650.88</v>
      </c>
      <c r="I4935" s="214">
        <v>190558</v>
      </c>
      <c r="J4935" s="211">
        <f t="shared" si="395"/>
        <v>0.38020351157222665</v>
      </c>
      <c r="K4935" s="212">
        <f t="shared" si="396"/>
        <v>0.42</v>
      </c>
      <c r="L4935" s="214">
        <v>10480.69</v>
      </c>
      <c r="M4935" s="213">
        <v>15244.64</v>
      </c>
      <c r="N4935" s="213">
        <v>17150.22</v>
      </c>
      <c r="O4935" s="242">
        <f t="shared" si="397"/>
        <v>0.51530000000013387</v>
      </c>
      <c r="P4935" s="242"/>
      <c r="Q4935" s="179"/>
      <c r="R4935" s="179"/>
      <c r="S4935" s="179"/>
      <c r="T4935" s="179"/>
      <c r="U4935" s="179"/>
      <c r="V4935" s="179"/>
      <c r="W4935" s="179"/>
      <c r="X4935" s="179"/>
      <c r="Y4935" s="179"/>
      <c r="Z4935" s="179"/>
      <c r="AA4935" s="222"/>
      <c r="AB4935" s="222"/>
      <c r="AC4935" s="222"/>
      <c r="AD4935" s="179"/>
      <c r="AE4935" s="179"/>
      <c r="AF4935" s="179"/>
      <c r="AG4935" s="179"/>
      <c r="AH4935" s="179"/>
      <c r="AI4935" s="179"/>
      <c r="AJ4935" s="179"/>
    </row>
    <row r="4936" spans="2:36" x14ac:dyDescent="0.3">
      <c r="B4936" s="224">
        <v>501300</v>
      </c>
      <c r="C4936" s="209">
        <v>207277</v>
      </c>
      <c r="D4936" s="206">
        <f t="shared" si="393"/>
        <v>0.41347895471773388</v>
      </c>
      <c r="E4936" s="208">
        <f t="shared" si="394"/>
        <v>0.45</v>
      </c>
      <c r="F4936" s="207">
        <v>11400.23</v>
      </c>
      <c r="G4936" s="207">
        <v>16582.16</v>
      </c>
      <c r="H4936" s="207">
        <v>18654.93</v>
      </c>
      <c r="I4936" s="214">
        <v>190600</v>
      </c>
      <c r="J4936" s="211">
        <f t="shared" si="395"/>
        <v>0.38021145022940356</v>
      </c>
      <c r="K4936" s="212">
        <f t="shared" si="396"/>
        <v>0.42</v>
      </c>
      <c r="L4936" s="214">
        <v>10483</v>
      </c>
      <c r="M4936" s="213">
        <v>15248</v>
      </c>
      <c r="N4936" s="213">
        <v>17154</v>
      </c>
      <c r="O4936" s="242">
        <f t="shared" si="397"/>
        <v>0.51520000000000432</v>
      </c>
      <c r="P4936" s="242"/>
      <c r="Q4936" s="179"/>
      <c r="R4936" s="179"/>
      <c r="S4936" s="179"/>
      <c r="T4936" s="179"/>
      <c r="U4936" s="179"/>
      <c r="V4936" s="179"/>
      <c r="W4936" s="179"/>
      <c r="X4936" s="179"/>
      <c r="Y4936" s="179"/>
      <c r="Z4936" s="179"/>
      <c r="AA4936" s="222"/>
      <c r="AB4936" s="222"/>
      <c r="AC4936" s="222"/>
      <c r="AD4936" s="179"/>
      <c r="AE4936" s="179"/>
      <c r="AF4936" s="179"/>
      <c r="AG4936" s="179"/>
      <c r="AH4936" s="179"/>
      <c r="AI4936" s="179"/>
      <c r="AJ4936" s="179"/>
    </row>
    <row r="4937" spans="2:36" x14ac:dyDescent="0.3">
      <c r="B4937" s="224">
        <v>501400</v>
      </c>
      <c r="C4937" s="209">
        <v>207322</v>
      </c>
      <c r="D4937" s="206">
        <f t="shared" si="393"/>
        <v>0.41348623853211008</v>
      </c>
      <c r="E4937" s="208">
        <f t="shared" si="394"/>
        <v>0.45</v>
      </c>
      <c r="F4937" s="207">
        <v>11402.71</v>
      </c>
      <c r="G4937" s="207">
        <v>16585.759999999998</v>
      </c>
      <c r="H4937" s="207">
        <v>18658.98</v>
      </c>
      <c r="I4937" s="214">
        <v>190642</v>
      </c>
      <c r="J4937" s="211">
        <f t="shared" si="395"/>
        <v>0.38021938571998404</v>
      </c>
      <c r="K4937" s="212">
        <f t="shared" si="396"/>
        <v>0.42</v>
      </c>
      <c r="L4937" s="214">
        <v>10485.31</v>
      </c>
      <c r="M4937" s="213">
        <v>15251.36</v>
      </c>
      <c r="N4937" s="213">
        <v>17157.78</v>
      </c>
      <c r="O4937" s="242">
        <f t="shared" si="397"/>
        <v>0.51530000000002474</v>
      </c>
      <c r="P4937" s="242"/>
      <c r="Q4937" s="179"/>
      <c r="R4937" s="179"/>
      <c r="S4937" s="179"/>
      <c r="T4937" s="179"/>
      <c r="U4937" s="179"/>
      <c r="V4937" s="179"/>
      <c r="W4937" s="179"/>
      <c r="X4937" s="179"/>
      <c r="Y4937" s="179"/>
      <c r="Z4937" s="179"/>
      <c r="AA4937" s="222"/>
      <c r="AB4937" s="222"/>
      <c r="AC4937" s="222"/>
      <c r="AD4937" s="179"/>
      <c r="AE4937" s="179"/>
      <c r="AF4937" s="179"/>
      <c r="AG4937" s="179"/>
      <c r="AH4937" s="179"/>
      <c r="AI4937" s="179"/>
      <c r="AJ4937" s="179"/>
    </row>
    <row r="4938" spans="2:36" x14ac:dyDescent="0.3">
      <c r="B4938" s="224">
        <v>501500</v>
      </c>
      <c r="C4938" s="209">
        <v>207367</v>
      </c>
      <c r="D4938" s="206">
        <f t="shared" si="393"/>
        <v>0.41349351944167495</v>
      </c>
      <c r="E4938" s="208">
        <f t="shared" si="394"/>
        <v>0.45</v>
      </c>
      <c r="F4938" s="207">
        <v>11405.18</v>
      </c>
      <c r="G4938" s="207">
        <v>16589.36</v>
      </c>
      <c r="H4938" s="207">
        <v>18663.03</v>
      </c>
      <c r="I4938" s="214">
        <v>190684</v>
      </c>
      <c r="J4938" s="211">
        <f t="shared" si="395"/>
        <v>0.38022731804586241</v>
      </c>
      <c r="K4938" s="212">
        <f t="shared" si="396"/>
        <v>0.42</v>
      </c>
      <c r="L4938" s="214">
        <v>10487.62</v>
      </c>
      <c r="M4938" s="213">
        <v>15254.72</v>
      </c>
      <c r="N4938" s="213">
        <v>17161.560000000001</v>
      </c>
      <c r="O4938" s="242">
        <f t="shared" si="397"/>
        <v>0.5151999999999316</v>
      </c>
      <c r="P4938" s="242"/>
      <c r="Q4938" s="179"/>
      <c r="R4938" s="179"/>
      <c r="S4938" s="179"/>
      <c r="T4938" s="179"/>
      <c r="U4938" s="179"/>
      <c r="V4938" s="179"/>
      <c r="W4938" s="179"/>
      <c r="X4938" s="179"/>
      <c r="Y4938" s="179"/>
      <c r="Z4938" s="179"/>
      <c r="AA4938" s="222"/>
      <c r="AB4938" s="222"/>
      <c r="AC4938" s="222"/>
      <c r="AD4938" s="179"/>
      <c r="AE4938" s="179"/>
      <c r="AF4938" s="179"/>
      <c r="AG4938" s="179"/>
      <c r="AH4938" s="179"/>
      <c r="AI4938" s="179"/>
      <c r="AJ4938" s="179"/>
    </row>
    <row r="4939" spans="2:36" x14ac:dyDescent="0.3">
      <c r="B4939" s="224">
        <v>501600</v>
      </c>
      <c r="C4939" s="209">
        <v>207412</v>
      </c>
      <c r="D4939" s="206">
        <f t="shared" si="393"/>
        <v>0.41350079744816587</v>
      </c>
      <c r="E4939" s="208">
        <f t="shared" si="394"/>
        <v>0.45</v>
      </c>
      <c r="F4939" s="207">
        <v>11407.66</v>
      </c>
      <c r="G4939" s="207">
        <v>16592.96</v>
      </c>
      <c r="H4939" s="207">
        <v>18667.080000000002</v>
      </c>
      <c r="I4939" s="214">
        <v>190726</v>
      </c>
      <c r="J4939" s="211">
        <f t="shared" si="395"/>
        <v>0.38023524720893143</v>
      </c>
      <c r="K4939" s="212">
        <f t="shared" si="396"/>
        <v>0.42</v>
      </c>
      <c r="L4939" s="214">
        <v>10489.93</v>
      </c>
      <c r="M4939" s="213">
        <v>15258.08</v>
      </c>
      <c r="N4939" s="213">
        <v>17165.34</v>
      </c>
      <c r="O4939" s="242">
        <f t="shared" si="397"/>
        <v>0.5152999999999156</v>
      </c>
      <c r="P4939" s="242"/>
      <c r="Q4939" s="179"/>
      <c r="R4939" s="179"/>
      <c r="S4939" s="179"/>
      <c r="T4939" s="179"/>
      <c r="U4939" s="179"/>
      <c r="V4939" s="179"/>
      <c r="W4939" s="179"/>
      <c r="X4939" s="179"/>
      <c r="Y4939" s="179"/>
      <c r="Z4939" s="179"/>
      <c r="AA4939" s="222"/>
      <c r="AB4939" s="222"/>
      <c r="AC4939" s="222"/>
      <c r="AD4939" s="179"/>
      <c r="AE4939" s="179"/>
      <c r="AF4939" s="179"/>
      <c r="AG4939" s="179"/>
      <c r="AH4939" s="179"/>
      <c r="AI4939" s="179"/>
      <c r="AJ4939" s="179"/>
    </row>
    <row r="4940" spans="2:36" x14ac:dyDescent="0.3">
      <c r="B4940" s="224">
        <v>501700</v>
      </c>
      <c r="C4940" s="209">
        <v>207457</v>
      </c>
      <c r="D4940" s="206">
        <f t="shared" si="393"/>
        <v>0.41350807255331873</v>
      </c>
      <c r="E4940" s="208">
        <f t="shared" si="394"/>
        <v>0.45</v>
      </c>
      <c r="F4940" s="207">
        <v>11410.13</v>
      </c>
      <c r="G4940" s="207">
        <v>16596.560000000001</v>
      </c>
      <c r="H4940" s="207">
        <v>18671.13</v>
      </c>
      <c r="I4940" s="214">
        <v>190768</v>
      </c>
      <c r="J4940" s="211">
        <f t="shared" si="395"/>
        <v>0.38024317321108231</v>
      </c>
      <c r="K4940" s="212">
        <f t="shared" si="396"/>
        <v>0.42</v>
      </c>
      <c r="L4940" s="214">
        <v>10492.24</v>
      </c>
      <c r="M4940" s="213">
        <v>15261.44</v>
      </c>
      <c r="N4940" s="213">
        <v>17169.12</v>
      </c>
      <c r="O4940" s="242">
        <f t="shared" si="397"/>
        <v>0.51520000000007715</v>
      </c>
      <c r="P4940" s="242"/>
      <c r="Q4940" s="179"/>
      <c r="R4940" s="179"/>
      <c r="S4940" s="179"/>
      <c r="T4940" s="179"/>
      <c r="U4940" s="179"/>
      <c r="V4940" s="179"/>
      <c r="W4940" s="179"/>
      <c r="X4940" s="179"/>
      <c r="Y4940" s="179"/>
      <c r="Z4940" s="179"/>
      <c r="AA4940" s="222"/>
      <c r="AB4940" s="222"/>
      <c r="AC4940" s="222"/>
      <c r="AD4940" s="179"/>
      <c r="AE4940" s="179"/>
      <c r="AF4940" s="179"/>
      <c r="AG4940" s="179"/>
      <c r="AH4940" s="179"/>
      <c r="AI4940" s="179"/>
      <c r="AJ4940" s="179"/>
    </row>
    <row r="4941" spans="2:36" x14ac:dyDescent="0.3">
      <c r="B4941" s="224">
        <v>501800</v>
      </c>
      <c r="C4941" s="209">
        <v>207502</v>
      </c>
      <c r="D4941" s="206">
        <f t="shared" si="393"/>
        <v>0.41351534475886809</v>
      </c>
      <c r="E4941" s="208">
        <f t="shared" si="394"/>
        <v>0.45</v>
      </c>
      <c r="F4941" s="207">
        <v>11412.61</v>
      </c>
      <c r="G4941" s="207">
        <v>16600.16</v>
      </c>
      <c r="H4941" s="207">
        <v>18675.18</v>
      </c>
      <c r="I4941" s="214">
        <v>190810</v>
      </c>
      <c r="J4941" s="211">
        <f t="shared" si="395"/>
        <v>0.38025109605420487</v>
      </c>
      <c r="K4941" s="212">
        <f t="shared" si="396"/>
        <v>0.42</v>
      </c>
      <c r="L4941" s="214">
        <v>10494.55</v>
      </c>
      <c r="M4941" s="213">
        <v>15264.8</v>
      </c>
      <c r="N4941" s="213">
        <v>17172.900000000001</v>
      </c>
      <c r="O4941" s="242">
        <f t="shared" si="397"/>
        <v>0.51529999999980647</v>
      </c>
      <c r="P4941" s="242"/>
      <c r="Q4941" s="179"/>
      <c r="R4941" s="179"/>
      <c r="S4941" s="179"/>
      <c r="T4941" s="179"/>
      <c r="U4941" s="179"/>
      <c r="V4941" s="179"/>
      <c r="W4941" s="179"/>
      <c r="X4941" s="179"/>
      <c r="Y4941" s="179"/>
      <c r="Z4941" s="179"/>
      <c r="AA4941" s="222"/>
      <c r="AB4941" s="222"/>
      <c r="AC4941" s="222"/>
      <c r="AD4941" s="179"/>
      <c r="AE4941" s="179"/>
      <c r="AF4941" s="179"/>
      <c r="AG4941" s="179"/>
      <c r="AH4941" s="179"/>
      <c r="AI4941" s="179"/>
      <c r="AJ4941" s="179"/>
    </row>
    <row r="4942" spans="2:36" x14ac:dyDescent="0.3">
      <c r="B4942" s="224">
        <v>501900</v>
      </c>
      <c r="C4942" s="209">
        <v>207547</v>
      </c>
      <c r="D4942" s="206">
        <f t="shared" si="393"/>
        <v>0.41352261406654711</v>
      </c>
      <c r="E4942" s="208">
        <f t="shared" si="394"/>
        <v>0.45</v>
      </c>
      <c r="F4942" s="207">
        <v>11415.08</v>
      </c>
      <c r="G4942" s="207">
        <v>16603.759999999998</v>
      </c>
      <c r="H4942" s="207">
        <v>18679.23</v>
      </c>
      <c r="I4942" s="214">
        <v>190852</v>
      </c>
      <c r="J4942" s="211">
        <f t="shared" si="395"/>
        <v>0.38025901574018728</v>
      </c>
      <c r="K4942" s="212">
        <f t="shared" si="396"/>
        <v>0.42</v>
      </c>
      <c r="L4942" s="214">
        <v>10496.86</v>
      </c>
      <c r="M4942" s="213">
        <v>15268.16</v>
      </c>
      <c r="N4942" s="213">
        <v>17176.68</v>
      </c>
      <c r="O4942" s="242">
        <f t="shared" si="397"/>
        <v>0.51519999999996802</v>
      </c>
      <c r="P4942" s="242"/>
      <c r="Q4942" s="179"/>
      <c r="R4942" s="179"/>
      <c r="S4942" s="179"/>
      <c r="T4942" s="179"/>
      <c r="U4942" s="179"/>
      <c r="V4942" s="179"/>
      <c r="W4942" s="179"/>
      <c r="X4942" s="179"/>
      <c r="Y4942" s="179"/>
      <c r="Z4942" s="179"/>
      <c r="AA4942" s="222"/>
      <c r="AB4942" s="222"/>
      <c r="AC4942" s="222"/>
      <c r="AD4942" s="179"/>
      <c r="AE4942" s="179"/>
      <c r="AF4942" s="179"/>
      <c r="AG4942" s="179"/>
      <c r="AH4942" s="179"/>
      <c r="AI4942" s="179"/>
      <c r="AJ4942" s="179"/>
    </row>
    <row r="4943" spans="2:36" x14ac:dyDescent="0.3">
      <c r="B4943" s="224">
        <v>502000</v>
      </c>
      <c r="C4943" s="209">
        <v>207592</v>
      </c>
      <c r="D4943" s="206">
        <f t="shared" si="393"/>
        <v>0.41352988047808764</v>
      </c>
      <c r="E4943" s="208">
        <f t="shared" si="394"/>
        <v>0.45</v>
      </c>
      <c r="F4943" s="207">
        <v>11417.56</v>
      </c>
      <c r="G4943" s="207">
        <v>16607.36</v>
      </c>
      <c r="H4943" s="207">
        <v>18683.28</v>
      </c>
      <c r="I4943" s="214">
        <v>190894</v>
      </c>
      <c r="J4943" s="211">
        <f t="shared" si="395"/>
        <v>0.38026693227091635</v>
      </c>
      <c r="K4943" s="212">
        <f t="shared" si="396"/>
        <v>0.42</v>
      </c>
      <c r="L4943" s="214">
        <v>10499.17</v>
      </c>
      <c r="M4943" s="213">
        <v>15271.52</v>
      </c>
      <c r="N4943" s="213">
        <v>17180.46</v>
      </c>
      <c r="O4943" s="242">
        <f t="shared" si="397"/>
        <v>0.51529999999995202</v>
      </c>
      <c r="P4943" s="242"/>
      <c r="Q4943" s="179"/>
      <c r="R4943" s="179"/>
      <c r="S4943" s="179"/>
      <c r="T4943" s="179"/>
      <c r="U4943" s="179"/>
      <c r="V4943" s="179"/>
      <c r="W4943" s="179"/>
      <c r="X4943" s="179"/>
      <c r="Y4943" s="179"/>
      <c r="Z4943" s="179"/>
      <c r="AA4943" s="222"/>
      <c r="AB4943" s="222"/>
      <c r="AC4943" s="222"/>
      <c r="AD4943" s="179"/>
      <c r="AE4943" s="179"/>
      <c r="AF4943" s="179"/>
      <c r="AG4943" s="179"/>
      <c r="AH4943" s="179"/>
      <c r="AI4943" s="179"/>
      <c r="AJ4943" s="179"/>
    </row>
    <row r="4944" spans="2:36" x14ac:dyDescent="0.3">
      <c r="B4944" s="224">
        <v>502100</v>
      </c>
      <c r="C4944" s="209">
        <v>207637</v>
      </c>
      <c r="D4944" s="206">
        <f t="shared" si="393"/>
        <v>0.41353714399522007</v>
      </c>
      <c r="E4944" s="208">
        <f t="shared" si="394"/>
        <v>0.45</v>
      </c>
      <c r="F4944" s="207">
        <v>11420.03</v>
      </c>
      <c r="G4944" s="207">
        <v>16610.96</v>
      </c>
      <c r="H4944" s="207">
        <v>18687.330000000002</v>
      </c>
      <c r="I4944" s="214">
        <v>190936</v>
      </c>
      <c r="J4944" s="211">
        <f t="shared" si="395"/>
        <v>0.38027484564827724</v>
      </c>
      <c r="K4944" s="212">
        <f t="shared" si="396"/>
        <v>0.42</v>
      </c>
      <c r="L4944" s="214">
        <v>10501.48</v>
      </c>
      <c r="M4944" s="213">
        <v>15274.88</v>
      </c>
      <c r="N4944" s="213">
        <v>17184.240000000002</v>
      </c>
      <c r="O4944" s="242">
        <f t="shared" si="397"/>
        <v>0.51519999999989519</v>
      </c>
      <c r="P4944" s="242"/>
      <c r="Q4944" s="179"/>
      <c r="R4944" s="179"/>
      <c r="S4944" s="179"/>
      <c r="T4944" s="179"/>
      <c r="U4944" s="179"/>
      <c r="V4944" s="179"/>
      <c r="W4944" s="179"/>
      <c r="X4944" s="179"/>
      <c r="Y4944" s="179"/>
      <c r="Z4944" s="179"/>
      <c r="AA4944" s="222"/>
      <c r="AB4944" s="222"/>
      <c r="AC4944" s="222"/>
      <c r="AD4944" s="179"/>
      <c r="AE4944" s="179"/>
      <c r="AF4944" s="179"/>
      <c r="AG4944" s="179"/>
      <c r="AH4944" s="179"/>
      <c r="AI4944" s="179"/>
      <c r="AJ4944" s="179"/>
    </row>
    <row r="4945" spans="2:36" x14ac:dyDescent="0.3">
      <c r="B4945" s="224">
        <v>502200</v>
      </c>
      <c r="C4945" s="209">
        <v>207682</v>
      </c>
      <c r="D4945" s="206">
        <f t="shared" si="393"/>
        <v>0.41354440461967346</v>
      </c>
      <c r="E4945" s="208">
        <f t="shared" si="394"/>
        <v>0.45</v>
      </c>
      <c r="F4945" s="207">
        <v>11422.51</v>
      </c>
      <c r="G4945" s="207">
        <v>16614.560000000001</v>
      </c>
      <c r="H4945" s="207">
        <v>18691.38</v>
      </c>
      <c r="I4945" s="214">
        <v>190978</v>
      </c>
      <c r="J4945" s="211">
        <f t="shared" si="395"/>
        <v>0.38028275587415372</v>
      </c>
      <c r="K4945" s="212">
        <f t="shared" si="396"/>
        <v>0.42</v>
      </c>
      <c r="L4945" s="214">
        <v>10503.79</v>
      </c>
      <c r="M4945" s="213">
        <v>15278.24</v>
      </c>
      <c r="N4945" s="213">
        <v>17188.02</v>
      </c>
      <c r="O4945" s="242">
        <f t="shared" si="397"/>
        <v>0.51530000000013387</v>
      </c>
      <c r="P4945" s="242"/>
      <c r="Q4945" s="179"/>
      <c r="R4945" s="179"/>
      <c r="S4945" s="179"/>
      <c r="T4945" s="179"/>
      <c r="U4945" s="179"/>
      <c r="V4945" s="179"/>
      <c r="W4945" s="179"/>
      <c r="X4945" s="179"/>
      <c r="Y4945" s="179"/>
      <c r="Z4945" s="179"/>
      <c r="AA4945" s="222"/>
      <c r="AB4945" s="222"/>
      <c r="AC4945" s="222"/>
      <c r="AD4945" s="179"/>
      <c r="AE4945" s="179"/>
      <c r="AF4945" s="179"/>
      <c r="AG4945" s="179"/>
      <c r="AH4945" s="179"/>
      <c r="AI4945" s="179"/>
      <c r="AJ4945" s="179"/>
    </row>
    <row r="4946" spans="2:36" x14ac:dyDescent="0.3">
      <c r="B4946" s="224">
        <v>502300</v>
      </c>
      <c r="C4946" s="209">
        <v>207727</v>
      </c>
      <c r="D4946" s="206">
        <f t="shared" si="393"/>
        <v>0.41355166235317542</v>
      </c>
      <c r="E4946" s="208">
        <f t="shared" si="394"/>
        <v>0.45</v>
      </c>
      <c r="F4946" s="207">
        <v>11424.98</v>
      </c>
      <c r="G4946" s="207">
        <v>16618.16</v>
      </c>
      <c r="H4946" s="207">
        <v>18695.43</v>
      </c>
      <c r="I4946" s="214">
        <v>191020</v>
      </c>
      <c r="J4946" s="211">
        <f t="shared" si="395"/>
        <v>0.38029066295042802</v>
      </c>
      <c r="K4946" s="212">
        <f t="shared" si="396"/>
        <v>0.42</v>
      </c>
      <c r="L4946" s="214">
        <v>10506.1</v>
      </c>
      <c r="M4946" s="213">
        <v>15281.6</v>
      </c>
      <c r="N4946" s="213">
        <v>17191.8</v>
      </c>
      <c r="O4946" s="242">
        <f t="shared" si="397"/>
        <v>0.51520000000000432</v>
      </c>
      <c r="P4946" s="242"/>
      <c r="Q4946" s="179"/>
      <c r="R4946" s="179"/>
      <c r="S4946" s="179"/>
      <c r="T4946" s="179"/>
      <c r="U4946" s="179"/>
      <c r="V4946" s="179"/>
      <c r="W4946" s="179"/>
      <c r="X4946" s="179"/>
      <c r="Y4946" s="179"/>
      <c r="Z4946" s="179"/>
      <c r="AA4946" s="222"/>
      <c r="AB4946" s="222"/>
      <c r="AC4946" s="222"/>
      <c r="AD4946" s="179"/>
      <c r="AE4946" s="179"/>
      <c r="AF4946" s="179"/>
      <c r="AG4946" s="179"/>
      <c r="AH4946" s="179"/>
      <c r="AI4946" s="179"/>
      <c r="AJ4946" s="179"/>
    </row>
    <row r="4947" spans="2:36" x14ac:dyDescent="0.3">
      <c r="B4947" s="224">
        <v>502400</v>
      </c>
      <c r="C4947" s="209">
        <v>207772</v>
      </c>
      <c r="D4947" s="206">
        <f t="shared" si="393"/>
        <v>0.41355891719745225</v>
      </c>
      <c r="E4947" s="208">
        <f t="shared" si="394"/>
        <v>0.45</v>
      </c>
      <c r="F4947" s="207">
        <v>11427.46</v>
      </c>
      <c r="G4947" s="207">
        <v>16621.759999999998</v>
      </c>
      <c r="H4947" s="207">
        <v>18699.48</v>
      </c>
      <c r="I4947" s="214">
        <v>191062</v>
      </c>
      <c r="J4947" s="211">
        <f t="shared" si="395"/>
        <v>0.38029856687898089</v>
      </c>
      <c r="K4947" s="212">
        <f t="shared" si="396"/>
        <v>0.42</v>
      </c>
      <c r="L4947" s="214">
        <v>10508.41</v>
      </c>
      <c r="M4947" s="213">
        <v>15284.96</v>
      </c>
      <c r="N4947" s="213">
        <v>17195.580000000002</v>
      </c>
      <c r="O4947" s="242">
        <f t="shared" si="397"/>
        <v>0.51530000000002474</v>
      </c>
      <c r="P4947" s="242"/>
      <c r="Q4947" s="179"/>
      <c r="R4947" s="179"/>
      <c r="S4947" s="179"/>
      <c r="T4947" s="179"/>
      <c r="U4947" s="179"/>
      <c r="V4947" s="179"/>
      <c r="W4947" s="179"/>
      <c r="X4947" s="179"/>
      <c r="Y4947" s="179"/>
      <c r="Z4947" s="179"/>
      <c r="AA4947" s="222"/>
      <c r="AB4947" s="222"/>
      <c r="AC4947" s="222"/>
      <c r="AD4947" s="179"/>
      <c r="AE4947" s="179"/>
      <c r="AF4947" s="179"/>
      <c r="AG4947" s="179"/>
      <c r="AH4947" s="179"/>
      <c r="AI4947" s="179"/>
      <c r="AJ4947" s="179"/>
    </row>
    <row r="4948" spans="2:36" x14ac:dyDescent="0.3">
      <c r="B4948" s="224">
        <v>502500</v>
      </c>
      <c r="C4948" s="209">
        <v>207817</v>
      </c>
      <c r="D4948" s="206">
        <f t="shared" si="393"/>
        <v>0.41356616915422884</v>
      </c>
      <c r="E4948" s="208">
        <f t="shared" si="394"/>
        <v>0.45</v>
      </c>
      <c r="F4948" s="207">
        <v>11429.93</v>
      </c>
      <c r="G4948" s="207">
        <v>16625.36</v>
      </c>
      <c r="H4948" s="207">
        <v>18703.53</v>
      </c>
      <c r="I4948" s="214">
        <v>191104</v>
      </c>
      <c r="J4948" s="211">
        <f t="shared" si="395"/>
        <v>0.38030646766169152</v>
      </c>
      <c r="K4948" s="212">
        <f t="shared" si="396"/>
        <v>0.42</v>
      </c>
      <c r="L4948" s="214">
        <v>10510.72</v>
      </c>
      <c r="M4948" s="213">
        <v>15288.32</v>
      </c>
      <c r="N4948" s="213">
        <v>17199.36</v>
      </c>
      <c r="O4948" s="242">
        <f t="shared" si="397"/>
        <v>0.5151999999999316</v>
      </c>
      <c r="P4948" s="242"/>
      <c r="Q4948" s="179"/>
      <c r="R4948" s="179"/>
      <c r="S4948" s="179"/>
      <c r="T4948" s="179"/>
      <c r="U4948" s="179"/>
      <c r="V4948" s="179"/>
      <c r="W4948" s="179"/>
      <c r="X4948" s="179"/>
      <c r="Y4948" s="179"/>
      <c r="Z4948" s="179"/>
      <c r="AA4948" s="222"/>
      <c r="AB4948" s="222"/>
      <c r="AC4948" s="222"/>
      <c r="AD4948" s="179"/>
      <c r="AE4948" s="179"/>
      <c r="AF4948" s="179"/>
      <c r="AG4948" s="179"/>
      <c r="AH4948" s="179"/>
      <c r="AI4948" s="179"/>
      <c r="AJ4948" s="179"/>
    </row>
    <row r="4949" spans="2:36" x14ac:dyDescent="0.3">
      <c r="B4949" s="224">
        <v>502600</v>
      </c>
      <c r="C4949" s="209">
        <v>207862</v>
      </c>
      <c r="D4949" s="206">
        <f t="shared" si="393"/>
        <v>0.41357341822522881</v>
      </c>
      <c r="E4949" s="208">
        <f t="shared" si="394"/>
        <v>0.45</v>
      </c>
      <c r="F4949" s="207">
        <v>11432.41</v>
      </c>
      <c r="G4949" s="207">
        <v>16628.96</v>
      </c>
      <c r="H4949" s="207">
        <v>18707.580000000002</v>
      </c>
      <c r="I4949" s="214">
        <v>191146</v>
      </c>
      <c r="J4949" s="211">
        <f t="shared" si="395"/>
        <v>0.38031436530043772</v>
      </c>
      <c r="K4949" s="212">
        <f t="shared" si="396"/>
        <v>0.42</v>
      </c>
      <c r="L4949" s="214">
        <v>10513.03</v>
      </c>
      <c r="M4949" s="213">
        <v>15291.68</v>
      </c>
      <c r="N4949" s="213">
        <v>17203.14</v>
      </c>
      <c r="O4949" s="242">
        <f t="shared" si="397"/>
        <v>0.5152999999999156</v>
      </c>
      <c r="P4949" s="242"/>
      <c r="Q4949" s="179"/>
      <c r="R4949" s="179"/>
      <c r="S4949" s="179"/>
      <c r="T4949" s="179"/>
      <c r="U4949" s="179"/>
      <c r="V4949" s="179"/>
      <c r="W4949" s="179"/>
      <c r="X4949" s="179"/>
      <c r="Y4949" s="179"/>
      <c r="Z4949" s="179"/>
      <c r="AA4949" s="222"/>
      <c r="AB4949" s="222"/>
      <c r="AC4949" s="222"/>
      <c r="AD4949" s="179"/>
      <c r="AE4949" s="179"/>
      <c r="AF4949" s="179"/>
      <c r="AG4949" s="179"/>
      <c r="AH4949" s="179"/>
      <c r="AI4949" s="179"/>
      <c r="AJ4949" s="179"/>
    </row>
    <row r="4950" spans="2:36" x14ac:dyDescent="0.3">
      <c r="B4950" s="224">
        <v>502700</v>
      </c>
      <c r="C4950" s="209">
        <v>207907</v>
      </c>
      <c r="D4950" s="206">
        <f t="shared" si="393"/>
        <v>0.41358066441217428</v>
      </c>
      <c r="E4950" s="208">
        <f t="shared" si="394"/>
        <v>0.45</v>
      </c>
      <c r="F4950" s="207">
        <v>11434.88</v>
      </c>
      <c r="G4950" s="207">
        <v>16632.560000000001</v>
      </c>
      <c r="H4950" s="207">
        <v>18711.63</v>
      </c>
      <c r="I4950" s="214">
        <v>191188</v>
      </c>
      <c r="J4950" s="211">
        <f t="shared" si="395"/>
        <v>0.38032225979709566</v>
      </c>
      <c r="K4950" s="212">
        <f t="shared" si="396"/>
        <v>0.42</v>
      </c>
      <c r="L4950" s="214">
        <v>10515.34</v>
      </c>
      <c r="M4950" s="213">
        <v>15295.04</v>
      </c>
      <c r="N4950" s="213">
        <v>17206.919999999998</v>
      </c>
      <c r="O4950" s="242">
        <f t="shared" si="397"/>
        <v>0.51520000000007715</v>
      </c>
      <c r="P4950" s="242"/>
      <c r="Q4950" s="179"/>
      <c r="R4950" s="179"/>
      <c r="S4950" s="179"/>
      <c r="T4950" s="179"/>
      <c r="U4950" s="179"/>
      <c r="V4950" s="179"/>
      <c r="W4950" s="179"/>
      <c r="X4950" s="179"/>
      <c r="Y4950" s="179"/>
      <c r="Z4950" s="179"/>
      <c r="AA4950" s="222"/>
      <c r="AB4950" s="222"/>
      <c r="AC4950" s="222"/>
      <c r="AD4950" s="179"/>
      <c r="AE4950" s="179"/>
      <c r="AF4950" s="179"/>
      <c r="AG4950" s="179"/>
      <c r="AH4950" s="179"/>
      <c r="AI4950" s="179"/>
      <c r="AJ4950" s="179"/>
    </row>
    <row r="4951" spans="2:36" x14ac:dyDescent="0.3">
      <c r="B4951" s="224">
        <v>502800</v>
      </c>
      <c r="C4951" s="209">
        <v>207952</v>
      </c>
      <c r="D4951" s="206">
        <f t="shared" si="393"/>
        <v>0.413587907716786</v>
      </c>
      <c r="E4951" s="208">
        <f t="shared" si="394"/>
        <v>0.45</v>
      </c>
      <c r="F4951" s="207">
        <v>11437.36</v>
      </c>
      <c r="G4951" s="207">
        <v>16636.16</v>
      </c>
      <c r="H4951" s="207">
        <v>18715.68</v>
      </c>
      <c r="I4951" s="214">
        <v>191230</v>
      </c>
      <c r="J4951" s="211">
        <f t="shared" si="395"/>
        <v>0.38033015115354019</v>
      </c>
      <c r="K4951" s="212">
        <f t="shared" si="396"/>
        <v>0.42</v>
      </c>
      <c r="L4951" s="214">
        <v>10517.65</v>
      </c>
      <c r="M4951" s="213">
        <v>15298.4</v>
      </c>
      <c r="N4951" s="213">
        <v>17210.7</v>
      </c>
      <c r="O4951" s="242">
        <f t="shared" si="397"/>
        <v>0.51529999999980647</v>
      </c>
      <c r="P4951" s="242"/>
      <c r="Q4951" s="179"/>
      <c r="R4951" s="179"/>
      <c r="S4951" s="179"/>
      <c r="T4951" s="179"/>
      <c r="U4951" s="179"/>
      <c r="V4951" s="179"/>
      <c r="W4951" s="179"/>
      <c r="X4951" s="179"/>
      <c r="Y4951" s="179"/>
      <c r="Z4951" s="179"/>
      <c r="AA4951" s="222"/>
      <c r="AB4951" s="222"/>
      <c r="AC4951" s="222"/>
      <c r="AD4951" s="179"/>
      <c r="AE4951" s="179"/>
      <c r="AF4951" s="179"/>
      <c r="AG4951" s="179"/>
      <c r="AH4951" s="179"/>
      <c r="AI4951" s="179"/>
      <c r="AJ4951" s="179"/>
    </row>
    <row r="4952" spans="2:36" x14ac:dyDescent="0.3">
      <c r="B4952" s="224">
        <v>502900</v>
      </c>
      <c r="C4952" s="209">
        <v>207997</v>
      </c>
      <c r="D4952" s="206">
        <f t="shared" ref="D4952:D5015" si="398">C4952/B4952</f>
        <v>0.41359514814078346</v>
      </c>
      <c r="E4952" s="208">
        <f t="shared" ref="E4952:E5015" si="399">(C4952-C4951)/(B4952-B4951)</f>
        <v>0.45</v>
      </c>
      <c r="F4952" s="207">
        <v>11439.83</v>
      </c>
      <c r="G4952" s="207">
        <v>16639.759999999998</v>
      </c>
      <c r="H4952" s="207">
        <v>18719.73</v>
      </c>
      <c r="I4952" s="214">
        <v>191272</v>
      </c>
      <c r="J4952" s="211">
        <f t="shared" si="395"/>
        <v>0.38033803937164445</v>
      </c>
      <c r="K4952" s="212">
        <f t="shared" si="396"/>
        <v>0.42</v>
      </c>
      <c r="L4952" s="214">
        <v>10519.96</v>
      </c>
      <c r="M4952" s="213">
        <v>15301.76</v>
      </c>
      <c r="N4952" s="213">
        <v>17214.48</v>
      </c>
      <c r="O4952" s="242">
        <f t="shared" si="397"/>
        <v>0.51519999999996802</v>
      </c>
      <c r="P4952" s="242"/>
      <c r="Q4952" s="179"/>
      <c r="R4952" s="179"/>
      <c r="S4952" s="179"/>
      <c r="T4952" s="179"/>
      <c r="U4952" s="179"/>
      <c r="V4952" s="179"/>
      <c r="W4952" s="179"/>
      <c r="X4952" s="179"/>
      <c r="Y4952" s="179"/>
      <c r="Z4952" s="179"/>
      <c r="AA4952" s="222"/>
      <c r="AB4952" s="222"/>
      <c r="AC4952" s="222"/>
      <c r="AD4952" s="179"/>
      <c r="AE4952" s="179"/>
      <c r="AF4952" s="179"/>
      <c r="AG4952" s="179"/>
      <c r="AH4952" s="179"/>
      <c r="AI4952" s="179"/>
      <c r="AJ4952" s="179"/>
    </row>
    <row r="4953" spans="2:36" x14ac:dyDescent="0.3">
      <c r="B4953" s="224">
        <v>503000</v>
      </c>
      <c r="C4953" s="209">
        <v>208042</v>
      </c>
      <c r="D4953" s="206">
        <f t="shared" si="398"/>
        <v>0.4136023856858847</v>
      </c>
      <c r="E4953" s="208">
        <f t="shared" si="399"/>
        <v>0.45</v>
      </c>
      <c r="F4953" s="207">
        <v>11442.31</v>
      </c>
      <c r="G4953" s="207">
        <v>16643.36</v>
      </c>
      <c r="H4953" s="207">
        <v>18723.78</v>
      </c>
      <c r="I4953" s="214">
        <v>191314</v>
      </c>
      <c r="J4953" s="211">
        <f t="shared" si="395"/>
        <v>0.3803459244532803</v>
      </c>
      <c r="K4953" s="212">
        <f t="shared" si="396"/>
        <v>0.42</v>
      </c>
      <c r="L4953" s="214">
        <v>10522.27</v>
      </c>
      <c r="M4953" s="213">
        <v>15305.12</v>
      </c>
      <c r="N4953" s="213">
        <v>17218.259999999998</v>
      </c>
      <c r="O4953" s="242">
        <f t="shared" si="397"/>
        <v>0.51529999999995202</v>
      </c>
      <c r="P4953" s="242"/>
      <c r="Q4953" s="179"/>
      <c r="R4953" s="179"/>
      <c r="S4953" s="179"/>
      <c r="T4953" s="179"/>
      <c r="U4953" s="179"/>
      <c r="V4953" s="179"/>
      <c r="W4953" s="179"/>
      <c r="X4953" s="179"/>
      <c r="Y4953" s="179"/>
      <c r="Z4953" s="179"/>
      <c r="AA4953" s="222"/>
      <c r="AB4953" s="222"/>
      <c r="AC4953" s="222"/>
      <c r="AD4953" s="179"/>
      <c r="AE4953" s="179"/>
      <c r="AF4953" s="179"/>
      <c r="AG4953" s="179"/>
      <c r="AH4953" s="179"/>
      <c r="AI4953" s="179"/>
      <c r="AJ4953" s="179"/>
    </row>
    <row r="4954" spans="2:36" x14ac:dyDescent="0.3">
      <c r="B4954" s="224">
        <v>503100</v>
      </c>
      <c r="C4954" s="209">
        <v>208087</v>
      </c>
      <c r="D4954" s="206">
        <f t="shared" si="398"/>
        <v>0.41360962035380638</v>
      </c>
      <c r="E4954" s="208">
        <f t="shared" si="399"/>
        <v>0.45</v>
      </c>
      <c r="F4954" s="207">
        <v>11444.78</v>
      </c>
      <c r="G4954" s="207">
        <v>16646.96</v>
      </c>
      <c r="H4954" s="207">
        <v>18727.830000000002</v>
      </c>
      <c r="I4954" s="214">
        <v>191356</v>
      </c>
      <c r="J4954" s="211">
        <f t="shared" si="395"/>
        <v>0.38035380640031802</v>
      </c>
      <c r="K4954" s="212">
        <f t="shared" si="396"/>
        <v>0.42</v>
      </c>
      <c r="L4954" s="214">
        <v>10524.58</v>
      </c>
      <c r="M4954" s="213">
        <v>15308.48</v>
      </c>
      <c r="N4954" s="213">
        <v>17222.04</v>
      </c>
      <c r="O4954" s="242">
        <f t="shared" si="397"/>
        <v>0.51519999999989519</v>
      </c>
      <c r="P4954" s="242"/>
      <c r="Q4954" s="179"/>
      <c r="R4954" s="179"/>
      <c r="S4954" s="179"/>
      <c r="T4954" s="179"/>
      <c r="U4954" s="179"/>
      <c r="V4954" s="179"/>
      <c r="W4954" s="179"/>
      <c r="X4954" s="179"/>
      <c r="Y4954" s="179"/>
      <c r="Z4954" s="179"/>
      <c r="AA4954" s="222"/>
      <c r="AB4954" s="222"/>
      <c r="AC4954" s="222"/>
      <c r="AD4954" s="179"/>
      <c r="AE4954" s="179"/>
      <c r="AF4954" s="179"/>
      <c r="AG4954" s="179"/>
      <c r="AH4954" s="179"/>
      <c r="AI4954" s="179"/>
      <c r="AJ4954" s="179"/>
    </row>
    <row r="4955" spans="2:36" x14ac:dyDescent="0.3">
      <c r="B4955" s="224">
        <v>503200</v>
      </c>
      <c r="C4955" s="209">
        <v>208132</v>
      </c>
      <c r="D4955" s="206">
        <f t="shared" si="398"/>
        <v>0.41361685214626392</v>
      </c>
      <c r="E4955" s="208">
        <f t="shared" si="399"/>
        <v>0.45</v>
      </c>
      <c r="F4955" s="207">
        <v>11447.26</v>
      </c>
      <c r="G4955" s="207">
        <v>16650.560000000001</v>
      </c>
      <c r="H4955" s="207">
        <v>18731.88</v>
      </c>
      <c r="I4955" s="214">
        <v>191398</v>
      </c>
      <c r="J4955" s="211">
        <f t="shared" si="395"/>
        <v>0.38036168521462638</v>
      </c>
      <c r="K4955" s="212">
        <f t="shared" si="396"/>
        <v>0.42</v>
      </c>
      <c r="L4955" s="214">
        <v>10526.89</v>
      </c>
      <c r="M4955" s="213">
        <v>15311.84</v>
      </c>
      <c r="N4955" s="213">
        <v>17225.82</v>
      </c>
      <c r="O4955" s="242">
        <f t="shared" si="397"/>
        <v>0.51530000000013387</v>
      </c>
      <c r="P4955" s="242"/>
      <c r="Q4955" s="179"/>
      <c r="R4955" s="179"/>
      <c r="S4955" s="179"/>
      <c r="T4955" s="179"/>
      <c r="U4955" s="179"/>
      <c r="V4955" s="179"/>
      <c r="W4955" s="179"/>
      <c r="X4955" s="179"/>
      <c r="Y4955" s="179"/>
      <c r="Z4955" s="179"/>
      <c r="AA4955" s="222"/>
      <c r="AB4955" s="222"/>
      <c r="AC4955" s="222"/>
      <c r="AD4955" s="179"/>
      <c r="AE4955" s="179"/>
      <c r="AF4955" s="179"/>
      <c r="AG4955" s="179"/>
      <c r="AH4955" s="179"/>
      <c r="AI4955" s="179"/>
      <c r="AJ4955" s="179"/>
    </row>
    <row r="4956" spans="2:36" x14ac:dyDescent="0.3">
      <c r="B4956" s="224">
        <v>503300</v>
      </c>
      <c r="C4956" s="209">
        <v>208177</v>
      </c>
      <c r="D4956" s="206">
        <f t="shared" si="398"/>
        <v>0.41362408106497117</v>
      </c>
      <c r="E4956" s="208">
        <f t="shared" si="399"/>
        <v>0.45</v>
      </c>
      <c r="F4956" s="207">
        <v>11449.73</v>
      </c>
      <c r="G4956" s="207">
        <v>16654.16</v>
      </c>
      <c r="H4956" s="207">
        <v>18735.93</v>
      </c>
      <c r="I4956" s="214">
        <v>191440</v>
      </c>
      <c r="J4956" s="211">
        <f t="shared" si="395"/>
        <v>0.38036956089807272</v>
      </c>
      <c r="K4956" s="212">
        <f t="shared" si="396"/>
        <v>0.42</v>
      </c>
      <c r="L4956" s="214">
        <v>10529.2</v>
      </c>
      <c r="M4956" s="213">
        <v>15315.2</v>
      </c>
      <c r="N4956" s="213">
        <v>17229.599999999999</v>
      </c>
      <c r="O4956" s="242">
        <f t="shared" si="397"/>
        <v>0.51520000000000432</v>
      </c>
      <c r="P4956" s="242"/>
      <c r="Q4956" s="179"/>
      <c r="R4956" s="179"/>
      <c r="S4956" s="179"/>
      <c r="T4956" s="179"/>
      <c r="U4956" s="179"/>
      <c r="V4956" s="179"/>
      <c r="W4956" s="179"/>
      <c r="X4956" s="179"/>
      <c r="Y4956" s="179"/>
      <c r="Z4956" s="179"/>
      <c r="AA4956" s="222"/>
      <c r="AB4956" s="222"/>
      <c r="AC4956" s="222"/>
      <c r="AD4956" s="179"/>
      <c r="AE4956" s="179"/>
      <c r="AF4956" s="179"/>
      <c r="AG4956" s="179"/>
      <c r="AH4956" s="179"/>
      <c r="AI4956" s="179"/>
      <c r="AJ4956" s="179"/>
    </row>
    <row r="4957" spans="2:36" x14ac:dyDescent="0.3">
      <c r="B4957" s="224">
        <v>503400</v>
      </c>
      <c r="C4957" s="209">
        <v>208222</v>
      </c>
      <c r="D4957" s="206">
        <f t="shared" si="398"/>
        <v>0.41363130711164087</v>
      </c>
      <c r="E4957" s="208">
        <f t="shared" si="399"/>
        <v>0.45</v>
      </c>
      <c r="F4957" s="207">
        <v>11452.21</v>
      </c>
      <c r="G4957" s="207">
        <v>16657.759999999998</v>
      </c>
      <c r="H4957" s="207">
        <v>18739.98</v>
      </c>
      <c r="I4957" s="214">
        <v>191482</v>
      </c>
      <c r="J4957" s="211">
        <f t="shared" si="395"/>
        <v>0.38037743345252284</v>
      </c>
      <c r="K4957" s="212">
        <f t="shared" si="396"/>
        <v>0.42</v>
      </c>
      <c r="L4957" s="214">
        <v>10531.51</v>
      </c>
      <c r="M4957" s="213">
        <v>15318.56</v>
      </c>
      <c r="N4957" s="213">
        <v>17233.38</v>
      </c>
      <c r="O4957" s="242">
        <f t="shared" si="397"/>
        <v>0.51530000000002474</v>
      </c>
      <c r="P4957" s="242"/>
      <c r="Q4957" s="179"/>
      <c r="R4957" s="179"/>
      <c r="S4957" s="179"/>
      <c r="T4957" s="179"/>
      <c r="U4957" s="179"/>
      <c r="V4957" s="179"/>
      <c r="W4957" s="179"/>
      <c r="X4957" s="179"/>
      <c r="Y4957" s="179"/>
      <c r="Z4957" s="179"/>
      <c r="AA4957" s="222"/>
      <c r="AB4957" s="222"/>
      <c r="AC4957" s="222"/>
      <c r="AD4957" s="179"/>
      <c r="AE4957" s="179"/>
      <c r="AF4957" s="179"/>
      <c r="AG4957" s="179"/>
      <c r="AH4957" s="179"/>
      <c r="AI4957" s="179"/>
      <c r="AJ4957" s="179"/>
    </row>
    <row r="4958" spans="2:36" x14ac:dyDescent="0.3">
      <c r="B4958" s="224">
        <v>503500</v>
      </c>
      <c r="C4958" s="209">
        <v>208267</v>
      </c>
      <c r="D4958" s="206">
        <f t="shared" si="398"/>
        <v>0.41363853028798409</v>
      </c>
      <c r="E4958" s="208">
        <f t="shared" si="399"/>
        <v>0.45</v>
      </c>
      <c r="F4958" s="207">
        <v>11454.68</v>
      </c>
      <c r="G4958" s="207">
        <v>16661.36</v>
      </c>
      <c r="H4958" s="207">
        <v>18744.03</v>
      </c>
      <c r="I4958" s="214">
        <v>191524</v>
      </c>
      <c r="J4958" s="211">
        <f t="shared" si="395"/>
        <v>0.38038530287984113</v>
      </c>
      <c r="K4958" s="212">
        <f t="shared" si="396"/>
        <v>0.42</v>
      </c>
      <c r="L4958" s="214">
        <v>10533.82</v>
      </c>
      <c r="M4958" s="213">
        <v>15321.92</v>
      </c>
      <c r="N4958" s="213">
        <v>17237.16</v>
      </c>
      <c r="O4958" s="242">
        <f t="shared" si="397"/>
        <v>0.5151999999999316</v>
      </c>
      <c r="P4958" s="242"/>
      <c r="Q4958" s="179"/>
      <c r="R4958" s="179"/>
      <c r="S4958" s="179"/>
      <c r="T4958" s="179"/>
      <c r="U4958" s="179"/>
      <c r="V4958" s="179"/>
      <c r="W4958" s="179"/>
      <c r="X4958" s="179"/>
      <c r="Y4958" s="179"/>
      <c r="Z4958" s="179"/>
      <c r="AA4958" s="222"/>
      <c r="AB4958" s="222"/>
      <c r="AC4958" s="222"/>
      <c r="AD4958" s="179"/>
      <c r="AE4958" s="179"/>
      <c r="AF4958" s="179"/>
      <c r="AG4958" s="179"/>
      <c r="AH4958" s="179"/>
      <c r="AI4958" s="179"/>
      <c r="AJ4958" s="179"/>
    </row>
    <row r="4959" spans="2:36" x14ac:dyDescent="0.3">
      <c r="B4959" s="224">
        <v>503600</v>
      </c>
      <c r="C4959" s="209">
        <v>208312</v>
      </c>
      <c r="D4959" s="206">
        <f t="shared" si="398"/>
        <v>0.4136457505957109</v>
      </c>
      <c r="E4959" s="208">
        <f t="shared" si="399"/>
        <v>0.45</v>
      </c>
      <c r="F4959" s="207">
        <v>11457.16</v>
      </c>
      <c r="G4959" s="207">
        <v>16664.96</v>
      </c>
      <c r="H4959" s="207">
        <v>18748.080000000002</v>
      </c>
      <c r="I4959" s="214">
        <v>191566</v>
      </c>
      <c r="J4959" s="211">
        <f t="shared" si="395"/>
        <v>0.38039316918189037</v>
      </c>
      <c r="K4959" s="212">
        <f t="shared" si="396"/>
        <v>0.42</v>
      </c>
      <c r="L4959" s="214">
        <v>10536.13</v>
      </c>
      <c r="M4959" s="213">
        <v>15325.28</v>
      </c>
      <c r="N4959" s="213">
        <v>17240.939999999999</v>
      </c>
      <c r="O4959" s="242">
        <f t="shared" si="397"/>
        <v>0.5152999999999156</v>
      </c>
      <c r="P4959" s="242"/>
      <c r="Q4959" s="179"/>
      <c r="R4959" s="179"/>
      <c r="S4959" s="179"/>
      <c r="T4959" s="179"/>
      <c r="U4959" s="179"/>
      <c r="V4959" s="179"/>
      <c r="W4959" s="179"/>
      <c r="X4959" s="179"/>
      <c r="Y4959" s="179"/>
      <c r="Z4959" s="179"/>
      <c r="AA4959" s="222"/>
      <c r="AB4959" s="222"/>
      <c r="AC4959" s="222"/>
      <c r="AD4959" s="179"/>
      <c r="AE4959" s="179"/>
      <c r="AF4959" s="179"/>
      <c r="AG4959" s="179"/>
      <c r="AH4959" s="179"/>
      <c r="AI4959" s="179"/>
      <c r="AJ4959" s="179"/>
    </row>
    <row r="4960" spans="2:36" x14ac:dyDescent="0.3">
      <c r="B4960" s="224">
        <v>503700</v>
      </c>
      <c r="C4960" s="209">
        <v>208357</v>
      </c>
      <c r="D4960" s="206">
        <f t="shared" si="398"/>
        <v>0.41365296803652968</v>
      </c>
      <c r="E4960" s="208">
        <f t="shared" si="399"/>
        <v>0.45</v>
      </c>
      <c r="F4960" s="207">
        <v>11459.63</v>
      </c>
      <c r="G4960" s="207">
        <v>16668.560000000001</v>
      </c>
      <c r="H4960" s="207">
        <v>18752.13</v>
      </c>
      <c r="I4960" s="214">
        <v>191608</v>
      </c>
      <c r="J4960" s="211">
        <f t="shared" si="395"/>
        <v>0.38040103236053208</v>
      </c>
      <c r="K4960" s="212">
        <f t="shared" si="396"/>
        <v>0.42</v>
      </c>
      <c r="L4960" s="214">
        <v>10538.44</v>
      </c>
      <c r="M4960" s="213">
        <v>15328.64</v>
      </c>
      <c r="N4960" s="213">
        <v>17244.72</v>
      </c>
      <c r="O4960" s="242">
        <f t="shared" si="397"/>
        <v>0.51520000000007715</v>
      </c>
      <c r="P4960" s="242"/>
      <c r="Q4960" s="179"/>
      <c r="R4960" s="179"/>
      <c r="S4960" s="179"/>
      <c r="T4960" s="179"/>
      <c r="U4960" s="179"/>
      <c r="V4960" s="179"/>
      <c r="W4960" s="179"/>
      <c r="X4960" s="179"/>
      <c r="Y4960" s="179"/>
      <c r="Z4960" s="179"/>
      <c r="AA4960" s="222"/>
      <c r="AB4960" s="222"/>
      <c r="AC4960" s="222"/>
      <c r="AD4960" s="179"/>
      <c r="AE4960" s="179"/>
      <c r="AF4960" s="179"/>
      <c r="AG4960" s="179"/>
      <c r="AH4960" s="179"/>
      <c r="AI4960" s="179"/>
      <c r="AJ4960" s="179"/>
    </row>
    <row r="4961" spans="2:36" x14ac:dyDescent="0.3">
      <c r="B4961" s="224">
        <v>503800</v>
      </c>
      <c r="C4961" s="209">
        <v>208402</v>
      </c>
      <c r="D4961" s="206">
        <f t="shared" si="398"/>
        <v>0.41366018261214765</v>
      </c>
      <c r="E4961" s="208">
        <f t="shared" si="399"/>
        <v>0.45</v>
      </c>
      <c r="F4961" s="207">
        <v>11462.11</v>
      </c>
      <c r="G4961" s="207">
        <v>16672.16</v>
      </c>
      <c r="H4961" s="207">
        <v>18756.18</v>
      </c>
      <c r="I4961" s="214">
        <v>191650</v>
      </c>
      <c r="J4961" s="211">
        <f t="shared" si="395"/>
        <v>0.38040889241762604</v>
      </c>
      <c r="K4961" s="212">
        <f t="shared" si="396"/>
        <v>0.42</v>
      </c>
      <c r="L4961" s="214">
        <v>10540.75</v>
      </c>
      <c r="M4961" s="213">
        <v>15332</v>
      </c>
      <c r="N4961" s="213">
        <v>17248.5</v>
      </c>
      <c r="O4961" s="242">
        <f t="shared" si="397"/>
        <v>0.51529999999980647</v>
      </c>
      <c r="P4961" s="242"/>
      <c r="Q4961" s="179"/>
      <c r="R4961" s="179"/>
      <c r="S4961" s="179"/>
      <c r="T4961" s="179"/>
      <c r="U4961" s="179"/>
      <c r="V4961" s="179"/>
      <c r="W4961" s="179"/>
      <c r="X4961" s="179"/>
      <c r="Y4961" s="179"/>
      <c r="Z4961" s="179"/>
      <c r="AA4961" s="222"/>
      <c r="AB4961" s="222"/>
      <c r="AC4961" s="222"/>
      <c r="AD4961" s="179"/>
      <c r="AE4961" s="179"/>
      <c r="AF4961" s="179"/>
      <c r="AG4961" s="179"/>
      <c r="AH4961" s="179"/>
      <c r="AI4961" s="179"/>
      <c r="AJ4961" s="179"/>
    </row>
    <row r="4962" spans="2:36" x14ac:dyDescent="0.3">
      <c r="B4962" s="224">
        <v>503900</v>
      </c>
      <c r="C4962" s="209">
        <v>208447</v>
      </c>
      <c r="D4962" s="206">
        <f t="shared" si="398"/>
        <v>0.41366739432427069</v>
      </c>
      <c r="E4962" s="208">
        <f t="shared" si="399"/>
        <v>0.45</v>
      </c>
      <c r="F4962" s="207">
        <v>11464.58</v>
      </c>
      <c r="G4962" s="207">
        <v>16675.759999999998</v>
      </c>
      <c r="H4962" s="207">
        <v>18760.23</v>
      </c>
      <c r="I4962" s="214">
        <v>191692</v>
      </c>
      <c r="J4962" s="211">
        <f t="shared" si="395"/>
        <v>0.38041674935503078</v>
      </c>
      <c r="K4962" s="212">
        <f t="shared" si="396"/>
        <v>0.42</v>
      </c>
      <c r="L4962" s="214">
        <v>10543.06</v>
      </c>
      <c r="M4962" s="213">
        <v>15335.36</v>
      </c>
      <c r="N4962" s="213">
        <v>17252.28</v>
      </c>
      <c r="O4962" s="242">
        <f t="shared" si="397"/>
        <v>0.51519999999996802</v>
      </c>
      <c r="P4962" s="242"/>
      <c r="Q4962" s="179"/>
      <c r="R4962" s="179"/>
      <c r="S4962" s="179"/>
      <c r="T4962" s="179"/>
      <c r="U4962" s="179"/>
      <c r="V4962" s="179"/>
      <c r="W4962" s="179"/>
      <c r="X4962" s="179"/>
      <c r="Y4962" s="179"/>
      <c r="Z4962" s="179"/>
      <c r="AA4962" s="222"/>
      <c r="AB4962" s="222"/>
      <c r="AC4962" s="222"/>
      <c r="AD4962" s="179"/>
      <c r="AE4962" s="179"/>
      <c r="AF4962" s="179"/>
      <c r="AG4962" s="179"/>
      <c r="AH4962" s="179"/>
      <c r="AI4962" s="179"/>
      <c r="AJ4962" s="179"/>
    </row>
    <row r="4963" spans="2:36" x14ac:dyDescent="0.3">
      <c r="B4963" s="224">
        <v>504000</v>
      </c>
      <c r="C4963" s="209">
        <v>208492</v>
      </c>
      <c r="D4963" s="206">
        <f t="shared" si="398"/>
        <v>0.41367460317460319</v>
      </c>
      <c r="E4963" s="208">
        <f t="shared" si="399"/>
        <v>0.45</v>
      </c>
      <c r="F4963" s="207">
        <v>11467.06</v>
      </c>
      <c r="G4963" s="207">
        <v>16679.36</v>
      </c>
      <c r="H4963" s="207">
        <v>18764.28</v>
      </c>
      <c r="I4963" s="214">
        <v>191734</v>
      </c>
      <c r="J4963" s="211">
        <f t="shared" si="395"/>
        <v>0.38042460317460319</v>
      </c>
      <c r="K4963" s="212">
        <f t="shared" si="396"/>
        <v>0.42</v>
      </c>
      <c r="L4963" s="214">
        <v>10545.37</v>
      </c>
      <c r="M4963" s="213">
        <v>15338.72</v>
      </c>
      <c r="N4963" s="213">
        <v>17256.060000000001</v>
      </c>
      <c r="O4963" s="242">
        <f t="shared" si="397"/>
        <v>0.51529999999995202</v>
      </c>
      <c r="P4963" s="242"/>
      <c r="Q4963" s="179"/>
      <c r="R4963" s="179"/>
      <c r="S4963" s="179"/>
      <c r="T4963" s="179"/>
      <c r="U4963" s="179"/>
      <c r="V4963" s="179"/>
      <c r="W4963" s="179"/>
      <c r="X4963" s="179"/>
      <c r="Y4963" s="179"/>
      <c r="Z4963" s="179"/>
      <c r="AA4963" s="222"/>
      <c r="AB4963" s="222"/>
      <c r="AC4963" s="222"/>
      <c r="AD4963" s="179"/>
      <c r="AE4963" s="179"/>
      <c r="AF4963" s="179"/>
      <c r="AG4963" s="179"/>
      <c r="AH4963" s="179"/>
      <c r="AI4963" s="179"/>
      <c r="AJ4963" s="179"/>
    </row>
    <row r="4964" spans="2:36" x14ac:dyDescent="0.3">
      <c r="B4964" s="224">
        <v>504100</v>
      </c>
      <c r="C4964" s="209">
        <v>208537</v>
      </c>
      <c r="D4964" s="206">
        <f t="shared" si="398"/>
        <v>0.41368180916484826</v>
      </c>
      <c r="E4964" s="208">
        <f t="shared" si="399"/>
        <v>0.45</v>
      </c>
      <c r="F4964" s="207">
        <v>11469.53</v>
      </c>
      <c r="G4964" s="207">
        <v>16682.96</v>
      </c>
      <c r="H4964" s="207">
        <v>18768.330000000002</v>
      </c>
      <c r="I4964" s="214">
        <v>191776</v>
      </c>
      <c r="J4964" s="211">
        <f t="shared" si="395"/>
        <v>0.3804324538781988</v>
      </c>
      <c r="K4964" s="212">
        <f t="shared" si="396"/>
        <v>0.42</v>
      </c>
      <c r="L4964" s="214">
        <v>10547.68</v>
      </c>
      <c r="M4964" s="213">
        <v>15342.08</v>
      </c>
      <c r="N4964" s="213">
        <v>17259.84</v>
      </c>
      <c r="O4964" s="242">
        <f t="shared" si="397"/>
        <v>0.51519999999989519</v>
      </c>
      <c r="P4964" s="242"/>
      <c r="Q4964" s="179"/>
      <c r="R4964" s="179"/>
      <c r="S4964" s="179"/>
      <c r="T4964" s="179"/>
      <c r="U4964" s="179"/>
      <c r="V4964" s="179"/>
      <c r="W4964" s="179"/>
      <c r="X4964" s="179"/>
      <c r="Y4964" s="179"/>
      <c r="Z4964" s="179"/>
      <c r="AA4964" s="222"/>
      <c r="AB4964" s="222"/>
      <c r="AC4964" s="222"/>
      <c r="AD4964" s="179"/>
      <c r="AE4964" s="179"/>
      <c r="AF4964" s="179"/>
      <c r="AG4964" s="179"/>
      <c r="AH4964" s="179"/>
      <c r="AI4964" s="179"/>
      <c r="AJ4964" s="179"/>
    </row>
    <row r="4965" spans="2:36" x14ac:dyDescent="0.3">
      <c r="B4965" s="224">
        <v>504200</v>
      </c>
      <c r="C4965" s="209">
        <v>208582</v>
      </c>
      <c r="D4965" s="206">
        <f t="shared" si="398"/>
        <v>0.41368901229670768</v>
      </c>
      <c r="E4965" s="208">
        <f t="shared" si="399"/>
        <v>0.45</v>
      </c>
      <c r="F4965" s="207">
        <v>11472.01</v>
      </c>
      <c r="G4965" s="207">
        <v>16686.560000000001</v>
      </c>
      <c r="H4965" s="207">
        <v>18772.38</v>
      </c>
      <c r="I4965" s="214">
        <v>191818</v>
      </c>
      <c r="J4965" s="211">
        <f t="shared" si="395"/>
        <v>0.38044030146767155</v>
      </c>
      <c r="K4965" s="212">
        <f t="shared" si="396"/>
        <v>0.42</v>
      </c>
      <c r="L4965" s="214">
        <v>10549.99</v>
      </c>
      <c r="M4965" s="213">
        <v>15345.44</v>
      </c>
      <c r="N4965" s="213">
        <v>17263.62</v>
      </c>
      <c r="O4965" s="242">
        <f t="shared" si="397"/>
        <v>0.51530000000013387</v>
      </c>
      <c r="P4965" s="242"/>
      <c r="Q4965" s="179"/>
      <c r="R4965" s="179"/>
      <c r="S4965" s="179"/>
      <c r="T4965" s="179"/>
      <c r="U4965" s="179"/>
      <c r="V4965" s="179"/>
      <c r="W4965" s="179"/>
      <c r="X4965" s="179"/>
      <c r="Y4965" s="179"/>
      <c r="Z4965" s="179"/>
      <c r="AA4965" s="222"/>
      <c r="AB4965" s="222"/>
      <c r="AC4965" s="222"/>
      <c r="AD4965" s="179"/>
      <c r="AE4965" s="179"/>
      <c r="AF4965" s="179"/>
      <c r="AG4965" s="179"/>
      <c r="AH4965" s="179"/>
      <c r="AI4965" s="179"/>
      <c r="AJ4965" s="179"/>
    </row>
    <row r="4966" spans="2:36" x14ac:dyDescent="0.3">
      <c r="B4966" s="224">
        <v>504300</v>
      </c>
      <c r="C4966" s="209">
        <v>208627</v>
      </c>
      <c r="D4966" s="206">
        <f t="shared" si="398"/>
        <v>0.41369621257188183</v>
      </c>
      <c r="E4966" s="208">
        <f t="shared" si="399"/>
        <v>0.45</v>
      </c>
      <c r="F4966" s="207">
        <v>11474.48</v>
      </c>
      <c r="G4966" s="207">
        <v>16690.16</v>
      </c>
      <c r="H4966" s="207">
        <v>18776.43</v>
      </c>
      <c r="I4966" s="214">
        <v>191860</v>
      </c>
      <c r="J4966" s="211">
        <f t="shared" si="395"/>
        <v>0.38044814594487408</v>
      </c>
      <c r="K4966" s="212">
        <f t="shared" si="396"/>
        <v>0.42</v>
      </c>
      <c r="L4966" s="214">
        <v>10552.3</v>
      </c>
      <c r="M4966" s="213">
        <v>15348.8</v>
      </c>
      <c r="N4966" s="213">
        <v>17267.400000000001</v>
      </c>
      <c r="O4966" s="242">
        <f t="shared" si="397"/>
        <v>0.51520000000000432</v>
      </c>
      <c r="P4966" s="242"/>
      <c r="Q4966" s="179"/>
      <c r="R4966" s="179"/>
      <c r="S4966" s="179"/>
      <c r="T4966" s="179"/>
      <c r="U4966" s="179"/>
      <c r="V4966" s="179"/>
      <c r="W4966" s="179"/>
      <c r="X4966" s="179"/>
      <c r="Y4966" s="179"/>
      <c r="Z4966" s="179"/>
      <c r="AA4966" s="222"/>
      <c r="AB4966" s="222"/>
      <c r="AC4966" s="222"/>
      <c r="AD4966" s="179"/>
      <c r="AE4966" s="179"/>
      <c r="AF4966" s="179"/>
      <c r="AG4966" s="179"/>
      <c r="AH4966" s="179"/>
      <c r="AI4966" s="179"/>
      <c r="AJ4966" s="179"/>
    </row>
    <row r="4967" spans="2:36" x14ac:dyDescent="0.3">
      <c r="B4967" s="224">
        <v>504400</v>
      </c>
      <c r="C4967" s="209">
        <v>208672</v>
      </c>
      <c r="D4967" s="206">
        <f t="shared" si="398"/>
        <v>0.41370340999206978</v>
      </c>
      <c r="E4967" s="208">
        <f t="shared" si="399"/>
        <v>0.45</v>
      </c>
      <c r="F4967" s="207">
        <v>11476.96</v>
      </c>
      <c r="G4967" s="207">
        <v>16693.759999999998</v>
      </c>
      <c r="H4967" s="207">
        <v>18780.48</v>
      </c>
      <c r="I4967" s="214">
        <v>191902</v>
      </c>
      <c r="J4967" s="211">
        <f t="shared" si="395"/>
        <v>0.38045598731165742</v>
      </c>
      <c r="K4967" s="212">
        <f t="shared" si="396"/>
        <v>0.42</v>
      </c>
      <c r="L4967" s="214">
        <v>10554.61</v>
      </c>
      <c r="M4967" s="213">
        <v>15352.16</v>
      </c>
      <c r="N4967" s="213">
        <v>17271.18</v>
      </c>
      <c r="O4967" s="242">
        <f t="shared" si="397"/>
        <v>0.51530000000002474</v>
      </c>
      <c r="P4967" s="242"/>
      <c r="Q4967" s="179"/>
      <c r="R4967" s="179"/>
      <c r="S4967" s="179"/>
      <c r="T4967" s="179"/>
      <c r="U4967" s="179"/>
      <c r="V4967" s="179"/>
      <c r="W4967" s="179"/>
      <c r="X4967" s="179"/>
      <c r="Y4967" s="179"/>
      <c r="Z4967" s="179"/>
      <c r="AA4967" s="222"/>
      <c r="AB4967" s="222"/>
      <c r="AC4967" s="222"/>
      <c r="AD4967" s="179"/>
      <c r="AE4967" s="179"/>
      <c r="AF4967" s="179"/>
      <c r="AG4967" s="179"/>
      <c r="AH4967" s="179"/>
      <c r="AI4967" s="179"/>
      <c r="AJ4967" s="179"/>
    </row>
    <row r="4968" spans="2:36" x14ac:dyDescent="0.3">
      <c r="B4968" s="224">
        <v>504500</v>
      </c>
      <c r="C4968" s="209">
        <v>208717</v>
      </c>
      <c r="D4968" s="206">
        <f t="shared" si="398"/>
        <v>0.4137106045589693</v>
      </c>
      <c r="E4968" s="208">
        <f t="shared" si="399"/>
        <v>0.45</v>
      </c>
      <c r="F4968" s="207">
        <v>11479.43</v>
      </c>
      <c r="G4968" s="207">
        <v>16697.36</v>
      </c>
      <c r="H4968" s="207">
        <v>18784.53</v>
      </c>
      <c r="I4968" s="214">
        <v>191944</v>
      </c>
      <c r="J4968" s="211">
        <f t="shared" si="395"/>
        <v>0.38046382556987118</v>
      </c>
      <c r="K4968" s="212">
        <f t="shared" si="396"/>
        <v>0.42</v>
      </c>
      <c r="L4968" s="214">
        <v>10556.92</v>
      </c>
      <c r="M4968" s="213">
        <v>15355.52</v>
      </c>
      <c r="N4968" s="213">
        <v>17274.96</v>
      </c>
      <c r="O4968" s="242">
        <f t="shared" si="397"/>
        <v>0.5151999999999316</v>
      </c>
      <c r="P4968" s="242"/>
      <c r="Q4968" s="179"/>
      <c r="R4968" s="179"/>
      <c r="S4968" s="179"/>
      <c r="T4968" s="179"/>
      <c r="U4968" s="179"/>
      <c r="V4968" s="179"/>
      <c r="W4968" s="179"/>
      <c r="X4968" s="179"/>
      <c r="Y4968" s="179"/>
      <c r="Z4968" s="179"/>
      <c r="AA4968" s="222"/>
      <c r="AB4968" s="222"/>
      <c r="AC4968" s="222"/>
      <c r="AD4968" s="179"/>
      <c r="AE4968" s="179"/>
      <c r="AF4968" s="179"/>
      <c r="AG4968" s="179"/>
      <c r="AH4968" s="179"/>
      <c r="AI4968" s="179"/>
      <c r="AJ4968" s="179"/>
    </row>
    <row r="4969" spans="2:36" x14ac:dyDescent="0.3">
      <c r="B4969" s="224">
        <v>504600</v>
      </c>
      <c r="C4969" s="209">
        <v>208762</v>
      </c>
      <c r="D4969" s="206">
        <f t="shared" si="398"/>
        <v>0.41371779627427663</v>
      </c>
      <c r="E4969" s="208">
        <f t="shared" si="399"/>
        <v>0.45</v>
      </c>
      <c r="F4969" s="207">
        <v>11481.91</v>
      </c>
      <c r="G4969" s="207">
        <v>16700.96</v>
      </c>
      <c r="H4969" s="207">
        <v>18788.580000000002</v>
      </c>
      <c r="I4969" s="214">
        <v>191986</v>
      </c>
      <c r="J4969" s="211">
        <f t="shared" si="395"/>
        <v>0.38047166072136346</v>
      </c>
      <c r="K4969" s="212">
        <f t="shared" si="396"/>
        <v>0.42</v>
      </c>
      <c r="L4969" s="214">
        <v>10559.23</v>
      </c>
      <c r="M4969" s="213">
        <v>15358.88</v>
      </c>
      <c r="N4969" s="213">
        <v>17278.740000000002</v>
      </c>
      <c r="O4969" s="242">
        <f t="shared" si="397"/>
        <v>0.5152999999999156</v>
      </c>
      <c r="P4969" s="242"/>
      <c r="Q4969" s="179"/>
      <c r="R4969" s="179"/>
      <c r="S4969" s="179"/>
      <c r="T4969" s="179"/>
      <c r="U4969" s="179"/>
      <c r="V4969" s="179"/>
      <c r="W4969" s="179"/>
      <c r="X4969" s="179"/>
      <c r="Y4969" s="179"/>
      <c r="Z4969" s="179"/>
      <c r="AA4969" s="222"/>
      <c r="AB4969" s="222"/>
      <c r="AC4969" s="222"/>
      <c r="AD4969" s="179"/>
      <c r="AE4969" s="179"/>
      <c r="AF4969" s="179"/>
      <c r="AG4969" s="179"/>
      <c r="AH4969" s="179"/>
      <c r="AI4969" s="179"/>
      <c r="AJ4969" s="179"/>
    </row>
    <row r="4970" spans="2:36" x14ac:dyDescent="0.3">
      <c r="B4970" s="224">
        <v>504700</v>
      </c>
      <c r="C4970" s="209">
        <v>208807</v>
      </c>
      <c r="D4970" s="206">
        <f t="shared" si="398"/>
        <v>0.41372498513968692</v>
      </c>
      <c r="E4970" s="208">
        <f t="shared" si="399"/>
        <v>0.45</v>
      </c>
      <c r="F4970" s="207">
        <v>11484.38</v>
      </c>
      <c r="G4970" s="207">
        <v>16704.560000000001</v>
      </c>
      <c r="H4970" s="207">
        <v>18792.63</v>
      </c>
      <c r="I4970" s="214">
        <v>192028</v>
      </c>
      <c r="J4970" s="211">
        <f t="shared" si="395"/>
        <v>0.38047949276798099</v>
      </c>
      <c r="K4970" s="212">
        <f t="shared" si="396"/>
        <v>0.42</v>
      </c>
      <c r="L4970" s="214">
        <v>10561.54</v>
      </c>
      <c r="M4970" s="213">
        <v>15362.24</v>
      </c>
      <c r="N4970" s="213">
        <v>17282.52</v>
      </c>
      <c r="O4970" s="242">
        <f t="shared" si="397"/>
        <v>0.51520000000007715</v>
      </c>
      <c r="P4970" s="242"/>
      <c r="Q4970" s="179"/>
      <c r="R4970" s="179"/>
      <c r="S4970" s="179"/>
      <c r="T4970" s="179"/>
      <c r="U4970" s="179"/>
      <c r="V4970" s="179"/>
      <c r="W4970" s="179"/>
      <c r="X4970" s="179"/>
      <c r="Y4970" s="179"/>
      <c r="Z4970" s="179"/>
      <c r="AA4970" s="222"/>
      <c r="AB4970" s="222"/>
      <c r="AC4970" s="222"/>
      <c r="AD4970" s="179"/>
      <c r="AE4970" s="179"/>
      <c r="AF4970" s="179"/>
      <c r="AG4970" s="179"/>
      <c r="AH4970" s="179"/>
      <c r="AI4970" s="179"/>
      <c r="AJ4970" s="179"/>
    </row>
    <row r="4971" spans="2:36" x14ac:dyDescent="0.3">
      <c r="B4971" s="224">
        <v>504800</v>
      </c>
      <c r="C4971" s="209">
        <v>208852</v>
      </c>
      <c r="D4971" s="206">
        <f t="shared" si="398"/>
        <v>0.41373217115689381</v>
      </c>
      <c r="E4971" s="208">
        <f t="shared" si="399"/>
        <v>0.45</v>
      </c>
      <c r="F4971" s="207">
        <v>11486.86</v>
      </c>
      <c r="G4971" s="207">
        <v>16708.16</v>
      </c>
      <c r="H4971" s="207">
        <v>18796.68</v>
      </c>
      <c r="I4971" s="214">
        <v>192070</v>
      </c>
      <c r="J4971" s="211">
        <f t="shared" si="395"/>
        <v>0.38048732171156896</v>
      </c>
      <c r="K4971" s="212">
        <f t="shared" si="396"/>
        <v>0.42</v>
      </c>
      <c r="L4971" s="214">
        <v>10563.85</v>
      </c>
      <c r="M4971" s="213">
        <v>15365.6</v>
      </c>
      <c r="N4971" s="213">
        <v>17286.3</v>
      </c>
      <c r="O4971" s="242">
        <f t="shared" si="397"/>
        <v>0.51529999999980647</v>
      </c>
      <c r="P4971" s="242"/>
      <c r="Q4971" s="179"/>
      <c r="R4971" s="179"/>
      <c r="S4971" s="179"/>
      <c r="T4971" s="179"/>
      <c r="U4971" s="179"/>
      <c r="V4971" s="179"/>
      <c r="W4971" s="179"/>
      <c r="X4971" s="179"/>
      <c r="Y4971" s="179"/>
      <c r="Z4971" s="179"/>
      <c r="AA4971" s="222"/>
      <c r="AB4971" s="222"/>
      <c r="AC4971" s="222"/>
      <c r="AD4971" s="179"/>
      <c r="AE4971" s="179"/>
      <c r="AF4971" s="179"/>
      <c r="AG4971" s="179"/>
      <c r="AH4971" s="179"/>
      <c r="AI4971" s="179"/>
      <c r="AJ4971" s="179"/>
    </row>
    <row r="4972" spans="2:36" x14ac:dyDescent="0.3">
      <c r="B4972" s="224">
        <v>504900</v>
      </c>
      <c r="C4972" s="209">
        <v>208897</v>
      </c>
      <c r="D4972" s="206">
        <f t="shared" si="398"/>
        <v>0.41373935432758963</v>
      </c>
      <c r="E4972" s="208">
        <f t="shared" si="399"/>
        <v>0.45</v>
      </c>
      <c r="F4972" s="207">
        <v>11489.33</v>
      </c>
      <c r="G4972" s="207">
        <v>16711.759999999998</v>
      </c>
      <c r="H4972" s="207">
        <v>18800.73</v>
      </c>
      <c r="I4972" s="214">
        <v>192112</v>
      </c>
      <c r="J4972" s="211">
        <f t="shared" si="395"/>
        <v>0.38049514755397107</v>
      </c>
      <c r="K4972" s="212">
        <f t="shared" si="396"/>
        <v>0.42</v>
      </c>
      <c r="L4972" s="214">
        <v>10566.16</v>
      </c>
      <c r="M4972" s="213">
        <v>15368.96</v>
      </c>
      <c r="N4972" s="213">
        <v>17290.080000000002</v>
      </c>
      <c r="O4972" s="242">
        <f t="shared" si="397"/>
        <v>0.51519999999996802</v>
      </c>
      <c r="P4972" s="242"/>
      <c r="Q4972" s="179"/>
      <c r="R4972" s="179"/>
      <c r="S4972" s="179"/>
      <c r="T4972" s="179"/>
      <c r="U4972" s="179"/>
      <c r="V4972" s="179"/>
      <c r="W4972" s="179"/>
      <c r="X4972" s="179"/>
      <c r="Y4972" s="179"/>
      <c r="Z4972" s="179"/>
      <c r="AA4972" s="222"/>
      <c r="AB4972" s="222"/>
      <c r="AC4972" s="222"/>
      <c r="AD4972" s="179"/>
      <c r="AE4972" s="179"/>
      <c r="AF4972" s="179"/>
      <c r="AG4972" s="179"/>
      <c r="AH4972" s="179"/>
      <c r="AI4972" s="179"/>
      <c r="AJ4972" s="179"/>
    </row>
    <row r="4973" spans="2:36" x14ac:dyDescent="0.3">
      <c r="B4973" s="224">
        <v>505000</v>
      </c>
      <c r="C4973" s="209">
        <v>208942</v>
      </c>
      <c r="D4973" s="206">
        <f t="shared" si="398"/>
        <v>0.41374653465346534</v>
      </c>
      <c r="E4973" s="208">
        <f t="shared" si="399"/>
        <v>0.45</v>
      </c>
      <c r="F4973" s="207">
        <v>11491.81</v>
      </c>
      <c r="G4973" s="207">
        <v>16715.36</v>
      </c>
      <c r="H4973" s="207">
        <v>18804.78</v>
      </c>
      <c r="I4973" s="214">
        <v>192154</v>
      </c>
      <c r="J4973" s="211">
        <f t="shared" si="395"/>
        <v>0.38050297029702973</v>
      </c>
      <c r="K4973" s="212">
        <f t="shared" si="396"/>
        <v>0.42</v>
      </c>
      <c r="L4973" s="214">
        <v>10568.47</v>
      </c>
      <c r="M4973" s="213">
        <v>15372.32</v>
      </c>
      <c r="N4973" s="213">
        <v>17293.86</v>
      </c>
      <c r="O4973" s="242">
        <f t="shared" si="397"/>
        <v>0.51529999999995202</v>
      </c>
      <c r="P4973" s="242"/>
      <c r="Q4973" s="179"/>
      <c r="R4973" s="179"/>
      <c r="S4973" s="179"/>
      <c r="T4973" s="179"/>
      <c r="U4973" s="179"/>
      <c r="V4973" s="179"/>
      <c r="W4973" s="179"/>
      <c r="X4973" s="179"/>
      <c r="Y4973" s="179"/>
      <c r="Z4973" s="179"/>
      <c r="AA4973" s="222"/>
      <c r="AB4973" s="222"/>
      <c r="AC4973" s="222"/>
      <c r="AD4973" s="179"/>
      <c r="AE4973" s="179"/>
      <c r="AF4973" s="179"/>
      <c r="AG4973" s="179"/>
      <c r="AH4973" s="179"/>
      <c r="AI4973" s="179"/>
      <c r="AJ4973" s="179"/>
    </row>
    <row r="4974" spans="2:36" x14ac:dyDescent="0.3">
      <c r="B4974" s="224">
        <v>505100</v>
      </c>
      <c r="C4974" s="209">
        <v>208987</v>
      </c>
      <c r="D4974" s="206">
        <f t="shared" si="398"/>
        <v>0.41375371213621065</v>
      </c>
      <c r="E4974" s="208">
        <f t="shared" si="399"/>
        <v>0.45</v>
      </c>
      <c r="F4974" s="207">
        <v>11494.28</v>
      </c>
      <c r="G4974" s="207">
        <v>16718.96</v>
      </c>
      <c r="H4974" s="207">
        <v>18808.830000000002</v>
      </c>
      <c r="I4974" s="214">
        <v>192196</v>
      </c>
      <c r="J4974" s="211">
        <f t="shared" si="395"/>
        <v>0.38051078994258564</v>
      </c>
      <c r="K4974" s="212">
        <f t="shared" si="396"/>
        <v>0.42</v>
      </c>
      <c r="L4974" s="214">
        <v>10570.78</v>
      </c>
      <c r="M4974" s="213">
        <v>15375.68</v>
      </c>
      <c r="N4974" s="213">
        <v>17297.64</v>
      </c>
      <c r="O4974" s="242">
        <f t="shared" si="397"/>
        <v>0.51519999999989519</v>
      </c>
      <c r="P4974" s="242"/>
      <c r="Q4974" s="179"/>
      <c r="R4974" s="179"/>
      <c r="S4974" s="179"/>
      <c r="T4974" s="179"/>
      <c r="U4974" s="179"/>
      <c r="V4974" s="179"/>
      <c r="W4974" s="179"/>
      <c r="X4974" s="179"/>
      <c r="Y4974" s="179"/>
      <c r="Z4974" s="179"/>
      <c r="AA4974" s="222"/>
      <c r="AB4974" s="222"/>
      <c r="AC4974" s="222"/>
      <c r="AD4974" s="179"/>
      <c r="AE4974" s="179"/>
      <c r="AF4974" s="179"/>
      <c r="AG4974" s="179"/>
      <c r="AH4974" s="179"/>
      <c r="AI4974" s="179"/>
      <c r="AJ4974" s="179"/>
    </row>
    <row r="4975" spans="2:36" x14ac:dyDescent="0.3">
      <c r="B4975" s="224">
        <v>505200</v>
      </c>
      <c r="C4975" s="209">
        <v>209032</v>
      </c>
      <c r="D4975" s="206">
        <f t="shared" si="398"/>
        <v>0.41376088677751388</v>
      </c>
      <c r="E4975" s="208">
        <f t="shared" si="399"/>
        <v>0.45</v>
      </c>
      <c r="F4975" s="207">
        <v>11496.76</v>
      </c>
      <c r="G4975" s="207">
        <v>16722.560000000001</v>
      </c>
      <c r="H4975" s="207">
        <v>18812.88</v>
      </c>
      <c r="I4975" s="214">
        <v>192238</v>
      </c>
      <c r="J4975" s="211">
        <f t="shared" si="395"/>
        <v>0.38051860649247821</v>
      </c>
      <c r="K4975" s="212">
        <f t="shared" si="396"/>
        <v>0.42</v>
      </c>
      <c r="L4975" s="214">
        <v>10573.09</v>
      </c>
      <c r="M4975" s="213">
        <v>15379.04</v>
      </c>
      <c r="N4975" s="213">
        <v>17301.419999999998</v>
      </c>
      <c r="O4975" s="242">
        <f t="shared" si="397"/>
        <v>0.51530000000013387</v>
      </c>
      <c r="P4975" s="242"/>
      <c r="Q4975" s="179"/>
      <c r="R4975" s="179"/>
      <c r="S4975" s="179"/>
      <c r="T4975" s="179"/>
      <c r="U4975" s="179"/>
      <c r="V4975" s="179"/>
      <c r="W4975" s="179"/>
      <c r="X4975" s="179"/>
      <c r="Y4975" s="179"/>
      <c r="Z4975" s="179"/>
      <c r="AA4975" s="222"/>
      <c r="AB4975" s="222"/>
      <c r="AC4975" s="222"/>
      <c r="AD4975" s="179"/>
      <c r="AE4975" s="179"/>
      <c r="AF4975" s="179"/>
      <c r="AG4975" s="179"/>
      <c r="AH4975" s="179"/>
      <c r="AI4975" s="179"/>
      <c r="AJ4975" s="179"/>
    </row>
    <row r="4976" spans="2:36" x14ac:dyDescent="0.3">
      <c r="B4976" s="224">
        <v>505300</v>
      </c>
      <c r="C4976" s="209">
        <v>209077</v>
      </c>
      <c r="D4976" s="206">
        <f t="shared" si="398"/>
        <v>0.41376805857906196</v>
      </c>
      <c r="E4976" s="208">
        <f t="shared" si="399"/>
        <v>0.45</v>
      </c>
      <c r="F4976" s="207">
        <v>11499.23</v>
      </c>
      <c r="G4976" s="207">
        <v>16726.16</v>
      </c>
      <c r="H4976" s="207">
        <v>18816.93</v>
      </c>
      <c r="I4976" s="214">
        <v>192280</v>
      </c>
      <c r="J4976" s="211">
        <f t="shared" si="395"/>
        <v>0.38052641994854541</v>
      </c>
      <c r="K4976" s="212">
        <f t="shared" si="396"/>
        <v>0.42</v>
      </c>
      <c r="L4976" s="214">
        <v>10575.4</v>
      </c>
      <c r="M4976" s="213">
        <v>15382.4</v>
      </c>
      <c r="N4976" s="213">
        <v>17305.2</v>
      </c>
      <c r="O4976" s="242">
        <f t="shared" si="397"/>
        <v>0.51520000000000432</v>
      </c>
      <c r="P4976" s="242"/>
      <c r="Q4976" s="179"/>
      <c r="R4976" s="179"/>
      <c r="S4976" s="179"/>
      <c r="T4976" s="179"/>
      <c r="U4976" s="179"/>
      <c r="V4976" s="179"/>
      <c r="W4976" s="179"/>
      <c r="X4976" s="179"/>
      <c r="Y4976" s="179"/>
      <c r="Z4976" s="179"/>
      <c r="AA4976" s="222"/>
      <c r="AB4976" s="222"/>
      <c r="AC4976" s="222"/>
      <c r="AD4976" s="179"/>
      <c r="AE4976" s="179"/>
      <c r="AF4976" s="179"/>
      <c r="AG4976" s="179"/>
      <c r="AH4976" s="179"/>
      <c r="AI4976" s="179"/>
      <c r="AJ4976" s="179"/>
    </row>
    <row r="4977" spans="2:36" x14ac:dyDescent="0.3">
      <c r="B4977" s="224">
        <v>505400</v>
      </c>
      <c r="C4977" s="209">
        <v>209122</v>
      </c>
      <c r="D4977" s="206">
        <f t="shared" si="398"/>
        <v>0.41377522754254054</v>
      </c>
      <c r="E4977" s="208">
        <f t="shared" si="399"/>
        <v>0.45</v>
      </c>
      <c r="F4977" s="207">
        <v>11501.71</v>
      </c>
      <c r="G4977" s="207">
        <v>16729.759999999998</v>
      </c>
      <c r="H4977" s="207">
        <v>18820.98</v>
      </c>
      <c r="I4977" s="214">
        <v>192322</v>
      </c>
      <c r="J4977" s="211">
        <f t="shared" si="395"/>
        <v>0.38053423031262368</v>
      </c>
      <c r="K4977" s="212">
        <f t="shared" si="396"/>
        <v>0.42</v>
      </c>
      <c r="L4977" s="214">
        <v>10577.71</v>
      </c>
      <c r="M4977" s="213">
        <v>15385.76</v>
      </c>
      <c r="N4977" s="213">
        <v>17308.98</v>
      </c>
      <c r="O4977" s="242">
        <f t="shared" si="397"/>
        <v>0.51530000000002474</v>
      </c>
      <c r="P4977" s="242"/>
      <c r="Q4977" s="179"/>
      <c r="R4977" s="179"/>
      <c r="S4977" s="179"/>
      <c r="T4977" s="179"/>
      <c r="U4977" s="179"/>
      <c r="V4977" s="179"/>
      <c r="W4977" s="179"/>
      <c r="X4977" s="179"/>
      <c r="Y4977" s="179"/>
      <c r="Z4977" s="179"/>
      <c r="AA4977" s="222"/>
      <c r="AB4977" s="222"/>
      <c r="AC4977" s="222"/>
      <c r="AD4977" s="179"/>
      <c r="AE4977" s="179"/>
      <c r="AF4977" s="179"/>
      <c r="AG4977" s="179"/>
      <c r="AH4977" s="179"/>
      <c r="AI4977" s="179"/>
      <c r="AJ4977" s="179"/>
    </row>
    <row r="4978" spans="2:36" x14ac:dyDescent="0.3">
      <c r="B4978" s="224">
        <v>505500</v>
      </c>
      <c r="C4978" s="209">
        <v>209167</v>
      </c>
      <c r="D4978" s="206">
        <f t="shared" si="398"/>
        <v>0.41378239366963404</v>
      </c>
      <c r="E4978" s="208">
        <f t="shared" si="399"/>
        <v>0.45</v>
      </c>
      <c r="F4978" s="207">
        <v>11504.18</v>
      </c>
      <c r="G4978" s="207">
        <v>16733.36</v>
      </c>
      <c r="H4978" s="207">
        <v>18825.03</v>
      </c>
      <c r="I4978" s="214">
        <v>192364</v>
      </c>
      <c r="J4978" s="211">
        <f t="shared" si="395"/>
        <v>0.38054203758654798</v>
      </c>
      <c r="K4978" s="212">
        <f t="shared" si="396"/>
        <v>0.42</v>
      </c>
      <c r="L4978" s="214">
        <v>10580.02</v>
      </c>
      <c r="M4978" s="213">
        <v>15389.12</v>
      </c>
      <c r="N4978" s="213">
        <v>17312.759999999998</v>
      </c>
      <c r="O4978" s="242">
        <f t="shared" si="397"/>
        <v>0.5151999999999316</v>
      </c>
      <c r="P4978" s="242"/>
      <c r="Q4978" s="179"/>
      <c r="R4978" s="179"/>
      <c r="S4978" s="179"/>
      <c r="T4978" s="179"/>
      <c r="U4978" s="179"/>
      <c r="V4978" s="179"/>
      <c r="W4978" s="179"/>
      <c r="X4978" s="179"/>
      <c r="Y4978" s="179"/>
      <c r="Z4978" s="179"/>
      <c r="AA4978" s="222"/>
      <c r="AB4978" s="222"/>
      <c r="AC4978" s="222"/>
      <c r="AD4978" s="179"/>
      <c r="AE4978" s="179"/>
      <c r="AF4978" s="179"/>
      <c r="AG4978" s="179"/>
      <c r="AH4978" s="179"/>
      <c r="AI4978" s="179"/>
      <c r="AJ4978" s="179"/>
    </row>
    <row r="4979" spans="2:36" x14ac:dyDescent="0.3">
      <c r="B4979" s="224">
        <v>505600</v>
      </c>
      <c r="C4979" s="209">
        <v>209212</v>
      </c>
      <c r="D4979" s="206">
        <f t="shared" si="398"/>
        <v>0.4137895569620253</v>
      </c>
      <c r="E4979" s="208">
        <f t="shared" si="399"/>
        <v>0.45</v>
      </c>
      <c r="F4979" s="207">
        <v>11506.66</v>
      </c>
      <c r="G4979" s="207">
        <v>16736.96</v>
      </c>
      <c r="H4979" s="207">
        <v>18829.080000000002</v>
      </c>
      <c r="I4979" s="214">
        <v>192406</v>
      </c>
      <c r="J4979" s="211">
        <f t="shared" si="395"/>
        <v>0.3805498417721519</v>
      </c>
      <c r="K4979" s="212">
        <f t="shared" si="396"/>
        <v>0.42</v>
      </c>
      <c r="L4979" s="214">
        <v>10582.33</v>
      </c>
      <c r="M4979" s="213">
        <v>15392.48</v>
      </c>
      <c r="N4979" s="213">
        <v>17316.54</v>
      </c>
      <c r="O4979" s="242">
        <f t="shared" si="397"/>
        <v>0.5152999999999156</v>
      </c>
      <c r="P4979" s="242"/>
      <c r="Q4979" s="179"/>
      <c r="R4979" s="179"/>
      <c r="S4979" s="179"/>
      <c r="T4979" s="179"/>
      <c r="U4979" s="179"/>
      <c r="V4979" s="179"/>
      <c r="W4979" s="179"/>
      <c r="X4979" s="179"/>
      <c r="Y4979" s="179"/>
      <c r="Z4979" s="179"/>
      <c r="AA4979" s="222"/>
      <c r="AB4979" s="222"/>
      <c r="AC4979" s="222"/>
      <c r="AD4979" s="179"/>
      <c r="AE4979" s="179"/>
      <c r="AF4979" s="179"/>
      <c r="AG4979" s="179"/>
      <c r="AH4979" s="179"/>
      <c r="AI4979" s="179"/>
      <c r="AJ4979" s="179"/>
    </row>
    <row r="4980" spans="2:36" x14ac:dyDescent="0.3">
      <c r="B4980" s="224">
        <v>505700</v>
      </c>
      <c r="C4980" s="209">
        <v>209257</v>
      </c>
      <c r="D4980" s="206">
        <f t="shared" si="398"/>
        <v>0.41379671742139607</v>
      </c>
      <c r="E4980" s="208">
        <f t="shared" si="399"/>
        <v>0.45</v>
      </c>
      <c r="F4980" s="207">
        <v>11509.13</v>
      </c>
      <c r="G4980" s="207">
        <v>16740.560000000001</v>
      </c>
      <c r="H4980" s="207">
        <v>18833.13</v>
      </c>
      <c r="I4980" s="214">
        <v>192448</v>
      </c>
      <c r="J4980" s="211">
        <f t="shared" si="395"/>
        <v>0.38055764287126753</v>
      </c>
      <c r="K4980" s="212">
        <f t="shared" si="396"/>
        <v>0.42</v>
      </c>
      <c r="L4980" s="214">
        <v>10584.64</v>
      </c>
      <c r="M4980" s="213">
        <v>15395.84</v>
      </c>
      <c r="N4980" s="213">
        <v>17320.32</v>
      </c>
      <c r="O4980" s="242">
        <f t="shared" si="397"/>
        <v>0.51520000000007715</v>
      </c>
      <c r="P4980" s="242"/>
      <c r="Q4980" s="179"/>
      <c r="R4980" s="179"/>
      <c r="S4980" s="179"/>
      <c r="T4980" s="179"/>
      <c r="U4980" s="179"/>
      <c r="V4980" s="179"/>
      <c r="W4980" s="179"/>
      <c r="X4980" s="179"/>
      <c r="Y4980" s="179"/>
      <c r="Z4980" s="179"/>
      <c r="AA4980" s="222"/>
      <c r="AB4980" s="222"/>
      <c r="AC4980" s="222"/>
      <c r="AD4980" s="179"/>
      <c r="AE4980" s="179"/>
      <c r="AF4980" s="179"/>
      <c r="AG4980" s="179"/>
      <c r="AH4980" s="179"/>
      <c r="AI4980" s="179"/>
      <c r="AJ4980" s="179"/>
    </row>
    <row r="4981" spans="2:36" x14ac:dyDescent="0.3">
      <c r="B4981" s="224">
        <v>505800</v>
      </c>
      <c r="C4981" s="209">
        <v>209302</v>
      </c>
      <c r="D4981" s="206">
        <f t="shared" si="398"/>
        <v>0.41380387504942667</v>
      </c>
      <c r="E4981" s="208">
        <f t="shared" si="399"/>
        <v>0.45</v>
      </c>
      <c r="F4981" s="207">
        <v>11511.61</v>
      </c>
      <c r="G4981" s="207">
        <v>16744.16</v>
      </c>
      <c r="H4981" s="207">
        <v>18837.18</v>
      </c>
      <c r="I4981" s="214">
        <v>192490</v>
      </c>
      <c r="J4981" s="211">
        <f t="shared" si="395"/>
        <v>0.38056544088572558</v>
      </c>
      <c r="K4981" s="212">
        <f t="shared" si="396"/>
        <v>0.42</v>
      </c>
      <c r="L4981" s="214">
        <v>10586.95</v>
      </c>
      <c r="M4981" s="213">
        <v>15399.2</v>
      </c>
      <c r="N4981" s="213">
        <v>17324.099999999999</v>
      </c>
      <c r="O4981" s="242">
        <f t="shared" si="397"/>
        <v>0.51529999999980647</v>
      </c>
      <c r="P4981" s="242"/>
      <c r="Q4981" s="179"/>
      <c r="R4981" s="179"/>
      <c r="S4981" s="179"/>
      <c r="T4981" s="179"/>
      <c r="U4981" s="179"/>
      <c r="V4981" s="179"/>
      <c r="W4981" s="179"/>
      <c r="X4981" s="179"/>
      <c r="Y4981" s="179"/>
      <c r="Z4981" s="179"/>
      <c r="AA4981" s="222"/>
      <c r="AB4981" s="222"/>
      <c r="AC4981" s="222"/>
      <c r="AD4981" s="179"/>
      <c r="AE4981" s="179"/>
      <c r="AF4981" s="179"/>
      <c r="AG4981" s="179"/>
      <c r="AH4981" s="179"/>
      <c r="AI4981" s="179"/>
      <c r="AJ4981" s="179"/>
    </row>
    <row r="4982" spans="2:36" x14ac:dyDescent="0.3">
      <c r="B4982" s="224">
        <v>505900</v>
      </c>
      <c r="C4982" s="209">
        <v>209347</v>
      </c>
      <c r="D4982" s="206">
        <f t="shared" si="398"/>
        <v>0.413811029847796</v>
      </c>
      <c r="E4982" s="208">
        <f t="shared" si="399"/>
        <v>0.45</v>
      </c>
      <c r="F4982" s="207">
        <v>11514.08</v>
      </c>
      <c r="G4982" s="207">
        <v>16747.759999999998</v>
      </c>
      <c r="H4982" s="207">
        <v>18841.23</v>
      </c>
      <c r="I4982" s="214">
        <v>192532</v>
      </c>
      <c r="J4982" s="211">
        <f t="shared" si="395"/>
        <v>0.38057323581735519</v>
      </c>
      <c r="K4982" s="212">
        <f t="shared" si="396"/>
        <v>0.42</v>
      </c>
      <c r="L4982" s="214">
        <v>10589.26</v>
      </c>
      <c r="M4982" s="213">
        <v>15402.56</v>
      </c>
      <c r="N4982" s="213">
        <v>17327.88</v>
      </c>
      <c r="O4982" s="242">
        <f t="shared" si="397"/>
        <v>0.51519999999996802</v>
      </c>
      <c r="P4982" s="242"/>
      <c r="Q4982" s="179"/>
      <c r="R4982" s="179"/>
      <c r="S4982" s="179"/>
      <c r="T4982" s="179"/>
      <c r="U4982" s="179"/>
      <c r="V4982" s="179"/>
      <c r="W4982" s="179"/>
      <c r="X4982" s="179"/>
      <c r="Y4982" s="179"/>
      <c r="Z4982" s="179"/>
      <c r="AA4982" s="222"/>
      <c r="AB4982" s="222"/>
      <c r="AC4982" s="222"/>
      <c r="AD4982" s="179"/>
      <c r="AE4982" s="179"/>
      <c r="AF4982" s="179"/>
      <c r="AG4982" s="179"/>
      <c r="AH4982" s="179"/>
      <c r="AI4982" s="179"/>
      <c r="AJ4982" s="179"/>
    </row>
    <row r="4983" spans="2:36" x14ac:dyDescent="0.3">
      <c r="B4983" s="224">
        <v>506000</v>
      </c>
      <c r="C4983" s="209">
        <v>209392</v>
      </c>
      <c r="D4983" s="206">
        <f t="shared" si="398"/>
        <v>0.41381818181818181</v>
      </c>
      <c r="E4983" s="208">
        <f t="shared" si="399"/>
        <v>0.45</v>
      </c>
      <c r="F4983" s="207">
        <v>11516.56</v>
      </c>
      <c r="G4983" s="207">
        <v>16751.36</v>
      </c>
      <c r="H4983" s="207">
        <v>18845.28</v>
      </c>
      <c r="I4983" s="214">
        <v>192574</v>
      </c>
      <c r="J4983" s="211">
        <f t="shared" si="395"/>
        <v>0.38058102766798418</v>
      </c>
      <c r="K4983" s="212">
        <f t="shared" si="396"/>
        <v>0.42</v>
      </c>
      <c r="L4983" s="214">
        <v>10591.57</v>
      </c>
      <c r="M4983" s="213">
        <v>15405.92</v>
      </c>
      <c r="N4983" s="213">
        <v>17331.66</v>
      </c>
      <c r="O4983" s="242">
        <f t="shared" si="397"/>
        <v>0.51529999999995202</v>
      </c>
      <c r="P4983" s="242"/>
      <c r="Q4983" s="179"/>
      <c r="R4983" s="179"/>
      <c r="S4983" s="179"/>
      <c r="T4983" s="179"/>
      <c r="U4983" s="179"/>
      <c r="V4983" s="179"/>
      <c r="W4983" s="179"/>
      <c r="X4983" s="179"/>
      <c r="Y4983" s="179"/>
      <c r="Z4983" s="179"/>
      <c r="AA4983" s="222"/>
      <c r="AB4983" s="222"/>
      <c r="AC4983" s="222"/>
      <c r="AD4983" s="179"/>
      <c r="AE4983" s="179"/>
      <c r="AF4983" s="179"/>
      <c r="AG4983" s="179"/>
      <c r="AH4983" s="179"/>
      <c r="AI4983" s="179"/>
      <c r="AJ4983" s="179"/>
    </row>
    <row r="4984" spans="2:36" x14ac:dyDescent="0.3">
      <c r="B4984" s="224">
        <v>506100</v>
      </c>
      <c r="C4984" s="209">
        <v>209437</v>
      </c>
      <c r="D4984" s="206">
        <f t="shared" si="398"/>
        <v>0.41382533096226043</v>
      </c>
      <c r="E4984" s="208">
        <f t="shared" si="399"/>
        <v>0.45</v>
      </c>
      <c r="F4984" s="207">
        <v>11519.03</v>
      </c>
      <c r="G4984" s="207">
        <v>16754.96</v>
      </c>
      <c r="H4984" s="207">
        <v>18849.330000000002</v>
      </c>
      <c r="I4984" s="214">
        <v>192616</v>
      </c>
      <c r="J4984" s="211">
        <f t="shared" si="395"/>
        <v>0.38058881643943887</v>
      </c>
      <c r="K4984" s="212">
        <f t="shared" si="396"/>
        <v>0.42</v>
      </c>
      <c r="L4984" s="214">
        <v>10593.88</v>
      </c>
      <c r="M4984" s="213">
        <v>15409.28</v>
      </c>
      <c r="N4984" s="213">
        <v>17335.439999999999</v>
      </c>
      <c r="O4984" s="242">
        <f t="shared" si="397"/>
        <v>0.51519999999989519</v>
      </c>
      <c r="P4984" s="242"/>
      <c r="Q4984" s="179"/>
      <c r="R4984" s="179"/>
      <c r="S4984" s="179"/>
      <c r="T4984" s="179"/>
      <c r="U4984" s="179"/>
      <c r="V4984" s="179"/>
      <c r="W4984" s="179"/>
      <c r="X4984" s="179"/>
      <c r="Y4984" s="179"/>
      <c r="Z4984" s="179"/>
      <c r="AA4984" s="222"/>
      <c r="AB4984" s="222"/>
      <c r="AC4984" s="222"/>
      <c r="AD4984" s="179"/>
      <c r="AE4984" s="179"/>
      <c r="AF4984" s="179"/>
      <c r="AG4984" s="179"/>
      <c r="AH4984" s="179"/>
      <c r="AI4984" s="179"/>
      <c r="AJ4984" s="179"/>
    </row>
    <row r="4985" spans="2:36" x14ac:dyDescent="0.3">
      <c r="B4985" s="224">
        <v>506200</v>
      </c>
      <c r="C4985" s="209">
        <v>209482</v>
      </c>
      <c r="D4985" s="206">
        <f t="shared" si="398"/>
        <v>0.41383247728170686</v>
      </c>
      <c r="E4985" s="208">
        <f t="shared" si="399"/>
        <v>0.45</v>
      </c>
      <c r="F4985" s="207">
        <v>11521.51</v>
      </c>
      <c r="G4985" s="207">
        <v>16758.560000000001</v>
      </c>
      <c r="H4985" s="207">
        <v>18853.38</v>
      </c>
      <c r="I4985" s="214">
        <v>192658</v>
      </c>
      <c r="J4985" s="211">
        <f t="shared" si="395"/>
        <v>0.38059660213354407</v>
      </c>
      <c r="K4985" s="212">
        <f t="shared" si="396"/>
        <v>0.42</v>
      </c>
      <c r="L4985" s="214">
        <v>10596.19</v>
      </c>
      <c r="M4985" s="213">
        <v>15412.64</v>
      </c>
      <c r="N4985" s="213">
        <v>17339.22</v>
      </c>
      <c r="O4985" s="242">
        <f t="shared" si="397"/>
        <v>0.51530000000013387</v>
      </c>
      <c r="P4985" s="242"/>
      <c r="Q4985" s="179"/>
      <c r="R4985" s="179"/>
      <c r="S4985" s="179"/>
      <c r="T4985" s="179"/>
      <c r="U4985" s="179"/>
      <c r="V4985" s="179"/>
      <c r="W4985" s="179"/>
      <c r="X4985" s="179"/>
      <c r="Y4985" s="179"/>
      <c r="Z4985" s="179"/>
      <c r="AA4985" s="222"/>
      <c r="AB4985" s="222"/>
      <c r="AC4985" s="222"/>
      <c r="AD4985" s="179"/>
      <c r="AE4985" s="179"/>
      <c r="AF4985" s="179"/>
      <c r="AG4985" s="179"/>
      <c r="AH4985" s="179"/>
      <c r="AI4985" s="179"/>
      <c r="AJ4985" s="179"/>
    </row>
    <row r="4986" spans="2:36" x14ac:dyDescent="0.3">
      <c r="B4986" s="224">
        <v>506300</v>
      </c>
      <c r="C4986" s="209">
        <v>209527</v>
      </c>
      <c r="D4986" s="206">
        <f t="shared" si="398"/>
        <v>0.41383962077819475</v>
      </c>
      <c r="E4986" s="208">
        <f t="shared" si="399"/>
        <v>0.45</v>
      </c>
      <c r="F4986" s="207">
        <v>11523.98</v>
      </c>
      <c r="G4986" s="207">
        <v>16762.16</v>
      </c>
      <c r="H4986" s="207">
        <v>18857.43</v>
      </c>
      <c r="I4986" s="214">
        <v>192700</v>
      </c>
      <c r="J4986" s="211">
        <f t="shared" si="395"/>
        <v>0.38060438475212327</v>
      </c>
      <c r="K4986" s="212">
        <f t="shared" si="396"/>
        <v>0.42</v>
      </c>
      <c r="L4986" s="214">
        <v>10598.5</v>
      </c>
      <c r="M4986" s="213">
        <v>15416</v>
      </c>
      <c r="N4986" s="213">
        <v>17343</v>
      </c>
      <c r="O4986" s="242">
        <f t="shared" si="397"/>
        <v>0.51520000000000432</v>
      </c>
      <c r="P4986" s="242"/>
      <c r="Q4986" s="179"/>
      <c r="R4986" s="179"/>
      <c r="S4986" s="179"/>
      <c r="T4986" s="179"/>
      <c r="U4986" s="179"/>
      <c r="V4986" s="179"/>
      <c r="W4986" s="179"/>
      <c r="X4986" s="179"/>
      <c r="Y4986" s="179"/>
      <c r="Z4986" s="179"/>
      <c r="AA4986" s="222"/>
      <c r="AB4986" s="222"/>
      <c r="AC4986" s="222"/>
      <c r="AD4986" s="179"/>
      <c r="AE4986" s="179"/>
      <c r="AF4986" s="179"/>
      <c r="AG4986" s="179"/>
      <c r="AH4986" s="179"/>
      <c r="AI4986" s="179"/>
      <c r="AJ4986" s="179"/>
    </row>
    <row r="4987" spans="2:36" x14ac:dyDescent="0.3">
      <c r="B4987" s="224">
        <v>506400</v>
      </c>
      <c r="C4987" s="209">
        <v>209572</v>
      </c>
      <c r="D4987" s="206">
        <f t="shared" si="398"/>
        <v>0.41384676145339655</v>
      </c>
      <c r="E4987" s="208">
        <f t="shared" si="399"/>
        <v>0.45</v>
      </c>
      <c r="F4987" s="207">
        <v>11526.46</v>
      </c>
      <c r="G4987" s="207">
        <v>16765.759999999998</v>
      </c>
      <c r="H4987" s="207">
        <v>18861.48</v>
      </c>
      <c r="I4987" s="214">
        <v>192742</v>
      </c>
      <c r="J4987" s="211">
        <f t="shared" ref="J4987:J5050" si="400">I4987/$B4987</f>
        <v>0.3806121642969984</v>
      </c>
      <c r="K4987" s="212">
        <f t="shared" ref="K4987:K5050" si="401">(I4987-I4986)/($B4987-$B4986)</f>
        <v>0.42</v>
      </c>
      <c r="L4987" s="214">
        <v>10600.81</v>
      </c>
      <c r="M4987" s="213">
        <v>15419.36</v>
      </c>
      <c r="N4987" s="213">
        <v>17346.78</v>
      </c>
      <c r="O4987" s="242">
        <f t="shared" si="397"/>
        <v>0.51530000000002474</v>
      </c>
      <c r="P4987" s="242"/>
      <c r="Q4987" s="179"/>
      <c r="R4987" s="179"/>
      <c r="S4987" s="179"/>
      <c r="T4987" s="179"/>
      <c r="U4987" s="179"/>
      <c r="V4987" s="179"/>
      <c r="W4987" s="179"/>
      <c r="X4987" s="179"/>
      <c r="Y4987" s="179"/>
      <c r="Z4987" s="179"/>
      <c r="AA4987" s="222"/>
      <c r="AB4987" s="222"/>
      <c r="AC4987" s="222"/>
      <c r="AD4987" s="179"/>
      <c r="AE4987" s="179"/>
      <c r="AF4987" s="179"/>
      <c r="AG4987" s="179"/>
      <c r="AH4987" s="179"/>
      <c r="AI4987" s="179"/>
      <c r="AJ4987" s="179"/>
    </row>
    <row r="4988" spans="2:36" x14ac:dyDescent="0.3">
      <c r="B4988" s="224">
        <v>506500</v>
      </c>
      <c r="C4988" s="209">
        <v>209617</v>
      </c>
      <c r="D4988" s="206">
        <f t="shared" si="398"/>
        <v>0.4138538993089832</v>
      </c>
      <c r="E4988" s="208">
        <f t="shared" si="399"/>
        <v>0.45</v>
      </c>
      <c r="F4988" s="207">
        <v>11528.93</v>
      </c>
      <c r="G4988" s="207">
        <v>16769.36</v>
      </c>
      <c r="H4988" s="207">
        <v>18865.53</v>
      </c>
      <c r="I4988" s="214">
        <v>192784</v>
      </c>
      <c r="J4988" s="211">
        <f t="shared" si="400"/>
        <v>0.38061994076999012</v>
      </c>
      <c r="K4988" s="212">
        <f t="shared" si="401"/>
        <v>0.42</v>
      </c>
      <c r="L4988" s="214">
        <v>10603.12</v>
      </c>
      <c r="M4988" s="213">
        <v>15422.72</v>
      </c>
      <c r="N4988" s="213">
        <v>17350.560000000001</v>
      </c>
      <c r="O4988" s="242">
        <f t="shared" si="397"/>
        <v>0.5151999999999316</v>
      </c>
      <c r="P4988" s="242"/>
      <c r="Q4988" s="179"/>
      <c r="R4988" s="179"/>
      <c r="S4988" s="179"/>
      <c r="T4988" s="179"/>
      <c r="U4988" s="179"/>
      <c r="V4988" s="179"/>
      <c r="W4988" s="179"/>
      <c r="X4988" s="179"/>
      <c r="Y4988" s="179"/>
      <c r="Z4988" s="179"/>
      <c r="AA4988" s="222"/>
      <c r="AB4988" s="222"/>
      <c r="AC4988" s="222"/>
      <c r="AD4988" s="179"/>
      <c r="AE4988" s="179"/>
      <c r="AF4988" s="179"/>
      <c r="AG4988" s="179"/>
      <c r="AH4988" s="179"/>
      <c r="AI4988" s="179"/>
      <c r="AJ4988" s="179"/>
    </row>
    <row r="4989" spans="2:36" x14ac:dyDescent="0.3">
      <c r="B4989" s="224">
        <v>506600</v>
      </c>
      <c r="C4989" s="209">
        <v>209662</v>
      </c>
      <c r="D4989" s="206">
        <f t="shared" si="398"/>
        <v>0.41386103434662458</v>
      </c>
      <c r="E4989" s="208">
        <f t="shared" si="399"/>
        <v>0.45</v>
      </c>
      <c r="F4989" s="207">
        <v>11531.41</v>
      </c>
      <c r="G4989" s="207">
        <v>16772.96</v>
      </c>
      <c r="H4989" s="207">
        <v>18869.580000000002</v>
      </c>
      <c r="I4989" s="214">
        <v>192826</v>
      </c>
      <c r="J4989" s="211">
        <f t="shared" si="400"/>
        <v>0.38062771417291746</v>
      </c>
      <c r="K4989" s="212">
        <f t="shared" si="401"/>
        <v>0.42</v>
      </c>
      <c r="L4989" s="214">
        <v>10605.43</v>
      </c>
      <c r="M4989" s="213">
        <v>15426.08</v>
      </c>
      <c r="N4989" s="213">
        <v>17354.34</v>
      </c>
      <c r="O4989" s="242">
        <f t="shared" si="397"/>
        <v>0.5152999999999156</v>
      </c>
      <c r="P4989" s="242"/>
      <c r="Q4989" s="179"/>
      <c r="R4989" s="179"/>
      <c r="S4989" s="179"/>
      <c r="T4989" s="179"/>
      <c r="U4989" s="179"/>
      <c r="V4989" s="179"/>
      <c r="W4989" s="179"/>
      <c r="X4989" s="179"/>
      <c r="Y4989" s="179"/>
      <c r="Z4989" s="179"/>
      <c r="AA4989" s="222"/>
      <c r="AB4989" s="222"/>
      <c r="AC4989" s="222"/>
      <c r="AD4989" s="179"/>
      <c r="AE4989" s="179"/>
      <c r="AF4989" s="179"/>
      <c r="AG4989" s="179"/>
      <c r="AH4989" s="179"/>
      <c r="AI4989" s="179"/>
      <c r="AJ4989" s="179"/>
    </row>
    <row r="4990" spans="2:36" x14ac:dyDescent="0.3">
      <c r="B4990" s="224">
        <v>506700</v>
      </c>
      <c r="C4990" s="209">
        <v>209707</v>
      </c>
      <c r="D4990" s="206">
        <f t="shared" si="398"/>
        <v>0.41386816656798897</v>
      </c>
      <c r="E4990" s="208">
        <f t="shared" si="399"/>
        <v>0.45</v>
      </c>
      <c r="F4990" s="207">
        <v>11533.88</v>
      </c>
      <c r="G4990" s="207">
        <v>16776.560000000001</v>
      </c>
      <c r="H4990" s="207">
        <v>18873.63</v>
      </c>
      <c r="I4990" s="214">
        <v>192868</v>
      </c>
      <c r="J4990" s="211">
        <f t="shared" si="400"/>
        <v>0.38063548450759821</v>
      </c>
      <c r="K4990" s="212">
        <f t="shared" si="401"/>
        <v>0.42</v>
      </c>
      <c r="L4990" s="214">
        <v>10607.74</v>
      </c>
      <c r="M4990" s="213">
        <v>15429.44</v>
      </c>
      <c r="N4990" s="213">
        <v>17358.12</v>
      </c>
      <c r="O4990" s="242">
        <f t="shared" si="397"/>
        <v>0.51520000000007715</v>
      </c>
      <c r="P4990" s="242"/>
      <c r="Q4990" s="179"/>
      <c r="R4990" s="179"/>
      <c r="S4990" s="179"/>
      <c r="T4990" s="179"/>
      <c r="U4990" s="179"/>
      <c r="V4990" s="179"/>
      <c r="W4990" s="179"/>
      <c r="X4990" s="179"/>
      <c r="Y4990" s="179"/>
      <c r="Z4990" s="179"/>
      <c r="AA4990" s="222"/>
      <c r="AB4990" s="222"/>
      <c r="AC4990" s="222"/>
      <c r="AD4990" s="179"/>
      <c r="AE4990" s="179"/>
      <c r="AF4990" s="179"/>
      <c r="AG4990" s="179"/>
      <c r="AH4990" s="179"/>
      <c r="AI4990" s="179"/>
      <c r="AJ4990" s="179"/>
    </row>
    <row r="4991" spans="2:36" x14ac:dyDescent="0.3">
      <c r="B4991" s="224">
        <v>506800</v>
      </c>
      <c r="C4991" s="209">
        <v>209752</v>
      </c>
      <c r="D4991" s="206">
        <f t="shared" si="398"/>
        <v>0.41387529597474348</v>
      </c>
      <c r="E4991" s="208">
        <f t="shared" si="399"/>
        <v>0.45</v>
      </c>
      <c r="F4991" s="207">
        <v>11536.36</v>
      </c>
      <c r="G4991" s="207">
        <v>16780.16</v>
      </c>
      <c r="H4991" s="207">
        <v>18877.68</v>
      </c>
      <c r="I4991" s="214">
        <v>192910</v>
      </c>
      <c r="J4991" s="211">
        <f t="shared" si="400"/>
        <v>0.38064325177584846</v>
      </c>
      <c r="K4991" s="212">
        <f t="shared" si="401"/>
        <v>0.42</v>
      </c>
      <c r="L4991" s="214">
        <v>10610.05</v>
      </c>
      <c r="M4991" s="213">
        <v>15432.8</v>
      </c>
      <c r="N4991" s="213">
        <v>17361.900000000001</v>
      </c>
      <c r="O4991" s="242">
        <f t="shared" si="397"/>
        <v>0.51529999999980647</v>
      </c>
      <c r="P4991" s="242"/>
      <c r="Q4991" s="179"/>
      <c r="R4991" s="179"/>
      <c r="S4991" s="179"/>
      <c r="T4991" s="179"/>
      <c r="U4991" s="179"/>
      <c r="V4991" s="179"/>
      <c r="W4991" s="179"/>
      <c r="X4991" s="179"/>
      <c r="Y4991" s="179"/>
      <c r="Z4991" s="179"/>
      <c r="AA4991" s="222"/>
      <c r="AB4991" s="222"/>
      <c r="AC4991" s="222"/>
      <c r="AD4991" s="179"/>
      <c r="AE4991" s="179"/>
      <c r="AF4991" s="179"/>
      <c r="AG4991" s="179"/>
      <c r="AH4991" s="179"/>
      <c r="AI4991" s="179"/>
      <c r="AJ4991" s="179"/>
    </row>
    <row r="4992" spans="2:36" x14ac:dyDescent="0.3">
      <c r="B4992" s="224">
        <v>506900</v>
      </c>
      <c r="C4992" s="209">
        <v>209797</v>
      </c>
      <c r="D4992" s="206">
        <f t="shared" si="398"/>
        <v>0.41388242256855395</v>
      </c>
      <c r="E4992" s="208">
        <f t="shared" si="399"/>
        <v>0.45</v>
      </c>
      <c r="F4992" s="207">
        <v>11538.83</v>
      </c>
      <c r="G4992" s="207">
        <v>16783.759999999998</v>
      </c>
      <c r="H4992" s="207">
        <v>18881.73</v>
      </c>
      <c r="I4992" s="214">
        <v>192952</v>
      </c>
      <c r="J4992" s="211">
        <f t="shared" si="400"/>
        <v>0.38065101597948314</v>
      </c>
      <c r="K4992" s="212">
        <f t="shared" si="401"/>
        <v>0.42</v>
      </c>
      <c r="L4992" s="214">
        <v>10612.36</v>
      </c>
      <c r="M4992" s="213">
        <v>15436.16</v>
      </c>
      <c r="N4992" s="213">
        <v>17365.68</v>
      </c>
      <c r="O4992" s="242">
        <f t="shared" si="397"/>
        <v>0.51519999999996802</v>
      </c>
      <c r="P4992" s="242"/>
      <c r="Q4992" s="179"/>
      <c r="R4992" s="179"/>
      <c r="S4992" s="179"/>
      <c r="T4992" s="179"/>
      <c r="U4992" s="179"/>
      <c r="V4992" s="179"/>
      <c r="W4992" s="179"/>
      <c r="X4992" s="179"/>
      <c r="Y4992" s="179"/>
      <c r="Z4992" s="179"/>
      <c r="AA4992" s="222"/>
      <c r="AB4992" s="222"/>
      <c r="AC4992" s="222"/>
      <c r="AD4992" s="179"/>
      <c r="AE4992" s="179"/>
      <c r="AF4992" s="179"/>
      <c r="AG4992" s="179"/>
      <c r="AH4992" s="179"/>
      <c r="AI4992" s="179"/>
      <c r="AJ4992" s="179"/>
    </row>
    <row r="4993" spans="2:36" x14ac:dyDescent="0.3">
      <c r="B4993" s="224">
        <v>507000</v>
      </c>
      <c r="C4993" s="209">
        <v>209842</v>
      </c>
      <c r="D4993" s="206">
        <f t="shared" si="398"/>
        <v>0.41388954635108482</v>
      </c>
      <c r="E4993" s="208">
        <f t="shared" si="399"/>
        <v>0.45</v>
      </c>
      <c r="F4993" s="207">
        <v>11541.31</v>
      </c>
      <c r="G4993" s="207">
        <v>16787.36</v>
      </c>
      <c r="H4993" s="207">
        <v>18885.78</v>
      </c>
      <c r="I4993" s="214">
        <v>192994</v>
      </c>
      <c r="J4993" s="211">
        <f t="shared" si="400"/>
        <v>0.38065877712031559</v>
      </c>
      <c r="K4993" s="212">
        <f t="shared" si="401"/>
        <v>0.42</v>
      </c>
      <c r="L4993" s="214">
        <v>10614.67</v>
      </c>
      <c r="M4993" s="213">
        <v>15439.52</v>
      </c>
      <c r="N4993" s="213">
        <v>17369.46</v>
      </c>
      <c r="O4993" s="242">
        <f t="shared" si="397"/>
        <v>0.51529999999995202</v>
      </c>
      <c r="P4993" s="242"/>
      <c r="Q4993" s="179"/>
      <c r="R4993" s="179"/>
      <c r="S4993" s="179"/>
      <c r="T4993" s="179"/>
      <c r="U4993" s="179"/>
      <c r="V4993" s="179"/>
      <c r="W4993" s="179"/>
      <c r="X4993" s="179"/>
      <c r="Y4993" s="179"/>
      <c r="Z4993" s="179"/>
      <c r="AA4993" s="222"/>
      <c r="AB4993" s="222"/>
      <c r="AC4993" s="222"/>
      <c r="AD4993" s="179"/>
      <c r="AE4993" s="179"/>
      <c r="AF4993" s="179"/>
      <c r="AG4993" s="179"/>
      <c r="AH4993" s="179"/>
      <c r="AI4993" s="179"/>
      <c r="AJ4993" s="179"/>
    </row>
    <row r="4994" spans="2:36" x14ac:dyDescent="0.3">
      <c r="B4994" s="224">
        <v>507100</v>
      </c>
      <c r="C4994" s="209">
        <v>209887</v>
      </c>
      <c r="D4994" s="206">
        <f t="shared" si="398"/>
        <v>0.41389666732399921</v>
      </c>
      <c r="E4994" s="208">
        <f t="shared" si="399"/>
        <v>0.45</v>
      </c>
      <c r="F4994" s="207">
        <v>11543.78</v>
      </c>
      <c r="G4994" s="207">
        <v>16790.96</v>
      </c>
      <c r="H4994" s="207">
        <v>18889.830000000002</v>
      </c>
      <c r="I4994" s="214">
        <v>193036</v>
      </c>
      <c r="J4994" s="211">
        <f t="shared" si="400"/>
        <v>0.38066653520015775</v>
      </c>
      <c r="K4994" s="212">
        <f t="shared" si="401"/>
        <v>0.42</v>
      </c>
      <c r="L4994" s="214">
        <v>10616.98</v>
      </c>
      <c r="M4994" s="213">
        <v>15442.88</v>
      </c>
      <c r="N4994" s="213">
        <v>17373.240000000002</v>
      </c>
      <c r="O4994" s="242">
        <f t="shared" si="397"/>
        <v>0.51519999999989519</v>
      </c>
      <c r="P4994" s="242"/>
      <c r="Q4994" s="179"/>
      <c r="R4994" s="179"/>
      <c r="S4994" s="179"/>
      <c r="T4994" s="179"/>
      <c r="U4994" s="179"/>
      <c r="V4994" s="179"/>
      <c r="W4994" s="179"/>
      <c r="X4994" s="179"/>
      <c r="Y4994" s="179"/>
      <c r="Z4994" s="179"/>
      <c r="AA4994" s="222"/>
      <c r="AB4994" s="222"/>
      <c r="AC4994" s="222"/>
      <c r="AD4994" s="179"/>
      <c r="AE4994" s="179"/>
      <c r="AF4994" s="179"/>
      <c r="AG4994" s="179"/>
      <c r="AH4994" s="179"/>
      <c r="AI4994" s="179"/>
      <c r="AJ4994" s="179"/>
    </row>
    <row r="4995" spans="2:36" x14ac:dyDescent="0.3">
      <c r="B4995" s="224">
        <v>507200</v>
      </c>
      <c r="C4995" s="209">
        <v>209932</v>
      </c>
      <c r="D4995" s="206">
        <f t="shared" si="398"/>
        <v>0.41390378548895901</v>
      </c>
      <c r="E4995" s="208">
        <f t="shared" si="399"/>
        <v>0.45</v>
      </c>
      <c r="F4995" s="207">
        <v>11546.26</v>
      </c>
      <c r="G4995" s="207">
        <v>16794.560000000001</v>
      </c>
      <c r="H4995" s="207">
        <v>18893.88</v>
      </c>
      <c r="I4995" s="214">
        <v>193078</v>
      </c>
      <c r="J4995" s="211">
        <f t="shared" si="400"/>
        <v>0.38067429022082017</v>
      </c>
      <c r="K4995" s="212">
        <f t="shared" si="401"/>
        <v>0.42</v>
      </c>
      <c r="L4995" s="214">
        <v>10619.29</v>
      </c>
      <c r="M4995" s="213">
        <v>15446.24</v>
      </c>
      <c r="N4995" s="213">
        <v>17377.02</v>
      </c>
      <c r="O4995" s="242">
        <f t="shared" si="397"/>
        <v>0.51530000000013387</v>
      </c>
      <c r="P4995" s="242"/>
      <c r="Q4995" s="179"/>
      <c r="R4995" s="179"/>
      <c r="S4995" s="179"/>
      <c r="T4995" s="179"/>
      <c r="U4995" s="179"/>
      <c r="V4995" s="179"/>
      <c r="W4995" s="179"/>
      <c r="X4995" s="179"/>
      <c r="Y4995" s="179"/>
      <c r="Z4995" s="179"/>
      <c r="AA4995" s="222"/>
      <c r="AB4995" s="222"/>
      <c r="AC4995" s="222"/>
      <c r="AD4995" s="179"/>
      <c r="AE4995" s="179"/>
      <c r="AF4995" s="179"/>
      <c r="AG4995" s="179"/>
      <c r="AH4995" s="179"/>
      <c r="AI4995" s="179"/>
      <c r="AJ4995" s="179"/>
    </row>
    <row r="4996" spans="2:36" x14ac:dyDescent="0.3">
      <c r="B4996" s="224">
        <v>507300</v>
      </c>
      <c r="C4996" s="209">
        <v>209977</v>
      </c>
      <c r="D4996" s="206">
        <f t="shared" si="398"/>
        <v>0.41391090084762466</v>
      </c>
      <c r="E4996" s="208">
        <f t="shared" si="399"/>
        <v>0.45</v>
      </c>
      <c r="F4996" s="207">
        <v>11548.73</v>
      </c>
      <c r="G4996" s="207">
        <v>16798.16</v>
      </c>
      <c r="H4996" s="207">
        <v>18897.93</v>
      </c>
      <c r="I4996" s="214">
        <v>193120</v>
      </c>
      <c r="J4996" s="211">
        <f t="shared" si="400"/>
        <v>0.38068204218411195</v>
      </c>
      <c r="K4996" s="212">
        <f t="shared" si="401"/>
        <v>0.42</v>
      </c>
      <c r="L4996" s="214">
        <v>10621.6</v>
      </c>
      <c r="M4996" s="213">
        <v>15449.6</v>
      </c>
      <c r="N4996" s="213">
        <v>17380.8</v>
      </c>
      <c r="O4996" s="242">
        <f t="shared" si="397"/>
        <v>0.51520000000000432</v>
      </c>
      <c r="P4996" s="242"/>
      <c r="Q4996" s="179"/>
      <c r="R4996" s="179"/>
      <c r="S4996" s="179"/>
      <c r="T4996" s="179"/>
      <c r="U4996" s="179"/>
      <c r="V4996" s="179"/>
      <c r="W4996" s="179"/>
      <c r="X4996" s="179"/>
      <c r="Y4996" s="179"/>
      <c r="Z4996" s="179"/>
      <c r="AA4996" s="222"/>
      <c r="AB4996" s="222"/>
      <c r="AC4996" s="222"/>
      <c r="AD4996" s="179"/>
      <c r="AE4996" s="179"/>
      <c r="AF4996" s="179"/>
      <c r="AG4996" s="179"/>
      <c r="AH4996" s="179"/>
      <c r="AI4996" s="179"/>
      <c r="AJ4996" s="179"/>
    </row>
    <row r="4997" spans="2:36" x14ac:dyDescent="0.3">
      <c r="B4997" s="224">
        <v>507400</v>
      </c>
      <c r="C4997" s="209">
        <v>210022</v>
      </c>
      <c r="D4997" s="206">
        <f t="shared" si="398"/>
        <v>0.41391801340165552</v>
      </c>
      <c r="E4997" s="208">
        <f t="shared" si="399"/>
        <v>0.45</v>
      </c>
      <c r="F4997" s="207">
        <v>11551.21</v>
      </c>
      <c r="G4997" s="207">
        <v>16801.759999999998</v>
      </c>
      <c r="H4997" s="207">
        <v>18901.98</v>
      </c>
      <c r="I4997" s="214">
        <v>193162</v>
      </c>
      <c r="J4997" s="211">
        <f t="shared" si="400"/>
        <v>0.38068979109184076</v>
      </c>
      <c r="K4997" s="212">
        <f t="shared" si="401"/>
        <v>0.42</v>
      </c>
      <c r="L4997" s="214">
        <v>10623.91</v>
      </c>
      <c r="M4997" s="213">
        <v>15452.96</v>
      </c>
      <c r="N4997" s="213">
        <v>17384.580000000002</v>
      </c>
      <c r="O4997" s="242">
        <f t="shared" ref="O4997:O5060" si="402">(C4997+F4997+H4997-C4996-F4996-H4996)/100</f>
        <v>0.51530000000002474</v>
      </c>
      <c r="P4997" s="242"/>
      <c r="Q4997" s="179"/>
      <c r="R4997" s="179"/>
      <c r="S4997" s="179"/>
      <c r="T4997" s="179"/>
      <c r="U4997" s="179"/>
      <c r="V4997" s="179"/>
      <c r="W4997" s="179"/>
      <c r="X4997" s="179"/>
      <c r="Y4997" s="179"/>
      <c r="Z4997" s="179"/>
      <c r="AA4997" s="222"/>
      <c r="AB4997" s="222"/>
      <c r="AC4997" s="222"/>
      <c r="AD4997" s="179"/>
      <c r="AE4997" s="179"/>
      <c r="AF4997" s="179"/>
      <c r="AG4997" s="179"/>
      <c r="AH4997" s="179"/>
      <c r="AI4997" s="179"/>
      <c r="AJ4997" s="179"/>
    </row>
    <row r="4998" spans="2:36" x14ac:dyDescent="0.3">
      <c r="B4998" s="224">
        <v>507500</v>
      </c>
      <c r="C4998" s="209">
        <v>210067</v>
      </c>
      <c r="D4998" s="206">
        <f t="shared" si="398"/>
        <v>0.41392512315270935</v>
      </c>
      <c r="E4998" s="208">
        <f t="shared" si="399"/>
        <v>0.45</v>
      </c>
      <c r="F4998" s="207">
        <v>11553.68</v>
      </c>
      <c r="G4998" s="207">
        <v>16805.36</v>
      </c>
      <c r="H4998" s="207">
        <v>18906.03</v>
      </c>
      <c r="I4998" s="214">
        <v>193204</v>
      </c>
      <c r="J4998" s="211">
        <f t="shared" si="400"/>
        <v>0.38069753694581282</v>
      </c>
      <c r="K4998" s="212">
        <f t="shared" si="401"/>
        <v>0.42</v>
      </c>
      <c r="L4998" s="214">
        <v>10626.22</v>
      </c>
      <c r="M4998" s="213">
        <v>15456.32</v>
      </c>
      <c r="N4998" s="213">
        <v>17388.36</v>
      </c>
      <c r="O4998" s="242">
        <f t="shared" si="402"/>
        <v>0.5151999999999316</v>
      </c>
      <c r="P4998" s="242"/>
      <c r="Q4998" s="179"/>
      <c r="R4998" s="179"/>
      <c r="S4998" s="179"/>
      <c r="T4998" s="179"/>
      <c r="U4998" s="179"/>
      <c r="V4998" s="179"/>
      <c r="W4998" s="179"/>
      <c r="X4998" s="179"/>
      <c r="Y4998" s="179"/>
      <c r="Z4998" s="179"/>
      <c r="AA4998" s="222"/>
      <c r="AB4998" s="222"/>
      <c r="AC4998" s="222"/>
      <c r="AD4998" s="179"/>
      <c r="AE4998" s="179"/>
      <c r="AF4998" s="179"/>
      <c r="AG4998" s="179"/>
      <c r="AH4998" s="179"/>
      <c r="AI4998" s="179"/>
      <c r="AJ4998" s="179"/>
    </row>
    <row r="4999" spans="2:36" x14ac:dyDescent="0.3">
      <c r="B4999" s="224">
        <v>507600</v>
      </c>
      <c r="C4999" s="209">
        <v>210112</v>
      </c>
      <c r="D4999" s="206">
        <f t="shared" si="398"/>
        <v>0.41393223010244284</v>
      </c>
      <c r="E4999" s="208">
        <f t="shared" si="399"/>
        <v>0.45</v>
      </c>
      <c r="F4999" s="207">
        <v>11556.16</v>
      </c>
      <c r="G4999" s="207">
        <v>16808.96</v>
      </c>
      <c r="H4999" s="207">
        <v>18910.080000000002</v>
      </c>
      <c r="I4999" s="214">
        <v>193246</v>
      </c>
      <c r="J4999" s="211">
        <f t="shared" si="400"/>
        <v>0.38070527974783291</v>
      </c>
      <c r="K4999" s="212">
        <f t="shared" si="401"/>
        <v>0.42</v>
      </c>
      <c r="L4999" s="214">
        <v>10628.53</v>
      </c>
      <c r="M4999" s="213">
        <v>15459.68</v>
      </c>
      <c r="N4999" s="213">
        <v>17392.14</v>
      </c>
      <c r="O4999" s="242">
        <f t="shared" si="402"/>
        <v>0.5152999999999156</v>
      </c>
      <c r="P4999" s="242"/>
      <c r="Q4999" s="179"/>
      <c r="R4999" s="179"/>
      <c r="S4999" s="179"/>
      <c r="T4999" s="179"/>
      <c r="U4999" s="179"/>
      <c r="V4999" s="179"/>
      <c r="W4999" s="179"/>
      <c r="X4999" s="179"/>
      <c r="Y4999" s="179"/>
      <c r="Z4999" s="179"/>
      <c r="AA4999" s="222"/>
      <c r="AB4999" s="222"/>
      <c r="AC4999" s="222"/>
      <c r="AD4999" s="179"/>
      <c r="AE4999" s="179"/>
      <c r="AF4999" s="179"/>
      <c r="AG4999" s="179"/>
      <c r="AH4999" s="179"/>
      <c r="AI4999" s="179"/>
      <c r="AJ4999" s="179"/>
    </row>
    <row r="5000" spans="2:36" x14ac:dyDescent="0.3">
      <c r="B5000" s="224">
        <v>507700</v>
      </c>
      <c r="C5000" s="209">
        <v>210157</v>
      </c>
      <c r="D5000" s="206">
        <f t="shared" si="398"/>
        <v>0.41393933425251134</v>
      </c>
      <c r="E5000" s="208">
        <f t="shared" si="399"/>
        <v>0.45</v>
      </c>
      <c r="F5000" s="207">
        <v>11558.63</v>
      </c>
      <c r="G5000" s="207">
        <v>16812.560000000001</v>
      </c>
      <c r="H5000" s="207">
        <v>18914.13</v>
      </c>
      <c r="I5000" s="214">
        <v>193288</v>
      </c>
      <c r="J5000" s="211">
        <f t="shared" si="400"/>
        <v>0.38071301949970454</v>
      </c>
      <c r="K5000" s="212">
        <f t="shared" si="401"/>
        <v>0.42</v>
      </c>
      <c r="L5000" s="214">
        <v>10630.84</v>
      </c>
      <c r="M5000" s="213">
        <v>15463.04</v>
      </c>
      <c r="N5000" s="213">
        <v>17395.919999999998</v>
      </c>
      <c r="O5000" s="242">
        <f t="shared" si="402"/>
        <v>0.51520000000007715</v>
      </c>
      <c r="P5000" s="242"/>
      <c r="Q5000" s="179"/>
      <c r="R5000" s="179"/>
      <c r="S5000" s="179"/>
      <c r="T5000" s="179"/>
      <c r="U5000" s="179"/>
      <c r="V5000" s="179"/>
      <c r="W5000" s="179"/>
      <c r="X5000" s="179"/>
      <c r="Y5000" s="179"/>
      <c r="Z5000" s="179"/>
      <c r="AA5000" s="222"/>
      <c r="AB5000" s="222"/>
      <c r="AC5000" s="222"/>
      <c r="AD5000" s="179"/>
      <c r="AE5000" s="179"/>
      <c r="AF5000" s="179"/>
      <c r="AG5000" s="179"/>
      <c r="AH5000" s="179"/>
      <c r="AI5000" s="179"/>
      <c r="AJ5000" s="179"/>
    </row>
    <row r="5001" spans="2:36" x14ac:dyDescent="0.3">
      <c r="B5001" s="224">
        <v>507800</v>
      </c>
      <c r="C5001" s="209">
        <v>210202</v>
      </c>
      <c r="D5001" s="206">
        <f t="shared" si="398"/>
        <v>0.41394643560456873</v>
      </c>
      <c r="E5001" s="208">
        <f t="shared" si="399"/>
        <v>0.45</v>
      </c>
      <c r="F5001" s="207">
        <v>11561.11</v>
      </c>
      <c r="G5001" s="207">
        <v>16816.16</v>
      </c>
      <c r="H5001" s="207">
        <v>18918.18</v>
      </c>
      <c r="I5001" s="214">
        <v>193330</v>
      </c>
      <c r="J5001" s="211">
        <f t="shared" si="400"/>
        <v>0.38072075620322959</v>
      </c>
      <c r="K5001" s="212">
        <f t="shared" si="401"/>
        <v>0.42</v>
      </c>
      <c r="L5001" s="214">
        <v>10633.15</v>
      </c>
      <c r="M5001" s="213">
        <v>15466.4</v>
      </c>
      <c r="N5001" s="213">
        <v>17399.7</v>
      </c>
      <c r="O5001" s="242">
        <f t="shared" si="402"/>
        <v>0.51529999999980647</v>
      </c>
      <c r="P5001" s="242"/>
      <c r="Q5001" s="179"/>
      <c r="R5001" s="179"/>
      <c r="S5001" s="179"/>
      <c r="T5001" s="179"/>
      <c r="U5001" s="179"/>
      <c r="V5001" s="179"/>
      <c r="W5001" s="179"/>
      <c r="X5001" s="179"/>
      <c r="Y5001" s="179"/>
      <c r="Z5001" s="179"/>
      <c r="AA5001" s="222"/>
      <c r="AB5001" s="222"/>
      <c r="AC5001" s="222"/>
      <c r="AD5001" s="179"/>
      <c r="AE5001" s="179"/>
      <c r="AF5001" s="179"/>
      <c r="AG5001" s="179"/>
      <c r="AH5001" s="179"/>
      <c r="AI5001" s="179"/>
      <c r="AJ5001" s="179"/>
    </row>
    <row r="5002" spans="2:36" x14ac:dyDescent="0.3">
      <c r="B5002" s="224">
        <v>507900</v>
      </c>
      <c r="C5002" s="209">
        <v>210247</v>
      </c>
      <c r="D5002" s="206">
        <f t="shared" si="398"/>
        <v>0.41395353416026776</v>
      </c>
      <c r="E5002" s="208">
        <f t="shared" si="399"/>
        <v>0.45</v>
      </c>
      <c r="F5002" s="207">
        <v>11563.58</v>
      </c>
      <c r="G5002" s="207">
        <v>16819.759999999998</v>
      </c>
      <c r="H5002" s="207">
        <v>18922.23</v>
      </c>
      <c r="I5002" s="214">
        <v>193372</v>
      </c>
      <c r="J5002" s="211">
        <f t="shared" si="400"/>
        <v>0.38072848986020869</v>
      </c>
      <c r="K5002" s="212">
        <f t="shared" si="401"/>
        <v>0.42</v>
      </c>
      <c r="L5002" s="214">
        <v>10635.46</v>
      </c>
      <c r="M5002" s="213">
        <v>15469.76</v>
      </c>
      <c r="N5002" s="213">
        <v>17403.48</v>
      </c>
      <c r="O5002" s="242">
        <f t="shared" si="402"/>
        <v>0.51519999999996802</v>
      </c>
      <c r="P5002" s="242"/>
      <c r="Q5002" s="179"/>
      <c r="R5002" s="179"/>
      <c r="S5002" s="179"/>
      <c r="T5002" s="179"/>
      <c r="U5002" s="179"/>
      <c r="V5002" s="179"/>
      <c r="W5002" s="179"/>
      <c r="X5002" s="179"/>
      <c r="Y5002" s="179"/>
      <c r="Z5002" s="179"/>
      <c r="AA5002" s="222"/>
      <c r="AB5002" s="222"/>
      <c r="AC5002" s="222"/>
      <c r="AD5002" s="179"/>
      <c r="AE5002" s="179"/>
      <c r="AF5002" s="179"/>
      <c r="AG5002" s="179"/>
      <c r="AH5002" s="179"/>
      <c r="AI5002" s="179"/>
      <c r="AJ5002" s="179"/>
    </row>
    <row r="5003" spans="2:36" x14ac:dyDescent="0.3">
      <c r="B5003" s="224">
        <v>508000</v>
      </c>
      <c r="C5003" s="209">
        <v>210292</v>
      </c>
      <c r="D5003" s="206">
        <f t="shared" si="398"/>
        <v>0.41396062992125982</v>
      </c>
      <c r="E5003" s="208">
        <f t="shared" si="399"/>
        <v>0.45</v>
      </c>
      <c r="F5003" s="207">
        <v>11566.06</v>
      </c>
      <c r="G5003" s="207">
        <v>16823.36</v>
      </c>
      <c r="H5003" s="207">
        <v>18926.28</v>
      </c>
      <c r="I5003" s="214">
        <v>193414</v>
      </c>
      <c r="J5003" s="211">
        <f t="shared" si="400"/>
        <v>0.38073622047244093</v>
      </c>
      <c r="K5003" s="212">
        <f t="shared" si="401"/>
        <v>0.42</v>
      </c>
      <c r="L5003" s="214">
        <v>10637.77</v>
      </c>
      <c r="M5003" s="213">
        <v>15473.12</v>
      </c>
      <c r="N5003" s="213">
        <v>17407.259999999998</v>
      </c>
      <c r="O5003" s="242">
        <f t="shared" si="402"/>
        <v>0.51529999999995202</v>
      </c>
      <c r="P5003" s="242"/>
      <c r="Q5003" s="179"/>
      <c r="R5003" s="179"/>
      <c r="S5003" s="179"/>
      <c r="T5003" s="179"/>
      <c r="U5003" s="179"/>
      <c r="V5003" s="179"/>
      <c r="W5003" s="179"/>
      <c r="X5003" s="179"/>
      <c r="Y5003" s="179"/>
      <c r="Z5003" s="179"/>
      <c r="AA5003" s="222"/>
      <c r="AB5003" s="222"/>
      <c r="AC5003" s="222"/>
      <c r="AD5003" s="179"/>
      <c r="AE5003" s="179"/>
      <c r="AF5003" s="179"/>
      <c r="AG5003" s="179"/>
      <c r="AH5003" s="179"/>
      <c r="AI5003" s="179"/>
      <c r="AJ5003" s="179"/>
    </row>
    <row r="5004" spans="2:36" x14ac:dyDescent="0.3">
      <c r="B5004" s="224">
        <v>508100</v>
      </c>
      <c r="C5004" s="209">
        <v>210337</v>
      </c>
      <c r="D5004" s="206">
        <f t="shared" si="398"/>
        <v>0.41396772288919503</v>
      </c>
      <c r="E5004" s="208">
        <f t="shared" si="399"/>
        <v>0.45</v>
      </c>
      <c r="F5004" s="207">
        <v>11568.53</v>
      </c>
      <c r="G5004" s="207">
        <v>16826.96</v>
      </c>
      <c r="H5004" s="207">
        <v>18930.330000000002</v>
      </c>
      <c r="I5004" s="214">
        <v>193456</v>
      </c>
      <c r="J5004" s="211">
        <f t="shared" si="400"/>
        <v>0.38074394804172407</v>
      </c>
      <c r="K5004" s="212">
        <f t="shared" si="401"/>
        <v>0.42</v>
      </c>
      <c r="L5004" s="214">
        <v>10640.08</v>
      </c>
      <c r="M5004" s="213">
        <v>15476.48</v>
      </c>
      <c r="N5004" s="213">
        <v>17411.04</v>
      </c>
      <c r="O5004" s="242">
        <f t="shared" si="402"/>
        <v>0.51519999999989519</v>
      </c>
      <c r="P5004" s="242"/>
      <c r="Q5004" s="179"/>
      <c r="R5004" s="179"/>
      <c r="S5004" s="179"/>
      <c r="T5004" s="179"/>
      <c r="U5004" s="179"/>
      <c r="V5004" s="179"/>
      <c r="W5004" s="179"/>
      <c r="X5004" s="179"/>
      <c r="Y5004" s="179"/>
      <c r="Z5004" s="179"/>
      <c r="AA5004" s="222"/>
      <c r="AB5004" s="222"/>
      <c r="AC5004" s="222"/>
      <c r="AD5004" s="179"/>
      <c r="AE5004" s="179"/>
      <c r="AF5004" s="179"/>
      <c r="AG5004" s="179"/>
      <c r="AH5004" s="179"/>
      <c r="AI5004" s="179"/>
      <c r="AJ5004" s="179"/>
    </row>
    <row r="5005" spans="2:36" x14ac:dyDescent="0.3">
      <c r="B5005" s="224">
        <v>508200</v>
      </c>
      <c r="C5005" s="209">
        <v>210382</v>
      </c>
      <c r="D5005" s="206">
        <f t="shared" si="398"/>
        <v>0.41397481306572215</v>
      </c>
      <c r="E5005" s="208">
        <f t="shared" si="399"/>
        <v>0.45</v>
      </c>
      <c r="F5005" s="207">
        <v>11571.01</v>
      </c>
      <c r="G5005" s="207">
        <v>16830.560000000001</v>
      </c>
      <c r="H5005" s="207">
        <v>18934.38</v>
      </c>
      <c r="I5005" s="214">
        <v>193498</v>
      </c>
      <c r="J5005" s="211">
        <f t="shared" si="400"/>
        <v>0.38075167256985437</v>
      </c>
      <c r="K5005" s="212">
        <f t="shared" si="401"/>
        <v>0.42</v>
      </c>
      <c r="L5005" s="214">
        <v>10642.39</v>
      </c>
      <c r="M5005" s="213">
        <v>15479.84</v>
      </c>
      <c r="N5005" s="213">
        <v>17414.82</v>
      </c>
      <c r="O5005" s="242">
        <f t="shared" si="402"/>
        <v>0.51530000000013387</v>
      </c>
      <c r="P5005" s="242"/>
      <c r="Q5005" s="179"/>
      <c r="R5005" s="179"/>
      <c r="S5005" s="179"/>
      <c r="T5005" s="179"/>
      <c r="U5005" s="179"/>
      <c r="V5005" s="179"/>
      <c r="W5005" s="179"/>
      <c r="X5005" s="179"/>
      <c r="Y5005" s="179"/>
      <c r="Z5005" s="179"/>
      <c r="AA5005" s="222"/>
      <c r="AB5005" s="222"/>
      <c r="AC5005" s="222"/>
      <c r="AD5005" s="179"/>
      <c r="AE5005" s="179"/>
      <c r="AF5005" s="179"/>
      <c r="AG5005" s="179"/>
      <c r="AH5005" s="179"/>
      <c r="AI5005" s="179"/>
      <c r="AJ5005" s="179"/>
    </row>
    <row r="5006" spans="2:36" x14ac:dyDescent="0.3">
      <c r="B5006" s="224">
        <v>508300</v>
      </c>
      <c r="C5006" s="209">
        <v>210427</v>
      </c>
      <c r="D5006" s="206">
        <f t="shared" si="398"/>
        <v>0.41398190045248867</v>
      </c>
      <c r="E5006" s="208">
        <f t="shared" si="399"/>
        <v>0.45</v>
      </c>
      <c r="F5006" s="207">
        <v>11573.48</v>
      </c>
      <c r="G5006" s="207">
        <v>16834.16</v>
      </c>
      <c r="H5006" s="207">
        <v>18938.43</v>
      </c>
      <c r="I5006" s="214">
        <v>193540</v>
      </c>
      <c r="J5006" s="211">
        <f t="shared" si="400"/>
        <v>0.3807593940586268</v>
      </c>
      <c r="K5006" s="212">
        <f t="shared" si="401"/>
        <v>0.42</v>
      </c>
      <c r="L5006" s="214">
        <v>10644.7</v>
      </c>
      <c r="M5006" s="213">
        <v>15483.2</v>
      </c>
      <c r="N5006" s="213">
        <v>17418.599999999999</v>
      </c>
      <c r="O5006" s="242">
        <f t="shared" si="402"/>
        <v>0.51520000000000432</v>
      </c>
      <c r="P5006" s="242"/>
      <c r="Q5006" s="179"/>
      <c r="R5006" s="179"/>
      <c r="S5006" s="179"/>
      <c r="T5006" s="179"/>
      <c r="U5006" s="179"/>
      <c r="V5006" s="179"/>
      <c r="W5006" s="179"/>
      <c r="X5006" s="179"/>
      <c r="Y5006" s="179"/>
      <c r="Z5006" s="179"/>
      <c r="AA5006" s="222"/>
      <c r="AB5006" s="222"/>
      <c r="AC5006" s="222"/>
      <c r="AD5006" s="179"/>
      <c r="AE5006" s="179"/>
      <c r="AF5006" s="179"/>
      <c r="AG5006" s="179"/>
      <c r="AH5006" s="179"/>
      <c r="AI5006" s="179"/>
      <c r="AJ5006" s="179"/>
    </row>
    <row r="5007" spans="2:36" x14ac:dyDescent="0.3">
      <c r="B5007" s="224">
        <v>508400</v>
      </c>
      <c r="C5007" s="209">
        <v>210472</v>
      </c>
      <c r="D5007" s="206">
        <f t="shared" si="398"/>
        <v>0.41398898505114085</v>
      </c>
      <c r="E5007" s="208">
        <f t="shared" si="399"/>
        <v>0.45</v>
      </c>
      <c r="F5007" s="207">
        <v>11575.96</v>
      </c>
      <c r="G5007" s="207">
        <v>16837.759999999998</v>
      </c>
      <c r="H5007" s="207">
        <v>18942.48</v>
      </c>
      <c r="I5007" s="214">
        <v>193582</v>
      </c>
      <c r="J5007" s="211">
        <f t="shared" si="400"/>
        <v>0.38076711250983475</v>
      </c>
      <c r="K5007" s="212">
        <f t="shared" si="401"/>
        <v>0.42</v>
      </c>
      <c r="L5007" s="214">
        <v>10647.01</v>
      </c>
      <c r="M5007" s="213">
        <v>15486.56</v>
      </c>
      <c r="N5007" s="213">
        <v>17422.38</v>
      </c>
      <c r="O5007" s="242">
        <f t="shared" si="402"/>
        <v>0.51530000000002474</v>
      </c>
      <c r="P5007" s="242"/>
      <c r="Q5007" s="179"/>
      <c r="R5007" s="179"/>
      <c r="S5007" s="179"/>
      <c r="T5007" s="179"/>
      <c r="U5007" s="179"/>
      <c r="V5007" s="179"/>
      <c r="W5007" s="179"/>
      <c r="X5007" s="179"/>
      <c r="Y5007" s="179"/>
      <c r="Z5007" s="179"/>
      <c r="AA5007" s="222"/>
      <c r="AB5007" s="222"/>
      <c r="AC5007" s="222"/>
      <c r="AD5007" s="179"/>
      <c r="AE5007" s="179"/>
      <c r="AF5007" s="179"/>
      <c r="AG5007" s="179"/>
      <c r="AH5007" s="179"/>
      <c r="AI5007" s="179"/>
      <c r="AJ5007" s="179"/>
    </row>
    <row r="5008" spans="2:36" x14ac:dyDescent="0.3">
      <c r="B5008" s="224">
        <v>508500</v>
      </c>
      <c r="C5008" s="209">
        <v>210517</v>
      </c>
      <c r="D5008" s="206">
        <f t="shared" si="398"/>
        <v>0.41399606686332352</v>
      </c>
      <c r="E5008" s="208">
        <f t="shared" si="399"/>
        <v>0.45</v>
      </c>
      <c r="F5008" s="207">
        <v>11578.43</v>
      </c>
      <c r="G5008" s="207">
        <v>16841.36</v>
      </c>
      <c r="H5008" s="207">
        <v>18946.53</v>
      </c>
      <c r="I5008" s="214">
        <v>193624</v>
      </c>
      <c r="J5008" s="211">
        <f t="shared" si="400"/>
        <v>0.3807748279252704</v>
      </c>
      <c r="K5008" s="212">
        <f t="shared" si="401"/>
        <v>0.42</v>
      </c>
      <c r="L5008" s="214">
        <v>10649.32</v>
      </c>
      <c r="M5008" s="213">
        <v>15489.92</v>
      </c>
      <c r="N5008" s="213">
        <v>17426.16</v>
      </c>
      <c r="O5008" s="242">
        <f t="shared" si="402"/>
        <v>0.5151999999999316</v>
      </c>
      <c r="P5008" s="242"/>
      <c r="Q5008" s="179"/>
      <c r="R5008" s="179"/>
      <c r="S5008" s="179"/>
      <c r="T5008" s="179"/>
      <c r="U5008" s="179"/>
      <c r="V5008" s="179"/>
      <c r="W5008" s="179"/>
      <c r="X5008" s="179"/>
      <c r="Y5008" s="179"/>
      <c r="Z5008" s="179"/>
      <c r="AA5008" s="222"/>
      <c r="AB5008" s="222"/>
      <c r="AC5008" s="222"/>
      <c r="AD5008" s="179"/>
      <c r="AE5008" s="179"/>
      <c r="AF5008" s="179"/>
      <c r="AG5008" s="179"/>
      <c r="AH5008" s="179"/>
      <c r="AI5008" s="179"/>
      <c r="AJ5008" s="179"/>
    </row>
    <row r="5009" spans="2:36" x14ac:dyDescent="0.3">
      <c r="B5009" s="224">
        <v>508600</v>
      </c>
      <c r="C5009" s="209">
        <v>210562</v>
      </c>
      <c r="D5009" s="206">
        <f t="shared" si="398"/>
        <v>0.41400314589068032</v>
      </c>
      <c r="E5009" s="208">
        <f t="shared" si="399"/>
        <v>0.45</v>
      </c>
      <c r="F5009" s="207">
        <v>11580.91</v>
      </c>
      <c r="G5009" s="207">
        <v>16844.96</v>
      </c>
      <c r="H5009" s="207">
        <v>18950.580000000002</v>
      </c>
      <c r="I5009" s="214">
        <v>193666</v>
      </c>
      <c r="J5009" s="211">
        <f t="shared" si="400"/>
        <v>0.38078254030672432</v>
      </c>
      <c r="K5009" s="212">
        <f t="shared" si="401"/>
        <v>0.42</v>
      </c>
      <c r="L5009" s="214">
        <v>10651.63</v>
      </c>
      <c r="M5009" s="213">
        <v>15493.28</v>
      </c>
      <c r="N5009" s="213">
        <v>17429.939999999999</v>
      </c>
      <c r="O5009" s="242">
        <f t="shared" si="402"/>
        <v>0.5152999999999156</v>
      </c>
      <c r="P5009" s="242"/>
      <c r="Q5009" s="179"/>
      <c r="R5009" s="179"/>
      <c r="S5009" s="179"/>
      <c r="T5009" s="179"/>
      <c r="U5009" s="179"/>
      <c r="V5009" s="179"/>
      <c r="W5009" s="179"/>
      <c r="X5009" s="179"/>
      <c r="Y5009" s="179"/>
      <c r="Z5009" s="179"/>
      <c r="AA5009" s="222"/>
      <c r="AB5009" s="222"/>
      <c r="AC5009" s="222"/>
      <c r="AD5009" s="179"/>
      <c r="AE5009" s="179"/>
      <c r="AF5009" s="179"/>
      <c r="AG5009" s="179"/>
      <c r="AH5009" s="179"/>
      <c r="AI5009" s="179"/>
      <c r="AJ5009" s="179"/>
    </row>
    <row r="5010" spans="2:36" x14ac:dyDescent="0.3">
      <c r="B5010" s="224">
        <v>508700</v>
      </c>
      <c r="C5010" s="209">
        <v>210607</v>
      </c>
      <c r="D5010" s="206">
        <f t="shared" si="398"/>
        <v>0.41401022213485356</v>
      </c>
      <c r="E5010" s="208">
        <f t="shared" si="399"/>
        <v>0.45</v>
      </c>
      <c r="F5010" s="207">
        <v>11583.38</v>
      </c>
      <c r="G5010" s="207">
        <v>16848.560000000001</v>
      </c>
      <c r="H5010" s="207">
        <v>18954.63</v>
      </c>
      <c r="I5010" s="214">
        <v>193708</v>
      </c>
      <c r="J5010" s="211">
        <f t="shared" si="400"/>
        <v>0.38079024965598585</v>
      </c>
      <c r="K5010" s="212">
        <f t="shared" si="401"/>
        <v>0.42</v>
      </c>
      <c r="L5010" s="214">
        <v>10653.94</v>
      </c>
      <c r="M5010" s="213">
        <v>15496.64</v>
      </c>
      <c r="N5010" s="213">
        <v>17433.72</v>
      </c>
      <c r="O5010" s="242">
        <f t="shared" si="402"/>
        <v>0.51520000000007715</v>
      </c>
      <c r="P5010" s="242"/>
      <c r="Q5010" s="179"/>
      <c r="R5010" s="179"/>
      <c r="S5010" s="179"/>
      <c r="T5010" s="179"/>
      <c r="U5010" s="179"/>
      <c r="V5010" s="179"/>
      <c r="W5010" s="179"/>
      <c r="X5010" s="179"/>
      <c r="Y5010" s="179"/>
      <c r="Z5010" s="179"/>
      <c r="AA5010" s="222"/>
      <c r="AB5010" s="222"/>
      <c r="AC5010" s="222"/>
      <c r="AD5010" s="179"/>
      <c r="AE5010" s="179"/>
      <c r="AF5010" s="179"/>
      <c r="AG5010" s="179"/>
      <c r="AH5010" s="179"/>
      <c r="AI5010" s="179"/>
      <c r="AJ5010" s="179"/>
    </row>
    <row r="5011" spans="2:36" x14ac:dyDescent="0.3">
      <c r="B5011" s="224">
        <v>508800</v>
      </c>
      <c r="C5011" s="209">
        <v>210652</v>
      </c>
      <c r="D5011" s="206">
        <f t="shared" si="398"/>
        <v>0.41401729559748429</v>
      </c>
      <c r="E5011" s="208">
        <f t="shared" si="399"/>
        <v>0.45</v>
      </c>
      <c r="F5011" s="207">
        <v>11585.86</v>
      </c>
      <c r="G5011" s="207">
        <v>16852.16</v>
      </c>
      <c r="H5011" s="207">
        <v>18958.68</v>
      </c>
      <c r="I5011" s="214">
        <v>193750</v>
      </c>
      <c r="J5011" s="211">
        <f t="shared" si="400"/>
        <v>0.38079795597484278</v>
      </c>
      <c r="K5011" s="212">
        <f t="shared" si="401"/>
        <v>0.42</v>
      </c>
      <c r="L5011" s="214">
        <v>10656.25</v>
      </c>
      <c r="M5011" s="213">
        <v>15500</v>
      </c>
      <c r="N5011" s="213">
        <v>17437.5</v>
      </c>
      <c r="O5011" s="242">
        <f t="shared" si="402"/>
        <v>0.51529999999980647</v>
      </c>
      <c r="P5011" s="242"/>
      <c r="Q5011" s="179"/>
      <c r="R5011" s="179"/>
      <c r="S5011" s="179"/>
      <c r="T5011" s="179"/>
      <c r="U5011" s="179"/>
      <c r="V5011" s="179"/>
      <c r="W5011" s="179"/>
      <c r="X5011" s="179"/>
      <c r="Y5011" s="179"/>
      <c r="Z5011" s="179"/>
      <c r="AA5011" s="222"/>
      <c r="AB5011" s="222"/>
      <c r="AC5011" s="222"/>
      <c r="AD5011" s="179"/>
      <c r="AE5011" s="179"/>
      <c r="AF5011" s="179"/>
      <c r="AG5011" s="179"/>
      <c r="AH5011" s="179"/>
      <c r="AI5011" s="179"/>
      <c r="AJ5011" s="179"/>
    </row>
    <row r="5012" spans="2:36" x14ac:dyDescent="0.3">
      <c r="B5012" s="224">
        <v>508900</v>
      </c>
      <c r="C5012" s="209">
        <v>210697</v>
      </c>
      <c r="D5012" s="206">
        <f t="shared" si="398"/>
        <v>0.41402436628021222</v>
      </c>
      <c r="E5012" s="208">
        <f t="shared" si="399"/>
        <v>0.45</v>
      </c>
      <c r="F5012" s="207">
        <v>11588.33</v>
      </c>
      <c r="G5012" s="207">
        <v>16855.759999999998</v>
      </c>
      <c r="H5012" s="207">
        <v>18962.73</v>
      </c>
      <c r="I5012" s="214">
        <v>193792</v>
      </c>
      <c r="J5012" s="211">
        <f t="shared" si="400"/>
        <v>0.38080565926508153</v>
      </c>
      <c r="K5012" s="212">
        <f t="shared" si="401"/>
        <v>0.42</v>
      </c>
      <c r="L5012" s="214">
        <v>10658.56</v>
      </c>
      <c r="M5012" s="213">
        <v>15503.36</v>
      </c>
      <c r="N5012" s="213">
        <v>17441.28</v>
      </c>
      <c r="O5012" s="242">
        <f t="shared" si="402"/>
        <v>0.51519999999996802</v>
      </c>
      <c r="P5012" s="242"/>
      <c r="Q5012" s="179"/>
      <c r="R5012" s="179"/>
      <c r="S5012" s="179"/>
      <c r="T5012" s="179"/>
      <c r="U5012" s="179"/>
      <c r="V5012" s="179"/>
      <c r="W5012" s="179"/>
      <c r="X5012" s="179"/>
      <c r="Y5012" s="179"/>
      <c r="Z5012" s="179"/>
      <c r="AA5012" s="222"/>
      <c r="AB5012" s="222"/>
      <c r="AC5012" s="222"/>
      <c r="AD5012" s="179"/>
      <c r="AE5012" s="179"/>
      <c r="AF5012" s="179"/>
      <c r="AG5012" s="179"/>
      <c r="AH5012" s="179"/>
      <c r="AI5012" s="179"/>
      <c r="AJ5012" s="179"/>
    </row>
    <row r="5013" spans="2:36" x14ac:dyDescent="0.3">
      <c r="B5013" s="224">
        <v>509000</v>
      </c>
      <c r="C5013" s="209">
        <v>210742</v>
      </c>
      <c r="D5013" s="206">
        <f t="shared" si="398"/>
        <v>0.41403143418467586</v>
      </c>
      <c r="E5013" s="208">
        <f t="shared" si="399"/>
        <v>0.45</v>
      </c>
      <c r="F5013" s="207">
        <v>11590.81</v>
      </c>
      <c r="G5013" s="207">
        <v>16859.36</v>
      </c>
      <c r="H5013" s="207">
        <v>18966.78</v>
      </c>
      <c r="I5013" s="214">
        <v>193834</v>
      </c>
      <c r="J5013" s="211">
        <f t="shared" si="400"/>
        <v>0.38081335952848722</v>
      </c>
      <c r="K5013" s="212">
        <f t="shared" si="401"/>
        <v>0.42</v>
      </c>
      <c r="L5013" s="214">
        <v>10660.87</v>
      </c>
      <c r="M5013" s="213">
        <v>15506.72</v>
      </c>
      <c r="N5013" s="213">
        <v>17445.060000000001</v>
      </c>
      <c r="O5013" s="242">
        <f t="shared" si="402"/>
        <v>0.51529999999995202</v>
      </c>
      <c r="P5013" s="242"/>
      <c r="Q5013" s="179"/>
      <c r="R5013" s="179"/>
      <c r="S5013" s="179"/>
      <c r="T5013" s="179"/>
      <c r="U5013" s="179"/>
      <c r="V5013" s="179"/>
      <c r="W5013" s="179"/>
      <c r="X5013" s="179"/>
      <c r="Y5013" s="179"/>
      <c r="Z5013" s="179"/>
      <c r="AA5013" s="222"/>
      <c r="AB5013" s="222"/>
      <c r="AC5013" s="222"/>
      <c r="AD5013" s="179"/>
      <c r="AE5013" s="179"/>
      <c r="AF5013" s="179"/>
      <c r="AG5013" s="179"/>
      <c r="AH5013" s="179"/>
      <c r="AI5013" s="179"/>
      <c r="AJ5013" s="179"/>
    </row>
    <row r="5014" spans="2:36" x14ac:dyDescent="0.3">
      <c r="B5014" s="224">
        <v>509100</v>
      </c>
      <c r="C5014" s="209">
        <v>210787</v>
      </c>
      <c r="D5014" s="206">
        <f t="shared" si="398"/>
        <v>0.4140384993125123</v>
      </c>
      <c r="E5014" s="208">
        <f t="shared" si="399"/>
        <v>0.45</v>
      </c>
      <c r="F5014" s="207">
        <v>11593.28</v>
      </c>
      <c r="G5014" s="207">
        <v>16862.96</v>
      </c>
      <c r="H5014" s="207">
        <v>18970.830000000002</v>
      </c>
      <c r="I5014" s="214">
        <v>193876</v>
      </c>
      <c r="J5014" s="211">
        <f t="shared" si="400"/>
        <v>0.38082105676684347</v>
      </c>
      <c r="K5014" s="212">
        <f t="shared" si="401"/>
        <v>0.42</v>
      </c>
      <c r="L5014" s="214">
        <v>10663.18</v>
      </c>
      <c r="M5014" s="213">
        <v>15510.08</v>
      </c>
      <c r="N5014" s="213">
        <v>17448.84</v>
      </c>
      <c r="O5014" s="242">
        <f t="shared" si="402"/>
        <v>0.51519999999989519</v>
      </c>
      <c r="P5014" s="242"/>
      <c r="Q5014" s="179"/>
      <c r="R5014" s="179"/>
      <c r="S5014" s="179"/>
      <c r="T5014" s="179"/>
      <c r="U5014" s="179"/>
      <c r="V5014" s="179"/>
      <c r="W5014" s="179"/>
      <c r="X5014" s="179"/>
      <c r="Y5014" s="179"/>
      <c r="Z5014" s="179"/>
      <c r="AA5014" s="222"/>
      <c r="AB5014" s="222"/>
      <c r="AC5014" s="222"/>
      <c r="AD5014" s="179"/>
      <c r="AE5014" s="179"/>
      <c r="AF5014" s="179"/>
      <c r="AG5014" s="179"/>
      <c r="AH5014" s="179"/>
      <c r="AI5014" s="179"/>
      <c r="AJ5014" s="179"/>
    </row>
    <row r="5015" spans="2:36" x14ac:dyDescent="0.3">
      <c r="B5015" s="224">
        <v>509200</v>
      </c>
      <c r="C5015" s="209">
        <v>210832</v>
      </c>
      <c r="D5015" s="206">
        <f t="shared" si="398"/>
        <v>0.41404556166535744</v>
      </c>
      <c r="E5015" s="208">
        <f t="shared" si="399"/>
        <v>0.45</v>
      </c>
      <c r="F5015" s="207">
        <v>11595.76</v>
      </c>
      <c r="G5015" s="207">
        <v>16866.560000000001</v>
      </c>
      <c r="H5015" s="207">
        <v>18974.88</v>
      </c>
      <c r="I5015" s="214">
        <v>193918</v>
      </c>
      <c r="J5015" s="211">
        <f t="shared" si="400"/>
        <v>0.38082875098193242</v>
      </c>
      <c r="K5015" s="212">
        <f t="shared" si="401"/>
        <v>0.42</v>
      </c>
      <c r="L5015" s="214">
        <v>10665.49</v>
      </c>
      <c r="M5015" s="213">
        <v>15513.44</v>
      </c>
      <c r="N5015" s="213">
        <v>17452.62</v>
      </c>
      <c r="O5015" s="242">
        <f t="shared" si="402"/>
        <v>0.51530000000013387</v>
      </c>
      <c r="P5015" s="242"/>
      <c r="Q5015" s="179"/>
      <c r="R5015" s="179"/>
      <c r="S5015" s="179"/>
      <c r="T5015" s="179"/>
      <c r="U5015" s="179"/>
      <c r="V5015" s="179"/>
      <c r="W5015" s="179"/>
      <c r="X5015" s="179"/>
      <c r="Y5015" s="179"/>
      <c r="Z5015" s="179"/>
      <c r="AA5015" s="222"/>
      <c r="AB5015" s="222"/>
      <c r="AC5015" s="222"/>
      <c r="AD5015" s="179"/>
      <c r="AE5015" s="179"/>
      <c r="AF5015" s="179"/>
      <c r="AG5015" s="179"/>
      <c r="AH5015" s="179"/>
      <c r="AI5015" s="179"/>
      <c r="AJ5015" s="179"/>
    </row>
    <row r="5016" spans="2:36" x14ac:dyDescent="0.3">
      <c r="B5016" s="224">
        <v>509300</v>
      </c>
      <c r="C5016" s="209">
        <v>210877</v>
      </c>
      <c r="D5016" s="206">
        <f t="shared" ref="D5016:D5079" si="403">C5016/B5016</f>
        <v>0.41405262124484588</v>
      </c>
      <c r="E5016" s="208">
        <f t="shared" ref="E5016:E5079" si="404">(C5016-C5015)/(B5016-B5015)</f>
        <v>0.45</v>
      </c>
      <c r="F5016" s="207">
        <v>11598.23</v>
      </c>
      <c r="G5016" s="207">
        <v>16870.16</v>
      </c>
      <c r="H5016" s="207">
        <v>18978.93</v>
      </c>
      <c r="I5016" s="214">
        <v>193960</v>
      </c>
      <c r="J5016" s="211">
        <f t="shared" si="400"/>
        <v>0.38083644217553503</v>
      </c>
      <c r="K5016" s="212">
        <f t="shared" si="401"/>
        <v>0.42</v>
      </c>
      <c r="L5016" s="214">
        <v>10667.8</v>
      </c>
      <c r="M5016" s="213">
        <v>15516.8</v>
      </c>
      <c r="N5016" s="213">
        <v>17456.400000000001</v>
      </c>
      <c r="O5016" s="242">
        <f t="shared" si="402"/>
        <v>0.51520000000000432</v>
      </c>
      <c r="P5016" s="242"/>
      <c r="Q5016" s="179"/>
      <c r="R5016" s="179"/>
      <c r="S5016" s="179"/>
      <c r="T5016" s="179"/>
      <c r="U5016" s="179"/>
      <c r="V5016" s="179"/>
      <c r="W5016" s="179"/>
      <c r="X5016" s="179"/>
      <c r="Y5016" s="179"/>
      <c r="Z5016" s="179"/>
      <c r="AA5016" s="222"/>
      <c r="AB5016" s="222"/>
      <c r="AC5016" s="222"/>
      <c r="AD5016" s="179"/>
      <c r="AE5016" s="179"/>
      <c r="AF5016" s="179"/>
      <c r="AG5016" s="179"/>
      <c r="AH5016" s="179"/>
      <c r="AI5016" s="179"/>
      <c r="AJ5016" s="179"/>
    </row>
    <row r="5017" spans="2:36" x14ac:dyDescent="0.3">
      <c r="B5017" s="224">
        <v>509400</v>
      </c>
      <c r="C5017" s="209">
        <v>210922</v>
      </c>
      <c r="D5017" s="206">
        <f t="shared" si="403"/>
        <v>0.4140596780526109</v>
      </c>
      <c r="E5017" s="208">
        <f t="shared" si="404"/>
        <v>0.45</v>
      </c>
      <c r="F5017" s="207">
        <v>11600.71</v>
      </c>
      <c r="G5017" s="207">
        <v>16873.759999999998</v>
      </c>
      <c r="H5017" s="207">
        <v>18982.98</v>
      </c>
      <c r="I5017" s="214">
        <v>194002</v>
      </c>
      <c r="J5017" s="211">
        <f t="shared" si="400"/>
        <v>0.38084413034943071</v>
      </c>
      <c r="K5017" s="212">
        <f t="shared" si="401"/>
        <v>0.42</v>
      </c>
      <c r="L5017" s="214">
        <v>10670.11</v>
      </c>
      <c r="M5017" s="213">
        <v>15520.16</v>
      </c>
      <c r="N5017" s="213">
        <v>17460.18</v>
      </c>
      <c r="O5017" s="242">
        <f t="shared" si="402"/>
        <v>0.51530000000002474</v>
      </c>
      <c r="P5017" s="242"/>
      <c r="Q5017" s="179"/>
      <c r="R5017" s="179"/>
      <c r="S5017" s="179"/>
      <c r="T5017" s="179"/>
      <c r="U5017" s="179"/>
      <c r="V5017" s="179"/>
      <c r="W5017" s="179"/>
      <c r="X5017" s="179"/>
      <c r="Y5017" s="179"/>
      <c r="Z5017" s="179"/>
      <c r="AA5017" s="222"/>
      <c r="AB5017" s="222"/>
      <c r="AC5017" s="222"/>
      <c r="AD5017" s="179"/>
      <c r="AE5017" s="179"/>
      <c r="AF5017" s="179"/>
      <c r="AG5017" s="179"/>
      <c r="AH5017" s="179"/>
      <c r="AI5017" s="179"/>
      <c r="AJ5017" s="179"/>
    </row>
    <row r="5018" spans="2:36" x14ac:dyDescent="0.3">
      <c r="B5018" s="224">
        <v>509500</v>
      </c>
      <c r="C5018" s="209">
        <v>210967</v>
      </c>
      <c r="D5018" s="206">
        <f t="shared" si="403"/>
        <v>0.41406673209028461</v>
      </c>
      <c r="E5018" s="208">
        <f t="shared" si="404"/>
        <v>0.45</v>
      </c>
      <c r="F5018" s="207">
        <v>11603.18</v>
      </c>
      <c r="G5018" s="207">
        <v>16877.36</v>
      </c>
      <c r="H5018" s="207">
        <v>18987.03</v>
      </c>
      <c r="I5018" s="214">
        <v>194044</v>
      </c>
      <c r="J5018" s="211">
        <f t="shared" si="400"/>
        <v>0.38085181550539743</v>
      </c>
      <c r="K5018" s="212">
        <f t="shared" si="401"/>
        <v>0.42</v>
      </c>
      <c r="L5018" s="214">
        <v>10672.42</v>
      </c>
      <c r="M5018" s="213">
        <v>15523.52</v>
      </c>
      <c r="N5018" s="213">
        <v>17463.96</v>
      </c>
      <c r="O5018" s="242">
        <f t="shared" si="402"/>
        <v>0.5151999999999316</v>
      </c>
      <c r="P5018" s="242"/>
      <c r="Q5018" s="179"/>
      <c r="R5018" s="179"/>
      <c r="S5018" s="179"/>
      <c r="T5018" s="179"/>
      <c r="U5018" s="179"/>
      <c r="V5018" s="179"/>
      <c r="W5018" s="179"/>
      <c r="X5018" s="179"/>
      <c r="Y5018" s="179"/>
      <c r="Z5018" s="179"/>
      <c r="AA5018" s="222"/>
      <c r="AB5018" s="222"/>
      <c r="AC5018" s="222"/>
      <c r="AD5018" s="179"/>
      <c r="AE5018" s="179"/>
      <c r="AF5018" s="179"/>
      <c r="AG5018" s="179"/>
      <c r="AH5018" s="179"/>
      <c r="AI5018" s="179"/>
      <c r="AJ5018" s="179"/>
    </row>
    <row r="5019" spans="2:36" x14ac:dyDescent="0.3">
      <c r="B5019" s="224">
        <v>509600</v>
      </c>
      <c r="C5019" s="209">
        <v>211012</v>
      </c>
      <c r="D5019" s="206">
        <f t="shared" si="403"/>
        <v>0.41407378335949763</v>
      </c>
      <c r="E5019" s="208">
        <f t="shared" si="404"/>
        <v>0.45</v>
      </c>
      <c r="F5019" s="207">
        <v>11605.66</v>
      </c>
      <c r="G5019" s="207">
        <v>16880.96</v>
      </c>
      <c r="H5019" s="207">
        <v>18991.080000000002</v>
      </c>
      <c r="I5019" s="214">
        <v>194086</v>
      </c>
      <c r="J5019" s="211">
        <f t="shared" si="400"/>
        <v>0.38085949764521193</v>
      </c>
      <c r="K5019" s="212">
        <f t="shared" si="401"/>
        <v>0.42</v>
      </c>
      <c r="L5019" s="214">
        <v>10674.73</v>
      </c>
      <c r="M5019" s="213">
        <v>15526.88</v>
      </c>
      <c r="N5019" s="213">
        <v>17467.740000000002</v>
      </c>
      <c r="O5019" s="242">
        <f t="shared" si="402"/>
        <v>0.5152999999999156</v>
      </c>
      <c r="P5019" s="242"/>
      <c r="Q5019" s="179"/>
      <c r="R5019" s="179"/>
      <c r="S5019" s="179"/>
      <c r="T5019" s="179"/>
      <c r="U5019" s="179"/>
      <c r="V5019" s="179"/>
      <c r="W5019" s="179"/>
      <c r="X5019" s="179"/>
      <c r="Y5019" s="179"/>
      <c r="Z5019" s="179"/>
      <c r="AA5019" s="222"/>
      <c r="AB5019" s="222"/>
      <c r="AC5019" s="222"/>
      <c r="AD5019" s="179"/>
      <c r="AE5019" s="179"/>
      <c r="AF5019" s="179"/>
      <c r="AG5019" s="179"/>
      <c r="AH5019" s="179"/>
      <c r="AI5019" s="179"/>
      <c r="AJ5019" s="179"/>
    </row>
    <row r="5020" spans="2:36" x14ac:dyDescent="0.3">
      <c r="B5020" s="224">
        <v>509700</v>
      </c>
      <c r="C5020" s="209">
        <v>211057</v>
      </c>
      <c r="D5020" s="206">
        <f t="shared" si="403"/>
        <v>0.41408083186187955</v>
      </c>
      <c r="E5020" s="208">
        <f t="shared" si="404"/>
        <v>0.45</v>
      </c>
      <c r="F5020" s="207">
        <v>11608.13</v>
      </c>
      <c r="G5020" s="207">
        <v>16884.560000000001</v>
      </c>
      <c r="H5020" s="207">
        <v>18995.13</v>
      </c>
      <c r="I5020" s="214">
        <v>194128</v>
      </c>
      <c r="J5020" s="211">
        <f t="shared" si="400"/>
        <v>0.38086717677064941</v>
      </c>
      <c r="K5020" s="212">
        <f t="shared" si="401"/>
        <v>0.42</v>
      </c>
      <c r="L5020" s="214">
        <v>10677.04</v>
      </c>
      <c r="M5020" s="213">
        <v>15530.24</v>
      </c>
      <c r="N5020" s="213">
        <v>17471.52</v>
      </c>
      <c r="O5020" s="242">
        <f t="shared" si="402"/>
        <v>0.51520000000007715</v>
      </c>
      <c r="P5020" s="242"/>
      <c r="Q5020" s="179"/>
      <c r="R5020" s="179"/>
      <c r="S5020" s="179"/>
      <c r="T5020" s="179"/>
      <c r="U5020" s="179"/>
      <c r="V5020" s="179"/>
      <c r="W5020" s="179"/>
      <c r="X5020" s="179"/>
      <c r="Y5020" s="179"/>
      <c r="Z5020" s="179"/>
      <c r="AA5020" s="222"/>
      <c r="AB5020" s="222"/>
      <c r="AC5020" s="222"/>
      <c r="AD5020" s="179"/>
      <c r="AE5020" s="179"/>
      <c r="AF5020" s="179"/>
      <c r="AG5020" s="179"/>
      <c r="AH5020" s="179"/>
      <c r="AI5020" s="179"/>
      <c r="AJ5020" s="179"/>
    </row>
    <row r="5021" spans="2:36" x14ac:dyDescent="0.3">
      <c r="B5021" s="224">
        <v>509800</v>
      </c>
      <c r="C5021" s="209">
        <v>211102</v>
      </c>
      <c r="D5021" s="206">
        <f t="shared" si="403"/>
        <v>0.41408787759905846</v>
      </c>
      <c r="E5021" s="208">
        <f t="shared" si="404"/>
        <v>0.45</v>
      </c>
      <c r="F5021" s="207">
        <v>11610.61</v>
      </c>
      <c r="G5021" s="207">
        <v>16888.16</v>
      </c>
      <c r="H5021" s="207">
        <v>18999.18</v>
      </c>
      <c r="I5021" s="214">
        <v>194170</v>
      </c>
      <c r="J5021" s="211">
        <f t="shared" si="400"/>
        <v>0.38087485288348372</v>
      </c>
      <c r="K5021" s="212">
        <f t="shared" si="401"/>
        <v>0.42</v>
      </c>
      <c r="L5021" s="214">
        <v>10679.35</v>
      </c>
      <c r="M5021" s="213">
        <v>15533.6</v>
      </c>
      <c r="N5021" s="213">
        <v>17475.3</v>
      </c>
      <c r="O5021" s="242">
        <f t="shared" si="402"/>
        <v>0.51529999999980647</v>
      </c>
      <c r="P5021" s="242"/>
      <c r="Q5021" s="179"/>
      <c r="R5021" s="179"/>
      <c r="S5021" s="179"/>
      <c r="T5021" s="179"/>
      <c r="U5021" s="179"/>
      <c r="V5021" s="179"/>
      <c r="W5021" s="179"/>
      <c r="X5021" s="179"/>
      <c r="Y5021" s="179"/>
      <c r="Z5021" s="179"/>
      <c r="AA5021" s="222"/>
      <c r="AB5021" s="222"/>
      <c r="AC5021" s="222"/>
      <c r="AD5021" s="179"/>
      <c r="AE5021" s="179"/>
      <c r="AF5021" s="179"/>
      <c r="AG5021" s="179"/>
      <c r="AH5021" s="179"/>
      <c r="AI5021" s="179"/>
      <c r="AJ5021" s="179"/>
    </row>
    <row r="5022" spans="2:36" x14ac:dyDescent="0.3">
      <c r="B5022" s="224">
        <v>509900</v>
      </c>
      <c r="C5022" s="209">
        <v>211147</v>
      </c>
      <c r="D5022" s="206">
        <f t="shared" si="403"/>
        <v>0.41409492057266128</v>
      </c>
      <c r="E5022" s="208">
        <f t="shared" si="404"/>
        <v>0.45</v>
      </c>
      <c r="F5022" s="207">
        <v>11613.08</v>
      </c>
      <c r="G5022" s="207">
        <v>16891.759999999998</v>
      </c>
      <c r="H5022" s="207">
        <v>19003.23</v>
      </c>
      <c r="I5022" s="214">
        <v>194212</v>
      </c>
      <c r="J5022" s="211">
        <f t="shared" si="400"/>
        <v>0.38088252598548733</v>
      </c>
      <c r="K5022" s="212">
        <f t="shared" si="401"/>
        <v>0.42</v>
      </c>
      <c r="L5022" s="214">
        <v>10681.66</v>
      </c>
      <c r="M5022" s="213">
        <v>15536.96</v>
      </c>
      <c r="N5022" s="213">
        <v>17479.080000000002</v>
      </c>
      <c r="O5022" s="242">
        <f t="shared" si="402"/>
        <v>0.51519999999996802</v>
      </c>
      <c r="P5022" s="242"/>
      <c r="Q5022" s="179"/>
      <c r="R5022" s="179"/>
      <c r="S5022" s="179"/>
      <c r="T5022" s="179"/>
      <c r="U5022" s="179"/>
      <c r="V5022" s="179"/>
      <c r="W5022" s="179"/>
      <c r="X5022" s="179"/>
      <c r="Y5022" s="179"/>
      <c r="Z5022" s="179"/>
      <c r="AA5022" s="222"/>
      <c r="AB5022" s="222"/>
      <c r="AC5022" s="222"/>
      <c r="AD5022" s="179"/>
      <c r="AE5022" s="179"/>
      <c r="AF5022" s="179"/>
      <c r="AG5022" s="179"/>
      <c r="AH5022" s="179"/>
      <c r="AI5022" s="179"/>
      <c r="AJ5022" s="179"/>
    </row>
    <row r="5023" spans="2:36" x14ac:dyDescent="0.3">
      <c r="B5023" s="224">
        <v>510000</v>
      </c>
      <c r="C5023" s="209">
        <v>211192</v>
      </c>
      <c r="D5023" s="206">
        <f t="shared" si="403"/>
        <v>0.41410196078431372</v>
      </c>
      <c r="E5023" s="208">
        <f t="shared" si="404"/>
        <v>0.45</v>
      </c>
      <c r="F5023" s="207">
        <v>11615.56</v>
      </c>
      <c r="G5023" s="207">
        <v>16895.36</v>
      </c>
      <c r="H5023" s="207">
        <v>19007.28</v>
      </c>
      <c r="I5023" s="214">
        <v>194254</v>
      </c>
      <c r="J5023" s="211">
        <f t="shared" si="400"/>
        <v>0.38089019607843139</v>
      </c>
      <c r="K5023" s="212">
        <f t="shared" si="401"/>
        <v>0.42</v>
      </c>
      <c r="L5023" s="214">
        <v>10683.97</v>
      </c>
      <c r="M5023" s="213">
        <v>15540.32</v>
      </c>
      <c r="N5023" s="213">
        <v>17482.86</v>
      </c>
      <c r="O5023" s="242">
        <f t="shared" si="402"/>
        <v>0.51529999999995202</v>
      </c>
      <c r="P5023" s="242"/>
      <c r="Q5023" s="179"/>
      <c r="R5023" s="179"/>
      <c r="S5023" s="179"/>
      <c r="T5023" s="179"/>
      <c r="U5023" s="179"/>
      <c r="V5023" s="179"/>
      <c r="W5023" s="179"/>
      <c r="X5023" s="179"/>
      <c r="Y5023" s="179"/>
      <c r="Z5023" s="179"/>
      <c r="AA5023" s="222"/>
      <c r="AB5023" s="222"/>
      <c r="AC5023" s="222"/>
      <c r="AD5023" s="179"/>
      <c r="AE5023" s="179"/>
      <c r="AF5023" s="179"/>
      <c r="AG5023" s="179"/>
      <c r="AH5023" s="179"/>
      <c r="AI5023" s="179"/>
      <c r="AJ5023" s="179"/>
    </row>
    <row r="5024" spans="2:36" x14ac:dyDescent="0.3">
      <c r="B5024" s="224">
        <v>510100</v>
      </c>
      <c r="C5024" s="209">
        <v>211237</v>
      </c>
      <c r="D5024" s="206">
        <f t="shared" si="403"/>
        <v>0.41410899823564007</v>
      </c>
      <c r="E5024" s="208">
        <f t="shared" si="404"/>
        <v>0.45</v>
      </c>
      <c r="F5024" s="207">
        <v>11618.03</v>
      </c>
      <c r="G5024" s="207">
        <v>16898.96</v>
      </c>
      <c r="H5024" s="207">
        <v>19011.330000000002</v>
      </c>
      <c r="I5024" s="214">
        <v>194296</v>
      </c>
      <c r="J5024" s="211">
        <f t="shared" si="400"/>
        <v>0.38089786316408547</v>
      </c>
      <c r="K5024" s="212">
        <f t="shared" si="401"/>
        <v>0.42</v>
      </c>
      <c r="L5024" s="214">
        <v>10686.28</v>
      </c>
      <c r="M5024" s="213">
        <v>15543.68</v>
      </c>
      <c r="N5024" s="213">
        <v>17486.64</v>
      </c>
      <c r="O5024" s="242">
        <f t="shared" si="402"/>
        <v>0.51519999999989519</v>
      </c>
      <c r="P5024" s="242"/>
      <c r="Q5024" s="179"/>
      <c r="R5024" s="179"/>
      <c r="S5024" s="179"/>
      <c r="T5024" s="179"/>
      <c r="U5024" s="179"/>
      <c r="V5024" s="179"/>
      <c r="W5024" s="179"/>
      <c r="X5024" s="179"/>
      <c r="Y5024" s="179"/>
      <c r="Z5024" s="179"/>
      <c r="AA5024" s="222"/>
      <c r="AB5024" s="222"/>
      <c r="AC5024" s="222"/>
      <c r="AD5024" s="179"/>
      <c r="AE5024" s="179"/>
      <c r="AF5024" s="179"/>
      <c r="AG5024" s="179"/>
      <c r="AH5024" s="179"/>
      <c r="AI5024" s="179"/>
      <c r="AJ5024" s="179"/>
    </row>
    <row r="5025" spans="2:36" x14ac:dyDescent="0.3">
      <c r="B5025" s="224">
        <v>510200</v>
      </c>
      <c r="C5025" s="209">
        <v>211282</v>
      </c>
      <c r="D5025" s="206">
        <f t="shared" si="403"/>
        <v>0.41411603292826343</v>
      </c>
      <c r="E5025" s="208">
        <f t="shared" si="404"/>
        <v>0.45</v>
      </c>
      <c r="F5025" s="207">
        <v>11620.51</v>
      </c>
      <c r="G5025" s="207">
        <v>16902.560000000001</v>
      </c>
      <c r="H5025" s="207">
        <v>19015.38</v>
      </c>
      <c r="I5025" s="214">
        <v>194338</v>
      </c>
      <c r="J5025" s="211">
        <f t="shared" si="400"/>
        <v>0.38090552724421795</v>
      </c>
      <c r="K5025" s="212">
        <f t="shared" si="401"/>
        <v>0.42</v>
      </c>
      <c r="L5025" s="214">
        <v>10688.59</v>
      </c>
      <c r="M5025" s="213">
        <v>15547.04</v>
      </c>
      <c r="N5025" s="213">
        <v>17490.419999999998</v>
      </c>
      <c r="O5025" s="242">
        <f t="shared" si="402"/>
        <v>0.51530000000013387</v>
      </c>
      <c r="P5025" s="242"/>
      <c r="Q5025" s="179"/>
      <c r="R5025" s="179"/>
      <c r="S5025" s="179"/>
      <c r="T5025" s="179"/>
      <c r="U5025" s="179"/>
      <c r="V5025" s="179"/>
      <c r="W5025" s="179"/>
      <c r="X5025" s="179"/>
      <c r="Y5025" s="179"/>
      <c r="Z5025" s="179"/>
      <c r="AA5025" s="222"/>
      <c r="AB5025" s="222"/>
      <c r="AC5025" s="222"/>
      <c r="AD5025" s="179"/>
      <c r="AE5025" s="179"/>
      <c r="AF5025" s="179"/>
      <c r="AG5025" s="179"/>
      <c r="AH5025" s="179"/>
      <c r="AI5025" s="179"/>
      <c r="AJ5025" s="179"/>
    </row>
    <row r="5026" spans="2:36" x14ac:dyDescent="0.3">
      <c r="B5026" s="224">
        <v>510300</v>
      </c>
      <c r="C5026" s="209">
        <v>211327</v>
      </c>
      <c r="D5026" s="206">
        <f t="shared" si="403"/>
        <v>0.41412306486380562</v>
      </c>
      <c r="E5026" s="208">
        <f t="shared" si="404"/>
        <v>0.45</v>
      </c>
      <c r="F5026" s="207">
        <v>11622.98</v>
      </c>
      <c r="G5026" s="207">
        <v>16906.16</v>
      </c>
      <c r="H5026" s="207">
        <v>19019.43</v>
      </c>
      <c r="I5026" s="214">
        <v>194380</v>
      </c>
      <c r="J5026" s="211">
        <f t="shared" si="400"/>
        <v>0.38091318832059573</v>
      </c>
      <c r="K5026" s="212">
        <f t="shared" si="401"/>
        <v>0.42</v>
      </c>
      <c r="L5026" s="214">
        <v>10690.9</v>
      </c>
      <c r="M5026" s="213">
        <v>15550.4</v>
      </c>
      <c r="N5026" s="213">
        <v>17494.2</v>
      </c>
      <c r="O5026" s="242">
        <f t="shared" si="402"/>
        <v>0.51520000000000432</v>
      </c>
      <c r="P5026" s="242"/>
      <c r="Q5026" s="179"/>
      <c r="R5026" s="179"/>
      <c r="S5026" s="179"/>
      <c r="T5026" s="179"/>
      <c r="U5026" s="179"/>
      <c r="V5026" s="179"/>
      <c r="W5026" s="179"/>
      <c r="X5026" s="179"/>
      <c r="Y5026" s="179"/>
      <c r="Z5026" s="179"/>
      <c r="AA5026" s="222"/>
      <c r="AB5026" s="222"/>
      <c r="AC5026" s="222"/>
      <c r="AD5026" s="179"/>
      <c r="AE5026" s="179"/>
      <c r="AF5026" s="179"/>
      <c r="AG5026" s="179"/>
      <c r="AH5026" s="179"/>
      <c r="AI5026" s="179"/>
      <c r="AJ5026" s="179"/>
    </row>
    <row r="5027" spans="2:36" x14ac:dyDescent="0.3">
      <c r="B5027" s="224">
        <v>510400</v>
      </c>
      <c r="C5027" s="209">
        <v>211372</v>
      </c>
      <c r="D5027" s="206">
        <f t="shared" si="403"/>
        <v>0.41413009404388712</v>
      </c>
      <c r="E5027" s="208">
        <f t="shared" si="404"/>
        <v>0.45</v>
      </c>
      <c r="F5027" s="207">
        <v>11625.46</v>
      </c>
      <c r="G5027" s="207">
        <v>16909.759999999998</v>
      </c>
      <c r="H5027" s="207">
        <v>19023.48</v>
      </c>
      <c r="I5027" s="214">
        <v>194422</v>
      </c>
      <c r="J5027" s="211">
        <f t="shared" si="400"/>
        <v>0.3809208463949843</v>
      </c>
      <c r="K5027" s="212">
        <f t="shared" si="401"/>
        <v>0.42</v>
      </c>
      <c r="L5027" s="214">
        <v>10693.21</v>
      </c>
      <c r="M5027" s="213">
        <v>15553.76</v>
      </c>
      <c r="N5027" s="213">
        <v>17497.98</v>
      </c>
      <c r="O5027" s="242">
        <f t="shared" si="402"/>
        <v>0.51530000000002474</v>
      </c>
      <c r="P5027" s="242"/>
      <c r="Q5027" s="179"/>
      <c r="R5027" s="179"/>
      <c r="S5027" s="179"/>
      <c r="T5027" s="179"/>
      <c r="U5027" s="179"/>
      <c r="V5027" s="179"/>
      <c r="W5027" s="179"/>
      <c r="X5027" s="179"/>
      <c r="Y5027" s="179"/>
      <c r="Z5027" s="179"/>
      <c r="AA5027" s="222"/>
      <c r="AB5027" s="222"/>
      <c r="AC5027" s="222"/>
      <c r="AD5027" s="179"/>
      <c r="AE5027" s="179"/>
      <c r="AF5027" s="179"/>
      <c r="AG5027" s="179"/>
      <c r="AH5027" s="179"/>
      <c r="AI5027" s="179"/>
      <c r="AJ5027" s="179"/>
    </row>
    <row r="5028" spans="2:36" x14ac:dyDescent="0.3">
      <c r="B5028" s="224">
        <v>510500</v>
      </c>
      <c r="C5028" s="209">
        <v>211417</v>
      </c>
      <c r="D5028" s="206">
        <f t="shared" si="403"/>
        <v>0.41413712047012735</v>
      </c>
      <c r="E5028" s="208">
        <f t="shared" si="404"/>
        <v>0.45</v>
      </c>
      <c r="F5028" s="207">
        <v>11627.93</v>
      </c>
      <c r="G5028" s="207">
        <v>16913.36</v>
      </c>
      <c r="H5028" s="207">
        <v>19027.53</v>
      </c>
      <c r="I5028" s="214">
        <v>194464</v>
      </c>
      <c r="J5028" s="211">
        <f t="shared" si="400"/>
        <v>0.38092850146914792</v>
      </c>
      <c r="K5028" s="212">
        <f t="shared" si="401"/>
        <v>0.42</v>
      </c>
      <c r="L5028" s="214">
        <v>10695.52</v>
      </c>
      <c r="M5028" s="213">
        <v>15557.12</v>
      </c>
      <c r="N5028" s="213">
        <v>17501.759999999998</v>
      </c>
      <c r="O5028" s="242">
        <f t="shared" si="402"/>
        <v>0.5151999999999316</v>
      </c>
      <c r="P5028" s="242"/>
      <c r="Q5028" s="179"/>
      <c r="R5028" s="179"/>
      <c r="S5028" s="179"/>
      <c r="T5028" s="179"/>
      <c r="U5028" s="179"/>
      <c r="V5028" s="179"/>
      <c r="W5028" s="179"/>
      <c r="X5028" s="179"/>
      <c r="Y5028" s="179"/>
      <c r="Z5028" s="179"/>
      <c r="AA5028" s="222"/>
      <c r="AB5028" s="222"/>
      <c r="AC5028" s="222"/>
      <c r="AD5028" s="179"/>
      <c r="AE5028" s="179"/>
      <c r="AF5028" s="179"/>
      <c r="AG5028" s="179"/>
      <c r="AH5028" s="179"/>
      <c r="AI5028" s="179"/>
      <c r="AJ5028" s="179"/>
    </row>
    <row r="5029" spans="2:36" x14ac:dyDescent="0.3">
      <c r="B5029" s="224">
        <v>510600</v>
      </c>
      <c r="C5029" s="209">
        <v>211462</v>
      </c>
      <c r="D5029" s="206">
        <f t="shared" si="403"/>
        <v>0.41414414414414413</v>
      </c>
      <c r="E5029" s="208">
        <f t="shared" si="404"/>
        <v>0.45</v>
      </c>
      <c r="F5029" s="207">
        <v>11630.41</v>
      </c>
      <c r="G5029" s="207">
        <v>16916.96</v>
      </c>
      <c r="H5029" s="207">
        <v>19031.580000000002</v>
      </c>
      <c r="I5029" s="214">
        <v>194506</v>
      </c>
      <c r="J5029" s="211">
        <f t="shared" si="400"/>
        <v>0.38093615354484922</v>
      </c>
      <c r="K5029" s="212">
        <f t="shared" si="401"/>
        <v>0.42</v>
      </c>
      <c r="L5029" s="214">
        <v>10697.83</v>
      </c>
      <c r="M5029" s="213">
        <v>15560.48</v>
      </c>
      <c r="N5029" s="213">
        <v>17505.54</v>
      </c>
      <c r="O5029" s="242">
        <f t="shared" si="402"/>
        <v>0.5152999999999156</v>
      </c>
      <c r="P5029" s="242"/>
      <c r="Q5029" s="179"/>
      <c r="R5029" s="179"/>
      <c r="S5029" s="179"/>
      <c r="T5029" s="179"/>
      <c r="U5029" s="179"/>
      <c r="V5029" s="179"/>
      <c r="W5029" s="179"/>
      <c r="X5029" s="179"/>
      <c r="Y5029" s="179"/>
      <c r="Z5029" s="179"/>
      <c r="AA5029" s="222"/>
      <c r="AB5029" s="222"/>
      <c r="AC5029" s="222"/>
      <c r="AD5029" s="179"/>
      <c r="AE5029" s="179"/>
      <c r="AF5029" s="179"/>
      <c r="AG5029" s="179"/>
      <c r="AH5029" s="179"/>
      <c r="AI5029" s="179"/>
      <c r="AJ5029" s="179"/>
    </row>
    <row r="5030" spans="2:36" x14ac:dyDescent="0.3">
      <c r="B5030" s="224">
        <v>510700</v>
      </c>
      <c r="C5030" s="209">
        <v>211507</v>
      </c>
      <c r="D5030" s="206">
        <f t="shared" si="403"/>
        <v>0.41415116506755434</v>
      </c>
      <c r="E5030" s="208">
        <f t="shared" si="404"/>
        <v>0.45</v>
      </c>
      <c r="F5030" s="207">
        <v>11632.88</v>
      </c>
      <c r="G5030" s="207">
        <v>16920.560000000001</v>
      </c>
      <c r="H5030" s="207">
        <v>19035.63</v>
      </c>
      <c r="I5030" s="214">
        <v>194548</v>
      </c>
      <c r="J5030" s="211">
        <f t="shared" si="400"/>
        <v>0.38094380262384964</v>
      </c>
      <c r="K5030" s="212">
        <f t="shared" si="401"/>
        <v>0.42</v>
      </c>
      <c r="L5030" s="214">
        <v>10700.14</v>
      </c>
      <c r="M5030" s="213">
        <v>15563.84</v>
      </c>
      <c r="N5030" s="213">
        <v>17509.32</v>
      </c>
      <c r="O5030" s="242">
        <f t="shared" si="402"/>
        <v>0.51520000000007715</v>
      </c>
      <c r="P5030" s="242"/>
      <c r="Q5030" s="179"/>
      <c r="R5030" s="179"/>
      <c r="S5030" s="179"/>
      <c r="T5030" s="179"/>
      <c r="U5030" s="179"/>
      <c r="V5030" s="179"/>
      <c r="W5030" s="179"/>
      <c r="X5030" s="179"/>
      <c r="Y5030" s="179"/>
      <c r="Z5030" s="179"/>
      <c r="AA5030" s="222"/>
      <c r="AB5030" s="222"/>
      <c r="AC5030" s="222"/>
      <c r="AD5030" s="179"/>
      <c r="AE5030" s="179"/>
      <c r="AF5030" s="179"/>
      <c r="AG5030" s="179"/>
      <c r="AH5030" s="179"/>
      <c r="AI5030" s="179"/>
      <c r="AJ5030" s="179"/>
    </row>
    <row r="5031" spans="2:36" x14ac:dyDescent="0.3">
      <c r="B5031" s="224">
        <v>510800</v>
      </c>
      <c r="C5031" s="209">
        <v>211552</v>
      </c>
      <c r="D5031" s="206">
        <f t="shared" si="403"/>
        <v>0.4141581832419734</v>
      </c>
      <c r="E5031" s="208">
        <f t="shared" si="404"/>
        <v>0.45</v>
      </c>
      <c r="F5031" s="207">
        <v>11635.36</v>
      </c>
      <c r="G5031" s="207">
        <v>16924.16</v>
      </c>
      <c r="H5031" s="207">
        <v>19039.68</v>
      </c>
      <c r="I5031" s="214">
        <v>194590</v>
      </c>
      <c r="J5031" s="211">
        <f t="shared" si="400"/>
        <v>0.38095144870790915</v>
      </c>
      <c r="K5031" s="212">
        <f t="shared" si="401"/>
        <v>0.42</v>
      </c>
      <c r="L5031" s="214">
        <v>10702.45</v>
      </c>
      <c r="M5031" s="213">
        <v>15567.2</v>
      </c>
      <c r="N5031" s="213">
        <v>17513.099999999999</v>
      </c>
      <c r="O5031" s="242">
        <f t="shared" si="402"/>
        <v>0.51529999999980647</v>
      </c>
      <c r="P5031" s="242"/>
      <c r="Q5031" s="179"/>
      <c r="R5031" s="179"/>
      <c r="S5031" s="179"/>
      <c r="T5031" s="179"/>
      <c r="U5031" s="179"/>
      <c r="V5031" s="179"/>
      <c r="W5031" s="179"/>
      <c r="X5031" s="179"/>
      <c r="Y5031" s="179"/>
      <c r="Z5031" s="179"/>
      <c r="AA5031" s="222"/>
      <c r="AB5031" s="222"/>
      <c r="AC5031" s="222"/>
      <c r="AD5031" s="179"/>
      <c r="AE5031" s="179"/>
      <c r="AF5031" s="179"/>
      <c r="AG5031" s="179"/>
      <c r="AH5031" s="179"/>
      <c r="AI5031" s="179"/>
      <c r="AJ5031" s="179"/>
    </row>
    <row r="5032" spans="2:36" x14ac:dyDescent="0.3">
      <c r="B5032" s="224">
        <v>510900</v>
      </c>
      <c r="C5032" s="209">
        <v>211597</v>
      </c>
      <c r="D5032" s="206">
        <f t="shared" si="403"/>
        <v>0.41416519866901547</v>
      </c>
      <c r="E5032" s="208">
        <f t="shared" si="404"/>
        <v>0.45</v>
      </c>
      <c r="F5032" s="207">
        <v>11637.83</v>
      </c>
      <c r="G5032" s="207">
        <v>16927.759999999998</v>
      </c>
      <c r="H5032" s="207">
        <v>19043.73</v>
      </c>
      <c r="I5032" s="214">
        <v>194632</v>
      </c>
      <c r="J5032" s="211">
        <f t="shared" si="400"/>
        <v>0.38095909179878645</v>
      </c>
      <c r="K5032" s="212">
        <f t="shared" si="401"/>
        <v>0.42</v>
      </c>
      <c r="L5032" s="214">
        <v>10704.76</v>
      </c>
      <c r="M5032" s="213">
        <v>15570.56</v>
      </c>
      <c r="N5032" s="213">
        <v>17516.88</v>
      </c>
      <c r="O5032" s="242">
        <f t="shared" si="402"/>
        <v>0.51519999999996802</v>
      </c>
      <c r="P5032" s="242"/>
      <c r="Q5032" s="179"/>
      <c r="R5032" s="179"/>
      <c r="S5032" s="179"/>
      <c r="T5032" s="179"/>
      <c r="U5032" s="179"/>
      <c r="V5032" s="179"/>
      <c r="W5032" s="179"/>
      <c r="X5032" s="179"/>
      <c r="Y5032" s="179"/>
      <c r="Z5032" s="179"/>
      <c r="AA5032" s="222"/>
      <c r="AB5032" s="222"/>
      <c r="AC5032" s="222"/>
      <c r="AD5032" s="179"/>
      <c r="AE5032" s="179"/>
      <c r="AF5032" s="179"/>
      <c r="AG5032" s="179"/>
      <c r="AH5032" s="179"/>
      <c r="AI5032" s="179"/>
      <c r="AJ5032" s="179"/>
    </row>
    <row r="5033" spans="2:36" x14ac:dyDescent="0.3">
      <c r="B5033" s="224">
        <v>511000</v>
      </c>
      <c r="C5033" s="209">
        <v>211642</v>
      </c>
      <c r="D5033" s="206">
        <f t="shared" si="403"/>
        <v>0.41417221135029353</v>
      </c>
      <c r="E5033" s="208">
        <f t="shared" si="404"/>
        <v>0.45</v>
      </c>
      <c r="F5033" s="207">
        <v>11640.31</v>
      </c>
      <c r="G5033" s="207">
        <v>16931.36</v>
      </c>
      <c r="H5033" s="207">
        <v>19047.78</v>
      </c>
      <c r="I5033" s="214">
        <v>194674</v>
      </c>
      <c r="J5033" s="211">
        <f t="shared" si="400"/>
        <v>0.38096673189823876</v>
      </c>
      <c r="K5033" s="212">
        <f t="shared" si="401"/>
        <v>0.42</v>
      </c>
      <c r="L5033" s="214">
        <v>10707.07</v>
      </c>
      <c r="M5033" s="213">
        <v>15573.92</v>
      </c>
      <c r="N5033" s="213">
        <v>17520.66</v>
      </c>
      <c r="O5033" s="242">
        <f t="shared" si="402"/>
        <v>0.51529999999995202</v>
      </c>
      <c r="P5033" s="242"/>
      <c r="Q5033" s="179"/>
      <c r="R5033" s="179"/>
      <c r="S5033" s="179"/>
      <c r="T5033" s="179"/>
      <c r="U5033" s="179"/>
      <c r="V5033" s="179"/>
      <c r="W5033" s="179"/>
      <c r="X5033" s="179"/>
      <c r="Y5033" s="179"/>
      <c r="Z5033" s="179"/>
      <c r="AA5033" s="222"/>
      <c r="AB5033" s="222"/>
      <c r="AC5033" s="222"/>
      <c r="AD5033" s="179"/>
      <c r="AE5033" s="179"/>
      <c r="AF5033" s="179"/>
      <c r="AG5033" s="179"/>
      <c r="AH5033" s="179"/>
      <c r="AI5033" s="179"/>
      <c r="AJ5033" s="179"/>
    </row>
    <row r="5034" spans="2:36" x14ac:dyDescent="0.3">
      <c r="B5034" s="224">
        <v>511100</v>
      </c>
      <c r="C5034" s="209">
        <v>211687</v>
      </c>
      <c r="D5034" s="206">
        <f t="shared" si="403"/>
        <v>0.4141792212874193</v>
      </c>
      <c r="E5034" s="208">
        <f t="shared" si="404"/>
        <v>0.45</v>
      </c>
      <c r="F5034" s="207">
        <v>11642.78</v>
      </c>
      <c r="G5034" s="207">
        <v>16934.96</v>
      </c>
      <c r="H5034" s="207">
        <v>19051.830000000002</v>
      </c>
      <c r="I5034" s="214">
        <v>194716</v>
      </c>
      <c r="J5034" s="211">
        <f t="shared" si="400"/>
        <v>0.3809743690080219</v>
      </c>
      <c r="K5034" s="212">
        <f t="shared" si="401"/>
        <v>0.42</v>
      </c>
      <c r="L5034" s="214">
        <v>10709.38</v>
      </c>
      <c r="M5034" s="213">
        <v>15577.28</v>
      </c>
      <c r="N5034" s="213">
        <v>17524.439999999999</v>
      </c>
      <c r="O5034" s="242">
        <f t="shared" si="402"/>
        <v>0.51519999999989519</v>
      </c>
      <c r="P5034" s="242"/>
      <c r="Q5034" s="179"/>
      <c r="R5034" s="179"/>
      <c r="S5034" s="179"/>
      <c r="T5034" s="179"/>
      <c r="U5034" s="179"/>
      <c r="V5034" s="179"/>
      <c r="W5034" s="179"/>
      <c r="X5034" s="179"/>
      <c r="Y5034" s="179"/>
      <c r="Z5034" s="179"/>
      <c r="AA5034" s="222"/>
      <c r="AB5034" s="222"/>
      <c r="AC5034" s="222"/>
      <c r="AD5034" s="179"/>
      <c r="AE5034" s="179"/>
      <c r="AF5034" s="179"/>
      <c r="AG5034" s="179"/>
      <c r="AH5034" s="179"/>
      <c r="AI5034" s="179"/>
      <c r="AJ5034" s="179"/>
    </row>
    <row r="5035" spans="2:36" x14ac:dyDescent="0.3">
      <c r="B5035" s="224">
        <v>511200</v>
      </c>
      <c r="C5035" s="209">
        <v>211732</v>
      </c>
      <c r="D5035" s="206">
        <f t="shared" si="403"/>
        <v>0.41418622848200315</v>
      </c>
      <c r="E5035" s="208">
        <f t="shared" si="404"/>
        <v>0.45</v>
      </c>
      <c r="F5035" s="207">
        <v>11645.26</v>
      </c>
      <c r="G5035" s="207">
        <v>16938.560000000001</v>
      </c>
      <c r="H5035" s="207">
        <v>19055.88</v>
      </c>
      <c r="I5035" s="214">
        <v>194758</v>
      </c>
      <c r="J5035" s="211">
        <f t="shared" si="400"/>
        <v>0.38098200312989045</v>
      </c>
      <c r="K5035" s="212">
        <f t="shared" si="401"/>
        <v>0.42</v>
      </c>
      <c r="L5035" s="214">
        <v>10711.69</v>
      </c>
      <c r="M5035" s="213">
        <v>15580.64</v>
      </c>
      <c r="N5035" s="213">
        <v>17528.22</v>
      </c>
      <c r="O5035" s="242">
        <f t="shared" si="402"/>
        <v>0.51530000000013387</v>
      </c>
      <c r="P5035" s="242"/>
      <c r="Q5035" s="179"/>
      <c r="R5035" s="179"/>
      <c r="S5035" s="179"/>
      <c r="T5035" s="179"/>
      <c r="U5035" s="179"/>
      <c r="V5035" s="179"/>
      <c r="W5035" s="179"/>
      <c r="X5035" s="179"/>
      <c r="Y5035" s="179"/>
      <c r="Z5035" s="179"/>
      <c r="AA5035" s="222"/>
      <c r="AB5035" s="222"/>
      <c r="AC5035" s="222"/>
      <c r="AD5035" s="179"/>
      <c r="AE5035" s="179"/>
      <c r="AF5035" s="179"/>
      <c r="AG5035" s="179"/>
      <c r="AH5035" s="179"/>
      <c r="AI5035" s="179"/>
      <c r="AJ5035" s="179"/>
    </row>
    <row r="5036" spans="2:36" x14ac:dyDescent="0.3">
      <c r="B5036" s="224">
        <v>511300</v>
      </c>
      <c r="C5036" s="209">
        <v>211777</v>
      </c>
      <c r="D5036" s="206">
        <f t="shared" si="403"/>
        <v>0.41419323293565419</v>
      </c>
      <c r="E5036" s="208">
        <f t="shared" si="404"/>
        <v>0.45</v>
      </c>
      <c r="F5036" s="207">
        <v>11647.73</v>
      </c>
      <c r="G5036" s="207">
        <v>16942.16</v>
      </c>
      <c r="H5036" s="207">
        <v>19059.93</v>
      </c>
      <c r="I5036" s="214">
        <v>194800</v>
      </c>
      <c r="J5036" s="211">
        <f t="shared" si="400"/>
        <v>0.38098963426559751</v>
      </c>
      <c r="K5036" s="212">
        <f t="shared" si="401"/>
        <v>0.42</v>
      </c>
      <c r="L5036" s="214">
        <v>10714</v>
      </c>
      <c r="M5036" s="213">
        <v>15584</v>
      </c>
      <c r="N5036" s="213">
        <v>17532</v>
      </c>
      <c r="O5036" s="242">
        <f t="shared" si="402"/>
        <v>0.51520000000000432</v>
      </c>
      <c r="P5036" s="242"/>
      <c r="Q5036" s="179"/>
      <c r="R5036" s="179"/>
      <c r="S5036" s="179"/>
      <c r="T5036" s="179"/>
      <c r="U5036" s="179"/>
      <c r="V5036" s="179"/>
      <c r="W5036" s="179"/>
      <c r="X5036" s="179"/>
      <c r="Y5036" s="179"/>
      <c r="Z5036" s="179"/>
      <c r="AA5036" s="222"/>
      <c r="AB5036" s="222"/>
      <c r="AC5036" s="222"/>
      <c r="AD5036" s="179"/>
      <c r="AE5036" s="179"/>
      <c r="AF5036" s="179"/>
      <c r="AG5036" s="179"/>
      <c r="AH5036" s="179"/>
      <c r="AI5036" s="179"/>
      <c r="AJ5036" s="179"/>
    </row>
    <row r="5037" spans="2:36" x14ac:dyDescent="0.3">
      <c r="B5037" s="224">
        <v>511400</v>
      </c>
      <c r="C5037" s="209">
        <v>211822</v>
      </c>
      <c r="D5037" s="206">
        <f t="shared" si="403"/>
        <v>0.41420023464998046</v>
      </c>
      <c r="E5037" s="208">
        <f t="shared" si="404"/>
        <v>0.45</v>
      </c>
      <c r="F5037" s="207">
        <v>11650.21</v>
      </c>
      <c r="G5037" s="207">
        <v>16945.759999999998</v>
      </c>
      <c r="H5037" s="207">
        <v>19063.98</v>
      </c>
      <c r="I5037" s="214">
        <v>194842</v>
      </c>
      <c r="J5037" s="211">
        <f t="shared" si="400"/>
        <v>0.3809972624168948</v>
      </c>
      <c r="K5037" s="212">
        <f t="shared" si="401"/>
        <v>0.42</v>
      </c>
      <c r="L5037" s="214">
        <v>10716.31</v>
      </c>
      <c r="M5037" s="213">
        <v>15587.36</v>
      </c>
      <c r="N5037" s="213">
        <v>17535.78</v>
      </c>
      <c r="O5037" s="242">
        <f t="shared" si="402"/>
        <v>0.51530000000002474</v>
      </c>
      <c r="P5037" s="242"/>
      <c r="Q5037" s="179"/>
      <c r="R5037" s="179"/>
      <c r="S5037" s="179"/>
      <c r="T5037" s="179"/>
      <c r="U5037" s="179"/>
      <c r="V5037" s="179"/>
      <c r="W5037" s="179"/>
      <c r="X5037" s="179"/>
      <c r="Y5037" s="179"/>
      <c r="Z5037" s="179"/>
      <c r="AA5037" s="222"/>
      <c r="AB5037" s="222"/>
      <c r="AC5037" s="222"/>
      <c r="AD5037" s="179"/>
      <c r="AE5037" s="179"/>
      <c r="AF5037" s="179"/>
      <c r="AG5037" s="179"/>
      <c r="AH5037" s="179"/>
      <c r="AI5037" s="179"/>
      <c r="AJ5037" s="179"/>
    </row>
    <row r="5038" spans="2:36" x14ac:dyDescent="0.3">
      <c r="B5038" s="224">
        <v>511500</v>
      </c>
      <c r="C5038" s="209">
        <v>211867</v>
      </c>
      <c r="D5038" s="206">
        <f t="shared" si="403"/>
        <v>0.41420723362658846</v>
      </c>
      <c r="E5038" s="208">
        <f t="shared" si="404"/>
        <v>0.45</v>
      </c>
      <c r="F5038" s="207">
        <v>11652.68</v>
      </c>
      <c r="G5038" s="207">
        <v>16949.36</v>
      </c>
      <c r="H5038" s="207">
        <v>19068.03</v>
      </c>
      <c r="I5038" s="214">
        <v>194884</v>
      </c>
      <c r="J5038" s="211">
        <f t="shared" si="400"/>
        <v>0.38100488758553275</v>
      </c>
      <c r="K5038" s="212">
        <f t="shared" si="401"/>
        <v>0.42</v>
      </c>
      <c r="L5038" s="214">
        <v>10718.62</v>
      </c>
      <c r="M5038" s="213">
        <v>15590.72</v>
      </c>
      <c r="N5038" s="213">
        <v>17539.560000000001</v>
      </c>
      <c r="O5038" s="242">
        <f t="shared" si="402"/>
        <v>0.5151999999999316</v>
      </c>
      <c r="P5038" s="242"/>
      <c r="Q5038" s="179"/>
      <c r="R5038" s="179"/>
      <c r="S5038" s="179"/>
      <c r="T5038" s="179"/>
      <c r="U5038" s="179"/>
      <c r="V5038" s="179"/>
      <c r="W5038" s="179"/>
      <c r="X5038" s="179"/>
      <c r="Y5038" s="179"/>
      <c r="Z5038" s="179"/>
      <c r="AA5038" s="222"/>
      <c r="AB5038" s="222"/>
      <c r="AC5038" s="222"/>
      <c r="AD5038" s="179"/>
      <c r="AE5038" s="179"/>
      <c r="AF5038" s="179"/>
      <c r="AG5038" s="179"/>
      <c r="AH5038" s="179"/>
      <c r="AI5038" s="179"/>
      <c r="AJ5038" s="179"/>
    </row>
    <row r="5039" spans="2:36" x14ac:dyDescent="0.3">
      <c r="B5039" s="224">
        <v>511600</v>
      </c>
      <c r="C5039" s="209">
        <v>211912</v>
      </c>
      <c r="D5039" s="206">
        <f t="shared" si="403"/>
        <v>0.41421422986708367</v>
      </c>
      <c r="E5039" s="208">
        <f t="shared" si="404"/>
        <v>0.45</v>
      </c>
      <c r="F5039" s="207">
        <v>11655.16</v>
      </c>
      <c r="G5039" s="207">
        <v>16952.96</v>
      </c>
      <c r="H5039" s="207">
        <v>19072.080000000002</v>
      </c>
      <c r="I5039" s="214">
        <v>194926</v>
      </c>
      <c r="J5039" s="211">
        <f t="shared" si="400"/>
        <v>0.38101250977326034</v>
      </c>
      <c r="K5039" s="212">
        <f t="shared" si="401"/>
        <v>0.42</v>
      </c>
      <c r="L5039" s="214">
        <v>10720.93</v>
      </c>
      <c r="M5039" s="213">
        <v>15594.08</v>
      </c>
      <c r="N5039" s="213">
        <v>17543.34</v>
      </c>
      <c r="O5039" s="242">
        <f t="shared" si="402"/>
        <v>0.5152999999999156</v>
      </c>
      <c r="P5039" s="242"/>
      <c r="Q5039" s="179"/>
      <c r="R5039" s="179"/>
      <c r="S5039" s="179"/>
      <c r="T5039" s="179"/>
      <c r="U5039" s="179"/>
      <c r="V5039" s="179"/>
      <c r="W5039" s="179"/>
      <c r="X5039" s="179"/>
      <c r="Y5039" s="179"/>
      <c r="Z5039" s="179"/>
      <c r="AA5039" s="222"/>
      <c r="AB5039" s="222"/>
      <c r="AC5039" s="222"/>
      <c r="AD5039" s="179"/>
      <c r="AE5039" s="179"/>
      <c r="AF5039" s="179"/>
      <c r="AG5039" s="179"/>
      <c r="AH5039" s="179"/>
      <c r="AI5039" s="179"/>
      <c r="AJ5039" s="179"/>
    </row>
    <row r="5040" spans="2:36" x14ac:dyDescent="0.3">
      <c r="B5040" s="224">
        <v>511700</v>
      </c>
      <c r="C5040" s="209">
        <v>211957</v>
      </c>
      <c r="D5040" s="206">
        <f t="shared" si="403"/>
        <v>0.41422122337307016</v>
      </c>
      <c r="E5040" s="208">
        <f t="shared" si="404"/>
        <v>0.45</v>
      </c>
      <c r="F5040" s="207">
        <v>11657.63</v>
      </c>
      <c r="G5040" s="207">
        <v>16956.560000000001</v>
      </c>
      <c r="H5040" s="207">
        <v>19076.13</v>
      </c>
      <c r="I5040" s="214">
        <v>194968</v>
      </c>
      <c r="J5040" s="211">
        <f t="shared" si="400"/>
        <v>0.3810201289818253</v>
      </c>
      <c r="K5040" s="212">
        <f t="shared" si="401"/>
        <v>0.42</v>
      </c>
      <c r="L5040" s="214">
        <v>10723.24</v>
      </c>
      <c r="M5040" s="213">
        <v>15597.44</v>
      </c>
      <c r="N5040" s="213">
        <v>17547.12</v>
      </c>
      <c r="O5040" s="242">
        <f t="shared" si="402"/>
        <v>0.51520000000007715</v>
      </c>
      <c r="P5040" s="242"/>
      <c r="Q5040" s="179"/>
      <c r="R5040" s="179"/>
      <c r="S5040" s="179"/>
      <c r="T5040" s="179"/>
      <c r="U5040" s="179"/>
      <c r="V5040" s="179"/>
      <c r="W5040" s="179"/>
      <c r="X5040" s="179"/>
      <c r="Y5040" s="179"/>
      <c r="Z5040" s="179"/>
      <c r="AA5040" s="222"/>
      <c r="AB5040" s="222"/>
      <c r="AC5040" s="222"/>
      <c r="AD5040" s="179"/>
      <c r="AE5040" s="179"/>
      <c r="AF5040" s="179"/>
      <c r="AG5040" s="179"/>
      <c r="AH5040" s="179"/>
      <c r="AI5040" s="179"/>
      <c r="AJ5040" s="179"/>
    </row>
    <row r="5041" spans="2:36" x14ac:dyDescent="0.3">
      <c r="B5041" s="224">
        <v>511800</v>
      </c>
      <c r="C5041" s="209">
        <v>212002</v>
      </c>
      <c r="D5041" s="206">
        <f t="shared" si="403"/>
        <v>0.41422821414615085</v>
      </c>
      <c r="E5041" s="208">
        <f t="shared" si="404"/>
        <v>0.45</v>
      </c>
      <c r="F5041" s="207">
        <v>11660.11</v>
      </c>
      <c r="G5041" s="207">
        <v>16960.16</v>
      </c>
      <c r="H5041" s="207">
        <v>19080.18</v>
      </c>
      <c r="I5041" s="214">
        <v>195010</v>
      </c>
      <c r="J5041" s="211">
        <f t="shared" si="400"/>
        <v>0.38102774521297383</v>
      </c>
      <c r="K5041" s="212">
        <f t="shared" si="401"/>
        <v>0.42</v>
      </c>
      <c r="L5041" s="214">
        <v>10725.55</v>
      </c>
      <c r="M5041" s="213">
        <v>15600.8</v>
      </c>
      <c r="N5041" s="213">
        <v>17550.900000000001</v>
      </c>
      <c r="O5041" s="242">
        <f t="shared" si="402"/>
        <v>0.51529999999980647</v>
      </c>
      <c r="P5041" s="242"/>
      <c r="Q5041" s="179"/>
      <c r="R5041" s="179"/>
      <c r="S5041" s="179"/>
      <c r="T5041" s="179"/>
      <c r="U5041" s="179"/>
      <c r="V5041" s="179"/>
      <c r="W5041" s="179"/>
      <c r="X5041" s="179"/>
      <c r="Y5041" s="179"/>
      <c r="Z5041" s="179"/>
      <c r="AA5041" s="222"/>
      <c r="AB5041" s="222"/>
      <c r="AC5041" s="222"/>
      <c r="AD5041" s="179"/>
      <c r="AE5041" s="179"/>
      <c r="AF5041" s="179"/>
      <c r="AG5041" s="179"/>
      <c r="AH5041" s="179"/>
      <c r="AI5041" s="179"/>
      <c r="AJ5041" s="179"/>
    </row>
    <row r="5042" spans="2:36" x14ac:dyDescent="0.3">
      <c r="B5042" s="224">
        <v>511900</v>
      </c>
      <c r="C5042" s="209">
        <v>212047</v>
      </c>
      <c r="D5042" s="206">
        <f t="shared" si="403"/>
        <v>0.41423520218792731</v>
      </c>
      <c r="E5042" s="208">
        <f t="shared" si="404"/>
        <v>0.45</v>
      </c>
      <c r="F5042" s="207">
        <v>11662.58</v>
      </c>
      <c r="G5042" s="207">
        <v>16963.759999999998</v>
      </c>
      <c r="H5042" s="207">
        <v>19084.23</v>
      </c>
      <c r="I5042" s="214">
        <v>195052</v>
      </c>
      <c r="J5042" s="211">
        <f t="shared" si="400"/>
        <v>0.38103535846845088</v>
      </c>
      <c r="K5042" s="212">
        <f t="shared" si="401"/>
        <v>0.42</v>
      </c>
      <c r="L5042" s="214">
        <v>10727.86</v>
      </c>
      <c r="M5042" s="213">
        <v>15604.16</v>
      </c>
      <c r="N5042" s="213">
        <v>17554.68</v>
      </c>
      <c r="O5042" s="242">
        <f t="shared" si="402"/>
        <v>0.51519999999996802</v>
      </c>
      <c r="P5042" s="242"/>
      <c r="Q5042" s="179"/>
      <c r="R5042" s="179"/>
      <c r="S5042" s="179"/>
      <c r="T5042" s="179"/>
      <c r="U5042" s="179"/>
      <c r="V5042" s="179"/>
      <c r="W5042" s="179"/>
      <c r="X5042" s="179"/>
      <c r="Y5042" s="179"/>
      <c r="Z5042" s="179"/>
      <c r="AA5042" s="222"/>
      <c r="AB5042" s="222"/>
      <c r="AC5042" s="222"/>
      <c r="AD5042" s="179"/>
      <c r="AE5042" s="179"/>
      <c r="AF5042" s="179"/>
      <c r="AG5042" s="179"/>
      <c r="AH5042" s="179"/>
      <c r="AI5042" s="179"/>
      <c r="AJ5042" s="179"/>
    </row>
    <row r="5043" spans="2:36" x14ac:dyDescent="0.3">
      <c r="B5043" s="224">
        <v>512000</v>
      </c>
      <c r="C5043" s="209">
        <v>212092</v>
      </c>
      <c r="D5043" s="206">
        <f t="shared" si="403"/>
        <v>0.41424218750000003</v>
      </c>
      <c r="E5043" s="208">
        <f t="shared" si="404"/>
        <v>0.45</v>
      </c>
      <c r="F5043" s="207">
        <v>11665.06</v>
      </c>
      <c r="G5043" s="207">
        <v>16967.36</v>
      </c>
      <c r="H5043" s="207">
        <v>19088.28</v>
      </c>
      <c r="I5043" s="214">
        <v>195094</v>
      </c>
      <c r="J5043" s="211">
        <f t="shared" si="400"/>
        <v>0.38104296874999999</v>
      </c>
      <c r="K5043" s="212">
        <f t="shared" si="401"/>
        <v>0.42</v>
      </c>
      <c r="L5043" s="214">
        <v>10730.17</v>
      </c>
      <c r="M5043" s="213">
        <v>15607.52</v>
      </c>
      <c r="N5043" s="213">
        <v>17558.46</v>
      </c>
      <c r="O5043" s="242">
        <f t="shared" si="402"/>
        <v>0.51529999999995202</v>
      </c>
      <c r="P5043" s="242"/>
      <c r="Q5043" s="179"/>
      <c r="R5043" s="179"/>
      <c r="S5043" s="179"/>
      <c r="T5043" s="179"/>
      <c r="U5043" s="179"/>
      <c r="V5043" s="179"/>
      <c r="W5043" s="179"/>
      <c r="X5043" s="179"/>
      <c r="Y5043" s="179"/>
      <c r="Z5043" s="179"/>
      <c r="AA5043" s="222"/>
      <c r="AB5043" s="222"/>
      <c r="AC5043" s="222"/>
      <c r="AD5043" s="179"/>
      <c r="AE5043" s="179"/>
      <c r="AF5043" s="179"/>
      <c r="AG5043" s="179"/>
      <c r="AH5043" s="179"/>
      <c r="AI5043" s="179"/>
      <c r="AJ5043" s="179"/>
    </row>
    <row r="5044" spans="2:36" x14ac:dyDescent="0.3">
      <c r="B5044" s="224">
        <v>512100</v>
      </c>
      <c r="C5044" s="209">
        <v>212137</v>
      </c>
      <c r="D5044" s="206">
        <f t="shared" si="403"/>
        <v>0.414249170083968</v>
      </c>
      <c r="E5044" s="208">
        <f t="shared" si="404"/>
        <v>0.45</v>
      </c>
      <c r="F5044" s="207">
        <v>11667.53</v>
      </c>
      <c r="G5044" s="207">
        <v>16970.96</v>
      </c>
      <c r="H5044" s="207">
        <v>19092.330000000002</v>
      </c>
      <c r="I5044" s="214">
        <v>195136</v>
      </c>
      <c r="J5044" s="211">
        <f t="shared" si="400"/>
        <v>0.38105057605936343</v>
      </c>
      <c r="K5044" s="212">
        <f t="shared" si="401"/>
        <v>0.42</v>
      </c>
      <c r="L5044" s="214">
        <v>10732.48</v>
      </c>
      <c r="M5044" s="213">
        <v>15610.88</v>
      </c>
      <c r="N5044" s="213">
        <v>17562.240000000002</v>
      </c>
      <c r="O5044" s="242">
        <f t="shared" si="402"/>
        <v>0.51519999999989519</v>
      </c>
      <c r="P5044" s="242"/>
      <c r="Q5044" s="179"/>
      <c r="R5044" s="179"/>
      <c r="S5044" s="179"/>
      <c r="T5044" s="179"/>
      <c r="U5044" s="179"/>
      <c r="V5044" s="179"/>
      <c r="W5044" s="179"/>
      <c r="X5044" s="179"/>
      <c r="Y5044" s="179"/>
      <c r="Z5044" s="179"/>
      <c r="AA5044" s="222"/>
      <c r="AB5044" s="222"/>
      <c r="AC5044" s="222"/>
      <c r="AD5044" s="179"/>
      <c r="AE5044" s="179"/>
      <c r="AF5044" s="179"/>
      <c r="AG5044" s="179"/>
      <c r="AH5044" s="179"/>
      <c r="AI5044" s="179"/>
      <c r="AJ5044" s="179"/>
    </row>
    <row r="5045" spans="2:36" x14ac:dyDescent="0.3">
      <c r="B5045" s="224">
        <v>512200</v>
      </c>
      <c r="C5045" s="209">
        <v>212182</v>
      </c>
      <c r="D5045" s="206">
        <f t="shared" si="403"/>
        <v>0.41425614994142912</v>
      </c>
      <c r="E5045" s="208">
        <f t="shared" si="404"/>
        <v>0.45</v>
      </c>
      <c r="F5045" s="207">
        <v>11670.01</v>
      </c>
      <c r="G5045" s="207">
        <v>16974.560000000001</v>
      </c>
      <c r="H5045" s="207">
        <v>19096.38</v>
      </c>
      <c r="I5045" s="214">
        <v>195178</v>
      </c>
      <c r="J5045" s="211">
        <f t="shared" si="400"/>
        <v>0.38105818039828193</v>
      </c>
      <c r="K5045" s="212">
        <f t="shared" si="401"/>
        <v>0.42</v>
      </c>
      <c r="L5045" s="214">
        <v>10734.79</v>
      </c>
      <c r="M5045" s="213">
        <v>15614.24</v>
      </c>
      <c r="N5045" s="213">
        <v>17566.02</v>
      </c>
      <c r="O5045" s="242">
        <f t="shared" si="402"/>
        <v>0.51530000000013387</v>
      </c>
      <c r="P5045" s="242"/>
      <c r="Q5045" s="179"/>
      <c r="R5045" s="179"/>
      <c r="S5045" s="179"/>
      <c r="T5045" s="179"/>
      <c r="U5045" s="179"/>
      <c r="V5045" s="179"/>
      <c r="W5045" s="179"/>
      <c r="X5045" s="179"/>
      <c r="Y5045" s="179"/>
      <c r="Z5045" s="179"/>
      <c r="AA5045" s="222"/>
      <c r="AB5045" s="222"/>
      <c r="AC5045" s="222"/>
      <c r="AD5045" s="179"/>
      <c r="AE5045" s="179"/>
      <c r="AF5045" s="179"/>
      <c r="AG5045" s="179"/>
      <c r="AH5045" s="179"/>
      <c r="AI5045" s="179"/>
      <c r="AJ5045" s="179"/>
    </row>
    <row r="5046" spans="2:36" x14ac:dyDescent="0.3">
      <c r="B5046" s="224">
        <v>512300</v>
      </c>
      <c r="C5046" s="209">
        <v>212227</v>
      </c>
      <c r="D5046" s="206">
        <f t="shared" si="403"/>
        <v>0.41426312707398011</v>
      </c>
      <c r="E5046" s="208">
        <f t="shared" si="404"/>
        <v>0.45</v>
      </c>
      <c r="F5046" s="207">
        <v>11672.48</v>
      </c>
      <c r="G5046" s="207">
        <v>16978.16</v>
      </c>
      <c r="H5046" s="207">
        <v>19100.43</v>
      </c>
      <c r="I5046" s="214">
        <v>195220</v>
      </c>
      <c r="J5046" s="211">
        <f t="shared" si="400"/>
        <v>0.38106578176849504</v>
      </c>
      <c r="K5046" s="212">
        <f t="shared" si="401"/>
        <v>0.42</v>
      </c>
      <c r="L5046" s="214">
        <v>10737.1</v>
      </c>
      <c r="M5046" s="213">
        <v>15617.6</v>
      </c>
      <c r="N5046" s="213">
        <v>17569.8</v>
      </c>
      <c r="O5046" s="242">
        <f t="shared" si="402"/>
        <v>0.51520000000000432</v>
      </c>
      <c r="P5046" s="242"/>
      <c r="Q5046" s="179"/>
      <c r="R5046" s="179"/>
      <c r="S5046" s="179"/>
      <c r="T5046" s="179"/>
      <c r="U5046" s="179"/>
      <c r="V5046" s="179"/>
      <c r="W5046" s="179"/>
      <c r="X5046" s="179"/>
      <c r="Y5046" s="179"/>
      <c r="Z5046" s="179"/>
      <c r="AA5046" s="222"/>
      <c r="AB5046" s="222"/>
      <c r="AC5046" s="222"/>
      <c r="AD5046" s="179"/>
      <c r="AE5046" s="179"/>
      <c r="AF5046" s="179"/>
      <c r="AG5046" s="179"/>
      <c r="AH5046" s="179"/>
      <c r="AI5046" s="179"/>
      <c r="AJ5046" s="179"/>
    </row>
    <row r="5047" spans="2:36" x14ac:dyDescent="0.3">
      <c r="B5047" s="224">
        <v>512400</v>
      </c>
      <c r="C5047" s="209">
        <v>212272</v>
      </c>
      <c r="D5047" s="206">
        <f t="shared" si="403"/>
        <v>0.41427010148321625</v>
      </c>
      <c r="E5047" s="208">
        <f t="shared" si="404"/>
        <v>0.45</v>
      </c>
      <c r="F5047" s="207">
        <v>11674.96</v>
      </c>
      <c r="G5047" s="207">
        <v>16981.759999999998</v>
      </c>
      <c r="H5047" s="207">
        <v>19104.48</v>
      </c>
      <c r="I5047" s="214">
        <v>195262</v>
      </c>
      <c r="J5047" s="211">
        <f t="shared" si="400"/>
        <v>0.38107338017174081</v>
      </c>
      <c r="K5047" s="212">
        <f t="shared" si="401"/>
        <v>0.42</v>
      </c>
      <c r="L5047" s="214">
        <v>10739.41</v>
      </c>
      <c r="M5047" s="213">
        <v>15620.96</v>
      </c>
      <c r="N5047" s="213">
        <v>17573.580000000002</v>
      </c>
      <c r="O5047" s="242">
        <f t="shared" si="402"/>
        <v>0.51530000000002474</v>
      </c>
      <c r="P5047" s="242"/>
      <c r="Q5047" s="179"/>
      <c r="R5047" s="179"/>
      <c r="S5047" s="179"/>
      <c r="T5047" s="179"/>
      <c r="U5047" s="179"/>
      <c r="V5047" s="179"/>
      <c r="W5047" s="179"/>
      <c r="X5047" s="179"/>
      <c r="Y5047" s="179"/>
      <c r="Z5047" s="179"/>
      <c r="AA5047" s="222"/>
      <c r="AB5047" s="222"/>
      <c r="AC5047" s="222"/>
      <c r="AD5047" s="179"/>
      <c r="AE5047" s="179"/>
      <c r="AF5047" s="179"/>
      <c r="AG5047" s="179"/>
      <c r="AH5047" s="179"/>
      <c r="AI5047" s="179"/>
      <c r="AJ5047" s="179"/>
    </row>
    <row r="5048" spans="2:36" x14ac:dyDescent="0.3">
      <c r="B5048" s="224">
        <v>512500</v>
      </c>
      <c r="C5048" s="209">
        <v>212317</v>
      </c>
      <c r="D5048" s="206">
        <f t="shared" si="403"/>
        <v>0.4142770731707317</v>
      </c>
      <c r="E5048" s="208">
        <f t="shared" si="404"/>
        <v>0.45</v>
      </c>
      <c r="F5048" s="207">
        <v>11677.43</v>
      </c>
      <c r="G5048" s="207">
        <v>16985.36</v>
      </c>
      <c r="H5048" s="207">
        <v>19108.53</v>
      </c>
      <c r="I5048" s="214">
        <v>195304</v>
      </c>
      <c r="J5048" s="211">
        <f t="shared" si="400"/>
        <v>0.38108097560975612</v>
      </c>
      <c r="K5048" s="212">
        <f t="shared" si="401"/>
        <v>0.42</v>
      </c>
      <c r="L5048" s="214">
        <v>10741.72</v>
      </c>
      <c r="M5048" s="213">
        <v>15624.32</v>
      </c>
      <c r="N5048" s="213">
        <v>17577.36</v>
      </c>
      <c r="O5048" s="242">
        <f t="shared" si="402"/>
        <v>0.5151999999999316</v>
      </c>
      <c r="P5048" s="242"/>
      <c r="Q5048" s="179"/>
      <c r="R5048" s="179"/>
      <c r="S5048" s="179"/>
      <c r="T5048" s="179"/>
      <c r="U5048" s="179"/>
      <c r="V5048" s="179"/>
      <c r="W5048" s="179"/>
      <c r="X5048" s="179"/>
      <c r="Y5048" s="179"/>
      <c r="Z5048" s="179"/>
      <c r="AA5048" s="222"/>
      <c r="AB5048" s="222"/>
      <c r="AC5048" s="222"/>
      <c r="AD5048" s="179"/>
      <c r="AE5048" s="179"/>
      <c r="AF5048" s="179"/>
      <c r="AG5048" s="179"/>
      <c r="AH5048" s="179"/>
      <c r="AI5048" s="179"/>
      <c r="AJ5048" s="179"/>
    </row>
    <row r="5049" spans="2:36" x14ac:dyDescent="0.3">
      <c r="B5049" s="224">
        <v>512600</v>
      </c>
      <c r="C5049" s="209">
        <v>212362</v>
      </c>
      <c r="D5049" s="206">
        <f t="shared" si="403"/>
        <v>0.41428404213811937</v>
      </c>
      <c r="E5049" s="208">
        <f t="shared" si="404"/>
        <v>0.45</v>
      </c>
      <c r="F5049" s="207">
        <v>11679.91</v>
      </c>
      <c r="G5049" s="207">
        <v>16988.96</v>
      </c>
      <c r="H5049" s="207">
        <v>19112.580000000002</v>
      </c>
      <c r="I5049" s="214">
        <v>195346</v>
      </c>
      <c r="J5049" s="211">
        <f t="shared" si="400"/>
        <v>0.38108856808427621</v>
      </c>
      <c r="K5049" s="212">
        <f t="shared" si="401"/>
        <v>0.42</v>
      </c>
      <c r="L5049" s="214">
        <v>10744.03</v>
      </c>
      <c r="M5049" s="213">
        <v>15627.68</v>
      </c>
      <c r="N5049" s="213">
        <v>17581.14</v>
      </c>
      <c r="O5049" s="242">
        <f t="shared" si="402"/>
        <v>0.5152999999999156</v>
      </c>
      <c r="P5049" s="242"/>
      <c r="Q5049" s="179"/>
      <c r="R5049" s="179"/>
      <c r="S5049" s="179"/>
      <c r="T5049" s="179"/>
      <c r="U5049" s="179"/>
      <c r="V5049" s="179"/>
      <c r="W5049" s="179"/>
      <c r="X5049" s="179"/>
      <c r="Y5049" s="179"/>
      <c r="Z5049" s="179"/>
      <c r="AA5049" s="222"/>
      <c r="AB5049" s="222"/>
      <c r="AC5049" s="222"/>
      <c r="AD5049" s="179"/>
      <c r="AE5049" s="179"/>
      <c r="AF5049" s="179"/>
      <c r="AG5049" s="179"/>
      <c r="AH5049" s="179"/>
      <c r="AI5049" s="179"/>
      <c r="AJ5049" s="179"/>
    </row>
    <row r="5050" spans="2:36" x14ac:dyDescent="0.3">
      <c r="B5050" s="224">
        <v>512700</v>
      </c>
      <c r="C5050" s="209">
        <v>212407</v>
      </c>
      <c r="D5050" s="206">
        <f t="shared" si="403"/>
        <v>0.41429100838697092</v>
      </c>
      <c r="E5050" s="208">
        <f t="shared" si="404"/>
        <v>0.45</v>
      </c>
      <c r="F5050" s="207">
        <v>11682.38</v>
      </c>
      <c r="G5050" s="207">
        <v>16992.560000000001</v>
      </c>
      <c r="H5050" s="207">
        <v>19116.63</v>
      </c>
      <c r="I5050" s="214">
        <v>195388</v>
      </c>
      <c r="J5050" s="211">
        <f t="shared" si="400"/>
        <v>0.3810961575970353</v>
      </c>
      <c r="K5050" s="212">
        <f t="shared" si="401"/>
        <v>0.42</v>
      </c>
      <c r="L5050" s="214">
        <v>10746.34</v>
      </c>
      <c r="M5050" s="213">
        <v>15631.04</v>
      </c>
      <c r="N5050" s="213">
        <v>17584.919999999998</v>
      </c>
      <c r="O5050" s="242">
        <f t="shared" si="402"/>
        <v>0.51520000000007715</v>
      </c>
      <c r="P5050" s="242"/>
      <c r="Q5050" s="179"/>
      <c r="R5050" s="179"/>
      <c r="S5050" s="179"/>
      <c r="T5050" s="179"/>
      <c r="U5050" s="179"/>
      <c r="V5050" s="179"/>
      <c r="W5050" s="179"/>
      <c r="X5050" s="179"/>
      <c r="Y5050" s="179"/>
      <c r="Z5050" s="179"/>
      <c r="AA5050" s="222"/>
      <c r="AB5050" s="222"/>
      <c r="AC5050" s="222"/>
      <c r="AD5050" s="179"/>
      <c r="AE5050" s="179"/>
      <c r="AF5050" s="179"/>
      <c r="AG5050" s="179"/>
      <c r="AH5050" s="179"/>
      <c r="AI5050" s="179"/>
      <c r="AJ5050" s="179"/>
    </row>
    <row r="5051" spans="2:36" x14ac:dyDescent="0.3">
      <c r="B5051" s="224">
        <v>512800</v>
      </c>
      <c r="C5051" s="209">
        <v>212452</v>
      </c>
      <c r="D5051" s="206">
        <f t="shared" si="403"/>
        <v>0.41429797191887674</v>
      </c>
      <c r="E5051" s="208">
        <f t="shared" si="404"/>
        <v>0.45</v>
      </c>
      <c r="F5051" s="207">
        <v>11684.86</v>
      </c>
      <c r="G5051" s="207">
        <v>16996.16</v>
      </c>
      <c r="H5051" s="207">
        <v>19120.68</v>
      </c>
      <c r="I5051" s="214">
        <v>195430</v>
      </c>
      <c r="J5051" s="211">
        <f t="shared" ref="J5051:J5114" si="405">I5051/$B5051</f>
        <v>0.381103744149766</v>
      </c>
      <c r="K5051" s="212">
        <f t="shared" ref="K5051:K5114" si="406">(I5051-I5050)/($B5051-$B5050)</f>
        <v>0.42</v>
      </c>
      <c r="L5051" s="214">
        <v>10748.65</v>
      </c>
      <c r="M5051" s="213">
        <v>15634.4</v>
      </c>
      <c r="N5051" s="213">
        <v>17588.7</v>
      </c>
      <c r="O5051" s="242">
        <f t="shared" si="402"/>
        <v>0.51529999999980647</v>
      </c>
      <c r="P5051" s="242"/>
      <c r="Q5051" s="179"/>
      <c r="R5051" s="179"/>
      <c r="S5051" s="179"/>
      <c r="T5051" s="179"/>
      <c r="U5051" s="179"/>
      <c r="V5051" s="179"/>
      <c r="W5051" s="179"/>
      <c r="X5051" s="179"/>
      <c r="Y5051" s="179"/>
      <c r="Z5051" s="179"/>
      <c r="AA5051" s="222"/>
      <c r="AB5051" s="222"/>
      <c r="AC5051" s="222"/>
      <c r="AD5051" s="179"/>
      <c r="AE5051" s="179"/>
      <c r="AF5051" s="179"/>
      <c r="AG5051" s="179"/>
      <c r="AH5051" s="179"/>
      <c r="AI5051" s="179"/>
      <c r="AJ5051" s="179"/>
    </row>
    <row r="5052" spans="2:36" x14ac:dyDescent="0.3">
      <c r="B5052" s="224">
        <v>512900</v>
      </c>
      <c r="C5052" s="209">
        <v>212497</v>
      </c>
      <c r="D5052" s="206">
        <f t="shared" si="403"/>
        <v>0.41430493273542601</v>
      </c>
      <c r="E5052" s="208">
        <f t="shared" si="404"/>
        <v>0.45</v>
      </c>
      <c r="F5052" s="207">
        <v>11687.33</v>
      </c>
      <c r="G5052" s="207">
        <v>16999.759999999998</v>
      </c>
      <c r="H5052" s="207">
        <v>19124.73</v>
      </c>
      <c r="I5052" s="214">
        <v>195472</v>
      </c>
      <c r="J5052" s="211">
        <f t="shared" si="405"/>
        <v>0.38111132774419965</v>
      </c>
      <c r="K5052" s="212">
        <f t="shared" si="406"/>
        <v>0.42</v>
      </c>
      <c r="L5052" s="214">
        <v>10750.96</v>
      </c>
      <c r="M5052" s="213">
        <v>15637.76</v>
      </c>
      <c r="N5052" s="213">
        <v>17592.48</v>
      </c>
      <c r="O5052" s="242">
        <f t="shared" si="402"/>
        <v>0.51519999999996802</v>
      </c>
      <c r="P5052" s="242"/>
      <c r="Q5052" s="179"/>
      <c r="R5052" s="179"/>
      <c r="S5052" s="179"/>
      <c r="T5052" s="179"/>
      <c r="U5052" s="179"/>
      <c r="V5052" s="179"/>
      <c r="W5052" s="179"/>
      <c r="X5052" s="179"/>
      <c r="Y5052" s="179"/>
      <c r="Z5052" s="179"/>
      <c r="AA5052" s="222"/>
      <c r="AB5052" s="222"/>
      <c r="AC5052" s="222"/>
      <c r="AD5052" s="179"/>
      <c r="AE5052" s="179"/>
      <c r="AF5052" s="179"/>
      <c r="AG5052" s="179"/>
      <c r="AH5052" s="179"/>
      <c r="AI5052" s="179"/>
      <c r="AJ5052" s="179"/>
    </row>
    <row r="5053" spans="2:36" x14ac:dyDescent="0.3">
      <c r="B5053" s="224">
        <v>513000</v>
      </c>
      <c r="C5053" s="209">
        <v>212542</v>
      </c>
      <c r="D5053" s="206">
        <f t="shared" si="403"/>
        <v>0.41431189083820663</v>
      </c>
      <c r="E5053" s="208">
        <f t="shared" si="404"/>
        <v>0.45</v>
      </c>
      <c r="F5053" s="207">
        <v>11689.81</v>
      </c>
      <c r="G5053" s="207">
        <v>17003.36</v>
      </c>
      <c r="H5053" s="207">
        <v>19128.78</v>
      </c>
      <c r="I5053" s="214">
        <v>195514</v>
      </c>
      <c r="J5053" s="211">
        <f t="shared" si="405"/>
        <v>0.3811189083820663</v>
      </c>
      <c r="K5053" s="212">
        <f t="shared" si="406"/>
        <v>0.42</v>
      </c>
      <c r="L5053" s="214">
        <v>10753.27</v>
      </c>
      <c r="M5053" s="213">
        <v>15641.12</v>
      </c>
      <c r="N5053" s="213">
        <v>17596.259999999998</v>
      </c>
      <c r="O5053" s="242">
        <f t="shared" si="402"/>
        <v>0.51529999999995202</v>
      </c>
      <c r="P5053" s="242"/>
      <c r="Q5053" s="179"/>
      <c r="R5053" s="179"/>
      <c r="S5053" s="179"/>
      <c r="T5053" s="179"/>
      <c r="U5053" s="179"/>
      <c r="V5053" s="179"/>
      <c r="W5053" s="179"/>
      <c r="X5053" s="179"/>
      <c r="Y5053" s="179"/>
      <c r="Z5053" s="179"/>
      <c r="AA5053" s="222"/>
      <c r="AB5053" s="222"/>
      <c r="AC5053" s="222"/>
      <c r="AD5053" s="179"/>
      <c r="AE5053" s="179"/>
      <c r="AF5053" s="179"/>
      <c r="AG5053" s="179"/>
      <c r="AH5053" s="179"/>
      <c r="AI5053" s="179"/>
      <c r="AJ5053" s="179"/>
    </row>
    <row r="5054" spans="2:36" x14ac:dyDescent="0.3">
      <c r="B5054" s="224">
        <v>513100</v>
      </c>
      <c r="C5054" s="209">
        <v>212587</v>
      </c>
      <c r="D5054" s="206">
        <f t="shared" si="403"/>
        <v>0.41431884622880533</v>
      </c>
      <c r="E5054" s="208">
        <f t="shared" si="404"/>
        <v>0.45</v>
      </c>
      <c r="F5054" s="207">
        <v>11692.28</v>
      </c>
      <c r="G5054" s="207">
        <v>17006.96</v>
      </c>
      <c r="H5054" s="207">
        <v>19132.830000000002</v>
      </c>
      <c r="I5054" s="214">
        <v>195556</v>
      </c>
      <c r="J5054" s="211">
        <f t="shared" si="405"/>
        <v>0.38112648606509453</v>
      </c>
      <c r="K5054" s="212">
        <f t="shared" si="406"/>
        <v>0.42</v>
      </c>
      <c r="L5054" s="214">
        <v>10755.58</v>
      </c>
      <c r="M5054" s="213">
        <v>15644.48</v>
      </c>
      <c r="N5054" s="213">
        <v>17600.04</v>
      </c>
      <c r="O5054" s="242">
        <f t="shared" si="402"/>
        <v>0.51519999999989519</v>
      </c>
      <c r="P5054" s="242"/>
      <c r="Q5054" s="179"/>
      <c r="R5054" s="179"/>
      <c r="S5054" s="179"/>
      <c r="T5054" s="179"/>
      <c r="U5054" s="179"/>
      <c r="V5054" s="179"/>
      <c r="W5054" s="179"/>
      <c r="X5054" s="179"/>
      <c r="Y5054" s="179"/>
      <c r="Z5054" s="179"/>
      <c r="AA5054" s="222"/>
      <c r="AB5054" s="222"/>
      <c r="AC5054" s="222"/>
      <c r="AD5054" s="179"/>
      <c r="AE5054" s="179"/>
      <c r="AF5054" s="179"/>
      <c r="AG5054" s="179"/>
      <c r="AH5054" s="179"/>
      <c r="AI5054" s="179"/>
      <c r="AJ5054" s="179"/>
    </row>
    <row r="5055" spans="2:36" x14ac:dyDescent="0.3">
      <c r="B5055" s="224">
        <v>513200</v>
      </c>
      <c r="C5055" s="209">
        <v>212632</v>
      </c>
      <c r="D5055" s="206">
        <f t="shared" si="403"/>
        <v>0.4143257989088075</v>
      </c>
      <c r="E5055" s="208">
        <f t="shared" si="404"/>
        <v>0.45</v>
      </c>
      <c r="F5055" s="207">
        <v>11694.76</v>
      </c>
      <c r="G5055" s="207">
        <v>17010.560000000001</v>
      </c>
      <c r="H5055" s="207">
        <v>19136.88</v>
      </c>
      <c r="I5055" s="214">
        <v>195598</v>
      </c>
      <c r="J5055" s="211">
        <f t="shared" si="405"/>
        <v>0.38113406079501166</v>
      </c>
      <c r="K5055" s="212">
        <f t="shared" si="406"/>
        <v>0.42</v>
      </c>
      <c r="L5055" s="214">
        <v>10757.89</v>
      </c>
      <c r="M5055" s="213">
        <v>15647.84</v>
      </c>
      <c r="N5055" s="213">
        <v>17603.82</v>
      </c>
      <c r="O5055" s="242">
        <f t="shared" si="402"/>
        <v>0.51530000000013387</v>
      </c>
      <c r="P5055" s="242"/>
      <c r="Q5055" s="179"/>
      <c r="R5055" s="179"/>
      <c r="S5055" s="179"/>
      <c r="T5055" s="179"/>
      <c r="U5055" s="179"/>
      <c r="V5055" s="179"/>
      <c r="W5055" s="179"/>
      <c r="X5055" s="179"/>
      <c r="Y5055" s="179"/>
      <c r="Z5055" s="179"/>
      <c r="AA5055" s="222"/>
      <c r="AB5055" s="222"/>
      <c r="AC5055" s="222"/>
      <c r="AD5055" s="179"/>
      <c r="AE5055" s="179"/>
      <c r="AF5055" s="179"/>
      <c r="AG5055" s="179"/>
      <c r="AH5055" s="179"/>
      <c r="AI5055" s="179"/>
      <c r="AJ5055" s="179"/>
    </row>
    <row r="5056" spans="2:36" x14ac:dyDescent="0.3">
      <c r="B5056" s="224">
        <v>513300</v>
      </c>
      <c r="C5056" s="209">
        <v>212677</v>
      </c>
      <c r="D5056" s="206">
        <f t="shared" si="403"/>
        <v>0.41433274887979737</v>
      </c>
      <c r="E5056" s="208">
        <f t="shared" si="404"/>
        <v>0.45</v>
      </c>
      <c r="F5056" s="207">
        <v>11697.23</v>
      </c>
      <c r="G5056" s="207">
        <v>17014.16</v>
      </c>
      <c r="H5056" s="207">
        <v>19140.93</v>
      </c>
      <c r="I5056" s="214">
        <v>195640</v>
      </c>
      <c r="J5056" s="211">
        <f t="shared" si="405"/>
        <v>0.38114163257354372</v>
      </c>
      <c r="K5056" s="212">
        <f t="shared" si="406"/>
        <v>0.42</v>
      </c>
      <c r="L5056" s="214">
        <v>10760.2</v>
      </c>
      <c r="M5056" s="213">
        <v>15651.2</v>
      </c>
      <c r="N5056" s="213">
        <v>17607.599999999999</v>
      </c>
      <c r="O5056" s="242">
        <f t="shared" si="402"/>
        <v>0.51520000000000432</v>
      </c>
      <c r="P5056" s="242"/>
      <c r="Q5056" s="179"/>
      <c r="R5056" s="179"/>
      <c r="S5056" s="179"/>
      <c r="T5056" s="179"/>
      <c r="U5056" s="179"/>
      <c r="V5056" s="179"/>
      <c r="W5056" s="179"/>
      <c r="X5056" s="179"/>
      <c r="Y5056" s="179"/>
      <c r="Z5056" s="179"/>
      <c r="AA5056" s="222"/>
      <c r="AB5056" s="222"/>
      <c r="AC5056" s="222"/>
      <c r="AD5056" s="179"/>
      <c r="AE5056" s="179"/>
      <c r="AF5056" s="179"/>
      <c r="AG5056" s="179"/>
      <c r="AH5056" s="179"/>
      <c r="AI5056" s="179"/>
      <c r="AJ5056" s="179"/>
    </row>
    <row r="5057" spans="2:36" x14ac:dyDescent="0.3">
      <c r="B5057" s="224">
        <v>513400</v>
      </c>
      <c r="C5057" s="209">
        <v>212722</v>
      </c>
      <c r="D5057" s="206">
        <f t="shared" si="403"/>
        <v>0.41433969614335803</v>
      </c>
      <c r="E5057" s="208">
        <f t="shared" si="404"/>
        <v>0.45</v>
      </c>
      <c r="F5057" s="207">
        <v>11699.71</v>
      </c>
      <c r="G5057" s="207">
        <v>17017.759999999998</v>
      </c>
      <c r="H5057" s="207">
        <v>19144.98</v>
      </c>
      <c r="I5057" s="214">
        <v>195682</v>
      </c>
      <c r="J5057" s="211">
        <f t="shared" si="405"/>
        <v>0.38114920140241526</v>
      </c>
      <c r="K5057" s="212">
        <f t="shared" si="406"/>
        <v>0.42</v>
      </c>
      <c r="L5057" s="214">
        <v>10762.51</v>
      </c>
      <c r="M5057" s="213">
        <v>15654.56</v>
      </c>
      <c r="N5057" s="213">
        <v>17611.38</v>
      </c>
      <c r="O5057" s="242">
        <f t="shared" si="402"/>
        <v>0.51530000000002474</v>
      </c>
      <c r="P5057" s="242"/>
      <c r="Q5057" s="179"/>
      <c r="R5057" s="179"/>
      <c r="S5057" s="179"/>
      <c r="T5057" s="179"/>
      <c r="U5057" s="179"/>
      <c r="V5057" s="179"/>
      <c r="W5057" s="179"/>
      <c r="X5057" s="179"/>
      <c r="Y5057" s="179"/>
      <c r="Z5057" s="179"/>
      <c r="AA5057" s="222"/>
      <c r="AB5057" s="222"/>
      <c r="AC5057" s="222"/>
      <c r="AD5057" s="179"/>
      <c r="AE5057" s="179"/>
      <c r="AF5057" s="179"/>
      <c r="AG5057" s="179"/>
      <c r="AH5057" s="179"/>
      <c r="AI5057" s="179"/>
      <c r="AJ5057" s="179"/>
    </row>
    <row r="5058" spans="2:36" x14ac:dyDescent="0.3">
      <c r="B5058" s="224">
        <v>513500</v>
      </c>
      <c r="C5058" s="209">
        <v>212767</v>
      </c>
      <c r="D5058" s="206">
        <f t="shared" si="403"/>
        <v>0.41434664070107108</v>
      </c>
      <c r="E5058" s="208">
        <f t="shared" si="404"/>
        <v>0.45</v>
      </c>
      <c r="F5058" s="207">
        <v>11702.18</v>
      </c>
      <c r="G5058" s="207">
        <v>17021.36</v>
      </c>
      <c r="H5058" s="207">
        <v>19149.03</v>
      </c>
      <c r="I5058" s="214">
        <v>195724</v>
      </c>
      <c r="J5058" s="211">
        <f t="shared" si="405"/>
        <v>0.38115676728334957</v>
      </c>
      <c r="K5058" s="212">
        <f t="shared" si="406"/>
        <v>0.42</v>
      </c>
      <c r="L5058" s="214">
        <v>10764.82</v>
      </c>
      <c r="M5058" s="213">
        <v>15657.92</v>
      </c>
      <c r="N5058" s="213">
        <v>17615.16</v>
      </c>
      <c r="O5058" s="242">
        <f t="shared" si="402"/>
        <v>0.5151999999999316</v>
      </c>
      <c r="P5058" s="242"/>
      <c r="Q5058" s="179"/>
      <c r="R5058" s="179"/>
      <c r="S5058" s="179"/>
      <c r="T5058" s="179"/>
      <c r="U5058" s="179"/>
      <c r="V5058" s="179"/>
      <c r="W5058" s="179"/>
      <c r="X5058" s="179"/>
      <c r="Y5058" s="179"/>
      <c r="Z5058" s="179"/>
      <c r="AA5058" s="222"/>
      <c r="AB5058" s="222"/>
      <c r="AC5058" s="222"/>
      <c r="AD5058" s="179"/>
      <c r="AE5058" s="179"/>
      <c r="AF5058" s="179"/>
      <c r="AG5058" s="179"/>
      <c r="AH5058" s="179"/>
      <c r="AI5058" s="179"/>
      <c r="AJ5058" s="179"/>
    </row>
    <row r="5059" spans="2:36" x14ac:dyDescent="0.3">
      <c r="B5059" s="224">
        <v>513600</v>
      </c>
      <c r="C5059" s="209">
        <v>212812</v>
      </c>
      <c r="D5059" s="206">
        <f t="shared" si="403"/>
        <v>0.41435358255451715</v>
      </c>
      <c r="E5059" s="208">
        <f t="shared" si="404"/>
        <v>0.45</v>
      </c>
      <c r="F5059" s="207">
        <v>11704.66</v>
      </c>
      <c r="G5059" s="207">
        <v>17024.96</v>
      </c>
      <c r="H5059" s="207">
        <v>19153.080000000002</v>
      </c>
      <c r="I5059" s="214">
        <v>195766</v>
      </c>
      <c r="J5059" s="211">
        <f t="shared" si="405"/>
        <v>0.38116433021806856</v>
      </c>
      <c r="K5059" s="212">
        <f t="shared" si="406"/>
        <v>0.42</v>
      </c>
      <c r="L5059" s="214">
        <v>10767.13</v>
      </c>
      <c r="M5059" s="213">
        <v>15661.28</v>
      </c>
      <c r="N5059" s="213">
        <v>17618.939999999999</v>
      </c>
      <c r="O5059" s="242">
        <f t="shared" si="402"/>
        <v>0.5152999999999156</v>
      </c>
      <c r="P5059" s="242"/>
      <c r="Q5059" s="179"/>
      <c r="R5059" s="179"/>
      <c r="S5059" s="179"/>
      <c r="T5059" s="179"/>
      <c r="U5059" s="179"/>
      <c r="V5059" s="179"/>
      <c r="W5059" s="179"/>
      <c r="X5059" s="179"/>
      <c r="Y5059" s="179"/>
      <c r="Z5059" s="179"/>
      <c r="AA5059" s="222"/>
      <c r="AB5059" s="222"/>
      <c r="AC5059" s="222"/>
      <c r="AD5059" s="179"/>
      <c r="AE5059" s="179"/>
      <c r="AF5059" s="179"/>
      <c r="AG5059" s="179"/>
      <c r="AH5059" s="179"/>
      <c r="AI5059" s="179"/>
      <c r="AJ5059" s="179"/>
    </row>
    <row r="5060" spans="2:36" x14ac:dyDescent="0.3">
      <c r="B5060" s="224">
        <v>513700</v>
      </c>
      <c r="C5060" s="209">
        <v>212857</v>
      </c>
      <c r="D5060" s="206">
        <f t="shared" si="403"/>
        <v>0.41436052170527543</v>
      </c>
      <c r="E5060" s="208">
        <f t="shared" si="404"/>
        <v>0.45</v>
      </c>
      <c r="F5060" s="207">
        <v>11707.13</v>
      </c>
      <c r="G5060" s="207">
        <v>17028.560000000001</v>
      </c>
      <c r="H5060" s="207">
        <v>19157.13</v>
      </c>
      <c r="I5060" s="214">
        <v>195808</v>
      </c>
      <c r="J5060" s="211">
        <f t="shared" si="405"/>
        <v>0.38117189020829279</v>
      </c>
      <c r="K5060" s="212">
        <f t="shared" si="406"/>
        <v>0.42</v>
      </c>
      <c r="L5060" s="214">
        <v>10769.44</v>
      </c>
      <c r="M5060" s="213">
        <v>15664.64</v>
      </c>
      <c r="N5060" s="213">
        <v>17622.72</v>
      </c>
      <c r="O5060" s="242">
        <f t="shared" si="402"/>
        <v>0.51520000000007715</v>
      </c>
      <c r="P5060" s="242"/>
      <c r="Q5060" s="179"/>
      <c r="R5060" s="179"/>
      <c r="S5060" s="179"/>
      <c r="T5060" s="179"/>
      <c r="U5060" s="179"/>
      <c r="V5060" s="179"/>
      <c r="W5060" s="179"/>
      <c r="X5060" s="179"/>
      <c r="Y5060" s="179"/>
      <c r="Z5060" s="179"/>
      <c r="AA5060" s="222"/>
      <c r="AB5060" s="222"/>
      <c r="AC5060" s="222"/>
      <c r="AD5060" s="179"/>
      <c r="AE5060" s="179"/>
      <c r="AF5060" s="179"/>
      <c r="AG5060" s="179"/>
      <c r="AH5060" s="179"/>
      <c r="AI5060" s="179"/>
      <c r="AJ5060" s="179"/>
    </row>
    <row r="5061" spans="2:36" x14ac:dyDescent="0.3">
      <c r="B5061" s="224">
        <v>513800</v>
      </c>
      <c r="C5061" s="209">
        <v>212902</v>
      </c>
      <c r="D5061" s="206">
        <f t="shared" si="403"/>
        <v>0.4143674581549241</v>
      </c>
      <c r="E5061" s="208">
        <f t="shared" si="404"/>
        <v>0.45</v>
      </c>
      <c r="F5061" s="207">
        <v>11709.61</v>
      </c>
      <c r="G5061" s="207">
        <v>17032.16</v>
      </c>
      <c r="H5061" s="207">
        <v>19161.18</v>
      </c>
      <c r="I5061" s="214">
        <v>195850</v>
      </c>
      <c r="J5061" s="211">
        <f t="shared" si="405"/>
        <v>0.38117944725574154</v>
      </c>
      <c r="K5061" s="212">
        <f t="shared" si="406"/>
        <v>0.42</v>
      </c>
      <c r="L5061" s="214">
        <v>10771.75</v>
      </c>
      <c r="M5061" s="213">
        <v>15668</v>
      </c>
      <c r="N5061" s="213">
        <v>17626.5</v>
      </c>
      <c r="O5061" s="242">
        <f t="shared" ref="O5061:O5124" si="407">(C5061+F5061+H5061-C5060-F5060-H5060)/100</f>
        <v>0.51529999999980647</v>
      </c>
      <c r="P5061" s="242"/>
      <c r="Q5061" s="179"/>
      <c r="R5061" s="179"/>
      <c r="S5061" s="179"/>
      <c r="T5061" s="179"/>
      <c r="U5061" s="179"/>
      <c r="V5061" s="179"/>
      <c r="W5061" s="179"/>
      <c r="X5061" s="179"/>
      <c r="Y5061" s="179"/>
      <c r="Z5061" s="179"/>
      <c r="AA5061" s="222"/>
      <c r="AB5061" s="222"/>
      <c r="AC5061" s="222"/>
      <c r="AD5061" s="179"/>
      <c r="AE5061" s="179"/>
      <c r="AF5061" s="179"/>
      <c r="AG5061" s="179"/>
      <c r="AH5061" s="179"/>
      <c r="AI5061" s="179"/>
      <c r="AJ5061" s="179"/>
    </row>
    <row r="5062" spans="2:36" x14ac:dyDescent="0.3">
      <c r="B5062" s="224">
        <v>513900</v>
      </c>
      <c r="C5062" s="209">
        <v>212947</v>
      </c>
      <c r="D5062" s="206">
        <f t="shared" si="403"/>
        <v>0.41437439190503988</v>
      </c>
      <c r="E5062" s="208">
        <f t="shared" si="404"/>
        <v>0.45</v>
      </c>
      <c r="F5062" s="207">
        <v>11712.08</v>
      </c>
      <c r="G5062" s="207">
        <v>17035.759999999998</v>
      </c>
      <c r="H5062" s="207">
        <v>19165.23</v>
      </c>
      <c r="I5062" s="214">
        <v>195892</v>
      </c>
      <c r="J5062" s="211">
        <f t="shared" si="405"/>
        <v>0.38118700136213274</v>
      </c>
      <c r="K5062" s="212">
        <f t="shared" si="406"/>
        <v>0.42</v>
      </c>
      <c r="L5062" s="214">
        <v>10774.06</v>
      </c>
      <c r="M5062" s="213">
        <v>15671.36</v>
      </c>
      <c r="N5062" s="213">
        <v>17630.28</v>
      </c>
      <c r="O5062" s="242">
        <f t="shared" si="407"/>
        <v>0.51519999999996802</v>
      </c>
      <c r="P5062" s="242"/>
      <c r="Q5062" s="179"/>
      <c r="R5062" s="179"/>
      <c r="S5062" s="179"/>
      <c r="T5062" s="179"/>
      <c r="U5062" s="179"/>
      <c r="V5062" s="179"/>
      <c r="W5062" s="179"/>
      <c r="X5062" s="179"/>
      <c r="Y5062" s="179"/>
      <c r="Z5062" s="179"/>
      <c r="AA5062" s="222"/>
      <c r="AB5062" s="222"/>
      <c r="AC5062" s="222"/>
      <c r="AD5062" s="179"/>
      <c r="AE5062" s="179"/>
      <c r="AF5062" s="179"/>
      <c r="AG5062" s="179"/>
      <c r="AH5062" s="179"/>
      <c r="AI5062" s="179"/>
      <c r="AJ5062" s="179"/>
    </row>
    <row r="5063" spans="2:36" x14ac:dyDescent="0.3">
      <c r="B5063" s="224">
        <v>514000</v>
      </c>
      <c r="C5063" s="209">
        <v>212992</v>
      </c>
      <c r="D5063" s="206">
        <f t="shared" si="403"/>
        <v>0.41438132295719843</v>
      </c>
      <c r="E5063" s="208">
        <f t="shared" si="404"/>
        <v>0.45</v>
      </c>
      <c r="F5063" s="207">
        <v>11714.56</v>
      </c>
      <c r="G5063" s="207">
        <v>17039.36</v>
      </c>
      <c r="H5063" s="207">
        <v>19169.28</v>
      </c>
      <c r="I5063" s="214">
        <v>195934</v>
      </c>
      <c r="J5063" s="211">
        <f t="shared" si="405"/>
        <v>0.38119455252918288</v>
      </c>
      <c r="K5063" s="212">
        <f t="shared" si="406"/>
        <v>0.42</v>
      </c>
      <c r="L5063" s="214">
        <v>10776.37</v>
      </c>
      <c r="M5063" s="213">
        <v>15674.72</v>
      </c>
      <c r="N5063" s="213">
        <v>17634.060000000001</v>
      </c>
      <c r="O5063" s="242">
        <f t="shared" si="407"/>
        <v>0.51529999999995202</v>
      </c>
      <c r="P5063" s="242"/>
      <c r="Q5063" s="179"/>
      <c r="R5063" s="179"/>
      <c r="S5063" s="179"/>
      <c r="T5063" s="179"/>
      <c r="U5063" s="179"/>
      <c r="V5063" s="179"/>
      <c r="W5063" s="179"/>
      <c r="X5063" s="179"/>
      <c r="Y5063" s="179"/>
      <c r="Z5063" s="179"/>
      <c r="AA5063" s="222"/>
      <c r="AB5063" s="222"/>
      <c r="AC5063" s="222"/>
      <c r="AD5063" s="179"/>
      <c r="AE5063" s="179"/>
      <c r="AF5063" s="179"/>
      <c r="AG5063" s="179"/>
      <c r="AH5063" s="179"/>
      <c r="AI5063" s="179"/>
      <c r="AJ5063" s="179"/>
    </row>
    <row r="5064" spans="2:36" x14ac:dyDescent="0.3">
      <c r="B5064" s="224">
        <v>514100</v>
      </c>
      <c r="C5064" s="209">
        <v>213037</v>
      </c>
      <c r="D5064" s="206">
        <f t="shared" si="403"/>
        <v>0.41438825131297413</v>
      </c>
      <c r="E5064" s="208">
        <f t="shared" si="404"/>
        <v>0.45</v>
      </c>
      <c r="F5064" s="207">
        <v>11717.03</v>
      </c>
      <c r="G5064" s="207">
        <v>17042.96</v>
      </c>
      <c r="H5064" s="207">
        <v>19173.330000000002</v>
      </c>
      <c r="I5064" s="214">
        <v>195976</v>
      </c>
      <c r="J5064" s="211">
        <f t="shared" si="405"/>
        <v>0.38120210075860728</v>
      </c>
      <c r="K5064" s="212">
        <f t="shared" si="406"/>
        <v>0.42</v>
      </c>
      <c r="L5064" s="214">
        <v>10778.68</v>
      </c>
      <c r="M5064" s="213">
        <v>15678.08</v>
      </c>
      <c r="N5064" s="213">
        <v>17637.84</v>
      </c>
      <c r="O5064" s="242">
        <f t="shared" si="407"/>
        <v>0.51519999999989519</v>
      </c>
      <c r="P5064" s="242"/>
      <c r="Q5064" s="179"/>
      <c r="R5064" s="179"/>
      <c r="S5064" s="179"/>
      <c r="T5064" s="179"/>
      <c r="U5064" s="179"/>
      <c r="V5064" s="179"/>
      <c r="W5064" s="179"/>
      <c r="X5064" s="179"/>
      <c r="Y5064" s="179"/>
      <c r="Z5064" s="179"/>
      <c r="AA5064" s="222"/>
      <c r="AB5064" s="222"/>
      <c r="AC5064" s="222"/>
      <c r="AD5064" s="179"/>
      <c r="AE5064" s="179"/>
      <c r="AF5064" s="179"/>
      <c r="AG5064" s="179"/>
      <c r="AH5064" s="179"/>
      <c r="AI5064" s="179"/>
      <c r="AJ5064" s="179"/>
    </row>
    <row r="5065" spans="2:36" x14ac:dyDescent="0.3">
      <c r="B5065" s="224">
        <v>514200</v>
      </c>
      <c r="C5065" s="209">
        <v>213082</v>
      </c>
      <c r="D5065" s="206">
        <f t="shared" si="403"/>
        <v>0.41439517697394013</v>
      </c>
      <c r="E5065" s="208">
        <f t="shared" si="404"/>
        <v>0.45</v>
      </c>
      <c r="F5065" s="207">
        <v>11719.51</v>
      </c>
      <c r="G5065" s="207">
        <v>17046.560000000001</v>
      </c>
      <c r="H5065" s="207">
        <v>19177.38</v>
      </c>
      <c r="I5065" s="214">
        <v>196018</v>
      </c>
      <c r="J5065" s="211">
        <f t="shared" si="405"/>
        <v>0.38120964605211982</v>
      </c>
      <c r="K5065" s="212">
        <f t="shared" si="406"/>
        <v>0.42</v>
      </c>
      <c r="L5065" s="214">
        <v>10780.99</v>
      </c>
      <c r="M5065" s="213">
        <v>15681.44</v>
      </c>
      <c r="N5065" s="213">
        <v>17641.62</v>
      </c>
      <c r="O5065" s="242">
        <f t="shared" si="407"/>
        <v>0.51530000000013387</v>
      </c>
      <c r="P5065" s="242"/>
      <c r="Q5065" s="179"/>
      <c r="R5065" s="179"/>
      <c r="S5065" s="179"/>
      <c r="T5065" s="179"/>
      <c r="U5065" s="179"/>
      <c r="V5065" s="179"/>
      <c r="W5065" s="179"/>
      <c r="X5065" s="179"/>
      <c r="Y5065" s="179"/>
      <c r="Z5065" s="179"/>
      <c r="AA5065" s="222"/>
      <c r="AB5065" s="222"/>
      <c r="AC5065" s="222"/>
      <c r="AD5065" s="179"/>
      <c r="AE5065" s="179"/>
      <c r="AF5065" s="179"/>
      <c r="AG5065" s="179"/>
      <c r="AH5065" s="179"/>
      <c r="AI5065" s="179"/>
      <c r="AJ5065" s="179"/>
    </row>
    <row r="5066" spans="2:36" x14ac:dyDescent="0.3">
      <c r="B5066" s="224">
        <v>514300</v>
      </c>
      <c r="C5066" s="209">
        <v>213127</v>
      </c>
      <c r="D5066" s="206">
        <f t="shared" si="403"/>
        <v>0.41440209994166827</v>
      </c>
      <c r="E5066" s="208">
        <f t="shared" si="404"/>
        <v>0.45</v>
      </c>
      <c r="F5066" s="207">
        <v>11721.98</v>
      </c>
      <c r="G5066" s="207">
        <v>17050.16</v>
      </c>
      <c r="H5066" s="207">
        <v>19181.43</v>
      </c>
      <c r="I5066" s="214">
        <v>196060</v>
      </c>
      <c r="J5066" s="211">
        <f t="shared" si="405"/>
        <v>0.38121718841143304</v>
      </c>
      <c r="K5066" s="212">
        <f t="shared" si="406"/>
        <v>0.42</v>
      </c>
      <c r="L5066" s="214">
        <v>10783.3</v>
      </c>
      <c r="M5066" s="213">
        <v>15684.8</v>
      </c>
      <c r="N5066" s="213">
        <v>17645.400000000001</v>
      </c>
      <c r="O5066" s="242">
        <f t="shared" si="407"/>
        <v>0.51520000000000432</v>
      </c>
      <c r="P5066" s="242"/>
      <c r="Q5066" s="179"/>
      <c r="R5066" s="179"/>
      <c r="S5066" s="179"/>
      <c r="T5066" s="179"/>
      <c r="U5066" s="179"/>
      <c r="V5066" s="179"/>
      <c r="W5066" s="179"/>
      <c r="X5066" s="179"/>
      <c r="Y5066" s="179"/>
      <c r="Z5066" s="179"/>
      <c r="AA5066" s="222"/>
      <c r="AB5066" s="222"/>
      <c r="AC5066" s="222"/>
      <c r="AD5066" s="179"/>
      <c r="AE5066" s="179"/>
      <c r="AF5066" s="179"/>
      <c r="AG5066" s="179"/>
      <c r="AH5066" s="179"/>
      <c r="AI5066" s="179"/>
      <c r="AJ5066" s="179"/>
    </row>
    <row r="5067" spans="2:36" x14ac:dyDescent="0.3">
      <c r="B5067" s="224">
        <v>514400</v>
      </c>
      <c r="C5067" s="209">
        <v>213172</v>
      </c>
      <c r="D5067" s="206">
        <f t="shared" si="403"/>
        <v>0.41440902021772941</v>
      </c>
      <c r="E5067" s="208">
        <f t="shared" si="404"/>
        <v>0.45</v>
      </c>
      <c r="F5067" s="207">
        <v>11724.46</v>
      </c>
      <c r="G5067" s="207">
        <v>17053.759999999998</v>
      </c>
      <c r="H5067" s="207">
        <v>19185.48</v>
      </c>
      <c r="I5067" s="214">
        <v>196102</v>
      </c>
      <c r="J5067" s="211">
        <f t="shared" si="405"/>
        <v>0.38122472783825817</v>
      </c>
      <c r="K5067" s="212">
        <f t="shared" si="406"/>
        <v>0.42</v>
      </c>
      <c r="L5067" s="214">
        <v>10785.61</v>
      </c>
      <c r="M5067" s="213">
        <v>15688.16</v>
      </c>
      <c r="N5067" s="213">
        <v>17649.18</v>
      </c>
      <c r="O5067" s="242">
        <f t="shared" si="407"/>
        <v>0.51530000000002474</v>
      </c>
      <c r="P5067" s="242"/>
      <c r="Q5067" s="179"/>
      <c r="R5067" s="179"/>
      <c r="S5067" s="179"/>
      <c r="T5067" s="179"/>
      <c r="U5067" s="179"/>
      <c r="V5067" s="179"/>
      <c r="W5067" s="179"/>
      <c r="X5067" s="179"/>
      <c r="Y5067" s="179"/>
      <c r="Z5067" s="179"/>
      <c r="AA5067" s="222"/>
      <c r="AB5067" s="222"/>
      <c r="AC5067" s="222"/>
      <c r="AD5067" s="179"/>
      <c r="AE5067" s="179"/>
      <c r="AF5067" s="179"/>
      <c r="AG5067" s="179"/>
      <c r="AH5067" s="179"/>
      <c r="AI5067" s="179"/>
      <c r="AJ5067" s="179"/>
    </row>
    <row r="5068" spans="2:36" x14ac:dyDescent="0.3">
      <c r="B5068" s="224">
        <v>514500</v>
      </c>
      <c r="C5068" s="209">
        <v>213217</v>
      </c>
      <c r="D5068" s="206">
        <f t="shared" si="403"/>
        <v>0.4144159378036929</v>
      </c>
      <c r="E5068" s="208">
        <f t="shared" si="404"/>
        <v>0.45</v>
      </c>
      <c r="F5068" s="207">
        <v>11726.93</v>
      </c>
      <c r="G5068" s="207">
        <v>17057.36</v>
      </c>
      <c r="H5068" s="207">
        <v>19189.53</v>
      </c>
      <c r="I5068" s="214">
        <v>196144</v>
      </c>
      <c r="J5068" s="211">
        <f t="shared" si="405"/>
        <v>0.38123226433430513</v>
      </c>
      <c r="K5068" s="212">
        <f t="shared" si="406"/>
        <v>0.42</v>
      </c>
      <c r="L5068" s="214">
        <v>10787.92</v>
      </c>
      <c r="M5068" s="213">
        <v>15691.52</v>
      </c>
      <c r="N5068" s="213">
        <v>17652.96</v>
      </c>
      <c r="O5068" s="242">
        <f t="shared" si="407"/>
        <v>0.5151999999999316</v>
      </c>
      <c r="P5068" s="242"/>
      <c r="Q5068" s="179"/>
      <c r="R5068" s="179"/>
      <c r="S5068" s="179"/>
      <c r="T5068" s="179"/>
      <c r="U5068" s="179"/>
      <c r="V5068" s="179"/>
      <c r="W5068" s="179"/>
      <c r="X5068" s="179"/>
      <c r="Y5068" s="179"/>
      <c r="Z5068" s="179"/>
      <c r="AA5068" s="222"/>
      <c r="AB5068" s="222"/>
      <c r="AC5068" s="222"/>
      <c r="AD5068" s="179"/>
      <c r="AE5068" s="179"/>
      <c r="AF5068" s="179"/>
      <c r="AG5068" s="179"/>
      <c r="AH5068" s="179"/>
      <c r="AI5068" s="179"/>
      <c r="AJ5068" s="179"/>
    </row>
    <row r="5069" spans="2:36" x14ac:dyDescent="0.3">
      <c r="B5069" s="224">
        <v>514600</v>
      </c>
      <c r="C5069" s="209">
        <v>213262</v>
      </c>
      <c r="D5069" s="206">
        <f t="shared" si="403"/>
        <v>0.41442285270112711</v>
      </c>
      <c r="E5069" s="208">
        <f t="shared" si="404"/>
        <v>0.45</v>
      </c>
      <c r="F5069" s="207">
        <v>11729.41</v>
      </c>
      <c r="G5069" s="207">
        <v>17060.96</v>
      </c>
      <c r="H5069" s="207">
        <v>19193.580000000002</v>
      </c>
      <c r="I5069" s="214">
        <v>196186</v>
      </c>
      <c r="J5069" s="211">
        <f t="shared" si="405"/>
        <v>0.38123979790128254</v>
      </c>
      <c r="K5069" s="212">
        <f t="shared" si="406"/>
        <v>0.42</v>
      </c>
      <c r="L5069" s="214">
        <v>10790.23</v>
      </c>
      <c r="M5069" s="213">
        <v>15694.88</v>
      </c>
      <c r="N5069" s="213">
        <v>17656.740000000002</v>
      </c>
      <c r="O5069" s="242">
        <f t="shared" si="407"/>
        <v>0.5152999999999156</v>
      </c>
      <c r="P5069" s="242"/>
      <c r="Q5069" s="179"/>
      <c r="R5069" s="179"/>
      <c r="S5069" s="179"/>
      <c r="T5069" s="179"/>
      <c r="U5069" s="179"/>
      <c r="V5069" s="179"/>
      <c r="W5069" s="179"/>
      <c r="X5069" s="179"/>
      <c r="Y5069" s="179"/>
      <c r="Z5069" s="179"/>
      <c r="AA5069" s="222"/>
      <c r="AB5069" s="222"/>
      <c r="AC5069" s="222"/>
      <c r="AD5069" s="179"/>
      <c r="AE5069" s="179"/>
      <c r="AF5069" s="179"/>
      <c r="AG5069" s="179"/>
      <c r="AH5069" s="179"/>
      <c r="AI5069" s="179"/>
      <c r="AJ5069" s="179"/>
    </row>
    <row r="5070" spans="2:36" x14ac:dyDescent="0.3">
      <c r="B5070" s="224">
        <v>514700</v>
      </c>
      <c r="C5070" s="209">
        <v>213307</v>
      </c>
      <c r="D5070" s="206">
        <f t="shared" si="403"/>
        <v>0.414429764911599</v>
      </c>
      <c r="E5070" s="208">
        <f t="shared" si="404"/>
        <v>0.45</v>
      </c>
      <c r="F5070" s="207">
        <v>11731.88</v>
      </c>
      <c r="G5070" s="207">
        <v>17064.560000000001</v>
      </c>
      <c r="H5070" s="207">
        <v>19197.63</v>
      </c>
      <c r="I5070" s="214">
        <v>196228</v>
      </c>
      <c r="J5070" s="211">
        <f t="shared" si="405"/>
        <v>0.3812473285408976</v>
      </c>
      <c r="K5070" s="212">
        <f t="shared" si="406"/>
        <v>0.42</v>
      </c>
      <c r="L5070" s="214">
        <v>10792.54</v>
      </c>
      <c r="M5070" s="213">
        <v>15698.24</v>
      </c>
      <c r="N5070" s="213">
        <v>17660.52</v>
      </c>
      <c r="O5070" s="242">
        <f t="shared" si="407"/>
        <v>0.51520000000007715</v>
      </c>
      <c r="P5070" s="242"/>
      <c r="Q5070" s="179"/>
      <c r="R5070" s="179"/>
      <c r="S5070" s="179"/>
      <c r="T5070" s="179"/>
      <c r="U5070" s="179"/>
      <c r="V5070" s="179"/>
      <c r="W5070" s="179"/>
      <c r="X5070" s="179"/>
      <c r="Y5070" s="179"/>
      <c r="Z5070" s="179"/>
      <c r="AA5070" s="222"/>
      <c r="AB5070" s="222"/>
      <c r="AC5070" s="222"/>
      <c r="AD5070" s="179"/>
      <c r="AE5070" s="179"/>
      <c r="AF5070" s="179"/>
      <c r="AG5070" s="179"/>
      <c r="AH5070" s="179"/>
      <c r="AI5070" s="179"/>
      <c r="AJ5070" s="179"/>
    </row>
    <row r="5071" spans="2:36" x14ac:dyDescent="0.3">
      <c r="B5071" s="224">
        <v>514800</v>
      </c>
      <c r="C5071" s="209">
        <v>213352</v>
      </c>
      <c r="D5071" s="206">
        <f t="shared" si="403"/>
        <v>0.41443667443667442</v>
      </c>
      <c r="E5071" s="208">
        <f t="shared" si="404"/>
        <v>0.45</v>
      </c>
      <c r="F5071" s="207">
        <v>11734.36</v>
      </c>
      <c r="G5071" s="207">
        <v>17068.16</v>
      </c>
      <c r="H5071" s="207">
        <v>19201.68</v>
      </c>
      <c r="I5071" s="214">
        <v>196270</v>
      </c>
      <c r="J5071" s="211">
        <f t="shared" si="405"/>
        <v>0.38125485625485628</v>
      </c>
      <c r="K5071" s="212">
        <f t="shared" si="406"/>
        <v>0.42</v>
      </c>
      <c r="L5071" s="214">
        <v>10794.85</v>
      </c>
      <c r="M5071" s="213">
        <v>15701.6</v>
      </c>
      <c r="N5071" s="213">
        <v>17664.3</v>
      </c>
      <c r="O5071" s="242">
        <f t="shared" si="407"/>
        <v>0.51529999999980647</v>
      </c>
      <c r="P5071" s="242"/>
      <c r="Q5071" s="179"/>
      <c r="R5071" s="179"/>
      <c r="S5071" s="179"/>
      <c r="T5071" s="179"/>
      <c r="U5071" s="179"/>
      <c r="V5071" s="179"/>
      <c r="W5071" s="179"/>
      <c r="X5071" s="179"/>
      <c r="Y5071" s="179"/>
      <c r="Z5071" s="179"/>
      <c r="AA5071" s="222"/>
      <c r="AB5071" s="222"/>
      <c r="AC5071" s="222"/>
      <c r="AD5071" s="179"/>
      <c r="AE5071" s="179"/>
      <c r="AF5071" s="179"/>
      <c r="AG5071" s="179"/>
      <c r="AH5071" s="179"/>
      <c r="AI5071" s="179"/>
      <c r="AJ5071" s="179"/>
    </row>
    <row r="5072" spans="2:36" x14ac:dyDescent="0.3">
      <c r="B5072" s="224">
        <v>514900</v>
      </c>
      <c r="C5072" s="209">
        <v>213397</v>
      </c>
      <c r="D5072" s="206">
        <f t="shared" si="403"/>
        <v>0.41444358127791803</v>
      </c>
      <c r="E5072" s="208">
        <f t="shared" si="404"/>
        <v>0.45</v>
      </c>
      <c r="F5072" s="207">
        <v>11736.83</v>
      </c>
      <c r="G5072" s="207">
        <v>17071.759999999998</v>
      </c>
      <c r="H5072" s="207">
        <v>19205.73</v>
      </c>
      <c r="I5072" s="214">
        <v>196312</v>
      </c>
      <c r="J5072" s="211">
        <f t="shared" si="405"/>
        <v>0.3812623810448631</v>
      </c>
      <c r="K5072" s="212">
        <f t="shared" si="406"/>
        <v>0.42</v>
      </c>
      <c r="L5072" s="214">
        <v>10797.16</v>
      </c>
      <c r="M5072" s="213">
        <v>15704.96</v>
      </c>
      <c r="N5072" s="213">
        <v>17668.080000000002</v>
      </c>
      <c r="O5072" s="242">
        <f t="shared" si="407"/>
        <v>0.51519999999996802</v>
      </c>
      <c r="P5072" s="242"/>
      <c r="Q5072" s="179"/>
      <c r="R5072" s="179"/>
      <c r="S5072" s="179"/>
      <c r="T5072" s="179"/>
      <c r="U5072" s="179"/>
      <c r="V5072" s="179"/>
      <c r="W5072" s="179"/>
      <c r="X5072" s="179"/>
      <c r="Y5072" s="179"/>
      <c r="Z5072" s="179"/>
      <c r="AA5072" s="222"/>
      <c r="AB5072" s="222"/>
      <c r="AC5072" s="222"/>
      <c r="AD5072" s="179"/>
      <c r="AE5072" s="179"/>
      <c r="AF5072" s="179"/>
      <c r="AG5072" s="179"/>
      <c r="AH5072" s="179"/>
      <c r="AI5072" s="179"/>
      <c r="AJ5072" s="179"/>
    </row>
    <row r="5073" spans="2:36" x14ac:dyDescent="0.3">
      <c r="B5073" s="224">
        <v>515000</v>
      </c>
      <c r="C5073" s="209">
        <v>213442</v>
      </c>
      <c r="D5073" s="206">
        <f t="shared" si="403"/>
        <v>0.41445048543689322</v>
      </c>
      <c r="E5073" s="208">
        <f t="shared" si="404"/>
        <v>0.45</v>
      </c>
      <c r="F5073" s="207">
        <v>11739.31</v>
      </c>
      <c r="G5073" s="207">
        <v>17075.36</v>
      </c>
      <c r="H5073" s="207">
        <v>19209.78</v>
      </c>
      <c r="I5073" s="214">
        <v>196354</v>
      </c>
      <c r="J5073" s="211">
        <f t="shared" si="405"/>
        <v>0.38126990291262136</v>
      </c>
      <c r="K5073" s="212">
        <f t="shared" si="406"/>
        <v>0.42</v>
      </c>
      <c r="L5073" s="214">
        <v>10799.47</v>
      </c>
      <c r="M5073" s="213">
        <v>15708.32</v>
      </c>
      <c r="N5073" s="213">
        <v>17671.86</v>
      </c>
      <c r="O5073" s="242">
        <f t="shared" si="407"/>
        <v>0.51529999999995202</v>
      </c>
      <c r="P5073" s="242"/>
      <c r="Q5073" s="179"/>
      <c r="R5073" s="179"/>
      <c r="S5073" s="179"/>
      <c r="T5073" s="179"/>
      <c r="U5073" s="179"/>
      <c r="V5073" s="179"/>
      <c r="W5073" s="179"/>
      <c r="X5073" s="179"/>
      <c r="Y5073" s="179"/>
      <c r="Z5073" s="179"/>
      <c r="AA5073" s="222"/>
      <c r="AB5073" s="222"/>
      <c r="AC5073" s="222"/>
      <c r="AD5073" s="179"/>
      <c r="AE5073" s="179"/>
      <c r="AF5073" s="179"/>
      <c r="AG5073" s="179"/>
      <c r="AH5073" s="179"/>
      <c r="AI5073" s="179"/>
      <c r="AJ5073" s="179"/>
    </row>
    <row r="5074" spans="2:36" x14ac:dyDescent="0.3">
      <c r="B5074" s="224">
        <v>515100</v>
      </c>
      <c r="C5074" s="209">
        <v>213487</v>
      </c>
      <c r="D5074" s="206">
        <f t="shared" si="403"/>
        <v>0.4144573869151621</v>
      </c>
      <c r="E5074" s="208">
        <f t="shared" si="404"/>
        <v>0.45</v>
      </c>
      <c r="F5074" s="207">
        <v>11741.78</v>
      </c>
      <c r="G5074" s="207">
        <v>17078.96</v>
      </c>
      <c r="H5074" s="207">
        <v>19213.830000000002</v>
      </c>
      <c r="I5074" s="214">
        <v>196396</v>
      </c>
      <c r="J5074" s="211">
        <f t="shared" si="405"/>
        <v>0.38127742185983304</v>
      </c>
      <c r="K5074" s="212">
        <f t="shared" si="406"/>
        <v>0.42</v>
      </c>
      <c r="L5074" s="214">
        <v>10801.78</v>
      </c>
      <c r="M5074" s="213">
        <v>15711.68</v>
      </c>
      <c r="N5074" s="213">
        <v>17675.64</v>
      </c>
      <c r="O5074" s="242">
        <f t="shared" si="407"/>
        <v>0.51519999999989519</v>
      </c>
      <c r="P5074" s="242"/>
      <c r="Q5074" s="179"/>
      <c r="R5074" s="179"/>
      <c r="S5074" s="179"/>
      <c r="T5074" s="179"/>
      <c r="U5074" s="179"/>
      <c r="V5074" s="179"/>
      <c r="W5074" s="179"/>
      <c r="X5074" s="179"/>
      <c r="Y5074" s="179"/>
      <c r="Z5074" s="179"/>
      <c r="AA5074" s="222"/>
      <c r="AB5074" s="222"/>
      <c r="AC5074" s="222"/>
      <c r="AD5074" s="179"/>
      <c r="AE5074" s="179"/>
      <c r="AF5074" s="179"/>
      <c r="AG5074" s="179"/>
      <c r="AH5074" s="179"/>
      <c r="AI5074" s="179"/>
      <c r="AJ5074" s="179"/>
    </row>
    <row r="5075" spans="2:36" x14ac:dyDescent="0.3">
      <c r="B5075" s="224">
        <v>515200</v>
      </c>
      <c r="C5075" s="209">
        <v>213532</v>
      </c>
      <c r="D5075" s="206">
        <f t="shared" si="403"/>
        <v>0.41446428571428573</v>
      </c>
      <c r="E5075" s="208">
        <f t="shared" si="404"/>
        <v>0.45</v>
      </c>
      <c r="F5075" s="207">
        <v>11744.26</v>
      </c>
      <c r="G5075" s="207">
        <v>17082.560000000001</v>
      </c>
      <c r="H5075" s="207">
        <v>19217.88</v>
      </c>
      <c r="I5075" s="214">
        <v>196438</v>
      </c>
      <c r="J5075" s="211">
        <f t="shared" si="405"/>
        <v>0.38128493788819878</v>
      </c>
      <c r="K5075" s="212">
        <f t="shared" si="406"/>
        <v>0.42</v>
      </c>
      <c r="L5075" s="214">
        <v>10804.09</v>
      </c>
      <c r="M5075" s="213">
        <v>15715.04</v>
      </c>
      <c r="N5075" s="213">
        <v>17679.419999999998</v>
      </c>
      <c r="O5075" s="242">
        <f t="shared" si="407"/>
        <v>0.51530000000013387</v>
      </c>
      <c r="P5075" s="242"/>
      <c r="Q5075" s="179"/>
      <c r="R5075" s="179"/>
      <c r="S5075" s="179"/>
      <c r="T5075" s="179"/>
      <c r="U5075" s="179"/>
      <c r="V5075" s="179"/>
      <c r="W5075" s="179"/>
      <c r="X5075" s="179"/>
      <c r="Y5075" s="179"/>
      <c r="Z5075" s="179"/>
      <c r="AA5075" s="222"/>
      <c r="AB5075" s="222"/>
      <c r="AC5075" s="222"/>
      <c r="AD5075" s="179"/>
      <c r="AE5075" s="179"/>
      <c r="AF5075" s="179"/>
      <c r="AG5075" s="179"/>
      <c r="AH5075" s="179"/>
      <c r="AI5075" s="179"/>
      <c r="AJ5075" s="179"/>
    </row>
    <row r="5076" spans="2:36" x14ac:dyDescent="0.3">
      <c r="B5076" s="224">
        <v>515300</v>
      </c>
      <c r="C5076" s="209">
        <v>213577</v>
      </c>
      <c r="D5076" s="206">
        <f t="shared" si="403"/>
        <v>0.41447118183582377</v>
      </c>
      <c r="E5076" s="208">
        <f t="shared" si="404"/>
        <v>0.45</v>
      </c>
      <c r="F5076" s="207">
        <v>11746.73</v>
      </c>
      <c r="G5076" s="207">
        <v>17086.16</v>
      </c>
      <c r="H5076" s="207">
        <v>19221.93</v>
      </c>
      <c r="I5076" s="214">
        <v>196480</v>
      </c>
      <c r="J5076" s="211">
        <f t="shared" si="405"/>
        <v>0.38129245099941783</v>
      </c>
      <c r="K5076" s="212">
        <f t="shared" si="406"/>
        <v>0.42</v>
      </c>
      <c r="L5076" s="214">
        <v>10806.4</v>
      </c>
      <c r="M5076" s="213">
        <v>15718.4</v>
      </c>
      <c r="N5076" s="213">
        <v>17683.2</v>
      </c>
      <c r="O5076" s="242">
        <f t="shared" si="407"/>
        <v>0.51520000000000432</v>
      </c>
      <c r="P5076" s="242"/>
      <c r="Q5076" s="179"/>
      <c r="R5076" s="179"/>
      <c r="S5076" s="179"/>
      <c r="T5076" s="179"/>
      <c r="U5076" s="179"/>
      <c r="V5076" s="179"/>
      <c r="W5076" s="179"/>
      <c r="X5076" s="179"/>
      <c r="Y5076" s="179"/>
      <c r="Z5076" s="179"/>
      <c r="AA5076" s="222"/>
      <c r="AB5076" s="222"/>
      <c r="AC5076" s="222"/>
      <c r="AD5076" s="179"/>
      <c r="AE5076" s="179"/>
      <c r="AF5076" s="179"/>
      <c r="AG5076" s="179"/>
      <c r="AH5076" s="179"/>
      <c r="AI5076" s="179"/>
      <c r="AJ5076" s="179"/>
    </row>
    <row r="5077" spans="2:36" x14ac:dyDescent="0.3">
      <c r="B5077" s="224">
        <v>515400</v>
      </c>
      <c r="C5077" s="209">
        <v>213622</v>
      </c>
      <c r="D5077" s="206">
        <f t="shared" si="403"/>
        <v>0.4144780752813349</v>
      </c>
      <c r="E5077" s="208">
        <f t="shared" si="404"/>
        <v>0.45</v>
      </c>
      <c r="F5077" s="207">
        <v>11749.21</v>
      </c>
      <c r="G5077" s="207">
        <v>17089.759999999998</v>
      </c>
      <c r="H5077" s="207">
        <v>19225.98</v>
      </c>
      <c r="I5077" s="214">
        <v>196522</v>
      </c>
      <c r="J5077" s="211">
        <f t="shared" si="405"/>
        <v>0.38129996119518822</v>
      </c>
      <c r="K5077" s="212">
        <f t="shared" si="406"/>
        <v>0.42</v>
      </c>
      <c r="L5077" s="214">
        <v>10808.71</v>
      </c>
      <c r="M5077" s="213">
        <v>15721.76</v>
      </c>
      <c r="N5077" s="213">
        <v>17686.98</v>
      </c>
      <c r="O5077" s="242">
        <f t="shared" si="407"/>
        <v>0.51530000000002474</v>
      </c>
      <c r="P5077" s="242"/>
      <c r="Q5077" s="179"/>
      <c r="R5077" s="179"/>
      <c r="S5077" s="179"/>
      <c r="T5077" s="179"/>
      <c r="U5077" s="179"/>
      <c r="V5077" s="179"/>
      <c r="W5077" s="179"/>
      <c r="X5077" s="179"/>
      <c r="Y5077" s="179"/>
      <c r="Z5077" s="179"/>
      <c r="AA5077" s="222"/>
      <c r="AB5077" s="222"/>
      <c r="AC5077" s="222"/>
      <c r="AD5077" s="179"/>
      <c r="AE5077" s="179"/>
      <c r="AF5077" s="179"/>
      <c r="AG5077" s="179"/>
      <c r="AH5077" s="179"/>
      <c r="AI5077" s="179"/>
      <c r="AJ5077" s="179"/>
    </row>
    <row r="5078" spans="2:36" x14ac:dyDescent="0.3">
      <c r="B5078" s="224">
        <v>515500</v>
      </c>
      <c r="C5078" s="209">
        <v>213667</v>
      </c>
      <c r="D5078" s="206">
        <f t="shared" si="403"/>
        <v>0.41448496605237634</v>
      </c>
      <c r="E5078" s="208">
        <f t="shared" si="404"/>
        <v>0.45</v>
      </c>
      <c r="F5078" s="207">
        <v>11751.68</v>
      </c>
      <c r="G5078" s="207">
        <v>17093.36</v>
      </c>
      <c r="H5078" s="207">
        <v>19230.03</v>
      </c>
      <c r="I5078" s="214">
        <v>196564</v>
      </c>
      <c r="J5078" s="211">
        <f t="shared" si="405"/>
        <v>0.38130746847720659</v>
      </c>
      <c r="K5078" s="212">
        <f t="shared" si="406"/>
        <v>0.42</v>
      </c>
      <c r="L5078" s="214">
        <v>10811.02</v>
      </c>
      <c r="M5078" s="213">
        <v>15725.12</v>
      </c>
      <c r="N5078" s="213">
        <v>17690.759999999998</v>
      </c>
      <c r="O5078" s="242">
        <f t="shared" si="407"/>
        <v>0.5151999999999316</v>
      </c>
      <c r="P5078" s="242"/>
      <c r="Q5078" s="179"/>
      <c r="R5078" s="179"/>
      <c r="S5078" s="179"/>
      <c r="T5078" s="179"/>
      <c r="U5078" s="179"/>
      <c r="V5078" s="179"/>
      <c r="W5078" s="179"/>
      <c r="X5078" s="179"/>
      <c r="Y5078" s="179"/>
      <c r="Z5078" s="179"/>
      <c r="AA5078" s="222"/>
      <c r="AB5078" s="222"/>
      <c r="AC5078" s="222"/>
      <c r="AD5078" s="179"/>
      <c r="AE5078" s="179"/>
      <c r="AF5078" s="179"/>
      <c r="AG5078" s="179"/>
      <c r="AH5078" s="179"/>
      <c r="AI5078" s="179"/>
      <c r="AJ5078" s="179"/>
    </row>
    <row r="5079" spans="2:36" x14ac:dyDescent="0.3">
      <c r="B5079" s="224">
        <v>515600</v>
      </c>
      <c r="C5079" s="209">
        <v>213712</v>
      </c>
      <c r="D5079" s="206">
        <f t="shared" si="403"/>
        <v>0.41449185415050427</v>
      </c>
      <c r="E5079" s="208">
        <f t="shared" si="404"/>
        <v>0.45</v>
      </c>
      <c r="F5079" s="207">
        <v>11754.16</v>
      </c>
      <c r="G5079" s="207">
        <v>17096.96</v>
      </c>
      <c r="H5079" s="207">
        <v>19234.080000000002</v>
      </c>
      <c r="I5079" s="214">
        <v>196606</v>
      </c>
      <c r="J5079" s="211">
        <f t="shared" si="405"/>
        <v>0.38131497284716837</v>
      </c>
      <c r="K5079" s="212">
        <f t="shared" si="406"/>
        <v>0.42</v>
      </c>
      <c r="L5079" s="214">
        <v>10813.33</v>
      </c>
      <c r="M5079" s="213">
        <v>15728.48</v>
      </c>
      <c r="N5079" s="213">
        <v>17694.54</v>
      </c>
      <c r="O5079" s="242">
        <f t="shared" si="407"/>
        <v>0.5152999999999156</v>
      </c>
      <c r="P5079" s="242"/>
      <c r="Q5079" s="179"/>
      <c r="R5079" s="179"/>
      <c r="S5079" s="179"/>
      <c r="T5079" s="179"/>
      <c r="U5079" s="179"/>
      <c r="V5079" s="179"/>
      <c r="W5079" s="179"/>
      <c r="X5079" s="179"/>
      <c r="Y5079" s="179"/>
      <c r="Z5079" s="179"/>
      <c r="AA5079" s="222"/>
      <c r="AB5079" s="222"/>
      <c r="AC5079" s="222"/>
      <c r="AD5079" s="179"/>
      <c r="AE5079" s="179"/>
      <c r="AF5079" s="179"/>
      <c r="AG5079" s="179"/>
      <c r="AH5079" s="179"/>
      <c r="AI5079" s="179"/>
      <c r="AJ5079" s="179"/>
    </row>
    <row r="5080" spans="2:36" x14ac:dyDescent="0.3">
      <c r="B5080" s="224">
        <v>515700</v>
      </c>
      <c r="C5080" s="209">
        <v>213757</v>
      </c>
      <c r="D5080" s="206">
        <f t="shared" ref="D5080:D5143" si="408">C5080/B5080</f>
        <v>0.41449873957727362</v>
      </c>
      <c r="E5080" s="208">
        <f t="shared" ref="E5080:E5143" si="409">(C5080-C5079)/(B5080-B5079)</f>
        <v>0.45</v>
      </c>
      <c r="F5080" s="207">
        <v>11756.63</v>
      </c>
      <c r="G5080" s="207">
        <v>17100.560000000001</v>
      </c>
      <c r="H5080" s="207">
        <v>19238.13</v>
      </c>
      <c r="I5080" s="214">
        <v>196648</v>
      </c>
      <c r="J5080" s="211">
        <f t="shared" si="405"/>
        <v>0.38132247430676752</v>
      </c>
      <c r="K5080" s="212">
        <f t="shared" si="406"/>
        <v>0.42</v>
      </c>
      <c r="L5080" s="214">
        <v>10815.64</v>
      </c>
      <c r="M5080" s="213">
        <v>15731.84</v>
      </c>
      <c r="N5080" s="213">
        <v>17698.32</v>
      </c>
      <c r="O5080" s="242">
        <f t="shared" si="407"/>
        <v>0.51520000000007715</v>
      </c>
      <c r="P5080" s="242"/>
      <c r="Q5080" s="179"/>
      <c r="R5080" s="179"/>
      <c r="S5080" s="179"/>
      <c r="T5080" s="179"/>
      <c r="U5080" s="179"/>
      <c r="V5080" s="179"/>
      <c r="W5080" s="179"/>
      <c r="X5080" s="179"/>
      <c r="Y5080" s="179"/>
      <c r="Z5080" s="179"/>
      <c r="AA5080" s="222"/>
      <c r="AB5080" s="222"/>
      <c r="AC5080" s="222"/>
      <c r="AD5080" s="179"/>
      <c r="AE5080" s="179"/>
      <c r="AF5080" s="179"/>
      <c r="AG5080" s="179"/>
      <c r="AH5080" s="179"/>
      <c r="AI5080" s="179"/>
      <c r="AJ5080" s="179"/>
    </row>
    <row r="5081" spans="2:36" x14ac:dyDescent="0.3">
      <c r="B5081" s="224">
        <v>515800</v>
      </c>
      <c r="C5081" s="209">
        <v>213802</v>
      </c>
      <c r="D5081" s="206">
        <f t="shared" si="408"/>
        <v>0.4145056223342381</v>
      </c>
      <c r="E5081" s="208">
        <f t="shared" si="409"/>
        <v>0.45</v>
      </c>
      <c r="F5081" s="207">
        <v>11759.11</v>
      </c>
      <c r="G5081" s="207">
        <v>17104.16</v>
      </c>
      <c r="H5081" s="207">
        <v>19242.18</v>
      </c>
      <c r="I5081" s="214">
        <v>196690</v>
      </c>
      <c r="J5081" s="211">
        <f t="shared" si="405"/>
        <v>0.38132997285769676</v>
      </c>
      <c r="K5081" s="212">
        <f t="shared" si="406"/>
        <v>0.42</v>
      </c>
      <c r="L5081" s="214">
        <v>10817.95</v>
      </c>
      <c r="M5081" s="213">
        <v>15735.2</v>
      </c>
      <c r="N5081" s="213">
        <v>17702.099999999999</v>
      </c>
      <c r="O5081" s="242">
        <f t="shared" si="407"/>
        <v>0.51529999999980647</v>
      </c>
      <c r="P5081" s="242"/>
      <c r="Q5081" s="179"/>
      <c r="R5081" s="179"/>
      <c r="S5081" s="179"/>
      <c r="T5081" s="179"/>
      <c r="U5081" s="179"/>
      <c r="V5081" s="179"/>
      <c r="W5081" s="179"/>
      <c r="X5081" s="179"/>
      <c r="Y5081" s="179"/>
      <c r="Z5081" s="179"/>
      <c r="AA5081" s="222"/>
      <c r="AB5081" s="222"/>
      <c r="AC5081" s="222"/>
      <c r="AD5081" s="179"/>
      <c r="AE5081" s="179"/>
      <c r="AF5081" s="179"/>
      <c r="AG5081" s="179"/>
      <c r="AH5081" s="179"/>
      <c r="AI5081" s="179"/>
      <c r="AJ5081" s="179"/>
    </row>
    <row r="5082" spans="2:36" x14ac:dyDescent="0.3">
      <c r="B5082" s="224">
        <v>515900</v>
      </c>
      <c r="C5082" s="209">
        <v>213847</v>
      </c>
      <c r="D5082" s="206">
        <f t="shared" si="408"/>
        <v>0.41451250242295018</v>
      </c>
      <c r="E5082" s="208">
        <f t="shared" si="409"/>
        <v>0.45</v>
      </c>
      <c r="F5082" s="207">
        <v>11761.58</v>
      </c>
      <c r="G5082" s="207">
        <v>17107.759999999998</v>
      </c>
      <c r="H5082" s="207">
        <v>19246.23</v>
      </c>
      <c r="I5082" s="214">
        <v>196732</v>
      </c>
      <c r="J5082" s="211">
        <f t="shared" si="405"/>
        <v>0.38133746850164763</v>
      </c>
      <c r="K5082" s="212">
        <f t="shared" si="406"/>
        <v>0.42</v>
      </c>
      <c r="L5082" s="214">
        <v>10820.26</v>
      </c>
      <c r="M5082" s="213">
        <v>15738.56</v>
      </c>
      <c r="N5082" s="213">
        <v>17705.88</v>
      </c>
      <c r="O5082" s="242">
        <f t="shared" si="407"/>
        <v>0.51519999999996802</v>
      </c>
      <c r="P5082" s="242"/>
      <c r="Q5082" s="179"/>
      <c r="R5082" s="179"/>
      <c r="S5082" s="179"/>
      <c r="T5082" s="179"/>
      <c r="U5082" s="179"/>
      <c r="V5082" s="179"/>
      <c r="W5082" s="179"/>
      <c r="X5082" s="179"/>
      <c r="Y5082" s="179"/>
      <c r="Z5082" s="179"/>
      <c r="AA5082" s="222"/>
      <c r="AB5082" s="222"/>
      <c r="AC5082" s="222"/>
      <c r="AD5082" s="179"/>
      <c r="AE5082" s="179"/>
      <c r="AF5082" s="179"/>
      <c r="AG5082" s="179"/>
      <c r="AH5082" s="179"/>
      <c r="AI5082" s="179"/>
      <c r="AJ5082" s="179"/>
    </row>
    <row r="5083" spans="2:36" x14ac:dyDescent="0.3">
      <c r="B5083" s="224">
        <v>516000</v>
      </c>
      <c r="C5083" s="209">
        <v>213892</v>
      </c>
      <c r="D5083" s="206">
        <f t="shared" si="408"/>
        <v>0.41451937984496123</v>
      </c>
      <c r="E5083" s="208">
        <f t="shared" si="409"/>
        <v>0.45</v>
      </c>
      <c r="F5083" s="207">
        <v>11764.06</v>
      </c>
      <c r="G5083" s="207">
        <v>17111.36</v>
      </c>
      <c r="H5083" s="207">
        <v>19250.28</v>
      </c>
      <c r="I5083" s="214">
        <v>196774</v>
      </c>
      <c r="J5083" s="211">
        <f t="shared" si="405"/>
        <v>0.38134496124031009</v>
      </c>
      <c r="K5083" s="212">
        <f t="shared" si="406"/>
        <v>0.42</v>
      </c>
      <c r="L5083" s="214">
        <v>10822.57</v>
      </c>
      <c r="M5083" s="213">
        <v>15741.92</v>
      </c>
      <c r="N5083" s="213">
        <v>17709.66</v>
      </c>
      <c r="O5083" s="242">
        <f t="shared" si="407"/>
        <v>0.51529999999995202</v>
      </c>
      <c r="P5083" s="242"/>
      <c r="Q5083" s="179"/>
      <c r="R5083" s="179"/>
      <c r="S5083" s="179"/>
      <c r="T5083" s="179"/>
      <c r="U5083" s="179"/>
      <c r="V5083" s="179"/>
      <c r="W5083" s="179"/>
      <c r="X5083" s="179"/>
      <c r="Y5083" s="179"/>
      <c r="Z5083" s="179"/>
      <c r="AA5083" s="222"/>
      <c r="AB5083" s="222"/>
      <c r="AC5083" s="222"/>
      <c r="AD5083" s="179"/>
      <c r="AE5083" s="179"/>
      <c r="AF5083" s="179"/>
      <c r="AG5083" s="179"/>
      <c r="AH5083" s="179"/>
      <c r="AI5083" s="179"/>
      <c r="AJ5083" s="179"/>
    </row>
    <row r="5084" spans="2:36" x14ac:dyDescent="0.3">
      <c r="B5084" s="224">
        <v>516100</v>
      </c>
      <c r="C5084" s="209">
        <v>213937</v>
      </c>
      <c r="D5084" s="206">
        <f t="shared" si="408"/>
        <v>0.41452625460182135</v>
      </c>
      <c r="E5084" s="208">
        <f t="shared" si="409"/>
        <v>0.45</v>
      </c>
      <c r="F5084" s="207">
        <v>11766.53</v>
      </c>
      <c r="G5084" s="207">
        <v>17114.96</v>
      </c>
      <c r="H5084" s="207">
        <v>19254.330000000002</v>
      </c>
      <c r="I5084" s="214">
        <v>196816</v>
      </c>
      <c r="J5084" s="211">
        <f t="shared" si="405"/>
        <v>0.38135245107537297</v>
      </c>
      <c r="K5084" s="212">
        <f t="shared" si="406"/>
        <v>0.42</v>
      </c>
      <c r="L5084" s="214">
        <v>10824.88</v>
      </c>
      <c r="M5084" s="213">
        <v>15745.28</v>
      </c>
      <c r="N5084" s="213">
        <v>17713.439999999999</v>
      </c>
      <c r="O5084" s="242">
        <f t="shared" si="407"/>
        <v>0.51519999999989519</v>
      </c>
      <c r="P5084" s="242"/>
      <c r="Q5084" s="179"/>
      <c r="R5084" s="179"/>
      <c r="S5084" s="179"/>
      <c r="T5084" s="179"/>
      <c r="U5084" s="179"/>
      <c r="V5084" s="179"/>
      <c r="W5084" s="179"/>
      <c r="X5084" s="179"/>
      <c r="Y5084" s="179"/>
      <c r="Z5084" s="179"/>
      <c r="AA5084" s="222"/>
      <c r="AB5084" s="222"/>
      <c r="AC5084" s="222"/>
      <c r="AD5084" s="179"/>
      <c r="AE5084" s="179"/>
      <c r="AF5084" s="179"/>
      <c r="AG5084" s="179"/>
      <c r="AH5084" s="179"/>
      <c r="AI5084" s="179"/>
      <c r="AJ5084" s="179"/>
    </row>
    <row r="5085" spans="2:36" x14ac:dyDescent="0.3">
      <c r="B5085" s="224">
        <v>516200</v>
      </c>
      <c r="C5085" s="209">
        <v>213982</v>
      </c>
      <c r="D5085" s="206">
        <f t="shared" si="408"/>
        <v>0.41453312669507941</v>
      </c>
      <c r="E5085" s="208">
        <f t="shared" si="409"/>
        <v>0.45</v>
      </c>
      <c r="F5085" s="207">
        <v>11769.01</v>
      </c>
      <c r="G5085" s="207">
        <v>17118.560000000001</v>
      </c>
      <c r="H5085" s="207">
        <v>19258.38</v>
      </c>
      <c r="I5085" s="214">
        <v>196858</v>
      </c>
      <c r="J5085" s="211">
        <f t="shared" si="405"/>
        <v>0.3813599380085238</v>
      </c>
      <c r="K5085" s="212">
        <f t="shared" si="406"/>
        <v>0.42</v>
      </c>
      <c r="L5085" s="214">
        <v>10827.19</v>
      </c>
      <c r="M5085" s="213">
        <v>15748.64</v>
      </c>
      <c r="N5085" s="213">
        <v>17717.22</v>
      </c>
      <c r="O5085" s="242">
        <f t="shared" si="407"/>
        <v>0.51530000000013387</v>
      </c>
      <c r="P5085" s="242"/>
      <c r="Q5085" s="179"/>
      <c r="R5085" s="179"/>
      <c r="S5085" s="179"/>
      <c r="T5085" s="179"/>
      <c r="U5085" s="179"/>
      <c r="V5085" s="179"/>
      <c r="W5085" s="179"/>
      <c r="X5085" s="179"/>
      <c r="Y5085" s="179"/>
      <c r="Z5085" s="179"/>
      <c r="AA5085" s="222"/>
      <c r="AB5085" s="222"/>
      <c r="AC5085" s="222"/>
      <c r="AD5085" s="179"/>
      <c r="AE5085" s="179"/>
      <c r="AF5085" s="179"/>
      <c r="AG5085" s="179"/>
      <c r="AH5085" s="179"/>
      <c r="AI5085" s="179"/>
      <c r="AJ5085" s="179"/>
    </row>
    <row r="5086" spans="2:36" x14ac:dyDescent="0.3">
      <c r="B5086" s="224">
        <v>516300</v>
      </c>
      <c r="C5086" s="209">
        <v>214027</v>
      </c>
      <c r="D5086" s="206">
        <f t="shared" si="408"/>
        <v>0.41453999612628317</v>
      </c>
      <c r="E5086" s="208">
        <f t="shared" si="409"/>
        <v>0.45</v>
      </c>
      <c r="F5086" s="207">
        <v>11771.48</v>
      </c>
      <c r="G5086" s="207">
        <v>17122.16</v>
      </c>
      <c r="H5086" s="207">
        <v>19262.43</v>
      </c>
      <c r="I5086" s="214">
        <v>196900</v>
      </c>
      <c r="J5086" s="211">
        <f t="shared" si="405"/>
        <v>0.38136742204144874</v>
      </c>
      <c r="K5086" s="212">
        <f t="shared" si="406"/>
        <v>0.42</v>
      </c>
      <c r="L5086" s="214">
        <v>10829.5</v>
      </c>
      <c r="M5086" s="213">
        <v>15752</v>
      </c>
      <c r="N5086" s="213">
        <v>17721</v>
      </c>
      <c r="O5086" s="242">
        <f t="shared" si="407"/>
        <v>0.51520000000000432</v>
      </c>
      <c r="P5086" s="242"/>
      <c r="Q5086" s="179"/>
      <c r="R5086" s="179"/>
      <c r="S5086" s="179"/>
      <c r="T5086" s="179"/>
      <c r="U5086" s="179"/>
      <c r="V5086" s="179"/>
      <c r="W5086" s="179"/>
      <c r="X5086" s="179"/>
      <c r="Y5086" s="179"/>
      <c r="Z5086" s="179"/>
      <c r="AA5086" s="222"/>
      <c r="AB5086" s="222"/>
      <c r="AC5086" s="222"/>
      <c r="AD5086" s="179"/>
      <c r="AE5086" s="179"/>
      <c r="AF5086" s="179"/>
      <c r="AG5086" s="179"/>
      <c r="AH5086" s="179"/>
      <c r="AI5086" s="179"/>
      <c r="AJ5086" s="179"/>
    </row>
    <row r="5087" spans="2:36" x14ac:dyDescent="0.3">
      <c r="B5087" s="224">
        <v>516400</v>
      </c>
      <c r="C5087" s="209">
        <v>214072</v>
      </c>
      <c r="D5087" s="206">
        <f t="shared" si="408"/>
        <v>0.41454686289697906</v>
      </c>
      <c r="E5087" s="208">
        <f t="shared" si="409"/>
        <v>0.45</v>
      </c>
      <c r="F5087" s="207">
        <v>11773.96</v>
      </c>
      <c r="G5087" s="207">
        <v>17125.759999999998</v>
      </c>
      <c r="H5087" s="207">
        <v>19266.48</v>
      </c>
      <c r="I5087" s="214">
        <v>196942</v>
      </c>
      <c r="J5087" s="211">
        <f t="shared" si="405"/>
        <v>0.38137490317583267</v>
      </c>
      <c r="K5087" s="212">
        <f t="shared" si="406"/>
        <v>0.42</v>
      </c>
      <c r="L5087" s="214">
        <v>10831.81</v>
      </c>
      <c r="M5087" s="213">
        <v>15755.36</v>
      </c>
      <c r="N5087" s="213">
        <v>17724.78</v>
      </c>
      <c r="O5087" s="242">
        <f t="shared" si="407"/>
        <v>0.51530000000002474</v>
      </c>
      <c r="P5087" s="242"/>
      <c r="Q5087" s="179"/>
      <c r="R5087" s="179"/>
      <c r="S5087" s="179"/>
      <c r="T5087" s="179"/>
      <c r="U5087" s="179"/>
      <c r="V5087" s="179"/>
      <c r="W5087" s="179"/>
      <c r="X5087" s="179"/>
      <c r="Y5087" s="179"/>
      <c r="Z5087" s="179"/>
      <c r="AA5087" s="222"/>
      <c r="AB5087" s="222"/>
      <c r="AC5087" s="222"/>
      <c r="AD5087" s="179"/>
      <c r="AE5087" s="179"/>
      <c r="AF5087" s="179"/>
      <c r="AG5087" s="179"/>
      <c r="AH5087" s="179"/>
      <c r="AI5087" s="179"/>
      <c r="AJ5087" s="179"/>
    </row>
    <row r="5088" spans="2:36" x14ac:dyDescent="0.3">
      <c r="B5088" s="224">
        <v>516500</v>
      </c>
      <c r="C5088" s="209">
        <v>214117</v>
      </c>
      <c r="D5088" s="206">
        <f t="shared" si="408"/>
        <v>0.41455372700871251</v>
      </c>
      <c r="E5088" s="208">
        <f t="shared" si="409"/>
        <v>0.45</v>
      </c>
      <c r="F5088" s="207">
        <v>11776.43</v>
      </c>
      <c r="G5088" s="207">
        <v>17129.36</v>
      </c>
      <c r="H5088" s="207">
        <v>19270.53</v>
      </c>
      <c r="I5088" s="214">
        <v>196984</v>
      </c>
      <c r="J5088" s="211">
        <f t="shared" si="405"/>
        <v>0.38138238141335917</v>
      </c>
      <c r="K5088" s="212">
        <f t="shared" si="406"/>
        <v>0.42</v>
      </c>
      <c r="L5088" s="214">
        <v>10834.12</v>
      </c>
      <c r="M5088" s="213">
        <v>15758.72</v>
      </c>
      <c r="N5088" s="213">
        <v>17728.560000000001</v>
      </c>
      <c r="O5088" s="242">
        <f t="shared" si="407"/>
        <v>0.5151999999999316</v>
      </c>
      <c r="P5088" s="242"/>
      <c r="Q5088" s="179"/>
      <c r="R5088" s="179"/>
      <c r="S5088" s="179"/>
      <c r="T5088" s="179"/>
      <c r="U5088" s="179"/>
      <c r="V5088" s="179"/>
      <c r="W5088" s="179"/>
      <c r="X5088" s="179"/>
      <c r="Y5088" s="179"/>
      <c r="Z5088" s="179"/>
      <c r="AA5088" s="222"/>
      <c r="AB5088" s="222"/>
      <c r="AC5088" s="222"/>
      <c r="AD5088" s="179"/>
      <c r="AE5088" s="179"/>
      <c r="AF5088" s="179"/>
      <c r="AG5088" s="179"/>
      <c r="AH5088" s="179"/>
      <c r="AI5088" s="179"/>
      <c r="AJ5088" s="179"/>
    </row>
    <row r="5089" spans="2:36" x14ac:dyDescent="0.3">
      <c r="B5089" s="224">
        <v>516600</v>
      </c>
      <c r="C5089" s="209">
        <v>214162</v>
      </c>
      <c r="D5089" s="206">
        <f t="shared" si="408"/>
        <v>0.41456058846302751</v>
      </c>
      <c r="E5089" s="208">
        <f t="shared" si="409"/>
        <v>0.45</v>
      </c>
      <c r="F5089" s="207">
        <v>11778.91</v>
      </c>
      <c r="G5089" s="207">
        <v>17132.96</v>
      </c>
      <c r="H5089" s="207">
        <v>19274.580000000002</v>
      </c>
      <c r="I5089" s="214">
        <v>197026</v>
      </c>
      <c r="J5089" s="211">
        <f t="shared" si="405"/>
        <v>0.38138985675571041</v>
      </c>
      <c r="K5089" s="212">
        <f t="shared" si="406"/>
        <v>0.42</v>
      </c>
      <c r="L5089" s="214">
        <v>10836.43</v>
      </c>
      <c r="M5089" s="213">
        <v>15762.08</v>
      </c>
      <c r="N5089" s="213">
        <v>17732.34</v>
      </c>
      <c r="O5089" s="242">
        <f t="shared" si="407"/>
        <v>0.5152999999999156</v>
      </c>
      <c r="P5089" s="242"/>
      <c r="Q5089" s="179"/>
      <c r="R5089" s="179"/>
      <c r="S5089" s="179"/>
      <c r="T5089" s="179"/>
      <c r="U5089" s="179"/>
      <c r="V5089" s="179"/>
      <c r="W5089" s="179"/>
      <c r="X5089" s="179"/>
      <c r="Y5089" s="179"/>
      <c r="Z5089" s="179"/>
      <c r="AA5089" s="222"/>
      <c r="AB5089" s="222"/>
      <c r="AC5089" s="222"/>
      <c r="AD5089" s="179"/>
      <c r="AE5089" s="179"/>
      <c r="AF5089" s="179"/>
      <c r="AG5089" s="179"/>
      <c r="AH5089" s="179"/>
      <c r="AI5089" s="179"/>
      <c r="AJ5089" s="179"/>
    </row>
    <row r="5090" spans="2:36" x14ac:dyDescent="0.3">
      <c r="B5090" s="224">
        <v>516700</v>
      </c>
      <c r="C5090" s="209">
        <v>214207</v>
      </c>
      <c r="D5090" s="206">
        <f t="shared" si="408"/>
        <v>0.41456744726146699</v>
      </c>
      <c r="E5090" s="208">
        <f t="shared" si="409"/>
        <v>0.45</v>
      </c>
      <c r="F5090" s="207">
        <v>11781.38</v>
      </c>
      <c r="G5090" s="207">
        <v>17136.560000000001</v>
      </c>
      <c r="H5090" s="207">
        <v>19278.63</v>
      </c>
      <c r="I5090" s="214">
        <v>197068</v>
      </c>
      <c r="J5090" s="211">
        <f t="shared" si="405"/>
        <v>0.38139732920456743</v>
      </c>
      <c r="K5090" s="212">
        <f t="shared" si="406"/>
        <v>0.42</v>
      </c>
      <c r="L5090" s="214">
        <v>10838.74</v>
      </c>
      <c r="M5090" s="213">
        <v>15765.44</v>
      </c>
      <c r="N5090" s="213">
        <v>17736.12</v>
      </c>
      <c r="O5090" s="242">
        <f t="shared" si="407"/>
        <v>0.51520000000007715</v>
      </c>
      <c r="P5090" s="242"/>
      <c r="Q5090" s="179"/>
      <c r="R5090" s="179"/>
      <c r="S5090" s="179"/>
      <c r="T5090" s="179"/>
      <c r="U5090" s="179"/>
      <c r="V5090" s="179"/>
      <c r="W5090" s="179"/>
      <c r="X5090" s="179"/>
      <c r="Y5090" s="179"/>
      <c r="Z5090" s="179"/>
      <c r="AA5090" s="222"/>
      <c r="AB5090" s="222"/>
      <c r="AC5090" s="222"/>
      <c r="AD5090" s="179"/>
      <c r="AE5090" s="179"/>
      <c r="AF5090" s="179"/>
      <c r="AG5090" s="179"/>
      <c r="AH5090" s="179"/>
      <c r="AI5090" s="179"/>
      <c r="AJ5090" s="179"/>
    </row>
    <row r="5091" spans="2:36" x14ac:dyDescent="0.3">
      <c r="B5091" s="224">
        <v>516800</v>
      </c>
      <c r="C5091" s="209">
        <v>214252</v>
      </c>
      <c r="D5091" s="206">
        <f t="shared" si="408"/>
        <v>0.41457430340557277</v>
      </c>
      <c r="E5091" s="208">
        <f t="shared" si="409"/>
        <v>0.45</v>
      </c>
      <c r="F5091" s="207">
        <v>11783.86</v>
      </c>
      <c r="G5091" s="207">
        <v>17140.16</v>
      </c>
      <c r="H5091" s="207">
        <v>19282.68</v>
      </c>
      <c r="I5091" s="214">
        <v>197110</v>
      </c>
      <c r="J5091" s="211">
        <f t="shared" si="405"/>
        <v>0.38140479876160993</v>
      </c>
      <c r="K5091" s="212">
        <f t="shared" si="406"/>
        <v>0.42</v>
      </c>
      <c r="L5091" s="214">
        <v>10841.05</v>
      </c>
      <c r="M5091" s="213">
        <v>15768.8</v>
      </c>
      <c r="N5091" s="213">
        <v>17739.900000000001</v>
      </c>
      <c r="O5091" s="242">
        <f t="shared" si="407"/>
        <v>0.51529999999980647</v>
      </c>
      <c r="P5091" s="242"/>
      <c r="Q5091" s="179"/>
      <c r="R5091" s="179"/>
      <c r="S5091" s="179"/>
      <c r="T5091" s="179"/>
      <c r="U5091" s="179"/>
      <c r="V5091" s="179"/>
      <c r="W5091" s="179"/>
      <c r="X5091" s="179"/>
      <c r="Y5091" s="179"/>
      <c r="Z5091" s="179"/>
      <c r="AA5091" s="222"/>
      <c r="AB5091" s="222"/>
      <c r="AC5091" s="222"/>
      <c r="AD5091" s="179"/>
      <c r="AE5091" s="179"/>
      <c r="AF5091" s="179"/>
      <c r="AG5091" s="179"/>
      <c r="AH5091" s="179"/>
      <c r="AI5091" s="179"/>
      <c r="AJ5091" s="179"/>
    </row>
    <row r="5092" spans="2:36" x14ac:dyDescent="0.3">
      <c r="B5092" s="224">
        <v>516900</v>
      </c>
      <c r="C5092" s="209">
        <v>214297</v>
      </c>
      <c r="D5092" s="206">
        <f t="shared" si="408"/>
        <v>0.41458115689688529</v>
      </c>
      <c r="E5092" s="208">
        <f t="shared" si="409"/>
        <v>0.45</v>
      </c>
      <c r="F5092" s="207">
        <v>11786.33</v>
      </c>
      <c r="G5092" s="207">
        <v>17143.759999999998</v>
      </c>
      <c r="H5092" s="207">
        <v>19286.73</v>
      </c>
      <c r="I5092" s="214">
        <v>197152</v>
      </c>
      <c r="J5092" s="211">
        <f t="shared" si="405"/>
        <v>0.38141226542851614</v>
      </c>
      <c r="K5092" s="212">
        <f t="shared" si="406"/>
        <v>0.42</v>
      </c>
      <c r="L5092" s="214">
        <v>10843.36</v>
      </c>
      <c r="M5092" s="213">
        <v>15772.16</v>
      </c>
      <c r="N5092" s="213">
        <v>17743.68</v>
      </c>
      <c r="O5092" s="242">
        <f t="shared" si="407"/>
        <v>0.51519999999996802</v>
      </c>
      <c r="P5092" s="242"/>
      <c r="Q5092" s="179"/>
      <c r="R5092" s="179"/>
      <c r="S5092" s="179"/>
      <c r="T5092" s="179"/>
      <c r="U5092" s="179"/>
      <c r="V5092" s="179"/>
      <c r="W5092" s="179"/>
      <c r="X5092" s="179"/>
      <c r="Y5092" s="179"/>
      <c r="Z5092" s="179"/>
      <c r="AA5092" s="222"/>
      <c r="AB5092" s="222"/>
      <c r="AC5092" s="222"/>
      <c r="AD5092" s="179"/>
      <c r="AE5092" s="179"/>
      <c r="AF5092" s="179"/>
      <c r="AG5092" s="179"/>
      <c r="AH5092" s="179"/>
      <c r="AI5092" s="179"/>
      <c r="AJ5092" s="179"/>
    </row>
    <row r="5093" spans="2:36" x14ac:dyDescent="0.3">
      <c r="B5093" s="224">
        <v>517000</v>
      </c>
      <c r="C5093" s="209">
        <v>214342</v>
      </c>
      <c r="D5093" s="206">
        <f t="shared" si="408"/>
        <v>0.41458800773694393</v>
      </c>
      <c r="E5093" s="208">
        <f t="shared" si="409"/>
        <v>0.45</v>
      </c>
      <c r="F5093" s="207">
        <v>11788.81</v>
      </c>
      <c r="G5093" s="207">
        <v>17147.36</v>
      </c>
      <c r="H5093" s="207">
        <v>19290.78</v>
      </c>
      <c r="I5093" s="214">
        <v>197194</v>
      </c>
      <c r="J5093" s="211">
        <f t="shared" si="405"/>
        <v>0.38141972920696326</v>
      </c>
      <c r="K5093" s="212">
        <f t="shared" si="406"/>
        <v>0.42</v>
      </c>
      <c r="L5093" s="214">
        <v>10845.67</v>
      </c>
      <c r="M5093" s="213">
        <v>15775.52</v>
      </c>
      <c r="N5093" s="213">
        <v>17747.46</v>
      </c>
      <c r="O5093" s="242">
        <f t="shared" si="407"/>
        <v>0.51529999999995202</v>
      </c>
      <c r="P5093" s="242"/>
      <c r="Q5093" s="179"/>
      <c r="R5093" s="179"/>
      <c r="S5093" s="179"/>
      <c r="T5093" s="179"/>
      <c r="U5093" s="179"/>
      <c r="V5093" s="179"/>
      <c r="W5093" s="179"/>
      <c r="X5093" s="179"/>
      <c r="Y5093" s="179"/>
      <c r="Z5093" s="179"/>
      <c r="AA5093" s="222"/>
      <c r="AB5093" s="222"/>
      <c r="AC5093" s="222"/>
      <c r="AD5093" s="179"/>
      <c r="AE5093" s="179"/>
      <c r="AF5093" s="179"/>
      <c r="AG5093" s="179"/>
      <c r="AH5093" s="179"/>
      <c r="AI5093" s="179"/>
      <c r="AJ5093" s="179"/>
    </row>
    <row r="5094" spans="2:36" x14ac:dyDescent="0.3">
      <c r="B5094" s="224">
        <v>517100</v>
      </c>
      <c r="C5094" s="209">
        <v>214387</v>
      </c>
      <c r="D5094" s="206">
        <f t="shared" si="408"/>
        <v>0.41459485592728679</v>
      </c>
      <c r="E5094" s="208">
        <f t="shared" si="409"/>
        <v>0.45</v>
      </c>
      <c r="F5094" s="207">
        <v>11791.28</v>
      </c>
      <c r="G5094" s="207">
        <v>17150.96</v>
      </c>
      <c r="H5094" s="207">
        <v>19294.830000000002</v>
      </c>
      <c r="I5094" s="214">
        <v>197236</v>
      </c>
      <c r="J5094" s="211">
        <f t="shared" si="405"/>
        <v>0.38142719009862697</v>
      </c>
      <c r="K5094" s="212">
        <f t="shared" si="406"/>
        <v>0.42</v>
      </c>
      <c r="L5094" s="214">
        <v>10847.98</v>
      </c>
      <c r="M5094" s="213">
        <v>15778.88</v>
      </c>
      <c r="N5094" s="213">
        <v>17751.240000000002</v>
      </c>
      <c r="O5094" s="242">
        <f t="shared" si="407"/>
        <v>0.51519999999989519</v>
      </c>
      <c r="P5094" s="242"/>
      <c r="Q5094" s="179"/>
      <c r="R5094" s="179"/>
      <c r="S5094" s="179"/>
      <c r="T5094" s="179"/>
      <c r="U5094" s="179"/>
      <c r="V5094" s="179"/>
      <c r="W5094" s="179"/>
      <c r="X5094" s="179"/>
      <c r="Y5094" s="179"/>
      <c r="Z5094" s="179"/>
      <c r="AA5094" s="222"/>
      <c r="AB5094" s="222"/>
      <c r="AC5094" s="222"/>
      <c r="AD5094" s="179"/>
      <c r="AE5094" s="179"/>
      <c r="AF5094" s="179"/>
      <c r="AG5094" s="179"/>
      <c r="AH5094" s="179"/>
      <c r="AI5094" s="179"/>
      <c r="AJ5094" s="179"/>
    </row>
    <row r="5095" spans="2:36" x14ac:dyDescent="0.3">
      <c r="B5095" s="224">
        <v>517200</v>
      </c>
      <c r="C5095" s="209">
        <v>214432</v>
      </c>
      <c r="D5095" s="206">
        <f t="shared" si="408"/>
        <v>0.41460170146945091</v>
      </c>
      <c r="E5095" s="208">
        <f t="shared" si="409"/>
        <v>0.45</v>
      </c>
      <c r="F5095" s="207">
        <v>11793.76</v>
      </c>
      <c r="G5095" s="207">
        <v>17154.560000000001</v>
      </c>
      <c r="H5095" s="207">
        <v>19298.88</v>
      </c>
      <c r="I5095" s="214">
        <v>197278</v>
      </c>
      <c r="J5095" s="211">
        <f t="shared" si="405"/>
        <v>0.38143464810518174</v>
      </c>
      <c r="K5095" s="212">
        <f t="shared" si="406"/>
        <v>0.42</v>
      </c>
      <c r="L5095" s="214">
        <v>10850.29</v>
      </c>
      <c r="M5095" s="213">
        <v>15782.24</v>
      </c>
      <c r="N5095" s="213">
        <v>17755.02</v>
      </c>
      <c r="O5095" s="242">
        <f t="shared" si="407"/>
        <v>0.51530000000013387</v>
      </c>
      <c r="P5095" s="242"/>
      <c r="Q5095" s="179"/>
      <c r="R5095" s="179"/>
      <c r="S5095" s="179"/>
      <c r="T5095" s="179"/>
      <c r="U5095" s="179"/>
      <c r="V5095" s="179"/>
      <c r="W5095" s="179"/>
      <c r="X5095" s="179"/>
      <c r="Y5095" s="179"/>
      <c r="Z5095" s="179"/>
      <c r="AA5095" s="222"/>
      <c r="AB5095" s="222"/>
      <c r="AC5095" s="222"/>
      <c r="AD5095" s="179"/>
      <c r="AE5095" s="179"/>
      <c r="AF5095" s="179"/>
      <c r="AG5095" s="179"/>
      <c r="AH5095" s="179"/>
      <c r="AI5095" s="179"/>
      <c r="AJ5095" s="179"/>
    </row>
    <row r="5096" spans="2:36" x14ac:dyDescent="0.3">
      <c r="B5096" s="224">
        <v>517300</v>
      </c>
      <c r="C5096" s="209">
        <v>214477</v>
      </c>
      <c r="D5096" s="206">
        <f t="shared" si="408"/>
        <v>0.41460854436497196</v>
      </c>
      <c r="E5096" s="208">
        <f t="shared" si="409"/>
        <v>0.45</v>
      </c>
      <c r="F5096" s="207">
        <v>11796.23</v>
      </c>
      <c r="G5096" s="207">
        <v>17158.16</v>
      </c>
      <c r="H5096" s="207">
        <v>19302.93</v>
      </c>
      <c r="I5096" s="214">
        <v>197320</v>
      </c>
      <c r="J5096" s="211">
        <f t="shared" si="405"/>
        <v>0.3814421032283008</v>
      </c>
      <c r="K5096" s="212">
        <f t="shared" si="406"/>
        <v>0.42</v>
      </c>
      <c r="L5096" s="214">
        <v>10852.6</v>
      </c>
      <c r="M5096" s="213">
        <v>15785.6</v>
      </c>
      <c r="N5096" s="213">
        <v>17758.8</v>
      </c>
      <c r="O5096" s="242">
        <f t="shared" si="407"/>
        <v>0.51520000000000432</v>
      </c>
      <c r="P5096" s="242"/>
      <c r="Q5096" s="179"/>
      <c r="R5096" s="179"/>
      <c r="S5096" s="179"/>
      <c r="T5096" s="179"/>
      <c r="U5096" s="179"/>
      <c r="V5096" s="179"/>
      <c r="W5096" s="179"/>
      <c r="X5096" s="179"/>
      <c r="Y5096" s="179"/>
      <c r="Z5096" s="179"/>
      <c r="AA5096" s="222"/>
      <c r="AB5096" s="222"/>
      <c r="AC5096" s="222"/>
      <c r="AD5096" s="179"/>
      <c r="AE5096" s="179"/>
      <c r="AF5096" s="179"/>
      <c r="AG5096" s="179"/>
      <c r="AH5096" s="179"/>
      <c r="AI5096" s="179"/>
      <c r="AJ5096" s="179"/>
    </row>
    <row r="5097" spans="2:36" x14ac:dyDescent="0.3">
      <c r="B5097" s="224">
        <v>517400</v>
      </c>
      <c r="C5097" s="209">
        <v>214522</v>
      </c>
      <c r="D5097" s="206">
        <f t="shared" si="408"/>
        <v>0.41461538461538461</v>
      </c>
      <c r="E5097" s="208">
        <f t="shared" si="409"/>
        <v>0.45</v>
      </c>
      <c r="F5097" s="207">
        <v>11798.71</v>
      </c>
      <c r="G5097" s="207">
        <v>17161.759999999998</v>
      </c>
      <c r="H5097" s="207">
        <v>19306.98</v>
      </c>
      <c r="I5097" s="214">
        <v>197362</v>
      </c>
      <c r="J5097" s="211">
        <f t="shared" si="405"/>
        <v>0.38144955546965598</v>
      </c>
      <c r="K5097" s="212">
        <f t="shared" si="406"/>
        <v>0.42</v>
      </c>
      <c r="L5097" s="214">
        <v>10854.91</v>
      </c>
      <c r="M5097" s="213">
        <v>15788.96</v>
      </c>
      <c r="N5097" s="213">
        <v>17762.580000000002</v>
      </c>
      <c r="O5097" s="242">
        <f t="shared" si="407"/>
        <v>0.51530000000002474</v>
      </c>
      <c r="P5097" s="242"/>
      <c r="Q5097" s="179"/>
      <c r="R5097" s="179"/>
      <c r="S5097" s="179"/>
      <c r="T5097" s="179"/>
      <c r="U5097" s="179"/>
      <c r="V5097" s="179"/>
      <c r="W5097" s="179"/>
      <c r="X5097" s="179"/>
      <c r="Y5097" s="179"/>
      <c r="Z5097" s="179"/>
      <c r="AA5097" s="222"/>
      <c r="AB5097" s="222"/>
      <c r="AC5097" s="222"/>
      <c r="AD5097" s="179"/>
      <c r="AE5097" s="179"/>
      <c r="AF5097" s="179"/>
      <c r="AG5097" s="179"/>
      <c r="AH5097" s="179"/>
      <c r="AI5097" s="179"/>
      <c r="AJ5097" s="179"/>
    </row>
    <row r="5098" spans="2:36" x14ac:dyDescent="0.3">
      <c r="B5098" s="224">
        <v>517500</v>
      </c>
      <c r="C5098" s="209">
        <v>214567</v>
      </c>
      <c r="D5098" s="206">
        <f t="shared" si="408"/>
        <v>0.41462222222222223</v>
      </c>
      <c r="E5098" s="208">
        <f t="shared" si="409"/>
        <v>0.45</v>
      </c>
      <c r="F5098" s="207">
        <v>11801.18</v>
      </c>
      <c r="G5098" s="207">
        <v>17165.36</v>
      </c>
      <c r="H5098" s="207">
        <v>19311.03</v>
      </c>
      <c r="I5098" s="214">
        <v>197404</v>
      </c>
      <c r="J5098" s="211">
        <f t="shared" si="405"/>
        <v>0.38145700483091788</v>
      </c>
      <c r="K5098" s="212">
        <f t="shared" si="406"/>
        <v>0.42</v>
      </c>
      <c r="L5098" s="214">
        <v>10857.22</v>
      </c>
      <c r="M5098" s="213">
        <v>15792.32</v>
      </c>
      <c r="N5098" s="213">
        <v>17766.36</v>
      </c>
      <c r="O5098" s="242">
        <f t="shared" si="407"/>
        <v>0.5151999999999316</v>
      </c>
      <c r="P5098" s="242"/>
      <c r="Q5098" s="179"/>
      <c r="R5098" s="179"/>
      <c r="S5098" s="179"/>
      <c r="T5098" s="179"/>
      <c r="U5098" s="179"/>
      <c r="V5098" s="179"/>
      <c r="W5098" s="179"/>
      <c r="X5098" s="179"/>
      <c r="Y5098" s="179"/>
      <c r="Z5098" s="179"/>
      <c r="AA5098" s="222"/>
      <c r="AB5098" s="222"/>
      <c r="AC5098" s="222"/>
      <c r="AD5098" s="179"/>
      <c r="AE5098" s="179"/>
      <c r="AF5098" s="179"/>
      <c r="AG5098" s="179"/>
      <c r="AH5098" s="179"/>
      <c r="AI5098" s="179"/>
      <c r="AJ5098" s="179"/>
    </row>
    <row r="5099" spans="2:36" x14ac:dyDescent="0.3">
      <c r="B5099" s="224">
        <v>517600</v>
      </c>
      <c r="C5099" s="209">
        <v>214612</v>
      </c>
      <c r="D5099" s="206">
        <f t="shared" si="408"/>
        <v>0.41462905718701698</v>
      </c>
      <c r="E5099" s="208">
        <f t="shared" si="409"/>
        <v>0.45</v>
      </c>
      <c r="F5099" s="207">
        <v>11803.66</v>
      </c>
      <c r="G5099" s="207">
        <v>17168.96</v>
      </c>
      <c r="H5099" s="207">
        <v>19315.080000000002</v>
      </c>
      <c r="I5099" s="214">
        <v>197446</v>
      </c>
      <c r="J5099" s="211">
        <f t="shared" si="405"/>
        <v>0.38146445131375578</v>
      </c>
      <c r="K5099" s="212">
        <f t="shared" si="406"/>
        <v>0.42</v>
      </c>
      <c r="L5099" s="214">
        <v>10859.53</v>
      </c>
      <c r="M5099" s="213">
        <v>15795.68</v>
      </c>
      <c r="N5099" s="213">
        <v>17770.14</v>
      </c>
      <c r="O5099" s="242">
        <f t="shared" si="407"/>
        <v>0.5152999999999156</v>
      </c>
      <c r="P5099" s="242"/>
      <c r="Q5099" s="179"/>
      <c r="R5099" s="179"/>
      <c r="S5099" s="179"/>
      <c r="T5099" s="179"/>
      <c r="U5099" s="179"/>
      <c r="V5099" s="179"/>
      <c r="W5099" s="179"/>
      <c r="X5099" s="179"/>
      <c r="Y5099" s="179"/>
      <c r="Z5099" s="179"/>
      <c r="AA5099" s="222"/>
      <c r="AB5099" s="222"/>
      <c r="AC5099" s="222"/>
      <c r="AD5099" s="179"/>
      <c r="AE5099" s="179"/>
      <c r="AF5099" s="179"/>
      <c r="AG5099" s="179"/>
      <c r="AH5099" s="179"/>
      <c r="AI5099" s="179"/>
      <c r="AJ5099" s="179"/>
    </row>
    <row r="5100" spans="2:36" x14ac:dyDescent="0.3">
      <c r="B5100" s="224">
        <v>517700</v>
      </c>
      <c r="C5100" s="209">
        <v>214657</v>
      </c>
      <c r="D5100" s="206">
        <f t="shared" si="408"/>
        <v>0.41463588951129998</v>
      </c>
      <c r="E5100" s="208">
        <f t="shared" si="409"/>
        <v>0.45</v>
      </c>
      <c r="F5100" s="207">
        <v>11806.13</v>
      </c>
      <c r="G5100" s="207">
        <v>17172.560000000001</v>
      </c>
      <c r="H5100" s="207">
        <v>19319.13</v>
      </c>
      <c r="I5100" s="214">
        <v>197488</v>
      </c>
      <c r="J5100" s="211">
        <f t="shared" si="405"/>
        <v>0.38147189491983774</v>
      </c>
      <c r="K5100" s="212">
        <f t="shared" si="406"/>
        <v>0.42</v>
      </c>
      <c r="L5100" s="214">
        <v>10861.84</v>
      </c>
      <c r="M5100" s="213">
        <v>15799.04</v>
      </c>
      <c r="N5100" s="213">
        <v>17773.919999999998</v>
      </c>
      <c r="O5100" s="242">
        <f t="shared" si="407"/>
        <v>0.51520000000007715</v>
      </c>
      <c r="P5100" s="242"/>
      <c r="Q5100" s="179"/>
      <c r="R5100" s="179"/>
      <c r="S5100" s="179"/>
      <c r="T5100" s="179"/>
      <c r="U5100" s="179"/>
      <c r="V5100" s="179"/>
      <c r="W5100" s="179"/>
      <c r="X5100" s="179"/>
      <c r="Y5100" s="179"/>
      <c r="Z5100" s="179"/>
      <c r="AA5100" s="222"/>
      <c r="AB5100" s="222"/>
      <c r="AC5100" s="222"/>
      <c r="AD5100" s="179"/>
      <c r="AE5100" s="179"/>
      <c r="AF5100" s="179"/>
      <c r="AG5100" s="179"/>
      <c r="AH5100" s="179"/>
      <c r="AI5100" s="179"/>
      <c r="AJ5100" s="179"/>
    </row>
    <row r="5101" spans="2:36" x14ac:dyDescent="0.3">
      <c r="B5101" s="224">
        <v>517800</v>
      </c>
      <c r="C5101" s="209">
        <v>214702</v>
      </c>
      <c r="D5101" s="206">
        <f t="shared" si="408"/>
        <v>0.41464271919660101</v>
      </c>
      <c r="E5101" s="208">
        <f t="shared" si="409"/>
        <v>0.45</v>
      </c>
      <c r="F5101" s="207">
        <v>11808.61</v>
      </c>
      <c r="G5101" s="207">
        <v>17176.16</v>
      </c>
      <c r="H5101" s="207">
        <v>19323.18</v>
      </c>
      <c r="I5101" s="214">
        <v>197530</v>
      </c>
      <c r="J5101" s="211">
        <f t="shared" si="405"/>
        <v>0.38147933565083042</v>
      </c>
      <c r="K5101" s="212">
        <f t="shared" si="406"/>
        <v>0.42</v>
      </c>
      <c r="L5101" s="214">
        <v>10864.15</v>
      </c>
      <c r="M5101" s="213">
        <v>15802.4</v>
      </c>
      <c r="N5101" s="213">
        <v>17777.7</v>
      </c>
      <c r="O5101" s="242">
        <f t="shared" si="407"/>
        <v>0.51529999999980647</v>
      </c>
      <c r="P5101" s="242"/>
      <c r="Q5101" s="179"/>
      <c r="R5101" s="179"/>
      <c r="S5101" s="179"/>
      <c r="T5101" s="179"/>
      <c r="U5101" s="179"/>
      <c r="V5101" s="179"/>
      <c r="W5101" s="179"/>
      <c r="X5101" s="179"/>
      <c r="Y5101" s="179"/>
      <c r="Z5101" s="179"/>
      <c r="AA5101" s="222"/>
      <c r="AB5101" s="222"/>
      <c r="AC5101" s="222"/>
      <c r="AD5101" s="179"/>
      <c r="AE5101" s="179"/>
      <c r="AF5101" s="179"/>
      <c r="AG5101" s="179"/>
      <c r="AH5101" s="179"/>
      <c r="AI5101" s="179"/>
      <c r="AJ5101" s="179"/>
    </row>
    <row r="5102" spans="2:36" x14ac:dyDescent="0.3">
      <c r="B5102" s="224">
        <v>517900</v>
      </c>
      <c r="C5102" s="209">
        <v>214747</v>
      </c>
      <c r="D5102" s="206">
        <f t="shared" si="408"/>
        <v>0.41464954624444872</v>
      </c>
      <c r="E5102" s="208">
        <f t="shared" si="409"/>
        <v>0.45</v>
      </c>
      <c r="F5102" s="207">
        <v>11811.08</v>
      </c>
      <c r="G5102" s="207">
        <v>17179.759999999998</v>
      </c>
      <c r="H5102" s="207">
        <v>19327.23</v>
      </c>
      <c r="I5102" s="214">
        <v>197572</v>
      </c>
      <c r="J5102" s="211">
        <f t="shared" si="405"/>
        <v>0.38148677350839932</v>
      </c>
      <c r="K5102" s="212">
        <f t="shared" si="406"/>
        <v>0.42</v>
      </c>
      <c r="L5102" s="214">
        <v>10866.46</v>
      </c>
      <c r="M5102" s="213">
        <v>15805.76</v>
      </c>
      <c r="N5102" s="213">
        <v>17781.48</v>
      </c>
      <c r="O5102" s="242">
        <f t="shared" si="407"/>
        <v>0.51519999999996802</v>
      </c>
      <c r="P5102" s="242"/>
      <c r="Q5102" s="179"/>
      <c r="R5102" s="179"/>
      <c r="S5102" s="179"/>
      <c r="T5102" s="179"/>
      <c r="U5102" s="179"/>
      <c r="V5102" s="179"/>
      <c r="W5102" s="179"/>
      <c r="X5102" s="179"/>
      <c r="Y5102" s="179"/>
      <c r="Z5102" s="179"/>
      <c r="AA5102" s="222"/>
      <c r="AB5102" s="222"/>
      <c r="AC5102" s="222"/>
      <c r="AD5102" s="179"/>
      <c r="AE5102" s="179"/>
      <c r="AF5102" s="179"/>
      <c r="AG5102" s="179"/>
      <c r="AH5102" s="179"/>
      <c r="AI5102" s="179"/>
      <c r="AJ5102" s="179"/>
    </row>
    <row r="5103" spans="2:36" x14ac:dyDescent="0.3">
      <c r="B5103" s="224">
        <v>518000</v>
      </c>
      <c r="C5103" s="209">
        <v>214792</v>
      </c>
      <c r="D5103" s="206">
        <f t="shared" si="408"/>
        <v>0.41465637065637068</v>
      </c>
      <c r="E5103" s="208">
        <f t="shared" si="409"/>
        <v>0.45</v>
      </c>
      <c r="F5103" s="207">
        <v>11813.56</v>
      </c>
      <c r="G5103" s="207">
        <v>17183.36</v>
      </c>
      <c r="H5103" s="207">
        <v>19331.28</v>
      </c>
      <c r="I5103" s="214">
        <v>197614</v>
      </c>
      <c r="J5103" s="211">
        <f t="shared" si="405"/>
        <v>0.38149420849420851</v>
      </c>
      <c r="K5103" s="212">
        <f t="shared" si="406"/>
        <v>0.42</v>
      </c>
      <c r="L5103" s="214">
        <v>10868.77</v>
      </c>
      <c r="M5103" s="213">
        <v>15809.12</v>
      </c>
      <c r="N5103" s="213">
        <v>17785.259999999998</v>
      </c>
      <c r="O5103" s="242">
        <f t="shared" si="407"/>
        <v>0.51529999999995202</v>
      </c>
      <c r="P5103" s="242"/>
      <c r="Q5103" s="179"/>
      <c r="R5103" s="179"/>
      <c r="S5103" s="179"/>
      <c r="T5103" s="179"/>
      <c r="U5103" s="179"/>
      <c r="V5103" s="179"/>
      <c r="W5103" s="179"/>
      <c r="X5103" s="179"/>
      <c r="Y5103" s="179"/>
      <c r="Z5103" s="179"/>
      <c r="AA5103" s="222"/>
      <c r="AB5103" s="222"/>
      <c r="AC5103" s="222"/>
      <c r="AD5103" s="179"/>
      <c r="AE5103" s="179"/>
      <c r="AF5103" s="179"/>
      <c r="AG5103" s="179"/>
      <c r="AH5103" s="179"/>
      <c r="AI5103" s="179"/>
      <c r="AJ5103" s="179"/>
    </row>
    <row r="5104" spans="2:36" x14ac:dyDescent="0.3">
      <c r="B5104" s="224">
        <v>518100</v>
      </c>
      <c r="C5104" s="209">
        <v>214837</v>
      </c>
      <c r="D5104" s="206">
        <f t="shared" si="408"/>
        <v>0.41466319243389305</v>
      </c>
      <c r="E5104" s="208">
        <f t="shared" si="409"/>
        <v>0.45</v>
      </c>
      <c r="F5104" s="207">
        <v>11816.03</v>
      </c>
      <c r="G5104" s="207">
        <v>17186.96</v>
      </c>
      <c r="H5104" s="207">
        <v>19335.330000000002</v>
      </c>
      <c r="I5104" s="214">
        <v>197656</v>
      </c>
      <c r="J5104" s="211">
        <f t="shared" si="405"/>
        <v>0.38150164060992087</v>
      </c>
      <c r="K5104" s="212">
        <f t="shared" si="406"/>
        <v>0.42</v>
      </c>
      <c r="L5104" s="214">
        <v>10871.08</v>
      </c>
      <c r="M5104" s="213">
        <v>15812.48</v>
      </c>
      <c r="N5104" s="213">
        <v>17789.04</v>
      </c>
      <c r="O5104" s="242">
        <f t="shared" si="407"/>
        <v>0.51519999999989519</v>
      </c>
      <c r="P5104" s="242"/>
      <c r="Q5104" s="179"/>
      <c r="R5104" s="179"/>
      <c r="S5104" s="179"/>
      <c r="T5104" s="179"/>
      <c r="U5104" s="179"/>
      <c r="V5104" s="179"/>
      <c r="W5104" s="179"/>
      <c r="X5104" s="179"/>
      <c r="Y5104" s="179"/>
      <c r="Z5104" s="179"/>
      <c r="AA5104" s="222"/>
      <c r="AB5104" s="222"/>
      <c r="AC5104" s="222"/>
      <c r="AD5104" s="179"/>
      <c r="AE5104" s="179"/>
      <c r="AF5104" s="179"/>
      <c r="AG5104" s="179"/>
      <c r="AH5104" s="179"/>
      <c r="AI5104" s="179"/>
      <c r="AJ5104" s="179"/>
    </row>
    <row r="5105" spans="2:36" x14ac:dyDescent="0.3">
      <c r="B5105" s="224">
        <v>518200</v>
      </c>
      <c r="C5105" s="209">
        <v>214882</v>
      </c>
      <c r="D5105" s="206">
        <f t="shared" si="408"/>
        <v>0.41467001157854111</v>
      </c>
      <c r="E5105" s="208">
        <f t="shared" si="409"/>
        <v>0.45</v>
      </c>
      <c r="F5105" s="207">
        <v>11818.51</v>
      </c>
      <c r="G5105" s="207">
        <v>17190.560000000001</v>
      </c>
      <c r="H5105" s="207">
        <v>19339.38</v>
      </c>
      <c r="I5105" s="214">
        <v>197698</v>
      </c>
      <c r="J5105" s="211">
        <f t="shared" si="405"/>
        <v>0.38150906985719801</v>
      </c>
      <c r="K5105" s="212">
        <f t="shared" si="406"/>
        <v>0.42</v>
      </c>
      <c r="L5105" s="214">
        <v>10873.39</v>
      </c>
      <c r="M5105" s="213">
        <v>15815.84</v>
      </c>
      <c r="N5105" s="213">
        <v>17792.82</v>
      </c>
      <c r="O5105" s="242">
        <f t="shared" si="407"/>
        <v>0.51530000000013387</v>
      </c>
      <c r="P5105" s="242"/>
      <c r="Q5105" s="179"/>
      <c r="R5105" s="179"/>
      <c r="S5105" s="179"/>
      <c r="T5105" s="179"/>
      <c r="U5105" s="179"/>
      <c r="V5105" s="179"/>
      <c r="W5105" s="179"/>
      <c r="X5105" s="179"/>
      <c r="Y5105" s="179"/>
      <c r="Z5105" s="179"/>
      <c r="AA5105" s="222"/>
      <c r="AB5105" s="222"/>
      <c r="AC5105" s="222"/>
      <c r="AD5105" s="179"/>
      <c r="AE5105" s="179"/>
      <c r="AF5105" s="179"/>
      <c r="AG5105" s="179"/>
      <c r="AH5105" s="179"/>
      <c r="AI5105" s="179"/>
      <c r="AJ5105" s="179"/>
    </row>
    <row r="5106" spans="2:36" x14ac:dyDescent="0.3">
      <c r="B5106" s="224">
        <v>518300</v>
      </c>
      <c r="C5106" s="209">
        <v>214927</v>
      </c>
      <c r="D5106" s="206">
        <f t="shared" si="408"/>
        <v>0.4146768280918387</v>
      </c>
      <c r="E5106" s="208">
        <f t="shared" si="409"/>
        <v>0.45</v>
      </c>
      <c r="F5106" s="207">
        <v>11820.98</v>
      </c>
      <c r="G5106" s="207">
        <v>17194.16</v>
      </c>
      <c r="H5106" s="207">
        <v>19343.43</v>
      </c>
      <c r="I5106" s="214">
        <v>197740</v>
      </c>
      <c r="J5106" s="211">
        <f t="shared" si="405"/>
        <v>0.38151649623770018</v>
      </c>
      <c r="K5106" s="212">
        <f t="shared" si="406"/>
        <v>0.42</v>
      </c>
      <c r="L5106" s="214">
        <v>10875.7</v>
      </c>
      <c r="M5106" s="213">
        <v>15819.2</v>
      </c>
      <c r="N5106" s="213">
        <v>17796.599999999999</v>
      </c>
      <c r="O5106" s="242">
        <f t="shared" si="407"/>
        <v>0.51520000000000432</v>
      </c>
      <c r="P5106" s="242"/>
      <c r="Q5106" s="179"/>
      <c r="R5106" s="179"/>
      <c r="S5106" s="179"/>
      <c r="T5106" s="179"/>
      <c r="U5106" s="179"/>
      <c r="V5106" s="179"/>
      <c r="W5106" s="179"/>
      <c r="X5106" s="179"/>
      <c r="Y5106" s="179"/>
      <c r="Z5106" s="179"/>
      <c r="AA5106" s="222"/>
      <c r="AB5106" s="222"/>
      <c r="AC5106" s="222"/>
      <c r="AD5106" s="179"/>
      <c r="AE5106" s="179"/>
      <c r="AF5106" s="179"/>
      <c r="AG5106" s="179"/>
      <c r="AH5106" s="179"/>
      <c r="AI5106" s="179"/>
      <c r="AJ5106" s="179"/>
    </row>
    <row r="5107" spans="2:36" x14ac:dyDescent="0.3">
      <c r="B5107" s="224">
        <v>518400</v>
      </c>
      <c r="C5107" s="209">
        <v>214972</v>
      </c>
      <c r="D5107" s="206">
        <f t="shared" si="408"/>
        <v>0.41468364197530866</v>
      </c>
      <c r="E5107" s="208">
        <f t="shared" si="409"/>
        <v>0.45</v>
      </c>
      <c r="F5107" s="207">
        <v>11823.46</v>
      </c>
      <c r="G5107" s="207">
        <v>17197.759999999998</v>
      </c>
      <c r="H5107" s="207">
        <v>19347.48</v>
      </c>
      <c r="I5107" s="214">
        <v>197782</v>
      </c>
      <c r="J5107" s="211">
        <f t="shared" si="405"/>
        <v>0.38152391975308642</v>
      </c>
      <c r="K5107" s="212">
        <f t="shared" si="406"/>
        <v>0.42</v>
      </c>
      <c r="L5107" s="214">
        <v>10878.01</v>
      </c>
      <c r="M5107" s="213">
        <v>15822.56</v>
      </c>
      <c r="N5107" s="213">
        <v>17800.38</v>
      </c>
      <c r="O5107" s="242">
        <f t="shared" si="407"/>
        <v>0.51530000000002474</v>
      </c>
      <c r="P5107" s="242"/>
      <c r="Q5107" s="179"/>
      <c r="R5107" s="179"/>
      <c r="S5107" s="179"/>
      <c r="T5107" s="179"/>
      <c r="U5107" s="179"/>
      <c r="V5107" s="179"/>
      <c r="W5107" s="179"/>
      <c r="X5107" s="179"/>
      <c r="Y5107" s="179"/>
      <c r="Z5107" s="179"/>
      <c r="AA5107" s="222"/>
      <c r="AB5107" s="222"/>
      <c r="AC5107" s="222"/>
      <c r="AD5107" s="179"/>
      <c r="AE5107" s="179"/>
      <c r="AF5107" s="179"/>
      <c r="AG5107" s="179"/>
      <c r="AH5107" s="179"/>
      <c r="AI5107" s="179"/>
      <c r="AJ5107" s="179"/>
    </row>
    <row r="5108" spans="2:36" x14ac:dyDescent="0.3">
      <c r="B5108" s="224">
        <v>518500</v>
      </c>
      <c r="C5108" s="209">
        <v>215017</v>
      </c>
      <c r="D5108" s="206">
        <f t="shared" si="408"/>
        <v>0.41469045323047254</v>
      </c>
      <c r="E5108" s="208">
        <f t="shared" si="409"/>
        <v>0.45</v>
      </c>
      <c r="F5108" s="207">
        <v>11825.93</v>
      </c>
      <c r="G5108" s="207">
        <v>17201.36</v>
      </c>
      <c r="H5108" s="207">
        <v>19351.53</v>
      </c>
      <c r="I5108" s="214">
        <v>197824</v>
      </c>
      <c r="J5108" s="211">
        <f t="shared" si="405"/>
        <v>0.38153134040501446</v>
      </c>
      <c r="K5108" s="212">
        <f t="shared" si="406"/>
        <v>0.42</v>
      </c>
      <c r="L5108" s="214">
        <v>10880.32</v>
      </c>
      <c r="M5108" s="213">
        <v>15825.92</v>
      </c>
      <c r="N5108" s="213">
        <v>17804.16</v>
      </c>
      <c r="O5108" s="242">
        <f t="shared" si="407"/>
        <v>0.5151999999999316</v>
      </c>
      <c r="P5108" s="242"/>
      <c r="Q5108" s="179"/>
      <c r="R5108" s="179"/>
      <c r="S5108" s="179"/>
      <c r="T5108" s="179"/>
      <c r="U5108" s="179"/>
      <c r="V5108" s="179"/>
      <c r="W5108" s="179"/>
      <c r="X5108" s="179"/>
      <c r="Y5108" s="179"/>
      <c r="Z5108" s="179"/>
      <c r="AA5108" s="222"/>
      <c r="AB5108" s="222"/>
      <c r="AC5108" s="222"/>
      <c r="AD5108" s="179"/>
      <c r="AE5108" s="179"/>
      <c r="AF5108" s="179"/>
      <c r="AG5108" s="179"/>
      <c r="AH5108" s="179"/>
      <c r="AI5108" s="179"/>
      <c r="AJ5108" s="179"/>
    </row>
    <row r="5109" spans="2:36" x14ac:dyDescent="0.3">
      <c r="B5109" s="224">
        <v>518600</v>
      </c>
      <c r="C5109" s="209">
        <v>215062</v>
      </c>
      <c r="D5109" s="206">
        <f t="shared" si="408"/>
        <v>0.41469726185885075</v>
      </c>
      <c r="E5109" s="208">
        <f t="shared" si="409"/>
        <v>0.45</v>
      </c>
      <c r="F5109" s="207">
        <v>11828.41</v>
      </c>
      <c r="G5109" s="207">
        <v>17204.96</v>
      </c>
      <c r="H5109" s="207">
        <v>19355.580000000002</v>
      </c>
      <c r="I5109" s="214">
        <v>197866</v>
      </c>
      <c r="J5109" s="211">
        <f t="shared" si="405"/>
        <v>0.38153875819514077</v>
      </c>
      <c r="K5109" s="212">
        <f t="shared" si="406"/>
        <v>0.42</v>
      </c>
      <c r="L5109" s="214">
        <v>10882.63</v>
      </c>
      <c r="M5109" s="213">
        <v>15829.28</v>
      </c>
      <c r="N5109" s="213">
        <v>17807.939999999999</v>
      </c>
      <c r="O5109" s="242">
        <f t="shared" si="407"/>
        <v>0.5152999999999156</v>
      </c>
      <c r="P5109" s="242"/>
      <c r="Q5109" s="179"/>
      <c r="R5109" s="179"/>
      <c r="S5109" s="179"/>
      <c r="T5109" s="179"/>
      <c r="U5109" s="179"/>
      <c r="V5109" s="179"/>
      <c r="W5109" s="179"/>
      <c r="X5109" s="179"/>
      <c r="Y5109" s="179"/>
      <c r="Z5109" s="179"/>
      <c r="AA5109" s="222"/>
      <c r="AB5109" s="222"/>
      <c r="AC5109" s="222"/>
      <c r="AD5109" s="179"/>
      <c r="AE5109" s="179"/>
      <c r="AF5109" s="179"/>
      <c r="AG5109" s="179"/>
      <c r="AH5109" s="179"/>
      <c r="AI5109" s="179"/>
      <c r="AJ5109" s="179"/>
    </row>
    <row r="5110" spans="2:36" x14ac:dyDescent="0.3">
      <c r="B5110" s="224">
        <v>518700</v>
      </c>
      <c r="C5110" s="209">
        <v>215107</v>
      </c>
      <c r="D5110" s="206">
        <f t="shared" si="408"/>
        <v>0.41470406786196262</v>
      </c>
      <c r="E5110" s="208">
        <f t="shared" si="409"/>
        <v>0.45</v>
      </c>
      <c r="F5110" s="207">
        <v>11830.88</v>
      </c>
      <c r="G5110" s="207">
        <v>17208.560000000001</v>
      </c>
      <c r="H5110" s="207">
        <v>19359.63</v>
      </c>
      <c r="I5110" s="214">
        <v>197908</v>
      </c>
      <c r="J5110" s="211">
        <f t="shared" si="405"/>
        <v>0.38154617312512051</v>
      </c>
      <c r="K5110" s="212">
        <f t="shared" si="406"/>
        <v>0.42</v>
      </c>
      <c r="L5110" s="214">
        <v>10884.94</v>
      </c>
      <c r="M5110" s="213">
        <v>15832.64</v>
      </c>
      <c r="N5110" s="213">
        <v>17811.72</v>
      </c>
      <c r="O5110" s="242">
        <f t="shared" si="407"/>
        <v>0.51520000000007715</v>
      </c>
      <c r="P5110" s="242"/>
      <c r="Q5110" s="179"/>
      <c r="R5110" s="179"/>
      <c r="S5110" s="179"/>
      <c r="T5110" s="179"/>
      <c r="U5110" s="179"/>
      <c r="V5110" s="179"/>
      <c r="W5110" s="179"/>
      <c r="X5110" s="179"/>
      <c r="Y5110" s="179"/>
      <c r="Z5110" s="179"/>
      <c r="AA5110" s="222"/>
      <c r="AB5110" s="222"/>
      <c r="AC5110" s="222"/>
      <c r="AD5110" s="179"/>
      <c r="AE5110" s="179"/>
      <c r="AF5110" s="179"/>
      <c r="AG5110" s="179"/>
      <c r="AH5110" s="179"/>
      <c r="AI5110" s="179"/>
      <c r="AJ5110" s="179"/>
    </row>
    <row r="5111" spans="2:36" x14ac:dyDescent="0.3">
      <c r="B5111" s="224">
        <v>518800</v>
      </c>
      <c r="C5111" s="209">
        <v>215152</v>
      </c>
      <c r="D5111" s="206">
        <f t="shared" si="408"/>
        <v>0.41471087124132616</v>
      </c>
      <c r="E5111" s="208">
        <f t="shared" si="409"/>
        <v>0.45</v>
      </c>
      <c r="F5111" s="207">
        <v>11833.36</v>
      </c>
      <c r="G5111" s="207">
        <v>17212.16</v>
      </c>
      <c r="H5111" s="207">
        <v>19363.68</v>
      </c>
      <c r="I5111" s="214">
        <v>197950</v>
      </c>
      <c r="J5111" s="211">
        <f t="shared" si="405"/>
        <v>0.38155358519660754</v>
      </c>
      <c r="K5111" s="212">
        <f t="shared" si="406"/>
        <v>0.42</v>
      </c>
      <c r="L5111" s="214">
        <v>10887.25</v>
      </c>
      <c r="M5111" s="213">
        <v>15836</v>
      </c>
      <c r="N5111" s="213">
        <v>17815.5</v>
      </c>
      <c r="O5111" s="242">
        <f t="shared" si="407"/>
        <v>0.51529999999980647</v>
      </c>
      <c r="P5111" s="242"/>
      <c r="Q5111" s="179"/>
      <c r="R5111" s="179"/>
      <c r="S5111" s="179"/>
      <c r="T5111" s="179"/>
      <c r="U5111" s="179"/>
      <c r="V5111" s="179"/>
      <c r="W5111" s="179"/>
      <c r="X5111" s="179"/>
      <c r="Y5111" s="179"/>
      <c r="Z5111" s="179"/>
      <c r="AA5111" s="222"/>
      <c r="AB5111" s="222"/>
      <c r="AC5111" s="222"/>
      <c r="AD5111" s="179"/>
      <c r="AE5111" s="179"/>
      <c r="AF5111" s="179"/>
      <c r="AG5111" s="179"/>
      <c r="AH5111" s="179"/>
      <c r="AI5111" s="179"/>
      <c r="AJ5111" s="179"/>
    </row>
    <row r="5112" spans="2:36" x14ac:dyDescent="0.3">
      <c r="B5112" s="224">
        <v>518900</v>
      </c>
      <c r="C5112" s="209">
        <v>215197</v>
      </c>
      <c r="D5112" s="206">
        <f t="shared" si="408"/>
        <v>0.41471767199845827</v>
      </c>
      <c r="E5112" s="208">
        <f t="shared" si="409"/>
        <v>0.45</v>
      </c>
      <c r="F5112" s="207">
        <v>11835.83</v>
      </c>
      <c r="G5112" s="207">
        <v>17215.759999999998</v>
      </c>
      <c r="H5112" s="207">
        <v>19367.73</v>
      </c>
      <c r="I5112" s="214">
        <v>197992</v>
      </c>
      <c r="J5112" s="211">
        <f t="shared" si="405"/>
        <v>0.38156099441125457</v>
      </c>
      <c r="K5112" s="212">
        <f t="shared" si="406"/>
        <v>0.42</v>
      </c>
      <c r="L5112" s="214">
        <v>10889.56</v>
      </c>
      <c r="M5112" s="213">
        <v>15839.36</v>
      </c>
      <c r="N5112" s="213">
        <v>17819.28</v>
      </c>
      <c r="O5112" s="242">
        <f t="shared" si="407"/>
        <v>0.51519999999996802</v>
      </c>
      <c r="P5112" s="242"/>
      <c r="Q5112" s="179"/>
      <c r="R5112" s="179"/>
      <c r="S5112" s="179"/>
      <c r="T5112" s="179"/>
      <c r="U5112" s="179"/>
      <c r="V5112" s="179"/>
      <c r="W5112" s="179"/>
      <c r="X5112" s="179"/>
      <c r="Y5112" s="179"/>
      <c r="Z5112" s="179"/>
      <c r="AA5112" s="222"/>
      <c r="AB5112" s="222"/>
      <c r="AC5112" s="222"/>
      <c r="AD5112" s="179"/>
      <c r="AE5112" s="179"/>
      <c r="AF5112" s="179"/>
      <c r="AG5112" s="179"/>
      <c r="AH5112" s="179"/>
      <c r="AI5112" s="179"/>
      <c r="AJ5112" s="179"/>
    </row>
    <row r="5113" spans="2:36" x14ac:dyDescent="0.3">
      <c r="B5113" s="224">
        <v>519000</v>
      </c>
      <c r="C5113" s="209">
        <v>215242</v>
      </c>
      <c r="D5113" s="206">
        <f t="shared" si="408"/>
        <v>0.41472447013487473</v>
      </c>
      <c r="E5113" s="208">
        <f t="shared" si="409"/>
        <v>0.45</v>
      </c>
      <c r="F5113" s="207">
        <v>11838.31</v>
      </c>
      <c r="G5113" s="207">
        <v>17219.36</v>
      </c>
      <c r="H5113" s="207">
        <v>19371.78</v>
      </c>
      <c r="I5113" s="214">
        <v>198034</v>
      </c>
      <c r="J5113" s="211">
        <f t="shared" si="405"/>
        <v>0.38156840077071291</v>
      </c>
      <c r="K5113" s="212">
        <f t="shared" si="406"/>
        <v>0.42</v>
      </c>
      <c r="L5113" s="214">
        <v>10891.87</v>
      </c>
      <c r="M5113" s="213">
        <v>15842.72</v>
      </c>
      <c r="N5113" s="213">
        <v>17823.060000000001</v>
      </c>
      <c r="O5113" s="242">
        <f t="shared" si="407"/>
        <v>0.51529999999995202</v>
      </c>
      <c r="P5113" s="242"/>
      <c r="Q5113" s="179"/>
      <c r="R5113" s="179"/>
      <c r="S5113" s="179"/>
      <c r="T5113" s="179"/>
      <c r="U5113" s="179"/>
      <c r="V5113" s="179"/>
      <c r="W5113" s="179"/>
      <c r="X5113" s="179"/>
      <c r="Y5113" s="179"/>
      <c r="Z5113" s="179"/>
      <c r="AA5113" s="222"/>
      <c r="AB5113" s="222"/>
      <c r="AC5113" s="222"/>
      <c r="AD5113" s="179"/>
      <c r="AE5113" s="179"/>
      <c r="AF5113" s="179"/>
      <c r="AG5113" s="179"/>
      <c r="AH5113" s="179"/>
      <c r="AI5113" s="179"/>
      <c r="AJ5113" s="179"/>
    </row>
    <row r="5114" spans="2:36" x14ac:dyDescent="0.3">
      <c r="B5114" s="224">
        <v>519100</v>
      </c>
      <c r="C5114" s="209">
        <v>215287</v>
      </c>
      <c r="D5114" s="206">
        <f t="shared" si="408"/>
        <v>0.41473126565209018</v>
      </c>
      <c r="E5114" s="208">
        <f t="shared" si="409"/>
        <v>0.45</v>
      </c>
      <c r="F5114" s="207">
        <v>11840.78</v>
      </c>
      <c r="G5114" s="207">
        <v>17222.96</v>
      </c>
      <c r="H5114" s="207">
        <v>19375.830000000002</v>
      </c>
      <c r="I5114" s="214">
        <v>198076</v>
      </c>
      <c r="J5114" s="211">
        <f t="shared" si="405"/>
        <v>0.38157580427663262</v>
      </c>
      <c r="K5114" s="212">
        <f t="shared" si="406"/>
        <v>0.42</v>
      </c>
      <c r="L5114" s="214">
        <v>10894.18</v>
      </c>
      <c r="M5114" s="213">
        <v>15846.08</v>
      </c>
      <c r="N5114" s="213">
        <v>17826.84</v>
      </c>
      <c r="O5114" s="242">
        <f t="shared" si="407"/>
        <v>0.51519999999989519</v>
      </c>
      <c r="P5114" s="242"/>
      <c r="Q5114" s="179"/>
      <c r="R5114" s="179"/>
      <c r="S5114" s="179"/>
      <c r="T5114" s="179"/>
      <c r="U5114" s="179"/>
      <c r="V5114" s="179"/>
      <c r="W5114" s="179"/>
      <c r="X5114" s="179"/>
      <c r="Y5114" s="179"/>
      <c r="Z5114" s="179"/>
      <c r="AA5114" s="222"/>
      <c r="AB5114" s="222"/>
      <c r="AC5114" s="222"/>
      <c r="AD5114" s="179"/>
      <c r="AE5114" s="179"/>
      <c r="AF5114" s="179"/>
      <c r="AG5114" s="179"/>
      <c r="AH5114" s="179"/>
      <c r="AI5114" s="179"/>
      <c r="AJ5114" s="179"/>
    </row>
    <row r="5115" spans="2:36" x14ac:dyDescent="0.3">
      <c r="B5115" s="224">
        <v>519200</v>
      </c>
      <c r="C5115" s="209">
        <v>215332</v>
      </c>
      <c r="D5115" s="206">
        <f t="shared" si="408"/>
        <v>0.41473805855161788</v>
      </c>
      <c r="E5115" s="208">
        <f t="shared" si="409"/>
        <v>0.45</v>
      </c>
      <c r="F5115" s="207">
        <v>11843.26</v>
      </c>
      <c r="G5115" s="207">
        <v>17226.560000000001</v>
      </c>
      <c r="H5115" s="207">
        <v>19379.88</v>
      </c>
      <c r="I5115" s="214">
        <v>198118</v>
      </c>
      <c r="J5115" s="211">
        <f t="shared" ref="J5115:J5178" si="410">I5115/$B5115</f>
        <v>0.38158320493066256</v>
      </c>
      <c r="K5115" s="212">
        <f t="shared" ref="K5115:K5178" si="411">(I5115-I5114)/($B5115-$B5114)</f>
        <v>0.42</v>
      </c>
      <c r="L5115" s="214">
        <v>10896.49</v>
      </c>
      <c r="M5115" s="213">
        <v>15849.44</v>
      </c>
      <c r="N5115" s="213">
        <v>17830.62</v>
      </c>
      <c r="O5115" s="242">
        <f t="shared" si="407"/>
        <v>0.51530000000013387</v>
      </c>
      <c r="P5115" s="242"/>
      <c r="Q5115" s="179"/>
      <c r="R5115" s="179"/>
      <c r="S5115" s="179"/>
      <c r="T5115" s="179"/>
      <c r="U5115" s="179"/>
      <c r="V5115" s="179"/>
      <c r="W5115" s="179"/>
      <c r="X5115" s="179"/>
      <c r="Y5115" s="179"/>
      <c r="Z5115" s="179"/>
      <c r="AA5115" s="222"/>
      <c r="AB5115" s="222"/>
      <c r="AC5115" s="222"/>
      <c r="AD5115" s="179"/>
      <c r="AE5115" s="179"/>
      <c r="AF5115" s="179"/>
      <c r="AG5115" s="179"/>
      <c r="AH5115" s="179"/>
      <c r="AI5115" s="179"/>
      <c r="AJ5115" s="179"/>
    </row>
    <row r="5116" spans="2:36" x14ac:dyDescent="0.3">
      <c r="B5116" s="224">
        <v>519300</v>
      </c>
      <c r="C5116" s="209">
        <v>215377</v>
      </c>
      <c r="D5116" s="206">
        <f t="shared" si="408"/>
        <v>0.41474484883497015</v>
      </c>
      <c r="E5116" s="208">
        <f t="shared" si="409"/>
        <v>0.45</v>
      </c>
      <c r="F5116" s="207">
        <v>11845.73</v>
      </c>
      <c r="G5116" s="207">
        <v>17230.16</v>
      </c>
      <c r="H5116" s="207">
        <v>19383.93</v>
      </c>
      <c r="I5116" s="214">
        <v>198160</v>
      </c>
      <c r="J5116" s="211">
        <f t="shared" si="410"/>
        <v>0.38159060273445022</v>
      </c>
      <c r="K5116" s="212">
        <f t="shared" si="411"/>
        <v>0.42</v>
      </c>
      <c r="L5116" s="214">
        <v>10898.8</v>
      </c>
      <c r="M5116" s="213">
        <v>15852.8</v>
      </c>
      <c r="N5116" s="213">
        <v>17834.400000000001</v>
      </c>
      <c r="O5116" s="242">
        <f t="shared" si="407"/>
        <v>0.51520000000000432</v>
      </c>
      <c r="P5116" s="242"/>
      <c r="Q5116" s="179"/>
      <c r="R5116" s="179"/>
      <c r="S5116" s="179"/>
      <c r="T5116" s="179"/>
      <c r="U5116" s="179"/>
      <c r="V5116" s="179"/>
      <c r="W5116" s="179"/>
      <c r="X5116" s="179"/>
      <c r="Y5116" s="179"/>
      <c r="Z5116" s="179"/>
      <c r="AA5116" s="222"/>
      <c r="AB5116" s="222"/>
      <c r="AC5116" s="222"/>
      <c r="AD5116" s="179"/>
      <c r="AE5116" s="179"/>
      <c r="AF5116" s="179"/>
      <c r="AG5116" s="179"/>
      <c r="AH5116" s="179"/>
      <c r="AI5116" s="179"/>
      <c r="AJ5116" s="179"/>
    </row>
    <row r="5117" spans="2:36" x14ac:dyDescent="0.3">
      <c r="B5117" s="224">
        <v>519400</v>
      </c>
      <c r="C5117" s="209">
        <v>215422</v>
      </c>
      <c r="D5117" s="206">
        <f t="shared" si="408"/>
        <v>0.41475163650365809</v>
      </c>
      <c r="E5117" s="208">
        <f t="shared" si="409"/>
        <v>0.45</v>
      </c>
      <c r="F5117" s="207">
        <v>11848.21</v>
      </c>
      <c r="G5117" s="207">
        <v>17233.759999999998</v>
      </c>
      <c r="H5117" s="207">
        <v>19387.98</v>
      </c>
      <c r="I5117" s="214">
        <v>198202</v>
      </c>
      <c r="J5117" s="211">
        <f t="shared" si="410"/>
        <v>0.38159799768964192</v>
      </c>
      <c r="K5117" s="212">
        <f t="shared" si="411"/>
        <v>0.42</v>
      </c>
      <c r="L5117" s="214">
        <v>10901.11</v>
      </c>
      <c r="M5117" s="213">
        <v>15856.16</v>
      </c>
      <c r="N5117" s="213">
        <v>17838.18</v>
      </c>
      <c r="O5117" s="242">
        <f t="shared" si="407"/>
        <v>0.51530000000002474</v>
      </c>
      <c r="P5117" s="242"/>
      <c r="Q5117" s="179"/>
      <c r="R5117" s="179"/>
      <c r="S5117" s="179"/>
      <c r="T5117" s="179"/>
      <c r="U5117" s="179"/>
      <c r="V5117" s="179"/>
      <c r="W5117" s="179"/>
      <c r="X5117" s="179"/>
      <c r="Y5117" s="179"/>
      <c r="Z5117" s="179"/>
      <c r="AA5117" s="222"/>
      <c r="AB5117" s="222"/>
      <c r="AC5117" s="222"/>
      <c r="AD5117" s="179"/>
      <c r="AE5117" s="179"/>
      <c r="AF5117" s="179"/>
      <c r="AG5117" s="179"/>
      <c r="AH5117" s="179"/>
      <c r="AI5117" s="179"/>
      <c r="AJ5117" s="179"/>
    </row>
    <row r="5118" spans="2:36" x14ac:dyDescent="0.3">
      <c r="B5118" s="224">
        <v>519500</v>
      </c>
      <c r="C5118" s="209">
        <v>215467</v>
      </c>
      <c r="D5118" s="206">
        <f t="shared" si="408"/>
        <v>0.41475842155919151</v>
      </c>
      <c r="E5118" s="208">
        <f t="shared" si="409"/>
        <v>0.45</v>
      </c>
      <c r="F5118" s="207">
        <v>11850.68</v>
      </c>
      <c r="G5118" s="207">
        <v>17237.36</v>
      </c>
      <c r="H5118" s="207">
        <v>19392.03</v>
      </c>
      <c r="I5118" s="214">
        <v>198244</v>
      </c>
      <c r="J5118" s="211">
        <f t="shared" si="410"/>
        <v>0.38160538979788255</v>
      </c>
      <c r="K5118" s="212">
        <f t="shared" si="411"/>
        <v>0.42</v>
      </c>
      <c r="L5118" s="214">
        <v>10903.42</v>
      </c>
      <c r="M5118" s="213">
        <v>15859.52</v>
      </c>
      <c r="N5118" s="213">
        <v>17841.96</v>
      </c>
      <c r="O5118" s="242">
        <f t="shared" si="407"/>
        <v>0.5151999999999316</v>
      </c>
      <c r="P5118" s="242"/>
      <c r="Q5118" s="179"/>
      <c r="R5118" s="179"/>
      <c r="S5118" s="179"/>
      <c r="T5118" s="179"/>
      <c r="U5118" s="179"/>
      <c r="V5118" s="179"/>
      <c r="W5118" s="179"/>
      <c r="X5118" s="179"/>
      <c r="Y5118" s="179"/>
      <c r="Z5118" s="179"/>
      <c r="AA5118" s="222"/>
      <c r="AB5118" s="222"/>
      <c r="AC5118" s="222"/>
      <c r="AD5118" s="179"/>
      <c r="AE5118" s="179"/>
      <c r="AF5118" s="179"/>
      <c r="AG5118" s="179"/>
      <c r="AH5118" s="179"/>
      <c r="AI5118" s="179"/>
      <c r="AJ5118" s="179"/>
    </row>
    <row r="5119" spans="2:36" x14ac:dyDescent="0.3">
      <c r="B5119" s="224">
        <v>519600</v>
      </c>
      <c r="C5119" s="209">
        <v>215512</v>
      </c>
      <c r="D5119" s="206">
        <f t="shared" si="408"/>
        <v>0.41476520400307931</v>
      </c>
      <c r="E5119" s="208">
        <f t="shared" si="409"/>
        <v>0.45</v>
      </c>
      <c r="F5119" s="207">
        <v>11853.16</v>
      </c>
      <c r="G5119" s="207">
        <v>17240.96</v>
      </c>
      <c r="H5119" s="207">
        <v>19396.080000000002</v>
      </c>
      <c r="I5119" s="214">
        <v>198286</v>
      </c>
      <c r="J5119" s="211">
        <f t="shared" si="410"/>
        <v>0.38161277906081603</v>
      </c>
      <c r="K5119" s="212">
        <f t="shared" si="411"/>
        <v>0.42</v>
      </c>
      <c r="L5119" s="214">
        <v>10905.73</v>
      </c>
      <c r="M5119" s="213">
        <v>15862.88</v>
      </c>
      <c r="N5119" s="213">
        <v>17845.740000000002</v>
      </c>
      <c r="O5119" s="242">
        <f t="shared" si="407"/>
        <v>0.5152999999999156</v>
      </c>
      <c r="P5119" s="242"/>
      <c r="Q5119" s="179"/>
      <c r="R5119" s="179"/>
      <c r="S5119" s="179"/>
      <c r="T5119" s="179"/>
      <c r="U5119" s="179"/>
      <c r="V5119" s="179"/>
      <c r="W5119" s="179"/>
      <c r="X5119" s="179"/>
      <c r="Y5119" s="179"/>
      <c r="Z5119" s="179"/>
      <c r="AA5119" s="222"/>
      <c r="AB5119" s="222"/>
      <c r="AC5119" s="222"/>
      <c r="AD5119" s="179"/>
      <c r="AE5119" s="179"/>
      <c r="AF5119" s="179"/>
      <c r="AG5119" s="179"/>
      <c r="AH5119" s="179"/>
      <c r="AI5119" s="179"/>
      <c r="AJ5119" s="179"/>
    </row>
    <row r="5120" spans="2:36" x14ac:dyDescent="0.3">
      <c r="B5120" s="224">
        <v>519700</v>
      </c>
      <c r="C5120" s="209">
        <v>215557</v>
      </c>
      <c r="D5120" s="206">
        <f t="shared" si="408"/>
        <v>0.41477198383682895</v>
      </c>
      <c r="E5120" s="208">
        <f t="shared" si="409"/>
        <v>0.45</v>
      </c>
      <c r="F5120" s="207">
        <v>11855.63</v>
      </c>
      <c r="G5120" s="207">
        <v>17244.560000000001</v>
      </c>
      <c r="H5120" s="207">
        <v>19400.13</v>
      </c>
      <c r="I5120" s="214">
        <v>198328</v>
      </c>
      <c r="J5120" s="211">
        <f t="shared" si="410"/>
        <v>0.38162016548008465</v>
      </c>
      <c r="K5120" s="212">
        <f t="shared" si="411"/>
        <v>0.42</v>
      </c>
      <c r="L5120" s="214">
        <v>10908.04</v>
      </c>
      <c r="M5120" s="213">
        <v>15866.24</v>
      </c>
      <c r="N5120" s="213">
        <v>17849.52</v>
      </c>
      <c r="O5120" s="242">
        <f t="shared" si="407"/>
        <v>0.51520000000007715</v>
      </c>
      <c r="P5120" s="242"/>
      <c r="Q5120" s="179"/>
      <c r="R5120" s="179"/>
      <c r="S5120" s="179"/>
      <c r="T5120" s="179"/>
      <c r="U5120" s="179"/>
      <c r="V5120" s="179"/>
      <c r="W5120" s="179"/>
      <c r="X5120" s="179"/>
      <c r="Y5120" s="179"/>
      <c r="Z5120" s="179"/>
      <c r="AA5120" s="222"/>
      <c r="AB5120" s="222"/>
      <c r="AC5120" s="222"/>
      <c r="AD5120" s="179"/>
      <c r="AE5120" s="179"/>
      <c r="AF5120" s="179"/>
      <c r="AG5120" s="179"/>
      <c r="AH5120" s="179"/>
      <c r="AI5120" s="179"/>
      <c r="AJ5120" s="179"/>
    </row>
    <row r="5121" spans="2:36" x14ac:dyDescent="0.3">
      <c r="B5121" s="224">
        <v>519800</v>
      </c>
      <c r="C5121" s="209">
        <v>215602</v>
      </c>
      <c r="D5121" s="206">
        <f t="shared" si="408"/>
        <v>0.41477876106194689</v>
      </c>
      <c r="E5121" s="208">
        <f t="shared" si="409"/>
        <v>0.45</v>
      </c>
      <c r="F5121" s="207">
        <v>11858.11</v>
      </c>
      <c r="G5121" s="207">
        <v>17248.16</v>
      </c>
      <c r="H5121" s="207">
        <v>19404.18</v>
      </c>
      <c r="I5121" s="214">
        <v>198370</v>
      </c>
      <c r="J5121" s="211">
        <f t="shared" si="410"/>
        <v>0.38162754905732976</v>
      </c>
      <c r="K5121" s="212">
        <f t="shared" si="411"/>
        <v>0.42</v>
      </c>
      <c r="L5121" s="214">
        <v>10910.35</v>
      </c>
      <c r="M5121" s="213">
        <v>15869.6</v>
      </c>
      <c r="N5121" s="213">
        <v>17853.3</v>
      </c>
      <c r="O5121" s="242">
        <f t="shared" si="407"/>
        <v>0.51529999999980647</v>
      </c>
      <c r="P5121" s="242"/>
      <c r="Q5121" s="179"/>
      <c r="R5121" s="179"/>
      <c r="S5121" s="179"/>
      <c r="T5121" s="179"/>
      <c r="U5121" s="179"/>
      <c r="V5121" s="179"/>
      <c r="W5121" s="179"/>
      <c r="X5121" s="179"/>
      <c r="Y5121" s="179"/>
      <c r="Z5121" s="179"/>
      <c r="AA5121" s="222"/>
      <c r="AB5121" s="222"/>
      <c r="AC5121" s="222"/>
      <c r="AD5121" s="179"/>
      <c r="AE5121" s="179"/>
      <c r="AF5121" s="179"/>
      <c r="AG5121" s="179"/>
      <c r="AH5121" s="179"/>
      <c r="AI5121" s="179"/>
      <c r="AJ5121" s="179"/>
    </row>
    <row r="5122" spans="2:36" x14ac:dyDescent="0.3">
      <c r="B5122" s="224">
        <v>519900</v>
      </c>
      <c r="C5122" s="209">
        <v>215647</v>
      </c>
      <c r="D5122" s="206">
        <f t="shared" si="408"/>
        <v>0.41478553567993848</v>
      </c>
      <c r="E5122" s="208">
        <f t="shared" si="409"/>
        <v>0.45</v>
      </c>
      <c r="F5122" s="207">
        <v>11860.58</v>
      </c>
      <c r="G5122" s="207">
        <v>17251.759999999998</v>
      </c>
      <c r="H5122" s="207">
        <v>19408.23</v>
      </c>
      <c r="I5122" s="214">
        <v>198412</v>
      </c>
      <c r="J5122" s="211">
        <f t="shared" si="410"/>
        <v>0.38163492979419117</v>
      </c>
      <c r="K5122" s="212">
        <f t="shared" si="411"/>
        <v>0.42</v>
      </c>
      <c r="L5122" s="214">
        <v>10912.66</v>
      </c>
      <c r="M5122" s="213">
        <v>15872.96</v>
      </c>
      <c r="N5122" s="213">
        <v>17857.080000000002</v>
      </c>
      <c r="O5122" s="242">
        <f t="shared" si="407"/>
        <v>0.51519999999996802</v>
      </c>
      <c r="P5122" s="242"/>
      <c r="Q5122" s="179"/>
      <c r="R5122" s="179"/>
      <c r="S5122" s="179"/>
      <c r="T5122" s="179"/>
      <c r="U5122" s="179"/>
      <c r="V5122" s="179"/>
      <c r="W5122" s="179"/>
      <c r="X5122" s="179"/>
      <c r="Y5122" s="179"/>
      <c r="Z5122" s="179"/>
      <c r="AA5122" s="222"/>
      <c r="AB5122" s="222"/>
      <c r="AC5122" s="222"/>
      <c r="AD5122" s="179"/>
      <c r="AE5122" s="179"/>
      <c r="AF5122" s="179"/>
      <c r="AG5122" s="179"/>
      <c r="AH5122" s="179"/>
      <c r="AI5122" s="179"/>
      <c r="AJ5122" s="179"/>
    </row>
    <row r="5123" spans="2:36" x14ac:dyDescent="0.3">
      <c r="B5123" s="224">
        <v>520000</v>
      </c>
      <c r="C5123" s="209">
        <v>215692</v>
      </c>
      <c r="D5123" s="206">
        <f t="shared" si="408"/>
        <v>0.41479230769230768</v>
      </c>
      <c r="E5123" s="208">
        <f t="shared" si="409"/>
        <v>0.45</v>
      </c>
      <c r="F5123" s="207">
        <v>11863.06</v>
      </c>
      <c r="G5123" s="207">
        <v>17255.36</v>
      </c>
      <c r="H5123" s="207">
        <v>19412.28</v>
      </c>
      <c r="I5123" s="214">
        <v>198454</v>
      </c>
      <c r="J5123" s="211">
        <f t="shared" si="410"/>
        <v>0.38164230769230767</v>
      </c>
      <c r="K5123" s="212">
        <f t="shared" si="411"/>
        <v>0.42</v>
      </c>
      <c r="L5123" s="214">
        <v>10914.97</v>
      </c>
      <c r="M5123" s="213">
        <v>15876.32</v>
      </c>
      <c r="N5123" s="213">
        <v>17860.86</v>
      </c>
      <c r="O5123" s="242">
        <f t="shared" si="407"/>
        <v>0.51529999999995202</v>
      </c>
      <c r="P5123" s="242"/>
      <c r="Q5123" s="179"/>
      <c r="R5123" s="179"/>
      <c r="S5123" s="179"/>
      <c r="T5123" s="179"/>
      <c r="U5123" s="179"/>
      <c r="V5123" s="179"/>
      <c r="W5123" s="179"/>
      <c r="X5123" s="179"/>
      <c r="Y5123" s="179"/>
      <c r="Z5123" s="179"/>
      <c r="AA5123" s="222"/>
      <c r="AB5123" s="222"/>
      <c r="AC5123" s="222"/>
      <c r="AD5123" s="179"/>
      <c r="AE5123" s="179"/>
      <c r="AF5123" s="179"/>
      <c r="AG5123" s="179"/>
      <c r="AH5123" s="179"/>
      <c r="AI5123" s="179"/>
      <c r="AJ5123" s="179"/>
    </row>
    <row r="5124" spans="2:36" x14ac:dyDescent="0.3">
      <c r="B5124" s="224">
        <v>520100</v>
      </c>
      <c r="C5124" s="209">
        <v>215737</v>
      </c>
      <c r="D5124" s="206">
        <f t="shared" si="408"/>
        <v>0.41479907710055758</v>
      </c>
      <c r="E5124" s="208">
        <f t="shared" si="409"/>
        <v>0.45</v>
      </c>
      <c r="F5124" s="207">
        <v>11865.53</v>
      </c>
      <c r="G5124" s="207">
        <v>17258.96</v>
      </c>
      <c r="H5124" s="207">
        <v>19416.330000000002</v>
      </c>
      <c r="I5124" s="214">
        <v>198496</v>
      </c>
      <c r="J5124" s="211">
        <f t="shared" si="410"/>
        <v>0.38164968275331668</v>
      </c>
      <c r="K5124" s="212">
        <f t="shared" si="411"/>
        <v>0.42</v>
      </c>
      <c r="L5124" s="214">
        <v>10917.28</v>
      </c>
      <c r="M5124" s="213">
        <v>15879.68</v>
      </c>
      <c r="N5124" s="213">
        <v>17864.64</v>
      </c>
      <c r="O5124" s="242">
        <f t="shared" si="407"/>
        <v>0.51519999999989519</v>
      </c>
      <c r="P5124" s="242"/>
      <c r="Q5124" s="179"/>
      <c r="R5124" s="179"/>
      <c r="S5124" s="179"/>
      <c r="T5124" s="179"/>
      <c r="U5124" s="179"/>
      <c r="V5124" s="179"/>
      <c r="W5124" s="179"/>
      <c r="X5124" s="179"/>
      <c r="Y5124" s="179"/>
      <c r="Z5124" s="179"/>
      <c r="AA5124" s="222"/>
      <c r="AB5124" s="222"/>
      <c r="AC5124" s="222"/>
      <c r="AD5124" s="179"/>
      <c r="AE5124" s="179"/>
      <c r="AF5124" s="179"/>
      <c r="AG5124" s="179"/>
      <c r="AH5124" s="179"/>
      <c r="AI5124" s="179"/>
      <c r="AJ5124" s="179"/>
    </row>
    <row r="5125" spans="2:36" x14ac:dyDescent="0.3">
      <c r="B5125" s="224">
        <v>520200</v>
      </c>
      <c r="C5125" s="209">
        <v>215782</v>
      </c>
      <c r="D5125" s="206">
        <f t="shared" si="408"/>
        <v>0.41480584390618991</v>
      </c>
      <c r="E5125" s="208">
        <f t="shared" si="409"/>
        <v>0.45</v>
      </c>
      <c r="F5125" s="207">
        <v>11868.01</v>
      </c>
      <c r="G5125" s="207">
        <v>17262.560000000001</v>
      </c>
      <c r="H5125" s="207">
        <v>19420.38</v>
      </c>
      <c r="I5125" s="214">
        <v>198538</v>
      </c>
      <c r="J5125" s="211">
        <f t="shared" si="410"/>
        <v>0.38165705497885427</v>
      </c>
      <c r="K5125" s="212">
        <f t="shared" si="411"/>
        <v>0.42</v>
      </c>
      <c r="L5125" s="214">
        <v>10919.59</v>
      </c>
      <c r="M5125" s="213">
        <v>15883.04</v>
      </c>
      <c r="N5125" s="213">
        <v>17868.419999999998</v>
      </c>
      <c r="O5125" s="242">
        <f t="shared" ref="O5125:O5188" si="412">(C5125+F5125+H5125-C5124-F5124-H5124)/100</f>
        <v>0.51530000000013387</v>
      </c>
      <c r="P5125" s="242"/>
      <c r="Q5125" s="179"/>
      <c r="R5125" s="179"/>
      <c r="S5125" s="179"/>
      <c r="T5125" s="179"/>
      <c r="U5125" s="179"/>
      <c r="V5125" s="179"/>
      <c r="W5125" s="179"/>
      <c r="X5125" s="179"/>
      <c r="Y5125" s="179"/>
      <c r="Z5125" s="179"/>
      <c r="AA5125" s="222"/>
      <c r="AB5125" s="222"/>
      <c r="AC5125" s="222"/>
      <c r="AD5125" s="179"/>
      <c r="AE5125" s="179"/>
      <c r="AF5125" s="179"/>
      <c r="AG5125" s="179"/>
      <c r="AH5125" s="179"/>
      <c r="AI5125" s="179"/>
      <c r="AJ5125" s="179"/>
    </row>
    <row r="5126" spans="2:36" x14ac:dyDescent="0.3">
      <c r="B5126" s="224">
        <v>520300</v>
      </c>
      <c r="C5126" s="209">
        <v>215827</v>
      </c>
      <c r="D5126" s="206">
        <f t="shared" si="408"/>
        <v>0.41481260811070536</v>
      </c>
      <c r="E5126" s="208">
        <f t="shared" si="409"/>
        <v>0.45</v>
      </c>
      <c r="F5126" s="207">
        <v>11870.48</v>
      </c>
      <c r="G5126" s="207">
        <v>17266.16</v>
      </c>
      <c r="H5126" s="207">
        <v>19424.43</v>
      </c>
      <c r="I5126" s="214">
        <v>198580</v>
      </c>
      <c r="J5126" s="211">
        <f t="shared" si="410"/>
        <v>0.38166442437055542</v>
      </c>
      <c r="K5126" s="212">
        <f t="shared" si="411"/>
        <v>0.42</v>
      </c>
      <c r="L5126" s="214">
        <v>10921.9</v>
      </c>
      <c r="M5126" s="213">
        <v>15886.4</v>
      </c>
      <c r="N5126" s="213">
        <v>17872.2</v>
      </c>
      <c r="O5126" s="242">
        <f t="shared" si="412"/>
        <v>0.51520000000000432</v>
      </c>
      <c r="P5126" s="242"/>
      <c r="Q5126" s="179"/>
      <c r="R5126" s="179"/>
      <c r="S5126" s="179"/>
      <c r="T5126" s="179"/>
      <c r="U5126" s="179"/>
      <c r="V5126" s="179"/>
      <c r="W5126" s="179"/>
      <c r="X5126" s="179"/>
      <c r="Y5126" s="179"/>
      <c r="Z5126" s="179"/>
      <c r="AA5126" s="222"/>
      <c r="AB5126" s="222"/>
      <c r="AC5126" s="222"/>
      <c r="AD5126" s="179"/>
      <c r="AE5126" s="179"/>
      <c r="AF5126" s="179"/>
      <c r="AG5126" s="179"/>
      <c r="AH5126" s="179"/>
      <c r="AI5126" s="179"/>
      <c r="AJ5126" s="179"/>
    </row>
    <row r="5127" spans="2:36" x14ac:dyDescent="0.3">
      <c r="B5127" s="224">
        <v>520400</v>
      </c>
      <c r="C5127" s="209">
        <v>215872</v>
      </c>
      <c r="D5127" s="206">
        <f t="shared" si="408"/>
        <v>0.4148193697156034</v>
      </c>
      <c r="E5127" s="208">
        <f t="shared" si="409"/>
        <v>0.45</v>
      </c>
      <c r="F5127" s="207">
        <v>11872.96</v>
      </c>
      <c r="G5127" s="207">
        <v>17269.759999999998</v>
      </c>
      <c r="H5127" s="207">
        <v>19428.48</v>
      </c>
      <c r="I5127" s="214">
        <v>198622</v>
      </c>
      <c r="J5127" s="211">
        <f t="shared" si="410"/>
        <v>0.38167179093005382</v>
      </c>
      <c r="K5127" s="212">
        <f t="shared" si="411"/>
        <v>0.42</v>
      </c>
      <c r="L5127" s="214">
        <v>10924.21</v>
      </c>
      <c r="M5127" s="213">
        <v>15889.76</v>
      </c>
      <c r="N5127" s="213">
        <v>17875.98</v>
      </c>
      <c r="O5127" s="242">
        <f t="shared" si="412"/>
        <v>0.51530000000002474</v>
      </c>
      <c r="P5127" s="242"/>
      <c r="Q5127" s="179"/>
      <c r="R5127" s="179"/>
      <c r="S5127" s="179"/>
      <c r="T5127" s="179"/>
      <c r="U5127" s="179"/>
      <c r="V5127" s="179"/>
      <c r="W5127" s="179"/>
      <c r="X5127" s="179"/>
      <c r="Y5127" s="179"/>
      <c r="Z5127" s="179"/>
      <c r="AA5127" s="222"/>
      <c r="AB5127" s="222"/>
      <c r="AC5127" s="222"/>
      <c r="AD5127" s="179"/>
      <c r="AE5127" s="179"/>
      <c r="AF5127" s="179"/>
      <c r="AG5127" s="179"/>
      <c r="AH5127" s="179"/>
      <c r="AI5127" s="179"/>
      <c r="AJ5127" s="179"/>
    </row>
    <row r="5128" spans="2:36" x14ac:dyDescent="0.3">
      <c r="B5128" s="224">
        <v>520500</v>
      </c>
      <c r="C5128" s="209">
        <v>215917</v>
      </c>
      <c r="D5128" s="206">
        <f t="shared" si="408"/>
        <v>0.41482612872238234</v>
      </c>
      <c r="E5128" s="208">
        <f t="shared" si="409"/>
        <v>0.45</v>
      </c>
      <c r="F5128" s="207">
        <v>11875.43</v>
      </c>
      <c r="G5128" s="207">
        <v>17273.36</v>
      </c>
      <c r="H5128" s="207">
        <v>19432.53</v>
      </c>
      <c r="I5128" s="214">
        <v>198664</v>
      </c>
      <c r="J5128" s="211">
        <f t="shared" si="410"/>
        <v>0.38167915465898172</v>
      </c>
      <c r="K5128" s="212">
        <f t="shared" si="411"/>
        <v>0.42</v>
      </c>
      <c r="L5128" s="214">
        <v>10926.52</v>
      </c>
      <c r="M5128" s="213">
        <v>15893.12</v>
      </c>
      <c r="N5128" s="213">
        <v>17879.759999999998</v>
      </c>
      <c r="O5128" s="242">
        <f t="shared" si="412"/>
        <v>0.5151999999999316</v>
      </c>
      <c r="P5128" s="242"/>
      <c r="Q5128" s="179"/>
      <c r="R5128" s="179"/>
      <c r="S5128" s="179"/>
      <c r="T5128" s="179"/>
      <c r="U5128" s="179"/>
      <c r="V5128" s="179"/>
      <c r="W5128" s="179"/>
      <c r="X5128" s="179"/>
      <c r="Y5128" s="179"/>
      <c r="Z5128" s="179"/>
      <c r="AA5128" s="222"/>
      <c r="AB5128" s="222"/>
      <c r="AC5128" s="222"/>
      <c r="AD5128" s="179"/>
      <c r="AE5128" s="179"/>
      <c r="AF5128" s="179"/>
      <c r="AG5128" s="179"/>
      <c r="AH5128" s="179"/>
      <c r="AI5128" s="179"/>
      <c r="AJ5128" s="179"/>
    </row>
    <row r="5129" spans="2:36" x14ac:dyDescent="0.3">
      <c r="B5129" s="224">
        <v>520600</v>
      </c>
      <c r="C5129" s="209">
        <v>215962</v>
      </c>
      <c r="D5129" s="206">
        <f t="shared" si="408"/>
        <v>0.41483288513253935</v>
      </c>
      <c r="E5129" s="208">
        <f t="shared" si="409"/>
        <v>0.45</v>
      </c>
      <c r="F5129" s="207">
        <v>11877.91</v>
      </c>
      <c r="G5129" s="207">
        <v>17276.96</v>
      </c>
      <c r="H5129" s="207">
        <v>19436.580000000002</v>
      </c>
      <c r="I5129" s="214">
        <v>198706</v>
      </c>
      <c r="J5129" s="211">
        <f t="shared" si="410"/>
        <v>0.38168651555897043</v>
      </c>
      <c r="K5129" s="212">
        <f t="shared" si="411"/>
        <v>0.42</v>
      </c>
      <c r="L5129" s="214">
        <v>10928.83</v>
      </c>
      <c r="M5129" s="213">
        <v>15896.48</v>
      </c>
      <c r="N5129" s="213">
        <v>17883.54</v>
      </c>
      <c r="O5129" s="242">
        <f t="shared" si="412"/>
        <v>0.5152999999999156</v>
      </c>
      <c r="P5129" s="242"/>
      <c r="Q5129" s="179"/>
      <c r="R5129" s="179"/>
      <c r="S5129" s="179"/>
      <c r="T5129" s="179"/>
      <c r="U5129" s="179"/>
      <c r="V5129" s="179"/>
      <c r="W5129" s="179"/>
      <c r="X5129" s="179"/>
      <c r="Y5129" s="179"/>
      <c r="Z5129" s="179"/>
      <c r="AA5129" s="222"/>
      <c r="AB5129" s="222"/>
      <c r="AC5129" s="222"/>
      <c r="AD5129" s="179"/>
      <c r="AE5129" s="179"/>
      <c r="AF5129" s="179"/>
      <c r="AG5129" s="179"/>
      <c r="AH5129" s="179"/>
      <c r="AI5129" s="179"/>
      <c r="AJ5129" s="179"/>
    </row>
    <row r="5130" spans="2:36" x14ac:dyDescent="0.3">
      <c r="B5130" s="224">
        <v>520700</v>
      </c>
      <c r="C5130" s="209">
        <v>216007</v>
      </c>
      <c r="D5130" s="206">
        <f t="shared" si="408"/>
        <v>0.41483963894757059</v>
      </c>
      <c r="E5130" s="208">
        <f t="shared" si="409"/>
        <v>0.45</v>
      </c>
      <c r="F5130" s="207">
        <v>11880.38</v>
      </c>
      <c r="G5130" s="207">
        <v>17280.560000000001</v>
      </c>
      <c r="H5130" s="207">
        <v>19440.63</v>
      </c>
      <c r="I5130" s="214">
        <v>198748</v>
      </c>
      <c r="J5130" s="211">
        <f t="shared" si="410"/>
        <v>0.38169387363164969</v>
      </c>
      <c r="K5130" s="212">
        <f t="shared" si="411"/>
        <v>0.42</v>
      </c>
      <c r="L5130" s="214">
        <v>10931.14</v>
      </c>
      <c r="M5130" s="213">
        <v>15899.84</v>
      </c>
      <c r="N5130" s="213">
        <v>17887.32</v>
      </c>
      <c r="O5130" s="242">
        <f t="shared" si="412"/>
        <v>0.51520000000007715</v>
      </c>
      <c r="P5130" s="242"/>
      <c r="Q5130" s="179"/>
      <c r="R5130" s="179"/>
      <c r="S5130" s="179"/>
      <c r="T5130" s="179"/>
      <c r="U5130" s="179"/>
      <c r="V5130" s="179"/>
      <c r="W5130" s="179"/>
      <c r="X5130" s="179"/>
      <c r="Y5130" s="179"/>
      <c r="Z5130" s="179"/>
      <c r="AA5130" s="222"/>
      <c r="AB5130" s="222"/>
      <c r="AC5130" s="222"/>
      <c r="AD5130" s="179"/>
      <c r="AE5130" s="179"/>
      <c r="AF5130" s="179"/>
      <c r="AG5130" s="179"/>
      <c r="AH5130" s="179"/>
      <c r="AI5130" s="179"/>
      <c r="AJ5130" s="179"/>
    </row>
    <row r="5131" spans="2:36" x14ac:dyDescent="0.3">
      <c r="B5131" s="224">
        <v>520800</v>
      </c>
      <c r="C5131" s="209">
        <v>216052</v>
      </c>
      <c r="D5131" s="206">
        <f t="shared" si="408"/>
        <v>0.41484639016897079</v>
      </c>
      <c r="E5131" s="208">
        <f t="shared" si="409"/>
        <v>0.45</v>
      </c>
      <c r="F5131" s="207">
        <v>11882.86</v>
      </c>
      <c r="G5131" s="207">
        <v>17284.16</v>
      </c>
      <c r="H5131" s="207">
        <v>19444.68</v>
      </c>
      <c r="I5131" s="214">
        <v>198790</v>
      </c>
      <c r="J5131" s="211">
        <f t="shared" si="410"/>
        <v>0.38170122887864821</v>
      </c>
      <c r="K5131" s="212">
        <f t="shared" si="411"/>
        <v>0.42</v>
      </c>
      <c r="L5131" s="214">
        <v>10933.45</v>
      </c>
      <c r="M5131" s="213">
        <v>15903.2</v>
      </c>
      <c r="N5131" s="213">
        <v>17891.099999999999</v>
      </c>
      <c r="O5131" s="242">
        <f t="shared" si="412"/>
        <v>0.51529999999980647</v>
      </c>
      <c r="P5131" s="242"/>
      <c r="Q5131" s="179"/>
      <c r="R5131" s="179"/>
      <c r="S5131" s="179"/>
      <c r="T5131" s="179"/>
      <c r="U5131" s="179"/>
      <c r="V5131" s="179"/>
      <c r="W5131" s="179"/>
      <c r="X5131" s="179"/>
      <c r="Y5131" s="179"/>
      <c r="Z5131" s="179"/>
      <c r="AA5131" s="222"/>
      <c r="AB5131" s="222"/>
      <c r="AC5131" s="222"/>
      <c r="AD5131" s="179"/>
      <c r="AE5131" s="179"/>
      <c r="AF5131" s="179"/>
      <c r="AG5131" s="179"/>
      <c r="AH5131" s="179"/>
      <c r="AI5131" s="179"/>
      <c r="AJ5131" s="179"/>
    </row>
    <row r="5132" spans="2:36" x14ac:dyDescent="0.3">
      <c r="B5132" s="224">
        <v>520900</v>
      </c>
      <c r="C5132" s="209">
        <v>216097</v>
      </c>
      <c r="D5132" s="206">
        <f t="shared" si="408"/>
        <v>0.41485313879823382</v>
      </c>
      <c r="E5132" s="208">
        <f t="shared" si="409"/>
        <v>0.45</v>
      </c>
      <c r="F5132" s="207">
        <v>11885.33</v>
      </c>
      <c r="G5132" s="207">
        <v>17287.759999999998</v>
      </c>
      <c r="H5132" s="207">
        <v>19448.73</v>
      </c>
      <c r="I5132" s="214">
        <v>198832</v>
      </c>
      <c r="J5132" s="211">
        <f t="shared" si="410"/>
        <v>0.38170858130159341</v>
      </c>
      <c r="K5132" s="212">
        <f t="shared" si="411"/>
        <v>0.42</v>
      </c>
      <c r="L5132" s="214">
        <v>10935.76</v>
      </c>
      <c r="M5132" s="213">
        <v>15906.56</v>
      </c>
      <c r="N5132" s="213">
        <v>17894.88</v>
      </c>
      <c r="O5132" s="242">
        <f t="shared" si="412"/>
        <v>0.51519999999996802</v>
      </c>
      <c r="P5132" s="242"/>
      <c r="Q5132" s="179"/>
      <c r="R5132" s="179"/>
      <c r="S5132" s="179"/>
      <c r="T5132" s="179"/>
      <c r="U5132" s="179"/>
      <c r="V5132" s="179"/>
      <c r="W5132" s="179"/>
      <c r="X5132" s="179"/>
      <c r="Y5132" s="179"/>
      <c r="Z5132" s="179"/>
      <c r="AA5132" s="222"/>
      <c r="AB5132" s="222"/>
      <c r="AC5132" s="222"/>
      <c r="AD5132" s="179"/>
      <c r="AE5132" s="179"/>
      <c r="AF5132" s="179"/>
      <c r="AG5132" s="179"/>
      <c r="AH5132" s="179"/>
      <c r="AI5132" s="179"/>
      <c r="AJ5132" s="179"/>
    </row>
    <row r="5133" spans="2:36" x14ac:dyDescent="0.3">
      <c r="B5133" s="224">
        <v>521000</v>
      </c>
      <c r="C5133" s="209">
        <v>216142</v>
      </c>
      <c r="D5133" s="206">
        <f t="shared" si="408"/>
        <v>0.41485988483685221</v>
      </c>
      <c r="E5133" s="208">
        <f t="shared" si="409"/>
        <v>0.45</v>
      </c>
      <c r="F5133" s="207">
        <v>11887.81</v>
      </c>
      <c r="G5133" s="207">
        <v>17291.36</v>
      </c>
      <c r="H5133" s="207">
        <v>19452.78</v>
      </c>
      <c r="I5133" s="214">
        <v>198874</v>
      </c>
      <c r="J5133" s="211">
        <f t="shared" si="410"/>
        <v>0.38171593090211131</v>
      </c>
      <c r="K5133" s="212">
        <f t="shared" si="411"/>
        <v>0.42</v>
      </c>
      <c r="L5133" s="214">
        <v>10938.07</v>
      </c>
      <c r="M5133" s="213">
        <v>15909.92</v>
      </c>
      <c r="N5133" s="213">
        <v>17898.66</v>
      </c>
      <c r="O5133" s="242">
        <f t="shared" si="412"/>
        <v>0.51529999999995202</v>
      </c>
      <c r="P5133" s="242"/>
      <c r="Q5133" s="179"/>
      <c r="R5133" s="179"/>
      <c r="S5133" s="179"/>
      <c r="T5133" s="179"/>
      <c r="U5133" s="179"/>
      <c r="V5133" s="179"/>
      <c r="W5133" s="179"/>
      <c r="X5133" s="179"/>
      <c r="Y5133" s="179"/>
      <c r="Z5133" s="179"/>
      <c r="AA5133" s="222"/>
      <c r="AB5133" s="222"/>
      <c r="AC5133" s="222"/>
      <c r="AD5133" s="179"/>
      <c r="AE5133" s="179"/>
      <c r="AF5133" s="179"/>
      <c r="AG5133" s="179"/>
      <c r="AH5133" s="179"/>
      <c r="AI5133" s="179"/>
      <c r="AJ5133" s="179"/>
    </row>
    <row r="5134" spans="2:36" x14ac:dyDescent="0.3">
      <c r="B5134" s="224">
        <v>521100</v>
      </c>
      <c r="C5134" s="209">
        <v>216187</v>
      </c>
      <c r="D5134" s="206">
        <f t="shared" si="408"/>
        <v>0.41486662828631743</v>
      </c>
      <c r="E5134" s="208">
        <f t="shared" si="409"/>
        <v>0.45</v>
      </c>
      <c r="F5134" s="207">
        <v>11890.28</v>
      </c>
      <c r="G5134" s="207">
        <v>17294.96</v>
      </c>
      <c r="H5134" s="207">
        <v>19456.830000000002</v>
      </c>
      <c r="I5134" s="214">
        <v>198916</v>
      </c>
      <c r="J5134" s="211">
        <f t="shared" si="410"/>
        <v>0.3817232776818269</v>
      </c>
      <c r="K5134" s="212">
        <f t="shared" si="411"/>
        <v>0.42</v>
      </c>
      <c r="L5134" s="214">
        <v>10940.38</v>
      </c>
      <c r="M5134" s="213">
        <v>15913.28</v>
      </c>
      <c r="N5134" s="213">
        <v>17902.439999999999</v>
      </c>
      <c r="O5134" s="242">
        <f t="shared" si="412"/>
        <v>0.51519999999989519</v>
      </c>
      <c r="P5134" s="242"/>
      <c r="Q5134" s="179"/>
      <c r="R5134" s="179"/>
      <c r="S5134" s="179"/>
      <c r="T5134" s="179"/>
      <c r="U5134" s="179"/>
      <c r="V5134" s="179"/>
      <c r="W5134" s="179"/>
      <c r="X5134" s="179"/>
      <c r="Y5134" s="179"/>
      <c r="Z5134" s="179"/>
      <c r="AA5134" s="222"/>
      <c r="AB5134" s="222"/>
      <c r="AC5134" s="222"/>
      <c r="AD5134" s="179"/>
      <c r="AE5134" s="179"/>
      <c r="AF5134" s="179"/>
      <c r="AG5134" s="179"/>
      <c r="AH5134" s="179"/>
      <c r="AI5134" s="179"/>
      <c r="AJ5134" s="179"/>
    </row>
    <row r="5135" spans="2:36" x14ac:dyDescent="0.3">
      <c r="B5135" s="224">
        <v>521200</v>
      </c>
      <c r="C5135" s="209">
        <v>216232</v>
      </c>
      <c r="D5135" s="206">
        <f t="shared" si="408"/>
        <v>0.41487336914811973</v>
      </c>
      <c r="E5135" s="208">
        <f t="shared" si="409"/>
        <v>0.45</v>
      </c>
      <c r="F5135" s="207">
        <v>11892.76</v>
      </c>
      <c r="G5135" s="207">
        <v>17298.560000000001</v>
      </c>
      <c r="H5135" s="207">
        <v>19460.88</v>
      </c>
      <c r="I5135" s="214">
        <v>198958</v>
      </c>
      <c r="J5135" s="211">
        <f t="shared" si="410"/>
        <v>0.38173062164236377</v>
      </c>
      <c r="K5135" s="212">
        <f t="shared" si="411"/>
        <v>0.42</v>
      </c>
      <c r="L5135" s="214">
        <v>10942.69</v>
      </c>
      <c r="M5135" s="213">
        <v>15916.64</v>
      </c>
      <c r="N5135" s="213">
        <v>17906.22</v>
      </c>
      <c r="O5135" s="242">
        <f t="shared" si="412"/>
        <v>0.51530000000013387</v>
      </c>
      <c r="P5135" s="242"/>
      <c r="Q5135" s="179"/>
      <c r="R5135" s="179"/>
      <c r="S5135" s="179"/>
      <c r="T5135" s="179"/>
      <c r="U5135" s="179"/>
      <c r="V5135" s="179"/>
      <c r="W5135" s="179"/>
      <c r="X5135" s="179"/>
      <c r="Y5135" s="179"/>
      <c r="Z5135" s="179"/>
      <c r="AA5135" s="222"/>
      <c r="AB5135" s="222"/>
      <c r="AC5135" s="222"/>
      <c r="AD5135" s="179"/>
      <c r="AE5135" s="179"/>
      <c r="AF5135" s="179"/>
      <c r="AG5135" s="179"/>
      <c r="AH5135" s="179"/>
      <c r="AI5135" s="179"/>
      <c r="AJ5135" s="179"/>
    </row>
    <row r="5136" spans="2:36" x14ac:dyDescent="0.3">
      <c r="B5136" s="224">
        <v>521300</v>
      </c>
      <c r="C5136" s="209">
        <v>216277</v>
      </c>
      <c r="D5136" s="206">
        <f t="shared" si="408"/>
        <v>0.41488010742374831</v>
      </c>
      <c r="E5136" s="208">
        <f t="shared" si="409"/>
        <v>0.45</v>
      </c>
      <c r="F5136" s="207">
        <v>11895.23</v>
      </c>
      <c r="G5136" s="207">
        <v>17302.16</v>
      </c>
      <c r="H5136" s="207">
        <v>19464.93</v>
      </c>
      <c r="I5136" s="214">
        <v>199000</v>
      </c>
      <c r="J5136" s="211">
        <f t="shared" si="410"/>
        <v>0.38173796278534433</v>
      </c>
      <c r="K5136" s="212">
        <f t="shared" si="411"/>
        <v>0.42</v>
      </c>
      <c r="L5136" s="214">
        <v>10945</v>
      </c>
      <c r="M5136" s="213">
        <v>15920</v>
      </c>
      <c r="N5136" s="213">
        <v>17910</v>
      </c>
      <c r="O5136" s="242">
        <f t="shared" si="412"/>
        <v>0.51520000000000432</v>
      </c>
      <c r="P5136" s="242"/>
      <c r="Q5136" s="179"/>
      <c r="R5136" s="179"/>
      <c r="S5136" s="179"/>
      <c r="T5136" s="179"/>
      <c r="U5136" s="179"/>
      <c r="V5136" s="179"/>
      <c r="W5136" s="179"/>
      <c r="X5136" s="179"/>
      <c r="Y5136" s="179"/>
      <c r="Z5136" s="179"/>
      <c r="AA5136" s="222"/>
      <c r="AB5136" s="222"/>
      <c r="AC5136" s="222"/>
      <c r="AD5136" s="179"/>
      <c r="AE5136" s="179"/>
      <c r="AF5136" s="179"/>
      <c r="AG5136" s="179"/>
      <c r="AH5136" s="179"/>
      <c r="AI5136" s="179"/>
      <c r="AJ5136" s="179"/>
    </row>
    <row r="5137" spans="2:36" x14ac:dyDescent="0.3">
      <c r="B5137" s="224">
        <v>521400</v>
      </c>
      <c r="C5137" s="209">
        <v>216322</v>
      </c>
      <c r="D5137" s="206">
        <f t="shared" si="408"/>
        <v>0.41488684311469121</v>
      </c>
      <c r="E5137" s="208">
        <f t="shared" si="409"/>
        <v>0.45</v>
      </c>
      <c r="F5137" s="207">
        <v>11897.71</v>
      </c>
      <c r="G5137" s="207">
        <v>17305.759999999998</v>
      </c>
      <c r="H5137" s="207">
        <v>19468.98</v>
      </c>
      <c r="I5137" s="214">
        <v>199042</v>
      </c>
      <c r="J5137" s="211">
        <f t="shared" si="410"/>
        <v>0.38174530111238975</v>
      </c>
      <c r="K5137" s="212">
        <f t="shared" si="411"/>
        <v>0.42</v>
      </c>
      <c r="L5137" s="214">
        <v>10947.31</v>
      </c>
      <c r="M5137" s="213">
        <v>15923.36</v>
      </c>
      <c r="N5137" s="213">
        <v>17913.78</v>
      </c>
      <c r="O5137" s="242">
        <f t="shared" si="412"/>
        <v>0.51530000000002474</v>
      </c>
      <c r="P5137" s="242"/>
      <c r="Q5137" s="179"/>
      <c r="R5137" s="179"/>
      <c r="S5137" s="179"/>
      <c r="T5137" s="179"/>
      <c r="U5137" s="179"/>
      <c r="V5137" s="179"/>
      <c r="W5137" s="179"/>
      <c r="X5137" s="179"/>
      <c r="Y5137" s="179"/>
      <c r="Z5137" s="179"/>
      <c r="AA5137" s="222"/>
      <c r="AB5137" s="222"/>
      <c r="AC5137" s="222"/>
      <c r="AD5137" s="179"/>
      <c r="AE5137" s="179"/>
      <c r="AF5137" s="179"/>
      <c r="AG5137" s="179"/>
      <c r="AH5137" s="179"/>
      <c r="AI5137" s="179"/>
      <c r="AJ5137" s="179"/>
    </row>
    <row r="5138" spans="2:36" x14ac:dyDescent="0.3">
      <c r="B5138" s="224">
        <v>521500</v>
      </c>
      <c r="C5138" s="209">
        <v>216367</v>
      </c>
      <c r="D5138" s="206">
        <f t="shared" si="408"/>
        <v>0.41489357622243528</v>
      </c>
      <c r="E5138" s="208">
        <f t="shared" si="409"/>
        <v>0.45</v>
      </c>
      <c r="F5138" s="207">
        <v>11900.18</v>
      </c>
      <c r="G5138" s="207">
        <v>17309.36</v>
      </c>
      <c r="H5138" s="207">
        <v>19473.03</v>
      </c>
      <c r="I5138" s="214">
        <v>199084</v>
      </c>
      <c r="J5138" s="211">
        <f t="shared" si="410"/>
        <v>0.38175263662511982</v>
      </c>
      <c r="K5138" s="212">
        <f t="shared" si="411"/>
        <v>0.42</v>
      </c>
      <c r="L5138" s="214">
        <v>10949.62</v>
      </c>
      <c r="M5138" s="213">
        <v>15926.72</v>
      </c>
      <c r="N5138" s="213">
        <v>17917.560000000001</v>
      </c>
      <c r="O5138" s="242">
        <f t="shared" si="412"/>
        <v>0.5151999999999316</v>
      </c>
      <c r="P5138" s="242"/>
      <c r="Q5138" s="179"/>
      <c r="R5138" s="179"/>
      <c r="S5138" s="179"/>
      <c r="T5138" s="179"/>
      <c r="U5138" s="179"/>
      <c r="V5138" s="179"/>
      <c r="W5138" s="179"/>
      <c r="X5138" s="179"/>
      <c r="Y5138" s="179"/>
      <c r="Z5138" s="179"/>
      <c r="AA5138" s="222"/>
      <c r="AB5138" s="222"/>
      <c r="AC5138" s="222"/>
      <c r="AD5138" s="179"/>
      <c r="AE5138" s="179"/>
      <c r="AF5138" s="179"/>
      <c r="AG5138" s="179"/>
      <c r="AH5138" s="179"/>
      <c r="AI5138" s="179"/>
      <c r="AJ5138" s="179"/>
    </row>
    <row r="5139" spans="2:36" x14ac:dyDescent="0.3">
      <c r="B5139" s="224">
        <v>521600</v>
      </c>
      <c r="C5139" s="209">
        <v>216412</v>
      </c>
      <c r="D5139" s="206">
        <f t="shared" si="408"/>
        <v>0.41490030674846623</v>
      </c>
      <c r="E5139" s="208">
        <f t="shared" si="409"/>
        <v>0.45</v>
      </c>
      <c r="F5139" s="207">
        <v>11902.66</v>
      </c>
      <c r="G5139" s="207">
        <v>17312.96</v>
      </c>
      <c r="H5139" s="207">
        <v>19477.080000000002</v>
      </c>
      <c r="I5139" s="214">
        <v>199126</v>
      </c>
      <c r="J5139" s="211">
        <f t="shared" si="410"/>
        <v>0.38175996932515338</v>
      </c>
      <c r="K5139" s="212">
        <f t="shared" si="411"/>
        <v>0.42</v>
      </c>
      <c r="L5139" s="214">
        <v>10951.93</v>
      </c>
      <c r="M5139" s="213">
        <v>15930.08</v>
      </c>
      <c r="N5139" s="213">
        <v>17921.34</v>
      </c>
      <c r="O5139" s="242">
        <f t="shared" si="412"/>
        <v>0.5152999999999156</v>
      </c>
      <c r="P5139" s="242"/>
      <c r="Q5139" s="179"/>
      <c r="R5139" s="179"/>
      <c r="S5139" s="179"/>
      <c r="T5139" s="179"/>
      <c r="U5139" s="179"/>
      <c r="V5139" s="179"/>
      <c r="W5139" s="179"/>
      <c r="X5139" s="179"/>
      <c r="Y5139" s="179"/>
      <c r="Z5139" s="179"/>
      <c r="AA5139" s="222"/>
      <c r="AB5139" s="222"/>
      <c r="AC5139" s="222"/>
      <c r="AD5139" s="179"/>
      <c r="AE5139" s="179"/>
      <c r="AF5139" s="179"/>
      <c r="AG5139" s="179"/>
      <c r="AH5139" s="179"/>
      <c r="AI5139" s="179"/>
      <c r="AJ5139" s="179"/>
    </row>
    <row r="5140" spans="2:36" x14ac:dyDescent="0.3">
      <c r="B5140" s="224">
        <v>521700</v>
      </c>
      <c r="C5140" s="209">
        <v>216457</v>
      </c>
      <c r="D5140" s="206">
        <f t="shared" si="408"/>
        <v>0.41490703469426876</v>
      </c>
      <c r="E5140" s="208">
        <f t="shared" si="409"/>
        <v>0.45</v>
      </c>
      <c r="F5140" s="207">
        <v>11905.13</v>
      </c>
      <c r="G5140" s="207">
        <v>17316.560000000001</v>
      </c>
      <c r="H5140" s="207">
        <v>19481.13</v>
      </c>
      <c r="I5140" s="214">
        <v>199168</v>
      </c>
      <c r="J5140" s="211">
        <f t="shared" si="410"/>
        <v>0.38176729921410774</v>
      </c>
      <c r="K5140" s="212">
        <f t="shared" si="411"/>
        <v>0.42</v>
      </c>
      <c r="L5140" s="214">
        <v>10954.24</v>
      </c>
      <c r="M5140" s="213">
        <v>15933.44</v>
      </c>
      <c r="N5140" s="213">
        <v>17925.12</v>
      </c>
      <c r="O5140" s="242">
        <f t="shared" si="412"/>
        <v>0.51520000000007715</v>
      </c>
      <c r="P5140" s="242"/>
      <c r="Q5140" s="179"/>
      <c r="R5140" s="179"/>
      <c r="S5140" s="179"/>
      <c r="T5140" s="179"/>
      <c r="U5140" s="179"/>
      <c r="V5140" s="179"/>
      <c r="W5140" s="179"/>
      <c r="X5140" s="179"/>
      <c r="Y5140" s="179"/>
      <c r="Z5140" s="179"/>
      <c r="AA5140" s="222"/>
      <c r="AB5140" s="222"/>
      <c r="AC5140" s="222"/>
      <c r="AD5140" s="179"/>
      <c r="AE5140" s="179"/>
      <c r="AF5140" s="179"/>
      <c r="AG5140" s="179"/>
      <c r="AH5140" s="179"/>
      <c r="AI5140" s="179"/>
      <c r="AJ5140" s="179"/>
    </row>
    <row r="5141" spans="2:36" x14ac:dyDescent="0.3">
      <c r="B5141" s="224">
        <v>521800</v>
      </c>
      <c r="C5141" s="209">
        <v>216502</v>
      </c>
      <c r="D5141" s="206">
        <f t="shared" si="408"/>
        <v>0.41491376006132619</v>
      </c>
      <c r="E5141" s="208">
        <f t="shared" si="409"/>
        <v>0.45</v>
      </c>
      <c r="F5141" s="207">
        <v>11907.61</v>
      </c>
      <c r="G5141" s="207">
        <v>17320.16</v>
      </c>
      <c r="H5141" s="207">
        <v>19485.18</v>
      </c>
      <c r="I5141" s="214">
        <v>199210</v>
      </c>
      <c r="J5141" s="211">
        <f t="shared" si="410"/>
        <v>0.3817746262935991</v>
      </c>
      <c r="K5141" s="212">
        <f t="shared" si="411"/>
        <v>0.42</v>
      </c>
      <c r="L5141" s="214">
        <v>10956.55</v>
      </c>
      <c r="M5141" s="213">
        <v>15936.8</v>
      </c>
      <c r="N5141" s="213">
        <v>17928.900000000001</v>
      </c>
      <c r="O5141" s="242">
        <f t="shared" si="412"/>
        <v>0.51529999999980647</v>
      </c>
      <c r="P5141" s="242"/>
      <c r="Q5141" s="179"/>
      <c r="R5141" s="179"/>
      <c r="S5141" s="179"/>
      <c r="T5141" s="179"/>
      <c r="U5141" s="179"/>
      <c r="V5141" s="179"/>
      <c r="W5141" s="179"/>
      <c r="X5141" s="179"/>
      <c r="Y5141" s="179"/>
      <c r="Z5141" s="179"/>
      <c r="AA5141" s="222"/>
      <c r="AB5141" s="222"/>
      <c r="AC5141" s="222"/>
      <c r="AD5141" s="179"/>
      <c r="AE5141" s="179"/>
      <c r="AF5141" s="179"/>
      <c r="AG5141" s="179"/>
      <c r="AH5141" s="179"/>
      <c r="AI5141" s="179"/>
      <c r="AJ5141" s="179"/>
    </row>
    <row r="5142" spans="2:36" x14ac:dyDescent="0.3">
      <c r="B5142" s="224">
        <v>521900</v>
      </c>
      <c r="C5142" s="209">
        <v>216547</v>
      </c>
      <c r="D5142" s="206">
        <f t="shared" si="408"/>
        <v>0.41492048285112093</v>
      </c>
      <c r="E5142" s="208">
        <f t="shared" si="409"/>
        <v>0.45</v>
      </c>
      <c r="F5142" s="207">
        <v>11910.08</v>
      </c>
      <c r="G5142" s="207">
        <v>17323.759999999998</v>
      </c>
      <c r="H5142" s="207">
        <v>19489.23</v>
      </c>
      <c r="I5142" s="214">
        <v>199252</v>
      </c>
      <c r="J5142" s="211">
        <f t="shared" si="410"/>
        <v>0.38178195056524239</v>
      </c>
      <c r="K5142" s="212">
        <f t="shared" si="411"/>
        <v>0.42</v>
      </c>
      <c r="L5142" s="214">
        <v>10958.86</v>
      </c>
      <c r="M5142" s="213">
        <v>15940.16</v>
      </c>
      <c r="N5142" s="213">
        <v>17932.68</v>
      </c>
      <c r="O5142" s="242">
        <f t="shared" si="412"/>
        <v>0.51519999999996802</v>
      </c>
      <c r="P5142" s="242"/>
      <c r="Q5142" s="179"/>
      <c r="R5142" s="179"/>
      <c r="S5142" s="179"/>
      <c r="T5142" s="179"/>
      <c r="U5142" s="179"/>
      <c r="V5142" s="179"/>
      <c r="W5142" s="179"/>
      <c r="X5142" s="179"/>
      <c r="Y5142" s="179"/>
      <c r="Z5142" s="179"/>
      <c r="AA5142" s="222"/>
      <c r="AB5142" s="222"/>
      <c r="AC5142" s="222"/>
      <c r="AD5142" s="179"/>
      <c r="AE5142" s="179"/>
      <c r="AF5142" s="179"/>
      <c r="AG5142" s="179"/>
      <c r="AH5142" s="179"/>
      <c r="AI5142" s="179"/>
      <c r="AJ5142" s="179"/>
    </row>
    <row r="5143" spans="2:36" x14ac:dyDescent="0.3">
      <c r="B5143" s="224">
        <v>522000</v>
      </c>
      <c r="C5143" s="209">
        <v>216592</v>
      </c>
      <c r="D5143" s="206">
        <f t="shared" si="408"/>
        <v>0.41492720306513409</v>
      </c>
      <c r="E5143" s="208">
        <f t="shared" si="409"/>
        <v>0.45</v>
      </c>
      <c r="F5143" s="207">
        <v>11912.56</v>
      </c>
      <c r="G5143" s="207">
        <v>17327.36</v>
      </c>
      <c r="H5143" s="207">
        <v>19493.28</v>
      </c>
      <c r="I5143" s="214">
        <v>199294</v>
      </c>
      <c r="J5143" s="211">
        <f t="shared" si="410"/>
        <v>0.38178927203065133</v>
      </c>
      <c r="K5143" s="212">
        <f t="shared" si="411"/>
        <v>0.42</v>
      </c>
      <c r="L5143" s="214">
        <v>10961.17</v>
      </c>
      <c r="M5143" s="213">
        <v>15943.52</v>
      </c>
      <c r="N5143" s="213">
        <v>17936.46</v>
      </c>
      <c r="O5143" s="242">
        <f t="shared" si="412"/>
        <v>0.51529999999995202</v>
      </c>
      <c r="P5143" s="242"/>
      <c r="Q5143" s="179"/>
      <c r="R5143" s="179"/>
      <c r="S5143" s="179"/>
      <c r="T5143" s="179"/>
      <c r="U5143" s="179"/>
      <c r="V5143" s="179"/>
      <c r="W5143" s="179"/>
      <c r="X5143" s="179"/>
      <c r="Y5143" s="179"/>
      <c r="Z5143" s="179"/>
      <c r="AA5143" s="222"/>
      <c r="AB5143" s="222"/>
      <c r="AC5143" s="222"/>
      <c r="AD5143" s="179"/>
      <c r="AE5143" s="179"/>
      <c r="AF5143" s="179"/>
      <c r="AG5143" s="179"/>
      <c r="AH5143" s="179"/>
      <c r="AI5143" s="179"/>
      <c r="AJ5143" s="179"/>
    </row>
    <row r="5144" spans="2:36" x14ac:dyDescent="0.3">
      <c r="B5144" s="224">
        <v>522100</v>
      </c>
      <c r="C5144" s="209">
        <v>216637</v>
      </c>
      <c r="D5144" s="206">
        <f t="shared" ref="D5144:D5207" si="413">C5144/B5144</f>
        <v>0.4149339207048458</v>
      </c>
      <c r="E5144" s="208">
        <f t="shared" ref="E5144:E5207" si="414">(C5144-C5143)/(B5144-B5143)</f>
        <v>0.45</v>
      </c>
      <c r="F5144" s="207">
        <v>11915.03</v>
      </c>
      <c r="G5144" s="207">
        <v>17330.96</v>
      </c>
      <c r="H5144" s="207">
        <v>19497.330000000002</v>
      </c>
      <c r="I5144" s="214">
        <v>199336</v>
      </c>
      <c r="J5144" s="211">
        <f t="shared" si="410"/>
        <v>0.3817965906914384</v>
      </c>
      <c r="K5144" s="212">
        <f t="shared" si="411"/>
        <v>0.42</v>
      </c>
      <c r="L5144" s="214">
        <v>10963.48</v>
      </c>
      <c r="M5144" s="213">
        <v>15946.88</v>
      </c>
      <c r="N5144" s="213">
        <v>17940.240000000002</v>
      </c>
      <c r="O5144" s="242">
        <f t="shared" si="412"/>
        <v>0.51519999999989519</v>
      </c>
      <c r="P5144" s="242"/>
      <c r="Q5144" s="179"/>
      <c r="R5144" s="179"/>
      <c r="S5144" s="179"/>
      <c r="T5144" s="179"/>
      <c r="U5144" s="179"/>
      <c r="V5144" s="179"/>
      <c r="W5144" s="179"/>
      <c r="X5144" s="179"/>
      <c r="Y5144" s="179"/>
      <c r="Z5144" s="179"/>
      <c r="AA5144" s="222"/>
      <c r="AB5144" s="222"/>
      <c r="AC5144" s="222"/>
      <c r="AD5144" s="179"/>
      <c r="AE5144" s="179"/>
      <c r="AF5144" s="179"/>
      <c r="AG5144" s="179"/>
      <c r="AH5144" s="179"/>
      <c r="AI5144" s="179"/>
      <c r="AJ5144" s="179"/>
    </row>
    <row r="5145" spans="2:36" x14ac:dyDescent="0.3">
      <c r="B5145" s="224">
        <v>522200</v>
      </c>
      <c r="C5145" s="209">
        <v>216682</v>
      </c>
      <c r="D5145" s="206">
        <f t="shared" si="413"/>
        <v>0.41494063577173496</v>
      </c>
      <c r="E5145" s="208">
        <f t="shared" si="414"/>
        <v>0.45</v>
      </c>
      <c r="F5145" s="207">
        <v>11917.51</v>
      </c>
      <c r="G5145" s="207">
        <v>17334.560000000001</v>
      </c>
      <c r="H5145" s="207">
        <v>19501.38</v>
      </c>
      <c r="I5145" s="214">
        <v>199378</v>
      </c>
      <c r="J5145" s="211">
        <f t="shared" si="410"/>
        <v>0.38180390654921487</v>
      </c>
      <c r="K5145" s="212">
        <f t="shared" si="411"/>
        <v>0.42</v>
      </c>
      <c r="L5145" s="214">
        <v>10965.79</v>
      </c>
      <c r="M5145" s="213">
        <v>15950.24</v>
      </c>
      <c r="N5145" s="213">
        <v>17944.02</v>
      </c>
      <c r="O5145" s="242">
        <f t="shared" si="412"/>
        <v>0.51530000000013387</v>
      </c>
      <c r="P5145" s="242"/>
      <c r="Q5145" s="179"/>
      <c r="R5145" s="179"/>
      <c r="S5145" s="179"/>
      <c r="T5145" s="179"/>
      <c r="U5145" s="179"/>
      <c r="V5145" s="179"/>
      <c r="W5145" s="179"/>
      <c r="X5145" s="179"/>
      <c r="Y5145" s="179"/>
      <c r="Z5145" s="179"/>
      <c r="AA5145" s="222"/>
      <c r="AB5145" s="222"/>
      <c r="AC5145" s="222"/>
      <c r="AD5145" s="179"/>
      <c r="AE5145" s="179"/>
      <c r="AF5145" s="179"/>
      <c r="AG5145" s="179"/>
      <c r="AH5145" s="179"/>
      <c r="AI5145" s="179"/>
      <c r="AJ5145" s="179"/>
    </row>
    <row r="5146" spans="2:36" x14ac:dyDescent="0.3">
      <c r="B5146" s="224">
        <v>522300</v>
      </c>
      <c r="C5146" s="209">
        <v>216727</v>
      </c>
      <c r="D5146" s="206">
        <f t="shared" si="413"/>
        <v>0.41494734826727936</v>
      </c>
      <c r="E5146" s="208">
        <f t="shared" si="414"/>
        <v>0.45</v>
      </c>
      <c r="F5146" s="207">
        <v>11919.98</v>
      </c>
      <c r="G5146" s="207">
        <v>17338.16</v>
      </c>
      <c r="H5146" s="207">
        <v>19505.43</v>
      </c>
      <c r="I5146" s="214">
        <v>199420</v>
      </c>
      <c r="J5146" s="211">
        <f t="shared" si="410"/>
        <v>0.38181121960559067</v>
      </c>
      <c r="K5146" s="212">
        <f t="shared" si="411"/>
        <v>0.42</v>
      </c>
      <c r="L5146" s="214">
        <v>10968.1</v>
      </c>
      <c r="M5146" s="213">
        <v>15953.6</v>
      </c>
      <c r="N5146" s="213">
        <v>17947.8</v>
      </c>
      <c r="O5146" s="242">
        <f t="shared" si="412"/>
        <v>0.51520000000000432</v>
      </c>
      <c r="P5146" s="242"/>
      <c r="Q5146" s="179"/>
      <c r="R5146" s="179"/>
      <c r="S5146" s="179"/>
      <c r="T5146" s="179"/>
      <c r="U5146" s="179"/>
      <c r="V5146" s="179"/>
      <c r="W5146" s="179"/>
      <c r="X5146" s="179"/>
      <c r="Y5146" s="179"/>
      <c r="Z5146" s="179"/>
      <c r="AA5146" s="222"/>
      <c r="AB5146" s="222"/>
      <c r="AC5146" s="222"/>
      <c r="AD5146" s="179"/>
      <c r="AE5146" s="179"/>
      <c r="AF5146" s="179"/>
      <c r="AG5146" s="179"/>
      <c r="AH5146" s="179"/>
      <c r="AI5146" s="179"/>
      <c r="AJ5146" s="179"/>
    </row>
    <row r="5147" spans="2:36" x14ac:dyDescent="0.3">
      <c r="B5147" s="224">
        <v>522400</v>
      </c>
      <c r="C5147" s="209">
        <v>216772</v>
      </c>
      <c r="D5147" s="206">
        <f t="shared" si="413"/>
        <v>0.41495405819295561</v>
      </c>
      <c r="E5147" s="208">
        <f t="shared" si="414"/>
        <v>0.45</v>
      </c>
      <c r="F5147" s="207">
        <v>11922.46</v>
      </c>
      <c r="G5147" s="207">
        <v>17341.759999999998</v>
      </c>
      <c r="H5147" s="207">
        <v>19509.48</v>
      </c>
      <c r="I5147" s="214">
        <v>199462</v>
      </c>
      <c r="J5147" s="211">
        <f t="shared" si="410"/>
        <v>0.38181852986217457</v>
      </c>
      <c r="K5147" s="212">
        <f t="shared" si="411"/>
        <v>0.42</v>
      </c>
      <c r="L5147" s="214">
        <v>10970.41</v>
      </c>
      <c r="M5147" s="213">
        <v>15956.96</v>
      </c>
      <c r="N5147" s="213">
        <v>17951.580000000002</v>
      </c>
      <c r="O5147" s="242">
        <f t="shared" si="412"/>
        <v>0.51530000000002474</v>
      </c>
      <c r="P5147" s="242"/>
      <c r="Q5147" s="179"/>
      <c r="R5147" s="179"/>
      <c r="S5147" s="179"/>
      <c r="T5147" s="179"/>
      <c r="U5147" s="179"/>
      <c r="V5147" s="179"/>
      <c r="W5147" s="179"/>
      <c r="X5147" s="179"/>
      <c r="Y5147" s="179"/>
      <c r="Z5147" s="179"/>
      <c r="AA5147" s="222"/>
      <c r="AB5147" s="222"/>
      <c r="AC5147" s="222"/>
      <c r="AD5147" s="179"/>
      <c r="AE5147" s="179"/>
      <c r="AF5147" s="179"/>
      <c r="AG5147" s="179"/>
      <c r="AH5147" s="179"/>
      <c r="AI5147" s="179"/>
      <c r="AJ5147" s="179"/>
    </row>
    <row r="5148" spans="2:36" x14ac:dyDescent="0.3">
      <c r="B5148" s="224">
        <v>522500</v>
      </c>
      <c r="C5148" s="209">
        <v>216817</v>
      </c>
      <c r="D5148" s="206">
        <f t="shared" si="413"/>
        <v>0.41496076555023925</v>
      </c>
      <c r="E5148" s="208">
        <f t="shared" si="414"/>
        <v>0.45</v>
      </c>
      <c r="F5148" s="207">
        <v>11924.93</v>
      </c>
      <c r="G5148" s="207">
        <v>17345.36</v>
      </c>
      <c r="H5148" s="207">
        <v>19513.53</v>
      </c>
      <c r="I5148" s="214">
        <v>199504</v>
      </c>
      <c r="J5148" s="211">
        <f t="shared" si="410"/>
        <v>0.38182583732057418</v>
      </c>
      <c r="K5148" s="212">
        <f t="shared" si="411"/>
        <v>0.42</v>
      </c>
      <c r="L5148" s="214">
        <v>10972.72</v>
      </c>
      <c r="M5148" s="213">
        <v>15960.32</v>
      </c>
      <c r="N5148" s="213">
        <v>17955.36</v>
      </c>
      <c r="O5148" s="242">
        <f t="shared" si="412"/>
        <v>0.5151999999999316</v>
      </c>
      <c r="P5148" s="242"/>
      <c r="Q5148" s="179"/>
      <c r="R5148" s="179"/>
      <c r="S5148" s="179"/>
      <c r="T5148" s="179"/>
      <c r="U5148" s="179"/>
      <c r="V5148" s="179"/>
      <c r="W5148" s="179"/>
      <c r="X5148" s="179"/>
      <c r="Y5148" s="179"/>
      <c r="Z5148" s="179"/>
      <c r="AA5148" s="222"/>
      <c r="AB5148" s="222"/>
      <c r="AC5148" s="222"/>
      <c r="AD5148" s="179"/>
      <c r="AE5148" s="179"/>
      <c r="AF5148" s="179"/>
      <c r="AG5148" s="179"/>
      <c r="AH5148" s="179"/>
      <c r="AI5148" s="179"/>
      <c r="AJ5148" s="179"/>
    </row>
    <row r="5149" spans="2:36" x14ac:dyDescent="0.3">
      <c r="B5149" s="224">
        <v>522600</v>
      </c>
      <c r="C5149" s="209">
        <v>216862</v>
      </c>
      <c r="D5149" s="206">
        <f t="shared" si="413"/>
        <v>0.41496747034060466</v>
      </c>
      <c r="E5149" s="208">
        <f t="shared" si="414"/>
        <v>0.45</v>
      </c>
      <c r="F5149" s="207">
        <v>11927.41</v>
      </c>
      <c r="G5149" s="207">
        <v>17348.96</v>
      </c>
      <c r="H5149" s="207">
        <v>19517.580000000002</v>
      </c>
      <c r="I5149" s="214">
        <v>199546</v>
      </c>
      <c r="J5149" s="211">
        <f t="shared" si="410"/>
        <v>0.38183314198239571</v>
      </c>
      <c r="K5149" s="212">
        <f t="shared" si="411"/>
        <v>0.42</v>
      </c>
      <c r="L5149" s="214">
        <v>10975.03</v>
      </c>
      <c r="M5149" s="213">
        <v>15963.68</v>
      </c>
      <c r="N5149" s="213">
        <v>17959.14</v>
      </c>
      <c r="O5149" s="242">
        <f t="shared" si="412"/>
        <v>0.5152999999999156</v>
      </c>
      <c r="P5149" s="242"/>
      <c r="Q5149" s="179"/>
      <c r="R5149" s="179"/>
      <c r="S5149" s="179"/>
      <c r="T5149" s="179"/>
      <c r="U5149" s="179"/>
      <c r="V5149" s="179"/>
      <c r="W5149" s="179"/>
      <c r="X5149" s="179"/>
      <c r="Y5149" s="179"/>
      <c r="Z5149" s="179"/>
      <c r="AA5149" s="222"/>
      <c r="AB5149" s="222"/>
      <c r="AC5149" s="222"/>
      <c r="AD5149" s="179"/>
      <c r="AE5149" s="179"/>
      <c r="AF5149" s="179"/>
      <c r="AG5149" s="179"/>
      <c r="AH5149" s="179"/>
      <c r="AI5149" s="179"/>
      <c r="AJ5149" s="179"/>
    </row>
    <row r="5150" spans="2:36" x14ac:dyDescent="0.3">
      <c r="B5150" s="224">
        <v>522700</v>
      </c>
      <c r="C5150" s="209">
        <v>216907</v>
      </c>
      <c r="D5150" s="206">
        <f t="shared" si="413"/>
        <v>0.41497417256552516</v>
      </c>
      <c r="E5150" s="208">
        <f t="shared" si="414"/>
        <v>0.45</v>
      </c>
      <c r="F5150" s="207">
        <v>11929.88</v>
      </c>
      <c r="G5150" s="207">
        <v>17352.560000000001</v>
      </c>
      <c r="H5150" s="207">
        <v>19521.63</v>
      </c>
      <c r="I5150" s="214">
        <v>199588</v>
      </c>
      <c r="J5150" s="211">
        <f t="shared" si="410"/>
        <v>0.38184044384924432</v>
      </c>
      <c r="K5150" s="212">
        <f t="shared" si="411"/>
        <v>0.42</v>
      </c>
      <c r="L5150" s="214">
        <v>10977.34</v>
      </c>
      <c r="M5150" s="213">
        <v>15967.04</v>
      </c>
      <c r="N5150" s="213">
        <v>17962.919999999998</v>
      </c>
      <c r="O5150" s="242">
        <f t="shared" si="412"/>
        <v>0.51520000000007715</v>
      </c>
      <c r="P5150" s="242"/>
      <c r="Q5150" s="179"/>
      <c r="R5150" s="179"/>
      <c r="S5150" s="179"/>
      <c r="T5150" s="179"/>
      <c r="U5150" s="179"/>
      <c r="V5150" s="179"/>
      <c r="W5150" s="179"/>
      <c r="X5150" s="179"/>
      <c r="Y5150" s="179"/>
      <c r="Z5150" s="179"/>
      <c r="AA5150" s="222"/>
      <c r="AB5150" s="222"/>
      <c r="AC5150" s="222"/>
      <c r="AD5150" s="179"/>
      <c r="AE5150" s="179"/>
      <c r="AF5150" s="179"/>
      <c r="AG5150" s="179"/>
      <c r="AH5150" s="179"/>
      <c r="AI5150" s="179"/>
      <c r="AJ5150" s="179"/>
    </row>
    <row r="5151" spans="2:36" x14ac:dyDescent="0.3">
      <c r="B5151" s="224">
        <v>522800</v>
      </c>
      <c r="C5151" s="209">
        <v>216952</v>
      </c>
      <c r="D5151" s="206">
        <f t="shared" si="413"/>
        <v>0.41498087222647284</v>
      </c>
      <c r="E5151" s="208">
        <f t="shared" si="414"/>
        <v>0.45</v>
      </c>
      <c r="F5151" s="207">
        <v>11932.36</v>
      </c>
      <c r="G5151" s="207">
        <v>17356.16</v>
      </c>
      <c r="H5151" s="207">
        <v>19525.68</v>
      </c>
      <c r="I5151" s="214">
        <v>199630</v>
      </c>
      <c r="J5151" s="211">
        <f t="shared" si="410"/>
        <v>0.38184774292272378</v>
      </c>
      <c r="K5151" s="212">
        <f t="shared" si="411"/>
        <v>0.42</v>
      </c>
      <c r="L5151" s="214">
        <v>10979.65</v>
      </c>
      <c r="M5151" s="213">
        <v>15970.4</v>
      </c>
      <c r="N5151" s="213">
        <v>17966.7</v>
      </c>
      <c r="O5151" s="242">
        <f t="shared" si="412"/>
        <v>0.51529999999980647</v>
      </c>
      <c r="P5151" s="242"/>
      <c r="Q5151" s="179"/>
      <c r="R5151" s="179"/>
      <c r="S5151" s="179"/>
      <c r="T5151" s="179"/>
      <c r="U5151" s="179"/>
      <c r="V5151" s="179"/>
      <c r="W5151" s="179"/>
      <c r="X5151" s="179"/>
      <c r="Y5151" s="179"/>
      <c r="Z5151" s="179"/>
      <c r="AA5151" s="222"/>
      <c r="AB5151" s="222"/>
      <c r="AC5151" s="222"/>
      <c r="AD5151" s="179"/>
      <c r="AE5151" s="179"/>
      <c r="AF5151" s="179"/>
      <c r="AG5151" s="179"/>
      <c r="AH5151" s="179"/>
      <c r="AI5151" s="179"/>
      <c r="AJ5151" s="179"/>
    </row>
    <row r="5152" spans="2:36" x14ac:dyDescent="0.3">
      <c r="B5152" s="224">
        <v>522900</v>
      </c>
      <c r="C5152" s="209">
        <v>216997</v>
      </c>
      <c r="D5152" s="206">
        <f t="shared" si="413"/>
        <v>0.4149875693249187</v>
      </c>
      <c r="E5152" s="208">
        <f t="shared" si="414"/>
        <v>0.45</v>
      </c>
      <c r="F5152" s="207">
        <v>11934.83</v>
      </c>
      <c r="G5152" s="207">
        <v>17359.759999999998</v>
      </c>
      <c r="H5152" s="207">
        <v>19529.73</v>
      </c>
      <c r="I5152" s="214">
        <v>199672</v>
      </c>
      <c r="J5152" s="211">
        <f t="shared" si="410"/>
        <v>0.38185503920443681</v>
      </c>
      <c r="K5152" s="212">
        <f t="shared" si="411"/>
        <v>0.42</v>
      </c>
      <c r="L5152" s="214">
        <v>10981.96</v>
      </c>
      <c r="M5152" s="213">
        <v>15973.76</v>
      </c>
      <c r="N5152" s="213">
        <v>17970.48</v>
      </c>
      <c r="O5152" s="242">
        <f t="shared" si="412"/>
        <v>0.51519999999996802</v>
      </c>
      <c r="P5152" s="242"/>
      <c r="Q5152" s="179"/>
      <c r="R5152" s="179"/>
      <c r="S5152" s="179"/>
      <c r="T5152" s="179"/>
      <c r="U5152" s="179"/>
      <c r="V5152" s="179"/>
      <c r="W5152" s="179"/>
      <c r="X5152" s="179"/>
      <c r="Y5152" s="179"/>
      <c r="Z5152" s="179"/>
      <c r="AA5152" s="222"/>
      <c r="AB5152" s="222"/>
      <c r="AC5152" s="222"/>
      <c r="AD5152" s="179"/>
      <c r="AE5152" s="179"/>
      <c r="AF5152" s="179"/>
      <c r="AG5152" s="179"/>
      <c r="AH5152" s="179"/>
      <c r="AI5152" s="179"/>
      <c r="AJ5152" s="179"/>
    </row>
    <row r="5153" spans="2:36" x14ac:dyDescent="0.3">
      <c r="B5153" s="224">
        <v>523000</v>
      </c>
      <c r="C5153" s="209">
        <v>217042</v>
      </c>
      <c r="D5153" s="206">
        <f t="shared" si="413"/>
        <v>0.41499426386233268</v>
      </c>
      <c r="E5153" s="208">
        <f t="shared" si="414"/>
        <v>0.45</v>
      </c>
      <c r="F5153" s="207">
        <v>11937.31</v>
      </c>
      <c r="G5153" s="207">
        <v>17363.36</v>
      </c>
      <c r="H5153" s="207">
        <v>19533.78</v>
      </c>
      <c r="I5153" s="214">
        <v>199714</v>
      </c>
      <c r="J5153" s="211">
        <f t="shared" si="410"/>
        <v>0.38186233269598469</v>
      </c>
      <c r="K5153" s="212">
        <f t="shared" si="411"/>
        <v>0.42</v>
      </c>
      <c r="L5153" s="214">
        <v>10984.27</v>
      </c>
      <c r="M5153" s="213">
        <v>15977.12</v>
      </c>
      <c r="N5153" s="213">
        <v>17974.259999999998</v>
      </c>
      <c r="O5153" s="242">
        <f t="shared" si="412"/>
        <v>0.51529999999995202</v>
      </c>
      <c r="P5153" s="242"/>
      <c r="Q5153" s="179"/>
      <c r="R5153" s="179"/>
      <c r="S5153" s="179"/>
      <c r="T5153" s="179"/>
      <c r="U5153" s="179"/>
      <c r="V5153" s="179"/>
      <c r="W5153" s="179"/>
      <c r="X5153" s="179"/>
      <c r="Y5153" s="179"/>
      <c r="Z5153" s="179"/>
      <c r="AA5153" s="222"/>
      <c r="AB5153" s="222"/>
      <c r="AC5153" s="222"/>
      <c r="AD5153" s="179"/>
      <c r="AE5153" s="179"/>
      <c r="AF5153" s="179"/>
      <c r="AG5153" s="179"/>
      <c r="AH5153" s="179"/>
      <c r="AI5153" s="179"/>
      <c r="AJ5153" s="179"/>
    </row>
    <row r="5154" spans="2:36" x14ac:dyDescent="0.3">
      <c r="B5154" s="224">
        <v>523100</v>
      </c>
      <c r="C5154" s="209">
        <v>217087</v>
      </c>
      <c r="D5154" s="206">
        <f t="shared" si="413"/>
        <v>0.41500095584018354</v>
      </c>
      <c r="E5154" s="208">
        <f t="shared" si="414"/>
        <v>0.45</v>
      </c>
      <c r="F5154" s="207">
        <v>11939.78</v>
      </c>
      <c r="G5154" s="207">
        <v>17366.96</v>
      </c>
      <c r="H5154" s="207">
        <v>19537.830000000002</v>
      </c>
      <c r="I5154" s="214">
        <v>199756</v>
      </c>
      <c r="J5154" s="211">
        <f t="shared" si="410"/>
        <v>0.38186962339896768</v>
      </c>
      <c r="K5154" s="212">
        <f t="shared" si="411"/>
        <v>0.42</v>
      </c>
      <c r="L5154" s="214">
        <v>10986.58</v>
      </c>
      <c r="M5154" s="213">
        <v>15980.48</v>
      </c>
      <c r="N5154" s="213">
        <v>17978.04</v>
      </c>
      <c r="O5154" s="242">
        <f t="shared" si="412"/>
        <v>0.51519999999989519</v>
      </c>
      <c r="P5154" s="242"/>
      <c r="Q5154" s="179"/>
      <c r="R5154" s="179"/>
      <c r="S5154" s="179"/>
      <c r="T5154" s="179"/>
      <c r="U5154" s="179"/>
      <c r="V5154" s="179"/>
      <c r="W5154" s="179"/>
      <c r="X5154" s="179"/>
      <c r="Y5154" s="179"/>
      <c r="Z5154" s="179"/>
      <c r="AA5154" s="222"/>
      <c r="AB5154" s="222"/>
      <c r="AC5154" s="222"/>
      <c r="AD5154" s="179"/>
      <c r="AE5154" s="179"/>
      <c r="AF5154" s="179"/>
      <c r="AG5154" s="179"/>
      <c r="AH5154" s="179"/>
      <c r="AI5154" s="179"/>
      <c r="AJ5154" s="179"/>
    </row>
    <row r="5155" spans="2:36" x14ac:dyDescent="0.3">
      <c r="B5155" s="224">
        <v>523200</v>
      </c>
      <c r="C5155" s="209">
        <v>217132</v>
      </c>
      <c r="D5155" s="206">
        <f t="shared" si="413"/>
        <v>0.41500764525993883</v>
      </c>
      <c r="E5155" s="208">
        <f t="shared" si="414"/>
        <v>0.45</v>
      </c>
      <c r="F5155" s="207">
        <v>11942.26</v>
      </c>
      <c r="G5155" s="207">
        <v>17370.560000000001</v>
      </c>
      <c r="H5155" s="207">
        <v>19541.88</v>
      </c>
      <c r="I5155" s="214">
        <v>199798</v>
      </c>
      <c r="J5155" s="211">
        <f t="shared" si="410"/>
        <v>0.38187691131498469</v>
      </c>
      <c r="K5155" s="212">
        <f t="shared" si="411"/>
        <v>0.42</v>
      </c>
      <c r="L5155" s="214">
        <v>10988.89</v>
      </c>
      <c r="M5155" s="213">
        <v>15983.84</v>
      </c>
      <c r="N5155" s="213">
        <v>17981.82</v>
      </c>
      <c r="O5155" s="242">
        <f t="shared" si="412"/>
        <v>0.51530000000013387</v>
      </c>
      <c r="P5155" s="242"/>
      <c r="Q5155" s="179"/>
      <c r="R5155" s="179"/>
      <c r="S5155" s="179"/>
      <c r="T5155" s="179"/>
      <c r="U5155" s="179"/>
      <c r="V5155" s="179"/>
      <c r="W5155" s="179"/>
      <c r="X5155" s="179"/>
      <c r="Y5155" s="179"/>
      <c r="Z5155" s="179"/>
      <c r="AA5155" s="222"/>
      <c r="AB5155" s="222"/>
      <c r="AC5155" s="222"/>
      <c r="AD5155" s="179"/>
      <c r="AE5155" s="179"/>
      <c r="AF5155" s="179"/>
      <c r="AG5155" s="179"/>
      <c r="AH5155" s="179"/>
      <c r="AI5155" s="179"/>
      <c r="AJ5155" s="179"/>
    </row>
    <row r="5156" spans="2:36" x14ac:dyDescent="0.3">
      <c r="B5156" s="224">
        <v>523300</v>
      </c>
      <c r="C5156" s="209">
        <v>217177</v>
      </c>
      <c r="D5156" s="206">
        <f t="shared" si="413"/>
        <v>0.41501433212306515</v>
      </c>
      <c r="E5156" s="208">
        <f t="shared" si="414"/>
        <v>0.45</v>
      </c>
      <c r="F5156" s="207">
        <v>11944.73</v>
      </c>
      <c r="G5156" s="207">
        <v>17374.16</v>
      </c>
      <c r="H5156" s="207">
        <v>19545.93</v>
      </c>
      <c r="I5156" s="214">
        <v>199840</v>
      </c>
      <c r="J5156" s="211">
        <f t="shared" si="410"/>
        <v>0.38188419644563348</v>
      </c>
      <c r="K5156" s="212">
        <f t="shared" si="411"/>
        <v>0.42</v>
      </c>
      <c r="L5156" s="214">
        <v>10991.2</v>
      </c>
      <c r="M5156" s="213">
        <v>15987.2</v>
      </c>
      <c r="N5156" s="213">
        <v>17985.599999999999</v>
      </c>
      <c r="O5156" s="242">
        <f t="shared" si="412"/>
        <v>0.51520000000000432</v>
      </c>
      <c r="P5156" s="242"/>
      <c r="Q5156" s="179"/>
      <c r="R5156" s="179"/>
      <c r="S5156" s="179"/>
      <c r="T5156" s="179"/>
      <c r="U5156" s="179"/>
      <c r="V5156" s="179"/>
      <c r="W5156" s="179"/>
      <c r="X5156" s="179"/>
      <c r="Y5156" s="179"/>
      <c r="Z5156" s="179"/>
      <c r="AA5156" s="222"/>
      <c r="AB5156" s="222"/>
      <c r="AC5156" s="222"/>
      <c r="AD5156" s="179"/>
      <c r="AE5156" s="179"/>
      <c r="AF5156" s="179"/>
      <c r="AG5156" s="179"/>
      <c r="AH5156" s="179"/>
      <c r="AI5156" s="179"/>
      <c r="AJ5156" s="179"/>
    </row>
    <row r="5157" spans="2:36" x14ac:dyDescent="0.3">
      <c r="B5157" s="224">
        <v>523400</v>
      </c>
      <c r="C5157" s="209">
        <v>217222</v>
      </c>
      <c r="D5157" s="206">
        <f t="shared" si="413"/>
        <v>0.4150210164310279</v>
      </c>
      <c r="E5157" s="208">
        <f t="shared" si="414"/>
        <v>0.45</v>
      </c>
      <c r="F5157" s="207">
        <v>11947.21</v>
      </c>
      <c r="G5157" s="207">
        <v>17377.759999999998</v>
      </c>
      <c r="H5157" s="207">
        <v>19549.98</v>
      </c>
      <c r="I5157" s="214">
        <v>199882</v>
      </c>
      <c r="J5157" s="211">
        <f t="shared" si="410"/>
        <v>0.38189147879251051</v>
      </c>
      <c r="K5157" s="212">
        <f t="shared" si="411"/>
        <v>0.42</v>
      </c>
      <c r="L5157" s="214">
        <v>10993.51</v>
      </c>
      <c r="M5157" s="213">
        <v>15990.56</v>
      </c>
      <c r="N5157" s="213">
        <v>17989.38</v>
      </c>
      <c r="O5157" s="242">
        <f t="shared" si="412"/>
        <v>0.51530000000002474</v>
      </c>
      <c r="P5157" s="242"/>
      <c r="Q5157" s="179"/>
      <c r="R5157" s="179"/>
      <c r="S5157" s="179"/>
      <c r="T5157" s="179"/>
      <c r="U5157" s="179"/>
      <c r="V5157" s="179"/>
      <c r="W5157" s="179"/>
      <c r="X5157" s="179"/>
      <c r="Y5157" s="179"/>
      <c r="Z5157" s="179"/>
      <c r="AA5157" s="222"/>
      <c r="AB5157" s="222"/>
      <c r="AC5157" s="222"/>
      <c r="AD5157" s="179"/>
      <c r="AE5157" s="179"/>
      <c r="AF5157" s="179"/>
      <c r="AG5157" s="179"/>
      <c r="AH5157" s="179"/>
      <c r="AI5157" s="179"/>
      <c r="AJ5157" s="179"/>
    </row>
    <row r="5158" spans="2:36" x14ac:dyDescent="0.3">
      <c r="B5158" s="224">
        <v>523500</v>
      </c>
      <c r="C5158" s="209">
        <v>217267</v>
      </c>
      <c r="D5158" s="206">
        <f t="shared" si="413"/>
        <v>0.41502769818529128</v>
      </c>
      <c r="E5158" s="208">
        <f t="shared" si="414"/>
        <v>0.45</v>
      </c>
      <c r="F5158" s="207">
        <v>11949.68</v>
      </c>
      <c r="G5158" s="207">
        <v>17381.36</v>
      </c>
      <c r="H5158" s="207">
        <v>19554.03</v>
      </c>
      <c r="I5158" s="214">
        <v>199924</v>
      </c>
      <c r="J5158" s="211">
        <f t="shared" si="410"/>
        <v>0.3818987583572111</v>
      </c>
      <c r="K5158" s="212">
        <f t="shared" si="411"/>
        <v>0.42</v>
      </c>
      <c r="L5158" s="214">
        <v>10995.82</v>
      </c>
      <c r="M5158" s="213">
        <v>15993.92</v>
      </c>
      <c r="N5158" s="213">
        <v>17993.16</v>
      </c>
      <c r="O5158" s="242">
        <f t="shared" si="412"/>
        <v>0.5151999999999316</v>
      </c>
      <c r="P5158" s="242"/>
      <c r="Q5158" s="179"/>
      <c r="R5158" s="179"/>
      <c r="S5158" s="179"/>
      <c r="T5158" s="179"/>
      <c r="U5158" s="179"/>
      <c r="V5158" s="179"/>
      <c r="W5158" s="179"/>
      <c r="X5158" s="179"/>
      <c r="Y5158" s="179"/>
      <c r="Z5158" s="179"/>
      <c r="AA5158" s="222"/>
      <c r="AB5158" s="222"/>
      <c r="AC5158" s="222"/>
      <c r="AD5158" s="179"/>
      <c r="AE5158" s="179"/>
      <c r="AF5158" s="179"/>
      <c r="AG5158" s="179"/>
      <c r="AH5158" s="179"/>
      <c r="AI5158" s="179"/>
      <c r="AJ5158" s="179"/>
    </row>
    <row r="5159" spans="2:36" x14ac:dyDescent="0.3">
      <c r="B5159" s="224">
        <v>523600</v>
      </c>
      <c r="C5159" s="209">
        <v>217312</v>
      </c>
      <c r="D5159" s="206">
        <f t="shared" si="413"/>
        <v>0.41503437738731858</v>
      </c>
      <c r="E5159" s="208">
        <f t="shared" si="414"/>
        <v>0.45</v>
      </c>
      <c r="F5159" s="207">
        <v>11952.16</v>
      </c>
      <c r="G5159" s="207">
        <v>17384.96</v>
      </c>
      <c r="H5159" s="207">
        <v>19558.080000000002</v>
      </c>
      <c r="I5159" s="214">
        <v>199966</v>
      </c>
      <c r="J5159" s="211">
        <f t="shared" si="410"/>
        <v>0.38190603514132926</v>
      </c>
      <c r="K5159" s="212">
        <f t="shared" si="411"/>
        <v>0.42</v>
      </c>
      <c r="L5159" s="214">
        <v>10998.13</v>
      </c>
      <c r="M5159" s="213">
        <v>15997.28</v>
      </c>
      <c r="N5159" s="213">
        <v>17996.939999999999</v>
      </c>
      <c r="O5159" s="242">
        <f t="shared" si="412"/>
        <v>0.5152999999999156</v>
      </c>
      <c r="P5159" s="242"/>
      <c r="Q5159" s="179"/>
      <c r="R5159" s="179"/>
      <c r="S5159" s="179"/>
      <c r="T5159" s="179"/>
      <c r="U5159" s="179"/>
      <c r="V5159" s="179"/>
      <c r="W5159" s="179"/>
      <c r="X5159" s="179"/>
      <c r="Y5159" s="179"/>
      <c r="Z5159" s="179"/>
      <c r="AA5159" s="222"/>
      <c r="AB5159" s="222"/>
      <c r="AC5159" s="222"/>
      <c r="AD5159" s="179"/>
      <c r="AE5159" s="179"/>
      <c r="AF5159" s="179"/>
      <c r="AG5159" s="179"/>
      <c r="AH5159" s="179"/>
      <c r="AI5159" s="179"/>
      <c r="AJ5159" s="179"/>
    </row>
    <row r="5160" spans="2:36" x14ac:dyDescent="0.3">
      <c r="B5160" s="224">
        <v>523700</v>
      </c>
      <c r="C5160" s="209">
        <v>217357</v>
      </c>
      <c r="D5160" s="206">
        <f t="shared" si="413"/>
        <v>0.41504105403857172</v>
      </c>
      <c r="E5160" s="208">
        <f t="shared" si="414"/>
        <v>0.45</v>
      </c>
      <c r="F5160" s="207">
        <v>11954.63</v>
      </c>
      <c r="G5160" s="207">
        <v>17388.560000000001</v>
      </c>
      <c r="H5160" s="207">
        <v>19562.13</v>
      </c>
      <c r="I5160" s="214">
        <v>200008</v>
      </c>
      <c r="J5160" s="211">
        <f t="shared" si="410"/>
        <v>0.38191330914645788</v>
      </c>
      <c r="K5160" s="212">
        <f t="shared" si="411"/>
        <v>0.42</v>
      </c>
      <c r="L5160" s="214">
        <v>11000.44</v>
      </c>
      <c r="M5160" s="213">
        <v>16000.64</v>
      </c>
      <c r="N5160" s="213">
        <v>18000.72</v>
      </c>
      <c r="O5160" s="242">
        <f t="shared" si="412"/>
        <v>0.51520000000007715</v>
      </c>
      <c r="P5160" s="242"/>
      <c r="Q5160" s="179"/>
      <c r="R5160" s="179"/>
      <c r="S5160" s="179"/>
      <c r="T5160" s="179"/>
      <c r="U5160" s="179"/>
      <c r="V5160" s="179"/>
      <c r="W5160" s="179"/>
      <c r="X5160" s="179"/>
      <c r="Y5160" s="179"/>
      <c r="Z5160" s="179"/>
      <c r="AA5160" s="222"/>
      <c r="AB5160" s="222"/>
      <c r="AC5160" s="222"/>
      <c r="AD5160" s="179"/>
      <c r="AE5160" s="179"/>
      <c r="AF5160" s="179"/>
      <c r="AG5160" s="179"/>
      <c r="AH5160" s="179"/>
      <c r="AI5160" s="179"/>
      <c r="AJ5160" s="179"/>
    </row>
    <row r="5161" spans="2:36" x14ac:dyDescent="0.3">
      <c r="B5161" s="224">
        <v>523800</v>
      </c>
      <c r="C5161" s="209">
        <v>217402</v>
      </c>
      <c r="D5161" s="206">
        <f t="shared" si="413"/>
        <v>0.41504772814051166</v>
      </c>
      <c r="E5161" s="208">
        <f t="shared" si="414"/>
        <v>0.45</v>
      </c>
      <c r="F5161" s="207">
        <v>11957.11</v>
      </c>
      <c r="G5161" s="207">
        <v>17392.16</v>
      </c>
      <c r="H5161" s="207">
        <v>19566.18</v>
      </c>
      <c r="I5161" s="214">
        <v>200050</v>
      </c>
      <c r="J5161" s="211">
        <f t="shared" si="410"/>
        <v>0.38192058037418863</v>
      </c>
      <c r="K5161" s="212">
        <f t="shared" si="411"/>
        <v>0.42</v>
      </c>
      <c r="L5161" s="214">
        <v>11002.75</v>
      </c>
      <c r="M5161" s="213">
        <v>16004</v>
      </c>
      <c r="N5161" s="213">
        <v>18004.5</v>
      </c>
      <c r="O5161" s="242">
        <f t="shared" si="412"/>
        <v>0.51529999999980647</v>
      </c>
      <c r="P5161" s="242"/>
      <c r="Q5161" s="179"/>
      <c r="R5161" s="179"/>
      <c r="S5161" s="179"/>
      <c r="T5161" s="179"/>
      <c r="U5161" s="179"/>
      <c r="V5161" s="179"/>
      <c r="W5161" s="179"/>
      <c r="X5161" s="179"/>
      <c r="Y5161" s="179"/>
      <c r="Z5161" s="179"/>
      <c r="AA5161" s="222"/>
      <c r="AB5161" s="222"/>
      <c r="AC5161" s="222"/>
      <c r="AD5161" s="179"/>
      <c r="AE5161" s="179"/>
      <c r="AF5161" s="179"/>
      <c r="AG5161" s="179"/>
      <c r="AH5161" s="179"/>
      <c r="AI5161" s="179"/>
      <c r="AJ5161" s="179"/>
    </row>
    <row r="5162" spans="2:36" x14ac:dyDescent="0.3">
      <c r="B5162" s="224">
        <v>523900</v>
      </c>
      <c r="C5162" s="209">
        <v>217447</v>
      </c>
      <c r="D5162" s="206">
        <f t="shared" si="413"/>
        <v>0.41505439969459823</v>
      </c>
      <c r="E5162" s="208">
        <f t="shared" si="414"/>
        <v>0.45</v>
      </c>
      <c r="F5162" s="207">
        <v>11959.58</v>
      </c>
      <c r="G5162" s="207">
        <v>17395.759999999998</v>
      </c>
      <c r="H5162" s="207">
        <v>19570.23</v>
      </c>
      <c r="I5162" s="214">
        <v>200092</v>
      </c>
      <c r="J5162" s="211">
        <f t="shared" si="410"/>
        <v>0.38192784882611186</v>
      </c>
      <c r="K5162" s="212">
        <f t="shared" si="411"/>
        <v>0.42</v>
      </c>
      <c r="L5162" s="214">
        <v>11005.06</v>
      </c>
      <c r="M5162" s="213">
        <v>16007.36</v>
      </c>
      <c r="N5162" s="213">
        <v>18008.28</v>
      </c>
      <c r="O5162" s="242">
        <f t="shared" si="412"/>
        <v>0.51519999999996802</v>
      </c>
      <c r="P5162" s="242"/>
      <c r="Q5162" s="179"/>
      <c r="R5162" s="179"/>
      <c r="S5162" s="179"/>
      <c r="T5162" s="179"/>
      <c r="U5162" s="179"/>
      <c r="V5162" s="179"/>
      <c r="W5162" s="179"/>
      <c r="X5162" s="179"/>
      <c r="Y5162" s="179"/>
      <c r="Z5162" s="179"/>
      <c r="AA5162" s="222"/>
      <c r="AB5162" s="222"/>
      <c r="AC5162" s="222"/>
      <c r="AD5162" s="179"/>
      <c r="AE5162" s="179"/>
      <c r="AF5162" s="179"/>
      <c r="AG5162" s="179"/>
      <c r="AH5162" s="179"/>
      <c r="AI5162" s="179"/>
      <c r="AJ5162" s="179"/>
    </row>
    <row r="5163" spans="2:36" x14ac:dyDescent="0.3">
      <c r="B5163" s="224">
        <v>524000</v>
      </c>
      <c r="C5163" s="209">
        <v>217492</v>
      </c>
      <c r="D5163" s="206">
        <f t="shared" si="413"/>
        <v>0.41506106870229009</v>
      </c>
      <c r="E5163" s="208">
        <f t="shared" si="414"/>
        <v>0.45</v>
      </c>
      <c r="F5163" s="207">
        <v>11962.06</v>
      </c>
      <c r="G5163" s="207">
        <v>17399.36</v>
      </c>
      <c r="H5163" s="207">
        <v>19574.28</v>
      </c>
      <c r="I5163" s="214">
        <v>200134</v>
      </c>
      <c r="J5163" s="211">
        <f t="shared" si="410"/>
        <v>0.38193511450381679</v>
      </c>
      <c r="K5163" s="212">
        <f t="shared" si="411"/>
        <v>0.42</v>
      </c>
      <c r="L5163" s="214">
        <v>11007.37</v>
      </c>
      <c r="M5163" s="213">
        <v>16010.72</v>
      </c>
      <c r="N5163" s="213">
        <v>18012.060000000001</v>
      </c>
      <c r="O5163" s="242">
        <f t="shared" si="412"/>
        <v>0.51529999999995202</v>
      </c>
      <c r="P5163" s="242"/>
      <c r="Q5163" s="179"/>
      <c r="R5163" s="179"/>
      <c r="S5163" s="179"/>
      <c r="T5163" s="179"/>
      <c r="U5163" s="179"/>
      <c r="V5163" s="179"/>
      <c r="W5163" s="179"/>
      <c r="X5163" s="179"/>
      <c r="Y5163" s="179"/>
      <c r="Z5163" s="179"/>
      <c r="AA5163" s="222"/>
      <c r="AB5163" s="222"/>
      <c r="AC5163" s="222"/>
      <c r="AD5163" s="179"/>
      <c r="AE5163" s="179"/>
      <c r="AF5163" s="179"/>
      <c r="AG5163" s="179"/>
      <c r="AH5163" s="179"/>
      <c r="AI5163" s="179"/>
      <c r="AJ5163" s="179"/>
    </row>
    <row r="5164" spans="2:36" x14ac:dyDescent="0.3">
      <c r="B5164" s="224">
        <v>524100</v>
      </c>
      <c r="C5164" s="209">
        <v>217537</v>
      </c>
      <c r="D5164" s="206">
        <f t="shared" si="413"/>
        <v>0.41506773516504486</v>
      </c>
      <c r="E5164" s="208">
        <f t="shared" si="414"/>
        <v>0.45</v>
      </c>
      <c r="F5164" s="207">
        <v>11964.53</v>
      </c>
      <c r="G5164" s="207">
        <v>17402.96</v>
      </c>
      <c r="H5164" s="207">
        <v>19578.330000000002</v>
      </c>
      <c r="I5164" s="214">
        <v>200176</v>
      </c>
      <c r="J5164" s="211">
        <f t="shared" si="410"/>
        <v>0.38194237740889142</v>
      </c>
      <c r="K5164" s="212">
        <f t="shared" si="411"/>
        <v>0.42</v>
      </c>
      <c r="L5164" s="214">
        <v>11009.68</v>
      </c>
      <c r="M5164" s="213">
        <v>16014.08</v>
      </c>
      <c r="N5164" s="213">
        <v>18015.84</v>
      </c>
      <c r="O5164" s="242">
        <f t="shared" si="412"/>
        <v>0.51519999999989519</v>
      </c>
      <c r="P5164" s="242"/>
      <c r="Q5164" s="179"/>
      <c r="R5164" s="179"/>
      <c r="S5164" s="179"/>
      <c r="T5164" s="179"/>
      <c r="U5164" s="179"/>
      <c r="V5164" s="179"/>
      <c r="W5164" s="179"/>
      <c r="X5164" s="179"/>
      <c r="Y5164" s="179"/>
      <c r="Z5164" s="179"/>
      <c r="AA5164" s="222"/>
      <c r="AB5164" s="222"/>
      <c r="AC5164" s="222"/>
      <c r="AD5164" s="179"/>
      <c r="AE5164" s="179"/>
      <c r="AF5164" s="179"/>
      <c r="AG5164" s="179"/>
      <c r="AH5164" s="179"/>
      <c r="AI5164" s="179"/>
      <c r="AJ5164" s="179"/>
    </row>
    <row r="5165" spans="2:36" x14ac:dyDescent="0.3">
      <c r="B5165" s="224">
        <v>524200</v>
      </c>
      <c r="C5165" s="209">
        <v>217582</v>
      </c>
      <c r="D5165" s="206">
        <f t="shared" si="413"/>
        <v>0.41507439908431898</v>
      </c>
      <c r="E5165" s="208">
        <f t="shared" si="414"/>
        <v>0.45</v>
      </c>
      <c r="F5165" s="207">
        <v>11967.01</v>
      </c>
      <c r="G5165" s="207">
        <v>17406.560000000001</v>
      </c>
      <c r="H5165" s="207">
        <v>19582.38</v>
      </c>
      <c r="I5165" s="214">
        <v>200218</v>
      </c>
      <c r="J5165" s="211">
        <f t="shared" si="410"/>
        <v>0.38194963754292255</v>
      </c>
      <c r="K5165" s="212">
        <f t="shared" si="411"/>
        <v>0.42</v>
      </c>
      <c r="L5165" s="214">
        <v>11011.99</v>
      </c>
      <c r="M5165" s="213">
        <v>16017.44</v>
      </c>
      <c r="N5165" s="213">
        <v>18019.62</v>
      </c>
      <c r="O5165" s="242">
        <f t="shared" si="412"/>
        <v>0.51530000000013387</v>
      </c>
      <c r="P5165" s="242"/>
      <c r="Q5165" s="179"/>
      <c r="R5165" s="179"/>
      <c r="S5165" s="179"/>
      <c r="T5165" s="179"/>
      <c r="U5165" s="179"/>
      <c r="V5165" s="179"/>
      <c r="W5165" s="179"/>
      <c r="X5165" s="179"/>
      <c r="Y5165" s="179"/>
      <c r="Z5165" s="179"/>
      <c r="AA5165" s="222"/>
      <c r="AB5165" s="222"/>
      <c r="AC5165" s="222"/>
      <c r="AD5165" s="179"/>
      <c r="AE5165" s="179"/>
      <c r="AF5165" s="179"/>
      <c r="AG5165" s="179"/>
      <c r="AH5165" s="179"/>
      <c r="AI5165" s="179"/>
      <c r="AJ5165" s="179"/>
    </row>
    <row r="5166" spans="2:36" x14ac:dyDescent="0.3">
      <c r="B5166" s="224">
        <v>524300</v>
      </c>
      <c r="C5166" s="209">
        <v>217627</v>
      </c>
      <c r="D5166" s="206">
        <f t="shared" si="413"/>
        <v>0.41508106046156779</v>
      </c>
      <c r="E5166" s="208">
        <f t="shared" si="414"/>
        <v>0.45</v>
      </c>
      <c r="F5166" s="207">
        <v>11969.48</v>
      </c>
      <c r="G5166" s="207">
        <v>17410.16</v>
      </c>
      <c r="H5166" s="207">
        <v>19586.43</v>
      </c>
      <c r="I5166" s="214">
        <v>200260</v>
      </c>
      <c r="J5166" s="211">
        <f t="shared" si="410"/>
        <v>0.38195689490749568</v>
      </c>
      <c r="K5166" s="212">
        <f t="shared" si="411"/>
        <v>0.42</v>
      </c>
      <c r="L5166" s="214">
        <v>11014.3</v>
      </c>
      <c r="M5166" s="213">
        <v>16020.8</v>
      </c>
      <c r="N5166" s="213">
        <v>18023.400000000001</v>
      </c>
      <c r="O5166" s="242">
        <f t="shared" si="412"/>
        <v>0.51520000000000432</v>
      </c>
      <c r="P5166" s="242"/>
      <c r="Q5166" s="179"/>
      <c r="R5166" s="179"/>
      <c r="S5166" s="179"/>
      <c r="T5166" s="179"/>
      <c r="U5166" s="179"/>
      <c r="V5166" s="179"/>
      <c r="W5166" s="179"/>
      <c r="X5166" s="179"/>
      <c r="Y5166" s="179"/>
      <c r="Z5166" s="179"/>
      <c r="AA5166" s="222"/>
      <c r="AB5166" s="222"/>
      <c r="AC5166" s="222"/>
      <c r="AD5166" s="179"/>
      <c r="AE5166" s="179"/>
      <c r="AF5166" s="179"/>
      <c r="AG5166" s="179"/>
      <c r="AH5166" s="179"/>
      <c r="AI5166" s="179"/>
      <c r="AJ5166" s="179"/>
    </row>
    <row r="5167" spans="2:36" x14ac:dyDescent="0.3">
      <c r="B5167" s="224">
        <v>524400</v>
      </c>
      <c r="C5167" s="209">
        <v>217672</v>
      </c>
      <c r="D5167" s="206">
        <f t="shared" si="413"/>
        <v>0.41508771929824562</v>
      </c>
      <c r="E5167" s="208">
        <f t="shared" si="414"/>
        <v>0.45</v>
      </c>
      <c r="F5167" s="207">
        <v>11971.96</v>
      </c>
      <c r="G5167" s="207">
        <v>17413.759999999998</v>
      </c>
      <c r="H5167" s="207">
        <v>19590.48</v>
      </c>
      <c r="I5167" s="214">
        <v>200302</v>
      </c>
      <c r="J5167" s="211">
        <f t="shared" si="410"/>
        <v>0.38196414950419527</v>
      </c>
      <c r="K5167" s="212">
        <f t="shared" si="411"/>
        <v>0.42</v>
      </c>
      <c r="L5167" s="214">
        <v>11016.61</v>
      </c>
      <c r="M5167" s="213">
        <v>16024.16</v>
      </c>
      <c r="N5167" s="213">
        <v>18027.18</v>
      </c>
      <c r="O5167" s="242">
        <f t="shared" si="412"/>
        <v>0.51530000000002474</v>
      </c>
      <c r="P5167" s="242"/>
      <c r="Q5167" s="179"/>
      <c r="R5167" s="179"/>
      <c r="S5167" s="179"/>
      <c r="T5167" s="179"/>
      <c r="U5167" s="179"/>
      <c r="V5167" s="179"/>
      <c r="W5167" s="179"/>
      <c r="X5167" s="179"/>
      <c r="Y5167" s="179"/>
      <c r="Z5167" s="179"/>
      <c r="AA5167" s="222"/>
      <c r="AB5167" s="222"/>
      <c r="AC5167" s="222"/>
      <c r="AD5167" s="179"/>
      <c r="AE5167" s="179"/>
      <c r="AF5167" s="179"/>
      <c r="AG5167" s="179"/>
      <c r="AH5167" s="179"/>
      <c r="AI5167" s="179"/>
      <c r="AJ5167" s="179"/>
    </row>
    <row r="5168" spans="2:36" x14ac:dyDescent="0.3">
      <c r="B5168" s="224">
        <v>524500</v>
      </c>
      <c r="C5168" s="209">
        <v>217717</v>
      </c>
      <c r="D5168" s="206">
        <f t="shared" si="413"/>
        <v>0.41509437559580553</v>
      </c>
      <c r="E5168" s="208">
        <f t="shared" si="414"/>
        <v>0.45</v>
      </c>
      <c r="F5168" s="207">
        <v>11974.43</v>
      </c>
      <c r="G5168" s="207">
        <v>17417.36</v>
      </c>
      <c r="H5168" s="207">
        <v>19594.53</v>
      </c>
      <c r="I5168" s="214">
        <v>200344</v>
      </c>
      <c r="J5168" s="211">
        <f t="shared" si="410"/>
        <v>0.38197140133460439</v>
      </c>
      <c r="K5168" s="212">
        <f t="shared" si="411"/>
        <v>0.42</v>
      </c>
      <c r="L5168" s="214">
        <v>11018.92</v>
      </c>
      <c r="M5168" s="213">
        <v>16027.52</v>
      </c>
      <c r="N5168" s="213">
        <v>18030.96</v>
      </c>
      <c r="O5168" s="242">
        <f t="shared" si="412"/>
        <v>0.5151999999999316</v>
      </c>
      <c r="P5168" s="242"/>
      <c r="Q5168" s="179"/>
      <c r="R5168" s="179"/>
      <c r="S5168" s="179"/>
      <c r="T5168" s="179"/>
      <c r="U5168" s="179"/>
      <c r="V5168" s="179"/>
      <c r="W5168" s="179"/>
      <c r="X5168" s="179"/>
      <c r="Y5168" s="179"/>
      <c r="Z5168" s="179"/>
      <c r="AA5168" s="222"/>
      <c r="AB5168" s="222"/>
      <c r="AC5168" s="222"/>
      <c r="AD5168" s="179"/>
      <c r="AE5168" s="179"/>
      <c r="AF5168" s="179"/>
      <c r="AG5168" s="179"/>
      <c r="AH5168" s="179"/>
      <c r="AI5168" s="179"/>
      <c r="AJ5168" s="179"/>
    </row>
    <row r="5169" spans="2:36" x14ac:dyDescent="0.3">
      <c r="B5169" s="224">
        <v>524600</v>
      </c>
      <c r="C5169" s="209">
        <v>217762</v>
      </c>
      <c r="D5169" s="206">
        <f t="shared" si="413"/>
        <v>0.41510102935569959</v>
      </c>
      <c r="E5169" s="208">
        <f t="shared" si="414"/>
        <v>0.45</v>
      </c>
      <c r="F5169" s="207">
        <v>11976.91</v>
      </c>
      <c r="G5169" s="207">
        <v>17420.96</v>
      </c>
      <c r="H5169" s="207">
        <v>19598.580000000002</v>
      </c>
      <c r="I5169" s="214">
        <v>200386</v>
      </c>
      <c r="J5169" s="211">
        <f t="shared" si="410"/>
        <v>0.38197865040030499</v>
      </c>
      <c r="K5169" s="212">
        <f t="shared" si="411"/>
        <v>0.42</v>
      </c>
      <c r="L5169" s="214">
        <v>11021.23</v>
      </c>
      <c r="M5169" s="213">
        <v>16030.88</v>
      </c>
      <c r="N5169" s="213">
        <v>18034.740000000002</v>
      </c>
      <c r="O5169" s="242">
        <f t="shared" si="412"/>
        <v>0.5152999999999156</v>
      </c>
      <c r="P5169" s="242"/>
      <c r="Q5169" s="179"/>
      <c r="R5169" s="179"/>
      <c r="S5169" s="179"/>
      <c r="T5169" s="179"/>
      <c r="U5169" s="179"/>
      <c r="V5169" s="179"/>
      <c r="W5169" s="179"/>
      <c r="X5169" s="179"/>
      <c r="Y5169" s="179"/>
      <c r="Z5169" s="179"/>
      <c r="AA5169" s="222"/>
      <c r="AB5169" s="222"/>
      <c r="AC5169" s="222"/>
      <c r="AD5169" s="179"/>
      <c r="AE5169" s="179"/>
      <c r="AF5169" s="179"/>
      <c r="AG5169" s="179"/>
      <c r="AH5169" s="179"/>
      <c r="AI5169" s="179"/>
      <c r="AJ5169" s="179"/>
    </row>
    <row r="5170" spans="2:36" x14ac:dyDescent="0.3">
      <c r="B5170" s="224">
        <v>524700</v>
      </c>
      <c r="C5170" s="209">
        <v>217807</v>
      </c>
      <c r="D5170" s="206">
        <f t="shared" si="413"/>
        <v>0.41510768057937869</v>
      </c>
      <c r="E5170" s="208">
        <f t="shared" si="414"/>
        <v>0.45</v>
      </c>
      <c r="F5170" s="207">
        <v>11979.38</v>
      </c>
      <c r="G5170" s="207">
        <v>17424.560000000001</v>
      </c>
      <c r="H5170" s="207">
        <v>19602.63</v>
      </c>
      <c r="I5170" s="214">
        <v>200428</v>
      </c>
      <c r="J5170" s="211">
        <f t="shared" si="410"/>
        <v>0.38198589670287786</v>
      </c>
      <c r="K5170" s="212">
        <f t="shared" si="411"/>
        <v>0.42</v>
      </c>
      <c r="L5170" s="214">
        <v>11023.54</v>
      </c>
      <c r="M5170" s="213">
        <v>16034.24</v>
      </c>
      <c r="N5170" s="213">
        <v>18038.52</v>
      </c>
      <c r="O5170" s="242">
        <f t="shared" si="412"/>
        <v>0.51520000000007715</v>
      </c>
      <c r="P5170" s="242"/>
      <c r="Q5170" s="179"/>
      <c r="R5170" s="179"/>
      <c r="S5170" s="179"/>
      <c r="T5170" s="179"/>
      <c r="U5170" s="179"/>
      <c r="V5170" s="179"/>
      <c r="W5170" s="179"/>
      <c r="X5170" s="179"/>
      <c r="Y5170" s="179"/>
      <c r="Z5170" s="179"/>
      <c r="AA5170" s="222"/>
      <c r="AB5170" s="222"/>
      <c r="AC5170" s="222"/>
      <c r="AD5170" s="179"/>
      <c r="AE5170" s="179"/>
      <c r="AF5170" s="179"/>
      <c r="AG5170" s="179"/>
      <c r="AH5170" s="179"/>
      <c r="AI5170" s="179"/>
      <c r="AJ5170" s="179"/>
    </row>
    <row r="5171" spans="2:36" x14ac:dyDescent="0.3">
      <c r="B5171" s="224">
        <v>524800</v>
      </c>
      <c r="C5171" s="209">
        <v>217852</v>
      </c>
      <c r="D5171" s="206">
        <f t="shared" si="413"/>
        <v>0.41511432926829267</v>
      </c>
      <c r="E5171" s="208">
        <f t="shared" si="414"/>
        <v>0.45</v>
      </c>
      <c r="F5171" s="207">
        <v>11981.86</v>
      </c>
      <c r="G5171" s="207">
        <v>17428.16</v>
      </c>
      <c r="H5171" s="207">
        <v>19606.68</v>
      </c>
      <c r="I5171" s="214">
        <v>200470</v>
      </c>
      <c r="J5171" s="211">
        <f t="shared" si="410"/>
        <v>0.38199314024390246</v>
      </c>
      <c r="K5171" s="212">
        <f t="shared" si="411"/>
        <v>0.42</v>
      </c>
      <c r="L5171" s="214">
        <v>11025.85</v>
      </c>
      <c r="M5171" s="213">
        <v>16037.6</v>
      </c>
      <c r="N5171" s="213">
        <v>18042.3</v>
      </c>
      <c r="O5171" s="242">
        <f t="shared" si="412"/>
        <v>0.51529999999980647</v>
      </c>
      <c r="P5171" s="242"/>
      <c r="Q5171" s="179"/>
      <c r="R5171" s="179"/>
      <c r="S5171" s="179"/>
      <c r="T5171" s="179"/>
      <c r="U5171" s="179"/>
      <c r="V5171" s="179"/>
      <c r="W5171" s="179"/>
      <c r="X5171" s="179"/>
      <c r="Y5171" s="179"/>
      <c r="Z5171" s="179"/>
      <c r="AA5171" s="222"/>
      <c r="AB5171" s="222"/>
      <c r="AC5171" s="222"/>
      <c r="AD5171" s="179"/>
      <c r="AE5171" s="179"/>
      <c r="AF5171" s="179"/>
      <c r="AG5171" s="179"/>
      <c r="AH5171" s="179"/>
      <c r="AI5171" s="179"/>
      <c r="AJ5171" s="179"/>
    </row>
    <row r="5172" spans="2:36" x14ac:dyDescent="0.3">
      <c r="B5172" s="224">
        <v>524900</v>
      </c>
      <c r="C5172" s="209">
        <v>217897</v>
      </c>
      <c r="D5172" s="206">
        <f t="shared" si="413"/>
        <v>0.41512097542389026</v>
      </c>
      <c r="E5172" s="208">
        <f t="shared" si="414"/>
        <v>0.45</v>
      </c>
      <c r="F5172" s="207">
        <v>11984.33</v>
      </c>
      <c r="G5172" s="207">
        <v>17431.759999999998</v>
      </c>
      <c r="H5172" s="207">
        <v>19610.73</v>
      </c>
      <c r="I5172" s="214">
        <v>200512</v>
      </c>
      <c r="J5172" s="211">
        <f t="shared" si="410"/>
        <v>0.38200038102495715</v>
      </c>
      <c r="K5172" s="212">
        <f t="shared" si="411"/>
        <v>0.42</v>
      </c>
      <c r="L5172" s="214">
        <v>11028.16</v>
      </c>
      <c r="M5172" s="213">
        <v>16040.96</v>
      </c>
      <c r="N5172" s="213">
        <v>18046.080000000002</v>
      </c>
      <c r="O5172" s="242">
        <f t="shared" si="412"/>
        <v>0.51519999999996802</v>
      </c>
      <c r="P5172" s="242"/>
      <c r="Q5172" s="179"/>
      <c r="R5172" s="179"/>
      <c r="S5172" s="179"/>
      <c r="T5172" s="179"/>
      <c r="U5172" s="179"/>
      <c r="V5172" s="179"/>
      <c r="W5172" s="179"/>
      <c r="X5172" s="179"/>
      <c r="Y5172" s="179"/>
      <c r="Z5172" s="179"/>
      <c r="AA5172" s="222"/>
      <c r="AB5172" s="222"/>
      <c r="AC5172" s="222"/>
      <c r="AD5172" s="179"/>
      <c r="AE5172" s="179"/>
      <c r="AF5172" s="179"/>
      <c r="AG5172" s="179"/>
      <c r="AH5172" s="179"/>
      <c r="AI5172" s="179"/>
      <c r="AJ5172" s="179"/>
    </row>
    <row r="5173" spans="2:36" x14ac:dyDescent="0.3">
      <c r="B5173" s="224">
        <v>525000</v>
      </c>
      <c r="C5173" s="209">
        <v>217942</v>
      </c>
      <c r="D5173" s="206">
        <f t="shared" si="413"/>
        <v>0.41512761904761902</v>
      </c>
      <c r="E5173" s="208">
        <f t="shared" si="414"/>
        <v>0.45</v>
      </c>
      <c r="F5173" s="207">
        <v>11986.81</v>
      </c>
      <c r="G5173" s="207">
        <v>17435.36</v>
      </c>
      <c r="H5173" s="207">
        <v>19614.78</v>
      </c>
      <c r="I5173" s="214">
        <v>200554</v>
      </c>
      <c r="J5173" s="211">
        <f t="shared" si="410"/>
        <v>0.38200761904761904</v>
      </c>
      <c r="K5173" s="212">
        <f t="shared" si="411"/>
        <v>0.42</v>
      </c>
      <c r="L5173" s="214">
        <v>11030.47</v>
      </c>
      <c r="M5173" s="213">
        <v>16044.32</v>
      </c>
      <c r="N5173" s="213">
        <v>18049.86</v>
      </c>
      <c r="O5173" s="242">
        <f t="shared" si="412"/>
        <v>0.51529999999995202</v>
      </c>
      <c r="P5173" s="242"/>
      <c r="Q5173" s="179"/>
      <c r="R5173" s="179"/>
      <c r="S5173" s="179"/>
      <c r="T5173" s="179"/>
      <c r="U5173" s="179"/>
      <c r="V5173" s="179"/>
      <c r="W5173" s="179"/>
      <c r="X5173" s="179"/>
      <c r="Y5173" s="179"/>
      <c r="Z5173" s="179"/>
      <c r="AA5173" s="222"/>
      <c r="AB5173" s="222"/>
      <c r="AC5173" s="222"/>
      <c r="AD5173" s="179"/>
      <c r="AE5173" s="179"/>
      <c r="AF5173" s="179"/>
      <c r="AG5173" s="179"/>
      <c r="AH5173" s="179"/>
      <c r="AI5173" s="179"/>
      <c r="AJ5173" s="179"/>
    </row>
    <row r="5174" spans="2:36" x14ac:dyDescent="0.3">
      <c r="B5174" s="224">
        <v>525100</v>
      </c>
      <c r="C5174" s="209">
        <v>217987</v>
      </c>
      <c r="D5174" s="206">
        <f t="shared" si="413"/>
        <v>0.41513426014092553</v>
      </c>
      <c r="E5174" s="208">
        <f t="shared" si="414"/>
        <v>0.45</v>
      </c>
      <c r="F5174" s="207">
        <v>11989.28</v>
      </c>
      <c r="G5174" s="207">
        <v>17438.96</v>
      </c>
      <c r="H5174" s="207">
        <v>19618.830000000002</v>
      </c>
      <c r="I5174" s="214">
        <v>200596</v>
      </c>
      <c r="J5174" s="211">
        <f t="shared" si="410"/>
        <v>0.3820148543134641</v>
      </c>
      <c r="K5174" s="212">
        <f t="shared" si="411"/>
        <v>0.42</v>
      </c>
      <c r="L5174" s="214">
        <v>11032.78</v>
      </c>
      <c r="M5174" s="213">
        <v>16047.68</v>
      </c>
      <c r="N5174" s="213">
        <v>18053.64</v>
      </c>
      <c r="O5174" s="242">
        <f t="shared" si="412"/>
        <v>0.51519999999989519</v>
      </c>
      <c r="P5174" s="242"/>
      <c r="Q5174" s="179"/>
      <c r="R5174" s="179"/>
      <c r="S5174" s="179"/>
      <c r="T5174" s="179"/>
      <c r="U5174" s="179"/>
      <c r="V5174" s="179"/>
      <c r="W5174" s="179"/>
      <c r="X5174" s="179"/>
      <c r="Y5174" s="179"/>
      <c r="Z5174" s="179"/>
      <c r="AA5174" s="222"/>
      <c r="AB5174" s="222"/>
      <c r="AC5174" s="222"/>
      <c r="AD5174" s="179"/>
      <c r="AE5174" s="179"/>
      <c r="AF5174" s="179"/>
      <c r="AG5174" s="179"/>
      <c r="AH5174" s="179"/>
      <c r="AI5174" s="179"/>
      <c r="AJ5174" s="179"/>
    </row>
    <row r="5175" spans="2:36" x14ac:dyDescent="0.3">
      <c r="B5175" s="224">
        <v>525200</v>
      </c>
      <c r="C5175" s="209">
        <v>218032</v>
      </c>
      <c r="D5175" s="206">
        <f t="shared" si="413"/>
        <v>0.41514089870525517</v>
      </c>
      <c r="E5175" s="208">
        <f t="shared" si="414"/>
        <v>0.45</v>
      </c>
      <c r="F5175" s="207">
        <v>11991.76</v>
      </c>
      <c r="G5175" s="207">
        <v>17442.560000000001</v>
      </c>
      <c r="H5175" s="207">
        <v>19622.88</v>
      </c>
      <c r="I5175" s="214">
        <v>200638</v>
      </c>
      <c r="J5175" s="211">
        <f t="shared" si="410"/>
        <v>0.38202208682406702</v>
      </c>
      <c r="K5175" s="212">
        <f t="shared" si="411"/>
        <v>0.42</v>
      </c>
      <c r="L5175" s="214">
        <v>11035.09</v>
      </c>
      <c r="M5175" s="213">
        <v>16051.04</v>
      </c>
      <c r="N5175" s="213">
        <v>18057.419999999998</v>
      </c>
      <c r="O5175" s="242">
        <f t="shared" si="412"/>
        <v>0.51530000000013387</v>
      </c>
      <c r="P5175" s="242"/>
      <c r="Q5175" s="179"/>
      <c r="R5175" s="179"/>
      <c r="S5175" s="179"/>
      <c r="T5175" s="179"/>
      <c r="U5175" s="179"/>
      <c r="V5175" s="179"/>
      <c r="W5175" s="179"/>
      <c r="X5175" s="179"/>
      <c r="Y5175" s="179"/>
      <c r="Z5175" s="179"/>
      <c r="AA5175" s="222"/>
      <c r="AB5175" s="222"/>
      <c r="AC5175" s="222"/>
      <c r="AD5175" s="179"/>
      <c r="AE5175" s="179"/>
      <c r="AF5175" s="179"/>
      <c r="AG5175" s="179"/>
      <c r="AH5175" s="179"/>
      <c r="AI5175" s="179"/>
      <c r="AJ5175" s="179"/>
    </row>
    <row r="5176" spans="2:36" x14ac:dyDescent="0.3">
      <c r="B5176" s="224">
        <v>525300</v>
      </c>
      <c r="C5176" s="209">
        <v>218077</v>
      </c>
      <c r="D5176" s="206">
        <f t="shared" si="413"/>
        <v>0.41514753474205218</v>
      </c>
      <c r="E5176" s="208">
        <f t="shared" si="414"/>
        <v>0.45</v>
      </c>
      <c r="F5176" s="207">
        <v>11994.23</v>
      </c>
      <c r="G5176" s="207">
        <v>17446.16</v>
      </c>
      <c r="H5176" s="207">
        <v>19626.93</v>
      </c>
      <c r="I5176" s="214">
        <v>200680</v>
      </c>
      <c r="J5176" s="211">
        <f t="shared" si="410"/>
        <v>0.38202931658100131</v>
      </c>
      <c r="K5176" s="212">
        <f t="shared" si="411"/>
        <v>0.42</v>
      </c>
      <c r="L5176" s="214">
        <v>11037.4</v>
      </c>
      <c r="M5176" s="213">
        <v>16054.4</v>
      </c>
      <c r="N5176" s="213">
        <v>18061.2</v>
      </c>
      <c r="O5176" s="242">
        <f t="shared" si="412"/>
        <v>0.51520000000000432</v>
      </c>
      <c r="P5176" s="242"/>
      <c r="Q5176" s="179"/>
      <c r="R5176" s="179"/>
      <c r="S5176" s="179"/>
      <c r="T5176" s="179"/>
      <c r="U5176" s="179"/>
      <c r="V5176" s="179"/>
      <c r="W5176" s="179"/>
      <c r="X5176" s="179"/>
      <c r="Y5176" s="179"/>
      <c r="Z5176" s="179"/>
      <c r="AA5176" s="222"/>
      <c r="AB5176" s="222"/>
      <c r="AC5176" s="222"/>
      <c r="AD5176" s="179"/>
      <c r="AE5176" s="179"/>
      <c r="AF5176" s="179"/>
      <c r="AG5176" s="179"/>
      <c r="AH5176" s="179"/>
      <c r="AI5176" s="179"/>
      <c r="AJ5176" s="179"/>
    </row>
    <row r="5177" spans="2:36" x14ac:dyDescent="0.3">
      <c r="B5177" s="224">
        <v>525400</v>
      </c>
      <c r="C5177" s="209">
        <v>218122</v>
      </c>
      <c r="D5177" s="206">
        <f t="shared" si="413"/>
        <v>0.4151541682527598</v>
      </c>
      <c r="E5177" s="208">
        <f t="shared" si="414"/>
        <v>0.45</v>
      </c>
      <c r="F5177" s="207">
        <v>11996.71</v>
      </c>
      <c r="G5177" s="207">
        <v>17449.759999999998</v>
      </c>
      <c r="H5177" s="207">
        <v>19630.98</v>
      </c>
      <c r="I5177" s="214">
        <v>200722</v>
      </c>
      <c r="J5177" s="211">
        <f t="shared" si="410"/>
        <v>0.38203654358583938</v>
      </c>
      <c r="K5177" s="212">
        <f t="shared" si="411"/>
        <v>0.42</v>
      </c>
      <c r="L5177" s="214">
        <v>11039.71</v>
      </c>
      <c r="M5177" s="213">
        <v>16057.76</v>
      </c>
      <c r="N5177" s="213">
        <v>18064.98</v>
      </c>
      <c r="O5177" s="242">
        <f t="shared" si="412"/>
        <v>0.51530000000002474</v>
      </c>
      <c r="P5177" s="242"/>
      <c r="Q5177" s="179"/>
      <c r="R5177" s="179"/>
      <c r="S5177" s="179"/>
      <c r="T5177" s="179"/>
      <c r="U5177" s="179"/>
      <c r="V5177" s="179"/>
      <c r="W5177" s="179"/>
      <c r="X5177" s="179"/>
      <c r="Y5177" s="179"/>
      <c r="Z5177" s="179"/>
      <c r="AA5177" s="222"/>
      <c r="AB5177" s="222"/>
      <c r="AC5177" s="222"/>
      <c r="AD5177" s="179"/>
      <c r="AE5177" s="179"/>
      <c r="AF5177" s="179"/>
      <c r="AG5177" s="179"/>
      <c r="AH5177" s="179"/>
      <c r="AI5177" s="179"/>
      <c r="AJ5177" s="179"/>
    </row>
    <row r="5178" spans="2:36" x14ac:dyDescent="0.3">
      <c r="B5178" s="224">
        <v>525500</v>
      </c>
      <c r="C5178" s="209">
        <v>218167</v>
      </c>
      <c r="D5178" s="206">
        <f t="shared" si="413"/>
        <v>0.41516079923882016</v>
      </c>
      <c r="E5178" s="208">
        <f t="shared" si="414"/>
        <v>0.45</v>
      </c>
      <c r="F5178" s="207">
        <v>11999.18</v>
      </c>
      <c r="G5178" s="207">
        <v>17453.36</v>
      </c>
      <c r="H5178" s="207">
        <v>19635.03</v>
      </c>
      <c r="I5178" s="214">
        <v>200764</v>
      </c>
      <c r="J5178" s="211">
        <f t="shared" si="410"/>
        <v>0.38204376784015226</v>
      </c>
      <c r="K5178" s="212">
        <f t="shared" si="411"/>
        <v>0.42</v>
      </c>
      <c r="L5178" s="214">
        <v>11042.02</v>
      </c>
      <c r="M5178" s="213">
        <v>16061.12</v>
      </c>
      <c r="N5178" s="213">
        <v>18068.759999999998</v>
      </c>
      <c r="O5178" s="242">
        <f t="shared" si="412"/>
        <v>0.5151999999999316</v>
      </c>
      <c r="P5178" s="242"/>
      <c r="Q5178" s="179"/>
      <c r="R5178" s="179"/>
      <c r="S5178" s="179"/>
      <c r="T5178" s="179"/>
      <c r="U5178" s="179"/>
      <c r="V5178" s="179"/>
      <c r="W5178" s="179"/>
      <c r="X5178" s="179"/>
      <c r="Y5178" s="179"/>
      <c r="Z5178" s="179"/>
      <c r="AA5178" s="222"/>
      <c r="AB5178" s="222"/>
      <c r="AC5178" s="222"/>
      <c r="AD5178" s="179"/>
      <c r="AE5178" s="179"/>
      <c r="AF5178" s="179"/>
      <c r="AG5178" s="179"/>
      <c r="AH5178" s="179"/>
      <c r="AI5178" s="179"/>
      <c r="AJ5178" s="179"/>
    </row>
    <row r="5179" spans="2:36" x14ac:dyDescent="0.3">
      <c r="B5179" s="224">
        <v>525600</v>
      </c>
      <c r="C5179" s="209">
        <v>218212</v>
      </c>
      <c r="D5179" s="206">
        <f t="shared" si="413"/>
        <v>0.41516742770167425</v>
      </c>
      <c r="E5179" s="208">
        <f t="shared" si="414"/>
        <v>0.45</v>
      </c>
      <c r="F5179" s="207">
        <v>12001.66</v>
      </c>
      <c r="G5179" s="207">
        <v>17456.96</v>
      </c>
      <c r="H5179" s="207">
        <v>19639.080000000002</v>
      </c>
      <c r="I5179" s="214">
        <v>200806</v>
      </c>
      <c r="J5179" s="211">
        <f t="shared" ref="J5179:J5242" si="415">I5179/$B5179</f>
        <v>0.38205098934550991</v>
      </c>
      <c r="K5179" s="212">
        <f t="shared" ref="K5179:K5242" si="416">(I5179-I5178)/($B5179-$B5178)</f>
        <v>0.42</v>
      </c>
      <c r="L5179" s="214">
        <v>11044.33</v>
      </c>
      <c r="M5179" s="213">
        <v>16064.48</v>
      </c>
      <c r="N5179" s="213">
        <v>18072.54</v>
      </c>
      <c r="O5179" s="242">
        <f t="shared" si="412"/>
        <v>0.5152999999999156</v>
      </c>
      <c r="P5179" s="242"/>
      <c r="Q5179" s="179"/>
      <c r="R5179" s="179"/>
      <c r="S5179" s="179"/>
      <c r="T5179" s="179"/>
      <c r="U5179" s="179"/>
      <c r="V5179" s="179"/>
      <c r="W5179" s="179"/>
      <c r="X5179" s="179"/>
      <c r="Y5179" s="179"/>
      <c r="Z5179" s="179"/>
      <c r="AA5179" s="222"/>
      <c r="AB5179" s="222"/>
      <c r="AC5179" s="222"/>
      <c r="AD5179" s="179"/>
      <c r="AE5179" s="179"/>
      <c r="AF5179" s="179"/>
      <c r="AG5179" s="179"/>
      <c r="AH5179" s="179"/>
      <c r="AI5179" s="179"/>
      <c r="AJ5179" s="179"/>
    </row>
    <row r="5180" spans="2:36" x14ac:dyDescent="0.3">
      <c r="B5180" s="224">
        <v>525700</v>
      </c>
      <c r="C5180" s="209">
        <v>218257</v>
      </c>
      <c r="D5180" s="206">
        <f t="shared" si="413"/>
        <v>0.41517405364276205</v>
      </c>
      <c r="E5180" s="208">
        <f t="shared" si="414"/>
        <v>0.45</v>
      </c>
      <c r="F5180" s="207">
        <v>12004.13</v>
      </c>
      <c r="G5180" s="207">
        <v>17460.560000000001</v>
      </c>
      <c r="H5180" s="207">
        <v>19643.13</v>
      </c>
      <c r="I5180" s="214">
        <v>200848</v>
      </c>
      <c r="J5180" s="211">
        <f t="shared" si="415"/>
        <v>0.38205820810348107</v>
      </c>
      <c r="K5180" s="212">
        <f t="shared" si="416"/>
        <v>0.42</v>
      </c>
      <c r="L5180" s="214">
        <v>11046.64</v>
      </c>
      <c r="M5180" s="213">
        <v>16067.84</v>
      </c>
      <c r="N5180" s="213">
        <v>18076.32</v>
      </c>
      <c r="O5180" s="242">
        <f t="shared" si="412"/>
        <v>0.51520000000007715</v>
      </c>
      <c r="P5180" s="242"/>
      <c r="Q5180" s="179"/>
      <c r="R5180" s="179"/>
      <c r="S5180" s="179"/>
      <c r="T5180" s="179"/>
      <c r="U5180" s="179"/>
      <c r="V5180" s="179"/>
      <c r="W5180" s="179"/>
      <c r="X5180" s="179"/>
      <c r="Y5180" s="179"/>
      <c r="Z5180" s="179"/>
      <c r="AA5180" s="222"/>
      <c r="AB5180" s="222"/>
      <c r="AC5180" s="222"/>
      <c r="AD5180" s="179"/>
      <c r="AE5180" s="179"/>
      <c r="AF5180" s="179"/>
      <c r="AG5180" s="179"/>
      <c r="AH5180" s="179"/>
      <c r="AI5180" s="179"/>
      <c r="AJ5180" s="179"/>
    </row>
    <row r="5181" spans="2:36" x14ac:dyDescent="0.3">
      <c r="B5181" s="224">
        <v>525800</v>
      </c>
      <c r="C5181" s="209">
        <v>218302</v>
      </c>
      <c r="D5181" s="206">
        <f t="shared" si="413"/>
        <v>0.41518067706352224</v>
      </c>
      <c r="E5181" s="208">
        <f t="shared" si="414"/>
        <v>0.45</v>
      </c>
      <c r="F5181" s="207">
        <v>12006.61</v>
      </c>
      <c r="G5181" s="207">
        <v>17464.16</v>
      </c>
      <c r="H5181" s="207">
        <v>19647.18</v>
      </c>
      <c r="I5181" s="214">
        <f>I5180+42</f>
        <v>200890</v>
      </c>
      <c r="J5181" s="211">
        <f t="shared" si="415"/>
        <v>0.38206542411563332</v>
      </c>
      <c r="K5181" s="212">
        <f t="shared" si="416"/>
        <v>0.42</v>
      </c>
      <c r="L5181" s="214">
        <f>I5181*5.5%</f>
        <v>11048.95</v>
      </c>
      <c r="M5181" s="213">
        <f>I5181*8%</f>
        <v>16071.2</v>
      </c>
      <c r="N5181" s="213">
        <f>I5181*9%</f>
        <v>18080.099999999999</v>
      </c>
      <c r="O5181" s="242">
        <f t="shared" si="412"/>
        <v>0.51529999999980647</v>
      </c>
      <c r="P5181" s="242"/>
      <c r="Q5181" s="179"/>
      <c r="R5181" s="179"/>
      <c r="S5181" s="179"/>
      <c r="T5181" s="179"/>
      <c r="U5181" s="179"/>
      <c r="V5181" s="179"/>
      <c r="W5181" s="179"/>
      <c r="X5181" s="179"/>
      <c r="Y5181" s="179"/>
      <c r="Z5181" s="179"/>
      <c r="AA5181" s="222"/>
      <c r="AB5181" s="222"/>
      <c r="AC5181" s="222"/>
      <c r="AD5181" s="179"/>
      <c r="AE5181" s="179"/>
      <c r="AF5181" s="179"/>
      <c r="AG5181" s="179"/>
      <c r="AH5181" s="179"/>
      <c r="AI5181" s="179"/>
      <c r="AJ5181" s="179"/>
    </row>
    <row r="5182" spans="2:36" x14ac:dyDescent="0.3">
      <c r="B5182" s="224">
        <v>525900</v>
      </c>
      <c r="C5182" s="209">
        <v>218347</v>
      </c>
      <c r="D5182" s="206">
        <f t="shared" si="413"/>
        <v>0.41518729796539267</v>
      </c>
      <c r="E5182" s="208">
        <f t="shared" si="414"/>
        <v>0.45</v>
      </c>
      <c r="F5182" s="207">
        <v>12009.08</v>
      </c>
      <c r="G5182" s="207">
        <v>17467.759999999998</v>
      </c>
      <c r="H5182" s="207">
        <v>19651.23</v>
      </c>
      <c r="I5182" s="214">
        <f t="shared" ref="I5182:I5245" si="417">I5181+42</f>
        <v>200932</v>
      </c>
      <c r="J5182" s="211">
        <f t="shared" si="415"/>
        <v>0.38207263738353298</v>
      </c>
      <c r="K5182" s="212">
        <f t="shared" si="416"/>
        <v>0.42</v>
      </c>
      <c r="L5182" s="214">
        <f t="shared" ref="L5182:L5245" si="418">I5182*5.5%</f>
        <v>11051.26</v>
      </c>
      <c r="M5182" s="213">
        <f t="shared" ref="M5182:M5245" si="419">I5182*8%</f>
        <v>16074.56</v>
      </c>
      <c r="N5182" s="213">
        <f t="shared" ref="N5182:N5245" si="420">I5182*9%</f>
        <v>18083.88</v>
      </c>
      <c r="O5182" s="242">
        <f t="shared" si="412"/>
        <v>0.51519999999996802</v>
      </c>
      <c r="P5182" s="242"/>
      <c r="Q5182" s="179"/>
      <c r="R5182" s="179"/>
      <c r="S5182" s="179"/>
      <c r="T5182" s="179"/>
      <c r="U5182" s="179"/>
      <c r="V5182" s="179"/>
      <c r="W5182" s="179"/>
      <c r="X5182" s="179"/>
      <c r="Y5182" s="179"/>
      <c r="Z5182" s="179"/>
      <c r="AA5182" s="222"/>
      <c r="AB5182" s="222"/>
      <c r="AC5182" s="222"/>
      <c r="AD5182" s="179"/>
      <c r="AE5182" s="179"/>
      <c r="AF5182" s="179"/>
      <c r="AG5182" s="179"/>
      <c r="AH5182" s="179"/>
      <c r="AI5182" s="179"/>
      <c r="AJ5182" s="179"/>
    </row>
    <row r="5183" spans="2:36" x14ac:dyDescent="0.3">
      <c r="B5183" s="224">
        <v>526000</v>
      </c>
      <c r="C5183" s="209">
        <v>218392</v>
      </c>
      <c r="D5183" s="206">
        <f t="shared" si="413"/>
        <v>0.4151939163498099</v>
      </c>
      <c r="E5183" s="208">
        <f t="shared" si="414"/>
        <v>0.45</v>
      </c>
      <c r="F5183" s="207">
        <v>12011.56</v>
      </c>
      <c r="G5183" s="207">
        <v>17471.36</v>
      </c>
      <c r="H5183" s="207">
        <v>19655.28</v>
      </c>
      <c r="I5183" s="214">
        <f t="shared" si="417"/>
        <v>200974</v>
      </c>
      <c r="J5183" s="211">
        <f t="shared" si="415"/>
        <v>0.38207984790874527</v>
      </c>
      <c r="K5183" s="212">
        <f t="shared" si="416"/>
        <v>0.42</v>
      </c>
      <c r="L5183" s="214">
        <f t="shared" si="418"/>
        <v>11053.57</v>
      </c>
      <c r="M5183" s="213">
        <f t="shared" si="419"/>
        <v>16077.92</v>
      </c>
      <c r="N5183" s="213">
        <f t="shared" si="420"/>
        <v>18087.66</v>
      </c>
      <c r="O5183" s="242">
        <f t="shared" si="412"/>
        <v>0.51529999999995202</v>
      </c>
      <c r="P5183" s="242"/>
      <c r="Q5183" s="179"/>
      <c r="R5183" s="179"/>
      <c r="S5183" s="179"/>
      <c r="T5183" s="179"/>
      <c r="U5183" s="179"/>
      <c r="V5183" s="179"/>
      <c r="W5183" s="179"/>
      <c r="X5183" s="179"/>
      <c r="Y5183" s="179"/>
      <c r="Z5183" s="179"/>
      <c r="AA5183" s="222"/>
      <c r="AB5183" s="222"/>
      <c r="AC5183" s="222"/>
      <c r="AD5183" s="179"/>
      <c r="AE5183" s="179"/>
      <c r="AF5183" s="179"/>
      <c r="AG5183" s="179"/>
      <c r="AH5183" s="179"/>
      <c r="AI5183" s="179"/>
      <c r="AJ5183" s="179"/>
    </row>
    <row r="5184" spans="2:36" x14ac:dyDescent="0.3">
      <c r="B5184" s="224">
        <v>526100</v>
      </c>
      <c r="C5184" s="209">
        <v>218437</v>
      </c>
      <c r="D5184" s="206">
        <f t="shared" si="413"/>
        <v>0.41520053221820946</v>
      </c>
      <c r="E5184" s="208">
        <f t="shared" si="414"/>
        <v>0.45</v>
      </c>
      <c r="F5184" s="207">
        <v>12014.03</v>
      </c>
      <c r="G5184" s="207">
        <v>17474.96</v>
      </c>
      <c r="H5184" s="207">
        <v>19659.330000000002</v>
      </c>
      <c r="I5184" s="214">
        <f t="shared" si="417"/>
        <v>201016</v>
      </c>
      <c r="J5184" s="211">
        <f t="shared" si="415"/>
        <v>0.38208705569283408</v>
      </c>
      <c r="K5184" s="212">
        <f t="shared" si="416"/>
        <v>0.42</v>
      </c>
      <c r="L5184" s="214">
        <f t="shared" si="418"/>
        <v>11055.88</v>
      </c>
      <c r="M5184" s="213">
        <f t="shared" si="419"/>
        <v>16081.28</v>
      </c>
      <c r="N5184" s="213">
        <f t="shared" si="420"/>
        <v>18091.439999999999</v>
      </c>
      <c r="O5184" s="242">
        <f t="shared" si="412"/>
        <v>0.51519999999989519</v>
      </c>
      <c r="P5184" s="242"/>
      <c r="Q5184" s="179"/>
      <c r="R5184" s="179"/>
      <c r="S5184" s="179"/>
      <c r="T5184" s="179"/>
      <c r="U5184" s="179"/>
      <c r="V5184" s="179"/>
      <c r="W5184" s="179"/>
      <c r="X5184" s="179"/>
      <c r="Y5184" s="179"/>
      <c r="Z5184" s="179"/>
      <c r="AA5184" s="222"/>
      <c r="AB5184" s="222"/>
      <c r="AC5184" s="222"/>
      <c r="AD5184" s="179"/>
      <c r="AE5184" s="179"/>
      <c r="AF5184" s="179"/>
      <c r="AG5184" s="179"/>
      <c r="AH5184" s="179"/>
      <c r="AI5184" s="179"/>
      <c r="AJ5184" s="179"/>
    </row>
    <row r="5185" spans="2:36" x14ac:dyDescent="0.3">
      <c r="B5185" s="224">
        <v>526200</v>
      </c>
      <c r="C5185" s="209">
        <v>218482</v>
      </c>
      <c r="D5185" s="206">
        <f t="shared" si="413"/>
        <v>0.41520714557202587</v>
      </c>
      <c r="E5185" s="208">
        <f t="shared" si="414"/>
        <v>0.45</v>
      </c>
      <c r="F5185" s="207">
        <v>12016.51</v>
      </c>
      <c r="G5185" s="207">
        <v>17478.560000000001</v>
      </c>
      <c r="H5185" s="207">
        <v>19663.38</v>
      </c>
      <c r="I5185" s="214">
        <f t="shared" si="417"/>
        <v>201058</v>
      </c>
      <c r="J5185" s="211">
        <f t="shared" si="415"/>
        <v>0.38209426073736225</v>
      </c>
      <c r="K5185" s="212">
        <f t="shared" si="416"/>
        <v>0.42</v>
      </c>
      <c r="L5185" s="214">
        <f t="shared" si="418"/>
        <v>11058.19</v>
      </c>
      <c r="M5185" s="213">
        <f t="shared" si="419"/>
        <v>16084.640000000001</v>
      </c>
      <c r="N5185" s="213">
        <f t="shared" si="420"/>
        <v>18095.219999999998</v>
      </c>
      <c r="O5185" s="242">
        <f t="shared" si="412"/>
        <v>0.51530000000013387</v>
      </c>
      <c r="P5185" s="242"/>
      <c r="Q5185" s="179"/>
      <c r="R5185" s="179"/>
      <c r="S5185" s="179"/>
      <c r="T5185" s="179"/>
      <c r="U5185" s="179"/>
      <c r="V5185" s="179"/>
      <c r="W5185" s="179"/>
      <c r="X5185" s="179"/>
      <c r="Y5185" s="179"/>
      <c r="Z5185" s="179"/>
      <c r="AA5185" s="222"/>
      <c r="AB5185" s="222"/>
      <c r="AC5185" s="222"/>
      <c r="AD5185" s="179"/>
      <c r="AE5185" s="179"/>
      <c r="AF5185" s="179"/>
      <c r="AG5185" s="179"/>
      <c r="AH5185" s="179"/>
      <c r="AI5185" s="179"/>
      <c r="AJ5185" s="179"/>
    </row>
    <row r="5186" spans="2:36" x14ac:dyDescent="0.3">
      <c r="B5186" s="224">
        <v>526300</v>
      </c>
      <c r="C5186" s="209">
        <v>218527</v>
      </c>
      <c r="D5186" s="206">
        <f t="shared" si="413"/>
        <v>0.41521375641269237</v>
      </c>
      <c r="E5186" s="208">
        <f t="shared" si="414"/>
        <v>0.45</v>
      </c>
      <c r="F5186" s="207">
        <v>12018.98</v>
      </c>
      <c r="G5186" s="207">
        <v>17482.16</v>
      </c>
      <c r="H5186" s="207">
        <v>19667.43</v>
      </c>
      <c r="I5186" s="214">
        <f t="shared" si="417"/>
        <v>201100</v>
      </c>
      <c r="J5186" s="211">
        <f t="shared" si="415"/>
        <v>0.38210146304389131</v>
      </c>
      <c r="K5186" s="212">
        <f t="shared" si="416"/>
        <v>0.42</v>
      </c>
      <c r="L5186" s="214">
        <f t="shared" si="418"/>
        <v>11060.5</v>
      </c>
      <c r="M5186" s="213">
        <f t="shared" si="419"/>
        <v>16088</v>
      </c>
      <c r="N5186" s="213">
        <f t="shared" si="420"/>
        <v>18099</v>
      </c>
      <c r="O5186" s="242">
        <f t="shared" si="412"/>
        <v>0.51520000000000432</v>
      </c>
      <c r="P5186" s="242"/>
      <c r="Q5186" s="179"/>
      <c r="R5186" s="179"/>
      <c r="S5186" s="179"/>
      <c r="T5186" s="179"/>
      <c r="U5186" s="179"/>
      <c r="V5186" s="179"/>
      <c r="W5186" s="179"/>
      <c r="X5186" s="179"/>
      <c r="Y5186" s="179"/>
      <c r="Z5186" s="179"/>
      <c r="AA5186" s="222"/>
      <c r="AB5186" s="222"/>
      <c r="AC5186" s="222"/>
      <c r="AD5186" s="179"/>
      <c r="AE5186" s="179"/>
      <c r="AF5186" s="179"/>
      <c r="AG5186" s="179"/>
      <c r="AH5186" s="179"/>
      <c r="AI5186" s="179"/>
      <c r="AJ5186" s="179"/>
    </row>
    <row r="5187" spans="2:36" x14ac:dyDescent="0.3">
      <c r="B5187" s="224">
        <v>526400</v>
      </c>
      <c r="C5187" s="209">
        <v>218572</v>
      </c>
      <c r="D5187" s="206">
        <f t="shared" si="413"/>
        <v>0.41522036474164131</v>
      </c>
      <c r="E5187" s="208">
        <f t="shared" si="414"/>
        <v>0.45</v>
      </c>
      <c r="F5187" s="207">
        <v>12021.46</v>
      </c>
      <c r="G5187" s="207">
        <v>17485.759999999998</v>
      </c>
      <c r="H5187" s="207">
        <v>19671.48</v>
      </c>
      <c r="I5187" s="214">
        <f t="shared" si="417"/>
        <v>201142</v>
      </c>
      <c r="J5187" s="211">
        <f t="shared" si="415"/>
        <v>0.38210866261398174</v>
      </c>
      <c r="K5187" s="212">
        <f t="shared" si="416"/>
        <v>0.42</v>
      </c>
      <c r="L5187" s="214">
        <f t="shared" si="418"/>
        <v>11062.81</v>
      </c>
      <c r="M5187" s="213">
        <f t="shared" si="419"/>
        <v>16091.36</v>
      </c>
      <c r="N5187" s="213">
        <f t="shared" si="420"/>
        <v>18102.78</v>
      </c>
      <c r="O5187" s="242">
        <f t="shared" si="412"/>
        <v>0.51530000000002474</v>
      </c>
      <c r="P5187" s="242"/>
      <c r="Q5187" s="179"/>
      <c r="R5187" s="179"/>
      <c r="S5187" s="179"/>
      <c r="T5187" s="179"/>
      <c r="U5187" s="179"/>
      <c r="V5187" s="179"/>
      <c r="W5187" s="179"/>
      <c r="X5187" s="179"/>
      <c r="Y5187" s="179"/>
      <c r="Z5187" s="179"/>
      <c r="AA5187" s="222"/>
      <c r="AB5187" s="222"/>
      <c r="AC5187" s="222"/>
      <c r="AD5187" s="179"/>
      <c r="AE5187" s="179"/>
      <c r="AF5187" s="179"/>
      <c r="AG5187" s="179"/>
      <c r="AH5187" s="179"/>
      <c r="AI5187" s="179"/>
      <c r="AJ5187" s="179"/>
    </row>
    <row r="5188" spans="2:36" x14ac:dyDescent="0.3">
      <c r="B5188" s="224">
        <v>526500</v>
      </c>
      <c r="C5188" s="209">
        <v>218617</v>
      </c>
      <c r="D5188" s="206">
        <f t="shared" si="413"/>
        <v>0.41522697056030389</v>
      </c>
      <c r="E5188" s="208">
        <f t="shared" si="414"/>
        <v>0.45</v>
      </c>
      <c r="F5188" s="207">
        <v>12023.93</v>
      </c>
      <c r="G5188" s="207">
        <v>17489.36</v>
      </c>
      <c r="H5188" s="207">
        <v>19675.53</v>
      </c>
      <c r="I5188" s="214">
        <f t="shared" si="417"/>
        <v>201184</v>
      </c>
      <c r="J5188" s="211">
        <f t="shared" si="415"/>
        <v>0.3821158594491928</v>
      </c>
      <c r="K5188" s="212">
        <f t="shared" si="416"/>
        <v>0.42</v>
      </c>
      <c r="L5188" s="214">
        <f t="shared" si="418"/>
        <v>11065.12</v>
      </c>
      <c r="M5188" s="213">
        <f t="shared" si="419"/>
        <v>16094.720000000001</v>
      </c>
      <c r="N5188" s="213">
        <f t="shared" si="420"/>
        <v>18106.559999999998</v>
      </c>
      <c r="O5188" s="242">
        <f t="shared" si="412"/>
        <v>0.5151999999999316</v>
      </c>
      <c r="P5188" s="242"/>
      <c r="Q5188" s="179"/>
      <c r="R5188" s="179"/>
      <c r="S5188" s="179"/>
      <c r="T5188" s="179"/>
      <c r="U5188" s="179"/>
      <c r="V5188" s="179"/>
      <c r="W5188" s="179"/>
      <c r="X5188" s="179"/>
      <c r="Y5188" s="179"/>
      <c r="Z5188" s="179"/>
      <c r="AA5188" s="222"/>
      <c r="AB5188" s="222"/>
      <c r="AC5188" s="222"/>
      <c r="AD5188" s="179"/>
      <c r="AE5188" s="179"/>
      <c r="AF5188" s="179"/>
      <c r="AG5188" s="179"/>
      <c r="AH5188" s="179"/>
      <c r="AI5188" s="179"/>
      <c r="AJ5188" s="179"/>
    </row>
    <row r="5189" spans="2:36" x14ac:dyDescent="0.3">
      <c r="B5189" s="224">
        <v>526600</v>
      </c>
      <c r="C5189" s="209">
        <v>218662</v>
      </c>
      <c r="D5189" s="206">
        <f t="shared" si="413"/>
        <v>0.41523357387011012</v>
      </c>
      <c r="E5189" s="208">
        <f t="shared" si="414"/>
        <v>0.45</v>
      </c>
      <c r="F5189" s="207">
        <v>12026.41</v>
      </c>
      <c r="G5189" s="207">
        <v>17492.96</v>
      </c>
      <c r="H5189" s="207">
        <v>19679.580000000002</v>
      </c>
      <c r="I5189" s="214">
        <f t="shared" si="417"/>
        <v>201226</v>
      </c>
      <c r="J5189" s="211">
        <f t="shared" si="415"/>
        <v>0.38212305355108239</v>
      </c>
      <c r="K5189" s="212">
        <f t="shared" si="416"/>
        <v>0.42</v>
      </c>
      <c r="L5189" s="214">
        <f t="shared" si="418"/>
        <v>11067.43</v>
      </c>
      <c r="M5189" s="213">
        <f t="shared" si="419"/>
        <v>16098.08</v>
      </c>
      <c r="N5189" s="213">
        <f t="shared" si="420"/>
        <v>18110.34</v>
      </c>
      <c r="O5189" s="242">
        <f t="shared" ref="O5189:O5252" si="421">(C5189+F5189+H5189-C5188-F5188-H5188)/100</f>
        <v>0.5152999999999156</v>
      </c>
      <c r="P5189" s="242"/>
      <c r="Q5189" s="179"/>
      <c r="R5189" s="179"/>
      <c r="S5189" s="179"/>
      <c r="T5189" s="179"/>
      <c r="U5189" s="179"/>
      <c r="V5189" s="179"/>
      <c r="W5189" s="179"/>
      <c r="X5189" s="179"/>
      <c r="Y5189" s="179"/>
      <c r="Z5189" s="179"/>
      <c r="AA5189" s="222"/>
      <c r="AB5189" s="222"/>
      <c r="AC5189" s="222"/>
      <c r="AD5189" s="179"/>
      <c r="AE5189" s="179"/>
      <c r="AF5189" s="179"/>
      <c r="AG5189" s="179"/>
      <c r="AH5189" s="179"/>
      <c r="AI5189" s="179"/>
      <c r="AJ5189" s="179"/>
    </row>
    <row r="5190" spans="2:36" x14ac:dyDescent="0.3">
      <c r="B5190" s="224">
        <v>526700</v>
      </c>
      <c r="C5190" s="209">
        <v>218707</v>
      </c>
      <c r="D5190" s="206">
        <f t="shared" si="413"/>
        <v>0.41524017467248908</v>
      </c>
      <c r="E5190" s="208">
        <f t="shared" si="414"/>
        <v>0.45</v>
      </c>
      <c r="F5190" s="207">
        <v>12028.88</v>
      </c>
      <c r="G5190" s="207">
        <v>17496.560000000001</v>
      </c>
      <c r="H5190" s="207">
        <v>19683.63</v>
      </c>
      <c r="I5190" s="214">
        <f t="shared" si="417"/>
        <v>201268</v>
      </c>
      <c r="J5190" s="211">
        <f t="shared" si="415"/>
        <v>0.38213024492120751</v>
      </c>
      <c r="K5190" s="212">
        <f t="shared" si="416"/>
        <v>0.42</v>
      </c>
      <c r="L5190" s="214">
        <f t="shared" si="418"/>
        <v>11069.74</v>
      </c>
      <c r="M5190" s="213">
        <f t="shared" si="419"/>
        <v>16101.44</v>
      </c>
      <c r="N5190" s="213">
        <f t="shared" si="420"/>
        <v>18114.12</v>
      </c>
      <c r="O5190" s="242">
        <f t="shared" si="421"/>
        <v>0.51520000000007715</v>
      </c>
      <c r="P5190" s="242"/>
      <c r="Q5190" s="179"/>
      <c r="R5190" s="179"/>
      <c r="S5190" s="179"/>
      <c r="T5190" s="179"/>
      <c r="U5190" s="179"/>
      <c r="V5190" s="179"/>
      <c r="W5190" s="179"/>
      <c r="X5190" s="179"/>
      <c r="Y5190" s="179"/>
      <c r="Z5190" s="179"/>
      <c r="AA5190" s="222"/>
      <c r="AB5190" s="222"/>
      <c r="AC5190" s="222"/>
      <c r="AD5190" s="179"/>
      <c r="AE5190" s="179"/>
      <c r="AF5190" s="179"/>
      <c r="AG5190" s="179"/>
      <c r="AH5190" s="179"/>
      <c r="AI5190" s="179"/>
      <c r="AJ5190" s="179"/>
    </row>
    <row r="5191" spans="2:36" x14ac:dyDescent="0.3">
      <c r="B5191" s="224">
        <v>526800</v>
      </c>
      <c r="C5191" s="209">
        <v>218752</v>
      </c>
      <c r="D5191" s="206">
        <f t="shared" si="413"/>
        <v>0.41524677296886864</v>
      </c>
      <c r="E5191" s="208">
        <f t="shared" si="414"/>
        <v>0.45</v>
      </c>
      <c r="F5191" s="207">
        <v>12031.36</v>
      </c>
      <c r="G5191" s="207">
        <v>17500.16</v>
      </c>
      <c r="H5191" s="207">
        <v>19687.68</v>
      </c>
      <c r="I5191" s="214">
        <f t="shared" si="417"/>
        <v>201310</v>
      </c>
      <c r="J5191" s="211">
        <f t="shared" si="415"/>
        <v>0.38213743356112378</v>
      </c>
      <c r="K5191" s="212">
        <f t="shared" si="416"/>
        <v>0.42</v>
      </c>
      <c r="L5191" s="214">
        <f t="shared" si="418"/>
        <v>11072.05</v>
      </c>
      <c r="M5191" s="213">
        <f t="shared" si="419"/>
        <v>16104.800000000001</v>
      </c>
      <c r="N5191" s="213">
        <f t="shared" si="420"/>
        <v>18117.899999999998</v>
      </c>
      <c r="O5191" s="242">
        <f t="shared" si="421"/>
        <v>0.51529999999980647</v>
      </c>
      <c r="P5191" s="242"/>
      <c r="Q5191" s="179"/>
      <c r="R5191" s="179"/>
      <c r="S5191" s="179"/>
      <c r="T5191" s="179"/>
      <c r="U5191" s="179"/>
      <c r="V5191" s="179"/>
      <c r="W5191" s="179"/>
      <c r="X5191" s="179"/>
      <c r="Y5191" s="179"/>
      <c r="Z5191" s="179"/>
      <c r="AA5191" s="222"/>
      <c r="AB5191" s="222"/>
      <c r="AC5191" s="222"/>
      <c r="AD5191" s="179"/>
      <c r="AE5191" s="179"/>
      <c r="AF5191" s="179"/>
      <c r="AG5191" s="179"/>
      <c r="AH5191" s="179"/>
      <c r="AI5191" s="179"/>
      <c r="AJ5191" s="179"/>
    </row>
    <row r="5192" spans="2:36" x14ac:dyDescent="0.3">
      <c r="B5192" s="224">
        <v>526900</v>
      </c>
      <c r="C5192" s="209">
        <v>218797</v>
      </c>
      <c r="D5192" s="206">
        <f t="shared" si="413"/>
        <v>0.41525336876067565</v>
      </c>
      <c r="E5192" s="208">
        <f t="shared" si="414"/>
        <v>0.45</v>
      </c>
      <c r="F5192" s="207">
        <v>12033.83</v>
      </c>
      <c r="G5192" s="207">
        <v>17503.759999999998</v>
      </c>
      <c r="H5192" s="207">
        <v>19691.73</v>
      </c>
      <c r="I5192" s="214">
        <f t="shared" si="417"/>
        <v>201352</v>
      </c>
      <c r="J5192" s="211">
        <f t="shared" si="415"/>
        <v>0.38214461947238565</v>
      </c>
      <c r="K5192" s="212">
        <f t="shared" si="416"/>
        <v>0.42</v>
      </c>
      <c r="L5192" s="214">
        <f t="shared" si="418"/>
        <v>11074.36</v>
      </c>
      <c r="M5192" s="213">
        <f t="shared" si="419"/>
        <v>16108.16</v>
      </c>
      <c r="N5192" s="213">
        <f t="shared" si="420"/>
        <v>18121.68</v>
      </c>
      <c r="O5192" s="242">
        <f t="shared" si="421"/>
        <v>0.51519999999996802</v>
      </c>
      <c r="P5192" s="242"/>
      <c r="Q5192" s="179"/>
      <c r="R5192" s="179"/>
      <c r="S5192" s="179"/>
      <c r="T5192" s="179"/>
      <c r="U5192" s="179"/>
      <c r="V5192" s="179"/>
      <c r="W5192" s="179"/>
      <c r="X5192" s="179"/>
      <c r="Y5192" s="179"/>
      <c r="Z5192" s="179"/>
      <c r="AA5192" s="222"/>
      <c r="AB5192" s="222"/>
      <c r="AC5192" s="222"/>
      <c r="AD5192" s="179"/>
      <c r="AE5192" s="179"/>
      <c r="AF5192" s="179"/>
      <c r="AG5192" s="179"/>
      <c r="AH5192" s="179"/>
      <c r="AI5192" s="179"/>
      <c r="AJ5192" s="179"/>
    </row>
    <row r="5193" spans="2:36" x14ac:dyDescent="0.3">
      <c r="B5193" s="224">
        <v>527000</v>
      </c>
      <c r="C5193" s="209">
        <v>218842</v>
      </c>
      <c r="D5193" s="206">
        <f t="shared" si="413"/>
        <v>0.41525996204933585</v>
      </c>
      <c r="E5193" s="208">
        <f t="shared" si="414"/>
        <v>0.45</v>
      </c>
      <c r="F5193" s="207">
        <v>12036.31</v>
      </c>
      <c r="G5193" s="207">
        <v>17507.36</v>
      </c>
      <c r="H5193" s="207">
        <v>19695.78</v>
      </c>
      <c r="I5193" s="214">
        <f t="shared" si="417"/>
        <v>201394</v>
      </c>
      <c r="J5193" s="211">
        <f t="shared" si="415"/>
        <v>0.38215180265654647</v>
      </c>
      <c r="K5193" s="212">
        <f t="shared" si="416"/>
        <v>0.42</v>
      </c>
      <c r="L5193" s="214">
        <f t="shared" si="418"/>
        <v>11076.67</v>
      </c>
      <c r="M5193" s="213">
        <f t="shared" si="419"/>
        <v>16111.52</v>
      </c>
      <c r="N5193" s="213">
        <f t="shared" si="420"/>
        <v>18125.46</v>
      </c>
      <c r="O5193" s="242">
        <f t="shared" si="421"/>
        <v>0.51529999999995202</v>
      </c>
      <c r="P5193" s="242"/>
      <c r="Q5193" s="179"/>
      <c r="R5193" s="179"/>
      <c r="S5193" s="179"/>
      <c r="T5193" s="179"/>
      <c r="U5193" s="179"/>
      <c r="V5193" s="179"/>
      <c r="W5193" s="179"/>
      <c r="X5193" s="179"/>
      <c r="Y5193" s="179"/>
      <c r="Z5193" s="179"/>
      <c r="AA5193" s="222"/>
      <c r="AB5193" s="222"/>
      <c r="AC5193" s="222"/>
      <c r="AD5193" s="179"/>
      <c r="AE5193" s="179"/>
      <c r="AF5193" s="179"/>
      <c r="AG5193" s="179"/>
      <c r="AH5193" s="179"/>
      <c r="AI5193" s="179"/>
      <c r="AJ5193" s="179"/>
    </row>
    <row r="5194" spans="2:36" x14ac:dyDescent="0.3">
      <c r="B5194" s="224">
        <v>527100</v>
      </c>
      <c r="C5194" s="209">
        <v>218887</v>
      </c>
      <c r="D5194" s="206">
        <f t="shared" si="413"/>
        <v>0.41526655283627395</v>
      </c>
      <c r="E5194" s="208">
        <f t="shared" si="414"/>
        <v>0.45</v>
      </c>
      <c r="F5194" s="207">
        <v>12038.78</v>
      </c>
      <c r="G5194" s="207">
        <v>17510.96</v>
      </c>
      <c r="H5194" s="207">
        <v>19699.830000000002</v>
      </c>
      <c r="I5194" s="214">
        <f t="shared" si="417"/>
        <v>201436</v>
      </c>
      <c r="J5194" s="211">
        <f t="shared" si="415"/>
        <v>0.38215898311515839</v>
      </c>
      <c r="K5194" s="212">
        <f t="shared" si="416"/>
        <v>0.42</v>
      </c>
      <c r="L5194" s="214">
        <f t="shared" si="418"/>
        <v>11078.98</v>
      </c>
      <c r="M5194" s="213">
        <f t="shared" si="419"/>
        <v>16114.880000000001</v>
      </c>
      <c r="N5194" s="213">
        <f t="shared" si="420"/>
        <v>18129.239999999998</v>
      </c>
      <c r="O5194" s="242">
        <f t="shared" si="421"/>
        <v>0.51519999999989519</v>
      </c>
      <c r="P5194" s="242"/>
      <c r="Q5194" s="179"/>
      <c r="R5194" s="179"/>
      <c r="S5194" s="179"/>
      <c r="T5194" s="179"/>
      <c r="U5194" s="179"/>
      <c r="V5194" s="179"/>
      <c r="W5194" s="179"/>
      <c r="X5194" s="179"/>
      <c r="Y5194" s="179"/>
      <c r="Z5194" s="179"/>
      <c r="AA5194" s="222"/>
      <c r="AB5194" s="222"/>
      <c r="AC5194" s="222"/>
      <c r="AD5194" s="179"/>
      <c r="AE5194" s="179"/>
      <c r="AF5194" s="179"/>
      <c r="AG5194" s="179"/>
      <c r="AH5194" s="179"/>
      <c r="AI5194" s="179"/>
      <c r="AJ5194" s="179"/>
    </row>
    <row r="5195" spans="2:36" x14ac:dyDescent="0.3">
      <c r="B5195" s="224">
        <v>527200</v>
      </c>
      <c r="C5195" s="209">
        <v>218932</v>
      </c>
      <c r="D5195" s="206">
        <f t="shared" si="413"/>
        <v>0.41527314112291352</v>
      </c>
      <c r="E5195" s="208">
        <f t="shared" si="414"/>
        <v>0.45</v>
      </c>
      <c r="F5195" s="207">
        <v>12041.26</v>
      </c>
      <c r="G5195" s="207">
        <v>17514.560000000001</v>
      </c>
      <c r="H5195" s="207">
        <v>19703.88</v>
      </c>
      <c r="I5195" s="214">
        <f t="shared" si="417"/>
        <v>201478</v>
      </c>
      <c r="J5195" s="211">
        <f t="shared" si="415"/>
        <v>0.3821661608497724</v>
      </c>
      <c r="K5195" s="212">
        <f t="shared" si="416"/>
        <v>0.42</v>
      </c>
      <c r="L5195" s="214">
        <f t="shared" si="418"/>
        <v>11081.29</v>
      </c>
      <c r="M5195" s="213">
        <f t="shared" si="419"/>
        <v>16118.24</v>
      </c>
      <c r="N5195" s="213">
        <f t="shared" si="420"/>
        <v>18133.02</v>
      </c>
      <c r="O5195" s="242">
        <f t="shared" si="421"/>
        <v>0.51530000000013387</v>
      </c>
      <c r="P5195" s="242"/>
      <c r="Q5195" s="179"/>
      <c r="R5195" s="179"/>
      <c r="S5195" s="179"/>
      <c r="T5195" s="179"/>
      <c r="U5195" s="179"/>
      <c r="V5195" s="179"/>
      <c r="W5195" s="179"/>
      <c r="X5195" s="179"/>
      <c r="Y5195" s="179"/>
      <c r="Z5195" s="179"/>
      <c r="AA5195" s="222"/>
      <c r="AB5195" s="222"/>
      <c r="AC5195" s="222"/>
      <c r="AD5195" s="179"/>
      <c r="AE5195" s="179"/>
      <c r="AF5195" s="179"/>
      <c r="AG5195" s="179"/>
      <c r="AH5195" s="179"/>
      <c r="AI5195" s="179"/>
      <c r="AJ5195" s="179"/>
    </row>
    <row r="5196" spans="2:36" x14ac:dyDescent="0.3">
      <c r="B5196" s="224">
        <v>527300</v>
      </c>
      <c r="C5196" s="209">
        <v>218977</v>
      </c>
      <c r="D5196" s="206">
        <f t="shared" si="413"/>
        <v>0.41527972691067705</v>
      </c>
      <c r="E5196" s="208">
        <f t="shared" si="414"/>
        <v>0.45</v>
      </c>
      <c r="F5196" s="207">
        <v>12043.73</v>
      </c>
      <c r="G5196" s="207">
        <v>17518.16</v>
      </c>
      <c r="H5196" s="207">
        <v>19707.93</v>
      </c>
      <c r="I5196" s="214">
        <f t="shared" si="417"/>
        <v>201520</v>
      </c>
      <c r="J5196" s="211">
        <f t="shared" si="415"/>
        <v>0.38217333586193819</v>
      </c>
      <c r="K5196" s="212">
        <f t="shared" si="416"/>
        <v>0.42</v>
      </c>
      <c r="L5196" s="214">
        <f t="shared" si="418"/>
        <v>11083.6</v>
      </c>
      <c r="M5196" s="213">
        <f t="shared" si="419"/>
        <v>16121.6</v>
      </c>
      <c r="N5196" s="213">
        <f t="shared" si="420"/>
        <v>18136.8</v>
      </c>
      <c r="O5196" s="242">
        <f t="shared" si="421"/>
        <v>0.51520000000000432</v>
      </c>
      <c r="P5196" s="242"/>
      <c r="Q5196" s="179"/>
      <c r="R5196" s="179"/>
      <c r="S5196" s="179"/>
      <c r="T5196" s="179"/>
      <c r="U5196" s="179"/>
      <c r="V5196" s="179"/>
      <c r="W5196" s="179"/>
      <c r="X5196" s="179"/>
      <c r="Y5196" s="179"/>
      <c r="Z5196" s="179"/>
      <c r="AA5196" s="222"/>
      <c r="AB5196" s="222"/>
      <c r="AC5196" s="222"/>
      <c r="AD5196" s="179"/>
      <c r="AE5196" s="179"/>
      <c r="AF5196" s="179"/>
      <c r="AG5196" s="179"/>
      <c r="AH5196" s="179"/>
      <c r="AI5196" s="179"/>
      <c r="AJ5196" s="179"/>
    </row>
    <row r="5197" spans="2:36" x14ac:dyDescent="0.3">
      <c r="B5197" s="224">
        <v>527400</v>
      </c>
      <c r="C5197" s="209">
        <v>219022</v>
      </c>
      <c r="D5197" s="206">
        <f t="shared" si="413"/>
        <v>0.41528631020098594</v>
      </c>
      <c r="E5197" s="208">
        <f t="shared" si="414"/>
        <v>0.45</v>
      </c>
      <c r="F5197" s="207">
        <v>12046.21</v>
      </c>
      <c r="G5197" s="207">
        <v>17521.759999999998</v>
      </c>
      <c r="H5197" s="207">
        <v>19711.98</v>
      </c>
      <c r="I5197" s="214">
        <f t="shared" si="417"/>
        <v>201562</v>
      </c>
      <c r="J5197" s="211">
        <f t="shared" si="415"/>
        <v>0.38218050815320442</v>
      </c>
      <c r="K5197" s="212">
        <f t="shared" si="416"/>
        <v>0.42</v>
      </c>
      <c r="L5197" s="214">
        <f t="shared" si="418"/>
        <v>11085.91</v>
      </c>
      <c r="M5197" s="213">
        <f t="shared" si="419"/>
        <v>16124.960000000001</v>
      </c>
      <c r="N5197" s="213">
        <f t="shared" si="420"/>
        <v>18140.579999999998</v>
      </c>
      <c r="O5197" s="242">
        <f t="shared" si="421"/>
        <v>0.51530000000002474</v>
      </c>
      <c r="P5197" s="242"/>
      <c r="Q5197" s="179"/>
      <c r="R5197" s="179"/>
      <c r="S5197" s="179"/>
      <c r="T5197" s="179"/>
      <c r="U5197" s="179"/>
      <c r="V5197" s="179"/>
      <c r="W5197" s="179"/>
      <c r="X5197" s="179"/>
      <c r="Y5197" s="179"/>
      <c r="Z5197" s="179"/>
      <c r="AA5197" s="222"/>
      <c r="AB5197" s="222"/>
      <c r="AC5197" s="222"/>
      <c r="AD5197" s="179"/>
      <c r="AE5197" s="179"/>
      <c r="AF5197" s="179"/>
      <c r="AG5197" s="179"/>
      <c r="AH5197" s="179"/>
      <c r="AI5197" s="179"/>
      <c r="AJ5197" s="179"/>
    </row>
    <row r="5198" spans="2:36" x14ac:dyDescent="0.3">
      <c r="B5198" s="224">
        <v>527500</v>
      </c>
      <c r="C5198" s="209">
        <v>219067</v>
      </c>
      <c r="D5198" s="206">
        <f t="shared" si="413"/>
        <v>0.41529289099526068</v>
      </c>
      <c r="E5198" s="208">
        <f t="shared" si="414"/>
        <v>0.45</v>
      </c>
      <c r="F5198" s="207">
        <v>12048.68</v>
      </c>
      <c r="G5198" s="207">
        <v>17525.36</v>
      </c>
      <c r="H5198" s="207">
        <v>19716.03</v>
      </c>
      <c r="I5198" s="214">
        <f t="shared" si="417"/>
        <v>201604</v>
      </c>
      <c r="J5198" s="211">
        <f t="shared" si="415"/>
        <v>0.38218767772511847</v>
      </c>
      <c r="K5198" s="212">
        <f t="shared" si="416"/>
        <v>0.42</v>
      </c>
      <c r="L5198" s="214">
        <f t="shared" si="418"/>
        <v>11088.22</v>
      </c>
      <c r="M5198" s="213">
        <f t="shared" si="419"/>
        <v>16128.32</v>
      </c>
      <c r="N5198" s="213">
        <f t="shared" si="420"/>
        <v>18144.36</v>
      </c>
      <c r="O5198" s="242">
        <f t="shared" si="421"/>
        <v>0.5151999999999316</v>
      </c>
      <c r="P5198" s="242"/>
      <c r="Q5198" s="179"/>
      <c r="R5198" s="179"/>
      <c r="S5198" s="179"/>
      <c r="T5198" s="179"/>
      <c r="U5198" s="179"/>
      <c r="V5198" s="179"/>
      <c r="W5198" s="179"/>
      <c r="X5198" s="179"/>
      <c r="Y5198" s="179"/>
      <c r="Z5198" s="179"/>
      <c r="AA5198" s="222"/>
      <c r="AB5198" s="222"/>
      <c r="AC5198" s="222"/>
      <c r="AD5198" s="179"/>
      <c r="AE5198" s="179"/>
      <c r="AF5198" s="179"/>
      <c r="AG5198" s="179"/>
      <c r="AH5198" s="179"/>
      <c r="AI5198" s="179"/>
      <c r="AJ5198" s="179"/>
    </row>
    <row r="5199" spans="2:36" x14ac:dyDescent="0.3">
      <c r="B5199" s="224">
        <v>527600</v>
      </c>
      <c r="C5199" s="209">
        <v>219112</v>
      </c>
      <c r="D5199" s="206">
        <f t="shared" si="413"/>
        <v>0.4152994692949204</v>
      </c>
      <c r="E5199" s="208">
        <f t="shared" si="414"/>
        <v>0.45</v>
      </c>
      <c r="F5199" s="207">
        <v>12051.16</v>
      </c>
      <c r="G5199" s="207">
        <v>17528.96</v>
      </c>
      <c r="H5199" s="207">
        <v>19720.080000000002</v>
      </c>
      <c r="I5199" s="214">
        <f t="shared" si="417"/>
        <v>201646</v>
      </c>
      <c r="J5199" s="211">
        <f t="shared" si="415"/>
        <v>0.3821948445792267</v>
      </c>
      <c r="K5199" s="212">
        <f t="shared" si="416"/>
        <v>0.42</v>
      </c>
      <c r="L5199" s="214">
        <f t="shared" si="418"/>
        <v>11090.53</v>
      </c>
      <c r="M5199" s="213">
        <f t="shared" si="419"/>
        <v>16131.68</v>
      </c>
      <c r="N5199" s="213">
        <f t="shared" si="420"/>
        <v>18148.14</v>
      </c>
      <c r="O5199" s="242">
        <f t="shared" si="421"/>
        <v>0.5152999999999156</v>
      </c>
      <c r="P5199" s="242"/>
      <c r="Q5199" s="179"/>
      <c r="R5199" s="179"/>
      <c r="S5199" s="179"/>
      <c r="T5199" s="179"/>
      <c r="U5199" s="179"/>
      <c r="V5199" s="179"/>
      <c r="W5199" s="179"/>
      <c r="X5199" s="179"/>
      <c r="Y5199" s="179"/>
      <c r="Z5199" s="179"/>
      <c r="AA5199" s="222"/>
      <c r="AB5199" s="222"/>
      <c r="AC5199" s="222"/>
      <c r="AD5199" s="179"/>
      <c r="AE5199" s="179"/>
      <c r="AF5199" s="179"/>
      <c r="AG5199" s="179"/>
      <c r="AH5199" s="179"/>
      <c r="AI5199" s="179"/>
      <c r="AJ5199" s="179"/>
    </row>
    <row r="5200" spans="2:36" x14ac:dyDescent="0.3">
      <c r="B5200" s="224">
        <v>527700</v>
      </c>
      <c r="C5200" s="209">
        <v>219157</v>
      </c>
      <c r="D5200" s="206">
        <f t="shared" si="413"/>
        <v>0.41530604510138336</v>
      </c>
      <c r="E5200" s="208">
        <f t="shared" si="414"/>
        <v>0.45</v>
      </c>
      <c r="F5200" s="207">
        <v>12053.63</v>
      </c>
      <c r="G5200" s="207">
        <v>17532.560000000001</v>
      </c>
      <c r="H5200" s="207">
        <v>19724.13</v>
      </c>
      <c r="I5200" s="214">
        <f t="shared" si="417"/>
        <v>201688</v>
      </c>
      <c r="J5200" s="211">
        <f t="shared" si="415"/>
        <v>0.3822020087170741</v>
      </c>
      <c r="K5200" s="212">
        <f t="shared" si="416"/>
        <v>0.42</v>
      </c>
      <c r="L5200" s="214">
        <f t="shared" si="418"/>
        <v>11092.84</v>
      </c>
      <c r="M5200" s="213">
        <f t="shared" si="419"/>
        <v>16135.04</v>
      </c>
      <c r="N5200" s="213">
        <f t="shared" si="420"/>
        <v>18151.919999999998</v>
      </c>
      <c r="O5200" s="242">
        <f t="shared" si="421"/>
        <v>0.51520000000007715</v>
      </c>
      <c r="P5200" s="242"/>
      <c r="Q5200" s="179"/>
      <c r="R5200" s="179"/>
      <c r="S5200" s="179"/>
      <c r="T5200" s="179"/>
      <c r="U5200" s="179"/>
      <c r="V5200" s="179"/>
      <c r="W5200" s="179"/>
      <c r="X5200" s="179"/>
      <c r="Y5200" s="179"/>
      <c r="Z5200" s="179"/>
      <c r="AA5200" s="222"/>
      <c r="AB5200" s="222"/>
      <c r="AC5200" s="222"/>
      <c r="AD5200" s="179"/>
      <c r="AE5200" s="179"/>
      <c r="AF5200" s="179"/>
      <c r="AG5200" s="179"/>
      <c r="AH5200" s="179"/>
      <c r="AI5200" s="179"/>
      <c r="AJ5200" s="179"/>
    </row>
    <row r="5201" spans="2:36" x14ac:dyDescent="0.3">
      <c r="B5201" s="224">
        <v>527800</v>
      </c>
      <c r="C5201" s="209">
        <v>219202</v>
      </c>
      <c r="D5201" s="206">
        <f t="shared" si="413"/>
        <v>0.4153126184160667</v>
      </c>
      <c r="E5201" s="208">
        <f t="shared" si="414"/>
        <v>0.45</v>
      </c>
      <c r="F5201" s="207">
        <v>12056.11</v>
      </c>
      <c r="G5201" s="207">
        <v>17536.16</v>
      </c>
      <c r="H5201" s="207">
        <v>19728.18</v>
      </c>
      <c r="I5201" s="214">
        <f t="shared" si="417"/>
        <v>201730</v>
      </c>
      <c r="J5201" s="211">
        <f t="shared" si="415"/>
        <v>0.38220917014020461</v>
      </c>
      <c r="K5201" s="212">
        <f t="shared" si="416"/>
        <v>0.42</v>
      </c>
      <c r="L5201" s="214">
        <f t="shared" si="418"/>
        <v>11095.15</v>
      </c>
      <c r="M5201" s="213">
        <f t="shared" si="419"/>
        <v>16138.4</v>
      </c>
      <c r="N5201" s="213">
        <f t="shared" si="420"/>
        <v>18155.7</v>
      </c>
      <c r="O5201" s="242">
        <f t="shared" si="421"/>
        <v>0.51529999999980647</v>
      </c>
      <c r="P5201" s="242"/>
      <c r="Q5201" s="179"/>
      <c r="R5201" s="179"/>
      <c r="S5201" s="179"/>
      <c r="T5201" s="179"/>
      <c r="U5201" s="179"/>
      <c r="V5201" s="179"/>
      <c r="W5201" s="179"/>
      <c r="X5201" s="179"/>
      <c r="Y5201" s="179"/>
      <c r="Z5201" s="179"/>
      <c r="AA5201" s="222"/>
      <c r="AB5201" s="222"/>
      <c r="AC5201" s="222"/>
      <c r="AD5201" s="179"/>
      <c r="AE5201" s="179"/>
      <c r="AF5201" s="179"/>
      <c r="AG5201" s="179"/>
      <c r="AH5201" s="179"/>
      <c r="AI5201" s="179"/>
      <c r="AJ5201" s="179"/>
    </row>
    <row r="5202" spans="2:36" x14ac:dyDescent="0.3">
      <c r="B5202" s="224">
        <v>527900</v>
      </c>
      <c r="C5202" s="209">
        <v>219247</v>
      </c>
      <c r="D5202" s="206">
        <f t="shared" si="413"/>
        <v>0.41531918924038641</v>
      </c>
      <c r="E5202" s="208">
        <f t="shared" si="414"/>
        <v>0.45</v>
      </c>
      <c r="F5202" s="207">
        <v>12058.58</v>
      </c>
      <c r="G5202" s="207">
        <v>17539.759999999998</v>
      </c>
      <c r="H5202" s="207">
        <v>19732.23</v>
      </c>
      <c r="I5202" s="214">
        <f t="shared" si="417"/>
        <v>201772</v>
      </c>
      <c r="J5202" s="211">
        <f t="shared" si="415"/>
        <v>0.38221632885016099</v>
      </c>
      <c r="K5202" s="212">
        <f t="shared" si="416"/>
        <v>0.42</v>
      </c>
      <c r="L5202" s="214">
        <f t="shared" si="418"/>
        <v>11097.460000000001</v>
      </c>
      <c r="M5202" s="213">
        <f t="shared" si="419"/>
        <v>16141.76</v>
      </c>
      <c r="N5202" s="213">
        <f t="shared" si="420"/>
        <v>18159.48</v>
      </c>
      <c r="O5202" s="242">
        <f t="shared" si="421"/>
        <v>0.51519999999996802</v>
      </c>
      <c r="P5202" s="242"/>
      <c r="Q5202" s="179"/>
      <c r="R5202" s="179"/>
      <c r="S5202" s="179"/>
      <c r="T5202" s="179"/>
      <c r="U5202" s="179"/>
      <c r="V5202" s="179"/>
      <c r="W5202" s="179"/>
      <c r="X5202" s="179"/>
      <c r="Y5202" s="179"/>
      <c r="Z5202" s="179"/>
      <c r="AA5202" s="222"/>
      <c r="AB5202" s="222"/>
      <c r="AC5202" s="222"/>
      <c r="AD5202" s="179"/>
      <c r="AE5202" s="179"/>
      <c r="AF5202" s="179"/>
      <c r="AG5202" s="179"/>
      <c r="AH5202" s="179"/>
      <c r="AI5202" s="179"/>
      <c r="AJ5202" s="179"/>
    </row>
    <row r="5203" spans="2:36" x14ac:dyDescent="0.3">
      <c r="B5203" s="224">
        <v>528000</v>
      </c>
      <c r="C5203" s="209">
        <v>219292</v>
      </c>
      <c r="D5203" s="206">
        <f t="shared" si="413"/>
        <v>0.41532575757575757</v>
      </c>
      <c r="E5203" s="208">
        <f t="shared" si="414"/>
        <v>0.45</v>
      </c>
      <c r="F5203" s="207">
        <v>12061.06</v>
      </c>
      <c r="G5203" s="207">
        <v>17543.36</v>
      </c>
      <c r="H5203" s="207">
        <v>19736.28</v>
      </c>
      <c r="I5203" s="214">
        <f t="shared" si="417"/>
        <v>201814</v>
      </c>
      <c r="J5203" s="211">
        <f t="shared" si="415"/>
        <v>0.38222348484848484</v>
      </c>
      <c r="K5203" s="212">
        <f t="shared" si="416"/>
        <v>0.42</v>
      </c>
      <c r="L5203" s="214">
        <f t="shared" si="418"/>
        <v>11099.77</v>
      </c>
      <c r="M5203" s="213">
        <f t="shared" si="419"/>
        <v>16145.12</v>
      </c>
      <c r="N5203" s="213">
        <f t="shared" si="420"/>
        <v>18163.259999999998</v>
      </c>
      <c r="O5203" s="242">
        <f t="shared" si="421"/>
        <v>0.51529999999995202</v>
      </c>
      <c r="P5203" s="242"/>
      <c r="Q5203" s="179"/>
      <c r="R5203" s="179"/>
      <c r="S5203" s="179"/>
      <c r="T5203" s="179"/>
      <c r="U5203" s="179"/>
      <c r="V5203" s="179"/>
      <c r="W5203" s="179"/>
      <c r="X5203" s="179"/>
      <c r="Y5203" s="179"/>
      <c r="Z5203" s="179"/>
      <c r="AA5203" s="222"/>
      <c r="AB5203" s="222"/>
      <c r="AC5203" s="222"/>
      <c r="AD5203" s="179"/>
      <c r="AE5203" s="179"/>
      <c r="AF5203" s="179"/>
      <c r="AG5203" s="179"/>
      <c r="AH5203" s="179"/>
      <c r="AI5203" s="179"/>
      <c r="AJ5203" s="179"/>
    </row>
    <row r="5204" spans="2:36" x14ac:dyDescent="0.3">
      <c r="B5204" s="224">
        <v>528100</v>
      </c>
      <c r="C5204" s="209">
        <v>219337</v>
      </c>
      <c r="D5204" s="206">
        <f t="shared" si="413"/>
        <v>0.415332323423594</v>
      </c>
      <c r="E5204" s="208">
        <f t="shared" si="414"/>
        <v>0.45</v>
      </c>
      <c r="F5204" s="207">
        <v>12063.53</v>
      </c>
      <c r="G5204" s="207">
        <v>17546.96</v>
      </c>
      <c r="H5204" s="207">
        <v>19740.330000000002</v>
      </c>
      <c r="I5204" s="214">
        <f t="shared" si="417"/>
        <v>201856</v>
      </c>
      <c r="J5204" s="211">
        <f t="shared" si="415"/>
        <v>0.38223063813671654</v>
      </c>
      <c r="K5204" s="212">
        <f t="shared" si="416"/>
        <v>0.42</v>
      </c>
      <c r="L5204" s="214">
        <f t="shared" si="418"/>
        <v>11102.08</v>
      </c>
      <c r="M5204" s="213">
        <f t="shared" si="419"/>
        <v>16148.48</v>
      </c>
      <c r="N5204" s="213">
        <f t="shared" si="420"/>
        <v>18167.04</v>
      </c>
      <c r="O5204" s="242">
        <f t="shared" si="421"/>
        <v>0.51519999999989519</v>
      </c>
      <c r="P5204" s="242"/>
      <c r="Q5204" s="179"/>
      <c r="R5204" s="179"/>
      <c r="S5204" s="179"/>
      <c r="T5204" s="179"/>
      <c r="U5204" s="179"/>
      <c r="V5204" s="179"/>
      <c r="W5204" s="179"/>
      <c r="X5204" s="179"/>
      <c r="Y5204" s="179"/>
      <c r="Z5204" s="179"/>
      <c r="AA5204" s="222"/>
      <c r="AB5204" s="222"/>
      <c r="AC5204" s="222"/>
      <c r="AD5204" s="179"/>
      <c r="AE5204" s="179"/>
      <c r="AF5204" s="179"/>
      <c r="AG5204" s="179"/>
      <c r="AH5204" s="179"/>
      <c r="AI5204" s="179"/>
      <c r="AJ5204" s="179"/>
    </row>
    <row r="5205" spans="2:36" x14ac:dyDescent="0.3">
      <c r="B5205" s="224">
        <v>528200</v>
      </c>
      <c r="C5205" s="209">
        <v>219382</v>
      </c>
      <c r="D5205" s="206">
        <f t="shared" si="413"/>
        <v>0.41533888678530861</v>
      </c>
      <c r="E5205" s="208">
        <f t="shared" si="414"/>
        <v>0.45</v>
      </c>
      <c r="F5205" s="207">
        <v>12066.01</v>
      </c>
      <c r="G5205" s="207">
        <v>17550.560000000001</v>
      </c>
      <c r="H5205" s="207">
        <v>19744.38</v>
      </c>
      <c r="I5205" s="214">
        <f t="shared" si="417"/>
        <v>201898</v>
      </c>
      <c r="J5205" s="211">
        <f t="shared" si="415"/>
        <v>0.3822377887163953</v>
      </c>
      <c r="K5205" s="212">
        <f t="shared" si="416"/>
        <v>0.42</v>
      </c>
      <c r="L5205" s="214">
        <f t="shared" si="418"/>
        <v>11104.39</v>
      </c>
      <c r="M5205" s="213">
        <f t="shared" si="419"/>
        <v>16151.84</v>
      </c>
      <c r="N5205" s="213">
        <f t="shared" si="420"/>
        <v>18170.82</v>
      </c>
      <c r="O5205" s="242">
        <f t="shared" si="421"/>
        <v>0.51530000000013387</v>
      </c>
      <c r="P5205" s="242"/>
      <c r="Q5205" s="179"/>
      <c r="R5205" s="179"/>
      <c r="S5205" s="179"/>
      <c r="T5205" s="179"/>
      <c r="U5205" s="179"/>
      <c r="V5205" s="179"/>
      <c r="W5205" s="179"/>
      <c r="X5205" s="179"/>
      <c r="Y5205" s="179"/>
      <c r="Z5205" s="179"/>
      <c r="AA5205" s="222"/>
      <c r="AB5205" s="222"/>
      <c r="AC5205" s="222"/>
      <c r="AD5205" s="179"/>
      <c r="AE5205" s="179"/>
      <c r="AF5205" s="179"/>
      <c r="AG5205" s="179"/>
      <c r="AH5205" s="179"/>
      <c r="AI5205" s="179"/>
      <c r="AJ5205" s="179"/>
    </row>
    <row r="5206" spans="2:36" x14ac:dyDescent="0.3">
      <c r="B5206" s="224">
        <v>528300</v>
      </c>
      <c r="C5206" s="209">
        <v>219427</v>
      </c>
      <c r="D5206" s="206">
        <f t="shared" si="413"/>
        <v>0.41534544766231307</v>
      </c>
      <c r="E5206" s="208">
        <f t="shared" si="414"/>
        <v>0.45</v>
      </c>
      <c r="F5206" s="207">
        <v>12068.48</v>
      </c>
      <c r="G5206" s="207">
        <v>17554.16</v>
      </c>
      <c r="H5206" s="207">
        <v>19748.43</v>
      </c>
      <c r="I5206" s="214">
        <f t="shared" si="417"/>
        <v>201940</v>
      </c>
      <c r="J5206" s="211">
        <f t="shared" si="415"/>
        <v>0.38224493658905923</v>
      </c>
      <c r="K5206" s="212">
        <f t="shared" si="416"/>
        <v>0.42</v>
      </c>
      <c r="L5206" s="214">
        <f t="shared" si="418"/>
        <v>11106.7</v>
      </c>
      <c r="M5206" s="213">
        <f t="shared" si="419"/>
        <v>16155.2</v>
      </c>
      <c r="N5206" s="213">
        <f t="shared" si="420"/>
        <v>18174.599999999999</v>
      </c>
      <c r="O5206" s="242">
        <f t="shared" si="421"/>
        <v>0.51520000000000432</v>
      </c>
      <c r="P5206" s="242"/>
      <c r="Q5206" s="179"/>
      <c r="R5206" s="179"/>
      <c r="S5206" s="179"/>
      <c r="T5206" s="179"/>
      <c r="U5206" s="179"/>
      <c r="V5206" s="179"/>
      <c r="W5206" s="179"/>
      <c r="X5206" s="179"/>
      <c r="Y5206" s="179"/>
      <c r="Z5206" s="179"/>
      <c r="AA5206" s="222"/>
      <c r="AB5206" s="222"/>
      <c r="AC5206" s="222"/>
      <c r="AD5206" s="179"/>
      <c r="AE5206" s="179"/>
      <c r="AF5206" s="179"/>
      <c r="AG5206" s="179"/>
      <c r="AH5206" s="179"/>
      <c r="AI5206" s="179"/>
      <c r="AJ5206" s="179"/>
    </row>
    <row r="5207" spans="2:36" x14ac:dyDescent="0.3">
      <c r="B5207" s="224">
        <v>528400</v>
      </c>
      <c r="C5207" s="209">
        <v>219472</v>
      </c>
      <c r="D5207" s="206">
        <f t="shared" si="413"/>
        <v>0.41535200605601819</v>
      </c>
      <c r="E5207" s="208">
        <f t="shared" si="414"/>
        <v>0.45</v>
      </c>
      <c r="F5207" s="207">
        <v>12070.96</v>
      </c>
      <c r="G5207" s="207">
        <v>17557.759999999998</v>
      </c>
      <c r="H5207" s="207">
        <v>19752.48</v>
      </c>
      <c r="I5207" s="214">
        <f t="shared" si="417"/>
        <v>201982</v>
      </c>
      <c r="J5207" s="211">
        <f t="shared" si="415"/>
        <v>0.38225208175624525</v>
      </c>
      <c r="K5207" s="212">
        <f t="shared" si="416"/>
        <v>0.42</v>
      </c>
      <c r="L5207" s="214">
        <f t="shared" si="418"/>
        <v>11109.01</v>
      </c>
      <c r="M5207" s="213">
        <f t="shared" si="419"/>
        <v>16158.56</v>
      </c>
      <c r="N5207" s="213">
        <f t="shared" si="420"/>
        <v>18178.38</v>
      </c>
      <c r="O5207" s="242">
        <f t="shared" si="421"/>
        <v>0.51530000000002474</v>
      </c>
      <c r="P5207" s="242"/>
      <c r="Q5207" s="179"/>
      <c r="R5207" s="179"/>
      <c r="S5207" s="179"/>
      <c r="T5207" s="179"/>
      <c r="U5207" s="179"/>
      <c r="V5207" s="179"/>
      <c r="W5207" s="179"/>
      <c r="X5207" s="179"/>
      <c r="Y5207" s="179"/>
      <c r="Z5207" s="179"/>
      <c r="AA5207" s="222"/>
      <c r="AB5207" s="222"/>
      <c r="AC5207" s="222"/>
      <c r="AD5207" s="179"/>
      <c r="AE5207" s="179"/>
      <c r="AF5207" s="179"/>
      <c r="AG5207" s="179"/>
      <c r="AH5207" s="179"/>
      <c r="AI5207" s="179"/>
      <c r="AJ5207" s="179"/>
    </row>
    <row r="5208" spans="2:36" x14ac:dyDescent="0.3">
      <c r="B5208" s="224">
        <v>528500</v>
      </c>
      <c r="C5208" s="209">
        <v>219517</v>
      </c>
      <c r="D5208" s="206">
        <f t="shared" ref="D5208:D5271" si="422">C5208/B5208</f>
        <v>0.4153585619678335</v>
      </c>
      <c r="E5208" s="208">
        <f t="shared" ref="E5208:E5271" si="423">(C5208-C5207)/(B5208-B5207)</f>
        <v>0.45</v>
      </c>
      <c r="F5208" s="207">
        <v>12073.43</v>
      </c>
      <c r="G5208" s="207">
        <v>17561.36</v>
      </c>
      <c r="H5208" s="207">
        <v>19756.53</v>
      </c>
      <c r="I5208" s="214">
        <f t="shared" si="417"/>
        <v>202024</v>
      </c>
      <c r="J5208" s="211">
        <f t="shared" si="415"/>
        <v>0.3822592242194891</v>
      </c>
      <c r="K5208" s="212">
        <f t="shared" si="416"/>
        <v>0.42</v>
      </c>
      <c r="L5208" s="214">
        <f t="shared" si="418"/>
        <v>11111.32</v>
      </c>
      <c r="M5208" s="213">
        <f t="shared" si="419"/>
        <v>16161.92</v>
      </c>
      <c r="N5208" s="213">
        <f t="shared" si="420"/>
        <v>18182.16</v>
      </c>
      <c r="O5208" s="242">
        <f t="shared" si="421"/>
        <v>0.5151999999999316</v>
      </c>
      <c r="P5208" s="242"/>
      <c r="Q5208" s="179"/>
      <c r="R5208" s="179"/>
      <c r="S5208" s="179"/>
      <c r="T5208" s="179"/>
      <c r="U5208" s="179"/>
      <c r="V5208" s="179"/>
      <c r="W5208" s="179"/>
      <c r="X5208" s="179"/>
      <c r="Y5208" s="179"/>
      <c r="Z5208" s="179"/>
      <c r="AA5208" s="222"/>
      <c r="AB5208" s="222"/>
      <c r="AC5208" s="222"/>
      <c r="AD5208" s="179"/>
      <c r="AE5208" s="179"/>
      <c r="AF5208" s="179"/>
      <c r="AG5208" s="179"/>
      <c r="AH5208" s="179"/>
      <c r="AI5208" s="179"/>
      <c r="AJ5208" s="179"/>
    </row>
    <row r="5209" spans="2:36" x14ac:dyDescent="0.3">
      <c r="B5209" s="224">
        <v>528600</v>
      </c>
      <c r="C5209" s="209">
        <v>219562</v>
      </c>
      <c r="D5209" s="206">
        <f t="shared" si="422"/>
        <v>0.41536511539916759</v>
      </c>
      <c r="E5209" s="208">
        <f t="shared" si="423"/>
        <v>0.45</v>
      </c>
      <c r="F5209" s="207">
        <v>12075.91</v>
      </c>
      <c r="G5209" s="207">
        <v>17564.96</v>
      </c>
      <c r="H5209" s="207">
        <v>19760.580000000002</v>
      </c>
      <c r="I5209" s="214">
        <f t="shared" si="417"/>
        <v>202066</v>
      </c>
      <c r="J5209" s="211">
        <f t="shared" si="415"/>
        <v>0.38226636398032537</v>
      </c>
      <c r="K5209" s="212">
        <f t="shared" si="416"/>
        <v>0.42</v>
      </c>
      <c r="L5209" s="214">
        <f t="shared" si="418"/>
        <v>11113.63</v>
      </c>
      <c r="M5209" s="213">
        <f t="shared" si="419"/>
        <v>16165.28</v>
      </c>
      <c r="N5209" s="213">
        <f t="shared" si="420"/>
        <v>18185.939999999999</v>
      </c>
      <c r="O5209" s="242">
        <f t="shared" si="421"/>
        <v>0.5152999999999156</v>
      </c>
      <c r="P5209" s="242"/>
      <c r="Q5209" s="179"/>
      <c r="R5209" s="179"/>
      <c r="S5209" s="179"/>
      <c r="T5209" s="179"/>
      <c r="U5209" s="179"/>
      <c r="V5209" s="179"/>
      <c r="W5209" s="179"/>
      <c r="X5209" s="179"/>
      <c r="Y5209" s="179"/>
      <c r="Z5209" s="179"/>
      <c r="AA5209" s="222"/>
      <c r="AB5209" s="222"/>
      <c r="AC5209" s="222"/>
      <c r="AD5209" s="179"/>
      <c r="AE5209" s="179"/>
      <c r="AF5209" s="179"/>
      <c r="AG5209" s="179"/>
      <c r="AH5209" s="179"/>
      <c r="AI5209" s="179"/>
      <c r="AJ5209" s="179"/>
    </row>
    <row r="5210" spans="2:36" x14ac:dyDescent="0.3">
      <c r="B5210" s="224">
        <v>528700</v>
      </c>
      <c r="C5210" s="209">
        <v>219607</v>
      </c>
      <c r="D5210" s="206">
        <f t="shared" si="422"/>
        <v>0.41537166635142803</v>
      </c>
      <c r="E5210" s="208">
        <f t="shared" si="423"/>
        <v>0.45</v>
      </c>
      <c r="F5210" s="207">
        <v>12078.38</v>
      </c>
      <c r="G5210" s="207">
        <v>17568.560000000001</v>
      </c>
      <c r="H5210" s="207">
        <v>19764.63</v>
      </c>
      <c r="I5210" s="214">
        <f t="shared" si="417"/>
        <v>202108</v>
      </c>
      <c r="J5210" s="211">
        <f t="shared" si="415"/>
        <v>0.38227350104028751</v>
      </c>
      <c r="K5210" s="212">
        <f t="shared" si="416"/>
        <v>0.42</v>
      </c>
      <c r="L5210" s="214">
        <f t="shared" si="418"/>
        <v>11115.94</v>
      </c>
      <c r="M5210" s="213">
        <f t="shared" si="419"/>
        <v>16168.640000000001</v>
      </c>
      <c r="N5210" s="213">
        <f t="shared" si="420"/>
        <v>18189.719999999998</v>
      </c>
      <c r="O5210" s="242">
        <f t="shared" si="421"/>
        <v>0.51520000000007715</v>
      </c>
      <c r="P5210" s="242"/>
      <c r="Q5210" s="179"/>
      <c r="R5210" s="179"/>
      <c r="S5210" s="179"/>
      <c r="T5210" s="179"/>
      <c r="U5210" s="179"/>
      <c r="V5210" s="179"/>
      <c r="W5210" s="179"/>
      <c r="X5210" s="179"/>
      <c r="Y5210" s="179"/>
      <c r="Z5210" s="179"/>
      <c r="AA5210" s="222"/>
      <c r="AB5210" s="222"/>
      <c r="AC5210" s="222"/>
      <c r="AD5210" s="179"/>
      <c r="AE5210" s="179"/>
      <c r="AF5210" s="179"/>
      <c r="AG5210" s="179"/>
      <c r="AH5210" s="179"/>
      <c r="AI5210" s="179"/>
      <c r="AJ5210" s="179"/>
    </row>
    <row r="5211" spans="2:36" x14ac:dyDescent="0.3">
      <c r="B5211" s="224">
        <v>528800</v>
      </c>
      <c r="C5211" s="209">
        <v>219652</v>
      </c>
      <c r="D5211" s="206">
        <f t="shared" si="422"/>
        <v>0.41537821482602116</v>
      </c>
      <c r="E5211" s="208">
        <f t="shared" si="423"/>
        <v>0.45</v>
      </c>
      <c r="F5211" s="207">
        <v>12080.86</v>
      </c>
      <c r="G5211" s="207">
        <v>17572.16</v>
      </c>
      <c r="H5211" s="207">
        <v>19768.68</v>
      </c>
      <c r="I5211" s="214">
        <f t="shared" si="417"/>
        <v>202150</v>
      </c>
      <c r="J5211" s="211">
        <f t="shared" si="415"/>
        <v>0.38228063540090773</v>
      </c>
      <c r="K5211" s="212">
        <f t="shared" si="416"/>
        <v>0.42</v>
      </c>
      <c r="L5211" s="214">
        <f t="shared" si="418"/>
        <v>11118.25</v>
      </c>
      <c r="M5211" s="213">
        <f t="shared" si="419"/>
        <v>16172</v>
      </c>
      <c r="N5211" s="213">
        <f t="shared" si="420"/>
        <v>18193.5</v>
      </c>
      <c r="O5211" s="242">
        <f t="shared" si="421"/>
        <v>0.51529999999980647</v>
      </c>
      <c r="P5211" s="242"/>
      <c r="Q5211" s="179"/>
      <c r="R5211" s="179"/>
      <c r="S5211" s="179"/>
      <c r="T5211" s="179"/>
      <c r="U5211" s="179"/>
      <c r="V5211" s="179"/>
      <c r="W5211" s="179"/>
      <c r="X5211" s="179"/>
      <c r="Y5211" s="179"/>
      <c r="Z5211" s="179"/>
      <c r="AA5211" s="222"/>
      <c r="AB5211" s="222"/>
      <c r="AC5211" s="222"/>
      <c r="AD5211" s="179"/>
      <c r="AE5211" s="179"/>
      <c r="AF5211" s="179"/>
      <c r="AG5211" s="179"/>
      <c r="AH5211" s="179"/>
      <c r="AI5211" s="179"/>
      <c r="AJ5211" s="179"/>
    </row>
    <row r="5212" spans="2:36" x14ac:dyDescent="0.3">
      <c r="B5212" s="224">
        <v>528900</v>
      </c>
      <c r="C5212" s="209">
        <v>219697</v>
      </c>
      <c r="D5212" s="206">
        <f t="shared" si="422"/>
        <v>0.41538476082435244</v>
      </c>
      <c r="E5212" s="208">
        <f t="shared" si="423"/>
        <v>0.45</v>
      </c>
      <c r="F5212" s="207">
        <v>12083.33</v>
      </c>
      <c r="G5212" s="207">
        <v>17575.759999999998</v>
      </c>
      <c r="H5212" s="207">
        <v>19772.73</v>
      </c>
      <c r="I5212" s="214">
        <f t="shared" si="417"/>
        <v>202192</v>
      </c>
      <c r="J5212" s="211">
        <f t="shared" si="415"/>
        <v>0.38228776706371714</v>
      </c>
      <c r="K5212" s="212">
        <f t="shared" si="416"/>
        <v>0.42</v>
      </c>
      <c r="L5212" s="214">
        <f t="shared" si="418"/>
        <v>11120.56</v>
      </c>
      <c r="M5212" s="213">
        <f t="shared" si="419"/>
        <v>16175.36</v>
      </c>
      <c r="N5212" s="213">
        <f t="shared" si="420"/>
        <v>18197.28</v>
      </c>
      <c r="O5212" s="242">
        <f t="shared" si="421"/>
        <v>0.51519999999996802</v>
      </c>
      <c r="P5212" s="242"/>
      <c r="Q5212" s="179"/>
      <c r="R5212" s="179"/>
      <c r="S5212" s="179"/>
      <c r="T5212" s="179"/>
      <c r="U5212" s="179"/>
      <c r="V5212" s="179"/>
      <c r="W5212" s="179"/>
      <c r="X5212" s="179"/>
      <c r="Y5212" s="179"/>
      <c r="Z5212" s="179"/>
      <c r="AA5212" s="222"/>
      <c r="AB5212" s="222"/>
      <c r="AC5212" s="222"/>
      <c r="AD5212" s="179"/>
      <c r="AE5212" s="179"/>
      <c r="AF5212" s="179"/>
      <c r="AG5212" s="179"/>
      <c r="AH5212" s="179"/>
      <c r="AI5212" s="179"/>
      <c r="AJ5212" s="179"/>
    </row>
    <row r="5213" spans="2:36" x14ac:dyDescent="0.3">
      <c r="B5213" s="224">
        <v>529000</v>
      </c>
      <c r="C5213" s="209">
        <v>219742</v>
      </c>
      <c r="D5213" s="206">
        <f t="shared" si="422"/>
        <v>0.41539130434782606</v>
      </c>
      <c r="E5213" s="208">
        <f t="shared" si="423"/>
        <v>0.45</v>
      </c>
      <c r="F5213" s="207">
        <v>12085.81</v>
      </c>
      <c r="G5213" s="207">
        <v>17579.36</v>
      </c>
      <c r="H5213" s="207">
        <v>19776.78</v>
      </c>
      <c r="I5213" s="214">
        <f t="shared" si="417"/>
        <v>202234</v>
      </c>
      <c r="J5213" s="211">
        <f t="shared" si="415"/>
        <v>0.38229489603024575</v>
      </c>
      <c r="K5213" s="212">
        <f t="shared" si="416"/>
        <v>0.42</v>
      </c>
      <c r="L5213" s="214">
        <f t="shared" si="418"/>
        <v>11122.87</v>
      </c>
      <c r="M5213" s="213">
        <f t="shared" si="419"/>
        <v>16178.720000000001</v>
      </c>
      <c r="N5213" s="213">
        <f t="shared" si="420"/>
        <v>18201.059999999998</v>
      </c>
      <c r="O5213" s="242">
        <f t="shared" si="421"/>
        <v>0.51529999999995202</v>
      </c>
      <c r="P5213" s="242"/>
      <c r="Q5213" s="179"/>
      <c r="R5213" s="179"/>
      <c r="S5213" s="179"/>
      <c r="T5213" s="179"/>
      <c r="U5213" s="179"/>
      <c r="V5213" s="179"/>
      <c r="W5213" s="179"/>
      <c r="X5213" s="179"/>
      <c r="Y5213" s="179"/>
      <c r="Z5213" s="179"/>
      <c r="AA5213" s="222"/>
      <c r="AB5213" s="222"/>
      <c r="AC5213" s="222"/>
      <c r="AD5213" s="179"/>
      <c r="AE5213" s="179"/>
      <c r="AF5213" s="179"/>
      <c r="AG5213" s="179"/>
      <c r="AH5213" s="179"/>
      <c r="AI5213" s="179"/>
      <c r="AJ5213" s="179"/>
    </row>
    <row r="5214" spans="2:36" x14ac:dyDescent="0.3">
      <c r="B5214" s="224">
        <v>529100</v>
      </c>
      <c r="C5214" s="209">
        <v>219787</v>
      </c>
      <c r="D5214" s="206">
        <f t="shared" si="422"/>
        <v>0.41539784539784541</v>
      </c>
      <c r="E5214" s="208">
        <f t="shared" si="423"/>
        <v>0.45</v>
      </c>
      <c r="F5214" s="207">
        <v>12088.28</v>
      </c>
      <c r="G5214" s="207">
        <v>17582.96</v>
      </c>
      <c r="H5214" s="207">
        <v>19780.830000000002</v>
      </c>
      <c r="I5214" s="214">
        <f t="shared" si="417"/>
        <v>202276</v>
      </c>
      <c r="J5214" s="211">
        <f t="shared" si="415"/>
        <v>0.38230202230202232</v>
      </c>
      <c r="K5214" s="212">
        <f t="shared" si="416"/>
        <v>0.42</v>
      </c>
      <c r="L5214" s="214">
        <f t="shared" si="418"/>
        <v>11125.18</v>
      </c>
      <c r="M5214" s="213">
        <f t="shared" si="419"/>
        <v>16182.08</v>
      </c>
      <c r="N5214" s="213">
        <f t="shared" si="420"/>
        <v>18204.84</v>
      </c>
      <c r="O5214" s="242">
        <f t="shared" si="421"/>
        <v>0.51519999999989519</v>
      </c>
      <c r="P5214" s="242"/>
      <c r="Q5214" s="179"/>
      <c r="R5214" s="179"/>
      <c r="S5214" s="179"/>
      <c r="T5214" s="179"/>
      <c r="U5214" s="179"/>
      <c r="V5214" s="179"/>
      <c r="W5214" s="179"/>
      <c r="X5214" s="179"/>
      <c r="Y5214" s="179"/>
      <c r="Z5214" s="179"/>
      <c r="AA5214" s="222"/>
      <c r="AB5214" s="222"/>
      <c r="AC5214" s="222"/>
      <c r="AD5214" s="179"/>
      <c r="AE5214" s="179"/>
      <c r="AF5214" s="179"/>
      <c r="AG5214" s="179"/>
      <c r="AH5214" s="179"/>
      <c r="AI5214" s="179"/>
      <c r="AJ5214" s="179"/>
    </row>
    <row r="5215" spans="2:36" x14ac:dyDescent="0.3">
      <c r="B5215" s="224">
        <v>529200</v>
      </c>
      <c r="C5215" s="209">
        <v>219832</v>
      </c>
      <c r="D5215" s="206">
        <f t="shared" si="422"/>
        <v>0.41540438397581253</v>
      </c>
      <c r="E5215" s="208">
        <f t="shared" si="423"/>
        <v>0.45</v>
      </c>
      <c r="F5215" s="207">
        <v>12090.76</v>
      </c>
      <c r="G5215" s="207">
        <v>17586.560000000001</v>
      </c>
      <c r="H5215" s="207">
        <v>19784.88</v>
      </c>
      <c r="I5215" s="214">
        <f t="shared" si="417"/>
        <v>202318</v>
      </c>
      <c r="J5215" s="211">
        <f t="shared" si="415"/>
        <v>0.38230914588057446</v>
      </c>
      <c r="K5215" s="212">
        <f t="shared" si="416"/>
        <v>0.42</v>
      </c>
      <c r="L5215" s="214">
        <f t="shared" si="418"/>
        <v>11127.49</v>
      </c>
      <c r="M5215" s="213">
        <f t="shared" si="419"/>
        <v>16185.44</v>
      </c>
      <c r="N5215" s="213">
        <f t="shared" si="420"/>
        <v>18208.62</v>
      </c>
      <c r="O5215" s="242">
        <f t="shared" si="421"/>
        <v>0.51530000000013387</v>
      </c>
      <c r="P5215" s="242"/>
      <c r="Q5215" s="179"/>
      <c r="R5215" s="179"/>
      <c r="S5215" s="179"/>
      <c r="T5215" s="179"/>
      <c r="U5215" s="179"/>
      <c r="V5215" s="179"/>
      <c r="W5215" s="179"/>
      <c r="X5215" s="179"/>
      <c r="Y5215" s="179"/>
      <c r="Z5215" s="179"/>
      <c r="AA5215" s="222"/>
      <c r="AB5215" s="222"/>
      <c r="AC5215" s="222"/>
      <c r="AD5215" s="179"/>
      <c r="AE5215" s="179"/>
      <c r="AF5215" s="179"/>
      <c r="AG5215" s="179"/>
      <c r="AH5215" s="179"/>
      <c r="AI5215" s="179"/>
      <c r="AJ5215" s="179"/>
    </row>
    <row r="5216" spans="2:36" x14ac:dyDescent="0.3">
      <c r="B5216" s="224">
        <v>529300</v>
      </c>
      <c r="C5216" s="209">
        <v>219877</v>
      </c>
      <c r="D5216" s="206">
        <f t="shared" si="422"/>
        <v>0.41541092008312869</v>
      </c>
      <c r="E5216" s="208">
        <f t="shared" si="423"/>
        <v>0.45</v>
      </c>
      <c r="F5216" s="207">
        <v>12093.23</v>
      </c>
      <c r="G5216" s="207">
        <v>17590.16</v>
      </c>
      <c r="H5216" s="207">
        <v>19788.93</v>
      </c>
      <c r="I5216" s="214">
        <f t="shared" si="417"/>
        <v>202360</v>
      </c>
      <c r="J5216" s="211">
        <f t="shared" si="415"/>
        <v>0.38231626676742869</v>
      </c>
      <c r="K5216" s="212">
        <f t="shared" si="416"/>
        <v>0.42</v>
      </c>
      <c r="L5216" s="214">
        <f t="shared" si="418"/>
        <v>11129.8</v>
      </c>
      <c r="M5216" s="213">
        <f t="shared" si="419"/>
        <v>16188.800000000001</v>
      </c>
      <c r="N5216" s="213">
        <f t="shared" si="420"/>
        <v>18212.399999999998</v>
      </c>
      <c r="O5216" s="242">
        <f t="shared" si="421"/>
        <v>0.51520000000000432</v>
      </c>
      <c r="P5216" s="242"/>
      <c r="Q5216" s="179"/>
      <c r="R5216" s="179"/>
      <c r="S5216" s="179"/>
      <c r="T5216" s="179"/>
      <c r="U5216" s="179"/>
      <c r="V5216" s="179"/>
      <c r="W5216" s="179"/>
      <c r="X5216" s="179"/>
      <c r="Y5216" s="179"/>
      <c r="Z5216" s="179"/>
      <c r="AA5216" s="222"/>
      <c r="AB5216" s="222"/>
      <c r="AC5216" s="222"/>
      <c r="AD5216" s="179"/>
      <c r="AE5216" s="179"/>
      <c r="AF5216" s="179"/>
      <c r="AG5216" s="179"/>
      <c r="AH5216" s="179"/>
      <c r="AI5216" s="179"/>
      <c r="AJ5216" s="179"/>
    </row>
    <row r="5217" spans="2:36" x14ac:dyDescent="0.3">
      <c r="B5217" s="224">
        <v>529400</v>
      </c>
      <c r="C5217" s="209">
        <v>219922</v>
      </c>
      <c r="D5217" s="206">
        <f t="shared" si="422"/>
        <v>0.41541745372119382</v>
      </c>
      <c r="E5217" s="208">
        <f t="shared" si="423"/>
        <v>0.45</v>
      </c>
      <c r="F5217" s="207">
        <v>12095.71</v>
      </c>
      <c r="G5217" s="207">
        <v>17593.759999999998</v>
      </c>
      <c r="H5217" s="207">
        <v>19792.98</v>
      </c>
      <c r="I5217" s="214">
        <f t="shared" si="417"/>
        <v>202402</v>
      </c>
      <c r="J5217" s="211">
        <f t="shared" si="415"/>
        <v>0.38232338496411034</v>
      </c>
      <c r="K5217" s="212">
        <f t="shared" si="416"/>
        <v>0.42</v>
      </c>
      <c r="L5217" s="214">
        <f t="shared" si="418"/>
        <v>11132.11</v>
      </c>
      <c r="M5217" s="213">
        <f t="shared" si="419"/>
        <v>16192.16</v>
      </c>
      <c r="N5217" s="213">
        <f t="shared" si="420"/>
        <v>18216.18</v>
      </c>
      <c r="O5217" s="242">
        <f t="shared" si="421"/>
        <v>0.51530000000002474</v>
      </c>
      <c r="P5217" s="242"/>
      <c r="Q5217" s="179"/>
      <c r="R5217" s="179"/>
      <c r="S5217" s="179"/>
      <c r="T5217" s="179"/>
      <c r="U5217" s="179"/>
      <c r="V5217" s="179"/>
      <c r="W5217" s="179"/>
      <c r="X5217" s="179"/>
      <c r="Y5217" s="179"/>
      <c r="Z5217" s="179"/>
      <c r="AA5217" s="222"/>
      <c r="AB5217" s="222"/>
      <c r="AC5217" s="222"/>
      <c r="AD5217" s="179"/>
      <c r="AE5217" s="179"/>
      <c r="AF5217" s="179"/>
      <c r="AG5217" s="179"/>
      <c r="AH5217" s="179"/>
      <c r="AI5217" s="179"/>
      <c r="AJ5217" s="179"/>
    </row>
    <row r="5218" spans="2:36" x14ac:dyDescent="0.3">
      <c r="B5218" s="224">
        <v>529500</v>
      </c>
      <c r="C5218" s="209">
        <v>219967</v>
      </c>
      <c r="D5218" s="206">
        <f t="shared" si="422"/>
        <v>0.41542398489140697</v>
      </c>
      <c r="E5218" s="208">
        <f t="shared" si="423"/>
        <v>0.45</v>
      </c>
      <c r="F5218" s="207">
        <v>12098.18</v>
      </c>
      <c r="G5218" s="207">
        <v>17597.36</v>
      </c>
      <c r="H5218" s="207">
        <v>19797.03</v>
      </c>
      <c r="I5218" s="214">
        <f t="shared" si="417"/>
        <v>202444</v>
      </c>
      <c r="J5218" s="211">
        <f t="shared" si="415"/>
        <v>0.38233050047214351</v>
      </c>
      <c r="K5218" s="212">
        <f t="shared" si="416"/>
        <v>0.42</v>
      </c>
      <c r="L5218" s="214">
        <f t="shared" si="418"/>
        <v>11134.42</v>
      </c>
      <c r="M5218" s="213">
        <f t="shared" si="419"/>
        <v>16195.52</v>
      </c>
      <c r="N5218" s="213">
        <f t="shared" si="420"/>
        <v>18219.96</v>
      </c>
      <c r="O5218" s="242">
        <f t="shared" si="421"/>
        <v>0.5151999999999316</v>
      </c>
      <c r="P5218" s="242"/>
      <c r="Q5218" s="179"/>
      <c r="R5218" s="179"/>
      <c r="S5218" s="179"/>
      <c r="T5218" s="179"/>
      <c r="U5218" s="179"/>
      <c r="V5218" s="179"/>
      <c r="W5218" s="179"/>
      <c r="X5218" s="179"/>
      <c r="Y5218" s="179"/>
      <c r="Z5218" s="179"/>
      <c r="AA5218" s="222"/>
      <c r="AB5218" s="222"/>
      <c r="AC5218" s="222"/>
      <c r="AD5218" s="179"/>
      <c r="AE5218" s="179"/>
      <c r="AF5218" s="179"/>
      <c r="AG5218" s="179"/>
      <c r="AH5218" s="179"/>
      <c r="AI5218" s="179"/>
      <c r="AJ5218" s="179"/>
    </row>
    <row r="5219" spans="2:36" x14ac:dyDescent="0.3">
      <c r="B5219" s="224">
        <v>529600</v>
      </c>
      <c r="C5219" s="209">
        <v>220012</v>
      </c>
      <c r="D5219" s="206">
        <f t="shared" si="422"/>
        <v>0.41543051359516614</v>
      </c>
      <c r="E5219" s="208">
        <f t="shared" si="423"/>
        <v>0.45</v>
      </c>
      <c r="F5219" s="207">
        <v>12100.66</v>
      </c>
      <c r="G5219" s="207">
        <v>17600.96</v>
      </c>
      <c r="H5219" s="207">
        <v>19801.080000000002</v>
      </c>
      <c r="I5219" s="214">
        <f t="shared" si="417"/>
        <v>202486</v>
      </c>
      <c r="J5219" s="211">
        <f t="shared" si="415"/>
        <v>0.38233761329305138</v>
      </c>
      <c r="K5219" s="212">
        <f t="shared" si="416"/>
        <v>0.42</v>
      </c>
      <c r="L5219" s="214">
        <f t="shared" si="418"/>
        <v>11136.73</v>
      </c>
      <c r="M5219" s="213">
        <f t="shared" si="419"/>
        <v>16198.880000000001</v>
      </c>
      <c r="N5219" s="213">
        <f t="shared" si="420"/>
        <v>18223.739999999998</v>
      </c>
      <c r="O5219" s="242">
        <f t="shared" si="421"/>
        <v>0.5152999999999156</v>
      </c>
      <c r="P5219" s="242"/>
      <c r="Q5219" s="179"/>
      <c r="R5219" s="179"/>
      <c r="S5219" s="179"/>
      <c r="T5219" s="179"/>
      <c r="U5219" s="179"/>
      <c r="V5219" s="179"/>
      <c r="W5219" s="179"/>
      <c r="X5219" s="179"/>
      <c r="Y5219" s="179"/>
      <c r="Z5219" s="179"/>
      <c r="AA5219" s="222"/>
      <c r="AB5219" s="222"/>
      <c r="AC5219" s="222"/>
      <c r="AD5219" s="179"/>
      <c r="AE5219" s="179"/>
      <c r="AF5219" s="179"/>
      <c r="AG5219" s="179"/>
      <c r="AH5219" s="179"/>
      <c r="AI5219" s="179"/>
      <c r="AJ5219" s="179"/>
    </row>
    <row r="5220" spans="2:36" x14ac:dyDescent="0.3">
      <c r="B5220" s="224">
        <v>529700</v>
      </c>
      <c r="C5220" s="209">
        <v>220057</v>
      </c>
      <c r="D5220" s="206">
        <f t="shared" si="422"/>
        <v>0.4154370398338682</v>
      </c>
      <c r="E5220" s="208">
        <f t="shared" si="423"/>
        <v>0.45</v>
      </c>
      <c r="F5220" s="207">
        <v>12103.13</v>
      </c>
      <c r="G5220" s="207">
        <v>17604.560000000001</v>
      </c>
      <c r="H5220" s="207">
        <v>19805.13</v>
      </c>
      <c r="I5220" s="214">
        <f t="shared" si="417"/>
        <v>202528</v>
      </c>
      <c r="J5220" s="211">
        <f t="shared" si="415"/>
        <v>0.38234472342835568</v>
      </c>
      <c r="K5220" s="212">
        <f t="shared" si="416"/>
        <v>0.42</v>
      </c>
      <c r="L5220" s="214">
        <f t="shared" si="418"/>
        <v>11139.04</v>
      </c>
      <c r="M5220" s="213">
        <f t="shared" si="419"/>
        <v>16202.24</v>
      </c>
      <c r="N5220" s="213">
        <f t="shared" si="420"/>
        <v>18227.52</v>
      </c>
      <c r="O5220" s="242">
        <f t="shared" si="421"/>
        <v>0.51520000000007715</v>
      </c>
      <c r="P5220" s="242"/>
      <c r="Q5220" s="179"/>
      <c r="R5220" s="179"/>
      <c r="S5220" s="179"/>
      <c r="T5220" s="179"/>
      <c r="U5220" s="179"/>
      <c r="V5220" s="179"/>
      <c r="W5220" s="179"/>
      <c r="X5220" s="179"/>
      <c r="Y5220" s="179"/>
      <c r="Z5220" s="179"/>
      <c r="AA5220" s="222"/>
      <c r="AB5220" s="222"/>
      <c r="AC5220" s="222"/>
      <c r="AD5220" s="179"/>
      <c r="AE5220" s="179"/>
      <c r="AF5220" s="179"/>
      <c r="AG5220" s="179"/>
      <c r="AH5220" s="179"/>
      <c r="AI5220" s="179"/>
      <c r="AJ5220" s="179"/>
    </row>
    <row r="5221" spans="2:36" x14ac:dyDescent="0.3">
      <c r="B5221" s="224">
        <v>529800</v>
      </c>
      <c r="C5221" s="209">
        <v>220102</v>
      </c>
      <c r="D5221" s="206">
        <f t="shared" si="422"/>
        <v>0.41544356360890905</v>
      </c>
      <c r="E5221" s="208">
        <f t="shared" si="423"/>
        <v>0.45</v>
      </c>
      <c r="F5221" s="207">
        <v>12105.61</v>
      </c>
      <c r="G5221" s="207">
        <v>17608.16</v>
      </c>
      <c r="H5221" s="207">
        <v>19809.18</v>
      </c>
      <c r="I5221" s="214">
        <f t="shared" si="417"/>
        <v>202570</v>
      </c>
      <c r="J5221" s="211">
        <f t="shared" si="415"/>
        <v>0.38235183087957719</v>
      </c>
      <c r="K5221" s="212">
        <f t="shared" si="416"/>
        <v>0.42</v>
      </c>
      <c r="L5221" s="214">
        <f t="shared" si="418"/>
        <v>11141.35</v>
      </c>
      <c r="M5221" s="213">
        <f t="shared" si="419"/>
        <v>16205.6</v>
      </c>
      <c r="N5221" s="213">
        <f t="shared" si="420"/>
        <v>18231.3</v>
      </c>
      <c r="O5221" s="242">
        <f t="shared" si="421"/>
        <v>0.51529999999980647</v>
      </c>
      <c r="P5221" s="242"/>
      <c r="Q5221" s="179"/>
      <c r="R5221" s="179"/>
      <c r="S5221" s="179"/>
      <c r="T5221" s="179"/>
      <c r="U5221" s="179"/>
      <c r="V5221" s="179"/>
      <c r="W5221" s="179"/>
      <c r="X5221" s="179"/>
      <c r="Y5221" s="179"/>
      <c r="Z5221" s="179"/>
      <c r="AA5221" s="222"/>
      <c r="AB5221" s="222"/>
      <c r="AC5221" s="222"/>
      <c r="AD5221" s="179"/>
      <c r="AE5221" s="179"/>
      <c r="AF5221" s="179"/>
      <c r="AG5221" s="179"/>
      <c r="AH5221" s="179"/>
      <c r="AI5221" s="179"/>
      <c r="AJ5221" s="179"/>
    </row>
    <row r="5222" spans="2:36" x14ac:dyDescent="0.3">
      <c r="B5222" s="224">
        <v>529900</v>
      </c>
      <c r="C5222" s="209">
        <v>220147</v>
      </c>
      <c r="D5222" s="206">
        <f t="shared" si="422"/>
        <v>0.41545008492168334</v>
      </c>
      <c r="E5222" s="208">
        <f t="shared" si="423"/>
        <v>0.45</v>
      </c>
      <c r="F5222" s="207">
        <v>12108.08</v>
      </c>
      <c r="G5222" s="207">
        <v>17611.759999999998</v>
      </c>
      <c r="H5222" s="207">
        <v>19813.23</v>
      </c>
      <c r="I5222" s="214">
        <f t="shared" si="417"/>
        <v>202612</v>
      </c>
      <c r="J5222" s="211">
        <f t="shared" si="415"/>
        <v>0.38235893564823553</v>
      </c>
      <c r="K5222" s="212">
        <f t="shared" si="416"/>
        <v>0.42</v>
      </c>
      <c r="L5222" s="214">
        <f t="shared" si="418"/>
        <v>11143.66</v>
      </c>
      <c r="M5222" s="213">
        <f t="shared" si="419"/>
        <v>16208.960000000001</v>
      </c>
      <c r="N5222" s="213">
        <f t="shared" si="420"/>
        <v>18235.079999999998</v>
      </c>
      <c r="O5222" s="242">
        <f t="shared" si="421"/>
        <v>0.51519999999996802</v>
      </c>
      <c r="P5222" s="242"/>
      <c r="Q5222" s="179"/>
      <c r="R5222" s="179"/>
      <c r="S5222" s="179"/>
      <c r="T5222" s="179"/>
      <c r="U5222" s="179"/>
      <c r="V5222" s="179"/>
      <c r="W5222" s="179"/>
      <c r="X5222" s="179"/>
      <c r="Y5222" s="179"/>
      <c r="Z5222" s="179"/>
      <c r="AA5222" s="222"/>
      <c r="AB5222" s="222"/>
      <c r="AC5222" s="222"/>
      <c r="AD5222" s="179"/>
      <c r="AE5222" s="179"/>
      <c r="AF5222" s="179"/>
      <c r="AG5222" s="179"/>
      <c r="AH5222" s="179"/>
      <c r="AI5222" s="179"/>
      <c r="AJ5222" s="179"/>
    </row>
    <row r="5223" spans="2:36" x14ac:dyDescent="0.3">
      <c r="B5223" s="224">
        <v>530000</v>
      </c>
      <c r="C5223" s="209">
        <v>220192</v>
      </c>
      <c r="D5223" s="206">
        <f t="shared" si="422"/>
        <v>0.4154566037735849</v>
      </c>
      <c r="E5223" s="208">
        <f t="shared" si="423"/>
        <v>0.45</v>
      </c>
      <c r="F5223" s="207">
        <v>12110.56</v>
      </c>
      <c r="G5223" s="207">
        <v>17615.36</v>
      </c>
      <c r="H5223" s="207">
        <v>19817.28</v>
      </c>
      <c r="I5223" s="214">
        <f t="shared" si="417"/>
        <v>202654</v>
      </c>
      <c r="J5223" s="211">
        <f t="shared" si="415"/>
        <v>0.38236603773584904</v>
      </c>
      <c r="K5223" s="212">
        <f t="shared" si="416"/>
        <v>0.42</v>
      </c>
      <c r="L5223" s="214">
        <f t="shared" si="418"/>
        <v>11145.97</v>
      </c>
      <c r="M5223" s="213">
        <f t="shared" si="419"/>
        <v>16212.32</v>
      </c>
      <c r="N5223" s="213">
        <f t="shared" si="420"/>
        <v>18238.86</v>
      </c>
      <c r="O5223" s="242">
        <f t="shared" si="421"/>
        <v>0.51529999999995202</v>
      </c>
      <c r="P5223" s="242"/>
      <c r="Q5223" s="179"/>
      <c r="R5223" s="179"/>
      <c r="S5223" s="179"/>
      <c r="T5223" s="179"/>
      <c r="U5223" s="179"/>
      <c r="V5223" s="179"/>
      <c r="W5223" s="179"/>
      <c r="X5223" s="179"/>
      <c r="Y5223" s="179"/>
      <c r="Z5223" s="179"/>
      <c r="AA5223" s="222"/>
      <c r="AB5223" s="222"/>
      <c r="AC5223" s="222"/>
      <c r="AD5223" s="179"/>
      <c r="AE5223" s="179"/>
      <c r="AF5223" s="179"/>
      <c r="AG5223" s="179"/>
      <c r="AH5223" s="179"/>
      <c r="AI5223" s="179"/>
      <c r="AJ5223" s="179"/>
    </row>
    <row r="5224" spans="2:36" x14ac:dyDescent="0.3">
      <c r="B5224" s="224">
        <v>530100</v>
      </c>
      <c r="C5224" s="209">
        <v>220237</v>
      </c>
      <c r="D5224" s="206">
        <f t="shared" si="422"/>
        <v>0.41546312016600639</v>
      </c>
      <c r="E5224" s="208">
        <f t="shared" si="423"/>
        <v>0.45</v>
      </c>
      <c r="F5224" s="207">
        <v>12113.03</v>
      </c>
      <c r="G5224" s="207">
        <v>17618.96</v>
      </c>
      <c r="H5224" s="207">
        <v>19821.330000000002</v>
      </c>
      <c r="I5224" s="214">
        <f t="shared" si="417"/>
        <v>202696</v>
      </c>
      <c r="J5224" s="211">
        <f t="shared" si="415"/>
        <v>0.38237313714393512</v>
      </c>
      <c r="K5224" s="212">
        <f t="shared" si="416"/>
        <v>0.42</v>
      </c>
      <c r="L5224" s="214">
        <f t="shared" si="418"/>
        <v>11148.28</v>
      </c>
      <c r="M5224" s="213">
        <f t="shared" si="419"/>
        <v>16215.68</v>
      </c>
      <c r="N5224" s="213">
        <f t="shared" si="420"/>
        <v>18242.64</v>
      </c>
      <c r="O5224" s="242">
        <f t="shared" si="421"/>
        <v>0.51519999999989519</v>
      </c>
      <c r="P5224" s="242"/>
      <c r="Q5224" s="179"/>
      <c r="R5224" s="179"/>
      <c r="S5224" s="179"/>
      <c r="T5224" s="179"/>
      <c r="U5224" s="179"/>
      <c r="V5224" s="179"/>
      <c r="W5224" s="179"/>
      <c r="X5224" s="179"/>
      <c r="Y5224" s="179"/>
      <c r="Z5224" s="179"/>
      <c r="AA5224" s="222"/>
      <c r="AB5224" s="222"/>
      <c r="AC5224" s="222"/>
      <c r="AD5224" s="179"/>
      <c r="AE5224" s="179"/>
      <c r="AF5224" s="179"/>
      <c r="AG5224" s="179"/>
      <c r="AH5224" s="179"/>
      <c r="AI5224" s="179"/>
      <c r="AJ5224" s="179"/>
    </row>
    <row r="5225" spans="2:36" x14ac:dyDescent="0.3">
      <c r="B5225" s="224">
        <v>530200</v>
      </c>
      <c r="C5225" s="209">
        <v>220282</v>
      </c>
      <c r="D5225" s="206">
        <f t="shared" si="422"/>
        <v>0.41546963410033949</v>
      </c>
      <c r="E5225" s="208">
        <f t="shared" si="423"/>
        <v>0.45</v>
      </c>
      <c r="F5225" s="207">
        <v>12115.51</v>
      </c>
      <c r="G5225" s="207">
        <v>17622.560000000001</v>
      </c>
      <c r="H5225" s="207">
        <v>19825.38</v>
      </c>
      <c r="I5225" s="214">
        <f t="shared" si="417"/>
        <v>202738</v>
      </c>
      <c r="J5225" s="211">
        <f t="shared" si="415"/>
        <v>0.38238023387400982</v>
      </c>
      <c r="K5225" s="212">
        <f t="shared" si="416"/>
        <v>0.42</v>
      </c>
      <c r="L5225" s="214">
        <f t="shared" si="418"/>
        <v>11150.59</v>
      </c>
      <c r="M5225" s="213">
        <f t="shared" si="419"/>
        <v>16219.04</v>
      </c>
      <c r="N5225" s="213">
        <f t="shared" si="420"/>
        <v>18246.419999999998</v>
      </c>
      <c r="O5225" s="242">
        <f t="shared" si="421"/>
        <v>0.51530000000013387</v>
      </c>
      <c r="P5225" s="242"/>
      <c r="Q5225" s="179"/>
      <c r="R5225" s="179"/>
      <c r="S5225" s="179"/>
      <c r="T5225" s="179"/>
      <c r="U5225" s="179"/>
      <c r="V5225" s="179"/>
      <c r="W5225" s="179"/>
      <c r="X5225" s="179"/>
      <c r="Y5225" s="179"/>
      <c r="Z5225" s="179"/>
      <c r="AA5225" s="222"/>
      <c r="AB5225" s="222"/>
      <c r="AC5225" s="222"/>
      <c r="AD5225" s="179"/>
      <c r="AE5225" s="179"/>
      <c r="AF5225" s="179"/>
      <c r="AG5225" s="179"/>
      <c r="AH5225" s="179"/>
      <c r="AI5225" s="179"/>
      <c r="AJ5225" s="179"/>
    </row>
    <row r="5226" spans="2:36" x14ac:dyDescent="0.3">
      <c r="B5226" s="224">
        <v>530300</v>
      </c>
      <c r="C5226" s="209">
        <v>220327</v>
      </c>
      <c r="D5226" s="206">
        <f t="shared" si="422"/>
        <v>0.41547614557797474</v>
      </c>
      <c r="E5226" s="208">
        <f t="shared" si="423"/>
        <v>0.45</v>
      </c>
      <c r="F5226" s="207">
        <v>12117.98</v>
      </c>
      <c r="G5226" s="207">
        <v>17626.16</v>
      </c>
      <c r="H5226" s="207">
        <v>19829.43</v>
      </c>
      <c r="I5226" s="214">
        <f t="shared" si="417"/>
        <v>202780</v>
      </c>
      <c r="J5226" s="211">
        <f t="shared" si="415"/>
        <v>0.38238732792758817</v>
      </c>
      <c r="K5226" s="212">
        <f t="shared" si="416"/>
        <v>0.42</v>
      </c>
      <c r="L5226" s="214">
        <f t="shared" si="418"/>
        <v>11152.9</v>
      </c>
      <c r="M5226" s="213">
        <f t="shared" si="419"/>
        <v>16222.4</v>
      </c>
      <c r="N5226" s="213">
        <f t="shared" si="420"/>
        <v>18250.2</v>
      </c>
      <c r="O5226" s="242">
        <f t="shared" si="421"/>
        <v>0.51520000000000432</v>
      </c>
      <c r="P5226" s="242"/>
      <c r="Q5226" s="179"/>
      <c r="R5226" s="179"/>
      <c r="S5226" s="179"/>
      <c r="T5226" s="179"/>
      <c r="U5226" s="179"/>
      <c r="V5226" s="179"/>
      <c r="W5226" s="179"/>
      <c r="X5226" s="179"/>
      <c r="Y5226" s="179"/>
      <c r="Z5226" s="179"/>
      <c r="AA5226" s="222"/>
      <c r="AB5226" s="222"/>
      <c r="AC5226" s="222"/>
      <c r="AD5226" s="179"/>
      <c r="AE5226" s="179"/>
      <c r="AF5226" s="179"/>
      <c r="AG5226" s="179"/>
      <c r="AH5226" s="179"/>
      <c r="AI5226" s="179"/>
      <c r="AJ5226" s="179"/>
    </row>
    <row r="5227" spans="2:36" x14ac:dyDescent="0.3">
      <c r="B5227" s="224">
        <v>530400</v>
      </c>
      <c r="C5227" s="209">
        <v>220372</v>
      </c>
      <c r="D5227" s="206">
        <f t="shared" si="422"/>
        <v>0.41548265460030165</v>
      </c>
      <c r="E5227" s="208">
        <f t="shared" si="423"/>
        <v>0.45</v>
      </c>
      <c r="F5227" s="207">
        <v>12120.46</v>
      </c>
      <c r="G5227" s="207">
        <v>17629.759999999998</v>
      </c>
      <c r="H5227" s="207">
        <v>19833.48</v>
      </c>
      <c r="I5227" s="214">
        <f t="shared" si="417"/>
        <v>202822</v>
      </c>
      <c r="J5227" s="211">
        <f t="shared" si="415"/>
        <v>0.38239441930618401</v>
      </c>
      <c r="K5227" s="212">
        <f t="shared" si="416"/>
        <v>0.42</v>
      </c>
      <c r="L5227" s="214">
        <f t="shared" si="418"/>
        <v>11155.210000000001</v>
      </c>
      <c r="M5227" s="213">
        <f t="shared" si="419"/>
        <v>16225.76</v>
      </c>
      <c r="N5227" s="213">
        <f t="shared" si="420"/>
        <v>18253.98</v>
      </c>
      <c r="O5227" s="242">
        <f t="shared" si="421"/>
        <v>0.51530000000002474</v>
      </c>
      <c r="P5227" s="242"/>
      <c r="Q5227" s="179"/>
      <c r="R5227" s="179"/>
      <c r="S5227" s="179"/>
      <c r="T5227" s="179"/>
      <c r="U5227" s="179"/>
      <c r="V5227" s="179"/>
      <c r="W5227" s="179"/>
      <c r="X5227" s="179"/>
      <c r="Y5227" s="179"/>
      <c r="Z5227" s="179"/>
      <c r="AA5227" s="222"/>
      <c r="AB5227" s="222"/>
      <c r="AC5227" s="222"/>
      <c r="AD5227" s="179"/>
      <c r="AE5227" s="179"/>
      <c r="AF5227" s="179"/>
      <c r="AG5227" s="179"/>
      <c r="AH5227" s="179"/>
      <c r="AI5227" s="179"/>
      <c r="AJ5227" s="179"/>
    </row>
    <row r="5228" spans="2:36" x14ac:dyDescent="0.3">
      <c r="B5228" s="224">
        <v>530500</v>
      </c>
      <c r="C5228" s="209">
        <v>220417</v>
      </c>
      <c r="D5228" s="206">
        <f t="shared" si="422"/>
        <v>0.41548916116870876</v>
      </c>
      <c r="E5228" s="208">
        <f t="shared" si="423"/>
        <v>0.45</v>
      </c>
      <c r="F5228" s="207">
        <v>12122.93</v>
      </c>
      <c r="G5228" s="207">
        <v>17633.36</v>
      </c>
      <c r="H5228" s="207">
        <v>19837.53</v>
      </c>
      <c r="I5228" s="214">
        <f t="shared" si="417"/>
        <v>202864</v>
      </c>
      <c r="J5228" s="211">
        <f t="shared" si="415"/>
        <v>0.38240150801131007</v>
      </c>
      <c r="K5228" s="212">
        <f t="shared" si="416"/>
        <v>0.42</v>
      </c>
      <c r="L5228" s="214">
        <f t="shared" si="418"/>
        <v>11157.52</v>
      </c>
      <c r="M5228" s="213">
        <f t="shared" si="419"/>
        <v>16229.12</v>
      </c>
      <c r="N5228" s="213">
        <f t="shared" si="420"/>
        <v>18257.759999999998</v>
      </c>
      <c r="O5228" s="242">
        <f t="shared" si="421"/>
        <v>0.5151999999999316</v>
      </c>
      <c r="P5228" s="242"/>
      <c r="Q5228" s="179"/>
      <c r="R5228" s="179"/>
      <c r="S5228" s="179"/>
      <c r="T5228" s="179"/>
      <c r="U5228" s="179"/>
      <c r="V5228" s="179"/>
      <c r="W5228" s="179"/>
      <c r="X5228" s="179"/>
      <c r="Y5228" s="179"/>
      <c r="Z5228" s="179"/>
      <c r="AA5228" s="222"/>
      <c r="AB5228" s="222"/>
      <c r="AC5228" s="222"/>
      <c r="AD5228" s="179"/>
      <c r="AE5228" s="179"/>
      <c r="AF5228" s="179"/>
      <c r="AG5228" s="179"/>
      <c r="AH5228" s="179"/>
      <c r="AI5228" s="179"/>
      <c r="AJ5228" s="179"/>
    </row>
    <row r="5229" spans="2:36" x14ac:dyDescent="0.3">
      <c r="B5229" s="224">
        <v>530600</v>
      </c>
      <c r="C5229" s="209">
        <v>220462</v>
      </c>
      <c r="D5229" s="206">
        <f t="shared" si="422"/>
        <v>0.41549566528458348</v>
      </c>
      <c r="E5229" s="208">
        <f t="shared" si="423"/>
        <v>0.45</v>
      </c>
      <c r="F5229" s="207">
        <v>12125.41</v>
      </c>
      <c r="G5229" s="207">
        <v>17636.96</v>
      </c>
      <c r="H5229" s="207">
        <v>19841.580000000002</v>
      </c>
      <c r="I5229" s="214">
        <f t="shared" si="417"/>
        <v>202906</v>
      </c>
      <c r="J5229" s="211">
        <f t="shared" si="415"/>
        <v>0.38240859404447797</v>
      </c>
      <c r="K5229" s="212">
        <f t="shared" si="416"/>
        <v>0.42</v>
      </c>
      <c r="L5229" s="214">
        <f t="shared" si="418"/>
        <v>11159.83</v>
      </c>
      <c r="M5229" s="213">
        <f t="shared" si="419"/>
        <v>16232.48</v>
      </c>
      <c r="N5229" s="213">
        <f t="shared" si="420"/>
        <v>18261.54</v>
      </c>
      <c r="O5229" s="242">
        <f t="shared" si="421"/>
        <v>0.5152999999999156</v>
      </c>
      <c r="P5229" s="242"/>
      <c r="Q5229" s="179"/>
      <c r="R5229" s="179"/>
      <c r="S5229" s="179"/>
      <c r="T5229" s="179"/>
      <c r="U5229" s="179"/>
      <c r="V5229" s="179"/>
      <c r="W5229" s="179"/>
      <c r="X5229" s="179"/>
      <c r="Y5229" s="179"/>
      <c r="Z5229" s="179"/>
      <c r="AA5229" s="222"/>
      <c r="AB5229" s="222"/>
      <c r="AC5229" s="222"/>
      <c r="AD5229" s="179"/>
      <c r="AE5229" s="179"/>
      <c r="AF5229" s="179"/>
      <c r="AG5229" s="179"/>
      <c r="AH5229" s="179"/>
      <c r="AI5229" s="179"/>
      <c r="AJ5229" s="179"/>
    </row>
    <row r="5230" spans="2:36" x14ac:dyDescent="0.3">
      <c r="B5230" s="224">
        <v>530700</v>
      </c>
      <c r="C5230" s="209">
        <v>220507</v>
      </c>
      <c r="D5230" s="206">
        <f t="shared" si="422"/>
        <v>0.41550216694931225</v>
      </c>
      <c r="E5230" s="208">
        <f t="shared" si="423"/>
        <v>0.45</v>
      </c>
      <c r="F5230" s="207">
        <v>12127.88</v>
      </c>
      <c r="G5230" s="207">
        <v>17640.560000000001</v>
      </c>
      <c r="H5230" s="207">
        <v>19845.63</v>
      </c>
      <c r="I5230" s="214">
        <f t="shared" si="417"/>
        <v>202948</v>
      </c>
      <c r="J5230" s="211">
        <f t="shared" si="415"/>
        <v>0.38241567740719806</v>
      </c>
      <c r="K5230" s="212">
        <f t="shared" si="416"/>
        <v>0.42</v>
      </c>
      <c r="L5230" s="214">
        <f t="shared" si="418"/>
        <v>11162.14</v>
      </c>
      <c r="M5230" s="213">
        <f t="shared" si="419"/>
        <v>16235.84</v>
      </c>
      <c r="N5230" s="213">
        <f t="shared" si="420"/>
        <v>18265.32</v>
      </c>
      <c r="O5230" s="242">
        <f t="shared" si="421"/>
        <v>0.51520000000007715</v>
      </c>
      <c r="P5230" s="242"/>
      <c r="Q5230" s="179"/>
      <c r="R5230" s="179"/>
      <c r="S5230" s="179"/>
      <c r="T5230" s="179"/>
      <c r="U5230" s="179"/>
      <c r="V5230" s="179"/>
      <c r="W5230" s="179"/>
      <c r="X5230" s="179"/>
      <c r="Y5230" s="179"/>
      <c r="Z5230" s="179"/>
      <c r="AA5230" s="222"/>
      <c r="AB5230" s="222"/>
      <c r="AC5230" s="222"/>
      <c r="AD5230" s="179"/>
      <c r="AE5230" s="179"/>
      <c r="AF5230" s="179"/>
      <c r="AG5230" s="179"/>
      <c r="AH5230" s="179"/>
      <c r="AI5230" s="179"/>
      <c r="AJ5230" s="179"/>
    </row>
    <row r="5231" spans="2:36" x14ac:dyDescent="0.3">
      <c r="B5231" s="224">
        <v>530800</v>
      </c>
      <c r="C5231" s="209">
        <v>220552</v>
      </c>
      <c r="D5231" s="206">
        <f t="shared" si="422"/>
        <v>0.41550866616428034</v>
      </c>
      <c r="E5231" s="208">
        <f t="shared" si="423"/>
        <v>0.45</v>
      </c>
      <c r="F5231" s="207">
        <v>12130.36</v>
      </c>
      <c r="G5231" s="207">
        <v>17644.16</v>
      </c>
      <c r="H5231" s="207">
        <v>19849.68</v>
      </c>
      <c r="I5231" s="214">
        <f t="shared" si="417"/>
        <v>202990</v>
      </c>
      <c r="J5231" s="211">
        <f t="shared" si="415"/>
        <v>0.38242275810097964</v>
      </c>
      <c r="K5231" s="212">
        <f t="shared" si="416"/>
        <v>0.42</v>
      </c>
      <c r="L5231" s="214">
        <f t="shared" si="418"/>
        <v>11164.45</v>
      </c>
      <c r="M5231" s="213">
        <f t="shared" si="419"/>
        <v>16239.2</v>
      </c>
      <c r="N5231" s="213">
        <f t="shared" si="420"/>
        <v>18269.099999999999</v>
      </c>
      <c r="O5231" s="242">
        <f t="shared" si="421"/>
        <v>0.51529999999980647</v>
      </c>
      <c r="P5231" s="242"/>
      <c r="Q5231" s="179"/>
      <c r="R5231" s="179"/>
      <c r="S5231" s="179"/>
      <c r="T5231" s="179"/>
      <c r="U5231" s="179"/>
      <c r="V5231" s="179"/>
      <c r="W5231" s="179"/>
      <c r="X5231" s="179"/>
      <c r="Y5231" s="179"/>
      <c r="Z5231" s="179"/>
      <c r="AA5231" s="222"/>
      <c r="AB5231" s="222"/>
      <c r="AC5231" s="222"/>
      <c r="AD5231" s="179"/>
      <c r="AE5231" s="179"/>
      <c r="AF5231" s="179"/>
      <c r="AG5231" s="179"/>
      <c r="AH5231" s="179"/>
      <c r="AI5231" s="179"/>
      <c r="AJ5231" s="179"/>
    </row>
    <row r="5232" spans="2:36" x14ac:dyDescent="0.3">
      <c r="B5232" s="224">
        <v>530900</v>
      </c>
      <c r="C5232" s="209">
        <v>220597</v>
      </c>
      <c r="D5232" s="206">
        <f t="shared" si="422"/>
        <v>0.4155151629308721</v>
      </c>
      <c r="E5232" s="208">
        <f t="shared" si="423"/>
        <v>0.45</v>
      </c>
      <c r="F5232" s="207">
        <v>12132.83</v>
      </c>
      <c r="G5232" s="207">
        <v>17647.759999999998</v>
      </c>
      <c r="H5232" s="207">
        <v>19853.73</v>
      </c>
      <c r="I5232" s="214">
        <f t="shared" si="417"/>
        <v>203032</v>
      </c>
      <c r="J5232" s="211">
        <f t="shared" si="415"/>
        <v>0.38242983612733095</v>
      </c>
      <c r="K5232" s="212">
        <f t="shared" si="416"/>
        <v>0.42</v>
      </c>
      <c r="L5232" s="214">
        <f t="shared" si="418"/>
        <v>11166.76</v>
      </c>
      <c r="M5232" s="213">
        <f t="shared" si="419"/>
        <v>16242.56</v>
      </c>
      <c r="N5232" s="213">
        <f t="shared" si="420"/>
        <v>18272.88</v>
      </c>
      <c r="O5232" s="242">
        <f t="shared" si="421"/>
        <v>0.51519999999996802</v>
      </c>
      <c r="P5232" s="242"/>
      <c r="Q5232" s="179"/>
      <c r="R5232" s="179"/>
      <c r="S5232" s="179"/>
      <c r="T5232" s="179"/>
      <c r="U5232" s="179"/>
      <c r="V5232" s="179"/>
      <c r="W5232" s="179"/>
      <c r="X5232" s="179"/>
      <c r="Y5232" s="179"/>
      <c r="Z5232" s="179"/>
      <c r="AA5232" s="222"/>
      <c r="AB5232" s="222"/>
      <c r="AC5232" s="222"/>
      <c r="AD5232" s="179"/>
      <c r="AE5232" s="179"/>
      <c r="AF5232" s="179"/>
      <c r="AG5232" s="179"/>
      <c r="AH5232" s="179"/>
      <c r="AI5232" s="179"/>
      <c r="AJ5232" s="179"/>
    </row>
    <row r="5233" spans="2:36" x14ac:dyDescent="0.3">
      <c r="B5233" s="224">
        <v>531000</v>
      </c>
      <c r="C5233" s="209">
        <v>220642</v>
      </c>
      <c r="D5233" s="206">
        <f t="shared" si="422"/>
        <v>0.4155216572504708</v>
      </c>
      <c r="E5233" s="208">
        <f t="shared" si="423"/>
        <v>0.45</v>
      </c>
      <c r="F5233" s="207">
        <v>12135.31</v>
      </c>
      <c r="G5233" s="207">
        <v>17651.36</v>
      </c>
      <c r="H5233" s="207">
        <v>19857.78</v>
      </c>
      <c r="I5233" s="214">
        <f t="shared" si="417"/>
        <v>203074</v>
      </c>
      <c r="J5233" s="211">
        <f t="shared" si="415"/>
        <v>0.38243691148775893</v>
      </c>
      <c r="K5233" s="212">
        <f t="shared" si="416"/>
        <v>0.42</v>
      </c>
      <c r="L5233" s="214">
        <f t="shared" si="418"/>
        <v>11169.07</v>
      </c>
      <c r="M5233" s="213">
        <f t="shared" si="419"/>
        <v>16245.92</v>
      </c>
      <c r="N5233" s="213">
        <f t="shared" si="420"/>
        <v>18276.66</v>
      </c>
      <c r="O5233" s="242">
        <f t="shared" si="421"/>
        <v>0.51529999999995202</v>
      </c>
      <c r="P5233" s="242"/>
      <c r="Q5233" s="179"/>
      <c r="R5233" s="179"/>
      <c r="S5233" s="179"/>
      <c r="T5233" s="179"/>
      <c r="U5233" s="179"/>
      <c r="V5233" s="179"/>
      <c r="W5233" s="179"/>
      <c r="X5233" s="179"/>
      <c r="Y5233" s="179"/>
      <c r="Z5233" s="179"/>
      <c r="AA5233" s="222"/>
      <c r="AB5233" s="222"/>
      <c r="AC5233" s="222"/>
      <c r="AD5233" s="179"/>
      <c r="AE5233" s="179"/>
      <c r="AF5233" s="179"/>
      <c r="AG5233" s="179"/>
      <c r="AH5233" s="179"/>
      <c r="AI5233" s="179"/>
      <c r="AJ5233" s="179"/>
    </row>
    <row r="5234" spans="2:36" x14ac:dyDescent="0.3">
      <c r="B5234" s="224">
        <v>531100</v>
      </c>
      <c r="C5234" s="209">
        <v>220687</v>
      </c>
      <c r="D5234" s="206">
        <f t="shared" si="422"/>
        <v>0.41552814912445868</v>
      </c>
      <c r="E5234" s="208">
        <f t="shared" si="423"/>
        <v>0.45</v>
      </c>
      <c r="F5234" s="207">
        <v>12137.78</v>
      </c>
      <c r="G5234" s="207">
        <v>17654.96</v>
      </c>
      <c r="H5234" s="207">
        <v>19861.830000000002</v>
      </c>
      <c r="I5234" s="214">
        <f t="shared" si="417"/>
        <v>203116</v>
      </c>
      <c r="J5234" s="211">
        <f t="shared" si="415"/>
        <v>0.38244398418376951</v>
      </c>
      <c r="K5234" s="212">
        <f t="shared" si="416"/>
        <v>0.42</v>
      </c>
      <c r="L5234" s="214">
        <f t="shared" si="418"/>
        <v>11171.38</v>
      </c>
      <c r="M5234" s="213">
        <f t="shared" si="419"/>
        <v>16249.28</v>
      </c>
      <c r="N5234" s="213">
        <f t="shared" si="420"/>
        <v>18280.439999999999</v>
      </c>
      <c r="O5234" s="242">
        <f t="shared" si="421"/>
        <v>0.51519999999989519</v>
      </c>
      <c r="P5234" s="242"/>
      <c r="Q5234" s="179"/>
      <c r="R5234" s="179"/>
      <c r="S5234" s="179"/>
      <c r="T5234" s="179"/>
      <c r="U5234" s="179"/>
      <c r="V5234" s="179"/>
      <c r="W5234" s="179"/>
      <c r="X5234" s="179"/>
      <c r="Y5234" s="179"/>
      <c r="Z5234" s="179"/>
      <c r="AA5234" s="222"/>
      <c r="AB5234" s="222"/>
      <c r="AC5234" s="222"/>
      <c r="AD5234" s="179"/>
      <c r="AE5234" s="179"/>
      <c r="AF5234" s="179"/>
      <c r="AG5234" s="179"/>
      <c r="AH5234" s="179"/>
      <c r="AI5234" s="179"/>
      <c r="AJ5234" s="179"/>
    </row>
    <row r="5235" spans="2:36" x14ac:dyDescent="0.3">
      <c r="B5235" s="224">
        <v>531200</v>
      </c>
      <c r="C5235" s="209">
        <v>220732</v>
      </c>
      <c r="D5235" s="206">
        <f t="shared" si="422"/>
        <v>0.41553463855421685</v>
      </c>
      <c r="E5235" s="208">
        <f t="shared" si="423"/>
        <v>0.45</v>
      </c>
      <c r="F5235" s="207">
        <v>12140.26</v>
      </c>
      <c r="G5235" s="207">
        <v>17658.560000000001</v>
      </c>
      <c r="H5235" s="207">
        <v>19865.88</v>
      </c>
      <c r="I5235" s="214">
        <f t="shared" si="417"/>
        <v>203158</v>
      </c>
      <c r="J5235" s="211">
        <f t="shared" si="415"/>
        <v>0.38245105421686748</v>
      </c>
      <c r="K5235" s="212">
        <f t="shared" si="416"/>
        <v>0.42</v>
      </c>
      <c r="L5235" s="214">
        <f t="shared" si="418"/>
        <v>11173.69</v>
      </c>
      <c r="M5235" s="213">
        <f t="shared" si="419"/>
        <v>16252.640000000001</v>
      </c>
      <c r="N5235" s="213">
        <f t="shared" si="420"/>
        <v>18284.219999999998</v>
      </c>
      <c r="O5235" s="242">
        <f t="shared" si="421"/>
        <v>0.51530000000013387</v>
      </c>
      <c r="P5235" s="242"/>
      <c r="Q5235" s="179"/>
      <c r="R5235" s="179"/>
      <c r="S5235" s="179"/>
      <c r="T5235" s="179"/>
      <c r="U5235" s="179"/>
      <c r="V5235" s="179"/>
      <c r="W5235" s="179"/>
      <c r="X5235" s="179"/>
      <c r="Y5235" s="179"/>
      <c r="Z5235" s="179"/>
      <c r="AA5235" s="222"/>
      <c r="AB5235" s="222"/>
      <c r="AC5235" s="222"/>
      <c r="AD5235" s="179"/>
      <c r="AE5235" s="179"/>
      <c r="AF5235" s="179"/>
      <c r="AG5235" s="179"/>
      <c r="AH5235" s="179"/>
      <c r="AI5235" s="179"/>
      <c r="AJ5235" s="179"/>
    </row>
    <row r="5236" spans="2:36" x14ac:dyDescent="0.3">
      <c r="B5236" s="224">
        <v>531300</v>
      </c>
      <c r="C5236" s="209">
        <v>220777</v>
      </c>
      <c r="D5236" s="206">
        <f t="shared" si="422"/>
        <v>0.41554112554112554</v>
      </c>
      <c r="E5236" s="208">
        <f t="shared" si="423"/>
        <v>0.45</v>
      </c>
      <c r="F5236" s="207">
        <v>12142.73</v>
      </c>
      <c r="G5236" s="207">
        <v>17662.16</v>
      </c>
      <c r="H5236" s="207">
        <v>19869.93</v>
      </c>
      <c r="I5236" s="214">
        <f t="shared" si="417"/>
        <v>203200</v>
      </c>
      <c r="J5236" s="211">
        <f t="shared" si="415"/>
        <v>0.38245812158855635</v>
      </c>
      <c r="K5236" s="212">
        <f t="shared" si="416"/>
        <v>0.42</v>
      </c>
      <c r="L5236" s="214">
        <f t="shared" si="418"/>
        <v>11176</v>
      </c>
      <c r="M5236" s="213">
        <f t="shared" si="419"/>
        <v>16256</v>
      </c>
      <c r="N5236" s="213">
        <f t="shared" si="420"/>
        <v>18288</v>
      </c>
      <c r="O5236" s="242">
        <f t="shared" si="421"/>
        <v>0.51520000000000432</v>
      </c>
      <c r="P5236" s="242"/>
      <c r="Q5236" s="179"/>
      <c r="R5236" s="179"/>
      <c r="S5236" s="179"/>
      <c r="T5236" s="179"/>
      <c r="U5236" s="179"/>
      <c r="V5236" s="179"/>
      <c r="W5236" s="179"/>
      <c r="X5236" s="179"/>
      <c r="Y5236" s="179"/>
      <c r="Z5236" s="179"/>
      <c r="AA5236" s="222"/>
      <c r="AB5236" s="222"/>
      <c r="AC5236" s="222"/>
      <c r="AD5236" s="179"/>
      <c r="AE5236" s="179"/>
      <c r="AF5236" s="179"/>
      <c r="AG5236" s="179"/>
      <c r="AH5236" s="179"/>
      <c r="AI5236" s="179"/>
      <c r="AJ5236" s="179"/>
    </row>
    <row r="5237" spans="2:36" x14ac:dyDescent="0.3">
      <c r="B5237" s="224">
        <v>531400</v>
      </c>
      <c r="C5237" s="209">
        <v>220822</v>
      </c>
      <c r="D5237" s="206">
        <f t="shared" si="422"/>
        <v>0.41554761008656377</v>
      </c>
      <c r="E5237" s="208">
        <f t="shared" si="423"/>
        <v>0.45</v>
      </c>
      <c r="F5237" s="207">
        <v>12145.21</v>
      </c>
      <c r="G5237" s="207">
        <v>17665.759999999998</v>
      </c>
      <c r="H5237" s="207">
        <v>19873.98</v>
      </c>
      <c r="I5237" s="214">
        <f t="shared" si="417"/>
        <v>203242</v>
      </c>
      <c r="J5237" s="211">
        <f t="shared" si="415"/>
        <v>0.38246518630033871</v>
      </c>
      <c r="K5237" s="212">
        <f t="shared" si="416"/>
        <v>0.42</v>
      </c>
      <c r="L5237" s="214">
        <f t="shared" si="418"/>
        <v>11178.31</v>
      </c>
      <c r="M5237" s="213">
        <f t="shared" si="419"/>
        <v>16259.36</v>
      </c>
      <c r="N5237" s="213">
        <f t="shared" si="420"/>
        <v>18291.78</v>
      </c>
      <c r="O5237" s="242">
        <f t="shared" si="421"/>
        <v>0.51530000000002474</v>
      </c>
      <c r="P5237" s="242"/>
      <c r="Q5237" s="179"/>
      <c r="R5237" s="179"/>
      <c r="S5237" s="179"/>
      <c r="T5237" s="179"/>
      <c r="U5237" s="179"/>
      <c r="V5237" s="179"/>
      <c r="W5237" s="179"/>
      <c r="X5237" s="179"/>
      <c r="Y5237" s="179"/>
      <c r="Z5237" s="179"/>
      <c r="AA5237" s="222"/>
      <c r="AB5237" s="222"/>
      <c r="AC5237" s="222"/>
      <c r="AD5237" s="179"/>
      <c r="AE5237" s="179"/>
      <c r="AF5237" s="179"/>
      <c r="AG5237" s="179"/>
      <c r="AH5237" s="179"/>
      <c r="AI5237" s="179"/>
      <c r="AJ5237" s="179"/>
    </row>
    <row r="5238" spans="2:36" x14ac:dyDescent="0.3">
      <c r="B5238" s="224">
        <v>531500</v>
      </c>
      <c r="C5238" s="209">
        <v>220867</v>
      </c>
      <c r="D5238" s="206">
        <f t="shared" si="422"/>
        <v>0.4155540921919097</v>
      </c>
      <c r="E5238" s="208">
        <f t="shared" si="423"/>
        <v>0.45</v>
      </c>
      <c r="F5238" s="207">
        <v>12147.68</v>
      </c>
      <c r="G5238" s="207">
        <v>17669.36</v>
      </c>
      <c r="H5238" s="207">
        <v>19878.03</v>
      </c>
      <c r="I5238" s="214">
        <f t="shared" si="417"/>
        <v>203284</v>
      </c>
      <c r="J5238" s="211">
        <f t="shared" si="415"/>
        <v>0.3824722483537159</v>
      </c>
      <c r="K5238" s="212">
        <f t="shared" si="416"/>
        <v>0.42</v>
      </c>
      <c r="L5238" s="214">
        <f t="shared" si="418"/>
        <v>11180.62</v>
      </c>
      <c r="M5238" s="213">
        <f t="shared" si="419"/>
        <v>16262.720000000001</v>
      </c>
      <c r="N5238" s="213">
        <f t="shared" si="420"/>
        <v>18295.559999999998</v>
      </c>
      <c r="O5238" s="242">
        <f t="shared" si="421"/>
        <v>0.5151999999999316</v>
      </c>
      <c r="P5238" s="242"/>
      <c r="Q5238" s="179"/>
      <c r="R5238" s="179"/>
      <c r="S5238" s="179"/>
      <c r="T5238" s="179"/>
      <c r="U5238" s="179"/>
      <c r="V5238" s="179"/>
      <c r="W5238" s="179"/>
      <c r="X5238" s="179"/>
      <c r="Y5238" s="179"/>
      <c r="Z5238" s="179"/>
      <c r="AA5238" s="222"/>
      <c r="AB5238" s="222"/>
      <c r="AC5238" s="222"/>
      <c r="AD5238" s="179"/>
      <c r="AE5238" s="179"/>
      <c r="AF5238" s="179"/>
      <c r="AG5238" s="179"/>
      <c r="AH5238" s="179"/>
      <c r="AI5238" s="179"/>
      <c r="AJ5238" s="179"/>
    </row>
    <row r="5239" spans="2:36" x14ac:dyDescent="0.3">
      <c r="B5239" s="224">
        <v>531600</v>
      </c>
      <c r="C5239" s="209">
        <v>220912</v>
      </c>
      <c r="D5239" s="206">
        <f t="shared" si="422"/>
        <v>0.41556057185854023</v>
      </c>
      <c r="E5239" s="208">
        <f t="shared" si="423"/>
        <v>0.45</v>
      </c>
      <c r="F5239" s="207">
        <v>12150.16</v>
      </c>
      <c r="G5239" s="207">
        <v>17672.96</v>
      </c>
      <c r="H5239" s="207">
        <v>19882.080000000002</v>
      </c>
      <c r="I5239" s="214">
        <f t="shared" si="417"/>
        <v>203326</v>
      </c>
      <c r="J5239" s="211">
        <f t="shared" si="415"/>
        <v>0.38247930775018812</v>
      </c>
      <c r="K5239" s="212">
        <f t="shared" si="416"/>
        <v>0.42</v>
      </c>
      <c r="L5239" s="214">
        <f t="shared" si="418"/>
        <v>11182.93</v>
      </c>
      <c r="M5239" s="213">
        <f t="shared" si="419"/>
        <v>16266.08</v>
      </c>
      <c r="N5239" s="213">
        <f t="shared" si="420"/>
        <v>18299.34</v>
      </c>
      <c r="O5239" s="242">
        <f t="shared" si="421"/>
        <v>0.5152999999999156</v>
      </c>
      <c r="P5239" s="242"/>
      <c r="Q5239" s="179"/>
      <c r="R5239" s="179"/>
      <c r="S5239" s="179"/>
      <c r="T5239" s="179"/>
      <c r="U5239" s="179"/>
      <c r="V5239" s="179"/>
      <c r="W5239" s="179"/>
      <c r="X5239" s="179"/>
      <c r="Y5239" s="179"/>
      <c r="Z5239" s="179"/>
      <c r="AA5239" s="222"/>
      <c r="AB5239" s="222"/>
      <c r="AC5239" s="222"/>
      <c r="AD5239" s="179"/>
      <c r="AE5239" s="179"/>
      <c r="AF5239" s="179"/>
      <c r="AG5239" s="179"/>
      <c r="AH5239" s="179"/>
      <c r="AI5239" s="179"/>
      <c r="AJ5239" s="179"/>
    </row>
    <row r="5240" spans="2:36" x14ac:dyDescent="0.3">
      <c r="B5240" s="224">
        <v>531700</v>
      </c>
      <c r="C5240" s="209">
        <v>220957</v>
      </c>
      <c r="D5240" s="206">
        <f t="shared" si="422"/>
        <v>0.41556704908783149</v>
      </c>
      <c r="E5240" s="208">
        <f t="shared" si="423"/>
        <v>0.45</v>
      </c>
      <c r="F5240" s="207">
        <v>12152.63</v>
      </c>
      <c r="G5240" s="207">
        <v>17676.560000000001</v>
      </c>
      <c r="H5240" s="207">
        <v>19886.13</v>
      </c>
      <c r="I5240" s="214">
        <f t="shared" si="417"/>
        <v>203368</v>
      </c>
      <c r="J5240" s="211">
        <f t="shared" si="415"/>
        <v>0.38248636449125445</v>
      </c>
      <c r="K5240" s="212">
        <f t="shared" si="416"/>
        <v>0.42</v>
      </c>
      <c r="L5240" s="214">
        <f t="shared" si="418"/>
        <v>11185.24</v>
      </c>
      <c r="M5240" s="213">
        <f t="shared" si="419"/>
        <v>16269.44</v>
      </c>
      <c r="N5240" s="213">
        <f t="shared" si="420"/>
        <v>18303.12</v>
      </c>
      <c r="O5240" s="242">
        <f t="shared" si="421"/>
        <v>0.51520000000007715</v>
      </c>
      <c r="P5240" s="242"/>
      <c r="Q5240" s="179"/>
      <c r="R5240" s="179"/>
      <c r="S5240" s="179"/>
      <c r="T5240" s="179"/>
      <c r="U5240" s="179"/>
      <c r="V5240" s="179"/>
      <c r="W5240" s="179"/>
      <c r="X5240" s="179"/>
      <c r="Y5240" s="179"/>
      <c r="Z5240" s="179"/>
      <c r="AA5240" s="222"/>
      <c r="AB5240" s="222"/>
      <c r="AC5240" s="222"/>
      <c r="AD5240" s="179"/>
      <c r="AE5240" s="179"/>
      <c r="AF5240" s="179"/>
      <c r="AG5240" s="179"/>
      <c r="AH5240" s="179"/>
      <c r="AI5240" s="179"/>
      <c r="AJ5240" s="179"/>
    </row>
    <row r="5241" spans="2:36" x14ac:dyDescent="0.3">
      <c r="B5241" s="224">
        <v>531800</v>
      </c>
      <c r="C5241" s="209">
        <v>221002</v>
      </c>
      <c r="D5241" s="206">
        <f t="shared" si="422"/>
        <v>0.41557352388115831</v>
      </c>
      <c r="E5241" s="208">
        <f t="shared" si="423"/>
        <v>0.45</v>
      </c>
      <c r="F5241" s="207">
        <v>12155.11</v>
      </c>
      <c r="G5241" s="207">
        <v>17680.16</v>
      </c>
      <c r="H5241" s="207">
        <v>19890.18</v>
      </c>
      <c r="I5241" s="214">
        <f t="shared" si="417"/>
        <v>203410</v>
      </c>
      <c r="J5241" s="211">
        <f t="shared" si="415"/>
        <v>0.38249341857841296</v>
      </c>
      <c r="K5241" s="212">
        <f t="shared" si="416"/>
        <v>0.42</v>
      </c>
      <c r="L5241" s="214">
        <f t="shared" si="418"/>
        <v>11187.55</v>
      </c>
      <c r="M5241" s="213">
        <f t="shared" si="419"/>
        <v>16272.800000000001</v>
      </c>
      <c r="N5241" s="213">
        <f t="shared" si="420"/>
        <v>18306.899999999998</v>
      </c>
      <c r="O5241" s="242">
        <f t="shared" si="421"/>
        <v>0.51529999999980647</v>
      </c>
      <c r="P5241" s="242"/>
      <c r="Q5241" s="179"/>
      <c r="R5241" s="179"/>
      <c r="S5241" s="179"/>
      <c r="T5241" s="179"/>
      <c r="U5241" s="179"/>
      <c r="V5241" s="179"/>
      <c r="W5241" s="179"/>
      <c r="X5241" s="179"/>
      <c r="Y5241" s="179"/>
      <c r="Z5241" s="179"/>
      <c r="AA5241" s="222"/>
      <c r="AB5241" s="222"/>
      <c r="AC5241" s="222"/>
      <c r="AD5241" s="179"/>
      <c r="AE5241" s="179"/>
      <c r="AF5241" s="179"/>
      <c r="AG5241" s="179"/>
      <c r="AH5241" s="179"/>
      <c r="AI5241" s="179"/>
      <c r="AJ5241" s="179"/>
    </row>
    <row r="5242" spans="2:36" x14ac:dyDescent="0.3">
      <c r="B5242" s="224">
        <v>531900</v>
      </c>
      <c r="C5242" s="209">
        <v>221047</v>
      </c>
      <c r="D5242" s="206">
        <f t="shared" si="422"/>
        <v>0.41557999623989472</v>
      </c>
      <c r="E5242" s="208">
        <f t="shared" si="423"/>
        <v>0.45</v>
      </c>
      <c r="F5242" s="207">
        <v>12157.58</v>
      </c>
      <c r="G5242" s="207">
        <v>17683.759999999998</v>
      </c>
      <c r="H5242" s="207">
        <v>19894.23</v>
      </c>
      <c r="I5242" s="214">
        <f t="shared" si="417"/>
        <v>203452</v>
      </c>
      <c r="J5242" s="211">
        <f t="shared" si="415"/>
        <v>0.38250047001316034</v>
      </c>
      <c r="K5242" s="212">
        <f t="shared" si="416"/>
        <v>0.42</v>
      </c>
      <c r="L5242" s="214">
        <f t="shared" si="418"/>
        <v>11189.86</v>
      </c>
      <c r="M5242" s="213">
        <f t="shared" si="419"/>
        <v>16276.16</v>
      </c>
      <c r="N5242" s="213">
        <f t="shared" si="420"/>
        <v>18310.68</v>
      </c>
      <c r="O5242" s="242">
        <f t="shared" si="421"/>
        <v>0.51519999999996802</v>
      </c>
      <c r="P5242" s="242"/>
      <c r="Q5242" s="179"/>
      <c r="R5242" s="179"/>
      <c r="S5242" s="179"/>
      <c r="T5242" s="179"/>
      <c r="U5242" s="179"/>
      <c r="V5242" s="179"/>
      <c r="W5242" s="179"/>
      <c r="X5242" s="179"/>
      <c r="Y5242" s="179"/>
      <c r="Z5242" s="179"/>
      <c r="AA5242" s="222"/>
      <c r="AB5242" s="222"/>
      <c r="AC5242" s="222"/>
      <c r="AD5242" s="179"/>
      <c r="AE5242" s="179"/>
      <c r="AF5242" s="179"/>
      <c r="AG5242" s="179"/>
      <c r="AH5242" s="179"/>
      <c r="AI5242" s="179"/>
      <c r="AJ5242" s="179"/>
    </row>
    <row r="5243" spans="2:36" x14ac:dyDescent="0.3">
      <c r="B5243" s="224">
        <v>532000</v>
      </c>
      <c r="C5243" s="209">
        <v>221092</v>
      </c>
      <c r="D5243" s="206">
        <f t="shared" si="422"/>
        <v>0.41558646616541356</v>
      </c>
      <c r="E5243" s="208">
        <f t="shared" si="423"/>
        <v>0.45</v>
      </c>
      <c r="F5243" s="207">
        <v>12160.06</v>
      </c>
      <c r="G5243" s="207">
        <v>17687.36</v>
      </c>
      <c r="H5243" s="207">
        <v>19898.28</v>
      </c>
      <c r="I5243" s="214">
        <f t="shared" si="417"/>
        <v>203494</v>
      </c>
      <c r="J5243" s="211">
        <f t="shared" ref="J5243:J5306" si="424">I5243/$B5243</f>
        <v>0.38250751879699246</v>
      </c>
      <c r="K5243" s="212">
        <f t="shared" ref="K5243:K5306" si="425">(I5243-I5242)/($B5243-$B5242)</f>
        <v>0.42</v>
      </c>
      <c r="L5243" s="214">
        <f t="shared" si="418"/>
        <v>11192.17</v>
      </c>
      <c r="M5243" s="213">
        <f t="shared" si="419"/>
        <v>16279.52</v>
      </c>
      <c r="N5243" s="213">
        <f t="shared" si="420"/>
        <v>18314.46</v>
      </c>
      <c r="O5243" s="242">
        <f t="shared" si="421"/>
        <v>0.51529999999995202</v>
      </c>
      <c r="P5243" s="242"/>
      <c r="Q5243" s="179"/>
      <c r="R5243" s="179"/>
      <c r="S5243" s="179"/>
      <c r="T5243" s="179"/>
      <c r="U5243" s="179"/>
      <c r="V5243" s="179"/>
      <c r="W5243" s="179"/>
      <c r="X5243" s="179"/>
      <c r="Y5243" s="179"/>
      <c r="Z5243" s="179"/>
      <c r="AA5243" s="222"/>
      <c r="AB5243" s="222"/>
      <c r="AC5243" s="222"/>
      <c r="AD5243" s="179"/>
      <c r="AE5243" s="179"/>
      <c r="AF5243" s="179"/>
      <c r="AG5243" s="179"/>
      <c r="AH5243" s="179"/>
      <c r="AI5243" s="179"/>
      <c r="AJ5243" s="179"/>
    </row>
    <row r="5244" spans="2:36" x14ac:dyDescent="0.3">
      <c r="B5244" s="224">
        <v>532100</v>
      </c>
      <c r="C5244" s="209">
        <v>221137</v>
      </c>
      <c r="D5244" s="206">
        <f t="shared" si="422"/>
        <v>0.41559293365908662</v>
      </c>
      <c r="E5244" s="208">
        <f t="shared" si="423"/>
        <v>0.45</v>
      </c>
      <c r="F5244" s="207">
        <v>12162.53</v>
      </c>
      <c r="G5244" s="207">
        <v>17690.96</v>
      </c>
      <c r="H5244" s="207">
        <v>19902.330000000002</v>
      </c>
      <c r="I5244" s="214">
        <f t="shared" si="417"/>
        <v>203536</v>
      </c>
      <c r="J5244" s="211">
        <f t="shared" si="424"/>
        <v>0.38251456493140384</v>
      </c>
      <c r="K5244" s="212">
        <f t="shared" si="425"/>
        <v>0.42</v>
      </c>
      <c r="L5244" s="214">
        <f t="shared" si="418"/>
        <v>11194.48</v>
      </c>
      <c r="M5244" s="213">
        <f t="shared" si="419"/>
        <v>16282.880000000001</v>
      </c>
      <c r="N5244" s="213">
        <f t="shared" si="420"/>
        <v>18318.239999999998</v>
      </c>
      <c r="O5244" s="242">
        <f t="shared" si="421"/>
        <v>0.51519999999989519</v>
      </c>
      <c r="P5244" s="242"/>
      <c r="Q5244" s="179"/>
      <c r="R5244" s="179"/>
      <c r="S5244" s="179"/>
      <c r="T5244" s="179"/>
      <c r="U5244" s="179"/>
      <c r="V5244" s="179"/>
      <c r="W5244" s="179"/>
      <c r="X5244" s="179"/>
      <c r="Y5244" s="179"/>
      <c r="Z5244" s="179"/>
      <c r="AA5244" s="222"/>
      <c r="AB5244" s="222"/>
      <c r="AC5244" s="222"/>
      <c r="AD5244" s="179"/>
      <c r="AE5244" s="179"/>
      <c r="AF5244" s="179"/>
      <c r="AG5244" s="179"/>
      <c r="AH5244" s="179"/>
      <c r="AI5244" s="179"/>
      <c r="AJ5244" s="179"/>
    </row>
    <row r="5245" spans="2:36" x14ac:dyDescent="0.3">
      <c r="B5245" s="224">
        <v>532200</v>
      </c>
      <c r="C5245" s="209">
        <v>221182</v>
      </c>
      <c r="D5245" s="206">
        <f t="shared" si="422"/>
        <v>0.41559939872228485</v>
      </c>
      <c r="E5245" s="208">
        <f t="shared" si="423"/>
        <v>0.45</v>
      </c>
      <c r="F5245" s="207">
        <v>12165.01</v>
      </c>
      <c r="G5245" s="207">
        <v>17694.560000000001</v>
      </c>
      <c r="H5245" s="207">
        <v>19906.38</v>
      </c>
      <c r="I5245" s="214">
        <f t="shared" si="417"/>
        <v>203578</v>
      </c>
      <c r="J5245" s="211">
        <f t="shared" si="424"/>
        <v>0.38252160841788801</v>
      </c>
      <c r="K5245" s="212">
        <f t="shared" si="425"/>
        <v>0.42</v>
      </c>
      <c r="L5245" s="214">
        <f t="shared" si="418"/>
        <v>11196.79</v>
      </c>
      <c r="M5245" s="213">
        <f t="shared" si="419"/>
        <v>16286.24</v>
      </c>
      <c r="N5245" s="213">
        <f t="shared" si="420"/>
        <v>18322.02</v>
      </c>
      <c r="O5245" s="242">
        <f t="shared" si="421"/>
        <v>0.51530000000013387</v>
      </c>
      <c r="P5245" s="242"/>
      <c r="Q5245" s="179"/>
      <c r="R5245" s="179"/>
      <c r="S5245" s="179"/>
      <c r="T5245" s="179"/>
      <c r="U5245" s="179"/>
      <c r="V5245" s="179"/>
      <c r="W5245" s="179"/>
      <c r="X5245" s="179"/>
      <c r="Y5245" s="179"/>
      <c r="Z5245" s="179"/>
      <c r="AA5245" s="222"/>
      <c r="AB5245" s="222"/>
      <c r="AC5245" s="222"/>
      <c r="AD5245" s="179"/>
      <c r="AE5245" s="179"/>
      <c r="AF5245" s="179"/>
      <c r="AG5245" s="179"/>
      <c r="AH5245" s="179"/>
      <c r="AI5245" s="179"/>
      <c r="AJ5245" s="179"/>
    </row>
    <row r="5246" spans="2:36" x14ac:dyDescent="0.3">
      <c r="B5246" s="224">
        <v>532300</v>
      </c>
      <c r="C5246" s="209">
        <v>221227</v>
      </c>
      <c r="D5246" s="206">
        <f t="shared" si="422"/>
        <v>0.415605861356378</v>
      </c>
      <c r="E5246" s="208">
        <f t="shared" si="423"/>
        <v>0.45</v>
      </c>
      <c r="F5246" s="207">
        <v>12167.48</v>
      </c>
      <c r="G5246" s="207">
        <v>17698.16</v>
      </c>
      <c r="H5246" s="207">
        <v>19910.43</v>
      </c>
      <c r="I5246" s="214">
        <f t="shared" ref="I5246:I5309" si="426">I5245+42</f>
        <v>203620</v>
      </c>
      <c r="J5246" s="211">
        <f t="shared" si="424"/>
        <v>0.38252864925793728</v>
      </c>
      <c r="K5246" s="212">
        <f t="shared" si="425"/>
        <v>0.42</v>
      </c>
      <c r="L5246" s="214">
        <f t="shared" ref="L5246:L5309" si="427">I5246*5.5%</f>
        <v>11199.1</v>
      </c>
      <c r="M5246" s="213">
        <f t="shared" ref="M5246:M5309" si="428">I5246*8%</f>
        <v>16289.6</v>
      </c>
      <c r="N5246" s="213">
        <f t="shared" ref="N5246:N5309" si="429">I5246*9%</f>
        <v>18325.8</v>
      </c>
      <c r="O5246" s="242">
        <f t="shared" si="421"/>
        <v>0.51520000000000432</v>
      </c>
      <c r="P5246" s="242"/>
      <c r="Q5246" s="179"/>
      <c r="R5246" s="179"/>
      <c r="S5246" s="179"/>
      <c r="T5246" s="179"/>
      <c r="U5246" s="179"/>
      <c r="V5246" s="179"/>
      <c r="W5246" s="179"/>
      <c r="X5246" s="179"/>
      <c r="Y5246" s="179"/>
      <c r="Z5246" s="179"/>
      <c r="AA5246" s="222"/>
      <c r="AB5246" s="222"/>
      <c r="AC5246" s="222"/>
      <c r="AD5246" s="179"/>
      <c r="AE5246" s="179"/>
      <c r="AF5246" s="179"/>
      <c r="AG5246" s="179"/>
      <c r="AH5246" s="179"/>
      <c r="AI5246" s="179"/>
      <c r="AJ5246" s="179"/>
    </row>
    <row r="5247" spans="2:36" x14ac:dyDescent="0.3">
      <c r="B5247" s="224">
        <v>532400</v>
      </c>
      <c r="C5247" s="209">
        <v>221272</v>
      </c>
      <c r="D5247" s="206">
        <f t="shared" si="422"/>
        <v>0.41561232156273481</v>
      </c>
      <c r="E5247" s="208">
        <f t="shared" si="423"/>
        <v>0.45</v>
      </c>
      <c r="F5247" s="207">
        <v>12169.96</v>
      </c>
      <c r="G5247" s="207">
        <v>17701.759999999998</v>
      </c>
      <c r="H5247" s="207">
        <v>19914.48</v>
      </c>
      <c r="I5247" s="214">
        <f t="shared" si="426"/>
        <v>203662</v>
      </c>
      <c r="J5247" s="211">
        <f t="shared" si="424"/>
        <v>0.38253568745304284</v>
      </c>
      <c r="K5247" s="212">
        <f t="shared" si="425"/>
        <v>0.42</v>
      </c>
      <c r="L5247" s="214">
        <f t="shared" si="427"/>
        <v>11201.41</v>
      </c>
      <c r="M5247" s="213">
        <f t="shared" si="428"/>
        <v>16292.960000000001</v>
      </c>
      <c r="N5247" s="213">
        <f t="shared" si="429"/>
        <v>18329.579999999998</v>
      </c>
      <c r="O5247" s="242">
        <f t="shared" si="421"/>
        <v>0.51530000000002474</v>
      </c>
      <c r="P5247" s="242"/>
      <c r="Q5247" s="179"/>
      <c r="R5247" s="179"/>
      <c r="S5247" s="179"/>
      <c r="T5247" s="179"/>
      <c r="U5247" s="179"/>
      <c r="V5247" s="179"/>
      <c r="W5247" s="179"/>
      <c r="X5247" s="179"/>
      <c r="Y5247" s="179"/>
      <c r="Z5247" s="179"/>
      <c r="AA5247" s="222"/>
      <c r="AB5247" s="222"/>
      <c r="AC5247" s="222"/>
      <c r="AD5247" s="179"/>
      <c r="AE5247" s="179"/>
      <c r="AF5247" s="179"/>
      <c r="AG5247" s="179"/>
      <c r="AH5247" s="179"/>
      <c r="AI5247" s="179"/>
      <c r="AJ5247" s="179"/>
    </row>
    <row r="5248" spans="2:36" x14ac:dyDescent="0.3">
      <c r="B5248" s="224">
        <v>532500</v>
      </c>
      <c r="C5248" s="209">
        <v>221317</v>
      </c>
      <c r="D5248" s="206">
        <f t="shared" si="422"/>
        <v>0.41561877934272301</v>
      </c>
      <c r="E5248" s="208">
        <f t="shared" si="423"/>
        <v>0.45</v>
      </c>
      <c r="F5248" s="207">
        <v>12172.43</v>
      </c>
      <c r="G5248" s="207">
        <v>17705.36</v>
      </c>
      <c r="H5248" s="207">
        <v>19918.53</v>
      </c>
      <c r="I5248" s="214">
        <f t="shared" si="426"/>
        <v>203704</v>
      </c>
      <c r="J5248" s="211">
        <f t="shared" si="424"/>
        <v>0.38254272300469483</v>
      </c>
      <c r="K5248" s="212">
        <f t="shared" si="425"/>
        <v>0.42</v>
      </c>
      <c r="L5248" s="214">
        <f t="shared" si="427"/>
        <v>11203.72</v>
      </c>
      <c r="M5248" s="213">
        <f t="shared" si="428"/>
        <v>16296.32</v>
      </c>
      <c r="N5248" s="213">
        <f t="shared" si="429"/>
        <v>18333.36</v>
      </c>
      <c r="O5248" s="242">
        <f t="shared" si="421"/>
        <v>0.5151999999999316</v>
      </c>
      <c r="P5248" s="242"/>
      <c r="Q5248" s="179"/>
      <c r="R5248" s="179"/>
      <c r="S5248" s="179"/>
      <c r="T5248" s="179"/>
      <c r="U5248" s="179"/>
      <c r="V5248" s="179"/>
      <c r="W5248" s="179"/>
      <c r="X5248" s="179"/>
      <c r="Y5248" s="179"/>
      <c r="Z5248" s="179"/>
      <c r="AA5248" s="222"/>
      <c r="AB5248" s="222"/>
      <c r="AC5248" s="222"/>
      <c r="AD5248" s="179"/>
      <c r="AE5248" s="179"/>
      <c r="AF5248" s="179"/>
      <c r="AG5248" s="179"/>
      <c r="AH5248" s="179"/>
      <c r="AI5248" s="179"/>
      <c r="AJ5248" s="179"/>
    </row>
    <row r="5249" spans="2:36" x14ac:dyDescent="0.3">
      <c r="B5249" s="224">
        <v>532600</v>
      </c>
      <c r="C5249" s="209">
        <v>221362</v>
      </c>
      <c r="D5249" s="206">
        <f t="shared" si="422"/>
        <v>0.41562523469770934</v>
      </c>
      <c r="E5249" s="208">
        <f t="shared" si="423"/>
        <v>0.45</v>
      </c>
      <c r="F5249" s="207">
        <v>12174.91</v>
      </c>
      <c r="G5249" s="207">
        <v>17708.96</v>
      </c>
      <c r="H5249" s="207">
        <v>19922.580000000002</v>
      </c>
      <c r="I5249" s="214">
        <f t="shared" si="426"/>
        <v>203746</v>
      </c>
      <c r="J5249" s="211">
        <f t="shared" si="424"/>
        <v>0.38254975591438228</v>
      </c>
      <c r="K5249" s="212">
        <f t="shared" si="425"/>
        <v>0.42</v>
      </c>
      <c r="L5249" s="214">
        <f t="shared" si="427"/>
        <v>11206.03</v>
      </c>
      <c r="M5249" s="213">
        <f t="shared" si="428"/>
        <v>16299.68</v>
      </c>
      <c r="N5249" s="213">
        <f t="shared" si="429"/>
        <v>18337.14</v>
      </c>
      <c r="O5249" s="242">
        <f t="shared" si="421"/>
        <v>0.5152999999999156</v>
      </c>
      <c r="P5249" s="242"/>
      <c r="Q5249" s="179"/>
      <c r="R5249" s="179"/>
      <c r="S5249" s="179"/>
      <c r="T5249" s="179"/>
      <c r="U5249" s="179"/>
      <c r="V5249" s="179"/>
      <c r="W5249" s="179"/>
      <c r="X5249" s="179"/>
      <c r="Y5249" s="179"/>
      <c r="Z5249" s="179"/>
      <c r="AA5249" s="222"/>
      <c r="AB5249" s="222"/>
      <c r="AC5249" s="222"/>
      <c r="AD5249" s="179"/>
      <c r="AE5249" s="179"/>
      <c r="AF5249" s="179"/>
      <c r="AG5249" s="179"/>
      <c r="AH5249" s="179"/>
      <c r="AI5249" s="179"/>
      <c r="AJ5249" s="179"/>
    </row>
    <row r="5250" spans="2:36" x14ac:dyDescent="0.3">
      <c r="B5250" s="224">
        <v>532700</v>
      </c>
      <c r="C5250" s="209">
        <v>221407</v>
      </c>
      <c r="D5250" s="206">
        <f t="shared" si="422"/>
        <v>0.4156316876290595</v>
      </c>
      <c r="E5250" s="208">
        <f t="shared" si="423"/>
        <v>0.45</v>
      </c>
      <c r="F5250" s="207">
        <v>12177.38</v>
      </c>
      <c r="G5250" s="207">
        <v>17712.560000000001</v>
      </c>
      <c r="H5250" s="207">
        <v>19926.63</v>
      </c>
      <c r="I5250" s="214">
        <f t="shared" si="426"/>
        <v>203788</v>
      </c>
      <c r="J5250" s="211">
        <f t="shared" si="424"/>
        <v>0.38255678618359301</v>
      </c>
      <c r="K5250" s="212">
        <f t="shared" si="425"/>
        <v>0.42</v>
      </c>
      <c r="L5250" s="214">
        <f t="shared" si="427"/>
        <v>11208.34</v>
      </c>
      <c r="M5250" s="213">
        <f t="shared" si="428"/>
        <v>16303.04</v>
      </c>
      <c r="N5250" s="213">
        <f t="shared" si="429"/>
        <v>18340.919999999998</v>
      </c>
      <c r="O5250" s="242">
        <f t="shared" si="421"/>
        <v>0.51520000000007715</v>
      </c>
      <c r="P5250" s="242"/>
      <c r="Q5250" s="179"/>
      <c r="R5250" s="179"/>
      <c r="S5250" s="179"/>
      <c r="T5250" s="179"/>
      <c r="U5250" s="179"/>
      <c r="V5250" s="179"/>
      <c r="W5250" s="179"/>
      <c r="X5250" s="179"/>
      <c r="Y5250" s="179"/>
      <c r="Z5250" s="179"/>
      <c r="AA5250" s="222"/>
      <c r="AB5250" s="222"/>
      <c r="AC5250" s="222"/>
      <c r="AD5250" s="179"/>
      <c r="AE5250" s="179"/>
      <c r="AF5250" s="179"/>
      <c r="AG5250" s="179"/>
      <c r="AH5250" s="179"/>
      <c r="AI5250" s="179"/>
      <c r="AJ5250" s="179"/>
    </row>
    <row r="5251" spans="2:36" x14ac:dyDescent="0.3">
      <c r="B5251" s="224">
        <v>532800</v>
      </c>
      <c r="C5251" s="209">
        <v>221452</v>
      </c>
      <c r="D5251" s="206">
        <f t="shared" si="422"/>
        <v>0.41563813813813816</v>
      </c>
      <c r="E5251" s="208">
        <f t="shared" si="423"/>
        <v>0.45</v>
      </c>
      <c r="F5251" s="207">
        <v>12179.86</v>
      </c>
      <c r="G5251" s="207">
        <v>17716.16</v>
      </c>
      <c r="H5251" s="207">
        <v>19930.68</v>
      </c>
      <c r="I5251" s="214">
        <f t="shared" si="426"/>
        <v>203830</v>
      </c>
      <c r="J5251" s="211">
        <f t="shared" si="424"/>
        <v>0.38256381381381382</v>
      </c>
      <c r="K5251" s="212">
        <f t="shared" si="425"/>
        <v>0.42</v>
      </c>
      <c r="L5251" s="214">
        <f t="shared" si="427"/>
        <v>11210.65</v>
      </c>
      <c r="M5251" s="213">
        <f t="shared" si="428"/>
        <v>16306.4</v>
      </c>
      <c r="N5251" s="213">
        <f t="shared" si="429"/>
        <v>18344.7</v>
      </c>
      <c r="O5251" s="242">
        <f t="shared" si="421"/>
        <v>0.51529999999980647</v>
      </c>
      <c r="P5251" s="242"/>
      <c r="Q5251" s="179"/>
      <c r="R5251" s="179"/>
      <c r="S5251" s="179"/>
      <c r="T5251" s="179"/>
      <c r="U5251" s="179"/>
      <c r="V5251" s="179"/>
      <c r="W5251" s="179"/>
      <c r="X5251" s="179"/>
      <c r="Y5251" s="179"/>
      <c r="Z5251" s="179"/>
      <c r="AA5251" s="222"/>
      <c r="AB5251" s="222"/>
      <c r="AC5251" s="222"/>
      <c r="AD5251" s="179"/>
      <c r="AE5251" s="179"/>
      <c r="AF5251" s="179"/>
      <c r="AG5251" s="179"/>
      <c r="AH5251" s="179"/>
      <c r="AI5251" s="179"/>
      <c r="AJ5251" s="179"/>
    </row>
    <row r="5252" spans="2:36" x14ac:dyDescent="0.3">
      <c r="B5252" s="224">
        <v>532900</v>
      </c>
      <c r="C5252" s="209">
        <v>221497</v>
      </c>
      <c r="D5252" s="206">
        <f t="shared" si="422"/>
        <v>0.4156445862263089</v>
      </c>
      <c r="E5252" s="208">
        <f t="shared" si="423"/>
        <v>0.45</v>
      </c>
      <c r="F5252" s="207">
        <v>12182.33</v>
      </c>
      <c r="G5252" s="207">
        <v>17719.759999999998</v>
      </c>
      <c r="H5252" s="207">
        <v>19934.73</v>
      </c>
      <c r="I5252" s="214">
        <f t="shared" si="426"/>
        <v>203872</v>
      </c>
      <c r="J5252" s="211">
        <f t="shared" si="424"/>
        <v>0.38257083880653031</v>
      </c>
      <c r="K5252" s="212">
        <f t="shared" si="425"/>
        <v>0.42</v>
      </c>
      <c r="L5252" s="214">
        <f t="shared" si="427"/>
        <v>11212.960000000001</v>
      </c>
      <c r="M5252" s="213">
        <f t="shared" si="428"/>
        <v>16309.76</v>
      </c>
      <c r="N5252" s="213">
        <f t="shared" si="429"/>
        <v>18348.48</v>
      </c>
      <c r="O5252" s="242">
        <f t="shared" si="421"/>
        <v>0.51519999999996802</v>
      </c>
      <c r="P5252" s="242"/>
      <c r="Q5252" s="179"/>
      <c r="R5252" s="179"/>
      <c r="S5252" s="179"/>
      <c r="T5252" s="179"/>
      <c r="U5252" s="179"/>
      <c r="V5252" s="179"/>
      <c r="W5252" s="179"/>
      <c r="X5252" s="179"/>
      <c r="Y5252" s="179"/>
      <c r="Z5252" s="179"/>
      <c r="AA5252" s="222"/>
      <c r="AB5252" s="222"/>
      <c r="AC5252" s="222"/>
      <c r="AD5252" s="179"/>
      <c r="AE5252" s="179"/>
      <c r="AF5252" s="179"/>
      <c r="AG5252" s="179"/>
      <c r="AH5252" s="179"/>
      <c r="AI5252" s="179"/>
      <c r="AJ5252" s="179"/>
    </row>
    <row r="5253" spans="2:36" x14ac:dyDescent="0.3">
      <c r="B5253" s="224">
        <v>533000</v>
      </c>
      <c r="C5253" s="209">
        <v>221542</v>
      </c>
      <c r="D5253" s="206">
        <f t="shared" si="422"/>
        <v>0.41565103189493435</v>
      </c>
      <c r="E5253" s="208">
        <f t="shared" si="423"/>
        <v>0.45</v>
      </c>
      <c r="F5253" s="207">
        <v>12184.81</v>
      </c>
      <c r="G5253" s="207">
        <v>17723.36</v>
      </c>
      <c r="H5253" s="207">
        <v>19938.78</v>
      </c>
      <c r="I5253" s="214">
        <f t="shared" si="426"/>
        <v>203914</v>
      </c>
      <c r="J5253" s="211">
        <f t="shared" si="424"/>
        <v>0.38257786116322701</v>
      </c>
      <c r="K5253" s="212">
        <f t="shared" si="425"/>
        <v>0.42</v>
      </c>
      <c r="L5253" s="214">
        <f t="shared" si="427"/>
        <v>11215.27</v>
      </c>
      <c r="M5253" s="213">
        <f t="shared" si="428"/>
        <v>16313.12</v>
      </c>
      <c r="N5253" s="213">
        <f t="shared" si="429"/>
        <v>18352.259999999998</v>
      </c>
      <c r="O5253" s="242">
        <f t="shared" ref="O5253:O5316" si="430">(C5253+F5253+H5253-C5252-F5252-H5252)/100</f>
        <v>0.51529999999995202</v>
      </c>
      <c r="P5253" s="242"/>
      <c r="Q5253" s="179"/>
      <c r="R5253" s="179"/>
      <c r="S5253" s="179"/>
      <c r="T5253" s="179"/>
      <c r="U5253" s="179"/>
      <c r="V5253" s="179"/>
      <c r="W5253" s="179"/>
      <c r="X5253" s="179"/>
      <c r="Y5253" s="179"/>
      <c r="Z5253" s="179"/>
      <c r="AA5253" s="222"/>
      <c r="AB5253" s="222"/>
      <c r="AC5253" s="222"/>
      <c r="AD5253" s="179"/>
      <c r="AE5253" s="179"/>
      <c r="AF5253" s="179"/>
      <c r="AG5253" s="179"/>
      <c r="AH5253" s="179"/>
      <c r="AI5253" s="179"/>
      <c r="AJ5253" s="179"/>
    </row>
    <row r="5254" spans="2:36" x14ac:dyDescent="0.3">
      <c r="B5254" s="224">
        <v>533100</v>
      </c>
      <c r="C5254" s="209">
        <v>221587</v>
      </c>
      <c r="D5254" s="206">
        <f t="shared" si="422"/>
        <v>0.4156574751453761</v>
      </c>
      <c r="E5254" s="208">
        <f t="shared" si="423"/>
        <v>0.45</v>
      </c>
      <c r="F5254" s="207">
        <v>12187.28</v>
      </c>
      <c r="G5254" s="207">
        <v>17726.96</v>
      </c>
      <c r="H5254" s="207">
        <v>19942.830000000002</v>
      </c>
      <c r="I5254" s="214">
        <f t="shared" si="426"/>
        <v>203956</v>
      </c>
      <c r="J5254" s="211">
        <f t="shared" si="424"/>
        <v>0.38258488088538734</v>
      </c>
      <c r="K5254" s="212">
        <f t="shared" si="425"/>
        <v>0.42</v>
      </c>
      <c r="L5254" s="214">
        <f t="shared" si="427"/>
        <v>11217.58</v>
      </c>
      <c r="M5254" s="213">
        <f t="shared" si="428"/>
        <v>16316.48</v>
      </c>
      <c r="N5254" s="213">
        <f t="shared" si="429"/>
        <v>18356.04</v>
      </c>
      <c r="O5254" s="242">
        <f t="shared" si="430"/>
        <v>0.51519999999989519</v>
      </c>
      <c r="P5254" s="242"/>
      <c r="Q5254" s="179"/>
      <c r="R5254" s="179"/>
      <c r="S5254" s="179"/>
      <c r="T5254" s="179"/>
      <c r="U5254" s="179"/>
      <c r="V5254" s="179"/>
      <c r="W5254" s="179"/>
      <c r="X5254" s="179"/>
      <c r="Y5254" s="179"/>
      <c r="Z5254" s="179"/>
      <c r="AA5254" s="222"/>
      <c r="AB5254" s="222"/>
      <c r="AC5254" s="222"/>
      <c r="AD5254" s="179"/>
      <c r="AE5254" s="179"/>
      <c r="AF5254" s="179"/>
      <c r="AG5254" s="179"/>
      <c r="AH5254" s="179"/>
      <c r="AI5254" s="179"/>
      <c r="AJ5254" s="179"/>
    </row>
    <row r="5255" spans="2:36" x14ac:dyDescent="0.3">
      <c r="B5255" s="224">
        <v>533200</v>
      </c>
      <c r="C5255" s="209">
        <v>221632</v>
      </c>
      <c r="D5255" s="206">
        <f t="shared" si="422"/>
        <v>0.41566391597899477</v>
      </c>
      <c r="E5255" s="208">
        <f t="shared" si="423"/>
        <v>0.45</v>
      </c>
      <c r="F5255" s="207">
        <v>12189.76</v>
      </c>
      <c r="G5255" s="207">
        <v>17730.560000000001</v>
      </c>
      <c r="H5255" s="207">
        <v>19946.88</v>
      </c>
      <c r="I5255" s="214">
        <f t="shared" si="426"/>
        <v>203998</v>
      </c>
      <c r="J5255" s="211">
        <f t="shared" si="424"/>
        <v>0.38259189797449361</v>
      </c>
      <c r="K5255" s="212">
        <f t="shared" si="425"/>
        <v>0.42</v>
      </c>
      <c r="L5255" s="214">
        <f t="shared" si="427"/>
        <v>11219.89</v>
      </c>
      <c r="M5255" s="213">
        <f t="shared" si="428"/>
        <v>16319.84</v>
      </c>
      <c r="N5255" s="213">
        <f t="shared" si="429"/>
        <v>18359.82</v>
      </c>
      <c r="O5255" s="242">
        <f t="shared" si="430"/>
        <v>0.51530000000013387</v>
      </c>
      <c r="P5255" s="242"/>
      <c r="Q5255" s="179"/>
      <c r="R5255" s="179"/>
      <c r="S5255" s="179"/>
      <c r="T5255" s="179"/>
      <c r="U5255" s="179"/>
      <c r="V5255" s="179"/>
      <c r="W5255" s="179"/>
      <c r="X5255" s="179"/>
      <c r="Y5255" s="179"/>
      <c r="Z5255" s="179"/>
      <c r="AA5255" s="222"/>
      <c r="AB5255" s="222"/>
      <c r="AC5255" s="222"/>
      <c r="AD5255" s="179"/>
      <c r="AE5255" s="179"/>
      <c r="AF5255" s="179"/>
      <c r="AG5255" s="179"/>
      <c r="AH5255" s="179"/>
      <c r="AI5255" s="179"/>
      <c r="AJ5255" s="179"/>
    </row>
    <row r="5256" spans="2:36" x14ac:dyDescent="0.3">
      <c r="B5256" s="224">
        <v>533300</v>
      </c>
      <c r="C5256" s="209">
        <v>221677</v>
      </c>
      <c r="D5256" s="206">
        <f t="shared" si="422"/>
        <v>0.41567035439714983</v>
      </c>
      <c r="E5256" s="208">
        <f t="shared" si="423"/>
        <v>0.45</v>
      </c>
      <c r="F5256" s="207">
        <v>12192.23</v>
      </c>
      <c r="G5256" s="207">
        <v>17734.16</v>
      </c>
      <c r="H5256" s="207">
        <v>19950.93</v>
      </c>
      <c r="I5256" s="214">
        <f t="shared" si="426"/>
        <v>204040</v>
      </c>
      <c r="J5256" s="211">
        <f t="shared" si="424"/>
        <v>0.38259891243202698</v>
      </c>
      <c r="K5256" s="212">
        <f t="shared" si="425"/>
        <v>0.42</v>
      </c>
      <c r="L5256" s="214">
        <f t="shared" si="427"/>
        <v>11222.2</v>
      </c>
      <c r="M5256" s="213">
        <f t="shared" si="428"/>
        <v>16323.2</v>
      </c>
      <c r="N5256" s="213">
        <f t="shared" si="429"/>
        <v>18363.599999999999</v>
      </c>
      <c r="O5256" s="242">
        <f t="shared" si="430"/>
        <v>0.51520000000000432</v>
      </c>
      <c r="P5256" s="242"/>
      <c r="Q5256" s="179"/>
      <c r="R5256" s="179"/>
      <c r="S5256" s="179"/>
      <c r="T5256" s="179"/>
      <c r="U5256" s="179"/>
      <c r="V5256" s="179"/>
      <c r="W5256" s="179"/>
      <c r="X5256" s="179"/>
      <c r="Y5256" s="179"/>
      <c r="Z5256" s="179"/>
      <c r="AA5256" s="222"/>
      <c r="AB5256" s="222"/>
      <c r="AC5256" s="222"/>
      <c r="AD5256" s="179"/>
      <c r="AE5256" s="179"/>
      <c r="AF5256" s="179"/>
      <c r="AG5256" s="179"/>
      <c r="AH5256" s="179"/>
      <c r="AI5256" s="179"/>
      <c r="AJ5256" s="179"/>
    </row>
    <row r="5257" spans="2:36" x14ac:dyDescent="0.3">
      <c r="B5257" s="224">
        <v>533400</v>
      </c>
      <c r="C5257" s="209">
        <v>221722</v>
      </c>
      <c r="D5257" s="206">
        <f t="shared" si="422"/>
        <v>0.41567679040119987</v>
      </c>
      <c r="E5257" s="208">
        <f t="shared" si="423"/>
        <v>0.45</v>
      </c>
      <c r="F5257" s="207">
        <v>12194.71</v>
      </c>
      <c r="G5257" s="207">
        <v>17737.759999999998</v>
      </c>
      <c r="H5257" s="207">
        <v>19954.98</v>
      </c>
      <c r="I5257" s="214">
        <f t="shared" si="426"/>
        <v>204082</v>
      </c>
      <c r="J5257" s="211">
        <f t="shared" si="424"/>
        <v>0.38260592425946754</v>
      </c>
      <c r="K5257" s="212">
        <f t="shared" si="425"/>
        <v>0.42</v>
      </c>
      <c r="L5257" s="214">
        <f t="shared" si="427"/>
        <v>11224.51</v>
      </c>
      <c r="M5257" s="213">
        <f t="shared" si="428"/>
        <v>16326.56</v>
      </c>
      <c r="N5257" s="213">
        <f t="shared" si="429"/>
        <v>18367.38</v>
      </c>
      <c r="O5257" s="242">
        <f t="shared" si="430"/>
        <v>0.51530000000002474</v>
      </c>
      <c r="P5257" s="242"/>
      <c r="Q5257" s="179"/>
      <c r="R5257" s="179"/>
      <c r="S5257" s="179"/>
      <c r="T5257" s="179"/>
      <c r="U5257" s="179"/>
      <c r="V5257" s="179"/>
      <c r="W5257" s="179"/>
      <c r="X5257" s="179"/>
      <c r="Y5257" s="179"/>
      <c r="Z5257" s="179"/>
      <c r="AA5257" s="222"/>
      <c r="AB5257" s="222"/>
      <c r="AC5257" s="222"/>
      <c r="AD5257" s="179"/>
      <c r="AE5257" s="179"/>
      <c r="AF5257" s="179"/>
      <c r="AG5257" s="179"/>
      <c r="AH5257" s="179"/>
      <c r="AI5257" s="179"/>
      <c r="AJ5257" s="179"/>
    </row>
    <row r="5258" spans="2:36" x14ac:dyDescent="0.3">
      <c r="B5258" s="224">
        <v>533500</v>
      </c>
      <c r="C5258" s="209">
        <v>221767</v>
      </c>
      <c r="D5258" s="206">
        <f t="shared" si="422"/>
        <v>0.41568322399250235</v>
      </c>
      <c r="E5258" s="208">
        <f t="shared" si="423"/>
        <v>0.45</v>
      </c>
      <c r="F5258" s="207">
        <v>12197.18</v>
      </c>
      <c r="G5258" s="207">
        <v>17741.36</v>
      </c>
      <c r="H5258" s="207">
        <v>19959.03</v>
      </c>
      <c r="I5258" s="214">
        <f t="shared" si="426"/>
        <v>204124</v>
      </c>
      <c r="J5258" s="211">
        <f t="shared" si="424"/>
        <v>0.38261293345829428</v>
      </c>
      <c r="K5258" s="212">
        <f t="shared" si="425"/>
        <v>0.42</v>
      </c>
      <c r="L5258" s="214">
        <f t="shared" si="427"/>
        <v>11226.82</v>
      </c>
      <c r="M5258" s="213">
        <f t="shared" si="428"/>
        <v>16329.92</v>
      </c>
      <c r="N5258" s="213">
        <f t="shared" si="429"/>
        <v>18371.16</v>
      </c>
      <c r="O5258" s="242">
        <f t="shared" si="430"/>
        <v>0.5151999999999316</v>
      </c>
      <c r="P5258" s="242"/>
      <c r="Q5258" s="179"/>
      <c r="R5258" s="179"/>
      <c r="S5258" s="179"/>
      <c r="T5258" s="179"/>
      <c r="U5258" s="179"/>
      <c r="V5258" s="179"/>
      <c r="W5258" s="179"/>
      <c r="X5258" s="179"/>
      <c r="Y5258" s="179"/>
      <c r="Z5258" s="179"/>
      <c r="AA5258" s="222"/>
      <c r="AB5258" s="222"/>
      <c r="AC5258" s="222"/>
      <c r="AD5258" s="179"/>
      <c r="AE5258" s="179"/>
      <c r="AF5258" s="179"/>
      <c r="AG5258" s="179"/>
      <c r="AH5258" s="179"/>
      <c r="AI5258" s="179"/>
      <c r="AJ5258" s="179"/>
    </row>
    <row r="5259" spans="2:36" x14ac:dyDescent="0.3">
      <c r="B5259" s="224">
        <v>533600</v>
      </c>
      <c r="C5259" s="209">
        <v>221812</v>
      </c>
      <c r="D5259" s="206">
        <f t="shared" si="422"/>
        <v>0.4156896551724138</v>
      </c>
      <c r="E5259" s="208">
        <f t="shared" si="423"/>
        <v>0.45</v>
      </c>
      <c r="F5259" s="207">
        <v>12199.66</v>
      </c>
      <c r="G5259" s="207">
        <v>17744.96</v>
      </c>
      <c r="H5259" s="207">
        <v>19963.080000000002</v>
      </c>
      <c r="I5259" s="214">
        <f t="shared" si="426"/>
        <v>204166</v>
      </c>
      <c r="J5259" s="211">
        <f t="shared" si="424"/>
        <v>0.38261994002998501</v>
      </c>
      <c r="K5259" s="212">
        <f t="shared" si="425"/>
        <v>0.42</v>
      </c>
      <c r="L5259" s="214">
        <f t="shared" si="427"/>
        <v>11229.13</v>
      </c>
      <c r="M5259" s="213">
        <f t="shared" si="428"/>
        <v>16333.28</v>
      </c>
      <c r="N5259" s="213">
        <f t="shared" si="429"/>
        <v>18374.939999999999</v>
      </c>
      <c r="O5259" s="242">
        <f t="shared" si="430"/>
        <v>0.5152999999999156</v>
      </c>
      <c r="P5259" s="242"/>
      <c r="Q5259" s="179"/>
      <c r="R5259" s="179"/>
      <c r="S5259" s="179"/>
      <c r="T5259" s="179"/>
      <c r="U5259" s="179"/>
      <c r="V5259" s="179"/>
      <c r="W5259" s="179"/>
      <c r="X5259" s="179"/>
      <c r="Y5259" s="179"/>
      <c r="Z5259" s="179"/>
      <c r="AA5259" s="222"/>
      <c r="AB5259" s="222"/>
      <c r="AC5259" s="222"/>
      <c r="AD5259" s="179"/>
      <c r="AE5259" s="179"/>
      <c r="AF5259" s="179"/>
      <c r="AG5259" s="179"/>
      <c r="AH5259" s="179"/>
      <c r="AI5259" s="179"/>
      <c r="AJ5259" s="179"/>
    </row>
    <row r="5260" spans="2:36" x14ac:dyDescent="0.3">
      <c r="B5260" s="224">
        <v>533700</v>
      </c>
      <c r="C5260" s="209">
        <v>221857</v>
      </c>
      <c r="D5260" s="206">
        <f t="shared" si="422"/>
        <v>0.41569608394228968</v>
      </c>
      <c r="E5260" s="208">
        <f t="shared" si="423"/>
        <v>0.45</v>
      </c>
      <c r="F5260" s="207">
        <v>12202.13</v>
      </c>
      <c r="G5260" s="207">
        <v>17748.560000000001</v>
      </c>
      <c r="H5260" s="207">
        <v>19967.13</v>
      </c>
      <c r="I5260" s="214">
        <f t="shared" si="426"/>
        <v>204208</v>
      </c>
      <c r="J5260" s="211">
        <f t="shared" si="424"/>
        <v>0.38262694397601649</v>
      </c>
      <c r="K5260" s="212">
        <f t="shared" si="425"/>
        <v>0.42</v>
      </c>
      <c r="L5260" s="214">
        <f t="shared" si="427"/>
        <v>11231.44</v>
      </c>
      <c r="M5260" s="213">
        <f t="shared" si="428"/>
        <v>16336.640000000001</v>
      </c>
      <c r="N5260" s="213">
        <f t="shared" si="429"/>
        <v>18378.719999999998</v>
      </c>
      <c r="O5260" s="242">
        <f t="shared" si="430"/>
        <v>0.51520000000007715</v>
      </c>
      <c r="P5260" s="242"/>
      <c r="Q5260" s="179"/>
      <c r="R5260" s="179"/>
      <c r="S5260" s="179"/>
      <c r="T5260" s="179"/>
      <c r="U5260" s="179"/>
      <c r="V5260" s="179"/>
      <c r="W5260" s="179"/>
      <c r="X5260" s="179"/>
      <c r="Y5260" s="179"/>
      <c r="Z5260" s="179"/>
      <c r="AA5260" s="222"/>
      <c r="AB5260" s="222"/>
      <c r="AC5260" s="222"/>
      <c r="AD5260" s="179"/>
      <c r="AE5260" s="179"/>
      <c r="AF5260" s="179"/>
      <c r="AG5260" s="179"/>
      <c r="AH5260" s="179"/>
      <c r="AI5260" s="179"/>
      <c r="AJ5260" s="179"/>
    </row>
    <row r="5261" spans="2:36" x14ac:dyDescent="0.3">
      <c r="B5261" s="224">
        <v>533800</v>
      </c>
      <c r="C5261" s="209">
        <v>221902</v>
      </c>
      <c r="D5261" s="206">
        <f t="shared" si="422"/>
        <v>0.41570251030348443</v>
      </c>
      <c r="E5261" s="208">
        <f t="shared" si="423"/>
        <v>0.45</v>
      </c>
      <c r="F5261" s="207">
        <v>12204.61</v>
      </c>
      <c r="G5261" s="207">
        <v>17752.16</v>
      </c>
      <c r="H5261" s="207">
        <v>19971.18</v>
      </c>
      <c r="I5261" s="214">
        <f t="shared" si="426"/>
        <v>204250</v>
      </c>
      <c r="J5261" s="211">
        <f t="shared" si="424"/>
        <v>0.38263394529786438</v>
      </c>
      <c r="K5261" s="212">
        <f t="shared" si="425"/>
        <v>0.42</v>
      </c>
      <c r="L5261" s="214">
        <f t="shared" si="427"/>
        <v>11233.75</v>
      </c>
      <c r="M5261" s="213">
        <f t="shared" si="428"/>
        <v>16340</v>
      </c>
      <c r="N5261" s="213">
        <f t="shared" si="429"/>
        <v>18382.5</v>
      </c>
      <c r="O5261" s="242">
        <f t="shared" si="430"/>
        <v>0.51529999999980647</v>
      </c>
      <c r="P5261" s="242"/>
      <c r="Q5261" s="179"/>
      <c r="R5261" s="179"/>
      <c r="S5261" s="179"/>
      <c r="T5261" s="179"/>
      <c r="U5261" s="179"/>
      <c r="V5261" s="179"/>
      <c r="W5261" s="179"/>
      <c r="X5261" s="179"/>
      <c r="Y5261" s="179"/>
      <c r="Z5261" s="179"/>
      <c r="AA5261" s="222"/>
      <c r="AB5261" s="222"/>
      <c r="AC5261" s="222"/>
      <c r="AD5261" s="179"/>
      <c r="AE5261" s="179"/>
      <c r="AF5261" s="179"/>
      <c r="AG5261" s="179"/>
      <c r="AH5261" s="179"/>
      <c r="AI5261" s="179"/>
      <c r="AJ5261" s="179"/>
    </row>
    <row r="5262" spans="2:36" x14ac:dyDescent="0.3">
      <c r="B5262" s="224">
        <v>533900</v>
      </c>
      <c r="C5262" s="209">
        <v>221947</v>
      </c>
      <c r="D5262" s="206">
        <f t="shared" si="422"/>
        <v>0.41570893425735156</v>
      </c>
      <c r="E5262" s="208">
        <f t="shared" si="423"/>
        <v>0.45</v>
      </c>
      <c r="F5262" s="207">
        <v>12207.08</v>
      </c>
      <c r="G5262" s="207">
        <v>17755.759999999998</v>
      </c>
      <c r="H5262" s="207">
        <v>19975.23</v>
      </c>
      <c r="I5262" s="214">
        <f t="shared" si="426"/>
        <v>204292</v>
      </c>
      <c r="J5262" s="211">
        <f t="shared" si="424"/>
        <v>0.38264094399700316</v>
      </c>
      <c r="K5262" s="212">
        <f t="shared" si="425"/>
        <v>0.42</v>
      </c>
      <c r="L5262" s="214">
        <f t="shared" si="427"/>
        <v>11236.06</v>
      </c>
      <c r="M5262" s="213">
        <f t="shared" si="428"/>
        <v>16343.36</v>
      </c>
      <c r="N5262" s="213">
        <f t="shared" si="429"/>
        <v>18386.28</v>
      </c>
      <c r="O5262" s="242">
        <f t="shared" si="430"/>
        <v>0.51519999999996802</v>
      </c>
      <c r="P5262" s="242"/>
      <c r="Q5262" s="179"/>
      <c r="R5262" s="179"/>
      <c r="S5262" s="179"/>
      <c r="T5262" s="179"/>
      <c r="U5262" s="179"/>
      <c r="V5262" s="179"/>
      <c r="W5262" s="179"/>
      <c r="X5262" s="179"/>
      <c r="Y5262" s="179"/>
      <c r="Z5262" s="179"/>
      <c r="AA5262" s="222"/>
      <c r="AB5262" s="222"/>
      <c r="AC5262" s="222"/>
      <c r="AD5262" s="179"/>
      <c r="AE5262" s="179"/>
      <c r="AF5262" s="179"/>
      <c r="AG5262" s="179"/>
      <c r="AH5262" s="179"/>
      <c r="AI5262" s="179"/>
      <c r="AJ5262" s="179"/>
    </row>
    <row r="5263" spans="2:36" x14ac:dyDescent="0.3">
      <c r="B5263" s="224">
        <v>534000</v>
      </c>
      <c r="C5263" s="209">
        <v>221992</v>
      </c>
      <c r="D5263" s="206">
        <f t="shared" si="422"/>
        <v>0.41571535580524344</v>
      </c>
      <c r="E5263" s="208">
        <f t="shared" si="423"/>
        <v>0.45</v>
      </c>
      <c r="F5263" s="207">
        <v>12209.56</v>
      </c>
      <c r="G5263" s="207">
        <v>17759.36</v>
      </c>
      <c r="H5263" s="207">
        <v>19979.28</v>
      </c>
      <c r="I5263" s="214">
        <f t="shared" si="426"/>
        <v>204334</v>
      </c>
      <c r="J5263" s="211">
        <f t="shared" si="424"/>
        <v>0.38264794007490638</v>
      </c>
      <c r="K5263" s="212">
        <f t="shared" si="425"/>
        <v>0.42</v>
      </c>
      <c r="L5263" s="214">
        <f t="shared" si="427"/>
        <v>11238.37</v>
      </c>
      <c r="M5263" s="213">
        <f t="shared" si="428"/>
        <v>16346.720000000001</v>
      </c>
      <c r="N5263" s="213">
        <f t="shared" si="429"/>
        <v>18390.059999999998</v>
      </c>
      <c r="O5263" s="242">
        <f t="shared" si="430"/>
        <v>0.51529999999995202</v>
      </c>
      <c r="P5263" s="242"/>
      <c r="Q5263" s="179"/>
      <c r="R5263" s="179"/>
      <c r="S5263" s="179"/>
      <c r="T5263" s="179"/>
      <c r="U5263" s="179"/>
      <c r="V5263" s="179"/>
      <c r="W5263" s="179"/>
      <c r="X5263" s="179"/>
      <c r="Y5263" s="179"/>
      <c r="Z5263" s="179"/>
      <c r="AA5263" s="222"/>
      <c r="AB5263" s="222"/>
      <c r="AC5263" s="222"/>
      <c r="AD5263" s="179"/>
      <c r="AE5263" s="179"/>
      <c r="AF5263" s="179"/>
      <c r="AG5263" s="179"/>
      <c r="AH5263" s="179"/>
      <c r="AI5263" s="179"/>
      <c r="AJ5263" s="179"/>
    </row>
    <row r="5264" spans="2:36" x14ac:dyDescent="0.3">
      <c r="B5264" s="224">
        <v>534100</v>
      </c>
      <c r="C5264" s="209">
        <v>222037</v>
      </c>
      <c r="D5264" s="206">
        <f t="shared" si="422"/>
        <v>0.41572177494851154</v>
      </c>
      <c r="E5264" s="208">
        <f t="shared" si="423"/>
        <v>0.45</v>
      </c>
      <c r="F5264" s="207">
        <v>12212.03</v>
      </c>
      <c r="G5264" s="207">
        <v>17762.96</v>
      </c>
      <c r="H5264" s="207">
        <v>19983.330000000002</v>
      </c>
      <c r="I5264" s="214">
        <f t="shared" si="426"/>
        <v>204376</v>
      </c>
      <c r="J5264" s="211">
        <f t="shared" si="424"/>
        <v>0.38265493353304625</v>
      </c>
      <c r="K5264" s="212">
        <f t="shared" si="425"/>
        <v>0.42</v>
      </c>
      <c r="L5264" s="214">
        <f t="shared" si="427"/>
        <v>11240.68</v>
      </c>
      <c r="M5264" s="213">
        <f t="shared" si="428"/>
        <v>16350.08</v>
      </c>
      <c r="N5264" s="213">
        <f t="shared" si="429"/>
        <v>18393.84</v>
      </c>
      <c r="O5264" s="242">
        <f t="shared" si="430"/>
        <v>0.51519999999989519</v>
      </c>
      <c r="P5264" s="242"/>
      <c r="Q5264" s="179"/>
      <c r="R5264" s="179"/>
      <c r="S5264" s="179"/>
      <c r="T5264" s="179"/>
      <c r="U5264" s="179"/>
      <c r="V5264" s="179"/>
      <c r="W5264" s="179"/>
      <c r="X5264" s="179"/>
      <c r="Y5264" s="179"/>
      <c r="Z5264" s="179"/>
      <c r="AA5264" s="222"/>
      <c r="AB5264" s="222"/>
      <c r="AC5264" s="222"/>
      <c r="AD5264" s="179"/>
      <c r="AE5264" s="179"/>
      <c r="AF5264" s="179"/>
      <c r="AG5264" s="179"/>
      <c r="AH5264" s="179"/>
      <c r="AI5264" s="179"/>
      <c r="AJ5264" s="179"/>
    </row>
    <row r="5265" spans="2:36" x14ac:dyDescent="0.3">
      <c r="B5265" s="224">
        <v>534200</v>
      </c>
      <c r="C5265" s="209">
        <v>222082</v>
      </c>
      <c r="D5265" s="206">
        <f t="shared" si="422"/>
        <v>0.41572819168850617</v>
      </c>
      <c r="E5265" s="208">
        <f t="shared" si="423"/>
        <v>0.45</v>
      </c>
      <c r="F5265" s="207">
        <v>12214.51</v>
      </c>
      <c r="G5265" s="207">
        <v>17766.560000000001</v>
      </c>
      <c r="H5265" s="207">
        <v>19987.38</v>
      </c>
      <c r="I5265" s="214">
        <f t="shared" si="426"/>
        <v>204418</v>
      </c>
      <c r="J5265" s="211">
        <f t="shared" si="424"/>
        <v>0.38266192437289404</v>
      </c>
      <c r="K5265" s="212">
        <f t="shared" si="425"/>
        <v>0.42</v>
      </c>
      <c r="L5265" s="214">
        <f t="shared" si="427"/>
        <v>11242.99</v>
      </c>
      <c r="M5265" s="213">
        <f t="shared" si="428"/>
        <v>16353.44</v>
      </c>
      <c r="N5265" s="213">
        <f t="shared" si="429"/>
        <v>18397.62</v>
      </c>
      <c r="O5265" s="242">
        <f t="shared" si="430"/>
        <v>0.51530000000013387</v>
      </c>
      <c r="P5265" s="242"/>
      <c r="Q5265" s="179"/>
      <c r="R5265" s="179"/>
      <c r="S5265" s="179"/>
      <c r="T5265" s="179"/>
      <c r="U5265" s="179"/>
      <c r="V5265" s="179"/>
      <c r="W5265" s="179"/>
      <c r="X5265" s="179"/>
      <c r="Y5265" s="179"/>
      <c r="Z5265" s="179"/>
      <c r="AA5265" s="222"/>
      <c r="AB5265" s="222"/>
      <c r="AC5265" s="222"/>
      <c r="AD5265" s="179"/>
      <c r="AE5265" s="179"/>
      <c r="AF5265" s="179"/>
      <c r="AG5265" s="179"/>
      <c r="AH5265" s="179"/>
      <c r="AI5265" s="179"/>
      <c r="AJ5265" s="179"/>
    </row>
    <row r="5266" spans="2:36" x14ac:dyDescent="0.3">
      <c r="B5266" s="224">
        <v>534300</v>
      </c>
      <c r="C5266" s="209">
        <v>222127</v>
      </c>
      <c r="D5266" s="206">
        <f t="shared" si="422"/>
        <v>0.4157346060265768</v>
      </c>
      <c r="E5266" s="208">
        <f t="shared" si="423"/>
        <v>0.45</v>
      </c>
      <c r="F5266" s="207">
        <v>12216.98</v>
      </c>
      <c r="G5266" s="207">
        <v>17770.16</v>
      </c>
      <c r="H5266" s="207">
        <v>19991.43</v>
      </c>
      <c r="I5266" s="214">
        <f t="shared" si="426"/>
        <v>204460</v>
      </c>
      <c r="J5266" s="211">
        <f t="shared" si="424"/>
        <v>0.3826689125959199</v>
      </c>
      <c r="K5266" s="212">
        <f t="shared" si="425"/>
        <v>0.42</v>
      </c>
      <c r="L5266" s="214">
        <f t="shared" si="427"/>
        <v>11245.3</v>
      </c>
      <c r="M5266" s="213">
        <f t="shared" si="428"/>
        <v>16356.800000000001</v>
      </c>
      <c r="N5266" s="213">
        <f t="shared" si="429"/>
        <v>18401.399999999998</v>
      </c>
      <c r="O5266" s="242">
        <f t="shared" si="430"/>
        <v>0.51520000000000432</v>
      </c>
      <c r="P5266" s="242"/>
      <c r="Q5266" s="179"/>
      <c r="R5266" s="179"/>
      <c r="S5266" s="179"/>
      <c r="T5266" s="179"/>
      <c r="U5266" s="179"/>
      <c r="V5266" s="179"/>
      <c r="W5266" s="179"/>
      <c r="X5266" s="179"/>
      <c r="Y5266" s="179"/>
      <c r="Z5266" s="179"/>
      <c r="AA5266" s="222"/>
      <c r="AB5266" s="222"/>
      <c r="AC5266" s="222"/>
      <c r="AD5266" s="179"/>
      <c r="AE5266" s="179"/>
      <c r="AF5266" s="179"/>
      <c r="AG5266" s="179"/>
      <c r="AH5266" s="179"/>
      <c r="AI5266" s="179"/>
      <c r="AJ5266" s="179"/>
    </row>
    <row r="5267" spans="2:36" x14ac:dyDescent="0.3">
      <c r="B5267" s="224">
        <v>534400</v>
      </c>
      <c r="C5267" s="209">
        <v>222172</v>
      </c>
      <c r="D5267" s="206">
        <f t="shared" si="422"/>
        <v>0.41574101796407187</v>
      </c>
      <c r="E5267" s="208">
        <f t="shared" si="423"/>
        <v>0.45</v>
      </c>
      <c r="F5267" s="207">
        <v>12219.46</v>
      </c>
      <c r="G5267" s="207">
        <v>17773.759999999998</v>
      </c>
      <c r="H5267" s="207">
        <v>19995.48</v>
      </c>
      <c r="I5267" s="214">
        <f t="shared" si="426"/>
        <v>204502</v>
      </c>
      <c r="J5267" s="211">
        <f t="shared" si="424"/>
        <v>0.38267589820359282</v>
      </c>
      <c r="K5267" s="212">
        <f t="shared" si="425"/>
        <v>0.42</v>
      </c>
      <c r="L5267" s="214">
        <f t="shared" si="427"/>
        <v>11247.61</v>
      </c>
      <c r="M5267" s="213">
        <f t="shared" si="428"/>
        <v>16360.16</v>
      </c>
      <c r="N5267" s="213">
        <f t="shared" si="429"/>
        <v>18405.18</v>
      </c>
      <c r="O5267" s="242">
        <f t="shared" si="430"/>
        <v>0.51530000000002474</v>
      </c>
      <c r="P5267" s="242"/>
      <c r="Q5267" s="179"/>
      <c r="R5267" s="179"/>
      <c r="S5267" s="179"/>
      <c r="T5267" s="179"/>
      <c r="U5267" s="179"/>
      <c r="V5267" s="179"/>
      <c r="W5267" s="179"/>
      <c r="X5267" s="179"/>
      <c r="Y5267" s="179"/>
      <c r="Z5267" s="179"/>
      <c r="AA5267" s="222"/>
      <c r="AB5267" s="222"/>
      <c r="AC5267" s="222"/>
      <c r="AD5267" s="179"/>
      <c r="AE5267" s="179"/>
      <c r="AF5267" s="179"/>
      <c r="AG5267" s="179"/>
      <c r="AH5267" s="179"/>
      <c r="AI5267" s="179"/>
      <c r="AJ5267" s="179"/>
    </row>
    <row r="5268" spans="2:36" x14ac:dyDescent="0.3">
      <c r="B5268" s="224">
        <v>534500</v>
      </c>
      <c r="C5268" s="209">
        <v>222217</v>
      </c>
      <c r="D5268" s="206">
        <f t="shared" si="422"/>
        <v>0.41574742750233862</v>
      </c>
      <c r="E5268" s="208">
        <f t="shared" si="423"/>
        <v>0.45</v>
      </c>
      <c r="F5268" s="207">
        <v>12221.93</v>
      </c>
      <c r="G5268" s="207">
        <v>17777.36</v>
      </c>
      <c r="H5268" s="207">
        <v>19999.53</v>
      </c>
      <c r="I5268" s="214">
        <f t="shared" si="426"/>
        <v>204544</v>
      </c>
      <c r="J5268" s="211">
        <f t="shared" si="424"/>
        <v>0.38268288119738075</v>
      </c>
      <c r="K5268" s="212">
        <f t="shared" si="425"/>
        <v>0.42</v>
      </c>
      <c r="L5268" s="214">
        <f t="shared" si="427"/>
        <v>11249.92</v>
      </c>
      <c r="M5268" s="213">
        <f t="shared" si="428"/>
        <v>16363.52</v>
      </c>
      <c r="N5268" s="213">
        <f t="shared" si="429"/>
        <v>18408.96</v>
      </c>
      <c r="O5268" s="242">
        <f t="shared" si="430"/>
        <v>0.5151999999999316</v>
      </c>
      <c r="P5268" s="242"/>
      <c r="Q5268" s="179"/>
      <c r="R5268" s="179"/>
      <c r="S5268" s="179"/>
      <c r="T5268" s="179"/>
      <c r="U5268" s="179"/>
      <c r="V5268" s="179"/>
      <c r="W5268" s="179"/>
      <c r="X5268" s="179"/>
      <c r="Y5268" s="179"/>
      <c r="Z5268" s="179"/>
      <c r="AA5268" s="222"/>
      <c r="AB5268" s="222"/>
      <c r="AC5268" s="222"/>
      <c r="AD5268" s="179"/>
      <c r="AE5268" s="179"/>
      <c r="AF5268" s="179"/>
      <c r="AG5268" s="179"/>
      <c r="AH5268" s="179"/>
      <c r="AI5268" s="179"/>
      <c r="AJ5268" s="179"/>
    </row>
    <row r="5269" spans="2:36" x14ac:dyDescent="0.3">
      <c r="B5269" s="224">
        <v>534600</v>
      </c>
      <c r="C5269" s="209">
        <v>222262</v>
      </c>
      <c r="D5269" s="206">
        <f t="shared" si="422"/>
        <v>0.41575383464272353</v>
      </c>
      <c r="E5269" s="208">
        <f t="shared" si="423"/>
        <v>0.45</v>
      </c>
      <c r="F5269" s="207">
        <v>12224.41</v>
      </c>
      <c r="G5269" s="207">
        <v>17780.96</v>
      </c>
      <c r="H5269" s="207">
        <v>20003.580000000002</v>
      </c>
      <c r="I5269" s="214">
        <f t="shared" si="426"/>
        <v>204586</v>
      </c>
      <c r="J5269" s="211">
        <f t="shared" si="424"/>
        <v>0.38268986157875046</v>
      </c>
      <c r="K5269" s="212">
        <f t="shared" si="425"/>
        <v>0.42</v>
      </c>
      <c r="L5269" s="214">
        <f t="shared" si="427"/>
        <v>11252.23</v>
      </c>
      <c r="M5269" s="213">
        <f t="shared" si="428"/>
        <v>16366.880000000001</v>
      </c>
      <c r="N5269" s="213">
        <f t="shared" si="429"/>
        <v>18412.739999999998</v>
      </c>
      <c r="O5269" s="242">
        <f t="shared" si="430"/>
        <v>0.5152999999999156</v>
      </c>
      <c r="P5269" s="242"/>
      <c r="Q5269" s="179"/>
      <c r="R5269" s="179"/>
      <c r="S5269" s="179"/>
      <c r="T5269" s="179"/>
      <c r="U5269" s="179"/>
      <c r="V5269" s="179"/>
      <c r="W5269" s="179"/>
      <c r="X5269" s="179"/>
      <c r="Y5269" s="179"/>
      <c r="Z5269" s="179"/>
      <c r="AA5269" s="222"/>
      <c r="AB5269" s="222"/>
      <c r="AC5269" s="222"/>
      <c r="AD5269" s="179"/>
      <c r="AE5269" s="179"/>
      <c r="AF5269" s="179"/>
      <c r="AG5269" s="179"/>
      <c r="AH5269" s="179"/>
      <c r="AI5269" s="179"/>
      <c r="AJ5269" s="179"/>
    </row>
    <row r="5270" spans="2:36" x14ac:dyDescent="0.3">
      <c r="B5270" s="224">
        <v>534700</v>
      </c>
      <c r="C5270" s="209">
        <v>222307</v>
      </c>
      <c r="D5270" s="206">
        <f t="shared" si="422"/>
        <v>0.41576023938657192</v>
      </c>
      <c r="E5270" s="208">
        <f t="shared" si="423"/>
        <v>0.45</v>
      </c>
      <c r="F5270" s="207">
        <v>12226.88</v>
      </c>
      <c r="G5270" s="207">
        <v>17784.560000000001</v>
      </c>
      <c r="H5270" s="207">
        <v>20007.63</v>
      </c>
      <c r="I5270" s="214">
        <f t="shared" si="426"/>
        <v>204628</v>
      </c>
      <c r="J5270" s="211">
        <f t="shared" si="424"/>
        <v>0.38269683934916776</v>
      </c>
      <c r="K5270" s="212">
        <f t="shared" si="425"/>
        <v>0.42</v>
      </c>
      <c r="L5270" s="214">
        <f t="shared" si="427"/>
        <v>11254.54</v>
      </c>
      <c r="M5270" s="213">
        <f t="shared" si="428"/>
        <v>16370.24</v>
      </c>
      <c r="N5270" s="213">
        <f t="shared" si="429"/>
        <v>18416.52</v>
      </c>
      <c r="O5270" s="242">
        <f t="shared" si="430"/>
        <v>0.51520000000007715</v>
      </c>
      <c r="P5270" s="242"/>
      <c r="Q5270" s="179"/>
      <c r="R5270" s="179"/>
      <c r="S5270" s="179"/>
      <c r="T5270" s="179"/>
      <c r="U5270" s="179"/>
      <c r="V5270" s="179"/>
      <c r="W5270" s="179"/>
      <c r="X5270" s="179"/>
      <c r="Y5270" s="179"/>
      <c r="Z5270" s="179"/>
      <c r="AA5270" s="222"/>
      <c r="AB5270" s="222"/>
      <c r="AC5270" s="222"/>
      <c r="AD5270" s="179"/>
      <c r="AE5270" s="179"/>
      <c r="AF5270" s="179"/>
      <c r="AG5270" s="179"/>
      <c r="AH5270" s="179"/>
      <c r="AI5270" s="179"/>
      <c r="AJ5270" s="179"/>
    </row>
    <row r="5271" spans="2:36" x14ac:dyDescent="0.3">
      <c r="B5271" s="224">
        <v>534800</v>
      </c>
      <c r="C5271" s="209">
        <v>222352</v>
      </c>
      <c r="D5271" s="206">
        <f t="shared" si="422"/>
        <v>0.41576664173522815</v>
      </c>
      <c r="E5271" s="208">
        <f t="shared" si="423"/>
        <v>0.45</v>
      </c>
      <c r="F5271" s="207">
        <v>12229.36</v>
      </c>
      <c r="G5271" s="207">
        <v>17788.16</v>
      </c>
      <c r="H5271" s="207">
        <v>20011.68</v>
      </c>
      <c r="I5271" s="214">
        <f t="shared" si="426"/>
        <v>204670</v>
      </c>
      <c r="J5271" s="211">
        <f t="shared" si="424"/>
        <v>0.38270381451009722</v>
      </c>
      <c r="K5271" s="212">
        <f t="shared" si="425"/>
        <v>0.42</v>
      </c>
      <c r="L5271" s="214">
        <f t="shared" si="427"/>
        <v>11256.85</v>
      </c>
      <c r="M5271" s="213">
        <f t="shared" si="428"/>
        <v>16373.6</v>
      </c>
      <c r="N5271" s="213">
        <f t="shared" si="429"/>
        <v>18420.3</v>
      </c>
      <c r="O5271" s="242">
        <f t="shared" si="430"/>
        <v>0.51529999999980647</v>
      </c>
      <c r="P5271" s="242"/>
      <c r="Q5271" s="179"/>
      <c r="R5271" s="179"/>
      <c r="S5271" s="179"/>
      <c r="T5271" s="179"/>
      <c r="U5271" s="179"/>
      <c r="V5271" s="179"/>
      <c r="W5271" s="179"/>
      <c r="X5271" s="179"/>
      <c r="Y5271" s="179"/>
      <c r="Z5271" s="179"/>
      <c r="AA5271" s="222"/>
      <c r="AB5271" s="222"/>
      <c r="AC5271" s="222"/>
      <c r="AD5271" s="179"/>
      <c r="AE5271" s="179"/>
      <c r="AF5271" s="179"/>
      <c r="AG5271" s="179"/>
      <c r="AH5271" s="179"/>
      <c r="AI5271" s="179"/>
      <c r="AJ5271" s="179"/>
    </row>
    <row r="5272" spans="2:36" x14ac:dyDescent="0.3">
      <c r="B5272" s="224">
        <v>534900</v>
      </c>
      <c r="C5272" s="209">
        <v>222397</v>
      </c>
      <c r="D5272" s="206">
        <f t="shared" ref="D5272:D5335" si="431">C5272/B5272</f>
        <v>0.41577304169003554</v>
      </c>
      <c r="E5272" s="208">
        <f t="shared" ref="E5272:E5335" si="432">(C5272-C5271)/(B5272-B5271)</f>
        <v>0.45</v>
      </c>
      <c r="F5272" s="207">
        <v>12231.83</v>
      </c>
      <c r="G5272" s="207">
        <v>17791.759999999998</v>
      </c>
      <c r="H5272" s="207">
        <v>20015.73</v>
      </c>
      <c r="I5272" s="214">
        <f t="shared" si="426"/>
        <v>204712</v>
      </c>
      <c r="J5272" s="211">
        <f t="shared" si="424"/>
        <v>0.38271078706300243</v>
      </c>
      <c r="K5272" s="212">
        <f t="shared" si="425"/>
        <v>0.42</v>
      </c>
      <c r="L5272" s="214">
        <f t="shared" si="427"/>
        <v>11259.16</v>
      </c>
      <c r="M5272" s="213">
        <f t="shared" si="428"/>
        <v>16376.960000000001</v>
      </c>
      <c r="N5272" s="213">
        <f t="shared" si="429"/>
        <v>18424.079999999998</v>
      </c>
      <c r="O5272" s="242">
        <f t="shared" si="430"/>
        <v>0.51519999999996802</v>
      </c>
      <c r="P5272" s="242"/>
      <c r="Q5272" s="179"/>
      <c r="R5272" s="179"/>
      <c r="S5272" s="179"/>
      <c r="T5272" s="179"/>
      <c r="U5272" s="179"/>
      <c r="V5272" s="179"/>
      <c r="W5272" s="179"/>
      <c r="X5272" s="179"/>
      <c r="Y5272" s="179"/>
      <c r="Z5272" s="179"/>
      <c r="AA5272" s="222"/>
      <c r="AB5272" s="222"/>
      <c r="AC5272" s="222"/>
      <c r="AD5272" s="179"/>
      <c r="AE5272" s="179"/>
      <c r="AF5272" s="179"/>
      <c r="AG5272" s="179"/>
      <c r="AH5272" s="179"/>
      <c r="AI5272" s="179"/>
      <c r="AJ5272" s="179"/>
    </row>
    <row r="5273" spans="2:36" x14ac:dyDescent="0.3">
      <c r="B5273" s="224">
        <v>535000</v>
      </c>
      <c r="C5273" s="209">
        <v>222442</v>
      </c>
      <c r="D5273" s="206">
        <f t="shared" si="431"/>
        <v>0.41577943925233646</v>
      </c>
      <c r="E5273" s="208">
        <f t="shared" si="432"/>
        <v>0.45</v>
      </c>
      <c r="F5273" s="207">
        <v>12234.31</v>
      </c>
      <c r="G5273" s="207">
        <v>17795.36</v>
      </c>
      <c r="H5273" s="207">
        <v>20019.78</v>
      </c>
      <c r="I5273" s="214">
        <f t="shared" si="426"/>
        <v>204754</v>
      </c>
      <c r="J5273" s="211">
        <f t="shared" si="424"/>
        <v>0.38271775700934579</v>
      </c>
      <c r="K5273" s="212">
        <f t="shared" si="425"/>
        <v>0.42</v>
      </c>
      <c r="L5273" s="214">
        <f t="shared" si="427"/>
        <v>11261.47</v>
      </c>
      <c r="M5273" s="213">
        <f t="shared" si="428"/>
        <v>16380.32</v>
      </c>
      <c r="N5273" s="213">
        <f t="shared" si="429"/>
        <v>18427.86</v>
      </c>
      <c r="O5273" s="242">
        <f t="shared" si="430"/>
        <v>0.51529999999995202</v>
      </c>
      <c r="P5273" s="242"/>
      <c r="Q5273" s="179"/>
      <c r="R5273" s="179"/>
      <c r="S5273" s="179"/>
      <c r="T5273" s="179"/>
      <c r="U5273" s="179"/>
      <c r="V5273" s="179"/>
      <c r="W5273" s="179"/>
      <c r="X5273" s="179"/>
      <c r="Y5273" s="179"/>
      <c r="Z5273" s="179"/>
      <c r="AA5273" s="222"/>
      <c r="AB5273" s="222"/>
      <c r="AC5273" s="222"/>
      <c r="AD5273" s="179"/>
      <c r="AE5273" s="179"/>
      <c r="AF5273" s="179"/>
      <c r="AG5273" s="179"/>
      <c r="AH5273" s="179"/>
      <c r="AI5273" s="179"/>
      <c r="AJ5273" s="179"/>
    </row>
    <row r="5274" spans="2:36" x14ac:dyDescent="0.3">
      <c r="B5274" s="224">
        <v>535100</v>
      </c>
      <c r="C5274" s="209">
        <v>222487</v>
      </c>
      <c r="D5274" s="206">
        <f t="shared" si="431"/>
        <v>0.41578583442347222</v>
      </c>
      <c r="E5274" s="208">
        <f t="shared" si="432"/>
        <v>0.45</v>
      </c>
      <c r="F5274" s="207">
        <v>12236.78</v>
      </c>
      <c r="G5274" s="207">
        <v>17798.96</v>
      </c>
      <c r="H5274" s="207">
        <v>20023.830000000002</v>
      </c>
      <c r="I5274" s="214">
        <f t="shared" si="426"/>
        <v>204796</v>
      </c>
      <c r="J5274" s="211">
        <f t="shared" si="424"/>
        <v>0.38272472435058869</v>
      </c>
      <c r="K5274" s="212">
        <f t="shared" si="425"/>
        <v>0.42</v>
      </c>
      <c r="L5274" s="214">
        <f t="shared" si="427"/>
        <v>11263.78</v>
      </c>
      <c r="M5274" s="213">
        <f t="shared" si="428"/>
        <v>16383.68</v>
      </c>
      <c r="N5274" s="213">
        <f t="shared" si="429"/>
        <v>18431.64</v>
      </c>
      <c r="O5274" s="242">
        <f t="shared" si="430"/>
        <v>0.51519999999989519</v>
      </c>
      <c r="P5274" s="242"/>
      <c r="Q5274" s="179"/>
      <c r="R5274" s="179"/>
      <c r="S5274" s="179"/>
      <c r="T5274" s="179"/>
      <c r="U5274" s="179"/>
      <c r="V5274" s="179"/>
      <c r="W5274" s="179"/>
      <c r="X5274" s="179"/>
      <c r="Y5274" s="179"/>
      <c r="Z5274" s="179"/>
      <c r="AA5274" s="222"/>
      <c r="AB5274" s="222"/>
      <c r="AC5274" s="222"/>
      <c r="AD5274" s="179"/>
      <c r="AE5274" s="179"/>
      <c r="AF5274" s="179"/>
      <c r="AG5274" s="179"/>
      <c r="AH5274" s="179"/>
      <c r="AI5274" s="179"/>
      <c r="AJ5274" s="179"/>
    </row>
    <row r="5275" spans="2:36" x14ac:dyDescent="0.3">
      <c r="B5275" s="224">
        <v>535200</v>
      </c>
      <c r="C5275" s="209">
        <v>222532</v>
      </c>
      <c r="D5275" s="206">
        <f t="shared" si="431"/>
        <v>0.41579222720478326</v>
      </c>
      <c r="E5275" s="208">
        <f t="shared" si="432"/>
        <v>0.45</v>
      </c>
      <c r="F5275" s="207">
        <v>12239.26</v>
      </c>
      <c r="G5275" s="207">
        <v>17802.560000000001</v>
      </c>
      <c r="H5275" s="207">
        <v>20027.88</v>
      </c>
      <c r="I5275" s="214">
        <f t="shared" si="426"/>
        <v>204838</v>
      </c>
      <c r="J5275" s="211">
        <f t="shared" si="424"/>
        <v>0.38273168908819133</v>
      </c>
      <c r="K5275" s="212">
        <f t="shared" si="425"/>
        <v>0.42</v>
      </c>
      <c r="L5275" s="214">
        <f t="shared" si="427"/>
        <v>11266.09</v>
      </c>
      <c r="M5275" s="213">
        <f t="shared" si="428"/>
        <v>16387.04</v>
      </c>
      <c r="N5275" s="213">
        <f t="shared" si="429"/>
        <v>18435.419999999998</v>
      </c>
      <c r="O5275" s="242">
        <f t="shared" si="430"/>
        <v>0.51530000000013387</v>
      </c>
      <c r="P5275" s="242"/>
      <c r="Q5275" s="179"/>
      <c r="R5275" s="179"/>
      <c r="S5275" s="179"/>
      <c r="T5275" s="179"/>
      <c r="U5275" s="179"/>
      <c r="V5275" s="179"/>
      <c r="W5275" s="179"/>
      <c r="X5275" s="179"/>
      <c r="Y5275" s="179"/>
      <c r="Z5275" s="179"/>
      <c r="AA5275" s="222"/>
      <c r="AB5275" s="222"/>
      <c r="AC5275" s="222"/>
      <c r="AD5275" s="179"/>
      <c r="AE5275" s="179"/>
      <c r="AF5275" s="179"/>
      <c r="AG5275" s="179"/>
      <c r="AH5275" s="179"/>
      <c r="AI5275" s="179"/>
      <c r="AJ5275" s="179"/>
    </row>
    <row r="5276" spans="2:36" x14ac:dyDescent="0.3">
      <c r="B5276" s="224">
        <v>535300</v>
      </c>
      <c r="C5276" s="209">
        <v>222577</v>
      </c>
      <c r="D5276" s="206">
        <f t="shared" si="431"/>
        <v>0.41579861759760883</v>
      </c>
      <c r="E5276" s="208">
        <f t="shared" si="432"/>
        <v>0.45</v>
      </c>
      <c r="F5276" s="207">
        <v>12241.73</v>
      </c>
      <c r="G5276" s="207">
        <v>17806.16</v>
      </c>
      <c r="H5276" s="207">
        <v>20031.93</v>
      </c>
      <c r="I5276" s="214">
        <f t="shared" si="426"/>
        <v>204880</v>
      </c>
      <c r="J5276" s="211">
        <f t="shared" si="424"/>
        <v>0.38273865122361295</v>
      </c>
      <c r="K5276" s="212">
        <f t="shared" si="425"/>
        <v>0.42</v>
      </c>
      <c r="L5276" s="214">
        <f t="shared" si="427"/>
        <v>11268.4</v>
      </c>
      <c r="M5276" s="213">
        <f t="shared" si="428"/>
        <v>16390.400000000001</v>
      </c>
      <c r="N5276" s="213">
        <f t="shared" si="429"/>
        <v>18439.2</v>
      </c>
      <c r="O5276" s="242">
        <f t="shared" si="430"/>
        <v>0.51520000000000432</v>
      </c>
      <c r="P5276" s="242"/>
      <c r="Q5276" s="179"/>
      <c r="R5276" s="179"/>
      <c r="S5276" s="179"/>
      <c r="T5276" s="179"/>
      <c r="U5276" s="179"/>
      <c r="V5276" s="179"/>
      <c r="W5276" s="179"/>
      <c r="X5276" s="179"/>
      <c r="Y5276" s="179"/>
      <c r="Z5276" s="179"/>
      <c r="AA5276" s="222"/>
      <c r="AB5276" s="222"/>
      <c r="AC5276" s="222"/>
      <c r="AD5276" s="179"/>
      <c r="AE5276" s="179"/>
      <c r="AF5276" s="179"/>
      <c r="AG5276" s="179"/>
      <c r="AH5276" s="179"/>
      <c r="AI5276" s="179"/>
      <c r="AJ5276" s="179"/>
    </row>
    <row r="5277" spans="2:36" x14ac:dyDescent="0.3">
      <c r="B5277" s="224">
        <v>535400</v>
      </c>
      <c r="C5277" s="209">
        <v>222622</v>
      </c>
      <c r="D5277" s="206">
        <f t="shared" si="431"/>
        <v>0.41580500560328726</v>
      </c>
      <c r="E5277" s="208">
        <f t="shared" si="432"/>
        <v>0.45</v>
      </c>
      <c r="F5277" s="207">
        <v>12244.21</v>
      </c>
      <c r="G5277" s="207">
        <v>17809.759999999998</v>
      </c>
      <c r="H5277" s="207">
        <v>20035.98</v>
      </c>
      <c r="I5277" s="214">
        <f t="shared" si="426"/>
        <v>204922</v>
      </c>
      <c r="J5277" s="211">
        <f t="shared" si="424"/>
        <v>0.38274561075831154</v>
      </c>
      <c r="K5277" s="212">
        <f t="shared" si="425"/>
        <v>0.42</v>
      </c>
      <c r="L5277" s="214">
        <f t="shared" si="427"/>
        <v>11270.710000000001</v>
      </c>
      <c r="M5277" s="213">
        <f t="shared" si="428"/>
        <v>16393.760000000002</v>
      </c>
      <c r="N5277" s="213">
        <f t="shared" si="429"/>
        <v>18442.98</v>
      </c>
      <c r="O5277" s="242">
        <f t="shared" si="430"/>
        <v>0.51530000000002474</v>
      </c>
      <c r="P5277" s="242"/>
      <c r="Q5277" s="179"/>
      <c r="R5277" s="179"/>
      <c r="S5277" s="179"/>
      <c r="T5277" s="179"/>
      <c r="U5277" s="179"/>
      <c r="V5277" s="179"/>
      <c r="W5277" s="179"/>
      <c r="X5277" s="179"/>
      <c r="Y5277" s="179"/>
      <c r="Z5277" s="179"/>
      <c r="AA5277" s="222"/>
      <c r="AB5277" s="222"/>
      <c r="AC5277" s="222"/>
      <c r="AD5277" s="179"/>
      <c r="AE5277" s="179"/>
      <c r="AF5277" s="179"/>
      <c r="AG5277" s="179"/>
      <c r="AH5277" s="179"/>
      <c r="AI5277" s="179"/>
      <c r="AJ5277" s="179"/>
    </row>
    <row r="5278" spans="2:36" x14ac:dyDescent="0.3">
      <c r="B5278" s="224">
        <v>535500</v>
      </c>
      <c r="C5278" s="209">
        <v>222667</v>
      </c>
      <c r="D5278" s="206">
        <f t="shared" si="431"/>
        <v>0.41581139122315591</v>
      </c>
      <c r="E5278" s="208">
        <f t="shared" si="432"/>
        <v>0.45</v>
      </c>
      <c r="F5278" s="207">
        <v>12246.68</v>
      </c>
      <c r="G5278" s="207">
        <v>17813.36</v>
      </c>
      <c r="H5278" s="207">
        <v>20040.03</v>
      </c>
      <c r="I5278" s="214">
        <f t="shared" si="426"/>
        <v>204964</v>
      </c>
      <c r="J5278" s="211">
        <f t="shared" si="424"/>
        <v>0.38275256769374416</v>
      </c>
      <c r="K5278" s="212">
        <f t="shared" si="425"/>
        <v>0.42</v>
      </c>
      <c r="L5278" s="214">
        <f t="shared" si="427"/>
        <v>11273.02</v>
      </c>
      <c r="M5278" s="213">
        <f t="shared" si="428"/>
        <v>16397.12</v>
      </c>
      <c r="N5278" s="213">
        <f t="shared" si="429"/>
        <v>18446.759999999998</v>
      </c>
      <c r="O5278" s="242">
        <f t="shared" si="430"/>
        <v>0.5151999999999316</v>
      </c>
      <c r="P5278" s="242"/>
      <c r="Q5278" s="179"/>
      <c r="R5278" s="179"/>
      <c r="S5278" s="179"/>
      <c r="T5278" s="179"/>
      <c r="U5278" s="179"/>
      <c r="V5278" s="179"/>
      <c r="W5278" s="179"/>
      <c r="X5278" s="179"/>
      <c r="Y5278" s="179"/>
      <c r="Z5278" s="179"/>
      <c r="AA5278" s="222"/>
      <c r="AB5278" s="222"/>
      <c r="AC5278" s="222"/>
      <c r="AD5278" s="179"/>
      <c r="AE5278" s="179"/>
      <c r="AF5278" s="179"/>
      <c r="AG5278" s="179"/>
      <c r="AH5278" s="179"/>
      <c r="AI5278" s="179"/>
      <c r="AJ5278" s="179"/>
    </row>
    <row r="5279" spans="2:36" x14ac:dyDescent="0.3">
      <c r="B5279" s="224">
        <v>535600</v>
      </c>
      <c r="C5279" s="209">
        <v>222712</v>
      </c>
      <c r="D5279" s="206">
        <f t="shared" si="431"/>
        <v>0.41581777445855117</v>
      </c>
      <c r="E5279" s="208">
        <f t="shared" si="432"/>
        <v>0.45</v>
      </c>
      <c r="F5279" s="207">
        <v>12249.16</v>
      </c>
      <c r="G5279" s="207">
        <v>17816.96</v>
      </c>
      <c r="H5279" s="207">
        <v>20044.080000000002</v>
      </c>
      <c r="I5279" s="214">
        <f t="shared" si="426"/>
        <v>205006</v>
      </c>
      <c r="J5279" s="211">
        <f t="shared" si="424"/>
        <v>0.38275952203136671</v>
      </c>
      <c r="K5279" s="212">
        <f t="shared" si="425"/>
        <v>0.42</v>
      </c>
      <c r="L5279" s="214">
        <f t="shared" si="427"/>
        <v>11275.33</v>
      </c>
      <c r="M5279" s="213">
        <f t="shared" si="428"/>
        <v>16400.48</v>
      </c>
      <c r="N5279" s="213">
        <f t="shared" si="429"/>
        <v>18450.54</v>
      </c>
      <c r="O5279" s="242">
        <f t="shared" si="430"/>
        <v>0.5152999999999156</v>
      </c>
      <c r="P5279" s="242"/>
      <c r="Q5279" s="179"/>
      <c r="R5279" s="179"/>
      <c r="S5279" s="179"/>
      <c r="T5279" s="179"/>
      <c r="U5279" s="179"/>
      <c r="V5279" s="179"/>
      <c r="W5279" s="179"/>
      <c r="X5279" s="179"/>
      <c r="Y5279" s="179"/>
      <c r="Z5279" s="179"/>
      <c r="AA5279" s="222"/>
      <c r="AB5279" s="222"/>
      <c r="AC5279" s="222"/>
      <c r="AD5279" s="179"/>
      <c r="AE5279" s="179"/>
      <c r="AF5279" s="179"/>
      <c r="AG5279" s="179"/>
      <c r="AH5279" s="179"/>
      <c r="AI5279" s="179"/>
      <c r="AJ5279" s="179"/>
    </row>
    <row r="5280" spans="2:36" x14ac:dyDescent="0.3">
      <c r="B5280" s="224">
        <v>535700</v>
      </c>
      <c r="C5280" s="209">
        <v>222757</v>
      </c>
      <c r="D5280" s="206">
        <f t="shared" si="431"/>
        <v>0.4158241553108083</v>
      </c>
      <c r="E5280" s="208">
        <f t="shared" si="432"/>
        <v>0.45</v>
      </c>
      <c r="F5280" s="207">
        <v>12251.63</v>
      </c>
      <c r="G5280" s="207">
        <v>17820.560000000001</v>
      </c>
      <c r="H5280" s="207">
        <v>20048.13</v>
      </c>
      <c r="I5280" s="214">
        <f t="shared" si="426"/>
        <v>205048</v>
      </c>
      <c r="J5280" s="211">
        <f t="shared" si="424"/>
        <v>0.38276647377263395</v>
      </c>
      <c r="K5280" s="212">
        <f t="shared" si="425"/>
        <v>0.42</v>
      </c>
      <c r="L5280" s="214">
        <f t="shared" si="427"/>
        <v>11277.64</v>
      </c>
      <c r="M5280" s="213">
        <f t="shared" si="428"/>
        <v>16403.84</v>
      </c>
      <c r="N5280" s="213">
        <f t="shared" si="429"/>
        <v>18454.32</v>
      </c>
      <c r="O5280" s="242">
        <f t="shared" si="430"/>
        <v>0.51520000000007715</v>
      </c>
      <c r="P5280" s="242"/>
      <c r="Q5280" s="179"/>
      <c r="R5280" s="179"/>
      <c r="S5280" s="179"/>
      <c r="T5280" s="179"/>
      <c r="U5280" s="179"/>
      <c r="V5280" s="179"/>
      <c r="W5280" s="179"/>
      <c r="X5280" s="179"/>
      <c r="Y5280" s="179"/>
      <c r="Z5280" s="179"/>
      <c r="AA5280" s="222"/>
      <c r="AB5280" s="222"/>
      <c r="AC5280" s="222"/>
      <c r="AD5280" s="179"/>
      <c r="AE5280" s="179"/>
      <c r="AF5280" s="179"/>
      <c r="AG5280" s="179"/>
      <c r="AH5280" s="179"/>
      <c r="AI5280" s="179"/>
      <c r="AJ5280" s="179"/>
    </row>
    <row r="5281" spans="2:36" x14ac:dyDescent="0.3">
      <c r="B5281" s="224">
        <v>535800</v>
      </c>
      <c r="C5281" s="209">
        <v>222802</v>
      </c>
      <c r="D5281" s="206">
        <f t="shared" si="431"/>
        <v>0.41583053378126167</v>
      </c>
      <c r="E5281" s="208">
        <f t="shared" si="432"/>
        <v>0.45</v>
      </c>
      <c r="F5281" s="207">
        <v>12254.11</v>
      </c>
      <c r="G5281" s="207">
        <v>17824.16</v>
      </c>
      <c r="H5281" s="207">
        <v>20052.18</v>
      </c>
      <c r="I5281" s="214">
        <f t="shared" si="426"/>
        <v>205090</v>
      </c>
      <c r="J5281" s="211">
        <f t="shared" si="424"/>
        <v>0.38277342291899963</v>
      </c>
      <c r="K5281" s="212">
        <f t="shared" si="425"/>
        <v>0.42</v>
      </c>
      <c r="L5281" s="214">
        <f t="shared" si="427"/>
        <v>11279.95</v>
      </c>
      <c r="M5281" s="213">
        <f t="shared" si="428"/>
        <v>16407.2</v>
      </c>
      <c r="N5281" s="213">
        <f t="shared" si="429"/>
        <v>18458.099999999999</v>
      </c>
      <c r="O5281" s="242">
        <f t="shared" si="430"/>
        <v>0.51529999999980647</v>
      </c>
      <c r="P5281" s="242"/>
      <c r="Q5281" s="179"/>
      <c r="R5281" s="179"/>
      <c r="S5281" s="179"/>
      <c r="T5281" s="179"/>
      <c r="U5281" s="179"/>
      <c r="V5281" s="179"/>
      <c r="W5281" s="179"/>
      <c r="X5281" s="179"/>
      <c r="Y5281" s="179"/>
      <c r="Z5281" s="179"/>
      <c r="AA5281" s="222"/>
      <c r="AB5281" s="222"/>
      <c r="AC5281" s="222"/>
      <c r="AD5281" s="179"/>
      <c r="AE5281" s="179"/>
      <c r="AF5281" s="179"/>
      <c r="AG5281" s="179"/>
      <c r="AH5281" s="179"/>
      <c r="AI5281" s="179"/>
      <c r="AJ5281" s="179"/>
    </row>
    <row r="5282" spans="2:36" x14ac:dyDescent="0.3">
      <c r="B5282" s="224">
        <v>535900</v>
      </c>
      <c r="C5282" s="209">
        <v>222847</v>
      </c>
      <c r="D5282" s="206">
        <f t="shared" si="431"/>
        <v>0.41583690987124461</v>
      </c>
      <c r="E5282" s="208">
        <f t="shared" si="432"/>
        <v>0.45</v>
      </c>
      <c r="F5282" s="207">
        <v>12256.58</v>
      </c>
      <c r="G5282" s="207">
        <v>17827.759999999998</v>
      </c>
      <c r="H5282" s="207">
        <v>20056.23</v>
      </c>
      <c r="I5282" s="214">
        <f t="shared" si="426"/>
        <v>205132</v>
      </c>
      <c r="J5282" s="211">
        <f t="shared" si="424"/>
        <v>0.3827803694719164</v>
      </c>
      <c r="K5282" s="212">
        <f t="shared" si="425"/>
        <v>0.42</v>
      </c>
      <c r="L5282" s="214">
        <f t="shared" si="427"/>
        <v>11282.26</v>
      </c>
      <c r="M5282" s="213">
        <f t="shared" si="428"/>
        <v>16410.560000000001</v>
      </c>
      <c r="N5282" s="213">
        <f t="shared" si="429"/>
        <v>18461.88</v>
      </c>
      <c r="O5282" s="242">
        <f t="shared" si="430"/>
        <v>0.51519999999996802</v>
      </c>
      <c r="P5282" s="242"/>
      <c r="Q5282" s="179"/>
      <c r="R5282" s="179"/>
      <c r="S5282" s="179"/>
      <c r="T5282" s="179"/>
      <c r="U5282" s="179"/>
      <c r="V5282" s="179"/>
      <c r="W5282" s="179"/>
      <c r="X5282" s="179"/>
      <c r="Y5282" s="179"/>
      <c r="Z5282" s="179"/>
      <c r="AA5282" s="222"/>
      <c r="AB5282" s="222"/>
      <c r="AC5282" s="222"/>
      <c r="AD5282" s="179"/>
      <c r="AE5282" s="179"/>
      <c r="AF5282" s="179"/>
      <c r="AG5282" s="179"/>
      <c r="AH5282" s="179"/>
      <c r="AI5282" s="179"/>
      <c r="AJ5282" s="179"/>
    </row>
    <row r="5283" spans="2:36" x14ac:dyDescent="0.3">
      <c r="B5283" s="224">
        <v>536000</v>
      </c>
      <c r="C5283" s="209">
        <v>222892</v>
      </c>
      <c r="D5283" s="206">
        <f t="shared" si="431"/>
        <v>0.41584328358208955</v>
      </c>
      <c r="E5283" s="208">
        <f t="shared" si="432"/>
        <v>0.45</v>
      </c>
      <c r="F5283" s="207">
        <v>12259.06</v>
      </c>
      <c r="G5283" s="207">
        <v>17831.36</v>
      </c>
      <c r="H5283" s="207">
        <v>20060.28</v>
      </c>
      <c r="I5283" s="214">
        <f t="shared" si="426"/>
        <v>205174</v>
      </c>
      <c r="J5283" s="211">
        <f t="shared" si="424"/>
        <v>0.38278731343283584</v>
      </c>
      <c r="K5283" s="212">
        <f t="shared" si="425"/>
        <v>0.42</v>
      </c>
      <c r="L5283" s="214">
        <f t="shared" si="427"/>
        <v>11284.57</v>
      </c>
      <c r="M5283" s="213">
        <f t="shared" si="428"/>
        <v>16413.920000000002</v>
      </c>
      <c r="N5283" s="213">
        <f t="shared" si="429"/>
        <v>18465.66</v>
      </c>
      <c r="O5283" s="242">
        <f t="shared" si="430"/>
        <v>0.51529999999995202</v>
      </c>
      <c r="P5283" s="242"/>
      <c r="Q5283" s="179"/>
      <c r="R5283" s="179"/>
      <c r="S5283" s="179"/>
      <c r="T5283" s="179"/>
      <c r="U5283" s="179"/>
      <c r="V5283" s="179"/>
      <c r="W5283" s="179"/>
      <c r="X5283" s="179"/>
      <c r="Y5283" s="179"/>
      <c r="Z5283" s="179"/>
      <c r="AA5283" s="222"/>
      <c r="AB5283" s="222"/>
      <c r="AC5283" s="222"/>
      <c r="AD5283" s="179"/>
      <c r="AE5283" s="179"/>
      <c r="AF5283" s="179"/>
      <c r="AG5283" s="179"/>
      <c r="AH5283" s="179"/>
      <c r="AI5283" s="179"/>
      <c r="AJ5283" s="179"/>
    </row>
    <row r="5284" spans="2:36" x14ac:dyDescent="0.3">
      <c r="B5284" s="224">
        <v>536100</v>
      </c>
      <c r="C5284" s="209">
        <v>222937</v>
      </c>
      <c r="D5284" s="206">
        <f t="shared" si="431"/>
        <v>0.41584965491512776</v>
      </c>
      <c r="E5284" s="208">
        <f t="shared" si="432"/>
        <v>0.45</v>
      </c>
      <c r="F5284" s="207">
        <v>12261.53</v>
      </c>
      <c r="G5284" s="207">
        <v>17834.96</v>
      </c>
      <c r="H5284" s="207">
        <v>20064.330000000002</v>
      </c>
      <c r="I5284" s="214">
        <f t="shared" si="426"/>
        <v>205216</v>
      </c>
      <c r="J5284" s="211">
        <f t="shared" si="424"/>
        <v>0.38279425480320833</v>
      </c>
      <c r="K5284" s="212">
        <f t="shared" si="425"/>
        <v>0.42</v>
      </c>
      <c r="L5284" s="214">
        <f t="shared" si="427"/>
        <v>11286.88</v>
      </c>
      <c r="M5284" s="213">
        <f t="shared" si="428"/>
        <v>16417.28</v>
      </c>
      <c r="N5284" s="213">
        <f t="shared" si="429"/>
        <v>18469.439999999999</v>
      </c>
      <c r="O5284" s="242">
        <f t="shared" si="430"/>
        <v>0.51519999999989519</v>
      </c>
      <c r="P5284" s="242"/>
      <c r="Q5284" s="179"/>
      <c r="R5284" s="179"/>
      <c r="S5284" s="179"/>
      <c r="T5284" s="179"/>
      <c r="U5284" s="179"/>
      <c r="V5284" s="179"/>
      <c r="W5284" s="179"/>
      <c r="X5284" s="179"/>
      <c r="Y5284" s="179"/>
      <c r="Z5284" s="179"/>
      <c r="AA5284" s="222"/>
      <c r="AB5284" s="222"/>
      <c r="AC5284" s="222"/>
      <c r="AD5284" s="179"/>
      <c r="AE5284" s="179"/>
      <c r="AF5284" s="179"/>
      <c r="AG5284" s="179"/>
      <c r="AH5284" s="179"/>
      <c r="AI5284" s="179"/>
      <c r="AJ5284" s="179"/>
    </row>
    <row r="5285" spans="2:36" x14ac:dyDescent="0.3">
      <c r="B5285" s="224">
        <v>536200</v>
      </c>
      <c r="C5285" s="209">
        <v>222982</v>
      </c>
      <c r="D5285" s="206">
        <f t="shared" si="431"/>
        <v>0.41585602387168968</v>
      </c>
      <c r="E5285" s="208">
        <f t="shared" si="432"/>
        <v>0.45</v>
      </c>
      <c r="F5285" s="207">
        <v>12264.01</v>
      </c>
      <c r="G5285" s="207">
        <v>17838.560000000001</v>
      </c>
      <c r="H5285" s="207">
        <v>20068.38</v>
      </c>
      <c r="I5285" s="214">
        <f t="shared" si="426"/>
        <v>205258</v>
      </c>
      <c r="J5285" s="211">
        <f t="shared" si="424"/>
        <v>0.38280119358448339</v>
      </c>
      <c r="K5285" s="212">
        <f t="shared" si="425"/>
        <v>0.42</v>
      </c>
      <c r="L5285" s="214">
        <f t="shared" si="427"/>
        <v>11289.19</v>
      </c>
      <c r="M5285" s="213">
        <f t="shared" si="428"/>
        <v>16420.64</v>
      </c>
      <c r="N5285" s="213">
        <f t="shared" si="429"/>
        <v>18473.219999999998</v>
      </c>
      <c r="O5285" s="242">
        <f t="shared" si="430"/>
        <v>0.51530000000013387</v>
      </c>
      <c r="P5285" s="242"/>
      <c r="Q5285" s="179"/>
      <c r="R5285" s="179"/>
      <c r="S5285" s="179"/>
      <c r="T5285" s="179"/>
      <c r="U5285" s="179"/>
      <c r="V5285" s="179"/>
      <c r="W5285" s="179"/>
      <c r="X5285" s="179"/>
      <c r="Y5285" s="179"/>
      <c r="Z5285" s="179"/>
      <c r="AA5285" s="222"/>
      <c r="AB5285" s="222"/>
      <c r="AC5285" s="222"/>
      <c r="AD5285" s="179"/>
      <c r="AE5285" s="179"/>
      <c r="AF5285" s="179"/>
      <c r="AG5285" s="179"/>
      <c r="AH5285" s="179"/>
      <c r="AI5285" s="179"/>
      <c r="AJ5285" s="179"/>
    </row>
    <row r="5286" spans="2:36" x14ac:dyDescent="0.3">
      <c r="B5286" s="224">
        <v>536300</v>
      </c>
      <c r="C5286" s="209">
        <v>223027</v>
      </c>
      <c r="D5286" s="206">
        <f t="shared" si="431"/>
        <v>0.41586239045310458</v>
      </c>
      <c r="E5286" s="208">
        <f t="shared" si="432"/>
        <v>0.45</v>
      </c>
      <c r="F5286" s="207">
        <v>12266.48</v>
      </c>
      <c r="G5286" s="207">
        <v>17842.16</v>
      </c>
      <c r="H5286" s="207">
        <v>20072.43</v>
      </c>
      <c r="I5286" s="214">
        <f t="shared" si="426"/>
        <v>205300</v>
      </c>
      <c r="J5286" s="211">
        <f t="shared" si="424"/>
        <v>0.38280812977810924</v>
      </c>
      <c r="K5286" s="212">
        <f t="shared" si="425"/>
        <v>0.42</v>
      </c>
      <c r="L5286" s="214">
        <f t="shared" si="427"/>
        <v>11291.5</v>
      </c>
      <c r="M5286" s="213">
        <f t="shared" si="428"/>
        <v>16424</v>
      </c>
      <c r="N5286" s="213">
        <f t="shared" si="429"/>
        <v>18477</v>
      </c>
      <c r="O5286" s="242">
        <f t="shared" si="430"/>
        <v>0.51520000000000432</v>
      </c>
      <c r="P5286" s="242"/>
      <c r="Q5286" s="179"/>
      <c r="R5286" s="179"/>
      <c r="S5286" s="179"/>
      <c r="T5286" s="179"/>
      <c r="U5286" s="179"/>
      <c r="V5286" s="179"/>
      <c r="W5286" s="179"/>
      <c r="X5286" s="179"/>
      <c r="Y5286" s="179"/>
      <c r="Z5286" s="179"/>
      <c r="AA5286" s="222"/>
      <c r="AB5286" s="222"/>
      <c r="AC5286" s="222"/>
      <c r="AD5286" s="179"/>
      <c r="AE5286" s="179"/>
      <c r="AF5286" s="179"/>
      <c r="AG5286" s="179"/>
      <c r="AH5286" s="179"/>
      <c r="AI5286" s="179"/>
      <c r="AJ5286" s="179"/>
    </row>
    <row r="5287" spans="2:36" x14ac:dyDescent="0.3">
      <c r="B5287" s="224">
        <v>536400</v>
      </c>
      <c r="C5287" s="209">
        <v>223072</v>
      </c>
      <c r="D5287" s="206">
        <f t="shared" si="431"/>
        <v>0.41586875466070095</v>
      </c>
      <c r="E5287" s="208">
        <f t="shared" si="432"/>
        <v>0.45</v>
      </c>
      <c r="F5287" s="207">
        <v>12268.96</v>
      </c>
      <c r="G5287" s="207">
        <v>17845.759999999998</v>
      </c>
      <c r="H5287" s="207">
        <v>20076.48</v>
      </c>
      <c r="I5287" s="214">
        <f t="shared" si="426"/>
        <v>205342</v>
      </c>
      <c r="J5287" s="211">
        <f t="shared" si="424"/>
        <v>0.38281506338553317</v>
      </c>
      <c r="K5287" s="212">
        <f t="shared" si="425"/>
        <v>0.42</v>
      </c>
      <c r="L5287" s="214">
        <f t="shared" si="427"/>
        <v>11293.81</v>
      </c>
      <c r="M5287" s="213">
        <f t="shared" si="428"/>
        <v>16427.36</v>
      </c>
      <c r="N5287" s="213">
        <f t="shared" si="429"/>
        <v>18480.78</v>
      </c>
      <c r="O5287" s="242">
        <f t="shared" si="430"/>
        <v>0.51530000000002474</v>
      </c>
      <c r="P5287" s="242"/>
      <c r="Q5287" s="179"/>
      <c r="R5287" s="179"/>
      <c r="S5287" s="179"/>
      <c r="T5287" s="179"/>
      <c r="U5287" s="179"/>
      <c r="V5287" s="179"/>
      <c r="W5287" s="179"/>
      <c r="X5287" s="179"/>
      <c r="Y5287" s="179"/>
      <c r="Z5287" s="179"/>
      <c r="AA5287" s="222"/>
      <c r="AB5287" s="222"/>
      <c r="AC5287" s="222"/>
      <c r="AD5287" s="179"/>
      <c r="AE5287" s="179"/>
      <c r="AF5287" s="179"/>
      <c r="AG5287" s="179"/>
      <c r="AH5287" s="179"/>
      <c r="AI5287" s="179"/>
      <c r="AJ5287" s="179"/>
    </row>
    <row r="5288" spans="2:36" x14ac:dyDescent="0.3">
      <c r="B5288" s="224">
        <v>536500</v>
      </c>
      <c r="C5288" s="209">
        <v>223117</v>
      </c>
      <c r="D5288" s="206">
        <f t="shared" si="431"/>
        <v>0.41587511649580616</v>
      </c>
      <c r="E5288" s="208">
        <f t="shared" si="432"/>
        <v>0.45</v>
      </c>
      <c r="F5288" s="207">
        <v>12271.43</v>
      </c>
      <c r="G5288" s="207">
        <v>17849.36</v>
      </c>
      <c r="H5288" s="207">
        <v>20080.53</v>
      </c>
      <c r="I5288" s="214">
        <f t="shared" si="426"/>
        <v>205384</v>
      </c>
      <c r="J5288" s="211">
        <f t="shared" si="424"/>
        <v>0.3828219944082013</v>
      </c>
      <c r="K5288" s="212">
        <f t="shared" si="425"/>
        <v>0.42</v>
      </c>
      <c r="L5288" s="214">
        <f t="shared" si="427"/>
        <v>11296.12</v>
      </c>
      <c r="M5288" s="213">
        <f t="shared" si="428"/>
        <v>16430.72</v>
      </c>
      <c r="N5288" s="213">
        <f t="shared" si="429"/>
        <v>18484.559999999998</v>
      </c>
      <c r="O5288" s="242">
        <f t="shared" si="430"/>
        <v>0.5151999999999316</v>
      </c>
      <c r="P5288" s="242"/>
      <c r="Q5288" s="179"/>
      <c r="R5288" s="179"/>
      <c r="S5288" s="179"/>
      <c r="T5288" s="179"/>
      <c r="U5288" s="179"/>
      <c r="V5288" s="179"/>
      <c r="W5288" s="179"/>
      <c r="X5288" s="179"/>
      <c r="Y5288" s="179"/>
      <c r="Z5288" s="179"/>
      <c r="AA5288" s="222"/>
      <c r="AB5288" s="222"/>
      <c r="AC5288" s="222"/>
      <c r="AD5288" s="179"/>
      <c r="AE5288" s="179"/>
      <c r="AF5288" s="179"/>
      <c r="AG5288" s="179"/>
      <c r="AH5288" s="179"/>
      <c r="AI5288" s="179"/>
      <c r="AJ5288" s="179"/>
    </row>
    <row r="5289" spans="2:36" x14ac:dyDescent="0.3">
      <c r="B5289" s="224">
        <v>536600</v>
      </c>
      <c r="C5289" s="209">
        <v>223162</v>
      </c>
      <c r="D5289" s="206">
        <f t="shared" si="431"/>
        <v>0.41588147595974656</v>
      </c>
      <c r="E5289" s="208">
        <f t="shared" si="432"/>
        <v>0.45</v>
      </c>
      <c r="F5289" s="207">
        <v>12273.91</v>
      </c>
      <c r="G5289" s="207">
        <v>17852.96</v>
      </c>
      <c r="H5289" s="207">
        <v>20084.580000000002</v>
      </c>
      <c r="I5289" s="214">
        <f t="shared" si="426"/>
        <v>205426</v>
      </c>
      <c r="J5289" s="211">
        <f t="shared" si="424"/>
        <v>0.38282892284755871</v>
      </c>
      <c r="K5289" s="212">
        <f t="shared" si="425"/>
        <v>0.42</v>
      </c>
      <c r="L5289" s="214">
        <f t="shared" si="427"/>
        <v>11298.43</v>
      </c>
      <c r="M5289" s="213">
        <f t="shared" si="428"/>
        <v>16434.080000000002</v>
      </c>
      <c r="N5289" s="213">
        <f t="shared" si="429"/>
        <v>18488.34</v>
      </c>
      <c r="O5289" s="242">
        <f t="shared" si="430"/>
        <v>0.5152999999999156</v>
      </c>
      <c r="P5289" s="242"/>
      <c r="Q5289" s="179"/>
      <c r="R5289" s="179"/>
      <c r="S5289" s="179"/>
      <c r="T5289" s="179"/>
      <c r="U5289" s="179"/>
      <c r="V5289" s="179"/>
      <c r="W5289" s="179"/>
      <c r="X5289" s="179"/>
      <c r="Y5289" s="179"/>
      <c r="Z5289" s="179"/>
      <c r="AA5289" s="222"/>
      <c r="AB5289" s="222"/>
      <c r="AC5289" s="222"/>
      <c r="AD5289" s="179"/>
      <c r="AE5289" s="179"/>
      <c r="AF5289" s="179"/>
      <c r="AG5289" s="179"/>
      <c r="AH5289" s="179"/>
      <c r="AI5289" s="179"/>
      <c r="AJ5289" s="179"/>
    </row>
    <row r="5290" spans="2:36" x14ac:dyDescent="0.3">
      <c r="B5290" s="224">
        <v>536700</v>
      </c>
      <c r="C5290" s="209">
        <v>223207</v>
      </c>
      <c r="D5290" s="206">
        <f t="shared" si="431"/>
        <v>0.41588783305384758</v>
      </c>
      <c r="E5290" s="208">
        <f t="shared" si="432"/>
        <v>0.45</v>
      </c>
      <c r="F5290" s="207">
        <v>12276.38</v>
      </c>
      <c r="G5290" s="207">
        <v>17856.560000000001</v>
      </c>
      <c r="H5290" s="207">
        <v>20088.63</v>
      </c>
      <c r="I5290" s="214">
        <f t="shared" si="426"/>
        <v>205468</v>
      </c>
      <c r="J5290" s="211">
        <f t="shared" si="424"/>
        <v>0.38283584870504939</v>
      </c>
      <c r="K5290" s="212">
        <f t="shared" si="425"/>
        <v>0.42</v>
      </c>
      <c r="L5290" s="214">
        <f t="shared" si="427"/>
        <v>11300.74</v>
      </c>
      <c r="M5290" s="213">
        <f t="shared" si="428"/>
        <v>16437.439999999999</v>
      </c>
      <c r="N5290" s="213">
        <f t="shared" si="429"/>
        <v>18492.12</v>
      </c>
      <c r="O5290" s="242">
        <f t="shared" si="430"/>
        <v>0.51520000000007715</v>
      </c>
      <c r="P5290" s="242"/>
      <c r="Q5290" s="179"/>
      <c r="R5290" s="179"/>
      <c r="S5290" s="179"/>
      <c r="T5290" s="179"/>
      <c r="U5290" s="179"/>
      <c r="V5290" s="179"/>
      <c r="W5290" s="179"/>
      <c r="X5290" s="179"/>
      <c r="Y5290" s="179"/>
      <c r="Z5290" s="179"/>
      <c r="AA5290" s="222"/>
      <c r="AB5290" s="222"/>
      <c r="AC5290" s="222"/>
      <c r="AD5290" s="179"/>
      <c r="AE5290" s="179"/>
      <c r="AF5290" s="179"/>
      <c r="AG5290" s="179"/>
      <c r="AH5290" s="179"/>
      <c r="AI5290" s="179"/>
      <c r="AJ5290" s="179"/>
    </row>
    <row r="5291" spans="2:36" x14ac:dyDescent="0.3">
      <c r="B5291" s="224">
        <v>536800</v>
      </c>
      <c r="C5291" s="209">
        <v>223252</v>
      </c>
      <c r="D5291" s="206">
        <f t="shared" si="431"/>
        <v>0.41589418777943366</v>
      </c>
      <c r="E5291" s="208">
        <f t="shared" si="432"/>
        <v>0.45</v>
      </c>
      <c r="F5291" s="207">
        <v>12278.86</v>
      </c>
      <c r="G5291" s="207">
        <v>17860.16</v>
      </c>
      <c r="H5291" s="207">
        <v>20092.68</v>
      </c>
      <c r="I5291" s="214">
        <f t="shared" si="426"/>
        <v>205510</v>
      </c>
      <c r="J5291" s="211">
        <f t="shared" si="424"/>
        <v>0.38284277198211625</v>
      </c>
      <c r="K5291" s="212">
        <f t="shared" si="425"/>
        <v>0.42</v>
      </c>
      <c r="L5291" s="214">
        <f t="shared" si="427"/>
        <v>11303.05</v>
      </c>
      <c r="M5291" s="213">
        <f t="shared" si="428"/>
        <v>16440.8</v>
      </c>
      <c r="N5291" s="213">
        <f t="shared" si="429"/>
        <v>18495.899999999998</v>
      </c>
      <c r="O5291" s="242">
        <f t="shared" si="430"/>
        <v>0.51529999999980647</v>
      </c>
      <c r="P5291" s="242"/>
      <c r="Q5291" s="179"/>
      <c r="R5291" s="179"/>
      <c r="S5291" s="179"/>
      <c r="T5291" s="179"/>
      <c r="U5291" s="179"/>
      <c r="V5291" s="179"/>
      <c r="W5291" s="179"/>
      <c r="X5291" s="179"/>
      <c r="Y5291" s="179"/>
      <c r="Z5291" s="179"/>
      <c r="AA5291" s="222"/>
      <c r="AB5291" s="222"/>
      <c r="AC5291" s="222"/>
      <c r="AD5291" s="179"/>
      <c r="AE5291" s="179"/>
      <c r="AF5291" s="179"/>
      <c r="AG5291" s="179"/>
      <c r="AH5291" s="179"/>
      <c r="AI5291" s="179"/>
      <c r="AJ5291" s="179"/>
    </row>
    <row r="5292" spans="2:36" x14ac:dyDescent="0.3">
      <c r="B5292" s="224">
        <v>536900</v>
      </c>
      <c r="C5292" s="209">
        <v>223297</v>
      </c>
      <c r="D5292" s="206">
        <f t="shared" si="431"/>
        <v>0.41590054013782829</v>
      </c>
      <c r="E5292" s="208">
        <f t="shared" si="432"/>
        <v>0.45</v>
      </c>
      <c r="F5292" s="207">
        <v>12281.33</v>
      </c>
      <c r="G5292" s="207">
        <v>17863.759999999998</v>
      </c>
      <c r="H5292" s="207">
        <v>20096.73</v>
      </c>
      <c r="I5292" s="214">
        <f t="shared" si="426"/>
        <v>205552</v>
      </c>
      <c r="J5292" s="211">
        <f t="shared" si="424"/>
        <v>0.38284969268020114</v>
      </c>
      <c r="K5292" s="212">
        <f t="shared" si="425"/>
        <v>0.42</v>
      </c>
      <c r="L5292" s="214">
        <f t="shared" si="427"/>
        <v>11305.36</v>
      </c>
      <c r="M5292" s="213">
        <f t="shared" si="428"/>
        <v>16444.16</v>
      </c>
      <c r="N5292" s="213">
        <f t="shared" si="429"/>
        <v>18499.68</v>
      </c>
      <c r="O5292" s="242">
        <f t="shared" si="430"/>
        <v>0.51519999999996802</v>
      </c>
      <c r="P5292" s="242"/>
      <c r="Q5292" s="179"/>
      <c r="R5292" s="179"/>
      <c r="S5292" s="179"/>
      <c r="T5292" s="179"/>
      <c r="U5292" s="179"/>
      <c r="V5292" s="179"/>
      <c r="W5292" s="179"/>
      <c r="X5292" s="179"/>
      <c r="Y5292" s="179"/>
      <c r="Z5292" s="179"/>
      <c r="AA5292" s="222"/>
      <c r="AB5292" s="222"/>
      <c r="AC5292" s="222"/>
      <c r="AD5292" s="179"/>
      <c r="AE5292" s="179"/>
      <c r="AF5292" s="179"/>
      <c r="AG5292" s="179"/>
      <c r="AH5292" s="179"/>
      <c r="AI5292" s="179"/>
      <c r="AJ5292" s="179"/>
    </row>
    <row r="5293" spans="2:36" x14ac:dyDescent="0.3">
      <c r="B5293" s="224">
        <v>537000</v>
      </c>
      <c r="C5293" s="209">
        <v>223342</v>
      </c>
      <c r="D5293" s="206">
        <f t="shared" si="431"/>
        <v>0.41590689013035381</v>
      </c>
      <c r="E5293" s="208">
        <f t="shared" si="432"/>
        <v>0.45</v>
      </c>
      <c r="F5293" s="207">
        <v>12283.81</v>
      </c>
      <c r="G5293" s="207">
        <v>17867.36</v>
      </c>
      <c r="H5293" s="207">
        <v>20100.78</v>
      </c>
      <c r="I5293" s="214">
        <f t="shared" si="426"/>
        <v>205594</v>
      </c>
      <c r="J5293" s="211">
        <f t="shared" si="424"/>
        <v>0.3828566108007449</v>
      </c>
      <c r="K5293" s="212">
        <f t="shared" si="425"/>
        <v>0.42</v>
      </c>
      <c r="L5293" s="214">
        <f t="shared" si="427"/>
        <v>11307.67</v>
      </c>
      <c r="M5293" s="213">
        <f t="shared" si="428"/>
        <v>16447.52</v>
      </c>
      <c r="N5293" s="213">
        <f t="shared" si="429"/>
        <v>18503.46</v>
      </c>
      <c r="O5293" s="242">
        <f t="shared" si="430"/>
        <v>0.51529999999995202</v>
      </c>
      <c r="P5293" s="242"/>
      <c r="Q5293" s="179"/>
      <c r="R5293" s="179"/>
      <c r="S5293" s="179"/>
      <c r="T5293" s="179"/>
      <c r="U5293" s="179"/>
      <c r="V5293" s="179"/>
      <c r="W5293" s="179"/>
      <c r="X5293" s="179"/>
      <c r="Y5293" s="179"/>
      <c r="Z5293" s="179"/>
      <c r="AA5293" s="222"/>
      <c r="AB5293" s="222"/>
      <c r="AC5293" s="222"/>
      <c r="AD5293" s="179"/>
      <c r="AE5293" s="179"/>
      <c r="AF5293" s="179"/>
      <c r="AG5293" s="179"/>
      <c r="AH5293" s="179"/>
      <c r="AI5293" s="179"/>
      <c r="AJ5293" s="179"/>
    </row>
    <row r="5294" spans="2:36" x14ac:dyDescent="0.3">
      <c r="B5294" s="224">
        <v>537100</v>
      </c>
      <c r="C5294" s="209">
        <v>223387</v>
      </c>
      <c r="D5294" s="206">
        <f t="shared" si="431"/>
        <v>0.41591323775833178</v>
      </c>
      <c r="E5294" s="208">
        <f t="shared" si="432"/>
        <v>0.45</v>
      </c>
      <c r="F5294" s="207">
        <v>12286.28</v>
      </c>
      <c r="G5294" s="207">
        <v>17870.96</v>
      </c>
      <c r="H5294" s="207">
        <v>20104.830000000002</v>
      </c>
      <c r="I5294" s="214">
        <f t="shared" si="426"/>
        <v>205636</v>
      </c>
      <c r="J5294" s="211">
        <f t="shared" si="424"/>
        <v>0.38286352634518711</v>
      </c>
      <c r="K5294" s="212">
        <f t="shared" si="425"/>
        <v>0.42</v>
      </c>
      <c r="L5294" s="214">
        <f t="shared" si="427"/>
        <v>11309.98</v>
      </c>
      <c r="M5294" s="213">
        <f t="shared" si="428"/>
        <v>16450.88</v>
      </c>
      <c r="N5294" s="213">
        <f t="shared" si="429"/>
        <v>18507.239999999998</v>
      </c>
      <c r="O5294" s="242">
        <f t="shared" si="430"/>
        <v>0.51519999999989519</v>
      </c>
      <c r="P5294" s="242"/>
      <c r="Q5294" s="179"/>
      <c r="R5294" s="179"/>
      <c r="S5294" s="179"/>
      <c r="T5294" s="179"/>
      <c r="U5294" s="179"/>
      <c r="V5294" s="179"/>
      <c r="W5294" s="179"/>
      <c r="X5294" s="179"/>
      <c r="Y5294" s="179"/>
      <c r="Z5294" s="179"/>
      <c r="AA5294" s="222"/>
      <c r="AB5294" s="222"/>
      <c r="AC5294" s="222"/>
      <c r="AD5294" s="179"/>
      <c r="AE5294" s="179"/>
      <c r="AF5294" s="179"/>
      <c r="AG5294" s="179"/>
      <c r="AH5294" s="179"/>
      <c r="AI5294" s="179"/>
      <c r="AJ5294" s="179"/>
    </row>
    <row r="5295" spans="2:36" x14ac:dyDescent="0.3">
      <c r="B5295" s="224">
        <v>537200</v>
      </c>
      <c r="C5295" s="209">
        <v>223432</v>
      </c>
      <c r="D5295" s="206">
        <f t="shared" si="431"/>
        <v>0.41591958302308263</v>
      </c>
      <c r="E5295" s="208">
        <f t="shared" si="432"/>
        <v>0.45</v>
      </c>
      <c r="F5295" s="207">
        <v>12288.76</v>
      </c>
      <c r="G5295" s="207">
        <v>17874.560000000001</v>
      </c>
      <c r="H5295" s="207">
        <v>20108.88</v>
      </c>
      <c r="I5295" s="214">
        <f t="shared" si="426"/>
        <v>205678</v>
      </c>
      <c r="J5295" s="211">
        <f t="shared" si="424"/>
        <v>0.3828704393149665</v>
      </c>
      <c r="K5295" s="212">
        <f t="shared" si="425"/>
        <v>0.42</v>
      </c>
      <c r="L5295" s="214">
        <f t="shared" si="427"/>
        <v>11312.29</v>
      </c>
      <c r="M5295" s="213">
        <f t="shared" si="428"/>
        <v>16454.240000000002</v>
      </c>
      <c r="N5295" s="213">
        <f t="shared" si="429"/>
        <v>18511.02</v>
      </c>
      <c r="O5295" s="242">
        <f t="shared" si="430"/>
        <v>0.51530000000013387</v>
      </c>
      <c r="P5295" s="242"/>
      <c r="Q5295" s="179"/>
      <c r="R5295" s="179"/>
      <c r="S5295" s="179"/>
      <c r="T5295" s="179"/>
      <c r="U5295" s="179"/>
      <c r="V5295" s="179"/>
      <c r="W5295" s="179"/>
      <c r="X5295" s="179"/>
      <c r="Y5295" s="179"/>
      <c r="Z5295" s="179"/>
      <c r="AA5295" s="222"/>
      <c r="AB5295" s="222"/>
      <c r="AC5295" s="222"/>
      <c r="AD5295" s="179"/>
      <c r="AE5295" s="179"/>
      <c r="AF5295" s="179"/>
      <c r="AG5295" s="179"/>
      <c r="AH5295" s="179"/>
      <c r="AI5295" s="179"/>
      <c r="AJ5295" s="179"/>
    </row>
    <row r="5296" spans="2:36" x14ac:dyDescent="0.3">
      <c r="B5296" s="224">
        <v>537300</v>
      </c>
      <c r="C5296" s="209">
        <v>223477</v>
      </c>
      <c r="D5296" s="206">
        <f t="shared" si="431"/>
        <v>0.41592592592592592</v>
      </c>
      <c r="E5296" s="208">
        <f t="shared" si="432"/>
        <v>0.45</v>
      </c>
      <c r="F5296" s="207">
        <v>12291.23</v>
      </c>
      <c r="G5296" s="207">
        <v>17878.16</v>
      </c>
      <c r="H5296" s="207">
        <v>20112.93</v>
      </c>
      <c r="I5296" s="214">
        <f t="shared" si="426"/>
        <v>205720</v>
      </c>
      <c r="J5296" s="211">
        <f t="shared" si="424"/>
        <v>0.38287734971152054</v>
      </c>
      <c r="K5296" s="212">
        <f t="shared" si="425"/>
        <v>0.42</v>
      </c>
      <c r="L5296" s="214">
        <f t="shared" si="427"/>
        <v>11314.6</v>
      </c>
      <c r="M5296" s="213">
        <f t="shared" si="428"/>
        <v>16457.599999999999</v>
      </c>
      <c r="N5296" s="213">
        <f t="shared" si="429"/>
        <v>18514.8</v>
      </c>
      <c r="O5296" s="242">
        <f t="shared" si="430"/>
        <v>0.51520000000000432</v>
      </c>
      <c r="P5296" s="242"/>
      <c r="Q5296" s="179"/>
      <c r="R5296" s="179"/>
      <c r="S5296" s="179"/>
      <c r="T5296" s="179"/>
      <c r="U5296" s="179"/>
      <c r="V5296" s="179"/>
      <c r="W5296" s="179"/>
      <c r="X5296" s="179"/>
      <c r="Y5296" s="179"/>
      <c r="Z5296" s="179"/>
      <c r="AA5296" s="222"/>
      <c r="AB5296" s="222"/>
      <c r="AC5296" s="222"/>
      <c r="AD5296" s="179"/>
      <c r="AE5296" s="179"/>
      <c r="AF5296" s="179"/>
      <c r="AG5296" s="179"/>
      <c r="AH5296" s="179"/>
      <c r="AI5296" s="179"/>
      <c r="AJ5296" s="179"/>
    </row>
    <row r="5297" spans="2:36" x14ac:dyDescent="0.3">
      <c r="B5297" s="224">
        <v>537400</v>
      </c>
      <c r="C5297" s="209">
        <v>223522</v>
      </c>
      <c r="D5297" s="206">
        <f t="shared" si="431"/>
        <v>0.4159322664681801</v>
      </c>
      <c r="E5297" s="208">
        <f t="shared" si="432"/>
        <v>0.45</v>
      </c>
      <c r="F5297" s="207">
        <v>12293.71</v>
      </c>
      <c r="G5297" s="207">
        <v>17881.759999999998</v>
      </c>
      <c r="H5297" s="207">
        <v>20116.98</v>
      </c>
      <c r="I5297" s="214">
        <f t="shared" si="426"/>
        <v>205762</v>
      </c>
      <c r="J5297" s="211">
        <f t="shared" si="424"/>
        <v>0.3828842575362858</v>
      </c>
      <c r="K5297" s="212">
        <f t="shared" si="425"/>
        <v>0.42</v>
      </c>
      <c r="L5297" s="214">
        <f t="shared" si="427"/>
        <v>11316.91</v>
      </c>
      <c r="M5297" s="213">
        <f t="shared" si="428"/>
        <v>16460.96</v>
      </c>
      <c r="N5297" s="213">
        <f t="shared" si="429"/>
        <v>18518.579999999998</v>
      </c>
      <c r="O5297" s="242">
        <f t="shared" si="430"/>
        <v>0.51530000000002474</v>
      </c>
      <c r="P5297" s="242"/>
      <c r="Q5297" s="179"/>
      <c r="R5297" s="179"/>
      <c r="S5297" s="179"/>
      <c r="T5297" s="179"/>
      <c r="U5297" s="179"/>
      <c r="V5297" s="179"/>
      <c r="W5297" s="179"/>
      <c r="X5297" s="179"/>
      <c r="Y5297" s="179"/>
      <c r="Z5297" s="179"/>
      <c r="AA5297" s="222"/>
      <c r="AB5297" s="222"/>
      <c r="AC5297" s="222"/>
      <c r="AD5297" s="179"/>
      <c r="AE5297" s="179"/>
      <c r="AF5297" s="179"/>
      <c r="AG5297" s="179"/>
      <c r="AH5297" s="179"/>
      <c r="AI5297" s="179"/>
      <c r="AJ5297" s="179"/>
    </row>
    <row r="5298" spans="2:36" x14ac:dyDescent="0.3">
      <c r="B5298" s="224">
        <v>537500</v>
      </c>
      <c r="C5298" s="209">
        <v>223567</v>
      </c>
      <c r="D5298" s="206">
        <f t="shared" si="431"/>
        <v>0.41593860465116278</v>
      </c>
      <c r="E5298" s="208">
        <f t="shared" si="432"/>
        <v>0.45</v>
      </c>
      <c r="F5298" s="207">
        <v>12296.18</v>
      </c>
      <c r="G5298" s="207">
        <v>17885.36</v>
      </c>
      <c r="H5298" s="207">
        <v>20121.03</v>
      </c>
      <c r="I5298" s="214">
        <f t="shared" si="426"/>
        <v>205804</v>
      </c>
      <c r="J5298" s="211">
        <f t="shared" si="424"/>
        <v>0.38289116279069768</v>
      </c>
      <c r="K5298" s="212">
        <f t="shared" si="425"/>
        <v>0.42</v>
      </c>
      <c r="L5298" s="214">
        <f t="shared" si="427"/>
        <v>11319.22</v>
      </c>
      <c r="M5298" s="213">
        <f t="shared" si="428"/>
        <v>16464.32</v>
      </c>
      <c r="N5298" s="213">
        <f t="shared" si="429"/>
        <v>18522.36</v>
      </c>
      <c r="O5298" s="242">
        <f t="shared" si="430"/>
        <v>0.5151999999999316</v>
      </c>
      <c r="P5298" s="242"/>
      <c r="Q5298" s="179"/>
      <c r="R5298" s="179"/>
      <c r="S5298" s="179"/>
      <c r="T5298" s="179"/>
      <c r="U5298" s="179"/>
      <c r="V5298" s="179"/>
      <c r="W5298" s="179"/>
      <c r="X5298" s="179"/>
      <c r="Y5298" s="179"/>
      <c r="Z5298" s="179"/>
      <c r="AA5298" s="222"/>
      <c r="AB5298" s="222"/>
      <c r="AC5298" s="222"/>
      <c r="AD5298" s="179"/>
      <c r="AE5298" s="179"/>
      <c r="AF5298" s="179"/>
      <c r="AG5298" s="179"/>
      <c r="AH5298" s="179"/>
      <c r="AI5298" s="179"/>
      <c r="AJ5298" s="179"/>
    </row>
    <row r="5299" spans="2:36" x14ac:dyDescent="0.3">
      <c r="B5299" s="224">
        <v>537600</v>
      </c>
      <c r="C5299" s="209">
        <v>223612</v>
      </c>
      <c r="D5299" s="206">
        <f t="shared" si="431"/>
        <v>0.41594494047619046</v>
      </c>
      <c r="E5299" s="208">
        <f t="shared" si="432"/>
        <v>0.45</v>
      </c>
      <c r="F5299" s="207">
        <v>12298.66</v>
      </c>
      <c r="G5299" s="207">
        <v>17888.96</v>
      </c>
      <c r="H5299" s="207">
        <v>20125.080000000002</v>
      </c>
      <c r="I5299" s="214">
        <f t="shared" si="426"/>
        <v>205846</v>
      </c>
      <c r="J5299" s="211">
        <f t="shared" si="424"/>
        <v>0.38289806547619049</v>
      </c>
      <c r="K5299" s="212">
        <f t="shared" si="425"/>
        <v>0.42</v>
      </c>
      <c r="L5299" s="214">
        <f t="shared" si="427"/>
        <v>11321.53</v>
      </c>
      <c r="M5299" s="213">
        <f t="shared" si="428"/>
        <v>16467.68</v>
      </c>
      <c r="N5299" s="213">
        <f t="shared" si="429"/>
        <v>18526.14</v>
      </c>
      <c r="O5299" s="242">
        <f t="shared" si="430"/>
        <v>0.5152999999999156</v>
      </c>
      <c r="P5299" s="242"/>
      <c r="Q5299" s="179"/>
      <c r="R5299" s="179"/>
      <c r="S5299" s="179"/>
      <c r="T5299" s="179"/>
      <c r="U5299" s="179"/>
      <c r="V5299" s="179"/>
      <c r="W5299" s="179"/>
      <c r="X5299" s="179"/>
      <c r="Y5299" s="179"/>
      <c r="Z5299" s="179"/>
      <c r="AA5299" s="222"/>
      <c r="AB5299" s="222"/>
      <c r="AC5299" s="222"/>
      <c r="AD5299" s="179"/>
      <c r="AE5299" s="179"/>
      <c r="AF5299" s="179"/>
      <c r="AG5299" s="179"/>
      <c r="AH5299" s="179"/>
      <c r="AI5299" s="179"/>
      <c r="AJ5299" s="179"/>
    </row>
    <row r="5300" spans="2:36" x14ac:dyDescent="0.3">
      <c r="B5300" s="224">
        <v>537700</v>
      </c>
      <c r="C5300" s="209">
        <v>223657</v>
      </c>
      <c r="D5300" s="206">
        <f t="shared" si="431"/>
        <v>0.41595127394457876</v>
      </c>
      <c r="E5300" s="208">
        <f t="shared" si="432"/>
        <v>0.45</v>
      </c>
      <c r="F5300" s="207">
        <v>12301.13</v>
      </c>
      <c r="G5300" s="207">
        <v>17892.560000000001</v>
      </c>
      <c r="H5300" s="207">
        <v>20129.13</v>
      </c>
      <c r="I5300" s="214">
        <f t="shared" si="426"/>
        <v>205888</v>
      </c>
      <c r="J5300" s="211">
        <f t="shared" si="424"/>
        <v>0.38290496559419751</v>
      </c>
      <c r="K5300" s="212">
        <f t="shared" si="425"/>
        <v>0.42</v>
      </c>
      <c r="L5300" s="214">
        <f t="shared" si="427"/>
        <v>11323.84</v>
      </c>
      <c r="M5300" s="213">
        <f t="shared" si="428"/>
        <v>16471.04</v>
      </c>
      <c r="N5300" s="213">
        <f t="shared" si="429"/>
        <v>18529.919999999998</v>
      </c>
      <c r="O5300" s="242">
        <f t="shared" si="430"/>
        <v>0.51520000000007715</v>
      </c>
      <c r="P5300" s="242"/>
      <c r="Q5300" s="179"/>
      <c r="R5300" s="179"/>
      <c r="S5300" s="179"/>
      <c r="T5300" s="179"/>
      <c r="U5300" s="179"/>
      <c r="V5300" s="179"/>
      <c r="W5300" s="179"/>
      <c r="X5300" s="179"/>
      <c r="Y5300" s="179"/>
      <c r="Z5300" s="179"/>
      <c r="AA5300" s="222"/>
      <c r="AB5300" s="222"/>
      <c r="AC5300" s="222"/>
      <c r="AD5300" s="179"/>
      <c r="AE5300" s="179"/>
      <c r="AF5300" s="179"/>
      <c r="AG5300" s="179"/>
      <c r="AH5300" s="179"/>
      <c r="AI5300" s="179"/>
      <c r="AJ5300" s="179"/>
    </row>
    <row r="5301" spans="2:36" x14ac:dyDescent="0.3">
      <c r="B5301" s="224">
        <v>537800</v>
      </c>
      <c r="C5301" s="209">
        <v>223702</v>
      </c>
      <c r="D5301" s="206">
        <f t="shared" si="431"/>
        <v>0.41595760505764223</v>
      </c>
      <c r="E5301" s="208">
        <f t="shared" si="432"/>
        <v>0.45</v>
      </c>
      <c r="F5301" s="207">
        <v>12303.61</v>
      </c>
      <c r="G5301" s="207">
        <v>17896.16</v>
      </c>
      <c r="H5301" s="207">
        <v>20133.18</v>
      </c>
      <c r="I5301" s="214">
        <f t="shared" si="426"/>
        <v>205930</v>
      </c>
      <c r="J5301" s="211">
        <f t="shared" si="424"/>
        <v>0.382911863146151</v>
      </c>
      <c r="K5301" s="212">
        <f t="shared" si="425"/>
        <v>0.42</v>
      </c>
      <c r="L5301" s="214">
        <f t="shared" si="427"/>
        <v>11326.15</v>
      </c>
      <c r="M5301" s="213">
        <f t="shared" si="428"/>
        <v>16474.400000000001</v>
      </c>
      <c r="N5301" s="213">
        <f t="shared" si="429"/>
        <v>18533.7</v>
      </c>
      <c r="O5301" s="242">
        <f t="shared" si="430"/>
        <v>0.51529999999980647</v>
      </c>
      <c r="P5301" s="242"/>
      <c r="Q5301" s="179"/>
      <c r="R5301" s="179"/>
      <c r="S5301" s="179"/>
      <c r="T5301" s="179"/>
      <c r="U5301" s="179"/>
      <c r="V5301" s="179"/>
      <c r="W5301" s="179"/>
      <c r="X5301" s="179"/>
      <c r="Y5301" s="179"/>
      <c r="Z5301" s="179"/>
      <c r="AA5301" s="222"/>
      <c r="AB5301" s="222"/>
      <c r="AC5301" s="222"/>
      <c r="AD5301" s="179"/>
      <c r="AE5301" s="179"/>
      <c r="AF5301" s="179"/>
      <c r="AG5301" s="179"/>
      <c r="AH5301" s="179"/>
      <c r="AI5301" s="179"/>
      <c r="AJ5301" s="179"/>
    </row>
    <row r="5302" spans="2:36" x14ac:dyDescent="0.3">
      <c r="B5302" s="224">
        <v>537900</v>
      </c>
      <c r="C5302" s="209">
        <v>223747</v>
      </c>
      <c r="D5302" s="206">
        <f t="shared" si="431"/>
        <v>0.41596393381669455</v>
      </c>
      <c r="E5302" s="208">
        <f t="shared" si="432"/>
        <v>0.45</v>
      </c>
      <c r="F5302" s="207">
        <v>12306.08</v>
      </c>
      <c r="G5302" s="207">
        <v>17899.759999999998</v>
      </c>
      <c r="H5302" s="207">
        <v>20137.23</v>
      </c>
      <c r="I5302" s="214">
        <f t="shared" si="426"/>
        <v>205972</v>
      </c>
      <c r="J5302" s="211">
        <f t="shared" si="424"/>
        <v>0.38291875813348208</v>
      </c>
      <c r="K5302" s="212">
        <f t="shared" si="425"/>
        <v>0.42</v>
      </c>
      <c r="L5302" s="214">
        <f t="shared" si="427"/>
        <v>11328.460000000001</v>
      </c>
      <c r="M5302" s="213">
        <f t="shared" si="428"/>
        <v>16477.760000000002</v>
      </c>
      <c r="N5302" s="213">
        <f t="shared" si="429"/>
        <v>18537.48</v>
      </c>
      <c r="O5302" s="242">
        <f t="shared" si="430"/>
        <v>0.51519999999996802</v>
      </c>
      <c r="P5302" s="242"/>
      <c r="Q5302" s="179"/>
      <c r="R5302" s="179"/>
      <c r="S5302" s="179"/>
      <c r="T5302" s="179"/>
      <c r="U5302" s="179"/>
      <c r="V5302" s="179"/>
      <c r="W5302" s="179"/>
      <c r="X5302" s="179"/>
      <c r="Y5302" s="179"/>
      <c r="Z5302" s="179"/>
      <c r="AA5302" s="222"/>
      <c r="AB5302" s="222"/>
      <c r="AC5302" s="222"/>
      <c r="AD5302" s="179"/>
      <c r="AE5302" s="179"/>
      <c r="AF5302" s="179"/>
      <c r="AG5302" s="179"/>
      <c r="AH5302" s="179"/>
      <c r="AI5302" s="179"/>
      <c r="AJ5302" s="179"/>
    </row>
    <row r="5303" spans="2:36" x14ac:dyDescent="0.3">
      <c r="B5303" s="224">
        <v>538000</v>
      </c>
      <c r="C5303" s="209">
        <v>223792</v>
      </c>
      <c r="D5303" s="206">
        <f t="shared" si="431"/>
        <v>0.41597026022304834</v>
      </c>
      <c r="E5303" s="208">
        <f t="shared" si="432"/>
        <v>0.45</v>
      </c>
      <c r="F5303" s="207">
        <v>12308.56</v>
      </c>
      <c r="G5303" s="207">
        <v>17903.36</v>
      </c>
      <c r="H5303" s="207">
        <v>20141.28</v>
      </c>
      <c r="I5303" s="214">
        <f t="shared" si="426"/>
        <v>206014</v>
      </c>
      <c r="J5303" s="211">
        <f t="shared" si="424"/>
        <v>0.38292565055762084</v>
      </c>
      <c r="K5303" s="212">
        <f t="shared" si="425"/>
        <v>0.42</v>
      </c>
      <c r="L5303" s="214">
        <f t="shared" si="427"/>
        <v>11330.77</v>
      </c>
      <c r="M5303" s="213">
        <f t="shared" si="428"/>
        <v>16481.12</v>
      </c>
      <c r="N5303" s="213">
        <f t="shared" si="429"/>
        <v>18541.259999999998</v>
      </c>
      <c r="O5303" s="242">
        <f t="shared" si="430"/>
        <v>0.51529999999995202</v>
      </c>
      <c r="P5303" s="242"/>
      <c r="Q5303" s="179"/>
      <c r="R5303" s="179"/>
      <c r="S5303" s="179"/>
      <c r="T5303" s="179"/>
      <c r="U5303" s="179"/>
      <c r="V5303" s="179"/>
      <c r="W5303" s="179"/>
      <c r="X5303" s="179"/>
      <c r="Y5303" s="179"/>
      <c r="Z5303" s="179"/>
      <c r="AA5303" s="222"/>
      <c r="AB5303" s="222"/>
      <c r="AC5303" s="222"/>
      <c r="AD5303" s="179"/>
      <c r="AE5303" s="179"/>
      <c r="AF5303" s="179"/>
      <c r="AG5303" s="179"/>
      <c r="AH5303" s="179"/>
      <c r="AI5303" s="179"/>
      <c r="AJ5303" s="179"/>
    </row>
    <row r="5304" spans="2:36" x14ac:dyDescent="0.3">
      <c r="B5304" s="224">
        <v>538100</v>
      </c>
      <c r="C5304" s="209">
        <v>223837</v>
      </c>
      <c r="D5304" s="206">
        <f t="shared" si="431"/>
        <v>0.41597658427801526</v>
      </c>
      <c r="E5304" s="208">
        <f t="shared" si="432"/>
        <v>0.45</v>
      </c>
      <c r="F5304" s="207">
        <v>12311.03</v>
      </c>
      <c r="G5304" s="207">
        <v>17906.96</v>
      </c>
      <c r="H5304" s="207">
        <v>20145.330000000002</v>
      </c>
      <c r="I5304" s="214">
        <f t="shared" si="426"/>
        <v>206056</v>
      </c>
      <c r="J5304" s="211">
        <f t="shared" si="424"/>
        <v>0.3829325404199963</v>
      </c>
      <c r="K5304" s="212">
        <f t="shared" si="425"/>
        <v>0.42</v>
      </c>
      <c r="L5304" s="214">
        <f t="shared" si="427"/>
        <v>11333.08</v>
      </c>
      <c r="M5304" s="213">
        <f t="shared" si="428"/>
        <v>16484.48</v>
      </c>
      <c r="N5304" s="213">
        <f t="shared" si="429"/>
        <v>18545.04</v>
      </c>
      <c r="O5304" s="242">
        <f t="shared" si="430"/>
        <v>0.51519999999989519</v>
      </c>
      <c r="P5304" s="242"/>
      <c r="Q5304" s="179"/>
      <c r="R5304" s="179"/>
      <c r="S5304" s="179"/>
      <c r="T5304" s="179"/>
      <c r="U5304" s="179"/>
      <c r="V5304" s="179"/>
      <c r="W5304" s="179"/>
      <c r="X5304" s="179"/>
      <c r="Y5304" s="179"/>
      <c r="Z5304" s="179"/>
      <c r="AA5304" s="222"/>
      <c r="AB5304" s="222"/>
      <c r="AC5304" s="222"/>
      <c r="AD5304" s="179"/>
      <c r="AE5304" s="179"/>
      <c r="AF5304" s="179"/>
      <c r="AG5304" s="179"/>
      <c r="AH5304" s="179"/>
      <c r="AI5304" s="179"/>
      <c r="AJ5304" s="179"/>
    </row>
    <row r="5305" spans="2:36" x14ac:dyDescent="0.3">
      <c r="B5305" s="224">
        <v>538200</v>
      </c>
      <c r="C5305" s="209">
        <v>223882</v>
      </c>
      <c r="D5305" s="206">
        <f t="shared" si="431"/>
        <v>0.41598290598290599</v>
      </c>
      <c r="E5305" s="208">
        <f t="shared" si="432"/>
        <v>0.45</v>
      </c>
      <c r="F5305" s="207">
        <v>12313.51</v>
      </c>
      <c r="G5305" s="207">
        <v>17910.560000000001</v>
      </c>
      <c r="H5305" s="207">
        <v>20149.38</v>
      </c>
      <c r="I5305" s="214">
        <f t="shared" si="426"/>
        <v>206098</v>
      </c>
      <c r="J5305" s="211">
        <f t="shared" si="424"/>
        <v>0.38293942772203643</v>
      </c>
      <c r="K5305" s="212">
        <f t="shared" si="425"/>
        <v>0.42</v>
      </c>
      <c r="L5305" s="214">
        <f t="shared" si="427"/>
        <v>11335.39</v>
      </c>
      <c r="M5305" s="213">
        <f t="shared" si="428"/>
        <v>16487.84</v>
      </c>
      <c r="N5305" s="213">
        <f t="shared" si="429"/>
        <v>18548.82</v>
      </c>
      <c r="O5305" s="242">
        <f t="shared" si="430"/>
        <v>0.51530000000013387</v>
      </c>
      <c r="P5305" s="242"/>
      <c r="Q5305" s="179"/>
      <c r="R5305" s="179"/>
      <c r="S5305" s="179"/>
      <c r="T5305" s="179"/>
      <c r="U5305" s="179"/>
      <c r="V5305" s="179"/>
      <c r="W5305" s="179"/>
      <c r="X5305" s="179"/>
      <c r="Y5305" s="179"/>
      <c r="Z5305" s="179"/>
      <c r="AA5305" s="222"/>
      <c r="AB5305" s="222"/>
      <c r="AC5305" s="222"/>
      <c r="AD5305" s="179"/>
      <c r="AE5305" s="179"/>
      <c r="AF5305" s="179"/>
      <c r="AG5305" s="179"/>
      <c r="AH5305" s="179"/>
      <c r="AI5305" s="179"/>
      <c r="AJ5305" s="179"/>
    </row>
    <row r="5306" spans="2:36" x14ac:dyDescent="0.3">
      <c r="B5306" s="224">
        <v>538300</v>
      </c>
      <c r="C5306" s="209">
        <v>223927</v>
      </c>
      <c r="D5306" s="206">
        <f t="shared" si="431"/>
        <v>0.41598922533903027</v>
      </c>
      <c r="E5306" s="208">
        <f t="shared" si="432"/>
        <v>0.45</v>
      </c>
      <c r="F5306" s="207">
        <v>12315.98</v>
      </c>
      <c r="G5306" s="207">
        <v>17914.16</v>
      </c>
      <c r="H5306" s="207">
        <v>20153.43</v>
      </c>
      <c r="I5306" s="214">
        <f t="shared" si="426"/>
        <v>206140</v>
      </c>
      <c r="J5306" s="211">
        <f t="shared" si="424"/>
        <v>0.38294631246516814</v>
      </c>
      <c r="K5306" s="212">
        <f t="shared" si="425"/>
        <v>0.42</v>
      </c>
      <c r="L5306" s="214">
        <f t="shared" si="427"/>
        <v>11337.7</v>
      </c>
      <c r="M5306" s="213">
        <f t="shared" si="428"/>
        <v>16491.2</v>
      </c>
      <c r="N5306" s="213">
        <f t="shared" si="429"/>
        <v>18552.599999999999</v>
      </c>
      <c r="O5306" s="242">
        <f t="shared" si="430"/>
        <v>0.51520000000000432</v>
      </c>
      <c r="P5306" s="242"/>
      <c r="Q5306" s="179"/>
      <c r="R5306" s="179"/>
      <c r="S5306" s="179"/>
      <c r="T5306" s="179"/>
      <c r="U5306" s="179"/>
      <c r="V5306" s="179"/>
      <c r="W5306" s="179"/>
      <c r="X5306" s="179"/>
      <c r="Y5306" s="179"/>
      <c r="Z5306" s="179"/>
      <c r="AA5306" s="222"/>
      <c r="AB5306" s="222"/>
      <c r="AC5306" s="222"/>
      <c r="AD5306" s="179"/>
      <c r="AE5306" s="179"/>
      <c r="AF5306" s="179"/>
      <c r="AG5306" s="179"/>
      <c r="AH5306" s="179"/>
      <c r="AI5306" s="179"/>
      <c r="AJ5306" s="179"/>
    </row>
    <row r="5307" spans="2:36" x14ac:dyDescent="0.3">
      <c r="B5307" s="224">
        <v>538400</v>
      </c>
      <c r="C5307" s="209">
        <v>223972</v>
      </c>
      <c r="D5307" s="206">
        <f t="shared" si="431"/>
        <v>0.41599554234769687</v>
      </c>
      <c r="E5307" s="208">
        <f t="shared" si="432"/>
        <v>0.45</v>
      </c>
      <c r="F5307" s="207">
        <v>12318.46</v>
      </c>
      <c r="G5307" s="207">
        <v>17917.759999999998</v>
      </c>
      <c r="H5307" s="207">
        <v>20157.48</v>
      </c>
      <c r="I5307" s="214">
        <f t="shared" si="426"/>
        <v>206182</v>
      </c>
      <c r="J5307" s="211">
        <f t="shared" ref="J5307:J5370" si="433">I5307/$B5307</f>
        <v>0.38295319465081723</v>
      </c>
      <c r="K5307" s="212">
        <f t="shared" ref="K5307:K5370" si="434">(I5307-I5306)/($B5307-$B5306)</f>
        <v>0.42</v>
      </c>
      <c r="L5307" s="214">
        <f t="shared" si="427"/>
        <v>11340.01</v>
      </c>
      <c r="M5307" s="213">
        <f t="shared" si="428"/>
        <v>16494.560000000001</v>
      </c>
      <c r="N5307" s="213">
        <f t="shared" si="429"/>
        <v>18556.38</v>
      </c>
      <c r="O5307" s="242">
        <f t="shared" si="430"/>
        <v>0.51530000000002474</v>
      </c>
      <c r="P5307" s="242"/>
      <c r="Q5307" s="179"/>
      <c r="R5307" s="179"/>
      <c r="S5307" s="179"/>
      <c r="T5307" s="179"/>
      <c r="U5307" s="179"/>
      <c r="V5307" s="179"/>
      <c r="W5307" s="179"/>
      <c r="X5307" s="179"/>
      <c r="Y5307" s="179"/>
      <c r="Z5307" s="179"/>
      <c r="AA5307" s="222"/>
      <c r="AB5307" s="222"/>
      <c r="AC5307" s="222"/>
      <c r="AD5307" s="179"/>
      <c r="AE5307" s="179"/>
      <c r="AF5307" s="179"/>
      <c r="AG5307" s="179"/>
      <c r="AH5307" s="179"/>
      <c r="AI5307" s="179"/>
      <c r="AJ5307" s="179"/>
    </row>
    <row r="5308" spans="2:36" x14ac:dyDescent="0.3">
      <c r="B5308" s="224">
        <v>538500</v>
      </c>
      <c r="C5308" s="209">
        <v>224017</v>
      </c>
      <c r="D5308" s="206">
        <f t="shared" si="431"/>
        <v>0.41600185701021358</v>
      </c>
      <c r="E5308" s="208">
        <f t="shared" si="432"/>
        <v>0.45</v>
      </c>
      <c r="F5308" s="207">
        <v>12320.93</v>
      </c>
      <c r="G5308" s="207">
        <v>17921.36</v>
      </c>
      <c r="H5308" s="207">
        <v>20161.53</v>
      </c>
      <c r="I5308" s="214">
        <f t="shared" si="426"/>
        <v>206224</v>
      </c>
      <c r="J5308" s="211">
        <f t="shared" si="433"/>
        <v>0.38296007428040857</v>
      </c>
      <c r="K5308" s="212">
        <f t="shared" si="434"/>
        <v>0.42</v>
      </c>
      <c r="L5308" s="214">
        <f t="shared" si="427"/>
        <v>11342.32</v>
      </c>
      <c r="M5308" s="213">
        <f t="shared" si="428"/>
        <v>16497.920000000002</v>
      </c>
      <c r="N5308" s="213">
        <f t="shared" si="429"/>
        <v>18560.16</v>
      </c>
      <c r="O5308" s="242">
        <f t="shared" si="430"/>
        <v>0.5151999999999316</v>
      </c>
      <c r="P5308" s="242"/>
      <c r="Q5308" s="179"/>
      <c r="R5308" s="179"/>
      <c r="S5308" s="179"/>
      <c r="T5308" s="179"/>
      <c r="U5308" s="179"/>
      <c r="V5308" s="179"/>
      <c r="W5308" s="179"/>
      <c r="X5308" s="179"/>
      <c r="Y5308" s="179"/>
      <c r="Z5308" s="179"/>
      <c r="AA5308" s="222"/>
      <c r="AB5308" s="222"/>
      <c r="AC5308" s="222"/>
      <c r="AD5308" s="179"/>
      <c r="AE5308" s="179"/>
      <c r="AF5308" s="179"/>
      <c r="AG5308" s="179"/>
      <c r="AH5308" s="179"/>
      <c r="AI5308" s="179"/>
      <c r="AJ5308" s="179"/>
    </row>
    <row r="5309" spans="2:36" x14ac:dyDescent="0.3">
      <c r="B5309" s="224">
        <v>538600</v>
      </c>
      <c r="C5309" s="209">
        <v>224062</v>
      </c>
      <c r="D5309" s="206">
        <f t="shared" si="431"/>
        <v>0.41600816932788709</v>
      </c>
      <c r="E5309" s="208">
        <f t="shared" si="432"/>
        <v>0.45</v>
      </c>
      <c r="F5309" s="207">
        <v>12323.41</v>
      </c>
      <c r="G5309" s="207">
        <v>17924.96</v>
      </c>
      <c r="H5309" s="207">
        <v>20165.580000000002</v>
      </c>
      <c r="I5309" s="214">
        <f t="shared" si="426"/>
        <v>206266</v>
      </c>
      <c r="J5309" s="211">
        <f t="shared" si="433"/>
        <v>0.38296695135536574</v>
      </c>
      <c r="K5309" s="212">
        <f t="shared" si="434"/>
        <v>0.42</v>
      </c>
      <c r="L5309" s="214">
        <f t="shared" si="427"/>
        <v>11344.63</v>
      </c>
      <c r="M5309" s="213">
        <f t="shared" si="428"/>
        <v>16501.28</v>
      </c>
      <c r="N5309" s="213">
        <f t="shared" si="429"/>
        <v>18563.939999999999</v>
      </c>
      <c r="O5309" s="242">
        <f t="shared" si="430"/>
        <v>0.5152999999999156</v>
      </c>
      <c r="P5309" s="242"/>
      <c r="Q5309" s="179"/>
      <c r="R5309" s="179"/>
      <c r="S5309" s="179"/>
      <c r="T5309" s="179"/>
      <c r="U5309" s="179"/>
      <c r="V5309" s="179"/>
      <c r="W5309" s="179"/>
      <c r="X5309" s="179"/>
      <c r="Y5309" s="179"/>
      <c r="Z5309" s="179"/>
      <c r="AA5309" s="222"/>
      <c r="AB5309" s="222"/>
      <c r="AC5309" s="222"/>
      <c r="AD5309" s="179"/>
      <c r="AE5309" s="179"/>
      <c r="AF5309" s="179"/>
      <c r="AG5309" s="179"/>
      <c r="AH5309" s="179"/>
      <c r="AI5309" s="179"/>
      <c r="AJ5309" s="179"/>
    </row>
    <row r="5310" spans="2:36" x14ac:dyDescent="0.3">
      <c r="B5310" s="224">
        <v>538700</v>
      </c>
      <c r="C5310" s="209">
        <v>224107</v>
      </c>
      <c r="D5310" s="206">
        <f t="shared" si="431"/>
        <v>0.4160144793020234</v>
      </c>
      <c r="E5310" s="208">
        <f t="shared" si="432"/>
        <v>0.45</v>
      </c>
      <c r="F5310" s="207">
        <v>12325.88</v>
      </c>
      <c r="G5310" s="207">
        <v>17928.560000000001</v>
      </c>
      <c r="H5310" s="207">
        <v>20169.63</v>
      </c>
      <c r="I5310" s="214">
        <f t="shared" ref="I5310:I5373" si="435">I5309+42</f>
        <v>206308</v>
      </c>
      <c r="J5310" s="211">
        <f t="shared" si="433"/>
        <v>0.38297382587711154</v>
      </c>
      <c r="K5310" s="212">
        <f t="shared" si="434"/>
        <v>0.42</v>
      </c>
      <c r="L5310" s="214">
        <f t="shared" ref="L5310:L5373" si="436">I5310*5.5%</f>
        <v>11346.94</v>
      </c>
      <c r="M5310" s="213">
        <f t="shared" ref="M5310:M5373" si="437">I5310*8%</f>
        <v>16504.64</v>
      </c>
      <c r="N5310" s="213">
        <f t="shared" ref="N5310:N5373" si="438">I5310*9%</f>
        <v>18567.719999999998</v>
      </c>
      <c r="O5310" s="242">
        <f t="shared" si="430"/>
        <v>0.51520000000007715</v>
      </c>
      <c r="P5310" s="242"/>
      <c r="Q5310" s="179"/>
      <c r="R5310" s="179"/>
      <c r="S5310" s="179"/>
      <c r="T5310" s="179"/>
      <c r="U5310" s="179"/>
      <c r="V5310" s="179"/>
      <c r="W5310" s="179"/>
      <c r="X5310" s="179"/>
      <c r="Y5310" s="179"/>
      <c r="Z5310" s="179"/>
      <c r="AA5310" s="222"/>
      <c r="AB5310" s="222"/>
      <c r="AC5310" s="222"/>
      <c r="AD5310" s="179"/>
      <c r="AE5310" s="179"/>
      <c r="AF5310" s="179"/>
      <c r="AG5310" s="179"/>
      <c r="AH5310" s="179"/>
      <c r="AI5310" s="179"/>
      <c r="AJ5310" s="179"/>
    </row>
    <row r="5311" spans="2:36" x14ac:dyDescent="0.3">
      <c r="B5311" s="224">
        <v>538800</v>
      </c>
      <c r="C5311" s="209">
        <v>224152</v>
      </c>
      <c r="D5311" s="206">
        <f t="shared" si="431"/>
        <v>0.41602078693392724</v>
      </c>
      <c r="E5311" s="208">
        <f t="shared" si="432"/>
        <v>0.45</v>
      </c>
      <c r="F5311" s="207">
        <v>12328.36</v>
      </c>
      <c r="G5311" s="207">
        <v>17932.16</v>
      </c>
      <c r="H5311" s="207">
        <v>20173.68</v>
      </c>
      <c r="I5311" s="214">
        <f t="shared" si="435"/>
        <v>206350</v>
      </c>
      <c r="J5311" s="211">
        <f t="shared" si="433"/>
        <v>0.38298069784706756</v>
      </c>
      <c r="K5311" s="212">
        <f t="shared" si="434"/>
        <v>0.42</v>
      </c>
      <c r="L5311" s="214">
        <f t="shared" si="436"/>
        <v>11349.25</v>
      </c>
      <c r="M5311" s="213">
        <f t="shared" si="437"/>
        <v>16508</v>
      </c>
      <c r="N5311" s="213">
        <f t="shared" si="438"/>
        <v>18571.5</v>
      </c>
      <c r="O5311" s="242">
        <f t="shared" si="430"/>
        <v>0.51529999999980647</v>
      </c>
      <c r="P5311" s="242"/>
      <c r="Q5311" s="179"/>
      <c r="R5311" s="179"/>
      <c r="S5311" s="179"/>
      <c r="T5311" s="179"/>
      <c r="U5311" s="179"/>
      <c r="V5311" s="179"/>
      <c r="W5311" s="179"/>
      <c r="X5311" s="179"/>
      <c r="Y5311" s="179"/>
      <c r="Z5311" s="179"/>
      <c r="AA5311" s="222"/>
      <c r="AB5311" s="222"/>
      <c r="AC5311" s="222"/>
      <c r="AD5311" s="179"/>
      <c r="AE5311" s="179"/>
      <c r="AF5311" s="179"/>
      <c r="AG5311" s="179"/>
      <c r="AH5311" s="179"/>
      <c r="AI5311" s="179"/>
      <c r="AJ5311" s="179"/>
    </row>
    <row r="5312" spans="2:36" x14ac:dyDescent="0.3">
      <c r="B5312" s="224">
        <v>538900</v>
      </c>
      <c r="C5312" s="209">
        <v>224197</v>
      </c>
      <c r="D5312" s="206">
        <f t="shared" si="431"/>
        <v>0.41602709222490258</v>
      </c>
      <c r="E5312" s="208">
        <f t="shared" si="432"/>
        <v>0.45</v>
      </c>
      <c r="F5312" s="207">
        <v>12330.83</v>
      </c>
      <c r="G5312" s="207">
        <v>17935.759999999998</v>
      </c>
      <c r="H5312" s="207">
        <v>20177.73</v>
      </c>
      <c r="I5312" s="214">
        <f t="shared" si="435"/>
        <v>206392</v>
      </c>
      <c r="J5312" s="211">
        <f t="shared" si="433"/>
        <v>0.38298756726665428</v>
      </c>
      <c r="K5312" s="212">
        <f t="shared" si="434"/>
        <v>0.42</v>
      </c>
      <c r="L5312" s="214">
        <f t="shared" si="436"/>
        <v>11351.56</v>
      </c>
      <c r="M5312" s="213">
        <f t="shared" si="437"/>
        <v>16511.36</v>
      </c>
      <c r="N5312" s="213">
        <f t="shared" si="438"/>
        <v>18575.28</v>
      </c>
      <c r="O5312" s="242">
        <f t="shared" si="430"/>
        <v>0.51519999999996802</v>
      </c>
      <c r="P5312" s="242"/>
      <c r="Q5312" s="179"/>
      <c r="R5312" s="179"/>
      <c r="S5312" s="179"/>
      <c r="T5312" s="179"/>
      <c r="U5312" s="179"/>
      <c r="V5312" s="179"/>
      <c r="W5312" s="179"/>
      <c r="X5312" s="179"/>
      <c r="Y5312" s="179"/>
      <c r="Z5312" s="179"/>
      <c r="AA5312" s="222"/>
      <c r="AB5312" s="222"/>
      <c r="AC5312" s="222"/>
      <c r="AD5312" s="179"/>
      <c r="AE5312" s="179"/>
      <c r="AF5312" s="179"/>
      <c r="AG5312" s="179"/>
      <c r="AH5312" s="179"/>
      <c r="AI5312" s="179"/>
      <c r="AJ5312" s="179"/>
    </row>
    <row r="5313" spans="2:36" x14ac:dyDescent="0.3">
      <c r="B5313" s="224">
        <v>539000</v>
      </c>
      <c r="C5313" s="209">
        <v>224242</v>
      </c>
      <c r="D5313" s="206">
        <f t="shared" si="431"/>
        <v>0.41603339517625232</v>
      </c>
      <c r="E5313" s="208">
        <f t="shared" si="432"/>
        <v>0.45</v>
      </c>
      <c r="F5313" s="207">
        <v>12333.31</v>
      </c>
      <c r="G5313" s="207">
        <v>17939.36</v>
      </c>
      <c r="H5313" s="207">
        <v>20181.78</v>
      </c>
      <c r="I5313" s="214">
        <f t="shared" si="435"/>
        <v>206434</v>
      </c>
      <c r="J5313" s="211">
        <f t="shared" si="433"/>
        <v>0.38299443413729128</v>
      </c>
      <c r="K5313" s="212">
        <f t="shared" si="434"/>
        <v>0.42</v>
      </c>
      <c r="L5313" s="214">
        <f t="shared" si="436"/>
        <v>11353.87</v>
      </c>
      <c r="M5313" s="213">
        <f t="shared" si="437"/>
        <v>16514.72</v>
      </c>
      <c r="N5313" s="213">
        <f t="shared" si="438"/>
        <v>18579.059999999998</v>
      </c>
      <c r="O5313" s="242">
        <f t="shared" si="430"/>
        <v>0.51529999999995202</v>
      </c>
      <c r="P5313" s="242"/>
      <c r="Q5313" s="179"/>
      <c r="R5313" s="179"/>
      <c r="S5313" s="179"/>
      <c r="T5313" s="179"/>
      <c r="U5313" s="179"/>
      <c r="V5313" s="179"/>
      <c r="W5313" s="179"/>
      <c r="X5313" s="179"/>
      <c r="Y5313" s="179"/>
      <c r="Z5313" s="179"/>
      <c r="AA5313" s="222"/>
      <c r="AB5313" s="222"/>
      <c r="AC5313" s="222"/>
      <c r="AD5313" s="179"/>
      <c r="AE5313" s="179"/>
      <c r="AF5313" s="179"/>
      <c r="AG5313" s="179"/>
      <c r="AH5313" s="179"/>
      <c r="AI5313" s="179"/>
      <c r="AJ5313" s="179"/>
    </row>
    <row r="5314" spans="2:36" x14ac:dyDescent="0.3">
      <c r="B5314" s="224">
        <v>539100</v>
      </c>
      <c r="C5314" s="209">
        <v>224287</v>
      </c>
      <c r="D5314" s="206">
        <f t="shared" si="431"/>
        <v>0.41603969578927841</v>
      </c>
      <c r="E5314" s="208">
        <f t="shared" si="432"/>
        <v>0.45</v>
      </c>
      <c r="F5314" s="207">
        <v>12335.78</v>
      </c>
      <c r="G5314" s="207">
        <v>17942.96</v>
      </c>
      <c r="H5314" s="207">
        <v>20185.830000000002</v>
      </c>
      <c r="I5314" s="214">
        <f t="shared" si="435"/>
        <v>206476</v>
      </c>
      <c r="J5314" s="211">
        <f t="shared" si="433"/>
        <v>0.38300129846039693</v>
      </c>
      <c r="K5314" s="212">
        <f t="shared" si="434"/>
        <v>0.42</v>
      </c>
      <c r="L5314" s="214">
        <f t="shared" si="436"/>
        <v>11356.18</v>
      </c>
      <c r="M5314" s="213">
        <f t="shared" si="437"/>
        <v>16518.080000000002</v>
      </c>
      <c r="N5314" s="213">
        <f t="shared" si="438"/>
        <v>18582.84</v>
      </c>
      <c r="O5314" s="242">
        <f t="shared" si="430"/>
        <v>0.51519999999989519</v>
      </c>
      <c r="P5314" s="242"/>
      <c r="Q5314" s="179"/>
      <c r="R5314" s="179"/>
      <c r="S5314" s="179"/>
      <c r="T5314" s="179"/>
      <c r="U5314" s="179"/>
      <c r="V5314" s="179"/>
      <c r="W5314" s="179"/>
      <c r="X5314" s="179"/>
      <c r="Y5314" s="179"/>
      <c r="Z5314" s="179"/>
      <c r="AA5314" s="222"/>
      <c r="AB5314" s="222"/>
      <c r="AC5314" s="222"/>
      <c r="AD5314" s="179"/>
      <c r="AE5314" s="179"/>
      <c r="AF5314" s="179"/>
      <c r="AG5314" s="179"/>
      <c r="AH5314" s="179"/>
      <c r="AI5314" s="179"/>
      <c r="AJ5314" s="179"/>
    </row>
    <row r="5315" spans="2:36" x14ac:dyDescent="0.3">
      <c r="B5315" s="224">
        <v>539200</v>
      </c>
      <c r="C5315" s="209">
        <v>224332</v>
      </c>
      <c r="D5315" s="206">
        <f t="shared" si="431"/>
        <v>0.41604599406528192</v>
      </c>
      <c r="E5315" s="208">
        <f t="shared" si="432"/>
        <v>0.45</v>
      </c>
      <c r="F5315" s="207">
        <v>12338.26</v>
      </c>
      <c r="G5315" s="207">
        <v>17946.560000000001</v>
      </c>
      <c r="H5315" s="207">
        <v>20189.88</v>
      </c>
      <c r="I5315" s="214">
        <f t="shared" si="435"/>
        <v>206518</v>
      </c>
      <c r="J5315" s="211">
        <f t="shared" si="433"/>
        <v>0.38300816023738871</v>
      </c>
      <c r="K5315" s="212">
        <f t="shared" si="434"/>
        <v>0.42</v>
      </c>
      <c r="L5315" s="214">
        <f t="shared" si="436"/>
        <v>11358.49</v>
      </c>
      <c r="M5315" s="213">
        <f t="shared" si="437"/>
        <v>16521.439999999999</v>
      </c>
      <c r="N5315" s="213">
        <f t="shared" si="438"/>
        <v>18586.62</v>
      </c>
      <c r="O5315" s="242">
        <f t="shared" si="430"/>
        <v>0.51530000000013387</v>
      </c>
      <c r="P5315" s="242"/>
      <c r="Q5315" s="179"/>
      <c r="R5315" s="179"/>
      <c r="S5315" s="179"/>
      <c r="T5315" s="179"/>
      <c r="U5315" s="179"/>
      <c r="V5315" s="179"/>
      <c r="W5315" s="179"/>
      <c r="X5315" s="179"/>
      <c r="Y5315" s="179"/>
      <c r="Z5315" s="179"/>
      <c r="AA5315" s="222"/>
      <c r="AB5315" s="222"/>
      <c r="AC5315" s="222"/>
      <c r="AD5315" s="179"/>
      <c r="AE5315" s="179"/>
      <c r="AF5315" s="179"/>
      <c r="AG5315" s="179"/>
      <c r="AH5315" s="179"/>
      <c r="AI5315" s="179"/>
      <c r="AJ5315" s="179"/>
    </row>
    <row r="5316" spans="2:36" x14ac:dyDescent="0.3">
      <c r="B5316" s="224">
        <v>539300</v>
      </c>
      <c r="C5316" s="209">
        <v>224377</v>
      </c>
      <c r="D5316" s="206">
        <f t="shared" si="431"/>
        <v>0.41605229000556276</v>
      </c>
      <c r="E5316" s="208">
        <f t="shared" si="432"/>
        <v>0.45</v>
      </c>
      <c r="F5316" s="207">
        <v>12340.73</v>
      </c>
      <c r="G5316" s="207">
        <v>17950.16</v>
      </c>
      <c r="H5316" s="207">
        <v>20193.93</v>
      </c>
      <c r="I5316" s="214">
        <f t="shared" si="435"/>
        <v>206560</v>
      </c>
      <c r="J5316" s="211">
        <f t="shared" si="433"/>
        <v>0.38301501946968292</v>
      </c>
      <c r="K5316" s="212">
        <f t="shared" si="434"/>
        <v>0.42</v>
      </c>
      <c r="L5316" s="214">
        <f t="shared" si="436"/>
        <v>11360.8</v>
      </c>
      <c r="M5316" s="213">
        <f t="shared" si="437"/>
        <v>16524.8</v>
      </c>
      <c r="N5316" s="213">
        <f t="shared" si="438"/>
        <v>18590.399999999998</v>
      </c>
      <c r="O5316" s="242">
        <f t="shared" si="430"/>
        <v>0.51520000000000432</v>
      </c>
      <c r="P5316" s="242"/>
      <c r="Q5316" s="179"/>
      <c r="R5316" s="179"/>
      <c r="S5316" s="179"/>
      <c r="T5316" s="179"/>
      <c r="U5316" s="179"/>
      <c r="V5316" s="179"/>
      <c r="W5316" s="179"/>
      <c r="X5316" s="179"/>
      <c r="Y5316" s="179"/>
      <c r="Z5316" s="179"/>
      <c r="AA5316" s="222"/>
      <c r="AB5316" s="222"/>
      <c r="AC5316" s="222"/>
      <c r="AD5316" s="179"/>
      <c r="AE5316" s="179"/>
      <c r="AF5316" s="179"/>
      <c r="AG5316" s="179"/>
      <c r="AH5316" s="179"/>
      <c r="AI5316" s="179"/>
      <c r="AJ5316" s="179"/>
    </row>
    <row r="5317" spans="2:36" x14ac:dyDescent="0.3">
      <c r="B5317" s="224">
        <v>539400</v>
      </c>
      <c r="C5317" s="209">
        <v>224422</v>
      </c>
      <c r="D5317" s="206">
        <f t="shared" si="431"/>
        <v>0.41605858361142012</v>
      </c>
      <c r="E5317" s="208">
        <f t="shared" si="432"/>
        <v>0.45</v>
      </c>
      <c r="F5317" s="207">
        <v>12343.21</v>
      </c>
      <c r="G5317" s="207">
        <v>17953.759999999998</v>
      </c>
      <c r="H5317" s="207">
        <v>20197.98</v>
      </c>
      <c r="I5317" s="214">
        <f t="shared" si="435"/>
        <v>206602</v>
      </c>
      <c r="J5317" s="211">
        <f t="shared" si="433"/>
        <v>0.38302187615869482</v>
      </c>
      <c r="K5317" s="212">
        <f t="shared" si="434"/>
        <v>0.42</v>
      </c>
      <c r="L5317" s="214">
        <f t="shared" si="436"/>
        <v>11363.11</v>
      </c>
      <c r="M5317" s="213">
        <f t="shared" si="437"/>
        <v>16528.16</v>
      </c>
      <c r="N5317" s="213">
        <f t="shared" si="438"/>
        <v>18594.18</v>
      </c>
      <c r="O5317" s="242">
        <f t="shared" ref="O5317:O5380" si="439">(C5317+F5317+H5317-C5316-F5316-H5316)/100</f>
        <v>0.51530000000002474</v>
      </c>
      <c r="P5317" s="242"/>
      <c r="Q5317" s="179"/>
      <c r="R5317" s="179"/>
      <c r="S5317" s="179"/>
      <c r="T5317" s="179"/>
      <c r="U5317" s="179"/>
      <c r="V5317" s="179"/>
      <c r="W5317" s="179"/>
      <c r="X5317" s="179"/>
      <c r="Y5317" s="179"/>
      <c r="Z5317" s="179"/>
      <c r="AA5317" s="222"/>
      <c r="AB5317" s="222"/>
      <c r="AC5317" s="222"/>
      <c r="AD5317" s="179"/>
      <c r="AE5317" s="179"/>
      <c r="AF5317" s="179"/>
      <c r="AG5317" s="179"/>
      <c r="AH5317" s="179"/>
      <c r="AI5317" s="179"/>
      <c r="AJ5317" s="179"/>
    </row>
    <row r="5318" spans="2:36" x14ac:dyDescent="0.3">
      <c r="B5318" s="224">
        <v>539500</v>
      </c>
      <c r="C5318" s="209">
        <v>224467</v>
      </c>
      <c r="D5318" s="206">
        <f t="shared" si="431"/>
        <v>0.416064874884152</v>
      </c>
      <c r="E5318" s="208">
        <f t="shared" si="432"/>
        <v>0.45</v>
      </c>
      <c r="F5318" s="207">
        <v>12345.68</v>
      </c>
      <c r="G5318" s="207">
        <v>17957.36</v>
      </c>
      <c r="H5318" s="207">
        <v>20202.03</v>
      </c>
      <c r="I5318" s="214">
        <f t="shared" si="435"/>
        <v>206644</v>
      </c>
      <c r="J5318" s="211">
        <f t="shared" si="433"/>
        <v>0.38302873030583873</v>
      </c>
      <c r="K5318" s="212">
        <f t="shared" si="434"/>
        <v>0.42</v>
      </c>
      <c r="L5318" s="214">
        <f t="shared" si="436"/>
        <v>11365.42</v>
      </c>
      <c r="M5318" s="213">
        <f t="shared" si="437"/>
        <v>16531.52</v>
      </c>
      <c r="N5318" s="213">
        <f t="shared" si="438"/>
        <v>18597.96</v>
      </c>
      <c r="O5318" s="242">
        <f t="shared" si="439"/>
        <v>0.5151999999999316</v>
      </c>
      <c r="P5318" s="242"/>
      <c r="Q5318" s="179"/>
      <c r="R5318" s="179"/>
      <c r="S5318" s="179"/>
      <c r="T5318" s="179"/>
      <c r="U5318" s="179"/>
      <c r="V5318" s="179"/>
      <c r="W5318" s="179"/>
      <c r="X5318" s="179"/>
      <c r="Y5318" s="179"/>
      <c r="Z5318" s="179"/>
      <c r="AA5318" s="222"/>
      <c r="AB5318" s="222"/>
      <c r="AC5318" s="222"/>
      <c r="AD5318" s="179"/>
      <c r="AE5318" s="179"/>
      <c r="AF5318" s="179"/>
      <c r="AG5318" s="179"/>
      <c r="AH5318" s="179"/>
      <c r="AI5318" s="179"/>
      <c r="AJ5318" s="179"/>
    </row>
    <row r="5319" spans="2:36" x14ac:dyDescent="0.3">
      <c r="B5319" s="224">
        <v>539600</v>
      </c>
      <c r="C5319" s="209">
        <v>224512</v>
      </c>
      <c r="D5319" s="206">
        <f t="shared" si="431"/>
        <v>0.4160711638250556</v>
      </c>
      <c r="E5319" s="208">
        <f t="shared" si="432"/>
        <v>0.45</v>
      </c>
      <c r="F5319" s="207">
        <v>12348.16</v>
      </c>
      <c r="G5319" s="207">
        <v>17960.96</v>
      </c>
      <c r="H5319" s="207">
        <v>20206.080000000002</v>
      </c>
      <c r="I5319" s="214">
        <f t="shared" si="435"/>
        <v>206686</v>
      </c>
      <c r="J5319" s="211">
        <f t="shared" si="433"/>
        <v>0.38303558191252779</v>
      </c>
      <c r="K5319" s="212">
        <f t="shared" si="434"/>
        <v>0.42</v>
      </c>
      <c r="L5319" s="214">
        <f t="shared" si="436"/>
        <v>11367.73</v>
      </c>
      <c r="M5319" s="213">
        <f t="shared" si="437"/>
        <v>16534.88</v>
      </c>
      <c r="N5319" s="213">
        <f t="shared" si="438"/>
        <v>18601.739999999998</v>
      </c>
      <c r="O5319" s="242">
        <f t="shared" si="439"/>
        <v>0.5152999999999156</v>
      </c>
      <c r="P5319" s="242"/>
      <c r="Q5319" s="179"/>
      <c r="R5319" s="179"/>
      <c r="S5319" s="179"/>
      <c r="T5319" s="179"/>
      <c r="U5319" s="179"/>
      <c r="V5319" s="179"/>
      <c r="W5319" s="179"/>
      <c r="X5319" s="179"/>
      <c r="Y5319" s="179"/>
      <c r="Z5319" s="179"/>
      <c r="AA5319" s="222"/>
      <c r="AB5319" s="222"/>
      <c r="AC5319" s="222"/>
      <c r="AD5319" s="179"/>
      <c r="AE5319" s="179"/>
      <c r="AF5319" s="179"/>
      <c r="AG5319" s="179"/>
      <c r="AH5319" s="179"/>
      <c r="AI5319" s="179"/>
      <c r="AJ5319" s="179"/>
    </row>
    <row r="5320" spans="2:36" x14ac:dyDescent="0.3">
      <c r="B5320" s="224">
        <v>539700</v>
      </c>
      <c r="C5320" s="209">
        <v>224557</v>
      </c>
      <c r="D5320" s="206">
        <f t="shared" si="431"/>
        <v>0.4160774504354271</v>
      </c>
      <c r="E5320" s="208">
        <f t="shared" si="432"/>
        <v>0.45</v>
      </c>
      <c r="F5320" s="207">
        <v>12350.63</v>
      </c>
      <c r="G5320" s="207">
        <v>17964.560000000001</v>
      </c>
      <c r="H5320" s="207">
        <v>20210.13</v>
      </c>
      <c r="I5320" s="214">
        <f t="shared" si="435"/>
        <v>206728</v>
      </c>
      <c r="J5320" s="211">
        <f t="shared" si="433"/>
        <v>0.38304243098017415</v>
      </c>
      <c r="K5320" s="212">
        <f t="shared" si="434"/>
        <v>0.42</v>
      </c>
      <c r="L5320" s="214">
        <f t="shared" si="436"/>
        <v>11370.04</v>
      </c>
      <c r="M5320" s="213">
        <f t="shared" si="437"/>
        <v>16538.240000000002</v>
      </c>
      <c r="N5320" s="213">
        <f t="shared" si="438"/>
        <v>18605.52</v>
      </c>
      <c r="O5320" s="242">
        <f t="shared" si="439"/>
        <v>0.51520000000007715</v>
      </c>
      <c r="P5320" s="242"/>
      <c r="Q5320" s="179"/>
      <c r="R5320" s="179"/>
      <c r="S5320" s="179"/>
      <c r="T5320" s="179"/>
      <c r="U5320" s="179"/>
      <c r="V5320" s="179"/>
      <c r="W5320" s="179"/>
      <c r="X5320" s="179"/>
      <c r="Y5320" s="179"/>
      <c r="Z5320" s="179"/>
      <c r="AA5320" s="222"/>
      <c r="AB5320" s="222"/>
      <c r="AC5320" s="222"/>
      <c r="AD5320" s="179"/>
      <c r="AE5320" s="179"/>
      <c r="AF5320" s="179"/>
      <c r="AG5320" s="179"/>
      <c r="AH5320" s="179"/>
      <c r="AI5320" s="179"/>
      <c r="AJ5320" s="179"/>
    </row>
    <row r="5321" spans="2:36" x14ac:dyDescent="0.3">
      <c r="B5321" s="224">
        <v>539800</v>
      </c>
      <c r="C5321" s="209">
        <v>224602</v>
      </c>
      <c r="D5321" s="206">
        <f t="shared" si="431"/>
        <v>0.41608373471656168</v>
      </c>
      <c r="E5321" s="208">
        <f t="shared" si="432"/>
        <v>0.45</v>
      </c>
      <c r="F5321" s="207">
        <v>12353.11</v>
      </c>
      <c r="G5321" s="207">
        <v>17968.16</v>
      </c>
      <c r="H5321" s="207">
        <v>20214.18</v>
      </c>
      <c r="I5321" s="214">
        <f t="shared" si="435"/>
        <v>206770</v>
      </c>
      <c r="J5321" s="211">
        <f t="shared" si="433"/>
        <v>0.38304927751018897</v>
      </c>
      <c r="K5321" s="212">
        <f t="shared" si="434"/>
        <v>0.42</v>
      </c>
      <c r="L5321" s="214">
        <f t="shared" si="436"/>
        <v>11372.35</v>
      </c>
      <c r="M5321" s="213">
        <f t="shared" si="437"/>
        <v>16541.599999999999</v>
      </c>
      <c r="N5321" s="213">
        <f t="shared" si="438"/>
        <v>18609.3</v>
      </c>
      <c r="O5321" s="242">
        <f t="shared" si="439"/>
        <v>0.51529999999980647</v>
      </c>
      <c r="P5321" s="242"/>
      <c r="Q5321" s="179"/>
      <c r="R5321" s="179"/>
      <c r="S5321" s="179"/>
      <c r="T5321" s="179"/>
      <c r="U5321" s="179"/>
      <c r="V5321" s="179"/>
      <c r="W5321" s="179"/>
      <c r="X5321" s="179"/>
      <c r="Y5321" s="179"/>
      <c r="Z5321" s="179"/>
      <c r="AA5321" s="222"/>
      <c r="AB5321" s="222"/>
      <c r="AC5321" s="222"/>
      <c r="AD5321" s="179"/>
      <c r="AE5321" s="179"/>
      <c r="AF5321" s="179"/>
      <c r="AG5321" s="179"/>
      <c r="AH5321" s="179"/>
      <c r="AI5321" s="179"/>
      <c r="AJ5321" s="179"/>
    </row>
    <row r="5322" spans="2:36" x14ac:dyDescent="0.3">
      <c r="B5322" s="224">
        <v>539900</v>
      </c>
      <c r="C5322" s="209">
        <v>224647</v>
      </c>
      <c r="D5322" s="206">
        <f t="shared" si="431"/>
        <v>0.41609001666975365</v>
      </c>
      <c r="E5322" s="208">
        <f t="shared" si="432"/>
        <v>0.45</v>
      </c>
      <c r="F5322" s="207">
        <v>12355.58</v>
      </c>
      <c r="G5322" s="207">
        <v>17971.759999999998</v>
      </c>
      <c r="H5322" s="207">
        <v>20218.23</v>
      </c>
      <c r="I5322" s="214">
        <f t="shared" si="435"/>
        <v>206812</v>
      </c>
      <c r="J5322" s="211">
        <f t="shared" si="433"/>
        <v>0.38305612150398222</v>
      </c>
      <c r="K5322" s="212">
        <f t="shared" si="434"/>
        <v>0.42</v>
      </c>
      <c r="L5322" s="214">
        <f t="shared" si="436"/>
        <v>11374.66</v>
      </c>
      <c r="M5322" s="213">
        <f t="shared" si="437"/>
        <v>16544.96</v>
      </c>
      <c r="N5322" s="213">
        <f t="shared" si="438"/>
        <v>18613.079999999998</v>
      </c>
      <c r="O5322" s="242">
        <f t="shared" si="439"/>
        <v>0.51519999999996802</v>
      </c>
      <c r="P5322" s="242"/>
      <c r="Q5322" s="179"/>
      <c r="R5322" s="179"/>
      <c r="S5322" s="179"/>
      <c r="T5322" s="179"/>
      <c r="U5322" s="179"/>
      <c r="V5322" s="179"/>
      <c r="W5322" s="179"/>
      <c r="X5322" s="179"/>
      <c r="Y5322" s="179"/>
      <c r="Z5322" s="179"/>
      <c r="AA5322" s="222"/>
      <c r="AB5322" s="222"/>
      <c r="AC5322" s="222"/>
      <c r="AD5322" s="179"/>
      <c r="AE5322" s="179"/>
      <c r="AF5322" s="179"/>
      <c r="AG5322" s="179"/>
      <c r="AH5322" s="179"/>
      <c r="AI5322" s="179"/>
      <c r="AJ5322" s="179"/>
    </row>
    <row r="5323" spans="2:36" x14ac:dyDescent="0.3">
      <c r="B5323" s="224">
        <v>540000</v>
      </c>
      <c r="C5323" s="209">
        <v>224692</v>
      </c>
      <c r="D5323" s="206">
        <f t="shared" si="431"/>
        <v>0.4160962962962963</v>
      </c>
      <c r="E5323" s="208">
        <f t="shared" si="432"/>
        <v>0.45</v>
      </c>
      <c r="F5323" s="207">
        <v>12358.06</v>
      </c>
      <c r="G5323" s="207">
        <v>17975.36</v>
      </c>
      <c r="H5323" s="207">
        <v>20222.28</v>
      </c>
      <c r="I5323" s="214">
        <f t="shared" si="435"/>
        <v>206854</v>
      </c>
      <c r="J5323" s="211">
        <f t="shared" si="433"/>
        <v>0.38306296296296294</v>
      </c>
      <c r="K5323" s="212">
        <f t="shared" si="434"/>
        <v>0.42</v>
      </c>
      <c r="L5323" s="214">
        <f t="shared" si="436"/>
        <v>11376.97</v>
      </c>
      <c r="M5323" s="213">
        <f t="shared" si="437"/>
        <v>16548.32</v>
      </c>
      <c r="N5323" s="213">
        <f t="shared" si="438"/>
        <v>18616.86</v>
      </c>
      <c r="O5323" s="242">
        <f t="shared" si="439"/>
        <v>0.51529999999995202</v>
      </c>
      <c r="P5323" s="242"/>
      <c r="Q5323" s="179"/>
      <c r="R5323" s="179"/>
      <c r="S5323" s="179"/>
      <c r="T5323" s="179"/>
      <c r="U5323" s="179"/>
      <c r="V5323" s="179"/>
      <c r="W5323" s="179"/>
      <c r="X5323" s="179"/>
      <c r="Y5323" s="179"/>
      <c r="Z5323" s="179"/>
      <c r="AA5323" s="222"/>
      <c r="AB5323" s="222"/>
      <c r="AC5323" s="222"/>
      <c r="AD5323" s="179"/>
      <c r="AE5323" s="179"/>
      <c r="AF5323" s="179"/>
      <c r="AG5323" s="179"/>
      <c r="AH5323" s="179"/>
      <c r="AI5323" s="179"/>
      <c r="AJ5323" s="179"/>
    </row>
    <row r="5324" spans="2:36" x14ac:dyDescent="0.3">
      <c r="B5324" s="224">
        <v>540100</v>
      </c>
      <c r="C5324" s="209">
        <v>224737</v>
      </c>
      <c r="D5324" s="206">
        <f t="shared" si="431"/>
        <v>0.41610257359748193</v>
      </c>
      <c r="E5324" s="208">
        <f t="shared" si="432"/>
        <v>0.45</v>
      </c>
      <c r="F5324" s="207">
        <v>12360.53</v>
      </c>
      <c r="G5324" s="207">
        <v>17978.96</v>
      </c>
      <c r="H5324" s="207">
        <v>20226.330000000002</v>
      </c>
      <c r="I5324" s="214">
        <f t="shared" si="435"/>
        <v>206896</v>
      </c>
      <c r="J5324" s="211">
        <f t="shared" si="433"/>
        <v>0.38306980188853917</v>
      </c>
      <c r="K5324" s="212">
        <f t="shared" si="434"/>
        <v>0.42</v>
      </c>
      <c r="L5324" s="214">
        <f t="shared" si="436"/>
        <v>11379.28</v>
      </c>
      <c r="M5324" s="213">
        <f t="shared" si="437"/>
        <v>16551.68</v>
      </c>
      <c r="N5324" s="213">
        <f t="shared" si="438"/>
        <v>18620.64</v>
      </c>
      <c r="O5324" s="242">
        <f t="shared" si="439"/>
        <v>0.51519999999989519</v>
      </c>
      <c r="P5324" s="242"/>
      <c r="Q5324" s="179"/>
      <c r="R5324" s="179"/>
      <c r="S5324" s="179"/>
      <c r="T5324" s="179"/>
      <c r="U5324" s="179"/>
      <c r="V5324" s="179"/>
      <c r="W5324" s="179"/>
      <c r="X5324" s="179"/>
      <c r="Y5324" s="179"/>
      <c r="Z5324" s="179"/>
      <c r="AA5324" s="222"/>
      <c r="AB5324" s="222"/>
      <c r="AC5324" s="222"/>
      <c r="AD5324" s="179"/>
      <c r="AE5324" s="179"/>
      <c r="AF5324" s="179"/>
      <c r="AG5324" s="179"/>
      <c r="AH5324" s="179"/>
      <c r="AI5324" s="179"/>
      <c r="AJ5324" s="179"/>
    </row>
    <row r="5325" spans="2:36" x14ac:dyDescent="0.3">
      <c r="B5325" s="224">
        <v>540200</v>
      </c>
      <c r="C5325" s="209">
        <v>224782</v>
      </c>
      <c r="D5325" s="206">
        <f t="shared" si="431"/>
        <v>0.41610884857460201</v>
      </c>
      <c r="E5325" s="208">
        <f t="shared" si="432"/>
        <v>0.45</v>
      </c>
      <c r="F5325" s="207">
        <v>12363.01</v>
      </c>
      <c r="G5325" s="207">
        <v>17982.560000000001</v>
      </c>
      <c r="H5325" s="207">
        <v>20230.38</v>
      </c>
      <c r="I5325" s="214">
        <f t="shared" si="435"/>
        <v>206938</v>
      </c>
      <c r="J5325" s="211">
        <f t="shared" si="433"/>
        <v>0.38307663828211774</v>
      </c>
      <c r="K5325" s="212">
        <f t="shared" si="434"/>
        <v>0.42</v>
      </c>
      <c r="L5325" s="214">
        <f t="shared" si="436"/>
        <v>11381.59</v>
      </c>
      <c r="M5325" s="213">
        <f t="shared" si="437"/>
        <v>16555.04</v>
      </c>
      <c r="N5325" s="213">
        <f t="shared" si="438"/>
        <v>18624.419999999998</v>
      </c>
      <c r="O5325" s="242">
        <f t="shared" si="439"/>
        <v>0.51530000000013387</v>
      </c>
      <c r="P5325" s="242"/>
      <c r="Q5325" s="179"/>
      <c r="R5325" s="179"/>
      <c r="S5325" s="179"/>
      <c r="T5325" s="179"/>
      <c r="U5325" s="179"/>
      <c r="V5325" s="179"/>
      <c r="W5325" s="179"/>
      <c r="X5325" s="179"/>
      <c r="Y5325" s="179"/>
      <c r="Z5325" s="179"/>
      <c r="AA5325" s="222"/>
      <c r="AB5325" s="222"/>
      <c r="AC5325" s="222"/>
      <c r="AD5325" s="179"/>
      <c r="AE5325" s="179"/>
      <c r="AF5325" s="179"/>
      <c r="AG5325" s="179"/>
      <c r="AH5325" s="179"/>
      <c r="AI5325" s="179"/>
      <c r="AJ5325" s="179"/>
    </row>
    <row r="5326" spans="2:36" x14ac:dyDescent="0.3">
      <c r="B5326" s="224">
        <v>540300</v>
      </c>
      <c r="C5326" s="209">
        <v>224827</v>
      </c>
      <c r="D5326" s="206">
        <f t="shared" si="431"/>
        <v>0.41611512122894689</v>
      </c>
      <c r="E5326" s="208">
        <f t="shared" si="432"/>
        <v>0.45</v>
      </c>
      <c r="F5326" s="207">
        <v>12365.48</v>
      </c>
      <c r="G5326" s="207">
        <v>17986.16</v>
      </c>
      <c r="H5326" s="207">
        <v>20234.43</v>
      </c>
      <c r="I5326" s="214">
        <f t="shared" si="435"/>
        <v>206980</v>
      </c>
      <c r="J5326" s="211">
        <f t="shared" si="433"/>
        <v>0.38308347214510458</v>
      </c>
      <c r="K5326" s="212">
        <f t="shared" si="434"/>
        <v>0.42</v>
      </c>
      <c r="L5326" s="214">
        <f t="shared" si="436"/>
        <v>11383.9</v>
      </c>
      <c r="M5326" s="213">
        <f t="shared" si="437"/>
        <v>16558.400000000001</v>
      </c>
      <c r="N5326" s="213">
        <f t="shared" si="438"/>
        <v>18628.2</v>
      </c>
      <c r="O5326" s="242">
        <f t="shared" si="439"/>
        <v>0.51520000000000432</v>
      </c>
      <c r="P5326" s="242"/>
      <c r="Q5326" s="179"/>
      <c r="R5326" s="179"/>
      <c r="S5326" s="179"/>
      <c r="T5326" s="179"/>
      <c r="U5326" s="179"/>
      <c r="V5326" s="179"/>
      <c r="W5326" s="179"/>
      <c r="X5326" s="179"/>
      <c r="Y5326" s="179"/>
      <c r="Z5326" s="179"/>
      <c r="AA5326" s="222"/>
      <c r="AB5326" s="222"/>
      <c r="AC5326" s="222"/>
      <c r="AD5326" s="179"/>
      <c r="AE5326" s="179"/>
      <c r="AF5326" s="179"/>
      <c r="AG5326" s="179"/>
      <c r="AH5326" s="179"/>
      <c r="AI5326" s="179"/>
      <c r="AJ5326" s="179"/>
    </row>
    <row r="5327" spans="2:36" x14ac:dyDescent="0.3">
      <c r="B5327" s="224">
        <v>540400</v>
      </c>
      <c r="C5327" s="209">
        <v>224872</v>
      </c>
      <c r="D5327" s="206">
        <f t="shared" si="431"/>
        <v>0.41612139156180605</v>
      </c>
      <c r="E5327" s="208">
        <f t="shared" si="432"/>
        <v>0.45</v>
      </c>
      <c r="F5327" s="207">
        <v>12367.96</v>
      </c>
      <c r="G5327" s="207">
        <v>17989.759999999998</v>
      </c>
      <c r="H5327" s="207">
        <v>20238.48</v>
      </c>
      <c r="I5327" s="214">
        <f t="shared" si="435"/>
        <v>207022</v>
      </c>
      <c r="J5327" s="211">
        <f t="shared" si="433"/>
        <v>0.38309030347890449</v>
      </c>
      <c r="K5327" s="212">
        <f t="shared" si="434"/>
        <v>0.42</v>
      </c>
      <c r="L5327" s="214">
        <f t="shared" si="436"/>
        <v>11386.210000000001</v>
      </c>
      <c r="M5327" s="213">
        <f t="shared" si="437"/>
        <v>16561.760000000002</v>
      </c>
      <c r="N5327" s="213">
        <f t="shared" si="438"/>
        <v>18631.98</v>
      </c>
      <c r="O5327" s="242">
        <f t="shared" si="439"/>
        <v>0.51530000000002474</v>
      </c>
      <c r="P5327" s="242"/>
      <c r="Q5327" s="179"/>
      <c r="R5327" s="179"/>
      <c r="S5327" s="179"/>
      <c r="T5327" s="179"/>
      <c r="U5327" s="179"/>
      <c r="V5327" s="179"/>
      <c r="W5327" s="179"/>
      <c r="X5327" s="179"/>
      <c r="Y5327" s="179"/>
      <c r="Z5327" s="179"/>
      <c r="AA5327" s="222"/>
      <c r="AB5327" s="222"/>
      <c r="AC5327" s="222"/>
      <c r="AD5327" s="179"/>
      <c r="AE5327" s="179"/>
      <c r="AF5327" s="179"/>
      <c r="AG5327" s="179"/>
      <c r="AH5327" s="179"/>
      <c r="AI5327" s="179"/>
      <c r="AJ5327" s="179"/>
    </row>
    <row r="5328" spans="2:36" x14ac:dyDescent="0.3">
      <c r="B5328" s="224">
        <v>540500</v>
      </c>
      <c r="C5328" s="209">
        <v>224917</v>
      </c>
      <c r="D5328" s="206">
        <f t="shared" si="431"/>
        <v>0.41612765957446807</v>
      </c>
      <c r="E5328" s="208">
        <f t="shared" si="432"/>
        <v>0.45</v>
      </c>
      <c r="F5328" s="207">
        <v>12370.43</v>
      </c>
      <c r="G5328" s="207">
        <v>17993.36</v>
      </c>
      <c r="H5328" s="207">
        <v>20242.53</v>
      </c>
      <c r="I5328" s="214">
        <f t="shared" si="435"/>
        <v>207064</v>
      </c>
      <c r="J5328" s="211">
        <f t="shared" si="433"/>
        <v>0.38309713228492137</v>
      </c>
      <c r="K5328" s="212">
        <f t="shared" si="434"/>
        <v>0.42</v>
      </c>
      <c r="L5328" s="214">
        <f t="shared" si="436"/>
        <v>11388.52</v>
      </c>
      <c r="M5328" s="213">
        <f t="shared" si="437"/>
        <v>16565.12</v>
      </c>
      <c r="N5328" s="213">
        <f t="shared" si="438"/>
        <v>18635.759999999998</v>
      </c>
      <c r="O5328" s="242">
        <f t="shared" si="439"/>
        <v>0.5151999999999316</v>
      </c>
      <c r="P5328" s="242"/>
      <c r="Q5328" s="179"/>
      <c r="R5328" s="179"/>
      <c r="S5328" s="179"/>
      <c r="T5328" s="179"/>
      <c r="U5328" s="179"/>
      <c r="V5328" s="179"/>
      <c r="W5328" s="179"/>
      <c r="X5328" s="179"/>
      <c r="Y5328" s="179"/>
      <c r="Z5328" s="179"/>
      <c r="AA5328" s="222"/>
      <c r="AB5328" s="222"/>
      <c r="AC5328" s="222"/>
      <c r="AD5328" s="179"/>
      <c r="AE5328" s="179"/>
      <c r="AF5328" s="179"/>
      <c r="AG5328" s="179"/>
      <c r="AH5328" s="179"/>
      <c r="AI5328" s="179"/>
      <c r="AJ5328" s="179"/>
    </row>
    <row r="5329" spans="2:36" x14ac:dyDescent="0.3">
      <c r="B5329" s="224">
        <v>540600</v>
      </c>
      <c r="C5329" s="209">
        <v>224962</v>
      </c>
      <c r="D5329" s="206">
        <f t="shared" si="431"/>
        <v>0.41613392526822052</v>
      </c>
      <c r="E5329" s="208">
        <f t="shared" si="432"/>
        <v>0.45</v>
      </c>
      <c r="F5329" s="207">
        <v>12372.91</v>
      </c>
      <c r="G5329" s="207">
        <v>17996.96</v>
      </c>
      <c r="H5329" s="207">
        <v>20246.580000000002</v>
      </c>
      <c r="I5329" s="214">
        <f t="shared" si="435"/>
        <v>207106</v>
      </c>
      <c r="J5329" s="211">
        <f t="shared" si="433"/>
        <v>0.38310395856455792</v>
      </c>
      <c r="K5329" s="212">
        <f t="shared" si="434"/>
        <v>0.42</v>
      </c>
      <c r="L5329" s="214">
        <f t="shared" si="436"/>
        <v>11390.83</v>
      </c>
      <c r="M5329" s="213">
        <f t="shared" si="437"/>
        <v>16568.48</v>
      </c>
      <c r="N5329" s="213">
        <f t="shared" si="438"/>
        <v>18639.54</v>
      </c>
      <c r="O5329" s="242">
        <f t="shared" si="439"/>
        <v>0.5152999999999156</v>
      </c>
      <c r="P5329" s="242"/>
      <c r="Q5329" s="179"/>
      <c r="R5329" s="179"/>
      <c r="S5329" s="179"/>
      <c r="T5329" s="179"/>
      <c r="U5329" s="179"/>
      <c r="V5329" s="179"/>
      <c r="W5329" s="179"/>
      <c r="X5329" s="179"/>
      <c r="Y5329" s="179"/>
      <c r="Z5329" s="179"/>
      <c r="AA5329" s="222"/>
      <c r="AB5329" s="222"/>
      <c r="AC5329" s="222"/>
      <c r="AD5329" s="179"/>
      <c r="AE5329" s="179"/>
      <c r="AF5329" s="179"/>
      <c r="AG5329" s="179"/>
      <c r="AH5329" s="179"/>
      <c r="AI5329" s="179"/>
      <c r="AJ5329" s="179"/>
    </row>
    <row r="5330" spans="2:36" x14ac:dyDescent="0.3">
      <c r="B5330" s="224">
        <v>540700</v>
      </c>
      <c r="C5330" s="209">
        <v>225007</v>
      </c>
      <c r="D5330" s="206">
        <f t="shared" si="431"/>
        <v>0.41614018864434993</v>
      </c>
      <c r="E5330" s="208">
        <f t="shared" si="432"/>
        <v>0.45</v>
      </c>
      <c r="F5330" s="207">
        <v>12375.38</v>
      </c>
      <c r="G5330" s="207">
        <v>18000.560000000001</v>
      </c>
      <c r="H5330" s="207">
        <v>20250.63</v>
      </c>
      <c r="I5330" s="214">
        <f t="shared" si="435"/>
        <v>207148</v>
      </c>
      <c r="J5330" s="211">
        <f t="shared" si="433"/>
        <v>0.38311078231921586</v>
      </c>
      <c r="K5330" s="212">
        <f t="shared" si="434"/>
        <v>0.42</v>
      </c>
      <c r="L5330" s="214">
        <f t="shared" si="436"/>
        <v>11393.14</v>
      </c>
      <c r="M5330" s="213">
        <f t="shared" si="437"/>
        <v>16571.84</v>
      </c>
      <c r="N5330" s="213">
        <f t="shared" si="438"/>
        <v>18643.32</v>
      </c>
      <c r="O5330" s="242">
        <f t="shared" si="439"/>
        <v>0.51520000000007715</v>
      </c>
      <c r="P5330" s="242"/>
      <c r="Q5330" s="179"/>
      <c r="R5330" s="179"/>
      <c r="S5330" s="179"/>
      <c r="T5330" s="179"/>
      <c r="U5330" s="179"/>
      <c r="V5330" s="179"/>
      <c r="W5330" s="179"/>
      <c r="X5330" s="179"/>
      <c r="Y5330" s="179"/>
      <c r="Z5330" s="179"/>
      <c r="AA5330" s="222"/>
      <c r="AB5330" s="222"/>
      <c r="AC5330" s="222"/>
      <c r="AD5330" s="179"/>
      <c r="AE5330" s="179"/>
      <c r="AF5330" s="179"/>
      <c r="AG5330" s="179"/>
      <c r="AH5330" s="179"/>
      <c r="AI5330" s="179"/>
      <c r="AJ5330" s="179"/>
    </row>
    <row r="5331" spans="2:36" x14ac:dyDescent="0.3">
      <c r="B5331" s="224">
        <v>540800</v>
      </c>
      <c r="C5331" s="209">
        <v>225052</v>
      </c>
      <c r="D5331" s="206">
        <f t="shared" si="431"/>
        <v>0.416146449704142</v>
      </c>
      <c r="E5331" s="208">
        <f t="shared" si="432"/>
        <v>0.45</v>
      </c>
      <c r="F5331" s="207">
        <v>12377.86</v>
      </c>
      <c r="G5331" s="207">
        <v>18004.16</v>
      </c>
      <c r="H5331" s="207">
        <v>20254.68</v>
      </c>
      <c r="I5331" s="214">
        <f t="shared" si="435"/>
        <v>207190</v>
      </c>
      <c r="J5331" s="211">
        <f t="shared" si="433"/>
        <v>0.38311760355029584</v>
      </c>
      <c r="K5331" s="212">
        <f t="shared" si="434"/>
        <v>0.42</v>
      </c>
      <c r="L5331" s="214">
        <f t="shared" si="436"/>
        <v>11395.45</v>
      </c>
      <c r="M5331" s="213">
        <f t="shared" si="437"/>
        <v>16575.2</v>
      </c>
      <c r="N5331" s="213">
        <f t="shared" si="438"/>
        <v>18647.099999999999</v>
      </c>
      <c r="O5331" s="242">
        <f t="shared" si="439"/>
        <v>0.51529999999980647</v>
      </c>
      <c r="P5331" s="242"/>
      <c r="Q5331" s="179"/>
      <c r="R5331" s="179"/>
      <c r="S5331" s="179"/>
      <c r="T5331" s="179"/>
      <c r="U5331" s="179"/>
      <c r="V5331" s="179"/>
      <c r="W5331" s="179"/>
      <c r="X5331" s="179"/>
      <c r="Y5331" s="179"/>
      <c r="Z5331" s="179"/>
      <c r="AA5331" s="222"/>
      <c r="AB5331" s="222"/>
      <c r="AC5331" s="222"/>
      <c r="AD5331" s="179"/>
      <c r="AE5331" s="179"/>
      <c r="AF5331" s="179"/>
      <c r="AG5331" s="179"/>
      <c r="AH5331" s="179"/>
      <c r="AI5331" s="179"/>
      <c r="AJ5331" s="179"/>
    </row>
    <row r="5332" spans="2:36" x14ac:dyDescent="0.3">
      <c r="B5332" s="224">
        <v>540900</v>
      </c>
      <c r="C5332" s="209">
        <v>225097</v>
      </c>
      <c r="D5332" s="206">
        <f t="shared" si="431"/>
        <v>0.41615270844888147</v>
      </c>
      <c r="E5332" s="208">
        <f t="shared" si="432"/>
        <v>0.45</v>
      </c>
      <c r="F5332" s="207">
        <v>12380.33</v>
      </c>
      <c r="G5332" s="207">
        <v>18007.759999999998</v>
      </c>
      <c r="H5332" s="207">
        <v>20258.73</v>
      </c>
      <c r="I5332" s="214">
        <f t="shared" si="435"/>
        <v>207232</v>
      </c>
      <c r="J5332" s="211">
        <f t="shared" si="433"/>
        <v>0.38312442225919763</v>
      </c>
      <c r="K5332" s="212">
        <f t="shared" si="434"/>
        <v>0.42</v>
      </c>
      <c r="L5332" s="214">
        <f t="shared" si="436"/>
        <v>11397.76</v>
      </c>
      <c r="M5332" s="213">
        <f t="shared" si="437"/>
        <v>16578.560000000001</v>
      </c>
      <c r="N5332" s="213">
        <f t="shared" si="438"/>
        <v>18650.88</v>
      </c>
      <c r="O5332" s="242">
        <f t="shared" si="439"/>
        <v>0.51519999999996802</v>
      </c>
      <c r="P5332" s="242"/>
      <c r="Q5332" s="179"/>
      <c r="R5332" s="179"/>
      <c r="S5332" s="179"/>
      <c r="T5332" s="179"/>
      <c r="U5332" s="179"/>
      <c r="V5332" s="179"/>
      <c r="W5332" s="179"/>
      <c r="X5332" s="179"/>
      <c r="Y5332" s="179"/>
      <c r="Z5332" s="179"/>
      <c r="AA5332" s="222"/>
      <c r="AB5332" s="222"/>
      <c r="AC5332" s="222"/>
      <c r="AD5332" s="179"/>
      <c r="AE5332" s="179"/>
      <c r="AF5332" s="179"/>
      <c r="AG5332" s="179"/>
      <c r="AH5332" s="179"/>
      <c r="AI5332" s="179"/>
      <c r="AJ5332" s="179"/>
    </row>
    <row r="5333" spans="2:36" x14ac:dyDescent="0.3">
      <c r="B5333" s="224">
        <v>541000</v>
      </c>
      <c r="C5333" s="209">
        <v>225142</v>
      </c>
      <c r="D5333" s="206">
        <f t="shared" si="431"/>
        <v>0.4161589648798521</v>
      </c>
      <c r="E5333" s="208">
        <f t="shared" si="432"/>
        <v>0.45</v>
      </c>
      <c r="F5333" s="207">
        <v>12382.81</v>
      </c>
      <c r="G5333" s="207">
        <v>18011.36</v>
      </c>
      <c r="H5333" s="207">
        <v>20262.78</v>
      </c>
      <c r="I5333" s="214">
        <f t="shared" si="435"/>
        <v>207274</v>
      </c>
      <c r="J5333" s="211">
        <f t="shared" si="433"/>
        <v>0.38313123844731978</v>
      </c>
      <c r="K5333" s="212">
        <f t="shared" si="434"/>
        <v>0.42</v>
      </c>
      <c r="L5333" s="214">
        <f t="shared" si="436"/>
        <v>11400.07</v>
      </c>
      <c r="M5333" s="213">
        <f t="shared" si="437"/>
        <v>16581.920000000002</v>
      </c>
      <c r="N5333" s="213">
        <f t="shared" si="438"/>
        <v>18654.66</v>
      </c>
      <c r="O5333" s="242">
        <f t="shared" si="439"/>
        <v>0.51529999999995202</v>
      </c>
      <c r="P5333" s="242"/>
      <c r="Q5333" s="179"/>
      <c r="R5333" s="179"/>
      <c r="S5333" s="179"/>
      <c r="T5333" s="179"/>
      <c r="U5333" s="179"/>
      <c r="V5333" s="179"/>
      <c r="W5333" s="179"/>
      <c r="X5333" s="179"/>
      <c r="Y5333" s="179"/>
      <c r="Z5333" s="179"/>
      <c r="AA5333" s="222"/>
      <c r="AB5333" s="222"/>
      <c r="AC5333" s="222"/>
      <c r="AD5333" s="179"/>
      <c r="AE5333" s="179"/>
      <c r="AF5333" s="179"/>
      <c r="AG5333" s="179"/>
      <c r="AH5333" s="179"/>
      <c r="AI5333" s="179"/>
      <c r="AJ5333" s="179"/>
    </row>
    <row r="5334" spans="2:36" x14ac:dyDescent="0.3">
      <c r="B5334" s="224">
        <v>541100</v>
      </c>
      <c r="C5334" s="209">
        <v>225187</v>
      </c>
      <c r="D5334" s="206">
        <f t="shared" si="431"/>
        <v>0.41616521899833669</v>
      </c>
      <c r="E5334" s="208">
        <f t="shared" si="432"/>
        <v>0.45</v>
      </c>
      <c r="F5334" s="207">
        <v>12385.28</v>
      </c>
      <c r="G5334" s="207">
        <v>18014.96</v>
      </c>
      <c r="H5334" s="207">
        <v>20266.830000000002</v>
      </c>
      <c r="I5334" s="214">
        <f t="shared" si="435"/>
        <v>207316</v>
      </c>
      <c r="J5334" s="211">
        <f t="shared" si="433"/>
        <v>0.38313805211605989</v>
      </c>
      <c r="K5334" s="212">
        <f t="shared" si="434"/>
        <v>0.42</v>
      </c>
      <c r="L5334" s="214">
        <f t="shared" si="436"/>
        <v>11402.38</v>
      </c>
      <c r="M5334" s="213">
        <f t="shared" si="437"/>
        <v>16585.28</v>
      </c>
      <c r="N5334" s="213">
        <f t="shared" si="438"/>
        <v>18658.439999999999</v>
      </c>
      <c r="O5334" s="242">
        <f t="shared" si="439"/>
        <v>0.51519999999989519</v>
      </c>
      <c r="P5334" s="242"/>
      <c r="Q5334" s="179"/>
      <c r="R5334" s="179"/>
      <c r="S5334" s="179"/>
      <c r="T5334" s="179"/>
      <c r="U5334" s="179"/>
      <c r="V5334" s="179"/>
      <c r="W5334" s="179"/>
      <c r="X5334" s="179"/>
      <c r="Y5334" s="179"/>
      <c r="Z5334" s="179"/>
      <c r="AA5334" s="222"/>
      <c r="AB5334" s="222"/>
      <c r="AC5334" s="222"/>
      <c r="AD5334" s="179"/>
      <c r="AE5334" s="179"/>
      <c r="AF5334" s="179"/>
      <c r="AG5334" s="179"/>
      <c r="AH5334" s="179"/>
      <c r="AI5334" s="179"/>
      <c r="AJ5334" s="179"/>
    </row>
    <row r="5335" spans="2:36" x14ac:dyDescent="0.3">
      <c r="B5335" s="224">
        <v>541200</v>
      </c>
      <c r="C5335" s="209">
        <v>225232</v>
      </c>
      <c r="D5335" s="206">
        <f t="shared" si="431"/>
        <v>0.41617147080561717</v>
      </c>
      <c r="E5335" s="208">
        <f t="shared" si="432"/>
        <v>0.45</v>
      </c>
      <c r="F5335" s="207">
        <v>12387.76</v>
      </c>
      <c r="G5335" s="207">
        <v>18018.560000000001</v>
      </c>
      <c r="H5335" s="207">
        <v>20270.88</v>
      </c>
      <c r="I5335" s="214">
        <f t="shared" si="435"/>
        <v>207358</v>
      </c>
      <c r="J5335" s="211">
        <f t="shared" si="433"/>
        <v>0.38314486326681446</v>
      </c>
      <c r="K5335" s="212">
        <f t="shared" si="434"/>
        <v>0.42</v>
      </c>
      <c r="L5335" s="214">
        <f t="shared" si="436"/>
        <v>11404.69</v>
      </c>
      <c r="M5335" s="213">
        <f t="shared" si="437"/>
        <v>16588.64</v>
      </c>
      <c r="N5335" s="213">
        <f t="shared" si="438"/>
        <v>18662.219999999998</v>
      </c>
      <c r="O5335" s="242">
        <f t="shared" si="439"/>
        <v>0.51530000000013387</v>
      </c>
      <c r="P5335" s="242"/>
      <c r="Q5335" s="179"/>
      <c r="R5335" s="179"/>
      <c r="S5335" s="179"/>
      <c r="T5335" s="179"/>
      <c r="U5335" s="179"/>
      <c r="V5335" s="179"/>
      <c r="W5335" s="179"/>
      <c r="X5335" s="179"/>
      <c r="Y5335" s="179"/>
      <c r="Z5335" s="179"/>
      <c r="AA5335" s="222"/>
      <c r="AB5335" s="222"/>
      <c r="AC5335" s="222"/>
      <c r="AD5335" s="179"/>
      <c r="AE5335" s="179"/>
      <c r="AF5335" s="179"/>
      <c r="AG5335" s="179"/>
      <c r="AH5335" s="179"/>
      <c r="AI5335" s="179"/>
      <c r="AJ5335" s="179"/>
    </row>
    <row r="5336" spans="2:36" x14ac:dyDescent="0.3">
      <c r="B5336" s="224">
        <v>541300</v>
      </c>
      <c r="C5336" s="209">
        <v>225277</v>
      </c>
      <c r="D5336" s="206">
        <f t="shared" ref="D5336:D5399" si="440">C5336/B5336</f>
        <v>0.41617772030297434</v>
      </c>
      <c r="E5336" s="208">
        <f t="shared" ref="E5336:E5399" si="441">(C5336-C5335)/(B5336-B5335)</f>
        <v>0.45</v>
      </c>
      <c r="F5336" s="207">
        <v>12390.23</v>
      </c>
      <c r="G5336" s="207">
        <v>18022.16</v>
      </c>
      <c r="H5336" s="207">
        <v>20274.93</v>
      </c>
      <c r="I5336" s="214">
        <f t="shared" si="435"/>
        <v>207400</v>
      </c>
      <c r="J5336" s="211">
        <f t="shared" si="433"/>
        <v>0.38315167190097915</v>
      </c>
      <c r="K5336" s="212">
        <f t="shared" si="434"/>
        <v>0.42</v>
      </c>
      <c r="L5336" s="214">
        <f t="shared" si="436"/>
        <v>11407</v>
      </c>
      <c r="M5336" s="213">
        <f t="shared" si="437"/>
        <v>16592</v>
      </c>
      <c r="N5336" s="213">
        <f t="shared" si="438"/>
        <v>18666</v>
      </c>
      <c r="O5336" s="242">
        <f t="shared" si="439"/>
        <v>0.51520000000000432</v>
      </c>
      <c r="P5336" s="242"/>
      <c r="Q5336" s="179"/>
      <c r="R5336" s="179"/>
      <c r="S5336" s="179"/>
      <c r="T5336" s="179"/>
      <c r="U5336" s="179"/>
      <c r="V5336" s="179"/>
      <c r="W5336" s="179"/>
      <c r="X5336" s="179"/>
      <c r="Y5336" s="179"/>
      <c r="Z5336" s="179"/>
      <c r="AA5336" s="222"/>
      <c r="AB5336" s="222"/>
      <c r="AC5336" s="222"/>
      <c r="AD5336" s="179"/>
      <c r="AE5336" s="179"/>
      <c r="AF5336" s="179"/>
      <c r="AG5336" s="179"/>
      <c r="AH5336" s="179"/>
      <c r="AI5336" s="179"/>
      <c r="AJ5336" s="179"/>
    </row>
    <row r="5337" spans="2:36" x14ac:dyDescent="0.3">
      <c r="B5337" s="224">
        <v>541400</v>
      </c>
      <c r="C5337" s="209">
        <v>225322</v>
      </c>
      <c r="D5337" s="206">
        <f t="shared" si="440"/>
        <v>0.41618396749168823</v>
      </c>
      <c r="E5337" s="208">
        <f t="shared" si="441"/>
        <v>0.45</v>
      </c>
      <c r="F5337" s="207">
        <v>12392.71</v>
      </c>
      <c r="G5337" s="207">
        <v>18025.759999999998</v>
      </c>
      <c r="H5337" s="207">
        <v>20278.98</v>
      </c>
      <c r="I5337" s="214">
        <f t="shared" si="435"/>
        <v>207442</v>
      </c>
      <c r="J5337" s="211">
        <f t="shared" si="433"/>
        <v>0.38315847801994829</v>
      </c>
      <c r="K5337" s="212">
        <f t="shared" si="434"/>
        <v>0.42</v>
      </c>
      <c r="L5337" s="214">
        <f t="shared" si="436"/>
        <v>11409.31</v>
      </c>
      <c r="M5337" s="213">
        <f t="shared" si="437"/>
        <v>16595.36</v>
      </c>
      <c r="N5337" s="213">
        <f t="shared" si="438"/>
        <v>18669.78</v>
      </c>
      <c r="O5337" s="242">
        <f t="shared" si="439"/>
        <v>0.51530000000002474</v>
      </c>
      <c r="P5337" s="242"/>
      <c r="Q5337" s="179"/>
      <c r="R5337" s="179"/>
      <c r="S5337" s="179"/>
      <c r="T5337" s="179"/>
      <c r="U5337" s="179"/>
      <c r="V5337" s="179"/>
      <c r="W5337" s="179"/>
      <c r="X5337" s="179"/>
      <c r="Y5337" s="179"/>
      <c r="Z5337" s="179"/>
      <c r="AA5337" s="222"/>
      <c r="AB5337" s="222"/>
      <c r="AC5337" s="222"/>
      <c r="AD5337" s="179"/>
      <c r="AE5337" s="179"/>
      <c r="AF5337" s="179"/>
      <c r="AG5337" s="179"/>
      <c r="AH5337" s="179"/>
      <c r="AI5337" s="179"/>
      <c r="AJ5337" s="179"/>
    </row>
    <row r="5338" spans="2:36" x14ac:dyDescent="0.3">
      <c r="B5338" s="224">
        <v>541500</v>
      </c>
      <c r="C5338" s="209">
        <v>225367</v>
      </c>
      <c r="D5338" s="206">
        <f t="shared" si="440"/>
        <v>0.41619021237303788</v>
      </c>
      <c r="E5338" s="208">
        <f t="shared" si="441"/>
        <v>0.45</v>
      </c>
      <c r="F5338" s="207">
        <v>12395.18</v>
      </c>
      <c r="G5338" s="207">
        <v>18029.36</v>
      </c>
      <c r="H5338" s="207">
        <v>20283.03</v>
      </c>
      <c r="I5338" s="214">
        <f t="shared" si="435"/>
        <v>207484</v>
      </c>
      <c r="J5338" s="211">
        <f t="shared" si="433"/>
        <v>0.38316528162511543</v>
      </c>
      <c r="K5338" s="212">
        <f t="shared" si="434"/>
        <v>0.42</v>
      </c>
      <c r="L5338" s="214">
        <f t="shared" si="436"/>
        <v>11411.62</v>
      </c>
      <c r="M5338" s="213">
        <f t="shared" si="437"/>
        <v>16598.72</v>
      </c>
      <c r="N5338" s="213">
        <f t="shared" si="438"/>
        <v>18673.559999999998</v>
      </c>
      <c r="O5338" s="242">
        <f t="shared" si="439"/>
        <v>0.5151999999999316</v>
      </c>
      <c r="P5338" s="242"/>
      <c r="Q5338" s="179"/>
      <c r="R5338" s="179"/>
      <c r="S5338" s="179"/>
      <c r="T5338" s="179"/>
      <c r="U5338" s="179"/>
      <c r="V5338" s="179"/>
      <c r="W5338" s="179"/>
      <c r="X5338" s="179"/>
      <c r="Y5338" s="179"/>
      <c r="Z5338" s="179"/>
      <c r="AA5338" s="222"/>
      <c r="AB5338" s="222"/>
      <c r="AC5338" s="222"/>
      <c r="AD5338" s="179"/>
      <c r="AE5338" s="179"/>
      <c r="AF5338" s="179"/>
      <c r="AG5338" s="179"/>
      <c r="AH5338" s="179"/>
      <c r="AI5338" s="179"/>
      <c r="AJ5338" s="179"/>
    </row>
    <row r="5339" spans="2:36" x14ac:dyDescent="0.3">
      <c r="B5339" s="224">
        <v>541600</v>
      </c>
      <c r="C5339" s="209">
        <v>225412</v>
      </c>
      <c r="D5339" s="206">
        <f t="shared" si="440"/>
        <v>0.41619645494830132</v>
      </c>
      <c r="E5339" s="208">
        <f t="shared" si="441"/>
        <v>0.45</v>
      </c>
      <c r="F5339" s="207">
        <v>12397.66</v>
      </c>
      <c r="G5339" s="207">
        <v>18032.96</v>
      </c>
      <c r="H5339" s="207">
        <v>20287.080000000002</v>
      </c>
      <c r="I5339" s="214">
        <f t="shared" si="435"/>
        <v>207526</v>
      </c>
      <c r="J5339" s="211">
        <f t="shared" si="433"/>
        <v>0.38317208271787295</v>
      </c>
      <c r="K5339" s="212">
        <f t="shared" si="434"/>
        <v>0.42</v>
      </c>
      <c r="L5339" s="214">
        <f t="shared" si="436"/>
        <v>11413.93</v>
      </c>
      <c r="M5339" s="213">
        <f t="shared" si="437"/>
        <v>16602.080000000002</v>
      </c>
      <c r="N5339" s="213">
        <f t="shared" si="438"/>
        <v>18677.34</v>
      </c>
      <c r="O5339" s="242">
        <f t="shared" si="439"/>
        <v>0.5152999999999156</v>
      </c>
      <c r="P5339" s="242"/>
      <c r="Q5339" s="179"/>
      <c r="R5339" s="179"/>
      <c r="S5339" s="179"/>
      <c r="T5339" s="179"/>
      <c r="U5339" s="179"/>
      <c r="V5339" s="179"/>
      <c r="W5339" s="179"/>
      <c r="X5339" s="179"/>
      <c r="Y5339" s="179"/>
      <c r="Z5339" s="179"/>
      <c r="AA5339" s="222"/>
      <c r="AB5339" s="222"/>
      <c r="AC5339" s="222"/>
      <c r="AD5339" s="179"/>
      <c r="AE5339" s="179"/>
      <c r="AF5339" s="179"/>
      <c r="AG5339" s="179"/>
      <c r="AH5339" s="179"/>
      <c r="AI5339" s="179"/>
      <c r="AJ5339" s="179"/>
    </row>
    <row r="5340" spans="2:36" x14ac:dyDescent="0.3">
      <c r="B5340" s="224">
        <v>541700</v>
      </c>
      <c r="C5340" s="209">
        <v>225457</v>
      </c>
      <c r="D5340" s="206">
        <f t="shared" si="440"/>
        <v>0.41620269521875575</v>
      </c>
      <c r="E5340" s="208">
        <f t="shared" si="441"/>
        <v>0.45</v>
      </c>
      <c r="F5340" s="207">
        <v>12400.13</v>
      </c>
      <c r="G5340" s="207">
        <v>18036.560000000001</v>
      </c>
      <c r="H5340" s="207">
        <v>20291.13</v>
      </c>
      <c r="I5340" s="214">
        <f t="shared" si="435"/>
        <v>207568</v>
      </c>
      <c r="J5340" s="211">
        <f t="shared" si="433"/>
        <v>0.38317888129961231</v>
      </c>
      <c r="K5340" s="212">
        <f t="shared" si="434"/>
        <v>0.42</v>
      </c>
      <c r="L5340" s="214">
        <f t="shared" si="436"/>
        <v>11416.24</v>
      </c>
      <c r="M5340" s="213">
        <f t="shared" si="437"/>
        <v>16605.439999999999</v>
      </c>
      <c r="N5340" s="213">
        <f t="shared" si="438"/>
        <v>18681.12</v>
      </c>
      <c r="O5340" s="242">
        <f t="shared" si="439"/>
        <v>0.51520000000007715</v>
      </c>
      <c r="P5340" s="242"/>
      <c r="Q5340" s="179"/>
      <c r="R5340" s="179"/>
      <c r="S5340" s="179"/>
      <c r="T5340" s="179"/>
      <c r="U5340" s="179"/>
      <c r="V5340" s="179"/>
      <c r="W5340" s="179"/>
      <c r="X5340" s="179"/>
      <c r="Y5340" s="179"/>
      <c r="Z5340" s="179"/>
      <c r="AA5340" s="222"/>
      <c r="AB5340" s="222"/>
      <c r="AC5340" s="222"/>
      <c r="AD5340" s="179"/>
      <c r="AE5340" s="179"/>
      <c r="AF5340" s="179"/>
      <c r="AG5340" s="179"/>
      <c r="AH5340" s="179"/>
      <c r="AI5340" s="179"/>
      <c r="AJ5340" s="179"/>
    </row>
    <row r="5341" spans="2:36" x14ac:dyDescent="0.3">
      <c r="B5341" s="224">
        <v>541800</v>
      </c>
      <c r="C5341" s="209">
        <v>225502</v>
      </c>
      <c r="D5341" s="206">
        <f t="shared" si="440"/>
        <v>0.41620893318567737</v>
      </c>
      <c r="E5341" s="208">
        <f t="shared" si="441"/>
        <v>0.45</v>
      </c>
      <c r="F5341" s="207">
        <v>12402.61</v>
      </c>
      <c r="G5341" s="207">
        <v>18040.16</v>
      </c>
      <c r="H5341" s="207">
        <v>20295.18</v>
      </c>
      <c r="I5341" s="214">
        <f t="shared" si="435"/>
        <v>207610</v>
      </c>
      <c r="J5341" s="211">
        <f t="shared" si="433"/>
        <v>0.38318567737172388</v>
      </c>
      <c r="K5341" s="212">
        <f t="shared" si="434"/>
        <v>0.42</v>
      </c>
      <c r="L5341" s="214">
        <f t="shared" si="436"/>
        <v>11418.55</v>
      </c>
      <c r="M5341" s="213">
        <f t="shared" si="437"/>
        <v>16608.8</v>
      </c>
      <c r="N5341" s="213">
        <f t="shared" si="438"/>
        <v>18684.899999999998</v>
      </c>
      <c r="O5341" s="242">
        <f t="shared" si="439"/>
        <v>0.51529999999980647</v>
      </c>
      <c r="P5341" s="242"/>
      <c r="Q5341" s="179"/>
      <c r="R5341" s="179"/>
      <c r="S5341" s="179"/>
      <c r="T5341" s="179"/>
      <c r="U5341" s="179"/>
      <c r="V5341" s="179"/>
      <c r="W5341" s="179"/>
      <c r="X5341" s="179"/>
      <c r="Y5341" s="179"/>
      <c r="Z5341" s="179"/>
      <c r="AA5341" s="222"/>
      <c r="AB5341" s="222"/>
      <c r="AC5341" s="222"/>
      <c r="AD5341" s="179"/>
      <c r="AE5341" s="179"/>
      <c r="AF5341" s="179"/>
      <c r="AG5341" s="179"/>
      <c r="AH5341" s="179"/>
      <c r="AI5341" s="179"/>
      <c r="AJ5341" s="179"/>
    </row>
    <row r="5342" spans="2:36" x14ac:dyDescent="0.3">
      <c r="B5342" s="224">
        <v>541900</v>
      </c>
      <c r="C5342" s="209">
        <v>225547</v>
      </c>
      <c r="D5342" s="206">
        <f t="shared" si="440"/>
        <v>0.41621516885034138</v>
      </c>
      <c r="E5342" s="208">
        <f t="shared" si="441"/>
        <v>0.45</v>
      </c>
      <c r="F5342" s="207">
        <v>12405.08</v>
      </c>
      <c r="G5342" s="207">
        <v>18043.759999999998</v>
      </c>
      <c r="H5342" s="207">
        <v>20299.23</v>
      </c>
      <c r="I5342" s="214">
        <f t="shared" si="435"/>
        <v>207652</v>
      </c>
      <c r="J5342" s="211">
        <f t="shared" si="433"/>
        <v>0.383192470935597</v>
      </c>
      <c r="K5342" s="212">
        <f t="shared" si="434"/>
        <v>0.42</v>
      </c>
      <c r="L5342" s="214">
        <f t="shared" si="436"/>
        <v>11420.86</v>
      </c>
      <c r="M5342" s="213">
        <f t="shared" si="437"/>
        <v>16612.16</v>
      </c>
      <c r="N5342" s="213">
        <f t="shared" si="438"/>
        <v>18688.68</v>
      </c>
      <c r="O5342" s="242">
        <f t="shared" si="439"/>
        <v>0.51519999999996802</v>
      </c>
      <c r="P5342" s="242"/>
      <c r="Q5342" s="179"/>
      <c r="R5342" s="179"/>
      <c r="S5342" s="179"/>
      <c r="T5342" s="179"/>
      <c r="U5342" s="179"/>
      <c r="V5342" s="179"/>
      <c r="W5342" s="179"/>
      <c r="X5342" s="179"/>
      <c r="Y5342" s="179"/>
      <c r="Z5342" s="179"/>
      <c r="AA5342" s="222"/>
      <c r="AB5342" s="222"/>
      <c r="AC5342" s="222"/>
      <c r="AD5342" s="179"/>
      <c r="AE5342" s="179"/>
      <c r="AF5342" s="179"/>
      <c r="AG5342" s="179"/>
      <c r="AH5342" s="179"/>
      <c r="AI5342" s="179"/>
      <c r="AJ5342" s="179"/>
    </row>
    <row r="5343" spans="2:36" x14ac:dyDescent="0.3">
      <c r="B5343" s="224">
        <v>542000</v>
      </c>
      <c r="C5343" s="209">
        <v>225592</v>
      </c>
      <c r="D5343" s="206">
        <f t="shared" si="440"/>
        <v>0.41622140221402215</v>
      </c>
      <c r="E5343" s="208">
        <f t="shared" si="441"/>
        <v>0.45</v>
      </c>
      <c r="F5343" s="207">
        <v>12407.56</v>
      </c>
      <c r="G5343" s="207">
        <v>18047.36</v>
      </c>
      <c r="H5343" s="207">
        <v>20303.28</v>
      </c>
      <c r="I5343" s="214">
        <f t="shared" si="435"/>
        <v>207694</v>
      </c>
      <c r="J5343" s="211">
        <f t="shared" si="433"/>
        <v>0.38319926199261994</v>
      </c>
      <c r="K5343" s="212">
        <f t="shared" si="434"/>
        <v>0.42</v>
      </c>
      <c r="L5343" s="214">
        <f t="shared" si="436"/>
        <v>11423.17</v>
      </c>
      <c r="M5343" s="213">
        <f t="shared" si="437"/>
        <v>16615.52</v>
      </c>
      <c r="N5343" s="213">
        <f t="shared" si="438"/>
        <v>18692.46</v>
      </c>
      <c r="O5343" s="242">
        <f t="shared" si="439"/>
        <v>0.51529999999995202</v>
      </c>
      <c r="P5343" s="242"/>
      <c r="Q5343" s="179"/>
      <c r="R5343" s="179"/>
      <c r="S5343" s="179"/>
      <c r="T5343" s="179"/>
      <c r="U5343" s="179"/>
      <c r="V5343" s="179"/>
      <c r="W5343" s="179"/>
      <c r="X5343" s="179"/>
      <c r="Y5343" s="179"/>
      <c r="Z5343" s="179"/>
      <c r="AA5343" s="222"/>
      <c r="AB5343" s="222"/>
      <c r="AC5343" s="222"/>
      <c r="AD5343" s="179"/>
      <c r="AE5343" s="179"/>
      <c r="AF5343" s="179"/>
      <c r="AG5343" s="179"/>
      <c r="AH5343" s="179"/>
      <c r="AI5343" s="179"/>
      <c r="AJ5343" s="179"/>
    </row>
    <row r="5344" spans="2:36" x14ac:dyDescent="0.3">
      <c r="B5344" s="224">
        <v>542100</v>
      </c>
      <c r="C5344" s="209">
        <v>225637</v>
      </c>
      <c r="D5344" s="206">
        <f t="shared" si="440"/>
        <v>0.416227633277993</v>
      </c>
      <c r="E5344" s="208">
        <f t="shared" si="441"/>
        <v>0.45</v>
      </c>
      <c r="F5344" s="207">
        <v>12410.03</v>
      </c>
      <c r="G5344" s="207">
        <v>18050.96</v>
      </c>
      <c r="H5344" s="207">
        <v>20307.330000000002</v>
      </c>
      <c r="I5344" s="214">
        <f t="shared" si="435"/>
        <v>207736</v>
      </c>
      <c r="J5344" s="211">
        <f t="shared" si="433"/>
        <v>0.38320605054418005</v>
      </c>
      <c r="K5344" s="212">
        <f t="shared" si="434"/>
        <v>0.42</v>
      </c>
      <c r="L5344" s="214">
        <f t="shared" si="436"/>
        <v>11425.48</v>
      </c>
      <c r="M5344" s="213">
        <f t="shared" si="437"/>
        <v>16618.88</v>
      </c>
      <c r="N5344" s="213">
        <f t="shared" si="438"/>
        <v>18696.239999999998</v>
      </c>
      <c r="O5344" s="242">
        <f t="shared" si="439"/>
        <v>0.51519999999989519</v>
      </c>
      <c r="P5344" s="242"/>
      <c r="Q5344" s="179"/>
      <c r="R5344" s="179"/>
      <c r="S5344" s="179"/>
      <c r="T5344" s="179"/>
      <c r="U5344" s="179"/>
      <c r="V5344" s="179"/>
      <c r="W5344" s="179"/>
      <c r="X5344" s="179"/>
      <c r="Y5344" s="179"/>
      <c r="Z5344" s="179"/>
      <c r="AA5344" s="222"/>
      <c r="AB5344" s="222"/>
      <c r="AC5344" s="222"/>
      <c r="AD5344" s="179"/>
      <c r="AE5344" s="179"/>
      <c r="AF5344" s="179"/>
      <c r="AG5344" s="179"/>
      <c r="AH5344" s="179"/>
      <c r="AI5344" s="179"/>
      <c r="AJ5344" s="179"/>
    </row>
    <row r="5345" spans="2:36" x14ac:dyDescent="0.3">
      <c r="B5345" s="224">
        <v>542200</v>
      </c>
      <c r="C5345" s="209">
        <v>225682</v>
      </c>
      <c r="D5345" s="206">
        <f t="shared" si="440"/>
        <v>0.41623386204352636</v>
      </c>
      <c r="E5345" s="208">
        <f t="shared" si="441"/>
        <v>0.45</v>
      </c>
      <c r="F5345" s="207">
        <v>12412.51</v>
      </c>
      <c r="G5345" s="207">
        <v>18054.560000000001</v>
      </c>
      <c r="H5345" s="207">
        <v>20311.38</v>
      </c>
      <c r="I5345" s="214">
        <f t="shared" si="435"/>
        <v>207778</v>
      </c>
      <c r="J5345" s="211">
        <f t="shared" si="433"/>
        <v>0.38321283659166361</v>
      </c>
      <c r="K5345" s="212">
        <f t="shared" si="434"/>
        <v>0.42</v>
      </c>
      <c r="L5345" s="214">
        <f t="shared" si="436"/>
        <v>11427.79</v>
      </c>
      <c r="M5345" s="213">
        <f t="shared" si="437"/>
        <v>16622.240000000002</v>
      </c>
      <c r="N5345" s="213">
        <f t="shared" si="438"/>
        <v>18700.02</v>
      </c>
      <c r="O5345" s="242">
        <f t="shared" si="439"/>
        <v>0.51530000000013387</v>
      </c>
      <c r="P5345" s="242"/>
      <c r="Q5345" s="179"/>
      <c r="R5345" s="179"/>
      <c r="S5345" s="179"/>
      <c r="T5345" s="179"/>
      <c r="U5345" s="179"/>
      <c r="V5345" s="179"/>
      <c r="W5345" s="179"/>
      <c r="X5345" s="179"/>
      <c r="Y5345" s="179"/>
      <c r="Z5345" s="179"/>
      <c r="AA5345" s="222"/>
      <c r="AB5345" s="222"/>
      <c r="AC5345" s="222"/>
      <c r="AD5345" s="179"/>
      <c r="AE5345" s="179"/>
      <c r="AF5345" s="179"/>
      <c r="AG5345" s="179"/>
      <c r="AH5345" s="179"/>
      <c r="AI5345" s="179"/>
      <c r="AJ5345" s="179"/>
    </row>
    <row r="5346" spans="2:36" x14ac:dyDescent="0.3">
      <c r="B5346" s="224">
        <v>542300</v>
      </c>
      <c r="C5346" s="209">
        <v>225727</v>
      </c>
      <c r="D5346" s="206">
        <f t="shared" si="440"/>
        <v>0.41624008851189381</v>
      </c>
      <c r="E5346" s="208">
        <f t="shared" si="441"/>
        <v>0.45</v>
      </c>
      <c r="F5346" s="207">
        <v>12414.98</v>
      </c>
      <c r="G5346" s="207">
        <v>18058.16</v>
      </c>
      <c r="H5346" s="207">
        <v>20315.43</v>
      </c>
      <c r="I5346" s="214">
        <f t="shared" si="435"/>
        <v>207820</v>
      </c>
      <c r="J5346" s="211">
        <f t="shared" si="433"/>
        <v>0.38321962013645583</v>
      </c>
      <c r="K5346" s="212">
        <f t="shared" si="434"/>
        <v>0.42</v>
      </c>
      <c r="L5346" s="214">
        <f t="shared" si="436"/>
        <v>11430.1</v>
      </c>
      <c r="M5346" s="213">
        <f t="shared" si="437"/>
        <v>16625.599999999999</v>
      </c>
      <c r="N5346" s="213">
        <f t="shared" si="438"/>
        <v>18703.8</v>
      </c>
      <c r="O5346" s="242">
        <f t="shared" si="439"/>
        <v>0.51520000000000432</v>
      </c>
      <c r="P5346" s="242"/>
      <c r="Q5346" s="179"/>
      <c r="R5346" s="179"/>
      <c r="S5346" s="179"/>
      <c r="T5346" s="179"/>
      <c r="U5346" s="179"/>
      <c r="V5346" s="179"/>
      <c r="W5346" s="179"/>
      <c r="X5346" s="179"/>
      <c r="Y5346" s="179"/>
      <c r="Z5346" s="179"/>
      <c r="AA5346" s="222"/>
      <c r="AB5346" s="222"/>
      <c r="AC5346" s="222"/>
      <c r="AD5346" s="179"/>
      <c r="AE5346" s="179"/>
      <c r="AF5346" s="179"/>
      <c r="AG5346" s="179"/>
      <c r="AH5346" s="179"/>
      <c r="AI5346" s="179"/>
      <c r="AJ5346" s="179"/>
    </row>
    <row r="5347" spans="2:36" x14ac:dyDescent="0.3">
      <c r="B5347" s="224">
        <v>542400</v>
      </c>
      <c r="C5347" s="209">
        <v>225772</v>
      </c>
      <c r="D5347" s="206">
        <f t="shared" si="440"/>
        <v>0.41624631268436579</v>
      </c>
      <c r="E5347" s="208">
        <f t="shared" si="441"/>
        <v>0.45</v>
      </c>
      <c r="F5347" s="207">
        <v>12417.46</v>
      </c>
      <c r="G5347" s="207">
        <v>18061.759999999998</v>
      </c>
      <c r="H5347" s="207">
        <v>20319.48</v>
      </c>
      <c r="I5347" s="214">
        <f t="shared" si="435"/>
        <v>207862</v>
      </c>
      <c r="J5347" s="211">
        <f t="shared" si="433"/>
        <v>0.383226401179941</v>
      </c>
      <c r="K5347" s="212">
        <f t="shared" si="434"/>
        <v>0.42</v>
      </c>
      <c r="L5347" s="214">
        <f t="shared" si="436"/>
        <v>11432.41</v>
      </c>
      <c r="M5347" s="213">
        <f t="shared" si="437"/>
        <v>16628.96</v>
      </c>
      <c r="N5347" s="213">
        <f t="shared" si="438"/>
        <v>18707.579999999998</v>
      </c>
      <c r="O5347" s="242">
        <f t="shared" si="439"/>
        <v>0.51530000000002474</v>
      </c>
      <c r="P5347" s="242"/>
      <c r="Q5347" s="179"/>
      <c r="R5347" s="179"/>
      <c r="S5347" s="179"/>
      <c r="T5347" s="179"/>
      <c r="U5347" s="179"/>
      <c r="V5347" s="179"/>
      <c r="W5347" s="179"/>
      <c r="X5347" s="179"/>
      <c r="Y5347" s="179"/>
      <c r="Z5347" s="179"/>
      <c r="AA5347" s="222"/>
      <c r="AB5347" s="222"/>
      <c r="AC5347" s="222"/>
      <c r="AD5347" s="179"/>
      <c r="AE5347" s="179"/>
      <c r="AF5347" s="179"/>
      <c r="AG5347" s="179"/>
      <c r="AH5347" s="179"/>
      <c r="AI5347" s="179"/>
      <c r="AJ5347" s="179"/>
    </row>
    <row r="5348" spans="2:36" x14ac:dyDescent="0.3">
      <c r="B5348" s="224">
        <v>542500</v>
      </c>
      <c r="C5348" s="209">
        <v>225817</v>
      </c>
      <c r="D5348" s="206">
        <f t="shared" si="440"/>
        <v>0.41625253456221201</v>
      </c>
      <c r="E5348" s="208">
        <f t="shared" si="441"/>
        <v>0.45</v>
      </c>
      <c r="F5348" s="207">
        <v>12419.93</v>
      </c>
      <c r="G5348" s="207">
        <v>18065.36</v>
      </c>
      <c r="H5348" s="207">
        <v>20323.53</v>
      </c>
      <c r="I5348" s="214">
        <f t="shared" si="435"/>
        <v>207904</v>
      </c>
      <c r="J5348" s="211">
        <f t="shared" si="433"/>
        <v>0.38323317972350229</v>
      </c>
      <c r="K5348" s="212">
        <f t="shared" si="434"/>
        <v>0.42</v>
      </c>
      <c r="L5348" s="214">
        <f t="shared" si="436"/>
        <v>11434.72</v>
      </c>
      <c r="M5348" s="213">
        <f t="shared" si="437"/>
        <v>16632.32</v>
      </c>
      <c r="N5348" s="213">
        <f t="shared" si="438"/>
        <v>18711.36</v>
      </c>
      <c r="O5348" s="242">
        <f t="shared" si="439"/>
        <v>0.5151999999999316</v>
      </c>
      <c r="P5348" s="242"/>
      <c r="Q5348" s="179"/>
      <c r="R5348" s="179"/>
      <c r="S5348" s="179"/>
      <c r="T5348" s="179"/>
      <c r="U5348" s="179"/>
      <c r="V5348" s="179"/>
      <c r="W5348" s="179"/>
      <c r="X5348" s="179"/>
      <c r="Y5348" s="179"/>
      <c r="Z5348" s="179"/>
      <c r="AA5348" s="222"/>
      <c r="AB5348" s="222"/>
      <c r="AC5348" s="222"/>
      <c r="AD5348" s="179"/>
      <c r="AE5348" s="179"/>
      <c r="AF5348" s="179"/>
      <c r="AG5348" s="179"/>
      <c r="AH5348" s="179"/>
      <c r="AI5348" s="179"/>
      <c r="AJ5348" s="179"/>
    </row>
    <row r="5349" spans="2:36" x14ac:dyDescent="0.3">
      <c r="B5349" s="224">
        <v>542600</v>
      </c>
      <c r="C5349" s="209">
        <v>225862</v>
      </c>
      <c r="D5349" s="206">
        <f t="shared" si="440"/>
        <v>0.41625875414670105</v>
      </c>
      <c r="E5349" s="208">
        <f t="shared" si="441"/>
        <v>0.45</v>
      </c>
      <c r="F5349" s="207">
        <v>12422.41</v>
      </c>
      <c r="G5349" s="207">
        <v>18068.96</v>
      </c>
      <c r="H5349" s="207">
        <v>20327.580000000002</v>
      </c>
      <c r="I5349" s="214">
        <f t="shared" si="435"/>
        <v>207946</v>
      </c>
      <c r="J5349" s="211">
        <f t="shared" si="433"/>
        <v>0.38323995576852193</v>
      </c>
      <c r="K5349" s="212">
        <f t="shared" si="434"/>
        <v>0.42</v>
      </c>
      <c r="L5349" s="214">
        <f t="shared" si="436"/>
        <v>11437.03</v>
      </c>
      <c r="M5349" s="213">
        <f t="shared" si="437"/>
        <v>16635.68</v>
      </c>
      <c r="N5349" s="213">
        <f t="shared" si="438"/>
        <v>18715.14</v>
      </c>
      <c r="O5349" s="242">
        <f t="shared" si="439"/>
        <v>0.5152999999999156</v>
      </c>
      <c r="P5349" s="242"/>
      <c r="Q5349" s="179"/>
      <c r="R5349" s="179"/>
      <c r="S5349" s="179"/>
      <c r="T5349" s="179"/>
      <c r="U5349" s="179"/>
      <c r="V5349" s="179"/>
      <c r="W5349" s="179"/>
      <c r="X5349" s="179"/>
      <c r="Y5349" s="179"/>
      <c r="Z5349" s="179"/>
      <c r="AA5349" s="222"/>
      <c r="AB5349" s="222"/>
      <c r="AC5349" s="222"/>
      <c r="AD5349" s="179"/>
      <c r="AE5349" s="179"/>
      <c r="AF5349" s="179"/>
      <c r="AG5349" s="179"/>
      <c r="AH5349" s="179"/>
      <c r="AI5349" s="179"/>
      <c r="AJ5349" s="179"/>
    </row>
    <row r="5350" spans="2:36" x14ac:dyDescent="0.3">
      <c r="B5350" s="224">
        <v>542700</v>
      </c>
      <c r="C5350" s="209">
        <v>225907</v>
      </c>
      <c r="D5350" s="206">
        <f t="shared" si="440"/>
        <v>0.41626497143910079</v>
      </c>
      <c r="E5350" s="208">
        <f t="shared" si="441"/>
        <v>0.45</v>
      </c>
      <c r="F5350" s="207">
        <v>12424.88</v>
      </c>
      <c r="G5350" s="207">
        <v>18072.560000000001</v>
      </c>
      <c r="H5350" s="207">
        <v>20331.63</v>
      </c>
      <c r="I5350" s="214">
        <f t="shared" si="435"/>
        <v>207988</v>
      </c>
      <c r="J5350" s="211">
        <f t="shared" si="433"/>
        <v>0.38324672931638104</v>
      </c>
      <c r="K5350" s="212">
        <f t="shared" si="434"/>
        <v>0.42</v>
      </c>
      <c r="L5350" s="214">
        <f t="shared" si="436"/>
        <v>11439.34</v>
      </c>
      <c r="M5350" s="213">
        <f t="shared" si="437"/>
        <v>16639.04</v>
      </c>
      <c r="N5350" s="213">
        <f t="shared" si="438"/>
        <v>18718.919999999998</v>
      </c>
      <c r="O5350" s="242">
        <f t="shared" si="439"/>
        <v>0.51520000000007715</v>
      </c>
      <c r="P5350" s="242"/>
      <c r="Q5350" s="179"/>
      <c r="R5350" s="179"/>
      <c r="S5350" s="179"/>
      <c r="T5350" s="179"/>
      <c r="U5350" s="179"/>
      <c r="V5350" s="179"/>
      <c r="W5350" s="179"/>
      <c r="X5350" s="179"/>
      <c r="Y5350" s="179"/>
      <c r="Z5350" s="179"/>
      <c r="AA5350" s="222"/>
      <c r="AB5350" s="222"/>
      <c r="AC5350" s="222"/>
      <c r="AD5350" s="179"/>
      <c r="AE5350" s="179"/>
      <c r="AF5350" s="179"/>
      <c r="AG5350" s="179"/>
      <c r="AH5350" s="179"/>
      <c r="AI5350" s="179"/>
      <c r="AJ5350" s="179"/>
    </row>
    <row r="5351" spans="2:36" x14ac:dyDescent="0.3">
      <c r="B5351" s="224">
        <v>542800</v>
      </c>
      <c r="C5351" s="209">
        <v>225952</v>
      </c>
      <c r="D5351" s="206">
        <f t="shared" si="440"/>
        <v>0.41627118644067795</v>
      </c>
      <c r="E5351" s="208">
        <f t="shared" si="441"/>
        <v>0.45</v>
      </c>
      <c r="F5351" s="207">
        <v>12427.36</v>
      </c>
      <c r="G5351" s="207">
        <v>18076.16</v>
      </c>
      <c r="H5351" s="207">
        <v>20335.68</v>
      </c>
      <c r="I5351" s="214">
        <f t="shared" si="435"/>
        <v>208030</v>
      </c>
      <c r="J5351" s="211">
        <f t="shared" si="433"/>
        <v>0.38325350036845984</v>
      </c>
      <c r="K5351" s="212">
        <f t="shared" si="434"/>
        <v>0.42</v>
      </c>
      <c r="L5351" s="214">
        <f t="shared" si="436"/>
        <v>11441.65</v>
      </c>
      <c r="M5351" s="213">
        <f t="shared" si="437"/>
        <v>16642.400000000001</v>
      </c>
      <c r="N5351" s="213">
        <f t="shared" si="438"/>
        <v>18722.7</v>
      </c>
      <c r="O5351" s="242">
        <f t="shared" si="439"/>
        <v>0.51529999999980647</v>
      </c>
      <c r="P5351" s="242"/>
      <c r="Q5351" s="179"/>
      <c r="R5351" s="179"/>
      <c r="S5351" s="179"/>
      <c r="T5351" s="179"/>
      <c r="U5351" s="179"/>
      <c r="V5351" s="179"/>
      <c r="W5351" s="179"/>
      <c r="X5351" s="179"/>
      <c r="Y5351" s="179"/>
      <c r="Z5351" s="179"/>
      <c r="AA5351" s="222"/>
      <c r="AB5351" s="222"/>
      <c r="AC5351" s="222"/>
      <c r="AD5351" s="179"/>
      <c r="AE5351" s="179"/>
      <c r="AF5351" s="179"/>
      <c r="AG5351" s="179"/>
      <c r="AH5351" s="179"/>
      <c r="AI5351" s="179"/>
      <c r="AJ5351" s="179"/>
    </row>
    <row r="5352" spans="2:36" x14ac:dyDescent="0.3">
      <c r="B5352" s="224">
        <v>542900</v>
      </c>
      <c r="C5352" s="209">
        <v>225997</v>
      </c>
      <c r="D5352" s="206">
        <f t="shared" si="440"/>
        <v>0.41627739915269846</v>
      </c>
      <c r="E5352" s="208">
        <f t="shared" si="441"/>
        <v>0.45</v>
      </c>
      <c r="F5352" s="207">
        <v>12429.83</v>
      </c>
      <c r="G5352" s="207">
        <v>18079.759999999998</v>
      </c>
      <c r="H5352" s="207">
        <v>20339.73</v>
      </c>
      <c r="I5352" s="214">
        <f t="shared" si="435"/>
        <v>208072</v>
      </c>
      <c r="J5352" s="211">
        <f t="shared" si="433"/>
        <v>0.3832602689261374</v>
      </c>
      <c r="K5352" s="212">
        <f t="shared" si="434"/>
        <v>0.42</v>
      </c>
      <c r="L5352" s="214">
        <f t="shared" si="436"/>
        <v>11443.960000000001</v>
      </c>
      <c r="M5352" s="213">
        <f t="shared" si="437"/>
        <v>16645.760000000002</v>
      </c>
      <c r="N5352" s="213">
        <f t="shared" si="438"/>
        <v>18726.48</v>
      </c>
      <c r="O5352" s="242">
        <f t="shared" si="439"/>
        <v>0.51519999999996802</v>
      </c>
      <c r="P5352" s="242"/>
      <c r="Q5352" s="179"/>
      <c r="R5352" s="179"/>
      <c r="S5352" s="179"/>
      <c r="T5352" s="179"/>
      <c r="U5352" s="179"/>
      <c r="V5352" s="179"/>
      <c r="W5352" s="179"/>
      <c r="X5352" s="179"/>
      <c r="Y5352" s="179"/>
      <c r="Z5352" s="179"/>
      <c r="AA5352" s="222"/>
      <c r="AB5352" s="222"/>
      <c r="AC5352" s="222"/>
      <c r="AD5352" s="179"/>
      <c r="AE5352" s="179"/>
      <c r="AF5352" s="179"/>
      <c r="AG5352" s="179"/>
      <c r="AH5352" s="179"/>
      <c r="AI5352" s="179"/>
      <c r="AJ5352" s="179"/>
    </row>
    <row r="5353" spans="2:36" x14ac:dyDescent="0.3">
      <c r="B5353" s="224">
        <v>543000</v>
      </c>
      <c r="C5353" s="209">
        <v>226042</v>
      </c>
      <c r="D5353" s="206">
        <f t="shared" si="440"/>
        <v>0.41628360957642724</v>
      </c>
      <c r="E5353" s="208">
        <f t="shared" si="441"/>
        <v>0.45</v>
      </c>
      <c r="F5353" s="207">
        <v>12432.31</v>
      </c>
      <c r="G5353" s="207">
        <v>18083.36</v>
      </c>
      <c r="H5353" s="207">
        <v>20343.78</v>
      </c>
      <c r="I5353" s="214">
        <f t="shared" si="435"/>
        <v>208114</v>
      </c>
      <c r="J5353" s="211">
        <f t="shared" si="433"/>
        <v>0.3832670349907919</v>
      </c>
      <c r="K5353" s="212">
        <f t="shared" si="434"/>
        <v>0.42</v>
      </c>
      <c r="L5353" s="214">
        <f t="shared" si="436"/>
        <v>11446.27</v>
      </c>
      <c r="M5353" s="213">
        <f t="shared" si="437"/>
        <v>16649.12</v>
      </c>
      <c r="N5353" s="213">
        <f t="shared" si="438"/>
        <v>18730.259999999998</v>
      </c>
      <c r="O5353" s="242">
        <f t="shared" si="439"/>
        <v>0.51529999999995202</v>
      </c>
      <c r="P5353" s="242"/>
      <c r="Q5353" s="179"/>
      <c r="R5353" s="179"/>
      <c r="S5353" s="179"/>
      <c r="T5353" s="179"/>
      <c r="U5353" s="179"/>
      <c r="V5353" s="179"/>
      <c r="W5353" s="179"/>
      <c r="X5353" s="179"/>
      <c r="Y5353" s="179"/>
      <c r="Z5353" s="179"/>
      <c r="AA5353" s="222"/>
      <c r="AB5353" s="222"/>
      <c r="AC5353" s="222"/>
      <c r="AD5353" s="179"/>
      <c r="AE5353" s="179"/>
      <c r="AF5353" s="179"/>
      <c r="AG5353" s="179"/>
      <c r="AH5353" s="179"/>
      <c r="AI5353" s="179"/>
      <c r="AJ5353" s="179"/>
    </row>
    <row r="5354" spans="2:36" x14ac:dyDescent="0.3">
      <c r="B5354" s="224">
        <v>543100</v>
      </c>
      <c r="C5354" s="209">
        <v>226087</v>
      </c>
      <c r="D5354" s="206">
        <f t="shared" si="440"/>
        <v>0.41628981771312834</v>
      </c>
      <c r="E5354" s="208">
        <f t="shared" si="441"/>
        <v>0.45</v>
      </c>
      <c r="F5354" s="207">
        <v>12434.78</v>
      </c>
      <c r="G5354" s="207">
        <v>18086.96</v>
      </c>
      <c r="H5354" s="207">
        <v>20347.830000000002</v>
      </c>
      <c r="I5354" s="214">
        <f t="shared" si="435"/>
        <v>208156</v>
      </c>
      <c r="J5354" s="211">
        <f t="shared" si="433"/>
        <v>0.38327379856380039</v>
      </c>
      <c r="K5354" s="212">
        <f t="shared" si="434"/>
        <v>0.42</v>
      </c>
      <c r="L5354" s="214">
        <f t="shared" si="436"/>
        <v>11448.58</v>
      </c>
      <c r="M5354" s="213">
        <f t="shared" si="437"/>
        <v>16652.48</v>
      </c>
      <c r="N5354" s="213">
        <f t="shared" si="438"/>
        <v>18734.04</v>
      </c>
      <c r="O5354" s="242">
        <f t="shared" si="439"/>
        <v>0.51519999999989519</v>
      </c>
      <c r="P5354" s="242"/>
      <c r="Q5354" s="179"/>
      <c r="R5354" s="179"/>
      <c r="S5354" s="179"/>
      <c r="T5354" s="179"/>
      <c r="U5354" s="179"/>
      <c r="V5354" s="179"/>
      <c r="W5354" s="179"/>
      <c r="X5354" s="179"/>
      <c r="Y5354" s="179"/>
      <c r="Z5354" s="179"/>
      <c r="AA5354" s="222"/>
      <c r="AB5354" s="222"/>
      <c r="AC5354" s="222"/>
      <c r="AD5354" s="179"/>
      <c r="AE5354" s="179"/>
      <c r="AF5354" s="179"/>
      <c r="AG5354" s="179"/>
      <c r="AH5354" s="179"/>
      <c r="AI5354" s="179"/>
      <c r="AJ5354" s="179"/>
    </row>
    <row r="5355" spans="2:36" x14ac:dyDescent="0.3">
      <c r="B5355" s="224">
        <v>543200</v>
      </c>
      <c r="C5355" s="209">
        <v>226132</v>
      </c>
      <c r="D5355" s="206">
        <f t="shared" si="440"/>
        <v>0.41629602356406481</v>
      </c>
      <c r="E5355" s="208">
        <f t="shared" si="441"/>
        <v>0.45</v>
      </c>
      <c r="F5355" s="207">
        <v>12437.26</v>
      </c>
      <c r="G5355" s="207">
        <v>18090.560000000001</v>
      </c>
      <c r="H5355" s="207">
        <v>20351.88</v>
      </c>
      <c r="I5355" s="214">
        <f t="shared" si="435"/>
        <v>208198</v>
      </c>
      <c r="J5355" s="211">
        <f t="shared" si="433"/>
        <v>0.38328055964653901</v>
      </c>
      <c r="K5355" s="212">
        <f t="shared" si="434"/>
        <v>0.42</v>
      </c>
      <c r="L5355" s="214">
        <f t="shared" si="436"/>
        <v>11450.89</v>
      </c>
      <c r="M5355" s="213">
        <f t="shared" si="437"/>
        <v>16655.84</v>
      </c>
      <c r="N5355" s="213">
        <f t="shared" si="438"/>
        <v>18737.82</v>
      </c>
      <c r="O5355" s="242">
        <f t="shared" si="439"/>
        <v>0.51530000000013387</v>
      </c>
      <c r="P5355" s="242"/>
      <c r="Q5355" s="179"/>
      <c r="R5355" s="179"/>
      <c r="S5355" s="179"/>
      <c r="T5355" s="179"/>
      <c r="U5355" s="179"/>
      <c r="V5355" s="179"/>
      <c r="W5355" s="179"/>
      <c r="X5355" s="179"/>
      <c r="Y5355" s="179"/>
      <c r="Z5355" s="179"/>
      <c r="AA5355" s="222"/>
      <c r="AB5355" s="222"/>
      <c r="AC5355" s="222"/>
      <c r="AD5355" s="179"/>
      <c r="AE5355" s="179"/>
      <c r="AF5355" s="179"/>
      <c r="AG5355" s="179"/>
      <c r="AH5355" s="179"/>
      <c r="AI5355" s="179"/>
      <c r="AJ5355" s="179"/>
    </row>
    <row r="5356" spans="2:36" x14ac:dyDescent="0.3">
      <c r="B5356" s="224">
        <v>543300</v>
      </c>
      <c r="C5356" s="209">
        <v>226177</v>
      </c>
      <c r="D5356" s="206">
        <f t="shared" si="440"/>
        <v>0.4163022271304988</v>
      </c>
      <c r="E5356" s="208">
        <f t="shared" si="441"/>
        <v>0.45</v>
      </c>
      <c r="F5356" s="207">
        <v>12439.73</v>
      </c>
      <c r="G5356" s="207">
        <v>18094.16</v>
      </c>
      <c r="H5356" s="207">
        <v>20355.93</v>
      </c>
      <c r="I5356" s="214">
        <f t="shared" si="435"/>
        <v>208240</v>
      </c>
      <c r="J5356" s="211">
        <f t="shared" si="433"/>
        <v>0.38328731824038287</v>
      </c>
      <c r="K5356" s="212">
        <f t="shared" si="434"/>
        <v>0.42</v>
      </c>
      <c r="L5356" s="214">
        <f t="shared" si="436"/>
        <v>11453.2</v>
      </c>
      <c r="M5356" s="213">
        <f t="shared" si="437"/>
        <v>16659.2</v>
      </c>
      <c r="N5356" s="213">
        <f t="shared" si="438"/>
        <v>18741.599999999999</v>
      </c>
      <c r="O5356" s="242">
        <f t="shared" si="439"/>
        <v>0.51520000000000432</v>
      </c>
      <c r="P5356" s="242"/>
      <c r="Q5356" s="179"/>
      <c r="R5356" s="179"/>
      <c r="S5356" s="179"/>
      <c r="T5356" s="179"/>
      <c r="U5356" s="179"/>
      <c r="V5356" s="179"/>
      <c r="W5356" s="179"/>
      <c r="X5356" s="179"/>
      <c r="Y5356" s="179"/>
      <c r="Z5356" s="179"/>
      <c r="AA5356" s="222"/>
      <c r="AB5356" s="222"/>
      <c r="AC5356" s="222"/>
      <c r="AD5356" s="179"/>
      <c r="AE5356" s="179"/>
      <c r="AF5356" s="179"/>
      <c r="AG5356" s="179"/>
      <c r="AH5356" s="179"/>
      <c r="AI5356" s="179"/>
      <c r="AJ5356" s="179"/>
    </row>
    <row r="5357" spans="2:36" x14ac:dyDescent="0.3">
      <c r="B5357" s="224">
        <v>543400</v>
      </c>
      <c r="C5357" s="209">
        <v>226222</v>
      </c>
      <c r="D5357" s="206">
        <f t="shared" si="440"/>
        <v>0.41630842841369159</v>
      </c>
      <c r="E5357" s="208">
        <f t="shared" si="441"/>
        <v>0.45</v>
      </c>
      <c r="F5357" s="207">
        <v>12442.21</v>
      </c>
      <c r="G5357" s="207">
        <v>18097.759999999998</v>
      </c>
      <c r="H5357" s="207">
        <v>20359.98</v>
      </c>
      <c r="I5357" s="214">
        <f t="shared" si="435"/>
        <v>208282</v>
      </c>
      <c r="J5357" s="211">
        <f t="shared" si="433"/>
        <v>0.38329407434670593</v>
      </c>
      <c r="K5357" s="212">
        <f t="shared" si="434"/>
        <v>0.42</v>
      </c>
      <c r="L5357" s="214">
        <f t="shared" si="436"/>
        <v>11455.51</v>
      </c>
      <c r="M5357" s="213">
        <f t="shared" si="437"/>
        <v>16662.560000000001</v>
      </c>
      <c r="N5357" s="213">
        <f t="shared" si="438"/>
        <v>18745.38</v>
      </c>
      <c r="O5357" s="242">
        <f t="shared" si="439"/>
        <v>0.51530000000002474</v>
      </c>
      <c r="P5357" s="242"/>
      <c r="Q5357" s="179"/>
      <c r="R5357" s="179"/>
      <c r="S5357" s="179"/>
      <c r="T5357" s="179"/>
      <c r="U5357" s="179"/>
      <c r="V5357" s="179"/>
      <c r="W5357" s="179"/>
      <c r="X5357" s="179"/>
      <c r="Y5357" s="179"/>
      <c r="Z5357" s="179"/>
      <c r="AA5357" s="222"/>
      <c r="AB5357" s="222"/>
      <c r="AC5357" s="222"/>
      <c r="AD5357" s="179"/>
      <c r="AE5357" s="179"/>
      <c r="AF5357" s="179"/>
      <c r="AG5357" s="179"/>
      <c r="AH5357" s="179"/>
      <c r="AI5357" s="179"/>
      <c r="AJ5357" s="179"/>
    </row>
    <row r="5358" spans="2:36" x14ac:dyDescent="0.3">
      <c r="B5358" s="224">
        <v>543500</v>
      </c>
      <c r="C5358" s="209">
        <v>226267</v>
      </c>
      <c r="D5358" s="206">
        <f t="shared" si="440"/>
        <v>0.41631462741490338</v>
      </c>
      <c r="E5358" s="208">
        <f t="shared" si="441"/>
        <v>0.45</v>
      </c>
      <c r="F5358" s="207">
        <v>12444.68</v>
      </c>
      <c r="G5358" s="207">
        <v>18101.36</v>
      </c>
      <c r="H5358" s="207">
        <v>20364.03</v>
      </c>
      <c r="I5358" s="214">
        <f t="shared" si="435"/>
        <v>208324</v>
      </c>
      <c r="J5358" s="211">
        <f t="shared" si="433"/>
        <v>0.38330082796688131</v>
      </c>
      <c r="K5358" s="212">
        <f t="shared" si="434"/>
        <v>0.42</v>
      </c>
      <c r="L5358" s="214">
        <f t="shared" si="436"/>
        <v>11457.82</v>
      </c>
      <c r="M5358" s="213">
        <f t="shared" si="437"/>
        <v>16665.920000000002</v>
      </c>
      <c r="N5358" s="213">
        <f t="shared" si="438"/>
        <v>18749.16</v>
      </c>
      <c r="O5358" s="242">
        <f t="shared" si="439"/>
        <v>0.5151999999999316</v>
      </c>
      <c r="P5358" s="242"/>
      <c r="Q5358" s="179"/>
      <c r="R5358" s="179"/>
      <c r="S5358" s="179"/>
      <c r="T5358" s="179"/>
      <c r="U5358" s="179"/>
      <c r="V5358" s="179"/>
      <c r="W5358" s="179"/>
      <c r="X5358" s="179"/>
      <c r="Y5358" s="179"/>
      <c r="Z5358" s="179"/>
      <c r="AA5358" s="222"/>
      <c r="AB5358" s="222"/>
      <c r="AC5358" s="222"/>
      <c r="AD5358" s="179"/>
      <c r="AE5358" s="179"/>
      <c r="AF5358" s="179"/>
      <c r="AG5358" s="179"/>
      <c r="AH5358" s="179"/>
      <c r="AI5358" s="179"/>
      <c r="AJ5358" s="179"/>
    </row>
    <row r="5359" spans="2:36" x14ac:dyDescent="0.3">
      <c r="B5359" s="224">
        <v>543600</v>
      </c>
      <c r="C5359" s="209">
        <v>226312</v>
      </c>
      <c r="D5359" s="206">
        <f t="shared" si="440"/>
        <v>0.41632082413539367</v>
      </c>
      <c r="E5359" s="208">
        <f t="shared" si="441"/>
        <v>0.45</v>
      </c>
      <c r="F5359" s="207">
        <v>12447.16</v>
      </c>
      <c r="G5359" s="207">
        <v>18104.96</v>
      </c>
      <c r="H5359" s="207">
        <v>20368.080000000002</v>
      </c>
      <c r="I5359" s="214">
        <f t="shared" si="435"/>
        <v>208366</v>
      </c>
      <c r="J5359" s="211">
        <f t="shared" si="433"/>
        <v>0.38330757910228108</v>
      </c>
      <c r="K5359" s="212">
        <f t="shared" si="434"/>
        <v>0.42</v>
      </c>
      <c r="L5359" s="214">
        <f t="shared" si="436"/>
        <v>11460.13</v>
      </c>
      <c r="M5359" s="213">
        <f t="shared" si="437"/>
        <v>16669.28</v>
      </c>
      <c r="N5359" s="213">
        <f t="shared" si="438"/>
        <v>18752.939999999999</v>
      </c>
      <c r="O5359" s="242">
        <f t="shared" si="439"/>
        <v>0.5152999999999156</v>
      </c>
      <c r="P5359" s="242"/>
      <c r="Q5359" s="179"/>
      <c r="R5359" s="179"/>
      <c r="S5359" s="179"/>
      <c r="T5359" s="179"/>
      <c r="U5359" s="179"/>
      <c r="V5359" s="179"/>
      <c r="W5359" s="179"/>
      <c r="X5359" s="179"/>
      <c r="Y5359" s="179"/>
      <c r="Z5359" s="179"/>
      <c r="AA5359" s="222"/>
      <c r="AB5359" s="222"/>
      <c r="AC5359" s="222"/>
      <c r="AD5359" s="179"/>
      <c r="AE5359" s="179"/>
      <c r="AF5359" s="179"/>
      <c r="AG5359" s="179"/>
      <c r="AH5359" s="179"/>
      <c r="AI5359" s="179"/>
      <c r="AJ5359" s="179"/>
    </row>
    <row r="5360" spans="2:36" x14ac:dyDescent="0.3">
      <c r="B5360" s="224">
        <v>543700</v>
      </c>
      <c r="C5360" s="209">
        <v>226357</v>
      </c>
      <c r="D5360" s="206">
        <f t="shared" si="440"/>
        <v>0.41632701857642079</v>
      </c>
      <c r="E5360" s="208">
        <f t="shared" si="441"/>
        <v>0.45</v>
      </c>
      <c r="F5360" s="207">
        <v>12449.63</v>
      </c>
      <c r="G5360" s="207">
        <v>18108.560000000001</v>
      </c>
      <c r="H5360" s="207">
        <v>20372.13</v>
      </c>
      <c r="I5360" s="214">
        <f t="shared" si="435"/>
        <v>208408</v>
      </c>
      <c r="J5360" s="211">
        <f t="shared" si="433"/>
        <v>0.38331432775427626</v>
      </c>
      <c r="K5360" s="212">
        <f t="shared" si="434"/>
        <v>0.42</v>
      </c>
      <c r="L5360" s="214">
        <f t="shared" si="436"/>
        <v>11462.44</v>
      </c>
      <c r="M5360" s="213">
        <f t="shared" si="437"/>
        <v>16672.64</v>
      </c>
      <c r="N5360" s="213">
        <f t="shared" si="438"/>
        <v>18756.719999999998</v>
      </c>
      <c r="O5360" s="242">
        <f t="shared" si="439"/>
        <v>0.51520000000007715</v>
      </c>
      <c r="P5360" s="242"/>
      <c r="Q5360" s="179"/>
      <c r="R5360" s="179"/>
      <c r="S5360" s="179"/>
      <c r="T5360" s="179"/>
      <c r="U5360" s="179"/>
      <c r="V5360" s="179"/>
      <c r="W5360" s="179"/>
      <c r="X5360" s="179"/>
      <c r="Y5360" s="179"/>
      <c r="Z5360" s="179"/>
      <c r="AA5360" s="222"/>
      <c r="AB5360" s="222"/>
      <c r="AC5360" s="222"/>
      <c r="AD5360" s="179"/>
      <c r="AE5360" s="179"/>
      <c r="AF5360" s="179"/>
      <c r="AG5360" s="179"/>
      <c r="AH5360" s="179"/>
      <c r="AI5360" s="179"/>
      <c r="AJ5360" s="179"/>
    </row>
    <row r="5361" spans="2:36" x14ac:dyDescent="0.3">
      <c r="B5361" s="224">
        <v>543800</v>
      </c>
      <c r="C5361" s="209">
        <v>226402</v>
      </c>
      <c r="D5361" s="206">
        <f t="shared" si="440"/>
        <v>0.41633321073924234</v>
      </c>
      <c r="E5361" s="208">
        <f t="shared" si="441"/>
        <v>0.45</v>
      </c>
      <c r="F5361" s="207">
        <v>12452.11</v>
      </c>
      <c r="G5361" s="207">
        <v>18112.16</v>
      </c>
      <c r="H5361" s="207">
        <v>20376.18</v>
      </c>
      <c r="I5361" s="214">
        <f t="shared" si="435"/>
        <v>208450</v>
      </c>
      <c r="J5361" s="211">
        <f t="shared" si="433"/>
        <v>0.38332107392423687</v>
      </c>
      <c r="K5361" s="212">
        <f t="shared" si="434"/>
        <v>0.42</v>
      </c>
      <c r="L5361" s="214">
        <f t="shared" si="436"/>
        <v>11464.75</v>
      </c>
      <c r="M5361" s="213">
        <f t="shared" si="437"/>
        <v>16676</v>
      </c>
      <c r="N5361" s="213">
        <f t="shared" si="438"/>
        <v>18760.5</v>
      </c>
      <c r="O5361" s="242">
        <f t="shared" si="439"/>
        <v>0.51529999999980647</v>
      </c>
      <c r="P5361" s="242"/>
      <c r="Q5361" s="179"/>
      <c r="R5361" s="179"/>
      <c r="S5361" s="179"/>
      <c r="T5361" s="179"/>
      <c r="U5361" s="179"/>
      <c r="V5361" s="179"/>
      <c r="W5361" s="179"/>
      <c r="X5361" s="179"/>
      <c r="Y5361" s="179"/>
      <c r="Z5361" s="179"/>
      <c r="AA5361" s="222"/>
      <c r="AB5361" s="222"/>
      <c r="AC5361" s="222"/>
      <c r="AD5361" s="179"/>
      <c r="AE5361" s="179"/>
      <c r="AF5361" s="179"/>
      <c r="AG5361" s="179"/>
      <c r="AH5361" s="179"/>
      <c r="AI5361" s="179"/>
      <c r="AJ5361" s="179"/>
    </row>
    <row r="5362" spans="2:36" x14ac:dyDescent="0.3">
      <c r="B5362" s="224">
        <v>543900</v>
      </c>
      <c r="C5362" s="209">
        <v>226447</v>
      </c>
      <c r="D5362" s="206">
        <f t="shared" si="440"/>
        <v>0.41633940062511493</v>
      </c>
      <c r="E5362" s="208">
        <f t="shared" si="441"/>
        <v>0.45</v>
      </c>
      <c r="F5362" s="207">
        <v>12454.58</v>
      </c>
      <c r="G5362" s="207">
        <v>18115.759999999998</v>
      </c>
      <c r="H5362" s="207">
        <v>20380.23</v>
      </c>
      <c r="I5362" s="214">
        <f t="shared" si="435"/>
        <v>208492</v>
      </c>
      <c r="J5362" s="211">
        <f t="shared" si="433"/>
        <v>0.38332781761353191</v>
      </c>
      <c r="K5362" s="212">
        <f t="shared" si="434"/>
        <v>0.42</v>
      </c>
      <c r="L5362" s="214">
        <f t="shared" si="436"/>
        <v>11467.06</v>
      </c>
      <c r="M5362" s="213">
        <f t="shared" si="437"/>
        <v>16679.36</v>
      </c>
      <c r="N5362" s="213">
        <f t="shared" si="438"/>
        <v>18764.28</v>
      </c>
      <c r="O5362" s="242">
        <f t="shared" si="439"/>
        <v>0.51519999999996802</v>
      </c>
      <c r="P5362" s="242"/>
      <c r="Q5362" s="179"/>
      <c r="R5362" s="179"/>
      <c r="S5362" s="179"/>
      <c r="T5362" s="179"/>
      <c r="U5362" s="179"/>
      <c r="V5362" s="179"/>
      <c r="W5362" s="179"/>
      <c r="X5362" s="179"/>
      <c r="Y5362" s="179"/>
      <c r="Z5362" s="179"/>
      <c r="AA5362" s="222"/>
      <c r="AB5362" s="222"/>
      <c r="AC5362" s="222"/>
      <c r="AD5362" s="179"/>
      <c r="AE5362" s="179"/>
      <c r="AF5362" s="179"/>
      <c r="AG5362" s="179"/>
      <c r="AH5362" s="179"/>
      <c r="AI5362" s="179"/>
      <c r="AJ5362" s="179"/>
    </row>
    <row r="5363" spans="2:36" x14ac:dyDescent="0.3">
      <c r="B5363" s="224">
        <v>544000</v>
      </c>
      <c r="C5363" s="209">
        <v>226492</v>
      </c>
      <c r="D5363" s="206">
        <f t="shared" si="440"/>
        <v>0.41634558823529411</v>
      </c>
      <c r="E5363" s="208">
        <f t="shared" si="441"/>
        <v>0.45</v>
      </c>
      <c r="F5363" s="207">
        <v>12457.06</v>
      </c>
      <c r="G5363" s="207">
        <v>18119.36</v>
      </c>
      <c r="H5363" s="207">
        <v>20384.28</v>
      </c>
      <c r="I5363" s="214">
        <f t="shared" si="435"/>
        <v>208534</v>
      </c>
      <c r="J5363" s="211">
        <f t="shared" si="433"/>
        <v>0.3833345588235294</v>
      </c>
      <c r="K5363" s="212">
        <f t="shared" si="434"/>
        <v>0.42</v>
      </c>
      <c r="L5363" s="214">
        <f t="shared" si="436"/>
        <v>11469.37</v>
      </c>
      <c r="M5363" s="213">
        <f t="shared" si="437"/>
        <v>16682.72</v>
      </c>
      <c r="N5363" s="213">
        <f t="shared" si="438"/>
        <v>18768.059999999998</v>
      </c>
      <c r="O5363" s="242">
        <f t="shared" si="439"/>
        <v>0.51529999999995202</v>
      </c>
      <c r="P5363" s="242"/>
      <c r="Q5363" s="179"/>
      <c r="R5363" s="179"/>
      <c r="S5363" s="179"/>
      <c r="T5363" s="179"/>
      <c r="U5363" s="179"/>
      <c r="V5363" s="179"/>
      <c r="W5363" s="179"/>
      <c r="X5363" s="179"/>
      <c r="Y5363" s="179"/>
      <c r="Z5363" s="179"/>
      <c r="AA5363" s="222"/>
      <c r="AB5363" s="222"/>
      <c r="AC5363" s="222"/>
      <c r="AD5363" s="179"/>
      <c r="AE5363" s="179"/>
      <c r="AF5363" s="179"/>
      <c r="AG5363" s="179"/>
      <c r="AH5363" s="179"/>
      <c r="AI5363" s="179"/>
      <c r="AJ5363" s="179"/>
    </row>
    <row r="5364" spans="2:36" x14ac:dyDescent="0.3">
      <c r="B5364" s="224">
        <v>544100</v>
      </c>
      <c r="C5364" s="209">
        <v>226537</v>
      </c>
      <c r="D5364" s="206">
        <f t="shared" si="440"/>
        <v>0.41635177357103476</v>
      </c>
      <c r="E5364" s="208">
        <f t="shared" si="441"/>
        <v>0.45</v>
      </c>
      <c r="F5364" s="207">
        <v>12459.53</v>
      </c>
      <c r="G5364" s="207">
        <v>18122.96</v>
      </c>
      <c r="H5364" s="207">
        <v>20388.330000000002</v>
      </c>
      <c r="I5364" s="214">
        <f t="shared" si="435"/>
        <v>208576</v>
      </c>
      <c r="J5364" s="211">
        <f t="shared" si="433"/>
        <v>0.38334129755559637</v>
      </c>
      <c r="K5364" s="212">
        <f t="shared" si="434"/>
        <v>0.42</v>
      </c>
      <c r="L5364" s="214">
        <f t="shared" si="436"/>
        <v>11471.68</v>
      </c>
      <c r="M5364" s="213">
        <f t="shared" si="437"/>
        <v>16686.080000000002</v>
      </c>
      <c r="N5364" s="213">
        <f t="shared" si="438"/>
        <v>18771.84</v>
      </c>
      <c r="O5364" s="242">
        <f t="shared" si="439"/>
        <v>0.51519999999989519</v>
      </c>
      <c r="P5364" s="242"/>
      <c r="Q5364" s="179"/>
      <c r="R5364" s="179"/>
      <c r="S5364" s="179"/>
      <c r="T5364" s="179"/>
      <c r="U5364" s="179"/>
      <c r="V5364" s="179"/>
      <c r="W5364" s="179"/>
      <c r="X5364" s="179"/>
      <c r="Y5364" s="179"/>
      <c r="Z5364" s="179"/>
      <c r="AA5364" s="222"/>
      <c r="AB5364" s="222"/>
      <c r="AC5364" s="222"/>
      <c r="AD5364" s="179"/>
      <c r="AE5364" s="179"/>
      <c r="AF5364" s="179"/>
      <c r="AG5364" s="179"/>
      <c r="AH5364" s="179"/>
      <c r="AI5364" s="179"/>
      <c r="AJ5364" s="179"/>
    </row>
    <row r="5365" spans="2:36" x14ac:dyDescent="0.3">
      <c r="B5365" s="224">
        <v>544200</v>
      </c>
      <c r="C5365" s="209">
        <v>226582</v>
      </c>
      <c r="D5365" s="206">
        <f t="shared" si="440"/>
        <v>0.4163579566335906</v>
      </c>
      <c r="E5365" s="208">
        <f t="shared" si="441"/>
        <v>0.45</v>
      </c>
      <c r="F5365" s="207">
        <v>12462.01</v>
      </c>
      <c r="G5365" s="207">
        <v>18126.560000000001</v>
      </c>
      <c r="H5365" s="207">
        <v>20392.38</v>
      </c>
      <c r="I5365" s="214">
        <f t="shared" si="435"/>
        <v>208618</v>
      </c>
      <c r="J5365" s="211">
        <f t="shared" si="433"/>
        <v>0.38334803381109889</v>
      </c>
      <c r="K5365" s="212">
        <f t="shared" si="434"/>
        <v>0.42</v>
      </c>
      <c r="L5365" s="214">
        <f t="shared" si="436"/>
        <v>11473.99</v>
      </c>
      <c r="M5365" s="213">
        <f t="shared" si="437"/>
        <v>16689.439999999999</v>
      </c>
      <c r="N5365" s="213">
        <f t="shared" si="438"/>
        <v>18775.62</v>
      </c>
      <c r="O5365" s="242">
        <f t="shared" si="439"/>
        <v>0.51530000000013387</v>
      </c>
      <c r="P5365" s="242"/>
      <c r="Q5365" s="179"/>
      <c r="R5365" s="179"/>
      <c r="S5365" s="179"/>
      <c r="T5365" s="179"/>
      <c r="U5365" s="179"/>
      <c r="V5365" s="179"/>
      <c r="W5365" s="179"/>
      <c r="X5365" s="179"/>
      <c r="Y5365" s="179"/>
      <c r="Z5365" s="179"/>
      <c r="AA5365" s="222"/>
      <c r="AB5365" s="222"/>
      <c r="AC5365" s="222"/>
      <c r="AD5365" s="179"/>
      <c r="AE5365" s="179"/>
      <c r="AF5365" s="179"/>
      <c r="AG5365" s="179"/>
      <c r="AH5365" s="179"/>
      <c r="AI5365" s="179"/>
      <c r="AJ5365" s="179"/>
    </row>
    <row r="5366" spans="2:36" x14ac:dyDescent="0.3">
      <c r="B5366" s="224">
        <v>544300</v>
      </c>
      <c r="C5366" s="209">
        <v>226627</v>
      </c>
      <c r="D5366" s="206">
        <f t="shared" si="440"/>
        <v>0.41636413742421458</v>
      </c>
      <c r="E5366" s="208">
        <f t="shared" si="441"/>
        <v>0.45</v>
      </c>
      <c r="F5366" s="207">
        <v>12464.48</v>
      </c>
      <c r="G5366" s="207">
        <v>18130.16</v>
      </c>
      <c r="H5366" s="207">
        <v>20396.43</v>
      </c>
      <c r="I5366" s="214">
        <f t="shared" si="435"/>
        <v>208660</v>
      </c>
      <c r="J5366" s="211">
        <f t="shared" si="433"/>
        <v>0.3833547675914018</v>
      </c>
      <c r="K5366" s="212">
        <f t="shared" si="434"/>
        <v>0.42</v>
      </c>
      <c r="L5366" s="214">
        <f t="shared" si="436"/>
        <v>11476.3</v>
      </c>
      <c r="M5366" s="213">
        <f t="shared" si="437"/>
        <v>16692.8</v>
      </c>
      <c r="N5366" s="213">
        <f t="shared" si="438"/>
        <v>18779.399999999998</v>
      </c>
      <c r="O5366" s="242">
        <f t="shared" si="439"/>
        <v>0.51520000000000432</v>
      </c>
      <c r="P5366" s="242"/>
      <c r="Q5366" s="179"/>
      <c r="R5366" s="179"/>
      <c r="S5366" s="179"/>
      <c r="T5366" s="179"/>
      <c r="U5366" s="179"/>
      <c r="V5366" s="179"/>
      <c r="W5366" s="179"/>
      <c r="X5366" s="179"/>
      <c r="Y5366" s="179"/>
      <c r="Z5366" s="179"/>
      <c r="AA5366" s="222"/>
      <c r="AB5366" s="222"/>
      <c r="AC5366" s="222"/>
      <c r="AD5366" s="179"/>
      <c r="AE5366" s="179"/>
      <c r="AF5366" s="179"/>
      <c r="AG5366" s="179"/>
      <c r="AH5366" s="179"/>
      <c r="AI5366" s="179"/>
      <c r="AJ5366" s="179"/>
    </row>
    <row r="5367" spans="2:36" x14ac:dyDescent="0.3">
      <c r="B5367" s="224">
        <v>544400</v>
      </c>
      <c r="C5367" s="209">
        <v>226672</v>
      </c>
      <c r="D5367" s="206">
        <f t="shared" si="440"/>
        <v>0.41637031594415869</v>
      </c>
      <c r="E5367" s="208">
        <f t="shared" si="441"/>
        <v>0.45</v>
      </c>
      <c r="F5367" s="207">
        <v>12466.96</v>
      </c>
      <c r="G5367" s="207">
        <v>18133.759999999998</v>
      </c>
      <c r="H5367" s="207">
        <v>20400.48</v>
      </c>
      <c r="I5367" s="214">
        <f t="shared" si="435"/>
        <v>208702</v>
      </c>
      <c r="J5367" s="211">
        <f t="shared" si="433"/>
        <v>0.38336149889786919</v>
      </c>
      <c r="K5367" s="212">
        <f t="shared" si="434"/>
        <v>0.42</v>
      </c>
      <c r="L5367" s="214">
        <f t="shared" si="436"/>
        <v>11478.61</v>
      </c>
      <c r="M5367" s="213">
        <f t="shared" si="437"/>
        <v>16696.16</v>
      </c>
      <c r="N5367" s="213">
        <f t="shared" si="438"/>
        <v>18783.18</v>
      </c>
      <c r="O5367" s="242">
        <f t="shared" si="439"/>
        <v>0.51530000000002474</v>
      </c>
      <c r="P5367" s="242"/>
      <c r="Q5367" s="179"/>
      <c r="R5367" s="179"/>
      <c r="S5367" s="179"/>
      <c r="T5367" s="179"/>
      <c r="U5367" s="179"/>
      <c r="V5367" s="179"/>
      <c r="W5367" s="179"/>
      <c r="X5367" s="179"/>
      <c r="Y5367" s="179"/>
      <c r="Z5367" s="179"/>
      <c r="AA5367" s="222"/>
      <c r="AB5367" s="222"/>
      <c r="AC5367" s="222"/>
      <c r="AD5367" s="179"/>
      <c r="AE5367" s="179"/>
      <c r="AF5367" s="179"/>
      <c r="AG5367" s="179"/>
      <c r="AH5367" s="179"/>
      <c r="AI5367" s="179"/>
      <c r="AJ5367" s="179"/>
    </row>
    <row r="5368" spans="2:36" x14ac:dyDescent="0.3">
      <c r="B5368" s="224">
        <v>544500</v>
      </c>
      <c r="C5368" s="209">
        <v>226717</v>
      </c>
      <c r="D5368" s="206">
        <f t="shared" si="440"/>
        <v>0.41637649219467399</v>
      </c>
      <c r="E5368" s="208">
        <f t="shared" si="441"/>
        <v>0.45</v>
      </c>
      <c r="F5368" s="207">
        <v>12469.43</v>
      </c>
      <c r="G5368" s="207">
        <v>18137.36</v>
      </c>
      <c r="H5368" s="207">
        <v>20404.53</v>
      </c>
      <c r="I5368" s="214">
        <f t="shared" si="435"/>
        <v>208744</v>
      </c>
      <c r="J5368" s="211">
        <f t="shared" si="433"/>
        <v>0.38336822773186408</v>
      </c>
      <c r="K5368" s="212">
        <f t="shared" si="434"/>
        <v>0.42</v>
      </c>
      <c r="L5368" s="214">
        <f t="shared" si="436"/>
        <v>11480.92</v>
      </c>
      <c r="M5368" s="213">
        <f t="shared" si="437"/>
        <v>16699.52</v>
      </c>
      <c r="N5368" s="213">
        <f t="shared" si="438"/>
        <v>18786.96</v>
      </c>
      <c r="O5368" s="242">
        <f t="shared" si="439"/>
        <v>0.5151999999999316</v>
      </c>
      <c r="P5368" s="242"/>
      <c r="Q5368" s="179"/>
      <c r="R5368" s="179"/>
      <c r="S5368" s="179"/>
      <c r="T5368" s="179"/>
      <c r="U5368" s="179"/>
      <c r="V5368" s="179"/>
      <c r="W5368" s="179"/>
      <c r="X5368" s="179"/>
      <c r="Y5368" s="179"/>
      <c r="Z5368" s="179"/>
      <c r="AA5368" s="222"/>
      <c r="AB5368" s="222"/>
      <c r="AC5368" s="222"/>
      <c r="AD5368" s="179"/>
      <c r="AE5368" s="179"/>
      <c r="AF5368" s="179"/>
      <c r="AG5368" s="179"/>
      <c r="AH5368" s="179"/>
      <c r="AI5368" s="179"/>
      <c r="AJ5368" s="179"/>
    </row>
    <row r="5369" spans="2:36" x14ac:dyDescent="0.3">
      <c r="B5369" s="224">
        <v>544600</v>
      </c>
      <c r="C5369" s="209">
        <v>226762</v>
      </c>
      <c r="D5369" s="206">
        <f t="shared" si="440"/>
        <v>0.41638266617701064</v>
      </c>
      <c r="E5369" s="208">
        <f t="shared" si="441"/>
        <v>0.45</v>
      </c>
      <c r="F5369" s="207">
        <v>12471.91</v>
      </c>
      <c r="G5369" s="207">
        <v>18140.96</v>
      </c>
      <c r="H5369" s="207">
        <v>20408.580000000002</v>
      </c>
      <c r="I5369" s="214">
        <f t="shared" si="435"/>
        <v>208786</v>
      </c>
      <c r="J5369" s="211">
        <f t="shared" si="433"/>
        <v>0.38337495409474842</v>
      </c>
      <c r="K5369" s="212">
        <f t="shared" si="434"/>
        <v>0.42</v>
      </c>
      <c r="L5369" s="214">
        <f t="shared" si="436"/>
        <v>11483.23</v>
      </c>
      <c r="M5369" s="213">
        <f t="shared" si="437"/>
        <v>16702.88</v>
      </c>
      <c r="N5369" s="213">
        <f t="shared" si="438"/>
        <v>18790.739999999998</v>
      </c>
      <c r="O5369" s="242">
        <f t="shared" si="439"/>
        <v>0.5152999999999156</v>
      </c>
      <c r="P5369" s="242"/>
      <c r="Q5369" s="179"/>
      <c r="R5369" s="179"/>
      <c r="S5369" s="179"/>
      <c r="T5369" s="179"/>
      <c r="U5369" s="179"/>
      <c r="V5369" s="179"/>
      <c r="W5369" s="179"/>
      <c r="X5369" s="179"/>
      <c r="Y5369" s="179"/>
      <c r="Z5369" s="179"/>
      <c r="AA5369" s="222"/>
      <c r="AB5369" s="222"/>
      <c r="AC5369" s="222"/>
      <c r="AD5369" s="179"/>
      <c r="AE5369" s="179"/>
      <c r="AF5369" s="179"/>
      <c r="AG5369" s="179"/>
      <c r="AH5369" s="179"/>
      <c r="AI5369" s="179"/>
      <c r="AJ5369" s="179"/>
    </row>
    <row r="5370" spans="2:36" x14ac:dyDescent="0.3">
      <c r="B5370" s="224">
        <v>544700</v>
      </c>
      <c r="C5370" s="209">
        <v>226807</v>
      </c>
      <c r="D5370" s="206">
        <f t="shared" si="440"/>
        <v>0.41638883789241782</v>
      </c>
      <c r="E5370" s="208">
        <f t="shared" si="441"/>
        <v>0.45</v>
      </c>
      <c r="F5370" s="207">
        <v>12474.38</v>
      </c>
      <c r="G5370" s="207">
        <v>18144.560000000001</v>
      </c>
      <c r="H5370" s="207">
        <v>20412.63</v>
      </c>
      <c r="I5370" s="214">
        <f t="shared" si="435"/>
        <v>208828</v>
      </c>
      <c r="J5370" s="211">
        <f t="shared" si="433"/>
        <v>0.38338167798788325</v>
      </c>
      <c r="K5370" s="212">
        <f t="shared" si="434"/>
        <v>0.42</v>
      </c>
      <c r="L5370" s="214">
        <f t="shared" si="436"/>
        <v>11485.54</v>
      </c>
      <c r="M5370" s="213">
        <f t="shared" si="437"/>
        <v>16706.240000000002</v>
      </c>
      <c r="N5370" s="213">
        <f t="shared" si="438"/>
        <v>18794.52</v>
      </c>
      <c r="O5370" s="242">
        <f t="shared" si="439"/>
        <v>0.51520000000007715</v>
      </c>
      <c r="P5370" s="242"/>
      <c r="Q5370" s="179"/>
      <c r="R5370" s="179"/>
      <c r="S5370" s="179"/>
      <c r="T5370" s="179"/>
      <c r="U5370" s="179"/>
      <c r="V5370" s="179"/>
      <c r="W5370" s="179"/>
      <c r="X5370" s="179"/>
      <c r="Y5370" s="179"/>
      <c r="Z5370" s="179"/>
      <c r="AA5370" s="222"/>
      <c r="AB5370" s="222"/>
      <c r="AC5370" s="222"/>
      <c r="AD5370" s="179"/>
      <c r="AE5370" s="179"/>
      <c r="AF5370" s="179"/>
      <c r="AG5370" s="179"/>
      <c r="AH5370" s="179"/>
      <c r="AI5370" s="179"/>
      <c r="AJ5370" s="179"/>
    </row>
    <row r="5371" spans="2:36" x14ac:dyDescent="0.3">
      <c r="B5371" s="224">
        <v>544800</v>
      </c>
      <c r="C5371" s="209">
        <v>226852</v>
      </c>
      <c r="D5371" s="206">
        <f t="shared" si="440"/>
        <v>0.41639500734214391</v>
      </c>
      <c r="E5371" s="208">
        <f t="shared" si="441"/>
        <v>0.45</v>
      </c>
      <c r="F5371" s="207">
        <v>12476.86</v>
      </c>
      <c r="G5371" s="207">
        <v>18148.16</v>
      </c>
      <c r="H5371" s="207">
        <v>20416.68</v>
      </c>
      <c r="I5371" s="214">
        <f t="shared" si="435"/>
        <v>208870</v>
      </c>
      <c r="J5371" s="211">
        <f t="shared" ref="J5371:J5434" si="442">I5371/$B5371</f>
        <v>0.38338839941262848</v>
      </c>
      <c r="K5371" s="212">
        <f t="shared" ref="K5371:K5434" si="443">(I5371-I5370)/($B5371-$B5370)</f>
        <v>0.42</v>
      </c>
      <c r="L5371" s="214">
        <f t="shared" si="436"/>
        <v>11487.85</v>
      </c>
      <c r="M5371" s="213">
        <f t="shared" si="437"/>
        <v>16709.599999999999</v>
      </c>
      <c r="N5371" s="213">
        <f t="shared" si="438"/>
        <v>18798.3</v>
      </c>
      <c r="O5371" s="242">
        <f t="shared" si="439"/>
        <v>0.51529999999980647</v>
      </c>
      <c r="P5371" s="242"/>
      <c r="Q5371" s="179"/>
      <c r="R5371" s="179"/>
      <c r="S5371" s="179"/>
      <c r="T5371" s="179"/>
      <c r="U5371" s="179"/>
      <c r="V5371" s="179"/>
      <c r="W5371" s="179"/>
      <c r="X5371" s="179"/>
      <c r="Y5371" s="179"/>
      <c r="Z5371" s="179"/>
      <c r="AA5371" s="222"/>
      <c r="AB5371" s="222"/>
      <c r="AC5371" s="222"/>
      <c r="AD5371" s="179"/>
      <c r="AE5371" s="179"/>
      <c r="AF5371" s="179"/>
      <c r="AG5371" s="179"/>
      <c r="AH5371" s="179"/>
      <c r="AI5371" s="179"/>
      <c r="AJ5371" s="179"/>
    </row>
    <row r="5372" spans="2:36" x14ac:dyDescent="0.3">
      <c r="B5372" s="224">
        <v>544900</v>
      </c>
      <c r="C5372" s="209">
        <v>226897</v>
      </c>
      <c r="D5372" s="206">
        <f t="shared" si="440"/>
        <v>0.41640117452743625</v>
      </c>
      <c r="E5372" s="208">
        <f t="shared" si="441"/>
        <v>0.45</v>
      </c>
      <c r="F5372" s="207">
        <v>12479.33</v>
      </c>
      <c r="G5372" s="207">
        <v>18151.759999999998</v>
      </c>
      <c r="H5372" s="207">
        <v>20420.73</v>
      </c>
      <c r="I5372" s="214">
        <f t="shared" si="435"/>
        <v>208912</v>
      </c>
      <c r="J5372" s="211">
        <f t="shared" si="442"/>
        <v>0.38339511837034318</v>
      </c>
      <c r="K5372" s="212">
        <f t="shared" si="443"/>
        <v>0.42</v>
      </c>
      <c r="L5372" s="214">
        <f t="shared" si="436"/>
        <v>11490.16</v>
      </c>
      <c r="M5372" s="213">
        <f t="shared" si="437"/>
        <v>16712.96</v>
      </c>
      <c r="N5372" s="213">
        <f t="shared" si="438"/>
        <v>18802.079999999998</v>
      </c>
      <c r="O5372" s="242">
        <f t="shared" si="439"/>
        <v>0.51519999999996802</v>
      </c>
      <c r="P5372" s="242"/>
      <c r="Q5372" s="179"/>
      <c r="R5372" s="179"/>
      <c r="S5372" s="179"/>
      <c r="T5372" s="179"/>
      <c r="U5372" s="179"/>
      <c r="V5372" s="179"/>
      <c r="W5372" s="179"/>
      <c r="X5372" s="179"/>
      <c r="Y5372" s="179"/>
      <c r="Z5372" s="179"/>
      <c r="AA5372" s="222"/>
      <c r="AB5372" s="222"/>
      <c r="AC5372" s="222"/>
      <c r="AD5372" s="179"/>
      <c r="AE5372" s="179"/>
      <c r="AF5372" s="179"/>
      <c r="AG5372" s="179"/>
      <c r="AH5372" s="179"/>
      <c r="AI5372" s="179"/>
      <c r="AJ5372" s="179"/>
    </row>
    <row r="5373" spans="2:36" x14ac:dyDescent="0.3">
      <c r="B5373" s="224">
        <v>545000</v>
      </c>
      <c r="C5373" s="209">
        <v>226942</v>
      </c>
      <c r="D5373" s="206">
        <f t="shared" si="440"/>
        <v>0.41640733944954128</v>
      </c>
      <c r="E5373" s="208">
        <f t="shared" si="441"/>
        <v>0.45</v>
      </c>
      <c r="F5373" s="207">
        <v>12481.81</v>
      </c>
      <c r="G5373" s="207">
        <v>18155.36</v>
      </c>
      <c r="H5373" s="207">
        <v>20424.78</v>
      </c>
      <c r="I5373" s="214">
        <f t="shared" si="435"/>
        <v>208954</v>
      </c>
      <c r="J5373" s="211">
        <f t="shared" si="442"/>
        <v>0.38340183486238533</v>
      </c>
      <c r="K5373" s="212">
        <f t="shared" si="443"/>
        <v>0.42</v>
      </c>
      <c r="L5373" s="214">
        <f t="shared" si="436"/>
        <v>11492.47</v>
      </c>
      <c r="M5373" s="213">
        <f t="shared" si="437"/>
        <v>16716.32</v>
      </c>
      <c r="N5373" s="213">
        <f t="shared" si="438"/>
        <v>18805.86</v>
      </c>
      <c r="O5373" s="242">
        <f t="shared" si="439"/>
        <v>0.51529999999995202</v>
      </c>
      <c r="P5373" s="242"/>
      <c r="Q5373" s="179"/>
      <c r="R5373" s="179"/>
      <c r="S5373" s="179"/>
      <c r="T5373" s="179"/>
      <c r="U5373" s="179"/>
      <c r="V5373" s="179"/>
      <c r="W5373" s="179"/>
      <c r="X5373" s="179"/>
      <c r="Y5373" s="179"/>
      <c r="Z5373" s="179"/>
      <c r="AA5373" s="222"/>
      <c r="AB5373" s="222"/>
      <c r="AC5373" s="222"/>
      <c r="AD5373" s="179"/>
      <c r="AE5373" s="179"/>
      <c r="AF5373" s="179"/>
      <c r="AG5373" s="179"/>
      <c r="AH5373" s="179"/>
      <c r="AI5373" s="179"/>
      <c r="AJ5373" s="179"/>
    </row>
    <row r="5374" spans="2:36" x14ac:dyDescent="0.3">
      <c r="B5374" s="224">
        <v>545100</v>
      </c>
      <c r="C5374" s="209">
        <v>226987</v>
      </c>
      <c r="D5374" s="206">
        <f t="shared" si="440"/>
        <v>0.41641350210970463</v>
      </c>
      <c r="E5374" s="208">
        <f t="shared" si="441"/>
        <v>0.45</v>
      </c>
      <c r="F5374" s="207">
        <v>12484.28</v>
      </c>
      <c r="G5374" s="207">
        <v>18158.96</v>
      </c>
      <c r="H5374" s="207">
        <v>20428.830000000002</v>
      </c>
      <c r="I5374" s="214">
        <f t="shared" ref="I5374:I5437" si="444">I5373+42</f>
        <v>208996</v>
      </c>
      <c r="J5374" s="211">
        <f t="shared" si="442"/>
        <v>0.38340854889011189</v>
      </c>
      <c r="K5374" s="212">
        <f t="shared" si="443"/>
        <v>0.42</v>
      </c>
      <c r="L5374" s="214">
        <f t="shared" ref="L5374:L5437" si="445">I5374*5.5%</f>
        <v>11494.78</v>
      </c>
      <c r="M5374" s="213">
        <f t="shared" ref="M5374:M5437" si="446">I5374*8%</f>
        <v>16719.68</v>
      </c>
      <c r="N5374" s="213">
        <f t="shared" ref="N5374:N5437" si="447">I5374*9%</f>
        <v>18809.64</v>
      </c>
      <c r="O5374" s="242">
        <f t="shared" si="439"/>
        <v>0.51519999999989519</v>
      </c>
      <c r="P5374" s="242"/>
      <c r="Q5374" s="179"/>
      <c r="R5374" s="179"/>
      <c r="S5374" s="179"/>
      <c r="T5374" s="179"/>
      <c r="U5374" s="179"/>
      <c r="V5374" s="179"/>
      <c r="W5374" s="179"/>
      <c r="X5374" s="179"/>
      <c r="Y5374" s="179"/>
      <c r="Z5374" s="179"/>
      <c r="AA5374" s="222"/>
      <c r="AB5374" s="222"/>
      <c r="AC5374" s="222"/>
      <c r="AD5374" s="179"/>
      <c r="AE5374" s="179"/>
      <c r="AF5374" s="179"/>
      <c r="AG5374" s="179"/>
      <c r="AH5374" s="179"/>
      <c r="AI5374" s="179"/>
      <c r="AJ5374" s="179"/>
    </row>
    <row r="5375" spans="2:36" x14ac:dyDescent="0.3">
      <c r="B5375" s="224">
        <v>545200</v>
      </c>
      <c r="C5375" s="209">
        <v>227032</v>
      </c>
      <c r="D5375" s="206">
        <f t="shared" si="440"/>
        <v>0.41641966250917095</v>
      </c>
      <c r="E5375" s="208">
        <f t="shared" si="441"/>
        <v>0.45</v>
      </c>
      <c r="F5375" s="207">
        <v>12486.76</v>
      </c>
      <c r="G5375" s="207">
        <v>18162.560000000001</v>
      </c>
      <c r="H5375" s="207">
        <v>20432.88</v>
      </c>
      <c r="I5375" s="214">
        <f t="shared" si="444"/>
        <v>209038</v>
      </c>
      <c r="J5375" s="211">
        <f t="shared" si="442"/>
        <v>0.38341526045487895</v>
      </c>
      <c r="K5375" s="212">
        <f t="shared" si="443"/>
        <v>0.42</v>
      </c>
      <c r="L5375" s="214">
        <f t="shared" si="445"/>
        <v>11497.09</v>
      </c>
      <c r="M5375" s="213">
        <f t="shared" si="446"/>
        <v>16723.04</v>
      </c>
      <c r="N5375" s="213">
        <f t="shared" si="447"/>
        <v>18813.419999999998</v>
      </c>
      <c r="O5375" s="242">
        <f t="shared" si="439"/>
        <v>0.51530000000013387</v>
      </c>
      <c r="P5375" s="242"/>
      <c r="Q5375" s="179"/>
      <c r="R5375" s="179"/>
      <c r="S5375" s="179"/>
      <c r="T5375" s="179"/>
      <c r="U5375" s="179"/>
      <c r="V5375" s="179"/>
      <c r="W5375" s="179"/>
      <c r="X5375" s="179"/>
      <c r="Y5375" s="179"/>
      <c r="Z5375" s="179"/>
      <c r="AA5375" s="222"/>
      <c r="AB5375" s="222"/>
      <c r="AC5375" s="222"/>
      <c r="AD5375" s="179"/>
      <c r="AE5375" s="179"/>
      <c r="AF5375" s="179"/>
      <c r="AG5375" s="179"/>
      <c r="AH5375" s="179"/>
      <c r="AI5375" s="179"/>
      <c r="AJ5375" s="179"/>
    </row>
    <row r="5376" spans="2:36" x14ac:dyDescent="0.3">
      <c r="B5376" s="224">
        <v>545300</v>
      </c>
      <c r="C5376" s="209">
        <v>227077</v>
      </c>
      <c r="D5376" s="206">
        <f t="shared" si="440"/>
        <v>0.41642582064918393</v>
      </c>
      <c r="E5376" s="208">
        <f t="shared" si="441"/>
        <v>0.45</v>
      </c>
      <c r="F5376" s="207">
        <v>12489.23</v>
      </c>
      <c r="G5376" s="207">
        <v>18166.16</v>
      </c>
      <c r="H5376" s="207">
        <v>20436.93</v>
      </c>
      <c r="I5376" s="214">
        <f t="shared" si="444"/>
        <v>209080</v>
      </c>
      <c r="J5376" s="211">
        <f t="shared" si="442"/>
        <v>0.38342196955804142</v>
      </c>
      <c r="K5376" s="212">
        <f t="shared" si="443"/>
        <v>0.42</v>
      </c>
      <c r="L5376" s="214">
        <f t="shared" si="445"/>
        <v>11499.4</v>
      </c>
      <c r="M5376" s="213">
        <f t="shared" si="446"/>
        <v>16726.400000000001</v>
      </c>
      <c r="N5376" s="213">
        <f t="shared" si="447"/>
        <v>18817.2</v>
      </c>
      <c r="O5376" s="242">
        <f t="shared" si="439"/>
        <v>0.51520000000000432</v>
      </c>
      <c r="P5376" s="242"/>
      <c r="Q5376" s="179"/>
      <c r="R5376" s="179"/>
      <c r="S5376" s="179"/>
      <c r="T5376" s="179"/>
      <c r="U5376" s="179"/>
      <c r="V5376" s="179"/>
      <c r="W5376" s="179"/>
      <c r="X5376" s="179"/>
      <c r="Y5376" s="179"/>
      <c r="Z5376" s="179"/>
      <c r="AA5376" s="222"/>
      <c r="AB5376" s="222"/>
      <c r="AC5376" s="222"/>
      <c r="AD5376" s="179"/>
      <c r="AE5376" s="179"/>
      <c r="AF5376" s="179"/>
      <c r="AG5376" s="179"/>
      <c r="AH5376" s="179"/>
      <c r="AI5376" s="179"/>
      <c r="AJ5376" s="179"/>
    </row>
    <row r="5377" spans="2:36" x14ac:dyDescent="0.3">
      <c r="B5377" s="224">
        <v>545400</v>
      </c>
      <c r="C5377" s="209">
        <v>227122</v>
      </c>
      <c r="D5377" s="206">
        <f t="shared" si="440"/>
        <v>0.41643197653098646</v>
      </c>
      <c r="E5377" s="208">
        <f t="shared" si="441"/>
        <v>0.45</v>
      </c>
      <c r="F5377" s="207">
        <v>12491.71</v>
      </c>
      <c r="G5377" s="207">
        <v>18169.759999999998</v>
      </c>
      <c r="H5377" s="207">
        <v>20440.98</v>
      </c>
      <c r="I5377" s="214">
        <f t="shared" si="444"/>
        <v>209122</v>
      </c>
      <c r="J5377" s="211">
        <f t="shared" si="442"/>
        <v>0.38342867620095344</v>
      </c>
      <c r="K5377" s="212">
        <f t="shared" si="443"/>
        <v>0.42</v>
      </c>
      <c r="L5377" s="214">
        <f t="shared" si="445"/>
        <v>11501.710000000001</v>
      </c>
      <c r="M5377" s="213">
        <f t="shared" si="446"/>
        <v>16729.760000000002</v>
      </c>
      <c r="N5377" s="213">
        <f t="shared" si="447"/>
        <v>18820.98</v>
      </c>
      <c r="O5377" s="242">
        <f t="shared" si="439"/>
        <v>0.51530000000002474</v>
      </c>
      <c r="P5377" s="242"/>
      <c r="Q5377" s="179"/>
      <c r="R5377" s="179"/>
      <c r="S5377" s="179"/>
      <c r="T5377" s="179"/>
      <c r="U5377" s="179"/>
      <c r="V5377" s="179"/>
      <c r="W5377" s="179"/>
      <c r="X5377" s="179"/>
      <c r="Y5377" s="179"/>
      <c r="Z5377" s="179"/>
      <c r="AA5377" s="222"/>
      <c r="AB5377" s="222"/>
      <c r="AC5377" s="222"/>
      <c r="AD5377" s="179"/>
      <c r="AE5377" s="179"/>
      <c r="AF5377" s="179"/>
      <c r="AG5377" s="179"/>
      <c r="AH5377" s="179"/>
      <c r="AI5377" s="179"/>
      <c r="AJ5377" s="179"/>
    </row>
    <row r="5378" spans="2:36" x14ac:dyDescent="0.3">
      <c r="B5378" s="224">
        <v>545500</v>
      </c>
      <c r="C5378" s="209">
        <v>227167</v>
      </c>
      <c r="D5378" s="206">
        <f t="shared" si="440"/>
        <v>0.41643813015582037</v>
      </c>
      <c r="E5378" s="208">
        <f t="shared" si="441"/>
        <v>0.45</v>
      </c>
      <c r="F5378" s="207">
        <v>12494.18</v>
      </c>
      <c r="G5378" s="207">
        <v>18173.36</v>
      </c>
      <c r="H5378" s="207">
        <v>20445.03</v>
      </c>
      <c r="I5378" s="214">
        <f t="shared" si="444"/>
        <v>209164</v>
      </c>
      <c r="J5378" s="211">
        <f t="shared" si="442"/>
        <v>0.38343538038496794</v>
      </c>
      <c r="K5378" s="212">
        <f t="shared" si="443"/>
        <v>0.42</v>
      </c>
      <c r="L5378" s="214">
        <f t="shared" si="445"/>
        <v>11504.02</v>
      </c>
      <c r="M5378" s="213">
        <f t="shared" si="446"/>
        <v>16733.12</v>
      </c>
      <c r="N5378" s="213">
        <f t="shared" si="447"/>
        <v>18824.759999999998</v>
      </c>
      <c r="O5378" s="242">
        <f t="shared" si="439"/>
        <v>0.5151999999999316</v>
      </c>
      <c r="P5378" s="242"/>
      <c r="Q5378" s="179"/>
      <c r="R5378" s="179"/>
      <c r="S5378" s="179"/>
      <c r="T5378" s="179"/>
      <c r="U5378" s="179"/>
      <c r="V5378" s="179"/>
      <c r="W5378" s="179"/>
      <c r="X5378" s="179"/>
      <c r="Y5378" s="179"/>
      <c r="Z5378" s="179"/>
      <c r="AA5378" s="222"/>
      <c r="AB5378" s="222"/>
      <c r="AC5378" s="222"/>
      <c r="AD5378" s="179"/>
      <c r="AE5378" s="179"/>
      <c r="AF5378" s="179"/>
      <c r="AG5378" s="179"/>
      <c r="AH5378" s="179"/>
      <c r="AI5378" s="179"/>
      <c r="AJ5378" s="179"/>
    </row>
    <row r="5379" spans="2:36" x14ac:dyDescent="0.3">
      <c r="B5379" s="224">
        <v>545600</v>
      </c>
      <c r="C5379" s="209">
        <v>227212</v>
      </c>
      <c r="D5379" s="206">
        <f t="shared" si="440"/>
        <v>0.41644428152492668</v>
      </c>
      <c r="E5379" s="208">
        <f t="shared" si="441"/>
        <v>0.45</v>
      </c>
      <c r="F5379" s="207">
        <v>12496.66</v>
      </c>
      <c r="G5379" s="207">
        <v>18176.96</v>
      </c>
      <c r="H5379" s="207">
        <v>20449.080000000002</v>
      </c>
      <c r="I5379" s="214">
        <f t="shared" si="444"/>
        <v>209206</v>
      </c>
      <c r="J5379" s="211">
        <f t="shared" si="442"/>
        <v>0.38344208211143693</v>
      </c>
      <c r="K5379" s="212">
        <f t="shared" si="443"/>
        <v>0.42</v>
      </c>
      <c r="L5379" s="214">
        <f t="shared" si="445"/>
        <v>11506.33</v>
      </c>
      <c r="M5379" s="213">
        <f t="shared" si="446"/>
        <v>16736.48</v>
      </c>
      <c r="N5379" s="213">
        <f t="shared" si="447"/>
        <v>18828.54</v>
      </c>
      <c r="O5379" s="242">
        <f t="shared" si="439"/>
        <v>0.5152999999999156</v>
      </c>
      <c r="P5379" s="242"/>
      <c r="Q5379" s="179"/>
      <c r="R5379" s="179"/>
      <c r="S5379" s="179"/>
      <c r="T5379" s="179"/>
      <c r="U5379" s="179"/>
      <c r="V5379" s="179"/>
      <c r="W5379" s="179"/>
      <c r="X5379" s="179"/>
      <c r="Y5379" s="179"/>
      <c r="Z5379" s="179"/>
      <c r="AA5379" s="222"/>
      <c r="AB5379" s="222"/>
      <c r="AC5379" s="222"/>
      <c r="AD5379" s="179"/>
      <c r="AE5379" s="179"/>
      <c r="AF5379" s="179"/>
      <c r="AG5379" s="179"/>
      <c r="AH5379" s="179"/>
      <c r="AI5379" s="179"/>
      <c r="AJ5379" s="179"/>
    </row>
    <row r="5380" spans="2:36" x14ac:dyDescent="0.3">
      <c r="B5380" s="224">
        <v>545700</v>
      </c>
      <c r="C5380" s="209">
        <v>227257</v>
      </c>
      <c r="D5380" s="206">
        <f t="shared" si="440"/>
        <v>0.41645043063954551</v>
      </c>
      <c r="E5380" s="208">
        <f t="shared" si="441"/>
        <v>0.45</v>
      </c>
      <c r="F5380" s="207">
        <v>12499.13</v>
      </c>
      <c r="G5380" s="207">
        <v>18180.560000000001</v>
      </c>
      <c r="H5380" s="207">
        <v>20453.13</v>
      </c>
      <c r="I5380" s="214">
        <f t="shared" si="444"/>
        <v>209248</v>
      </c>
      <c r="J5380" s="211">
        <f t="shared" si="442"/>
        <v>0.38344878138171157</v>
      </c>
      <c r="K5380" s="212">
        <f t="shared" si="443"/>
        <v>0.42</v>
      </c>
      <c r="L5380" s="214">
        <f t="shared" si="445"/>
        <v>11508.64</v>
      </c>
      <c r="M5380" s="213">
        <f t="shared" si="446"/>
        <v>16739.84</v>
      </c>
      <c r="N5380" s="213">
        <f t="shared" si="447"/>
        <v>18832.32</v>
      </c>
      <c r="O5380" s="242">
        <f t="shared" si="439"/>
        <v>0.51520000000007715</v>
      </c>
      <c r="P5380" s="242"/>
      <c r="Q5380" s="179"/>
      <c r="R5380" s="179"/>
      <c r="S5380" s="179"/>
      <c r="T5380" s="179"/>
      <c r="U5380" s="179"/>
      <c r="V5380" s="179"/>
      <c r="W5380" s="179"/>
      <c r="X5380" s="179"/>
      <c r="Y5380" s="179"/>
      <c r="Z5380" s="179"/>
      <c r="AA5380" s="222"/>
      <c r="AB5380" s="222"/>
      <c r="AC5380" s="222"/>
      <c r="AD5380" s="179"/>
      <c r="AE5380" s="179"/>
      <c r="AF5380" s="179"/>
      <c r="AG5380" s="179"/>
      <c r="AH5380" s="179"/>
      <c r="AI5380" s="179"/>
      <c r="AJ5380" s="179"/>
    </row>
    <row r="5381" spans="2:36" x14ac:dyDescent="0.3">
      <c r="B5381" s="224">
        <v>545800</v>
      </c>
      <c r="C5381" s="209">
        <v>227302</v>
      </c>
      <c r="D5381" s="206">
        <f t="shared" si="440"/>
        <v>0.41645657750091608</v>
      </c>
      <c r="E5381" s="208">
        <f t="shared" si="441"/>
        <v>0.45</v>
      </c>
      <c r="F5381" s="207">
        <v>12501.61</v>
      </c>
      <c r="G5381" s="207">
        <v>18184.16</v>
      </c>
      <c r="H5381" s="207">
        <v>20457.18</v>
      </c>
      <c r="I5381" s="214">
        <f t="shared" si="444"/>
        <v>209290</v>
      </c>
      <c r="J5381" s="211">
        <f t="shared" si="442"/>
        <v>0.38345547819714182</v>
      </c>
      <c r="K5381" s="212">
        <f t="shared" si="443"/>
        <v>0.42</v>
      </c>
      <c r="L5381" s="214">
        <f t="shared" si="445"/>
        <v>11510.95</v>
      </c>
      <c r="M5381" s="213">
        <f t="shared" si="446"/>
        <v>16743.2</v>
      </c>
      <c r="N5381" s="213">
        <f t="shared" si="447"/>
        <v>18836.099999999999</v>
      </c>
      <c r="O5381" s="242">
        <f t="shared" ref="O5381:O5444" si="448">(C5381+F5381+H5381-C5380-F5380-H5380)/100</f>
        <v>0.51529999999980647</v>
      </c>
      <c r="P5381" s="242"/>
      <c r="Q5381" s="179"/>
      <c r="R5381" s="179"/>
      <c r="S5381" s="179"/>
      <c r="T5381" s="179"/>
      <c r="U5381" s="179"/>
      <c r="V5381" s="179"/>
      <c r="W5381" s="179"/>
      <c r="X5381" s="179"/>
      <c r="Y5381" s="179"/>
      <c r="Z5381" s="179"/>
      <c r="AA5381" s="222"/>
      <c r="AB5381" s="222"/>
      <c r="AC5381" s="222"/>
      <c r="AD5381" s="179"/>
      <c r="AE5381" s="179"/>
      <c r="AF5381" s="179"/>
      <c r="AG5381" s="179"/>
      <c r="AH5381" s="179"/>
      <c r="AI5381" s="179"/>
      <c r="AJ5381" s="179"/>
    </row>
    <row r="5382" spans="2:36" x14ac:dyDescent="0.3">
      <c r="B5382" s="224">
        <v>545900</v>
      </c>
      <c r="C5382" s="209">
        <v>227347</v>
      </c>
      <c r="D5382" s="206">
        <f t="shared" si="440"/>
        <v>0.41646272211027663</v>
      </c>
      <c r="E5382" s="208">
        <f t="shared" si="441"/>
        <v>0.45</v>
      </c>
      <c r="F5382" s="207">
        <v>12504.08</v>
      </c>
      <c r="G5382" s="207">
        <v>18187.759999999998</v>
      </c>
      <c r="H5382" s="207">
        <v>20461.23</v>
      </c>
      <c r="I5382" s="214">
        <f t="shared" si="444"/>
        <v>209332</v>
      </c>
      <c r="J5382" s="211">
        <f t="shared" si="442"/>
        <v>0.38346217255907677</v>
      </c>
      <c r="K5382" s="212">
        <f t="shared" si="443"/>
        <v>0.42</v>
      </c>
      <c r="L5382" s="214">
        <f t="shared" si="445"/>
        <v>11513.26</v>
      </c>
      <c r="M5382" s="213">
        <f t="shared" si="446"/>
        <v>16746.560000000001</v>
      </c>
      <c r="N5382" s="213">
        <f t="shared" si="447"/>
        <v>18839.88</v>
      </c>
      <c r="O5382" s="242">
        <f t="shared" si="448"/>
        <v>0.51519999999996802</v>
      </c>
      <c r="P5382" s="242"/>
      <c r="Q5382" s="179"/>
      <c r="R5382" s="179"/>
      <c r="S5382" s="179"/>
      <c r="T5382" s="179"/>
      <c r="U5382" s="179"/>
      <c r="V5382" s="179"/>
      <c r="W5382" s="179"/>
      <c r="X5382" s="179"/>
      <c r="Y5382" s="179"/>
      <c r="Z5382" s="179"/>
      <c r="AA5382" s="222"/>
      <c r="AB5382" s="222"/>
      <c r="AC5382" s="222"/>
      <c r="AD5382" s="179"/>
      <c r="AE5382" s="179"/>
      <c r="AF5382" s="179"/>
      <c r="AG5382" s="179"/>
      <c r="AH5382" s="179"/>
      <c r="AI5382" s="179"/>
      <c r="AJ5382" s="179"/>
    </row>
    <row r="5383" spans="2:36" x14ac:dyDescent="0.3">
      <c r="B5383" s="224">
        <v>546000</v>
      </c>
      <c r="C5383" s="209">
        <v>227392</v>
      </c>
      <c r="D5383" s="206">
        <f t="shared" si="440"/>
        <v>0.41646886446886444</v>
      </c>
      <c r="E5383" s="208">
        <f t="shared" si="441"/>
        <v>0.45</v>
      </c>
      <c r="F5383" s="207">
        <v>12506.56</v>
      </c>
      <c r="G5383" s="207">
        <v>18191.36</v>
      </c>
      <c r="H5383" s="207">
        <v>20465.28</v>
      </c>
      <c r="I5383" s="214">
        <f t="shared" si="444"/>
        <v>209374</v>
      </c>
      <c r="J5383" s="211">
        <f t="shared" si="442"/>
        <v>0.38346886446886447</v>
      </c>
      <c r="K5383" s="212">
        <f t="shared" si="443"/>
        <v>0.42</v>
      </c>
      <c r="L5383" s="214">
        <f t="shared" si="445"/>
        <v>11515.57</v>
      </c>
      <c r="M5383" s="213">
        <f t="shared" si="446"/>
        <v>16749.920000000002</v>
      </c>
      <c r="N5383" s="213">
        <f t="shared" si="447"/>
        <v>18843.66</v>
      </c>
      <c r="O5383" s="242">
        <f t="shared" si="448"/>
        <v>0.51529999999995202</v>
      </c>
      <c r="P5383" s="242"/>
      <c r="Q5383" s="179"/>
      <c r="R5383" s="179"/>
      <c r="S5383" s="179"/>
      <c r="T5383" s="179"/>
      <c r="U5383" s="179"/>
      <c r="V5383" s="179"/>
      <c r="W5383" s="179"/>
      <c r="X5383" s="179"/>
      <c r="Y5383" s="179"/>
      <c r="Z5383" s="179"/>
      <c r="AA5383" s="222"/>
      <c r="AB5383" s="222"/>
      <c r="AC5383" s="222"/>
      <c r="AD5383" s="179"/>
      <c r="AE5383" s="179"/>
      <c r="AF5383" s="179"/>
      <c r="AG5383" s="179"/>
      <c r="AH5383" s="179"/>
      <c r="AI5383" s="179"/>
      <c r="AJ5383" s="179"/>
    </row>
    <row r="5384" spans="2:36" x14ac:dyDescent="0.3">
      <c r="B5384" s="224">
        <v>546100</v>
      </c>
      <c r="C5384" s="209">
        <v>227437</v>
      </c>
      <c r="D5384" s="206">
        <f t="shared" si="440"/>
        <v>0.41647500457791614</v>
      </c>
      <c r="E5384" s="208">
        <f t="shared" si="441"/>
        <v>0.45</v>
      </c>
      <c r="F5384" s="207">
        <v>12509.03</v>
      </c>
      <c r="G5384" s="207">
        <v>18194.96</v>
      </c>
      <c r="H5384" s="207">
        <v>20469.330000000002</v>
      </c>
      <c r="I5384" s="214">
        <f t="shared" si="444"/>
        <v>209416</v>
      </c>
      <c r="J5384" s="211">
        <f t="shared" si="442"/>
        <v>0.38347555392785204</v>
      </c>
      <c r="K5384" s="212">
        <f t="shared" si="443"/>
        <v>0.42</v>
      </c>
      <c r="L5384" s="214">
        <f t="shared" si="445"/>
        <v>11517.88</v>
      </c>
      <c r="M5384" s="213">
        <f t="shared" si="446"/>
        <v>16753.28</v>
      </c>
      <c r="N5384" s="213">
        <f t="shared" si="447"/>
        <v>18847.439999999999</v>
      </c>
      <c r="O5384" s="242">
        <f t="shared" si="448"/>
        <v>0.51519999999989519</v>
      </c>
      <c r="P5384" s="242"/>
      <c r="Q5384" s="179"/>
      <c r="R5384" s="179"/>
      <c r="S5384" s="179"/>
      <c r="T5384" s="179"/>
      <c r="U5384" s="179"/>
      <c r="V5384" s="179"/>
      <c r="W5384" s="179"/>
      <c r="X5384" s="179"/>
      <c r="Y5384" s="179"/>
      <c r="Z5384" s="179"/>
      <c r="AA5384" s="222"/>
      <c r="AB5384" s="222"/>
      <c r="AC5384" s="222"/>
      <c r="AD5384" s="179"/>
      <c r="AE5384" s="179"/>
      <c r="AF5384" s="179"/>
      <c r="AG5384" s="179"/>
      <c r="AH5384" s="179"/>
      <c r="AI5384" s="179"/>
      <c r="AJ5384" s="179"/>
    </row>
    <row r="5385" spans="2:36" x14ac:dyDescent="0.3">
      <c r="B5385" s="224">
        <v>546200</v>
      </c>
      <c r="C5385" s="209">
        <v>227482</v>
      </c>
      <c r="D5385" s="206">
        <f t="shared" si="440"/>
        <v>0.41648114243866713</v>
      </c>
      <c r="E5385" s="208">
        <f t="shared" si="441"/>
        <v>0.45</v>
      </c>
      <c r="F5385" s="207">
        <v>12511.51</v>
      </c>
      <c r="G5385" s="207">
        <v>18198.560000000001</v>
      </c>
      <c r="H5385" s="207">
        <v>20473.38</v>
      </c>
      <c r="I5385" s="214">
        <f t="shared" si="444"/>
        <v>209458</v>
      </c>
      <c r="J5385" s="211">
        <f t="shared" si="442"/>
        <v>0.38348224093738559</v>
      </c>
      <c r="K5385" s="212">
        <f t="shared" si="443"/>
        <v>0.42</v>
      </c>
      <c r="L5385" s="214">
        <f t="shared" si="445"/>
        <v>11520.19</v>
      </c>
      <c r="M5385" s="213">
        <f t="shared" si="446"/>
        <v>16756.64</v>
      </c>
      <c r="N5385" s="213">
        <f t="shared" si="447"/>
        <v>18851.219999999998</v>
      </c>
      <c r="O5385" s="242">
        <f t="shared" si="448"/>
        <v>0.51530000000013387</v>
      </c>
      <c r="P5385" s="242"/>
      <c r="Q5385" s="179"/>
      <c r="R5385" s="179"/>
      <c r="S5385" s="179"/>
      <c r="T5385" s="179"/>
      <c r="U5385" s="179"/>
      <c r="V5385" s="179"/>
      <c r="W5385" s="179"/>
      <c r="X5385" s="179"/>
      <c r="Y5385" s="179"/>
      <c r="Z5385" s="179"/>
      <c r="AA5385" s="222"/>
      <c r="AB5385" s="222"/>
      <c r="AC5385" s="222"/>
      <c r="AD5385" s="179"/>
      <c r="AE5385" s="179"/>
      <c r="AF5385" s="179"/>
      <c r="AG5385" s="179"/>
      <c r="AH5385" s="179"/>
      <c r="AI5385" s="179"/>
      <c r="AJ5385" s="179"/>
    </row>
    <row r="5386" spans="2:36" x14ac:dyDescent="0.3">
      <c r="B5386" s="224">
        <v>546300</v>
      </c>
      <c r="C5386" s="209">
        <v>227527</v>
      </c>
      <c r="D5386" s="206">
        <f t="shared" si="440"/>
        <v>0.41648727805235219</v>
      </c>
      <c r="E5386" s="208">
        <f t="shared" si="441"/>
        <v>0.45</v>
      </c>
      <c r="F5386" s="207">
        <v>12513.98</v>
      </c>
      <c r="G5386" s="207">
        <v>18202.16</v>
      </c>
      <c r="H5386" s="207">
        <v>20477.43</v>
      </c>
      <c r="I5386" s="214">
        <f t="shared" si="444"/>
        <v>209500</v>
      </c>
      <c r="J5386" s="211">
        <f t="shared" si="442"/>
        <v>0.3834889254988102</v>
      </c>
      <c r="K5386" s="212">
        <f t="shared" si="443"/>
        <v>0.42</v>
      </c>
      <c r="L5386" s="214">
        <f t="shared" si="445"/>
        <v>11522.5</v>
      </c>
      <c r="M5386" s="213">
        <f t="shared" si="446"/>
        <v>16760</v>
      </c>
      <c r="N5386" s="213">
        <f t="shared" si="447"/>
        <v>18855</v>
      </c>
      <c r="O5386" s="242">
        <f t="shared" si="448"/>
        <v>0.51520000000000432</v>
      </c>
      <c r="P5386" s="242"/>
      <c r="Q5386" s="179"/>
      <c r="R5386" s="179"/>
      <c r="S5386" s="179"/>
      <c r="T5386" s="179"/>
      <c r="U5386" s="179"/>
      <c r="V5386" s="179"/>
      <c r="W5386" s="179"/>
      <c r="X5386" s="179"/>
      <c r="Y5386" s="179"/>
      <c r="Z5386" s="179"/>
      <c r="AA5386" s="222"/>
      <c r="AB5386" s="222"/>
      <c r="AC5386" s="222"/>
      <c r="AD5386" s="179"/>
      <c r="AE5386" s="179"/>
      <c r="AF5386" s="179"/>
      <c r="AG5386" s="179"/>
      <c r="AH5386" s="179"/>
      <c r="AI5386" s="179"/>
      <c r="AJ5386" s="179"/>
    </row>
    <row r="5387" spans="2:36" x14ac:dyDescent="0.3">
      <c r="B5387" s="224">
        <v>546400</v>
      </c>
      <c r="C5387" s="209">
        <v>227572</v>
      </c>
      <c r="D5387" s="206">
        <f t="shared" si="440"/>
        <v>0.41649341142020496</v>
      </c>
      <c r="E5387" s="208">
        <f t="shared" si="441"/>
        <v>0.45</v>
      </c>
      <c r="F5387" s="207">
        <v>12516.46</v>
      </c>
      <c r="G5387" s="207">
        <v>18205.759999999998</v>
      </c>
      <c r="H5387" s="207">
        <v>20481.48</v>
      </c>
      <c r="I5387" s="214">
        <f t="shared" si="444"/>
        <v>209542</v>
      </c>
      <c r="J5387" s="211">
        <f t="shared" si="442"/>
        <v>0.38349560761346996</v>
      </c>
      <c r="K5387" s="212">
        <f t="shared" si="443"/>
        <v>0.42</v>
      </c>
      <c r="L5387" s="214">
        <f t="shared" si="445"/>
        <v>11524.81</v>
      </c>
      <c r="M5387" s="213">
        <f t="shared" si="446"/>
        <v>16763.36</v>
      </c>
      <c r="N5387" s="213">
        <f t="shared" si="447"/>
        <v>18858.78</v>
      </c>
      <c r="O5387" s="242">
        <f t="shared" si="448"/>
        <v>0.51530000000002474</v>
      </c>
      <c r="P5387" s="242"/>
      <c r="Q5387" s="179"/>
      <c r="R5387" s="179"/>
      <c r="S5387" s="179"/>
      <c r="T5387" s="179"/>
      <c r="U5387" s="179"/>
      <c r="V5387" s="179"/>
      <c r="W5387" s="179"/>
      <c r="X5387" s="179"/>
      <c r="Y5387" s="179"/>
      <c r="Z5387" s="179"/>
      <c r="AA5387" s="222"/>
      <c r="AB5387" s="222"/>
      <c r="AC5387" s="222"/>
      <c r="AD5387" s="179"/>
      <c r="AE5387" s="179"/>
      <c r="AF5387" s="179"/>
      <c r="AG5387" s="179"/>
      <c r="AH5387" s="179"/>
      <c r="AI5387" s="179"/>
      <c r="AJ5387" s="179"/>
    </row>
    <row r="5388" spans="2:36" x14ac:dyDescent="0.3">
      <c r="B5388" s="224">
        <v>546500</v>
      </c>
      <c r="C5388" s="209">
        <v>227617</v>
      </c>
      <c r="D5388" s="206">
        <f t="shared" si="440"/>
        <v>0.41649954254345839</v>
      </c>
      <c r="E5388" s="208">
        <f t="shared" si="441"/>
        <v>0.45</v>
      </c>
      <c r="F5388" s="207">
        <v>12518.93</v>
      </c>
      <c r="G5388" s="207">
        <v>18209.36</v>
      </c>
      <c r="H5388" s="207">
        <v>20485.53</v>
      </c>
      <c r="I5388" s="214">
        <f t="shared" si="444"/>
        <v>209584</v>
      </c>
      <c r="J5388" s="211">
        <f t="shared" si="442"/>
        <v>0.38350228728270813</v>
      </c>
      <c r="K5388" s="212">
        <f t="shared" si="443"/>
        <v>0.42</v>
      </c>
      <c r="L5388" s="214">
        <f t="shared" si="445"/>
        <v>11527.12</v>
      </c>
      <c r="M5388" s="213">
        <f t="shared" si="446"/>
        <v>16766.72</v>
      </c>
      <c r="N5388" s="213">
        <f t="shared" si="447"/>
        <v>18862.559999999998</v>
      </c>
      <c r="O5388" s="242">
        <f t="shared" si="448"/>
        <v>0.5151999999999316</v>
      </c>
      <c r="P5388" s="242"/>
      <c r="Q5388" s="179"/>
      <c r="R5388" s="179"/>
      <c r="S5388" s="179"/>
      <c r="T5388" s="179"/>
      <c r="U5388" s="179"/>
      <c r="V5388" s="179"/>
      <c r="W5388" s="179"/>
      <c r="X5388" s="179"/>
      <c r="Y5388" s="179"/>
      <c r="Z5388" s="179"/>
      <c r="AA5388" s="222"/>
      <c r="AB5388" s="222"/>
      <c r="AC5388" s="222"/>
      <c r="AD5388" s="179"/>
      <c r="AE5388" s="179"/>
      <c r="AF5388" s="179"/>
      <c r="AG5388" s="179"/>
      <c r="AH5388" s="179"/>
      <c r="AI5388" s="179"/>
      <c r="AJ5388" s="179"/>
    </row>
    <row r="5389" spans="2:36" x14ac:dyDescent="0.3">
      <c r="B5389" s="224">
        <v>546600</v>
      </c>
      <c r="C5389" s="209">
        <v>227662</v>
      </c>
      <c r="D5389" s="206">
        <f t="shared" si="440"/>
        <v>0.41650567142334433</v>
      </c>
      <c r="E5389" s="208">
        <f t="shared" si="441"/>
        <v>0.45</v>
      </c>
      <c r="F5389" s="207">
        <v>12521.41</v>
      </c>
      <c r="G5389" s="207">
        <v>18212.96</v>
      </c>
      <c r="H5389" s="207">
        <v>20489.580000000002</v>
      </c>
      <c r="I5389" s="214">
        <f t="shared" si="444"/>
        <v>209626</v>
      </c>
      <c r="J5389" s="211">
        <f t="shared" si="442"/>
        <v>0.38350896450786681</v>
      </c>
      <c r="K5389" s="212">
        <f t="shared" si="443"/>
        <v>0.42</v>
      </c>
      <c r="L5389" s="214">
        <f t="shared" si="445"/>
        <v>11529.43</v>
      </c>
      <c r="M5389" s="213">
        <f t="shared" si="446"/>
        <v>16770.080000000002</v>
      </c>
      <c r="N5389" s="213">
        <f t="shared" si="447"/>
        <v>18866.34</v>
      </c>
      <c r="O5389" s="242">
        <f t="shared" si="448"/>
        <v>0.5152999999999156</v>
      </c>
      <c r="P5389" s="242"/>
      <c r="Q5389" s="179"/>
      <c r="R5389" s="179"/>
      <c r="S5389" s="179"/>
      <c r="T5389" s="179"/>
      <c r="U5389" s="179"/>
      <c r="V5389" s="179"/>
      <c r="W5389" s="179"/>
      <c r="X5389" s="179"/>
      <c r="Y5389" s="179"/>
      <c r="Z5389" s="179"/>
      <c r="AA5389" s="222"/>
      <c r="AB5389" s="222"/>
      <c r="AC5389" s="222"/>
      <c r="AD5389" s="179"/>
      <c r="AE5389" s="179"/>
      <c r="AF5389" s="179"/>
      <c r="AG5389" s="179"/>
      <c r="AH5389" s="179"/>
      <c r="AI5389" s="179"/>
      <c r="AJ5389" s="179"/>
    </row>
    <row r="5390" spans="2:36" x14ac:dyDescent="0.3">
      <c r="B5390" s="224">
        <v>546700</v>
      </c>
      <c r="C5390" s="209">
        <v>227707</v>
      </c>
      <c r="D5390" s="206">
        <f t="shared" si="440"/>
        <v>0.41651179806109384</v>
      </c>
      <c r="E5390" s="208">
        <f t="shared" si="441"/>
        <v>0.45</v>
      </c>
      <c r="F5390" s="207">
        <v>12523.88</v>
      </c>
      <c r="G5390" s="207">
        <v>18216.560000000001</v>
      </c>
      <c r="H5390" s="207">
        <v>20493.63</v>
      </c>
      <c r="I5390" s="214">
        <f t="shared" si="444"/>
        <v>209668</v>
      </c>
      <c r="J5390" s="211">
        <f t="shared" si="442"/>
        <v>0.3835156392902872</v>
      </c>
      <c r="K5390" s="212">
        <f t="shared" si="443"/>
        <v>0.42</v>
      </c>
      <c r="L5390" s="214">
        <f t="shared" si="445"/>
        <v>11531.74</v>
      </c>
      <c r="M5390" s="213">
        <f t="shared" si="446"/>
        <v>16773.439999999999</v>
      </c>
      <c r="N5390" s="213">
        <f t="shared" si="447"/>
        <v>18870.12</v>
      </c>
      <c r="O5390" s="242">
        <f t="shared" si="448"/>
        <v>0.51520000000007715</v>
      </c>
      <c r="P5390" s="242"/>
      <c r="Q5390" s="179"/>
      <c r="R5390" s="179"/>
      <c r="S5390" s="179"/>
      <c r="T5390" s="179"/>
      <c r="U5390" s="179"/>
      <c r="V5390" s="179"/>
      <c r="W5390" s="179"/>
      <c r="X5390" s="179"/>
      <c r="Y5390" s="179"/>
      <c r="Z5390" s="179"/>
      <c r="AA5390" s="222"/>
      <c r="AB5390" s="222"/>
      <c r="AC5390" s="222"/>
      <c r="AD5390" s="179"/>
      <c r="AE5390" s="179"/>
      <c r="AF5390" s="179"/>
      <c r="AG5390" s="179"/>
      <c r="AH5390" s="179"/>
      <c r="AI5390" s="179"/>
      <c r="AJ5390" s="179"/>
    </row>
    <row r="5391" spans="2:36" x14ac:dyDescent="0.3">
      <c r="B5391" s="224">
        <v>546800</v>
      </c>
      <c r="C5391" s="209">
        <v>227752</v>
      </c>
      <c r="D5391" s="206">
        <f t="shared" si="440"/>
        <v>0.41651792245793706</v>
      </c>
      <c r="E5391" s="208">
        <f t="shared" si="441"/>
        <v>0.45</v>
      </c>
      <c r="F5391" s="207">
        <v>12526.36</v>
      </c>
      <c r="G5391" s="207">
        <v>18220.16</v>
      </c>
      <c r="H5391" s="207">
        <v>20497.68</v>
      </c>
      <c r="I5391" s="214">
        <f t="shared" si="444"/>
        <v>209710</v>
      </c>
      <c r="J5391" s="211">
        <f t="shared" si="442"/>
        <v>0.38352231163130945</v>
      </c>
      <c r="K5391" s="212">
        <f t="shared" si="443"/>
        <v>0.42</v>
      </c>
      <c r="L5391" s="214">
        <f t="shared" si="445"/>
        <v>11534.05</v>
      </c>
      <c r="M5391" s="213">
        <f t="shared" si="446"/>
        <v>16776.8</v>
      </c>
      <c r="N5391" s="213">
        <f t="shared" si="447"/>
        <v>18873.899999999998</v>
      </c>
      <c r="O5391" s="242">
        <f t="shared" si="448"/>
        <v>0.51529999999980647</v>
      </c>
      <c r="P5391" s="242"/>
      <c r="Q5391" s="179"/>
      <c r="R5391" s="179"/>
      <c r="S5391" s="179"/>
      <c r="T5391" s="179"/>
      <c r="U5391" s="179"/>
      <c r="V5391" s="179"/>
      <c r="W5391" s="179"/>
      <c r="X5391" s="179"/>
      <c r="Y5391" s="179"/>
      <c r="Z5391" s="179"/>
      <c r="AA5391" s="222"/>
      <c r="AB5391" s="222"/>
      <c r="AC5391" s="222"/>
      <c r="AD5391" s="179"/>
      <c r="AE5391" s="179"/>
      <c r="AF5391" s="179"/>
      <c r="AG5391" s="179"/>
      <c r="AH5391" s="179"/>
      <c r="AI5391" s="179"/>
      <c r="AJ5391" s="179"/>
    </row>
    <row r="5392" spans="2:36" x14ac:dyDescent="0.3">
      <c r="B5392" s="224">
        <v>546900</v>
      </c>
      <c r="C5392" s="209">
        <v>227797</v>
      </c>
      <c r="D5392" s="206">
        <f t="shared" si="440"/>
        <v>0.41652404461510328</v>
      </c>
      <c r="E5392" s="208">
        <f t="shared" si="441"/>
        <v>0.45</v>
      </c>
      <c r="F5392" s="207">
        <v>12528.83</v>
      </c>
      <c r="G5392" s="207">
        <v>18223.759999999998</v>
      </c>
      <c r="H5392" s="207">
        <v>20501.73</v>
      </c>
      <c r="I5392" s="214">
        <f t="shared" si="444"/>
        <v>209752</v>
      </c>
      <c r="J5392" s="211">
        <f t="shared" si="442"/>
        <v>0.38352898153227283</v>
      </c>
      <c r="K5392" s="212">
        <f t="shared" si="443"/>
        <v>0.42</v>
      </c>
      <c r="L5392" s="214">
        <f t="shared" si="445"/>
        <v>11536.36</v>
      </c>
      <c r="M5392" s="213">
        <f t="shared" si="446"/>
        <v>16780.16</v>
      </c>
      <c r="N5392" s="213">
        <f t="shared" si="447"/>
        <v>18877.68</v>
      </c>
      <c r="O5392" s="242">
        <f t="shared" si="448"/>
        <v>0.51519999999996802</v>
      </c>
      <c r="P5392" s="242"/>
      <c r="Q5392" s="179"/>
      <c r="R5392" s="179"/>
      <c r="S5392" s="179"/>
      <c r="T5392" s="179"/>
      <c r="U5392" s="179"/>
      <c r="V5392" s="179"/>
      <c r="W5392" s="179"/>
      <c r="X5392" s="179"/>
      <c r="Y5392" s="179"/>
      <c r="Z5392" s="179"/>
      <c r="AA5392" s="222"/>
      <c r="AB5392" s="222"/>
      <c r="AC5392" s="222"/>
      <c r="AD5392" s="179"/>
      <c r="AE5392" s="179"/>
      <c r="AF5392" s="179"/>
      <c r="AG5392" s="179"/>
      <c r="AH5392" s="179"/>
      <c r="AI5392" s="179"/>
      <c r="AJ5392" s="179"/>
    </row>
    <row r="5393" spans="2:36" x14ac:dyDescent="0.3">
      <c r="B5393" s="224">
        <v>547000</v>
      </c>
      <c r="C5393" s="209">
        <v>227842</v>
      </c>
      <c r="D5393" s="206">
        <f t="shared" si="440"/>
        <v>0.41653016453382086</v>
      </c>
      <c r="E5393" s="208">
        <f t="shared" si="441"/>
        <v>0.45</v>
      </c>
      <c r="F5393" s="207">
        <v>12531.31</v>
      </c>
      <c r="G5393" s="207">
        <v>18227.36</v>
      </c>
      <c r="H5393" s="207">
        <v>20505.78</v>
      </c>
      <c r="I5393" s="214">
        <f t="shared" si="444"/>
        <v>209794</v>
      </c>
      <c r="J5393" s="211">
        <f t="shared" si="442"/>
        <v>0.38353564899451553</v>
      </c>
      <c r="K5393" s="212">
        <f t="shared" si="443"/>
        <v>0.42</v>
      </c>
      <c r="L5393" s="214">
        <f t="shared" si="445"/>
        <v>11538.67</v>
      </c>
      <c r="M5393" s="213">
        <f t="shared" si="446"/>
        <v>16783.52</v>
      </c>
      <c r="N5393" s="213">
        <f t="shared" si="447"/>
        <v>18881.46</v>
      </c>
      <c r="O5393" s="242">
        <f t="shared" si="448"/>
        <v>0.51529999999995202</v>
      </c>
      <c r="P5393" s="242"/>
      <c r="Q5393" s="179"/>
      <c r="R5393" s="179"/>
      <c r="S5393" s="179"/>
      <c r="T5393" s="179"/>
      <c r="U5393" s="179"/>
      <c r="V5393" s="179"/>
      <c r="W5393" s="179"/>
      <c r="X5393" s="179"/>
      <c r="Y5393" s="179"/>
      <c r="Z5393" s="179"/>
      <c r="AA5393" s="222"/>
      <c r="AB5393" s="222"/>
      <c r="AC5393" s="222"/>
      <c r="AD5393" s="179"/>
      <c r="AE5393" s="179"/>
      <c r="AF5393" s="179"/>
      <c r="AG5393" s="179"/>
      <c r="AH5393" s="179"/>
      <c r="AI5393" s="179"/>
      <c r="AJ5393" s="179"/>
    </row>
    <row r="5394" spans="2:36" x14ac:dyDescent="0.3">
      <c r="B5394" s="224">
        <v>547100</v>
      </c>
      <c r="C5394" s="209">
        <v>227887</v>
      </c>
      <c r="D5394" s="206">
        <f t="shared" si="440"/>
        <v>0.41653628221531713</v>
      </c>
      <c r="E5394" s="208">
        <f t="shared" si="441"/>
        <v>0.45</v>
      </c>
      <c r="F5394" s="207">
        <v>12533.78</v>
      </c>
      <c r="G5394" s="207">
        <v>18230.96</v>
      </c>
      <c r="H5394" s="207">
        <v>20509.830000000002</v>
      </c>
      <c r="I5394" s="214">
        <f t="shared" si="444"/>
        <v>209836</v>
      </c>
      <c r="J5394" s="211">
        <f t="shared" si="442"/>
        <v>0.38354231401937489</v>
      </c>
      <c r="K5394" s="212">
        <f t="shared" si="443"/>
        <v>0.42</v>
      </c>
      <c r="L5394" s="214">
        <f t="shared" si="445"/>
        <v>11540.98</v>
      </c>
      <c r="M5394" s="213">
        <f t="shared" si="446"/>
        <v>16786.88</v>
      </c>
      <c r="N5394" s="213">
        <f t="shared" si="447"/>
        <v>18885.239999999998</v>
      </c>
      <c r="O5394" s="242">
        <f t="shared" si="448"/>
        <v>0.51519999999989519</v>
      </c>
      <c r="P5394" s="242"/>
      <c r="Q5394" s="179"/>
      <c r="R5394" s="179"/>
      <c r="S5394" s="179"/>
      <c r="T5394" s="179"/>
      <c r="U5394" s="179"/>
      <c r="V5394" s="179"/>
      <c r="W5394" s="179"/>
      <c r="X5394" s="179"/>
      <c r="Y5394" s="179"/>
      <c r="Z5394" s="179"/>
      <c r="AA5394" s="222"/>
      <c r="AB5394" s="222"/>
      <c r="AC5394" s="222"/>
      <c r="AD5394" s="179"/>
      <c r="AE5394" s="179"/>
      <c r="AF5394" s="179"/>
      <c r="AG5394" s="179"/>
      <c r="AH5394" s="179"/>
      <c r="AI5394" s="179"/>
      <c r="AJ5394" s="179"/>
    </row>
    <row r="5395" spans="2:36" x14ac:dyDescent="0.3">
      <c r="B5395" s="224">
        <v>547200</v>
      </c>
      <c r="C5395" s="209">
        <v>227932</v>
      </c>
      <c r="D5395" s="206">
        <f t="shared" si="440"/>
        <v>0.41654239766081869</v>
      </c>
      <c r="E5395" s="208">
        <f t="shared" si="441"/>
        <v>0.45</v>
      </c>
      <c r="F5395" s="207">
        <v>12536.26</v>
      </c>
      <c r="G5395" s="207">
        <v>18234.560000000001</v>
      </c>
      <c r="H5395" s="207">
        <v>20513.88</v>
      </c>
      <c r="I5395" s="214">
        <f t="shared" si="444"/>
        <v>209878</v>
      </c>
      <c r="J5395" s="211">
        <f t="shared" si="442"/>
        <v>0.38354897660818715</v>
      </c>
      <c r="K5395" s="212">
        <f t="shared" si="443"/>
        <v>0.42</v>
      </c>
      <c r="L5395" s="214">
        <f t="shared" si="445"/>
        <v>11543.29</v>
      </c>
      <c r="M5395" s="213">
        <f t="shared" si="446"/>
        <v>16790.240000000002</v>
      </c>
      <c r="N5395" s="213">
        <f t="shared" si="447"/>
        <v>18889.02</v>
      </c>
      <c r="O5395" s="242">
        <f t="shared" si="448"/>
        <v>0.51530000000013387</v>
      </c>
      <c r="P5395" s="242"/>
      <c r="Q5395" s="179"/>
      <c r="R5395" s="179"/>
      <c r="S5395" s="179"/>
      <c r="T5395" s="179"/>
      <c r="U5395" s="179"/>
      <c r="V5395" s="179"/>
      <c r="W5395" s="179"/>
      <c r="X5395" s="179"/>
      <c r="Y5395" s="179"/>
      <c r="Z5395" s="179"/>
      <c r="AA5395" s="222"/>
      <c r="AB5395" s="222"/>
      <c r="AC5395" s="222"/>
      <c r="AD5395" s="179"/>
      <c r="AE5395" s="179"/>
      <c r="AF5395" s="179"/>
      <c r="AG5395" s="179"/>
      <c r="AH5395" s="179"/>
      <c r="AI5395" s="179"/>
      <c r="AJ5395" s="179"/>
    </row>
    <row r="5396" spans="2:36" x14ac:dyDescent="0.3">
      <c r="B5396" s="224">
        <v>547300</v>
      </c>
      <c r="C5396" s="209">
        <v>227977</v>
      </c>
      <c r="D5396" s="206">
        <f t="shared" si="440"/>
        <v>0.41654851087155126</v>
      </c>
      <c r="E5396" s="208">
        <f t="shared" si="441"/>
        <v>0.45</v>
      </c>
      <c r="F5396" s="207">
        <v>12538.73</v>
      </c>
      <c r="G5396" s="207">
        <v>18238.16</v>
      </c>
      <c r="H5396" s="207">
        <v>20517.93</v>
      </c>
      <c r="I5396" s="214">
        <f t="shared" si="444"/>
        <v>209920</v>
      </c>
      <c r="J5396" s="211">
        <f t="shared" si="442"/>
        <v>0.3835556367622876</v>
      </c>
      <c r="K5396" s="212">
        <f t="shared" si="443"/>
        <v>0.42</v>
      </c>
      <c r="L5396" s="214">
        <f t="shared" si="445"/>
        <v>11545.6</v>
      </c>
      <c r="M5396" s="213">
        <f t="shared" si="446"/>
        <v>16793.599999999999</v>
      </c>
      <c r="N5396" s="213">
        <f t="shared" si="447"/>
        <v>18892.8</v>
      </c>
      <c r="O5396" s="242">
        <f t="shared" si="448"/>
        <v>0.51520000000000432</v>
      </c>
      <c r="P5396" s="242"/>
      <c r="Q5396" s="179"/>
      <c r="R5396" s="179"/>
      <c r="S5396" s="179"/>
      <c r="T5396" s="179"/>
      <c r="U5396" s="179"/>
      <c r="V5396" s="179"/>
      <c r="W5396" s="179"/>
      <c r="X5396" s="179"/>
      <c r="Y5396" s="179"/>
      <c r="Z5396" s="179"/>
      <c r="AA5396" s="222"/>
      <c r="AB5396" s="222"/>
      <c r="AC5396" s="222"/>
      <c r="AD5396" s="179"/>
      <c r="AE5396" s="179"/>
      <c r="AF5396" s="179"/>
      <c r="AG5396" s="179"/>
      <c r="AH5396" s="179"/>
      <c r="AI5396" s="179"/>
      <c r="AJ5396" s="179"/>
    </row>
    <row r="5397" spans="2:36" x14ac:dyDescent="0.3">
      <c r="B5397" s="224">
        <v>547400</v>
      </c>
      <c r="C5397" s="209">
        <v>228022</v>
      </c>
      <c r="D5397" s="206">
        <f t="shared" si="440"/>
        <v>0.41655462184873948</v>
      </c>
      <c r="E5397" s="208">
        <f t="shared" si="441"/>
        <v>0.45</v>
      </c>
      <c r="F5397" s="207">
        <v>12541.21</v>
      </c>
      <c r="G5397" s="207">
        <v>18241.759999999998</v>
      </c>
      <c r="H5397" s="207">
        <v>20521.98</v>
      </c>
      <c r="I5397" s="214">
        <f t="shared" si="444"/>
        <v>209962</v>
      </c>
      <c r="J5397" s="211">
        <f t="shared" si="442"/>
        <v>0.3835622944830106</v>
      </c>
      <c r="K5397" s="212">
        <f t="shared" si="443"/>
        <v>0.42</v>
      </c>
      <c r="L5397" s="214">
        <f t="shared" si="445"/>
        <v>11547.91</v>
      </c>
      <c r="M5397" s="213">
        <f t="shared" si="446"/>
        <v>16796.96</v>
      </c>
      <c r="N5397" s="213">
        <f t="shared" si="447"/>
        <v>18896.579999999998</v>
      </c>
      <c r="O5397" s="242">
        <f t="shared" si="448"/>
        <v>0.51530000000002474</v>
      </c>
      <c r="P5397" s="242"/>
      <c r="Q5397" s="179"/>
      <c r="R5397" s="179"/>
      <c r="S5397" s="179"/>
      <c r="T5397" s="179"/>
      <c r="U5397" s="179"/>
      <c r="V5397" s="179"/>
      <c r="W5397" s="179"/>
      <c r="X5397" s="179"/>
      <c r="Y5397" s="179"/>
      <c r="Z5397" s="179"/>
      <c r="AA5397" s="222"/>
      <c r="AB5397" s="222"/>
      <c r="AC5397" s="222"/>
      <c r="AD5397" s="179"/>
      <c r="AE5397" s="179"/>
      <c r="AF5397" s="179"/>
      <c r="AG5397" s="179"/>
      <c r="AH5397" s="179"/>
      <c r="AI5397" s="179"/>
      <c r="AJ5397" s="179"/>
    </row>
    <row r="5398" spans="2:36" x14ac:dyDescent="0.3">
      <c r="B5398" s="224">
        <v>547500</v>
      </c>
      <c r="C5398" s="209">
        <v>228067</v>
      </c>
      <c r="D5398" s="206">
        <f t="shared" si="440"/>
        <v>0.41656073059360732</v>
      </c>
      <c r="E5398" s="208">
        <f t="shared" si="441"/>
        <v>0.45</v>
      </c>
      <c r="F5398" s="207">
        <v>12543.68</v>
      </c>
      <c r="G5398" s="207">
        <v>18245.36</v>
      </c>
      <c r="H5398" s="207">
        <v>20526.03</v>
      </c>
      <c r="I5398" s="214">
        <f t="shared" si="444"/>
        <v>210004</v>
      </c>
      <c r="J5398" s="211">
        <f t="shared" si="442"/>
        <v>0.38356894977168948</v>
      </c>
      <c r="K5398" s="212">
        <f t="shared" si="443"/>
        <v>0.42</v>
      </c>
      <c r="L5398" s="214">
        <f t="shared" si="445"/>
        <v>11550.22</v>
      </c>
      <c r="M5398" s="213">
        <f t="shared" si="446"/>
        <v>16800.32</v>
      </c>
      <c r="N5398" s="213">
        <f t="shared" si="447"/>
        <v>18900.36</v>
      </c>
      <c r="O5398" s="242">
        <f t="shared" si="448"/>
        <v>0.5151999999999316</v>
      </c>
      <c r="P5398" s="242"/>
      <c r="Q5398" s="179"/>
      <c r="R5398" s="179"/>
      <c r="S5398" s="179"/>
      <c r="T5398" s="179"/>
      <c r="U5398" s="179"/>
      <c r="V5398" s="179"/>
      <c r="W5398" s="179"/>
      <c r="X5398" s="179"/>
      <c r="Y5398" s="179"/>
      <c r="Z5398" s="179"/>
      <c r="AA5398" s="222"/>
      <c r="AB5398" s="222"/>
      <c r="AC5398" s="222"/>
      <c r="AD5398" s="179"/>
      <c r="AE5398" s="179"/>
      <c r="AF5398" s="179"/>
      <c r="AG5398" s="179"/>
      <c r="AH5398" s="179"/>
      <c r="AI5398" s="179"/>
      <c r="AJ5398" s="179"/>
    </row>
    <row r="5399" spans="2:36" x14ac:dyDescent="0.3">
      <c r="B5399" s="224">
        <v>547600</v>
      </c>
      <c r="C5399" s="209">
        <v>228112</v>
      </c>
      <c r="D5399" s="206">
        <f t="shared" si="440"/>
        <v>0.41656683710737763</v>
      </c>
      <c r="E5399" s="208">
        <f t="shared" si="441"/>
        <v>0.45</v>
      </c>
      <c r="F5399" s="207">
        <v>12546.16</v>
      </c>
      <c r="G5399" s="207">
        <v>18248.96</v>
      </c>
      <c r="H5399" s="207">
        <v>20530.080000000002</v>
      </c>
      <c r="I5399" s="214">
        <f t="shared" si="444"/>
        <v>210046</v>
      </c>
      <c r="J5399" s="211">
        <f t="shared" si="442"/>
        <v>0.38357560262965668</v>
      </c>
      <c r="K5399" s="212">
        <f t="shared" si="443"/>
        <v>0.42</v>
      </c>
      <c r="L5399" s="214">
        <f t="shared" si="445"/>
        <v>11552.53</v>
      </c>
      <c r="M5399" s="213">
        <f t="shared" si="446"/>
        <v>16803.68</v>
      </c>
      <c r="N5399" s="213">
        <f t="shared" si="447"/>
        <v>18904.14</v>
      </c>
      <c r="O5399" s="242">
        <f t="shared" si="448"/>
        <v>0.5152999999999156</v>
      </c>
      <c r="P5399" s="242"/>
      <c r="Q5399" s="179"/>
      <c r="R5399" s="179"/>
      <c r="S5399" s="179"/>
      <c r="T5399" s="179"/>
      <c r="U5399" s="179"/>
      <c r="V5399" s="179"/>
      <c r="W5399" s="179"/>
      <c r="X5399" s="179"/>
      <c r="Y5399" s="179"/>
      <c r="Z5399" s="179"/>
      <c r="AA5399" s="222"/>
      <c r="AB5399" s="222"/>
      <c r="AC5399" s="222"/>
      <c r="AD5399" s="179"/>
      <c r="AE5399" s="179"/>
      <c r="AF5399" s="179"/>
      <c r="AG5399" s="179"/>
      <c r="AH5399" s="179"/>
      <c r="AI5399" s="179"/>
      <c r="AJ5399" s="179"/>
    </row>
    <row r="5400" spans="2:36" x14ac:dyDescent="0.3">
      <c r="B5400" s="224">
        <v>547700</v>
      </c>
      <c r="C5400" s="209">
        <v>228157</v>
      </c>
      <c r="D5400" s="206">
        <f t="shared" ref="D5400:D5463" si="449">C5400/B5400</f>
        <v>0.4165729413912726</v>
      </c>
      <c r="E5400" s="208">
        <f t="shared" ref="E5400:E5463" si="450">(C5400-C5399)/(B5400-B5399)</f>
        <v>0.45</v>
      </c>
      <c r="F5400" s="207">
        <v>12548.63</v>
      </c>
      <c r="G5400" s="207">
        <v>18252.560000000001</v>
      </c>
      <c r="H5400" s="207">
        <v>20534.13</v>
      </c>
      <c r="I5400" s="214">
        <f t="shared" si="444"/>
        <v>210088</v>
      </c>
      <c r="J5400" s="211">
        <f t="shared" si="442"/>
        <v>0.38358225305824356</v>
      </c>
      <c r="K5400" s="212">
        <f t="shared" si="443"/>
        <v>0.42</v>
      </c>
      <c r="L5400" s="214">
        <f t="shared" si="445"/>
        <v>11554.84</v>
      </c>
      <c r="M5400" s="213">
        <f t="shared" si="446"/>
        <v>16807.04</v>
      </c>
      <c r="N5400" s="213">
        <f t="shared" si="447"/>
        <v>18907.919999999998</v>
      </c>
      <c r="O5400" s="242">
        <f t="shared" si="448"/>
        <v>0.51520000000007715</v>
      </c>
      <c r="P5400" s="242"/>
      <c r="Q5400" s="179"/>
      <c r="R5400" s="179"/>
      <c r="S5400" s="179"/>
      <c r="T5400" s="179"/>
      <c r="U5400" s="179"/>
      <c r="V5400" s="179"/>
      <c r="W5400" s="179"/>
      <c r="X5400" s="179"/>
      <c r="Y5400" s="179"/>
      <c r="Z5400" s="179"/>
      <c r="AA5400" s="222"/>
      <c r="AB5400" s="222"/>
      <c r="AC5400" s="222"/>
      <c r="AD5400" s="179"/>
      <c r="AE5400" s="179"/>
      <c r="AF5400" s="179"/>
      <c r="AG5400" s="179"/>
      <c r="AH5400" s="179"/>
      <c r="AI5400" s="179"/>
      <c r="AJ5400" s="179"/>
    </row>
    <row r="5401" spans="2:36" x14ac:dyDescent="0.3">
      <c r="B5401" s="224">
        <v>547800</v>
      </c>
      <c r="C5401" s="209">
        <v>228202</v>
      </c>
      <c r="D5401" s="206">
        <f t="shared" si="449"/>
        <v>0.41657904344651331</v>
      </c>
      <c r="E5401" s="208">
        <f t="shared" si="450"/>
        <v>0.45</v>
      </c>
      <c r="F5401" s="207">
        <v>12551.11</v>
      </c>
      <c r="G5401" s="207">
        <v>18256.16</v>
      </c>
      <c r="H5401" s="207">
        <v>20538.18</v>
      </c>
      <c r="I5401" s="214">
        <f t="shared" si="444"/>
        <v>210130</v>
      </c>
      <c r="J5401" s="211">
        <f t="shared" si="442"/>
        <v>0.38358890105878057</v>
      </c>
      <c r="K5401" s="212">
        <f t="shared" si="443"/>
        <v>0.42</v>
      </c>
      <c r="L5401" s="214">
        <f t="shared" si="445"/>
        <v>11557.15</v>
      </c>
      <c r="M5401" s="213">
        <f t="shared" si="446"/>
        <v>16810.400000000001</v>
      </c>
      <c r="N5401" s="213">
        <f t="shared" si="447"/>
        <v>18911.7</v>
      </c>
      <c r="O5401" s="242">
        <f t="shared" si="448"/>
        <v>0.51529999999980647</v>
      </c>
      <c r="P5401" s="242"/>
      <c r="Q5401" s="179"/>
      <c r="R5401" s="179"/>
      <c r="S5401" s="179"/>
      <c r="T5401" s="179"/>
      <c r="U5401" s="179"/>
      <c r="V5401" s="179"/>
      <c r="W5401" s="179"/>
      <c r="X5401" s="179"/>
      <c r="Y5401" s="179"/>
      <c r="Z5401" s="179"/>
      <c r="AA5401" s="222"/>
      <c r="AB5401" s="222"/>
      <c r="AC5401" s="222"/>
      <c r="AD5401" s="179"/>
      <c r="AE5401" s="179"/>
      <c r="AF5401" s="179"/>
      <c r="AG5401" s="179"/>
      <c r="AH5401" s="179"/>
      <c r="AI5401" s="179"/>
      <c r="AJ5401" s="179"/>
    </row>
    <row r="5402" spans="2:36" x14ac:dyDescent="0.3">
      <c r="B5402" s="224">
        <v>547900</v>
      </c>
      <c r="C5402" s="209">
        <v>228247</v>
      </c>
      <c r="D5402" s="206">
        <f t="shared" si="449"/>
        <v>0.41658514327432011</v>
      </c>
      <c r="E5402" s="208">
        <f t="shared" si="450"/>
        <v>0.45</v>
      </c>
      <c r="F5402" s="207">
        <v>12553.58</v>
      </c>
      <c r="G5402" s="207">
        <v>18259.759999999998</v>
      </c>
      <c r="H5402" s="207">
        <v>20542.23</v>
      </c>
      <c r="I5402" s="214">
        <f t="shared" si="444"/>
        <v>210172</v>
      </c>
      <c r="J5402" s="211">
        <f t="shared" si="442"/>
        <v>0.38359554663259721</v>
      </c>
      <c r="K5402" s="212">
        <f t="shared" si="443"/>
        <v>0.42</v>
      </c>
      <c r="L5402" s="214">
        <f t="shared" si="445"/>
        <v>11559.460000000001</v>
      </c>
      <c r="M5402" s="213">
        <f t="shared" si="446"/>
        <v>16813.760000000002</v>
      </c>
      <c r="N5402" s="213">
        <f t="shared" si="447"/>
        <v>18915.48</v>
      </c>
      <c r="O5402" s="242">
        <f t="shared" si="448"/>
        <v>0.51519999999996802</v>
      </c>
      <c r="P5402" s="242"/>
      <c r="Q5402" s="179"/>
      <c r="R5402" s="179"/>
      <c r="S5402" s="179"/>
      <c r="T5402" s="179"/>
      <c r="U5402" s="179"/>
      <c r="V5402" s="179"/>
      <c r="W5402" s="179"/>
      <c r="X5402" s="179"/>
      <c r="Y5402" s="179"/>
      <c r="Z5402" s="179"/>
      <c r="AA5402" s="222"/>
      <c r="AB5402" s="222"/>
      <c r="AC5402" s="222"/>
      <c r="AD5402" s="179"/>
      <c r="AE5402" s="179"/>
      <c r="AF5402" s="179"/>
      <c r="AG5402" s="179"/>
      <c r="AH5402" s="179"/>
      <c r="AI5402" s="179"/>
      <c r="AJ5402" s="179"/>
    </row>
    <row r="5403" spans="2:36" x14ac:dyDescent="0.3">
      <c r="B5403" s="224">
        <v>548000</v>
      </c>
      <c r="C5403" s="209">
        <v>228292</v>
      </c>
      <c r="D5403" s="206">
        <f t="shared" si="449"/>
        <v>0.41659124087591243</v>
      </c>
      <c r="E5403" s="208">
        <f t="shared" si="450"/>
        <v>0.45</v>
      </c>
      <c r="F5403" s="207">
        <v>12556.06</v>
      </c>
      <c r="G5403" s="207">
        <v>18263.36</v>
      </c>
      <c r="H5403" s="207">
        <v>20546.28</v>
      </c>
      <c r="I5403" s="214">
        <f t="shared" si="444"/>
        <v>210214</v>
      </c>
      <c r="J5403" s="211">
        <f t="shared" si="442"/>
        <v>0.3836021897810219</v>
      </c>
      <c r="K5403" s="212">
        <f t="shared" si="443"/>
        <v>0.42</v>
      </c>
      <c r="L5403" s="214">
        <f t="shared" si="445"/>
        <v>11561.77</v>
      </c>
      <c r="M5403" s="213">
        <f t="shared" si="446"/>
        <v>16817.12</v>
      </c>
      <c r="N5403" s="213">
        <f t="shared" si="447"/>
        <v>18919.259999999998</v>
      </c>
      <c r="O5403" s="242">
        <f t="shared" si="448"/>
        <v>0.51529999999995202</v>
      </c>
      <c r="P5403" s="242"/>
      <c r="Q5403" s="179"/>
      <c r="R5403" s="179"/>
      <c r="S5403" s="179"/>
      <c r="T5403" s="179"/>
      <c r="U5403" s="179"/>
      <c r="V5403" s="179"/>
      <c r="W5403" s="179"/>
      <c r="X5403" s="179"/>
      <c r="Y5403" s="179"/>
      <c r="Z5403" s="179"/>
      <c r="AA5403" s="222"/>
      <c r="AB5403" s="222"/>
      <c r="AC5403" s="222"/>
      <c r="AD5403" s="179"/>
      <c r="AE5403" s="179"/>
      <c r="AF5403" s="179"/>
      <c r="AG5403" s="179"/>
      <c r="AH5403" s="179"/>
      <c r="AI5403" s="179"/>
      <c r="AJ5403" s="179"/>
    </row>
    <row r="5404" spans="2:36" x14ac:dyDescent="0.3">
      <c r="B5404" s="224">
        <v>548100</v>
      </c>
      <c r="C5404" s="209">
        <v>228337</v>
      </c>
      <c r="D5404" s="206">
        <f t="shared" si="449"/>
        <v>0.41659733625250867</v>
      </c>
      <c r="E5404" s="208">
        <f t="shared" si="450"/>
        <v>0.45</v>
      </c>
      <c r="F5404" s="207">
        <v>12558.53</v>
      </c>
      <c r="G5404" s="207">
        <v>18266.96</v>
      </c>
      <c r="H5404" s="207">
        <v>20550.330000000002</v>
      </c>
      <c r="I5404" s="214">
        <f t="shared" si="444"/>
        <v>210256</v>
      </c>
      <c r="J5404" s="211">
        <f t="shared" si="442"/>
        <v>0.38360883050538225</v>
      </c>
      <c r="K5404" s="212">
        <f t="shared" si="443"/>
        <v>0.42</v>
      </c>
      <c r="L5404" s="214">
        <f t="shared" si="445"/>
        <v>11564.08</v>
      </c>
      <c r="M5404" s="213">
        <f t="shared" si="446"/>
        <v>16820.48</v>
      </c>
      <c r="N5404" s="213">
        <f t="shared" si="447"/>
        <v>18923.04</v>
      </c>
      <c r="O5404" s="242">
        <f t="shared" si="448"/>
        <v>0.51519999999989519</v>
      </c>
      <c r="P5404" s="242"/>
      <c r="Q5404" s="179"/>
      <c r="R5404" s="179"/>
      <c r="S5404" s="179"/>
      <c r="T5404" s="179"/>
      <c r="U5404" s="179"/>
      <c r="V5404" s="179"/>
      <c r="W5404" s="179"/>
      <c r="X5404" s="179"/>
      <c r="Y5404" s="179"/>
      <c r="Z5404" s="179"/>
      <c r="AA5404" s="222"/>
      <c r="AB5404" s="222"/>
      <c r="AC5404" s="222"/>
      <c r="AD5404" s="179"/>
      <c r="AE5404" s="179"/>
      <c r="AF5404" s="179"/>
      <c r="AG5404" s="179"/>
      <c r="AH5404" s="179"/>
      <c r="AI5404" s="179"/>
      <c r="AJ5404" s="179"/>
    </row>
    <row r="5405" spans="2:36" x14ac:dyDescent="0.3">
      <c r="B5405" s="224">
        <v>548200</v>
      </c>
      <c r="C5405" s="209">
        <v>228382</v>
      </c>
      <c r="D5405" s="206">
        <f t="shared" si="449"/>
        <v>0.41660342940532652</v>
      </c>
      <c r="E5405" s="208">
        <f t="shared" si="450"/>
        <v>0.45</v>
      </c>
      <c r="F5405" s="207">
        <v>12561.01</v>
      </c>
      <c r="G5405" s="207">
        <v>18270.560000000001</v>
      </c>
      <c r="H5405" s="207">
        <v>20554.38</v>
      </c>
      <c r="I5405" s="214">
        <f t="shared" si="444"/>
        <v>210298</v>
      </c>
      <c r="J5405" s="211">
        <f t="shared" si="442"/>
        <v>0.38361546880700476</v>
      </c>
      <c r="K5405" s="212">
        <f t="shared" si="443"/>
        <v>0.42</v>
      </c>
      <c r="L5405" s="214">
        <f t="shared" si="445"/>
        <v>11566.39</v>
      </c>
      <c r="M5405" s="213">
        <f t="shared" si="446"/>
        <v>16823.84</v>
      </c>
      <c r="N5405" s="213">
        <f t="shared" si="447"/>
        <v>18926.82</v>
      </c>
      <c r="O5405" s="242">
        <f t="shared" si="448"/>
        <v>0.51530000000013387</v>
      </c>
      <c r="P5405" s="242"/>
      <c r="Q5405" s="179"/>
      <c r="R5405" s="179"/>
      <c r="S5405" s="179"/>
      <c r="T5405" s="179"/>
      <c r="U5405" s="179"/>
      <c r="V5405" s="179"/>
      <c r="W5405" s="179"/>
      <c r="X5405" s="179"/>
      <c r="Y5405" s="179"/>
      <c r="Z5405" s="179"/>
      <c r="AA5405" s="222"/>
      <c r="AB5405" s="222"/>
      <c r="AC5405" s="222"/>
      <c r="AD5405" s="179"/>
      <c r="AE5405" s="179"/>
      <c r="AF5405" s="179"/>
      <c r="AG5405" s="179"/>
      <c r="AH5405" s="179"/>
      <c r="AI5405" s="179"/>
      <c r="AJ5405" s="179"/>
    </row>
    <row r="5406" spans="2:36" x14ac:dyDescent="0.3">
      <c r="B5406" s="224">
        <v>548300</v>
      </c>
      <c r="C5406" s="209">
        <v>228427</v>
      </c>
      <c r="D5406" s="206">
        <f t="shared" si="449"/>
        <v>0.41660952033558268</v>
      </c>
      <c r="E5406" s="208">
        <f t="shared" si="450"/>
        <v>0.45</v>
      </c>
      <c r="F5406" s="207">
        <v>12563.48</v>
      </c>
      <c r="G5406" s="207">
        <v>18274.16</v>
      </c>
      <c r="H5406" s="207">
        <v>20558.43</v>
      </c>
      <c r="I5406" s="214">
        <f t="shared" si="444"/>
        <v>210340</v>
      </c>
      <c r="J5406" s="211">
        <f t="shared" si="442"/>
        <v>0.38362210468721503</v>
      </c>
      <c r="K5406" s="212">
        <f t="shared" si="443"/>
        <v>0.42</v>
      </c>
      <c r="L5406" s="214">
        <f t="shared" si="445"/>
        <v>11568.7</v>
      </c>
      <c r="M5406" s="213">
        <f t="shared" si="446"/>
        <v>16827.2</v>
      </c>
      <c r="N5406" s="213">
        <f t="shared" si="447"/>
        <v>18930.599999999999</v>
      </c>
      <c r="O5406" s="242">
        <f t="shared" si="448"/>
        <v>0.51520000000000432</v>
      </c>
      <c r="P5406" s="242"/>
      <c r="Q5406" s="179"/>
      <c r="R5406" s="179"/>
      <c r="S5406" s="179"/>
      <c r="T5406" s="179"/>
      <c r="U5406" s="179"/>
      <c r="V5406" s="179"/>
      <c r="W5406" s="179"/>
      <c r="X5406" s="179"/>
      <c r="Y5406" s="179"/>
      <c r="Z5406" s="179"/>
      <c r="AA5406" s="222"/>
      <c r="AB5406" s="222"/>
      <c r="AC5406" s="222"/>
      <c r="AD5406" s="179"/>
      <c r="AE5406" s="179"/>
      <c r="AF5406" s="179"/>
      <c r="AG5406" s="179"/>
      <c r="AH5406" s="179"/>
      <c r="AI5406" s="179"/>
      <c r="AJ5406" s="179"/>
    </row>
    <row r="5407" spans="2:36" x14ac:dyDescent="0.3">
      <c r="B5407" s="224">
        <v>548400</v>
      </c>
      <c r="C5407" s="209">
        <v>228472</v>
      </c>
      <c r="D5407" s="206">
        <f t="shared" si="449"/>
        <v>0.41661560904449307</v>
      </c>
      <c r="E5407" s="208">
        <f t="shared" si="450"/>
        <v>0.45</v>
      </c>
      <c r="F5407" s="207">
        <v>12565.96</v>
      </c>
      <c r="G5407" s="207">
        <v>18277.759999999998</v>
      </c>
      <c r="H5407" s="207">
        <v>20562.48</v>
      </c>
      <c r="I5407" s="214">
        <f t="shared" si="444"/>
        <v>210382</v>
      </c>
      <c r="J5407" s="211">
        <f t="shared" si="442"/>
        <v>0.38362873814733772</v>
      </c>
      <c r="K5407" s="212">
        <f t="shared" si="443"/>
        <v>0.42</v>
      </c>
      <c r="L5407" s="214">
        <f t="shared" si="445"/>
        <v>11571.01</v>
      </c>
      <c r="M5407" s="213">
        <f t="shared" si="446"/>
        <v>16830.560000000001</v>
      </c>
      <c r="N5407" s="213">
        <f t="shared" si="447"/>
        <v>18934.38</v>
      </c>
      <c r="O5407" s="242">
        <f t="shared" si="448"/>
        <v>0.51530000000002474</v>
      </c>
      <c r="P5407" s="242"/>
      <c r="Q5407" s="179"/>
      <c r="R5407" s="179"/>
      <c r="S5407" s="179"/>
      <c r="T5407" s="179"/>
      <c r="U5407" s="179"/>
      <c r="V5407" s="179"/>
      <c r="W5407" s="179"/>
      <c r="X5407" s="179"/>
      <c r="Y5407" s="179"/>
      <c r="Z5407" s="179"/>
      <c r="AA5407" s="222"/>
      <c r="AB5407" s="222"/>
      <c r="AC5407" s="222"/>
      <c r="AD5407" s="179"/>
      <c r="AE5407" s="179"/>
      <c r="AF5407" s="179"/>
      <c r="AG5407" s="179"/>
      <c r="AH5407" s="179"/>
      <c r="AI5407" s="179"/>
      <c r="AJ5407" s="179"/>
    </row>
    <row r="5408" spans="2:36" x14ac:dyDescent="0.3">
      <c r="B5408" s="224">
        <v>548500</v>
      </c>
      <c r="C5408" s="209">
        <v>228517</v>
      </c>
      <c r="D5408" s="206">
        <f t="shared" si="449"/>
        <v>0.41662169553327255</v>
      </c>
      <c r="E5408" s="208">
        <f t="shared" si="450"/>
        <v>0.45</v>
      </c>
      <c r="F5408" s="207">
        <v>12568.43</v>
      </c>
      <c r="G5408" s="207">
        <v>18281.36</v>
      </c>
      <c r="H5408" s="207">
        <v>20566.53</v>
      </c>
      <c r="I5408" s="214">
        <f t="shared" si="444"/>
        <v>210424</v>
      </c>
      <c r="J5408" s="211">
        <f t="shared" si="442"/>
        <v>0.38363536918869645</v>
      </c>
      <c r="K5408" s="212">
        <f t="shared" si="443"/>
        <v>0.42</v>
      </c>
      <c r="L5408" s="214">
        <f t="shared" si="445"/>
        <v>11573.32</v>
      </c>
      <c r="M5408" s="213">
        <f t="shared" si="446"/>
        <v>16833.920000000002</v>
      </c>
      <c r="N5408" s="213">
        <f t="shared" si="447"/>
        <v>18938.16</v>
      </c>
      <c r="O5408" s="242">
        <f t="shared" si="448"/>
        <v>0.5151999999999316</v>
      </c>
      <c r="P5408" s="242"/>
      <c r="Q5408" s="179"/>
      <c r="R5408" s="179"/>
      <c r="S5408" s="179"/>
      <c r="T5408" s="179"/>
      <c r="U5408" s="179"/>
      <c r="V5408" s="179"/>
      <c r="W5408" s="179"/>
      <c r="X5408" s="179"/>
      <c r="Y5408" s="179"/>
      <c r="Z5408" s="179"/>
      <c r="AA5408" s="222"/>
      <c r="AB5408" s="222"/>
      <c r="AC5408" s="222"/>
      <c r="AD5408" s="179"/>
      <c r="AE5408" s="179"/>
      <c r="AF5408" s="179"/>
      <c r="AG5408" s="179"/>
      <c r="AH5408" s="179"/>
      <c r="AI5408" s="179"/>
      <c r="AJ5408" s="179"/>
    </row>
    <row r="5409" spans="2:36" x14ac:dyDescent="0.3">
      <c r="B5409" s="224">
        <v>548600</v>
      </c>
      <c r="C5409" s="209">
        <v>228562</v>
      </c>
      <c r="D5409" s="206">
        <f t="shared" si="449"/>
        <v>0.41662777980313526</v>
      </c>
      <c r="E5409" s="208">
        <f t="shared" si="450"/>
        <v>0.45</v>
      </c>
      <c r="F5409" s="207">
        <v>12570.91</v>
      </c>
      <c r="G5409" s="207">
        <v>18284.96</v>
      </c>
      <c r="H5409" s="207">
        <v>20570.580000000002</v>
      </c>
      <c r="I5409" s="214">
        <f t="shared" si="444"/>
        <v>210466</v>
      </c>
      <c r="J5409" s="211">
        <f t="shared" si="442"/>
        <v>0.38364199781261393</v>
      </c>
      <c r="K5409" s="212">
        <f t="shared" si="443"/>
        <v>0.42</v>
      </c>
      <c r="L5409" s="214">
        <f t="shared" si="445"/>
        <v>11575.63</v>
      </c>
      <c r="M5409" s="213">
        <f t="shared" si="446"/>
        <v>16837.28</v>
      </c>
      <c r="N5409" s="213">
        <f t="shared" si="447"/>
        <v>18941.939999999999</v>
      </c>
      <c r="O5409" s="242">
        <f t="shared" si="448"/>
        <v>0.5152999999999156</v>
      </c>
      <c r="P5409" s="242"/>
      <c r="Q5409" s="179"/>
      <c r="R5409" s="179"/>
      <c r="S5409" s="179"/>
      <c r="T5409" s="179"/>
      <c r="U5409" s="179"/>
      <c r="V5409" s="179"/>
      <c r="W5409" s="179"/>
      <c r="X5409" s="179"/>
      <c r="Y5409" s="179"/>
      <c r="Z5409" s="179"/>
      <c r="AA5409" s="222"/>
      <c r="AB5409" s="222"/>
      <c r="AC5409" s="222"/>
      <c r="AD5409" s="179"/>
      <c r="AE5409" s="179"/>
      <c r="AF5409" s="179"/>
      <c r="AG5409" s="179"/>
      <c r="AH5409" s="179"/>
      <c r="AI5409" s="179"/>
      <c r="AJ5409" s="179"/>
    </row>
    <row r="5410" spans="2:36" x14ac:dyDescent="0.3">
      <c r="B5410" s="224">
        <v>548700</v>
      </c>
      <c r="C5410" s="209">
        <v>228607</v>
      </c>
      <c r="D5410" s="206">
        <f t="shared" si="449"/>
        <v>0.41663386185529433</v>
      </c>
      <c r="E5410" s="208">
        <f t="shared" si="450"/>
        <v>0.45</v>
      </c>
      <c r="F5410" s="207">
        <v>12573.38</v>
      </c>
      <c r="G5410" s="207">
        <v>18288.560000000001</v>
      </c>
      <c r="H5410" s="207">
        <v>20574.63</v>
      </c>
      <c r="I5410" s="214">
        <f t="shared" si="444"/>
        <v>210508</v>
      </c>
      <c r="J5410" s="211">
        <f t="shared" si="442"/>
        <v>0.38364862402041189</v>
      </c>
      <c r="K5410" s="212">
        <f t="shared" si="443"/>
        <v>0.42</v>
      </c>
      <c r="L5410" s="214">
        <f t="shared" si="445"/>
        <v>11577.94</v>
      </c>
      <c r="M5410" s="213">
        <f t="shared" si="446"/>
        <v>16840.64</v>
      </c>
      <c r="N5410" s="213">
        <f t="shared" si="447"/>
        <v>18945.719999999998</v>
      </c>
      <c r="O5410" s="242">
        <f t="shared" si="448"/>
        <v>0.51520000000007715</v>
      </c>
      <c r="P5410" s="242"/>
      <c r="Q5410" s="179"/>
      <c r="R5410" s="179"/>
      <c r="S5410" s="179"/>
      <c r="T5410" s="179"/>
      <c r="U5410" s="179"/>
      <c r="V5410" s="179"/>
      <c r="W5410" s="179"/>
      <c r="X5410" s="179"/>
      <c r="Y5410" s="179"/>
      <c r="Z5410" s="179"/>
      <c r="AA5410" s="222"/>
      <c r="AB5410" s="222"/>
      <c r="AC5410" s="222"/>
      <c r="AD5410" s="179"/>
      <c r="AE5410" s="179"/>
      <c r="AF5410" s="179"/>
      <c r="AG5410" s="179"/>
      <c r="AH5410" s="179"/>
      <c r="AI5410" s="179"/>
      <c r="AJ5410" s="179"/>
    </row>
    <row r="5411" spans="2:36" x14ac:dyDescent="0.3">
      <c r="B5411" s="224">
        <v>548800</v>
      </c>
      <c r="C5411" s="209">
        <v>228652</v>
      </c>
      <c r="D5411" s="206">
        <f t="shared" si="449"/>
        <v>0.41663994169096208</v>
      </c>
      <c r="E5411" s="208">
        <f t="shared" si="450"/>
        <v>0.45</v>
      </c>
      <c r="F5411" s="207">
        <v>12575.86</v>
      </c>
      <c r="G5411" s="207">
        <v>18292.16</v>
      </c>
      <c r="H5411" s="207">
        <v>20578.68</v>
      </c>
      <c r="I5411" s="214">
        <f t="shared" si="444"/>
        <v>210550</v>
      </c>
      <c r="J5411" s="211">
        <f t="shared" si="442"/>
        <v>0.38365524781341109</v>
      </c>
      <c r="K5411" s="212">
        <f t="shared" si="443"/>
        <v>0.42</v>
      </c>
      <c r="L5411" s="214">
        <f t="shared" si="445"/>
        <v>11580.25</v>
      </c>
      <c r="M5411" s="213">
        <f t="shared" si="446"/>
        <v>16844</v>
      </c>
      <c r="N5411" s="213">
        <f t="shared" si="447"/>
        <v>18949.5</v>
      </c>
      <c r="O5411" s="242">
        <f t="shared" si="448"/>
        <v>0.51529999999980647</v>
      </c>
      <c r="P5411" s="242"/>
      <c r="Q5411" s="179"/>
      <c r="R5411" s="179"/>
      <c r="S5411" s="179"/>
      <c r="T5411" s="179"/>
      <c r="U5411" s="179"/>
      <c r="V5411" s="179"/>
      <c r="W5411" s="179"/>
      <c r="X5411" s="179"/>
      <c r="Y5411" s="179"/>
      <c r="Z5411" s="179"/>
      <c r="AA5411" s="222"/>
      <c r="AB5411" s="222"/>
      <c r="AC5411" s="222"/>
      <c r="AD5411" s="179"/>
      <c r="AE5411" s="179"/>
      <c r="AF5411" s="179"/>
      <c r="AG5411" s="179"/>
      <c r="AH5411" s="179"/>
      <c r="AI5411" s="179"/>
      <c r="AJ5411" s="179"/>
    </row>
    <row r="5412" spans="2:36" x14ac:dyDescent="0.3">
      <c r="B5412" s="224">
        <v>548900</v>
      </c>
      <c r="C5412" s="209">
        <v>228697</v>
      </c>
      <c r="D5412" s="206">
        <f t="shared" si="449"/>
        <v>0.41664601931134998</v>
      </c>
      <c r="E5412" s="208">
        <f t="shared" si="450"/>
        <v>0.45</v>
      </c>
      <c r="F5412" s="207">
        <v>12578.33</v>
      </c>
      <c r="G5412" s="207">
        <v>18295.759999999998</v>
      </c>
      <c r="H5412" s="207">
        <v>20582.73</v>
      </c>
      <c r="I5412" s="214">
        <f t="shared" si="444"/>
        <v>210592</v>
      </c>
      <c r="J5412" s="211">
        <f t="shared" si="442"/>
        <v>0.38366186919293133</v>
      </c>
      <c r="K5412" s="212">
        <f t="shared" si="443"/>
        <v>0.42</v>
      </c>
      <c r="L5412" s="214">
        <f t="shared" si="445"/>
        <v>11582.56</v>
      </c>
      <c r="M5412" s="213">
        <f t="shared" si="446"/>
        <v>16847.36</v>
      </c>
      <c r="N5412" s="213">
        <f t="shared" si="447"/>
        <v>18953.28</v>
      </c>
      <c r="O5412" s="242">
        <f t="shared" si="448"/>
        <v>0.51519999999996802</v>
      </c>
      <c r="P5412" s="242"/>
      <c r="Q5412" s="179"/>
      <c r="R5412" s="179"/>
      <c r="S5412" s="179"/>
      <c r="T5412" s="179"/>
      <c r="U5412" s="179"/>
      <c r="V5412" s="179"/>
      <c r="W5412" s="179"/>
      <c r="X5412" s="179"/>
      <c r="Y5412" s="179"/>
      <c r="Z5412" s="179"/>
      <c r="AA5412" s="222"/>
      <c r="AB5412" s="222"/>
      <c r="AC5412" s="222"/>
      <c r="AD5412" s="179"/>
      <c r="AE5412" s="179"/>
      <c r="AF5412" s="179"/>
      <c r="AG5412" s="179"/>
      <c r="AH5412" s="179"/>
      <c r="AI5412" s="179"/>
      <c r="AJ5412" s="179"/>
    </row>
    <row r="5413" spans="2:36" x14ac:dyDescent="0.3">
      <c r="B5413" s="224">
        <v>549000</v>
      </c>
      <c r="C5413" s="209">
        <v>228742</v>
      </c>
      <c r="D5413" s="206">
        <f t="shared" si="449"/>
        <v>0.41665209471766851</v>
      </c>
      <c r="E5413" s="208">
        <f t="shared" si="450"/>
        <v>0.45</v>
      </c>
      <c r="F5413" s="207">
        <v>12580.81</v>
      </c>
      <c r="G5413" s="207">
        <v>18299.36</v>
      </c>
      <c r="H5413" s="207">
        <v>20586.78</v>
      </c>
      <c r="I5413" s="214">
        <f t="shared" si="444"/>
        <v>210634</v>
      </c>
      <c r="J5413" s="211">
        <f t="shared" si="442"/>
        <v>0.38366848816029142</v>
      </c>
      <c r="K5413" s="212">
        <f t="shared" si="443"/>
        <v>0.42</v>
      </c>
      <c r="L5413" s="214">
        <f t="shared" si="445"/>
        <v>11584.87</v>
      </c>
      <c r="M5413" s="213">
        <f t="shared" si="446"/>
        <v>16850.72</v>
      </c>
      <c r="N5413" s="213">
        <f t="shared" si="447"/>
        <v>18957.059999999998</v>
      </c>
      <c r="O5413" s="242">
        <f t="shared" si="448"/>
        <v>0.51529999999995202</v>
      </c>
      <c r="P5413" s="242"/>
      <c r="Q5413" s="179"/>
      <c r="R5413" s="179"/>
      <c r="S5413" s="179"/>
      <c r="T5413" s="179"/>
      <c r="U5413" s="179"/>
      <c r="V5413" s="179"/>
      <c r="W5413" s="179"/>
      <c r="X5413" s="179"/>
      <c r="Y5413" s="179"/>
      <c r="Z5413" s="179"/>
      <c r="AA5413" s="222"/>
      <c r="AB5413" s="222"/>
      <c r="AC5413" s="222"/>
      <c r="AD5413" s="179"/>
      <c r="AE5413" s="179"/>
      <c r="AF5413" s="179"/>
      <c r="AG5413" s="179"/>
      <c r="AH5413" s="179"/>
      <c r="AI5413" s="179"/>
      <c r="AJ5413" s="179"/>
    </row>
    <row r="5414" spans="2:36" x14ac:dyDescent="0.3">
      <c r="B5414" s="224">
        <v>549100</v>
      </c>
      <c r="C5414" s="209">
        <v>228787</v>
      </c>
      <c r="D5414" s="206">
        <f t="shared" si="449"/>
        <v>0.41665816791112731</v>
      </c>
      <c r="E5414" s="208">
        <f t="shared" si="450"/>
        <v>0.45</v>
      </c>
      <c r="F5414" s="207">
        <v>12583.28</v>
      </c>
      <c r="G5414" s="207">
        <v>18302.96</v>
      </c>
      <c r="H5414" s="207">
        <v>20590.830000000002</v>
      </c>
      <c r="I5414" s="214">
        <f t="shared" si="444"/>
        <v>210676</v>
      </c>
      <c r="J5414" s="211">
        <f t="shared" si="442"/>
        <v>0.38367510471680932</v>
      </c>
      <c r="K5414" s="212">
        <f t="shared" si="443"/>
        <v>0.42</v>
      </c>
      <c r="L5414" s="214">
        <f t="shared" si="445"/>
        <v>11587.18</v>
      </c>
      <c r="M5414" s="213">
        <f t="shared" si="446"/>
        <v>16854.080000000002</v>
      </c>
      <c r="N5414" s="213">
        <f t="shared" si="447"/>
        <v>18960.84</v>
      </c>
      <c r="O5414" s="242">
        <f t="shared" si="448"/>
        <v>0.51519999999989519</v>
      </c>
      <c r="P5414" s="242"/>
      <c r="Q5414" s="179"/>
      <c r="R5414" s="179"/>
      <c r="S5414" s="179"/>
      <c r="T5414" s="179"/>
      <c r="U5414" s="179"/>
      <c r="V5414" s="179"/>
      <c r="W5414" s="179"/>
      <c r="X5414" s="179"/>
      <c r="Y5414" s="179"/>
      <c r="Z5414" s="179"/>
      <c r="AA5414" s="222"/>
      <c r="AB5414" s="222"/>
      <c r="AC5414" s="222"/>
      <c r="AD5414" s="179"/>
      <c r="AE5414" s="179"/>
      <c r="AF5414" s="179"/>
      <c r="AG5414" s="179"/>
      <c r="AH5414" s="179"/>
      <c r="AI5414" s="179"/>
      <c r="AJ5414" s="179"/>
    </row>
    <row r="5415" spans="2:36" x14ac:dyDescent="0.3">
      <c r="B5415" s="224">
        <v>549200</v>
      </c>
      <c r="C5415" s="209">
        <v>228832</v>
      </c>
      <c r="D5415" s="206">
        <f t="shared" si="449"/>
        <v>0.41666423889293519</v>
      </c>
      <c r="E5415" s="208">
        <f t="shared" si="450"/>
        <v>0.45</v>
      </c>
      <c r="F5415" s="207">
        <v>12585.76</v>
      </c>
      <c r="G5415" s="207">
        <v>18306.560000000001</v>
      </c>
      <c r="H5415" s="207">
        <v>20594.88</v>
      </c>
      <c r="I5415" s="214">
        <f t="shared" si="444"/>
        <v>210718</v>
      </c>
      <c r="J5415" s="211">
        <f t="shared" si="442"/>
        <v>0.38368171886380187</v>
      </c>
      <c r="K5415" s="212">
        <f t="shared" si="443"/>
        <v>0.42</v>
      </c>
      <c r="L5415" s="214">
        <f t="shared" si="445"/>
        <v>11589.49</v>
      </c>
      <c r="M5415" s="213">
        <f t="shared" si="446"/>
        <v>16857.439999999999</v>
      </c>
      <c r="N5415" s="213">
        <f t="shared" si="447"/>
        <v>18964.62</v>
      </c>
      <c r="O5415" s="242">
        <f t="shared" si="448"/>
        <v>0.51530000000013387</v>
      </c>
      <c r="P5415" s="242"/>
      <c r="Q5415" s="179"/>
      <c r="R5415" s="179"/>
      <c r="S5415" s="179"/>
      <c r="T5415" s="179"/>
      <c r="U5415" s="179"/>
      <c r="V5415" s="179"/>
      <c r="W5415" s="179"/>
      <c r="X5415" s="179"/>
      <c r="Y5415" s="179"/>
      <c r="Z5415" s="179"/>
      <c r="AA5415" s="222"/>
      <c r="AB5415" s="222"/>
      <c r="AC5415" s="222"/>
      <c r="AD5415" s="179"/>
      <c r="AE5415" s="179"/>
      <c r="AF5415" s="179"/>
      <c r="AG5415" s="179"/>
      <c r="AH5415" s="179"/>
      <c r="AI5415" s="179"/>
      <c r="AJ5415" s="179"/>
    </row>
    <row r="5416" spans="2:36" x14ac:dyDescent="0.3">
      <c r="B5416" s="224">
        <v>549300</v>
      </c>
      <c r="C5416" s="209">
        <v>228877</v>
      </c>
      <c r="D5416" s="206">
        <f t="shared" si="449"/>
        <v>0.41667030766430002</v>
      </c>
      <c r="E5416" s="208">
        <f t="shared" si="450"/>
        <v>0.45</v>
      </c>
      <c r="F5416" s="207">
        <v>12588.23</v>
      </c>
      <c r="G5416" s="207">
        <v>18310.16</v>
      </c>
      <c r="H5416" s="207">
        <v>20598.93</v>
      </c>
      <c r="I5416" s="214">
        <f t="shared" si="444"/>
        <v>210760</v>
      </c>
      <c r="J5416" s="211">
        <f t="shared" si="442"/>
        <v>0.38368833060258511</v>
      </c>
      <c r="K5416" s="212">
        <f t="shared" si="443"/>
        <v>0.42</v>
      </c>
      <c r="L5416" s="214">
        <f t="shared" si="445"/>
        <v>11591.8</v>
      </c>
      <c r="M5416" s="213">
        <f t="shared" si="446"/>
        <v>16860.8</v>
      </c>
      <c r="N5416" s="213">
        <f t="shared" si="447"/>
        <v>18968.399999999998</v>
      </c>
      <c r="O5416" s="242">
        <f t="shared" si="448"/>
        <v>0.51520000000000432</v>
      </c>
      <c r="P5416" s="242"/>
      <c r="Q5416" s="179"/>
      <c r="R5416" s="179"/>
      <c r="S5416" s="179"/>
      <c r="T5416" s="179"/>
      <c r="U5416" s="179"/>
      <c r="V5416" s="179"/>
      <c r="W5416" s="179"/>
      <c r="X5416" s="179"/>
      <c r="Y5416" s="179"/>
      <c r="Z5416" s="179"/>
      <c r="AA5416" s="222"/>
      <c r="AB5416" s="222"/>
      <c r="AC5416" s="222"/>
      <c r="AD5416" s="179"/>
      <c r="AE5416" s="179"/>
      <c r="AF5416" s="179"/>
      <c r="AG5416" s="179"/>
      <c r="AH5416" s="179"/>
      <c r="AI5416" s="179"/>
      <c r="AJ5416" s="179"/>
    </row>
    <row r="5417" spans="2:36" x14ac:dyDescent="0.3">
      <c r="B5417" s="224">
        <v>549400</v>
      </c>
      <c r="C5417" s="209">
        <v>228922</v>
      </c>
      <c r="D5417" s="206">
        <f t="shared" si="449"/>
        <v>0.41667637422642884</v>
      </c>
      <c r="E5417" s="208">
        <f t="shared" si="450"/>
        <v>0.45</v>
      </c>
      <c r="F5417" s="207">
        <v>12590.71</v>
      </c>
      <c r="G5417" s="207">
        <v>18313.759999999998</v>
      </c>
      <c r="H5417" s="207">
        <v>20602.98</v>
      </c>
      <c r="I5417" s="214">
        <f t="shared" si="444"/>
        <v>210802</v>
      </c>
      <c r="J5417" s="211">
        <f t="shared" si="442"/>
        <v>0.38369493993447396</v>
      </c>
      <c r="K5417" s="212">
        <f t="shared" si="443"/>
        <v>0.42</v>
      </c>
      <c r="L5417" s="214">
        <f t="shared" si="445"/>
        <v>11594.11</v>
      </c>
      <c r="M5417" s="213">
        <f t="shared" si="446"/>
        <v>16864.16</v>
      </c>
      <c r="N5417" s="213">
        <f t="shared" si="447"/>
        <v>18972.18</v>
      </c>
      <c r="O5417" s="242">
        <f t="shared" si="448"/>
        <v>0.51530000000002474</v>
      </c>
      <c r="P5417" s="242"/>
      <c r="Q5417" s="179"/>
      <c r="R5417" s="179"/>
      <c r="S5417" s="179"/>
      <c r="T5417" s="179"/>
      <c r="U5417" s="179"/>
      <c r="V5417" s="179"/>
      <c r="W5417" s="179"/>
      <c r="X5417" s="179"/>
      <c r="Y5417" s="179"/>
      <c r="Z5417" s="179"/>
      <c r="AA5417" s="222"/>
      <c r="AB5417" s="222"/>
      <c r="AC5417" s="222"/>
      <c r="AD5417" s="179"/>
      <c r="AE5417" s="179"/>
      <c r="AF5417" s="179"/>
      <c r="AG5417" s="179"/>
      <c r="AH5417" s="179"/>
      <c r="AI5417" s="179"/>
      <c r="AJ5417" s="179"/>
    </row>
    <row r="5418" spans="2:36" x14ac:dyDescent="0.3">
      <c r="B5418" s="224">
        <v>549500</v>
      </c>
      <c r="C5418" s="209">
        <v>228967</v>
      </c>
      <c r="D5418" s="206">
        <f t="shared" si="449"/>
        <v>0.41668243858052773</v>
      </c>
      <c r="E5418" s="208">
        <f t="shared" si="450"/>
        <v>0.45</v>
      </c>
      <c r="F5418" s="207">
        <v>12593.18</v>
      </c>
      <c r="G5418" s="207">
        <v>18317.36</v>
      </c>
      <c r="H5418" s="207">
        <v>20607.03</v>
      </c>
      <c r="I5418" s="214">
        <f t="shared" si="444"/>
        <v>210844</v>
      </c>
      <c r="J5418" s="211">
        <f t="shared" si="442"/>
        <v>0.38370154686078251</v>
      </c>
      <c r="K5418" s="212">
        <f t="shared" si="443"/>
        <v>0.42</v>
      </c>
      <c r="L5418" s="214">
        <f t="shared" si="445"/>
        <v>11596.42</v>
      </c>
      <c r="M5418" s="213">
        <f t="shared" si="446"/>
        <v>16867.52</v>
      </c>
      <c r="N5418" s="213">
        <f t="shared" si="447"/>
        <v>18975.96</v>
      </c>
      <c r="O5418" s="242">
        <f t="shared" si="448"/>
        <v>0.51519999999964061</v>
      </c>
      <c r="P5418" s="242"/>
      <c r="Q5418" s="179"/>
      <c r="R5418" s="179"/>
      <c r="S5418" s="179"/>
      <c r="T5418" s="179"/>
      <c r="U5418" s="179"/>
      <c r="V5418" s="179"/>
      <c r="W5418" s="179"/>
      <c r="X5418" s="179"/>
      <c r="Y5418" s="179"/>
      <c r="Z5418" s="179"/>
      <c r="AA5418" s="222"/>
      <c r="AB5418" s="222"/>
      <c r="AC5418" s="222"/>
      <c r="AD5418" s="179"/>
      <c r="AE5418" s="179"/>
      <c r="AF5418" s="179"/>
      <c r="AG5418" s="179"/>
      <c r="AH5418" s="179"/>
      <c r="AI5418" s="179"/>
      <c r="AJ5418" s="179"/>
    </row>
    <row r="5419" spans="2:36" x14ac:dyDescent="0.3">
      <c r="B5419" s="224">
        <v>549600</v>
      </c>
      <c r="C5419" s="209">
        <v>229012</v>
      </c>
      <c r="D5419" s="206">
        <f t="shared" si="449"/>
        <v>0.41668850072780206</v>
      </c>
      <c r="E5419" s="208">
        <f t="shared" si="450"/>
        <v>0.45</v>
      </c>
      <c r="F5419" s="207">
        <v>12595.66</v>
      </c>
      <c r="G5419" s="207">
        <v>18320.96</v>
      </c>
      <c r="H5419" s="207">
        <v>20611.080000000002</v>
      </c>
      <c r="I5419" s="214">
        <f t="shared" si="444"/>
        <v>210886</v>
      </c>
      <c r="J5419" s="211">
        <f t="shared" si="442"/>
        <v>0.38370815138282388</v>
      </c>
      <c r="K5419" s="212">
        <f t="shared" si="443"/>
        <v>0.42</v>
      </c>
      <c r="L5419" s="214">
        <f t="shared" si="445"/>
        <v>11598.73</v>
      </c>
      <c r="M5419" s="213">
        <f t="shared" si="446"/>
        <v>16870.88</v>
      </c>
      <c r="N5419" s="213">
        <f t="shared" si="447"/>
        <v>18979.739999999998</v>
      </c>
      <c r="O5419" s="242">
        <f t="shared" si="448"/>
        <v>0.5152999999999156</v>
      </c>
      <c r="P5419" s="242"/>
      <c r="Q5419" s="179"/>
      <c r="R5419" s="179"/>
      <c r="S5419" s="179"/>
      <c r="T5419" s="179"/>
      <c r="U5419" s="179"/>
      <c r="V5419" s="179"/>
      <c r="W5419" s="179"/>
      <c r="X5419" s="179"/>
      <c r="Y5419" s="179"/>
      <c r="Z5419" s="179"/>
      <c r="AA5419" s="222"/>
      <c r="AB5419" s="222"/>
      <c r="AC5419" s="222"/>
      <c r="AD5419" s="179"/>
      <c r="AE5419" s="179"/>
      <c r="AF5419" s="179"/>
      <c r="AG5419" s="179"/>
      <c r="AH5419" s="179"/>
      <c r="AI5419" s="179"/>
      <c r="AJ5419" s="179"/>
    </row>
    <row r="5420" spans="2:36" x14ac:dyDescent="0.3">
      <c r="B5420" s="224">
        <v>549700</v>
      </c>
      <c r="C5420" s="209">
        <v>229057</v>
      </c>
      <c r="D5420" s="206">
        <f t="shared" si="449"/>
        <v>0.41669456066945609</v>
      </c>
      <c r="E5420" s="208">
        <f t="shared" si="450"/>
        <v>0.45</v>
      </c>
      <c r="F5420" s="207">
        <v>12598.13</v>
      </c>
      <c r="G5420" s="207">
        <v>18324.560000000001</v>
      </c>
      <c r="H5420" s="207">
        <v>20615.13</v>
      </c>
      <c r="I5420" s="214">
        <f t="shared" si="444"/>
        <v>210928</v>
      </c>
      <c r="J5420" s="211">
        <f t="shared" si="442"/>
        <v>0.38371475350191014</v>
      </c>
      <c r="K5420" s="212">
        <f t="shared" si="443"/>
        <v>0.42</v>
      </c>
      <c r="L5420" s="214">
        <f t="shared" si="445"/>
        <v>11601.04</v>
      </c>
      <c r="M5420" s="213">
        <f t="shared" si="446"/>
        <v>16874.240000000002</v>
      </c>
      <c r="N5420" s="213">
        <f t="shared" si="447"/>
        <v>18983.52</v>
      </c>
      <c r="O5420" s="242">
        <f t="shared" si="448"/>
        <v>0.51520000000007715</v>
      </c>
      <c r="P5420" s="242"/>
      <c r="Q5420" s="179"/>
      <c r="R5420" s="179"/>
      <c r="S5420" s="179"/>
      <c r="T5420" s="179"/>
      <c r="U5420" s="179"/>
      <c r="V5420" s="179"/>
      <c r="W5420" s="179"/>
      <c r="X5420" s="179"/>
      <c r="Y5420" s="179"/>
      <c r="Z5420" s="179"/>
      <c r="AA5420" s="222"/>
      <c r="AB5420" s="222"/>
      <c r="AC5420" s="222"/>
      <c r="AD5420" s="179"/>
      <c r="AE5420" s="179"/>
      <c r="AF5420" s="179"/>
      <c r="AG5420" s="179"/>
      <c r="AH5420" s="179"/>
      <c r="AI5420" s="179"/>
      <c r="AJ5420" s="179"/>
    </row>
    <row r="5421" spans="2:36" x14ac:dyDescent="0.3">
      <c r="B5421" s="224">
        <v>549800</v>
      </c>
      <c r="C5421" s="209">
        <v>229102</v>
      </c>
      <c r="D5421" s="206">
        <f t="shared" si="449"/>
        <v>0.41670061840669337</v>
      </c>
      <c r="E5421" s="208">
        <f t="shared" si="450"/>
        <v>0.45</v>
      </c>
      <c r="F5421" s="207">
        <v>12600.61</v>
      </c>
      <c r="G5421" s="207">
        <v>18328.16</v>
      </c>
      <c r="H5421" s="207">
        <v>20619.18</v>
      </c>
      <c r="I5421" s="214">
        <f t="shared" si="444"/>
        <v>210970</v>
      </c>
      <c r="J5421" s="211">
        <f t="shared" si="442"/>
        <v>0.38372135321935247</v>
      </c>
      <c r="K5421" s="212">
        <f t="shared" si="443"/>
        <v>0.42</v>
      </c>
      <c r="L5421" s="214">
        <f t="shared" si="445"/>
        <v>11603.35</v>
      </c>
      <c r="M5421" s="213">
        <f t="shared" si="446"/>
        <v>16877.599999999999</v>
      </c>
      <c r="N5421" s="213">
        <f t="shared" si="447"/>
        <v>18987.3</v>
      </c>
      <c r="O5421" s="242">
        <f t="shared" si="448"/>
        <v>0.51529999999980647</v>
      </c>
      <c r="P5421" s="242"/>
      <c r="Q5421" s="179"/>
      <c r="R5421" s="179"/>
      <c r="S5421" s="179"/>
      <c r="T5421" s="179"/>
      <c r="U5421" s="179"/>
      <c r="V5421" s="179"/>
      <c r="W5421" s="179"/>
      <c r="X5421" s="179"/>
      <c r="Y5421" s="179"/>
      <c r="Z5421" s="179"/>
      <c r="AA5421" s="222"/>
      <c r="AB5421" s="222"/>
      <c r="AC5421" s="222"/>
      <c r="AD5421" s="179"/>
      <c r="AE5421" s="179"/>
      <c r="AF5421" s="179"/>
      <c r="AG5421" s="179"/>
      <c r="AH5421" s="179"/>
      <c r="AI5421" s="179"/>
      <c r="AJ5421" s="179"/>
    </row>
    <row r="5422" spans="2:36" x14ac:dyDescent="0.3">
      <c r="B5422" s="224">
        <v>549900</v>
      </c>
      <c r="C5422" s="209">
        <v>229147</v>
      </c>
      <c r="D5422" s="206">
        <f t="shared" si="449"/>
        <v>0.41670667394071648</v>
      </c>
      <c r="E5422" s="208">
        <f t="shared" si="450"/>
        <v>0.45</v>
      </c>
      <c r="F5422" s="207">
        <v>12603.08</v>
      </c>
      <c r="G5422" s="207">
        <v>18331.759999999998</v>
      </c>
      <c r="H5422" s="207">
        <v>20623.23</v>
      </c>
      <c r="I5422" s="214">
        <f t="shared" si="444"/>
        <v>211012</v>
      </c>
      <c r="J5422" s="211">
        <f t="shared" si="442"/>
        <v>0.38372795053646119</v>
      </c>
      <c r="K5422" s="212">
        <f t="shared" si="443"/>
        <v>0.42</v>
      </c>
      <c r="L5422" s="214">
        <f t="shared" si="445"/>
        <v>11605.66</v>
      </c>
      <c r="M5422" s="213">
        <f t="shared" si="446"/>
        <v>16880.96</v>
      </c>
      <c r="N5422" s="213">
        <f t="shared" si="447"/>
        <v>18991.079999999998</v>
      </c>
      <c r="O5422" s="242">
        <f t="shared" si="448"/>
        <v>0.51519999999996802</v>
      </c>
      <c r="P5422" s="242"/>
      <c r="Q5422" s="179"/>
      <c r="R5422" s="179"/>
      <c r="S5422" s="179"/>
      <c r="T5422" s="179"/>
      <c r="U5422" s="179"/>
      <c r="V5422" s="179"/>
      <c r="W5422" s="179"/>
      <c r="X5422" s="179"/>
      <c r="Y5422" s="179"/>
      <c r="Z5422" s="179"/>
      <c r="AA5422" s="222"/>
      <c r="AB5422" s="222"/>
      <c r="AC5422" s="222"/>
      <c r="AD5422" s="179"/>
      <c r="AE5422" s="179"/>
      <c r="AF5422" s="179"/>
      <c r="AG5422" s="179"/>
      <c r="AH5422" s="179"/>
      <c r="AI5422" s="179"/>
      <c r="AJ5422" s="179"/>
    </row>
    <row r="5423" spans="2:36" x14ac:dyDescent="0.3">
      <c r="B5423" s="224">
        <v>550000</v>
      </c>
      <c r="C5423" s="209">
        <v>229192</v>
      </c>
      <c r="D5423" s="206">
        <f t="shared" si="449"/>
        <v>0.41671272727272729</v>
      </c>
      <c r="E5423" s="208">
        <f t="shared" si="450"/>
        <v>0.45</v>
      </c>
      <c r="F5423" s="207">
        <v>12605.56</v>
      </c>
      <c r="G5423" s="207">
        <v>18335.36</v>
      </c>
      <c r="H5423" s="207">
        <v>20627.28</v>
      </c>
      <c r="I5423" s="214">
        <f t="shared" si="444"/>
        <v>211054</v>
      </c>
      <c r="J5423" s="211">
        <f t="shared" si="442"/>
        <v>0.38373454545454544</v>
      </c>
      <c r="K5423" s="212">
        <f t="shared" si="443"/>
        <v>0.42</v>
      </c>
      <c r="L5423" s="214">
        <f t="shared" si="445"/>
        <v>11607.97</v>
      </c>
      <c r="M5423" s="213">
        <f t="shared" si="446"/>
        <v>16884.32</v>
      </c>
      <c r="N5423" s="213">
        <f t="shared" si="447"/>
        <v>18994.86</v>
      </c>
      <c r="O5423" s="242">
        <f t="shared" si="448"/>
        <v>0.51529999999966092</v>
      </c>
      <c r="P5423" s="242"/>
      <c r="Q5423" s="179"/>
      <c r="R5423" s="179"/>
      <c r="S5423" s="179"/>
      <c r="T5423" s="179"/>
      <c r="U5423" s="179"/>
      <c r="V5423" s="179"/>
      <c r="W5423" s="179"/>
      <c r="X5423" s="179"/>
      <c r="Y5423" s="179"/>
      <c r="Z5423" s="179"/>
      <c r="AA5423" s="222"/>
      <c r="AB5423" s="222"/>
      <c r="AC5423" s="222"/>
      <c r="AD5423" s="179"/>
      <c r="AE5423" s="179"/>
      <c r="AF5423" s="179"/>
      <c r="AG5423" s="179"/>
      <c r="AH5423" s="179"/>
      <c r="AI5423" s="179"/>
      <c r="AJ5423" s="179"/>
    </row>
    <row r="5424" spans="2:36" x14ac:dyDescent="0.3">
      <c r="B5424" s="224">
        <v>550100</v>
      </c>
      <c r="C5424" s="209">
        <v>229237</v>
      </c>
      <c r="D5424" s="206">
        <f t="shared" si="449"/>
        <v>0.41671877840392657</v>
      </c>
      <c r="E5424" s="208">
        <f t="shared" si="450"/>
        <v>0.45</v>
      </c>
      <c r="F5424" s="207">
        <v>12608.03</v>
      </c>
      <c r="G5424" s="207">
        <v>18338.96</v>
      </c>
      <c r="H5424" s="207">
        <v>20631.330000000002</v>
      </c>
      <c r="I5424" s="214">
        <f t="shared" si="444"/>
        <v>211096</v>
      </c>
      <c r="J5424" s="211">
        <f t="shared" si="442"/>
        <v>0.38374113797491366</v>
      </c>
      <c r="K5424" s="212">
        <f t="shared" si="443"/>
        <v>0.42</v>
      </c>
      <c r="L5424" s="214">
        <f t="shared" si="445"/>
        <v>11610.28</v>
      </c>
      <c r="M5424" s="213">
        <f t="shared" si="446"/>
        <v>16887.68</v>
      </c>
      <c r="N5424" s="213">
        <f t="shared" si="447"/>
        <v>18998.64</v>
      </c>
      <c r="O5424" s="242">
        <f t="shared" si="448"/>
        <v>0.51519999999989519</v>
      </c>
      <c r="P5424" s="242"/>
      <c r="Q5424" s="179"/>
      <c r="R5424" s="179"/>
      <c r="S5424" s="179"/>
      <c r="T5424" s="179"/>
      <c r="U5424" s="179"/>
      <c r="V5424" s="179"/>
      <c r="W5424" s="179"/>
      <c r="X5424" s="179"/>
      <c r="Y5424" s="179"/>
      <c r="Z5424" s="179"/>
      <c r="AA5424" s="222"/>
      <c r="AB5424" s="222"/>
      <c r="AC5424" s="222"/>
      <c r="AD5424" s="179"/>
      <c r="AE5424" s="179"/>
      <c r="AF5424" s="179"/>
      <c r="AG5424" s="179"/>
      <c r="AH5424" s="179"/>
      <c r="AI5424" s="179"/>
      <c r="AJ5424" s="179"/>
    </row>
    <row r="5425" spans="2:36" x14ac:dyDescent="0.3">
      <c r="B5425" s="224">
        <v>550200</v>
      </c>
      <c r="C5425" s="209">
        <v>229282</v>
      </c>
      <c r="D5425" s="206">
        <f t="shared" si="449"/>
        <v>0.41672482733551436</v>
      </c>
      <c r="E5425" s="208">
        <f t="shared" si="450"/>
        <v>0.45</v>
      </c>
      <c r="F5425" s="207">
        <v>12610.51</v>
      </c>
      <c r="G5425" s="207">
        <v>18342.560000000001</v>
      </c>
      <c r="H5425" s="207">
        <v>20635.38</v>
      </c>
      <c r="I5425" s="214">
        <f t="shared" si="444"/>
        <v>211138</v>
      </c>
      <c r="J5425" s="211">
        <f t="shared" si="442"/>
        <v>0.38374772809887314</v>
      </c>
      <c r="K5425" s="212">
        <f t="shared" si="443"/>
        <v>0.42</v>
      </c>
      <c r="L5425" s="214">
        <f t="shared" si="445"/>
        <v>11612.59</v>
      </c>
      <c r="M5425" s="213">
        <f t="shared" si="446"/>
        <v>16891.04</v>
      </c>
      <c r="N5425" s="213">
        <f t="shared" si="447"/>
        <v>19002.419999999998</v>
      </c>
      <c r="O5425" s="242">
        <f t="shared" si="448"/>
        <v>0.51530000000013387</v>
      </c>
      <c r="P5425" s="242"/>
      <c r="Q5425" s="179"/>
      <c r="R5425" s="179"/>
      <c r="S5425" s="179"/>
      <c r="T5425" s="179"/>
      <c r="U5425" s="179"/>
      <c r="V5425" s="179"/>
      <c r="W5425" s="179"/>
      <c r="X5425" s="179"/>
      <c r="Y5425" s="179"/>
      <c r="Z5425" s="179"/>
      <c r="AA5425" s="222"/>
      <c r="AB5425" s="222"/>
      <c r="AC5425" s="222"/>
      <c r="AD5425" s="179"/>
      <c r="AE5425" s="179"/>
      <c r="AF5425" s="179"/>
      <c r="AG5425" s="179"/>
      <c r="AH5425" s="179"/>
      <c r="AI5425" s="179"/>
      <c r="AJ5425" s="179"/>
    </row>
    <row r="5426" spans="2:36" x14ac:dyDescent="0.3">
      <c r="B5426" s="224">
        <v>550300</v>
      </c>
      <c r="C5426" s="209">
        <v>229327</v>
      </c>
      <c r="D5426" s="206">
        <f t="shared" si="449"/>
        <v>0.4167308740686898</v>
      </c>
      <c r="E5426" s="208">
        <f t="shared" si="450"/>
        <v>0.45</v>
      </c>
      <c r="F5426" s="207">
        <v>12612.98</v>
      </c>
      <c r="G5426" s="207">
        <v>18346.16</v>
      </c>
      <c r="H5426" s="207">
        <v>20639.43</v>
      </c>
      <c r="I5426" s="214">
        <f t="shared" si="444"/>
        <v>211180</v>
      </c>
      <c r="J5426" s="211">
        <f t="shared" si="442"/>
        <v>0.38375431582773034</v>
      </c>
      <c r="K5426" s="212">
        <f t="shared" si="443"/>
        <v>0.42</v>
      </c>
      <c r="L5426" s="214">
        <f t="shared" si="445"/>
        <v>11614.9</v>
      </c>
      <c r="M5426" s="213">
        <f t="shared" si="446"/>
        <v>16894.400000000001</v>
      </c>
      <c r="N5426" s="213">
        <f t="shared" si="447"/>
        <v>19006.2</v>
      </c>
      <c r="O5426" s="242">
        <f t="shared" si="448"/>
        <v>0.51520000000029542</v>
      </c>
      <c r="P5426" s="242"/>
      <c r="Q5426" s="179"/>
      <c r="R5426" s="179"/>
      <c r="S5426" s="179"/>
      <c r="T5426" s="179"/>
      <c r="U5426" s="179"/>
      <c r="V5426" s="179"/>
      <c r="W5426" s="179"/>
      <c r="X5426" s="179"/>
      <c r="Y5426" s="179"/>
      <c r="Z5426" s="179"/>
      <c r="AA5426" s="222"/>
      <c r="AB5426" s="222"/>
      <c r="AC5426" s="222"/>
      <c r="AD5426" s="179"/>
      <c r="AE5426" s="179"/>
      <c r="AF5426" s="179"/>
      <c r="AG5426" s="179"/>
      <c r="AH5426" s="179"/>
      <c r="AI5426" s="179"/>
      <c r="AJ5426" s="179"/>
    </row>
    <row r="5427" spans="2:36" x14ac:dyDescent="0.3">
      <c r="B5427" s="224">
        <v>550400</v>
      </c>
      <c r="C5427" s="209">
        <v>229372</v>
      </c>
      <c r="D5427" s="206">
        <f t="shared" si="449"/>
        <v>0.41673691860465117</v>
      </c>
      <c r="E5427" s="208">
        <f t="shared" si="450"/>
        <v>0.45</v>
      </c>
      <c r="F5427" s="207">
        <v>12615.46</v>
      </c>
      <c r="G5427" s="207">
        <v>18349.759999999998</v>
      </c>
      <c r="H5427" s="207">
        <v>20643.48</v>
      </c>
      <c r="I5427" s="214">
        <f t="shared" si="444"/>
        <v>211222</v>
      </c>
      <c r="J5427" s="211">
        <f t="shared" si="442"/>
        <v>0.38376090116279071</v>
      </c>
      <c r="K5427" s="212">
        <f t="shared" si="443"/>
        <v>0.42</v>
      </c>
      <c r="L5427" s="214">
        <f t="shared" si="445"/>
        <v>11617.210000000001</v>
      </c>
      <c r="M5427" s="213">
        <f t="shared" si="446"/>
        <v>16897.760000000002</v>
      </c>
      <c r="N5427" s="213">
        <f t="shared" si="447"/>
        <v>19009.98</v>
      </c>
      <c r="O5427" s="242">
        <f t="shared" si="448"/>
        <v>0.51530000000002474</v>
      </c>
      <c r="P5427" s="242"/>
      <c r="Q5427" s="179"/>
      <c r="R5427" s="179"/>
      <c r="S5427" s="179"/>
      <c r="T5427" s="179"/>
      <c r="U5427" s="179"/>
      <c r="V5427" s="179"/>
      <c r="W5427" s="179"/>
      <c r="X5427" s="179"/>
      <c r="Y5427" s="179"/>
      <c r="Z5427" s="179"/>
      <c r="AA5427" s="222"/>
      <c r="AB5427" s="222"/>
      <c r="AC5427" s="222"/>
      <c r="AD5427" s="179"/>
      <c r="AE5427" s="179"/>
      <c r="AF5427" s="179"/>
      <c r="AG5427" s="179"/>
      <c r="AH5427" s="179"/>
      <c r="AI5427" s="179"/>
      <c r="AJ5427" s="179"/>
    </row>
    <row r="5428" spans="2:36" x14ac:dyDescent="0.3">
      <c r="B5428" s="224">
        <v>550500</v>
      </c>
      <c r="C5428" s="209">
        <v>229417</v>
      </c>
      <c r="D5428" s="206">
        <f t="shared" si="449"/>
        <v>0.41674296094459584</v>
      </c>
      <c r="E5428" s="208">
        <f t="shared" si="450"/>
        <v>0.45</v>
      </c>
      <c r="F5428" s="207">
        <v>12617.93</v>
      </c>
      <c r="G5428" s="207">
        <v>18353.36</v>
      </c>
      <c r="H5428" s="207">
        <v>20647.53</v>
      </c>
      <c r="I5428" s="214">
        <f t="shared" si="444"/>
        <v>211264</v>
      </c>
      <c r="J5428" s="211">
        <f t="shared" si="442"/>
        <v>0.38376748410535877</v>
      </c>
      <c r="K5428" s="212">
        <f t="shared" si="443"/>
        <v>0.42</v>
      </c>
      <c r="L5428" s="214">
        <f t="shared" si="445"/>
        <v>11619.52</v>
      </c>
      <c r="M5428" s="213">
        <f t="shared" si="446"/>
        <v>16901.12</v>
      </c>
      <c r="N5428" s="213">
        <f t="shared" si="447"/>
        <v>19013.759999999998</v>
      </c>
      <c r="O5428" s="242">
        <f t="shared" si="448"/>
        <v>0.51519999999964061</v>
      </c>
      <c r="P5428" s="242"/>
      <c r="Q5428" s="179"/>
      <c r="R5428" s="179"/>
      <c r="S5428" s="179"/>
      <c r="T5428" s="179"/>
      <c r="U5428" s="179"/>
      <c r="V5428" s="179"/>
      <c r="W5428" s="179"/>
      <c r="X5428" s="179"/>
      <c r="Y5428" s="179"/>
      <c r="Z5428" s="179"/>
      <c r="AA5428" s="222"/>
      <c r="AB5428" s="222"/>
      <c r="AC5428" s="222"/>
      <c r="AD5428" s="179"/>
      <c r="AE5428" s="179"/>
      <c r="AF5428" s="179"/>
      <c r="AG5428" s="179"/>
      <c r="AH5428" s="179"/>
      <c r="AI5428" s="179"/>
      <c r="AJ5428" s="179"/>
    </row>
    <row r="5429" spans="2:36" x14ac:dyDescent="0.3">
      <c r="B5429" s="224">
        <v>550600</v>
      </c>
      <c r="C5429" s="209">
        <v>229462</v>
      </c>
      <c r="D5429" s="206">
        <f t="shared" si="449"/>
        <v>0.41674900108972029</v>
      </c>
      <c r="E5429" s="208">
        <f t="shared" si="450"/>
        <v>0.45</v>
      </c>
      <c r="F5429" s="207">
        <v>12620.41</v>
      </c>
      <c r="G5429" s="207">
        <v>18356.96</v>
      </c>
      <c r="H5429" s="207">
        <v>20651.580000000002</v>
      </c>
      <c r="I5429" s="214">
        <f t="shared" si="444"/>
        <v>211306</v>
      </c>
      <c r="J5429" s="211">
        <f t="shared" si="442"/>
        <v>0.38377406465673808</v>
      </c>
      <c r="K5429" s="212">
        <f t="shared" si="443"/>
        <v>0.42</v>
      </c>
      <c r="L5429" s="214">
        <f t="shared" si="445"/>
        <v>11621.83</v>
      </c>
      <c r="M5429" s="213">
        <f t="shared" si="446"/>
        <v>16904.48</v>
      </c>
      <c r="N5429" s="213">
        <f t="shared" si="447"/>
        <v>19017.54</v>
      </c>
      <c r="O5429" s="242">
        <f t="shared" si="448"/>
        <v>0.5152999999999156</v>
      </c>
      <c r="P5429" s="242"/>
      <c r="Q5429" s="179"/>
      <c r="R5429" s="179"/>
      <c r="S5429" s="179"/>
      <c r="T5429" s="179"/>
      <c r="U5429" s="179"/>
      <c r="V5429" s="179"/>
      <c r="W5429" s="179"/>
      <c r="X5429" s="179"/>
      <c r="Y5429" s="179"/>
      <c r="Z5429" s="179"/>
      <c r="AA5429" s="222"/>
      <c r="AB5429" s="222"/>
      <c r="AC5429" s="222"/>
      <c r="AD5429" s="179"/>
      <c r="AE5429" s="179"/>
      <c r="AF5429" s="179"/>
      <c r="AG5429" s="179"/>
      <c r="AH5429" s="179"/>
      <c r="AI5429" s="179"/>
      <c r="AJ5429" s="179"/>
    </row>
    <row r="5430" spans="2:36" x14ac:dyDescent="0.3">
      <c r="B5430" s="224">
        <v>550700</v>
      </c>
      <c r="C5430" s="209">
        <v>229507</v>
      </c>
      <c r="D5430" s="206">
        <f t="shared" si="449"/>
        <v>0.41675503904122024</v>
      </c>
      <c r="E5430" s="208">
        <f t="shared" si="450"/>
        <v>0.45</v>
      </c>
      <c r="F5430" s="207">
        <v>12622.88</v>
      </c>
      <c r="G5430" s="207">
        <v>18360.560000000001</v>
      </c>
      <c r="H5430" s="207">
        <v>20655.63</v>
      </c>
      <c r="I5430" s="214">
        <f t="shared" si="444"/>
        <v>211348</v>
      </c>
      <c r="J5430" s="211">
        <f t="shared" si="442"/>
        <v>0.38378064281823132</v>
      </c>
      <c r="K5430" s="212">
        <f t="shared" si="443"/>
        <v>0.42</v>
      </c>
      <c r="L5430" s="214">
        <f t="shared" si="445"/>
        <v>11624.14</v>
      </c>
      <c r="M5430" s="213">
        <f t="shared" si="446"/>
        <v>16907.84</v>
      </c>
      <c r="N5430" s="213">
        <f t="shared" si="447"/>
        <v>19021.32</v>
      </c>
      <c r="O5430" s="242">
        <f t="shared" si="448"/>
        <v>0.51520000000007715</v>
      </c>
      <c r="P5430" s="242"/>
      <c r="Q5430" s="179"/>
      <c r="R5430" s="179"/>
      <c r="S5430" s="179"/>
      <c r="T5430" s="179"/>
      <c r="U5430" s="179"/>
      <c r="V5430" s="179"/>
      <c r="W5430" s="179"/>
      <c r="X5430" s="179"/>
      <c r="Y5430" s="179"/>
      <c r="Z5430" s="179"/>
      <c r="AA5430" s="222"/>
      <c r="AB5430" s="222"/>
      <c r="AC5430" s="222"/>
      <c r="AD5430" s="179"/>
      <c r="AE5430" s="179"/>
      <c r="AF5430" s="179"/>
      <c r="AG5430" s="179"/>
      <c r="AH5430" s="179"/>
      <c r="AI5430" s="179"/>
      <c r="AJ5430" s="179"/>
    </row>
    <row r="5431" spans="2:36" x14ac:dyDescent="0.3">
      <c r="B5431" s="224">
        <v>550800</v>
      </c>
      <c r="C5431" s="209">
        <v>229552</v>
      </c>
      <c r="D5431" s="206">
        <f t="shared" si="449"/>
        <v>0.41676107480029051</v>
      </c>
      <c r="E5431" s="208">
        <f t="shared" si="450"/>
        <v>0.45</v>
      </c>
      <c r="F5431" s="207">
        <v>12625.36</v>
      </c>
      <c r="G5431" s="207">
        <v>18364.16</v>
      </c>
      <c r="H5431" s="207">
        <v>20659.68</v>
      </c>
      <c r="I5431" s="214">
        <f t="shared" si="444"/>
        <v>211390</v>
      </c>
      <c r="J5431" s="211">
        <f t="shared" si="442"/>
        <v>0.38378721859114018</v>
      </c>
      <c r="K5431" s="212">
        <f t="shared" si="443"/>
        <v>0.42</v>
      </c>
      <c r="L5431" s="214">
        <f t="shared" si="445"/>
        <v>11626.45</v>
      </c>
      <c r="M5431" s="213">
        <f t="shared" si="446"/>
        <v>16911.2</v>
      </c>
      <c r="N5431" s="213">
        <f t="shared" si="447"/>
        <v>19025.099999999999</v>
      </c>
      <c r="O5431" s="242">
        <f t="shared" si="448"/>
        <v>0.51529999999980647</v>
      </c>
      <c r="P5431" s="242"/>
      <c r="Q5431" s="179"/>
      <c r="R5431" s="179"/>
      <c r="S5431" s="179"/>
      <c r="T5431" s="179"/>
      <c r="U5431" s="179"/>
      <c r="V5431" s="179"/>
      <c r="W5431" s="179"/>
      <c r="X5431" s="179"/>
      <c r="Y5431" s="179"/>
      <c r="Z5431" s="179"/>
      <c r="AA5431" s="222"/>
      <c r="AB5431" s="222"/>
      <c r="AC5431" s="222"/>
      <c r="AD5431" s="179"/>
      <c r="AE5431" s="179"/>
      <c r="AF5431" s="179"/>
      <c r="AG5431" s="179"/>
      <c r="AH5431" s="179"/>
      <c r="AI5431" s="179"/>
      <c r="AJ5431" s="179"/>
    </row>
    <row r="5432" spans="2:36" x14ac:dyDescent="0.3">
      <c r="B5432" s="224">
        <v>550900</v>
      </c>
      <c r="C5432" s="209">
        <v>229597</v>
      </c>
      <c r="D5432" s="206">
        <f t="shared" si="449"/>
        <v>0.41676710836812486</v>
      </c>
      <c r="E5432" s="208">
        <f t="shared" si="450"/>
        <v>0.45</v>
      </c>
      <c r="F5432" s="207">
        <v>12627.83</v>
      </c>
      <c r="G5432" s="207">
        <v>18367.759999999998</v>
      </c>
      <c r="H5432" s="207">
        <v>20663.73</v>
      </c>
      <c r="I5432" s="214">
        <f t="shared" si="444"/>
        <v>211432</v>
      </c>
      <c r="J5432" s="211">
        <f t="shared" si="442"/>
        <v>0.38379379197676528</v>
      </c>
      <c r="K5432" s="212">
        <f t="shared" si="443"/>
        <v>0.42</v>
      </c>
      <c r="L5432" s="214">
        <f t="shared" si="445"/>
        <v>11628.76</v>
      </c>
      <c r="M5432" s="213">
        <f t="shared" si="446"/>
        <v>16914.560000000001</v>
      </c>
      <c r="N5432" s="213">
        <f t="shared" si="447"/>
        <v>19028.88</v>
      </c>
      <c r="O5432" s="242">
        <f t="shared" si="448"/>
        <v>0.51519999999996802</v>
      </c>
      <c r="P5432" s="242"/>
      <c r="Q5432" s="179"/>
      <c r="R5432" s="179"/>
      <c r="S5432" s="179"/>
      <c r="T5432" s="179"/>
      <c r="U5432" s="179"/>
      <c r="V5432" s="179"/>
      <c r="W5432" s="179"/>
      <c r="X5432" s="179"/>
      <c r="Y5432" s="179"/>
      <c r="Z5432" s="179"/>
      <c r="AA5432" s="222"/>
      <c r="AB5432" s="222"/>
      <c r="AC5432" s="222"/>
      <c r="AD5432" s="179"/>
      <c r="AE5432" s="179"/>
      <c r="AF5432" s="179"/>
      <c r="AG5432" s="179"/>
      <c r="AH5432" s="179"/>
      <c r="AI5432" s="179"/>
      <c r="AJ5432" s="179"/>
    </row>
    <row r="5433" spans="2:36" x14ac:dyDescent="0.3">
      <c r="B5433" s="224">
        <v>551000</v>
      </c>
      <c r="C5433" s="209">
        <v>229642</v>
      </c>
      <c r="D5433" s="206">
        <f t="shared" si="449"/>
        <v>0.41677313974591651</v>
      </c>
      <c r="E5433" s="208">
        <f t="shared" si="450"/>
        <v>0.45</v>
      </c>
      <c r="F5433" s="207">
        <v>12630.31</v>
      </c>
      <c r="G5433" s="207">
        <v>18371.36</v>
      </c>
      <c r="H5433" s="207">
        <v>20667.78</v>
      </c>
      <c r="I5433" s="214">
        <f t="shared" si="444"/>
        <v>211474</v>
      </c>
      <c r="J5433" s="211">
        <f t="shared" si="442"/>
        <v>0.38380036297640652</v>
      </c>
      <c r="K5433" s="212">
        <f t="shared" si="443"/>
        <v>0.42</v>
      </c>
      <c r="L5433" s="214">
        <f t="shared" si="445"/>
        <v>11631.07</v>
      </c>
      <c r="M5433" s="213">
        <f t="shared" si="446"/>
        <v>16917.920000000002</v>
      </c>
      <c r="N5433" s="213">
        <f t="shared" si="447"/>
        <v>19032.66</v>
      </c>
      <c r="O5433" s="242">
        <f t="shared" si="448"/>
        <v>0.51529999999966092</v>
      </c>
      <c r="P5433" s="242"/>
      <c r="Q5433" s="179"/>
      <c r="R5433" s="179"/>
      <c r="S5433" s="179"/>
      <c r="T5433" s="179"/>
      <c r="U5433" s="179"/>
      <c r="V5433" s="179"/>
      <c r="W5433" s="179"/>
      <c r="X5433" s="179"/>
      <c r="Y5433" s="179"/>
      <c r="Z5433" s="179"/>
      <c r="AA5433" s="222"/>
      <c r="AB5433" s="222"/>
      <c r="AC5433" s="222"/>
      <c r="AD5433" s="179"/>
      <c r="AE5433" s="179"/>
      <c r="AF5433" s="179"/>
      <c r="AG5433" s="179"/>
      <c r="AH5433" s="179"/>
      <c r="AI5433" s="179"/>
      <c r="AJ5433" s="179"/>
    </row>
    <row r="5434" spans="2:36" x14ac:dyDescent="0.3">
      <c r="B5434" s="224">
        <v>551100</v>
      </c>
      <c r="C5434" s="209">
        <v>229687</v>
      </c>
      <c r="D5434" s="206">
        <f t="shared" si="449"/>
        <v>0.41677916893485756</v>
      </c>
      <c r="E5434" s="208">
        <f t="shared" si="450"/>
        <v>0.45</v>
      </c>
      <c r="F5434" s="207">
        <v>12632.78</v>
      </c>
      <c r="G5434" s="207">
        <v>18374.96</v>
      </c>
      <c r="H5434" s="207">
        <v>20671.830000000002</v>
      </c>
      <c r="I5434" s="214">
        <f t="shared" si="444"/>
        <v>211516</v>
      </c>
      <c r="J5434" s="211">
        <f t="shared" si="442"/>
        <v>0.38380693159136275</v>
      </c>
      <c r="K5434" s="212">
        <f t="shared" si="443"/>
        <v>0.42</v>
      </c>
      <c r="L5434" s="214">
        <f t="shared" si="445"/>
        <v>11633.38</v>
      </c>
      <c r="M5434" s="213">
        <f t="shared" si="446"/>
        <v>16921.28</v>
      </c>
      <c r="N5434" s="213">
        <f t="shared" si="447"/>
        <v>19036.439999999999</v>
      </c>
      <c r="O5434" s="242">
        <f t="shared" si="448"/>
        <v>0.51519999999989519</v>
      </c>
      <c r="P5434" s="242"/>
      <c r="Q5434" s="179"/>
      <c r="R5434" s="179"/>
      <c r="S5434" s="179"/>
      <c r="T5434" s="179"/>
      <c r="U5434" s="179"/>
      <c r="V5434" s="179"/>
      <c r="W5434" s="179"/>
      <c r="X5434" s="179"/>
      <c r="Y5434" s="179"/>
      <c r="Z5434" s="179"/>
      <c r="AA5434" s="222"/>
      <c r="AB5434" s="222"/>
      <c r="AC5434" s="222"/>
      <c r="AD5434" s="179"/>
      <c r="AE5434" s="179"/>
      <c r="AF5434" s="179"/>
      <c r="AG5434" s="179"/>
      <c r="AH5434" s="179"/>
      <c r="AI5434" s="179"/>
      <c r="AJ5434" s="179"/>
    </row>
    <row r="5435" spans="2:36" x14ac:dyDescent="0.3">
      <c r="B5435" s="224">
        <v>551200</v>
      </c>
      <c r="C5435" s="209">
        <v>229732</v>
      </c>
      <c r="D5435" s="206">
        <f t="shared" si="449"/>
        <v>0.41678519593613933</v>
      </c>
      <c r="E5435" s="208">
        <f t="shared" si="450"/>
        <v>0.45</v>
      </c>
      <c r="F5435" s="207">
        <v>12635.26</v>
      </c>
      <c r="G5435" s="207">
        <v>18378.560000000001</v>
      </c>
      <c r="H5435" s="207">
        <v>20675.88</v>
      </c>
      <c r="I5435" s="214">
        <f t="shared" si="444"/>
        <v>211558</v>
      </c>
      <c r="J5435" s="211">
        <f t="shared" ref="J5435:J5498" si="451">I5435/$B5435</f>
        <v>0.38381349782293178</v>
      </c>
      <c r="K5435" s="212">
        <f t="shared" ref="K5435:K5498" si="452">(I5435-I5434)/($B5435-$B5434)</f>
        <v>0.42</v>
      </c>
      <c r="L5435" s="214">
        <f t="shared" si="445"/>
        <v>11635.69</v>
      </c>
      <c r="M5435" s="213">
        <f t="shared" si="446"/>
        <v>16924.64</v>
      </c>
      <c r="N5435" s="213">
        <f t="shared" si="447"/>
        <v>19040.219999999998</v>
      </c>
      <c r="O5435" s="242">
        <f t="shared" si="448"/>
        <v>0.51530000000013387</v>
      </c>
      <c r="P5435" s="242"/>
      <c r="Q5435" s="179"/>
      <c r="R5435" s="179"/>
      <c r="S5435" s="179"/>
      <c r="T5435" s="179"/>
      <c r="U5435" s="179"/>
      <c r="V5435" s="179"/>
      <c r="W5435" s="179"/>
      <c r="X5435" s="179"/>
      <c r="Y5435" s="179"/>
      <c r="Z5435" s="179"/>
      <c r="AA5435" s="222"/>
      <c r="AB5435" s="222"/>
      <c r="AC5435" s="222"/>
      <c r="AD5435" s="179"/>
      <c r="AE5435" s="179"/>
      <c r="AF5435" s="179"/>
      <c r="AG5435" s="179"/>
      <c r="AH5435" s="179"/>
      <c r="AI5435" s="179"/>
      <c r="AJ5435" s="179"/>
    </row>
    <row r="5436" spans="2:36" x14ac:dyDescent="0.3">
      <c r="B5436" s="224">
        <v>551300</v>
      </c>
      <c r="C5436" s="209">
        <v>229777</v>
      </c>
      <c r="D5436" s="206">
        <f t="shared" si="449"/>
        <v>0.41679122075095232</v>
      </c>
      <c r="E5436" s="208">
        <f t="shared" si="450"/>
        <v>0.45</v>
      </c>
      <c r="F5436" s="207">
        <v>12637.73</v>
      </c>
      <c r="G5436" s="207">
        <v>18382.16</v>
      </c>
      <c r="H5436" s="207">
        <v>20679.93</v>
      </c>
      <c r="I5436" s="214">
        <f t="shared" si="444"/>
        <v>211600</v>
      </c>
      <c r="J5436" s="211">
        <f t="shared" si="451"/>
        <v>0.38382006167241067</v>
      </c>
      <c r="K5436" s="212">
        <f t="shared" si="452"/>
        <v>0.42</v>
      </c>
      <c r="L5436" s="214">
        <f t="shared" si="445"/>
        <v>11638</v>
      </c>
      <c r="M5436" s="213">
        <f t="shared" si="446"/>
        <v>16928</v>
      </c>
      <c r="N5436" s="213">
        <f t="shared" si="447"/>
        <v>19044</v>
      </c>
      <c r="O5436" s="242">
        <f t="shared" si="448"/>
        <v>0.51520000000029542</v>
      </c>
      <c r="P5436" s="242"/>
      <c r="Q5436" s="179"/>
      <c r="R5436" s="179"/>
      <c r="S5436" s="179"/>
      <c r="T5436" s="179"/>
      <c r="U5436" s="179"/>
      <c r="V5436" s="179"/>
      <c r="W5436" s="179"/>
      <c r="X5436" s="179"/>
      <c r="Y5436" s="179"/>
      <c r="Z5436" s="179"/>
      <c r="AA5436" s="222"/>
      <c r="AB5436" s="222"/>
      <c r="AC5436" s="222"/>
      <c r="AD5436" s="179"/>
      <c r="AE5436" s="179"/>
      <c r="AF5436" s="179"/>
      <c r="AG5436" s="179"/>
      <c r="AH5436" s="179"/>
      <c r="AI5436" s="179"/>
      <c r="AJ5436" s="179"/>
    </row>
    <row r="5437" spans="2:36" x14ac:dyDescent="0.3">
      <c r="B5437" s="224">
        <v>551400</v>
      </c>
      <c r="C5437" s="209">
        <v>229822</v>
      </c>
      <c r="D5437" s="206">
        <f t="shared" si="449"/>
        <v>0.41679724338048602</v>
      </c>
      <c r="E5437" s="208">
        <f t="shared" si="450"/>
        <v>0.45</v>
      </c>
      <c r="F5437" s="207">
        <v>12640.21</v>
      </c>
      <c r="G5437" s="207">
        <v>18385.759999999998</v>
      </c>
      <c r="H5437" s="207">
        <v>20683.98</v>
      </c>
      <c r="I5437" s="214">
        <f t="shared" si="444"/>
        <v>211642</v>
      </c>
      <c r="J5437" s="211">
        <f t="shared" si="451"/>
        <v>0.38382662314109539</v>
      </c>
      <c r="K5437" s="212">
        <f t="shared" si="452"/>
        <v>0.42</v>
      </c>
      <c r="L5437" s="214">
        <f t="shared" si="445"/>
        <v>11640.31</v>
      </c>
      <c r="M5437" s="213">
        <f t="shared" si="446"/>
        <v>16931.36</v>
      </c>
      <c r="N5437" s="213">
        <f t="shared" si="447"/>
        <v>19047.78</v>
      </c>
      <c r="O5437" s="242">
        <f t="shared" si="448"/>
        <v>0.51530000000002474</v>
      </c>
      <c r="P5437" s="242"/>
      <c r="Q5437" s="179"/>
      <c r="R5437" s="179"/>
      <c r="S5437" s="179"/>
      <c r="T5437" s="179"/>
      <c r="U5437" s="179"/>
      <c r="V5437" s="179"/>
      <c r="W5437" s="179"/>
      <c r="X5437" s="179"/>
      <c r="Y5437" s="179"/>
      <c r="Z5437" s="179"/>
      <c r="AA5437" s="222"/>
      <c r="AB5437" s="222"/>
      <c r="AC5437" s="222"/>
      <c r="AD5437" s="179"/>
      <c r="AE5437" s="179"/>
      <c r="AF5437" s="179"/>
      <c r="AG5437" s="179"/>
      <c r="AH5437" s="179"/>
      <c r="AI5437" s="179"/>
      <c r="AJ5437" s="179"/>
    </row>
    <row r="5438" spans="2:36" x14ac:dyDescent="0.3">
      <c r="B5438" s="224">
        <v>551500</v>
      </c>
      <c r="C5438" s="209">
        <v>229867</v>
      </c>
      <c r="D5438" s="206">
        <f t="shared" si="449"/>
        <v>0.4168032638259293</v>
      </c>
      <c r="E5438" s="208">
        <f t="shared" si="450"/>
        <v>0.45</v>
      </c>
      <c r="F5438" s="207">
        <v>12642.68</v>
      </c>
      <c r="G5438" s="207">
        <v>18389.36</v>
      </c>
      <c r="H5438" s="207">
        <v>20688.03</v>
      </c>
      <c r="I5438" s="214">
        <f t="shared" ref="I5438:I5479" si="453">I5437+42</f>
        <v>211684</v>
      </c>
      <c r="J5438" s="211">
        <f t="shared" si="451"/>
        <v>0.38383318223028107</v>
      </c>
      <c r="K5438" s="212">
        <f t="shared" si="452"/>
        <v>0.42</v>
      </c>
      <c r="L5438" s="214">
        <f t="shared" ref="L5438:L5501" si="454">I5438*5.5%</f>
        <v>11642.62</v>
      </c>
      <c r="M5438" s="213">
        <f t="shared" ref="M5438:M5501" si="455">I5438*8%</f>
        <v>16934.72</v>
      </c>
      <c r="N5438" s="213">
        <f t="shared" ref="N5438:N5501" si="456">I5438*9%</f>
        <v>19051.559999999998</v>
      </c>
      <c r="O5438" s="242">
        <f t="shared" si="448"/>
        <v>0.51519999999964061</v>
      </c>
      <c r="P5438" s="242"/>
      <c r="Q5438" s="179"/>
      <c r="R5438" s="179"/>
      <c r="S5438" s="179"/>
      <c r="T5438" s="179"/>
      <c r="U5438" s="179"/>
      <c r="V5438" s="179"/>
      <c r="W5438" s="179"/>
      <c r="X5438" s="179"/>
      <c r="Y5438" s="179"/>
      <c r="Z5438" s="179"/>
      <c r="AA5438" s="222"/>
      <c r="AB5438" s="222"/>
      <c r="AC5438" s="222"/>
      <c r="AD5438" s="179"/>
      <c r="AE5438" s="179"/>
      <c r="AF5438" s="179"/>
      <c r="AG5438" s="179"/>
      <c r="AH5438" s="179"/>
      <c r="AI5438" s="179"/>
      <c r="AJ5438" s="179"/>
    </row>
    <row r="5439" spans="2:36" x14ac:dyDescent="0.3">
      <c r="B5439" s="224">
        <v>551600</v>
      </c>
      <c r="C5439" s="209">
        <v>229912</v>
      </c>
      <c r="D5439" s="206">
        <f t="shared" si="449"/>
        <v>0.4168092820884699</v>
      </c>
      <c r="E5439" s="208">
        <f t="shared" si="450"/>
        <v>0.45</v>
      </c>
      <c r="F5439" s="207">
        <v>12645.16</v>
      </c>
      <c r="G5439" s="207">
        <v>18392.96</v>
      </c>
      <c r="H5439" s="207">
        <v>20692.080000000002</v>
      </c>
      <c r="I5439" s="214">
        <f t="shared" si="453"/>
        <v>211726</v>
      </c>
      <c r="J5439" s="211">
        <f t="shared" si="451"/>
        <v>0.38383973894126178</v>
      </c>
      <c r="K5439" s="212">
        <f t="shared" si="452"/>
        <v>0.42</v>
      </c>
      <c r="L5439" s="214">
        <f t="shared" si="454"/>
        <v>11644.93</v>
      </c>
      <c r="M5439" s="213">
        <f t="shared" si="455"/>
        <v>16938.080000000002</v>
      </c>
      <c r="N5439" s="213">
        <f t="shared" si="456"/>
        <v>19055.34</v>
      </c>
      <c r="O5439" s="242">
        <f t="shared" si="448"/>
        <v>0.5152999999999156</v>
      </c>
      <c r="P5439" s="242"/>
      <c r="Q5439" s="179"/>
      <c r="R5439" s="179"/>
      <c r="S5439" s="179"/>
      <c r="T5439" s="179"/>
      <c r="U5439" s="179"/>
      <c r="V5439" s="179"/>
      <c r="W5439" s="179"/>
      <c r="X5439" s="179"/>
      <c r="Y5439" s="179"/>
      <c r="Z5439" s="179"/>
      <c r="AA5439" s="222"/>
      <c r="AB5439" s="222"/>
      <c r="AC5439" s="222"/>
      <c r="AD5439" s="179"/>
      <c r="AE5439" s="179"/>
      <c r="AF5439" s="179"/>
      <c r="AG5439" s="179"/>
      <c r="AH5439" s="179"/>
      <c r="AI5439" s="179"/>
      <c r="AJ5439" s="179"/>
    </row>
    <row r="5440" spans="2:36" x14ac:dyDescent="0.3">
      <c r="B5440" s="224">
        <v>551700</v>
      </c>
      <c r="C5440" s="209">
        <v>229957</v>
      </c>
      <c r="D5440" s="206">
        <f t="shared" si="449"/>
        <v>0.41681529816929491</v>
      </c>
      <c r="E5440" s="208">
        <f t="shared" si="450"/>
        <v>0.45</v>
      </c>
      <c r="F5440" s="207">
        <v>12647.63</v>
      </c>
      <c r="G5440" s="207">
        <v>18396.560000000001</v>
      </c>
      <c r="H5440" s="207">
        <v>20696.13</v>
      </c>
      <c r="I5440" s="214">
        <f t="shared" si="453"/>
        <v>211768</v>
      </c>
      <c r="J5440" s="211">
        <f t="shared" si="451"/>
        <v>0.38384629327533082</v>
      </c>
      <c r="K5440" s="212">
        <f t="shared" si="452"/>
        <v>0.42</v>
      </c>
      <c r="L5440" s="214">
        <f t="shared" si="454"/>
        <v>11647.24</v>
      </c>
      <c r="M5440" s="213">
        <f t="shared" si="455"/>
        <v>16941.439999999999</v>
      </c>
      <c r="N5440" s="213">
        <f t="shared" si="456"/>
        <v>19059.12</v>
      </c>
      <c r="O5440" s="242">
        <f t="shared" si="448"/>
        <v>0.51520000000007715</v>
      </c>
      <c r="P5440" s="242"/>
      <c r="Q5440" s="179"/>
      <c r="R5440" s="179"/>
      <c r="S5440" s="179"/>
      <c r="T5440" s="179"/>
      <c r="U5440" s="179"/>
      <c r="V5440" s="179"/>
      <c r="W5440" s="179"/>
      <c r="X5440" s="179"/>
      <c r="Y5440" s="179"/>
      <c r="Z5440" s="179"/>
      <c r="AA5440" s="222"/>
      <c r="AB5440" s="222"/>
      <c r="AC5440" s="222"/>
      <c r="AD5440" s="179"/>
      <c r="AE5440" s="179"/>
      <c r="AF5440" s="179"/>
      <c r="AG5440" s="179"/>
      <c r="AH5440" s="179"/>
      <c r="AI5440" s="179"/>
      <c r="AJ5440" s="179"/>
    </row>
    <row r="5441" spans="2:36" x14ac:dyDescent="0.3">
      <c r="B5441" s="224">
        <v>551800</v>
      </c>
      <c r="C5441" s="209">
        <v>230002</v>
      </c>
      <c r="D5441" s="206">
        <f t="shared" si="449"/>
        <v>0.41682131206959044</v>
      </c>
      <c r="E5441" s="208">
        <f t="shared" si="450"/>
        <v>0.45</v>
      </c>
      <c r="F5441" s="207">
        <v>12650.11</v>
      </c>
      <c r="G5441" s="207">
        <v>18400.16</v>
      </c>
      <c r="H5441" s="207">
        <v>20700.18</v>
      </c>
      <c r="I5441" s="214">
        <f t="shared" si="453"/>
        <v>211810</v>
      </c>
      <c r="J5441" s="211">
        <f t="shared" si="451"/>
        <v>0.38385284523378038</v>
      </c>
      <c r="K5441" s="212">
        <f t="shared" si="452"/>
        <v>0.42</v>
      </c>
      <c r="L5441" s="214">
        <f t="shared" si="454"/>
        <v>11649.55</v>
      </c>
      <c r="M5441" s="213">
        <f t="shared" si="455"/>
        <v>16944.8</v>
      </c>
      <c r="N5441" s="213">
        <f t="shared" si="456"/>
        <v>19062.899999999998</v>
      </c>
      <c r="O5441" s="242">
        <f t="shared" si="448"/>
        <v>0.51529999999980647</v>
      </c>
      <c r="P5441" s="242"/>
      <c r="Q5441" s="179"/>
      <c r="R5441" s="179"/>
      <c r="S5441" s="179"/>
      <c r="T5441" s="179"/>
      <c r="U5441" s="179"/>
      <c r="V5441" s="179"/>
      <c r="W5441" s="179"/>
      <c r="X5441" s="179"/>
      <c r="Y5441" s="179"/>
      <c r="Z5441" s="179"/>
      <c r="AA5441" s="222"/>
      <c r="AB5441" s="222"/>
      <c r="AC5441" s="222"/>
      <c r="AD5441" s="179"/>
      <c r="AE5441" s="179"/>
      <c r="AF5441" s="179"/>
      <c r="AG5441" s="179"/>
      <c r="AH5441" s="179"/>
      <c r="AI5441" s="179"/>
      <c r="AJ5441" s="179"/>
    </row>
    <row r="5442" spans="2:36" x14ac:dyDescent="0.3">
      <c r="B5442" s="224">
        <v>551900</v>
      </c>
      <c r="C5442" s="209">
        <v>230047</v>
      </c>
      <c r="D5442" s="206">
        <f t="shared" si="449"/>
        <v>0.41682732379054177</v>
      </c>
      <c r="E5442" s="208">
        <f t="shared" si="450"/>
        <v>0.45</v>
      </c>
      <c r="F5442" s="207">
        <v>12652.58</v>
      </c>
      <c r="G5442" s="207">
        <v>18403.759999999998</v>
      </c>
      <c r="H5442" s="207">
        <v>20704.23</v>
      </c>
      <c r="I5442" s="214">
        <f t="shared" si="453"/>
        <v>211852</v>
      </c>
      <c r="J5442" s="211">
        <f t="shared" si="451"/>
        <v>0.38385939481790177</v>
      </c>
      <c r="K5442" s="212">
        <f t="shared" si="452"/>
        <v>0.42</v>
      </c>
      <c r="L5442" s="214">
        <f t="shared" si="454"/>
        <v>11651.86</v>
      </c>
      <c r="M5442" s="213">
        <f t="shared" si="455"/>
        <v>16948.16</v>
      </c>
      <c r="N5442" s="213">
        <f t="shared" si="456"/>
        <v>19066.68</v>
      </c>
      <c r="O5442" s="242">
        <f t="shared" si="448"/>
        <v>0.51519999999996802</v>
      </c>
      <c r="P5442" s="242"/>
      <c r="Q5442" s="179"/>
      <c r="R5442" s="179"/>
      <c r="S5442" s="179"/>
      <c r="T5442" s="179"/>
      <c r="U5442" s="179"/>
      <c r="V5442" s="179"/>
      <c r="W5442" s="179"/>
      <c r="X5442" s="179"/>
      <c r="Y5442" s="179"/>
      <c r="Z5442" s="179"/>
      <c r="AA5442" s="222"/>
      <c r="AB5442" s="222"/>
      <c r="AC5442" s="222"/>
      <c r="AD5442" s="179"/>
      <c r="AE5442" s="179"/>
      <c r="AF5442" s="179"/>
      <c r="AG5442" s="179"/>
      <c r="AH5442" s="179"/>
      <c r="AI5442" s="179"/>
      <c r="AJ5442" s="179"/>
    </row>
    <row r="5443" spans="2:36" x14ac:dyDescent="0.3">
      <c r="B5443" s="224">
        <v>552000</v>
      </c>
      <c r="C5443" s="209">
        <v>230092</v>
      </c>
      <c r="D5443" s="206">
        <f t="shared" si="449"/>
        <v>0.41683333333333333</v>
      </c>
      <c r="E5443" s="208">
        <f t="shared" si="450"/>
        <v>0.45</v>
      </c>
      <c r="F5443" s="207">
        <v>12655.06</v>
      </c>
      <c r="G5443" s="207">
        <v>18407.36</v>
      </c>
      <c r="H5443" s="207">
        <v>20708.28</v>
      </c>
      <c r="I5443" s="214">
        <f t="shared" si="453"/>
        <v>211894</v>
      </c>
      <c r="J5443" s="211">
        <f t="shared" si="451"/>
        <v>0.3838659420289855</v>
      </c>
      <c r="K5443" s="212">
        <f t="shared" si="452"/>
        <v>0.42</v>
      </c>
      <c r="L5443" s="214">
        <f t="shared" si="454"/>
        <v>11654.17</v>
      </c>
      <c r="M5443" s="213">
        <f t="shared" si="455"/>
        <v>16951.52</v>
      </c>
      <c r="N5443" s="213">
        <f t="shared" si="456"/>
        <v>19070.46</v>
      </c>
      <c r="O5443" s="242">
        <f t="shared" si="448"/>
        <v>0.51529999999966092</v>
      </c>
      <c r="P5443" s="242"/>
      <c r="Q5443" s="179"/>
      <c r="R5443" s="179"/>
      <c r="S5443" s="179"/>
      <c r="T5443" s="179"/>
      <c r="U5443" s="179"/>
      <c r="V5443" s="179"/>
      <c r="W5443" s="179"/>
      <c r="X5443" s="179"/>
      <c r="Y5443" s="179"/>
      <c r="Z5443" s="179"/>
      <c r="AA5443" s="222"/>
      <c r="AB5443" s="222"/>
      <c r="AC5443" s="222"/>
      <c r="AD5443" s="179"/>
      <c r="AE5443" s="179"/>
      <c r="AF5443" s="179"/>
      <c r="AG5443" s="179"/>
      <c r="AH5443" s="179"/>
      <c r="AI5443" s="179"/>
      <c r="AJ5443" s="179"/>
    </row>
    <row r="5444" spans="2:36" x14ac:dyDescent="0.3">
      <c r="B5444" s="224">
        <v>552100</v>
      </c>
      <c r="C5444" s="209">
        <v>230137</v>
      </c>
      <c r="D5444" s="206">
        <f t="shared" si="449"/>
        <v>0.41683934069914869</v>
      </c>
      <c r="E5444" s="208">
        <f t="shared" si="450"/>
        <v>0.45</v>
      </c>
      <c r="F5444" s="207">
        <v>12657.53</v>
      </c>
      <c r="G5444" s="207">
        <v>18410.96</v>
      </c>
      <c r="H5444" s="207">
        <v>20712.330000000002</v>
      </c>
      <c r="I5444" s="214">
        <f t="shared" si="453"/>
        <v>211936</v>
      </c>
      <c r="J5444" s="211">
        <f t="shared" si="451"/>
        <v>0.38387248686832098</v>
      </c>
      <c r="K5444" s="212">
        <f t="shared" si="452"/>
        <v>0.42</v>
      </c>
      <c r="L5444" s="214">
        <f t="shared" si="454"/>
        <v>11656.48</v>
      </c>
      <c r="M5444" s="213">
        <f t="shared" si="455"/>
        <v>16954.88</v>
      </c>
      <c r="N5444" s="213">
        <f t="shared" si="456"/>
        <v>19074.239999999998</v>
      </c>
      <c r="O5444" s="242">
        <f t="shared" si="448"/>
        <v>0.51519999999989519</v>
      </c>
      <c r="P5444" s="242"/>
      <c r="Q5444" s="179"/>
      <c r="R5444" s="179"/>
      <c r="S5444" s="179"/>
      <c r="T5444" s="179"/>
      <c r="U5444" s="179"/>
      <c r="V5444" s="179"/>
      <c r="W5444" s="179"/>
      <c r="X5444" s="179"/>
      <c r="Y5444" s="179"/>
      <c r="Z5444" s="179"/>
      <c r="AA5444" s="222"/>
      <c r="AB5444" s="222"/>
      <c r="AC5444" s="222"/>
      <c r="AD5444" s="179"/>
      <c r="AE5444" s="179"/>
      <c r="AF5444" s="179"/>
      <c r="AG5444" s="179"/>
      <c r="AH5444" s="179"/>
      <c r="AI5444" s="179"/>
      <c r="AJ5444" s="179"/>
    </row>
    <row r="5445" spans="2:36" x14ac:dyDescent="0.3">
      <c r="B5445" s="224">
        <v>552200</v>
      </c>
      <c r="C5445" s="209">
        <v>230182</v>
      </c>
      <c r="D5445" s="206">
        <f t="shared" si="449"/>
        <v>0.4168453458891706</v>
      </c>
      <c r="E5445" s="208">
        <f t="shared" si="450"/>
        <v>0.45</v>
      </c>
      <c r="F5445" s="207">
        <v>12660.01</v>
      </c>
      <c r="G5445" s="207">
        <v>18414.560000000001</v>
      </c>
      <c r="H5445" s="207">
        <v>20716.38</v>
      </c>
      <c r="I5445" s="214">
        <f t="shared" si="453"/>
        <v>211978</v>
      </c>
      <c r="J5445" s="211">
        <f t="shared" si="451"/>
        <v>0.38387902933719664</v>
      </c>
      <c r="K5445" s="212">
        <f t="shared" si="452"/>
        <v>0.42</v>
      </c>
      <c r="L5445" s="214">
        <f t="shared" si="454"/>
        <v>11658.79</v>
      </c>
      <c r="M5445" s="213">
        <f t="shared" si="455"/>
        <v>16958.240000000002</v>
      </c>
      <c r="N5445" s="213">
        <f t="shared" si="456"/>
        <v>19078.02</v>
      </c>
      <c r="O5445" s="242">
        <f t="shared" ref="O5445:O5508" si="457">(C5445+F5445+H5445-C5444-F5444-H5444)/100</f>
        <v>0.51530000000013387</v>
      </c>
      <c r="P5445" s="242"/>
      <c r="Q5445" s="179"/>
      <c r="R5445" s="179"/>
      <c r="S5445" s="179"/>
      <c r="T5445" s="179"/>
      <c r="U5445" s="179"/>
      <c r="V5445" s="179"/>
      <c r="W5445" s="179"/>
      <c r="X5445" s="179"/>
      <c r="Y5445" s="179"/>
      <c r="Z5445" s="179"/>
      <c r="AA5445" s="222"/>
      <c r="AB5445" s="222"/>
      <c r="AC5445" s="222"/>
      <c r="AD5445" s="179"/>
      <c r="AE5445" s="179"/>
      <c r="AF5445" s="179"/>
      <c r="AG5445" s="179"/>
      <c r="AH5445" s="179"/>
      <c r="AI5445" s="179"/>
      <c r="AJ5445" s="179"/>
    </row>
    <row r="5446" spans="2:36" x14ac:dyDescent="0.3">
      <c r="B5446" s="224">
        <v>552300</v>
      </c>
      <c r="C5446" s="209">
        <v>230227</v>
      </c>
      <c r="D5446" s="206">
        <f t="shared" si="449"/>
        <v>0.41685134890458087</v>
      </c>
      <c r="E5446" s="208">
        <f t="shared" si="450"/>
        <v>0.45</v>
      </c>
      <c r="F5446" s="207">
        <v>12662.48</v>
      </c>
      <c r="G5446" s="207">
        <v>18418.16</v>
      </c>
      <c r="H5446" s="207">
        <v>20720.43</v>
      </c>
      <c r="I5446" s="214">
        <f t="shared" si="453"/>
        <v>212020</v>
      </c>
      <c r="J5446" s="211">
        <f t="shared" si="451"/>
        <v>0.38388556943690022</v>
      </c>
      <c r="K5446" s="212">
        <f t="shared" si="452"/>
        <v>0.42</v>
      </c>
      <c r="L5446" s="214">
        <f t="shared" si="454"/>
        <v>11661.1</v>
      </c>
      <c r="M5446" s="213">
        <f t="shared" si="455"/>
        <v>16961.599999999999</v>
      </c>
      <c r="N5446" s="213">
        <f t="shared" si="456"/>
        <v>19081.8</v>
      </c>
      <c r="O5446" s="242">
        <f t="shared" si="457"/>
        <v>0.51520000000029542</v>
      </c>
      <c r="P5446" s="242"/>
      <c r="Q5446" s="179"/>
      <c r="R5446" s="179"/>
      <c r="S5446" s="179"/>
      <c r="T5446" s="179"/>
      <c r="U5446" s="179"/>
      <c r="V5446" s="179"/>
      <c r="W5446" s="179"/>
      <c r="X5446" s="179"/>
      <c r="Y5446" s="179"/>
      <c r="Z5446" s="179"/>
      <c r="AA5446" s="222"/>
      <c r="AB5446" s="222"/>
      <c r="AC5446" s="222"/>
      <c r="AD5446" s="179"/>
      <c r="AE5446" s="179"/>
      <c r="AF5446" s="179"/>
      <c r="AG5446" s="179"/>
      <c r="AH5446" s="179"/>
      <c r="AI5446" s="179"/>
      <c r="AJ5446" s="179"/>
    </row>
    <row r="5447" spans="2:36" x14ac:dyDescent="0.3">
      <c r="B5447" s="224">
        <v>552400</v>
      </c>
      <c r="C5447" s="209">
        <v>230272</v>
      </c>
      <c r="D5447" s="206">
        <f t="shared" si="449"/>
        <v>0.41685734974656047</v>
      </c>
      <c r="E5447" s="208">
        <f t="shared" si="450"/>
        <v>0.45</v>
      </c>
      <c r="F5447" s="207">
        <v>12664.96</v>
      </c>
      <c r="G5447" s="207">
        <v>18421.759999999998</v>
      </c>
      <c r="H5447" s="207">
        <v>20724.48</v>
      </c>
      <c r="I5447" s="214">
        <f t="shared" si="453"/>
        <v>212062</v>
      </c>
      <c r="J5447" s="211">
        <f t="shared" si="451"/>
        <v>0.3838921071687183</v>
      </c>
      <c r="K5447" s="212">
        <f t="shared" si="452"/>
        <v>0.42</v>
      </c>
      <c r="L5447" s="214">
        <f t="shared" si="454"/>
        <v>11663.41</v>
      </c>
      <c r="M5447" s="213">
        <f t="shared" si="455"/>
        <v>16964.96</v>
      </c>
      <c r="N5447" s="213">
        <f t="shared" si="456"/>
        <v>19085.579999999998</v>
      </c>
      <c r="O5447" s="242">
        <f t="shared" si="457"/>
        <v>0.51530000000002474</v>
      </c>
      <c r="P5447" s="242"/>
      <c r="Q5447" s="179"/>
      <c r="R5447" s="179"/>
      <c r="S5447" s="179"/>
      <c r="T5447" s="179"/>
      <c r="U5447" s="179"/>
      <c r="V5447" s="179"/>
      <c r="W5447" s="179"/>
      <c r="X5447" s="179"/>
      <c r="Y5447" s="179"/>
      <c r="Z5447" s="179"/>
      <c r="AA5447" s="222"/>
      <c r="AB5447" s="222"/>
      <c r="AC5447" s="222"/>
      <c r="AD5447" s="179"/>
      <c r="AE5447" s="179"/>
      <c r="AF5447" s="179"/>
      <c r="AG5447" s="179"/>
      <c r="AH5447" s="179"/>
      <c r="AI5447" s="179"/>
      <c r="AJ5447" s="179"/>
    </row>
    <row r="5448" spans="2:36" x14ac:dyDescent="0.3">
      <c r="B5448" s="224">
        <v>552500</v>
      </c>
      <c r="C5448" s="209">
        <v>230317</v>
      </c>
      <c r="D5448" s="206">
        <f t="shared" si="449"/>
        <v>0.41686334841628958</v>
      </c>
      <c r="E5448" s="208">
        <f t="shared" si="450"/>
        <v>0.45</v>
      </c>
      <c r="F5448" s="207">
        <v>12667.43</v>
      </c>
      <c r="G5448" s="207">
        <v>18425.36</v>
      </c>
      <c r="H5448" s="207">
        <v>20728.53</v>
      </c>
      <c r="I5448" s="214">
        <f t="shared" si="453"/>
        <v>212104</v>
      </c>
      <c r="J5448" s="211">
        <f t="shared" si="451"/>
        <v>0.38389864253393663</v>
      </c>
      <c r="K5448" s="212">
        <f t="shared" si="452"/>
        <v>0.42</v>
      </c>
      <c r="L5448" s="214">
        <f t="shared" si="454"/>
        <v>11665.72</v>
      </c>
      <c r="M5448" s="213">
        <f t="shared" si="455"/>
        <v>16968.32</v>
      </c>
      <c r="N5448" s="213">
        <f t="shared" si="456"/>
        <v>19089.36</v>
      </c>
      <c r="O5448" s="242">
        <f t="shared" si="457"/>
        <v>0.51519999999964061</v>
      </c>
      <c r="P5448" s="242"/>
      <c r="Q5448" s="179"/>
      <c r="R5448" s="179"/>
      <c r="S5448" s="179"/>
      <c r="T5448" s="179"/>
      <c r="U5448" s="179"/>
      <c r="V5448" s="179"/>
      <c r="W5448" s="179"/>
      <c r="X5448" s="179"/>
      <c r="Y5448" s="179"/>
      <c r="Z5448" s="179"/>
      <c r="AA5448" s="222"/>
      <c r="AB5448" s="222"/>
      <c r="AC5448" s="222"/>
      <c r="AD5448" s="179"/>
      <c r="AE5448" s="179"/>
      <c r="AF5448" s="179"/>
      <c r="AG5448" s="179"/>
      <c r="AH5448" s="179"/>
      <c r="AI5448" s="179"/>
      <c r="AJ5448" s="179"/>
    </row>
    <row r="5449" spans="2:36" x14ac:dyDescent="0.3">
      <c r="B5449" s="224">
        <v>552600</v>
      </c>
      <c r="C5449" s="209">
        <v>230362</v>
      </c>
      <c r="D5449" s="206">
        <f t="shared" si="449"/>
        <v>0.41686934491494754</v>
      </c>
      <c r="E5449" s="208">
        <f t="shared" si="450"/>
        <v>0.45</v>
      </c>
      <c r="F5449" s="207">
        <v>12669.91</v>
      </c>
      <c r="G5449" s="207">
        <v>18428.96</v>
      </c>
      <c r="H5449" s="207">
        <v>20732.580000000002</v>
      </c>
      <c r="I5449" s="214">
        <f t="shared" si="453"/>
        <v>212146</v>
      </c>
      <c r="J5449" s="211">
        <f t="shared" si="451"/>
        <v>0.38390517553384002</v>
      </c>
      <c r="K5449" s="212">
        <f t="shared" si="452"/>
        <v>0.42</v>
      </c>
      <c r="L5449" s="214">
        <f t="shared" si="454"/>
        <v>11668.03</v>
      </c>
      <c r="M5449" s="213">
        <f t="shared" si="455"/>
        <v>16971.68</v>
      </c>
      <c r="N5449" s="213">
        <f t="shared" si="456"/>
        <v>19093.14</v>
      </c>
      <c r="O5449" s="242">
        <f t="shared" si="457"/>
        <v>0.5152999999999156</v>
      </c>
      <c r="P5449" s="242"/>
      <c r="Q5449" s="179"/>
      <c r="R5449" s="179"/>
      <c r="S5449" s="179"/>
      <c r="T5449" s="179"/>
      <c r="U5449" s="179"/>
      <c r="V5449" s="179"/>
      <c r="W5449" s="179"/>
      <c r="X5449" s="179"/>
      <c r="Y5449" s="179"/>
      <c r="Z5449" s="179"/>
      <c r="AA5449" s="222"/>
      <c r="AB5449" s="222"/>
      <c r="AC5449" s="222"/>
      <c r="AD5449" s="179"/>
      <c r="AE5449" s="179"/>
      <c r="AF5449" s="179"/>
      <c r="AG5449" s="179"/>
      <c r="AH5449" s="179"/>
      <c r="AI5449" s="179"/>
      <c r="AJ5449" s="179"/>
    </row>
    <row r="5450" spans="2:36" x14ac:dyDescent="0.3">
      <c r="B5450" s="224">
        <v>552700</v>
      </c>
      <c r="C5450" s="209">
        <v>230407</v>
      </c>
      <c r="D5450" s="206">
        <f t="shared" si="449"/>
        <v>0.41687533924371267</v>
      </c>
      <c r="E5450" s="208">
        <f t="shared" si="450"/>
        <v>0.45</v>
      </c>
      <c r="F5450" s="207">
        <v>12672.38</v>
      </c>
      <c r="G5450" s="207">
        <v>18432.560000000001</v>
      </c>
      <c r="H5450" s="207">
        <v>20736.63</v>
      </c>
      <c r="I5450" s="214">
        <f t="shared" si="453"/>
        <v>212188</v>
      </c>
      <c r="J5450" s="211">
        <f t="shared" si="451"/>
        <v>0.38391170616971232</v>
      </c>
      <c r="K5450" s="212">
        <f t="shared" si="452"/>
        <v>0.42</v>
      </c>
      <c r="L5450" s="214">
        <f t="shared" si="454"/>
        <v>11670.34</v>
      </c>
      <c r="M5450" s="213">
        <f t="shared" si="455"/>
        <v>16975.04</v>
      </c>
      <c r="N5450" s="213">
        <f t="shared" si="456"/>
        <v>19096.919999999998</v>
      </c>
      <c r="O5450" s="242">
        <f t="shared" si="457"/>
        <v>0.51520000000007715</v>
      </c>
      <c r="P5450" s="242"/>
      <c r="Q5450" s="179"/>
      <c r="R5450" s="179"/>
      <c r="S5450" s="179"/>
      <c r="T5450" s="179"/>
      <c r="U5450" s="179"/>
      <c r="V5450" s="179"/>
      <c r="W5450" s="179"/>
      <c r="X5450" s="179"/>
      <c r="Y5450" s="179"/>
      <c r="Z5450" s="179"/>
      <c r="AA5450" s="222"/>
      <c r="AB5450" s="222"/>
      <c r="AC5450" s="222"/>
      <c r="AD5450" s="179"/>
      <c r="AE5450" s="179"/>
      <c r="AF5450" s="179"/>
      <c r="AG5450" s="179"/>
      <c r="AH5450" s="179"/>
      <c r="AI5450" s="179"/>
      <c r="AJ5450" s="179"/>
    </row>
    <row r="5451" spans="2:36" x14ac:dyDescent="0.3">
      <c r="B5451" s="224">
        <v>552800</v>
      </c>
      <c r="C5451" s="209">
        <v>230452</v>
      </c>
      <c r="D5451" s="206">
        <f t="shared" si="449"/>
        <v>0.41688133140376266</v>
      </c>
      <c r="E5451" s="208">
        <f t="shared" si="450"/>
        <v>0.45</v>
      </c>
      <c r="F5451" s="207">
        <v>12674.86</v>
      </c>
      <c r="G5451" s="207">
        <v>18436.16</v>
      </c>
      <c r="H5451" s="207">
        <v>20740.68</v>
      </c>
      <c r="I5451" s="214">
        <f t="shared" si="453"/>
        <v>212230</v>
      </c>
      <c r="J5451" s="211">
        <f t="shared" si="451"/>
        <v>0.38391823444283646</v>
      </c>
      <c r="K5451" s="212">
        <f t="shared" si="452"/>
        <v>0.42</v>
      </c>
      <c r="L5451" s="214">
        <f t="shared" si="454"/>
        <v>11672.65</v>
      </c>
      <c r="M5451" s="213">
        <f t="shared" si="455"/>
        <v>16978.400000000001</v>
      </c>
      <c r="N5451" s="213">
        <f t="shared" si="456"/>
        <v>19100.7</v>
      </c>
      <c r="O5451" s="242">
        <f t="shared" si="457"/>
        <v>0.51529999999980647</v>
      </c>
      <c r="P5451" s="242"/>
      <c r="Q5451" s="179"/>
      <c r="R5451" s="179"/>
      <c r="S5451" s="179"/>
      <c r="T5451" s="179"/>
      <c r="U5451" s="179"/>
      <c r="V5451" s="179"/>
      <c r="W5451" s="179"/>
      <c r="X5451" s="179"/>
      <c r="Y5451" s="179"/>
      <c r="Z5451" s="179"/>
      <c r="AA5451" s="222"/>
      <c r="AB5451" s="222"/>
      <c r="AC5451" s="222"/>
      <c r="AD5451" s="179"/>
      <c r="AE5451" s="179"/>
      <c r="AF5451" s="179"/>
      <c r="AG5451" s="179"/>
      <c r="AH5451" s="179"/>
      <c r="AI5451" s="179"/>
      <c r="AJ5451" s="179"/>
    </row>
    <row r="5452" spans="2:36" x14ac:dyDescent="0.3">
      <c r="B5452" s="224">
        <v>552900</v>
      </c>
      <c r="C5452" s="209">
        <v>230497</v>
      </c>
      <c r="D5452" s="206">
        <f t="shared" si="449"/>
        <v>0.41688732139627421</v>
      </c>
      <c r="E5452" s="208">
        <f t="shared" si="450"/>
        <v>0.45</v>
      </c>
      <c r="F5452" s="207">
        <v>12677.33</v>
      </c>
      <c r="G5452" s="207">
        <v>18439.759999999998</v>
      </c>
      <c r="H5452" s="207">
        <v>20744.73</v>
      </c>
      <c r="I5452" s="214">
        <f t="shared" si="453"/>
        <v>212272</v>
      </c>
      <c r="J5452" s="211">
        <f t="shared" si="451"/>
        <v>0.38392476035449447</v>
      </c>
      <c r="K5452" s="212">
        <f t="shared" si="452"/>
        <v>0.42</v>
      </c>
      <c r="L5452" s="214">
        <f t="shared" si="454"/>
        <v>11674.960000000001</v>
      </c>
      <c r="M5452" s="213">
        <f t="shared" si="455"/>
        <v>16981.760000000002</v>
      </c>
      <c r="N5452" s="213">
        <f t="shared" si="456"/>
        <v>19104.48</v>
      </c>
      <c r="O5452" s="242">
        <f t="shared" si="457"/>
        <v>0.51519999999996802</v>
      </c>
      <c r="P5452" s="242"/>
      <c r="Q5452" s="179"/>
      <c r="R5452" s="179"/>
      <c r="S5452" s="179"/>
      <c r="T5452" s="179"/>
      <c r="U5452" s="179"/>
      <c r="V5452" s="179"/>
      <c r="W5452" s="179"/>
      <c r="X5452" s="179"/>
      <c r="Y5452" s="179"/>
      <c r="Z5452" s="179"/>
      <c r="AA5452" s="222"/>
      <c r="AB5452" s="222"/>
      <c r="AC5452" s="222"/>
      <c r="AD5452" s="179"/>
      <c r="AE5452" s="179"/>
      <c r="AF5452" s="179"/>
      <c r="AG5452" s="179"/>
      <c r="AH5452" s="179"/>
      <c r="AI5452" s="179"/>
      <c r="AJ5452" s="179"/>
    </row>
    <row r="5453" spans="2:36" x14ac:dyDescent="0.3">
      <c r="B5453" s="224">
        <v>553000</v>
      </c>
      <c r="C5453" s="209">
        <v>230542</v>
      </c>
      <c r="D5453" s="206">
        <f t="shared" si="449"/>
        <v>0.41689330922242313</v>
      </c>
      <c r="E5453" s="208">
        <f t="shared" si="450"/>
        <v>0.45</v>
      </c>
      <c r="F5453" s="207">
        <v>12679.81</v>
      </c>
      <c r="G5453" s="207">
        <v>18443.36</v>
      </c>
      <c r="H5453" s="207">
        <v>20748.78</v>
      </c>
      <c r="I5453" s="214">
        <f t="shared" si="453"/>
        <v>212314</v>
      </c>
      <c r="J5453" s="211">
        <f t="shared" si="451"/>
        <v>0.38393128390596742</v>
      </c>
      <c r="K5453" s="212">
        <f t="shared" si="452"/>
        <v>0.42</v>
      </c>
      <c r="L5453" s="214">
        <f t="shared" si="454"/>
        <v>11677.27</v>
      </c>
      <c r="M5453" s="213">
        <f t="shared" si="455"/>
        <v>16985.12</v>
      </c>
      <c r="N5453" s="213">
        <f t="shared" si="456"/>
        <v>19108.259999999998</v>
      </c>
      <c r="O5453" s="242">
        <f t="shared" si="457"/>
        <v>0.51529999999966092</v>
      </c>
      <c r="P5453" s="242"/>
      <c r="Q5453" s="179"/>
      <c r="R5453" s="179"/>
      <c r="S5453" s="179"/>
      <c r="T5453" s="179"/>
      <c r="U5453" s="179"/>
      <c r="V5453" s="179"/>
      <c r="W5453" s="179"/>
      <c r="X5453" s="179"/>
      <c r="Y5453" s="179"/>
      <c r="Z5453" s="179"/>
      <c r="AA5453" s="222"/>
      <c r="AB5453" s="222"/>
      <c r="AC5453" s="222"/>
      <c r="AD5453" s="179"/>
      <c r="AE5453" s="179"/>
      <c r="AF5453" s="179"/>
      <c r="AG5453" s="179"/>
      <c r="AH5453" s="179"/>
      <c r="AI5453" s="179"/>
      <c r="AJ5453" s="179"/>
    </row>
    <row r="5454" spans="2:36" x14ac:dyDescent="0.3">
      <c r="B5454" s="224">
        <v>553100</v>
      </c>
      <c r="C5454" s="209">
        <v>230587</v>
      </c>
      <c r="D5454" s="206">
        <f t="shared" si="449"/>
        <v>0.41689929488338456</v>
      </c>
      <c r="E5454" s="208">
        <f t="shared" si="450"/>
        <v>0.45</v>
      </c>
      <c r="F5454" s="207">
        <v>12682.28</v>
      </c>
      <c r="G5454" s="207">
        <v>18446.96</v>
      </c>
      <c r="H5454" s="207">
        <v>20752.830000000002</v>
      </c>
      <c r="I5454" s="214">
        <f t="shared" si="453"/>
        <v>212356</v>
      </c>
      <c r="J5454" s="211">
        <f t="shared" si="451"/>
        <v>0.38393780509853553</v>
      </c>
      <c r="K5454" s="212">
        <f t="shared" si="452"/>
        <v>0.42</v>
      </c>
      <c r="L5454" s="214">
        <f t="shared" si="454"/>
        <v>11679.58</v>
      </c>
      <c r="M5454" s="213">
        <f t="shared" si="455"/>
        <v>16988.48</v>
      </c>
      <c r="N5454" s="213">
        <f t="shared" si="456"/>
        <v>19112.04</v>
      </c>
      <c r="O5454" s="242">
        <f t="shared" si="457"/>
        <v>0.51519999999989519</v>
      </c>
      <c r="P5454" s="242"/>
      <c r="Q5454" s="179"/>
      <c r="R5454" s="179"/>
      <c r="S5454" s="179"/>
      <c r="T5454" s="179"/>
      <c r="U5454" s="179"/>
      <c r="V5454" s="179"/>
      <c r="W5454" s="179"/>
      <c r="X5454" s="179"/>
      <c r="Y5454" s="179"/>
      <c r="Z5454" s="179"/>
      <c r="AA5454" s="222"/>
      <c r="AB5454" s="222"/>
      <c r="AC5454" s="222"/>
      <c r="AD5454" s="179"/>
      <c r="AE5454" s="179"/>
      <c r="AF5454" s="179"/>
      <c r="AG5454" s="179"/>
      <c r="AH5454" s="179"/>
      <c r="AI5454" s="179"/>
      <c r="AJ5454" s="179"/>
    </row>
    <row r="5455" spans="2:36" x14ac:dyDescent="0.3">
      <c r="B5455" s="224">
        <v>553200</v>
      </c>
      <c r="C5455" s="209">
        <v>230632</v>
      </c>
      <c r="D5455" s="206">
        <f t="shared" si="449"/>
        <v>0.41690527838033259</v>
      </c>
      <c r="E5455" s="208">
        <f t="shared" si="450"/>
        <v>0.45</v>
      </c>
      <c r="F5455" s="207">
        <v>12684.76</v>
      </c>
      <c r="G5455" s="207">
        <v>18450.560000000001</v>
      </c>
      <c r="H5455" s="207">
        <v>20756.88</v>
      </c>
      <c r="I5455" s="214">
        <f t="shared" si="453"/>
        <v>212398</v>
      </c>
      <c r="J5455" s="211">
        <f t="shared" si="451"/>
        <v>0.38394432393347794</v>
      </c>
      <c r="K5455" s="212">
        <f t="shared" si="452"/>
        <v>0.42</v>
      </c>
      <c r="L5455" s="214">
        <f t="shared" si="454"/>
        <v>11681.89</v>
      </c>
      <c r="M5455" s="213">
        <f t="shared" si="455"/>
        <v>16991.84</v>
      </c>
      <c r="N5455" s="213">
        <f t="shared" si="456"/>
        <v>19115.82</v>
      </c>
      <c r="O5455" s="242">
        <f t="shared" si="457"/>
        <v>0.51530000000013387</v>
      </c>
      <c r="P5455" s="242"/>
      <c r="Q5455" s="179"/>
      <c r="R5455" s="179"/>
      <c r="S5455" s="179"/>
      <c r="T5455" s="179"/>
      <c r="U5455" s="179"/>
      <c r="V5455" s="179"/>
      <c r="W5455" s="179"/>
      <c r="X5455" s="179"/>
      <c r="Y5455" s="179"/>
      <c r="Z5455" s="179"/>
      <c r="AA5455" s="222"/>
      <c r="AB5455" s="222"/>
      <c r="AC5455" s="222"/>
      <c r="AD5455" s="179"/>
      <c r="AE5455" s="179"/>
      <c r="AF5455" s="179"/>
      <c r="AG5455" s="179"/>
      <c r="AH5455" s="179"/>
      <c r="AI5455" s="179"/>
      <c r="AJ5455" s="179"/>
    </row>
    <row r="5456" spans="2:36" x14ac:dyDescent="0.3">
      <c r="B5456" s="224">
        <v>553300</v>
      </c>
      <c r="C5456" s="209">
        <v>230677</v>
      </c>
      <c r="D5456" s="206">
        <f t="shared" si="449"/>
        <v>0.41691125971444065</v>
      </c>
      <c r="E5456" s="208">
        <f t="shared" si="450"/>
        <v>0.45</v>
      </c>
      <c r="F5456" s="207">
        <v>12687.23</v>
      </c>
      <c r="G5456" s="207">
        <v>18454.16</v>
      </c>
      <c r="H5456" s="207">
        <v>20760.93</v>
      </c>
      <c r="I5456" s="214">
        <f t="shared" si="453"/>
        <v>212440</v>
      </c>
      <c r="J5456" s="211">
        <f t="shared" si="451"/>
        <v>0.383950840412073</v>
      </c>
      <c r="K5456" s="212">
        <f t="shared" si="452"/>
        <v>0.42</v>
      </c>
      <c r="L5456" s="214">
        <f t="shared" si="454"/>
        <v>11684.2</v>
      </c>
      <c r="M5456" s="213">
        <f t="shared" si="455"/>
        <v>16995.2</v>
      </c>
      <c r="N5456" s="213">
        <f t="shared" si="456"/>
        <v>19119.599999999999</v>
      </c>
      <c r="O5456" s="242">
        <f t="shared" si="457"/>
        <v>0.51520000000029542</v>
      </c>
      <c r="P5456" s="242"/>
      <c r="Q5456" s="179"/>
      <c r="R5456" s="179"/>
      <c r="S5456" s="179"/>
      <c r="T5456" s="179"/>
      <c r="U5456" s="179"/>
      <c r="V5456" s="179"/>
      <c r="W5456" s="179"/>
      <c r="X5456" s="179"/>
      <c r="Y5456" s="179"/>
      <c r="Z5456" s="179"/>
      <c r="AA5456" s="222"/>
      <c r="AB5456" s="222"/>
      <c r="AC5456" s="222"/>
      <c r="AD5456" s="179"/>
      <c r="AE5456" s="179"/>
      <c r="AF5456" s="179"/>
      <c r="AG5456" s="179"/>
      <c r="AH5456" s="179"/>
      <c r="AI5456" s="179"/>
      <c r="AJ5456" s="179"/>
    </row>
    <row r="5457" spans="2:36" x14ac:dyDescent="0.3">
      <c r="B5457" s="224">
        <v>553400</v>
      </c>
      <c r="C5457" s="209">
        <v>230722</v>
      </c>
      <c r="D5457" s="206">
        <f t="shared" si="449"/>
        <v>0.41691723888688109</v>
      </c>
      <c r="E5457" s="208">
        <f t="shared" si="450"/>
        <v>0.45</v>
      </c>
      <c r="F5457" s="207">
        <v>12689.71</v>
      </c>
      <c r="G5457" s="207">
        <v>18457.759999999998</v>
      </c>
      <c r="H5457" s="207">
        <v>20764.98</v>
      </c>
      <c r="I5457" s="214">
        <f t="shared" si="453"/>
        <v>212482</v>
      </c>
      <c r="J5457" s="211">
        <f t="shared" si="451"/>
        <v>0.38395735453559809</v>
      </c>
      <c r="K5457" s="212">
        <f t="shared" si="452"/>
        <v>0.42</v>
      </c>
      <c r="L5457" s="214">
        <f t="shared" si="454"/>
        <v>11686.51</v>
      </c>
      <c r="M5457" s="213">
        <f t="shared" si="455"/>
        <v>16998.560000000001</v>
      </c>
      <c r="N5457" s="213">
        <f t="shared" si="456"/>
        <v>19123.38</v>
      </c>
      <c r="O5457" s="242">
        <f t="shared" si="457"/>
        <v>0.51530000000002474</v>
      </c>
      <c r="P5457" s="242"/>
      <c r="Q5457" s="179"/>
      <c r="R5457" s="179"/>
      <c r="S5457" s="179"/>
      <c r="T5457" s="179"/>
      <c r="U5457" s="179"/>
      <c r="V5457" s="179"/>
      <c r="W5457" s="179"/>
      <c r="X5457" s="179"/>
      <c r="Y5457" s="179"/>
      <c r="Z5457" s="179"/>
      <c r="AA5457" s="222"/>
      <c r="AB5457" s="222"/>
      <c r="AC5457" s="222"/>
      <c r="AD5457" s="179"/>
      <c r="AE5457" s="179"/>
      <c r="AF5457" s="179"/>
      <c r="AG5457" s="179"/>
      <c r="AH5457" s="179"/>
      <c r="AI5457" s="179"/>
      <c r="AJ5457" s="179"/>
    </row>
    <row r="5458" spans="2:36" x14ac:dyDescent="0.3">
      <c r="B5458" s="224">
        <v>553500</v>
      </c>
      <c r="C5458" s="209">
        <v>230767</v>
      </c>
      <c r="D5458" s="206">
        <f t="shared" si="449"/>
        <v>0.41692321589882564</v>
      </c>
      <c r="E5458" s="208">
        <f t="shared" si="450"/>
        <v>0.45</v>
      </c>
      <c r="F5458" s="207">
        <v>12692.18</v>
      </c>
      <c r="G5458" s="207">
        <v>18461.36</v>
      </c>
      <c r="H5458" s="207">
        <v>20769.03</v>
      </c>
      <c r="I5458" s="214">
        <f t="shared" si="453"/>
        <v>212524</v>
      </c>
      <c r="J5458" s="211">
        <f t="shared" si="451"/>
        <v>0.38396386630532969</v>
      </c>
      <c r="K5458" s="212">
        <f t="shared" si="452"/>
        <v>0.42</v>
      </c>
      <c r="L5458" s="214">
        <f t="shared" si="454"/>
        <v>11688.82</v>
      </c>
      <c r="M5458" s="213">
        <f t="shared" si="455"/>
        <v>17001.920000000002</v>
      </c>
      <c r="N5458" s="213">
        <f t="shared" si="456"/>
        <v>19127.16</v>
      </c>
      <c r="O5458" s="242">
        <f t="shared" si="457"/>
        <v>0.51519999999964061</v>
      </c>
      <c r="P5458" s="242"/>
      <c r="Q5458" s="179"/>
      <c r="R5458" s="179"/>
      <c r="S5458" s="179"/>
      <c r="T5458" s="179"/>
      <c r="U5458" s="179"/>
      <c r="V5458" s="179"/>
      <c r="W5458" s="179"/>
      <c r="X5458" s="179"/>
      <c r="Y5458" s="179"/>
      <c r="Z5458" s="179"/>
      <c r="AA5458" s="222"/>
      <c r="AB5458" s="222"/>
      <c r="AC5458" s="222"/>
      <c r="AD5458" s="179"/>
      <c r="AE5458" s="179"/>
      <c r="AF5458" s="179"/>
      <c r="AG5458" s="179"/>
      <c r="AH5458" s="179"/>
      <c r="AI5458" s="179"/>
      <c r="AJ5458" s="179"/>
    </row>
    <row r="5459" spans="2:36" x14ac:dyDescent="0.3">
      <c r="B5459" s="224">
        <v>553600</v>
      </c>
      <c r="C5459" s="209">
        <v>230812</v>
      </c>
      <c r="D5459" s="206">
        <f t="shared" si="449"/>
        <v>0.41692919075144508</v>
      </c>
      <c r="E5459" s="208">
        <f t="shared" si="450"/>
        <v>0.45</v>
      </c>
      <c r="F5459" s="207">
        <v>12694.66</v>
      </c>
      <c r="G5459" s="207">
        <v>18464.96</v>
      </c>
      <c r="H5459" s="207">
        <v>20773.080000000002</v>
      </c>
      <c r="I5459" s="214">
        <f t="shared" si="453"/>
        <v>212566</v>
      </c>
      <c r="J5459" s="211">
        <f t="shared" si="451"/>
        <v>0.38397037572254333</v>
      </c>
      <c r="K5459" s="212">
        <f t="shared" si="452"/>
        <v>0.42</v>
      </c>
      <c r="L5459" s="214">
        <f t="shared" si="454"/>
        <v>11691.13</v>
      </c>
      <c r="M5459" s="213">
        <f t="shared" si="455"/>
        <v>17005.28</v>
      </c>
      <c r="N5459" s="213">
        <f t="shared" si="456"/>
        <v>19130.939999999999</v>
      </c>
      <c r="O5459" s="242">
        <f t="shared" si="457"/>
        <v>0.5152999999999156</v>
      </c>
      <c r="P5459" s="242"/>
      <c r="Q5459" s="179"/>
      <c r="R5459" s="179"/>
      <c r="S5459" s="179"/>
      <c r="T5459" s="179"/>
      <c r="U5459" s="179"/>
      <c r="V5459" s="179"/>
      <c r="W5459" s="179"/>
      <c r="X5459" s="179"/>
      <c r="Y5459" s="179"/>
      <c r="Z5459" s="179"/>
      <c r="AA5459" s="222"/>
      <c r="AB5459" s="222"/>
      <c r="AC5459" s="222"/>
      <c r="AD5459" s="179"/>
      <c r="AE5459" s="179"/>
      <c r="AF5459" s="179"/>
      <c r="AG5459" s="179"/>
      <c r="AH5459" s="179"/>
      <c r="AI5459" s="179"/>
      <c r="AJ5459" s="179"/>
    </row>
    <row r="5460" spans="2:36" x14ac:dyDescent="0.3">
      <c r="B5460" s="224">
        <v>553700</v>
      </c>
      <c r="C5460" s="209">
        <v>230857</v>
      </c>
      <c r="D5460" s="206">
        <f t="shared" si="449"/>
        <v>0.41693516344590936</v>
      </c>
      <c r="E5460" s="208">
        <f t="shared" si="450"/>
        <v>0.45</v>
      </c>
      <c r="F5460" s="207">
        <v>12697.13</v>
      </c>
      <c r="G5460" s="207">
        <v>18468.560000000001</v>
      </c>
      <c r="H5460" s="207">
        <v>20777.13</v>
      </c>
      <c r="I5460" s="214">
        <f t="shared" si="453"/>
        <v>212608</v>
      </c>
      <c r="J5460" s="211">
        <f t="shared" si="451"/>
        <v>0.38397688278851366</v>
      </c>
      <c r="K5460" s="212">
        <f t="shared" si="452"/>
        <v>0.42</v>
      </c>
      <c r="L5460" s="214">
        <f t="shared" si="454"/>
        <v>11693.44</v>
      </c>
      <c r="M5460" s="213">
        <f t="shared" si="455"/>
        <v>17008.64</v>
      </c>
      <c r="N5460" s="213">
        <f t="shared" si="456"/>
        <v>19134.719999999998</v>
      </c>
      <c r="O5460" s="242">
        <f t="shared" si="457"/>
        <v>0.51520000000007715</v>
      </c>
      <c r="P5460" s="242"/>
      <c r="Q5460" s="179"/>
      <c r="R5460" s="179"/>
      <c r="S5460" s="179"/>
      <c r="T5460" s="179"/>
      <c r="U5460" s="179"/>
      <c r="V5460" s="179"/>
      <c r="W5460" s="179"/>
      <c r="X5460" s="179"/>
      <c r="Y5460" s="179"/>
      <c r="Z5460" s="179"/>
      <c r="AA5460" s="222"/>
      <c r="AB5460" s="222"/>
      <c r="AC5460" s="222"/>
      <c r="AD5460" s="179"/>
      <c r="AE5460" s="179"/>
      <c r="AF5460" s="179"/>
      <c r="AG5460" s="179"/>
      <c r="AH5460" s="179"/>
      <c r="AI5460" s="179"/>
      <c r="AJ5460" s="179"/>
    </row>
    <row r="5461" spans="2:36" x14ac:dyDescent="0.3">
      <c r="B5461" s="224">
        <v>553800</v>
      </c>
      <c r="C5461" s="209">
        <v>230902</v>
      </c>
      <c r="D5461" s="206">
        <f t="shared" si="449"/>
        <v>0.4169411339833875</v>
      </c>
      <c r="E5461" s="208">
        <f t="shared" si="450"/>
        <v>0.45</v>
      </c>
      <c r="F5461" s="207">
        <v>12699.61</v>
      </c>
      <c r="G5461" s="207">
        <v>18472.16</v>
      </c>
      <c r="H5461" s="207">
        <v>20781.18</v>
      </c>
      <c r="I5461" s="214">
        <f t="shared" si="453"/>
        <v>212650</v>
      </c>
      <c r="J5461" s="211">
        <f t="shared" si="451"/>
        <v>0.38398338750451427</v>
      </c>
      <c r="K5461" s="212">
        <f t="shared" si="452"/>
        <v>0.42</v>
      </c>
      <c r="L5461" s="214">
        <f t="shared" si="454"/>
        <v>11695.75</v>
      </c>
      <c r="M5461" s="213">
        <f t="shared" si="455"/>
        <v>17012</v>
      </c>
      <c r="N5461" s="213">
        <f t="shared" si="456"/>
        <v>19138.5</v>
      </c>
      <c r="O5461" s="242">
        <f t="shared" si="457"/>
        <v>0.51529999999980647</v>
      </c>
      <c r="P5461" s="242"/>
      <c r="Q5461" s="179"/>
      <c r="R5461" s="179"/>
      <c r="S5461" s="179"/>
      <c r="T5461" s="179"/>
      <c r="U5461" s="179"/>
      <c r="V5461" s="179"/>
      <c r="W5461" s="179"/>
      <c r="X5461" s="179"/>
      <c r="Y5461" s="179"/>
      <c r="Z5461" s="179"/>
      <c r="AA5461" s="222"/>
      <c r="AB5461" s="222"/>
      <c r="AC5461" s="222"/>
      <c r="AD5461" s="179"/>
      <c r="AE5461" s="179"/>
      <c r="AF5461" s="179"/>
      <c r="AG5461" s="179"/>
      <c r="AH5461" s="179"/>
      <c r="AI5461" s="179"/>
      <c r="AJ5461" s="179"/>
    </row>
    <row r="5462" spans="2:36" x14ac:dyDescent="0.3">
      <c r="B5462" s="224">
        <v>553900</v>
      </c>
      <c r="C5462" s="209">
        <v>230947</v>
      </c>
      <c r="D5462" s="206">
        <f t="shared" si="449"/>
        <v>0.41694710236504784</v>
      </c>
      <c r="E5462" s="208">
        <f t="shared" si="450"/>
        <v>0.45</v>
      </c>
      <c r="F5462" s="207">
        <v>12702.08</v>
      </c>
      <c r="G5462" s="207">
        <v>18475.759999999998</v>
      </c>
      <c r="H5462" s="207">
        <v>20785.23</v>
      </c>
      <c r="I5462" s="214">
        <f t="shared" si="453"/>
        <v>212692</v>
      </c>
      <c r="J5462" s="211">
        <f t="shared" si="451"/>
        <v>0.38398988987181804</v>
      </c>
      <c r="K5462" s="212">
        <f t="shared" si="452"/>
        <v>0.42</v>
      </c>
      <c r="L5462" s="214">
        <f t="shared" si="454"/>
        <v>11698.06</v>
      </c>
      <c r="M5462" s="213">
        <f t="shared" si="455"/>
        <v>17015.36</v>
      </c>
      <c r="N5462" s="213">
        <f t="shared" si="456"/>
        <v>19142.28</v>
      </c>
      <c r="O5462" s="242">
        <f t="shared" si="457"/>
        <v>0.51519999999996802</v>
      </c>
      <c r="P5462" s="242"/>
      <c r="Q5462" s="179"/>
      <c r="R5462" s="179"/>
      <c r="S5462" s="179"/>
      <c r="T5462" s="179"/>
      <c r="U5462" s="179"/>
      <c r="V5462" s="179"/>
      <c r="W5462" s="179"/>
      <c r="X5462" s="179"/>
      <c r="Y5462" s="179"/>
      <c r="Z5462" s="179"/>
      <c r="AA5462" s="222"/>
      <c r="AB5462" s="222"/>
      <c r="AC5462" s="222"/>
      <c r="AD5462" s="179"/>
      <c r="AE5462" s="179"/>
      <c r="AF5462" s="179"/>
      <c r="AG5462" s="179"/>
      <c r="AH5462" s="179"/>
      <c r="AI5462" s="179"/>
      <c r="AJ5462" s="179"/>
    </row>
    <row r="5463" spans="2:36" x14ac:dyDescent="0.3">
      <c r="B5463" s="224">
        <v>554000</v>
      </c>
      <c r="C5463" s="209">
        <v>230992</v>
      </c>
      <c r="D5463" s="206">
        <f t="shared" si="449"/>
        <v>0.41695306859205777</v>
      </c>
      <c r="E5463" s="208">
        <f t="shared" si="450"/>
        <v>0.45</v>
      </c>
      <c r="F5463" s="207">
        <v>12704.56</v>
      </c>
      <c r="G5463" s="207">
        <v>18479.36</v>
      </c>
      <c r="H5463" s="207">
        <v>20789.28</v>
      </c>
      <c r="I5463" s="214">
        <f t="shared" si="453"/>
        <v>212734</v>
      </c>
      <c r="J5463" s="211">
        <f t="shared" si="451"/>
        <v>0.38399638989169677</v>
      </c>
      <c r="K5463" s="212">
        <f t="shared" si="452"/>
        <v>0.42</v>
      </c>
      <c r="L5463" s="214">
        <f t="shared" si="454"/>
        <v>11700.37</v>
      </c>
      <c r="M5463" s="213">
        <f t="shared" si="455"/>
        <v>17018.72</v>
      </c>
      <c r="N5463" s="213">
        <f t="shared" si="456"/>
        <v>19146.059999999998</v>
      </c>
      <c r="O5463" s="242">
        <f t="shared" si="457"/>
        <v>0.51529999999966092</v>
      </c>
      <c r="P5463" s="242"/>
      <c r="Q5463" s="179"/>
      <c r="R5463" s="179"/>
      <c r="S5463" s="179"/>
      <c r="T5463" s="179"/>
      <c r="U5463" s="179"/>
      <c r="V5463" s="179"/>
      <c r="W5463" s="179"/>
      <c r="X5463" s="179"/>
      <c r="Y5463" s="179"/>
      <c r="Z5463" s="179"/>
      <c r="AA5463" s="222"/>
      <c r="AB5463" s="222"/>
      <c r="AC5463" s="222"/>
      <c r="AD5463" s="179"/>
      <c r="AE5463" s="179"/>
      <c r="AF5463" s="179"/>
      <c r="AG5463" s="179"/>
      <c r="AH5463" s="179"/>
      <c r="AI5463" s="179"/>
      <c r="AJ5463" s="179"/>
    </row>
    <row r="5464" spans="2:36" x14ac:dyDescent="0.3">
      <c r="B5464" s="224">
        <v>554100</v>
      </c>
      <c r="C5464" s="209">
        <v>231037</v>
      </c>
      <c r="D5464" s="206">
        <f t="shared" ref="D5464:D5527" si="458">C5464/B5464</f>
        <v>0.41695903266558382</v>
      </c>
      <c r="E5464" s="208">
        <f t="shared" ref="E5464:E5527" si="459">(C5464-C5463)/(B5464-B5463)</f>
        <v>0.45</v>
      </c>
      <c r="F5464" s="207">
        <v>12707.03</v>
      </c>
      <c r="G5464" s="207">
        <v>18482.96</v>
      </c>
      <c r="H5464" s="207">
        <v>20793.330000000002</v>
      </c>
      <c r="I5464" s="214">
        <f t="shared" si="453"/>
        <v>212776</v>
      </c>
      <c r="J5464" s="211">
        <f t="shared" si="451"/>
        <v>0.38400288756542139</v>
      </c>
      <c r="K5464" s="212">
        <f t="shared" si="452"/>
        <v>0.42</v>
      </c>
      <c r="L5464" s="214">
        <f t="shared" si="454"/>
        <v>11702.68</v>
      </c>
      <c r="M5464" s="213">
        <f t="shared" si="455"/>
        <v>17022.080000000002</v>
      </c>
      <c r="N5464" s="213">
        <f t="shared" si="456"/>
        <v>19149.84</v>
      </c>
      <c r="O5464" s="242">
        <f t="shared" si="457"/>
        <v>0.51519999999989519</v>
      </c>
      <c r="P5464" s="242"/>
      <c r="Q5464" s="179"/>
      <c r="R5464" s="179"/>
      <c r="S5464" s="179"/>
      <c r="T5464" s="179"/>
      <c r="U5464" s="179"/>
      <c r="V5464" s="179"/>
      <c r="W5464" s="179"/>
      <c r="X5464" s="179"/>
      <c r="Y5464" s="179"/>
      <c r="Z5464" s="179"/>
      <c r="AA5464" s="222"/>
      <c r="AB5464" s="222"/>
      <c r="AC5464" s="222"/>
      <c r="AD5464" s="179"/>
      <c r="AE5464" s="179"/>
      <c r="AF5464" s="179"/>
      <c r="AG5464" s="179"/>
      <c r="AH5464" s="179"/>
      <c r="AI5464" s="179"/>
      <c r="AJ5464" s="179"/>
    </row>
    <row r="5465" spans="2:36" x14ac:dyDescent="0.3">
      <c r="B5465" s="224">
        <v>554200</v>
      </c>
      <c r="C5465" s="209">
        <v>231082</v>
      </c>
      <c r="D5465" s="206">
        <f t="shared" si="458"/>
        <v>0.41696499458679176</v>
      </c>
      <c r="E5465" s="208">
        <f t="shared" si="459"/>
        <v>0.45</v>
      </c>
      <c r="F5465" s="207">
        <v>12709.51</v>
      </c>
      <c r="G5465" s="207">
        <v>18486.560000000001</v>
      </c>
      <c r="H5465" s="207">
        <v>20797.38</v>
      </c>
      <c r="I5465" s="214">
        <f t="shared" si="453"/>
        <v>212818</v>
      </c>
      <c r="J5465" s="211">
        <f t="shared" si="451"/>
        <v>0.38400938289426201</v>
      </c>
      <c r="K5465" s="212">
        <f t="shared" si="452"/>
        <v>0.42</v>
      </c>
      <c r="L5465" s="214">
        <f t="shared" si="454"/>
        <v>11704.99</v>
      </c>
      <c r="M5465" s="213">
        <f t="shared" si="455"/>
        <v>17025.439999999999</v>
      </c>
      <c r="N5465" s="213">
        <f t="shared" si="456"/>
        <v>19153.62</v>
      </c>
      <c r="O5465" s="242">
        <f t="shared" si="457"/>
        <v>0.51530000000013387</v>
      </c>
      <c r="P5465" s="242"/>
      <c r="Q5465" s="179"/>
      <c r="R5465" s="179"/>
      <c r="S5465" s="179"/>
      <c r="T5465" s="179"/>
      <c r="U5465" s="179"/>
      <c r="V5465" s="179"/>
      <c r="W5465" s="179"/>
      <c r="X5465" s="179"/>
      <c r="Y5465" s="179"/>
      <c r="Z5465" s="179"/>
      <c r="AA5465" s="222"/>
      <c r="AB5465" s="222"/>
      <c r="AC5465" s="222"/>
      <c r="AD5465" s="179"/>
      <c r="AE5465" s="179"/>
      <c r="AF5465" s="179"/>
      <c r="AG5465" s="179"/>
      <c r="AH5465" s="179"/>
      <c r="AI5465" s="179"/>
      <c r="AJ5465" s="179"/>
    </row>
    <row r="5466" spans="2:36" x14ac:dyDescent="0.3">
      <c r="B5466" s="224">
        <v>554300</v>
      </c>
      <c r="C5466" s="209">
        <v>231127</v>
      </c>
      <c r="D5466" s="206">
        <f t="shared" si="458"/>
        <v>0.41697095435684645</v>
      </c>
      <c r="E5466" s="208">
        <f t="shared" si="459"/>
        <v>0.45</v>
      </c>
      <c r="F5466" s="207">
        <v>12711.98</v>
      </c>
      <c r="G5466" s="207">
        <v>18490.16</v>
      </c>
      <c r="H5466" s="207">
        <v>20801.43</v>
      </c>
      <c r="I5466" s="214">
        <f t="shared" si="453"/>
        <v>212860</v>
      </c>
      <c r="J5466" s="211">
        <f t="shared" si="451"/>
        <v>0.38401587587948766</v>
      </c>
      <c r="K5466" s="212">
        <f t="shared" si="452"/>
        <v>0.42</v>
      </c>
      <c r="L5466" s="214">
        <f t="shared" si="454"/>
        <v>11707.3</v>
      </c>
      <c r="M5466" s="213">
        <f t="shared" si="455"/>
        <v>17028.8</v>
      </c>
      <c r="N5466" s="213">
        <f t="shared" si="456"/>
        <v>19157.399999999998</v>
      </c>
      <c r="O5466" s="242">
        <f t="shared" si="457"/>
        <v>0.51520000000029542</v>
      </c>
      <c r="P5466" s="242"/>
      <c r="Q5466" s="179"/>
      <c r="R5466" s="179"/>
      <c r="S5466" s="179"/>
      <c r="T5466" s="179"/>
      <c r="U5466" s="179"/>
      <c r="V5466" s="179"/>
      <c r="W5466" s="179"/>
      <c r="X5466" s="179"/>
      <c r="Y5466" s="179"/>
      <c r="Z5466" s="179"/>
      <c r="AA5466" s="222"/>
      <c r="AB5466" s="222"/>
      <c r="AC5466" s="222"/>
      <c r="AD5466" s="179"/>
      <c r="AE5466" s="179"/>
      <c r="AF5466" s="179"/>
      <c r="AG5466" s="179"/>
      <c r="AH5466" s="179"/>
      <c r="AI5466" s="179"/>
      <c r="AJ5466" s="179"/>
    </row>
    <row r="5467" spans="2:36" x14ac:dyDescent="0.3">
      <c r="B5467" s="224">
        <v>554400</v>
      </c>
      <c r="C5467" s="209">
        <v>231172</v>
      </c>
      <c r="D5467" s="206">
        <f t="shared" si="458"/>
        <v>0.416976911976912</v>
      </c>
      <c r="E5467" s="208">
        <f t="shared" si="459"/>
        <v>0.45</v>
      </c>
      <c r="F5467" s="207">
        <v>12714.46</v>
      </c>
      <c r="G5467" s="207">
        <v>18493.759999999998</v>
      </c>
      <c r="H5467" s="207">
        <v>20805.48</v>
      </c>
      <c r="I5467" s="214">
        <f t="shared" si="453"/>
        <v>212902</v>
      </c>
      <c r="J5467" s="211">
        <f t="shared" si="451"/>
        <v>0.38402236652236654</v>
      </c>
      <c r="K5467" s="212">
        <f t="shared" si="452"/>
        <v>0.42</v>
      </c>
      <c r="L5467" s="214">
        <f t="shared" si="454"/>
        <v>11709.61</v>
      </c>
      <c r="M5467" s="213">
        <f t="shared" si="455"/>
        <v>17032.16</v>
      </c>
      <c r="N5467" s="213">
        <f t="shared" si="456"/>
        <v>19161.18</v>
      </c>
      <c r="O5467" s="242">
        <f t="shared" si="457"/>
        <v>0.51530000000002474</v>
      </c>
      <c r="P5467" s="242"/>
      <c r="Q5467" s="179"/>
      <c r="R5467" s="179"/>
      <c r="S5467" s="179"/>
      <c r="T5467" s="179"/>
      <c r="U5467" s="179"/>
      <c r="V5467" s="179"/>
      <c r="W5467" s="179"/>
      <c r="X5467" s="179"/>
      <c r="Y5467" s="179"/>
      <c r="Z5467" s="179"/>
      <c r="AA5467" s="222"/>
      <c r="AB5467" s="222"/>
      <c r="AC5467" s="222"/>
      <c r="AD5467" s="179"/>
      <c r="AE5467" s="179"/>
      <c r="AF5467" s="179"/>
      <c r="AG5467" s="179"/>
      <c r="AH5467" s="179"/>
      <c r="AI5467" s="179"/>
      <c r="AJ5467" s="179"/>
    </row>
    <row r="5468" spans="2:36" x14ac:dyDescent="0.3">
      <c r="B5468" s="224">
        <v>554500</v>
      </c>
      <c r="C5468" s="209">
        <v>231217</v>
      </c>
      <c r="D5468" s="206">
        <f t="shared" si="458"/>
        <v>0.4169828674481515</v>
      </c>
      <c r="E5468" s="208">
        <f t="shared" si="459"/>
        <v>0.45</v>
      </c>
      <c r="F5468" s="207">
        <v>12716.93</v>
      </c>
      <c r="G5468" s="207">
        <v>18497.36</v>
      </c>
      <c r="H5468" s="207">
        <v>20809.53</v>
      </c>
      <c r="I5468" s="214">
        <f t="shared" si="453"/>
        <v>212944</v>
      </c>
      <c r="J5468" s="211">
        <f t="shared" si="451"/>
        <v>0.38402885482416593</v>
      </c>
      <c r="K5468" s="212">
        <f t="shared" si="452"/>
        <v>0.42</v>
      </c>
      <c r="L5468" s="214">
        <f t="shared" si="454"/>
        <v>11711.92</v>
      </c>
      <c r="M5468" s="213">
        <f t="shared" si="455"/>
        <v>17035.52</v>
      </c>
      <c r="N5468" s="213">
        <f t="shared" si="456"/>
        <v>19164.96</v>
      </c>
      <c r="O5468" s="242">
        <f t="shared" si="457"/>
        <v>0.51519999999964061</v>
      </c>
      <c r="P5468" s="242"/>
      <c r="Q5468" s="179"/>
      <c r="R5468" s="179"/>
      <c r="S5468" s="179"/>
      <c r="T5468" s="179"/>
      <c r="U5468" s="179"/>
      <c r="V5468" s="179"/>
      <c r="W5468" s="179"/>
      <c r="X5468" s="179"/>
      <c r="Y5468" s="179"/>
      <c r="Z5468" s="179"/>
      <c r="AA5468" s="222"/>
      <c r="AB5468" s="222"/>
      <c r="AC5468" s="222"/>
      <c r="AD5468" s="179"/>
      <c r="AE5468" s="179"/>
      <c r="AF5468" s="179"/>
      <c r="AG5468" s="179"/>
      <c r="AH5468" s="179"/>
      <c r="AI5468" s="179"/>
      <c r="AJ5468" s="179"/>
    </row>
    <row r="5469" spans="2:36" x14ac:dyDescent="0.3">
      <c r="B5469" s="224">
        <v>554600</v>
      </c>
      <c r="C5469" s="209">
        <v>231262</v>
      </c>
      <c r="D5469" s="206">
        <f t="shared" si="458"/>
        <v>0.41698882077172739</v>
      </c>
      <c r="E5469" s="208">
        <f t="shared" si="459"/>
        <v>0.45</v>
      </c>
      <c r="F5469" s="207">
        <v>12719.41</v>
      </c>
      <c r="G5469" s="207">
        <v>18500.96</v>
      </c>
      <c r="H5469" s="207">
        <v>20813.580000000002</v>
      </c>
      <c r="I5469" s="214">
        <f t="shared" si="453"/>
        <v>212986</v>
      </c>
      <c r="J5469" s="211">
        <f t="shared" si="451"/>
        <v>0.3840353407861522</v>
      </c>
      <c r="K5469" s="212">
        <f t="shared" si="452"/>
        <v>0.42</v>
      </c>
      <c r="L5469" s="214">
        <f t="shared" si="454"/>
        <v>11714.23</v>
      </c>
      <c r="M5469" s="213">
        <f t="shared" si="455"/>
        <v>17038.88</v>
      </c>
      <c r="N5469" s="213">
        <f t="shared" si="456"/>
        <v>19168.739999999998</v>
      </c>
      <c r="O5469" s="242">
        <f t="shared" si="457"/>
        <v>0.5152999999999156</v>
      </c>
      <c r="P5469" s="242"/>
      <c r="Q5469" s="179"/>
      <c r="R5469" s="179"/>
      <c r="S5469" s="179"/>
      <c r="T5469" s="179"/>
      <c r="U5469" s="179"/>
      <c r="V5469" s="179"/>
      <c r="W5469" s="179"/>
      <c r="X5469" s="179"/>
      <c r="Y5469" s="179"/>
      <c r="Z5469" s="179"/>
      <c r="AA5469" s="222"/>
      <c r="AB5469" s="222"/>
      <c r="AC5469" s="222"/>
      <c r="AD5469" s="179"/>
      <c r="AE5469" s="179"/>
      <c r="AF5469" s="179"/>
      <c r="AG5469" s="179"/>
      <c r="AH5469" s="179"/>
      <c r="AI5469" s="179"/>
      <c r="AJ5469" s="179"/>
    </row>
    <row r="5470" spans="2:36" x14ac:dyDescent="0.3">
      <c r="B5470" s="224">
        <v>554700</v>
      </c>
      <c r="C5470" s="209">
        <v>231307</v>
      </c>
      <c r="D5470" s="206">
        <f t="shared" si="458"/>
        <v>0.41699477194880114</v>
      </c>
      <c r="E5470" s="208">
        <f t="shared" si="459"/>
        <v>0.45</v>
      </c>
      <c r="F5470" s="207">
        <v>12721.88</v>
      </c>
      <c r="G5470" s="207">
        <v>18504.560000000001</v>
      </c>
      <c r="H5470" s="207">
        <v>20817.63</v>
      </c>
      <c r="I5470" s="214">
        <f t="shared" si="453"/>
        <v>213028</v>
      </c>
      <c r="J5470" s="211">
        <f t="shared" si="451"/>
        <v>0.38404182440959078</v>
      </c>
      <c r="K5470" s="212">
        <f t="shared" si="452"/>
        <v>0.42</v>
      </c>
      <c r="L5470" s="214">
        <f t="shared" si="454"/>
        <v>11716.54</v>
      </c>
      <c r="M5470" s="213">
        <f t="shared" si="455"/>
        <v>17042.240000000002</v>
      </c>
      <c r="N5470" s="213">
        <f t="shared" si="456"/>
        <v>19172.52</v>
      </c>
      <c r="O5470" s="242">
        <f t="shared" si="457"/>
        <v>0.51520000000007715</v>
      </c>
      <c r="P5470" s="242"/>
      <c r="Q5470" s="179"/>
      <c r="R5470" s="179"/>
      <c r="S5470" s="179"/>
      <c r="T5470" s="179"/>
      <c r="U5470" s="179"/>
      <c r="V5470" s="179"/>
      <c r="W5470" s="179"/>
      <c r="X5470" s="179"/>
      <c r="Y5470" s="179"/>
      <c r="Z5470" s="179"/>
      <c r="AA5470" s="222"/>
      <c r="AB5470" s="222"/>
      <c r="AC5470" s="222"/>
      <c r="AD5470" s="179"/>
      <c r="AE5470" s="179"/>
      <c r="AF5470" s="179"/>
      <c r="AG5470" s="179"/>
      <c r="AH5470" s="179"/>
      <c r="AI5470" s="179"/>
      <c r="AJ5470" s="179"/>
    </row>
    <row r="5471" spans="2:36" x14ac:dyDescent="0.3">
      <c r="B5471" s="224">
        <v>554800</v>
      </c>
      <c r="C5471" s="209">
        <v>231352</v>
      </c>
      <c r="D5471" s="206">
        <f t="shared" si="458"/>
        <v>0.41700072098053353</v>
      </c>
      <c r="E5471" s="208">
        <f t="shared" si="459"/>
        <v>0.45</v>
      </c>
      <c r="F5471" s="207">
        <v>12724.36</v>
      </c>
      <c r="G5471" s="207">
        <v>18508.16</v>
      </c>
      <c r="H5471" s="207">
        <v>20821.68</v>
      </c>
      <c r="I5471" s="214">
        <f t="shared" si="453"/>
        <v>213070</v>
      </c>
      <c r="J5471" s="211">
        <f t="shared" si="451"/>
        <v>0.38404830569574622</v>
      </c>
      <c r="K5471" s="212">
        <f t="shared" si="452"/>
        <v>0.42</v>
      </c>
      <c r="L5471" s="214">
        <f t="shared" si="454"/>
        <v>11718.85</v>
      </c>
      <c r="M5471" s="213">
        <f t="shared" si="455"/>
        <v>17045.599999999999</v>
      </c>
      <c r="N5471" s="213">
        <f t="shared" si="456"/>
        <v>19176.3</v>
      </c>
      <c r="O5471" s="242">
        <f t="shared" si="457"/>
        <v>0.51529999999980647</v>
      </c>
      <c r="P5471" s="242"/>
      <c r="Q5471" s="179"/>
      <c r="R5471" s="179"/>
      <c r="S5471" s="179"/>
      <c r="T5471" s="179"/>
      <c r="U5471" s="179"/>
      <c r="V5471" s="179"/>
      <c r="W5471" s="179"/>
      <c r="X5471" s="179"/>
      <c r="Y5471" s="179"/>
      <c r="Z5471" s="179"/>
      <c r="AA5471" s="222"/>
      <c r="AB5471" s="222"/>
      <c r="AC5471" s="222"/>
      <c r="AD5471" s="179"/>
      <c r="AE5471" s="179"/>
      <c r="AF5471" s="179"/>
      <c r="AG5471" s="179"/>
      <c r="AH5471" s="179"/>
      <c r="AI5471" s="179"/>
      <c r="AJ5471" s="179"/>
    </row>
    <row r="5472" spans="2:36" x14ac:dyDescent="0.3">
      <c r="B5472" s="224">
        <v>554900</v>
      </c>
      <c r="C5472" s="209">
        <v>231397</v>
      </c>
      <c r="D5472" s="206">
        <f t="shared" si="458"/>
        <v>0.41700666786808432</v>
      </c>
      <c r="E5472" s="208">
        <f t="shared" si="459"/>
        <v>0.45</v>
      </c>
      <c r="F5472" s="207">
        <v>12726.83</v>
      </c>
      <c r="G5472" s="207">
        <v>18511.759999999998</v>
      </c>
      <c r="H5472" s="207">
        <v>20825.73</v>
      </c>
      <c r="I5472" s="214">
        <f t="shared" si="453"/>
        <v>213112</v>
      </c>
      <c r="J5472" s="211">
        <f t="shared" si="451"/>
        <v>0.38405478464588216</v>
      </c>
      <c r="K5472" s="212">
        <f t="shared" si="452"/>
        <v>0.42</v>
      </c>
      <c r="L5472" s="214">
        <f t="shared" si="454"/>
        <v>11721.16</v>
      </c>
      <c r="M5472" s="213">
        <f t="shared" si="455"/>
        <v>17048.96</v>
      </c>
      <c r="N5472" s="213">
        <f t="shared" si="456"/>
        <v>19180.079999999998</v>
      </c>
      <c r="O5472" s="242">
        <f t="shared" si="457"/>
        <v>0.51519999999996802</v>
      </c>
      <c r="P5472" s="242"/>
      <c r="Q5472" s="179"/>
      <c r="R5472" s="179"/>
      <c r="S5472" s="179"/>
      <c r="T5472" s="179"/>
      <c r="U5472" s="179"/>
      <c r="V5472" s="179"/>
      <c r="W5472" s="179"/>
      <c r="X5472" s="179"/>
      <c r="Y5472" s="179"/>
      <c r="Z5472" s="179"/>
      <c r="AA5472" s="222"/>
      <c r="AB5472" s="222"/>
      <c r="AC5472" s="222"/>
      <c r="AD5472" s="179"/>
      <c r="AE5472" s="179"/>
      <c r="AF5472" s="179"/>
      <c r="AG5472" s="179"/>
      <c r="AH5472" s="179"/>
      <c r="AI5472" s="179"/>
      <c r="AJ5472" s="179"/>
    </row>
    <row r="5473" spans="2:36" x14ac:dyDescent="0.3">
      <c r="B5473" s="224">
        <v>555000</v>
      </c>
      <c r="C5473" s="209">
        <v>231442</v>
      </c>
      <c r="D5473" s="206">
        <f t="shared" si="458"/>
        <v>0.41701261261261263</v>
      </c>
      <c r="E5473" s="208">
        <f t="shared" si="459"/>
        <v>0.45</v>
      </c>
      <c r="F5473" s="207">
        <v>12729.31</v>
      </c>
      <c r="G5473" s="207">
        <v>18515.36</v>
      </c>
      <c r="H5473" s="207">
        <v>20829.78</v>
      </c>
      <c r="I5473" s="214">
        <f t="shared" si="453"/>
        <v>213154</v>
      </c>
      <c r="J5473" s="211">
        <f t="shared" si="451"/>
        <v>0.38406126126126128</v>
      </c>
      <c r="K5473" s="212">
        <f t="shared" si="452"/>
        <v>0.42</v>
      </c>
      <c r="L5473" s="214">
        <f t="shared" si="454"/>
        <v>11723.47</v>
      </c>
      <c r="M5473" s="213">
        <f t="shared" si="455"/>
        <v>17052.32</v>
      </c>
      <c r="N5473" s="213">
        <f t="shared" si="456"/>
        <v>19183.86</v>
      </c>
      <c r="O5473" s="242">
        <f t="shared" si="457"/>
        <v>0.51529999999966092</v>
      </c>
      <c r="P5473" s="242"/>
      <c r="Q5473" s="179"/>
      <c r="R5473" s="179"/>
      <c r="S5473" s="179"/>
      <c r="T5473" s="179"/>
      <c r="U5473" s="179"/>
      <c r="V5473" s="179"/>
      <c r="W5473" s="179"/>
      <c r="X5473" s="179"/>
      <c r="Y5473" s="179"/>
      <c r="Z5473" s="179"/>
      <c r="AA5473" s="222"/>
      <c r="AB5473" s="222"/>
      <c r="AC5473" s="222"/>
      <c r="AD5473" s="179"/>
      <c r="AE5473" s="179"/>
      <c r="AF5473" s="179"/>
      <c r="AG5473" s="179"/>
      <c r="AH5473" s="179"/>
      <c r="AI5473" s="179"/>
      <c r="AJ5473" s="179"/>
    </row>
    <row r="5474" spans="2:36" x14ac:dyDescent="0.3">
      <c r="B5474" s="224">
        <v>555100</v>
      </c>
      <c r="C5474" s="209">
        <v>231487</v>
      </c>
      <c r="D5474" s="206">
        <f t="shared" si="458"/>
        <v>0.41701855521527653</v>
      </c>
      <c r="E5474" s="208">
        <f t="shared" si="459"/>
        <v>0.45</v>
      </c>
      <c r="F5474" s="207">
        <v>12731.78</v>
      </c>
      <c r="G5474" s="207">
        <v>18518.96</v>
      </c>
      <c r="H5474" s="207">
        <v>20833.830000000002</v>
      </c>
      <c r="I5474" s="214">
        <f t="shared" si="453"/>
        <v>213196</v>
      </c>
      <c r="J5474" s="211">
        <f t="shared" si="451"/>
        <v>0.38406773554314538</v>
      </c>
      <c r="K5474" s="212">
        <f t="shared" si="452"/>
        <v>0.42</v>
      </c>
      <c r="L5474" s="214">
        <f t="shared" si="454"/>
        <v>11725.78</v>
      </c>
      <c r="M5474" s="213">
        <f t="shared" si="455"/>
        <v>17055.68</v>
      </c>
      <c r="N5474" s="213">
        <f t="shared" si="456"/>
        <v>19187.64</v>
      </c>
      <c r="O5474" s="242">
        <f t="shared" si="457"/>
        <v>0.51519999999989519</v>
      </c>
      <c r="P5474" s="242"/>
      <c r="Q5474" s="179"/>
      <c r="R5474" s="179"/>
      <c r="S5474" s="179"/>
      <c r="T5474" s="179"/>
      <c r="U5474" s="179"/>
      <c r="V5474" s="179"/>
      <c r="W5474" s="179"/>
      <c r="X5474" s="179"/>
      <c r="Y5474" s="179"/>
      <c r="Z5474" s="179"/>
      <c r="AA5474" s="222"/>
      <c r="AB5474" s="222"/>
      <c r="AC5474" s="222"/>
      <c r="AD5474" s="179"/>
      <c r="AE5474" s="179"/>
      <c r="AF5474" s="179"/>
      <c r="AG5474" s="179"/>
      <c r="AH5474" s="179"/>
      <c r="AI5474" s="179"/>
      <c r="AJ5474" s="179"/>
    </row>
    <row r="5475" spans="2:36" x14ac:dyDescent="0.3">
      <c r="B5475" s="224">
        <v>555200</v>
      </c>
      <c r="C5475" s="209">
        <v>231532</v>
      </c>
      <c r="D5475" s="206">
        <f t="shared" si="458"/>
        <v>0.41702449567723343</v>
      </c>
      <c r="E5475" s="208">
        <f t="shared" si="459"/>
        <v>0.45</v>
      </c>
      <c r="F5475" s="207">
        <v>12734.26</v>
      </c>
      <c r="G5475" s="207">
        <v>18522.560000000001</v>
      </c>
      <c r="H5475" s="207">
        <v>20837.88</v>
      </c>
      <c r="I5475" s="214">
        <f t="shared" si="453"/>
        <v>213238</v>
      </c>
      <c r="J5475" s="211">
        <f t="shared" si="451"/>
        <v>0.38407420749279542</v>
      </c>
      <c r="K5475" s="212">
        <f t="shared" si="452"/>
        <v>0.42</v>
      </c>
      <c r="L5475" s="214">
        <f t="shared" si="454"/>
        <v>11728.09</v>
      </c>
      <c r="M5475" s="213">
        <f t="shared" si="455"/>
        <v>17059.04</v>
      </c>
      <c r="N5475" s="213">
        <f t="shared" si="456"/>
        <v>19191.419999999998</v>
      </c>
      <c r="O5475" s="242">
        <f t="shared" si="457"/>
        <v>0.51530000000013387</v>
      </c>
      <c r="P5475" s="242"/>
      <c r="Q5475" s="179"/>
      <c r="R5475" s="179"/>
      <c r="S5475" s="179"/>
      <c r="T5475" s="179"/>
      <c r="U5475" s="179"/>
      <c r="V5475" s="179"/>
      <c r="W5475" s="179"/>
      <c r="X5475" s="179"/>
      <c r="Y5475" s="179"/>
      <c r="Z5475" s="179"/>
      <c r="AA5475" s="222"/>
      <c r="AB5475" s="222"/>
      <c r="AC5475" s="222"/>
      <c r="AD5475" s="179"/>
      <c r="AE5475" s="179"/>
      <c r="AF5475" s="179"/>
      <c r="AG5475" s="179"/>
      <c r="AH5475" s="179"/>
      <c r="AI5475" s="179"/>
      <c r="AJ5475" s="179"/>
    </row>
    <row r="5476" spans="2:36" x14ac:dyDescent="0.3">
      <c r="B5476" s="224">
        <v>555300</v>
      </c>
      <c r="C5476" s="209">
        <v>231577</v>
      </c>
      <c r="D5476" s="206">
        <f t="shared" si="458"/>
        <v>0.41703043399963985</v>
      </c>
      <c r="E5476" s="208">
        <f t="shared" si="459"/>
        <v>0.45</v>
      </c>
      <c r="F5476" s="207">
        <v>12736.73</v>
      </c>
      <c r="G5476" s="207">
        <v>18526.16</v>
      </c>
      <c r="H5476" s="207">
        <v>20841.93</v>
      </c>
      <c r="I5476" s="214">
        <f t="shared" si="453"/>
        <v>213280</v>
      </c>
      <c r="J5476" s="211">
        <f t="shared" si="451"/>
        <v>0.38408067711147126</v>
      </c>
      <c r="K5476" s="212">
        <f t="shared" si="452"/>
        <v>0.42</v>
      </c>
      <c r="L5476" s="214">
        <f t="shared" si="454"/>
        <v>11730.4</v>
      </c>
      <c r="M5476" s="213">
        <f t="shared" si="455"/>
        <v>17062.400000000001</v>
      </c>
      <c r="N5476" s="213">
        <f t="shared" si="456"/>
        <v>19195.2</v>
      </c>
      <c r="O5476" s="242">
        <f t="shared" si="457"/>
        <v>0.51520000000029542</v>
      </c>
      <c r="P5476" s="242"/>
      <c r="Q5476" s="179"/>
      <c r="R5476" s="179"/>
      <c r="S5476" s="179"/>
      <c r="T5476" s="179"/>
      <c r="U5476" s="179"/>
      <c r="V5476" s="179"/>
      <c r="W5476" s="179"/>
      <c r="X5476" s="179"/>
      <c r="Y5476" s="179"/>
      <c r="Z5476" s="179"/>
      <c r="AA5476" s="222"/>
      <c r="AB5476" s="222"/>
      <c r="AC5476" s="222"/>
      <c r="AD5476" s="179"/>
      <c r="AE5476" s="179"/>
      <c r="AF5476" s="179"/>
      <c r="AG5476" s="179"/>
      <c r="AH5476" s="179"/>
      <c r="AI5476" s="179"/>
      <c r="AJ5476" s="179"/>
    </row>
    <row r="5477" spans="2:36" x14ac:dyDescent="0.3">
      <c r="B5477" s="224">
        <v>555400</v>
      </c>
      <c r="C5477" s="209">
        <v>231622</v>
      </c>
      <c r="D5477" s="206">
        <f t="shared" si="458"/>
        <v>0.41703637018365142</v>
      </c>
      <c r="E5477" s="208">
        <f t="shared" si="459"/>
        <v>0.45</v>
      </c>
      <c r="F5477" s="207">
        <v>12739.21</v>
      </c>
      <c r="G5477" s="207">
        <v>18529.759999999998</v>
      </c>
      <c r="H5477" s="207">
        <v>20845.98</v>
      </c>
      <c r="I5477" s="214">
        <f t="shared" si="453"/>
        <v>213322</v>
      </c>
      <c r="J5477" s="211">
        <f t="shared" si="451"/>
        <v>0.38408714440043212</v>
      </c>
      <c r="K5477" s="212">
        <f t="shared" si="452"/>
        <v>0.42</v>
      </c>
      <c r="L5477" s="214">
        <f t="shared" si="454"/>
        <v>11732.710000000001</v>
      </c>
      <c r="M5477" s="213">
        <f t="shared" si="455"/>
        <v>17065.760000000002</v>
      </c>
      <c r="N5477" s="213">
        <f t="shared" si="456"/>
        <v>19198.98</v>
      </c>
      <c r="O5477" s="242">
        <f t="shared" si="457"/>
        <v>0.51530000000002474</v>
      </c>
      <c r="P5477" s="242"/>
      <c r="Q5477" s="179"/>
      <c r="R5477" s="179"/>
      <c r="S5477" s="179"/>
      <c r="T5477" s="179"/>
      <c r="U5477" s="179"/>
      <c r="V5477" s="179"/>
      <c r="W5477" s="179"/>
      <c r="X5477" s="179"/>
      <c r="Y5477" s="179"/>
      <c r="Z5477" s="179"/>
      <c r="AA5477" s="222"/>
      <c r="AB5477" s="222"/>
      <c r="AC5477" s="222"/>
      <c r="AD5477" s="179"/>
      <c r="AE5477" s="179"/>
      <c r="AF5477" s="179"/>
      <c r="AG5477" s="179"/>
      <c r="AH5477" s="179"/>
      <c r="AI5477" s="179"/>
      <c r="AJ5477" s="179"/>
    </row>
    <row r="5478" spans="2:36" x14ac:dyDescent="0.3">
      <c r="B5478" s="224">
        <v>555500</v>
      </c>
      <c r="C5478" s="209">
        <v>231667</v>
      </c>
      <c r="D5478" s="206">
        <f t="shared" si="458"/>
        <v>0.41704230423042304</v>
      </c>
      <c r="E5478" s="208">
        <f t="shared" si="459"/>
        <v>0.45</v>
      </c>
      <c r="F5478" s="207">
        <v>12741.68</v>
      </c>
      <c r="G5478" s="207">
        <v>18533.36</v>
      </c>
      <c r="H5478" s="207">
        <v>20850.03</v>
      </c>
      <c r="I5478" s="214">
        <f t="shared" si="453"/>
        <v>213364</v>
      </c>
      <c r="J5478" s="211">
        <f t="shared" si="451"/>
        <v>0.38409360936093612</v>
      </c>
      <c r="K5478" s="212">
        <f t="shared" si="452"/>
        <v>0.42</v>
      </c>
      <c r="L5478" s="214">
        <f t="shared" si="454"/>
        <v>11735.02</v>
      </c>
      <c r="M5478" s="213">
        <f t="shared" si="455"/>
        <v>17069.12</v>
      </c>
      <c r="N5478" s="213">
        <f t="shared" si="456"/>
        <v>19202.759999999998</v>
      </c>
      <c r="O5478" s="242">
        <f t="shared" si="457"/>
        <v>0.51519999999964061</v>
      </c>
      <c r="P5478" s="242"/>
      <c r="Q5478" s="179"/>
      <c r="R5478" s="179"/>
      <c r="S5478" s="179"/>
      <c r="T5478" s="179"/>
      <c r="U5478" s="179"/>
      <c r="V5478" s="179"/>
      <c r="W5478" s="179"/>
      <c r="X5478" s="179"/>
      <c r="Y5478" s="179"/>
      <c r="Z5478" s="179"/>
      <c r="AA5478" s="222"/>
      <c r="AB5478" s="222"/>
      <c r="AC5478" s="222"/>
      <c r="AD5478" s="179"/>
      <c r="AE5478" s="179"/>
      <c r="AF5478" s="179"/>
      <c r="AG5478" s="179"/>
      <c r="AH5478" s="179"/>
      <c r="AI5478" s="179"/>
      <c r="AJ5478" s="179"/>
    </row>
    <row r="5479" spans="2:36" x14ac:dyDescent="0.3">
      <c r="B5479" s="224">
        <v>555600</v>
      </c>
      <c r="C5479" s="209">
        <v>231712</v>
      </c>
      <c r="D5479" s="206">
        <f t="shared" si="458"/>
        <v>0.4170482361411087</v>
      </c>
      <c r="E5479" s="208">
        <f t="shared" si="459"/>
        <v>0.45</v>
      </c>
      <c r="F5479" s="207">
        <v>12744.16</v>
      </c>
      <c r="G5479" s="207">
        <v>18536.96</v>
      </c>
      <c r="H5479" s="207">
        <v>20854.080000000002</v>
      </c>
      <c r="I5479" s="214">
        <f t="shared" si="453"/>
        <v>213406</v>
      </c>
      <c r="J5479" s="211">
        <f t="shared" si="451"/>
        <v>0.38410007199424046</v>
      </c>
      <c r="K5479" s="212">
        <f t="shared" si="452"/>
        <v>0.42</v>
      </c>
      <c r="L5479" s="214">
        <f t="shared" si="454"/>
        <v>11737.33</v>
      </c>
      <c r="M5479" s="213">
        <f t="shared" si="455"/>
        <v>17072.48</v>
      </c>
      <c r="N5479" s="213">
        <f t="shared" si="456"/>
        <v>19206.54</v>
      </c>
      <c r="O5479" s="242">
        <f t="shared" si="457"/>
        <v>0.5152999999999156</v>
      </c>
      <c r="P5479" s="242"/>
      <c r="Q5479" s="179"/>
      <c r="R5479" s="179"/>
      <c r="S5479" s="179"/>
      <c r="T5479" s="179"/>
      <c r="U5479" s="179"/>
      <c r="V5479" s="179"/>
      <c r="W5479" s="179"/>
      <c r="X5479" s="179"/>
      <c r="Y5479" s="179"/>
      <c r="Z5479" s="179"/>
      <c r="AA5479" s="222"/>
      <c r="AB5479" s="222"/>
      <c r="AC5479" s="222"/>
      <c r="AD5479" s="179"/>
      <c r="AE5479" s="179"/>
      <c r="AF5479" s="179"/>
      <c r="AG5479" s="179"/>
      <c r="AH5479" s="179"/>
      <c r="AI5479" s="179"/>
      <c r="AJ5479" s="179"/>
    </row>
    <row r="5480" spans="2:36" x14ac:dyDescent="0.3">
      <c r="B5480" s="224">
        <v>555700</v>
      </c>
      <c r="C5480" s="209">
        <v>231757</v>
      </c>
      <c r="D5480" s="206">
        <f t="shared" si="458"/>
        <v>0.41705416591686162</v>
      </c>
      <c r="E5480" s="208">
        <f t="shared" si="459"/>
        <v>0.45</v>
      </c>
      <c r="F5480" s="207">
        <v>12746.63</v>
      </c>
      <c r="G5480" s="207">
        <v>18540.560000000001</v>
      </c>
      <c r="H5480" s="207">
        <v>20858.13</v>
      </c>
      <c r="I5480" s="214">
        <f>I5479+45</f>
        <v>213451</v>
      </c>
      <c r="J5480" s="211">
        <f t="shared" si="451"/>
        <v>0.38411193089796652</v>
      </c>
      <c r="K5480" s="212">
        <f t="shared" si="452"/>
        <v>0.45</v>
      </c>
      <c r="L5480" s="214">
        <f t="shared" si="454"/>
        <v>11739.805</v>
      </c>
      <c r="M5480" s="213">
        <f t="shared" si="455"/>
        <v>17076.080000000002</v>
      </c>
      <c r="N5480" s="213">
        <f t="shared" si="456"/>
        <v>19210.59</v>
      </c>
      <c r="O5480" s="242">
        <f t="shared" si="457"/>
        <v>0.51520000000007715</v>
      </c>
      <c r="P5480" s="242"/>
      <c r="Q5480" s="179"/>
      <c r="R5480" s="179"/>
      <c r="S5480" s="179"/>
      <c r="T5480" s="179"/>
      <c r="U5480" s="179"/>
      <c r="V5480" s="179"/>
      <c r="W5480" s="179"/>
      <c r="X5480" s="179"/>
      <c r="Y5480" s="179"/>
      <c r="Z5480" s="179"/>
      <c r="AA5480" s="222"/>
      <c r="AB5480" s="222"/>
      <c r="AC5480" s="222"/>
      <c r="AD5480" s="179"/>
      <c r="AE5480" s="179"/>
      <c r="AF5480" s="179"/>
      <c r="AG5480" s="179"/>
      <c r="AH5480" s="179"/>
      <c r="AI5480" s="179"/>
      <c r="AJ5480" s="179"/>
    </row>
    <row r="5481" spans="2:36" x14ac:dyDescent="0.3">
      <c r="B5481" s="224">
        <v>555800</v>
      </c>
      <c r="C5481" s="209">
        <v>231802</v>
      </c>
      <c r="D5481" s="206">
        <f t="shared" si="458"/>
        <v>0.41706009355883411</v>
      </c>
      <c r="E5481" s="208">
        <f t="shared" si="459"/>
        <v>0.45</v>
      </c>
      <c r="F5481" s="207">
        <v>12749.11</v>
      </c>
      <c r="G5481" s="207">
        <v>18544.16</v>
      </c>
      <c r="H5481" s="207">
        <v>20862.18</v>
      </c>
      <c r="I5481" s="214">
        <f t="shared" ref="I5481:I5544" si="460">I5480+45</f>
        <v>213496</v>
      </c>
      <c r="J5481" s="211">
        <f t="shared" si="451"/>
        <v>0.38412378553436488</v>
      </c>
      <c r="K5481" s="212">
        <f t="shared" si="452"/>
        <v>0.45</v>
      </c>
      <c r="L5481" s="214">
        <f t="shared" si="454"/>
        <v>11742.28</v>
      </c>
      <c r="M5481" s="213">
        <f t="shared" si="455"/>
        <v>17079.68</v>
      </c>
      <c r="N5481" s="213">
        <f t="shared" si="456"/>
        <v>19214.64</v>
      </c>
      <c r="O5481" s="242">
        <f t="shared" si="457"/>
        <v>0.51529999999980647</v>
      </c>
      <c r="P5481" s="242"/>
      <c r="Q5481" s="179"/>
      <c r="R5481" s="179"/>
      <c r="S5481" s="179"/>
      <c r="T5481" s="179"/>
      <c r="U5481" s="179"/>
      <c r="V5481" s="179"/>
      <c r="W5481" s="179"/>
      <c r="X5481" s="179"/>
      <c r="Y5481" s="179"/>
      <c r="Z5481" s="179"/>
      <c r="AA5481" s="222"/>
      <c r="AB5481" s="222"/>
      <c r="AC5481" s="222"/>
      <c r="AD5481" s="179"/>
      <c r="AE5481" s="179"/>
      <c r="AF5481" s="179"/>
      <c r="AG5481" s="179"/>
      <c r="AH5481" s="179"/>
      <c r="AI5481" s="179"/>
      <c r="AJ5481" s="179"/>
    </row>
    <row r="5482" spans="2:36" x14ac:dyDescent="0.3">
      <c r="B5482" s="224">
        <v>555900</v>
      </c>
      <c r="C5482" s="209">
        <v>231847</v>
      </c>
      <c r="D5482" s="206">
        <f t="shared" si="458"/>
        <v>0.41706601906817775</v>
      </c>
      <c r="E5482" s="208">
        <f t="shared" si="459"/>
        <v>0.45</v>
      </c>
      <c r="F5482" s="207">
        <v>12751.58</v>
      </c>
      <c r="G5482" s="207">
        <v>18547.759999999998</v>
      </c>
      <c r="H5482" s="207">
        <v>20866.23</v>
      </c>
      <c r="I5482" s="214">
        <f t="shared" si="460"/>
        <v>213541</v>
      </c>
      <c r="J5482" s="211">
        <f t="shared" si="451"/>
        <v>0.38413563590573846</v>
      </c>
      <c r="K5482" s="212">
        <f t="shared" si="452"/>
        <v>0.45</v>
      </c>
      <c r="L5482" s="214">
        <f t="shared" si="454"/>
        <v>11744.754999999999</v>
      </c>
      <c r="M5482" s="213">
        <f t="shared" si="455"/>
        <v>17083.28</v>
      </c>
      <c r="N5482" s="213">
        <f t="shared" si="456"/>
        <v>19218.689999999999</v>
      </c>
      <c r="O5482" s="242">
        <f t="shared" si="457"/>
        <v>0.51519999999996802</v>
      </c>
      <c r="P5482" s="242"/>
      <c r="Q5482" s="179"/>
      <c r="R5482" s="179"/>
      <c r="S5482" s="179"/>
      <c r="T5482" s="179"/>
      <c r="U5482" s="179"/>
      <c r="V5482" s="179"/>
      <c r="W5482" s="179"/>
      <c r="X5482" s="179"/>
      <c r="Y5482" s="179"/>
      <c r="Z5482" s="179"/>
      <c r="AA5482" s="222"/>
      <c r="AB5482" s="222"/>
      <c r="AC5482" s="222"/>
      <c r="AD5482" s="179"/>
      <c r="AE5482" s="179"/>
      <c r="AF5482" s="179"/>
      <c r="AG5482" s="179"/>
      <c r="AH5482" s="179"/>
      <c r="AI5482" s="179"/>
      <c r="AJ5482" s="179"/>
    </row>
    <row r="5483" spans="2:36" x14ac:dyDescent="0.3">
      <c r="B5483" s="224">
        <v>556000</v>
      </c>
      <c r="C5483" s="209">
        <v>231892</v>
      </c>
      <c r="D5483" s="206">
        <f t="shared" si="458"/>
        <v>0.41707194244604318</v>
      </c>
      <c r="E5483" s="208">
        <f t="shared" si="459"/>
        <v>0.45</v>
      </c>
      <c r="F5483" s="207">
        <v>12754.06</v>
      </c>
      <c r="G5483" s="207">
        <v>18551.36</v>
      </c>
      <c r="H5483" s="207">
        <v>20870.28</v>
      </c>
      <c r="I5483" s="214">
        <f t="shared" si="460"/>
        <v>213586</v>
      </c>
      <c r="J5483" s="211">
        <f t="shared" si="451"/>
        <v>0.38414748201438847</v>
      </c>
      <c r="K5483" s="212">
        <f t="shared" si="452"/>
        <v>0.45</v>
      </c>
      <c r="L5483" s="214">
        <f t="shared" si="454"/>
        <v>11747.23</v>
      </c>
      <c r="M5483" s="213">
        <f t="shared" si="455"/>
        <v>17086.88</v>
      </c>
      <c r="N5483" s="213">
        <f t="shared" si="456"/>
        <v>19222.739999999998</v>
      </c>
      <c r="O5483" s="242">
        <f t="shared" si="457"/>
        <v>0.51529999999966092</v>
      </c>
      <c r="P5483" s="242"/>
      <c r="Q5483" s="179"/>
      <c r="R5483" s="179"/>
      <c r="S5483" s="179"/>
      <c r="T5483" s="179"/>
      <c r="U5483" s="179"/>
      <c r="V5483" s="179"/>
      <c r="W5483" s="179"/>
      <c r="X5483" s="179"/>
      <c r="Y5483" s="179"/>
      <c r="Z5483" s="179"/>
      <c r="AA5483" s="222"/>
      <c r="AB5483" s="222"/>
      <c r="AC5483" s="222"/>
      <c r="AD5483" s="179"/>
      <c r="AE5483" s="179"/>
      <c r="AF5483" s="179"/>
      <c r="AG5483" s="179"/>
      <c r="AH5483" s="179"/>
      <c r="AI5483" s="179"/>
      <c r="AJ5483" s="179"/>
    </row>
    <row r="5484" spans="2:36" x14ac:dyDescent="0.3">
      <c r="B5484" s="224">
        <v>556100</v>
      </c>
      <c r="C5484" s="209">
        <v>231937</v>
      </c>
      <c r="D5484" s="206">
        <f t="shared" si="458"/>
        <v>0.4170778636935803</v>
      </c>
      <c r="E5484" s="208">
        <f t="shared" si="459"/>
        <v>0.45</v>
      </c>
      <c r="F5484" s="207">
        <v>12756.53</v>
      </c>
      <c r="G5484" s="207">
        <v>18554.96</v>
      </c>
      <c r="H5484" s="207">
        <v>20874.330000000002</v>
      </c>
      <c r="I5484" s="214">
        <f t="shared" si="460"/>
        <v>213631</v>
      </c>
      <c r="J5484" s="211">
        <f t="shared" si="451"/>
        <v>0.38415932386261464</v>
      </c>
      <c r="K5484" s="212">
        <f t="shared" si="452"/>
        <v>0.45</v>
      </c>
      <c r="L5484" s="214">
        <f t="shared" si="454"/>
        <v>11749.705</v>
      </c>
      <c r="M5484" s="213">
        <f t="shared" si="455"/>
        <v>17090.48</v>
      </c>
      <c r="N5484" s="213">
        <f t="shared" si="456"/>
        <v>19226.79</v>
      </c>
      <c r="O5484" s="242">
        <f t="shared" si="457"/>
        <v>0.51519999999989519</v>
      </c>
      <c r="P5484" s="242"/>
      <c r="Q5484" s="179"/>
      <c r="R5484" s="179"/>
      <c r="S5484" s="179"/>
      <c r="T5484" s="179"/>
      <c r="U5484" s="179"/>
      <c r="V5484" s="179"/>
      <c r="W5484" s="179"/>
      <c r="X5484" s="179"/>
      <c r="Y5484" s="179"/>
      <c r="Z5484" s="179"/>
      <c r="AA5484" s="222"/>
      <c r="AB5484" s="222"/>
      <c r="AC5484" s="222"/>
      <c r="AD5484" s="179"/>
      <c r="AE5484" s="179"/>
      <c r="AF5484" s="179"/>
      <c r="AG5484" s="179"/>
      <c r="AH5484" s="179"/>
      <c r="AI5484" s="179"/>
      <c r="AJ5484" s="179"/>
    </row>
    <row r="5485" spans="2:36" x14ac:dyDescent="0.3">
      <c r="B5485" s="224">
        <v>556200</v>
      </c>
      <c r="C5485" s="209">
        <v>231982</v>
      </c>
      <c r="D5485" s="206">
        <f t="shared" si="458"/>
        <v>0.41708378281193814</v>
      </c>
      <c r="E5485" s="208">
        <f t="shared" si="459"/>
        <v>0.45</v>
      </c>
      <c r="F5485" s="207">
        <v>12759.01</v>
      </c>
      <c r="G5485" s="207">
        <v>18558.560000000001</v>
      </c>
      <c r="H5485" s="207">
        <v>20878.38</v>
      </c>
      <c r="I5485" s="214">
        <f t="shared" si="460"/>
        <v>213676</v>
      </c>
      <c r="J5485" s="211">
        <f t="shared" si="451"/>
        <v>0.38417116145271485</v>
      </c>
      <c r="K5485" s="212">
        <f t="shared" si="452"/>
        <v>0.45</v>
      </c>
      <c r="L5485" s="214">
        <f t="shared" si="454"/>
        <v>11752.18</v>
      </c>
      <c r="M5485" s="213">
        <f t="shared" si="455"/>
        <v>17094.080000000002</v>
      </c>
      <c r="N5485" s="213">
        <f t="shared" si="456"/>
        <v>19230.84</v>
      </c>
      <c r="O5485" s="242">
        <f t="shared" si="457"/>
        <v>0.51530000000013387</v>
      </c>
      <c r="P5485" s="242"/>
      <c r="Q5485" s="179"/>
      <c r="R5485" s="179"/>
      <c r="S5485" s="179"/>
      <c r="T5485" s="179"/>
      <c r="U5485" s="179"/>
      <c r="V5485" s="179"/>
      <c r="W5485" s="179"/>
      <c r="X5485" s="179"/>
      <c r="Y5485" s="179"/>
      <c r="Z5485" s="179"/>
      <c r="AA5485" s="222"/>
      <c r="AB5485" s="222"/>
      <c r="AC5485" s="222"/>
      <c r="AD5485" s="179"/>
      <c r="AE5485" s="179"/>
      <c r="AF5485" s="179"/>
      <c r="AG5485" s="179"/>
      <c r="AH5485" s="179"/>
      <c r="AI5485" s="179"/>
      <c r="AJ5485" s="179"/>
    </row>
    <row r="5486" spans="2:36" x14ac:dyDescent="0.3">
      <c r="B5486" s="224">
        <v>556300</v>
      </c>
      <c r="C5486" s="209">
        <v>232027</v>
      </c>
      <c r="D5486" s="206">
        <f t="shared" si="458"/>
        <v>0.41708969980226496</v>
      </c>
      <c r="E5486" s="208">
        <f t="shared" si="459"/>
        <v>0.45</v>
      </c>
      <c r="F5486" s="207">
        <v>12761.48</v>
      </c>
      <c r="G5486" s="207">
        <v>18562.16</v>
      </c>
      <c r="H5486" s="207">
        <v>20882.43</v>
      </c>
      <c r="I5486" s="214">
        <f t="shared" si="460"/>
        <v>213721</v>
      </c>
      <c r="J5486" s="211">
        <f t="shared" si="451"/>
        <v>0.38418299478698542</v>
      </c>
      <c r="K5486" s="212">
        <f t="shared" si="452"/>
        <v>0.45</v>
      </c>
      <c r="L5486" s="214">
        <f t="shared" si="454"/>
        <v>11754.655000000001</v>
      </c>
      <c r="M5486" s="213">
        <f t="shared" si="455"/>
        <v>17097.68</v>
      </c>
      <c r="N5486" s="213">
        <f t="shared" si="456"/>
        <v>19234.89</v>
      </c>
      <c r="O5486" s="242">
        <f t="shared" si="457"/>
        <v>0.51520000000029542</v>
      </c>
      <c r="P5486" s="242"/>
      <c r="Q5486" s="179"/>
      <c r="R5486" s="179"/>
      <c r="S5486" s="179"/>
      <c r="T5486" s="179"/>
      <c r="U5486" s="179"/>
      <c r="V5486" s="179"/>
      <c r="W5486" s="179"/>
      <c r="X5486" s="179"/>
      <c r="Y5486" s="179"/>
      <c r="Z5486" s="179"/>
      <c r="AA5486" s="222"/>
      <c r="AB5486" s="222"/>
      <c r="AC5486" s="222"/>
      <c r="AD5486" s="179"/>
      <c r="AE5486" s="179"/>
      <c r="AF5486" s="179"/>
      <c r="AG5486" s="179"/>
      <c r="AH5486" s="179"/>
      <c r="AI5486" s="179"/>
      <c r="AJ5486" s="179"/>
    </row>
    <row r="5487" spans="2:36" x14ac:dyDescent="0.3">
      <c r="B5487" s="224">
        <v>556400</v>
      </c>
      <c r="C5487" s="209">
        <v>232072</v>
      </c>
      <c r="D5487" s="206">
        <f t="shared" si="458"/>
        <v>0.4170956146657081</v>
      </c>
      <c r="E5487" s="208">
        <f t="shared" si="459"/>
        <v>0.45</v>
      </c>
      <c r="F5487" s="207">
        <v>12763.96</v>
      </c>
      <c r="G5487" s="207">
        <v>18565.759999999998</v>
      </c>
      <c r="H5487" s="207">
        <v>20886.48</v>
      </c>
      <c r="I5487" s="214">
        <f t="shared" si="460"/>
        <v>213766</v>
      </c>
      <c r="J5487" s="211">
        <f t="shared" si="451"/>
        <v>0.38419482386772108</v>
      </c>
      <c r="K5487" s="212">
        <f t="shared" si="452"/>
        <v>0.45</v>
      </c>
      <c r="L5487" s="214">
        <f t="shared" si="454"/>
        <v>11757.13</v>
      </c>
      <c r="M5487" s="213">
        <f t="shared" si="455"/>
        <v>17101.28</v>
      </c>
      <c r="N5487" s="213">
        <f t="shared" si="456"/>
        <v>19238.939999999999</v>
      </c>
      <c r="O5487" s="242">
        <f t="shared" si="457"/>
        <v>0.51530000000002474</v>
      </c>
      <c r="P5487" s="242"/>
      <c r="Q5487" s="179"/>
      <c r="R5487" s="179"/>
      <c r="S5487" s="179"/>
      <c r="T5487" s="179"/>
      <c r="U5487" s="179"/>
      <c r="V5487" s="179"/>
      <c r="W5487" s="179"/>
      <c r="X5487" s="179"/>
      <c r="Y5487" s="179"/>
      <c r="Z5487" s="179"/>
      <c r="AA5487" s="222"/>
      <c r="AB5487" s="222"/>
      <c r="AC5487" s="222"/>
      <c r="AD5487" s="179"/>
      <c r="AE5487" s="179"/>
      <c r="AF5487" s="179"/>
      <c r="AG5487" s="179"/>
      <c r="AH5487" s="179"/>
      <c r="AI5487" s="179"/>
      <c r="AJ5487" s="179"/>
    </row>
    <row r="5488" spans="2:36" x14ac:dyDescent="0.3">
      <c r="B5488" s="224">
        <v>556500</v>
      </c>
      <c r="C5488" s="209">
        <v>232117</v>
      </c>
      <c r="D5488" s="206">
        <f t="shared" si="458"/>
        <v>0.41710152740341422</v>
      </c>
      <c r="E5488" s="208">
        <f t="shared" si="459"/>
        <v>0.45</v>
      </c>
      <c r="F5488" s="207">
        <v>12766.43</v>
      </c>
      <c r="G5488" s="207">
        <v>18569.36</v>
      </c>
      <c r="H5488" s="207">
        <v>20890.53</v>
      </c>
      <c r="I5488" s="214">
        <f t="shared" si="460"/>
        <v>213811</v>
      </c>
      <c r="J5488" s="211">
        <f t="shared" si="451"/>
        <v>0.38420664869721471</v>
      </c>
      <c r="K5488" s="212">
        <f t="shared" si="452"/>
        <v>0.45</v>
      </c>
      <c r="L5488" s="214">
        <f t="shared" si="454"/>
        <v>11759.605</v>
      </c>
      <c r="M5488" s="213">
        <f t="shared" si="455"/>
        <v>17104.88</v>
      </c>
      <c r="N5488" s="213">
        <f t="shared" si="456"/>
        <v>19242.989999999998</v>
      </c>
      <c r="O5488" s="242">
        <f t="shared" si="457"/>
        <v>0.51519999999964061</v>
      </c>
      <c r="P5488" s="242"/>
      <c r="Q5488" s="179"/>
      <c r="R5488" s="179"/>
      <c r="S5488" s="179"/>
      <c r="T5488" s="179"/>
      <c r="U5488" s="179"/>
      <c r="V5488" s="179"/>
      <c r="W5488" s="179"/>
      <c r="X5488" s="179"/>
      <c r="Y5488" s="179"/>
      <c r="Z5488" s="179"/>
      <c r="AA5488" s="222"/>
      <c r="AB5488" s="222"/>
      <c r="AC5488" s="222"/>
      <c r="AD5488" s="179"/>
      <c r="AE5488" s="179"/>
      <c r="AF5488" s="179"/>
      <c r="AG5488" s="179"/>
      <c r="AH5488" s="179"/>
      <c r="AI5488" s="179"/>
      <c r="AJ5488" s="179"/>
    </row>
    <row r="5489" spans="2:36" x14ac:dyDescent="0.3">
      <c r="B5489" s="224">
        <v>556600</v>
      </c>
      <c r="C5489" s="209">
        <v>232162</v>
      </c>
      <c r="D5489" s="206">
        <f t="shared" si="458"/>
        <v>0.41710743801652894</v>
      </c>
      <c r="E5489" s="208">
        <f t="shared" si="459"/>
        <v>0.45</v>
      </c>
      <c r="F5489" s="207">
        <v>12768.91</v>
      </c>
      <c r="G5489" s="207">
        <v>18572.96</v>
      </c>
      <c r="H5489" s="207">
        <v>20894.580000000002</v>
      </c>
      <c r="I5489" s="214">
        <f t="shared" si="460"/>
        <v>213856</v>
      </c>
      <c r="J5489" s="211">
        <f t="shared" si="451"/>
        <v>0.38421846927775782</v>
      </c>
      <c r="K5489" s="212">
        <f t="shared" si="452"/>
        <v>0.45</v>
      </c>
      <c r="L5489" s="214">
        <f t="shared" si="454"/>
        <v>11762.08</v>
      </c>
      <c r="M5489" s="213">
        <f t="shared" si="455"/>
        <v>17108.48</v>
      </c>
      <c r="N5489" s="213">
        <f t="shared" si="456"/>
        <v>19247.04</v>
      </c>
      <c r="O5489" s="242">
        <f t="shared" si="457"/>
        <v>0.5152999999999156</v>
      </c>
      <c r="P5489" s="242"/>
      <c r="Q5489" s="179"/>
      <c r="R5489" s="179"/>
      <c r="S5489" s="179"/>
      <c r="T5489" s="179"/>
      <c r="U5489" s="179"/>
      <c r="V5489" s="179"/>
      <c r="W5489" s="179"/>
      <c r="X5489" s="179"/>
      <c r="Y5489" s="179"/>
      <c r="Z5489" s="179"/>
      <c r="AA5489" s="222"/>
      <c r="AB5489" s="222"/>
      <c r="AC5489" s="222"/>
      <c r="AD5489" s="179"/>
      <c r="AE5489" s="179"/>
      <c r="AF5489" s="179"/>
      <c r="AG5489" s="179"/>
      <c r="AH5489" s="179"/>
      <c r="AI5489" s="179"/>
      <c r="AJ5489" s="179"/>
    </row>
    <row r="5490" spans="2:36" x14ac:dyDescent="0.3">
      <c r="B5490" s="224">
        <v>556700</v>
      </c>
      <c r="C5490" s="209">
        <v>232207</v>
      </c>
      <c r="D5490" s="206">
        <f t="shared" si="458"/>
        <v>0.41711334650619725</v>
      </c>
      <c r="E5490" s="208">
        <f t="shared" si="459"/>
        <v>0.45</v>
      </c>
      <c r="F5490" s="207">
        <v>12771.38</v>
      </c>
      <c r="G5490" s="207">
        <v>18576.560000000001</v>
      </c>
      <c r="H5490" s="207">
        <v>20898.63</v>
      </c>
      <c r="I5490" s="214">
        <f t="shared" si="460"/>
        <v>213901</v>
      </c>
      <c r="J5490" s="211">
        <f t="shared" si="451"/>
        <v>0.38423028561164002</v>
      </c>
      <c r="K5490" s="212">
        <f t="shared" si="452"/>
        <v>0.45</v>
      </c>
      <c r="L5490" s="214">
        <f t="shared" si="454"/>
        <v>11764.555</v>
      </c>
      <c r="M5490" s="213">
        <f t="shared" si="455"/>
        <v>17112.080000000002</v>
      </c>
      <c r="N5490" s="213">
        <f t="shared" si="456"/>
        <v>19251.09</v>
      </c>
      <c r="O5490" s="242">
        <f t="shared" si="457"/>
        <v>0.51520000000007715</v>
      </c>
      <c r="P5490" s="242"/>
      <c r="Q5490" s="179"/>
      <c r="R5490" s="179"/>
      <c r="S5490" s="179"/>
      <c r="T5490" s="179"/>
      <c r="U5490" s="179"/>
      <c r="V5490" s="179"/>
      <c r="W5490" s="179"/>
      <c r="X5490" s="179"/>
      <c r="Y5490" s="179"/>
      <c r="Z5490" s="179"/>
      <c r="AA5490" s="222"/>
      <c r="AB5490" s="222"/>
      <c r="AC5490" s="222"/>
      <c r="AD5490" s="179"/>
      <c r="AE5490" s="179"/>
      <c r="AF5490" s="179"/>
      <c r="AG5490" s="179"/>
      <c r="AH5490" s="179"/>
      <c r="AI5490" s="179"/>
      <c r="AJ5490" s="179"/>
    </row>
    <row r="5491" spans="2:36" x14ac:dyDescent="0.3">
      <c r="B5491" s="224">
        <v>556800</v>
      </c>
      <c r="C5491" s="209">
        <v>232252</v>
      </c>
      <c r="D5491" s="206">
        <f t="shared" si="458"/>
        <v>0.41711925287356322</v>
      </c>
      <c r="E5491" s="208">
        <f t="shared" si="459"/>
        <v>0.45</v>
      </c>
      <c r="F5491" s="207">
        <v>12773.86</v>
      </c>
      <c r="G5491" s="207">
        <v>18580.16</v>
      </c>
      <c r="H5491" s="207">
        <v>20902.68</v>
      </c>
      <c r="I5491" s="214">
        <f t="shared" si="460"/>
        <v>213946</v>
      </c>
      <c r="J5491" s="211">
        <f t="shared" si="451"/>
        <v>0.38424209770114942</v>
      </c>
      <c r="K5491" s="212">
        <f t="shared" si="452"/>
        <v>0.45</v>
      </c>
      <c r="L5491" s="214">
        <f t="shared" si="454"/>
        <v>11767.03</v>
      </c>
      <c r="M5491" s="213">
        <f t="shared" si="455"/>
        <v>17115.68</v>
      </c>
      <c r="N5491" s="213">
        <f t="shared" si="456"/>
        <v>19255.14</v>
      </c>
      <c r="O5491" s="242">
        <f t="shared" si="457"/>
        <v>0.51529999999980647</v>
      </c>
      <c r="P5491" s="242"/>
      <c r="Q5491" s="179"/>
      <c r="R5491" s="179"/>
      <c r="S5491" s="179"/>
      <c r="T5491" s="179"/>
      <c r="U5491" s="179"/>
      <c r="V5491" s="179"/>
      <c r="W5491" s="179"/>
      <c r="X5491" s="179"/>
      <c r="Y5491" s="179"/>
      <c r="Z5491" s="179"/>
      <c r="AA5491" s="222"/>
      <c r="AB5491" s="222"/>
      <c r="AC5491" s="222"/>
      <c r="AD5491" s="179"/>
      <c r="AE5491" s="179"/>
      <c r="AF5491" s="179"/>
      <c r="AG5491" s="179"/>
      <c r="AH5491" s="179"/>
      <c r="AI5491" s="179"/>
      <c r="AJ5491" s="179"/>
    </row>
    <row r="5492" spans="2:36" x14ac:dyDescent="0.3">
      <c r="B5492" s="224">
        <v>556900</v>
      </c>
      <c r="C5492" s="209">
        <v>232297</v>
      </c>
      <c r="D5492" s="206">
        <f t="shared" si="458"/>
        <v>0.41712515711977016</v>
      </c>
      <c r="E5492" s="208">
        <f t="shared" si="459"/>
        <v>0.45</v>
      </c>
      <c r="F5492" s="207">
        <v>12776.33</v>
      </c>
      <c r="G5492" s="207">
        <v>18583.759999999998</v>
      </c>
      <c r="H5492" s="207">
        <v>20906.73</v>
      </c>
      <c r="I5492" s="214">
        <f t="shared" si="460"/>
        <v>213991</v>
      </c>
      <c r="J5492" s="211">
        <f t="shared" si="451"/>
        <v>0.38425390554857247</v>
      </c>
      <c r="K5492" s="212">
        <f t="shared" si="452"/>
        <v>0.45</v>
      </c>
      <c r="L5492" s="214">
        <f t="shared" si="454"/>
        <v>11769.504999999999</v>
      </c>
      <c r="M5492" s="213">
        <f t="shared" si="455"/>
        <v>17119.28</v>
      </c>
      <c r="N5492" s="213">
        <f t="shared" si="456"/>
        <v>19259.189999999999</v>
      </c>
      <c r="O5492" s="242">
        <f t="shared" si="457"/>
        <v>0.51519999999996802</v>
      </c>
      <c r="P5492" s="242"/>
      <c r="Q5492" s="179"/>
      <c r="R5492" s="179"/>
      <c r="S5492" s="179"/>
      <c r="T5492" s="179"/>
      <c r="U5492" s="179"/>
      <c r="V5492" s="179"/>
      <c r="W5492" s="179"/>
      <c r="X5492" s="179"/>
      <c r="Y5492" s="179"/>
      <c r="Z5492" s="179"/>
      <c r="AA5492" s="222"/>
      <c r="AB5492" s="222"/>
      <c r="AC5492" s="222"/>
      <c r="AD5492" s="179"/>
      <c r="AE5492" s="179"/>
      <c r="AF5492" s="179"/>
      <c r="AG5492" s="179"/>
      <c r="AH5492" s="179"/>
      <c r="AI5492" s="179"/>
      <c r="AJ5492" s="179"/>
    </row>
    <row r="5493" spans="2:36" x14ac:dyDescent="0.3">
      <c r="B5493" s="224">
        <v>557000</v>
      </c>
      <c r="C5493" s="209">
        <v>232342</v>
      </c>
      <c r="D5493" s="206">
        <f t="shared" si="458"/>
        <v>0.4171310592459605</v>
      </c>
      <c r="E5493" s="208">
        <f t="shared" si="459"/>
        <v>0.45</v>
      </c>
      <c r="F5493" s="207">
        <v>12778.81</v>
      </c>
      <c r="G5493" s="207">
        <v>18587.36</v>
      </c>
      <c r="H5493" s="207">
        <v>20910.78</v>
      </c>
      <c r="I5493" s="214">
        <f t="shared" si="460"/>
        <v>214036</v>
      </c>
      <c r="J5493" s="211">
        <f t="shared" si="451"/>
        <v>0.3842657091561939</v>
      </c>
      <c r="K5493" s="212">
        <f t="shared" si="452"/>
        <v>0.45</v>
      </c>
      <c r="L5493" s="214">
        <f t="shared" si="454"/>
        <v>11771.98</v>
      </c>
      <c r="M5493" s="213">
        <f t="shared" si="455"/>
        <v>17122.88</v>
      </c>
      <c r="N5493" s="213">
        <f t="shared" si="456"/>
        <v>19263.239999999998</v>
      </c>
      <c r="O5493" s="242">
        <f t="shared" si="457"/>
        <v>0.51529999999966092</v>
      </c>
      <c r="P5493" s="242"/>
      <c r="Q5493" s="179"/>
      <c r="R5493" s="179"/>
      <c r="S5493" s="179"/>
      <c r="T5493" s="179"/>
      <c r="U5493" s="179"/>
      <c r="V5493" s="179"/>
      <c r="W5493" s="179"/>
      <c r="X5493" s="179"/>
      <c r="Y5493" s="179"/>
      <c r="Z5493" s="179"/>
      <c r="AA5493" s="222"/>
      <c r="AB5493" s="222"/>
      <c r="AC5493" s="222"/>
      <c r="AD5493" s="179"/>
      <c r="AE5493" s="179"/>
      <c r="AF5493" s="179"/>
      <c r="AG5493" s="179"/>
      <c r="AH5493" s="179"/>
      <c r="AI5493" s="179"/>
      <c r="AJ5493" s="179"/>
    </row>
    <row r="5494" spans="2:36" x14ac:dyDescent="0.3">
      <c r="B5494" s="224">
        <v>557100</v>
      </c>
      <c r="C5494" s="209">
        <v>232387</v>
      </c>
      <c r="D5494" s="206">
        <f t="shared" si="458"/>
        <v>0.41713695925327587</v>
      </c>
      <c r="E5494" s="208">
        <f t="shared" si="459"/>
        <v>0.45</v>
      </c>
      <c r="F5494" s="207">
        <v>12781.28</v>
      </c>
      <c r="G5494" s="207">
        <v>18590.96</v>
      </c>
      <c r="H5494" s="207">
        <v>20914.830000000002</v>
      </c>
      <c r="I5494" s="214">
        <f t="shared" si="460"/>
        <v>214081</v>
      </c>
      <c r="J5494" s="211">
        <f t="shared" si="451"/>
        <v>0.38427750852629688</v>
      </c>
      <c r="K5494" s="212">
        <f t="shared" si="452"/>
        <v>0.45</v>
      </c>
      <c r="L5494" s="214">
        <f t="shared" si="454"/>
        <v>11774.455</v>
      </c>
      <c r="M5494" s="213">
        <f t="shared" si="455"/>
        <v>17126.48</v>
      </c>
      <c r="N5494" s="213">
        <f t="shared" si="456"/>
        <v>19267.29</v>
      </c>
      <c r="O5494" s="242">
        <f t="shared" si="457"/>
        <v>0.51519999999989519</v>
      </c>
      <c r="P5494" s="242"/>
      <c r="Q5494" s="179"/>
      <c r="R5494" s="179"/>
      <c r="S5494" s="179"/>
      <c r="T5494" s="179"/>
      <c r="U5494" s="179"/>
      <c r="V5494" s="179"/>
      <c r="W5494" s="179"/>
      <c r="X5494" s="179"/>
      <c r="Y5494" s="179"/>
      <c r="Z5494" s="179"/>
      <c r="AA5494" s="222"/>
      <c r="AB5494" s="222"/>
      <c r="AC5494" s="222"/>
      <c r="AD5494" s="179"/>
      <c r="AE5494" s="179"/>
      <c r="AF5494" s="179"/>
      <c r="AG5494" s="179"/>
      <c r="AH5494" s="179"/>
      <c r="AI5494" s="179"/>
      <c r="AJ5494" s="179"/>
    </row>
    <row r="5495" spans="2:36" x14ac:dyDescent="0.3">
      <c r="B5495" s="224">
        <v>557200</v>
      </c>
      <c r="C5495" s="209">
        <v>232432</v>
      </c>
      <c r="D5495" s="206">
        <f t="shared" si="458"/>
        <v>0.41714285714285715</v>
      </c>
      <c r="E5495" s="208">
        <f t="shared" si="459"/>
        <v>0.45</v>
      </c>
      <c r="F5495" s="207">
        <v>12783.76</v>
      </c>
      <c r="G5495" s="207">
        <v>18594.560000000001</v>
      </c>
      <c r="H5495" s="207">
        <v>20918.88</v>
      </c>
      <c r="I5495" s="214">
        <f t="shared" si="460"/>
        <v>214126</v>
      </c>
      <c r="J5495" s="211">
        <f t="shared" si="451"/>
        <v>0.38428930366116298</v>
      </c>
      <c r="K5495" s="212">
        <f t="shared" si="452"/>
        <v>0.45</v>
      </c>
      <c r="L5495" s="214">
        <f t="shared" si="454"/>
        <v>11776.93</v>
      </c>
      <c r="M5495" s="213">
        <f t="shared" si="455"/>
        <v>17130.080000000002</v>
      </c>
      <c r="N5495" s="213">
        <f t="shared" si="456"/>
        <v>19271.34</v>
      </c>
      <c r="O5495" s="242">
        <f t="shared" si="457"/>
        <v>0.51530000000013387</v>
      </c>
      <c r="P5495" s="242"/>
      <c r="Q5495" s="179"/>
      <c r="R5495" s="179"/>
      <c r="S5495" s="179"/>
      <c r="T5495" s="179"/>
      <c r="U5495" s="179"/>
      <c r="V5495" s="179"/>
      <c r="W5495" s="179"/>
      <c r="X5495" s="179"/>
      <c r="Y5495" s="179"/>
      <c r="Z5495" s="179"/>
      <c r="AA5495" s="222"/>
      <c r="AB5495" s="222"/>
      <c r="AC5495" s="222"/>
      <c r="AD5495" s="179"/>
      <c r="AE5495" s="179"/>
      <c r="AF5495" s="179"/>
      <c r="AG5495" s="179"/>
      <c r="AH5495" s="179"/>
      <c r="AI5495" s="179"/>
      <c r="AJ5495" s="179"/>
    </row>
    <row r="5496" spans="2:36" x14ac:dyDescent="0.3">
      <c r="B5496" s="224">
        <v>557300</v>
      </c>
      <c r="C5496" s="209">
        <v>232477</v>
      </c>
      <c r="D5496" s="206">
        <f t="shared" si="458"/>
        <v>0.41714875291584425</v>
      </c>
      <c r="E5496" s="208">
        <f t="shared" si="459"/>
        <v>0.45</v>
      </c>
      <c r="F5496" s="207">
        <v>12786.23</v>
      </c>
      <c r="G5496" s="207">
        <v>18598.16</v>
      </c>
      <c r="H5496" s="207">
        <v>20922.93</v>
      </c>
      <c r="I5496" s="214">
        <f t="shared" si="460"/>
        <v>214171</v>
      </c>
      <c r="J5496" s="211">
        <f t="shared" si="451"/>
        <v>0.38430109456307193</v>
      </c>
      <c r="K5496" s="212">
        <f t="shared" si="452"/>
        <v>0.45</v>
      </c>
      <c r="L5496" s="214">
        <f t="shared" si="454"/>
        <v>11779.405000000001</v>
      </c>
      <c r="M5496" s="213">
        <f t="shared" si="455"/>
        <v>17133.68</v>
      </c>
      <c r="N5496" s="213">
        <f t="shared" si="456"/>
        <v>19275.39</v>
      </c>
      <c r="O5496" s="242">
        <f t="shared" si="457"/>
        <v>0.51520000000029542</v>
      </c>
      <c r="P5496" s="242"/>
      <c r="Q5496" s="179"/>
      <c r="R5496" s="179"/>
      <c r="S5496" s="179"/>
      <c r="T5496" s="179"/>
      <c r="U5496" s="179"/>
      <c r="V5496" s="179"/>
      <c r="W5496" s="179"/>
      <c r="X5496" s="179"/>
      <c r="Y5496" s="179"/>
      <c r="Z5496" s="179"/>
      <c r="AA5496" s="222"/>
      <c r="AB5496" s="222"/>
      <c r="AC5496" s="222"/>
      <c r="AD5496" s="179"/>
      <c r="AE5496" s="179"/>
      <c r="AF5496" s="179"/>
      <c r="AG5496" s="179"/>
      <c r="AH5496" s="179"/>
      <c r="AI5496" s="179"/>
      <c r="AJ5496" s="179"/>
    </row>
    <row r="5497" spans="2:36" x14ac:dyDescent="0.3">
      <c r="B5497" s="224">
        <v>557400</v>
      </c>
      <c r="C5497" s="209">
        <v>232522</v>
      </c>
      <c r="D5497" s="206">
        <f t="shared" si="458"/>
        <v>0.41715464657337636</v>
      </c>
      <c r="E5497" s="208">
        <f t="shared" si="459"/>
        <v>0.45</v>
      </c>
      <c r="F5497" s="207">
        <v>12788.71</v>
      </c>
      <c r="G5497" s="207">
        <v>18601.759999999998</v>
      </c>
      <c r="H5497" s="207">
        <v>20926.98</v>
      </c>
      <c r="I5497" s="214">
        <f t="shared" si="460"/>
        <v>214216</v>
      </c>
      <c r="J5497" s="211">
        <f t="shared" si="451"/>
        <v>0.38431288123430213</v>
      </c>
      <c r="K5497" s="212">
        <f t="shared" si="452"/>
        <v>0.45</v>
      </c>
      <c r="L5497" s="214">
        <f t="shared" si="454"/>
        <v>11781.88</v>
      </c>
      <c r="M5497" s="213">
        <f t="shared" si="455"/>
        <v>17137.28</v>
      </c>
      <c r="N5497" s="213">
        <f t="shared" si="456"/>
        <v>19279.439999999999</v>
      </c>
      <c r="O5497" s="242">
        <f t="shared" si="457"/>
        <v>0.51530000000002474</v>
      </c>
      <c r="P5497" s="242"/>
      <c r="Q5497" s="179"/>
      <c r="R5497" s="179"/>
      <c r="S5497" s="179"/>
      <c r="T5497" s="179"/>
      <c r="U5497" s="179"/>
      <c r="V5497" s="179"/>
      <c r="W5497" s="179"/>
      <c r="X5497" s="179"/>
      <c r="Y5497" s="179"/>
      <c r="Z5497" s="179"/>
      <c r="AA5497" s="222"/>
      <c r="AB5497" s="222"/>
      <c r="AC5497" s="222"/>
      <c r="AD5497" s="179"/>
      <c r="AE5497" s="179"/>
      <c r="AF5497" s="179"/>
      <c r="AG5497" s="179"/>
      <c r="AH5497" s="179"/>
      <c r="AI5497" s="179"/>
      <c r="AJ5497" s="179"/>
    </row>
    <row r="5498" spans="2:36" x14ac:dyDescent="0.3">
      <c r="B5498" s="224">
        <v>557500</v>
      </c>
      <c r="C5498" s="209">
        <v>232567</v>
      </c>
      <c r="D5498" s="206">
        <f t="shared" si="458"/>
        <v>0.41716053811659193</v>
      </c>
      <c r="E5498" s="208">
        <f t="shared" si="459"/>
        <v>0.45</v>
      </c>
      <c r="F5498" s="207">
        <v>12791.18</v>
      </c>
      <c r="G5498" s="207">
        <v>18605.36</v>
      </c>
      <c r="H5498" s="207">
        <v>20931.03</v>
      </c>
      <c r="I5498" s="214">
        <f t="shared" si="460"/>
        <v>214261</v>
      </c>
      <c r="J5498" s="211">
        <f t="shared" si="451"/>
        <v>0.38432466367713003</v>
      </c>
      <c r="K5498" s="212">
        <f t="shared" si="452"/>
        <v>0.45</v>
      </c>
      <c r="L5498" s="214">
        <f t="shared" si="454"/>
        <v>11784.355</v>
      </c>
      <c r="M5498" s="213">
        <f t="shared" si="455"/>
        <v>17140.88</v>
      </c>
      <c r="N5498" s="213">
        <f t="shared" si="456"/>
        <v>19283.489999999998</v>
      </c>
      <c r="O5498" s="242">
        <f t="shared" si="457"/>
        <v>0.51519999999964061</v>
      </c>
      <c r="P5498" s="242"/>
      <c r="Q5498" s="179"/>
      <c r="R5498" s="179"/>
      <c r="S5498" s="179"/>
      <c r="T5498" s="179"/>
      <c r="U5498" s="179"/>
      <c r="V5498" s="179"/>
      <c r="W5498" s="179"/>
      <c r="X5498" s="179"/>
      <c r="Y5498" s="179"/>
      <c r="Z5498" s="179"/>
      <c r="AA5498" s="222"/>
      <c r="AB5498" s="222"/>
      <c r="AC5498" s="222"/>
      <c r="AD5498" s="179"/>
      <c r="AE5498" s="179"/>
      <c r="AF5498" s="179"/>
      <c r="AG5498" s="179"/>
      <c r="AH5498" s="179"/>
      <c r="AI5498" s="179"/>
      <c r="AJ5498" s="179"/>
    </row>
    <row r="5499" spans="2:36" x14ac:dyDescent="0.3">
      <c r="B5499" s="224">
        <v>557600</v>
      </c>
      <c r="C5499" s="209">
        <v>232612</v>
      </c>
      <c r="D5499" s="206">
        <f t="shared" si="458"/>
        <v>0.41716642754662842</v>
      </c>
      <c r="E5499" s="208">
        <f t="shared" si="459"/>
        <v>0.45</v>
      </c>
      <c r="F5499" s="207">
        <v>12793.66</v>
      </c>
      <c r="G5499" s="207">
        <v>18608.96</v>
      </c>
      <c r="H5499" s="207">
        <v>20935.080000000002</v>
      </c>
      <c r="I5499" s="214">
        <f t="shared" si="460"/>
        <v>214306</v>
      </c>
      <c r="J5499" s="211">
        <f t="shared" ref="J5499:J5562" si="461">I5499/$B5499</f>
        <v>0.3843364418938307</v>
      </c>
      <c r="K5499" s="212">
        <f t="shared" ref="K5499:K5562" si="462">(I5499-I5498)/($B5499-$B5498)</f>
        <v>0.45</v>
      </c>
      <c r="L5499" s="214">
        <f t="shared" si="454"/>
        <v>11786.83</v>
      </c>
      <c r="M5499" s="213">
        <f t="shared" si="455"/>
        <v>17144.48</v>
      </c>
      <c r="N5499" s="213">
        <f t="shared" si="456"/>
        <v>19287.54</v>
      </c>
      <c r="O5499" s="242">
        <f t="shared" si="457"/>
        <v>0.5152999999999156</v>
      </c>
      <c r="P5499" s="242"/>
      <c r="Q5499" s="179"/>
      <c r="R5499" s="179"/>
      <c r="S5499" s="179"/>
      <c r="T5499" s="179"/>
      <c r="U5499" s="179"/>
      <c r="V5499" s="179"/>
      <c r="W5499" s="179"/>
      <c r="X5499" s="179"/>
      <c r="Y5499" s="179"/>
      <c r="Z5499" s="179"/>
      <c r="AA5499" s="222"/>
      <c r="AB5499" s="222"/>
      <c r="AC5499" s="222"/>
      <c r="AD5499" s="179"/>
      <c r="AE5499" s="179"/>
      <c r="AF5499" s="179"/>
      <c r="AG5499" s="179"/>
      <c r="AH5499" s="179"/>
      <c r="AI5499" s="179"/>
      <c r="AJ5499" s="179"/>
    </row>
    <row r="5500" spans="2:36" x14ac:dyDescent="0.3">
      <c r="B5500" s="224">
        <v>557700</v>
      </c>
      <c r="C5500" s="209">
        <v>232657</v>
      </c>
      <c r="D5500" s="206">
        <f t="shared" si="458"/>
        <v>0.41717231486462258</v>
      </c>
      <c r="E5500" s="208">
        <f t="shared" si="459"/>
        <v>0.45</v>
      </c>
      <c r="F5500" s="207">
        <v>12796.13</v>
      </c>
      <c r="G5500" s="207">
        <v>18612.560000000001</v>
      </c>
      <c r="H5500" s="207">
        <v>20939.13</v>
      </c>
      <c r="I5500" s="214">
        <f t="shared" si="460"/>
        <v>214351</v>
      </c>
      <c r="J5500" s="211">
        <f t="shared" si="461"/>
        <v>0.38434821588667745</v>
      </c>
      <c r="K5500" s="212">
        <f t="shared" si="462"/>
        <v>0.45</v>
      </c>
      <c r="L5500" s="214">
        <f t="shared" si="454"/>
        <v>11789.305</v>
      </c>
      <c r="M5500" s="213">
        <f t="shared" si="455"/>
        <v>17148.080000000002</v>
      </c>
      <c r="N5500" s="213">
        <f t="shared" si="456"/>
        <v>19291.59</v>
      </c>
      <c r="O5500" s="242">
        <f t="shared" si="457"/>
        <v>0.51520000000007715</v>
      </c>
      <c r="P5500" s="242"/>
      <c r="Q5500" s="179"/>
      <c r="R5500" s="179"/>
      <c r="S5500" s="179"/>
      <c r="T5500" s="179"/>
      <c r="U5500" s="179"/>
      <c r="V5500" s="179"/>
      <c r="W5500" s="179"/>
      <c r="X5500" s="179"/>
      <c r="Y5500" s="179"/>
      <c r="Z5500" s="179"/>
      <c r="AA5500" s="222"/>
      <c r="AB5500" s="222"/>
      <c r="AC5500" s="222"/>
      <c r="AD5500" s="179"/>
      <c r="AE5500" s="179"/>
      <c r="AF5500" s="179"/>
      <c r="AG5500" s="179"/>
      <c r="AH5500" s="179"/>
      <c r="AI5500" s="179"/>
      <c r="AJ5500" s="179"/>
    </row>
    <row r="5501" spans="2:36" x14ac:dyDescent="0.3">
      <c r="B5501" s="224">
        <v>557800</v>
      </c>
      <c r="C5501" s="209">
        <v>232702</v>
      </c>
      <c r="D5501" s="206">
        <f t="shared" si="458"/>
        <v>0.4171782000717103</v>
      </c>
      <c r="E5501" s="208">
        <f t="shared" si="459"/>
        <v>0.45</v>
      </c>
      <c r="F5501" s="207">
        <v>12798.61</v>
      </c>
      <c r="G5501" s="207">
        <v>18616.16</v>
      </c>
      <c r="H5501" s="207">
        <v>20943.18</v>
      </c>
      <c r="I5501" s="214">
        <f t="shared" si="460"/>
        <v>214396</v>
      </c>
      <c r="J5501" s="211">
        <f t="shared" si="461"/>
        <v>0.38435998565794194</v>
      </c>
      <c r="K5501" s="212">
        <f t="shared" si="462"/>
        <v>0.45</v>
      </c>
      <c r="L5501" s="214">
        <f t="shared" si="454"/>
        <v>11791.78</v>
      </c>
      <c r="M5501" s="213">
        <f t="shared" si="455"/>
        <v>17151.68</v>
      </c>
      <c r="N5501" s="213">
        <f t="shared" si="456"/>
        <v>19295.64</v>
      </c>
      <c r="O5501" s="242">
        <f t="shared" si="457"/>
        <v>0.51529999999980647</v>
      </c>
      <c r="P5501" s="242"/>
      <c r="Q5501" s="179"/>
      <c r="R5501" s="179"/>
      <c r="S5501" s="179"/>
      <c r="T5501" s="179"/>
      <c r="U5501" s="179"/>
      <c r="V5501" s="179"/>
      <c r="W5501" s="179"/>
      <c r="X5501" s="179"/>
      <c r="Y5501" s="179"/>
      <c r="Z5501" s="179"/>
      <c r="AA5501" s="222"/>
      <c r="AB5501" s="222"/>
      <c r="AC5501" s="222"/>
      <c r="AD5501" s="179"/>
      <c r="AE5501" s="179"/>
      <c r="AF5501" s="179"/>
      <c r="AG5501" s="179"/>
      <c r="AH5501" s="179"/>
      <c r="AI5501" s="179"/>
      <c r="AJ5501" s="179"/>
    </row>
    <row r="5502" spans="2:36" x14ac:dyDescent="0.3">
      <c r="B5502" s="224">
        <v>557900</v>
      </c>
      <c r="C5502" s="209">
        <v>232747</v>
      </c>
      <c r="D5502" s="206">
        <f t="shared" si="458"/>
        <v>0.41718408316902672</v>
      </c>
      <c r="E5502" s="208">
        <f t="shared" si="459"/>
        <v>0.45</v>
      </c>
      <c r="F5502" s="207">
        <v>12801.08</v>
      </c>
      <c r="G5502" s="207">
        <v>18619.759999999998</v>
      </c>
      <c r="H5502" s="207">
        <v>20947.23</v>
      </c>
      <c r="I5502" s="214">
        <f t="shared" si="460"/>
        <v>214441</v>
      </c>
      <c r="J5502" s="211">
        <f t="shared" si="461"/>
        <v>0.38437175120989425</v>
      </c>
      <c r="K5502" s="212">
        <f t="shared" si="462"/>
        <v>0.45</v>
      </c>
      <c r="L5502" s="214">
        <f t="shared" ref="L5502:L5565" si="463">I5502*5.5%</f>
        <v>11794.254999999999</v>
      </c>
      <c r="M5502" s="213">
        <f t="shared" ref="M5502:M5565" si="464">I5502*8%</f>
        <v>17155.28</v>
      </c>
      <c r="N5502" s="213">
        <f t="shared" ref="N5502:N5565" si="465">I5502*9%</f>
        <v>19299.689999999999</v>
      </c>
      <c r="O5502" s="242">
        <f t="shared" si="457"/>
        <v>0.51519999999996802</v>
      </c>
      <c r="P5502" s="242"/>
      <c r="Q5502" s="179"/>
      <c r="R5502" s="179"/>
      <c r="S5502" s="179"/>
      <c r="T5502" s="179"/>
      <c r="U5502" s="179"/>
      <c r="V5502" s="179"/>
      <c r="W5502" s="179"/>
      <c r="X5502" s="179"/>
      <c r="Y5502" s="179"/>
      <c r="Z5502" s="179"/>
      <c r="AA5502" s="222"/>
      <c r="AB5502" s="222"/>
      <c r="AC5502" s="222"/>
      <c r="AD5502" s="179"/>
      <c r="AE5502" s="179"/>
      <c r="AF5502" s="179"/>
      <c r="AG5502" s="179"/>
      <c r="AH5502" s="179"/>
      <c r="AI5502" s="179"/>
      <c r="AJ5502" s="179"/>
    </row>
    <row r="5503" spans="2:36" x14ac:dyDescent="0.3">
      <c r="B5503" s="224">
        <v>558000</v>
      </c>
      <c r="C5503" s="209">
        <v>232792</v>
      </c>
      <c r="D5503" s="206">
        <f t="shared" si="458"/>
        <v>0.41718996415770609</v>
      </c>
      <c r="E5503" s="208">
        <f t="shared" si="459"/>
        <v>0.45</v>
      </c>
      <c r="F5503" s="207">
        <v>12803.56</v>
      </c>
      <c r="G5503" s="207">
        <v>18623.36</v>
      </c>
      <c r="H5503" s="207">
        <v>20951.28</v>
      </c>
      <c r="I5503" s="214">
        <f t="shared" si="460"/>
        <v>214486</v>
      </c>
      <c r="J5503" s="211">
        <f t="shared" si="461"/>
        <v>0.38438351254480285</v>
      </c>
      <c r="K5503" s="212">
        <f t="shared" si="462"/>
        <v>0.45</v>
      </c>
      <c r="L5503" s="214">
        <f t="shared" si="463"/>
        <v>11796.73</v>
      </c>
      <c r="M5503" s="213">
        <f t="shared" si="464"/>
        <v>17158.88</v>
      </c>
      <c r="N5503" s="213">
        <f t="shared" si="465"/>
        <v>19303.739999999998</v>
      </c>
      <c r="O5503" s="242">
        <f t="shared" si="457"/>
        <v>0.51529999999966092</v>
      </c>
      <c r="P5503" s="242"/>
      <c r="Q5503" s="179"/>
      <c r="R5503" s="179"/>
      <c r="S5503" s="179"/>
      <c r="T5503" s="179"/>
      <c r="U5503" s="179"/>
      <c r="V5503" s="179"/>
      <c r="W5503" s="179"/>
      <c r="X5503" s="179"/>
      <c r="Y5503" s="179"/>
      <c r="Z5503" s="179"/>
      <c r="AA5503" s="222"/>
      <c r="AB5503" s="222"/>
      <c r="AC5503" s="222"/>
      <c r="AD5503" s="179"/>
      <c r="AE5503" s="179"/>
      <c r="AF5503" s="179"/>
      <c r="AG5503" s="179"/>
      <c r="AH5503" s="179"/>
      <c r="AI5503" s="179"/>
      <c r="AJ5503" s="179"/>
    </row>
    <row r="5504" spans="2:36" x14ac:dyDescent="0.3">
      <c r="B5504" s="224">
        <v>558100</v>
      </c>
      <c r="C5504" s="209">
        <v>232837</v>
      </c>
      <c r="D5504" s="206">
        <f t="shared" si="458"/>
        <v>0.41719584303888191</v>
      </c>
      <c r="E5504" s="208">
        <f t="shared" si="459"/>
        <v>0.45</v>
      </c>
      <c r="F5504" s="207">
        <v>12806.03</v>
      </c>
      <c r="G5504" s="207">
        <v>18626.96</v>
      </c>
      <c r="H5504" s="207">
        <v>20955.330000000002</v>
      </c>
      <c r="I5504" s="214">
        <f t="shared" si="460"/>
        <v>214531</v>
      </c>
      <c r="J5504" s="211">
        <f t="shared" si="461"/>
        <v>0.38439526966493459</v>
      </c>
      <c r="K5504" s="212">
        <f t="shared" si="462"/>
        <v>0.45</v>
      </c>
      <c r="L5504" s="214">
        <f t="shared" si="463"/>
        <v>11799.205</v>
      </c>
      <c r="M5504" s="213">
        <f t="shared" si="464"/>
        <v>17162.48</v>
      </c>
      <c r="N5504" s="213">
        <f t="shared" si="465"/>
        <v>19307.79</v>
      </c>
      <c r="O5504" s="242">
        <f t="shared" si="457"/>
        <v>0.51519999999989519</v>
      </c>
      <c r="P5504" s="242"/>
      <c r="Q5504" s="179"/>
      <c r="R5504" s="179"/>
      <c r="S5504" s="179"/>
      <c r="T5504" s="179"/>
      <c r="U5504" s="179"/>
      <c r="V5504" s="179"/>
      <c r="W5504" s="179"/>
      <c r="X5504" s="179"/>
      <c r="Y5504" s="179"/>
      <c r="Z5504" s="179"/>
      <c r="AA5504" s="222"/>
      <c r="AB5504" s="222"/>
      <c r="AC5504" s="222"/>
      <c r="AD5504" s="179"/>
      <c r="AE5504" s="179"/>
      <c r="AF5504" s="179"/>
      <c r="AG5504" s="179"/>
      <c r="AH5504" s="179"/>
      <c r="AI5504" s="179"/>
      <c r="AJ5504" s="179"/>
    </row>
    <row r="5505" spans="2:36" x14ac:dyDescent="0.3">
      <c r="B5505" s="224">
        <v>558200</v>
      </c>
      <c r="C5505" s="209">
        <v>232882</v>
      </c>
      <c r="D5505" s="206">
        <f t="shared" si="458"/>
        <v>0.41720171981368687</v>
      </c>
      <c r="E5505" s="208">
        <f t="shared" si="459"/>
        <v>0.45</v>
      </c>
      <c r="F5505" s="207">
        <v>12808.51</v>
      </c>
      <c r="G5505" s="207">
        <v>18630.560000000001</v>
      </c>
      <c r="H5505" s="207">
        <v>20959.38</v>
      </c>
      <c r="I5505" s="214">
        <f t="shared" si="460"/>
        <v>214576</v>
      </c>
      <c r="J5505" s="211">
        <f t="shared" si="461"/>
        <v>0.38440702257255466</v>
      </c>
      <c r="K5505" s="212">
        <f t="shared" si="462"/>
        <v>0.45</v>
      </c>
      <c r="L5505" s="214">
        <f t="shared" si="463"/>
        <v>11801.68</v>
      </c>
      <c r="M5505" s="213">
        <f t="shared" si="464"/>
        <v>17166.080000000002</v>
      </c>
      <c r="N5505" s="213">
        <f t="shared" si="465"/>
        <v>19311.84</v>
      </c>
      <c r="O5505" s="242">
        <f t="shared" si="457"/>
        <v>0.51530000000013387</v>
      </c>
      <c r="P5505" s="242"/>
      <c r="Q5505" s="179"/>
      <c r="R5505" s="179"/>
      <c r="S5505" s="179"/>
      <c r="T5505" s="179"/>
      <c r="U5505" s="179"/>
      <c r="V5505" s="179"/>
      <c r="W5505" s="179"/>
      <c r="X5505" s="179"/>
      <c r="Y5505" s="179"/>
      <c r="Z5505" s="179"/>
      <c r="AA5505" s="222"/>
      <c r="AB5505" s="222"/>
      <c r="AC5505" s="222"/>
      <c r="AD5505" s="179"/>
      <c r="AE5505" s="179"/>
      <c r="AF5505" s="179"/>
      <c r="AG5505" s="179"/>
      <c r="AH5505" s="179"/>
      <c r="AI5505" s="179"/>
      <c r="AJ5505" s="179"/>
    </row>
    <row r="5506" spans="2:36" x14ac:dyDescent="0.3">
      <c r="B5506" s="224">
        <v>558300</v>
      </c>
      <c r="C5506" s="209">
        <v>232927</v>
      </c>
      <c r="D5506" s="206">
        <f t="shared" si="458"/>
        <v>0.41720759448325273</v>
      </c>
      <c r="E5506" s="208">
        <f t="shared" si="459"/>
        <v>0.45</v>
      </c>
      <c r="F5506" s="207">
        <v>12810.98</v>
      </c>
      <c r="G5506" s="207">
        <v>18634.16</v>
      </c>
      <c r="H5506" s="207">
        <v>20963.43</v>
      </c>
      <c r="I5506" s="214">
        <f t="shared" si="460"/>
        <v>214621</v>
      </c>
      <c r="J5506" s="211">
        <f t="shared" si="461"/>
        <v>0.38441877126992657</v>
      </c>
      <c r="K5506" s="212">
        <f t="shared" si="462"/>
        <v>0.45</v>
      </c>
      <c r="L5506" s="214">
        <f t="shared" si="463"/>
        <v>11804.155000000001</v>
      </c>
      <c r="M5506" s="213">
        <f t="shared" si="464"/>
        <v>17169.68</v>
      </c>
      <c r="N5506" s="213">
        <f t="shared" si="465"/>
        <v>19315.89</v>
      </c>
      <c r="O5506" s="242">
        <f t="shared" si="457"/>
        <v>0.51520000000029542</v>
      </c>
      <c r="P5506" s="242"/>
      <c r="Q5506" s="179"/>
      <c r="R5506" s="179"/>
      <c r="S5506" s="179"/>
      <c r="T5506" s="179"/>
      <c r="U5506" s="179"/>
      <c r="V5506" s="179"/>
      <c r="W5506" s="179"/>
      <c r="X5506" s="179"/>
      <c r="Y5506" s="179"/>
      <c r="Z5506" s="179"/>
      <c r="AA5506" s="222"/>
      <c r="AB5506" s="222"/>
      <c r="AC5506" s="222"/>
      <c r="AD5506" s="179"/>
      <c r="AE5506" s="179"/>
      <c r="AF5506" s="179"/>
      <c r="AG5506" s="179"/>
      <c r="AH5506" s="179"/>
      <c r="AI5506" s="179"/>
      <c r="AJ5506" s="179"/>
    </row>
    <row r="5507" spans="2:36" x14ac:dyDescent="0.3">
      <c r="B5507" s="224">
        <v>558400</v>
      </c>
      <c r="C5507" s="209">
        <v>232972</v>
      </c>
      <c r="D5507" s="206">
        <f t="shared" si="458"/>
        <v>0.4172134670487106</v>
      </c>
      <c r="E5507" s="208">
        <f t="shared" si="459"/>
        <v>0.45</v>
      </c>
      <c r="F5507" s="207">
        <v>12813.46</v>
      </c>
      <c r="G5507" s="207">
        <v>18637.759999999998</v>
      </c>
      <c r="H5507" s="207">
        <v>20967.48</v>
      </c>
      <c r="I5507" s="214">
        <f t="shared" si="460"/>
        <v>214666</v>
      </c>
      <c r="J5507" s="211">
        <f t="shared" si="461"/>
        <v>0.38443051575931231</v>
      </c>
      <c r="K5507" s="212">
        <f t="shared" si="462"/>
        <v>0.45</v>
      </c>
      <c r="L5507" s="214">
        <f t="shared" si="463"/>
        <v>11806.63</v>
      </c>
      <c r="M5507" s="213">
        <f t="shared" si="464"/>
        <v>17173.28</v>
      </c>
      <c r="N5507" s="213">
        <f t="shared" si="465"/>
        <v>19319.939999999999</v>
      </c>
      <c r="O5507" s="242">
        <f t="shared" si="457"/>
        <v>0.51530000000002474</v>
      </c>
      <c r="P5507" s="242"/>
      <c r="Q5507" s="179"/>
      <c r="R5507" s="179"/>
      <c r="S5507" s="179"/>
      <c r="T5507" s="179"/>
      <c r="U5507" s="179"/>
      <c r="V5507" s="179"/>
      <c r="W5507" s="179"/>
      <c r="X5507" s="179"/>
      <c r="Y5507" s="179"/>
      <c r="Z5507" s="179"/>
      <c r="AA5507" s="222"/>
      <c r="AB5507" s="222"/>
      <c r="AC5507" s="222"/>
      <c r="AD5507" s="179"/>
      <c r="AE5507" s="179"/>
      <c r="AF5507" s="179"/>
      <c r="AG5507" s="179"/>
      <c r="AH5507" s="179"/>
      <c r="AI5507" s="179"/>
      <c r="AJ5507" s="179"/>
    </row>
    <row r="5508" spans="2:36" x14ac:dyDescent="0.3">
      <c r="B5508" s="224">
        <v>558500</v>
      </c>
      <c r="C5508" s="209">
        <v>233017</v>
      </c>
      <c r="D5508" s="206">
        <f t="shared" si="458"/>
        <v>0.41721933751119067</v>
      </c>
      <c r="E5508" s="208">
        <f t="shared" si="459"/>
        <v>0.45</v>
      </c>
      <c r="F5508" s="207">
        <v>12815.93</v>
      </c>
      <c r="G5508" s="207">
        <v>18641.36</v>
      </c>
      <c r="H5508" s="207">
        <v>20971.53</v>
      </c>
      <c r="I5508" s="214">
        <f t="shared" si="460"/>
        <v>214711</v>
      </c>
      <c r="J5508" s="211">
        <f t="shared" si="461"/>
        <v>0.38444225604297227</v>
      </c>
      <c r="K5508" s="212">
        <f t="shared" si="462"/>
        <v>0.45</v>
      </c>
      <c r="L5508" s="214">
        <f t="shared" si="463"/>
        <v>11809.105</v>
      </c>
      <c r="M5508" s="213">
        <f t="shared" si="464"/>
        <v>17176.88</v>
      </c>
      <c r="N5508" s="213">
        <f t="shared" si="465"/>
        <v>19323.989999999998</v>
      </c>
      <c r="O5508" s="242">
        <f t="shared" si="457"/>
        <v>0.51519999999964061</v>
      </c>
      <c r="P5508" s="242"/>
      <c r="Q5508" s="179"/>
      <c r="R5508" s="179"/>
      <c r="S5508" s="179"/>
      <c r="T5508" s="179"/>
      <c r="U5508" s="179"/>
      <c r="V5508" s="179"/>
      <c r="W5508" s="179"/>
      <c r="X5508" s="179"/>
      <c r="Y5508" s="179"/>
      <c r="Z5508" s="179"/>
      <c r="AA5508" s="222"/>
      <c r="AB5508" s="222"/>
      <c r="AC5508" s="222"/>
      <c r="AD5508" s="179"/>
      <c r="AE5508" s="179"/>
      <c r="AF5508" s="179"/>
      <c r="AG5508" s="179"/>
      <c r="AH5508" s="179"/>
      <c r="AI5508" s="179"/>
      <c r="AJ5508" s="179"/>
    </row>
    <row r="5509" spans="2:36" x14ac:dyDescent="0.3">
      <c r="B5509" s="224">
        <v>558600</v>
      </c>
      <c r="C5509" s="209">
        <v>233062</v>
      </c>
      <c r="D5509" s="206">
        <f t="shared" si="458"/>
        <v>0.41722520587182244</v>
      </c>
      <c r="E5509" s="208">
        <f t="shared" si="459"/>
        <v>0.45</v>
      </c>
      <c r="F5509" s="207">
        <v>12818.41</v>
      </c>
      <c r="G5509" s="207">
        <v>18644.96</v>
      </c>
      <c r="H5509" s="207">
        <v>20975.58</v>
      </c>
      <c r="I5509" s="214">
        <f t="shared" si="460"/>
        <v>214756</v>
      </c>
      <c r="J5509" s="211">
        <f t="shared" si="461"/>
        <v>0.38445399212316506</v>
      </c>
      <c r="K5509" s="212">
        <f t="shared" si="462"/>
        <v>0.45</v>
      </c>
      <c r="L5509" s="214">
        <f t="shared" si="463"/>
        <v>11811.58</v>
      </c>
      <c r="M5509" s="213">
        <f t="shared" si="464"/>
        <v>17180.48</v>
      </c>
      <c r="N5509" s="213">
        <f t="shared" si="465"/>
        <v>19328.04</v>
      </c>
      <c r="O5509" s="242">
        <f t="shared" ref="O5509:O5572" si="466">(C5509+F5509+H5509-C5508-F5508-H5508)/100</f>
        <v>0.5152999999999156</v>
      </c>
      <c r="P5509" s="242"/>
      <c r="Q5509" s="179"/>
      <c r="R5509" s="179"/>
      <c r="S5509" s="179"/>
      <c r="T5509" s="179"/>
      <c r="U5509" s="179"/>
      <c r="V5509" s="179"/>
      <c r="W5509" s="179"/>
      <c r="X5509" s="179"/>
      <c r="Y5509" s="179"/>
      <c r="Z5509" s="179"/>
      <c r="AA5509" s="222"/>
      <c r="AB5509" s="222"/>
      <c r="AC5509" s="222"/>
      <c r="AD5509" s="179"/>
      <c r="AE5509" s="179"/>
      <c r="AF5509" s="179"/>
      <c r="AG5509" s="179"/>
      <c r="AH5509" s="179"/>
      <c r="AI5509" s="179"/>
      <c r="AJ5509" s="179"/>
    </row>
    <row r="5510" spans="2:36" x14ac:dyDescent="0.3">
      <c r="B5510" s="224">
        <v>558700</v>
      </c>
      <c r="C5510" s="209">
        <v>233107</v>
      </c>
      <c r="D5510" s="206">
        <f t="shared" si="458"/>
        <v>0.41723107213173438</v>
      </c>
      <c r="E5510" s="208">
        <f t="shared" si="459"/>
        <v>0.45</v>
      </c>
      <c r="F5510" s="207">
        <v>12820.88</v>
      </c>
      <c r="G5510" s="207">
        <v>18648.560000000001</v>
      </c>
      <c r="H5510" s="207">
        <v>20979.63</v>
      </c>
      <c r="I5510" s="214">
        <f t="shared" si="460"/>
        <v>214801</v>
      </c>
      <c r="J5510" s="211">
        <f t="shared" si="461"/>
        <v>0.38446572400214785</v>
      </c>
      <c r="K5510" s="212">
        <f t="shared" si="462"/>
        <v>0.45</v>
      </c>
      <c r="L5510" s="214">
        <f t="shared" si="463"/>
        <v>11814.055</v>
      </c>
      <c r="M5510" s="213">
        <f t="shared" si="464"/>
        <v>17184.080000000002</v>
      </c>
      <c r="N5510" s="213">
        <f t="shared" si="465"/>
        <v>19332.09</v>
      </c>
      <c r="O5510" s="242">
        <f t="shared" si="466"/>
        <v>0.51520000000007715</v>
      </c>
      <c r="P5510" s="242"/>
      <c r="Q5510" s="179"/>
      <c r="R5510" s="179"/>
      <c r="S5510" s="179"/>
      <c r="T5510" s="179"/>
      <c r="U5510" s="179"/>
      <c r="V5510" s="179"/>
      <c r="W5510" s="179"/>
      <c r="X5510" s="179"/>
      <c r="Y5510" s="179"/>
      <c r="Z5510" s="179"/>
      <c r="AA5510" s="222"/>
      <c r="AB5510" s="222"/>
      <c r="AC5510" s="222"/>
      <c r="AD5510" s="179"/>
      <c r="AE5510" s="179"/>
      <c r="AF5510" s="179"/>
      <c r="AG5510" s="179"/>
      <c r="AH5510" s="179"/>
      <c r="AI5510" s="179"/>
      <c r="AJ5510" s="179"/>
    </row>
    <row r="5511" spans="2:36" x14ac:dyDescent="0.3">
      <c r="B5511" s="224">
        <v>558800</v>
      </c>
      <c r="C5511" s="209">
        <v>233152</v>
      </c>
      <c r="D5511" s="206">
        <f t="shared" si="458"/>
        <v>0.41723693629205438</v>
      </c>
      <c r="E5511" s="208">
        <f t="shared" si="459"/>
        <v>0.45</v>
      </c>
      <c r="F5511" s="207">
        <v>12823.36</v>
      </c>
      <c r="G5511" s="207">
        <v>18652.16</v>
      </c>
      <c r="H5511" s="207">
        <v>20983.68</v>
      </c>
      <c r="I5511" s="214">
        <f t="shared" si="460"/>
        <v>214846</v>
      </c>
      <c r="J5511" s="211">
        <f t="shared" si="461"/>
        <v>0.38447745168217612</v>
      </c>
      <c r="K5511" s="212">
        <f t="shared" si="462"/>
        <v>0.45</v>
      </c>
      <c r="L5511" s="214">
        <f t="shared" si="463"/>
        <v>11816.53</v>
      </c>
      <c r="M5511" s="213">
        <f t="shared" si="464"/>
        <v>17187.68</v>
      </c>
      <c r="N5511" s="213">
        <f t="shared" si="465"/>
        <v>19336.14</v>
      </c>
      <c r="O5511" s="242">
        <f t="shared" si="466"/>
        <v>0.51529999999980647</v>
      </c>
      <c r="P5511" s="242"/>
      <c r="Q5511" s="179"/>
      <c r="R5511" s="179"/>
      <c r="S5511" s="179"/>
      <c r="T5511" s="179"/>
      <c r="U5511" s="179"/>
      <c r="V5511" s="179"/>
      <c r="W5511" s="179"/>
      <c r="X5511" s="179"/>
      <c r="Y5511" s="179"/>
      <c r="Z5511" s="179"/>
      <c r="AA5511" s="222"/>
      <c r="AB5511" s="222"/>
      <c r="AC5511" s="222"/>
      <c r="AD5511" s="179"/>
      <c r="AE5511" s="179"/>
      <c r="AF5511" s="179"/>
      <c r="AG5511" s="179"/>
      <c r="AH5511" s="179"/>
      <c r="AI5511" s="179"/>
      <c r="AJ5511" s="179"/>
    </row>
    <row r="5512" spans="2:36" x14ac:dyDescent="0.3">
      <c r="B5512" s="224">
        <v>558900</v>
      </c>
      <c r="C5512" s="209">
        <v>233197</v>
      </c>
      <c r="D5512" s="206">
        <f t="shared" si="458"/>
        <v>0.41724279835390948</v>
      </c>
      <c r="E5512" s="208">
        <f t="shared" si="459"/>
        <v>0.45</v>
      </c>
      <c r="F5512" s="207">
        <v>12825.83</v>
      </c>
      <c r="G5512" s="207">
        <v>18655.759999999998</v>
      </c>
      <c r="H5512" s="207">
        <v>20987.73</v>
      </c>
      <c r="I5512" s="214">
        <f t="shared" si="460"/>
        <v>214891</v>
      </c>
      <c r="J5512" s="211">
        <f t="shared" si="461"/>
        <v>0.38448917516550368</v>
      </c>
      <c r="K5512" s="212">
        <f t="shared" si="462"/>
        <v>0.45</v>
      </c>
      <c r="L5512" s="214">
        <f t="shared" si="463"/>
        <v>11819.004999999999</v>
      </c>
      <c r="M5512" s="213">
        <f t="shared" si="464"/>
        <v>17191.28</v>
      </c>
      <c r="N5512" s="213">
        <f t="shared" si="465"/>
        <v>19340.189999999999</v>
      </c>
      <c r="O5512" s="242">
        <f t="shared" si="466"/>
        <v>0.51519999999996802</v>
      </c>
      <c r="P5512" s="242"/>
      <c r="Q5512" s="179"/>
      <c r="R5512" s="179"/>
      <c r="S5512" s="179"/>
      <c r="T5512" s="179"/>
      <c r="U5512" s="179"/>
      <c r="V5512" s="179"/>
      <c r="W5512" s="179"/>
      <c r="X5512" s="179"/>
      <c r="Y5512" s="179"/>
      <c r="Z5512" s="179"/>
      <c r="AA5512" s="222"/>
      <c r="AB5512" s="222"/>
      <c r="AC5512" s="222"/>
      <c r="AD5512" s="179"/>
      <c r="AE5512" s="179"/>
      <c r="AF5512" s="179"/>
      <c r="AG5512" s="179"/>
      <c r="AH5512" s="179"/>
      <c r="AI5512" s="179"/>
      <c r="AJ5512" s="179"/>
    </row>
    <row r="5513" spans="2:36" x14ac:dyDescent="0.3">
      <c r="B5513" s="224">
        <v>559000</v>
      </c>
      <c r="C5513" s="209">
        <v>233242</v>
      </c>
      <c r="D5513" s="206">
        <f t="shared" si="458"/>
        <v>0.41724865831842578</v>
      </c>
      <c r="E5513" s="208">
        <f t="shared" si="459"/>
        <v>0.45</v>
      </c>
      <c r="F5513" s="207">
        <v>12828.31</v>
      </c>
      <c r="G5513" s="207">
        <v>18659.36</v>
      </c>
      <c r="H5513" s="207">
        <v>20991.78</v>
      </c>
      <c r="I5513" s="214">
        <f t="shared" si="460"/>
        <v>214936</v>
      </c>
      <c r="J5513" s="211">
        <f t="shared" si="461"/>
        <v>0.38450089445438285</v>
      </c>
      <c r="K5513" s="212">
        <f t="shared" si="462"/>
        <v>0.45</v>
      </c>
      <c r="L5513" s="214">
        <f t="shared" si="463"/>
        <v>11821.48</v>
      </c>
      <c r="M5513" s="213">
        <f t="shared" si="464"/>
        <v>17194.88</v>
      </c>
      <c r="N5513" s="213">
        <f t="shared" si="465"/>
        <v>19344.239999999998</v>
      </c>
      <c r="O5513" s="242">
        <f t="shared" si="466"/>
        <v>0.51529999999966092</v>
      </c>
      <c r="P5513" s="242"/>
      <c r="Q5513" s="179"/>
      <c r="R5513" s="179"/>
      <c r="S5513" s="179"/>
      <c r="T5513" s="179"/>
      <c r="U5513" s="179"/>
      <c r="V5513" s="179"/>
      <c r="W5513" s="179"/>
      <c r="X5513" s="179"/>
      <c r="Y5513" s="179"/>
      <c r="Z5513" s="179"/>
      <c r="AA5513" s="222"/>
      <c r="AB5513" s="222"/>
      <c r="AC5513" s="222"/>
      <c r="AD5513" s="179"/>
      <c r="AE5513" s="179"/>
      <c r="AF5513" s="179"/>
      <c r="AG5513" s="179"/>
      <c r="AH5513" s="179"/>
      <c r="AI5513" s="179"/>
      <c r="AJ5513" s="179"/>
    </row>
    <row r="5514" spans="2:36" x14ac:dyDescent="0.3">
      <c r="B5514" s="224">
        <v>559100</v>
      </c>
      <c r="C5514" s="209">
        <v>233287</v>
      </c>
      <c r="D5514" s="206">
        <f t="shared" si="458"/>
        <v>0.41725451618672865</v>
      </c>
      <c r="E5514" s="208">
        <f t="shared" si="459"/>
        <v>0.45</v>
      </c>
      <c r="F5514" s="207">
        <v>12830.78</v>
      </c>
      <c r="G5514" s="207">
        <v>18662.96</v>
      </c>
      <c r="H5514" s="207">
        <v>20995.83</v>
      </c>
      <c r="I5514" s="214">
        <f t="shared" si="460"/>
        <v>214981</v>
      </c>
      <c r="J5514" s="211">
        <f t="shared" si="461"/>
        <v>0.3845126095510642</v>
      </c>
      <c r="K5514" s="212">
        <f t="shared" si="462"/>
        <v>0.45</v>
      </c>
      <c r="L5514" s="214">
        <f t="shared" si="463"/>
        <v>11823.955</v>
      </c>
      <c r="M5514" s="213">
        <f t="shared" si="464"/>
        <v>17198.48</v>
      </c>
      <c r="N5514" s="213">
        <f t="shared" si="465"/>
        <v>19348.29</v>
      </c>
      <c r="O5514" s="242">
        <f t="shared" si="466"/>
        <v>0.51519999999989519</v>
      </c>
      <c r="P5514" s="242"/>
      <c r="Q5514" s="179"/>
      <c r="R5514" s="179"/>
      <c r="S5514" s="179"/>
      <c r="T5514" s="179"/>
      <c r="U5514" s="179"/>
      <c r="V5514" s="179"/>
      <c r="W5514" s="179"/>
      <c r="X5514" s="179"/>
      <c r="Y5514" s="179"/>
      <c r="Z5514" s="179"/>
      <c r="AA5514" s="222"/>
      <c r="AB5514" s="222"/>
      <c r="AC5514" s="222"/>
      <c r="AD5514" s="179"/>
      <c r="AE5514" s="179"/>
      <c r="AF5514" s="179"/>
      <c r="AG5514" s="179"/>
      <c r="AH5514" s="179"/>
      <c r="AI5514" s="179"/>
      <c r="AJ5514" s="179"/>
    </row>
    <row r="5515" spans="2:36" x14ac:dyDescent="0.3">
      <c r="B5515" s="224">
        <v>559200</v>
      </c>
      <c r="C5515" s="209">
        <v>233332</v>
      </c>
      <c r="D5515" s="206">
        <f t="shared" si="458"/>
        <v>0.41726037195994276</v>
      </c>
      <c r="E5515" s="208">
        <f t="shared" si="459"/>
        <v>0.45</v>
      </c>
      <c r="F5515" s="207">
        <v>12833.26</v>
      </c>
      <c r="G5515" s="207">
        <v>18666.560000000001</v>
      </c>
      <c r="H5515" s="207">
        <v>20999.88</v>
      </c>
      <c r="I5515" s="214">
        <f t="shared" si="460"/>
        <v>215026</v>
      </c>
      <c r="J5515" s="211">
        <f t="shared" si="461"/>
        <v>0.38452432045779683</v>
      </c>
      <c r="K5515" s="212">
        <f t="shared" si="462"/>
        <v>0.45</v>
      </c>
      <c r="L5515" s="214">
        <f t="shared" si="463"/>
        <v>11826.43</v>
      </c>
      <c r="M5515" s="213">
        <f t="shared" si="464"/>
        <v>17202.080000000002</v>
      </c>
      <c r="N5515" s="213">
        <f t="shared" si="465"/>
        <v>19352.34</v>
      </c>
      <c r="O5515" s="242">
        <f t="shared" si="466"/>
        <v>0.51530000000013387</v>
      </c>
      <c r="P5515" s="242"/>
      <c r="Q5515" s="179"/>
      <c r="R5515" s="179"/>
      <c r="S5515" s="179"/>
      <c r="T5515" s="179"/>
      <c r="U5515" s="179"/>
      <c r="V5515" s="179"/>
      <c r="W5515" s="179"/>
      <c r="X5515" s="179"/>
      <c r="Y5515" s="179"/>
      <c r="Z5515" s="179"/>
      <c r="AA5515" s="222"/>
      <c r="AB5515" s="222"/>
      <c r="AC5515" s="222"/>
      <c r="AD5515" s="179"/>
      <c r="AE5515" s="179"/>
      <c r="AF5515" s="179"/>
      <c r="AG5515" s="179"/>
      <c r="AH5515" s="179"/>
      <c r="AI5515" s="179"/>
      <c r="AJ5515" s="179"/>
    </row>
    <row r="5516" spans="2:36" x14ac:dyDescent="0.3">
      <c r="B5516" s="224">
        <v>559300</v>
      </c>
      <c r="C5516" s="209">
        <v>233377</v>
      </c>
      <c r="D5516" s="206">
        <f t="shared" si="458"/>
        <v>0.41726622563919186</v>
      </c>
      <c r="E5516" s="208">
        <f t="shared" si="459"/>
        <v>0.45</v>
      </c>
      <c r="F5516" s="207">
        <v>12835.73</v>
      </c>
      <c r="G5516" s="207">
        <v>18670.16</v>
      </c>
      <c r="H5516" s="207">
        <v>21003.93</v>
      </c>
      <c r="I5516" s="214">
        <f t="shared" si="460"/>
        <v>215071</v>
      </c>
      <c r="J5516" s="211">
        <f t="shared" si="461"/>
        <v>0.38453602717682817</v>
      </c>
      <c r="K5516" s="212">
        <f t="shared" si="462"/>
        <v>0.45</v>
      </c>
      <c r="L5516" s="214">
        <f t="shared" si="463"/>
        <v>11828.905000000001</v>
      </c>
      <c r="M5516" s="213">
        <f t="shared" si="464"/>
        <v>17205.68</v>
      </c>
      <c r="N5516" s="213">
        <f t="shared" si="465"/>
        <v>19356.39</v>
      </c>
      <c r="O5516" s="242">
        <f t="shared" si="466"/>
        <v>0.51520000000029542</v>
      </c>
      <c r="P5516" s="242"/>
      <c r="Q5516" s="179"/>
      <c r="R5516" s="179"/>
      <c r="S5516" s="179"/>
      <c r="T5516" s="179"/>
      <c r="U5516" s="179"/>
      <c r="V5516" s="179"/>
      <c r="W5516" s="179"/>
      <c r="X5516" s="179"/>
      <c r="Y5516" s="179"/>
      <c r="Z5516" s="179"/>
      <c r="AA5516" s="222"/>
      <c r="AB5516" s="222"/>
      <c r="AC5516" s="222"/>
      <c r="AD5516" s="179"/>
      <c r="AE5516" s="179"/>
      <c r="AF5516" s="179"/>
      <c r="AG5516" s="179"/>
      <c r="AH5516" s="179"/>
      <c r="AI5516" s="179"/>
      <c r="AJ5516" s="179"/>
    </row>
    <row r="5517" spans="2:36" x14ac:dyDescent="0.3">
      <c r="B5517" s="224">
        <v>559400</v>
      </c>
      <c r="C5517" s="209">
        <v>233422</v>
      </c>
      <c r="D5517" s="206">
        <f t="shared" si="458"/>
        <v>0.41727207722559884</v>
      </c>
      <c r="E5517" s="208">
        <f t="shared" si="459"/>
        <v>0.45</v>
      </c>
      <c r="F5517" s="207">
        <v>12838.21</v>
      </c>
      <c r="G5517" s="207">
        <v>18673.759999999998</v>
      </c>
      <c r="H5517" s="207">
        <v>21007.98</v>
      </c>
      <c r="I5517" s="214">
        <f t="shared" si="460"/>
        <v>215116</v>
      </c>
      <c r="J5517" s="211">
        <f t="shared" si="461"/>
        <v>0.38454772971040402</v>
      </c>
      <c r="K5517" s="212">
        <f t="shared" si="462"/>
        <v>0.45</v>
      </c>
      <c r="L5517" s="214">
        <f t="shared" si="463"/>
        <v>11831.38</v>
      </c>
      <c r="M5517" s="213">
        <f t="shared" si="464"/>
        <v>17209.28</v>
      </c>
      <c r="N5517" s="213">
        <f t="shared" si="465"/>
        <v>19360.439999999999</v>
      </c>
      <c r="O5517" s="242">
        <f t="shared" si="466"/>
        <v>0.51530000000002474</v>
      </c>
      <c r="P5517" s="242"/>
      <c r="Q5517" s="179"/>
      <c r="R5517" s="179"/>
      <c r="S5517" s="179"/>
      <c r="T5517" s="179"/>
      <c r="U5517" s="179"/>
      <c r="V5517" s="179"/>
      <c r="W5517" s="179"/>
      <c r="X5517" s="179"/>
      <c r="Y5517" s="179"/>
      <c r="Z5517" s="179"/>
      <c r="AA5517" s="222"/>
      <c r="AB5517" s="222"/>
      <c r="AC5517" s="222"/>
      <c r="AD5517" s="179"/>
      <c r="AE5517" s="179"/>
      <c r="AF5517" s="179"/>
      <c r="AG5517" s="179"/>
      <c r="AH5517" s="179"/>
      <c r="AI5517" s="179"/>
      <c r="AJ5517" s="179"/>
    </row>
    <row r="5518" spans="2:36" x14ac:dyDescent="0.3">
      <c r="B5518" s="224">
        <v>559500</v>
      </c>
      <c r="C5518" s="209">
        <v>233467</v>
      </c>
      <c r="D5518" s="206">
        <f t="shared" si="458"/>
        <v>0.41727792672028596</v>
      </c>
      <c r="E5518" s="208">
        <f t="shared" si="459"/>
        <v>0.45</v>
      </c>
      <c r="F5518" s="207">
        <v>12840.68</v>
      </c>
      <c r="G5518" s="207">
        <v>18677.36</v>
      </c>
      <c r="H5518" s="207">
        <v>21012.03</v>
      </c>
      <c r="I5518" s="214">
        <f t="shared" si="460"/>
        <v>215161</v>
      </c>
      <c r="J5518" s="211">
        <f t="shared" si="461"/>
        <v>0.38455942806076854</v>
      </c>
      <c r="K5518" s="212">
        <f t="shared" si="462"/>
        <v>0.45</v>
      </c>
      <c r="L5518" s="214">
        <f t="shared" si="463"/>
        <v>11833.855</v>
      </c>
      <c r="M5518" s="213">
        <f t="shared" si="464"/>
        <v>17212.88</v>
      </c>
      <c r="N5518" s="213">
        <f t="shared" si="465"/>
        <v>19364.489999999998</v>
      </c>
      <c r="O5518" s="242">
        <f t="shared" si="466"/>
        <v>0.51519999999964061</v>
      </c>
      <c r="P5518" s="242"/>
      <c r="Q5518" s="179"/>
      <c r="R5518" s="179"/>
      <c r="S5518" s="179"/>
      <c r="T5518" s="179"/>
      <c r="U5518" s="179"/>
      <c r="V5518" s="179"/>
      <c r="W5518" s="179"/>
      <c r="X5518" s="179"/>
      <c r="Y5518" s="179"/>
      <c r="Z5518" s="179"/>
      <c r="AA5518" s="222"/>
      <c r="AB5518" s="222"/>
      <c r="AC5518" s="222"/>
      <c r="AD5518" s="179"/>
      <c r="AE5518" s="179"/>
      <c r="AF5518" s="179"/>
      <c r="AG5518" s="179"/>
      <c r="AH5518" s="179"/>
      <c r="AI5518" s="179"/>
      <c r="AJ5518" s="179"/>
    </row>
    <row r="5519" spans="2:36" x14ac:dyDescent="0.3">
      <c r="B5519" s="224">
        <v>559600</v>
      </c>
      <c r="C5519" s="209">
        <v>233512</v>
      </c>
      <c r="D5519" s="206">
        <f t="shared" si="458"/>
        <v>0.41728377412437456</v>
      </c>
      <c r="E5519" s="208">
        <f t="shared" si="459"/>
        <v>0.45</v>
      </c>
      <c r="F5519" s="207">
        <v>12843.16</v>
      </c>
      <c r="G5519" s="207">
        <v>18680.96</v>
      </c>
      <c r="H5519" s="207">
        <v>21016.080000000002</v>
      </c>
      <c r="I5519" s="214">
        <f t="shared" si="460"/>
        <v>215206</v>
      </c>
      <c r="J5519" s="211">
        <f t="shared" si="461"/>
        <v>0.38457112223016443</v>
      </c>
      <c r="K5519" s="212">
        <f t="shared" si="462"/>
        <v>0.45</v>
      </c>
      <c r="L5519" s="214">
        <f t="shared" si="463"/>
        <v>11836.33</v>
      </c>
      <c r="M5519" s="213">
        <f t="shared" si="464"/>
        <v>17216.48</v>
      </c>
      <c r="N5519" s="213">
        <f t="shared" si="465"/>
        <v>19368.54</v>
      </c>
      <c r="O5519" s="242">
        <f t="shared" si="466"/>
        <v>0.5152999999999156</v>
      </c>
      <c r="P5519" s="242"/>
      <c r="Q5519" s="179"/>
      <c r="R5519" s="179"/>
      <c r="S5519" s="179"/>
      <c r="T5519" s="179"/>
      <c r="U5519" s="179"/>
      <c r="V5519" s="179"/>
      <c r="W5519" s="179"/>
      <c r="X5519" s="179"/>
      <c r="Y5519" s="179"/>
      <c r="Z5519" s="179"/>
      <c r="AA5519" s="222"/>
      <c r="AB5519" s="222"/>
      <c r="AC5519" s="222"/>
      <c r="AD5519" s="179"/>
      <c r="AE5519" s="179"/>
      <c r="AF5519" s="179"/>
      <c r="AG5519" s="179"/>
      <c r="AH5519" s="179"/>
      <c r="AI5519" s="179"/>
      <c r="AJ5519" s="179"/>
    </row>
    <row r="5520" spans="2:36" x14ac:dyDescent="0.3">
      <c r="B5520" s="224">
        <v>559700</v>
      </c>
      <c r="C5520" s="209">
        <v>233557</v>
      </c>
      <c r="D5520" s="206">
        <f t="shared" si="458"/>
        <v>0.41728961943898518</v>
      </c>
      <c r="E5520" s="208">
        <f t="shared" si="459"/>
        <v>0.45</v>
      </c>
      <c r="F5520" s="207">
        <v>12845.63</v>
      </c>
      <c r="G5520" s="207">
        <v>18684.560000000001</v>
      </c>
      <c r="H5520" s="207">
        <v>21020.13</v>
      </c>
      <c r="I5520" s="214">
        <f t="shared" si="460"/>
        <v>215251</v>
      </c>
      <c r="J5520" s="211">
        <f t="shared" si="461"/>
        <v>0.38458281222083257</v>
      </c>
      <c r="K5520" s="212">
        <f t="shared" si="462"/>
        <v>0.45</v>
      </c>
      <c r="L5520" s="214">
        <f t="shared" si="463"/>
        <v>11838.805</v>
      </c>
      <c r="M5520" s="213">
        <f t="shared" si="464"/>
        <v>17220.080000000002</v>
      </c>
      <c r="N5520" s="213">
        <f t="shared" si="465"/>
        <v>19372.59</v>
      </c>
      <c r="O5520" s="242">
        <f t="shared" si="466"/>
        <v>0.51520000000007715</v>
      </c>
      <c r="P5520" s="242"/>
      <c r="Q5520" s="179"/>
      <c r="R5520" s="179"/>
      <c r="S5520" s="179"/>
      <c r="T5520" s="179"/>
      <c r="U5520" s="179"/>
      <c r="V5520" s="179"/>
      <c r="W5520" s="179"/>
      <c r="X5520" s="179"/>
      <c r="Y5520" s="179"/>
      <c r="Z5520" s="179"/>
      <c r="AA5520" s="222"/>
      <c r="AB5520" s="222"/>
      <c r="AC5520" s="222"/>
      <c r="AD5520" s="179"/>
      <c r="AE5520" s="179"/>
      <c r="AF5520" s="179"/>
      <c r="AG5520" s="179"/>
      <c r="AH5520" s="179"/>
      <c r="AI5520" s="179"/>
      <c r="AJ5520" s="179"/>
    </row>
    <row r="5521" spans="2:36" x14ac:dyDescent="0.3">
      <c r="B5521" s="224">
        <v>559800</v>
      </c>
      <c r="C5521" s="209">
        <v>233602</v>
      </c>
      <c r="D5521" s="206">
        <f t="shared" si="458"/>
        <v>0.41729546266523759</v>
      </c>
      <c r="E5521" s="208">
        <f t="shared" si="459"/>
        <v>0.45</v>
      </c>
      <c r="F5521" s="207">
        <v>12848.11</v>
      </c>
      <c r="G5521" s="207">
        <v>18688.16</v>
      </c>
      <c r="H5521" s="207">
        <v>21024.18</v>
      </c>
      <c r="I5521" s="214">
        <f t="shared" si="460"/>
        <v>215296</v>
      </c>
      <c r="J5521" s="211">
        <f t="shared" si="461"/>
        <v>0.3845944980350125</v>
      </c>
      <c r="K5521" s="212">
        <f t="shared" si="462"/>
        <v>0.45</v>
      </c>
      <c r="L5521" s="214">
        <f t="shared" si="463"/>
        <v>11841.28</v>
      </c>
      <c r="M5521" s="213">
        <f t="shared" si="464"/>
        <v>17223.68</v>
      </c>
      <c r="N5521" s="213">
        <f t="shared" si="465"/>
        <v>19376.64</v>
      </c>
      <c r="O5521" s="242">
        <f t="shared" si="466"/>
        <v>0.51529999999980647</v>
      </c>
      <c r="P5521" s="242"/>
      <c r="Q5521" s="179"/>
      <c r="R5521" s="179"/>
      <c r="S5521" s="179"/>
      <c r="T5521" s="179"/>
      <c r="U5521" s="179"/>
      <c r="V5521" s="179"/>
      <c r="W5521" s="179"/>
      <c r="X5521" s="179"/>
      <c r="Y5521" s="179"/>
      <c r="Z5521" s="179"/>
      <c r="AA5521" s="222"/>
      <c r="AB5521" s="222"/>
      <c r="AC5521" s="222"/>
      <c r="AD5521" s="179"/>
      <c r="AE5521" s="179"/>
      <c r="AF5521" s="179"/>
      <c r="AG5521" s="179"/>
      <c r="AH5521" s="179"/>
      <c r="AI5521" s="179"/>
      <c r="AJ5521" s="179"/>
    </row>
    <row r="5522" spans="2:36" x14ac:dyDescent="0.3">
      <c r="B5522" s="224">
        <v>559900</v>
      </c>
      <c r="C5522" s="209">
        <v>233647</v>
      </c>
      <c r="D5522" s="206">
        <f t="shared" si="458"/>
        <v>0.41730130380425073</v>
      </c>
      <c r="E5522" s="208">
        <f t="shared" si="459"/>
        <v>0.45</v>
      </c>
      <c r="F5522" s="207">
        <v>12850.58</v>
      </c>
      <c r="G5522" s="207">
        <v>18691.759999999998</v>
      </c>
      <c r="H5522" s="207">
        <v>21028.23</v>
      </c>
      <c r="I5522" s="214">
        <f t="shared" si="460"/>
        <v>215341</v>
      </c>
      <c r="J5522" s="211">
        <f t="shared" si="461"/>
        <v>0.38460617967494193</v>
      </c>
      <c r="K5522" s="212">
        <f t="shared" si="462"/>
        <v>0.45</v>
      </c>
      <c r="L5522" s="214">
        <f t="shared" si="463"/>
        <v>11843.754999999999</v>
      </c>
      <c r="M5522" s="213">
        <f t="shared" si="464"/>
        <v>17227.28</v>
      </c>
      <c r="N5522" s="213">
        <f t="shared" si="465"/>
        <v>19380.689999999999</v>
      </c>
      <c r="O5522" s="242">
        <f t="shared" si="466"/>
        <v>0.51519999999996802</v>
      </c>
      <c r="P5522" s="242"/>
      <c r="Q5522" s="179"/>
      <c r="R5522" s="179"/>
      <c r="S5522" s="179"/>
      <c r="T5522" s="179"/>
      <c r="U5522" s="179"/>
      <c r="V5522" s="179"/>
      <c r="W5522" s="179"/>
      <c r="X5522" s="179"/>
      <c r="Y5522" s="179"/>
      <c r="Z5522" s="179"/>
      <c r="AA5522" s="222"/>
      <c r="AB5522" s="222"/>
      <c r="AC5522" s="222"/>
      <c r="AD5522" s="179"/>
      <c r="AE5522" s="179"/>
      <c r="AF5522" s="179"/>
      <c r="AG5522" s="179"/>
      <c r="AH5522" s="179"/>
      <c r="AI5522" s="179"/>
      <c r="AJ5522" s="179"/>
    </row>
    <row r="5523" spans="2:36" x14ac:dyDescent="0.3">
      <c r="B5523" s="224">
        <v>560000</v>
      </c>
      <c r="C5523" s="209">
        <v>233692</v>
      </c>
      <c r="D5523" s="206">
        <f t="shared" si="458"/>
        <v>0.41730714285714288</v>
      </c>
      <c r="E5523" s="208">
        <f t="shared" si="459"/>
        <v>0.45</v>
      </c>
      <c r="F5523" s="207">
        <v>12853.06</v>
      </c>
      <c r="G5523" s="207">
        <v>18695.36</v>
      </c>
      <c r="H5523" s="207">
        <v>21032.28</v>
      </c>
      <c r="I5523" s="214">
        <f t="shared" si="460"/>
        <v>215386</v>
      </c>
      <c r="J5523" s="211">
        <f t="shared" si="461"/>
        <v>0.38461785714285712</v>
      </c>
      <c r="K5523" s="212">
        <f t="shared" si="462"/>
        <v>0.45</v>
      </c>
      <c r="L5523" s="214">
        <f t="shared" si="463"/>
        <v>11846.23</v>
      </c>
      <c r="M5523" s="213">
        <f t="shared" si="464"/>
        <v>17230.88</v>
      </c>
      <c r="N5523" s="213">
        <f t="shared" si="465"/>
        <v>19384.739999999998</v>
      </c>
      <c r="O5523" s="242">
        <f t="shared" si="466"/>
        <v>0.51529999999966092</v>
      </c>
      <c r="P5523" s="242"/>
      <c r="Q5523" s="179"/>
      <c r="R5523" s="179"/>
      <c r="S5523" s="179"/>
      <c r="T5523" s="179"/>
      <c r="U5523" s="179"/>
      <c r="V5523" s="179"/>
      <c r="W5523" s="179"/>
      <c r="X5523" s="179"/>
      <c r="Y5523" s="179"/>
      <c r="Z5523" s="179"/>
      <c r="AA5523" s="222"/>
      <c r="AB5523" s="222"/>
      <c r="AC5523" s="222"/>
      <c r="AD5523" s="179"/>
      <c r="AE5523" s="179"/>
      <c r="AF5523" s="179"/>
      <c r="AG5523" s="179"/>
      <c r="AH5523" s="179"/>
      <c r="AI5523" s="179"/>
      <c r="AJ5523" s="179"/>
    </row>
    <row r="5524" spans="2:36" x14ac:dyDescent="0.3">
      <c r="B5524" s="224">
        <v>560100</v>
      </c>
      <c r="C5524" s="209">
        <v>233737</v>
      </c>
      <c r="D5524" s="206">
        <f t="shared" si="458"/>
        <v>0.41731297982503124</v>
      </c>
      <c r="E5524" s="208">
        <f t="shared" si="459"/>
        <v>0.45</v>
      </c>
      <c r="F5524" s="207">
        <v>12855.53</v>
      </c>
      <c r="G5524" s="207">
        <v>18698.96</v>
      </c>
      <c r="H5524" s="207">
        <v>21036.33</v>
      </c>
      <c r="I5524" s="214">
        <f t="shared" si="460"/>
        <v>215431</v>
      </c>
      <c r="J5524" s="211">
        <f t="shared" si="461"/>
        <v>0.38462953044099268</v>
      </c>
      <c r="K5524" s="212">
        <f t="shared" si="462"/>
        <v>0.45</v>
      </c>
      <c r="L5524" s="214">
        <f t="shared" si="463"/>
        <v>11848.705</v>
      </c>
      <c r="M5524" s="213">
        <f t="shared" si="464"/>
        <v>17234.48</v>
      </c>
      <c r="N5524" s="213">
        <f t="shared" si="465"/>
        <v>19388.79</v>
      </c>
      <c r="O5524" s="242">
        <f t="shared" si="466"/>
        <v>0.51519999999989519</v>
      </c>
      <c r="P5524" s="242"/>
      <c r="Q5524" s="179"/>
      <c r="R5524" s="179"/>
      <c r="S5524" s="179"/>
      <c r="T5524" s="179"/>
      <c r="U5524" s="179"/>
      <c r="V5524" s="179"/>
      <c r="W5524" s="179"/>
      <c r="X5524" s="179"/>
      <c r="Y5524" s="179"/>
      <c r="Z5524" s="179"/>
      <c r="AA5524" s="222"/>
      <c r="AB5524" s="222"/>
      <c r="AC5524" s="222"/>
      <c r="AD5524" s="179"/>
      <c r="AE5524" s="179"/>
      <c r="AF5524" s="179"/>
      <c r="AG5524" s="179"/>
      <c r="AH5524" s="179"/>
      <c r="AI5524" s="179"/>
      <c r="AJ5524" s="179"/>
    </row>
    <row r="5525" spans="2:36" x14ac:dyDescent="0.3">
      <c r="B5525" s="224">
        <v>560200</v>
      </c>
      <c r="C5525" s="209">
        <v>233782</v>
      </c>
      <c r="D5525" s="206">
        <f t="shared" si="458"/>
        <v>0.41731881470903248</v>
      </c>
      <c r="E5525" s="208">
        <f t="shared" si="459"/>
        <v>0.45</v>
      </c>
      <c r="F5525" s="207">
        <v>12858.01</v>
      </c>
      <c r="G5525" s="207">
        <v>18702.560000000001</v>
      </c>
      <c r="H5525" s="207">
        <v>21040.38</v>
      </c>
      <c r="I5525" s="214">
        <f t="shared" si="460"/>
        <v>215476</v>
      </c>
      <c r="J5525" s="211">
        <f t="shared" si="461"/>
        <v>0.3846411995715816</v>
      </c>
      <c r="K5525" s="212">
        <f t="shared" si="462"/>
        <v>0.45</v>
      </c>
      <c r="L5525" s="214">
        <f t="shared" si="463"/>
        <v>11851.18</v>
      </c>
      <c r="M5525" s="213">
        <f t="shared" si="464"/>
        <v>17238.080000000002</v>
      </c>
      <c r="N5525" s="213">
        <f t="shared" si="465"/>
        <v>19392.84</v>
      </c>
      <c r="O5525" s="242">
        <f t="shared" si="466"/>
        <v>0.51530000000013387</v>
      </c>
      <c r="P5525" s="242"/>
      <c r="Q5525" s="179"/>
      <c r="R5525" s="179"/>
      <c r="S5525" s="179"/>
      <c r="T5525" s="179"/>
      <c r="U5525" s="179"/>
      <c r="V5525" s="179"/>
      <c r="W5525" s="179"/>
      <c r="X5525" s="179"/>
      <c r="Y5525" s="179"/>
      <c r="Z5525" s="179"/>
      <c r="AA5525" s="222"/>
      <c r="AB5525" s="222"/>
      <c r="AC5525" s="222"/>
      <c r="AD5525" s="179"/>
      <c r="AE5525" s="179"/>
      <c r="AF5525" s="179"/>
      <c r="AG5525" s="179"/>
      <c r="AH5525" s="179"/>
      <c r="AI5525" s="179"/>
      <c r="AJ5525" s="179"/>
    </row>
    <row r="5526" spans="2:36" x14ac:dyDescent="0.3">
      <c r="B5526" s="224">
        <v>560300</v>
      </c>
      <c r="C5526" s="209">
        <v>233827</v>
      </c>
      <c r="D5526" s="206">
        <f t="shared" si="458"/>
        <v>0.41732464751026238</v>
      </c>
      <c r="E5526" s="208">
        <f t="shared" si="459"/>
        <v>0.45</v>
      </c>
      <c r="F5526" s="207">
        <v>12860.48</v>
      </c>
      <c r="G5526" s="207">
        <v>18706.16</v>
      </c>
      <c r="H5526" s="207">
        <v>21044.43</v>
      </c>
      <c r="I5526" s="214">
        <f t="shared" si="460"/>
        <v>215521</v>
      </c>
      <c r="J5526" s="211">
        <f t="shared" si="461"/>
        <v>0.38465286453685527</v>
      </c>
      <c r="K5526" s="212">
        <f t="shared" si="462"/>
        <v>0.45</v>
      </c>
      <c r="L5526" s="214">
        <f t="shared" si="463"/>
        <v>11853.655000000001</v>
      </c>
      <c r="M5526" s="213">
        <f t="shared" si="464"/>
        <v>17241.68</v>
      </c>
      <c r="N5526" s="213">
        <f t="shared" si="465"/>
        <v>19396.89</v>
      </c>
      <c r="O5526" s="242">
        <f t="shared" si="466"/>
        <v>0.51520000000029542</v>
      </c>
      <c r="P5526" s="242"/>
      <c r="Q5526" s="179"/>
      <c r="R5526" s="179"/>
      <c r="S5526" s="179"/>
      <c r="T5526" s="179"/>
      <c r="U5526" s="179"/>
      <c r="V5526" s="179"/>
      <c r="W5526" s="179"/>
      <c r="X5526" s="179"/>
      <c r="Y5526" s="179"/>
      <c r="Z5526" s="179"/>
      <c r="AA5526" s="222"/>
      <c r="AB5526" s="222"/>
      <c r="AC5526" s="222"/>
      <c r="AD5526" s="179"/>
      <c r="AE5526" s="179"/>
      <c r="AF5526" s="179"/>
      <c r="AG5526" s="179"/>
      <c r="AH5526" s="179"/>
      <c r="AI5526" s="179"/>
      <c r="AJ5526" s="179"/>
    </row>
    <row r="5527" spans="2:36" x14ac:dyDescent="0.3">
      <c r="B5527" s="224">
        <v>560400</v>
      </c>
      <c r="C5527" s="209">
        <v>233872</v>
      </c>
      <c r="D5527" s="206">
        <f t="shared" si="458"/>
        <v>0.41733047822983582</v>
      </c>
      <c r="E5527" s="208">
        <f t="shared" si="459"/>
        <v>0.45</v>
      </c>
      <c r="F5527" s="207">
        <v>12862.96</v>
      </c>
      <c r="G5527" s="207">
        <v>18709.759999999998</v>
      </c>
      <c r="H5527" s="207">
        <v>21048.48</v>
      </c>
      <c r="I5527" s="214">
        <f t="shared" si="460"/>
        <v>215566</v>
      </c>
      <c r="J5527" s="211">
        <f t="shared" si="461"/>
        <v>0.38466452533904355</v>
      </c>
      <c r="K5527" s="212">
        <f t="shared" si="462"/>
        <v>0.45</v>
      </c>
      <c r="L5527" s="214">
        <f t="shared" si="463"/>
        <v>11856.13</v>
      </c>
      <c r="M5527" s="213">
        <f t="shared" si="464"/>
        <v>17245.28</v>
      </c>
      <c r="N5527" s="213">
        <f t="shared" si="465"/>
        <v>19400.939999999999</v>
      </c>
      <c r="O5527" s="242">
        <f t="shared" si="466"/>
        <v>0.51530000000002474</v>
      </c>
      <c r="P5527" s="242"/>
      <c r="Q5527" s="179"/>
      <c r="R5527" s="179"/>
      <c r="S5527" s="179"/>
      <c r="T5527" s="179"/>
      <c r="U5527" s="179"/>
      <c r="V5527" s="179"/>
      <c r="W5527" s="179"/>
      <c r="X5527" s="179"/>
      <c r="Y5527" s="179"/>
      <c r="Z5527" s="179"/>
      <c r="AA5527" s="222"/>
      <c r="AB5527" s="222"/>
      <c r="AC5527" s="222"/>
      <c r="AD5527" s="179"/>
      <c r="AE5527" s="179"/>
      <c r="AF5527" s="179"/>
      <c r="AG5527" s="179"/>
      <c r="AH5527" s="179"/>
      <c r="AI5527" s="179"/>
      <c r="AJ5527" s="179"/>
    </row>
    <row r="5528" spans="2:36" x14ac:dyDescent="0.3">
      <c r="B5528" s="224">
        <v>560500</v>
      </c>
      <c r="C5528" s="209">
        <v>233917</v>
      </c>
      <c r="D5528" s="206">
        <f t="shared" ref="D5528:D5591" si="467">C5528/B5528</f>
        <v>0.41733630686886708</v>
      </c>
      <c r="E5528" s="208">
        <f t="shared" ref="E5528:E5591" si="468">(C5528-C5527)/(B5528-B5527)</f>
        <v>0.45</v>
      </c>
      <c r="F5528" s="207">
        <v>12865.43</v>
      </c>
      <c r="G5528" s="207">
        <v>18713.36</v>
      </c>
      <c r="H5528" s="207">
        <v>21052.53</v>
      </c>
      <c r="I5528" s="214">
        <f t="shared" si="460"/>
        <v>215611</v>
      </c>
      <c r="J5528" s="211">
        <f t="shared" si="461"/>
        <v>0.38467618198037468</v>
      </c>
      <c r="K5528" s="212">
        <f t="shared" si="462"/>
        <v>0.45</v>
      </c>
      <c r="L5528" s="214">
        <f t="shared" si="463"/>
        <v>11858.605</v>
      </c>
      <c r="M5528" s="213">
        <f t="shared" si="464"/>
        <v>17248.88</v>
      </c>
      <c r="N5528" s="213">
        <f t="shared" si="465"/>
        <v>19404.989999999998</v>
      </c>
      <c r="O5528" s="242">
        <f t="shared" si="466"/>
        <v>0.51519999999964061</v>
      </c>
      <c r="P5528" s="242"/>
      <c r="Q5528" s="179"/>
      <c r="R5528" s="179"/>
      <c r="S5528" s="179"/>
      <c r="T5528" s="179"/>
      <c r="U5528" s="179"/>
      <c r="V5528" s="179"/>
      <c r="W5528" s="179"/>
      <c r="X5528" s="179"/>
      <c r="Y5528" s="179"/>
      <c r="Z5528" s="179"/>
      <c r="AA5528" s="222"/>
      <c r="AB5528" s="222"/>
      <c r="AC5528" s="222"/>
      <c r="AD5528" s="179"/>
      <c r="AE5528" s="179"/>
      <c r="AF5528" s="179"/>
      <c r="AG5528" s="179"/>
      <c r="AH5528" s="179"/>
      <c r="AI5528" s="179"/>
      <c r="AJ5528" s="179"/>
    </row>
    <row r="5529" spans="2:36" x14ac:dyDescent="0.3">
      <c r="B5529" s="224">
        <v>560600</v>
      </c>
      <c r="C5529" s="209">
        <v>233962</v>
      </c>
      <c r="D5529" s="206">
        <f t="shared" si="467"/>
        <v>0.41734213342846949</v>
      </c>
      <c r="E5529" s="208">
        <f t="shared" si="468"/>
        <v>0.45</v>
      </c>
      <c r="F5529" s="207">
        <v>12867.91</v>
      </c>
      <c r="G5529" s="207">
        <v>18716.96</v>
      </c>
      <c r="H5529" s="207">
        <v>21056.58</v>
      </c>
      <c r="I5529" s="214">
        <f t="shared" si="460"/>
        <v>215656</v>
      </c>
      <c r="J5529" s="211">
        <f t="shared" si="461"/>
        <v>0.38468783446307525</v>
      </c>
      <c r="K5529" s="212">
        <f t="shared" si="462"/>
        <v>0.45</v>
      </c>
      <c r="L5529" s="214">
        <f t="shared" si="463"/>
        <v>11861.08</v>
      </c>
      <c r="M5529" s="213">
        <f t="shared" si="464"/>
        <v>17252.48</v>
      </c>
      <c r="N5529" s="213">
        <f t="shared" si="465"/>
        <v>19409.04</v>
      </c>
      <c r="O5529" s="242">
        <f t="shared" si="466"/>
        <v>0.5152999999999156</v>
      </c>
      <c r="P5529" s="242"/>
      <c r="Q5529" s="179"/>
      <c r="R5529" s="179"/>
      <c r="S5529" s="179"/>
      <c r="T5529" s="179"/>
      <c r="U5529" s="179"/>
      <c r="V5529" s="179"/>
      <c r="W5529" s="179"/>
      <c r="X5529" s="179"/>
      <c r="Y5529" s="179"/>
      <c r="Z5529" s="179"/>
      <c r="AA5529" s="222"/>
      <c r="AB5529" s="222"/>
      <c r="AC5529" s="222"/>
      <c r="AD5529" s="179"/>
      <c r="AE5529" s="179"/>
      <c r="AF5529" s="179"/>
      <c r="AG5529" s="179"/>
      <c r="AH5529" s="179"/>
      <c r="AI5529" s="179"/>
      <c r="AJ5529" s="179"/>
    </row>
    <row r="5530" spans="2:36" x14ac:dyDescent="0.3">
      <c r="B5530" s="224">
        <v>560700</v>
      </c>
      <c r="C5530" s="209">
        <v>234007</v>
      </c>
      <c r="D5530" s="206">
        <f t="shared" si="467"/>
        <v>0.41734795790975565</v>
      </c>
      <c r="E5530" s="208">
        <f t="shared" si="468"/>
        <v>0.45</v>
      </c>
      <c r="F5530" s="207">
        <v>12870.38</v>
      </c>
      <c r="G5530" s="207">
        <v>18720.560000000001</v>
      </c>
      <c r="H5530" s="207">
        <v>21060.63</v>
      </c>
      <c r="I5530" s="214">
        <f t="shared" si="460"/>
        <v>215701</v>
      </c>
      <c r="J5530" s="211">
        <f t="shared" si="461"/>
        <v>0.38469948278937044</v>
      </c>
      <c r="K5530" s="212">
        <f t="shared" si="462"/>
        <v>0.45</v>
      </c>
      <c r="L5530" s="214">
        <f t="shared" si="463"/>
        <v>11863.555</v>
      </c>
      <c r="M5530" s="213">
        <f t="shared" si="464"/>
        <v>17256.080000000002</v>
      </c>
      <c r="N5530" s="213">
        <f t="shared" si="465"/>
        <v>19413.09</v>
      </c>
      <c r="O5530" s="242">
        <f t="shared" si="466"/>
        <v>0.51520000000007715</v>
      </c>
      <c r="P5530" s="242"/>
      <c r="Q5530" s="179"/>
      <c r="R5530" s="179"/>
      <c r="S5530" s="179"/>
      <c r="T5530" s="179"/>
      <c r="U5530" s="179"/>
      <c r="V5530" s="179"/>
      <c r="W5530" s="179"/>
      <c r="X5530" s="179"/>
      <c r="Y5530" s="179"/>
      <c r="Z5530" s="179"/>
      <c r="AA5530" s="222"/>
      <c r="AB5530" s="222"/>
      <c r="AC5530" s="222"/>
      <c r="AD5530" s="179"/>
      <c r="AE5530" s="179"/>
      <c r="AF5530" s="179"/>
      <c r="AG5530" s="179"/>
      <c r="AH5530" s="179"/>
      <c r="AI5530" s="179"/>
      <c r="AJ5530" s="179"/>
    </row>
    <row r="5531" spans="2:36" x14ac:dyDescent="0.3">
      <c r="B5531" s="224">
        <v>560800</v>
      </c>
      <c r="C5531" s="209">
        <v>234052</v>
      </c>
      <c r="D5531" s="206">
        <f t="shared" si="467"/>
        <v>0.41735378031383735</v>
      </c>
      <c r="E5531" s="208">
        <f t="shared" si="468"/>
        <v>0.45</v>
      </c>
      <c r="F5531" s="207">
        <v>12872.86</v>
      </c>
      <c r="G5531" s="207">
        <v>18724.16</v>
      </c>
      <c r="H5531" s="207">
        <v>21064.68</v>
      </c>
      <c r="I5531" s="214">
        <f t="shared" si="460"/>
        <v>215746</v>
      </c>
      <c r="J5531" s="211">
        <f t="shared" si="461"/>
        <v>0.38471112696148357</v>
      </c>
      <c r="K5531" s="212">
        <f t="shared" si="462"/>
        <v>0.45</v>
      </c>
      <c r="L5531" s="214">
        <f t="shared" si="463"/>
        <v>11866.03</v>
      </c>
      <c r="M5531" s="213">
        <f t="shared" si="464"/>
        <v>17259.68</v>
      </c>
      <c r="N5531" s="213">
        <f t="shared" si="465"/>
        <v>19417.14</v>
      </c>
      <c r="O5531" s="242">
        <f t="shared" si="466"/>
        <v>0.51529999999980647</v>
      </c>
      <c r="P5531" s="242"/>
      <c r="Q5531" s="179"/>
      <c r="R5531" s="179"/>
      <c r="S5531" s="179"/>
      <c r="T5531" s="179"/>
      <c r="U5531" s="179"/>
      <c r="V5531" s="179"/>
      <c r="W5531" s="179"/>
      <c r="X5531" s="179"/>
      <c r="Y5531" s="179"/>
      <c r="Z5531" s="179"/>
      <c r="AA5531" s="222"/>
      <c r="AB5531" s="222"/>
      <c r="AC5531" s="222"/>
      <c r="AD5531" s="179"/>
      <c r="AE5531" s="179"/>
      <c r="AF5531" s="179"/>
      <c r="AG5531" s="179"/>
      <c r="AH5531" s="179"/>
      <c r="AI5531" s="179"/>
      <c r="AJ5531" s="179"/>
    </row>
    <row r="5532" spans="2:36" x14ac:dyDescent="0.3">
      <c r="B5532" s="224">
        <v>560900</v>
      </c>
      <c r="C5532" s="209">
        <v>234097</v>
      </c>
      <c r="D5532" s="206">
        <f t="shared" si="467"/>
        <v>0.41735960064182565</v>
      </c>
      <c r="E5532" s="208">
        <f t="shared" si="468"/>
        <v>0.45</v>
      </c>
      <c r="F5532" s="207">
        <v>12875.33</v>
      </c>
      <c r="G5532" s="207">
        <v>18727.759999999998</v>
      </c>
      <c r="H5532" s="207">
        <v>21068.73</v>
      </c>
      <c r="I5532" s="214">
        <f t="shared" si="460"/>
        <v>215791</v>
      </c>
      <c r="J5532" s="211">
        <f t="shared" si="461"/>
        <v>0.38472276698163665</v>
      </c>
      <c r="K5532" s="212">
        <f t="shared" si="462"/>
        <v>0.45</v>
      </c>
      <c r="L5532" s="214">
        <f t="shared" si="463"/>
        <v>11868.504999999999</v>
      </c>
      <c r="M5532" s="213">
        <f t="shared" si="464"/>
        <v>17263.28</v>
      </c>
      <c r="N5532" s="213">
        <f t="shared" si="465"/>
        <v>19421.189999999999</v>
      </c>
      <c r="O5532" s="242">
        <f t="shared" si="466"/>
        <v>0.51519999999996802</v>
      </c>
      <c r="P5532" s="242"/>
      <c r="Q5532" s="179"/>
      <c r="R5532" s="179"/>
      <c r="S5532" s="179"/>
      <c r="T5532" s="179"/>
      <c r="U5532" s="179"/>
      <c r="V5532" s="179"/>
      <c r="W5532" s="179"/>
      <c r="X5532" s="179"/>
      <c r="Y5532" s="179"/>
      <c r="Z5532" s="179"/>
      <c r="AA5532" s="222"/>
      <c r="AB5532" s="222"/>
      <c r="AC5532" s="222"/>
      <c r="AD5532" s="179"/>
      <c r="AE5532" s="179"/>
      <c r="AF5532" s="179"/>
      <c r="AG5532" s="179"/>
      <c r="AH5532" s="179"/>
      <c r="AI5532" s="179"/>
      <c r="AJ5532" s="179"/>
    </row>
    <row r="5533" spans="2:36" x14ac:dyDescent="0.3">
      <c r="B5533" s="224">
        <v>561000</v>
      </c>
      <c r="C5533" s="209">
        <v>234142</v>
      </c>
      <c r="D5533" s="206">
        <f t="shared" si="467"/>
        <v>0.41736541889483064</v>
      </c>
      <c r="E5533" s="208">
        <f t="shared" si="468"/>
        <v>0.45</v>
      </c>
      <c r="F5533" s="207">
        <v>12877.81</v>
      </c>
      <c r="G5533" s="207">
        <v>18731.36</v>
      </c>
      <c r="H5533" s="207">
        <v>21072.78</v>
      </c>
      <c r="I5533" s="214">
        <f t="shared" si="460"/>
        <v>215836</v>
      </c>
      <c r="J5533" s="211">
        <f t="shared" si="461"/>
        <v>0.38473440285204991</v>
      </c>
      <c r="K5533" s="212">
        <f t="shared" si="462"/>
        <v>0.45</v>
      </c>
      <c r="L5533" s="214">
        <f t="shared" si="463"/>
        <v>11870.98</v>
      </c>
      <c r="M5533" s="213">
        <f t="shared" si="464"/>
        <v>17266.88</v>
      </c>
      <c r="N5533" s="213">
        <f t="shared" si="465"/>
        <v>19425.239999999998</v>
      </c>
      <c r="O5533" s="242">
        <f t="shared" si="466"/>
        <v>0.51529999999966092</v>
      </c>
      <c r="P5533" s="242"/>
      <c r="Q5533" s="179"/>
      <c r="R5533" s="179"/>
      <c r="S5533" s="179"/>
      <c r="T5533" s="179"/>
      <c r="U5533" s="179"/>
      <c r="V5533" s="179"/>
      <c r="W5533" s="179"/>
      <c r="X5533" s="179"/>
      <c r="Y5533" s="179"/>
      <c r="Z5533" s="179"/>
      <c r="AA5533" s="222"/>
      <c r="AB5533" s="222"/>
      <c r="AC5533" s="222"/>
      <c r="AD5533" s="179"/>
      <c r="AE5533" s="179"/>
      <c r="AF5533" s="179"/>
      <c r="AG5533" s="179"/>
      <c r="AH5533" s="179"/>
      <c r="AI5533" s="179"/>
      <c r="AJ5533" s="179"/>
    </row>
    <row r="5534" spans="2:36" x14ac:dyDescent="0.3">
      <c r="B5534" s="224">
        <v>561100</v>
      </c>
      <c r="C5534" s="209">
        <v>234187</v>
      </c>
      <c r="D5534" s="206">
        <f t="shared" si="467"/>
        <v>0.41737123507396184</v>
      </c>
      <c r="E5534" s="208">
        <f t="shared" si="468"/>
        <v>0.45</v>
      </c>
      <c r="F5534" s="207">
        <v>12880.28</v>
      </c>
      <c r="G5534" s="207">
        <v>18734.96</v>
      </c>
      <c r="H5534" s="207">
        <v>21076.83</v>
      </c>
      <c r="I5534" s="214">
        <f t="shared" si="460"/>
        <v>215881</v>
      </c>
      <c r="J5534" s="211">
        <f t="shared" si="461"/>
        <v>0.38474603457494205</v>
      </c>
      <c r="K5534" s="212">
        <f t="shared" si="462"/>
        <v>0.45</v>
      </c>
      <c r="L5534" s="214">
        <f t="shared" si="463"/>
        <v>11873.455</v>
      </c>
      <c r="M5534" s="213">
        <f t="shared" si="464"/>
        <v>17270.48</v>
      </c>
      <c r="N5534" s="213">
        <f t="shared" si="465"/>
        <v>19429.29</v>
      </c>
      <c r="O5534" s="242">
        <f t="shared" si="466"/>
        <v>0.51519999999989519</v>
      </c>
      <c r="P5534" s="242"/>
      <c r="Q5534" s="179"/>
      <c r="R5534" s="179"/>
      <c r="S5534" s="179"/>
      <c r="T5534" s="179"/>
      <c r="U5534" s="179"/>
      <c r="V5534" s="179"/>
      <c r="W5534" s="179"/>
      <c r="X5534" s="179"/>
      <c r="Y5534" s="179"/>
      <c r="Z5534" s="179"/>
      <c r="AA5534" s="222"/>
      <c r="AB5534" s="222"/>
      <c r="AC5534" s="222"/>
      <c r="AD5534" s="179"/>
      <c r="AE5534" s="179"/>
      <c r="AF5534" s="179"/>
      <c r="AG5534" s="179"/>
      <c r="AH5534" s="179"/>
      <c r="AI5534" s="179"/>
      <c r="AJ5534" s="179"/>
    </row>
    <row r="5535" spans="2:36" x14ac:dyDescent="0.3">
      <c r="B5535" s="224">
        <v>561200</v>
      </c>
      <c r="C5535" s="209">
        <v>234232</v>
      </c>
      <c r="D5535" s="206">
        <f t="shared" si="467"/>
        <v>0.41737704918032786</v>
      </c>
      <c r="E5535" s="208">
        <f t="shared" si="468"/>
        <v>0.45</v>
      </c>
      <c r="F5535" s="207">
        <v>12882.76</v>
      </c>
      <c r="G5535" s="207">
        <v>18738.560000000001</v>
      </c>
      <c r="H5535" s="207">
        <v>21080.880000000001</v>
      </c>
      <c r="I5535" s="214">
        <f t="shared" si="460"/>
        <v>215926</v>
      </c>
      <c r="J5535" s="211">
        <f t="shared" si="461"/>
        <v>0.38475766215253027</v>
      </c>
      <c r="K5535" s="212">
        <f t="shared" si="462"/>
        <v>0.45</v>
      </c>
      <c r="L5535" s="214">
        <f t="shared" si="463"/>
        <v>11875.93</v>
      </c>
      <c r="M5535" s="213">
        <f t="shared" si="464"/>
        <v>17274.080000000002</v>
      </c>
      <c r="N5535" s="213">
        <f t="shared" si="465"/>
        <v>19433.34</v>
      </c>
      <c r="O5535" s="242">
        <f t="shared" si="466"/>
        <v>0.51530000000013387</v>
      </c>
      <c r="P5535" s="242"/>
      <c r="Q5535" s="179"/>
      <c r="R5535" s="179"/>
      <c r="S5535" s="179"/>
      <c r="T5535" s="179"/>
      <c r="U5535" s="179"/>
      <c r="V5535" s="179"/>
      <c r="W5535" s="179"/>
      <c r="X5535" s="179"/>
      <c r="Y5535" s="179"/>
      <c r="Z5535" s="179"/>
      <c r="AA5535" s="222"/>
      <c r="AB5535" s="222"/>
      <c r="AC5535" s="222"/>
      <c r="AD5535" s="179"/>
      <c r="AE5535" s="179"/>
      <c r="AF5535" s="179"/>
      <c r="AG5535" s="179"/>
      <c r="AH5535" s="179"/>
      <c r="AI5535" s="179"/>
      <c r="AJ5535" s="179"/>
    </row>
    <row r="5536" spans="2:36" x14ac:dyDescent="0.3">
      <c r="B5536" s="224">
        <v>561300</v>
      </c>
      <c r="C5536" s="209">
        <v>234277</v>
      </c>
      <c r="D5536" s="206">
        <f t="shared" si="467"/>
        <v>0.41738286121503654</v>
      </c>
      <c r="E5536" s="208">
        <f t="shared" si="468"/>
        <v>0.45</v>
      </c>
      <c r="F5536" s="207">
        <v>12885.23</v>
      </c>
      <c r="G5536" s="207">
        <v>18742.16</v>
      </c>
      <c r="H5536" s="207">
        <v>21084.93</v>
      </c>
      <c r="I5536" s="214">
        <f t="shared" si="460"/>
        <v>215971</v>
      </c>
      <c r="J5536" s="211">
        <f t="shared" si="461"/>
        <v>0.38476928558703011</v>
      </c>
      <c r="K5536" s="212">
        <f t="shared" si="462"/>
        <v>0.45</v>
      </c>
      <c r="L5536" s="214">
        <f t="shared" si="463"/>
        <v>11878.405000000001</v>
      </c>
      <c r="M5536" s="213">
        <f t="shared" si="464"/>
        <v>17277.68</v>
      </c>
      <c r="N5536" s="213">
        <f t="shared" si="465"/>
        <v>19437.39</v>
      </c>
      <c r="O5536" s="242">
        <f t="shared" si="466"/>
        <v>0.51520000000029542</v>
      </c>
      <c r="P5536" s="242"/>
      <c r="Q5536" s="179"/>
      <c r="R5536" s="179"/>
      <c r="S5536" s="179"/>
      <c r="T5536" s="179"/>
      <c r="U5536" s="179"/>
      <c r="V5536" s="179"/>
      <c r="W5536" s="179"/>
      <c r="X5536" s="179"/>
      <c r="Y5536" s="179"/>
      <c r="Z5536" s="179"/>
      <c r="AA5536" s="222"/>
      <c r="AB5536" s="222"/>
      <c r="AC5536" s="222"/>
      <c r="AD5536" s="179"/>
      <c r="AE5536" s="179"/>
      <c r="AF5536" s="179"/>
      <c r="AG5536" s="179"/>
      <c r="AH5536" s="179"/>
      <c r="AI5536" s="179"/>
      <c r="AJ5536" s="179"/>
    </row>
    <row r="5537" spans="2:36" x14ac:dyDescent="0.3">
      <c r="B5537" s="224">
        <v>561400</v>
      </c>
      <c r="C5537" s="209">
        <v>234322</v>
      </c>
      <c r="D5537" s="206">
        <f t="shared" si="467"/>
        <v>0.41738867117919487</v>
      </c>
      <c r="E5537" s="208">
        <f t="shared" si="468"/>
        <v>0.45</v>
      </c>
      <c r="F5537" s="207">
        <v>12887.71</v>
      </c>
      <c r="G5537" s="207">
        <v>18745.759999999998</v>
      </c>
      <c r="H5537" s="207">
        <v>21088.98</v>
      </c>
      <c r="I5537" s="214">
        <f t="shared" si="460"/>
        <v>216016</v>
      </c>
      <c r="J5537" s="211">
        <f t="shared" si="461"/>
        <v>0.38478090488065553</v>
      </c>
      <c r="K5537" s="212">
        <f t="shared" si="462"/>
        <v>0.45</v>
      </c>
      <c r="L5537" s="214">
        <f t="shared" si="463"/>
        <v>11880.88</v>
      </c>
      <c r="M5537" s="213">
        <f t="shared" si="464"/>
        <v>17281.28</v>
      </c>
      <c r="N5537" s="213">
        <f t="shared" si="465"/>
        <v>19441.439999999999</v>
      </c>
      <c r="O5537" s="242">
        <f t="shared" si="466"/>
        <v>0.51530000000002474</v>
      </c>
      <c r="P5537" s="242"/>
      <c r="Q5537" s="179"/>
      <c r="R5537" s="179"/>
      <c r="S5537" s="179"/>
      <c r="T5537" s="179"/>
      <c r="U5537" s="179"/>
      <c r="V5537" s="179"/>
      <c r="W5537" s="179"/>
      <c r="X5537" s="179"/>
      <c r="Y5537" s="179"/>
      <c r="Z5537" s="179"/>
      <c r="AA5537" s="222"/>
      <c r="AB5537" s="222"/>
      <c r="AC5537" s="222"/>
      <c r="AD5537" s="179"/>
      <c r="AE5537" s="179"/>
      <c r="AF5537" s="179"/>
      <c r="AG5537" s="179"/>
      <c r="AH5537" s="179"/>
      <c r="AI5537" s="179"/>
      <c r="AJ5537" s="179"/>
    </row>
    <row r="5538" spans="2:36" x14ac:dyDescent="0.3">
      <c r="B5538" s="224">
        <v>561500</v>
      </c>
      <c r="C5538" s="209">
        <v>234367</v>
      </c>
      <c r="D5538" s="206">
        <f t="shared" si="467"/>
        <v>0.4173944790739092</v>
      </c>
      <c r="E5538" s="208">
        <f t="shared" si="468"/>
        <v>0.45</v>
      </c>
      <c r="F5538" s="207">
        <v>12890.18</v>
      </c>
      <c r="G5538" s="207">
        <v>18749.36</v>
      </c>
      <c r="H5538" s="207">
        <v>21093.03</v>
      </c>
      <c r="I5538" s="214">
        <f t="shared" si="460"/>
        <v>216061</v>
      </c>
      <c r="J5538" s="211">
        <f t="shared" si="461"/>
        <v>0.38479252003561887</v>
      </c>
      <c r="K5538" s="212">
        <f t="shared" si="462"/>
        <v>0.45</v>
      </c>
      <c r="L5538" s="214">
        <f t="shared" si="463"/>
        <v>11883.355</v>
      </c>
      <c r="M5538" s="213">
        <f t="shared" si="464"/>
        <v>17284.88</v>
      </c>
      <c r="N5538" s="213">
        <f t="shared" si="465"/>
        <v>19445.489999999998</v>
      </c>
      <c r="O5538" s="242">
        <f t="shared" si="466"/>
        <v>0.51519999999964061</v>
      </c>
      <c r="P5538" s="242"/>
      <c r="Q5538" s="179"/>
      <c r="R5538" s="179"/>
      <c r="S5538" s="179"/>
      <c r="T5538" s="179"/>
      <c r="U5538" s="179"/>
      <c r="V5538" s="179"/>
      <c r="W5538" s="179"/>
      <c r="X5538" s="179"/>
      <c r="Y5538" s="179"/>
      <c r="Z5538" s="179"/>
      <c r="AA5538" s="222"/>
      <c r="AB5538" s="222"/>
      <c r="AC5538" s="222"/>
      <c r="AD5538" s="179"/>
      <c r="AE5538" s="179"/>
      <c r="AF5538" s="179"/>
      <c r="AG5538" s="179"/>
      <c r="AH5538" s="179"/>
      <c r="AI5538" s="179"/>
      <c r="AJ5538" s="179"/>
    </row>
    <row r="5539" spans="2:36" x14ac:dyDescent="0.3">
      <c r="B5539" s="224">
        <v>561600</v>
      </c>
      <c r="C5539" s="209">
        <v>234412</v>
      </c>
      <c r="D5539" s="206">
        <f t="shared" si="467"/>
        <v>0.41740028490028491</v>
      </c>
      <c r="E5539" s="208">
        <f t="shared" si="468"/>
        <v>0.45</v>
      </c>
      <c r="F5539" s="207">
        <v>12892.66</v>
      </c>
      <c r="G5539" s="207">
        <v>18752.96</v>
      </c>
      <c r="H5539" s="207">
        <v>21097.08</v>
      </c>
      <c r="I5539" s="214">
        <f t="shared" si="460"/>
        <v>216106</v>
      </c>
      <c r="J5539" s="211">
        <f t="shared" si="461"/>
        <v>0.38480413105413103</v>
      </c>
      <c r="K5539" s="212">
        <f t="shared" si="462"/>
        <v>0.45</v>
      </c>
      <c r="L5539" s="214">
        <f t="shared" si="463"/>
        <v>11885.83</v>
      </c>
      <c r="M5539" s="213">
        <f t="shared" si="464"/>
        <v>17288.48</v>
      </c>
      <c r="N5539" s="213">
        <f t="shared" si="465"/>
        <v>19449.54</v>
      </c>
      <c r="O5539" s="242">
        <f t="shared" si="466"/>
        <v>0.5152999999999156</v>
      </c>
      <c r="P5539" s="242"/>
      <c r="Q5539" s="179"/>
      <c r="R5539" s="179"/>
      <c r="S5539" s="179"/>
      <c r="T5539" s="179"/>
      <c r="U5539" s="179"/>
      <c r="V5539" s="179"/>
      <c r="W5539" s="179"/>
      <c r="X5539" s="179"/>
      <c r="Y5539" s="179"/>
      <c r="Z5539" s="179"/>
      <c r="AA5539" s="222"/>
      <c r="AB5539" s="222"/>
      <c r="AC5539" s="222"/>
      <c r="AD5539" s="179"/>
      <c r="AE5539" s="179"/>
      <c r="AF5539" s="179"/>
      <c r="AG5539" s="179"/>
      <c r="AH5539" s="179"/>
      <c r="AI5539" s="179"/>
      <c r="AJ5539" s="179"/>
    </row>
    <row r="5540" spans="2:36" x14ac:dyDescent="0.3">
      <c r="B5540" s="224">
        <v>561700</v>
      </c>
      <c r="C5540" s="209">
        <v>234457</v>
      </c>
      <c r="D5540" s="206">
        <f t="shared" si="467"/>
        <v>0.41740608865942674</v>
      </c>
      <c r="E5540" s="208">
        <f t="shared" si="468"/>
        <v>0.45</v>
      </c>
      <c r="F5540" s="207">
        <v>12895.13</v>
      </c>
      <c r="G5540" s="207">
        <v>18756.560000000001</v>
      </c>
      <c r="H5540" s="207">
        <v>21101.13</v>
      </c>
      <c r="I5540" s="214">
        <f t="shared" si="460"/>
        <v>216151</v>
      </c>
      <c r="J5540" s="211">
        <f t="shared" si="461"/>
        <v>0.38481573793840129</v>
      </c>
      <c r="K5540" s="212">
        <f t="shared" si="462"/>
        <v>0.45</v>
      </c>
      <c r="L5540" s="214">
        <f t="shared" si="463"/>
        <v>11888.305</v>
      </c>
      <c r="M5540" s="213">
        <f t="shared" si="464"/>
        <v>17292.080000000002</v>
      </c>
      <c r="N5540" s="213">
        <f t="shared" si="465"/>
        <v>19453.59</v>
      </c>
      <c r="O5540" s="242">
        <f t="shared" si="466"/>
        <v>0.51520000000007715</v>
      </c>
      <c r="P5540" s="242"/>
      <c r="Q5540" s="179"/>
      <c r="R5540" s="179"/>
      <c r="S5540" s="179"/>
      <c r="T5540" s="179"/>
      <c r="U5540" s="179"/>
      <c r="V5540" s="179"/>
      <c r="W5540" s="179"/>
      <c r="X5540" s="179"/>
      <c r="Y5540" s="179"/>
      <c r="Z5540" s="179"/>
      <c r="AA5540" s="222"/>
      <c r="AB5540" s="222"/>
      <c r="AC5540" s="222"/>
      <c r="AD5540" s="179"/>
      <c r="AE5540" s="179"/>
      <c r="AF5540" s="179"/>
      <c r="AG5540" s="179"/>
      <c r="AH5540" s="179"/>
      <c r="AI5540" s="179"/>
      <c r="AJ5540" s="179"/>
    </row>
    <row r="5541" spans="2:36" x14ac:dyDescent="0.3">
      <c r="B5541" s="224">
        <v>561800</v>
      </c>
      <c r="C5541" s="209">
        <v>234502</v>
      </c>
      <c r="D5541" s="206">
        <f t="shared" si="467"/>
        <v>0.41741189035243859</v>
      </c>
      <c r="E5541" s="208">
        <f t="shared" si="468"/>
        <v>0.45</v>
      </c>
      <c r="F5541" s="207">
        <v>12897.61</v>
      </c>
      <c r="G5541" s="207">
        <v>18760.16</v>
      </c>
      <c r="H5541" s="207">
        <v>21105.18</v>
      </c>
      <c r="I5541" s="214">
        <f t="shared" si="460"/>
        <v>216196</v>
      </c>
      <c r="J5541" s="211">
        <f t="shared" si="461"/>
        <v>0.38482734069063723</v>
      </c>
      <c r="K5541" s="212">
        <f t="shared" si="462"/>
        <v>0.45</v>
      </c>
      <c r="L5541" s="214">
        <f t="shared" si="463"/>
        <v>11890.78</v>
      </c>
      <c r="M5541" s="213">
        <f t="shared" si="464"/>
        <v>17295.68</v>
      </c>
      <c r="N5541" s="213">
        <f t="shared" si="465"/>
        <v>19457.64</v>
      </c>
      <c r="O5541" s="242">
        <f t="shared" si="466"/>
        <v>0.51529999999980647</v>
      </c>
      <c r="P5541" s="242"/>
      <c r="Q5541" s="179"/>
      <c r="R5541" s="179"/>
      <c r="S5541" s="179"/>
      <c r="T5541" s="179"/>
      <c r="U5541" s="179"/>
      <c r="V5541" s="179"/>
      <c r="W5541" s="179"/>
      <c r="X5541" s="179"/>
      <c r="Y5541" s="179"/>
      <c r="Z5541" s="179"/>
      <c r="AA5541" s="222"/>
      <c r="AB5541" s="222"/>
      <c r="AC5541" s="222"/>
      <c r="AD5541" s="179"/>
      <c r="AE5541" s="179"/>
      <c r="AF5541" s="179"/>
      <c r="AG5541" s="179"/>
      <c r="AH5541" s="179"/>
      <c r="AI5541" s="179"/>
      <c r="AJ5541" s="179"/>
    </row>
    <row r="5542" spans="2:36" x14ac:dyDescent="0.3">
      <c r="B5542" s="224">
        <v>561900</v>
      </c>
      <c r="C5542" s="209">
        <v>234547</v>
      </c>
      <c r="D5542" s="206">
        <f t="shared" si="467"/>
        <v>0.41741768998042356</v>
      </c>
      <c r="E5542" s="208">
        <f t="shared" si="468"/>
        <v>0.45</v>
      </c>
      <c r="F5542" s="207">
        <v>12900.08</v>
      </c>
      <c r="G5542" s="207">
        <v>18763.759999999998</v>
      </c>
      <c r="H5542" s="207">
        <v>21109.23</v>
      </c>
      <c r="I5542" s="214">
        <f t="shared" si="460"/>
        <v>216241</v>
      </c>
      <c r="J5542" s="211">
        <f t="shared" si="461"/>
        <v>0.38483893931304503</v>
      </c>
      <c r="K5542" s="212">
        <f t="shared" si="462"/>
        <v>0.45</v>
      </c>
      <c r="L5542" s="214">
        <f t="shared" si="463"/>
        <v>11893.254999999999</v>
      </c>
      <c r="M5542" s="213">
        <f t="shared" si="464"/>
        <v>17299.28</v>
      </c>
      <c r="N5542" s="213">
        <f t="shared" si="465"/>
        <v>19461.689999999999</v>
      </c>
      <c r="O5542" s="242">
        <f t="shared" si="466"/>
        <v>0.51519999999996802</v>
      </c>
      <c r="P5542" s="242"/>
      <c r="Q5542" s="179"/>
      <c r="R5542" s="179"/>
      <c r="S5542" s="179"/>
      <c r="T5542" s="179"/>
      <c r="U5542" s="179"/>
      <c r="V5542" s="179"/>
      <c r="W5542" s="179"/>
      <c r="X5542" s="179"/>
      <c r="Y5542" s="179"/>
      <c r="Z5542" s="179"/>
      <c r="AA5542" s="222"/>
      <c r="AB5542" s="222"/>
      <c r="AC5542" s="222"/>
      <c r="AD5542" s="179"/>
      <c r="AE5542" s="179"/>
      <c r="AF5542" s="179"/>
      <c r="AG5542" s="179"/>
      <c r="AH5542" s="179"/>
      <c r="AI5542" s="179"/>
      <c r="AJ5542" s="179"/>
    </row>
    <row r="5543" spans="2:36" x14ac:dyDescent="0.3">
      <c r="B5543" s="224">
        <v>562000</v>
      </c>
      <c r="C5543" s="209">
        <v>234592</v>
      </c>
      <c r="D5543" s="206">
        <f t="shared" si="467"/>
        <v>0.417423487544484</v>
      </c>
      <c r="E5543" s="208">
        <f t="shared" si="468"/>
        <v>0.45</v>
      </c>
      <c r="F5543" s="207">
        <v>12902.56</v>
      </c>
      <c r="G5543" s="207">
        <v>18767.36</v>
      </c>
      <c r="H5543" s="207">
        <v>21113.279999999999</v>
      </c>
      <c r="I5543" s="214">
        <f t="shared" si="460"/>
        <v>216286</v>
      </c>
      <c r="J5543" s="211">
        <f t="shared" si="461"/>
        <v>0.38485053380782919</v>
      </c>
      <c r="K5543" s="212">
        <f t="shared" si="462"/>
        <v>0.45</v>
      </c>
      <c r="L5543" s="214">
        <f t="shared" si="463"/>
        <v>11895.73</v>
      </c>
      <c r="M5543" s="213">
        <f t="shared" si="464"/>
        <v>17302.88</v>
      </c>
      <c r="N5543" s="213">
        <f t="shared" si="465"/>
        <v>19465.739999999998</v>
      </c>
      <c r="O5543" s="242">
        <f t="shared" si="466"/>
        <v>0.51529999999966092</v>
      </c>
      <c r="P5543" s="242"/>
      <c r="Q5543" s="179"/>
      <c r="R5543" s="179"/>
      <c r="S5543" s="179"/>
      <c r="T5543" s="179"/>
      <c r="U5543" s="179"/>
      <c r="V5543" s="179"/>
      <c r="W5543" s="179"/>
      <c r="X5543" s="179"/>
      <c r="Y5543" s="179"/>
      <c r="Z5543" s="179"/>
      <c r="AA5543" s="222"/>
      <c r="AB5543" s="222"/>
      <c r="AC5543" s="222"/>
      <c r="AD5543" s="179"/>
      <c r="AE5543" s="179"/>
      <c r="AF5543" s="179"/>
      <c r="AG5543" s="179"/>
      <c r="AH5543" s="179"/>
      <c r="AI5543" s="179"/>
      <c r="AJ5543" s="179"/>
    </row>
    <row r="5544" spans="2:36" x14ac:dyDescent="0.3">
      <c r="B5544" s="224">
        <v>562100</v>
      </c>
      <c r="C5544" s="209">
        <v>234637</v>
      </c>
      <c r="D5544" s="206">
        <f t="shared" si="467"/>
        <v>0.41742928304572141</v>
      </c>
      <c r="E5544" s="208">
        <f t="shared" si="468"/>
        <v>0.45</v>
      </c>
      <c r="F5544" s="207">
        <v>12905.03</v>
      </c>
      <c r="G5544" s="207">
        <v>18770.96</v>
      </c>
      <c r="H5544" s="207">
        <v>21117.33</v>
      </c>
      <c r="I5544" s="214">
        <f t="shared" si="460"/>
        <v>216331</v>
      </c>
      <c r="J5544" s="211">
        <f t="shared" si="461"/>
        <v>0.38486212417719268</v>
      </c>
      <c r="K5544" s="212">
        <f t="shared" si="462"/>
        <v>0.45</v>
      </c>
      <c r="L5544" s="214">
        <f t="shared" si="463"/>
        <v>11898.205</v>
      </c>
      <c r="M5544" s="213">
        <f t="shared" si="464"/>
        <v>17306.48</v>
      </c>
      <c r="N5544" s="213">
        <f t="shared" si="465"/>
        <v>19469.79</v>
      </c>
      <c r="O5544" s="242">
        <f t="shared" si="466"/>
        <v>0.51519999999989519</v>
      </c>
      <c r="P5544" s="242"/>
      <c r="Q5544" s="179"/>
      <c r="R5544" s="179"/>
      <c r="S5544" s="179"/>
      <c r="T5544" s="179"/>
      <c r="U5544" s="179"/>
      <c r="V5544" s="179"/>
      <c r="W5544" s="179"/>
      <c r="X5544" s="179"/>
      <c r="Y5544" s="179"/>
      <c r="Z5544" s="179"/>
      <c r="AA5544" s="222"/>
      <c r="AB5544" s="222"/>
      <c r="AC5544" s="222"/>
      <c r="AD5544" s="179"/>
      <c r="AE5544" s="179"/>
      <c r="AF5544" s="179"/>
      <c r="AG5544" s="179"/>
      <c r="AH5544" s="179"/>
      <c r="AI5544" s="179"/>
      <c r="AJ5544" s="179"/>
    </row>
    <row r="5545" spans="2:36" x14ac:dyDescent="0.3">
      <c r="B5545" s="224">
        <v>562200</v>
      </c>
      <c r="C5545" s="209">
        <v>234682</v>
      </c>
      <c r="D5545" s="206">
        <f t="shared" si="467"/>
        <v>0.41743507648523659</v>
      </c>
      <c r="E5545" s="208">
        <f t="shared" si="468"/>
        <v>0.45</v>
      </c>
      <c r="F5545" s="207">
        <v>12907.51</v>
      </c>
      <c r="G5545" s="207">
        <v>18774.560000000001</v>
      </c>
      <c r="H5545" s="207">
        <v>21121.38</v>
      </c>
      <c r="I5545" s="214">
        <f t="shared" ref="I5545:I5608" si="469">I5544+45</f>
        <v>216376</v>
      </c>
      <c r="J5545" s="211">
        <f t="shared" si="461"/>
        <v>0.3848737104233369</v>
      </c>
      <c r="K5545" s="212">
        <f t="shared" si="462"/>
        <v>0.45</v>
      </c>
      <c r="L5545" s="214">
        <f t="shared" si="463"/>
        <v>11900.68</v>
      </c>
      <c r="M5545" s="213">
        <f t="shared" si="464"/>
        <v>17310.080000000002</v>
      </c>
      <c r="N5545" s="213">
        <f t="shared" si="465"/>
        <v>19473.84</v>
      </c>
      <c r="O5545" s="242">
        <f t="shared" si="466"/>
        <v>0.51530000000013387</v>
      </c>
      <c r="P5545" s="242"/>
      <c r="Q5545" s="179"/>
      <c r="R5545" s="179"/>
      <c r="S5545" s="179"/>
      <c r="T5545" s="179"/>
      <c r="U5545" s="179"/>
      <c r="V5545" s="179"/>
      <c r="W5545" s="179"/>
      <c r="X5545" s="179"/>
      <c r="Y5545" s="179"/>
      <c r="Z5545" s="179"/>
      <c r="AA5545" s="222"/>
      <c r="AB5545" s="222"/>
      <c r="AC5545" s="222"/>
      <c r="AD5545" s="179"/>
      <c r="AE5545" s="179"/>
      <c r="AF5545" s="179"/>
      <c r="AG5545" s="179"/>
      <c r="AH5545" s="179"/>
      <c r="AI5545" s="179"/>
      <c r="AJ5545" s="179"/>
    </row>
    <row r="5546" spans="2:36" x14ac:dyDescent="0.3">
      <c r="B5546" s="224">
        <v>562300</v>
      </c>
      <c r="C5546" s="209">
        <v>234727</v>
      </c>
      <c r="D5546" s="206">
        <f t="shared" si="467"/>
        <v>0.41744086786412948</v>
      </c>
      <c r="E5546" s="208">
        <f t="shared" si="468"/>
        <v>0.45</v>
      </c>
      <c r="F5546" s="207">
        <v>12909.98</v>
      </c>
      <c r="G5546" s="207">
        <v>18778.16</v>
      </c>
      <c r="H5546" s="207">
        <v>21125.43</v>
      </c>
      <c r="I5546" s="214">
        <f t="shared" si="469"/>
        <v>216421</v>
      </c>
      <c r="J5546" s="211">
        <f t="shared" si="461"/>
        <v>0.38488529254846165</v>
      </c>
      <c r="K5546" s="212">
        <f t="shared" si="462"/>
        <v>0.45</v>
      </c>
      <c r="L5546" s="214">
        <f t="shared" si="463"/>
        <v>11903.155000000001</v>
      </c>
      <c r="M5546" s="213">
        <f t="shared" si="464"/>
        <v>17313.68</v>
      </c>
      <c r="N5546" s="213">
        <f t="shared" si="465"/>
        <v>19477.89</v>
      </c>
      <c r="O5546" s="242">
        <f t="shared" si="466"/>
        <v>0.51520000000029542</v>
      </c>
      <c r="P5546" s="242"/>
      <c r="Q5546" s="179"/>
      <c r="R5546" s="179"/>
      <c r="S5546" s="179"/>
      <c r="T5546" s="179"/>
      <c r="U5546" s="179"/>
      <c r="V5546" s="179"/>
      <c r="W5546" s="179"/>
      <c r="X5546" s="179"/>
      <c r="Y5546" s="179"/>
      <c r="Z5546" s="179"/>
      <c r="AA5546" s="222"/>
      <c r="AB5546" s="222"/>
      <c r="AC5546" s="222"/>
      <c r="AD5546" s="179"/>
      <c r="AE5546" s="179"/>
      <c r="AF5546" s="179"/>
      <c r="AG5546" s="179"/>
      <c r="AH5546" s="179"/>
      <c r="AI5546" s="179"/>
      <c r="AJ5546" s="179"/>
    </row>
    <row r="5547" spans="2:36" x14ac:dyDescent="0.3">
      <c r="B5547" s="224">
        <v>562400</v>
      </c>
      <c r="C5547" s="209">
        <v>234772</v>
      </c>
      <c r="D5547" s="206">
        <f t="shared" si="467"/>
        <v>0.41744665718349927</v>
      </c>
      <c r="E5547" s="208">
        <f t="shared" si="468"/>
        <v>0.45</v>
      </c>
      <c r="F5547" s="207">
        <v>12912.46</v>
      </c>
      <c r="G5547" s="207">
        <v>18781.759999999998</v>
      </c>
      <c r="H5547" s="207">
        <v>21129.48</v>
      </c>
      <c r="I5547" s="214">
        <f t="shared" si="469"/>
        <v>216466</v>
      </c>
      <c r="J5547" s="211">
        <f t="shared" si="461"/>
        <v>0.38489687055476529</v>
      </c>
      <c r="K5547" s="212">
        <f t="shared" si="462"/>
        <v>0.45</v>
      </c>
      <c r="L5547" s="214">
        <f t="shared" si="463"/>
        <v>11905.63</v>
      </c>
      <c r="M5547" s="213">
        <f t="shared" si="464"/>
        <v>17317.28</v>
      </c>
      <c r="N5547" s="213">
        <f t="shared" si="465"/>
        <v>19481.939999999999</v>
      </c>
      <c r="O5547" s="242">
        <f t="shared" si="466"/>
        <v>0.51530000000002474</v>
      </c>
      <c r="P5547" s="242"/>
      <c r="Q5547" s="179"/>
      <c r="R5547" s="179"/>
      <c r="S5547" s="179"/>
      <c r="T5547" s="179"/>
      <c r="U5547" s="179"/>
      <c r="V5547" s="179"/>
      <c r="W5547" s="179"/>
      <c r="X5547" s="179"/>
      <c r="Y5547" s="179"/>
      <c r="Z5547" s="179"/>
      <c r="AA5547" s="222"/>
      <c r="AB5547" s="222"/>
      <c r="AC5547" s="222"/>
      <c r="AD5547" s="179"/>
      <c r="AE5547" s="179"/>
      <c r="AF5547" s="179"/>
      <c r="AG5547" s="179"/>
      <c r="AH5547" s="179"/>
      <c r="AI5547" s="179"/>
      <c r="AJ5547" s="179"/>
    </row>
    <row r="5548" spans="2:36" x14ac:dyDescent="0.3">
      <c r="B5548" s="224">
        <v>562500</v>
      </c>
      <c r="C5548" s="209">
        <v>234817</v>
      </c>
      <c r="D5548" s="206">
        <f t="shared" si="467"/>
        <v>0.41745244444444446</v>
      </c>
      <c r="E5548" s="208">
        <f t="shared" si="468"/>
        <v>0.45</v>
      </c>
      <c r="F5548" s="207">
        <v>12914.93</v>
      </c>
      <c r="G5548" s="207">
        <v>18785.36</v>
      </c>
      <c r="H5548" s="207">
        <v>21133.53</v>
      </c>
      <c r="I5548" s="214">
        <f t="shared" si="469"/>
        <v>216511</v>
      </c>
      <c r="J5548" s="211">
        <f t="shared" si="461"/>
        <v>0.38490844444444444</v>
      </c>
      <c r="K5548" s="212">
        <f t="shared" si="462"/>
        <v>0.45</v>
      </c>
      <c r="L5548" s="214">
        <f t="shared" si="463"/>
        <v>11908.105</v>
      </c>
      <c r="M5548" s="213">
        <f t="shared" si="464"/>
        <v>17320.88</v>
      </c>
      <c r="N5548" s="213">
        <f t="shared" si="465"/>
        <v>19485.989999999998</v>
      </c>
      <c r="O5548" s="242">
        <f t="shared" si="466"/>
        <v>0.51519999999964061</v>
      </c>
      <c r="P5548" s="242"/>
      <c r="Q5548" s="179"/>
      <c r="R5548" s="179"/>
      <c r="S5548" s="179"/>
      <c r="T5548" s="179"/>
      <c r="U5548" s="179"/>
      <c r="V5548" s="179"/>
      <c r="W5548" s="179"/>
      <c r="X5548" s="179"/>
      <c r="Y5548" s="179"/>
      <c r="Z5548" s="179"/>
      <c r="AA5548" s="222"/>
      <c r="AB5548" s="222"/>
      <c r="AC5548" s="222"/>
      <c r="AD5548" s="179"/>
      <c r="AE5548" s="179"/>
      <c r="AF5548" s="179"/>
      <c r="AG5548" s="179"/>
      <c r="AH5548" s="179"/>
      <c r="AI5548" s="179"/>
      <c r="AJ5548" s="179"/>
    </row>
    <row r="5549" spans="2:36" x14ac:dyDescent="0.3">
      <c r="B5549" s="224">
        <v>562600</v>
      </c>
      <c r="C5549" s="209">
        <v>234862</v>
      </c>
      <c r="D5549" s="206">
        <f t="shared" si="467"/>
        <v>0.41745822964806256</v>
      </c>
      <c r="E5549" s="208">
        <f t="shared" si="468"/>
        <v>0.45</v>
      </c>
      <c r="F5549" s="207">
        <v>12917.41</v>
      </c>
      <c r="G5549" s="207">
        <v>18788.96</v>
      </c>
      <c r="H5549" s="207">
        <v>21137.58</v>
      </c>
      <c r="I5549" s="214">
        <f t="shared" si="469"/>
        <v>216556</v>
      </c>
      <c r="J5549" s="211">
        <f t="shared" si="461"/>
        <v>0.3849200142196943</v>
      </c>
      <c r="K5549" s="212">
        <f t="shared" si="462"/>
        <v>0.45</v>
      </c>
      <c r="L5549" s="214">
        <f t="shared" si="463"/>
        <v>11910.58</v>
      </c>
      <c r="M5549" s="213">
        <f t="shared" si="464"/>
        <v>17324.48</v>
      </c>
      <c r="N5549" s="213">
        <f t="shared" si="465"/>
        <v>19490.04</v>
      </c>
      <c r="O5549" s="242">
        <f t="shared" si="466"/>
        <v>0.5152999999999156</v>
      </c>
      <c r="P5549" s="242"/>
      <c r="Q5549" s="179"/>
      <c r="R5549" s="179"/>
      <c r="S5549" s="179"/>
      <c r="T5549" s="179"/>
      <c r="U5549" s="179"/>
      <c r="V5549" s="179"/>
      <c r="W5549" s="179"/>
      <c r="X5549" s="179"/>
      <c r="Y5549" s="179"/>
      <c r="Z5549" s="179"/>
      <c r="AA5549" s="222"/>
      <c r="AB5549" s="222"/>
      <c r="AC5549" s="222"/>
      <c r="AD5549" s="179"/>
      <c r="AE5549" s="179"/>
      <c r="AF5549" s="179"/>
      <c r="AG5549" s="179"/>
      <c r="AH5549" s="179"/>
      <c r="AI5549" s="179"/>
      <c r="AJ5549" s="179"/>
    </row>
    <row r="5550" spans="2:36" x14ac:dyDescent="0.3">
      <c r="B5550" s="224">
        <v>562700</v>
      </c>
      <c r="C5550" s="209">
        <v>234907</v>
      </c>
      <c r="D5550" s="206">
        <f t="shared" si="467"/>
        <v>0.41746401279545053</v>
      </c>
      <c r="E5550" s="208">
        <f t="shared" si="468"/>
        <v>0.45</v>
      </c>
      <c r="F5550" s="207">
        <v>12919.88</v>
      </c>
      <c r="G5550" s="207">
        <v>18792.560000000001</v>
      </c>
      <c r="H5550" s="207">
        <v>21141.63</v>
      </c>
      <c r="I5550" s="214">
        <f t="shared" si="469"/>
        <v>216601</v>
      </c>
      <c r="J5550" s="211">
        <f t="shared" si="461"/>
        <v>0.38493157988270837</v>
      </c>
      <c r="K5550" s="212">
        <f t="shared" si="462"/>
        <v>0.45</v>
      </c>
      <c r="L5550" s="214">
        <f t="shared" si="463"/>
        <v>11913.055</v>
      </c>
      <c r="M5550" s="213">
        <f t="shared" si="464"/>
        <v>17328.080000000002</v>
      </c>
      <c r="N5550" s="213">
        <f t="shared" si="465"/>
        <v>19494.09</v>
      </c>
      <c r="O5550" s="242">
        <f t="shared" si="466"/>
        <v>0.51520000000007715</v>
      </c>
      <c r="P5550" s="242"/>
      <c r="Q5550" s="179"/>
      <c r="R5550" s="179"/>
      <c r="S5550" s="179"/>
      <c r="T5550" s="179"/>
      <c r="U5550" s="179"/>
      <c r="V5550" s="179"/>
      <c r="W5550" s="179"/>
      <c r="X5550" s="179"/>
      <c r="Y5550" s="179"/>
      <c r="Z5550" s="179"/>
      <c r="AA5550" s="222"/>
      <c r="AB5550" s="222"/>
      <c r="AC5550" s="222"/>
      <c r="AD5550" s="179"/>
      <c r="AE5550" s="179"/>
      <c r="AF5550" s="179"/>
      <c r="AG5550" s="179"/>
      <c r="AH5550" s="179"/>
      <c r="AI5550" s="179"/>
      <c r="AJ5550" s="179"/>
    </row>
    <row r="5551" spans="2:36" x14ac:dyDescent="0.3">
      <c r="B5551" s="224">
        <v>562800</v>
      </c>
      <c r="C5551" s="209">
        <v>234952</v>
      </c>
      <c r="D5551" s="206">
        <f t="shared" si="467"/>
        <v>0.41746979388770433</v>
      </c>
      <c r="E5551" s="208">
        <f t="shared" si="468"/>
        <v>0.45</v>
      </c>
      <c r="F5551" s="207">
        <v>12922.36</v>
      </c>
      <c r="G5551" s="207">
        <v>18796.16</v>
      </c>
      <c r="H5551" s="207">
        <v>21145.68</v>
      </c>
      <c r="I5551" s="214">
        <f t="shared" si="469"/>
        <v>216646</v>
      </c>
      <c r="J5551" s="211">
        <f t="shared" si="461"/>
        <v>0.38494314143567876</v>
      </c>
      <c r="K5551" s="212">
        <f t="shared" si="462"/>
        <v>0.45</v>
      </c>
      <c r="L5551" s="214">
        <f t="shared" si="463"/>
        <v>11915.53</v>
      </c>
      <c r="M5551" s="213">
        <f t="shared" si="464"/>
        <v>17331.68</v>
      </c>
      <c r="N5551" s="213">
        <f t="shared" si="465"/>
        <v>19498.14</v>
      </c>
      <c r="O5551" s="242">
        <f t="shared" si="466"/>
        <v>0.51529999999980647</v>
      </c>
      <c r="P5551" s="242"/>
      <c r="Q5551" s="179"/>
      <c r="R5551" s="179"/>
      <c r="S5551" s="179"/>
      <c r="T5551" s="179"/>
      <c r="U5551" s="179"/>
      <c r="V5551" s="179"/>
      <c r="W5551" s="179"/>
      <c r="X5551" s="179"/>
      <c r="Y5551" s="179"/>
      <c r="Z5551" s="179"/>
      <c r="AA5551" s="222"/>
      <c r="AB5551" s="222"/>
      <c r="AC5551" s="222"/>
      <c r="AD5551" s="179"/>
      <c r="AE5551" s="179"/>
      <c r="AF5551" s="179"/>
      <c r="AG5551" s="179"/>
      <c r="AH5551" s="179"/>
      <c r="AI5551" s="179"/>
      <c r="AJ5551" s="179"/>
    </row>
    <row r="5552" spans="2:36" x14ac:dyDescent="0.3">
      <c r="B5552" s="224">
        <v>562900</v>
      </c>
      <c r="C5552" s="209">
        <v>234997</v>
      </c>
      <c r="D5552" s="206">
        <f t="shared" si="467"/>
        <v>0.41747557292591936</v>
      </c>
      <c r="E5552" s="208">
        <f t="shared" si="468"/>
        <v>0.45</v>
      </c>
      <c r="F5552" s="207">
        <v>12924.83</v>
      </c>
      <c r="G5552" s="207">
        <v>18799.759999999998</v>
      </c>
      <c r="H5552" s="207">
        <v>21149.73</v>
      </c>
      <c r="I5552" s="214">
        <f t="shared" si="469"/>
        <v>216691</v>
      </c>
      <c r="J5552" s="211">
        <f t="shared" si="461"/>
        <v>0.38495469888079586</v>
      </c>
      <c r="K5552" s="212">
        <f t="shared" si="462"/>
        <v>0.45</v>
      </c>
      <c r="L5552" s="214">
        <f t="shared" si="463"/>
        <v>11918.004999999999</v>
      </c>
      <c r="M5552" s="213">
        <f t="shared" si="464"/>
        <v>17335.28</v>
      </c>
      <c r="N5552" s="213">
        <f t="shared" si="465"/>
        <v>19502.189999999999</v>
      </c>
      <c r="O5552" s="242">
        <f t="shared" si="466"/>
        <v>0.51519999999996802</v>
      </c>
      <c r="P5552" s="242"/>
      <c r="Q5552" s="179"/>
      <c r="R5552" s="179"/>
      <c r="S5552" s="179"/>
      <c r="T5552" s="179"/>
      <c r="U5552" s="179"/>
      <c r="V5552" s="179"/>
      <c r="W5552" s="179"/>
      <c r="X5552" s="179"/>
      <c r="Y5552" s="179"/>
      <c r="Z5552" s="179"/>
      <c r="AA5552" s="222"/>
      <c r="AB5552" s="222"/>
      <c r="AC5552" s="222"/>
      <c r="AD5552" s="179"/>
      <c r="AE5552" s="179"/>
      <c r="AF5552" s="179"/>
      <c r="AG5552" s="179"/>
      <c r="AH5552" s="179"/>
      <c r="AI5552" s="179"/>
      <c r="AJ5552" s="179"/>
    </row>
    <row r="5553" spans="2:36" x14ac:dyDescent="0.3">
      <c r="B5553" s="224">
        <v>563000</v>
      </c>
      <c r="C5553" s="209">
        <v>235042</v>
      </c>
      <c r="D5553" s="206">
        <f t="shared" si="467"/>
        <v>0.41748134991119007</v>
      </c>
      <c r="E5553" s="208">
        <f t="shared" si="468"/>
        <v>0.45</v>
      </c>
      <c r="F5553" s="207">
        <v>12927.31</v>
      </c>
      <c r="G5553" s="207">
        <v>18803.36</v>
      </c>
      <c r="H5553" s="207">
        <v>21153.78</v>
      </c>
      <c r="I5553" s="214">
        <f t="shared" si="469"/>
        <v>216736</v>
      </c>
      <c r="J5553" s="211">
        <f t="shared" si="461"/>
        <v>0.38496625222024866</v>
      </c>
      <c r="K5553" s="212">
        <f t="shared" si="462"/>
        <v>0.45</v>
      </c>
      <c r="L5553" s="214">
        <f t="shared" si="463"/>
        <v>11920.48</v>
      </c>
      <c r="M5553" s="213">
        <f t="shared" si="464"/>
        <v>17338.88</v>
      </c>
      <c r="N5553" s="213">
        <f t="shared" si="465"/>
        <v>19506.239999999998</v>
      </c>
      <c r="O5553" s="242">
        <f t="shared" si="466"/>
        <v>0.51529999999966092</v>
      </c>
      <c r="P5553" s="242"/>
      <c r="Q5553" s="179"/>
      <c r="R5553" s="179"/>
      <c r="S5553" s="179"/>
      <c r="T5553" s="179"/>
      <c r="U5553" s="179"/>
      <c r="V5553" s="179"/>
      <c r="W5553" s="179"/>
      <c r="X5553" s="179"/>
      <c r="Y5553" s="179"/>
      <c r="Z5553" s="179"/>
      <c r="AA5553" s="222"/>
      <c r="AB5553" s="222"/>
      <c r="AC5553" s="222"/>
      <c r="AD5553" s="179"/>
      <c r="AE5553" s="179"/>
      <c r="AF5553" s="179"/>
      <c r="AG5553" s="179"/>
      <c r="AH5553" s="179"/>
      <c r="AI5553" s="179"/>
      <c r="AJ5553" s="179"/>
    </row>
    <row r="5554" spans="2:36" x14ac:dyDescent="0.3">
      <c r="B5554" s="224">
        <v>563100</v>
      </c>
      <c r="C5554" s="209">
        <v>235087</v>
      </c>
      <c r="D5554" s="206">
        <f t="shared" si="467"/>
        <v>0.4174871248446102</v>
      </c>
      <c r="E5554" s="208">
        <f t="shared" si="468"/>
        <v>0.45</v>
      </c>
      <c r="F5554" s="207">
        <v>12929.78</v>
      </c>
      <c r="G5554" s="207">
        <v>18806.96</v>
      </c>
      <c r="H5554" s="207">
        <v>21157.83</v>
      </c>
      <c r="I5554" s="214">
        <f t="shared" si="469"/>
        <v>216781</v>
      </c>
      <c r="J5554" s="211">
        <f t="shared" si="461"/>
        <v>0.38497780145622446</v>
      </c>
      <c r="K5554" s="212">
        <f t="shared" si="462"/>
        <v>0.45</v>
      </c>
      <c r="L5554" s="214">
        <f t="shared" si="463"/>
        <v>11922.955</v>
      </c>
      <c r="M5554" s="213">
        <f t="shared" si="464"/>
        <v>17342.48</v>
      </c>
      <c r="N5554" s="213">
        <f t="shared" si="465"/>
        <v>19510.29</v>
      </c>
      <c r="O5554" s="242">
        <f t="shared" si="466"/>
        <v>0.51519999999989519</v>
      </c>
      <c r="P5554" s="242"/>
      <c r="Q5554" s="179"/>
      <c r="R5554" s="179"/>
      <c r="S5554" s="179"/>
      <c r="T5554" s="179"/>
      <c r="U5554" s="179"/>
      <c r="V5554" s="179"/>
      <c r="W5554" s="179"/>
      <c r="X5554" s="179"/>
      <c r="Y5554" s="179"/>
      <c r="Z5554" s="179"/>
      <c r="AA5554" s="222"/>
      <c r="AB5554" s="222"/>
      <c r="AC5554" s="222"/>
      <c r="AD5554" s="179"/>
      <c r="AE5554" s="179"/>
      <c r="AF5554" s="179"/>
      <c r="AG5554" s="179"/>
      <c r="AH5554" s="179"/>
      <c r="AI5554" s="179"/>
      <c r="AJ5554" s="179"/>
    </row>
    <row r="5555" spans="2:36" x14ac:dyDescent="0.3">
      <c r="B5555" s="224">
        <v>563200</v>
      </c>
      <c r="C5555" s="209">
        <v>235132</v>
      </c>
      <c r="D5555" s="206">
        <f t="shared" si="467"/>
        <v>0.41749289772727272</v>
      </c>
      <c r="E5555" s="208">
        <f t="shared" si="468"/>
        <v>0.45</v>
      </c>
      <c r="F5555" s="207">
        <v>12932.26</v>
      </c>
      <c r="G5555" s="207">
        <v>18810.560000000001</v>
      </c>
      <c r="H5555" s="207">
        <v>21161.88</v>
      </c>
      <c r="I5555" s="214">
        <f t="shared" si="469"/>
        <v>216826</v>
      </c>
      <c r="J5555" s="211">
        <f t="shared" si="461"/>
        <v>0.38498934659090911</v>
      </c>
      <c r="K5555" s="212">
        <f t="shared" si="462"/>
        <v>0.45</v>
      </c>
      <c r="L5555" s="214">
        <f t="shared" si="463"/>
        <v>11925.43</v>
      </c>
      <c r="M5555" s="213">
        <f t="shared" si="464"/>
        <v>17346.080000000002</v>
      </c>
      <c r="N5555" s="213">
        <f t="shared" si="465"/>
        <v>19514.34</v>
      </c>
      <c r="O5555" s="242">
        <f t="shared" si="466"/>
        <v>0.51530000000013387</v>
      </c>
      <c r="P5555" s="242"/>
      <c r="Q5555" s="179"/>
      <c r="R5555" s="179"/>
      <c r="S5555" s="179"/>
      <c r="T5555" s="179"/>
      <c r="U5555" s="179"/>
      <c r="V5555" s="179"/>
      <c r="W5555" s="179"/>
      <c r="X5555" s="179"/>
      <c r="Y5555" s="179"/>
      <c r="Z5555" s="179"/>
      <c r="AA5555" s="222"/>
      <c r="AB5555" s="222"/>
      <c r="AC5555" s="222"/>
      <c r="AD5555" s="179"/>
      <c r="AE5555" s="179"/>
      <c r="AF5555" s="179"/>
      <c r="AG5555" s="179"/>
      <c r="AH5555" s="179"/>
      <c r="AI5555" s="179"/>
      <c r="AJ5555" s="179"/>
    </row>
    <row r="5556" spans="2:36" x14ac:dyDescent="0.3">
      <c r="B5556" s="224">
        <v>563300</v>
      </c>
      <c r="C5556" s="209">
        <v>235177</v>
      </c>
      <c r="D5556" s="206">
        <f t="shared" si="467"/>
        <v>0.41749866856026985</v>
      </c>
      <c r="E5556" s="208">
        <f t="shared" si="468"/>
        <v>0.45</v>
      </c>
      <c r="F5556" s="207">
        <v>12934.73</v>
      </c>
      <c r="G5556" s="207">
        <v>18814.16</v>
      </c>
      <c r="H5556" s="207">
        <v>21165.93</v>
      </c>
      <c r="I5556" s="214">
        <f t="shared" si="469"/>
        <v>216871</v>
      </c>
      <c r="J5556" s="211">
        <f t="shared" si="461"/>
        <v>0.38500088762648677</v>
      </c>
      <c r="K5556" s="212">
        <f t="shared" si="462"/>
        <v>0.45</v>
      </c>
      <c r="L5556" s="214">
        <f t="shared" si="463"/>
        <v>11927.905000000001</v>
      </c>
      <c r="M5556" s="213">
        <f t="shared" si="464"/>
        <v>17349.68</v>
      </c>
      <c r="N5556" s="213">
        <f t="shared" si="465"/>
        <v>19518.39</v>
      </c>
      <c r="O5556" s="242">
        <f t="shared" si="466"/>
        <v>0.51520000000029542</v>
      </c>
      <c r="P5556" s="242"/>
      <c r="Q5556" s="179"/>
      <c r="R5556" s="179"/>
      <c r="S5556" s="179"/>
      <c r="T5556" s="179"/>
      <c r="U5556" s="179"/>
      <c r="V5556" s="179"/>
      <c r="W5556" s="179"/>
      <c r="X5556" s="179"/>
      <c r="Y5556" s="179"/>
      <c r="Z5556" s="179"/>
      <c r="AA5556" s="222"/>
      <c r="AB5556" s="222"/>
      <c r="AC5556" s="222"/>
      <c r="AD5556" s="179"/>
      <c r="AE5556" s="179"/>
      <c r="AF5556" s="179"/>
      <c r="AG5556" s="179"/>
      <c r="AH5556" s="179"/>
      <c r="AI5556" s="179"/>
      <c r="AJ5556" s="179"/>
    </row>
    <row r="5557" spans="2:36" x14ac:dyDescent="0.3">
      <c r="B5557" s="224">
        <v>563400</v>
      </c>
      <c r="C5557" s="209">
        <v>235222</v>
      </c>
      <c r="D5557" s="206">
        <f t="shared" si="467"/>
        <v>0.41750443734469295</v>
      </c>
      <c r="E5557" s="208">
        <f t="shared" si="468"/>
        <v>0.45</v>
      </c>
      <c r="F5557" s="207">
        <v>12937.21</v>
      </c>
      <c r="G5557" s="207">
        <v>18817.759999999998</v>
      </c>
      <c r="H5557" s="207">
        <v>21169.98</v>
      </c>
      <c r="I5557" s="214">
        <f t="shared" si="469"/>
        <v>216916</v>
      </c>
      <c r="J5557" s="211">
        <f t="shared" si="461"/>
        <v>0.38501242456514023</v>
      </c>
      <c r="K5557" s="212">
        <f t="shared" si="462"/>
        <v>0.45</v>
      </c>
      <c r="L5557" s="214">
        <f t="shared" si="463"/>
        <v>11930.38</v>
      </c>
      <c r="M5557" s="213">
        <f t="shared" si="464"/>
        <v>17353.28</v>
      </c>
      <c r="N5557" s="213">
        <f t="shared" si="465"/>
        <v>19522.439999999999</v>
      </c>
      <c r="O5557" s="242">
        <f t="shared" si="466"/>
        <v>0.51530000000002474</v>
      </c>
      <c r="P5557" s="242"/>
      <c r="Q5557" s="179"/>
      <c r="R5557" s="179"/>
      <c r="S5557" s="179"/>
      <c r="T5557" s="179"/>
      <c r="U5557" s="179"/>
      <c r="V5557" s="179"/>
      <c r="W5557" s="179"/>
      <c r="X5557" s="179"/>
      <c r="Y5557" s="179"/>
      <c r="Z5557" s="179"/>
      <c r="AA5557" s="222"/>
      <c r="AB5557" s="222"/>
      <c r="AC5557" s="222"/>
      <c r="AD5557" s="179"/>
      <c r="AE5557" s="179"/>
      <c r="AF5557" s="179"/>
      <c r="AG5557" s="179"/>
      <c r="AH5557" s="179"/>
      <c r="AI5557" s="179"/>
      <c r="AJ5557" s="179"/>
    </row>
    <row r="5558" spans="2:36" x14ac:dyDescent="0.3">
      <c r="B5558" s="224">
        <v>563500</v>
      </c>
      <c r="C5558" s="209">
        <v>235267</v>
      </c>
      <c r="D5558" s="206">
        <f t="shared" si="467"/>
        <v>0.41751020408163264</v>
      </c>
      <c r="E5558" s="208">
        <f t="shared" si="468"/>
        <v>0.45</v>
      </c>
      <c r="F5558" s="207">
        <v>12939.68</v>
      </c>
      <c r="G5558" s="207">
        <v>18821.36</v>
      </c>
      <c r="H5558" s="207">
        <v>21174.03</v>
      </c>
      <c r="I5558" s="214">
        <f t="shared" si="469"/>
        <v>216961</v>
      </c>
      <c r="J5558" s="211">
        <f t="shared" si="461"/>
        <v>0.3850239574090506</v>
      </c>
      <c r="K5558" s="212">
        <f t="shared" si="462"/>
        <v>0.45</v>
      </c>
      <c r="L5558" s="214">
        <f t="shared" si="463"/>
        <v>11932.855</v>
      </c>
      <c r="M5558" s="213">
        <f t="shared" si="464"/>
        <v>17356.88</v>
      </c>
      <c r="N5558" s="213">
        <f t="shared" si="465"/>
        <v>19526.489999999998</v>
      </c>
      <c r="O5558" s="242">
        <f t="shared" si="466"/>
        <v>0.51519999999964061</v>
      </c>
      <c r="P5558" s="242"/>
      <c r="Q5558" s="179"/>
      <c r="R5558" s="179"/>
      <c r="S5558" s="179"/>
      <c r="T5558" s="179"/>
      <c r="U5558" s="179"/>
      <c r="V5558" s="179"/>
      <c r="W5558" s="179"/>
      <c r="X5558" s="179"/>
      <c r="Y5558" s="179"/>
      <c r="Z5558" s="179"/>
      <c r="AA5558" s="222"/>
      <c r="AB5558" s="222"/>
      <c r="AC5558" s="222"/>
      <c r="AD5558" s="179"/>
      <c r="AE5558" s="179"/>
      <c r="AF5558" s="179"/>
      <c r="AG5558" s="179"/>
      <c r="AH5558" s="179"/>
      <c r="AI5558" s="179"/>
      <c r="AJ5558" s="179"/>
    </row>
    <row r="5559" spans="2:36" x14ac:dyDescent="0.3">
      <c r="B5559" s="224">
        <v>563600</v>
      </c>
      <c r="C5559" s="209">
        <v>235312</v>
      </c>
      <c r="D5559" s="206">
        <f t="shared" si="467"/>
        <v>0.41751596877217884</v>
      </c>
      <c r="E5559" s="208">
        <f t="shared" si="468"/>
        <v>0.45</v>
      </c>
      <c r="F5559" s="207">
        <v>12942.16</v>
      </c>
      <c r="G5559" s="207">
        <v>18824.96</v>
      </c>
      <c r="H5559" s="207">
        <v>21178.080000000002</v>
      </c>
      <c r="I5559" s="214">
        <f t="shared" si="469"/>
        <v>217006</v>
      </c>
      <c r="J5559" s="211">
        <f t="shared" si="461"/>
        <v>0.38503548616039746</v>
      </c>
      <c r="K5559" s="212">
        <f t="shared" si="462"/>
        <v>0.45</v>
      </c>
      <c r="L5559" s="214">
        <f t="shared" si="463"/>
        <v>11935.33</v>
      </c>
      <c r="M5559" s="213">
        <f t="shared" si="464"/>
        <v>17360.48</v>
      </c>
      <c r="N5559" s="213">
        <f t="shared" si="465"/>
        <v>19530.54</v>
      </c>
      <c r="O5559" s="242">
        <f t="shared" si="466"/>
        <v>0.5152999999999156</v>
      </c>
      <c r="P5559" s="242"/>
      <c r="Q5559" s="179"/>
      <c r="R5559" s="179"/>
      <c r="S5559" s="179"/>
      <c r="T5559" s="179"/>
      <c r="U5559" s="179"/>
      <c r="V5559" s="179"/>
      <c r="W5559" s="179"/>
      <c r="X5559" s="179"/>
      <c r="Y5559" s="179"/>
      <c r="Z5559" s="179"/>
      <c r="AA5559" s="222"/>
      <c r="AB5559" s="222"/>
      <c r="AC5559" s="222"/>
      <c r="AD5559" s="179"/>
      <c r="AE5559" s="179"/>
      <c r="AF5559" s="179"/>
      <c r="AG5559" s="179"/>
      <c r="AH5559" s="179"/>
      <c r="AI5559" s="179"/>
      <c r="AJ5559" s="179"/>
    </row>
    <row r="5560" spans="2:36" x14ac:dyDescent="0.3">
      <c r="B5560" s="224">
        <v>563700</v>
      </c>
      <c r="C5560" s="209">
        <v>235357</v>
      </c>
      <c r="D5560" s="206">
        <f t="shared" si="467"/>
        <v>0.41752173141742061</v>
      </c>
      <c r="E5560" s="208">
        <f t="shared" si="468"/>
        <v>0.45</v>
      </c>
      <c r="F5560" s="207">
        <v>12944.63</v>
      </c>
      <c r="G5560" s="207">
        <v>18828.560000000001</v>
      </c>
      <c r="H5560" s="207">
        <v>21182.13</v>
      </c>
      <c r="I5560" s="214">
        <f t="shared" si="469"/>
        <v>217051</v>
      </c>
      <c r="J5560" s="211">
        <f t="shared" si="461"/>
        <v>0.38504701082135889</v>
      </c>
      <c r="K5560" s="212">
        <f t="shared" si="462"/>
        <v>0.45</v>
      </c>
      <c r="L5560" s="214">
        <f t="shared" si="463"/>
        <v>11937.805</v>
      </c>
      <c r="M5560" s="213">
        <f t="shared" si="464"/>
        <v>17364.080000000002</v>
      </c>
      <c r="N5560" s="213">
        <f t="shared" si="465"/>
        <v>19534.59</v>
      </c>
      <c r="O5560" s="242">
        <f t="shared" si="466"/>
        <v>0.51520000000007715</v>
      </c>
      <c r="P5560" s="242"/>
      <c r="Q5560" s="179"/>
      <c r="R5560" s="179"/>
      <c r="S5560" s="179"/>
      <c r="T5560" s="179"/>
      <c r="U5560" s="179"/>
      <c r="V5560" s="179"/>
      <c r="W5560" s="179"/>
      <c r="X5560" s="179"/>
      <c r="Y5560" s="179"/>
      <c r="Z5560" s="179"/>
      <c r="AA5560" s="222"/>
      <c r="AB5560" s="222"/>
      <c r="AC5560" s="222"/>
      <c r="AD5560" s="179"/>
      <c r="AE5560" s="179"/>
      <c r="AF5560" s="179"/>
      <c r="AG5560" s="179"/>
      <c r="AH5560" s="179"/>
      <c r="AI5560" s="179"/>
      <c r="AJ5560" s="179"/>
    </row>
    <row r="5561" spans="2:36" x14ac:dyDescent="0.3">
      <c r="B5561" s="224">
        <v>563800</v>
      </c>
      <c r="C5561" s="209">
        <v>235402</v>
      </c>
      <c r="D5561" s="206">
        <f t="shared" si="467"/>
        <v>0.41752749201844624</v>
      </c>
      <c r="E5561" s="208">
        <f t="shared" si="468"/>
        <v>0.45</v>
      </c>
      <c r="F5561" s="207">
        <v>12947.11</v>
      </c>
      <c r="G5561" s="207">
        <v>18832.16</v>
      </c>
      <c r="H5561" s="207">
        <v>21186.18</v>
      </c>
      <c r="I5561" s="214">
        <f t="shared" si="469"/>
        <v>217096</v>
      </c>
      <c r="J5561" s="211">
        <f t="shared" si="461"/>
        <v>0.38505853139411139</v>
      </c>
      <c r="K5561" s="212">
        <f t="shared" si="462"/>
        <v>0.45</v>
      </c>
      <c r="L5561" s="214">
        <f t="shared" si="463"/>
        <v>11940.28</v>
      </c>
      <c r="M5561" s="213">
        <f t="shared" si="464"/>
        <v>17367.68</v>
      </c>
      <c r="N5561" s="213">
        <f t="shared" si="465"/>
        <v>19538.64</v>
      </c>
      <c r="O5561" s="242">
        <f t="shared" si="466"/>
        <v>0.51529999999980647</v>
      </c>
      <c r="P5561" s="242"/>
      <c r="Q5561" s="179"/>
      <c r="R5561" s="179"/>
      <c r="S5561" s="179"/>
      <c r="T5561" s="179"/>
      <c r="U5561" s="179"/>
      <c r="V5561" s="179"/>
      <c r="W5561" s="179"/>
      <c r="X5561" s="179"/>
      <c r="Y5561" s="179"/>
      <c r="Z5561" s="179"/>
      <c r="AA5561" s="222"/>
      <c r="AB5561" s="222"/>
      <c r="AC5561" s="222"/>
      <c r="AD5561" s="179"/>
      <c r="AE5561" s="179"/>
      <c r="AF5561" s="179"/>
      <c r="AG5561" s="179"/>
      <c r="AH5561" s="179"/>
      <c r="AI5561" s="179"/>
      <c r="AJ5561" s="179"/>
    </row>
    <row r="5562" spans="2:36" x14ac:dyDescent="0.3">
      <c r="B5562" s="224">
        <v>563900</v>
      </c>
      <c r="C5562" s="209">
        <v>235447</v>
      </c>
      <c r="D5562" s="206">
        <f t="shared" si="467"/>
        <v>0.41753325057634333</v>
      </c>
      <c r="E5562" s="208">
        <f t="shared" si="468"/>
        <v>0.45</v>
      </c>
      <c r="F5562" s="207">
        <v>12949.58</v>
      </c>
      <c r="G5562" s="207">
        <v>18835.759999999998</v>
      </c>
      <c r="H5562" s="207">
        <v>21190.23</v>
      </c>
      <c r="I5562" s="214">
        <f t="shared" si="469"/>
        <v>217141</v>
      </c>
      <c r="J5562" s="211">
        <f t="shared" si="461"/>
        <v>0.38507004788082994</v>
      </c>
      <c r="K5562" s="212">
        <f t="shared" si="462"/>
        <v>0.45</v>
      </c>
      <c r="L5562" s="214">
        <f t="shared" si="463"/>
        <v>11942.754999999999</v>
      </c>
      <c r="M5562" s="213">
        <f t="shared" si="464"/>
        <v>17371.28</v>
      </c>
      <c r="N5562" s="213">
        <f t="shared" si="465"/>
        <v>19542.689999999999</v>
      </c>
      <c r="O5562" s="242">
        <f t="shared" si="466"/>
        <v>0.51519999999996802</v>
      </c>
      <c r="P5562" s="242"/>
      <c r="Q5562" s="179"/>
      <c r="R5562" s="179"/>
      <c r="S5562" s="179"/>
      <c r="T5562" s="179"/>
      <c r="U5562" s="179"/>
      <c r="V5562" s="179"/>
      <c r="W5562" s="179"/>
      <c r="X5562" s="179"/>
      <c r="Y5562" s="179"/>
      <c r="Z5562" s="179"/>
      <c r="AA5562" s="222"/>
      <c r="AB5562" s="222"/>
      <c r="AC5562" s="222"/>
      <c r="AD5562" s="179"/>
      <c r="AE5562" s="179"/>
      <c r="AF5562" s="179"/>
      <c r="AG5562" s="179"/>
      <c r="AH5562" s="179"/>
      <c r="AI5562" s="179"/>
      <c r="AJ5562" s="179"/>
    </row>
    <row r="5563" spans="2:36" x14ac:dyDescent="0.3">
      <c r="B5563" s="224">
        <v>564000</v>
      </c>
      <c r="C5563" s="209">
        <v>235492</v>
      </c>
      <c r="D5563" s="206">
        <f t="shared" si="467"/>
        <v>0.4175390070921986</v>
      </c>
      <c r="E5563" s="208">
        <f t="shared" si="468"/>
        <v>0.45</v>
      </c>
      <c r="F5563" s="207">
        <v>12952.06</v>
      </c>
      <c r="G5563" s="207">
        <v>18839.36</v>
      </c>
      <c r="H5563" s="207">
        <v>21194.28</v>
      </c>
      <c r="I5563" s="214">
        <f t="shared" si="469"/>
        <v>217186</v>
      </c>
      <c r="J5563" s="211">
        <f t="shared" ref="J5563:J5626" si="470">I5563/$B5563</f>
        <v>0.38508156028368795</v>
      </c>
      <c r="K5563" s="212">
        <f t="shared" ref="K5563:K5626" si="471">(I5563-I5562)/($B5563-$B5562)</f>
        <v>0.45</v>
      </c>
      <c r="L5563" s="214">
        <f t="shared" si="463"/>
        <v>11945.23</v>
      </c>
      <c r="M5563" s="213">
        <f t="shared" si="464"/>
        <v>17374.88</v>
      </c>
      <c r="N5563" s="213">
        <f t="shared" si="465"/>
        <v>19546.739999999998</v>
      </c>
      <c r="O5563" s="242">
        <f t="shared" si="466"/>
        <v>0.51529999999966092</v>
      </c>
      <c r="P5563" s="242"/>
      <c r="Q5563" s="179"/>
      <c r="R5563" s="179"/>
      <c r="S5563" s="179"/>
      <c r="T5563" s="179"/>
      <c r="U5563" s="179"/>
      <c r="V5563" s="179"/>
      <c r="W5563" s="179"/>
      <c r="X5563" s="179"/>
      <c r="Y5563" s="179"/>
      <c r="Z5563" s="179"/>
      <c r="AA5563" s="222"/>
      <c r="AB5563" s="222"/>
      <c r="AC5563" s="222"/>
      <c r="AD5563" s="179"/>
      <c r="AE5563" s="179"/>
      <c r="AF5563" s="179"/>
      <c r="AG5563" s="179"/>
      <c r="AH5563" s="179"/>
      <c r="AI5563" s="179"/>
      <c r="AJ5563" s="179"/>
    </row>
    <row r="5564" spans="2:36" x14ac:dyDescent="0.3">
      <c r="B5564" s="224">
        <v>564100</v>
      </c>
      <c r="C5564" s="209">
        <v>235537</v>
      </c>
      <c r="D5564" s="206">
        <f t="shared" si="467"/>
        <v>0.41754476156709802</v>
      </c>
      <c r="E5564" s="208">
        <f t="shared" si="468"/>
        <v>0.45</v>
      </c>
      <c r="F5564" s="207">
        <v>12954.53</v>
      </c>
      <c r="G5564" s="207">
        <v>18842.96</v>
      </c>
      <c r="H5564" s="207">
        <v>21198.33</v>
      </c>
      <c r="I5564" s="214">
        <f t="shared" si="469"/>
        <v>217231</v>
      </c>
      <c r="J5564" s="211">
        <f t="shared" si="470"/>
        <v>0.38509306860485731</v>
      </c>
      <c r="K5564" s="212">
        <f t="shared" si="471"/>
        <v>0.45</v>
      </c>
      <c r="L5564" s="214">
        <f t="shared" si="463"/>
        <v>11947.705</v>
      </c>
      <c r="M5564" s="213">
        <f t="shared" si="464"/>
        <v>17378.48</v>
      </c>
      <c r="N5564" s="213">
        <f t="shared" si="465"/>
        <v>19550.79</v>
      </c>
      <c r="O5564" s="242">
        <f t="shared" si="466"/>
        <v>0.51519999999989519</v>
      </c>
      <c r="P5564" s="242"/>
      <c r="Q5564" s="179"/>
      <c r="R5564" s="179"/>
      <c r="S5564" s="179"/>
      <c r="T5564" s="179"/>
      <c r="U5564" s="179"/>
      <c r="V5564" s="179"/>
      <c r="W5564" s="179"/>
      <c r="X5564" s="179"/>
      <c r="Y5564" s="179"/>
      <c r="Z5564" s="179"/>
      <c r="AA5564" s="222"/>
      <c r="AB5564" s="222"/>
      <c r="AC5564" s="222"/>
      <c r="AD5564" s="179"/>
      <c r="AE5564" s="179"/>
      <c r="AF5564" s="179"/>
      <c r="AG5564" s="179"/>
      <c r="AH5564" s="179"/>
      <c r="AI5564" s="179"/>
      <c r="AJ5564" s="179"/>
    </row>
    <row r="5565" spans="2:36" x14ac:dyDescent="0.3">
      <c r="B5565" s="224">
        <v>564200</v>
      </c>
      <c r="C5565" s="209">
        <v>235582</v>
      </c>
      <c r="D5565" s="206">
        <f t="shared" si="467"/>
        <v>0.41755051400212689</v>
      </c>
      <c r="E5565" s="208">
        <f t="shared" si="468"/>
        <v>0.45</v>
      </c>
      <c r="F5565" s="207">
        <v>12957.01</v>
      </c>
      <c r="G5565" s="207">
        <v>18846.560000000001</v>
      </c>
      <c r="H5565" s="207">
        <v>21202.38</v>
      </c>
      <c r="I5565" s="214">
        <f t="shared" si="469"/>
        <v>217276</v>
      </c>
      <c r="J5565" s="211">
        <f t="shared" si="470"/>
        <v>0.38510457284650834</v>
      </c>
      <c r="K5565" s="212">
        <f t="shared" si="471"/>
        <v>0.45</v>
      </c>
      <c r="L5565" s="214">
        <f t="shared" si="463"/>
        <v>11950.18</v>
      </c>
      <c r="M5565" s="213">
        <f t="shared" si="464"/>
        <v>17382.080000000002</v>
      </c>
      <c r="N5565" s="213">
        <f t="shared" si="465"/>
        <v>19554.84</v>
      </c>
      <c r="O5565" s="242">
        <f t="shared" si="466"/>
        <v>0.51530000000013387</v>
      </c>
      <c r="P5565" s="242"/>
      <c r="Q5565" s="179"/>
      <c r="R5565" s="179"/>
      <c r="S5565" s="179"/>
      <c r="T5565" s="179"/>
      <c r="U5565" s="179"/>
      <c r="V5565" s="179"/>
      <c r="W5565" s="179"/>
      <c r="X5565" s="179"/>
      <c r="Y5565" s="179"/>
      <c r="Z5565" s="179"/>
      <c r="AA5565" s="222"/>
      <c r="AB5565" s="222"/>
      <c r="AC5565" s="222"/>
      <c r="AD5565" s="179"/>
      <c r="AE5565" s="179"/>
      <c r="AF5565" s="179"/>
      <c r="AG5565" s="179"/>
      <c r="AH5565" s="179"/>
      <c r="AI5565" s="179"/>
      <c r="AJ5565" s="179"/>
    </row>
    <row r="5566" spans="2:36" x14ac:dyDescent="0.3">
      <c r="B5566" s="224">
        <v>564300</v>
      </c>
      <c r="C5566" s="209">
        <v>235627</v>
      </c>
      <c r="D5566" s="206">
        <f t="shared" si="467"/>
        <v>0.41755626439836968</v>
      </c>
      <c r="E5566" s="208">
        <f t="shared" si="468"/>
        <v>0.45</v>
      </c>
      <c r="F5566" s="207">
        <v>12959.48</v>
      </c>
      <c r="G5566" s="207">
        <v>18850.16</v>
      </c>
      <c r="H5566" s="207">
        <v>21206.43</v>
      </c>
      <c r="I5566" s="214">
        <f t="shared" si="469"/>
        <v>217321</v>
      </c>
      <c r="J5566" s="211">
        <f t="shared" si="470"/>
        <v>0.38511607301080986</v>
      </c>
      <c r="K5566" s="212">
        <f t="shared" si="471"/>
        <v>0.45</v>
      </c>
      <c r="L5566" s="214">
        <f t="shared" ref="L5566:L5629" si="472">I5566*5.5%</f>
        <v>11952.655000000001</v>
      </c>
      <c r="M5566" s="213">
        <f t="shared" ref="M5566:M5629" si="473">I5566*8%</f>
        <v>17385.68</v>
      </c>
      <c r="N5566" s="213">
        <f t="shared" ref="N5566:N5629" si="474">I5566*9%</f>
        <v>19558.89</v>
      </c>
      <c r="O5566" s="242">
        <f t="shared" si="466"/>
        <v>0.51520000000029542</v>
      </c>
      <c r="P5566" s="242"/>
      <c r="Q5566" s="179"/>
      <c r="R5566" s="179"/>
      <c r="S5566" s="179"/>
      <c r="T5566" s="179"/>
      <c r="U5566" s="179"/>
      <c r="V5566" s="179"/>
      <c r="W5566" s="179"/>
      <c r="X5566" s="179"/>
      <c r="Y5566" s="179"/>
      <c r="Z5566" s="179"/>
      <c r="AA5566" s="222"/>
      <c r="AB5566" s="222"/>
      <c r="AC5566" s="222"/>
      <c r="AD5566" s="179"/>
      <c r="AE5566" s="179"/>
      <c r="AF5566" s="179"/>
      <c r="AG5566" s="179"/>
      <c r="AH5566" s="179"/>
      <c r="AI5566" s="179"/>
      <c r="AJ5566" s="179"/>
    </row>
    <row r="5567" spans="2:36" x14ac:dyDescent="0.3">
      <c r="B5567" s="224">
        <v>564400</v>
      </c>
      <c r="C5567" s="209">
        <v>235672</v>
      </c>
      <c r="D5567" s="206">
        <f t="shared" si="467"/>
        <v>0.41756201275691002</v>
      </c>
      <c r="E5567" s="208">
        <f t="shared" si="468"/>
        <v>0.45</v>
      </c>
      <c r="F5567" s="207">
        <v>12961.96</v>
      </c>
      <c r="G5567" s="207">
        <v>18853.759999999998</v>
      </c>
      <c r="H5567" s="207">
        <v>21210.48</v>
      </c>
      <c r="I5567" s="214">
        <f t="shared" si="469"/>
        <v>217366</v>
      </c>
      <c r="J5567" s="211">
        <f t="shared" si="470"/>
        <v>0.38512756909992912</v>
      </c>
      <c r="K5567" s="212">
        <f t="shared" si="471"/>
        <v>0.45</v>
      </c>
      <c r="L5567" s="214">
        <f t="shared" si="472"/>
        <v>11955.13</v>
      </c>
      <c r="M5567" s="213">
        <f t="shared" si="473"/>
        <v>17389.28</v>
      </c>
      <c r="N5567" s="213">
        <f t="shared" si="474"/>
        <v>19562.939999999999</v>
      </c>
      <c r="O5567" s="242">
        <f t="shared" si="466"/>
        <v>0.51530000000002474</v>
      </c>
      <c r="P5567" s="242"/>
      <c r="Q5567" s="179"/>
      <c r="R5567" s="179"/>
      <c r="S5567" s="179"/>
      <c r="T5567" s="179"/>
      <c r="U5567" s="179"/>
      <c r="V5567" s="179"/>
      <c r="W5567" s="179"/>
      <c r="X5567" s="179"/>
      <c r="Y5567" s="179"/>
      <c r="Z5567" s="179"/>
      <c r="AA5567" s="222"/>
      <c r="AB5567" s="222"/>
      <c r="AC5567" s="222"/>
      <c r="AD5567" s="179"/>
      <c r="AE5567" s="179"/>
      <c r="AF5567" s="179"/>
      <c r="AG5567" s="179"/>
      <c r="AH5567" s="179"/>
      <c r="AI5567" s="179"/>
      <c r="AJ5567" s="179"/>
    </row>
    <row r="5568" spans="2:36" x14ac:dyDescent="0.3">
      <c r="B5568" s="224">
        <v>564500</v>
      </c>
      <c r="C5568" s="209">
        <v>235717</v>
      </c>
      <c r="D5568" s="206">
        <f t="shared" si="467"/>
        <v>0.41756775907883081</v>
      </c>
      <c r="E5568" s="208">
        <f t="shared" si="468"/>
        <v>0.45</v>
      </c>
      <c r="F5568" s="207">
        <v>12964.43</v>
      </c>
      <c r="G5568" s="207">
        <v>18857.36</v>
      </c>
      <c r="H5568" s="207">
        <v>21214.53</v>
      </c>
      <c r="I5568" s="214">
        <f t="shared" si="469"/>
        <v>217411</v>
      </c>
      <c r="J5568" s="211">
        <f t="shared" si="470"/>
        <v>0.38513906111603191</v>
      </c>
      <c r="K5568" s="212">
        <f t="shared" si="471"/>
        <v>0.45</v>
      </c>
      <c r="L5568" s="214">
        <f t="shared" si="472"/>
        <v>11957.605</v>
      </c>
      <c r="M5568" s="213">
        <f t="shared" si="473"/>
        <v>17392.88</v>
      </c>
      <c r="N5568" s="213">
        <f t="shared" si="474"/>
        <v>19566.989999999998</v>
      </c>
      <c r="O5568" s="242">
        <f t="shared" si="466"/>
        <v>0.51519999999964061</v>
      </c>
      <c r="P5568" s="242"/>
      <c r="Q5568" s="179"/>
      <c r="R5568" s="179"/>
      <c r="S5568" s="179"/>
      <c r="T5568" s="179"/>
      <c r="U5568" s="179"/>
      <c r="V5568" s="179"/>
      <c r="W5568" s="179"/>
      <c r="X5568" s="179"/>
      <c r="Y5568" s="179"/>
      <c r="Z5568" s="179"/>
      <c r="AA5568" s="222"/>
      <c r="AB5568" s="222"/>
      <c r="AC5568" s="222"/>
      <c r="AD5568" s="179"/>
      <c r="AE5568" s="179"/>
      <c r="AF5568" s="179"/>
      <c r="AG5568" s="179"/>
      <c r="AH5568" s="179"/>
      <c r="AI5568" s="179"/>
      <c r="AJ5568" s="179"/>
    </row>
    <row r="5569" spans="2:36" x14ac:dyDescent="0.3">
      <c r="B5569" s="224">
        <v>564600</v>
      </c>
      <c r="C5569" s="209">
        <v>235762</v>
      </c>
      <c r="D5569" s="206">
        <f t="shared" si="467"/>
        <v>0.41757350336521432</v>
      </c>
      <c r="E5569" s="208">
        <f t="shared" si="468"/>
        <v>0.45</v>
      </c>
      <c r="F5569" s="207">
        <v>12966.91</v>
      </c>
      <c r="G5569" s="207">
        <v>18860.96</v>
      </c>
      <c r="H5569" s="207">
        <v>21218.58</v>
      </c>
      <c r="I5569" s="214">
        <f t="shared" si="469"/>
        <v>217456</v>
      </c>
      <c r="J5569" s="211">
        <f t="shared" si="470"/>
        <v>0.38515054906128232</v>
      </c>
      <c r="K5569" s="212">
        <f t="shared" si="471"/>
        <v>0.45</v>
      </c>
      <c r="L5569" s="214">
        <f t="shared" si="472"/>
        <v>11960.08</v>
      </c>
      <c r="M5569" s="213">
        <f t="shared" si="473"/>
        <v>17396.48</v>
      </c>
      <c r="N5569" s="213">
        <f t="shared" si="474"/>
        <v>19571.04</v>
      </c>
      <c r="O5569" s="242">
        <f t="shared" si="466"/>
        <v>0.5152999999999156</v>
      </c>
      <c r="P5569" s="242"/>
      <c r="Q5569" s="179"/>
      <c r="R5569" s="179"/>
      <c r="S5569" s="179"/>
      <c r="T5569" s="179"/>
      <c r="U5569" s="179"/>
      <c r="V5569" s="179"/>
      <c r="W5569" s="179"/>
      <c r="X5569" s="179"/>
      <c r="Y5569" s="179"/>
      <c r="Z5569" s="179"/>
      <c r="AA5569" s="222"/>
      <c r="AB5569" s="222"/>
      <c r="AC5569" s="222"/>
      <c r="AD5569" s="179"/>
      <c r="AE5569" s="179"/>
      <c r="AF5569" s="179"/>
      <c r="AG5569" s="179"/>
      <c r="AH5569" s="179"/>
      <c r="AI5569" s="179"/>
      <c r="AJ5569" s="179"/>
    </row>
    <row r="5570" spans="2:36" x14ac:dyDescent="0.3">
      <c r="B5570" s="224">
        <v>564700</v>
      </c>
      <c r="C5570" s="209">
        <v>235807</v>
      </c>
      <c r="D5570" s="206">
        <f t="shared" si="467"/>
        <v>0.41757924561714183</v>
      </c>
      <c r="E5570" s="208">
        <f t="shared" si="468"/>
        <v>0.45</v>
      </c>
      <c r="F5570" s="207">
        <v>12969.38</v>
      </c>
      <c r="G5570" s="207">
        <v>18864.560000000001</v>
      </c>
      <c r="H5570" s="207">
        <v>21222.63</v>
      </c>
      <c r="I5570" s="214">
        <f t="shared" si="469"/>
        <v>217501</v>
      </c>
      <c r="J5570" s="211">
        <f t="shared" si="470"/>
        <v>0.38516203293784312</v>
      </c>
      <c r="K5570" s="212">
        <f t="shared" si="471"/>
        <v>0.45</v>
      </c>
      <c r="L5570" s="214">
        <f t="shared" si="472"/>
        <v>11962.555</v>
      </c>
      <c r="M5570" s="213">
        <f t="shared" si="473"/>
        <v>17400.080000000002</v>
      </c>
      <c r="N5570" s="213">
        <f t="shared" si="474"/>
        <v>19575.09</v>
      </c>
      <c r="O5570" s="242">
        <f t="shared" si="466"/>
        <v>0.51520000000007715</v>
      </c>
      <c r="P5570" s="242"/>
      <c r="Q5570" s="179"/>
      <c r="R5570" s="179"/>
      <c r="S5570" s="179"/>
      <c r="T5570" s="179"/>
      <c r="U5570" s="179"/>
      <c r="V5570" s="179"/>
      <c r="W5570" s="179"/>
      <c r="X5570" s="179"/>
      <c r="Y5570" s="179"/>
      <c r="Z5570" s="179"/>
      <c r="AA5570" s="222"/>
      <c r="AB5570" s="222"/>
      <c r="AC5570" s="222"/>
      <c r="AD5570" s="179"/>
      <c r="AE5570" s="179"/>
      <c r="AF5570" s="179"/>
      <c r="AG5570" s="179"/>
      <c r="AH5570" s="179"/>
      <c r="AI5570" s="179"/>
      <c r="AJ5570" s="179"/>
    </row>
    <row r="5571" spans="2:36" x14ac:dyDescent="0.3">
      <c r="B5571" s="224">
        <v>564800</v>
      </c>
      <c r="C5571" s="209">
        <v>235852</v>
      </c>
      <c r="D5571" s="206">
        <f t="shared" si="467"/>
        <v>0.41758498583569403</v>
      </c>
      <c r="E5571" s="208">
        <f t="shared" si="468"/>
        <v>0.45</v>
      </c>
      <c r="F5571" s="207">
        <v>12971.86</v>
      </c>
      <c r="G5571" s="207">
        <v>18868.16</v>
      </c>
      <c r="H5571" s="207">
        <v>21226.68</v>
      </c>
      <c r="I5571" s="214">
        <f t="shared" si="469"/>
        <v>217546</v>
      </c>
      <c r="J5571" s="211">
        <f t="shared" si="470"/>
        <v>0.38517351274787537</v>
      </c>
      <c r="K5571" s="212">
        <f t="shared" si="471"/>
        <v>0.45</v>
      </c>
      <c r="L5571" s="214">
        <f t="shared" si="472"/>
        <v>11965.03</v>
      </c>
      <c r="M5571" s="213">
        <f t="shared" si="473"/>
        <v>17403.68</v>
      </c>
      <c r="N5571" s="213">
        <f t="shared" si="474"/>
        <v>19579.14</v>
      </c>
      <c r="O5571" s="242">
        <f t="shared" si="466"/>
        <v>0.51529999999980647</v>
      </c>
      <c r="P5571" s="242"/>
      <c r="Q5571" s="179"/>
      <c r="R5571" s="179"/>
      <c r="S5571" s="179"/>
      <c r="T5571" s="179"/>
      <c r="U5571" s="179"/>
      <c r="V5571" s="179"/>
      <c r="W5571" s="179"/>
      <c r="X5571" s="179"/>
      <c r="Y5571" s="179"/>
      <c r="Z5571" s="179"/>
      <c r="AA5571" s="222"/>
      <c r="AB5571" s="222"/>
      <c r="AC5571" s="222"/>
      <c r="AD5571" s="179"/>
      <c r="AE5571" s="179"/>
      <c r="AF5571" s="179"/>
      <c r="AG5571" s="179"/>
      <c r="AH5571" s="179"/>
      <c r="AI5571" s="179"/>
      <c r="AJ5571" s="179"/>
    </row>
    <row r="5572" spans="2:36" x14ac:dyDescent="0.3">
      <c r="B5572" s="224">
        <v>564900</v>
      </c>
      <c r="C5572" s="209">
        <v>235897</v>
      </c>
      <c r="D5572" s="206">
        <f t="shared" si="467"/>
        <v>0.4175907240219508</v>
      </c>
      <c r="E5572" s="208">
        <f t="shared" si="468"/>
        <v>0.45</v>
      </c>
      <c r="F5572" s="207">
        <v>12974.33</v>
      </c>
      <c r="G5572" s="207">
        <v>18871.759999999998</v>
      </c>
      <c r="H5572" s="207">
        <v>21230.73</v>
      </c>
      <c r="I5572" s="214">
        <f t="shared" si="469"/>
        <v>217591</v>
      </c>
      <c r="J5572" s="211">
        <f t="shared" si="470"/>
        <v>0.38518498849353866</v>
      </c>
      <c r="K5572" s="212">
        <f t="shared" si="471"/>
        <v>0.45</v>
      </c>
      <c r="L5572" s="214">
        <f t="shared" si="472"/>
        <v>11967.504999999999</v>
      </c>
      <c r="M5572" s="213">
        <f t="shared" si="473"/>
        <v>17407.28</v>
      </c>
      <c r="N5572" s="213">
        <f t="shared" si="474"/>
        <v>19583.189999999999</v>
      </c>
      <c r="O5572" s="242">
        <f t="shared" si="466"/>
        <v>0.51519999999996802</v>
      </c>
      <c r="P5572" s="242"/>
      <c r="Q5572" s="179"/>
      <c r="R5572" s="179"/>
      <c r="S5572" s="179"/>
      <c r="T5572" s="179"/>
      <c r="U5572" s="179"/>
      <c r="V5572" s="179"/>
      <c r="W5572" s="179"/>
      <c r="X5572" s="179"/>
      <c r="Y5572" s="179"/>
      <c r="Z5572" s="179"/>
      <c r="AA5572" s="222"/>
      <c r="AB5572" s="222"/>
      <c r="AC5572" s="222"/>
      <c r="AD5572" s="179"/>
      <c r="AE5572" s="179"/>
      <c r="AF5572" s="179"/>
      <c r="AG5572" s="179"/>
      <c r="AH5572" s="179"/>
      <c r="AI5572" s="179"/>
      <c r="AJ5572" s="179"/>
    </row>
    <row r="5573" spans="2:36" x14ac:dyDescent="0.3">
      <c r="B5573" s="224">
        <v>565000</v>
      </c>
      <c r="C5573" s="209">
        <v>235942</v>
      </c>
      <c r="D5573" s="206">
        <f t="shared" si="467"/>
        <v>0.41759646017699115</v>
      </c>
      <c r="E5573" s="208">
        <f t="shared" si="468"/>
        <v>0.45</v>
      </c>
      <c r="F5573" s="207">
        <v>12976.81</v>
      </c>
      <c r="G5573" s="207">
        <v>18875.36</v>
      </c>
      <c r="H5573" s="207">
        <v>21234.78</v>
      </c>
      <c r="I5573" s="214">
        <f t="shared" si="469"/>
        <v>217636</v>
      </c>
      <c r="J5573" s="211">
        <f t="shared" si="470"/>
        <v>0.38519646017699116</v>
      </c>
      <c r="K5573" s="212">
        <f t="shared" si="471"/>
        <v>0.45</v>
      </c>
      <c r="L5573" s="214">
        <f t="shared" si="472"/>
        <v>11969.98</v>
      </c>
      <c r="M5573" s="213">
        <f t="shared" si="473"/>
        <v>17410.88</v>
      </c>
      <c r="N5573" s="213">
        <f t="shared" si="474"/>
        <v>19587.239999999998</v>
      </c>
      <c r="O5573" s="242">
        <f t="shared" ref="O5573:O5636" si="475">(C5573+F5573+H5573-C5572-F5572-H5572)/100</f>
        <v>0.51529999999966092</v>
      </c>
      <c r="P5573" s="242"/>
      <c r="Q5573" s="179"/>
      <c r="R5573" s="179"/>
      <c r="S5573" s="179"/>
      <c r="T5573" s="179"/>
      <c r="U5573" s="179"/>
      <c r="V5573" s="179"/>
      <c r="W5573" s="179"/>
      <c r="X5573" s="179"/>
      <c r="Y5573" s="179"/>
      <c r="Z5573" s="179"/>
      <c r="AA5573" s="222"/>
      <c r="AB5573" s="222"/>
      <c r="AC5573" s="222"/>
      <c r="AD5573" s="179"/>
      <c r="AE5573" s="179"/>
      <c r="AF5573" s="179"/>
      <c r="AG5573" s="179"/>
      <c r="AH5573" s="179"/>
      <c r="AI5573" s="179"/>
      <c r="AJ5573" s="179"/>
    </row>
    <row r="5574" spans="2:36" x14ac:dyDescent="0.3">
      <c r="B5574" s="224">
        <v>565100</v>
      </c>
      <c r="C5574" s="209">
        <v>235987</v>
      </c>
      <c r="D5574" s="206">
        <f t="shared" si="467"/>
        <v>0.41760219430189349</v>
      </c>
      <c r="E5574" s="208">
        <f t="shared" si="468"/>
        <v>0.45</v>
      </c>
      <c r="F5574" s="207">
        <v>12979.28</v>
      </c>
      <c r="G5574" s="207">
        <v>18878.96</v>
      </c>
      <c r="H5574" s="207">
        <v>21238.83</v>
      </c>
      <c r="I5574" s="214">
        <f t="shared" si="469"/>
        <v>217681</v>
      </c>
      <c r="J5574" s="211">
        <f t="shared" si="470"/>
        <v>0.38520792780038932</v>
      </c>
      <c r="K5574" s="212">
        <f t="shared" si="471"/>
        <v>0.45</v>
      </c>
      <c r="L5574" s="214">
        <f t="shared" si="472"/>
        <v>11972.455</v>
      </c>
      <c r="M5574" s="213">
        <f t="shared" si="473"/>
        <v>17414.48</v>
      </c>
      <c r="N5574" s="213">
        <f t="shared" si="474"/>
        <v>19591.29</v>
      </c>
      <c r="O5574" s="242">
        <f t="shared" si="475"/>
        <v>0.51519999999989519</v>
      </c>
      <c r="P5574" s="242"/>
      <c r="Q5574" s="179"/>
      <c r="R5574" s="179"/>
      <c r="S5574" s="179"/>
      <c r="T5574" s="179"/>
      <c r="U5574" s="179"/>
      <c r="V5574" s="179"/>
      <c r="W5574" s="179"/>
      <c r="X5574" s="179"/>
      <c r="Y5574" s="179"/>
      <c r="Z5574" s="179"/>
      <c r="AA5574" s="222"/>
      <c r="AB5574" s="222"/>
      <c r="AC5574" s="222"/>
      <c r="AD5574" s="179"/>
      <c r="AE5574" s="179"/>
      <c r="AF5574" s="179"/>
      <c r="AG5574" s="179"/>
      <c r="AH5574" s="179"/>
      <c r="AI5574" s="179"/>
      <c r="AJ5574" s="179"/>
    </row>
    <row r="5575" spans="2:36" x14ac:dyDescent="0.3">
      <c r="B5575" s="224">
        <v>565200</v>
      </c>
      <c r="C5575" s="209">
        <v>236032</v>
      </c>
      <c r="D5575" s="206">
        <f t="shared" si="467"/>
        <v>0.41760792639773531</v>
      </c>
      <c r="E5575" s="208">
        <f t="shared" si="468"/>
        <v>0.45</v>
      </c>
      <c r="F5575" s="207">
        <v>12981.76</v>
      </c>
      <c r="G5575" s="207">
        <v>18882.560000000001</v>
      </c>
      <c r="H5575" s="207">
        <v>21242.880000000001</v>
      </c>
      <c r="I5575" s="214">
        <f t="shared" si="469"/>
        <v>217726</v>
      </c>
      <c r="J5575" s="211">
        <f t="shared" si="470"/>
        <v>0.38521939136588818</v>
      </c>
      <c r="K5575" s="212">
        <f t="shared" si="471"/>
        <v>0.45</v>
      </c>
      <c r="L5575" s="214">
        <f t="shared" si="472"/>
        <v>11974.93</v>
      </c>
      <c r="M5575" s="213">
        <f t="shared" si="473"/>
        <v>17418.080000000002</v>
      </c>
      <c r="N5575" s="213">
        <f t="shared" si="474"/>
        <v>19595.34</v>
      </c>
      <c r="O5575" s="242">
        <f t="shared" si="475"/>
        <v>0.51530000000013387</v>
      </c>
      <c r="P5575" s="242"/>
      <c r="Q5575" s="179"/>
      <c r="R5575" s="179"/>
      <c r="S5575" s="179"/>
      <c r="T5575" s="179"/>
      <c r="U5575" s="179"/>
      <c r="V5575" s="179"/>
      <c r="W5575" s="179"/>
      <c r="X5575" s="179"/>
      <c r="Y5575" s="179"/>
      <c r="Z5575" s="179"/>
      <c r="AA5575" s="222"/>
      <c r="AB5575" s="222"/>
      <c r="AC5575" s="222"/>
      <c r="AD5575" s="179"/>
      <c r="AE5575" s="179"/>
      <c r="AF5575" s="179"/>
      <c r="AG5575" s="179"/>
      <c r="AH5575" s="179"/>
      <c r="AI5575" s="179"/>
      <c r="AJ5575" s="179"/>
    </row>
    <row r="5576" spans="2:36" x14ac:dyDescent="0.3">
      <c r="B5576" s="224">
        <v>565300</v>
      </c>
      <c r="C5576" s="209">
        <v>236077</v>
      </c>
      <c r="D5576" s="206">
        <f t="shared" si="467"/>
        <v>0.41761365646559351</v>
      </c>
      <c r="E5576" s="208">
        <f t="shared" si="468"/>
        <v>0.45</v>
      </c>
      <c r="F5576" s="207">
        <v>12984.23</v>
      </c>
      <c r="G5576" s="207">
        <v>18886.16</v>
      </c>
      <c r="H5576" s="207">
        <v>21246.93</v>
      </c>
      <c r="I5576" s="214">
        <f t="shared" si="469"/>
        <v>217771</v>
      </c>
      <c r="J5576" s="211">
        <f t="shared" si="470"/>
        <v>0.38523085087564124</v>
      </c>
      <c r="K5576" s="212">
        <f t="shared" si="471"/>
        <v>0.45</v>
      </c>
      <c r="L5576" s="214">
        <f t="shared" si="472"/>
        <v>11977.405000000001</v>
      </c>
      <c r="M5576" s="213">
        <f t="shared" si="473"/>
        <v>17421.68</v>
      </c>
      <c r="N5576" s="213">
        <f t="shared" si="474"/>
        <v>19599.39</v>
      </c>
      <c r="O5576" s="242">
        <f t="shared" si="475"/>
        <v>0.51520000000029542</v>
      </c>
      <c r="P5576" s="242"/>
      <c r="Q5576" s="179"/>
      <c r="R5576" s="179"/>
      <c r="S5576" s="179"/>
      <c r="T5576" s="179"/>
      <c r="U5576" s="179"/>
      <c r="V5576" s="179"/>
      <c r="W5576" s="179"/>
      <c r="X5576" s="179"/>
      <c r="Y5576" s="179"/>
      <c r="Z5576" s="179"/>
      <c r="AA5576" s="222"/>
      <c r="AB5576" s="222"/>
      <c r="AC5576" s="222"/>
      <c r="AD5576" s="179"/>
      <c r="AE5576" s="179"/>
      <c r="AF5576" s="179"/>
      <c r="AG5576" s="179"/>
      <c r="AH5576" s="179"/>
      <c r="AI5576" s="179"/>
      <c r="AJ5576" s="179"/>
    </row>
    <row r="5577" spans="2:36" x14ac:dyDescent="0.3">
      <c r="B5577" s="224">
        <v>565400</v>
      </c>
      <c r="C5577" s="209">
        <v>236122</v>
      </c>
      <c r="D5577" s="206">
        <f t="shared" si="467"/>
        <v>0.41761938450654407</v>
      </c>
      <c r="E5577" s="208">
        <f t="shared" si="468"/>
        <v>0.45</v>
      </c>
      <c r="F5577" s="207">
        <v>12986.71</v>
      </c>
      <c r="G5577" s="207">
        <v>18889.759999999998</v>
      </c>
      <c r="H5577" s="207">
        <v>21250.98</v>
      </c>
      <c r="I5577" s="214">
        <f t="shared" si="469"/>
        <v>217816</v>
      </c>
      <c r="J5577" s="211">
        <f t="shared" si="470"/>
        <v>0.38524230633180051</v>
      </c>
      <c r="K5577" s="212">
        <f t="shared" si="471"/>
        <v>0.45</v>
      </c>
      <c r="L5577" s="214">
        <f t="shared" si="472"/>
        <v>11979.88</v>
      </c>
      <c r="M5577" s="213">
        <f t="shared" si="473"/>
        <v>17425.28</v>
      </c>
      <c r="N5577" s="213">
        <f t="shared" si="474"/>
        <v>19603.439999999999</v>
      </c>
      <c r="O5577" s="242">
        <f t="shared" si="475"/>
        <v>0.51530000000002474</v>
      </c>
      <c r="P5577" s="242"/>
      <c r="Q5577" s="179"/>
      <c r="R5577" s="179"/>
      <c r="S5577" s="179"/>
      <c r="T5577" s="179"/>
      <c r="U5577" s="179"/>
      <c r="V5577" s="179"/>
      <c r="W5577" s="179"/>
      <c r="X5577" s="179"/>
      <c r="Y5577" s="179"/>
      <c r="Z5577" s="179"/>
      <c r="AA5577" s="222"/>
      <c r="AB5577" s="222"/>
      <c r="AC5577" s="222"/>
      <c r="AD5577" s="179"/>
      <c r="AE5577" s="179"/>
      <c r="AF5577" s="179"/>
      <c r="AG5577" s="179"/>
      <c r="AH5577" s="179"/>
      <c r="AI5577" s="179"/>
      <c r="AJ5577" s="179"/>
    </row>
    <row r="5578" spans="2:36" x14ac:dyDescent="0.3">
      <c r="B5578" s="224">
        <v>565500</v>
      </c>
      <c r="C5578" s="209">
        <v>236167</v>
      </c>
      <c r="D5578" s="206">
        <f t="shared" si="467"/>
        <v>0.41762511052166224</v>
      </c>
      <c r="E5578" s="208">
        <f t="shared" si="468"/>
        <v>0.45</v>
      </c>
      <c r="F5578" s="207">
        <v>12989.18</v>
      </c>
      <c r="G5578" s="207">
        <v>18893.36</v>
      </c>
      <c r="H5578" s="207">
        <v>21255.03</v>
      </c>
      <c r="I5578" s="214">
        <f t="shared" si="469"/>
        <v>217861</v>
      </c>
      <c r="J5578" s="211">
        <f t="shared" si="470"/>
        <v>0.38525375773651638</v>
      </c>
      <c r="K5578" s="212">
        <f t="shared" si="471"/>
        <v>0.45</v>
      </c>
      <c r="L5578" s="214">
        <f t="shared" si="472"/>
        <v>11982.355</v>
      </c>
      <c r="M5578" s="213">
        <f t="shared" si="473"/>
        <v>17428.88</v>
      </c>
      <c r="N5578" s="213">
        <f t="shared" si="474"/>
        <v>19607.489999999998</v>
      </c>
      <c r="O5578" s="242">
        <f t="shared" si="475"/>
        <v>0.51519999999964061</v>
      </c>
      <c r="P5578" s="242"/>
      <c r="Q5578" s="179"/>
      <c r="R5578" s="179"/>
      <c r="S5578" s="179"/>
      <c r="T5578" s="179"/>
      <c r="U5578" s="179"/>
      <c r="V5578" s="179"/>
      <c r="W5578" s="179"/>
      <c r="X5578" s="179"/>
      <c r="Y5578" s="179"/>
      <c r="Z5578" s="179"/>
      <c r="AA5578" s="222"/>
      <c r="AB5578" s="222"/>
      <c r="AC5578" s="222"/>
      <c r="AD5578" s="179"/>
      <c r="AE5578" s="179"/>
      <c r="AF5578" s="179"/>
      <c r="AG5578" s="179"/>
      <c r="AH5578" s="179"/>
      <c r="AI5578" s="179"/>
      <c r="AJ5578" s="179"/>
    </row>
    <row r="5579" spans="2:36" x14ac:dyDescent="0.3">
      <c r="B5579" s="224">
        <v>565600</v>
      </c>
      <c r="C5579" s="209">
        <v>236212</v>
      </c>
      <c r="D5579" s="206">
        <f t="shared" si="467"/>
        <v>0.41763083451202265</v>
      </c>
      <c r="E5579" s="208">
        <f t="shared" si="468"/>
        <v>0.45</v>
      </c>
      <c r="F5579" s="207">
        <v>12991.66</v>
      </c>
      <c r="G5579" s="207">
        <v>18896.96</v>
      </c>
      <c r="H5579" s="207">
        <v>21259.08</v>
      </c>
      <c r="I5579" s="214">
        <f t="shared" si="469"/>
        <v>217906</v>
      </c>
      <c r="J5579" s="211">
        <f t="shared" si="470"/>
        <v>0.38526520509193779</v>
      </c>
      <c r="K5579" s="212">
        <f t="shared" si="471"/>
        <v>0.45</v>
      </c>
      <c r="L5579" s="214">
        <f t="shared" si="472"/>
        <v>11984.83</v>
      </c>
      <c r="M5579" s="213">
        <f t="shared" si="473"/>
        <v>17432.48</v>
      </c>
      <c r="N5579" s="213">
        <f t="shared" si="474"/>
        <v>19611.54</v>
      </c>
      <c r="O5579" s="242">
        <f t="shared" si="475"/>
        <v>0.5152999999999156</v>
      </c>
      <c r="P5579" s="242"/>
      <c r="Q5579" s="179"/>
      <c r="R5579" s="179"/>
      <c r="S5579" s="179"/>
      <c r="T5579" s="179"/>
      <c r="U5579" s="179"/>
      <c r="V5579" s="179"/>
      <c r="W5579" s="179"/>
      <c r="X5579" s="179"/>
      <c r="Y5579" s="179"/>
      <c r="Z5579" s="179"/>
      <c r="AA5579" s="222"/>
      <c r="AB5579" s="222"/>
      <c r="AC5579" s="222"/>
      <c r="AD5579" s="179"/>
      <c r="AE5579" s="179"/>
      <c r="AF5579" s="179"/>
      <c r="AG5579" s="179"/>
      <c r="AH5579" s="179"/>
      <c r="AI5579" s="179"/>
      <c r="AJ5579" s="179"/>
    </row>
    <row r="5580" spans="2:36" x14ac:dyDescent="0.3">
      <c r="B5580" s="224">
        <v>565700</v>
      </c>
      <c r="C5580" s="209">
        <v>236257</v>
      </c>
      <c r="D5580" s="206">
        <f t="shared" si="467"/>
        <v>0.41763655647869896</v>
      </c>
      <c r="E5580" s="208">
        <f t="shared" si="468"/>
        <v>0.45</v>
      </c>
      <c r="F5580" s="207">
        <v>12994.13</v>
      </c>
      <c r="G5580" s="207">
        <v>18900.560000000001</v>
      </c>
      <c r="H5580" s="207">
        <v>21263.13</v>
      </c>
      <c r="I5580" s="214">
        <f t="shared" si="469"/>
        <v>217951</v>
      </c>
      <c r="J5580" s="211">
        <f t="shared" si="470"/>
        <v>0.38527664840021214</v>
      </c>
      <c r="K5580" s="212">
        <f t="shared" si="471"/>
        <v>0.45</v>
      </c>
      <c r="L5580" s="214">
        <f t="shared" si="472"/>
        <v>11987.305</v>
      </c>
      <c r="M5580" s="213">
        <f t="shared" si="473"/>
        <v>17436.080000000002</v>
      </c>
      <c r="N5580" s="213">
        <f t="shared" si="474"/>
        <v>19615.59</v>
      </c>
      <c r="O5580" s="242">
        <f t="shared" si="475"/>
        <v>0.51520000000007715</v>
      </c>
      <c r="P5580" s="242"/>
      <c r="Q5580" s="179"/>
      <c r="R5580" s="179"/>
      <c r="S5580" s="179"/>
      <c r="T5580" s="179"/>
      <c r="U5580" s="179"/>
      <c r="V5580" s="179"/>
      <c r="W5580" s="179"/>
      <c r="X5580" s="179"/>
      <c r="Y5580" s="179"/>
      <c r="Z5580" s="179"/>
      <c r="AA5580" s="222"/>
      <c r="AB5580" s="222"/>
      <c r="AC5580" s="222"/>
      <c r="AD5580" s="179"/>
      <c r="AE5580" s="179"/>
      <c r="AF5580" s="179"/>
      <c r="AG5580" s="179"/>
      <c r="AH5580" s="179"/>
      <c r="AI5580" s="179"/>
      <c r="AJ5580" s="179"/>
    </row>
    <row r="5581" spans="2:36" x14ac:dyDescent="0.3">
      <c r="B5581" s="224">
        <v>565800</v>
      </c>
      <c r="C5581" s="209">
        <v>236302</v>
      </c>
      <c r="D5581" s="206">
        <f t="shared" si="467"/>
        <v>0.41764227642276425</v>
      </c>
      <c r="E5581" s="208">
        <f t="shared" si="468"/>
        <v>0.45</v>
      </c>
      <c r="F5581" s="207">
        <v>12996.61</v>
      </c>
      <c r="G5581" s="207">
        <v>18904.16</v>
      </c>
      <c r="H5581" s="207">
        <v>21267.18</v>
      </c>
      <c r="I5581" s="214">
        <f t="shared" si="469"/>
        <v>217996</v>
      </c>
      <c r="J5581" s="211">
        <f t="shared" si="470"/>
        <v>0.38528808766348532</v>
      </c>
      <c r="K5581" s="212">
        <f t="shared" si="471"/>
        <v>0.45</v>
      </c>
      <c r="L5581" s="214">
        <f t="shared" si="472"/>
        <v>11989.78</v>
      </c>
      <c r="M5581" s="213">
        <f t="shared" si="473"/>
        <v>17439.68</v>
      </c>
      <c r="N5581" s="213">
        <f t="shared" si="474"/>
        <v>19619.64</v>
      </c>
      <c r="O5581" s="242">
        <f t="shared" si="475"/>
        <v>0.51529999999980647</v>
      </c>
      <c r="P5581" s="242"/>
      <c r="Q5581" s="179"/>
      <c r="R5581" s="179"/>
      <c r="S5581" s="179"/>
      <c r="T5581" s="179"/>
      <c r="U5581" s="179"/>
      <c r="V5581" s="179"/>
      <c r="W5581" s="179"/>
      <c r="X5581" s="179"/>
      <c r="Y5581" s="179"/>
      <c r="Z5581" s="179"/>
      <c r="AA5581" s="222"/>
      <c r="AB5581" s="222"/>
      <c r="AC5581" s="222"/>
      <c r="AD5581" s="179"/>
      <c r="AE5581" s="179"/>
      <c r="AF5581" s="179"/>
      <c r="AG5581" s="179"/>
      <c r="AH5581" s="179"/>
      <c r="AI5581" s="179"/>
      <c r="AJ5581" s="179"/>
    </row>
    <row r="5582" spans="2:36" x14ac:dyDescent="0.3">
      <c r="B5582" s="224">
        <v>565900</v>
      </c>
      <c r="C5582" s="209">
        <v>236347</v>
      </c>
      <c r="D5582" s="206">
        <f t="shared" si="467"/>
        <v>0.41764799434529071</v>
      </c>
      <c r="E5582" s="208">
        <f t="shared" si="468"/>
        <v>0.45</v>
      </c>
      <c r="F5582" s="207">
        <v>12999.08</v>
      </c>
      <c r="G5582" s="207">
        <v>18907.759999999998</v>
      </c>
      <c r="H5582" s="207">
        <v>21271.23</v>
      </c>
      <c r="I5582" s="214">
        <f t="shared" si="469"/>
        <v>218041</v>
      </c>
      <c r="J5582" s="211">
        <f t="shared" si="470"/>
        <v>0.38529952288390173</v>
      </c>
      <c r="K5582" s="212">
        <f t="shared" si="471"/>
        <v>0.45</v>
      </c>
      <c r="L5582" s="214">
        <f t="shared" si="472"/>
        <v>11992.254999999999</v>
      </c>
      <c r="M5582" s="213">
        <f t="shared" si="473"/>
        <v>17443.28</v>
      </c>
      <c r="N5582" s="213">
        <f t="shared" si="474"/>
        <v>19623.689999999999</v>
      </c>
      <c r="O5582" s="242">
        <f t="shared" si="475"/>
        <v>0.51519999999996802</v>
      </c>
      <c r="P5582" s="242"/>
      <c r="Q5582" s="179"/>
      <c r="R5582" s="179"/>
      <c r="S5582" s="179"/>
      <c r="T5582" s="179"/>
      <c r="U5582" s="179"/>
      <c r="V5582" s="179"/>
      <c r="W5582" s="179"/>
      <c r="X5582" s="179"/>
      <c r="Y5582" s="179"/>
      <c r="Z5582" s="179"/>
      <c r="AA5582" s="222"/>
      <c r="AB5582" s="222"/>
      <c r="AC5582" s="222"/>
      <c r="AD5582" s="179"/>
      <c r="AE5582" s="179"/>
      <c r="AF5582" s="179"/>
      <c r="AG5582" s="179"/>
      <c r="AH5582" s="179"/>
      <c r="AI5582" s="179"/>
      <c r="AJ5582" s="179"/>
    </row>
    <row r="5583" spans="2:36" x14ac:dyDescent="0.3">
      <c r="B5583" s="224">
        <v>566000</v>
      </c>
      <c r="C5583" s="209">
        <v>236392</v>
      </c>
      <c r="D5583" s="206">
        <f t="shared" si="467"/>
        <v>0.41765371024734982</v>
      </c>
      <c r="E5583" s="208">
        <f t="shared" si="468"/>
        <v>0.45</v>
      </c>
      <c r="F5583" s="207">
        <v>13001.56</v>
      </c>
      <c r="G5583" s="207">
        <v>18911.36</v>
      </c>
      <c r="H5583" s="207">
        <v>21275.279999999999</v>
      </c>
      <c r="I5583" s="214">
        <f t="shared" si="469"/>
        <v>218086</v>
      </c>
      <c r="J5583" s="211">
        <f t="shared" si="470"/>
        <v>0.38531095406360422</v>
      </c>
      <c r="K5583" s="212">
        <f t="shared" si="471"/>
        <v>0.45</v>
      </c>
      <c r="L5583" s="214">
        <f t="shared" si="472"/>
        <v>11994.73</v>
      </c>
      <c r="M5583" s="213">
        <f t="shared" si="473"/>
        <v>17446.88</v>
      </c>
      <c r="N5583" s="213">
        <f t="shared" si="474"/>
        <v>19627.739999999998</v>
      </c>
      <c r="O5583" s="242">
        <f t="shared" si="475"/>
        <v>0.51529999999966092</v>
      </c>
      <c r="P5583" s="242"/>
      <c r="Q5583" s="179"/>
      <c r="R5583" s="179"/>
      <c r="S5583" s="179"/>
      <c r="T5583" s="179"/>
      <c r="U5583" s="179"/>
      <c r="V5583" s="179"/>
      <c r="W5583" s="179"/>
      <c r="X5583" s="179"/>
      <c r="Y5583" s="179"/>
      <c r="Z5583" s="179"/>
      <c r="AA5583" s="222"/>
      <c r="AB5583" s="222"/>
      <c r="AC5583" s="222"/>
      <c r="AD5583" s="179"/>
      <c r="AE5583" s="179"/>
      <c r="AF5583" s="179"/>
      <c r="AG5583" s="179"/>
      <c r="AH5583" s="179"/>
      <c r="AI5583" s="179"/>
      <c r="AJ5583" s="179"/>
    </row>
    <row r="5584" spans="2:36" x14ac:dyDescent="0.3">
      <c r="B5584" s="224">
        <v>566100</v>
      </c>
      <c r="C5584" s="209">
        <v>236437</v>
      </c>
      <c r="D5584" s="206">
        <f t="shared" si="467"/>
        <v>0.41765942413001239</v>
      </c>
      <c r="E5584" s="208">
        <f t="shared" si="468"/>
        <v>0.45</v>
      </c>
      <c r="F5584" s="207">
        <v>13004.03</v>
      </c>
      <c r="G5584" s="207">
        <v>18914.96</v>
      </c>
      <c r="H5584" s="207">
        <v>21279.33</v>
      </c>
      <c r="I5584" s="214">
        <f t="shared" si="469"/>
        <v>218131</v>
      </c>
      <c r="J5584" s="211">
        <f t="shared" si="470"/>
        <v>0.38532238120473417</v>
      </c>
      <c r="K5584" s="212">
        <f t="shared" si="471"/>
        <v>0.45</v>
      </c>
      <c r="L5584" s="214">
        <f t="shared" si="472"/>
        <v>11997.205</v>
      </c>
      <c r="M5584" s="213">
        <f t="shared" si="473"/>
        <v>17450.48</v>
      </c>
      <c r="N5584" s="213">
        <f t="shared" si="474"/>
        <v>19631.79</v>
      </c>
      <c r="O5584" s="242">
        <f t="shared" si="475"/>
        <v>0.51519999999989519</v>
      </c>
      <c r="P5584" s="242"/>
      <c r="Q5584" s="179"/>
      <c r="R5584" s="179"/>
      <c r="S5584" s="179"/>
      <c r="T5584" s="179"/>
      <c r="U5584" s="179"/>
      <c r="V5584" s="179"/>
      <c r="W5584" s="179"/>
      <c r="X5584" s="179"/>
      <c r="Y5584" s="179"/>
      <c r="Z5584" s="179"/>
      <c r="AA5584" s="222"/>
      <c r="AB5584" s="222"/>
      <c r="AC5584" s="222"/>
      <c r="AD5584" s="179"/>
      <c r="AE5584" s="179"/>
      <c r="AF5584" s="179"/>
      <c r="AG5584" s="179"/>
      <c r="AH5584" s="179"/>
      <c r="AI5584" s="179"/>
      <c r="AJ5584" s="179"/>
    </row>
    <row r="5585" spans="2:36" x14ac:dyDescent="0.3">
      <c r="B5585" s="224">
        <v>566200</v>
      </c>
      <c r="C5585" s="209">
        <v>236482</v>
      </c>
      <c r="D5585" s="206">
        <f t="shared" si="467"/>
        <v>0.41766513599434829</v>
      </c>
      <c r="E5585" s="208">
        <f t="shared" si="468"/>
        <v>0.45</v>
      </c>
      <c r="F5585" s="207">
        <v>13006.51</v>
      </c>
      <c r="G5585" s="207">
        <v>18918.560000000001</v>
      </c>
      <c r="H5585" s="207">
        <v>21283.38</v>
      </c>
      <c r="I5585" s="214">
        <f t="shared" si="469"/>
        <v>218176</v>
      </c>
      <c r="J5585" s="211">
        <f t="shared" si="470"/>
        <v>0.38533380430943132</v>
      </c>
      <c r="K5585" s="212">
        <f t="shared" si="471"/>
        <v>0.45</v>
      </c>
      <c r="L5585" s="214">
        <f t="shared" si="472"/>
        <v>11999.68</v>
      </c>
      <c r="M5585" s="213">
        <f t="shared" si="473"/>
        <v>17454.080000000002</v>
      </c>
      <c r="N5585" s="213">
        <f t="shared" si="474"/>
        <v>19635.84</v>
      </c>
      <c r="O5585" s="242">
        <f t="shared" si="475"/>
        <v>0.51530000000013387</v>
      </c>
      <c r="P5585" s="242"/>
      <c r="Q5585" s="179"/>
      <c r="R5585" s="179"/>
      <c r="S5585" s="179"/>
      <c r="T5585" s="179"/>
      <c r="U5585" s="179"/>
      <c r="V5585" s="179"/>
      <c r="W5585" s="179"/>
      <c r="X5585" s="179"/>
      <c r="Y5585" s="179"/>
      <c r="Z5585" s="179"/>
      <c r="AA5585" s="222"/>
      <c r="AB5585" s="222"/>
      <c r="AC5585" s="222"/>
      <c r="AD5585" s="179"/>
      <c r="AE5585" s="179"/>
      <c r="AF5585" s="179"/>
      <c r="AG5585" s="179"/>
      <c r="AH5585" s="179"/>
      <c r="AI5585" s="179"/>
      <c r="AJ5585" s="179"/>
    </row>
    <row r="5586" spans="2:36" x14ac:dyDescent="0.3">
      <c r="B5586" s="224">
        <v>566300</v>
      </c>
      <c r="C5586" s="209">
        <v>236527</v>
      </c>
      <c r="D5586" s="206">
        <f t="shared" si="467"/>
        <v>0.41767084584142683</v>
      </c>
      <c r="E5586" s="208">
        <f t="shared" si="468"/>
        <v>0.45</v>
      </c>
      <c r="F5586" s="207">
        <v>13008.98</v>
      </c>
      <c r="G5586" s="207">
        <v>18922.16</v>
      </c>
      <c r="H5586" s="207">
        <v>21287.43</v>
      </c>
      <c r="I5586" s="214">
        <f t="shared" si="469"/>
        <v>218221</v>
      </c>
      <c r="J5586" s="211">
        <f t="shared" si="470"/>
        <v>0.38534522337983401</v>
      </c>
      <c r="K5586" s="212">
        <f t="shared" si="471"/>
        <v>0.45</v>
      </c>
      <c r="L5586" s="214">
        <f t="shared" si="472"/>
        <v>12002.155000000001</v>
      </c>
      <c r="M5586" s="213">
        <f t="shared" si="473"/>
        <v>17457.68</v>
      </c>
      <c r="N5586" s="213">
        <f t="shared" si="474"/>
        <v>19639.89</v>
      </c>
      <c r="O5586" s="242">
        <f t="shared" si="475"/>
        <v>0.51520000000029542</v>
      </c>
      <c r="P5586" s="242"/>
      <c r="Q5586" s="179"/>
      <c r="R5586" s="179"/>
      <c r="S5586" s="179"/>
      <c r="T5586" s="179"/>
      <c r="U5586" s="179"/>
      <c r="V5586" s="179"/>
      <c r="W5586" s="179"/>
      <c r="X5586" s="179"/>
      <c r="Y5586" s="179"/>
      <c r="Z5586" s="179"/>
      <c r="AA5586" s="222"/>
      <c r="AB5586" s="222"/>
      <c r="AC5586" s="222"/>
      <c r="AD5586" s="179"/>
      <c r="AE5586" s="179"/>
      <c r="AF5586" s="179"/>
      <c r="AG5586" s="179"/>
      <c r="AH5586" s="179"/>
      <c r="AI5586" s="179"/>
      <c r="AJ5586" s="179"/>
    </row>
    <row r="5587" spans="2:36" x14ac:dyDescent="0.3">
      <c r="B5587" s="224">
        <v>566400</v>
      </c>
      <c r="C5587" s="209">
        <v>236572</v>
      </c>
      <c r="D5587" s="206">
        <f t="shared" si="467"/>
        <v>0.41767655367231638</v>
      </c>
      <c r="E5587" s="208">
        <f t="shared" si="468"/>
        <v>0.45</v>
      </c>
      <c r="F5587" s="207">
        <v>13011.46</v>
      </c>
      <c r="G5587" s="207">
        <v>18925.759999999998</v>
      </c>
      <c r="H5587" s="207">
        <v>21291.48</v>
      </c>
      <c r="I5587" s="214">
        <f t="shared" si="469"/>
        <v>218266</v>
      </c>
      <c r="J5587" s="211">
        <f t="shared" si="470"/>
        <v>0.3853566384180791</v>
      </c>
      <c r="K5587" s="212">
        <f t="shared" si="471"/>
        <v>0.45</v>
      </c>
      <c r="L5587" s="214">
        <f t="shared" si="472"/>
        <v>12004.63</v>
      </c>
      <c r="M5587" s="213">
        <f t="shared" si="473"/>
        <v>17461.28</v>
      </c>
      <c r="N5587" s="213">
        <f t="shared" si="474"/>
        <v>19643.939999999999</v>
      </c>
      <c r="O5587" s="242">
        <f t="shared" si="475"/>
        <v>0.51530000000002474</v>
      </c>
      <c r="P5587" s="242"/>
      <c r="Q5587" s="179"/>
      <c r="R5587" s="179"/>
      <c r="S5587" s="179"/>
      <c r="T5587" s="179"/>
      <c r="U5587" s="179"/>
      <c r="V5587" s="179"/>
      <c r="W5587" s="179"/>
      <c r="X5587" s="179"/>
      <c r="Y5587" s="179"/>
      <c r="Z5587" s="179"/>
      <c r="AA5587" s="222"/>
      <c r="AB5587" s="222"/>
      <c r="AC5587" s="222"/>
      <c r="AD5587" s="179"/>
      <c r="AE5587" s="179"/>
      <c r="AF5587" s="179"/>
      <c r="AG5587" s="179"/>
      <c r="AH5587" s="179"/>
      <c r="AI5587" s="179"/>
      <c r="AJ5587" s="179"/>
    </row>
    <row r="5588" spans="2:36" x14ac:dyDescent="0.3">
      <c r="B5588" s="224">
        <v>566500</v>
      </c>
      <c r="C5588" s="209">
        <v>236617</v>
      </c>
      <c r="D5588" s="206">
        <f t="shared" si="467"/>
        <v>0.41768225948808474</v>
      </c>
      <c r="E5588" s="208">
        <f t="shared" si="468"/>
        <v>0.45</v>
      </c>
      <c r="F5588" s="207">
        <v>13013.93</v>
      </c>
      <c r="G5588" s="207">
        <v>18929.36</v>
      </c>
      <c r="H5588" s="207">
        <v>21295.53</v>
      </c>
      <c r="I5588" s="214">
        <f t="shared" si="469"/>
        <v>218311</v>
      </c>
      <c r="J5588" s="211">
        <f t="shared" si="470"/>
        <v>0.38536804942630187</v>
      </c>
      <c r="K5588" s="212">
        <f t="shared" si="471"/>
        <v>0.45</v>
      </c>
      <c r="L5588" s="214">
        <f t="shared" si="472"/>
        <v>12007.105</v>
      </c>
      <c r="M5588" s="213">
        <f t="shared" si="473"/>
        <v>17464.88</v>
      </c>
      <c r="N5588" s="213">
        <f t="shared" si="474"/>
        <v>19647.989999999998</v>
      </c>
      <c r="O5588" s="242">
        <f t="shared" si="475"/>
        <v>0.51519999999964061</v>
      </c>
      <c r="P5588" s="242"/>
      <c r="Q5588" s="179"/>
      <c r="R5588" s="179"/>
      <c r="S5588" s="179"/>
      <c r="T5588" s="179"/>
      <c r="U5588" s="179"/>
      <c r="V5588" s="179"/>
      <c r="W5588" s="179"/>
      <c r="X5588" s="179"/>
      <c r="Y5588" s="179"/>
      <c r="Z5588" s="179"/>
      <c r="AA5588" s="222"/>
      <c r="AB5588" s="222"/>
      <c r="AC5588" s="222"/>
      <c r="AD5588" s="179"/>
      <c r="AE5588" s="179"/>
      <c r="AF5588" s="179"/>
      <c r="AG5588" s="179"/>
      <c r="AH5588" s="179"/>
      <c r="AI5588" s="179"/>
      <c r="AJ5588" s="179"/>
    </row>
    <row r="5589" spans="2:36" x14ac:dyDescent="0.3">
      <c r="B5589" s="224">
        <v>566600</v>
      </c>
      <c r="C5589" s="209">
        <v>236662</v>
      </c>
      <c r="D5589" s="206">
        <f t="shared" si="467"/>
        <v>0.41768796328979879</v>
      </c>
      <c r="E5589" s="208">
        <f t="shared" si="468"/>
        <v>0.45</v>
      </c>
      <c r="F5589" s="207">
        <v>13016.41</v>
      </c>
      <c r="G5589" s="207">
        <v>18932.96</v>
      </c>
      <c r="H5589" s="207">
        <v>21299.58</v>
      </c>
      <c r="I5589" s="214">
        <f t="shared" si="469"/>
        <v>218356</v>
      </c>
      <c r="J5589" s="211">
        <f t="shared" si="470"/>
        <v>0.38537945640663607</v>
      </c>
      <c r="K5589" s="212">
        <f t="shared" si="471"/>
        <v>0.45</v>
      </c>
      <c r="L5589" s="214">
        <f t="shared" si="472"/>
        <v>12009.58</v>
      </c>
      <c r="M5589" s="213">
        <f t="shared" si="473"/>
        <v>17468.48</v>
      </c>
      <c r="N5589" s="213">
        <f t="shared" si="474"/>
        <v>19652.04</v>
      </c>
      <c r="O5589" s="242">
        <f t="shared" si="475"/>
        <v>0.5152999999999156</v>
      </c>
      <c r="P5589" s="242"/>
      <c r="Q5589" s="179"/>
      <c r="R5589" s="179"/>
      <c r="S5589" s="179"/>
      <c r="T5589" s="179"/>
      <c r="U5589" s="179"/>
      <c r="V5589" s="179"/>
      <c r="W5589" s="179"/>
      <c r="X5589" s="179"/>
      <c r="Y5589" s="179"/>
      <c r="Z5589" s="179"/>
      <c r="AA5589" s="222"/>
      <c r="AB5589" s="222"/>
      <c r="AC5589" s="222"/>
      <c r="AD5589" s="179"/>
      <c r="AE5589" s="179"/>
      <c r="AF5589" s="179"/>
      <c r="AG5589" s="179"/>
      <c r="AH5589" s="179"/>
      <c r="AI5589" s="179"/>
      <c r="AJ5589" s="179"/>
    </row>
    <row r="5590" spans="2:36" x14ac:dyDescent="0.3">
      <c r="B5590" s="224">
        <v>566700</v>
      </c>
      <c r="C5590" s="209">
        <v>236707</v>
      </c>
      <c r="D5590" s="206">
        <f t="shared" si="467"/>
        <v>0.41769366507852479</v>
      </c>
      <c r="E5590" s="208">
        <f t="shared" si="468"/>
        <v>0.45</v>
      </c>
      <c r="F5590" s="207">
        <v>13018.88</v>
      </c>
      <c r="G5590" s="207">
        <v>18936.560000000001</v>
      </c>
      <c r="H5590" s="207">
        <v>21303.63</v>
      </c>
      <c r="I5590" s="214">
        <f t="shared" si="469"/>
        <v>218401</v>
      </c>
      <c r="J5590" s="211">
        <f t="shared" si="470"/>
        <v>0.38539085936121403</v>
      </c>
      <c r="K5590" s="212">
        <f t="shared" si="471"/>
        <v>0.45</v>
      </c>
      <c r="L5590" s="214">
        <f t="shared" si="472"/>
        <v>12012.055</v>
      </c>
      <c r="M5590" s="213">
        <f t="shared" si="473"/>
        <v>17472.080000000002</v>
      </c>
      <c r="N5590" s="213">
        <f t="shared" si="474"/>
        <v>19656.09</v>
      </c>
      <c r="O5590" s="242">
        <f t="shared" si="475"/>
        <v>0.51520000000007715</v>
      </c>
      <c r="P5590" s="242"/>
      <c r="Q5590" s="179"/>
      <c r="R5590" s="179"/>
      <c r="S5590" s="179"/>
      <c r="T5590" s="179"/>
      <c r="U5590" s="179"/>
      <c r="V5590" s="179"/>
      <c r="W5590" s="179"/>
      <c r="X5590" s="179"/>
      <c r="Y5590" s="179"/>
      <c r="Z5590" s="179"/>
      <c r="AA5590" s="222"/>
      <c r="AB5590" s="222"/>
      <c r="AC5590" s="222"/>
      <c r="AD5590" s="179"/>
      <c r="AE5590" s="179"/>
      <c r="AF5590" s="179"/>
      <c r="AG5590" s="179"/>
      <c r="AH5590" s="179"/>
      <c r="AI5590" s="179"/>
      <c r="AJ5590" s="179"/>
    </row>
    <row r="5591" spans="2:36" x14ac:dyDescent="0.3">
      <c r="B5591" s="224">
        <v>566800</v>
      </c>
      <c r="C5591" s="209">
        <v>236752</v>
      </c>
      <c r="D5591" s="206">
        <f t="shared" si="467"/>
        <v>0.41769936485532816</v>
      </c>
      <c r="E5591" s="208">
        <f t="shared" si="468"/>
        <v>0.45</v>
      </c>
      <c r="F5591" s="207">
        <v>13021.36</v>
      </c>
      <c r="G5591" s="207">
        <v>18940.16</v>
      </c>
      <c r="H5591" s="207">
        <v>21307.68</v>
      </c>
      <c r="I5591" s="214">
        <f t="shared" si="469"/>
        <v>218446</v>
      </c>
      <c r="J5591" s="211">
        <f t="shared" si="470"/>
        <v>0.38540225829216657</v>
      </c>
      <c r="K5591" s="212">
        <f t="shared" si="471"/>
        <v>0.45</v>
      </c>
      <c r="L5591" s="214">
        <f t="shared" si="472"/>
        <v>12014.53</v>
      </c>
      <c r="M5591" s="213">
        <f t="shared" si="473"/>
        <v>17475.68</v>
      </c>
      <c r="N5591" s="213">
        <f t="shared" si="474"/>
        <v>19660.14</v>
      </c>
      <c r="O5591" s="242">
        <f t="shared" si="475"/>
        <v>0.51529999999980647</v>
      </c>
      <c r="P5591" s="242"/>
      <c r="Q5591" s="179"/>
      <c r="R5591" s="179"/>
      <c r="S5591" s="179"/>
      <c r="T5591" s="179"/>
      <c r="U5591" s="179"/>
      <c r="V5591" s="179"/>
      <c r="W5591" s="179"/>
      <c r="X5591" s="179"/>
      <c r="Y5591" s="179"/>
      <c r="Z5591" s="179"/>
      <c r="AA5591" s="222"/>
      <c r="AB5591" s="222"/>
      <c r="AC5591" s="222"/>
      <c r="AD5591" s="179"/>
      <c r="AE5591" s="179"/>
      <c r="AF5591" s="179"/>
      <c r="AG5591" s="179"/>
      <c r="AH5591" s="179"/>
      <c r="AI5591" s="179"/>
      <c r="AJ5591" s="179"/>
    </row>
    <row r="5592" spans="2:36" x14ac:dyDescent="0.3">
      <c r="B5592" s="224">
        <v>566900</v>
      </c>
      <c r="C5592" s="209">
        <v>236797</v>
      </c>
      <c r="D5592" s="206">
        <f t="shared" ref="D5592:D5655" si="476">C5592/B5592</f>
        <v>0.4177050626212736</v>
      </c>
      <c r="E5592" s="208">
        <f t="shared" ref="E5592:E5655" si="477">(C5592-C5591)/(B5592-B5591)</f>
        <v>0.45</v>
      </c>
      <c r="F5592" s="207">
        <v>13023.83</v>
      </c>
      <c r="G5592" s="207">
        <v>18943.759999999998</v>
      </c>
      <c r="H5592" s="207">
        <v>21311.73</v>
      </c>
      <c r="I5592" s="214">
        <f t="shared" si="469"/>
        <v>218491</v>
      </c>
      <c r="J5592" s="211">
        <f t="shared" si="470"/>
        <v>0.38541365320162285</v>
      </c>
      <c r="K5592" s="212">
        <f t="shared" si="471"/>
        <v>0.45</v>
      </c>
      <c r="L5592" s="214">
        <f t="shared" si="472"/>
        <v>12017.004999999999</v>
      </c>
      <c r="M5592" s="213">
        <f t="shared" si="473"/>
        <v>17479.28</v>
      </c>
      <c r="N5592" s="213">
        <f t="shared" si="474"/>
        <v>19664.189999999999</v>
      </c>
      <c r="O5592" s="242">
        <f t="shared" si="475"/>
        <v>0.51519999999996802</v>
      </c>
      <c r="P5592" s="242"/>
      <c r="Q5592" s="179"/>
      <c r="R5592" s="179"/>
      <c r="S5592" s="179"/>
      <c r="T5592" s="179"/>
      <c r="U5592" s="179"/>
      <c r="V5592" s="179"/>
      <c r="W5592" s="179"/>
      <c r="X5592" s="179"/>
      <c r="Y5592" s="179"/>
      <c r="Z5592" s="179"/>
      <c r="AA5592" s="222"/>
      <c r="AB5592" s="222"/>
      <c r="AC5592" s="222"/>
      <c r="AD5592" s="179"/>
      <c r="AE5592" s="179"/>
      <c r="AF5592" s="179"/>
      <c r="AG5592" s="179"/>
      <c r="AH5592" s="179"/>
      <c r="AI5592" s="179"/>
      <c r="AJ5592" s="179"/>
    </row>
    <row r="5593" spans="2:36" x14ac:dyDescent="0.3">
      <c r="B5593" s="224">
        <v>567000</v>
      </c>
      <c r="C5593" s="209">
        <v>236842</v>
      </c>
      <c r="D5593" s="206">
        <f t="shared" si="476"/>
        <v>0.41771075837742505</v>
      </c>
      <c r="E5593" s="208">
        <f t="shared" si="477"/>
        <v>0.45</v>
      </c>
      <c r="F5593" s="207">
        <v>13026.31</v>
      </c>
      <c r="G5593" s="207">
        <v>18947.36</v>
      </c>
      <c r="H5593" s="207">
        <v>21315.78</v>
      </c>
      <c r="I5593" s="214">
        <f t="shared" si="469"/>
        <v>218536</v>
      </c>
      <c r="J5593" s="211">
        <f t="shared" si="470"/>
        <v>0.38542504409171074</v>
      </c>
      <c r="K5593" s="212">
        <f t="shared" si="471"/>
        <v>0.45</v>
      </c>
      <c r="L5593" s="214">
        <f t="shared" si="472"/>
        <v>12019.48</v>
      </c>
      <c r="M5593" s="213">
        <f t="shared" si="473"/>
        <v>17482.88</v>
      </c>
      <c r="N5593" s="213">
        <f t="shared" si="474"/>
        <v>19668.239999999998</v>
      </c>
      <c r="O5593" s="242">
        <f t="shared" si="475"/>
        <v>0.51529999999966092</v>
      </c>
      <c r="P5593" s="242"/>
      <c r="Q5593" s="179"/>
      <c r="R5593" s="179"/>
      <c r="S5593" s="179"/>
      <c r="T5593" s="179"/>
      <c r="U5593" s="179"/>
      <c r="V5593" s="179"/>
      <c r="W5593" s="179"/>
      <c r="X5593" s="179"/>
      <c r="Y5593" s="179"/>
      <c r="Z5593" s="179"/>
      <c r="AA5593" s="222"/>
      <c r="AB5593" s="222"/>
      <c r="AC5593" s="222"/>
      <c r="AD5593" s="179"/>
      <c r="AE5593" s="179"/>
      <c r="AF5593" s="179"/>
      <c r="AG5593" s="179"/>
      <c r="AH5593" s="179"/>
      <c r="AI5593" s="179"/>
      <c r="AJ5593" s="179"/>
    </row>
    <row r="5594" spans="2:36" x14ac:dyDescent="0.3">
      <c r="B5594" s="224">
        <v>567100</v>
      </c>
      <c r="C5594" s="209">
        <v>236887</v>
      </c>
      <c r="D5594" s="206">
        <f t="shared" si="476"/>
        <v>0.41771645212484571</v>
      </c>
      <c r="E5594" s="208">
        <f t="shared" si="477"/>
        <v>0.45</v>
      </c>
      <c r="F5594" s="207">
        <v>13028.78</v>
      </c>
      <c r="G5594" s="207">
        <v>18950.96</v>
      </c>
      <c r="H5594" s="207">
        <v>21319.83</v>
      </c>
      <c r="I5594" s="214">
        <f t="shared" si="469"/>
        <v>218581</v>
      </c>
      <c r="J5594" s="211">
        <f t="shared" si="470"/>
        <v>0.38543643096455654</v>
      </c>
      <c r="K5594" s="212">
        <f t="shared" si="471"/>
        <v>0.45</v>
      </c>
      <c r="L5594" s="214">
        <f t="shared" si="472"/>
        <v>12021.955</v>
      </c>
      <c r="M5594" s="213">
        <f t="shared" si="473"/>
        <v>17486.48</v>
      </c>
      <c r="N5594" s="213">
        <f t="shared" si="474"/>
        <v>19672.29</v>
      </c>
      <c r="O5594" s="242">
        <f t="shared" si="475"/>
        <v>0.51519999999989519</v>
      </c>
      <c r="P5594" s="242"/>
      <c r="Q5594" s="179"/>
      <c r="R5594" s="179"/>
      <c r="S5594" s="179"/>
      <c r="T5594" s="179"/>
      <c r="U5594" s="179"/>
      <c r="V5594" s="179"/>
      <c r="W5594" s="179"/>
      <c r="X5594" s="179"/>
      <c r="Y5594" s="179"/>
      <c r="Z5594" s="179"/>
      <c r="AA5594" s="222"/>
      <c r="AB5594" s="222"/>
      <c r="AC5594" s="222"/>
      <c r="AD5594" s="179"/>
      <c r="AE5594" s="179"/>
      <c r="AF5594" s="179"/>
      <c r="AG5594" s="179"/>
      <c r="AH5594" s="179"/>
      <c r="AI5594" s="179"/>
      <c r="AJ5594" s="179"/>
    </row>
    <row r="5595" spans="2:36" x14ac:dyDescent="0.3">
      <c r="B5595" s="224">
        <v>567200</v>
      </c>
      <c r="C5595" s="209">
        <v>236932</v>
      </c>
      <c r="D5595" s="206">
        <f t="shared" si="476"/>
        <v>0.41772214386459805</v>
      </c>
      <c r="E5595" s="208">
        <f t="shared" si="477"/>
        <v>0.45</v>
      </c>
      <c r="F5595" s="207">
        <v>13031.26</v>
      </c>
      <c r="G5595" s="207">
        <v>18954.560000000001</v>
      </c>
      <c r="H5595" s="207">
        <v>21323.88</v>
      </c>
      <c r="I5595" s="214">
        <f t="shared" si="469"/>
        <v>218626</v>
      </c>
      <c r="J5595" s="211">
        <f t="shared" si="470"/>
        <v>0.38544781382228493</v>
      </c>
      <c r="K5595" s="212">
        <f t="shared" si="471"/>
        <v>0.45</v>
      </c>
      <c r="L5595" s="214">
        <f t="shared" si="472"/>
        <v>12024.43</v>
      </c>
      <c r="M5595" s="213">
        <f t="shared" si="473"/>
        <v>17490.080000000002</v>
      </c>
      <c r="N5595" s="213">
        <f t="shared" si="474"/>
        <v>19676.34</v>
      </c>
      <c r="O5595" s="242">
        <f t="shared" si="475"/>
        <v>0.51530000000013387</v>
      </c>
      <c r="P5595" s="242"/>
      <c r="Q5595" s="179"/>
      <c r="R5595" s="179"/>
      <c r="S5595" s="179"/>
      <c r="T5595" s="179"/>
      <c r="U5595" s="179"/>
      <c r="V5595" s="179"/>
      <c r="W5595" s="179"/>
      <c r="X5595" s="179"/>
      <c r="Y5595" s="179"/>
      <c r="Z5595" s="179"/>
      <c r="AA5595" s="222"/>
      <c r="AB5595" s="222"/>
      <c r="AC5595" s="222"/>
      <c r="AD5595" s="179"/>
      <c r="AE5595" s="179"/>
      <c r="AF5595" s="179"/>
      <c r="AG5595" s="179"/>
      <c r="AH5595" s="179"/>
      <c r="AI5595" s="179"/>
      <c r="AJ5595" s="179"/>
    </row>
    <row r="5596" spans="2:36" x14ac:dyDescent="0.3">
      <c r="B5596" s="224">
        <v>567300</v>
      </c>
      <c r="C5596" s="209">
        <v>236977</v>
      </c>
      <c r="D5596" s="206">
        <f t="shared" si="476"/>
        <v>0.41772783359774368</v>
      </c>
      <c r="E5596" s="208">
        <f t="shared" si="477"/>
        <v>0.45</v>
      </c>
      <c r="F5596" s="207">
        <v>13033.73</v>
      </c>
      <c r="G5596" s="207">
        <v>18958.16</v>
      </c>
      <c r="H5596" s="207">
        <v>21327.93</v>
      </c>
      <c r="I5596" s="214">
        <f t="shared" si="469"/>
        <v>218671</v>
      </c>
      <c r="J5596" s="211">
        <f t="shared" si="470"/>
        <v>0.38545919266701922</v>
      </c>
      <c r="K5596" s="212">
        <f t="shared" si="471"/>
        <v>0.45</v>
      </c>
      <c r="L5596" s="214">
        <f t="shared" si="472"/>
        <v>12026.905000000001</v>
      </c>
      <c r="M5596" s="213">
        <f t="shared" si="473"/>
        <v>17493.68</v>
      </c>
      <c r="N5596" s="213">
        <f t="shared" si="474"/>
        <v>19680.39</v>
      </c>
      <c r="O5596" s="242">
        <f t="shared" si="475"/>
        <v>0.51520000000029542</v>
      </c>
      <c r="P5596" s="242"/>
      <c r="Q5596" s="179"/>
      <c r="R5596" s="179"/>
      <c r="S5596" s="179"/>
      <c r="T5596" s="179"/>
      <c r="U5596" s="179"/>
      <c r="V5596" s="179"/>
      <c r="W5596" s="179"/>
      <c r="X5596" s="179"/>
      <c r="Y5596" s="179"/>
      <c r="Z5596" s="179"/>
      <c r="AA5596" s="222"/>
      <c r="AB5596" s="222"/>
      <c r="AC5596" s="222"/>
      <c r="AD5596" s="179"/>
      <c r="AE5596" s="179"/>
      <c r="AF5596" s="179"/>
      <c r="AG5596" s="179"/>
      <c r="AH5596" s="179"/>
      <c r="AI5596" s="179"/>
      <c r="AJ5596" s="179"/>
    </row>
    <row r="5597" spans="2:36" x14ac:dyDescent="0.3">
      <c r="B5597" s="224">
        <v>567400</v>
      </c>
      <c r="C5597" s="209">
        <v>237022</v>
      </c>
      <c r="D5597" s="206">
        <f t="shared" si="476"/>
        <v>0.41773352132534369</v>
      </c>
      <c r="E5597" s="208">
        <f t="shared" si="477"/>
        <v>0.45</v>
      </c>
      <c r="F5597" s="207">
        <v>13036.21</v>
      </c>
      <c r="G5597" s="207">
        <v>18961.759999999998</v>
      </c>
      <c r="H5597" s="207">
        <v>21331.98</v>
      </c>
      <c r="I5597" s="214">
        <f t="shared" si="469"/>
        <v>218716</v>
      </c>
      <c r="J5597" s="211">
        <f t="shared" si="470"/>
        <v>0.38547056750088121</v>
      </c>
      <c r="K5597" s="212">
        <f t="shared" si="471"/>
        <v>0.45</v>
      </c>
      <c r="L5597" s="214">
        <f t="shared" si="472"/>
        <v>12029.38</v>
      </c>
      <c r="M5597" s="213">
        <f t="shared" si="473"/>
        <v>17497.28</v>
      </c>
      <c r="N5597" s="213">
        <f t="shared" si="474"/>
        <v>19684.439999999999</v>
      </c>
      <c r="O5597" s="242">
        <f t="shared" si="475"/>
        <v>0.51530000000002474</v>
      </c>
      <c r="P5597" s="242"/>
      <c r="Q5597" s="179"/>
      <c r="R5597" s="179"/>
      <c r="S5597" s="179"/>
      <c r="T5597" s="179"/>
      <c r="U5597" s="179"/>
      <c r="V5597" s="179"/>
      <c r="W5597" s="179"/>
      <c r="X5597" s="179"/>
      <c r="Y5597" s="179"/>
      <c r="Z5597" s="179"/>
      <c r="AA5597" s="222"/>
      <c r="AB5597" s="222"/>
      <c r="AC5597" s="222"/>
      <c r="AD5597" s="179"/>
      <c r="AE5597" s="179"/>
      <c r="AF5597" s="179"/>
      <c r="AG5597" s="179"/>
      <c r="AH5597" s="179"/>
      <c r="AI5597" s="179"/>
      <c r="AJ5597" s="179"/>
    </row>
    <row r="5598" spans="2:36" x14ac:dyDescent="0.3">
      <c r="B5598" s="224">
        <v>567500</v>
      </c>
      <c r="C5598" s="209">
        <v>237067</v>
      </c>
      <c r="D5598" s="206">
        <f t="shared" si="476"/>
        <v>0.41773920704845813</v>
      </c>
      <c r="E5598" s="208">
        <f t="shared" si="477"/>
        <v>0.45</v>
      </c>
      <c r="F5598" s="207">
        <v>13038.68</v>
      </c>
      <c r="G5598" s="207">
        <v>18965.36</v>
      </c>
      <c r="H5598" s="207">
        <v>21336.03</v>
      </c>
      <c r="I5598" s="214">
        <f t="shared" si="469"/>
        <v>218761</v>
      </c>
      <c r="J5598" s="211">
        <f t="shared" si="470"/>
        <v>0.3854819383259912</v>
      </c>
      <c r="K5598" s="212">
        <f t="shared" si="471"/>
        <v>0.45</v>
      </c>
      <c r="L5598" s="214">
        <f t="shared" si="472"/>
        <v>12031.855</v>
      </c>
      <c r="M5598" s="213">
        <f t="shared" si="473"/>
        <v>17500.88</v>
      </c>
      <c r="N5598" s="213">
        <f t="shared" si="474"/>
        <v>19688.489999999998</v>
      </c>
      <c r="O5598" s="242">
        <f t="shared" si="475"/>
        <v>0.51519999999964061</v>
      </c>
      <c r="P5598" s="242"/>
      <c r="Q5598" s="179"/>
      <c r="R5598" s="179"/>
      <c r="S5598" s="179"/>
      <c r="T5598" s="179"/>
      <c r="U5598" s="179"/>
      <c r="V5598" s="179"/>
      <c r="W5598" s="179"/>
      <c r="X5598" s="179"/>
      <c r="Y5598" s="179"/>
      <c r="Z5598" s="179"/>
      <c r="AA5598" s="222"/>
      <c r="AB5598" s="222"/>
      <c r="AC5598" s="222"/>
      <c r="AD5598" s="179"/>
      <c r="AE5598" s="179"/>
      <c r="AF5598" s="179"/>
      <c r="AG5598" s="179"/>
      <c r="AH5598" s="179"/>
      <c r="AI5598" s="179"/>
      <c r="AJ5598" s="179"/>
    </row>
    <row r="5599" spans="2:36" x14ac:dyDescent="0.3">
      <c r="B5599" s="224">
        <v>567600</v>
      </c>
      <c r="C5599" s="209">
        <v>237112</v>
      </c>
      <c r="D5599" s="206">
        <f t="shared" si="476"/>
        <v>0.41774489076814658</v>
      </c>
      <c r="E5599" s="208">
        <f t="shared" si="477"/>
        <v>0.45</v>
      </c>
      <c r="F5599" s="207">
        <v>13041.16</v>
      </c>
      <c r="G5599" s="207">
        <v>18968.96</v>
      </c>
      <c r="H5599" s="207">
        <v>21340.080000000002</v>
      </c>
      <c r="I5599" s="214">
        <f t="shared" si="469"/>
        <v>218806</v>
      </c>
      <c r="J5599" s="211">
        <f t="shared" si="470"/>
        <v>0.38549330514446795</v>
      </c>
      <c r="K5599" s="212">
        <f t="shared" si="471"/>
        <v>0.45</v>
      </c>
      <c r="L5599" s="214">
        <f t="shared" si="472"/>
        <v>12034.33</v>
      </c>
      <c r="M5599" s="213">
        <f t="shared" si="473"/>
        <v>17504.48</v>
      </c>
      <c r="N5599" s="213">
        <f t="shared" si="474"/>
        <v>19692.54</v>
      </c>
      <c r="O5599" s="242">
        <f t="shared" si="475"/>
        <v>0.5152999999999156</v>
      </c>
      <c r="P5599" s="242"/>
      <c r="Q5599" s="179"/>
      <c r="R5599" s="179"/>
      <c r="S5599" s="179"/>
      <c r="T5599" s="179"/>
      <c r="U5599" s="179"/>
      <c r="V5599" s="179"/>
      <c r="W5599" s="179"/>
      <c r="X5599" s="179"/>
      <c r="Y5599" s="179"/>
      <c r="Z5599" s="179"/>
      <c r="AA5599" s="222"/>
      <c r="AB5599" s="222"/>
      <c r="AC5599" s="222"/>
      <c r="AD5599" s="179"/>
      <c r="AE5599" s="179"/>
      <c r="AF5599" s="179"/>
      <c r="AG5599" s="179"/>
      <c r="AH5599" s="179"/>
      <c r="AI5599" s="179"/>
      <c r="AJ5599" s="179"/>
    </row>
    <row r="5600" spans="2:36" x14ac:dyDescent="0.3">
      <c r="B5600" s="224">
        <v>567700</v>
      </c>
      <c r="C5600" s="209">
        <v>237157</v>
      </c>
      <c r="D5600" s="206">
        <f t="shared" si="476"/>
        <v>0.41775057248546765</v>
      </c>
      <c r="E5600" s="208">
        <f t="shared" si="477"/>
        <v>0.45</v>
      </c>
      <c r="F5600" s="207">
        <v>13043.63</v>
      </c>
      <c r="G5600" s="207">
        <v>18972.560000000001</v>
      </c>
      <c r="H5600" s="207">
        <v>21344.13</v>
      </c>
      <c r="I5600" s="214">
        <f t="shared" si="469"/>
        <v>218851</v>
      </c>
      <c r="J5600" s="211">
        <f t="shared" si="470"/>
        <v>0.38550466795842875</v>
      </c>
      <c r="K5600" s="212">
        <f t="shared" si="471"/>
        <v>0.45</v>
      </c>
      <c r="L5600" s="214">
        <f t="shared" si="472"/>
        <v>12036.805</v>
      </c>
      <c r="M5600" s="213">
        <f t="shared" si="473"/>
        <v>17508.080000000002</v>
      </c>
      <c r="N5600" s="213">
        <f t="shared" si="474"/>
        <v>19696.59</v>
      </c>
      <c r="O5600" s="242">
        <f t="shared" si="475"/>
        <v>0.51520000000007715</v>
      </c>
      <c r="P5600" s="242"/>
      <c r="Q5600" s="179"/>
      <c r="R5600" s="179"/>
      <c r="S5600" s="179"/>
      <c r="T5600" s="179"/>
      <c r="U5600" s="179"/>
      <c r="V5600" s="179"/>
      <c r="W5600" s="179"/>
      <c r="X5600" s="179"/>
      <c r="Y5600" s="179"/>
      <c r="Z5600" s="179"/>
      <c r="AA5600" s="222"/>
      <c r="AB5600" s="222"/>
      <c r="AC5600" s="222"/>
      <c r="AD5600" s="179"/>
      <c r="AE5600" s="179"/>
      <c r="AF5600" s="179"/>
      <c r="AG5600" s="179"/>
      <c r="AH5600" s="179"/>
      <c r="AI5600" s="179"/>
      <c r="AJ5600" s="179"/>
    </row>
    <row r="5601" spans="2:36" x14ac:dyDescent="0.3">
      <c r="B5601" s="224">
        <v>567800</v>
      </c>
      <c r="C5601" s="209">
        <v>237202</v>
      </c>
      <c r="D5601" s="206">
        <f t="shared" si="476"/>
        <v>0.41775625220147938</v>
      </c>
      <c r="E5601" s="208">
        <f t="shared" si="477"/>
        <v>0.45</v>
      </c>
      <c r="F5601" s="207">
        <v>13046.11</v>
      </c>
      <c r="G5601" s="207">
        <v>18976.16</v>
      </c>
      <c r="H5601" s="207">
        <v>21348.18</v>
      </c>
      <c r="I5601" s="214">
        <f t="shared" si="469"/>
        <v>218896</v>
      </c>
      <c r="J5601" s="211">
        <f t="shared" si="470"/>
        <v>0.38551602676998942</v>
      </c>
      <c r="K5601" s="212">
        <f t="shared" si="471"/>
        <v>0.45</v>
      </c>
      <c r="L5601" s="214">
        <f t="shared" si="472"/>
        <v>12039.28</v>
      </c>
      <c r="M5601" s="213">
        <f t="shared" si="473"/>
        <v>17511.68</v>
      </c>
      <c r="N5601" s="213">
        <f t="shared" si="474"/>
        <v>19700.64</v>
      </c>
      <c r="O5601" s="242">
        <f t="shared" si="475"/>
        <v>0.51529999999980647</v>
      </c>
      <c r="P5601" s="242"/>
      <c r="Q5601" s="179"/>
      <c r="R5601" s="179"/>
      <c r="S5601" s="179"/>
      <c r="T5601" s="179"/>
      <c r="U5601" s="179"/>
      <c r="V5601" s="179"/>
      <c r="W5601" s="179"/>
      <c r="X5601" s="179"/>
      <c r="Y5601" s="179"/>
      <c r="Z5601" s="179"/>
      <c r="AA5601" s="222"/>
      <c r="AB5601" s="222"/>
      <c r="AC5601" s="222"/>
      <c r="AD5601" s="179"/>
      <c r="AE5601" s="179"/>
      <c r="AF5601" s="179"/>
      <c r="AG5601" s="179"/>
      <c r="AH5601" s="179"/>
      <c r="AI5601" s="179"/>
      <c r="AJ5601" s="179"/>
    </row>
    <row r="5602" spans="2:36" x14ac:dyDescent="0.3">
      <c r="B5602" s="224">
        <v>567900</v>
      </c>
      <c r="C5602" s="209">
        <v>237247</v>
      </c>
      <c r="D5602" s="206">
        <f t="shared" si="476"/>
        <v>0.41776192991723893</v>
      </c>
      <c r="E5602" s="208">
        <f t="shared" si="477"/>
        <v>0.45</v>
      </c>
      <c r="F5602" s="207">
        <v>13048.58</v>
      </c>
      <c r="G5602" s="207">
        <v>18979.759999999998</v>
      </c>
      <c r="H5602" s="207">
        <v>21352.23</v>
      </c>
      <c r="I5602" s="214">
        <f t="shared" si="469"/>
        <v>218941</v>
      </c>
      <c r="J5602" s="211">
        <f t="shared" si="470"/>
        <v>0.38552738158126432</v>
      </c>
      <c r="K5602" s="212">
        <f t="shared" si="471"/>
        <v>0.45</v>
      </c>
      <c r="L5602" s="214">
        <f t="shared" si="472"/>
        <v>12041.754999999999</v>
      </c>
      <c r="M5602" s="213">
        <f t="shared" si="473"/>
        <v>17515.28</v>
      </c>
      <c r="N5602" s="213">
        <f t="shared" si="474"/>
        <v>19704.689999999999</v>
      </c>
      <c r="O5602" s="242">
        <f t="shared" si="475"/>
        <v>0.51519999999996802</v>
      </c>
      <c r="P5602" s="242"/>
      <c r="Q5602" s="179"/>
      <c r="R5602" s="179"/>
      <c r="S5602" s="179"/>
      <c r="T5602" s="179"/>
      <c r="U5602" s="179"/>
      <c r="V5602" s="179"/>
      <c r="W5602" s="179"/>
      <c r="X5602" s="179"/>
      <c r="Y5602" s="179"/>
      <c r="Z5602" s="179"/>
      <c r="AA5602" s="222"/>
      <c r="AB5602" s="222"/>
      <c r="AC5602" s="222"/>
      <c r="AD5602" s="179"/>
      <c r="AE5602" s="179"/>
      <c r="AF5602" s="179"/>
      <c r="AG5602" s="179"/>
      <c r="AH5602" s="179"/>
      <c r="AI5602" s="179"/>
      <c r="AJ5602" s="179"/>
    </row>
    <row r="5603" spans="2:36" x14ac:dyDescent="0.3">
      <c r="B5603" s="224">
        <v>568000</v>
      </c>
      <c r="C5603" s="209">
        <v>237292</v>
      </c>
      <c r="D5603" s="206">
        <f t="shared" si="476"/>
        <v>0.41776760563380283</v>
      </c>
      <c r="E5603" s="208">
        <f t="shared" si="477"/>
        <v>0.45</v>
      </c>
      <c r="F5603" s="207">
        <v>13051.06</v>
      </c>
      <c r="G5603" s="207">
        <v>18983.36</v>
      </c>
      <c r="H5603" s="207">
        <v>21356.28</v>
      </c>
      <c r="I5603" s="214">
        <f t="shared" si="469"/>
        <v>218986</v>
      </c>
      <c r="J5603" s="211">
        <f t="shared" si="470"/>
        <v>0.3855387323943662</v>
      </c>
      <c r="K5603" s="212">
        <f t="shared" si="471"/>
        <v>0.45</v>
      </c>
      <c r="L5603" s="214">
        <f t="shared" si="472"/>
        <v>12044.23</v>
      </c>
      <c r="M5603" s="213">
        <f t="shared" si="473"/>
        <v>17518.88</v>
      </c>
      <c r="N5603" s="213">
        <f t="shared" si="474"/>
        <v>19708.739999999998</v>
      </c>
      <c r="O5603" s="242">
        <f t="shared" si="475"/>
        <v>0.51529999999966092</v>
      </c>
      <c r="P5603" s="242"/>
      <c r="Q5603" s="179"/>
      <c r="R5603" s="179"/>
      <c r="S5603" s="179"/>
      <c r="T5603" s="179"/>
      <c r="U5603" s="179"/>
      <c r="V5603" s="179"/>
      <c r="W5603" s="179"/>
      <c r="X5603" s="179"/>
      <c r="Y5603" s="179"/>
      <c r="Z5603" s="179"/>
      <c r="AA5603" s="222"/>
      <c r="AB5603" s="222"/>
      <c r="AC5603" s="222"/>
      <c r="AD5603" s="179"/>
      <c r="AE5603" s="179"/>
      <c r="AF5603" s="179"/>
      <c r="AG5603" s="179"/>
      <c r="AH5603" s="179"/>
      <c r="AI5603" s="179"/>
      <c r="AJ5603" s="179"/>
    </row>
    <row r="5604" spans="2:36" x14ac:dyDescent="0.3">
      <c r="B5604" s="224">
        <v>568100</v>
      </c>
      <c r="C5604" s="209">
        <v>237337</v>
      </c>
      <c r="D5604" s="206">
        <f t="shared" si="476"/>
        <v>0.41777327935222675</v>
      </c>
      <c r="E5604" s="208">
        <f t="shared" si="477"/>
        <v>0.45</v>
      </c>
      <c r="F5604" s="207">
        <v>13053.53</v>
      </c>
      <c r="G5604" s="207">
        <v>18986.96</v>
      </c>
      <c r="H5604" s="207">
        <v>21360.33</v>
      </c>
      <c r="I5604" s="214">
        <f t="shared" si="469"/>
        <v>219031</v>
      </c>
      <c r="J5604" s="211">
        <f t="shared" si="470"/>
        <v>0.38555007921140644</v>
      </c>
      <c r="K5604" s="212">
        <f t="shared" si="471"/>
        <v>0.45</v>
      </c>
      <c r="L5604" s="214">
        <f t="shared" si="472"/>
        <v>12046.705</v>
      </c>
      <c r="M5604" s="213">
        <f t="shared" si="473"/>
        <v>17522.48</v>
      </c>
      <c r="N5604" s="213">
        <f t="shared" si="474"/>
        <v>19712.79</v>
      </c>
      <c r="O5604" s="242">
        <f t="shared" si="475"/>
        <v>0.51519999999989519</v>
      </c>
      <c r="P5604" s="242"/>
      <c r="Q5604" s="179"/>
      <c r="R5604" s="179"/>
      <c r="S5604" s="179"/>
      <c r="T5604" s="179"/>
      <c r="U5604" s="179"/>
      <c r="V5604" s="179"/>
      <c r="W5604" s="179"/>
      <c r="X5604" s="179"/>
      <c r="Y5604" s="179"/>
      <c r="Z5604" s="179"/>
      <c r="AA5604" s="222"/>
      <c r="AB5604" s="222"/>
      <c r="AC5604" s="222"/>
      <c r="AD5604" s="179"/>
      <c r="AE5604" s="179"/>
      <c r="AF5604" s="179"/>
      <c r="AG5604" s="179"/>
      <c r="AH5604" s="179"/>
      <c r="AI5604" s="179"/>
      <c r="AJ5604" s="179"/>
    </row>
    <row r="5605" spans="2:36" x14ac:dyDescent="0.3">
      <c r="B5605" s="224">
        <v>568200</v>
      </c>
      <c r="C5605" s="209">
        <v>237382</v>
      </c>
      <c r="D5605" s="206">
        <f t="shared" si="476"/>
        <v>0.41777895107356566</v>
      </c>
      <c r="E5605" s="208">
        <f t="shared" si="477"/>
        <v>0.45</v>
      </c>
      <c r="F5605" s="207">
        <v>13056.01</v>
      </c>
      <c r="G5605" s="207">
        <v>18990.560000000001</v>
      </c>
      <c r="H5605" s="207">
        <v>21364.38</v>
      </c>
      <c r="I5605" s="214">
        <f t="shared" si="469"/>
        <v>219076</v>
      </c>
      <c r="J5605" s="211">
        <f t="shared" si="470"/>
        <v>0.38556142203449489</v>
      </c>
      <c r="K5605" s="212">
        <f t="shared" si="471"/>
        <v>0.45</v>
      </c>
      <c r="L5605" s="214">
        <f t="shared" si="472"/>
        <v>12049.18</v>
      </c>
      <c r="M5605" s="213">
        <f t="shared" si="473"/>
        <v>17526.080000000002</v>
      </c>
      <c r="N5605" s="213">
        <f t="shared" si="474"/>
        <v>19716.84</v>
      </c>
      <c r="O5605" s="242">
        <f t="shared" si="475"/>
        <v>0.51530000000013387</v>
      </c>
      <c r="P5605" s="242"/>
      <c r="Q5605" s="179"/>
      <c r="R5605" s="179"/>
      <c r="S5605" s="179"/>
      <c r="T5605" s="179"/>
      <c r="U5605" s="179"/>
      <c r="V5605" s="179"/>
      <c r="W5605" s="179"/>
      <c r="X5605" s="179"/>
      <c r="Y5605" s="179"/>
      <c r="Z5605" s="179"/>
      <c r="AA5605" s="222"/>
      <c r="AB5605" s="222"/>
      <c r="AC5605" s="222"/>
      <c r="AD5605" s="179"/>
      <c r="AE5605" s="179"/>
      <c r="AF5605" s="179"/>
      <c r="AG5605" s="179"/>
      <c r="AH5605" s="179"/>
      <c r="AI5605" s="179"/>
      <c r="AJ5605" s="179"/>
    </row>
    <row r="5606" spans="2:36" x14ac:dyDescent="0.3">
      <c r="B5606" s="224">
        <v>568300</v>
      </c>
      <c r="C5606" s="209">
        <v>237427</v>
      </c>
      <c r="D5606" s="206">
        <f t="shared" si="476"/>
        <v>0.41778462079887385</v>
      </c>
      <c r="E5606" s="208">
        <f t="shared" si="477"/>
        <v>0.45</v>
      </c>
      <c r="F5606" s="207">
        <v>13058.48</v>
      </c>
      <c r="G5606" s="207">
        <v>18994.16</v>
      </c>
      <c r="H5606" s="207">
        <v>21368.43</v>
      </c>
      <c r="I5606" s="214">
        <f t="shared" si="469"/>
        <v>219121</v>
      </c>
      <c r="J5606" s="211">
        <f t="shared" si="470"/>
        <v>0.38557276086573994</v>
      </c>
      <c r="K5606" s="212">
        <f t="shared" si="471"/>
        <v>0.45</v>
      </c>
      <c r="L5606" s="214">
        <f t="shared" si="472"/>
        <v>12051.655000000001</v>
      </c>
      <c r="M5606" s="213">
        <f t="shared" si="473"/>
        <v>17529.68</v>
      </c>
      <c r="N5606" s="213">
        <f t="shared" si="474"/>
        <v>19720.89</v>
      </c>
      <c r="O5606" s="242">
        <f t="shared" si="475"/>
        <v>0.51520000000029542</v>
      </c>
      <c r="P5606" s="242"/>
      <c r="Q5606" s="179"/>
      <c r="R5606" s="179"/>
      <c r="S5606" s="179"/>
      <c r="T5606" s="179"/>
      <c r="U5606" s="179"/>
      <c r="V5606" s="179"/>
      <c r="W5606" s="179"/>
      <c r="X5606" s="179"/>
      <c r="Y5606" s="179"/>
      <c r="Z5606" s="179"/>
      <c r="AA5606" s="222"/>
      <c r="AB5606" s="222"/>
      <c r="AC5606" s="222"/>
      <c r="AD5606" s="179"/>
      <c r="AE5606" s="179"/>
      <c r="AF5606" s="179"/>
      <c r="AG5606" s="179"/>
      <c r="AH5606" s="179"/>
      <c r="AI5606" s="179"/>
      <c r="AJ5606" s="179"/>
    </row>
    <row r="5607" spans="2:36" x14ac:dyDescent="0.3">
      <c r="B5607" s="224">
        <v>568400</v>
      </c>
      <c r="C5607" s="209">
        <v>237472</v>
      </c>
      <c r="D5607" s="206">
        <f t="shared" si="476"/>
        <v>0.4177902885292048</v>
      </c>
      <c r="E5607" s="208">
        <f t="shared" si="477"/>
        <v>0.45</v>
      </c>
      <c r="F5607" s="207">
        <v>13060.96</v>
      </c>
      <c r="G5607" s="207">
        <v>18997.759999999998</v>
      </c>
      <c r="H5607" s="207">
        <v>21372.48</v>
      </c>
      <c r="I5607" s="214">
        <f t="shared" si="469"/>
        <v>219166</v>
      </c>
      <c r="J5607" s="211">
        <f t="shared" si="470"/>
        <v>0.38558409570724844</v>
      </c>
      <c r="K5607" s="212">
        <f t="shared" si="471"/>
        <v>0.45</v>
      </c>
      <c r="L5607" s="214">
        <f t="shared" si="472"/>
        <v>12054.13</v>
      </c>
      <c r="M5607" s="213">
        <f t="shared" si="473"/>
        <v>17533.28</v>
      </c>
      <c r="N5607" s="213">
        <f t="shared" si="474"/>
        <v>19724.939999999999</v>
      </c>
      <c r="O5607" s="242">
        <f t="shared" si="475"/>
        <v>0.51530000000002474</v>
      </c>
      <c r="P5607" s="242"/>
      <c r="Q5607" s="179"/>
      <c r="R5607" s="179"/>
      <c r="S5607" s="179"/>
      <c r="T5607" s="179"/>
      <c r="U5607" s="179"/>
      <c r="V5607" s="179"/>
      <c r="W5607" s="179"/>
      <c r="X5607" s="179"/>
      <c r="Y5607" s="179"/>
      <c r="Z5607" s="179"/>
      <c r="AA5607" s="222"/>
      <c r="AB5607" s="222"/>
      <c r="AC5607" s="222"/>
      <c r="AD5607" s="179"/>
      <c r="AE5607" s="179"/>
      <c r="AF5607" s="179"/>
      <c r="AG5607" s="179"/>
      <c r="AH5607" s="179"/>
      <c r="AI5607" s="179"/>
      <c r="AJ5607" s="179"/>
    </row>
    <row r="5608" spans="2:36" x14ac:dyDescent="0.3">
      <c r="B5608" s="224">
        <v>568500</v>
      </c>
      <c r="C5608" s="209">
        <v>237517</v>
      </c>
      <c r="D5608" s="206">
        <f t="shared" si="476"/>
        <v>0.41779595426561128</v>
      </c>
      <c r="E5608" s="208">
        <f t="shared" si="477"/>
        <v>0.45</v>
      </c>
      <c r="F5608" s="207">
        <v>13063.43</v>
      </c>
      <c r="G5608" s="207">
        <v>19001.36</v>
      </c>
      <c r="H5608" s="207">
        <v>21376.53</v>
      </c>
      <c r="I5608" s="214">
        <f t="shared" si="469"/>
        <v>219211</v>
      </c>
      <c r="J5608" s="211">
        <f t="shared" si="470"/>
        <v>0.38559542656112578</v>
      </c>
      <c r="K5608" s="212">
        <f t="shared" si="471"/>
        <v>0.45</v>
      </c>
      <c r="L5608" s="214">
        <f t="shared" si="472"/>
        <v>12056.605</v>
      </c>
      <c r="M5608" s="213">
        <f t="shared" si="473"/>
        <v>17536.88</v>
      </c>
      <c r="N5608" s="213">
        <f t="shared" si="474"/>
        <v>19728.989999999998</v>
      </c>
      <c r="O5608" s="242">
        <f t="shared" si="475"/>
        <v>0.51519999999964061</v>
      </c>
      <c r="P5608" s="242"/>
      <c r="Q5608" s="179"/>
      <c r="R5608" s="179"/>
      <c r="S5608" s="179"/>
      <c r="T5608" s="179"/>
      <c r="U5608" s="179"/>
      <c r="V5608" s="179"/>
      <c r="W5608" s="179"/>
      <c r="X5608" s="179"/>
      <c r="Y5608" s="179"/>
      <c r="Z5608" s="179"/>
      <c r="AA5608" s="222"/>
      <c r="AB5608" s="222"/>
      <c r="AC5608" s="222"/>
      <c r="AD5608" s="179"/>
      <c r="AE5608" s="179"/>
      <c r="AF5608" s="179"/>
      <c r="AG5608" s="179"/>
      <c r="AH5608" s="179"/>
      <c r="AI5608" s="179"/>
      <c r="AJ5608" s="179"/>
    </row>
    <row r="5609" spans="2:36" x14ac:dyDescent="0.3">
      <c r="B5609" s="224">
        <v>568600</v>
      </c>
      <c r="C5609" s="209">
        <v>237562</v>
      </c>
      <c r="D5609" s="206">
        <f t="shared" si="476"/>
        <v>0.41780161800914528</v>
      </c>
      <c r="E5609" s="208">
        <f t="shared" si="477"/>
        <v>0.45</v>
      </c>
      <c r="F5609" s="207">
        <v>13065.91</v>
      </c>
      <c r="G5609" s="207">
        <v>19004.96</v>
      </c>
      <c r="H5609" s="207">
        <v>21380.58</v>
      </c>
      <c r="I5609" s="214">
        <f t="shared" ref="I5609:I5672" si="478">I5608+45</f>
        <v>219256</v>
      </c>
      <c r="J5609" s="211">
        <f t="shared" si="470"/>
        <v>0.38560675342947592</v>
      </c>
      <c r="K5609" s="212">
        <f t="shared" si="471"/>
        <v>0.45</v>
      </c>
      <c r="L5609" s="214">
        <f t="shared" si="472"/>
        <v>12059.08</v>
      </c>
      <c r="M5609" s="213">
        <f t="shared" si="473"/>
        <v>17540.48</v>
      </c>
      <c r="N5609" s="213">
        <f t="shared" si="474"/>
        <v>19733.04</v>
      </c>
      <c r="O5609" s="242">
        <f t="shared" si="475"/>
        <v>0.5152999999999156</v>
      </c>
      <c r="P5609" s="242"/>
      <c r="Q5609" s="179"/>
      <c r="R5609" s="179"/>
      <c r="S5609" s="179"/>
      <c r="T5609" s="179"/>
      <c r="U5609" s="179"/>
      <c r="V5609" s="179"/>
      <c r="W5609" s="179"/>
      <c r="X5609" s="179"/>
      <c r="Y5609" s="179"/>
      <c r="Z5609" s="179"/>
      <c r="AA5609" s="222"/>
      <c r="AB5609" s="222"/>
      <c r="AC5609" s="222"/>
      <c r="AD5609" s="179"/>
      <c r="AE5609" s="179"/>
      <c r="AF5609" s="179"/>
      <c r="AG5609" s="179"/>
      <c r="AH5609" s="179"/>
      <c r="AI5609" s="179"/>
      <c r="AJ5609" s="179"/>
    </row>
    <row r="5610" spans="2:36" x14ac:dyDescent="0.3">
      <c r="B5610" s="224">
        <v>568700</v>
      </c>
      <c r="C5610" s="209">
        <v>237607</v>
      </c>
      <c r="D5610" s="206">
        <f t="shared" si="476"/>
        <v>0.41780727976085807</v>
      </c>
      <c r="E5610" s="208">
        <f t="shared" si="477"/>
        <v>0.45</v>
      </c>
      <c r="F5610" s="207">
        <v>13068.38</v>
      </c>
      <c r="G5610" s="207">
        <v>19008.560000000001</v>
      </c>
      <c r="H5610" s="207">
        <v>21384.63</v>
      </c>
      <c r="I5610" s="214">
        <f t="shared" si="478"/>
        <v>219301</v>
      </c>
      <c r="J5610" s="211">
        <f t="shared" si="470"/>
        <v>0.38561807631440126</v>
      </c>
      <c r="K5610" s="212">
        <f t="shared" si="471"/>
        <v>0.45</v>
      </c>
      <c r="L5610" s="214">
        <f t="shared" si="472"/>
        <v>12061.555</v>
      </c>
      <c r="M5610" s="213">
        <f t="shared" si="473"/>
        <v>17544.080000000002</v>
      </c>
      <c r="N5610" s="213">
        <f t="shared" si="474"/>
        <v>19737.09</v>
      </c>
      <c r="O5610" s="242">
        <f t="shared" si="475"/>
        <v>0.51520000000007715</v>
      </c>
      <c r="P5610" s="242"/>
      <c r="Q5610" s="179"/>
      <c r="R5610" s="179"/>
      <c r="S5610" s="179"/>
      <c r="T5610" s="179"/>
      <c r="U5610" s="179"/>
      <c r="V5610" s="179"/>
      <c r="W5610" s="179"/>
      <c r="X5610" s="179"/>
      <c r="Y5610" s="179"/>
      <c r="Z5610" s="179"/>
      <c r="AA5610" s="222"/>
      <c r="AB5610" s="222"/>
      <c r="AC5610" s="222"/>
      <c r="AD5610" s="179"/>
      <c r="AE5610" s="179"/>
      <c r="AF5610" s="179"/>
      <c r="AG5610" s="179"/>
      <c r="AH5610" s="179"/>
      <c r="AI5610" s="179"/>
      <c r="AJ5610" s="179"/>
    </row>
    <row r="5611" spans="2:36" x14ac:dyDescent="0.3">
      <c r="B5611" s="224">
        <v>568800</v>
      </c>
      <c r="C5611" s="209">
        <v>237652</v>
      </c>
      <c r="D5611" s="206">
        <f t="shared" si="476"/>
        <v>0.41781293952180026</v>
      </c>
      <c r="E5611" s="208">
        <f t="shared" si="477"/>
        <v>0.45</v>
      </c>
      <c r="F5611" s="207">
        <v>13070.86</v>
      </c>
      <c r="G5611" s="207">
        <v>19012.16</v>
      </c>
      <c r="H5611" s="207">
        <v>21388.68</v>
      </c>
      <c r="I5611" s="214">
        <f t="shared" si="478"/>
        <v>219346</v>
      </c>
      <c r="J5611" s="211">
        <f t="shared" si="470"/>
        <v>0.38562939521800282</v>
      </c>
      <c r="K5611" s="212">
        <f t="shared" si="471"/>
        <v>0.45</v>
      </c>
      <c r="L5611" s="214">
        <f t="shared" si="472"/>
        <v>12064.03</v>
      </c>
      <c r="M5611" s="213">
        <f t="shared" si="473"/>
        <v>17547.68</v>
      </c>
      <c r="N5611" s="213">
        <f t="shared" si="474"/>
        <v>19741.14</v>
      </c>
      <c r="O5611" s="242">
        <f t="shared" si="475"/>
        <v>0.51529999999980647</v>
      </c>
      <c r="P5611" s="242"/>
      <c r="Q5611" s="179"/>
      <c r="R5611" s="179"/>
      <c r="S5611" s="179"/>
      <c r="T5611" s="179"/>
      <c r="U5611" s="179"/>
      <c r="V5611" s="179"/>
      <c r="W5611" s="179"/>
      <c r="X5611" s="179"/>
      <c r="Y5611" s="179"/>
      <c r="Z5611" s="179"/>
      <c r="AA5611" s="222"/>
      <c r="AB5611" s="222"/>
      <c r="AC5611" s="222"/>
      <c r="AD5611" s="179"/>
      <c r="AE5611" s="179"/>
      <c r="AF5611" s="179"/>
      <c r="AG5611" s="179"/>
      <c r="AH5611" s="179"/>
      <c r="AI5611" s="179"/>
      <c r="AJ5611" s="179"/>
    </row>
    <row r="5612" spans="2:36" x14ac:dyDescent="0.3">
      <c r="B5612" s="224">
        <v>568900</v>
      </c>
      <c r="C5612" s="209">
        <v>237697</v>
      </c>
      <c r="D5612" s="206">
        <f t="shared" si="476"/>
        <v>0.41781859729302162</v>
      </c>
      <c r="E5612" s="208">
        <f t="shared" si="477"/>
        <v>0.45</v>
      </c>
      <c r="F5612" s="207">
        <v>13073.33</v>
      </c>
      <c r="G5612" s="207">
        <v>19015.759999999998</v>
      </c>
      <c r="H5612" s="207">
        <v>21392.73</v>
      </c>
      <c r="I5612" s="214">
        <f t="shared" si="478"/>
        <v>219391</v>
      </c>
      <c r="J5612" s="211">
        <f t="shared" si="470"/>
        <v>0.38564071014238005</v>
      </c>
      <c r="K5612" s="212">
        <f t="shared" si="471"/>
        <v>0.45</v>
      </c>
      <c r="L5612" s="214">
        <f t="shared" si="472"/>
        <v>12066.504999999999</v>
      </c>
      <c r="M5612" s="213">
        <f t="shared" si="473"/>
        <v>17551.28</v>
      </c>
      <c r="N5612" s="213">
        <f t="shared" si="474"/>
        <v>19745.189999999999</v>
      </c>
      <c r="O5612" s="242">
        <f t="shared" si="475"/>
        <v>0.51519999999996802</v>
      </c>
      <c r="P5612" s="242"/>
      <c r="Q5612" s="179"/>
      <c r="R5612" s="179"/>
      <c r="S5612" s="179"/>
      <c r="T5612" s="179"/>
      <c r="U5612" s="179"/>
      <c r="V5612" s="179"/>
      <c r="W5612" s="179"/>
      <c r="X5612" s="179"/>
      <c r="Y5612" s="179"/>
      <c r="Z5612" s="179"/>
      <c r="AA5612" s="222"/>
      <c r="AB5612" s="222"/>
      <c r="AC5612" s="222"/>
      <c r="AD5612" s="179"/>
      <c r="AE5612" s="179"/>
      <c r="AF5612" s="179"/>
      <c r="AG5612" s="179"/>
      <c r="AH5612" s="179"/>
      <c r="AI5612" s="179"/>
      <c r="AJ5612" s="179"/>
    </row>
    <row r="5613" spans="2:36" x14ac:dyDescent="0.3">
      <c r="B5613" s="224">
        <v>569000</v>
      </c>
      <c r="C5613" s="209">
        <v>237742</v>
      </c>
      <c r="D5613" s="206">
        <f t="shared" si="476"/>
        <v>0.41782425307557119</v>
      </c>
      <c r="E5613" s="208">
        <f t="shared" si="477"/>
        <v>0.45</v>
      </c>
      <c r="F5613" s="207">
        <v>13075.81</v>
      </c>
      <c r="G5613" s="207">
        <v>19019.36</v>
      </c>
      <c r="H5613" s="207">
        <v>21396.78</v>
      </c>
      <c r="I5613" s="214">
        <f t="shared" si="478"/>
        <v>219436</v>
      </c>
      <c r="J5613" s="211">
        <f t="shared" si="470"/>
        <v>0.38565202108963093</v>
      </c>
      <c r="K5613" s="212">
        <f t="shared" si="471"/>
        <v>0.45</v>
      </c>
      <c r="L5613" s="214">
        <f t="shared" si="472"/>
        <v>12068.98</v>
      </c>
      <c r="M5613" s="213">
        <f t="shared" si="473"/>
        <v>17554.88</v>
      </c>
      <c r="N5613" s="213">
        <f t="shared" si="474"/>
        <v>19749.239999999998</v>
      </c>
      <c r="O5613" s="242">
        <f t="shared" si="475"/>
        <v>0.51529999999966092</v>
      </c>
      <c r="P5613" s="242"/>
      <c r="Q5613" s="179"/>
      <c r="R5613" s="179"/>
      <c r="S5613" s="179"/>
      <c r="T5613" s="179"/>
      <c r="U5613" s="179"/>
      <c r="V5613" s="179"/>
      <c r="W5613" s="179"/>
      <c r="X5613" s="179"/>
      <c r="Y5613" s="179"/>
      <c r="Z5613" s="179"/>
      <c r="AA5613" s="222"/>
      <c r="AB5613" s="222"/>
      <c r="AC5613" s="222"/>
      <c r="AD5613" s="179"/>
      <c r="AE5613" s="179"/>
      <c r="AF5613" s="179"/>
      <c r="AG5613" s="179"/>
      <c r="AH5613" s="179"/>
      <c r="AI5613" s="179"/>
      <c r="AJ5613" s="179"/>
    </row>
    <row r="5614" spans="2:36" x14ac:dyDescent="0.3">
      <c r="B5614" s="224">
        <v>569100</v>
      </c>
      <c r="C5614" s="209">
        <v>237787</v>
      </c>
      <c r="D5614" s="206">
        <f t="shared" si="476"/>
        <v>0.41782990687049726</v>
      </c>
      <c r="E5614" s="208">
        <f t="shared" si="477"/>
        <v>0.45</v>
      </c>
      <c r="F5614" s="207">
        <v>13078.28</v>
      </c>
      <c r="G5614" s="207">
        <v>19022.96</v>
      </c>
      <c r="H5614" s="207">
        <v>21400.83</v>
      </c>
      <c r="I5614" s="214">
        <f t="shared" si="478"/>
        <v>219481</v>
      </c>
      <c r="J5614" s="211">
        <f t="shared" si="470"/>
        <v>0.38566332806185205</v>
      </c>
      <c r="K5614" s="212">
        <f t="shared" si="471"/>
        <v>0.45</v>
      </c>
      <c r="L5614" s="214">
        <f t="shared" si="472"/>
        <v>12071.455</v>
      </c>
      <c r="M5614" s="213">
        <f t="shared" si="473"/>
        <v>17558.48</v>
      </c>
      <c r="N5614" s="213">
        <f t="shared" si="474"/>
        <v>19753.29</v>
      </c>
      <c r="O5614" s="242">
        <f t="shared" si="475"/>
        <v>0.51519999999989519</v>
      </c>
      <c r="P5614" s="242"/>
      <c r="Q5614" s="179"/>
      <c r="R5614" s="179"/>
      <c r="S5614" s="179"/>
      <c r="T5614" s="179"/>
      <c r="U5614" s="179"/>
      <c r="V5614" s="179"/>
      <c r="W5614" s="179"/>
      <c r="X5614" s="179"/>
      <c r="Y5614" s="179"/>
      <c r="Z5614" s="179"/>
      <c r="AA5614" s="222"/>
      <c r="AB5614" s="222"/>
      <c r="AC5614" s="222"/>
      <c r="AD5614" s="179"/>
      <c r="AE5614" s="179"/>
      <c r="AF5614" s="179"/>
      <c r="AG5614" s="179"/>
      <c r="AH5614" s="179"/>
      <c r="AI5614" s="179"/>
      <c r="AJ5614" s="179"/>
    </row>
    <row r="5615" spans="2:36" x14ac:dyDescent="0.3">
      <c r="B5615" s="224">
        <v>569200</v>
      </c>
      <c r="C5615" s="209">
        <v>237832</v>
      </c>
      <c r="D5615" s="206">
        <f t="shared" si="476"/>
        <v>0.41783555867884753</v>
      </c>
      <c r="E5615" s="208">
        <f t="shared" si="477"/>
        <v>0.45</v>
      </c>
      <c r="F5615" s="207">
        <v>13080.76</v>
      </c>
      <c r="G5615" s="207">
        <v>19026.560000000001</v>
      </c>
      <c r="H5615" s="207">
        <v>21404.880000000001</v>
      </c>
      <c r="I5615" s="214">
        <f t="shared" si="478"/>
        <v>219526</v>
      </c>
      <c r="J5615" s="211">
        <f t="shared" si="470"/>
        <v>0.38567463106113842</v>
      </c>
      <c r="K5615" s="212">
        <f t="shared" si="471"/>
        <v>0.45</v>
      </c>
      <c r="L5615" s="214">
        <f t="shared" si="472"/>
        <v>12073.93</v>
      </c>
      <c r="M5615" s="213">
        <f t="shared" si="473"/>
        <v>17562.080000000002</v>
      </c>
      <c r="N5615" s="213">
        <f t="shared" si="474"/>
        <v>19757.34</v>
      </c>
      <c r="O5615" s="242">
        <f t="shared" si="475"/>
        <v>0.51530000000013387</v>
      </c>
      <c r="P5615" s="242"/>
      <c r="Q5615" s="179"/>
      <c r="R5615" s="179"/>
      <c r="S5615" s="179"/>
      <c r="T5615" s="179"/>
      <c r="U5615" s="179"/>
      <c r="V5615" s="179"/>
      <c r="W5615" s="179"/>
      <c r="X5615" s="179"/>
      <c r="Y5615" s="179"/>
      <c r="Z5615" s="179"/>
      <c r="AA5615" s="222"/>
      <c r="AB5615" s="222"/>
      <c r="AC5615" s="222"/>
      <c r="AD5615" s="179"/>
      <c r="AE5615" s="179"/>
      <c r="AF5615" s="179"/>
      <c r="AG5615" s="179"/>
      <c r="AH5615" s="179"/>
      <c r="AI5615" s="179"/>
      <c r="AJ5615" s="179"/>
    </row>
    <row r="5616" spans="2:36" x14ac:dyDescent="0.3">
      <c r="B5616" s="224">
        <v>569300</v>
      </c>
      <c r="C5616" s="209">
        <v>237877</v>
      </c>
      <c r="D5616" s="206">
        <f t="shared" si="476"/>
        <v>0.41784120850166873</v>
      </c>
      <c r="E5616" s="208">
        <f t="shared" si="477"/>
        <v>0.45</v>
      </c>
      <c r="F5616" s="207">
        <v>13083.23</v>
      </c>
      <c r="G5616" s="207">
        <v>19030.16</v>
      </c>
      <c r="H5616" s="207">
        <v>21408.93</v>
      </c>
      <c r="I5616" s="214">
        <f t="shared" si="478"/>
        <v>219571</v>
      </c>
      <c r="J5616" s="211">
        <f t="shared" si="470"/>
        <v>0.38568593008958368</v>
      </c>
      <c r="K5616" s="212">
        <f t="shared" si="471"/>
        <v>0.45</v>
      </c>
      <c r="L5616" s="214">
        <f t="shared" si="472"/>
        <v>12076.405000000001</v>
      </c>
      <c r="M5616" s="213">
        <f t="shared" si="473"/>
        <v>17565.68</v>
      </c>
      <c r="N5616" s="213">
        <f t="shared" si="474"/>
        <v>19761.39</v>
      </c>
      <c r="O5616" s="242">
        <f t="shared" si="475"/>
        <v>0.51520000000029542</v>
      </c>
      <c r="P5616" s="242"/>
      <c r="Q5616" s="179"/>
      <c r="R5616" s="179"/>
      <c r="S5616" s="179"/>
      <c r="T5616" s="179"/>
      <c r="U5616" s="179"/>
      <c r="V5616" s="179"/>
      <c r="W5616" s="179"/>
      <c r="X5616" s="179"/>
      <c r="Y5616" s="179"/>
      <c r="Z5616" s="179"/>
      <c r="AA5616" s="222"/>
      <c r="AB5616" s="222"/>
      <c r="AC5616" s="222"/>
      <c r="AD5616" s="179"/>
      <c r="AE5616" s="179"/>
      <c r="AF5616" s="179"/>
      <c r="AG5616" s="179"/>
      <c r="AH5616" s="179"/>
      <c r="AI5616" s="179"/>
      <c r="AJ5616" s="179"/>
    </row>
    <row r="5617" spans="2:36" x14ac:dyDescent="0.3">
      <c r="B5617" s="224">
        <v>569400</v>
      </c>
      <c r="C5617" s="209">
        <v>237922</v>
      </c>
      <c r="D5617" s="206">
        <f t="shared" si="476"/>
        <v>0.41784685634000701</v>
      </c>
      <c r="E5617" s="208">
        <f t="shared" si="477"/>
        <v>0.45</v>
      </c>
      <c r="F5617" s="207">
        <v>13085.71</v>
      </c>
      <c r="G5617" s="207">
        <v>19033.759999999998</v>
      </c>
      <c r="H5617" s="207">
        <v>21412.98</v>
      </c>
      <c r="I5617" s="214">
        <f t="shared" si="478"/>
        <v>219616</v>
      </c>
      <c r="J5617" s="211">
        <f t="shared" si="470"/>
        <v>0.38569722514927995</v>
      </c>
      <c r="K5617" s="212">
        <f t="shared" si="471"/>
        <v>0.45</v>
      </c>
      <c r="L5617" s="214">
        <f t="shared" si="472"/>
        <v>12078.88</v>
      </c>
      <c r="M5617" s="213">
        <f t="shared" si="473"/>
        <v>17569.28</v>
      </c>
      <c r="N5617" s="213">
        <f t="shared" si="474"/>
        <v>19765.439999999999</v>
      </c>
      <c r="O5617" s="242">
        <f t="shared" si="475"/>
        <v>0.51530000000002474</v>
      </c>
      <c r="P5617" s="242"/>
      <c r="Q5617" s="179"/>
      <c r="R5617" s="179"/>
      <c r="S5617" s="179"/>
      <c r="T5617" s="179"/>
      <c r="U5617" s="179"/>
      <c r="V5617" s="179"/>
      <c r="W5617" s="179"/>
      <c r="X5617" s="179"/>
      <c r="Y5617" s="179"/>
      <c r="Z5617" s="179"/>
      <c r="AA5617" s="222"/>
      <c r="AB5617" s="222"/>
      <c r="AC5617" s="222"/>
      <c r="AD5617" s="179"/>
      <c r="AE5617" s="179"/>
      <c r="AF5617" s="179"/>
      <c r="AG5617" s="179"/>
      <c r="AH5617" s="179"/>
      <c r="AI5617" s="179"/>
      <c r="AJ5617" s="179"/>
    </row>
    <row r="5618" spans="2:36" x14ac:dyDescent="0.3">
      <c r="B5618" s="224">
        <v>569500</v>
      </c>
      <c r="C5618" s="209">
        <v>237967</v>
      </c>
      <c r="D5618" s="206">
        <f t="shared" si="476"/>
        <v>0.41785250219490783</v>
      </c>
      <c r="E5618" s="208">
        <f t="shared" si="477"/>
        <v>0.45</v>
      </c>
      <c r="F5618" s="207">
        <v>13088.18</v>
      </c>
      <c r="G5618" s="207">
        <v>19037.36</v>
      </c>
      <c r="H5618" s="207">
        <v>21417.03</v>
      </c>
      <c r="I5618" s="214">
        <f t="shared" si="478"/>
        <v>219661</v>
      </c>
      <c r="J5618" s="211">
        <f t="shared" si="470"/>
        <v>0.38570851624231783</v>
      </c>
      <c r="K5618" s="212">
        <f t="shared" si="471"/>
        <v>0.45</v>
      </c>
      <c r="L5618" s="214">
        <f t="shared" si="472"/>
        <v>12081.355</v>
      </c>
      <c r="M5618" s="213">
        <f t="shared" si="473"/>
        <v>17572.88</v>
      </c>
      <c r="N5618" s="213">
        <f t="shared" si="474"/>
        <v>19769.489999999998</v>
      </c>
      <c r="O5618" s="242">
        <f t="shared" si="475"/>
        <v>0.51519999999964061</v>
      </c>
      <c r="P5618" s="242"/>
      <c r="Q5618" s="179"/>
      <c r="R5618" s="179"/>
      <c r="S5618" s="179"/>
      <c r="T5618" s="179"/>
      <c r="U5618" s="179"/>
      <c r="V5618" s="179"/>
      <c r="W5618" s="179"/>
      <c r="X5618" s="179"/>
      <c r="Y5618" s="179"/>
      <c r="Z5618" s="179"/>
      <c r="AA5618" s="222"/>
      <c r="AB5618" s="222"/>
      <c r="AC5618" s="222"/>
      <c r="AD5618" s="179"/>
      <c r="AE5618" s="179"/>
      <c r="AF5618" s="179"/>
      <c r="AG5618" s="179"/>
      <c r="AH5618" s="179"/>
      <c r="AI5618" s="179"/>
      <c r="AJ5618" s="179"/>
    </row>
    <row r="5619" spans="2:36" x14ac:dyDescent="0.3">
      <c r="B5619" s="224">
        <v>569600</v>
      </c>
      <c r="C5619" s="209">
        <v>238012</v>
      </c>
      <c r="D5619" s="206">
        <f t="shared" si="476"/>
        <v>0.41785814606741573</v>
      </c>
      <c r="E5619" s="208">
        <f t="shared" si="477"/>
        <v>0.45</v>
      </c>
      <c r="F5619" s="207">
        <v>13090.66</v>
      </c>
      <c r="G5619" s="207">
        <v>19040.96</v>
      </c>
      <c r="H5619" s="207">
        <v>21421.08</v>
      </c>
      <c r="I5619" s="214">
        <f t="shared" si="478"/>
        <v>219706</v>
      </c>
      <c r="J5619" s="211">
        <f t="shared" si="470"/>
        <v>0.38571980337078654</v>
      </c>
      <c r="K5619" s="212">
        <f t="shared" si="471"/>
        <v>0.45</v>
      </c>
      <c r="L5619" s="214">
        <f t="shared" si="472"/>
        <v>12083.83</v>
      </c>
      <c r="M5619" s="213">
        <f t="shared" si="473"/>
        <v>17576.48</v>
      </c>
      <c r="N5619" s="213">
        <f t="shared" si="474"/>
        <v>19773.54</v>
      </c>
      <c r="O5619" s="242">
        <f t="shared" si="475"/>
        <v>0.5152999999999156</v>
      </c>
      <c r="P5619" s="242"/>
      <c r="Q5619" s="179"/>
      <c r="R5619" s="179"/>
      <c r="S5619" s="179"/>
      <c r="T5619" s="179"/>
      <c r="U5619" s="179"/>
      <c r="V5619" s="179"/>
      <c r="W5619" s="179"/>
      <c r="X5619" s="179"/>
      <c r="Y5619" s="179"/>
      <c r="Z5619" s="179"/>
      <c r="AA5619" s="222"/>
      <c r="AB5619" s="222"/>
      <c r="AC5619" s="222"/>
      <c r="AD5619" s="179"/>
      <c r="AE5619" s="179"/>
      <c r="AF5619" s="179"/>
      <c r="AG5619" s="179"/>
      <c r="AH5619" s="179"/>
      <c r="AI5619" s="179"/>
      <c r="AJ5619" s="179"/>
    </row>
    <row r="5620" spans="2:36" x14ac:dyDescent="0.3">
      <c r="B5620" s="224">
        <v>569700</v>
      </c>
      <c r="C5620" s="209">
        <v>238057</v>
      </c>
      <c r="D5620" s="206">
        <f t="shared" si="476"/>
        <v>0.41786378795857471</v>
      </c>
      <c r="E5620" s="208">
        <f t="shared" si="477"/>
        <v>0.45</v>
      </c>
      <c r="F5620" s="207">
        <v>13093.13</v>
      </c>
      <c r="G5620" s="207">
        <v>19044.560000000001</v>
      </c>
      <c r="H5620" s="207">
        <v>21425.13</v>
      </c>
      <c r="I5620" s="214">
        <f t="shared" si="478"/>
        <v>219751</v>
      </c>
      <c r="J5620" s="211">
        <f t="shared" si="470"/>
        <v>0.38573108653677374</v>
      </c>
      <c r="K5620" s="212">
        <f t="shared" si="471"/>
        <v>0.45</v>
      </c>
      <c r="L5620" s="214">
        <f t="shared" si="472"/>
        <v>12086.305</v>
      </c>
      <c r="M5620" s="213">
        <f t="shared" si="473"/>
        <v>17580.080000000002</v>
      </c>
      <c r="N5620" s="213">
        <f t="shared" si="474"/>
        <v>19777.59</v>
      </c>
      <c r="O5620" s="242">
        <f t="shared" si="475"/>
        <v>0.51520000000007715</v>
      </c>
      <c r="P5620" s="242"/>
      <c r="Q5620" s="179"/>
      <c r="R5620" s="179"/>
      <c r="S5620" s="179"/>
      <c r="T5620" s="179"/>
      <c r="U5620" s="179"/>
      <c r="V5620" s="179"/>
      <c r="W5620" s="179"/>
      <c r="X5620" s="179"/>
      <c r="Y5620" s="179"/>
      <c r="Z5620" s="179"/>
      <c r="AA5620" s="222"/>
      <c r="AB5620" s="222"/>
      <c r="AC5620" s="222"/>
      <c r="AD5620" s="179"/>
      <c r="AE5620" s="179"/>
      <c r="AF5620" s="179"/>
      <c r="AG5620" s="179"/>
      <c r="AH5620" s="179"/>
      <c r="AI5620" s="179"/>
      <c r="AJ5620" s="179"/>
    </row>
    <row r="5621" spans="2:36" x14ac:dyDescent="0.3">
      <c r="B5621" s="224">
        <v>569800</v>
      </c>
      <c r="C5621" s="209">
        <v>238102</v>
      </c>
      <c r="D5621" s="206">
        <f t="shared" si="476"/>
        <v>0.41786942786942788</v>
      </c>
      <c r="E5621" s="208">
        <f t="shared" si="477"/>
        <v>0.45</v>
      </c>
      <c r="F5621" s="207">
        <v>13095.61</v>
      </c>
      <c r="G5621" s="207">
        <v>19048.16</v>
      </c>
      <c r="H5621" s="207">
        <v>21429.18</v>
      </c>
      <c r="I5621" s="214">
        <f t="shared" si="478"/>
        <v>219796</v>
      </c>
      <c r="J5621" s="211">
        <f t="shared" si="470"/>
        <v>0.38574236574236576</v>
      </c>
      <c r="K5621" s="212">
        <f t="shared" si="471"/>
        <v>0.45</v>
      </c>
      <c r="L5621" s="214">
        <f t="shared" si="472"/>
        <v>12088.78</v>
      </c>
      <c r="M5621" s="213">
        <f t="shared" si="473"/>
        <v>17583.68</v>
      </c>
      <c r="N5621" s="213">
        <f t="shared" si="474"/>
        <v>19781.64</v>
      </c>
      <c r="O5621" s="242">
        <f t="shared" si="475"/>
        <v>0.51529999999980647</v>
      </c>
      <c r="P5621" s="242"/>
      <c r="Q5621" s="179"/>
      <c r="R5621" s="179"/>
      <c r="S5621" s="179"/>
      <c r="T5621" s="179"/>
      <c r="U5621" s="179"/>
      <c r="V5621" s="179"/>
      <c r="W5621" s="179"/>
      <c r="X5621" s="179"/>
      <c r="Y5621" s="179"/>
      <c r="Z5621" s="179"/>
      <c r="AA5621" s="222"/>
      <c r="AB5621" s="222"/>
      <c r="AC5621" s="222"/>
      <c r="AD5621" s="179"/>
      <c r="AE5621" s="179"/>
      <c r="AF5621" s="179"/>
      <c r="AG5621" s="179"/>
      <c r="AH5621" s="179"/>
      <c r="AI5621" s="179"/>
      <c r="AJ5621" s="179"/>
    </row>
    <row r="5622" spans="2:36" x14ac:dyDescent="0.3">
      <c r="B5622" s="224">
        <v>569900</v>
      </c>
      <c r="C5622" s="209">
        <v>238147</v>
      </c>
      <c r="D5622" s="206">
        <f t="shared" si="476"/>
        <v>0.41787506580101774</v>
      </c>
      <c r="E5622" s="208">
        <f t="shared" si="477"/>
        <v>0.45</v>
      </c>
      <c r="F5622" s="207">
        <v>13098.08</v>
      </c>
      <c r="G5622" s="207">
        <v>19051.759999999998</v>
      </c>
      <c r="H5622" s="207">
        <v>21433.23</v>
      </c>
      <c r="I5622" s="214">
        <f t="shared" si="478"/>
        <v>219841</v>
      </c>
      <c r="J5622" s="211">
        <f t="shared" si="470"/>
        <v>0.38575364098964732</v>
      </c>
      <c r="K5622" s="212">
        <f t="shared" si="471"/>
        <v>0.45</v>
      </c>
      <c r="L5622" s="214">
        <f t="shared" si="472"/>
        <v>12091.254999999999</v>
      </c>
      <c r="M5622" s="213">
        <f t="shared" si="473"/>
        <v>17587.28</v>
      </c>
      <c r="N5622" s="213">
        <f t="shared" si="474"/>
        <v>19785.689999999999</v>
      </c>
      <c r="O5622" s="242">
        <f t="shared" si="475"/>
        <v>0.51519999999996802</v>
      </c>
      <c r="P5622" s="242"/>
      <c r="Q5622" s="179"/>
      <c r="R5622" s="179"/>
      <c r="S5622" s="179"/>
      <c r="T5622" s="179"/>
      <c r="U5622" s="179"/>
      <c r="V5622" s="179"/>
      <c r="W5622" s="179"/>
      <c r="X5622" s="179"/>
      <c r="Y5622" s="179"/>
      <c r="Z5622" s="179"/>
      <c r="AA5622" s="222"/>
      <c r="AB5622" s="222"/>
      <c r="AC5622" s="222"/>
      <c r="AD5622" s="179"/>
      <c r="AE5622" s="179"/>
      <c r="AF5622" s="179"/>
      <c r="AG5622" s="179"/>
      <c r="AH5622" s="179"/>
      <c r="AI5622" s="179"/>
      <c r="AJ5622" s="179"/>
    </row>
    <row r="5623" spans="2:36" x14ac:dyDescent="0.3">
      <c r="B5623" s="224">
        <v>570000</v>
      </c>
      <c r="C5623" s="209">
        <v>238192</v>
      </c>
      <c r="D5623" s="206">
        <f t="shared" si="476"/>
        <v>0.41788070175438596</v>
      </c>
      <c r="E5623" s="208">
        <f t="shared" si="477"/>
        <v>0.45</v>
      </c>
      <c r="F5623" s="207">
        <v>13100.56</v>
      </c>
      <c r="G5623" s="207">
        <v>19055.36</v>
      </c>
      <c r="H5623" s="207">
        <v>21437.279999999999</v>
      </c>
      <c r="I5623" s="214">
        <f t="shared" si="478"/>
        <v>219886</v>
      </c>
      <c r="J5623" s="211">
        <f t="shared" si="470"/>
        <v>0.38576491228070175</v>
      </c>
      <c r="K5623" s="212">
        <f t="shared" si="471"/>
        <v>0.45</v>
      </c>
      <c r="L5623" s="214">
        <f t="shared" si="472"/>
        <v>12093.73</v>
      </c>
      <c r="M5623" s="213">
        <f t="shared" si="473"/>
        <v>17590.88</v>
      </c>
      <c r="N5623" s="213">
        <f t="shared" si="474"/>
        <v>19789.739999999998</v>
      </c>
      <c r="O5623" s="242">
        <f t="shared" si="475"/>
        <v>0.51529999999966092</v>
      </c>
      <c r="P5623" s="242"/>
      <c r="Q5623" s="179"/>
      <c r="R5623" s="179"/>
      <c r="S5623" s="179"/>
      <c r="T5623" s="179"/>
      <c r="U5623" s="179"/>
      <c r="V5623" s="179"/>
      <c r="W5623" s="179"/>
      <c r="X5623" s="179"/>
      <c r="Y5623" s="179"/>
      <c r="Z5623" s="179"/>
      <c r="AA5623" s="222"/>
      <c r="AB5623" s="222"/>
      <c r="AC5623" s="222"/>
      <c r="AD5623" s="179"/>
      <c r="AE5623" s="179"/>
      <c r="AF5623" s="179"/>
      <c r="AG5623" s="179"/>
      <c r="AH5623" s="179"/>
      <c r="AI5623" s="179"/>
      <c r="AJ5623" s="179"/>
    </row>
    <row r="5624" spans="2:36" x14ac:dyDescent="0.3">
      <c r="B5624" s="224">
        <v>570100</v>
      </c>
      <c r="C5624" s="209">
        <v>238237</v>
      </c>
      <c r="D5624" s="206">
        <f t="shared" si="476"/>
        <v>0.4178863357305736</v>
      </c>
      <c r="E5624" s="208">
        <f t="shared" si="477"/>
        <v>0.45</v>
      </c>
      <c r="F5624" s="207">
        <v>13103.03</v>
      </c>
      <c r="G5624" s="207">
        <v>19058.96</v>
      </c>
      <c r="H5624" s="207">
        <v>21441.33</v>
      </c>
      <c r="I5624" s="214">
        <f t="shared" si="478"/>
        <v>219931</v>
      </c>
      <c r="J5624" s="211">
        <f t="shared" si="470"/>
        <v>0.38577617961761096</v>
      </c>
      <c r="K5624" s="212">
        <f t="shared" si="471"/>
        <v>0.45</v>
      </c>
      <c r="L5624" s="214">
        <f t="shared" si="472"/>
        <v>12096.205</v>
      </c>
      <c r="M5624" s="213">
        <f t="shared" si="473"/>
        <v>17594.48</v>
      </c>
      <c r="N5624" s="213">
        <f t="shared" si="474"/>
        <v>19793.79</v>
      </c>
      <c r="O5624" s="242">
        <f t="shared" si="475"/>
        <v>0.51519999999989519</v>
      </c>
      <c r="P5624" s="242"/>
      <c r="Q5624" s="179"/>
      <c r="R5624" s="179"/>
      <c r="S5624" s="179"/>
      <c r="T5624" s="179"/>
      <c r="U5624" s="179"/>
      <c r="V5624" s="179"/>
      <c r="W5624" s="179"/>
      <c r="X5624" s="179"/>
      <c r="Y5624" s="179"/>
      <c r="Z5624" s="179"/>
      <c r="AA5624" s="222"/>
      <c r="AB5624" s="222"/>
      <c r="AC5624" s="222"/>
      <c r="AD5624" s="179"/>
      <c r="AE5624" s="179"/>
      <c r="AF5624" s="179"/>
      <c r="AG5624" s="179"/>
      <c r="AH5624" s="179"/>
      <c r="AI5624" s="179"/>
      <c r="AJ5624" s="179"/>
    </row>
    <row r="5625" spans="2:36" x14ac:dyDescent="0.3">
      <c r="B5625" s="224">
        <v>570200</v>
      </c>
      <c r="C5625" s="209">
        <v>238282</v>
      </c>
      <c r="D5625" s="206">
        <f t="shared" si="476"/>
        <v>0.41789196773062082</v>
      </c>
      <c r="E5625" s="208">
        <f t="shared" si="477"/>
        <v>0.45</v>
      </c>
      <c r="F5625" s="207">
        <v>13105.51</v>
      </c>
      <c r="G5625" s="207">
        <v>19062.560000000001</v>
      </c>
      <c r="H5625" s="207">
        <v>21445.38</v>
      </c>
      <c r="I5625" s="214">
        <f t="shared" si="478"/>
        <v>219976</v>
      </c>
      <c r="J5625" s="211">
        <f t="shared" si="470"/>
        <v>0.38578744300245527</v>
      </c>
      <c r="K5625" s="212">
        <f t="shared" si="471"/>
        <v>0.45</v>
      </c>
      <c r="L5625" s="214">
        <f t="shared" si="472"/>
        <v>12098.68</v>
      </c>
      <c r="M5625" s="213">
        <f t="shared" si="473"/>
        <v>17598.080000000002</v>
      </c>
      <c r="N5625" s="213">
        <f t="shared" si="474"/>
        <v>19797.84</v>
      </c>
      <c r="O5625" s="242">
        <f t="shared" si="475"/>
        <v>0.51530000000013387</v>
      </c>
      <c r="P5625" s="242"/>
      <c r="Q5625" s="179"/>
      <c r="R5625" s="179"/>
      <c r="S5625" s="179"/>
      <c r="T5625" s="179"/>
      <c r="U5625" s="179"/>
      <c r="V5625" s="179"/>
      <c r="W5625" s="179"/>
      <c r="X5625" s="179"/>
      <c r="Y5625" s="179"/>
      <c r="Z5625" s="179"/>
      <c r="AA5625" s="222"/>
      <c r="AB5625" s="222"/>
      <c r="AC5625" s="222"/>
      <c r="AD5625" s="179"/>
      <c r="AE5625" s="179"/>
      <c r="AF5625" s="179"/>
      <c r="AG5625" s="179"/>
      <c r="AH5625" s="179"/>
      <c r="AI5625" s="179"/>
      <c r="AJ5625" s="179"/>
    </row>
    <row r="5626" spans="2:36" x14ac:dyDescent="0.3">
      <c r="B5626" s="224">
        <v>570300</v>
      </c>
      <c r="C5626" s="209">
        <v>238327</v>
      </c>
      <c r="D5626" s="206">
        <f t="shared" si="476"/>
        <v>0.41789759775556723</v>
      </c>
      <c r="E5626" s="208">
        <f t="shared" si="477"/>
        <v>0.45</v>
      </c>
      <c r="F5626" s="207">
        <v>13107.98</v>
      </c>
      <c r="G5626" s="207">
        <v>19066.16</v>
      </c>
      <c r="H5626" s="207">
        <v>21449.43</v>
      </c>
      <c r="I5626" s="214">
        <f t="shared" si="478"/>
        <v>220021</v>
      </c>
      <c r="J5626" s="211">
        <f t="shared" si="470"/>
        <v>0.38579870243731368</v>
      </c>
      <c r="K5626" s="212">
        <f t="shared" si="471"/>
        <v>0.45</v>
      </c>
      <c r="L5626" s="214">
        <f t="shared" si="472"/>
        <v>12101.155000000001</v>
      </c>
      <c r="M5626" s="213">
        <f t="shared" si="473"/>
        <v>17601.68</v>
      </c>
      <c r="N5626" s="213">
        <f t="shared" si="474"/>
        <v>19801.89</v>
      </c>
      <c r="O5626" s="242">
        <f t="shared" si="475"/>
        <v>0.51520000000029542</v>
      </c>
      <c r="P5626" s="242"/>
      <c r="Q5626" s="179"/>
      <c r="R5626" s="179"/>
      <c r="S5626" s="179"/>
      <c r="T5626" s="179"/>
      <c r="U5626" s="179"/>
      <c r="V5626" s="179"/>
      <c r="W5626" s="179"/>
      <c r="X5626" s="179"/>
      <c r="Y5626" s="179"/>
      <c r="Z5626" s="179"/>
      <c r="AA5626" s="222"/>
      <c r="AB5626" s="222"/>
      <c r="AC5626" s="222"/>
      <c r="AD5626" s="179"/>
      <c r="AE5626" s="179"/>
      <c r="AF5626" s="179"/>
      <c r="AG5626" s="179"/>
      <c r="AH5626" s="179"/>
      <c r="AI5626" s="179"/>
      <c r="AJ5626" s="179"/>
    </row>
    <row r="5627" spans="2:36" x14ac:dyDescent="0.3">
      <c r="B5627" s="224">
        <v>570400</v>
      </c>
      <c r="C5627" s="209">
        <v>238372</v>
      </c>
      <c r="D5627" s="206">
        <f t="shared" si="476"/>
        <v>0.41790322580645162</v>
      </c>
      <c r="E5627" s="208">
        <f t="shared" si="477"/>
        <v>0.45</v>
      </c>
      <c r="F5627" s="207">
        <v>13110.46</v>
      </c>
      <c r="G5627" s="207">
        <v>19069.759999999998</v>
      </c>
      <c r="H5627" s="207">
        <v>21453.48</v>
      </c>
      <c r="I5627" s="214">
        <f t="shared" si="478"/>
        <v>220066</v>
      </c>
      <c r="J5627" s="211">
        <f t="shared" ref="J5627:J5690" si="479">I5627/$B5627</f>
        <v>0.3858099579242637</v>
      </c>
      <c r="K5627" s="212">
        <f t="shared" ref="K5627:K5690" si="480">(I5627-I5626)/($B5627-$B5626)</f>
        <v>0.45</v>
      </c>
      <c r="L5627" s="214">
        <f t="shared" si="472"/>
        <v>12103.63</v>
      </c>
      <c r="M5627" s="213">
        <f t="shared" si="473"/>
        <v>17605.28</v>
      </c>
      <c r="N5627" s="213">
        <f t="shared" si="474"/>
        <v>19805.939999999999</v>
      </c>
      <c r="O5627" s="242">
        <f t="shared" si="475"/>
        <v>0.51530000000002474</v>
      </c>
      <c r="P5627" s="242"/>
      <c r="Q5627" s="179"/>
      <c r="R5627" s="179"/>
      <c r="S5627" s="179"/>
      <c r="T5627" s="179"/>
      <c r="U5627" s="179"/>
      <c r="V5627" s="179"/>
      <c r="W5627" s="179"/>
      <c r="X5627" s="179"/>
      <c r="Y5627" s="179"/>
      <c r="Z5627" s="179"/>
      <c r="AA5627" s="222"/>
      <c r="AB5627" s="222"/>
      <c r="AC5627" s="222"/>
      <c r="AD5627" s="179"/>
      <c r="AE5627" s="179"/>
      <c r="AF5627" s="179"/>
      <c r="AG5627" s="179"/>
      <c r="AH5627" s="179"/>
      <c r="AI5627" s="179"/>
      <c r="AJ5627" s="179"/>
    </row>
    <row r="5628" spans="2:36" x14ac:dyDescent="0.3">
      <c r="B5628" s="224">
        <v>570500</v>
      </c>
      <c r="C5628" s="209">
        <v>238417</v>
      </c>
      <c r="D5628" s="206">
        <f t="shared" si="476"/>
        <v>0.41790885188431198</v>
      </c>
      <c r="E5628" s="208">
        <f t="shared" si="477"/>
        <v>0.45</v>
      </c>
      <c r="F5628" s="207">
        <v>13112.93</v>
      </c>
      <c r="G5628" s="207">
        <v>19073.36</v>
      </c>
      <c r="H5628" s="207">
        <v>21457.53</v>
      </c>
      <c r="I5628" s="214">
        <f t="shared" si="478"/>
        <v>220111</v>
      </c>
      <c r="J5628" s="211">
        <f t="shared" si="479"/>
        <v>0.38582120946538123</v>
      </c>
      <c r="K5628" s="212">
        <f t="shared" si="480"/>
        <v>0.45</v>
      </c>
      <c r="L5628" s="214">
        <f t="shared" si="472"/>
        <v>12106.105</v>
      </c>
      <c r="M5628" s="213">
        <f t="shared" si="473"/>
        <v>17608.88</v>
      </c>
      <c r="N5628" s="213">
        <f t="shared" si="474"/>
        <v>19809.989999999998</v>
      </c>
      <c r="O5628" s="242">
        <f t="shared" si="475"/>
        <v>0.51519999999964061</v>
      </c>
      <c r="P5628" s="242"/>
      <c r="Q5628" s="179"/>
      <c r="R5628" s="179"/>
      <c r="S5628" s="179"/>
      <c r="T5628" s="179"/>
      <c r="U5628" s="179"/>
      <c r="V5628" s="179"/>
      <c r="W5628" s="179"/>
      <c r="X5628" s="179"/>
      <c r="Y5628" s="179"/>
      <c r="Z5628" s="179"/>
      <c r="AA5628" s="222"/>
      <c r="AB5628" s="222"/>
      <c r="AC5628" s="222"/>
      <c r="AD5628" s="179"/>
      <c r="AE5628" s="179"/>
      <c r="AF5628" s="179"/>
      <c r="AG5628" s="179"/>
      <c r="AH5628" s="179"/>
      <c r="AI5628" s="179"/>
      <c r="AJ5628" s="179"/>
    </row>
    <row r="5629" spans="2:36" x14ac:dyDescent="0.3">
      <c r="B5629" s="224">
        <v>570600</v>
      </c>
      <c r="C5629" s="209">
        <v>238462</v>
      </c>
      <c r="D5629" s="206">
        <f t="shared" si="476"/>
        <v>0.41791447599018577</v>
      </c>
      <c r="E5629" s="208">
        <f t="shared" si="477"/>
        <v>0.45</v>
      </c>
      <c r="F5629" s="207">
        <v>13115.41</v>
      </c>
      <c r="G5629" s="207">
        <v>19076.96</v>
      </c>
      <c r="H5629" s="207">
        <v>21461.58</v>
      </c>
      <c r="I5629" s="214">
        <f t="shared" si="478"/>
        <v>220156</v>
      </c>
      <c r="J5629" s="211">
        <f t="shared" si="479"/>
        <v>0.385832457062741</v>
      </c>
      <c r="K5629" s="212">
        <f t="shared" si="480"/>
        <v>0.45</v>
      </c>
      <c r="L5629" s="214">
        <f t="shared" si="472"/>
        <v>12108.58</v>
      </c>
      <c r="M5629" s="213">
        <f t="shared" si="473"/>
        <v>17612.48</v>
      </c>
      <c r="N5629" s="213">
        <f t="shared" si="474"/>
        <v>19814.04</v>
      </c>
      <c r="O5629" s="242">
        <f t="shared" si="475"/>
        <v>0.5152999999999156</v>
      </c>
      <c r="P5629" s="242"/>
      <c r="Q5629" s="179"/>
      <c r="R5629" s="179"/>
      <c r="S5629" s="179"/>
      <c r="T5629" s="179"/>
      <c r="U5629" s="179"/>
      <c r="V5629" s="179"/>
      <c r="W5629" s="179"/>
      <c r="X5629" s="179"/>
      <c r="Y5629" s="179"/>
      <c r="Z5629" s="179"/>
      <c r="AA5629" s="222"/>
      <c r="AB5629" s="222"/>
      <c r="AC5629" s="222"/>
      <c r="AD5629" s="179"/>
      <c r="AE5629" s="179"/>
      <c r="AF5629" s="179"/>
      <c r="AG5629" s="179"/>
      <c r="AH5629" s="179"/>
      <c r="AI5629" s="179"/>
      <c r="AJ5629" s="179"/>
    </row>
    <row r="5630" spans="2:36" x14ac:dyDescent="0.3">
      <c r="B5630" s="224">
        <v>570700</v>
      </c>
      <c r="C5630" s="209">
        <v>238507</v>
      </c>
      <c r="D5630" s="206">
        <f t="shared" si="476"/>
        <v>0.4179200981251095</v>
      </c>
      <c r="E5630" s="208">
        <f t="shared" si="477"/>
        <v>0.45</v>
      </c>
      <c r="F5630" s="207">
        <v>13117.88</v>
      </c>
      <c r="G5630" s="207">
        <v>19080.560000000001</v>
      </c>
      <c r="H5630" s="207">
        <v>21465.63</v>
      </c>
      <c r="I5630" s="214">
        <f t="shared" si="478"/>
        <v>220201</v>
      </c>
      <c r="J5630" s="211">
        <f t="shared" si="479"/>
        <v>0.38584370071841601</v>
      </c>
      <c r="K5630" s="212">
        <f t="shared" si="480"/>
        <v>0.45</v>
      </c>
      <c r="L5630" s="214">
        <f t="shared" ref="L5630:L5693" si="481">I5630*5.5%</f>
        <v>12111.055</v>
      </c>
      <c r="M5630" s="213">
        <f t="shared" ref="M5630:M5693" si="482">I5630*8%</f>
        <v>17616.080000000002</v>
      </c>
      <c r="N5630" s="213">
        <f t="shared" ref="N5630:N5693" si="483">I5630*9%</f>
        <v>19818.09</v>
      </c>
      <c r="O5630" s="242">
        <f t="shared" si="475"/>
        <v>0.51520000000007715</v>
      </c>
      <c r="P5630" s="242"/>
      <c r="Q5630" s="179"/>
      <c r="R5630" s="179"/>
      <c r="S5630" s="179"/>
      <c r="T5630" s="179"/>
      <c r="U5630" s="179"/>
      <c r="V5630" s="179"/>
      <c r="W5630" s="179"/>
      <c r="X5630" s="179"/>
      <c r="Y5630" s="179"/>
      <c r="Z5630" s="179"/>
      <c r="AA5630" s="222"/>
      <c r="AB5630" s="222"/>
      <c r="AC5630" s="222"/>
      <c r="AD5630" s="179"/>
      <c r="AE5630" s="179"/>
      <c r="AF5630" s="179"/>
      <c r="AG5630" s="179"/>
      <c r="AH5630" s="179"/>
      <c r="AI5630" s="179"/>
      <c r="AJ5630" s="179"/>
    </row>
    <row r="5631" spans="2:36" x14ac:dyDescent="0.3">
      <c r="B5631" s="224">
        <v>570800</v>
      </c>
      <c r="C5631" s="209">
        <v>238552</v>
      </c>
      <c r="D5631" s="206">
        <f t="shared" si="476"/>
        <v>0.41792571829011915</v>
      </c>
      <c r="E5631" s="208">
        <f t="shared" si="477"/>
        <v>0.45</v>
      </c>
      <c r="F5631" s="207">
        <v>13120.36</v>
      </c>
      <c r="G5631" s="207">
        <v>19084.16</v>
      </c>
      <c r="H5631" s="207">
        <v>21469.68</v>
      </c>
      <c r="I5631" s="214">
        <f t="shared" si="478"/>
        <v>220246</v>
      </c>
      <c r="J5631" s="211">
        <f t="shared" si="479"/>
        <v>0.38585494043447793</v>
      </c>
      <c r="K5631" s="212">
        <f t="shared" si="480"/>
        <v>0.45</v>
      </c>
      <c r="L5631" s="214">
        <f t="shared" si="481"/>
        <v>12113.53</v>
      </c>
      <c r="M5631" s="213">
        <f t="shared" si="482"/>
        <v>17619.68</v>
      </c>
      <c r="N5631" s="213">
        <f t="shared" si="483"/>
        <v>19822.14</v>
      </c>
      <c r="O5631" s="242">
        <f t="shared" si="475"/>
        <v>0.51529999999980647</v>
      </c>
      <c r="P5631" s="242"/>
      <c r="Q5631" s="179"/>
      <c r="R5631" s="179"/>
      <c r="S5631" s="179"/>
      <c r="T5631" s="179"/>
      <c r="U5631" s="179"/>
      <c r="V5631" s="179"/>
      <c r="W5631" s="179"/>
      <c r="X5631" s="179"/>
      <c r="Y5631" s="179"/>
      <c r="Z5631" s="179"/>
      <c r="AA5631" s="222"/>
      <c r="AB5631" s="222"/>
      <c r="AC5631" s="222"/>
      <c r="AD5631" s="179"/>
      <c r="AE5631" s="179"/>
      <c r="AF5631" s="179"/>
      <c r="AG5631" s="179"/>
      <c r="AH5631" s="179"/>
      <c r="AI5631" s="179"/>
      <c r="AJ5631" s="179"/>
    </row>
    <row r="5632" spans="2:36" x14ac:dyDescent="0.3">
      <c r="B5632" s="224">
        <v>570900</v>
      </c>
      <c r="C5632" s="209">
        <v>238597</v>
      </c>
      <c r="D5632" s="206">
        <f t="shared" si="476"/>
        <v>0.4179313364862498</v>
      </c>
      <c r="E5632" s="208">
        <f t="shared" si="477"/>
        <v>0.45</v>
      </c>
      <c r="F5632" s="207">
        <v>13122.83</v>
      </c>
      <c r="G5632" s="207">
        <v>19087.759999999998</v>
      </c>
      <c r="H5632" s="207">
        <v>21473.73</v>
      </c>
      <c r="I5632" s="214">
        <f t="shared" si="478"/>
        <v>220291</v>
      </c>
      <c r="J5632" s="211">
        <f t="shared" si="479"/>
        <v>0.38586617621299701</v>
      </c>
      <c r="K5632" s="212">
        <f t="shared" si="480"/>
        <v>0.45</v>
      </c>
      <c r="L5632" s="214">
        <f t="shared" si="481"/>
        <v>12116.004999999999</v>
      </c>
      <c r="M5632" s="213">
        <f t="shared" si="482"/>
        <v>17623.28</v>
      </c>
      <c r="N5632" s="213">
        <f t="shared" si="483"/>
        <v>19826.189999999999</v>
      </c>
      <c r="O5632" s="242">
        <f t="shared" si="475"/>
        <v>0.51519999999996802</v>
      </c>
      <c r="P5632" s="242"/>
      <c r="Q5632" s="179"/>
      <c r="R5632" s="179"/>
      <c r="S5632" s="179"/>
      <c r="T5632" s="179"/>
      <c r="U5632" s="179"/>
      <c r="V5632" s="179"/>
      <c r="W5632" s="179"/>
      <c r="X5632" s="179"/>
      <c r="Y5632" s="179"/>
      <c r="Z5632" s="179"/>
      <c r="AA5632" s="222"/>
      <c r="AB5632" s="222"/>
      <c r="AC5632" s="222"/>
      <c r="AD5632" s="179"/>
      <c r="AE5632" s="179"/>
      <c r="AF5632" s="179"/>
      <c r="AG5632" s="179"/>
      <c r="AH5632" s="179"/>
      <c r="AI5632" s="179"/>
      <c r="AJ5632" s="179"/>
    </row>
    <row r="5633" spans="2:36" x14ac:dyDescent="0.3">
      <c r="B5633" s="224">
        <v>571000</v>
      </c>
      <c r="C5633" s="209">
        <v>238642</v>
      </c>
      <c r="D5633" s="206">
        <f t="shared" si="476"/>
        <v>0.4179369527145359</v>
      </c>
      <c r="E5633" s="208">
        <f t="shared" si="477"/>
        <v>0.45</v>
      </c>
      <c r="F5633" s="207">
        <v>13125.31</v>
      </c>
      <c r="G5633" s="207">
        <v>19091.36</v>
      </c>
      <c r="H5633" s="207">
        <v>21477.78</v>
      </c>
      <c r="I5633" s="214">
        <f t="shared" si="478"/>
        <v>220336</v>
      </c>
      <c r="J5633" s="211">
        <f t="shared" si="479"/>
        <v>0.38587740805604204</v>
      </c>
      <c r="K5633" s="212">
        <f t="shared" si="480"/>
        <v>0.45</v>
      </c>
      <c r="L5633" s="214">
        <f t="shared" si="481"/>
        <v>12118.48</v>
      </c>
      <c r="M5633" s="213">
        <f t="shared" si="482"/>
        <v>17626.88</v>
      </c>
      <c r="N5633" s="213">
        <f t="shared" si="483"/>
        <v>19830.239999999998</v>
      </c>
      <c r="O5633" s="242">
        <f t="shared" si="475"/>
        <v>0.51529999999966092</v>
      </c>
      <c r="P5633" s="242"/>
      <c r="Q5633" s="179"/>
      <c r="R5633" s="179"/>
      <c r="S5633" s="179"/>
      <c r="T5633" s="179"/>
      <c r="U5633" s="179"/>
      <c r="V5633" s="179"/>
      <c r="W5633" s="179"/>
      <c r="X5633" s="179"/>
      <c r="Y5633" s="179"/>
      <c r="Z5633" s="179"/>
      <c r="AA5633" s="222"/>
      <c r="AB5633" s="222"/>
      <c r="AC5633" s="222"/>
      <c r="AD5633" s="179"/>
      <c r="AE5633" s="179"/>
      <c r="AF5633" s="179"/>
      <c r="AG5633" s="179"/>
      <c r="AH5633" s="179"/>
      <c r="AI5633" s="179"/>
      <c r="AJ5633" s="179"/>
    </row>
    <row r="5634" spans="2:36" x14ac:dyDescent="0.3">
      <c r="B5634" s="224">
        <v>571100</v>
      </c>
      <c r="C5634" s="209">
        <v>238687</v>
      </c>
      <c r="D5634" s="206">
        <f t="shared" si="476"/>
        <v>0.41794256697601123</v>
      </c>
      <c r="E5634" s="208">
        <f t="shared" si="477"/>
        <v>0.45</v>
      </c>
      <c r="F5634" s="207">
        <v>13127.78</v>
      </c>
      <c r="G5634" s="207">
        <v>19094.96</v>
      </c>
      <c r="H5634" s="207">
        <v>21481.83</v>
      </c>
      <c r="I5634" s="214">
        <f t="shared" si="478"/>
        <v>220381</v>
      </c>
      <c r="J5634" s="211">
        <f t="shared" si="479"/>
        <v>0.38588863596568029</v>
      </c>
      <c r="K5634" s="212">
        <f t="shared" si="480"/>
        <v>0.45</v>
      </c>
      <c r="L5634" s="214">
        <f t="shared" si="481"/>
        <v>12120.955</v>
      </c>
      <c r="M5634" s="213">
        <f t="shared" si="482"/>
        <v>17630.48</v>
      </c>
      <c r="N5634" s="213">
        <f t="shared" si="483"/>
        <v>19834.29</v>
      </c>
      <c r="O5634" s="242">
        <f t="shared" si="475"/>
        <v>0.51519999999989519</v>
      </c>
      <c r="P5634" s="242"/>
      <c r="Q5634" s="179"/>
      <c r="R5634" s="179"/>
      <c r="S5634" s="179"/>
      <c r="T5634" s="179"/>
      <c r="U5634" s="179"/>
      <c r="V5634" s="179"/>
      <c r="W5634" s="179"/>
      <c r="X5634" s="179"/>
      <c r="Y5634" s="179"/>
      <c r="Z5634" s="179"/>
      <c r="AA5634" s="222"/>
      <c r="AB5634" s="222"/>
      <c r="AC5634" s="222"/>
      <c r="AD5634" s="179"/>
      <c r="AE5634" s="179"/>
      <c r="AF5634" s="179"/>
      <c r="AG5634" s="179"/>
      <c r="AH5634" s="179"/>
      <c r="AI5634" s="179"/>
      <c r="AJ5634" s="179"/>
    </row>
    <row r="5635" spans="2:36" x14ac:dyDescent="0.3">
      <c r="B5635" s="224">
        <v>571200</v>
      </c>
      <c r="C5635" s="209">
        <v>238732</v>
      </c>
      <c r="D5635" s="206">
        <f t="shared" si="476"/>
        <v>0.41794817927170869</v>
      </c>
      <c r="E5635" s="208">
        <f t="shared" si="477"/>
        <v>0.45</v>
      </c>
      <c r="F5635" s="207">
        <v>13130.26</v>
      </c>
      <c r="G5635" s="207">
        <v>19098.560000000001</v>
      </c>
      <c r="H5635" s="207">
        <v>21485.88</v>
      </c>
      <c r="I5635" s="214">
        <f t="shared" si="478"/>
        <v>220426</v>
      </c>
      <c r="J5635" s="211">
        <f t="shared" si="479"/>
        <v>0.38589985994397757</v>
      </c>
      <c r="K5635" s="212">
        <f t="shared" si="480"/>
        <v>0.45</v>
      </c>
      <c r="L5635" s="214">
        <f t="shared" si="481"/>
        <v>12123.43</v>
      </c>
      <c r="M5635" s="213">
        <f t="shared" si="482"/>
        <v>17634.080000000002</v>
      </c>
      <c r="N5635" s="213">
        <f t="shared" si="483"/>
        <v>19838.34</v>
      </c>
      <c r="O5635" s="242">
        <f t="shared" si="475"/>
        <v>0.51530000000013387</v>
      </c>
      <c r="P5635" s="242"/>
      <c r="Q5635" s="179"/>
      <c r="R5635" s="179"/>
      <c r="S5635" s="179"/>
      <c r="T5635" s="179"/>
      <c r="U5635" s="179"/>
      <c r="V5635" s="179"/>
      <c r="W5635" s="179"/>
      <c r="X5635" s="179"/>
      <c r="Y5635" s="179"/>
      <c r="Z5635" s="179"/>
      <c r="AA5635" s="222"/>
      <c r="AB5635" s="222"/>
      <c r="AC5635" s="222"/>
      <c r="AD5635" s="179"/>
      <c r="AE5635" s="179"/>
      <c r="AF5635" s="179"/>
      <c r="AG5635" s="179"/>
      <c r="AH5635" s="179"/>
      <c r="AI5635" s="179"/>
      <c r="AJ5635" s="179"/>
    </row>
    <row r="5636" spans="2:36" x14ac:dyDescent="0.3">
      <c r="B5636" s="224">
        <v>571300</v>
      </c>
      <c r="C5636" s="209">
        <v>238777</v>
      </c>
      <c r="D5636" s="206">
        <f t="shared" si="476"/>
        <v>0.41795378960266061</v>
      </c>
      <c r="E5636" s="208">
        <f t="shared" si="477"/>
        <v>0.45</v>
      </c>
      <c r="F5636" s="207">
        <v>13132.73</v>
      </c>
      <c r="G5636" s="207">
        <v>19102.16</v>
      </c>
      <c r="H5636" s="207">
        <v>21489.93</v>
      </c>
      <c r="I5636" s="214">
        <f t="shared" si="478"/>
        <v>220471</v>
      </c>
      <c r="J5636" s="211">
        <f t="shared" si="479"/>
        <v>0.38591107999299845</v>
      </c>
      <c r="K5636" s="212">
        <f t="shared" si="480"/>
        <v>0.45</v>
      </c>
      <c r="L5636" s="214">
        <f t="shared" si="481"/>
        <v>12125.905000000001</v>
      </c>
      <c r="M5636" s="213">
        <f t="shared" si="482"/>
        <v>17637.68</v>
      </c>
      <c r="N5636" s="213">
        <f t="shared" si="483"/>
        <v>19842.39</v>
      </c>
      <c r="O5636" s="242">
        <f t="shared" si="475"/>
        <v>0.51520000000029542</v>
      </c>
      <c r="P5636" s="242"/>
      <c r="Q5636" s="179"/>
      <c r="R5636" s="179"/>
      <c r="S5636" s="179"/>
      <c r="T5636" s="179"/>
      <c r="U5636" s="179"/>
      <c r="V5636" s="179"/>
      <c r="W5636" s="179"/>
      <c r="X5636" s="179"/>
      <c r="Y5636" s="179"/>
      <c r="Z5636" s="179"/>
      <c r="AA5636" s="222"/>
      <c r="AB5636" s="222"/>
      <c r="AC5636" s="222"/>
      <c r="AD5636" s="179"/>
      <c r="AE5636" s="179"/>
      <c r="AF5636" s="179"/>
      <c r="AG5636" s="179"/>
      <c r="AH5636" s="179"/>
      <c r="AI5636" s="179"/>
      <c r="AJ5636" s="179"/>
    </row>
    <row r="5637" spans="2:36" x14ac:dyDescent="0.3">
      <c r="B5637" s="224">
        <v>571400</v>
      </c>
      <c r="C5637" s="209">
        <v>238822</v>
      </c>
      <c r="D5637" s="206">
        <f t="shared" si="476"/>
        <v>0.41795939796989851</v>
      </c>
      <c r="E5637" s="208">
        <f t="shared" si="477"/>
        <v>0.45</v>
      </c>
      <c r="F5637" s="207">
        <v>13135.21</v>
      </c>
      <c r="G5637" s="207">
        <v>19105.759999999998</v>
      </c>
      <c r="H5637" s="207">
        <v>21493.98</v>
      </c>
      <c r="I5637" s="214">
        <f t="shared" si="478"/>
        <v>220516</v>
      </c>
      <c r="J5637" s="211">
        <f t="shared" si="479"/>
        <v>0.38592229611480572</v>
      </c>
      <c r="K5637" s="212">
        <f t="shared" si="480"/>
        <v>0.45</v>
      </c>
      <c r="L5637" s="214">
        <f t="shared" si="481"/>
        <v>12128.38</v>
      </c>
      <c r="M5637" s="213">
        <f t="shared" si="482"/>
        <v>17641.28</v>
      </c>
      <c r="N5637" s="213">
        <f t="shared" si="483"/>
        <v>19846.439999999999</v>
      </c>
      <c r="O5637" s="242">
        <f t="shared" ref="O5637:O5700" si="484">(C5637+F5637+H5637-C5636-F5636-H5636)/100</f>
        <v>0.51530000000002474</v>
      </c>
      <c r="P5637" s="242"/>
      <c r="Q5637" s="179"/>
      <c r="R5637" s="179"/>
      <c r="S5637" s="179"/>
      <c r="T5637" s="179"/>
      <c r="U5637" s="179"/>
      <c r="V5637" s="179"/>
      <c r="W5637" s="179"/>
      <c r="X5637" s="179"/>
      <c r="Y5637" s="179"/>
      <c r="Z5637" s="179"/>
      <c r="AA5637" s="222"/>
      <c r="AB5637" s="222"/>
      <c r="AC5637" s="222"/>
      <c r="AD5637" s="179"/>
      <c r="AE5637" s="179"/>
      <c r="AF5637" s="179"/>
      <c r="AG5637" s="179"/>
      <c r="AH5637" s="179"/>
      <c r="AI5637" s="179"/>
      <c r="AJ5637" s="179"/>
    </row>
    <row r="5638" spans="2:36" x14ac:dyDescent="0.3">
      <c r="B5638" s="224">
        <v>571500</v>
      </c>
      <c r="C5638" s="209">
        <v>238867</v>
      </c>
      <c r="D5638" s="206">
        <f t="shared" si="476"/>
        <v>0.41796500437445322</v>
      </c>
      <c r="E5638" s="208">
        <f t="shared" si="477"/>
        <v>0.45</v>
      </c>
      <c r="F5638" s="207">
        <v>13137.68</v>
      </c>
      <c r="G5638" s="207">
        <v>19109.36</v>
      </c>
      <c r="H5638" s="207">
        <v>21498.03</v>
      </c>
      <c r="I5638" s="214">
        <f t="shared" si="478"/>
        <v>220561</v>
      </c>
      <c r="J5638" s="211">
        <f t="shared" si="479"/>
        <v>0.38593350831146106</v>
      </c>
      <c r="K5638" s="212">
        <f t="shared" si="480"/>
        <v>0.45</v>
      </c>
      <c r="L5638" s="214">
        <f t="shared" si="481"/>
        <v>12130.855</v>
      </c>
      <c r="M5638" s="213">
        <f t="shared" si="482"/>
        <v>17644.88</v>
      </c>
      <c r="N5638" s="213">
        <f t="shared" si="483"/>
        <v>19850.489999999998</v>
      </c>
      <c r="O5638" s="242">
        <f t="shared" si="484"/>
        <v>0.51519999999964061</v>
      </c>
      <c r="P5638" s="242"/>
      <c r="Q5638" s="179"/>
      <c r="R5638" s="179"/>
      <c r="S5638" s="179"/>
      <c r="T5638" s="179"/>
      <c r="U5638" s="179"/>
      <c r="V5638" s="179"/>
      <c r="W5638" s="179"/>
      <c r="X5638" s="179"/>
      <c r="Y5638" s="179"/>
      <c r="Z5638" s="179"/>
      <c r="AA5638" s="222"/>
      <c r="AB5638" s="222"/>
      <c r="AC5638" s="222"/>
      <c r="AD5638" s="179"/>
      <c r="AE5638" s="179"/>
      <c r="AF5638" s="179"/>
      <c r="AG5638" s="179"/>
      <c r="AH5638" s="179"/>
      <c r="AI5638" s="179"/>
      <c r="AJ5638" s="179"/>
    </row>
    <row r="5639" spans="2:36" x14ac:dyDescent="0.3">
      <c r="B5639" s="224">
        <v>571600</v>
      </c>
      <c r="C5639" s="209">
        <v>238912</v>
      </c>
      <c r="D5639" s="206">
        <f t="shared" si="476"/>
        <v>0.41797060881735482</v>
      </c>
      <c r="E5639" s="208">
        <f t="shared" si="477"/>
        <v>0.45</v>
      </c>
      <c r="F5639" s="207">
        <v>13140.16</v>
      </c>
      <c r="G5639" s="207">
        <v>19112.96</v>
      </c>
      <c r="H5639" s="207">
        <v>21502.080000000002</v>
      </c>
      <c r="I5639" s="214">
        <f t="shared" si="478"/>
        <v>220606</v>
      </c>
      <c r="J5639" s="211">
        <f t="shared" si="479"/>
        <v>0.38594471658502449</v>
      </c>
      <c r="K5639" s="212">
        <f t="shared" si="480"/>
        <v>0.45</v>
      </c>
      <c r="L5639" s="214">
        <f t="shared" si="481"/>
        <v>12133.33</v>
      </c>
      <c r="M5639" s="213">
        <f t="shared" si="482"/>
        <v>17648.48</v>
      </c>
      <c r="N5639" s="213">
        <f t="shared" si="483"/>
        <v>19854.54</v>
      </c>
      <c r="O5639" s="242">
        <f t="shared" si="484"/>
        <v>0.5152999999999156</v>
      </c>
      <c r="P5639" s="242"/>
      <c r="Q5639" s="179"/>
      <c r="R5639" s="179"/>
      <c r="S5639" s="179"/>
      <c r="T5639" s="179"/>
      <c r="U5639" s="179"/>
      <c r="V5639" s="179"/>
      <c r="W5639" s="179"/>
      <c r="X5639" s="179"/>
      <c r="Y5639" s="179"/>
      <c r="Z5639" s="179"/>
      <c r="AA5639" s="222"/>
      <c r="AB5639" s="222"/>
      <c r="AC5639" s="222"/>
      <c r="AD5639" s="179"/>
      <c r="AE5639" s="179"/>
      <c r="AF5639" s="179"/>
      <c r="AG5639" s="179"/>
      <c r="AH5639" s="179"/>
      <c r="AI5639" s="179"/>
      <c r="AJ5639" s="179"/>
    </row>
    <row r="5640" spans="2:36" x14ac:dyDescent="0.3">
      <c r="B5640" s="224">
        <v>571700</v>
      </c>
      <c r="C5640" s="209">
        <v>238957</v>
      </c>
      <c r="D5640" s="206">
        <f t="shared" si="476"/>
        <v>0.41797621129963269</v>
      </c>
      <c r="E5640" s="208">
        <f t="shared" si="477"/>
        <v>0.45</v>
      </c>
      <c r="F5640" s="207">
        <v>13142.63</v>
      </c>
      <c r="G5640" s="207">
        <v>19116.560000000001</v>
      </c>
      <c r="H5640" s="207">
        <v>21506.13</v>
      </c>
      <c r="I5640" s="214">
        <f t="shared" si="478"/>
        <v>220651</v>
      </c>
      <c r="J5640" s="211">
        <f t="shared" si="479"/>
        <v>0.38595592093755465</v>
      </c>
      <c r="K5640" s="212">
        <f t="shared" si="480"/>
        <v>0.45</v>
      </c>
      <c r="L5640" s="214">
        <f t="shared" si="481"/>
        <v>12135.805</v>
      </c>
      <c r="M5640" s="213">
        <f t="shared" si="482"/>
        <v>17652.080000000002</v>
      </c>
      <c r="N5640" s="213">
        <f t="shared" si="483"/>
        <v>19858.59</v>
      </c>
      <c r="O5640" s="242">
        <f t="shared" si="484"/>
        <v>0.51520000000007715</v>
      </c>
      <c r="P5640" s="242"/>
      <c r="Q5640" s="179"/>
      <c r="R5640" s="179"/>
      <c r="S5640" s="179"/>
      <c r="T5640" s="179"/>
      <c r="U5640" s="179"/>
      <c r="V5640" s="179"/>
      <c r="W5640" s="179"/>
      <c r="X5640" s="179"/>
      <c r="Y5640" s="179"/>
      <c r="Z5640" s="179"/>
      <c r="AA5640" s="222"/>
      <c r="AB5640" s="222"/>
      <c r="AC5640" s="222"/>
      <c r="AD5640" s="179"/>
      <c r="AE5640" s="179"/>
      <c r="AF5640" s="179"/>
      <c r="AG5640" s="179"/>
      <c r="AH5640" s="179"/>
      <c r="AI5640" s="179"/>
      <c r="AJ5640" s="179"/>
    </row>
    <row r="5641" spans="2:36" x14ac:dyDescent="0.3">
      <c r="B5641" s="224">
        <v>571800</v>
      </c>
      <c r="C5641" s="209">
        <v>239002</v>
      </c>
      <c r="D5641" s="206">
        <f t="shared" si="476"/>
        <v>0.41798181182231547</v>
      </c>
      <c r="E5641" s="208">
        <f t="shared" si="477"/>
        <v>0.45</v>
      </c>
      <c r="F5641" s="207">
        <v>13145.11</v>
      </c>
      <c r="G5641" s="207">
        <v>19120.16</v>
      </c>
      <c r="H5641" s="207">
        <v>21510.18</v>
      </c>
      <c r="I5641" s="214">
        <f t="shared" si="478"/>
        <v>220696</v>
      </c>
      <c r="J5641" s="211">
        <f t="shared" si="479"/>
        <v>0.38596712137110878</v>
      </c>
      <c r="K5641" s="212">
        <f t="shared" si="480"/>
        <v>0.45</v>
      </c>
      <c r="L5641" s="214">
        <f t="shared" si="481"/>
        <v>12138.28</v>
      </c>
      <c r="M5641" s="213">
        <f t="shared" si="482"/>
        <v>17655.68</v>
      </c>
      <c r="N5641" s="213">
        <f t="shared" si="483"/>
        <v>19862.64</v>
      </c>
      <c r="O5641" s="242">
        <f t="shared" si="484"/>
        <v>0.51529999999980647</v>
      </c>
      <c r="P5641" s="242"/>
      <c r="Q5641" s="179"/>
      <c r="R5641" s="179"/>
      <c r="S5641" s="179"/>
      <c r="T5641" s="179"/>
      <c r="U5641" s="179"/>
      <c r="V5641" s="179"/>
      <c r="W5641" s="179"/>
      <c r="X5641" s="179"/>
      <c r="Y5641" s="179"/>
      <c r="Z5641" s="179"/>
      <c r="AA5641" s="222"/>
      <c r="AB5641" s="222"/>
      <c r="AC5641" s="222"/>
      <c r="AD5641" s="179"/>
      <c r="AE5641" s="179"/>
      <c r="AF5641" s="179"/>
      <c r="AG5641" s="179"/>
      <c r="AH5641" s="179"/>
      <c r="AI5641" s="179"/>
      <c r="AJ5641" s="179"/>
    </row>
    <row r="5642" spans="2:36" x14ac:dyDescent="0.3">
      <c r="B5642" s="224">
        <v>571900</v>
      </c>
      <c r="C5642" s="209">
        <v>239047</v>
      </c>
      <c r="D5642" s="206">
        <f t="shared" si="476"/>
        <v>0.41798741038643117</v>
      </c>
      <c r="E5642" s="208">
        <f t="shared" si="477"/>
        <v>0.45</v>
      </c>
      <c r="F5642" s="207">
        <v>13147.58</v>
      </c>
      <c r="G5642" s="207">
        <v>19123.759999999998</v>
      </c>
      <c r="H5642" s="207">
        <v>21514.23</v>
      </c>
      <c r="I5642" s="214">
        <f t="shared" si="478"/>
        <v>220741</v>
      </c>
      <c r="J5642" s="211">
        <f t="shared" si="479"/>
        <v>0.38597831788774262</v>
      </c>
      <c r="K5642" s="212">
        <f t="shared" si="480"/>
        <v>0.45</v>
      </c>
      <c r="L5642" s="214">
        <f t="shared" si="481"/>
        <v>12140.754999999999</v>
      </c>
      <c r="M5642" s="213">
        <f t="shared" si="482"/>
        <v>17659.28</v>
      </c>
      <c r="N5642" s="213">
        <f t="shared" si="483"/>
        <v>19866.689999999999</v>
      </c>
      <c r="O5642" s="242">
        <f t="shared" si="484"/>
        <v>0.51519999999996802</v>
      </c>
      <c r="P5642" s="242"/>
      <c r="Q5642" s="179"/>
      <c r="R5642" s="179"/>
      <c r="S5642" s="179"/>
      <c r="T5642" s="179"/>
      <c r="U5642" s="179"/>
      <c r="V5642" s="179"/>
      <c r="W5642" s="179"/>
      <c r="X5642" s="179"/>
      <c r="Y5642" s="179"/>
      <c r="Z5642" s="179"/>
      <c r="AA5642" s="222"/>
      <c r="AB5642" s="222"/>
      <c r="AC5642" s="222"/>
      <c r="AD5642" s="179"/>
      <c r="AE5642" s="179"/>
      <c r="AF5642" s="179"/>
      <c r="AG5642" s="179"/>
      <c r="AH5642" s="179"/>
      <c r="AI5642" s="179"/>
      <c r="AJ5642" s="179"/>
    </row>
    <row r="5643" spans="2:36" x14ac:dyDescent="0.3">
      <c r="B5643" s="224">
        <v>572000</v>
      </c>
      <c r="C5643" s="209">
        <v>239092</v>
      </c>
      <c r="D5643" s="206">
        <f t="shared" si="476"/>
        <v>0.41799300699300701</v>
      </c>
      <c r="E5643" s="208">
        <f t="shared" si="477"/>
        <v>0.45</v>
      </c>
      <c r="F5643" s="207">
        <v>13150.06</v>
      </c>
      <c r="G5643" s="207">
        <v>19127.36</v>
      </c>
      <c r="H5643" s="207">
        <v>21518.28</v>
      </c>
      <c r="I5643" s="214">
        <f t="shared" si="478"/>
        <v>220786</v>
      </c>
      <c r="J5643" s="211">
        <f t="shared" si="479"/>
        <v>0.38598951048951047</v>
      </c>
      <c r="K5643" s="212">
        <f t="shared" si="480"/>
        <v>0.45</v>
      </c>
      <c r="L5643" s="214">
        <f t="shared" si="481"/>
        <v>12143.23</v>
      </c>
      <c r="M5643" s="213">
        <f t="shared" si="482"/>
        <v>17662.88</v>
      </c>
      <c r="N5643" s="213">
        <f t="shared" si="483"/>
        <v>19870.739999999998</v>
      </c>
      <c r="O5643" s="242">
        <f t="shared" si="484"/>
        <v>0.51529999999966092</v>
      </c>
      <c r="P5643" s="242"/>
      <c r="Q5643" s="179"/>
      <c r="R5643" s="179"/>
      <c r="S5643" s="179"/>
      <c r="T5643" s="179"/>
      <c r="U5643" s="179"/>
      <c r="V5643" s="179"/>
      <c r="W5643" s="179"/>
      <c r="X5643" s="179"/>
      <c r="Y5643" s="179"/>
      <c r="Z5643" s="179"/>
      <c r="AA5643" s="222"/>
      <c r="AB5643" s="222"/>
      <c r="AC5643" s="222"/>
      <c r="AD5643" s="179"/>
      <c r="AE5643" s="179"/>
      <c r="AF5643" s="179"/>
      <c r="AG5643" s="179"/>
      <c r="AH5643" s="179"/>
      <c r="AI5643" s="179"/>
      <c r="AJ5643" s="179"/>
    </row>
    <row r="5644" spans="2:36" x14ac:dyDescent="0.3">
      <c r="B5644" s="224">
        <v>572100</v>
      </c>
      <c r="C5644" s="209">
        <v>239137</v>
      </c>
      <c r="D5644" s="206">
        <f t="shared" si="476"/>
        <v>0.4179986016430694</v>
      </c>
      <c r="E5644" s="208">
        <f t="shared" si="477"/>
        <v>0.45</v>
      </c>
      <c r="F5644" s="207">
        <v>13152.53</v>
      </c>
      <c r="G5644" s="207">
        <v>19130.96</v>
      </c>
      <c r="H5644" s="207">
        <v>21522.33</v>
      </c>
      <c r="I5644" s="214">
        <f t="shared" si="478"/>
        <v>220831</v>
      </c>
      <c r="J5644" s="211">
        <f t="shared" si="479"/>
        <v>0.3860006991784653</v>
      </c>
      <c r="K5644" s="212">
        <f t="shared" si="480"/>
        <v>0.45</v>
      </c>
      <c r="L5644" s="214">
        <f t="shared" si="481"/>
        <v>12145.705</v>
      </c>
      <c r="M5644" s="213">
        <f t="shared" si="482"/>
        <v>17666.48</v>
      </c>
      <c r="N5644" s="213">
        <f t="shared" si="483"/>
        <v>19874.79</v>
      </c>
      <c r="O5644" s="242">
        <f t="shared" si="484"/>
        <v>0.51519999999989519</v>
      </c>
      <c r="P5644" s="242"/>
      <c r="Q5644" s="179"/>
      <c r="R5644" s="179"/>
      <c r="S5644" s="179"/>
      <c r="T5644" s="179"/>
      <c r="U5644" s="179"/>
      <c r="V5644" s="179"/>
      <c r="W5644" s="179"/>
      <c r="X5644" s="179"/>
      <c r="Y5644" s="179"/>
      <c r="Z5644" s="179"/>
      <c r="AA5644" s="222"/>
      <c r="AB5644" s="222"/>
      <c r="AC5644" s="222"/>
      <c r="AD5644" s="179"/>
      <c r="AE5644" s="179"/>
      <c r="AF5644" s="179"/>
      <c r="AG5644" s="179"/>
      <c r="AH5644" s="179"/>
      <c r="AI5644" s="179"/>
      <c r="AJ5644" s="179"/>
    </row>
    <row r="5645" spans="2:36" x14ac:dyDescent="0.3">
      <c r="B5645" s="224">
        <v>572200</v>
      </c>
      <c r="C5645" s="209">
        <v>239182</v>
      </c>
      <c r="D5645" s="206">
        <f t="shared" si="476"/>
        <v>0.41800419433764419</v>
      </c>
      <c r="E5645" s="208">
        <f t="shared" si="477"/>
        <v>0.45</v>
      </c>
      <c r="F5645" s="207">
        <v>13155.01</v>
      </c>
      <c r="G5645" s="207">
        <v>19134.560000000001</v>
      </c>
      <c r="H5645" s="207">
        <v>21526.38</v>
      </c>
      <c r="I5645" s="214">
        <f t="shared" si="478"/>
        <v>220876</v>
      </c>
      <c r="J5645" s="211">
        <f t="shared" si="479"/>
        <v>0.38601188395665853</v>
      </c>
      <c r="K5645" s="212">
        <f t="shared" si="480"/>
        <v>0.45</v>
      </c>
      <c r="L5645" s="214">
        <f t="shared" si="481"/>
        <v>12148.18</v>
      </c>
      <c r="M5645" s="213">
        <f t="shared" si="482"/>
        <v>17670.080000000002</v>
      </c>
      <c r="N5645" s="213">
        <f t="shared" si="483"/>
        <v>19878.84</v>
      </c>
      <c r="O5645" s="242">
        <f t="shared" si="484"/>
        <v>0.51530000000013387</v>
      </c>
      <c r="P5645" s="242"/>
      <c r="Q5645" s="179"/>
      <c r="R5645" s="179"/>
      <c r="S5645" s="179"/>
      <c r="T5645" s="179"/>
      <c r="U5645" s="179"/>
      <c r="V5645" s="179"/>
      <c r="W5645" s="179"/>
      <c r="X5645" s="179"/>
      <c r="Y5645" s="179"/>
      <c r="Z5645" s="179"/>
      <c r="AA5645" s="222"/>
      <c r="AB5645" s="222"/>
      <c r="AC5645" s="222"/>
      <c r="AD5645" s="179"/>
      <c r="AE5645" s="179"/>
      <c r="AF5645" s="179"/>
      <c r="AG5645" s="179"/>
      <c r="AH5645" s="179"/>
      <c r="AI5645" s="179"/>
      <c r="AJ5645" s="179"/>
    </row>
    <row r="5646" spans="2:36" x14ac:dyDescent="0.3">
      <c r="B5646" s="224">
        <v>572300</v>
      </c>
      <c r="C5646" s="209">
        <v>239227</v>
      </c>
      <c r="D5646" s="206">
        <f t="shared" si="476"/>
        <v>0.41800978507775644</v>
      </c>
      <c r="E5646" s="208">
        <f t="shared" si="477"/>
        <v>0.45</v>
      </c>
      <c r="F5646" s="207">
        <v>13157.48</v>
      </c>
      <c r="G5646" s="207">
        <v>19138.16</v>
      </c>
      <c r="H5646" s="207">
        <v>21530.43</v>
      </c>
      <c r="I5646" s="214">
        <f t="shared" si="478"/>
        <v>220921</v>
      </c>
      <c r="J5646" s="211">
        <f t="shared" si="479"/>
        <v>0.38602306482614013</v>
      </c>
      <c r="K5646" s="212">
        <f t="shared" si="480"/>
        <v>0.45</v>
      </c>
      <c r="L5646" s="214">
        <f t="shared" si="481"/>
        <v>12150.655000000001</v>
      </c>
      <c r="M5646" s="213">
        <f t="shared" si="482"/>
        <v>17673.68</v>
      </c>
      <c r="N5646" s="213">
        <f t="shared" si="483"/>
        <v>19882.89</v>
      </c>
      <c r="O5646" s="242">
        <f t="shared" si="484"/>
        <v>0.51520000000029542</v>
      </c>
      <c r="P5646" s="242"/>
      <c r="Q5646" s="179"/>
      <c r="R5646" s="179"/>
      <c r="S5646" s="179"/>
      <c r="T5646" s="179"/>
      <c r="U5646" s="179"/>
      <c r="V5646" s="179"/>
      <c r="W5646" s="179"/>
      <c r="X5646" s="179"/>
      <c r="Y5646" s="179"/>
      <c r="Z5646" s="179"/>
      <c r="AA5646" s="222"/>
      <c r="AB5646" s="222"/>
      <c r="AC5646" s="222"/>
      <c r="AD5646" s="179"/>
      <c r="AE5646" s="179"/>
      <c r="AF5646" s="179"/>
      <c r="AG5646" s="179"/>
      <c r="AH5646" s="179"/>
      <c r="AI5646" s="179"/>
      <c r="AJ5646" s="179"/>
    </row>
    <row r="5647" spans="2:36" x14ac:dyDescent="0.3">
      <c r="B5647" s="224">
        <v>572400</v>
      </c>
      <c r="C5647" s="209">
        <v>239272</v>
      </c>
      <c r="D5647" s="206">
        <f t="shared" si="476"/>
        <v>0.4180153738644305</v>
      </c>
      <c r="E5647" s="208">
        <f t="shared" si="477"/>
        <v>0.45</v>
      </c>
      <c r="F5647" s="207">
        <v>13159.96</v>
      </c>
      <c r="G5647" s="207">
        <v>19141.759999999998</v>
      </c>
      <c r="H5647" s="207">
        <v>21534.48</v>
      </c>
      <c r="I5647" s="214">
        <f t="shared" si="478"/>
        <v>220966</v>
      </c>
      <c r="J5647" s="211">
        <f t="shared" si="479"/>
        <v>0.38603424178895879</v>
      </c>
      <c r="K5647" s="212">
        <f t="shared" si="480"/>
        <v>0.45</v>
      </c>
      <c r="L5647" s="214">
        <f t="shared" si="481"/>
        <v>12153.13</v>
      </c>
      <c r="M5647" s="213">
        <f t="shared" si="482"/>
        <v>17677.28</v>
      </c>
      <c r="N5647" s="213">
        <f t="shared" si="483"/>
        <v>19886.939999999999</v>
      </c>
      <c r="O5647" s="242">
        <f t="shared" si="484"/>
        <v>0.51530000000002474</v>
      </c>
      <c r="P5647" s="242"/>
      <c r="Q5647" s="179"/>
      <c r="R5647" s="179"/>
      <c r="S5647" s="179"/>
      <c r="T5647" s="179"/>
      <c r="U5647" s="179"/>
      <c r="V5647" s="179"/>
      <c r="W5647" s="179"/>
      <c r="X5647" s="179"/>
      <c r="Y5647" s="179"/>
      <c r="Z5647" s="179"/>
      <c r="AA5647" s="222"/>
      <c r="AB5647" s="222"/>
      <c r="AC5647" s="222"/>
      <c r="AD5647" s="179"/>
      <c r="AE5647" s="179"/>
      <c r="AF5647" s="179"/>
      <c r="AG5647" s="179"/>
      <c r="AH5647" s="179"/>
      <c r="AI5647" s="179"/>
      <c r="AJ5647" s="179"/>
    </row>
    <row r="5648" spans="2:36" x14ac:dyDescent="0.3">
      <c r="B5648" s="224">
        <v>572500</v>
      </c>
      <c r="C5648" s="209">
        <v>239317</v>
      </c>
      <c r="D5648" s="206">
        <f t="shared" si="476"/>
        <v>0.41802096069868994</v>
      </c>
      <c r="E5648" s="208">
        <f t="shared" si="477"/>
        <v>0.45</v>
      </c>
      <c r="F5648" s="207">
        <v>13162.43</v>
      </c>
      <c r="G5648" s="207">
        <v>19145.36</v>
      </c>
      <c r="H5648" s="207">
        <v>21538.53</v>
      </c>
      <c r="I5648" s="214">
        <f t="shared" si="478"/>
        <v>221011</v>
      </c>
      <c r="J5648" s="211">
        <f t="shared" si="479"/>
        <v>0.38604541484716159</v>
      </c>
      <c r="K5648" s="212">
        <f t="shared" si="480"/>
        <v>0.45</v>
      </c>
      <c r="L5648" s="214">
        <f t="shared" si="481"/>
        <v>12155.605</v>
      </c>
      <c r="M5648" s="213">
        <f t="shared" si="482"/>
        <v>17680.88</v>
      </c>
      <c r="N5648" s="213">
        <f t="shared" si="483"/>
        <v>19890.989999999998</v>
      </c>
      <c r="O5648" s="242">
        <f t="shared" si="484"/>
        <v>0.51519999999964061</v>
      </c>
      <c r="P5648" s="242"/>
      <c r="Q5648" s="179"/>
      <c r="R5648" s="179"/>
      <c r="S5648" s="179"/>
      <c r="T5648" s="179"/>
      <c r="U5648" s="179"/>
      <c r="V5648" s="179"/>
      <c r="W5648" s="179"/>
      <c r="X5648" s="179"/>
      <c r="Y5648" s="179"/>
      <c r="Z5648" s="179"/>
      <c r="AA5648" s="222"/>
      <c r="AB5648" s="222"/>
      <c r="AC5648" s="222"/>
      <c r="AD5648" s="179"/>
      <c r="AE5648" s="179"/>
      <c r="AF5648" s="179"/>
      <c r="AG5648" s="179"/>
      <c r="AH5648" s="179"/>
      <c r="AI5648" s="179"/>
      <c r="AJ5648" s="179"/>
    </row>
    <row r="5649" spans="2:36" x14ac:dyDescent="0.3">
      <c r="B5649" s="224">
        <v>572600</v>
      </c>
      <c r="C5649" s="209">
        <v>239362</v>
      </c>
      <c r="D5649" s="206">
        <f t="shared" si="476"/>
        <v>0.41802654558155783</v>
      </c>
      <c r="E5649" s="208">
        <f t="shared" si="477"/>
        <v>0.45</v>
      </c>
      <c r="F5649" s="207">
        <v>13164.91</v>
      </c>
      <c r="G5649" s="207">
        <v>19148.96</v>
      </c>
      <c r="H5649" s="207">
        <v>21542.58</v>
      </c>
      <c r="I5649" s="214">
        <f t="shared" si="478"/>
        <v>221056</v>
      </c>
      <c r="J5649" s="211">
        <f t="shared" si="479"/>
        <v>0.38605658400279425</v>
      </c>
      <c r="K5649" s="212">
        <f t="shared" si="480"/>
        <v>0.45</v>
      </c>
      <c r="L5649" s="214">
        <f t="shared" si="481"/>
        <v>12158.08</v>
      </c>
      <c r="M5649" s="213">
        <f t="shared" si="482"/>
        <v>17684.48</v>
      </c>
      <c r="N5649" s="213">
        <f t="shared" si="483"/>
        <v>19895.04</v>
      </c>
      <c r="O5649" s="242">
        <f t="shared" si="484"/>
        <v>0.5152999999999156</v>
      </c>
      <c r="P5649" s="242"/>
      <c r="Q5649" s="179"/>
      <c r="R5649" s="179"/>
      <c r="S5649" s="179"/>
      <c r="T5649" s="179"/>
      <c r="U5649" s="179"/>
      <c r="V5649" s="179"/>
      <c r="W5649" s="179"/>
      <c r="X5649" s="179"/>
      <c r="Y5649" s="179"/>
      <c r="Z5649" s="179"/>
      <c r="AA5649" s="222"/>
      <c r="AB5649" s="222"/>
      <c r="AC5649" s="222"/>
      <c r="AD5649" s="179"/>
      <c r="AE5649" s="179"/>
      <c r="AF5649" s="179"/>
      <c r="AG5649" s="179"/>
      <c r="AH5649" s="179"/>
      <c r="AI5649" s="179"/>
      <c r="AJ5649" s="179"/>
    </row>
    <row r="5650" spans="2:36" x14ac:dyDescent="0.3">
      <c r="B5650" s="224">
        <v>572700</v>
      </c>
      <c r="C5650" s="209">
        <v>239407</v>
      </c>
      <c r="D5650" s="206">
        <f t="shared" si="476"/>
        <v>0.41803212851405624</v>
      </c>
      <c r="E5650" s="208">
        <f t="shared" si="477"/>
        <v>0.45</v>
      </c>
      <c r="F5650" s="207">
        <v>13167.38</v>
      </c>
      <c r="G5650" s="207">
        <v>19152.560000000001</v>
      </c>
      <c r="H5650" s="207">
        <v>21546.63</v>
      </c>
      <c r="I5650" s="214">
        <f t="shared" si="478"/>
        <v>221101</v>
      </c>
      <c r="J5650" s="211">
        <f t="shared" si="479"/>
        <v>0.38606774925790116</v>
      </c>
      <c r="K5650" s="212">
        <f t="shared" si="480"/>
        <v>0.45</v>
      </c>
      <c r="L5650" s="214">
        <f t="shared" si="481"/>
        <v>12160.555</v>
      </c>
      <c r="M5650" s="213">
        <f t="shared" si="482"/>
        <v>17688.080000000002</v>
      </c>
      <c r="N5650" s="213">
        <f t="shared" si="483"/>
        <v>19899.09</v>
      </c>
      <c r="O5650" s="242">
        <f t="shared" si="484"/>
        <v>0.51520000000007715</v>
      </c>
      <c r="P5650" s="242"/>
      <c r="Q5650" s="179"/>
      <c r="R5650" s="179"/>
      <c r="S5650" s="179"/>
      <c r="T5650" s="179"/>
      <c r="U5650" s="179"/>
      <c r="V5650" s="179"/>
      <c r="W5650" s="179"/>
      <c r="X5650" s="179"/>
      <c r="Y5650" s="179"/>
      <c r="Z5650" s="179"/>
      <c r="AA5650" s="222"/>
      <c r="AB5650" s="222"/>
      <c r="AC5650" s="222"/>
      <c r="AD5650" s="179"/>
      <c r="AE5650" s="179"/>
      <c r="AF5650" s="179"/>
      <c r="AG5650" s="179"/>
      <c r="AH5650" s="179"/>
      <c r="AI5650" s="179"/>
      <c r="AJ5650" s="179"/>
    </row>
    <row r="5651" spans="2:36" x14ac:dyDescent="0.3">
      <c r="B5651" s="224">
        <v>572800</v>
      </c>
      <c r="C5651" s="209">
        <v>239452</v>
      </c>
      <c r="D5651" s="206">
        <f t="shared" si="476"/>
        <v>0.4180377094972067</v>
      </c>
      <c r="E5651" s="208">
        <f t="shared" si="477"/>
        <v>0.45</v>
      </c>
      <c r="F5651" s="207">
        <v>13169.86</v>
      </c>
      <c r="G5651" s="207">
        <v>19156.16</v>
      </c>
      <c r="H5651" s="207">
        <v>21550.68</v>
      </c>
      <c r="I5651" s="214">
        <f t="shared" si="478"/>
        <v>221146</v>
      </c>
      <c r="J5651" s="211">
        <f t="shared" si="479"/>
        <v>0.38607891061452515</v>
      </c>
      <c r="K5651" s="212">
        <f t="shared" si="480"/>
        <v>0.45</v>
      </c>
      <c r="L5651" s="214">
        <f t="shared" si="481"/>
        <v>12163.03</v>
      </c>
      <c r="M5651" s="213">
        <f t="shared" si="482"/>
        <v>17691.68</v>
      </c>
      <c r="N5651" s="213">
        <f t="shared" si="483"/>
        <v>19903.14</v>
      </c>
      <c r="O5651" s="242">
        <f t="shared" si="484"/>
        <v>0.51529999999980647</v>
      </c>
      <c r="P5651" s="242"/>
      <c r="Q5651" s="179"/>
      <c r="R5651" s="179"/>
      <c r="S5651" s="179"/>
      <c r="T5651" s="179"/>
      <c r="U5651" s="179"/>
      <c r="V5651" s="179"/>
      <c r="W5651" s="179"/>
      <c r="X5651" s="179"/>
      <c r="Y5651" s="179"/>
      <c r="Z5651" s="179"/>
      <c r="AA5651" s="222"/>
      <c r="AB5651" s="222"/>
      <c r="AC5651" s="222"/>
      <c r="AD5651" s="179"/>
      <c r="AE5651" s="179"/>
      <c r="AF5651" s="179"/>
      <c r="AG5651" s="179"/>
      <c r="AH5651" s="179"/>
      <c r="AI5651" s="179"/>
      <c r="AJ5651" s="179"/>
    </row>
    <row r="5652" spans="2:36" x14ac:dyDescent="0.3">
      <c r="B5652" s="224">
        <v>572900</v>
      </c>
      <c r="C5652" s="209">
        <v>239497</v>
      </c>
      <c r="D5652" s="206">
        <f t="shared" si="476"/>
        <v>0.41804328853203004</v>
      </c>
      <c r="E5652" s="208">
        <f t="shared" si="477"/>
        <v>0.45</v>
      </c>
      <c r="F5652" s="207">
        <v>13172.33</v>
      </c>
      <c r="G5652" s="207">
        <v>19159.759999999998</v>
      </c>
      <c r="H5652" s="207">
        <v>21554.73</v>
      </c>
      <c r="I5652" s="214">
        <f t="shared" si="478"/>
        <v>221191</v>
      </c>
      <c r="J5652" s="211">
        <f t="shared" si="479"/>
        <v>0.38609006807470764</v>
      </c>
      <c r="K5652" s="212">
        <f t="shared" si="480"/>
        <v>0.45</v>
      </c>
      <c r="L5652" s="214">
        <f t="shared" si="481"/>
        <v>12165.504999999999</v>
      </c>
      <c r="M5652" s="213">
        <f t="shared" si="482"/>
        <v>17695.28</v>
      </c>
      <c r="N5652" s="213">
        <f t="shared" si="483"/>
        <v>19907.189999999999</v>
      </c>
      <c r="O5652" s="242">
        <f t="shared" si="484"/>
        <v>0.51519999999996802</v>
      </c>
      <c r="P5652" s="242"/>
      <c r="Q5652" s="179"/>
      <c r="R5652" s="179"/>
      <c r="S5652" s="179"/>
      <c r="T5652" s="179"/>
      <c r="U5652" s="179"/>
      <c r="V5652" s="179"/>
      <c r="W5652" s="179"/>
      <c r="X5652" s="179"/>
      <c r="Y5652" s="179"/>
      <c r="Z5652" s="179"/>
      <c r="AA5652" s="222"/>
      <c r="AB5652" s="222"/>
      <c r="AC5652" s="222"/>
      <c r="AD5652" s="179"/>
      <c r="AE5652" s="179"/>
      <c r="AF5652" s="179"/>
      <c r="AG5652" s="179"/>
      <c r="AH5652" s="179"/>
      <c r="AI5652" s="179"/>
      <c r="AJ5652" s="179"/>
    </row>
    <row r="5653" spans="2:36" x14ac:dyDescent="0.3">
      <c r="B5653" s="224">
        <v>573000</v>
      </c>
      <c r="C5653" s="209">
        <v>239542</v>
      </c>
      <c r="D5653" s="206">
        <f t="shared" si="476"/>
        <v>0.41804886561954624</v>
      </c>
      <c r="E5653" s="208">
        <f t="shared" si="477"/>
        <v>0.45</v>
      </c>
      <c r="F5653" s="207">
        <v>13174.81</v>
      </c>
      <c r="G5653" s="207">
        <v>19163.36</v>
      </c>
      <c r="H5653" s="207">
        <v>21558.78</v>
      </c>
      <c r="I5653" s="214">
        <f t="shared" si="478"/>
        <v>221236</v>
      </c>
      <c r="J5653" s="211">
        <f t="shared" si="479"/>
        <v>0.38610122164048866</v>
      </c>
      <c r="K5653" s="212">
        <f t="shared" si="480"/>
        <v>0.45</v>
      </c>
      <c r="L5653" s="214">
        <f t="shared" si="481"/>
        <v>12167.98</v>
      </c>
      <c r="M5653" s="213">
        <f t="shared" si="482"/>
        <v>17698.88</v>
      </c>
      <c r="N5653" s="213">
        <f t="shared" si="483"/>
        <v>19911.239999999998</v>
      </c>
      <c r="O5653" s="242">
        <f t="shared" si="484"/>
        <v>0.51529999999966092</v>
      </c>
      <c r="P5653" s="242"/>
      <c r="Q5653" s="179"/>
      <c r="R5653" s="179"/>
      <c r="S5653" s="179"/>
      <c r="T5653" s="179"/>
      <c r="U5653" s="179"/>
      <c r="V5653" s="179"/>
      <c r="W5653" s="179"/>
      <c r="X5653" s="179"/>
      <c r="Y5653" s="179"/>
      <c r="Z5653" s="179"/>
      <c r="AA5653" s="222"/>
      <c r="AB5653" s="222"/>
      <c r="AC5653" s="222"/>
      <c r="AD5653" s="179"/>
      <c r="AE5653" s="179"/>
      <c r="AF5653" s="179"/>
      <c r="AG5653" s="179"/>
      <c r="AH5653" s="179"/>
      <c r="AI5653" s="179"/>
      <c r="AJ5653" s="179"/>
    </row>
    <row r="5654" spans="2:36" x14ac:dyDescent="0.3">
      <c r="B5654" s="224">
        <v>573100</v>
      </c>
      <c r="C5654" s="209">
        <v>239587</v>
      </c>
      <c r="D5654" s="206">
        <f t="shared" si="476"/>
        <v>0.41805444076077475</v>
      </c>
      <c r="E5654" s="208">
        <f t="shared" si="477"/>
        <v>0.45</v>
      </c>
      <c r="F5654" s="207">
        <v>13177.28</v>
      </c>
      <c r="G5654" s="207">
        <v>19166.96</v>
      </c>
      <c r="H5654" s="207">
        <v>21562.83</v>
      </c>
      <c r="I5654" s="214">
        <f t="shared" si="478"/>
        <v>221281</v>
      </c>
      <c r="J5654" s="211">
        <f t="shared" si="479"/>
        <v>0.3861123713139068</v>
      </c>
      <c r="K5654" s="212">
        <f t="shared" si="480"/>
        <v>0.45</v>
      </c>
      <c r="L5654" s="214">
        <f t="shared" si="481"/>
        <v>12170.455</v>
      </c>
      <c r="M5654" s="213">
        <f t="shared" si="482"/>
        <v>17702.48</v>
      </c>
      <c r="N5654" s="213">
        <f t="shared" si="483"/>
        <v>19915.29</v>
      </c>
      <c r="O5654" s="242">
        <f t="shared" si="484"/>
        <v>0.51519999999989519</v>
      </c>
      <c r="P5654" s="242"/>
      <c r="Q5654" s="179"/>
      <c r="R5654" s="179"/>
      <c r="S5654" s="179"/>
      <c r="T5654" s="179"/>
      <c r="U5654" s="179"/>
      <c r="V5654" s="179"/>
      <c r="W5654" s="179"/>
      <c r="X5654" s="179"/>
      <c r="Y5654" s="179"/>
      <c r="Z5654" s="179"/>
      <c r="AA5654" s="222"/>
      <c r="AB5654" s="222"/>
      <c r="AC5654" s="222"/>
      <c r="AD5654" s="179"/>
      <c r="AE5654" s="179"/>
      <c r="AF5654" s="179"/>
      <c r="AG5654" s="179"/>
      <c r="AH5654" s="179"/>
      <c r="AI5654" s="179"/>
      <c r="AJ5654" s="179"/>
    </row>
    <row r="5655" spans="2:36" x14ac:dyDescent="0.3">
      <c r="B5655" s="224">
        <v>573200</v>
      </c>
      <c r="C5655" s="209">
        <v>239632</v>
      </c>
      <c r="D5655" s="206">
        <f t="shared" si="476"/>
        <v>0.41806001395673414</v>
      </c>
      <c r="E5655" s="208">
        <f t="shared" si="477"/>
        <v>0.45</v>
      </c>
      <c r="F5655" s="207">
        <v>13179.76</v>
      </c>
      <c r="G5655" s="207">
        <v>19170.560000000001</v>
      </c>
      <c r="H5655" s="207">
        <v>21566.880000000001</v>
      </c>
      <c r="I5655" s="214">
        <f t="shared" si="478"/>
        <v>221326</v>
      </c>
      <c r="J5655" s="211">
        <f t="shared" si="479"/>
        <v>0.38612351709699932</v>
      </c>
      <c r="K5655" s="212">
        <f t="shared" si="480"/>
        <v>0.45</v>
      </c>
      <c r="L5655" s="214">
        <f t="shared" si="481"/>
        <v>12172.93</v>
      </c>
      <c r="M5655" s="213">
        <f t="shared" si="482"/>
        <v>17706.080000000002</v>
      </c>
      <c r="N5655" s="213">
        <f t="shared" si="483"/>
        <v>19919.34</v>
      </c>
      <c r="O5655" s="242">
        <f t="shared" si="484"/>
        <v>0.51530000000013387</v>
      </c>
      <c r="P5655" s="242"/>
      <c r="Q5655" s="179"/>
      <c r="R5655" s="179"/>
      <c r="S5655" s="179"/>
      <c r="T5655" s="179"/>
      <c r="U5655" s="179"/>
      <c r="V5655" s="179"/>
      <c r="W5655" s="179"/>
      <c r="X5655" s="179"/>
      <c r="Y5655" s="179"/>
      <c r="Z5655" s="179"/>
      <c r="AA5655" s="222"/>
      <c r="AB5655" s="222"/>
      <c r="AC5655" s="222"/>
      <c r="AD5655" s="179"/>
      <c r="AE5655" s="179"/>
      <c r="AF5655" s="179"/>
      <c r="AG5655" s="179"/>
      <c r="AH5655" s="179"/>
      <c r="AI5655" s="179"/>
      <c r="AJ5655" s="179"/>
    </row>
    <row r="5656" spans="2:36" x14ac:dyDescent="0.3">
      <c r="B5656" s="224">
        <v>573300</v>
      </c>
      <c r="C5656" s="209">
        <v>239677</v>
      </c>
      <c r="D5656" s="206">
        <f t="shared" ref="D5656:D5719" si="485">C5656/B5656</f>
        <v>0.41806558520844234</v>
      </c>
      <c r="E5656" s="208">
        <f t="shared" ref="E5656:E5719" si="486">(C5656-C5655)/(B5656-B5655)</f>
        <v>0.45</v>
      </c>
      <c r="F5656" s="207">
        <v>13182.23</v>
      </c>
      <c r="G5656" s="207">
        <v>19174.16</v>
      </c>
      <c r="H5656" s="207">
        <v>21570.93</v>
      </c>
      <c r="I5656" s="214">
        <f t="shared" si="478"/>
        <v>221371</v>
      </c>
      <c r="J5656" s="211">
        <f t="shared" si="479"/>
        <v>0.38613465899180183</v>
      </c>
      <c r="K5656" s="212">
        <f t="shared" si="480"/>
        <v>0.45</v>
      </c>
      <c r="L5656" s="214">
        <f t="shared" si="481"/>
        <v>12175.405000000001</v>
      </c>
      <c r="M5656" s="213">
        <f t="shared" si="482"/>
        <v>17709.68</v>
      </c>
      <c r="N5656" s="213">
        <f t="shared" si="483"/>
        <v>19923.39</v>
      </c>
      <c r="O5656" s="242">
        <f t="shared" si="484"/>
        <v>0.51520000000029542</v>
      </c>
      <c r="P5656" s="242"/>
      <c r="Q5656" s="179"/>
      <c r="R5656" s="179"/>
      <c r="S5656" s="179"/>
      <c r="T5656" s="179"/>
      <c r="U5656" s="179"/>
      <c r="V5656" s="179"/>
      <c r="W5656" s="179"/>
      <c r="X5656" s="179"/>
      <c r="Y5656" s="179"/>
      <c r="Z5656" s="179"/>
      <c r="AA5656" s="222"/>
      <c r="AB5656" s="222"/>
      <c r="AC5656" s="222"/>
      <c r="AD5656" s="179"/>
      <c r="AE5656" s="179"/>
      <c r="AF5656" s="179"/>
      <c r="AG5656" s="179"/>
      <c r="AH5656" s="179"/>
      <c r="AI5656" s="179"/>
      <c r="AJ5656" s="179"/>
    </row>
    <row r="5657" spans="2:36" x14ac:dyDescent="0.3">
      <c r="B5657" s="224">
        <v>573400</v>
      </c>
      <c r="C5657" s="209">
        <v>239722</v>
      </c>
      <c r="D5657" s="206">
        <f t="shared" si="485"/>
        <v>0.41807115451691662</v>
      </c>
      <c r="E5657" s="208">
        <f t="shared" si="486"/>
        <v>0.45</v>
      </c>
      <c r="F5657" s="207">
        <v>13184.71</v>
      </c>
      <c r="G5657" s="207">
        <v>19177.759999999998</v>
      </c>
      <c r="H5657" s="207">
        <v>21574.98</v>
      </c>
      <c r="I5657" s="214">
        <f t="shared" si="478"/>
        <v>221416</v>
      </c>
      <c r="J5657" s="211">
        <f t="shared" si="479"/>
        <v>0.38614579700034879</v>
      </c>
      <c r="K5657" s="212">
        <f t="shared" si="480"/>
        <v>0.45</v>
      </c>
      <c r="L5657" s="214">
        <f t="shared" si="481"/>
        <v>12177.88</v>
      </c>
      <c r="M5657" s="213">
        <f t="shared" si="482"/>
        <v>17713.28</v>
      </c>
      <c r="N5657" s="213">
        <f t="shared" si="483"/>
        <v>19927.439999999999</v>
      </c>
      <c r="O5657" s="242">
        <f t="shared" si="484"/>
        <v>0.51530000000002474</v>
      </c>
      <c r="P5657" s="242"/>
      <c r="Q5657" s="179"/>
      <c r="R5657" s="179"/>
      <c r="S5657" s="179"/>
      <c r="T5657" s="179"/>
      <c r="U5657" s="179"/>
      <c r="V5657" s="179"/>
      <c r="W5657" s="179"/>
      <c r="X5657" s="179"/>
      <c r="Y5657" s="179"/>
      <c r="Z5657" s="179"/>
      <c r="AA5657" s="222"/>
      <c r="AB5657" s="222"/>
      <c r="AC5657" s="222"/>
      <c r="AD5657" s="179"/>
      <c r="AE5657" s="179"/>
      <c r="AF5657" s="179"/>
      <c r="AG5657" s="179"/>
      <c r="AH5657" s="179"/>
      <c r="AI5657" s="179"/>
      <c r="AJ5657" s="179"/>
    </row>
    <row r="5658" spans="2:36" x14ac:dyDescent="0.3">
      <c r="B5658" s="224">
        <v>573500</v>
      </c>
      <c r="C5658" s="209">
        <v>239767</v>
      </c>
      <c r="D5658" s="206">
        <f t="shared" si="485"/>
        <v>0.41807672188317352</v>
      </c>
      <c r="E5658" s="208">
        <f t="shared" si="486"/>
        <v>0.45</v>
      </c>
      <c r="F5658" s="207">
        <v>13187.18</v>
      </c>
      <c r="G5658" s="207">
        <v>19181.36</v>
      </c>
      <c r="H5658" s="207">
        <v>21579.03</v>
      </c>
      <c r="I5658" s="214">
        <f t="shared" si="478"/>
        <v>221461</v>
      </c>
      <c r="J5658" s="211">
        <f t="shared" si="479"/>
        <v>0.38615693112467309</v>
      </c>
      <c r="K5658" s="212">
        <f t="shared" si="480"/>
        <v>0.45</v>
      </c>
      <c r="L5658" s="214">
        <f t="shared" si="481"/>
        <v>12180.355</v>
      </c>
      <c r="M5658" s="213">
        <f t="shared" si="482"/>
        <v>17716.88</v>
      </c>
      <c r="N5658" s="213">
        <f t="shared" si="483"/>
        <v>19931.489999999998</v>
      </c>
      <c r="O5658" s="242">
        <f t="shared" si="484"/>
        <v>0.51519999999964061</v>
      </c>
      <c r="P5658" s="242"/>
      <c r="Q5658" s="179"/>
      <c r="R5658" s="179"/>
      <c r="S5658" s="179"/>
      <c r="T5658" s="179"/>
      <c r="U5658" s="179"/>
      <c r="V5658" s="179"/>
      <c r="W5658" s="179"/>
      <c r="X5658" s="179"/>
      <c r="Y5658" s="179"/>
      <c r="Z5658" s="179"/>
      <c r="AA5658" s="222"/>
      <c r="AB5658" s="222"/>
      <c r="AC5658" s="222"/>
      <c r="AD5658" s="179"/>
      <c r="AE5658" s="179"/>
      <c r="AF5658" s="179"/>
      <c r="AG5658" s="179"/>
      <c r="AH5658" s="179"/>
      <c r="AI5658" s="179"/>
      <c r="AJ5658" s="179"/>
    </row>
    <row r="5659" spans="2:36" x14ac:dyDescent="0.3">
      <c r="B5659" s="224">
        <v>573600</v>
      </c>
      <c r="C5659" s="209">
        <v>239812</v>
      </c>
      <c r="D5659" s="206">
        <f t="shared" si="485"/>
        <v>0.41808228730822872</v>
      </c>
      <c r="E5659" s="208">
        <f t="shared" si="486"/>
        <v>0.45</v>
      </c>
      <c r="F5659" s="207">
        <v>13189.66</v>
      </c>
      <c r="G5659" s="207">
        <v>19184.96</v>
      </c>
      <c r="H5659" s="207">
        <v>21583.08</v>
      </c>
      <c r="I5659" s="214">
        <f t="shared" si="478"/>
        <v>221506</v>
      </c>
      <c r="J5659" s="211">
        <f t="shared" si="479"/>
        <v>0.38616806136680615</v>
      </c>
      <c r="K5659" s="212">
        <f t="shared" si="480"/>
        <v>0.45</v>
      </c>
      <c r="L5659" s="214">
        <f t="shared" si="481"/>
        <v>12182.83</v>
      </c>
      <c r="M5659" s="213">
        <f t="shared" si="482"/>
        <v>17720.48</v>
      </c>
      <c r="N5659" s="213">
        <f t="shared" si="483"/>
        <v>19935.54</v>
      </c>
      <c r="O5659" s="242">
        <f t="shared" si="484"/>
        <v>0.5152999999999156</v>
      </c>
      <c r="P5659" s="242"/>
      <c r="Q5659" s="179"/>
      <c r="R5659" s="179"/>
      <c r="S5659" s="179"/>
      <c r="T5659" s="179"/>
      <c r="U5659" s="179"/>
      <c r="V5659" s="179"/>
      <c r="W5659" s="179"/>
      <c r="X5659" s="179"/>
      <c r="Y5659" s="179"/>
      <c r="Z5659" s="179"/>
      <c r="AA5659" s="222"/>
      <c r="AB5659" s="222"/>
      <c r="AC5659" s="222"/>
      <c r="AD5659" s="179"/>
      <c r="AE5659" s="179"/>
      <c r="AF5659" s="179"/>
      <c r="AG5659" s="179"/>
      <c r="AH5659" s="179"/>
      <c r="AI5659" s="179"/>
      <c r="AJ5659" s="179"/>
    </row>
    <row r="5660" spans="2:36" x14ac:dyDescent="0.3">
      <c r="B5660" s="224">
        <v>573700</v>
      </c>
      <c r="C5660" s="209">
        <v>239857</v>
      </c>
      <c r="D5660" s="206">
        <f t="shared" si="485"/>
        <v>0.41808785079309746</v>
      </c>
      <c r="E5660" s="208">
        <f t="shared" si="486"/>
        <v>0.45</v>
      </c>
      <c r="F5660" s="207">
        <v>13192.13</v>
      </c>
      <c r="G5660" s="207">
        <v>19188.560000000001</v>
      </c>
      <c r="H5660" s="207">
        <v>21587.13</v>
      </c>
      <c r="I5660" s="214">
        <f t="shared" si="478"/>
        <v>221551</v>
      </c>
      <c r="J5660" s="211">
        <f t="shared" si="479"/>
        <v>0.38617918772877813</v>
      </c>
      <c r="K5660" s="212">
        <f t="shared" si="480"/>
        <v>0.45</v>
      </c>
      <c r="L5660" s="214">
        <f t="shared" si="481"/>
        <v>12185.305</v>
      </c>
      <c r="M5660" s="213">
        <f t="shared" si="482"/>
        <v>17724.080000000002</v>
      </c>
      <c r="N5660" s="213">
        <f t="shared" si="483"/>
        <v>19939.59</v>
      </c>
      <c r="O5660" s="242">
        <f t="shared" si="484"/>
        <v>0.51520000000007715</v>
      </c>
      <c r="P5660" s="242"/>
      <c r="Q5660" s="179"/>
      <c r="R5660" s="179"/>
      <c r="S5660" s="179"/>
      <c r="T5660" s="179"/>
      <c r="U5660" s="179"/>
      <c r="V5660" s="179"/>
      <c r="W5660" s="179"/>
      <c r="X5660" s="179"/>
      <c r="Y5660" s="179"/>
      <c r="Z5660" s="179"/>
      <c r="AA5660" s="222"/>
      <c r="AB5660" s="222"/>
      <c r="AC5660" s="222"/>
      <c r="AD5660" s="179"/>
      <c r="AE5660" s="179"/>
      <c r="AF5660" s="179"/>
      <c r="AG5660" s="179"/>
      <c r="AH5660" s="179"/>
      <c r="AI5660" s="179"/>
      <c r="AJ5660" s="179"/>
    </row>
    <row r="5661" spans="2:36" x14ac:dyDescent="0.3">
      <c r="B5661" s="224">
        <v>573800</v>
      </c>
      <c r="C5661" s="209">
        <v>239902</v>
      </c>
      <c r="D5661" s="206">
        <f t="shared" si="485"/>
        <v>0.41809341233879399</v>
      </c>
      <c r="E5661" s="208">
        <f t="shared" si="486"/>
        <v>0.45</v>
      </c>
      <c r="F5661" s="207">
        <v>13194.61</v>
      </c>
      <c r="G5661" s="207">
        <v>19192.16</v>
      </c>
      <c r="H5661" s="207">
        <v>21591.18</v>
      </c>
      <c r="I5661" s="214">
        <f t="shared" si="478"/>
        <v>221596</v>
      </c>
      <c r="J5661" s="211">
        <f t="shared" si="479"/>
        <v>0.38619031021261763</v>
      </c>
      <c r="K5661" s="212">
        <f t="shared" si="480"/>
        <v>0.45</v>
      </c>
      <c r="L5661" s="214">
        <f t="shared" si="481"/>
        <v>12187.78</v>
      </c>
      <c r="M5661" s="213">
        <f t="shared" si="482"/>
        <v>17727.68</v>
      </c>
      <c r="N5661" s="213">
        <f t="shared" si="483"/>
        <v>19943.64</v>
      </c>
      <c r="O5661" s="242">
        <f t="shared" si="484"/>
        <v>0.51529999999980647</v>
      </c>
      <c r="P5661" s="242"/>
      <c r="Q5661" s="179"/>
      <c r="R5661" s="179"/>
      <c r="S5661" s="179"/>
      <c r="T5661" s="179"/>
      <c r="U5661" s="179"/>
      <c r="V5661" s="179"/>
      <c r="W5661" s="179"/>
      <c r="X5661" s="179"/>
      <c r="Y5661" s="179"/>
      <c r="Z5661" s="179"/>
      <c r="AA5661" s="222"/>
      <c r="AB5661" s="222"/>
      <c r="AC5661" s="222"/>
      <c r="AD5661" s="179"/>
      <c r="AE5661" s="179"/>
      <c r="AF5661" s="179"/>
      <c r="AG5661" s="179"/>
      <c r="AH5661" s="179"/>
      <c r="AI5661" s="179"/>
      <c r="AJ5661" s="179"/>
    </row>
    <row r="5662" spans="2:36" x14ac:dyDescent="0.3">
      <c r="B5662" s="224">
        <v>573900</v>
      </c>
      <c r="C5662" s="209">
        <v>239947</v>
      </c>
      <c r="D5662" s="206">
        <f t="shared" si="485"/>
        <v>0.41809897194633211</v>
      </c>
      <c r="E5662" s="208">
        <f t="shared" si="486"/>
        <v>0.45</v>
      </c>
      <c r="F5662" s="207">
        <v>13197.08</v>
      </c>
      <c r="G5662" s="207">
        <v>19195.759999999998</v>
      </c>
      <c r="H5662" s="207">
        <v>21595.23</v>
      </c>
      <c r="I5662" s="214">
        <f t="shared" si="478"/>
        <v>221641</v>
      </c>
      <c r="J5662" s="211">
        <f t="shared" si="479"/>
        <v>0.38620142882035197</v>
      </c>
      <c r="K5662" s="212">
        <f t="shared" si="480"/>
        <v>0.45</v>
      </c>
      <c r="L5662" s="214">
        <f t="shared" si="481"/>
        <v>12190.254999999999</v>
      </c>
      <c r="M5662" s="213">
        <f t="shared" si="482"/>
        <v>17731.28</v>
      </c>
      <c r="N5662" s="213">
        <f t="shared" si="483"/>
        <v>19947.689999999999</v>
      </c>
      <c r="O5662" s="242">
        <f t="shared" si="484"/>
        <v>0.51519999999996802</v>
      </c>
      <c r="P5662" s="242"/>
      <c r="Q5662" s="179"/>
      <c r="R5662" s="179"/>
      <c r="S5662" s="179"/>
      <c r="T5662" s="179"/>
      <c r="U5662" s="179"/>
      <c r="V5662" s="179"/>
      <c r="W5662" s="179"/>
      <c r="X5662" s="179"/>
      <c r="Y5662" s="179"/>
      <c r="Z5662" s="179"/>
      <c r="AA5662" s="222"/>
      <c r="AB5662" s="222"/>
      <c r="AC5662" s="222"/>
      <c r="AD5662" s="179"/>
      <c r="AE5662" s="179"/>
      <c r="AF5662" s="179"/>
      <c r="AG5662" s="179"/>
      <c r="AH5662" s="179"/>
      <c r="AI5662" s="179"/>
      <c r="AJ5662" s="179"/>
    </row>
    <row r="5663" spans="2:36" x14ac:dyDescent="0.3">
      <c r="B5663" s="224">
        <v>574000</v>
      </c>
      <c r="C5663" s="209">
        <v>239992</v>
      </c>
      <c r="D5663" s="206">
        <f t="shared" si="485"/>
        <v>0.41810452961672473</v>
      </c>
      <c r="E5663" s="208">
        <f t="shared" si="486"/>
        <v>0.45</v>
      </c>
      <c r="F5663" s="207">
        <v>13199.56</v>
      </c>
      <c r="G5663" s="207">
        <v>19199.36</v>
      </c>
      <c r="H5663" s="207">
        <v>21599.279999999999</v>
      </c>
      <c r="I5663" s="214">
        <f t="shared" si="478"/>
        <v>221686</v>
      </c>
      <c r="J5663" s="211">
        <f t="shared" si="479"/>
        <v>0.38621254355400697</v>
      </c>
      <c r="K5663" s="212">
        <f t="shared" si="480"/>
        <v>0.45</v>
      </c>
      <c r="L5663" s="214">
        <f t="shared" si="481"/>
        <v>12192.73</v>
      </c>
      <c r="M5663" s="213">
        <f t="shared" si="482"/>
        <v>17734.88</v>
      </c>
      <c r="N5663" s="213">
        <f t="shared" si="483"/>
        <v>19951.739999999998</v>
      </c>
      <c r="O5663" s="242">
        <f t="shared" si="484"/>
        <v>0.51529999999966092</v>
      </c>
      <c r="P5663" s="242"/>
      <c r="Q5663" s="179"/>
      <c r="R5663" s="179"/>
      <c r="S5663" s="179"/>
      <c r="T5663" s="179"/>
      <c r="U5663" s="179"/>
      <c r="V5663" s="179"/>
      <c r="W5663" s="179"/>
      <c r="X5663" s="179"/>
      <c r="Y5663" s="179"/>
      <c r="Z5663" s="179"/>
      <c r="AA5663" s="222"/>
      <c r="AB5663" s="222"/>
      <c r="AC5663" s="222"/>
      <c r="AD5663" s="179"/>
      <c r="AE5663" s="179"/>
      <c r="AF5663" s="179"/>
      <c r="AG5663" s="179"/>
      <c r="AH5663" s="179"/>
      <c r="AI5663" s="179"/>
      <c r="AJ5663" s="179"/>
    </row>
    <row r="5664" spans="2:36" x14ac:dyDescent="0.3">
      <c r="B5664" s="224">
        <v>574100</v>
      </c>
      <c r="C5664" s="209">
        <v>240037</v>
      </c>
      <c r="D5664" s="206">
        <f t="shared" si="485"/>
        <v>0.41811008535098415</v>
      </c>
      <c r="E5664" s="208">
        <f t="shared" si="486"/>
        <v>0.45</v>
      </c>
      <c r="F5664" s="207">
        <v>13202.03</v>
      </c>
      <c r="G5664" s="207">
        <v>19202.96</v>
      </c>
      <c r="H5664" s="207">
        <v>21603.33</v>
      </c>
      <c r="I5664" s="214">
        <f t="shared" si="478"/>
        <v>221731</v>
      </c>
      <c r="J5664" s="211">
        <f t="shared" si="479"/>
        <v>0.38622365441560702</v>
      </c>
      <c r="K5664" s="212">
        <f t="shared" si="480"/>
        <v>0.45</v>
      </c>
      <c r="L5664" s="214">
        <f t="shared" si="481"/>
        <v>12195.205</v>
      </c>
      <c r="M5664" s="213">
        <f t="shared" si="482"/>
        <v>17738.48</v>
      </c>
      <c r="N5664" s="213">
        <f t="shared" si="483"/>
        <v>19955.79</v>
      </c>
      <c r="O5664" s="242">
        <f t="shared" si="484"/>
        <v>0.51519999999989519</v>
      </c>
      <c r="P5664" s="242"/>
      <c r="Q5664" s="179"/>
      <c r="R5664" s="179"/>
      <c r="S5664" s="179"/>
      <c r="T5664" s="179"/>
      <c r="U5664" s="179"/>
      <c r="V5664" s="179"/>
      <c r="W5664" s="179"/>
      <c r="X5664" s="179"/>
      <c r="Y5664" s="179"/>
      <c r="Z5664" s="179"/>
      <c r="AA5664" s="222"/>
      <c r="AB5664" s="222"/>
      <c r="AC5664" s="222"/>
      <c r="AD5664" s="179"/>
      <c r="AE5664" s="179"/>
      <c r="AF5664" s="179"/>
      <c r="AG5664" s="179"/>
      <c r="AH5664" s="179"/>
      <c r="AI5664" s="179"/>
      <c r="AJ5664" s="179"/>
    </row>
    <row r="5665" spans="2:36" x14ac:dyDescent="0.3">
      <c r="B5665" s="224">
        <v>574200</v>
      </c>
      <c r="C5665" s="209">
        <v>240082</v>
      </c>
      <c r="D5665" s="206">
        <f t="shared" si="485"/>
        <v>0.4181156391501219</v>
      </c>
      <c r="E5665" s="208">
        <f t="shared" si="486"/>
        <v>0.45</v>
      </c>
      <c r="F5665" s="207">
        <v>13204.51</v>
      </c>
      <c r="G5665" s="207">
        <v>19206.560000000001</v>
      </c>
      <c r="H5665" s="207">
        <v>21607.38</v>
      </c>
      <c r="I5665" s="214">
        <f t="shared" si="478"/>
        <v>221776</v>
      </c>
      <c r="J5665" s="211">
        <f t="shared" si="479"/>
        <v>0.38623476140717522</v>
      </c>
      <c r="K5665" s="212">
        <f t="shared" si="480"/>
        <v>0.45</v>
      </c>
      <c r="L5665" s="214">
        <f t="shared" si="481"/>
        <v>12197.68</v>
      </c>
      <c r="M5665" s="213">
        <f t="shared" si="482"/>
        <v>17742.080000000002</v>
      </c>
      <c r="N5665" s="213">
        <f t="shared" si="483"/>
        <v>19959.84</v>
      </c>
      <c r="O5665" s="242">
        <f t="shared" si="484"/>
        <v>0.51530000000013387</v>
      </c>
      <c r="P5665" s="242"/>
      <c r="Q5665" s="179"/>
      <c r="R5665" s="179"/>
      <c r="S5665" s="179"/>
      <c r="T5665" s="179"/>
      <c r="U5665" s="179"/>
      <c r="V5665" s="179"/>
      <c r="W5665" s="179"/>
      <c r="X5665" s="179"/>
      <c r="Y5665" s="179"/>
      <c r="Z5665" s="179"/>
      <c r="AA5665" s="222"/>
      <c r="AB5665" s="222"/>
      <c r="AC5665" s="222"/>
      <c r="AD5665" s="179"/>
      <c r="AE5665" s="179"/>
      <c r="AF5665" s="179"/>
      <c r="AG5665" s="179"/>
      <c r="AH5665" s="179"/>
      <c r="AI5665" s="179"/>
      <c r="AJ5665" s="179"/>
    </row>
    <row r="5666" spans="2:36" x14ac:dyDescent="0.3">
      <c r="B5666" s="224">
        <v>574300</v>
      </c>
      <c r="C5666" s="209">
        <v>240127</v>
      </c>
      <c r="D5666" s="206">
        <f t="shared" si="485"/>
        <v>0.41812119101514889</v>
      </c>
      <c r="E5666" s="208">
        <f t="shared" si="486"/>
        <v>0.45</v>
      </c>
      <c r="F5666" s="207">
        <v>13206.98</v>
      </c>
      <c r="G5666" s="207">
        <v>19210.16</v>
      </c>
      <c r="H5666" s="207">
        <v>21611.43</v>
      </c>
      <c r="I5666" s="214">
        <f t="shared" si="478"/>
        <v>221821</v>
      </c>
      <c r="J5666" s="211">
        <f t="shared" si="479"/>
        <v>0.38624586453073306</v>
      </c>
      <c r="K5666" s="212">
        <f t="shared" si="480"/>
        <v>0.45</v>
      </c>
      <c r="L5666" s="214">
        <f t="shared" si="481"/>
        <v>12200.155000000001</v>
      </c>
      <c r="M5666" s="213">
        <f t="shared" si="482"/>
        <v>17745.68</v>
      </c>
      <c r="N5666" s="213">
        <f t="shared" si="483"/>
        <v>19963.89</v>
      </c>
      <c r="O5666" s="242">
        <f t="shared" si="484"/>
        <v>0.51520000000029542</v>
      </c>
      <c r="P5666" s="242"/>
      <c r="Q5666" s="179"/>
      <c r="R5666" s="179"/>
      <c r="S5666" s="179"/>
      <c r="T5666" s="179"/>
      <c r="U5666" s="179"/>
      <c r="V5666" s="179"/>
      <c r="W5666" s="179"/>
      <c r="X5666" s="179"/>
      <c r="Y5666" s="179"/>
      <c r="Z5666" s="179"/>
      <c r="AA5666" s="222"/>
      <c r="AB5666" s="222"/>
      <c r="AC5666" s="222"/>
      <c r="AD5666" s="179"/>
      <c r="AE5666" s="179"/>
      <c r="AF5666" s="179"/>
      <c r="AG5666" s="179"/>
      <c r="AH5666" s="179"/>
      <c r="AI5666" s="179"/>
      <c r="AJ5666" s="179"/>
    </row>
    <row r="5667" spans="2:36" x14ac:dyDescent="0.3">
      <c r="B5667" s="224">
        <v>574400</v>
      </c>
      <c r="C5667" s="209">
        <v>240172</v>
      </c>
      <c r="D5667" s="206">
        <f t="shared" si="485"/>
        <v>0.41812674094707519</v>
      </c>
      <c r="E5667" s="208">
        <f t="shared" si="486"/>
        <v>0.45</v>
      </c>
      <c r="F5667" s="207">
        <v>13209.46</v>
      </c>
      <c r="G5667" s="207">
        <v>19213.759999999998</v>
      </c>
      <c r="H5667" s="207">
        <v>21615.48</v>
      </c>
      <c r="I5667" s="214">
        <f t="shared" si="478"/>
        <v>221866</v>
      </c>
      <c r="J5667" s="211">
        <f t="shared" si="479"/>
        <v>0.38625696378830082</v>
      </c>
      <c r="K5667" s="212">
        <f t="shared" si="480"/>
        <v>0.45</v>
      </c>
      <c r="L5667" s="214">
        <f t="shared" si="481"/>
        <v>12202.63</v>
      </c>
      <c r="M5667" s="213">
        <f t="shared" si="482"/>
        <v>17749.28</v>
      </c>
      <c r="N5667" s="213">
        <f t="shared" si="483"/>
        <v>19967.939999999999</v>
      </c>
      <c r="O5667" s="242">
        <f t="shared" si="484"/>
        <v>0.51530000000002474</v>
      </c>
      <c r="P5667" s="242"/>
      <c r="Q5667" s="179"/>
      <c r="R5667" s="179"/>
      <c r="S5667" s="179"/>
      <c r="T5667" s="179"/>
      <c r="U5667" s="179"/>
      <c r="V5667" s="179"/>
      <c r="W5667" s="179"/>
      <c r="X5667" s="179"/>
      <c r="Y5667" s="179"/>
      <c r="Z5667" s="179"/>
      <c r="AA5667" s="222"/>
      <c r="AB5667" s="222"/>
      <c r="AC5667" s="222"/>
      <c r="AD5667" s="179"/>
      <c r="AE5667" s="179"/>
      <c r="AF5667" s="179"/>
      <c r="AG5667" s="179"/>
      <c r="AH5667" s="179"/>
      <c r="AI5667" s="179"/>
      <c r="AJ5667" s="179"/>
    </row>
    <row r="5668" spans="2:36" x14ac:dyDescent="0.3">
      <c r="B5668" s="224">
        <v>574500</v>
      </c>
      <c r="C5668" s="209">
        <v>240217</v>
      </c>
      <c r="D5668" s="206">
        <f t="shared" si="485"/>
        <v>0.41813228894691035</v>
      </c>
      <c r="E5668" s="208">
        <f t="shared" si="486"/>
        <v>0.45</v>
      </c>
      <c r="F5668" s="207">
        <v>13211.93</v>
      </c>
      <c r="G5668" s="207">
        <v>19217.36</v>
      </c>
      <c r="H5668" s="207">
        <v>21619.53</v>
      </c>
      <c r="I5668" s="214">
        <f t="shared" si="478"/>
        <v>221911</v>
      </c>
      <c r="J5668" s="211">
        <f t="shared" si="479"/>
        <v>0.38626805918189733</v>
      </c>
      <c r="K5668" s="212">
        <f t="shared" si="480"/>
        <v>0.45</v>
      </c>
      <c r="L5668" s="214">
        <f t="shared" si="481"/>
        <v>12205.105</v>
      </c>
      <c r="M5668" s="213">
        <f t="shared" si="482"/>
        <v>17752.88</v>
      </c>
      <c r="N5668" s="213">
        <f t="shared" si="483"/>
        <v>19971.989999999998</v>
      </c>
      <c r="O5668" s="242">
        <f t="shared" si="484"/>
        <v>0.51519999999964061</v>
      </c>
      <c r="P5668" s="242"/>
      <c r="Q5668" s="179"/>
      <c r="R5668" s="179"/>
      <c r="S5668" s="179"/>
      <c r="T5668" s="179"/>
      <c r="U5668" s="179"/>
      <c r="V5668" s="179"/>
      <c r="W5668" s="179"/>
      <c r="X5668" s="179"/>
      <c r="Y5668" s="179"/>
      <c r="Z5668" s="179"/>
      <c r="AA5668" s="222"/>
      <c r="AB5668" s="222"/>
      <c r="AC5668" s="222"/>
      <c r="AD5668" s="179"/>
      <c r="AE5668" s="179"/>
      <c r="AF5668" s="179"/>
      <c r="AG5668" s="179"/>
      <c r="AH5668" s="179"/>
      <c r="AI5668" s="179"/>
      <c r="AJ5668" s="179"/>
    </row>
    <row r="5669" spans="2:36" x14ac:dyDescent="0.3">
      <c r="B5669" s="224">
        <v>574600</v>
      </c>
      <c r="C5669" s="209">
        <v>240262</v>
      </c>
      <c r="D5669" s="206">
        <f t="shared" si="485"/>
        <v>0.4181378350156631</v>
      </c>
      <c r="E5669" s="208">
        <f t="shared" si="486"/>
        <v>0.45</v>
      </c>
      <c r="F5669" s="207">
        <v>13214.41</v>
      </c>
      <c r="G5669" s="207">
        <v>19220.96</v>
      </c>
      <c r="H5669" s="207">
        <v>21623.58</v>
      </c>
      <c r="I5669" s="214">
        <f t="shared" si="478"/>
        <v>221956</v>
      </c>
      <c r="J5669" s="211">
        <f t="shared" si="479"/>
        <v>0.38627915071353985</v>
      </c>
      <c r="K5669" s="212">
        <f t="shared" si="480"/>
        <v>0.45</v>
      </c>
      <c r="L5669" s="214">
        <f t="shared" si="481"/>
        <v>12207.58</v>
      </c>
      <c r="M5669" s="213">
        <f t="shared" si="482"/>
        <v>17756.48</v>
      </c>
      <c r="N5669" s="213">
        <f t="shared" si="483"/>
        <v>19976.04</v>
      </c>
      <c r="O5669" s="242">
        <f t="shared" si="484"/>
        <v>0.5152999999999156</v>
      </c>
      <c r="P5669" s="242"/>
      <c r="Q5669" s="179"/>
      <c r="R5669" s="179"/>
      <c r="S5669" s="179"/>
      <c r="T5669" s="179"/>
      <c r="U5669" s="179"/>
      <c r="V5669" s="179"/>
      <c r="W5669" s="179"/>
      <c r="X5669" s="179"/>
      <c r="Y5669" s="179"/>
      <c r="Z5669" s="179"/>
      <c r="AA5669" s="222"/>
      <c r="AB5669" s="222"/>
      <c r="AC5669" s="222"/>
      <c r="AD5669" s="179"/>
      <c r="AE5669" s="179"/>
      <c r="AF5669" s="179"/>
      <c r="AG5669" s="179"/>
      <c r="AH5669" s="179"/>
      <c r="AI5669" s="179"/>
      <c r="AJ5669" s="179"/>
    </row>
    <row r="5670" spans="2:36" x14ac:dyDescent="0.3">
      <c r="B5670" s="224">
        <v>574700</v>
      </c>
      <c r="C5670" s="209">
        <v>240307</v>
      </c>
      <c r="D5670" s="206">
        <f t="shared" si="485"/>
        <v>0.41814337915434141</v>
      </c>
      <c r="E5670" s="208">
        <f t="shared" si="486"/>
        <v>0.45</v>
      </c>
      <c r="F5670" s="207">
        <v>13216.88</v>
      </c>
      <c r="G5670" s="207">
        <v>19224.560000000001</v>
      </c>
      <c r="H5670" s="207">
        <v>21627.63</v>
      </c>
      <c r="I5670" s="214">
        <f t="shared" si="478"/>
        <v>222001</v>
      </c>
      <c r="J5670" s="211">
        <f t="shared" si="479"/>
        <v>0.38629023838524446</v>
      </c>
      <c r="K5670" s="212">
        <f t="shared" si="480"/>
        <v>0.45</v>
      </c>
      <c r="L5670" s="214">
        <f t="shared" si="481"/>
        <v>12210.055</v>
      </c>
      <c r="M5670" s="213">
        <f t="shared" si="482"/>
        <v>17760.080000000002</v>
      </c>
      <c r="N5670" s="213">
        <f t="shared" si="483"/>
        <v>19980.09</v>
      </c>
      <c r="O5670" s="242">
        <f t="shared" si="484"/>
        <v>0.51520000000007715</v>
      </c>
      <c r="P5670" s="242"/>
      <c r="Q5670" s="179"/>
      <c r="R5670" s="179"/>
      <c r="S5670" s="179"/>
      <c r="T5670" s="179"/>
      <c r="U5670" s="179"/>
      <c r="V5670" s="179"/>
      <c r="W5670" s="179"/>
      <c r="X5670" s="179"/>
      <c r="Y5670" s="179"/>
      <c r="Z5670" s="179"/>
      <c r="AA5670" s="222"/>
      <c r="AB5670" s="222"/>
      <c r="AC5670" s="222"/>
      <c r="AD5670" s="179"/>
      <c r="AE5670" s="179"/>
      <c r="AF5670" s="179"/>
      <c r="AG5670" s="179"/>
      <c r="AH5670" s="179"/>
      <c r="AI5670" s="179"/>
      <c r="AJ5670" s="179"/>
    </row>
    <row r="5671" spans="2:36" x14ac:dyDescent="0.3">
      <c r="B5671" s="224">
        <v>574800</v>
      </c>
      <c r="C5671" s="209">
        <v>240352</v>
      </c>
      <c r="D5671" s="206">
        <f t="shared" si="485"/>
        <v>0.41814892136395265</v>
      </c>
      <c r="E5671" s="208">
        <f t="shared" si="486"/>
        <v>0.45</v>
      </c>
      <c r="F5671" s="207">
        <v>13219.36</v>
      </c>
      <c r="G5671" s="207">
        <v>19228.16</v>
      </c>
      <c r="H5671" s="207">
        <v>21631.68</v>
      </c>
      <c r="I5671" s="214">
        <f t="shared" si="478"/>
        <v>222046</v>
      </c>
      <c r="J5671" s="211">
        <f t="shared" si="479"/>
        <v>0.38630132219902574</v>
      </c>
      <c r="K5671" s="212">
        <f t="shared" si="480"/>
        <v>0.45</v>
      </c>
      <c r="L5671" s="214">
        <f t="shared" si="481"/>
        <v>12212.53</v>
      </c>
      <c r="M5671" s="213">
        <f t="shared" si="482"/>
        <v>17763.68</v>
      </c>
      <c r="N5671" s="213">
        <f t="shared" si="483"/>
        <v>19984.14</v>
      </c>
      <c r="O5671" s="242">
        <f t="shared" si="484"/>
        <v>0.51529999999980647</v>
      </c>
      <c r="P5671" s="242"/>
      <c r="Q5671" s="179"/>
      <c r="R5671" s="179"/>
      <c r="S5671" s="179"/>
      <c r="T5671" s="179"/>
      <c r="U5671" s="179"/>
      <c r="V5671" s="179"/>
      <c r="W5671" s="179"/>
      <c r="X5671" s="179"/>
      <c r="Y5671" s="179"/>
      <c r="Z5671" s="179"/>
      <c r="AA5671" s="222"/>
      <c r="AB5671" s="222"/>
      <c r="AC5671" s="222"/>
      <c r="AD5671" s="179"/>
      <c r="AE5671" s="179"/>
      <c r="AF5671" s="179"/>
      <c r="AG5671" s="179"/>
      <c r="AH5671" s="179"/>
      <c r="AI5671" s="179"/>
      <c r="AJ5671" s="179"/>
    </row>
    <row r="5672" spans="2:36" x14ac:dyDescent="0.3">
      <c r="B5672" s="224">
        <v>574900</v>
      </c>
      <c r="C5672" s="209">
        <v>240397</v>
      </c>
      <c r="D5672" s="206">
        <f t="shared" si="485"/>
        <v>0.41815446164550357</v>
      </c>
      <c r="E5672" s="208">
        <f t="shared" si="486"/>
        <v>0.45</v>
      </c>
      <c r="F5672" s="207">
        <v>13221.83</v>
      </c>
      <c r="G5672" s="207">
        <v>19231.759999999998</v>
      </c>
      <c r="H5672" s="207">
        <v>21635.73</v>
      </c>
      <c r="I5672" s="214">
        <f t="shared" si="478"/>
        <v>222091</v>
      </c>
      <c r="J5672" s="211">
        <f t="shared" si="479"/>
        <v>0.38631240215689683</v>
      </c>
      <c r="K5672" s="212">
        <f t="shared" si="480"/>
        <v>0.45</v>
      </c>
      <c r="L5672" s="214">
        <f t="shared" si="481"/>
        <v>12215.004999999999</v>
      </c>
      <c r="M5672" s="213">
        <f t="shared" si="482"/>
        <v>17767.28</v>
      </c>
      <c r="N5672" s="213">
        <f t="shared" si="483"/>
        <v>19988.189999999999</v>
      </c>
      <c r="O5672" s="242">
        <f t="shared" si="484"/>
        <v>0.51519999999996802</v>
      </c>
      <c r="P5672" s="242"/>
      <c r="Q5672" s="179"/>
      <c r="R5672" s="179"/>
      <c r="S5672" s="179"/>
      <c r="T5672" s="179"/>
      <c r="U5672" s="179"/>
      <c r="V5672" s="179"/>
      <c r="W5672" s="179"/>
      <c r="X5672" s="179"/>
      <c r="Y5672" s="179"/>
      <c r="Z5672" s="179"/>
      <c r="AA5672" s="222"/>
      <c r="AB5672" s="222"/>
      <c r="AC5672" s="222"/>
      <c r="AD5672" s="179"/>
      <c r="AE5672" s="179"/>
      <c r="AF5672" s="179"/>
      <c r="AG5672" s="179"/>
      <c r="AH5672" s="179"/>
      <c r="AI5672" s="179"/>
      <c r="AJ5672" s="179"/>
    </row>
    <row r="5673" spans="2:36" x14ac:dyDescent="0.3">
      <c r="B5673" s="224">
        <v>575000</v>
      </c>
      <c r="C5673" s="209">
        <v>240442</v>
      </c>
      <c r="D5673" s="206">
        <f t="shared" si="485"/>
        <v>0.41815999999999998</v>
      </c>
      <c r="E5673" s="208">
        <f t="shared" si="486"/>
        <v>0.45</v>
      </c>
      <c r="F5673" s="207">
        <v>13224.31</v>
      </c>
      <c r="G5673" s="207">
        <v>19235.36</v>
      </c>
      <c r="H5673" s="207">
        <v>21639.78</v>
      </c>
      <c r="I5673" s="214">
        <f t="shared" ref="I5673:I5736" si="487">I5672+45</f>
        <v>222136</v>
      </c>
      <c r="J5673" s="211">
        <f t="shared" si="479"/>
        <v>0.38632347826086955</v>
      </c>
      <c r="K5673" s="212">
        <f t="shared" si="480"/>
        <v>0.45</v>
      </c>
      <c r="L5673" s="214">
        <f t="shared" si="481"/>
        <v>12217.48</v>
      </c>
      <c r="M5673" s="213">
        <f t="shared" si="482"/>
        <v>17770.88</v>
      </c>
      <c r="N5673" s="213">
        <f t="shared" si="483"/>
        <v>19992.239999999998</v>
      </c>
      <c r="O5673" s="242">
        <f t="shared" si="484"/>
        <v>0.51529999999966092</v>
      </c>
      <c r="P5673" s="242"/>
      <c r="Q5673" s="179"/>
      <c r="R5673" s="179"/>
      <c r="S5673" s="179"/>
      <c r="T5673" s="179"/>
      <c r="U5673" s="179"/>
      <c r="V5673" s="179"/>
      <c r="W5673" s="179"/>
      <c r="X5673" s="179"/>
      <c r="Y5673" s="179"/>
      <c r="Z5673" s="179"/>
      <c r="AA5673" s="222"/>
      <c r="AB5673" s="222"/>
      <c r="AC5673" s="222"/>
      <c r="AD5673" s="179"/>
      <c r="AE5673" s="179"/>
      <c r="AF5673" s="179"/>
      <c r="AG5673" s="179"/>
      <c r="AH5673" s="179"/>
      <c r="AI5673" s="179"/>
      <c r="AJ5673" s="179"/>
    </row>
    <row r="5674" spans="2:36" x14ac:dyDescent="0.3">
      <c r="B5674" s="224">
        <v>575100</v>
      </c>
      <c r="C5674" s="209">
        <v>240487</v>
      </c>
      <c r="D5674" s="206">
        <f t="shared" si="485"/>
        <v>0.41816553642844723</v>
      </c>
      <c r="E5674" s="208">
        <f t="shared" si="486"/>
        <v>0.45</v>
      </c>
      <c r="F5674" s="207">
        <v>13226.78</v>
      </c>
      <c r="G5674" s="207">
        <v>19238.96</v>
      </c>
      <c r="H5674" s="207">
        <v>21643.83</v>
      </c>
      <c r="I5674" s="214">
        <f t="shared" si="487"/>
        <v>222181</v>
      </c>
      <c r="J5674" s="211">
        <f t="shared" si="479"/>
        <v>0.38633455051295429</v>
      </c>
      <c r="K5674" s="212">
        <f t="shared" si="480"/>
        <v>0.45</v>
      </c>
      <c r="L5674" s="214">
        <f t="shared" si="481"/>
        <v>12219.955</v>
      </c>
      <c r="M5674" s="213">
        <f t="shared" si="482"/>
        <v>17774.48</v>
      </c>
      <c r="N5674" s="213">
        <f t="shared" si="483"/>
        <v>19996.29</v>
      </c>
      <c r="O5674" s="242">
        <f t="shared" si="484"/>
        <v>0.51519999999989519</v>
      </c>
      <c r="P5674" s="242"/>
      <c r="Q5674" s="179"/>
      <c r="R5674" s="179"/>
      <c r="S5674" s="179"/>
      <c r="T5674" s="179"/>
      <c r="U5674" s="179"/>
      <c r="V5674" s="179"/>
      <c r="W5674" s="179"/>
      <c r="X5674" s="179"/>
      <c r="Y5674" s="179"/>
      <c r="Z5674" s="179"/>
      <c r="AA5674" s="222"/>
      <c r="AB5674" s="222"/>
      <c r="AC5674" s="222"/>
      <c r="AD5674" s="179"/>
      <c r="AE5674" s="179"/>
      <c r="AF5674" s="179"/>
      <c r="AG5674" s="179"/>
      <c r="AH5674" s="179"/>
      <c r="AI5674" s="179"/>
      <c r="AJ5674" s="179"/>
    </row>
    <row r="5675" spans="2:36" x14ac:dyDescent="0.3">
      <c r="B5675" s="224">
        <v>575200</v>
      </c>
      <c r="C5675" s="209">
        <v>240532</v>
      </c>
      <c r="D5675" s="206">
        <f t="shared" si="485"/>
        <v>0.4181710709318498</v>
      </c>
      <c r="E5675" s="208">
        <f t="shared" si="486"/>
        <v>0.45</v>
      </c>
      <c r="F5675" s="207">
        <v>13229.26</v>
      </c>
      <c r="G5675" s="207">
        <v>19242.560000000001</v>
      </c>
      <c r="H5675" s="207">
        <v>21647.88</v>
      </c>
      <c r="I5675" s="214">
        <f t="shared" si="487"/>
        <v>222226</v>
      </c>
      <c r="J5675" s="211">
        <f t="shared" si="479"/>
        <v>0.38634561891515995</v>
      </c>
      <c r="K5675" s="212">
        <f t="shared" si="480"/>
        <v>0.45</v>
      </c>
      <c r="L5675" s="214">
        <f t="shared" si="481"/>
        <v>12222.43</v>
      </c>
      <c r="M5675" s="213">
        <f t="shared" si="482"/>
        <v>17778.080000000002</v>
      </c>
      <c r="N5675" s="213">
        <f t="shared" si="483"/>
        <v>20000.34</v>
      </c>
      <c r="O5675" s="242">
        <f t="shared" si="484"/>
        <v>0.51530000000013387</v>
      </c>
      <c r="P5675" s="242"/>
      <c r="Q5675" s="179"/>
      <c r="R5675" s="179"/>
      <c r="S5675" s="179"/>
      <c r="T5675" s="179"/>
      <c r="U5675" s="179"/>
      <c r="V5675" s="179"/>
      <c r="W5675" s="179"/>
      <c r="X5675" s="179"/>
      <c r="Y5675" s="179"/>
      <c r="Z5675" s="179"/>
      <c r="AA5675" s="222"/>
      <c r="AB5675" s="222"/>
      <c r="AC5675" s="222"/>
      <c r="AD5675" s="179"/>
      <c r="AE5675" s="179"/>
      <c r="AF5675" s="179"/>
      <c r="AG5675" s="179"/>
      <c r="AH5675" s="179"/>
      <c r="AI5675" s="179"/>
      <c r="AJ5675" s="179"/>
    </row>
    <row r="5676" spans="2:36" x14ac:dyDescent="0.3">
      <c r="B5676" s="224">
        <v>575300</v>
      </c>
      <c r="C5676" s="209">
        <v>240577</v>
      </c>
      <c r="D5676" s="206">
        <f t="shared" si="485"/>
        <v>0.41817660351121155</v>
      </c>
      <c r="E5676" s="208">
        <f t="shared" si="486"/>
        <v>0.45</v>
      </c>
      <c r="F5676" s="207">
        <v>13231.73</v>
      </c>
      <c r="G5676" s="207">
        <v>19246.16</v>
      </c>
      <c r="H5676" s="207">
        <v>21651.93</v>
      </c>
      <c r="I5676" s="214">
        <f t="shared" si="487"/>
        <v>222271</v>
      </c>
      <c r="J5676" s="211">
        <f t="shared" si="479"/>
        <v>0.3863566834694942</v>
      </c>
      <c r="K5676" s="212">
        <f t="shared" si="480"/>
        <v>0.45</v>
      </c>
      <c r="L5676" s="214">
        <f t="shared" si="481"/>
        <v>12224.905000000001</v>
      </c>
      <c r="M5676" s="213">
        <f t="shared" si="482"/>
        <v>17781.68</v>
      </c>
      <c r="N5676" s="213">
        <f t="shared" si="483"/>
        <v>20004.39</v>
      </c>
      <c r="O5676" s="242">
        <f t="shared" si="484"/>
        <v>0.51520000000029542</v>
      </c>
      <c r="P5676" s="242"/>
      <c r="Q5676" s="179"/>
      <c r="R5676" s="179"/>
      <c r="S5676" s="179"/>
      <c r="T5676" s="179"/>
      <c r="U5676" s="179"/>
      <c r="V5676" s="179"/>
      <c r="W5676" s="179"/>
      <c r="X5676" s="179"/>
      <c r="Y5676" s="179"/>
      <c r="Z5676" s="179"/>
      <c r="AA5676" s="222"/>
      <c r="AB5676" s="222"/>
      <c r="AC5676" s="222"/>
      <c r="AD5676" s="179"/>
      <c r="AE5676" s="179"/>
      <c r="AF5676" s="179"/>
      <c r="AG5676" s="179"/>
      <c r="AH5676" s="179"/>
      <c r="AI5676" s="179"/>
      <c r="AJ5676" s="179"/>
    </row>
    <row r="5677" spans="2:36" x14ac:dyDescent="0.3">
      <c r="B5677" s="224">
        <v>575400</v>
      </c>
      <c r="C5677" s="209">
        <v>240622</v>
      </c>
      <c r="D5677" s="206">
        <f t="shared" si="485"/>
        <v>0.41818213416753564</v>
      </c>
      <c r="E5677" s="208">
        <f t="shared" si="486"/>
        <v>0.45</v>
      </c>
      <c r="F5677" s="207">
        <v>13234.21</v>
      </c>
      <c r="G5677" s="207">
        <v>19249.759999999998</v>
      </c>
      <c r="H5677" s="207">
        <v>21655.98</v>
      </c>
      <c r="I5677" s="214">
        <f t="shared" si="487"/>
        <v>222316</v>
      </c>
      <c r="J5677" s="211">
        <f t="shared" si="479"/>
        <v>0.38636774417796316</v>
      </c>
      <c r="K5677" s="212">
        <f t="shared" si="480"/>
        <v>0.45</v>
      </c>
      <c r="L5677" s="214">
        <f t="shared" si="481"/>
        <v>12227.38</v>
      </c>
      <c r="M5677" s="213">
        <f t="shared" si="482"/>
        <v>17785.28</v>
      </c>
      <c r="N5677" s="213">
        <f t="shared" si="483"/>
        <v>20008.439999999999</v>
      </c>
      <c r="O5677" s="242">
        <f t="shared" si="484"/>
        <v>0.51530000000002474</v>
      </c>
      <c r="P5677" s="242"/>
      <c r="Q5677" s="179"/>
      <c r="R5677" s="179"/>
      <c r="S5677" s="179"/>
      <c r="T5677" s="179"/>
      <c r="U5677" s="179"/>
      <c r="V5677" s="179"/>
      <c r="W5677" s="179"/>
      <c r="X5677" s="179"/>
      <c r="Y5677" s="179"/>
      <c r="Z5677" s="179"/>
      <c r="AA5677" s="222"/>
      <c r="AB5677" s="222"/>
      <c r="AC5677" s="222"/>
      <c r="AD5677" s="179"/>
      <c r="AE5677" s="179"/>
      <c r="AF5677" s="179"/>
      <c r="AG5677" s="179"/>
      <c r="AH5677" s="179"/>
      <c r="AI5677" s="179"/>
      <c r="AJ5677" s="179"/>
    </row>
    <row r="5678" spans="2:36" x14ac:dyDescent="0.3">
      <c r="B5678" s="224">
        <v>575500</v>
      </c>
      <c r="C5678" s="209">
        <v>240667</v>
      </c>
      <c r="D5678" s="206">
        <f t="shared" si="485"/>
        <v>0.41818766290182452</v>
      </c>
      <c r="E5678" s="208">
        <f t="shared" si="486"/>
        <v>0.45</v>
      </c>
      <c r="F5678" s="207">
        <v>13236.68</v>
      </c>
      <c r="G5678" s="207">
        <v>19253.36</v>
      </c>
      <c r="H5678" s="207">
        <v>21660.03</v>
      </c>
      <c r="I5678" s="214">
        <f t="shared" si="487"/>
        <v>222361</v>
      </c>
      <c r="J5678" s="211">
        <f t="shared" si="479"/>
        <v>0.38637880104257166</v>
      </c>
      <c r="K5678" s="212">
        <f t="shared" si="480"/>
        <v>0.45</v>
      </c>
      <c r="L5678" s="214">
        <f t="shared" si="481"/>
        <v>12229.855</v>
      </c>
      <c r="M5678" s="213">
        <f t="shared" si="482"/>
        <v>17788.88</v>
      </c>
      <c r="N5678" s="213">
        <f t="shared" si="483"/>
        <v>20012.489999999998</v>
      </c>
      <c r="O5678" s="242">
        <f t="shared" si="484"/>
        <v>0.51519999999964061</v>
      </c>
      <c r="P5678" s="242"/>
      <c r="Q5678" s="179"/>
      <c r="R5678" s="179"/>
      <c r="S5678" s="179"/>
      <c r="T5678" s="179"/>
      <c r="U5678" s="179"/>
      <c r="V5678" s="179"/>
      <c r="W5678" s="179"/>
      <c r="X5678" s="179"/>
      <c r="Y5678" s="179"/>
      <c r="Z5678" s="179"/>
      <c r="AA5678" s="222"/>
      <c r="AB5678" s="222"/>
      <c r="AC5678" s="222"/>
      <c r="AD5678" s="179"/>
      <c r="AE5678" s="179"/>
      <c r="AF5678" s="179"/>
      <c r="AG5678" s="179"/>
      <c r="AH5678" s="179"/>
      <c r="AI5678" s="179"/>
      <c r="AJ5678" s="179"/>
    </row>
    <row r="5679" spans="2:36" x14ac:dyDescent="0.3">
      <c r="B5679" s="224">
        <v>575600</v>
      </c>
      <c r="C5679" s="209">
        <v>240712</v>
      </c>
      <c r="D5679" s="206">
        <f t="shared" si="485"/>
        <v>0.4181931897150799</v>
      </c>
      <c r="E5679" s="208">
        <f t="shared" si="486"/>
        <v>0.45</v>
      </c>
      <c r="F5679" s="207">
        <v>13239.16</v>
      </c>
      <c r="G5679" s="207">
        <v>19256.96</v>
      </c>
      <c r="H5679" s="207">
        <v>21664.080000000002</v>
      </c>
      <c r="I5679" s="214">
        <f t="shared" si="487"/>
        <v>222406</v>
      </c>
      <c r="J5679" s="211">
        <f t="shared" si="479"/>
        <v>0.38638985406532317</v>
      </c>
      <c r="K5679" s="212">
        <f t="shared" si="480"/>
        <v>0.45</v>
      </c>
      <c r="L5679" s="214">
        <f t="shared" si="481"/>
        <v>12232.33</v>
      </c>
      <c r="M5679" s="213">
        <f t="shared" si="482"/>
        <v>17792.48</v>
      </c>
      <c r="N5679" s="213">
        <f t="shared" si="483"/>
        <v>20016.54</v>
      </c>
      <c r="O5679" s="242">
        <f t="shared" si="484"/>
        <v>0.5152999999999156</v>
      </c>
      <c r="P5679" s="242"/>
      <c r="Q5679" s="179"/>
      <c r="R5679" s="179"/>
      <c r="S5679" s="179"/>
      <c r="T5679" s="179"/>
      <c r="U5679" s="179"/>
      <c r="V5679" s="179"/>
      <c r="W5679" s="179"/>
      <c r="X5679" s="179"/>
      <c r="Y5679" s="179"/>
      <c r="Z5679" s="179"/>
      <c r="AA5679" s="222"/>
      <c r="AB5679" s="222"/>
      <c r="AC5679" s="222"/>
      <c r="AD5679" s="179"/>
      <c r="AE5679" s="179"/>
      <c r="AF5679" s="179"/>
      <c r="AG5679" s="179"/>
      <c r="AH5679" s="179"/>
      <c r="AI5679" s="179"/>
      <c r="AJ5679" s="179"/>
    </row>
    <row r="5680" spans="2:36" x14ac:dyDescent="0.3">
      <c r="B5680" s="224">
        <v>575700</v>
      </c>
      <c r="C5680" s="209">
        <v>240757</v>
      </c>
      <c r="D5680" s="206">
        <f t="shared" si="485"/>
        <v>0.41819871460830293</v>
      </c>
      <c r="E5680" s="208">
        <f t="shared" si="486"/>
        <v>0.45</v>
      </c>
      <c r="F5680" s="207">
        <v>13241.63</v>
      </c>
      <c r="G5680" s="207">
        <v>19260.560000000001</v>
      </c>
      <c r="H5680" s="207">
        <v>21668.13</v>
      </c>
      <c r="I5680" s="214">
        <f t="shared" si="487"/>
        <v>222451</v>
      </c>
      <c r="J5680" s="211">
        <f t="shared" si="479"/>
        <v>0.38640090324821957</v>
      </c>
      <c r="K5680" s="212">
        <f t="shared" si="480"/>
        <v>0.45</v>
      </c>
      <c r="L5680" s="214">
        <f t="shared" si="481"/>
        <v>12234.805</v>
      </c>
      <c r="M5680" s="213">
        <f t="shared" si="482"/>
        <v>17796.080000000002</v>
      </c>
      <c r="N5680" s="213">
        <f t="shared" si="483"/>
        <v>20020.59</v>
      </c>
      <c r="O5680" s="242">
        <f t="shared" si="484"/>
        <v>0.51520000000007715</v>
      </c>
      <c r="P5680" s="242"/>
      <c r="Q5680" s="179"/>
      <c r="R5680" s="179"/>
      <c r="S5680" s="179"/>
      <c r="T5680" s="179"/>
      <c r="U5680" s="179"/>
      <c r="V5680" s="179"/>
      <c r="W5680" s="179"/>
      <c r="X5680" s="179"/>
      <c r="Y5680" s="179"/>
      <c r="Z5680" s="179"/>
      <c r="AA5680" s="222"/>
      <c r="AB5680" s="222"/>
      <c r="AC5680" s="222"/>
      <c r="AD5680" s="179"/>
      <c r="AE5680" s="179"/>
      <c r="AF5680" s="179"/>
      <c r="AG5680" s="179"/>
      <c r="AH5680" s="179"/>
      <c r="AI5680" s="179"/>
      <c r="AJ5680" s="179"/>
    </row>
    <row r="5681" spans="2:36" x14ac:dyDescent="0.3">
      <c r="B5681" s="224">
        <v>575800</v>
      </c>
      <c r="C5681" s="209">
        <v>240802</v>
      </c>
      <c r="D5681" s="206">
        <f t="shared" si="485"/>
        <v>0.41820423758249392</v>
      </c>
      <c r="E5681" s="208">
        <f t="shared" si="486"/>
        <v>0.45</v>
      </c>
      <c r="F5681" s="207">
        <v>13244.11</v>
      </c>
      <c r="G5681" s="207">
        <v>19264.16</v>
      </c>
      <c r="H5681" s="207">
        <v>21672.18</v>
      </c>
      <c r="I5681" s="214">
        <f t="shared" si="487"/>
        <v>222496</v>
      </c>
      <c r="J5681" s="211">
        <f t="shared" si="479"/>
        <v>0.38641194859326156</v>
      </c>
      <c r="K5681" s="212">
        <f t="shared" si="480"/>
        <v>0.45</v>
      </c>
      <c r="L5681" s="214">
        <f t="shared" si="481"/>
        <v>12237.28</v>
      </c>
      <c r="M5681" s="213">
        <f t="shared" si="482"/>
        <v>17799.68</v>
      </c>
      <c r="N5681" s="213">
        <f t="shared" si="483"/>
        <v>20024.64</v>
      </c>
      <c r="O5681" s="242">
        <f t="shared" si="484"/>
        <v>0.51529999999980647</v>
      </c>
      <c r="P5681" s="242"/>
      <c r="Q5681" s="179"/>
      <c r="R5681" s="179"/>
      <c r="S5681" s="179"/>
      <c r="T5681" s="179"/>
      <c r="U5681" s="179"/>
      <c r="V5681" s="179"/>
      <c r="W5681" s="179"/>
      <c r="X5681" s="179"/>
      <c r="Y5681" s="179"/>
      <c r="Z5681" s="179"/>
      <c r="AA5681" s="222"/>
      <c r="AB5681" s="222"/>
      <c r="AC5681" s="222"/>
      <c r="AD5681" s="179"/>
      <c r="AE5681" s="179"/>
      <c r="AF5681" s="179"/>
      <c r="AG5681" s="179"/>
      <c r="AH5681" s="179"/>
      <c r="AI5681" s="179"/>
      <c r="AJ5681" s="179"/>
    </row>
    <row r="5682" spans="2:36" x14ac:dyDescent="0.3">
      <c r="B5682" s="224">
        <v>575900</v>
      </c>
      <c r="C5682" s="209">
        <v>240847</v>
      </c>
      <c r="D5682" s="206">
        <f t="shared" si="485"/>
        <v>0.41820975863865256</v>
      </c>
      <c r="E5682" s="208">
        <f t="shared" si="486"/>
        <v>0.45</v>
      </c>
      <c r="F5682" s="207">
        <v>13246.58</v>
      </c>
      <c r="G5682" s="207">
        <v>19267.759999999998</v>
      </c>
      <c r="H5682" s="207">
        <v>21676.23</v>
      </c>
      <c r="I5682" s="214">
        <f t="shared" si="487"/>
        <v>222541</v>
      </c>
      <c r="J5682" s="211">
        <f t="shared" si="479"/>
        <v>0.38642299010244835</v>
      </c>
      <c r="K5682" s="212">
        <f t="shared" si="480"/>
        <v>0.45</v>
      </c>
      <c r="L5682" s="214">
        <f t="shared" si="481"/>
        <v>12239.754999999999</v>
      </c>
      <c r="M5682" s="213">
        <f t="shared" si="482"/>
        <v>17803.28</v>
      </c>
      <c r="N5682" s="213">
        <f t="shared" si="483"/>
        <v>20028.689999999999</v>
      </c>
      <c r="O5682" s="242">
        <f t="shared" si="484"/>
        <v>0.51519999999996802</v>
      </c>
      <c r="P5682" s="242"/>
      <c r="Q5682" s="179"/>
      <c r="R5682" s="179"/>
      <c r="S5682" s="179"/>
      <c r="T5682" s="179"/>
      <c r="U5682" s="179"/>
      <c r="V5682" s="179"/>
      <c r="W5682" s="179"/>
      <c r="X5682" s="179"/>
      <c r="Y5682" s="179"/>
      <c r="Z5682" s="179"/>
      <c r="AA5682" s="222"/>
      <c r="AB5682" s="222"/>
      <c r="AC5682" s="222"/>
      <c r="AD5682" s="179"/>
      <c r="AE5682" s="179"/>
      <c r="AF5682" s="179"/>
      <c r="AG5682" s="179"/>
      <c r="AH5682" s="179"/>
      <c r="AI5682" s="179"/>
      <c r="AJ5682" s="179"/>
    </row>
    <row r="5683" spans="2:36" x14ac:dyDescent="0.3">
      <c r="B5683" s="224">
        <v>576000</v>
      </c>
      <c r="C5683" s="209">
        <v>240892</v>
      </c>
      <c r="D5683" s="206">
        <f t="shared" si="485"/>
        <v>0.41821527777777778</v>
      </c>
      <c r="E5683" s="208">
        <f t="shared" si="486"/>
        <v>0.45</v>
      </c>
      <c r="F5683" s="207">
        <v>13249.06</v>
      </c>
      <c r="G5683" s="207">
        <v>19271.36</v>
      </c>
      <c r="H5683" s="207">
        <v>21680.28</v>
      </c>
      <c r="I5683" s="214">
        <f t="shared" si="487"/>
        <v>222586</v>
      </c>
      <c r="J5683" s="211">
        <f t="shared" si="479"/>
        <v>0.3864340277777778</v>
      </c>
      <c r="K5683" s="212">
        <f t="shared" si="480"/>
        <v>0.45</v>
      </c>
      <c r="L5683" s="214">
        <f t="shared" si="481"/>
        <v>12242.23</v>
      </c>
      <c r="M5683" s="213">
        <f t="shared" si="482"/>
        <v>17806.88</v>
      </c>
      <c r="N5683" s="213">
        <f t="shared" si="483"/>
        <v>20032.739999999998</v>
      </c>
      <c r="O5683" s="242">
        <f t="shared" si="484"/>
        <v>0.51529999999966092</v>
      </c>
      <c r="P5683" s="242"/>
      <c r="Q5683" s="179"/>
      <c r="R5683" s="179"/>
      <c r="S5683" s="179"/>
      <c r="T5683" s="179"/>
      <c r="U5683" s="179"/>
      <c r="V5683" s="179"/>
      <c r="W5683" s="179"/>
      <c r="X5683" s="179"/>
      <c r="Y5683" s="179"/>
      <c r="Z5683" s="179"/>
      <c r="AA5683" s="222"/>
      <c r="AB5683" s="222"/>
      <c r="AC5683" s="222"/>
      <c r="AD5683" s="179"/>
      <c r="AE5683" s="179"/>
      <c r="AF5683" s="179"/>
      <c r="AG5683" s="179"/>
      <c r="AH5683" s="179"/>
      <c r="AI5683" s="179"/>
      <c r="AJ5683" s="179"/>
    </row>
    <row r="5684" spans="2:36" x14ac:dyDescent="0.3">
      <c r="B5684" s="224">
        <v>576100</v>
      </c>
      <c r="C5684" s="209">
        <v>240937</v>
      </c>
      <c r="D5684" s="206">
        <f t="shared" si="485"/>
        <v>0.4182207950008679</v>
      </c>
      <c r="E5684" s="208">
        <f t="shared" si="486"/>
        <v>0.45</v>
      </c>
      <c r="F5684" s="207">
        <v>13251.53</v>
      </c>
      <c r="G5684" s="207">
        <v>19274.96</v>
      </c>
      <c r="H5684" s="207">
        <v>21684.33</v>
      </c>
      <c r="I5684" s="214">
        <f t="shared" si="487"/>
        <v>222631</v>
      </c>
      <c r="J5684" s="211">
        <f t="shared" si="479"/>
        <v>0.38644506162124631</v>
      </c>
      <c r="K5684" s="212">
        <f t="shared" si="480"/>
        <v>0.45</v>
      </c>
      <c r="L5684" s="214">
        <f t="shared" si="481"/>
        <v>12244.705</v>
      </c>
      <c r="M5684" s="213">
        <f t="shared" si="482"/>
        <v>17810.48</v>
      </c>
      <c r="N5684" s="213">
        <f t="shared" si="483"/>
        <v>20036.79</v>
      </c>
      <c r="O5684" s="242">
        <f t="shared" si="484"/>
        <v>0.51519999999989519</v>
      </c>
      <c r="P5684" s="242"/>
      <c r="Q5684" s="179"/>
      <c r="R5684" s="179"/>
      <c r="S5684" s="179"/>
      <c r="T5684" s="179"/>
      <c r="U5684" s="179"/>
      <c r="V5684" s="179"/>
      <c r="W5684" s="179"/>
      <c r="X5684" s="179"/>
      <c r="Y5684" s="179"/>
      <c r="Z5684" s="179"/>
      <c r="AA5684" s="222"/>
      <c r="AB5684" s="222"/>
      <c r="AC5684" s="222"/>
      <c r="AD5684" s="179"/>
      <c r="AE5684" s="179"/>
      <c r="AF5684" s="179"/>
      <c r="AG5684" s="179"/>
      <c r="AH5684" s="179"/>
      <c r="AI5684" s="179"/>
      <c r="AJ5684" s="179"/>
    </row>
    <row r="5685" spans="2:36" x14ac:dyDescent="0.3">
      <c r="B5685" s="224">
        <v>576200</v>
      </c>
      <c r="C5685" s="209">
        <v>240982</v>
      </c>
      <c r="D5685" s="206">
        <f t="shared" si="485"/>
        <v>0.41822631030892049</v>
      </c>
      <c r="E5685" s="208">
        <f t="shared" si="486"/>
        <v>0.45</v>
      </c>
      <c r="F5685" s="207">
        <v>13254.01</v>
      </c>
      <c r="G5685" s="207">
        <v>19278.560000000001</v>
      </c>
      <c r="H5685" s="207">
        <v>21688.38</v>
      </c>
      <c r="I5685" s="214">
        <f t="shared" si="487"/>
        <v>222676</v>
      </c>
      <c r="J5685" s="211">
        <f t="shared" si="479"/>
        <v>0.38645609163484901</v>
      </c>
      <c r="K5685" s="212">
        <f t="shared" si="480"/>
        <v>0.45</v>
      </c>
      <c r="L5685" s="214">
        <f t="shared" si="481"/>
        <v>12247.18</v>
      </c>
      <c r="M5685" s="213">
        <f t="shared" si="482"/>
        <v>17814.080000000002</v>
      </c>
      <c r="N5685" s="213">
        <f t="shared" si="483"/>
        <v>20040.84</v>
      </c>
      <c r="O5685" s="242">
        <f t="shared" si="484"/>
        <v>0.51530000000013387</v>
      </c>
      <c r="P5685" s="242"/>
      <c r="Q5685" s="179"/>
      <c r="R5685" s="179"/>
      <c r="S5685" s="179"/>
      <c r="T5685" s="179"/>
      <c r="U5685" s="179"/>
      <c r="V5685" s="179"/>
      <c r="W5685" s="179"/>
      <c r="X5685" s="179"/>
      <c r="Y5685" s="179"/>
      <c r="Z5685" s="179"/>
      <c r="AA5685" s="222"/>
      <c r="AB5685" s="222"/>
      <c r="AC5685" s="222"/>
      <c r="AD5685" s="179"/>
      <c r="AE5685" s="179"/>
      <c r="AF5685" s="179"/>
      <c r="AG5685" s="179"/>
      <c r="AH5685" s="179"/>
      <c r="AI5685" s="179"/>
      <c r="AJ5685" s="179"/>
    </row>
    <row r="5686" spans="2:36" x14ac:dyDescent="0.3">
      <c r="B5686" s="224">
        <v>576300</v>
      </c>
      <c r="C5686" s="209">
        <v>241027</v>
      </c>
      <c r="D5686" s="206">
        <f t="shared" si="485"/>
        <v>0.41823182370293249</v>
      </c>
      <c r="E5686" s="208">
        <f t="shared" si="486"/>
        <v>0.45</v>
      </c>
      <c r="F5686" s="207">
        <v>13256.48</v>
      </c>
      <c r="G5686" s="207">
        <v>19282.16</v>
      </c>
      <c r="H5686" s="207">
        <v>21692.43</v>
      </c>
      <c r="I5686" s="214">
        <f t="shared" si="487"/>
        <v>222721</v>
      </c>
      <c r="J5686" s="211">
        <f t="shared" si="479"/>
        <v>0.38646711782057958</v>
      </c>
      <c r="K5686" s="212">
        <f t="shared" si="480"/>
        <v>0.45</v>
      </c>
      <c r="L5686" s="214">
        <f t="shared" si="481"/>
        <v>12249.655000000001</v>
      </c>
      <c r="M5686" s="213">
        <f t="shared" si="482"/>
        <v>17817.68</v>
      </c>
      <c r="N5686" s="213">
        <f t="shared" si="483"/>
        <v>20044.89</v>
      </c>
      <c r="O5686" s="242">
        <f t="shared" si="484"/>
        <v>0.51520000000029542</v>
      </c>
      <c r="P5686" s="242"/>
      <c r="Q5686" s="179"/>
      <c r="R5686" s="179"/>
      <c r="S5686" s="179"/>
      <c r="T5686" s="179"/>
      <c r="U5686" s="179"/>
      <c r="V5686" s="179"/>
      <c r="W5686" s="179"/>
      <c r="X5686" s="179"/>
      <c r="Y5686" s="179"/>
      <c r="Z5686" s="179"/>
      <c r="AA5686" s="222"/>
      <c r="AB5686" s="222"/>
      <c r="AC5686" s="222"/>
      <c r="AD5686" s="179"/>
      <c r="AE5686" s="179"/>
      <c r="AF5686" s="179"/>
      <c r="AG5686" s="179"/>
      <c r="AH5686" s="179"/>
      <c r="AI5686" s="179"/>
      <c r="AJ5686" s="179"/>
    </row>
    <row r="5687" spans="2:36" x14ac:dyDescent="0.3">
      <c r="B5687" s="224">
        <v>576400</v>
      </c>
      <c r="C5687" s="209">
        <v>241072</v>
      </c>
      <c r="D5687" s="206">
        <f t="shared" si="485"/>
        <v>0.41823733518390005</v>
      </c>
      <c r="E5687" s="208">
        <f t="shared" si="486"/>
        <v>0.45</v>
      </c>
      <c r="F5687" s="207">
        <v>13258.96</v>
      </c>
      <c r="G5687" s="207">
        <v>19285.759999999998</v>
      </c>
      <c r="H5687" s="207">
        <v>21696.48</v>
      </c>
      <c r="I5687" s="214">
        <f t="shared" si="487"/>
        <v>222766</v>
      </c>
      <c r="J5687" s="211">
        <f t="shared" si="479"/>
        <v>0.38647814018043025</v>
      </c>
      <c r="K5687" s="212">
        <f t="shared" si="480"/>
        <v>0.45</v>
      </c>
      <c r="L5687" s="214">
        <f t="shared" si="481"/>
        <v>12252.13</v>
      </c>
      <c r="M5687" s="213">
        <f t="shared" si="482"/>
        <v>17821.28</v>
      </c>
      <c r="N5687" s="213">
        <f t="shared" si="483"/>
        <v>20048.939999999999</v>
      </c>
      <c r="O5687" s="242">
        <f t="shared" si="484"/>
        <v>0.51530000000002474</v>
      </c>
      <c r="P5687" s="242"/>
      <c r="Q5687" s="179"/>
      <c r="R5687" s="179"/>
      <c r="S5687" s="179"/>
      <c r="T5687" s="179"/>
      <c r="U5687" s="179"/>
      <c r="V5687" s="179"/>
      <c r="W5687" s="179"/>
      <c r="X5687" s="179"/>
      <c r="Y5687" s="179"/>
      <c r="Z5687" s="179"/>
      <c r="AA5687" s="222"/>
      <c r="AB5687" s="222"/>
      <c r="AC5687" s="222"/>
      <c r="AD5687" s="179"/>
      <c r="AE5687" s="179"/>
      <c r="AF5687" s="179"/>
      <c r="AG5687" s="179"/>
      <c r="AH5687" s="179"/>
      <c r="AI5687" s="179"/>
      <c r="AJ5687" s="179"/>
    </row>
    <row r="5688" spans="2:36" x14ac:dyDescent="0.3">
      <c r="B5688" s="224">
        <v>576500</v>
      </c>
      <c r="C5688" s="209">
        <v>241117</v>
      </c>
      <c r="D5688" s="206">
        <f t="shared" si="485"/>
        <v>0.41824284475281875</v>
      </c>
      <c r="E5688" s="208">
        <f t="shared" si="486"/>
        <v>0.45</v>
      </c>
      <c r="F5688" s="207">
        <v>13261.43</v>
      </c>
      <c r="G5688" s="207">
        <v>19289.36</v>
      </c>
      <c r="H5688" s="207">
        <v>21700.53</v>
      </c>
      <c r="I5688" s="214">
        <f t="shared" si="487"/>
        <v>222811</v>
      </c>
      <c r="J5688" s="211">
        <f t="shared" si="479"/>
        <v>0.386489158716392</v>
      </c>
      <c r="K5688" s="212">
        <f t="shared" si="480"/>
        <v>0.45</v>
      </c>
      <c r="L5688" s="214">
        <f t="shared" si="481"/>
        <v>12254.605</v>
      </c>
      <c r="M5688" s="213">
        <f t="shared" si="482"/>
        <v>17824.88</v>
      </c>
      <c r="N5688" s="213">
        <f t="shared" si="483"/>
        <v>20052.989999999998</v>
      </c>
      <c r="O5688" s="242">
        <f t="shared" si="484"/>
        <v>0.51519999999964061</v>
      </c>
      <c r="P5688" s="242"/>
      <c r="Q5688" s="179"/>
      <c r="R5688" s="179"/>
      <c r="S5688" s="179"/>
      <c r="T5688" s="179"/>
      <c r="U5688" s="179"/>
      <c r="V5688" s="179"/>
      <c r="W5688" s="179"/>
      <c r="X5688" s="179"/>
      <c r="Y5688" s="179"/>
      <c r="Z5688" s="179"/>
      <c r="AA5688" s="222"/>
      <c r="AB5688" s="222"/>
      <c r="AC5688" s="222"/>
      <c r="AD5688" s="179"/>
      <c r="AE5688" s="179"/>
      <c r="AF5688" s="179"/>
      <c r="AG5688" s="179"/>
      <c r="AH5688" s="179"/>
      <c r="AI5688" s="179"/>
      <c r="AJ5688" s="179"/>
    </row>
    <row r="5689" spans="2:36" x14ac:dyDescent="0.3">
      <c r="B5689" s="224">
        <v>576600</v>
      </c>
      <c r="C5689" s="209">
        <v>241162</v>
      </c>
      <c r="D5689" s="206">
        <f t="shared" si="485"/>
        <v>0.41824835241068331</v>
      </c>
      <c r="E5689" s="208">
        <f t="shared" si="486"/>
        <v>0.45</v>
      </c>
      <c r="F5689" s="207">
        <v>13263.91</v>
      </c>
      <c r="G5689" s="207">
        <v>19292.96</v>
      </c>
      <c r="H5689" s="207">
        <v>21704.58</v>
      </c>
      <c r="I5689" s="214">
        <f t="shared" si="487"/>
        <v>222856</v>
      </c>
      <c r="J5689" s="211">
        <f t="shared" si="479"/>
        <v>0.3865001734304544</v>
      </c>
      <c r="K5689" s="212">
        <f t="shared" si="480"/>
        <v>0.45</v>
      </c>
      <c r="L5689" s="214">
        <f t="shared" si="481"/>
        <v>12257.08</v>
      </c>
      <c r="M5689" s="213">
        <f t="shared" si="482"/>
        <v>17828.48</v>
      </c>
      <c r="N5689" s="213">
        <f t="shared" si="483"/>
        <v>20057.04</v>
      </c>
      <c r="O5689" s="242">
        <f t="shared" si="484"/>
        <v>0.5152999999999156</v>
      </c>
      <c r="P5689" s="242"/>
      <c r="Q5689" s="179"/>
      <c r="R5689" s="179"/>
      <c r="S5689" s="179"/>
      <c r="T5689" s="179"/>
      <c r="U5689" s="179"/>
      <c r="V5689" s="179"/>
      <c r="W5689" s="179"/>
      <c r="X5689" s="179"/>
      <c r="Y5689" s="179"/>
      <c r="Z5689" s="179"/>
      <c r="AA5689" s="222"/>
      <c r="AB5689" s="222"/>
      <c r="AC5689" s="222"/>
      <c r="AD5689" s="179"/>
      <c r="AE5689" s="179"/>
      <c r="AF5689" s="179"/>
      <c r="AG5689" s="179"/>
      <c r="AH5689" s="179"/>
      <c r="AI5689" s="179"/>
      <c r="AJ5689" s="179"/>
    </row>
    <row r="5690" spans="2:36" x14ac:dyDescent="0.3">
      <c r="B5690" s="224">
        <v>576700</v>
      </c>
      <c r="C5690" s="209">
        <v>241207</v>
      </c>
      <c r="D5690" s="206">
        <f t="shared" si="485"/>
        <v>0.41825385815848792</v>
      </c>
      <c r="E5690" s="208">
        <f t="shared" si="486"/>
        <v>0.45</v>
      </c>
      <c r="F5690" s="207">
        <v>13266.38</v>
      </c>
      <c r="G5690" s="207">
        <v>19296.560000000001</v>
      </c>
      <c r="H5690" s="207">
        <v>21708.63</v>
      </c>
      <c r="I5690" s="214">
        <f t="shared" si="487"/>
        <v>222901</v>
      </c>
      <c r="J5690" s="211">
        <f t="shared" si="479"/>
        <v>0.38651118432460552</v>
      </c>
      <c r="K5690" s="212">
        <f t="shared" si="480"/>
        <v>0.45</v>
      </c>
      <c r="L5690" s="214">
        <f t="shared" si="481"/>
        <v>12259.555</v>
      </c>
      <c r="M5690" s="213">
        <f t="shared" si="482"/>
        <v>17832.080000000002</v>
      </c>
      <c r="N5690" s="213">
        <f t="shared" si="483"/>
        <v>20061.09</v>
      </c>
      <c r="O5690" s="242">
        <f t="shared" si="484"/>
        <v>0.51520000000007715</v>
      </c>
      <c r="P5690" s="242"/>
      <c r="Q5690" s="179"/>
      <c r="R5690" s="179"/>
      <c r="S5690" s="179"/>
      <c r="T5690" s="179"/>
      <c r="U5690" s="179"/>
      <c r="V5690" s="179"/>
      <c r="W5690" s="179"/>
      <c r="X5690" s="179"/>
      <c r="Y5690" s="179"/>
      <c r="Z5690" s="179"/>
      <c r="AA5690" s="222"/>
      <c r="AB5690" s="222"/>
      <c r="AC5690" s="222"/>
      <c r="AD5690" s="179"/>
      <c r="AE5690" s="179"/>
      <c r="AF5690" s="179"/>
      <c r="AG5690" s="179"/>
      <c r="AH5690" s="179"/>
      <c r="AI5690" s="179"/>
      <c r="AJ5690" s="179"/>
    </row>
    <row r="5691" spans="2:36" x14ac:dyDescent="0.3">
      <c r="B5691" s="224">
        <v>576800</v>
      </c>
      <c r="C5691" s="209">
        <v>241252</v>
      </c>
      <c r="D5691" s="206">
        <f t="shared" si="485"/>
        <v>0.41825936199722608</v>
      </c>
      <c r="E5691" s="208">
        <f t="shared" si="486"/>
        <v>0.45</v>
      </c>
      <c r="F5691" s="207">
        <v>13268.86</v>
      </c>
      <c r="G5691" s="207">
        <v>19300.16</v>
      </c>
      <c r="H5691" s="207">
        <v>21712.68</v>
      </c>
      <c r="I5691" s="214">
        <f t="shared" si="487"/>
        <v>222946</v>
      </c>
      <c r="J5691" s="211">
        <f t="shared" ref="J5691:J5754" si="488">I5691/$B5691</f>
        <v>0.38652219140083216</v>
      </c>
      <c r="K5691" s="212">
        <f t="shared" ref="K5691:K5754" si="489">(I5691-I5690)/($B5691-$B5690)</f>
        <v>0.45</v>
      </c>
      <c r="L5691" s="214">
        <f t="shared" si="481"/>
        <v>12262.03</v>
      </c>
      <c r="M5691" s="213">
        <f t="shared" si="482"/>
        <v>17835.68</v>
      </c>
      <c r="N5691" s="213">
        <f t="shared" si="483"/>
        <v>20065.14</v>
      </c>
      <c r="O5691" s="242">
        <f t="shared" si="484"/>
        <v>0.51529999999980647</v>
      </c>
      <c r="P5691" s="242"/>
      <c r="Q5691" s="179"/>
      <c r="R5691" s="179"/>
      <c r="S5691" s="179"/>
      <c r="T5691" s="179"/>
      <c r="U5691" s="179"/>
      <c r="V5691" s="179"/>
      <c r="W5691" s="179"/>
      <c r="X5691" s="179"/>
      <c r="Y5691" s="179"/>
      <c r="Z5691" s="179"/>
      <c r="AA5691" s="222"/>
      <c r="AB5691" s="222"/>
      <c r="AC5691" s="222"/>
      <c r="AD5691" s="179"/>
      <c r="AE5691" s="179"/>
      <c r="AF5691" s="179"/>
      <c r="AG5691" s="179"/>
      <c r="AH5691" s="179"/>
      <c r="AI5691" s="179"/>
      <c r="AJ5691" s="179"/>
    </row>
    <row r="5692" spans="2:36" x14ac:dyDescent="0.3">
      <c r="B5692" s="224">
        <v>576900</v>
      </c>
      <c r="C5692" s="209">
        <v>241297</v>
      </c>
      <c r="D5692" s="206">
        <f t="shared" si="485"/>
        <v>0.41826486392789047</v>
      </c>
      <c r="E5692" s="208">
        <f t="shared" si="486"/>
        <v>0.45</v>
      </c>
      <c r="F5692" s="207">
        <v>13271.33</v>
      </c>
      <c r="G5692" s="207">
        <v>19303.759999999998</v>
      </c>
      <c r="H5692" s="207">
        <v>21716.73</v>
      </c>
      <c r="I5692" s="214">
        <f t="shared" si="487"/>
        <v>222991</v>
      </c>
      <c r="J5692" s="211">
        <f t="shared" si="488"/>
        <v>0.38653319466111979</v>
      </c>
      <c r="K5692" s="212">
        <f t="shared" si="489"/>
        <v>0.45</v>
      </c>
      <c r="L5692" s="214">
        <f t="shared" si="481"/>
        <v>12264.504999999999</v>
      </c>
      <c r="M5692" s="213">
        <f t="shared" si="482"/>
        <v>17839.28</v>
      </c>
      <c r="N5692" s="213">
        <f t="shared" si="483"/>
        <v>20069.189999999999</v>
      </c>
      <c r="O5692" s="242">
        <f t="shared" si="484"/>
        <v>0.51519999999996802</v>
      </c>
      <c r="P5692" s="242"/>
      <c r="Q5692" s="179"/>
      <c r="R5692" s="179"/>
      <c r="S5692" s="179"/>
      <c r="T5692" s="179"/>
      <c r="U5692" s="179"/>
      <c r="V5692" s="179"/>
      <c r="W5692" s="179"/>
      <c r="X5692" s="179"/>
      <c r="Y5692" s="179"/>
      <c r="Z5692" s="179"/>
      <c r="AA5692" s="222"/>
      <c r="AB5692" s="222"/>
      <c r="AC5692" s="222"/>
      <c r="AD5692" s="179"/>
      <c r="AE5692" s="179"/>
      <c r="AF5692" s="179"/>
      <c r="AG5692" s="179"/>
      <c r="AH5692" s="179"/>
      <c r="AI5692" s="179"/>
      <c r="AJ5692" s="179"/>
    </row>
    <row r="5693" spans="2:36" x14ac:dyDescent="0.3">
      <c r="B5693" s="224">
        <v>577000</v>
      </c>
      <c r="C5693" s="209">
        <v>241342</v>
      </c>
      <c r="D5693" s="206">
        <f t="shared" si="485"/>
        <v>0.41827036395147316</v>
      </c>
      <c r="E5693" s="208">
        <f t="shared" si="486"/>
        <v>0.45</v>
      </c>
      <c r="F5693" s="207">
        <v>13273.81</v>
      </c>
      <c r="G5693" s="207">
        <v>19307.36</v>
      </c>
      <c r="H5693" s="207">
        <v>21720.78</v>
      </c>
      <c r="I5693" s="214">
        <f t="shared" si="487"/>
        <v>223036</v>
      </c>
      <c r="J5693" s="211">
        <f t="shared" si="488"/>
        <v>0.38654419410745233</v>
      </c>
      <c r="K5693" s="212">
        <f t="shared" si="489"/>
        <v>0.45</v>
      </c>
      <c r="L5693" s="214">
        <f t="shared" si="481"/>
        <v>12266.98</v>
      </c>
      <c r="M5693" s="213">
        <f t="shared" si="482"/>
        <v>17842.88</v>
      </c>
      <c r="N5693" s="213">
        <f t="shared" si="483"/>
        <v>20073.239999999998</v>
      </c>
      <c r="O5693" s="242">
        <f t="shared" si="484"/>
        <v>0.51529999999966092</v>
      </c>
      <c r="P5693" s="242"/>
      <c r="Q5693" s="179"/>
      <c r="R5693" s="179"/>
      <c r="S5693" s="179"/>
      <c r="T5693" s="179"/>
      <c r="U5693" s="179"/>
      <c r="V5693" s="179"/>
      <c r="W5693" s="179"/>
      <c r="X5693" s="179"/>
      <c r="Y5693" s="179"/>
      <c r="Z5693" s="179"/>
      <c r="AA5693" s="222"/>
      <c r="AB5693" s="222"/>
      <c r="AC5693" s="222"/>
      <c r="AD5693" s="179"/>
      <c r="AE5693" s="179"/>
      <c r="AF5693" s="179"/>
      <c r="AG5693" s="179"/>
      <c r="AH5693" s="179"/>
      <c r="AI5693" s="179"/>
      <c r="AJ5693" s="179"/>
    </row>
    <row r="5694" spans="2:36" x14ac:dyDescent="0.3">
      <c r="B5694" s="224">
        <v>577100</v>
      </c>
      <c r="C5694" s="209">
        <v>241387</v>
      </c>
      <c r="D5694" s="206">
        <f t="shared" si="485"/>
        <v>0.4182758620689655</v>
      </c>
      <c r="E5694" s="208">
        <f t="shared" si="486"/>
        <v>0.45</v>
      </c>
      <c r="F5694" s="207">
        <v>13276.28</v>
      </c>
      <c r="G5694" s="207">
        <v>19310.96</v>
      </c>
      <c r="H5694" s="207">
        <v>21724.83</v>
      </c>
      <c r="I5694" s="214">
        <f t="shared" si="487"/>
        <v>223081</v>
      </c>
      <c r="J5694" s="211">
        <f t="shared" si="488"/>
        <v>0.38655518974181252</v>
      </c>
      <c r="K5694" s="212">
        <f t="shared" si="489"/>
        <v>0.45</v>
      </c>
      <c r="L5694" s="214">
        <f t="shared" ref="L5694:L5757" si="490">I5694*5.5%</f>
        <v>12269.455</v>
      </c>
      <c r="M5694" s="213">
        <f t="shared" ref="M5694:M5757" si="491">I5694*8%</f>
        <v>17846.48</v>
      </c>
      <c r="N5694" s="213">
        <f t="shared" ref="N5694:N5757" si="492">I5694*9%</f>
        <v>20077.29</v>
      </c>
      <c r="O5694" s="242">
        <f t="shared" si="484"/>
        <v>0.51519999999989519</v>
      </c>
      <c r="P5694" s="242"/>
      <c r="Q5694" s="179"/>
      <c r="R5694" s="179"/>
      <c r="S5694" s="179"/>
      <c r="T5694" s="179"/>
      <c r="U5694" s="179"/>
      <c r="V5694" s="179"/>
      <c r="W5694" s="179"/>
      <c r="X5694" s="179"/>
      <c r="Y5694" s="179"/>
      <c r="Z5694" s="179"/>
      <c r="AA5694" s="222"/>
      <c r="AB5694" s="222"/>
      <c r="AC5694" s="222"/>
      <c r="AD5694" s="179"/>
      <c r="AE5694" s="179"/>
      <c r="AF5694" s="179"/>
      <c r="AG5694" s="179"/>
      <c r="AH5694" s="179"/>
      <c r="AI5694" s="179"/>
      <c r="AJ5694" s="179"/>
    </row>
    <row r="5695" spans="2:36" x14ac:dyDescent="0.3">
      <c r="B5695" s="224">
        <v>577200</v>
      </c>
      <c r="C5695" s="209">
        <v>241432</v>
      </c>
      <c r="D5695" s="206">
        <f t="shared" si="485"/>
        <v>0.41828135828135826</v>
      </c>
      <c r="E5695" s="208">
        <f t="shared" si="486"/>
        <v>0.45</v>
      </c>
      <c r="F5695" s="207">
        <v>13278.76</v>
      </c>
      <c r="G5695" s="207">
        <v>19314.560000000001</v>
      </c>
      <c r="H5695" s="207">
        <v>21728.880000000001</v>
      </c>
      <c r="I5695" s="214">
        <f t="shared" si="487"/>
        <v>223126</v>
      </c>
      <c r="J5695" s="211">
        <f t="shared" si="488"/>
        <v>0.38656618156618155</v>
      </c>
      <c r="K5695" s="212">
        <f t="shared" si="489"/>
        <v>0.45</v>
      </c>
      <c r="L5695" s="214">
        <f t="shared" si="490"/>
        <v>12271.93</v>
      </c>
      <c r="M5695" s="213">
        <f t="shared" si="491"/>
        <v>17850.080000000002</v>
      </c>
      <c r="N5695" s="213">
        <f t="shared" si="492"/>
        <v>20081.34</v>
      </c>
      <c r="O5695" s="242">
        <f t="shared" si="484"/>
        <v>0.51530000000013387</v>
      </c>
      <c r="P5695" s="242"/>
      <c r="Q5695" s="179"/>
      <c r="R5695" s="179"/>
      <c r="S5695" s="179"/>
      <c r="T5695" s="179"/>
      <c r="U5695" s="179"/>
      <c r="V5695" s="179"/>
      <c r="W5695" s="179"/>
      <c r="X5695" s="179"/>
      <c r="Y5695" s="179"/>
      <c r="Z5695" s="179"/>
      <c r="AA5695" s="222"/>
      <c r="AB5695" s="222"/>
      <c r="AC5695" s="222"/>
      <c r="AD5695" s="179"/>
      <c r="AE5695" s="179"/>
      <c r="AF5695" s="179"/>
      <c r="AG5695" s="179"/>
      <c r="AH5695" s="179"/>
      <c r="AI5695" s="179"/>
      <c r="AJ5695" s="179"/>
    </row>
    <row r="5696" spans="2:36" x14ac:dyDescent="0.3">
      <c r="B5696" s="224">
        <v>577300</v>
      </c>
      <c r="C5696" s="209">
        <v>241477</v>
      </c>
      <c r="D5696" s="206">
        <f t="shared" si="485"/>
        <v>0.41828685258964143</v>
      </c>
      <c r="E5696" s="208">
        <f t="shared" si="486"/>
        <v>0.45</v>
      </c>
      <c r="F5696" s="207">
        <v>13281.23</v>
      </c>
      <c r="G5696" s="207">
        <v>19318.16</v>
      </c>
      <c r="H5696" s="207">
        <v>21732.93</v>
      </c>
      <c r="I5696" s="214">
        <f t="shared" si="487"/>
        <v>223171</v>
      </c>
      <c r="J5696" s="211">
        <f t="shared" si="488"/>
        <v>0.3865771695825394</v>
      </c>
      <c r="K5696" s="212">
        <f t="shared" si="489"/>
        <v>0.45</v>
      </c>
      <c r="L5696" s="214">
        <f t="shared" si="490"/>
        <v>12274.405000000001</v>
      </c>
      <c r="M5696" s="213">
        <f t="shared" si="491"/>
        <v>17853.68</v>
      </c>
      <c r="N5696" s="213">
        <f t="shared" si="492"/>
        <v>20085.39</v>
      </c>
      <c r="O5696" s="242">
        <f t="shared" si="484"/>
        <v>0.51520000000029542</v>
      </c>
      <c r="P5696" s="242"/>
      <c r="Q5696" s="179"/>
      <c r="R5696" s="179"/>
      <c r="S5696" s="179"/>
      <c r="T5696" s="179"/>
      <c r="U5696" s="179"/>
      <c r="V5696" s="179"/>
      <c r="W5696" s="179"/>
      <c r="X5696" s="179"/>
      <c r="Y5696" s="179"/>
      <c r="Z5696" s="179"/>
      <c r="AA5696" s="222"/>
      <c r="AB5696" s="222"/>
      <c r="AC5696" s="222"/>
      <c r="AD5696" s="179"/>
      <c r="AE5696" s="179"/>
      <c r="AF5696" s="179"/>
      <c r="AG5696" s="179"/>
      <c r="AH5696" s="179"/>
      <c r="AI5696" s="179"/>
      <c r="AJ5696" s="179"/>
    </row>
    <row r="5697" spans="2:36" x14ac:dyDescent="0.3">
      <c r="B5697" s="224">
        <v>577400</v>
      </c>
      <c r="C5697" s="209">
        <v>241522</v>
      </c>
      <c r="D5697" s="206">
        <f t="shared" si="485"/>
        <v>0.41829234499480428</v>
      </c>
      <c r="E5697" s="208">
        <f t="shared" si="486"/>
        <v>0.45</v>
      </c>
      <c r="F5697" s="207">
        <v>13283.71</v>
      </c>
      <c r="G5697" s="207">
        <v>19321.759999999998</v>
      </c>
      <c r="H5697" s="207">
        <v>21736.98</v>
      </c>
      <c r="I5697" s="214">
        <f t="shared" si="487"/>
        <v>223216</v>
      </c>
      <c r="J5697" s="211">
        <f t="shared" si="488"/>
        <v>0.38658815379286454</v>
      </c>
      <c r="K5697" s="212">
        <f t="shared" si="489"/>
        <v>0.45</v>
      </c>
      <c r="L5697" s="214">
        <f t="shared" si="490"/>
        <v>12276.88</v>
      </c>
      <c r="M5697" s="213">
        <f t="shared" si="491"/>
        <v>17857.28</v>
      </c>
      <c r="N5697" s="213">
        <f t="shared" si="492"/>
        <v>20089.439999999999</v>
      </c>
      <c r="O5697" s="242">
        <f t="shared" si="484"/>
        <v>0.51530000000002474</v>
      </c>
      <c r="P5697" s="242"/>
      <c r="Q5697" s="179"/>
      <c r="R5697" s="179"/>
      <c r="S5697" s="179"/>
      <c r="T5697" s="179"/>
      <c r="U5697" s="179"/>
      <c r="V5697" s="179"/>
      <c r="W5697" s="179"/>
      <c r="X5697" s="179"/>
      <c r="Y5697" s="179"/>
      <c r="Z5697" s="179"/>
      <c r="AA5697" s="222"/>
      <c r="AB5697" s="222"/>
      <c r="AC5697" s="222"/>
      <c r="AD5697" s="179"/>
      <c r="AE5697" s="179"/>
      <c r="AF5697" s="179"/>
      <c r="AG5697" s="179"/>
      <c r="AH5697" s="179"/>
      <c r="AI5697" s="179"/>
      <c r="AJ5697" s="179"/>
    </row>
    <row r="5698" spans="2:36" x14ac:dyDescent="0.3">
      <c r="B5698" s="224">
        <v>577500</v>
      </c>
      <c r="C5698" s="209">
        <v>241567</v>
      </c>
      <c r="D5698" s="206">
        <f t="shared" si="485"/>
        <v>0.4182978354978355</v>
      </c>
      <c r="E5698" s="208">
        <f t="shared" si="486"/>
        <v>0.45</v>
      </c>
      <c r="F5698" s="207">
        <v>13286.18</v>
      </c>
      <c r="G5698" s="207">
        <v>19325.36</v>
      </c>
      <c r="H5698" s="207">
        <v>21741.03</v>
      </c>
      <c r="I5698" s="214">
        <f t="shared" si="487"/>
        <v>223261</v>
      </c>
      <c r="J5698" s="211">
        <f t="shared" si="488"/>
        <v>0.38659913419913422</v>
      </c>
      <c r="K5698" s="212">
        <f t="shared" si="489"/>
        <v>0.45</v>
      </c>
      <c r="L5698" s="214">
        <f t="shared" si="490"/>
        <v>12279.355</v>
      </c>
      <c r="M5698" s="213">
        <f t="shared" si="491"/>
        <v>17860.88</v>
      </c>
      <c r="N5698" s="213">
        <f t="shared" si="492"/>
        <v>20093.489999999998</v>
      </c>
      <c r="O5698" s="242">
        <f t="shared" si="484"/>
        <v>0.51519999999964061</v>
      </c>
      <c r="P5698" s="242"/>
      <c r="Q5698" s="179"/>
      <c r="R5698" s="179"/>
      <c r="S5698" s="179"/>
      <c r="T5698" s="179"/>
      <c r="U5698" s="179"/>
      <c r="V5698" s="179"/>
      <c r="W5698" s="179"/>
      <c r="X5698" s="179"/>
      <c r="Y5698" s="179"/>
      <c r="Z5698" s="179"/>
      <c r="AA5698" s="222"/>
      <c r="AB5698" s="222"/>
      <c r="AC5698" s="222"/>
      <c r="AD5698" s="179"/>
      <c r="AE5698" s="179"/>
      <c r="AF5698" s="179"/>
      <c r="AG5698" s="179"/>
      <c r="AH5698" s="179"/>
      <c r="AI5698" s="179"/>
      <c r="AJ5698" s="179"/>
    </row>
    <row r="5699" spans="2:36" x14ac:dyDescent="0.3">
      <c r="B5699" s="224">
        <v>577600</v>
      </c>
      <c r="C5699" s="209">
        <v>241612</v>
      </c>
      <c r="D5699" s="206">
        <f t="shared" si="485"/>
        <v>0.41830332409972298</v>
      </c>
      <c r="E5699" s="208">
        <f t="shared" si="486"/>
        <v>0.45</v>
      </c>
      <c r="F5699" s="207">
        <v>13288.66</v>
      </c>
      <c r="G5699" s="207">
        <v>19328.96</v>
      </c>
      <c r="H5699" s="207">
        <v>21745.08</v>
      </c>
      <c r="I5699" s="214">
        <f t="shared" si="487"/>
        <v>223306</v>
      </c>
      <c r="J5699" s="211">
        <f t="shared" si="488"/>
        <v>0.38661011080332408</v>
      </c>
      <c r="K5699" s="212">
        <f t="shared" si="489"/>
        <v>0.45</v>
      </c>
      <c r="L5699" s="214">
        <f t="shared" si="490"/>
        <v>12281.83</v>
      </c>
      <c r="M5699" s="213">
        <f t="shared" si="491"/>
        <v>17864.48</v>
      </c>
      <c r="N5699" s="213">
        <f t="shared" si="492"/>
        <v>20097.54</v>
      </c>
      <c r="O5699" s="242">
        <f t="shared" si="484"/>
        <v>0.5152999999999156</v>
      </c>
      <c r="P5699" s="242"/>
      <c r="Q5699" s="179"/>
      <c r="R5699" s="179"/>
      <c r="S5699" s="179"/>
      <c r="T5699" s="179"/>
      <c r="U5699" s="179"/>
      <c r="V5699" s="179"/>
      <c r="W5699" s="179"/>
      <c r="X5699" s="179"/>
      <c r="Y5699" s="179"/>
      <c r="Z5699" s="179"/>
      <c r="AA5699" s="222"/>
      <c r="AB5699" s="222"/>
      <c r="AC5699" s="222"/>
      <c r="AD5699" s="179"/>
      <c r="AE5699" s="179"/>
      <c r="AF5699" s="179"/>
      <c r="AG5699" s="179"/>
      <c r="AH5699" s="179"/>
      <c r="AI5699" s="179"/>
      <c r="AJ5699" s="179"/>
    </row>
    <row r="5700" spans="2:36" x14ac:dyDescent="0.3">
      <c r="B5700" s="224">
        <v>577700</v>
      </c>
      <c r="C5700" s="209">
        <v>241657</v>
      </c>
      <c r="D5700" s="206">
        <f t="shared" si="485"/>
        <v>0.41830881080145405</v>
      </c>
      <c r="E5700" s="208">
        <f t="shared" si="486"/>
        <v>0.45</v>
      </c>
      <c r="F5700" s="207">
        <v>13291.13</v>
      </c>
      <c r="G5700" s="207">
        <v>19332.560000000001</v>
      </c>
      <c r="H5700" s="207">
        <v>21749.13</v>
      </c>
      <c r="I5700" s="214">
        <f t="shared" si="487"/>
        <v>223351</v>
      </c>
      <c r="J5700" s="211">
        <f t="shared" si="488"/>
        <v>0.38662108360740871</v>
      </c>
      <c r="K5700" s="212">
        <f t="shared" si="489"/>
        <v>0.45</v>
      </c>
      <c r="L5700" s="214">
        <f t="shared" si="490"/>
        <v>12284.305</v>
      </c>
      <c r="M5700" s="213">
        <f t="shared" si="491"/>
        <v>17868.080000000002</v>
      </c>
      <c r="N5700" s="213">
        <f t="shared" si="492"/>
        <v>20101.59</v>
      </c>
      <c r="O5700" s="242">
        <f t="shared" si="484"/>
        <v>0.51520000000007715</v>
      </c>
      <c r="P5700" s="242"/>
      <c r="Q5700" s="179"/>
      <c r="R5700" s="179"/>
      <c r="S5700" s="179"/>
      <c r="T5700" s="179"/>
      <c r="U5700" s="179"/>
      <c r="V5700" s="179"/>
      <c r="W5700" s="179"/>
      <c r="X5700" s="179"/>
      <c r="Y5700" s="179"/>
      <c r="Z5700" s="179"/>
      <c r="AA5700" s="222"/>
      <c r="AB5700" s="222"/>
      <c r="AC5700" s="222"/>
      <c r="AD5700" s="179"/>
      <c r="AE5700" s="179"/>
      <c r="AF5700" s="179"/>
      <c r="AG5700" s="179"/>
      <c r="AH5700" s="179"/>
      <c r="AI5700" s="179"/>
      <c r="AJ5700" s="179"/>
    </row>
    <row r="5701" spans="2:36" x14ac:dyDescent="0.3">
      <c r="B5701" s="224">
        <v>577800</v>
      </c>
      <c r="C5701" s="209">
        <v>241702</v>
      </c>
      <c r="D5701" s="206">
        <f t="shared" si="485"/>
        <v>0.41831429560401523</v>
      </c>
      <c r="E5701" s="208">
        <f t="shared" si="486"/>
        <v>0.45</v>
      </c>
      <c r="F5701" s="207">
        <v>13293.61</v>
      </c>
      <c r="G5701" s="207">
        <v>19336.16</v>
      </c>
      <c r="H5701" s="207">
        <v>21753.18</v>
      </c>
      <c r="I5701" s="214">
        <f t="shared" si="487"/>
        <v>223396</v>
      </c>
      <c r="J5701" s="211">
        <f t="shared" si="488"/>
        <v>0.38663205261336103</v>
      </c>
      <c r="K5701" s="212">
        <f t="shared" si="489"/>
        <v>0.45</v>
      </c>
      <c r="L5701" s="214">
        <f t="shared" si="490"/>
        <v>12286.78</v>
      </c>
      <c r="M5701" s="213">
        <f t="shared" si="491"/>
        <v>17871.68</v>
      </c>
      <c r="N5701" s="213">
        <f t="shared" si="492"/>
        <v>20105.64</v>
      </c>
      <c r="O5701" s="242">
        <f t="shared" ref="O5701:O5764" si="493">(C5701+F5701+H5701-C5700-F5700-H5700)/100</f>
        <v>0.51529999999980647</v>
      </c>
      <c r="P5701" s="242"/>
      <c r="Q5701" s="179"/>
      <c r="R5701" s="179"/>
      <c r="S5701" s="179"/>
      <c r="T5701" s="179"/>
      <c r="U5701" s="179"/>
      <c r="V5701" s="179"/>
      <c r="W5701" s="179"/>
      <c r="X5701" s="179"/>
      <c r="Y5701" s="179"/>
      <c r="Z5701" s="179"/>
      <c r="AA5701" s="222"/>
      <c r="AB5701" s="222"/>
      <c r="AC5701" s="222"/>
      <c r="AD5701" s="179"/>
      <c r="AE5701" s="179"/>
      <c r="AF5701" s="179"/>
      <c r="AG5701" s="179"/>
      <c r="AH5701" s="179"/>
      <c r="AI5701" s="179"/>
      <c r="AJ5701" s="179"/>
    </row>
    <row r="5702" spans="2:36" x14ac:dyDescent="0.3">
      <c r="B5702" s="224">
        <v>577900</v>
      </c>
      <c r="C5702" s="209">
        <v>241747</v>
      </c>
      <c r="D5702" s="206">
        <f t="shared" si="485"/>
        <v>0.41831977850839247</v>
      </c>
      <c r="E5702" s="208">
        <f t="shared" si="486"/>
        <v>0.45</v>
      </c>
      <c r="F5702" s="207">
        <v>13296.08</v>
      </c>
      <c r="G5702" s="207">
        <v>19339.759999999998</v>
      </c>
      <c r="H5702" s="207">
        <v>21757.23</v>
      </c>
      <c r="I5702" s="214">
        <f t="shared" si="487"/>
        <v>223441</v>
      </c>
      <c r="J5702" s="211">
        <f t="shared" si="488"/>
        <v>0.3866430178231528</v>
      </c>
      <c r="K5702" s="212">
        <f t="shared" si="489"/>
        <v>0.45</v>
      </c>
      <c r="L5702" s="214">
        <f t="shared" si="490"/>
        <v>12289.254999999999</v>
      </c>
      <c r="M5702" s="213">
        <f t="shared" si="491"/>
        <v>17875.28</v>
      </c>
      <c r="N5702" s="213">
        <f t="shared" si="492"/>
        <v>20109.689999999999</v>
      </c>
      <c r="O5702" s="242">
        <f t="shared" si="493"/>
        <v>0.51519999999996802</v>
      </c>
      <c r="P5702" s="242"/>
      <c r="Q5702" s="179"/>
      <c r="R5702" s="179"/>
      <c r="S5702" s="179"/>
      <c r="T5702" s="179"/>
      <c r="U5702" s="179"/>
      <c r="V5702" s="179"/>
      <c r="W5702" s="179"/>
      <c r="X5702" s="179"/>
      <c r="Y5702" s="179"/>
      <c r="Z5702" s="179"/>
      <c r="AA5702" s="222"/>
      <c r="AB5702" s="222"/>
      <c r="AC5702" s="222"/>
      <c r="AD5702" s="179"/>
      <c r="AE5702" s="179"/>
      <c r="AF5702" s="179"/>
      <c r="AG5702" s="179"/>
      <c r="AH5702" s="179"/>
      <c r="AI5702" s="179"/>
      <c r="AJ5702" s="179"/>
    </row>
    <row r="5703" spans="2:36" x14ac:dyDescent="0.3">
      <c r="B5703" s="224">
        <v>578000</v>
      </c>
      <c r="C5703" s="209">
        <v>241792</v>
      </c>
      <c r="D5703" s="206">
        <f t="shared" si="485"/>
        <v>0.41832525951557092</v>
      </c>
      <c r="E5703" s="208">
        <f t="shared" si="486"/>
        <v>0.45</v>
      </c>
      <c r="F5703" s="207">
        <v>13298.56</v>
      </c>
      <c r="G5703" s="207">
        <v>19343.36</v>
      </c>
      <c r="H5703" s="207">
        <v>21761.279999999999</v>
      </c>
      <c r="I5703" s="214">
        <f t="shared" si="487"/>
        <v>223486</v>
      </c>
      <c r="J5703" s="211">
        <f t="shared" si="488"/>
        <v>0.38665397923875433</v>
      </c>
      <c r="K5703" s="212">
        <f t="shared" si="489"/>
        <v>0.45</v>
      </c>
      <c r="L5703" s="214">
        <f t="shared" si="490"/>
        <v>12291.73</v>
      </c>
      <c r="M5703" s="213">
        <f t="shared" si="491"/>
        <v>17878.88</v>
      </c>
      <c r="N5703" s="213">
        <f t="shared" si="492"/>
        <v>20113.739999999998</v>
      </c>
      <c r="O5703" s="242">
        <f t="shared" si="493"/>
        <v>0.51529999999966092</v>
      </c>
      <c r="P5703" s="242"/>
      <c r="Q5703" s="179"/>
      <c r="R5703" s="179"/>
      <c r="S5703" s="179"/>
      <c r="T5703" s="179"/>
      <c r="U5703" s="179"/>
      <c r="V5703" s="179"/>
      <c r="W5703" s="179"/>
      <c r="X5703" s="179"/>
      <c r="Y5703" s="179"/>
      <c r="Z5703" s="179"/>
      <c r="AA5703" s="222"/>
      <c r="AB5703" s="222"/>
      <c r="AC5703" s="222"/>
      <c r="AD5703" s="179"/>
      <c r="AE5703" s="179"/>
      <c r="AF5703" s="179"/>
      <c r="AG5703" s="179"/>
      <c r="AH5703" s="179"/>
      <c r="AI5703" s="179"/>
      <c r="AJ5703" s="179"/>
    </row>
    <row r="5704" spans="2:36" x14ac:dyDescent="0.3">
      <c r="B5704" s="224">
        <v>578100</v>
      </c>
      <c r="C5704" s="209">
        <v>241837</v>
      </c>
      <c r="D5704" s="206">
        <f t="shared" si="485"/>
        <v>0.41833073862653519</v>
      </c>
      <c r="E5704" s="208">
        <f t="shared" si="486"/>
        <v>0.45</v>
      </c>
      <c r="F5704" s="207">
        <v>13301.03</v>
      </c>
      <c r="G5704" s="207">
        <v>19346.96</v>
      </c>
      <c r="H5704" s="207">
        <v>21765.33</v>
      </c>
      <c r="I5704" s="214">
        <f t="shared" si="487"/>
        <v>223531</v>
      </c>
      <c r="J5704" s="211">
        <f t="shared" si="488"/>
        <v>0.3866649368621346</v>
      </c>
      <c r="K5704" s="212">
        <f t="shared" si="489"/>
        <v>0.45</v>
      </c>
      <c r="L5704" s="214">
        <f t="shared" si="490"/>
        <v>12294.205</v>
      </c>
      <c r="M5704" s="213">
        <f t="shared" si="491"/>
        <v>17882.48</v>
      </c>
      <c r="N5704" s="213">
        <f t="shared" si="492"/>
        <v>20117.79</v>
      </c>
      <c r="O5704" s="242">
        <f t="shared" si="493"/>
        <v>0.51519999999989519</v>
      </c>
      <c r="P5704" s="242"/>
      <c r="Q5704" s="179"/>
      <c r="R5704" s="179"/>
      <c r="S5704" s="179"/>
      <c r="T5704" s="179"/>
      <c r="U5704" s="179"/>
      <c r="V5704" s="179"/>
      <c r="W5704" s="179"/>
      <c r="X5704" s="179"/>
      <c r="Y5704" s="179"/>
      <c r="Z5704" s="179"/>
      <c r="AA5704" s="222"/>
      <c r="AB5704" s="222"/>
      <c r="AC5704" s="222"/>
      <c r="AD5704" s="179"/>
      <c r="AE5704" s="179"/>
      <c r="AF5704" s="179"/>
      <c r="AG5704" s="179"/>
      <c r="AH5704" s="179"/>
      <c r="AI5704" s="179"/>
      <c r="AJ5704" s="179"/>
    </row>
    <row r="5705" spans="2:36" x14ac:dyDescent="0.3">
      <c r="B5705" s="224">
        <v>578200</v>
      </c>
      <c r="C5705" s="209">
        <v>241882</v>
      </c>
      <c r="D5705" s="206">
        <f t="shared" si="485"/>
        <v>0.4183362158422691</v>
      </c>
      <c r="E5705" s="208">
        <f t="shared" si="486"/>
        <v>0.45</v>
      </c>
      <c r="F5705" s="207">
        <v>13303.51</v>
      </c>
      <c r="G5705" s="207">
        <v>19350.560000000001</v>
      </c>
      <c r="H5705" s="207">
        <v>21769.38</v>
      </c>
      <c r="I5705" s="214">
        <f t="shared" si="487"/>
        <v>223576</v>
      </c>
      <c r="J5705" s="211">
        <f t="shared" si="488"/>
        <v>0.38667589069526115</v>
      </c>
      <c r="K5705" s="212">
        <f t="shared" si="489"/>
        <v>0.45</v>
      </c>
      <c r="L5705" s="214">
        <f t="shared" si="490"/>
        <v>12296.68</v>
      </c>
      <c r="M5705" s="213">
        <f t="shared" si="491"/>
        <v>17886.080000000002</v>
      </c>
      <c r="N5705" s="213">
        <f t="shared" si="492"/>
        <v>20121.84</v>
      </c>
      <c r="O5705" s="242">
        <f t="shared" si="493"/>
        <v>0.51530000000013387</v>
      </c>
      <c r="P5705" s="242"/>
      <c r="Q5705" s="179"/>
      <c r="R5705" s="179"/>
      <c r="S5705" s="179"/>
      <c r="T5705" s="179"/>
      <c r="U5705" s="179"/>
      <c r="V5705" s="179"/>
      <c r="W5705" s="179"/>
      <c r="X5705" s="179"/>
      <c r="Y5705" s="179"/>
      <c r="Z5705" s="179"/>
      <c r="AA5705" s="222"/>
      <c r="AB5705" s="222"/>
      <c r="AC5705" s="222"/>
      <c r="AD5705" s="179"/>
      <c r="AE5705" s="179"/>
      <c r="AF5705" s="179"/>
      <c r="AG5705" s="179"/>
      <c r="AH5705" s="179"/>
      <c r="AI5705" s="179"/>
      <c r="AJ5705" s="179"/>
    </row>
    <row r="5706" spans="2:36" x14ac:dyDescent="0.3">
      <c r="B5706" s="224">
        <v>578300</v>
      </c>
      <c r="C5706" s="209">
        <v>241927</v>
      </c>
      <c r="D5706" s="206">
        <f t="shared" si="485"/>
        <v>0.41834169116375586</v>
      </c>
      <c r="E5706" s="208">
        <f t="shared" si="486"/>
        <v>0.45</v>
      </c>
      <c r="F5706" s="207">
        <v>13305.98</v>
      </c>
      <c r="G5706" s="207">
        <v>19354.16</v>
      </c>
      <c r="H5706" s="207">
        <v>21773.43</v>
      </c>
      <c r="I5706" s="214">
        <f t="shared" si="487"/>
        <v>223621</v>
      </c>
      <c r="J5706" s="211">
        <f t="shared" si="488"/>
        <v>0.38668684074010029</v>
      </c>
      <c r="K5706" s="212">
        <f t="shared" si="489"/>
        <v>0.45</v>
      </c>
      <c r="L5706" s="214">
        <f t="shared" si="490"/>
        <v>12299.155000000001</v>
      </c>
      <c r="M5706" s="213">
        <f t="shared" si="491"/>
        <v>17889.68</v>
      </c>
      <c r="N5706" s="213">
        <f t="shared" si="492"/>
        <v>20125.89</v>
      </c>
      <c r="O5706" s="242">
        <f t="shared" si="493"/>
        <v>0.51520000000029542</v>
      </c>
      <c r="P5706" s="242"/>
      <c r="Q5706" s="179"/>
      <c r="R5706" s="179"/>
      <c r="S5706" s="179"/>
      <c r="T5706" s="179"/>
      <c r="U5706" s="179"/>
      <c r="V5706" s="179"/>
      <c r="W5706" s="179"/>
      <c r="X5706" s="179"/>
      <c r="Y5706" s="179"/>
      <c r="Z5706" s="179"/>
      <c r="AA5706" s="222"/>
      <c r="AB5706" s="222"/>
      <c r="AC5706" s="222"/>
      <c r="AD5706" s="179"/>
      <c r="AE5706" s="179"/>
      <c r="AF5706" s="179"/>
      <c r="AG5706" s="179"/>
      <c r="AH5706" s="179"/>
      <c r="AI5706" s="179"/>
      <c r="AJ5706" s="179"/>
    </row>
    <row r="5707" spans="2:36" x14ac:dyDescent="0.3">
      <c r="B5707" s="224">
        <v>578400</v>
      </c>
      <c r="C5707" s="209">
        <v>241972</v>
      </c>
      <c r="D5707" s="206">
        <f t="shared" si="485"/>
        <v>0.41834716459197785</v>
      </c>
      <c r="E5707" s="208">
        <f t="shared" si="486"/>
        <v>0.45</v>
      </c>
      <c r="F5707" s="207">
        <v>13308.46</v>
      </c>
      <c r="G5707" s="207">
        <v>19357.759999999998</v>
      </c>
      <c r="H5707" s="207">
        <v>21777.48</v>
      </c>
      <c r="I5707" s="214">
        <f t="shared" si="487"/>
        <v>223666</v>
      </c>
      <c r="J5707" s="211">
        <f t="shared" si="488"/>
        <v>0.3866977869986169</v>
      </c>
      <c r="K5707" s="212">
        <f t="shared" si="489"/>
        <v>0.45</v>
      </c>
      <c r="L5707" s="214">
        <f t="shared" si="490"/>
        <v>12301.63</v>
      </c>
      <c r="M5707" s="213">
        <f t="shared" si="491"/>
        <v>17893.28</v>
      </c>
      <c r="N5707" s="213">
        <f t="shared" si="492"/>
        <v>20129.939999999999</v>
      </c>
      <c r="O5707" s="242">
        <f t="shared" si="493"/>
        <v>0.51530000000002474</v>
      </c>
      <c r="P5707" s="242"/>
      <c r="Q5707" s="179"/>
      <c r="R5707" s="179"/>
      <c r="S5707" s="179"/>
      <c r="T5707" s="179"/>
      <c r="U5707" s="179"/>
      <c r="V5707" s="179"/>
      <c r="W5707" s="179"/>
      <c r="X5707" s="179"/>
      <c r="Y5707" s="179"/>
      <c r="Z5707" s="179"/>
      <c r="AA5707" s="222"/>
      <c r="AB5707" s="222"/>
      <c r="AC5707" s="222"/>
      <c r="AD5707" s="179"/>
      <c r="AE5707" s="179"/>
      <c r="AF5707" s="179"/>
      <c r="AG5707" s="179"/>
      <c r="AH5707" s="179"/>
      <c r="AI5707" s="179"/>
      <c r="AJ5707" s="179"/>
    </row>
    <row r="5708" spans="2:36" x14ac:dyDescent="0.3">
      <c r="B5708" s="224">
        <v>578500</v>
      </c>
      <c r="C5708" s="209">
        <v>242017</v>
      </c>
      <c r="D5708" s="206">
        <f t="shared" si="485"/>
        <v>0.41835263612791701</v>
      </c>
      <c r="E5708" s="208">
        <f t="shared" si="486"/>
        <v>0.45</v>
      </c>
      <c r="F5708" s="207">
        <v>13310.93</v>
      </c>
      <c r="G5708" s="207">
        <v>19361.36</v>
      </c>
      <c r="H5708" s="207">
        <v>21781.53</v>
      </c>
      <c r="I5708" s="214">
        <f t="shared" si="487"/>
        <v>223711</v>
      </c>
      <c r="J5708" s="211">
        <f t="shared" si="488"/>
        <v>0.3867087294727744</v>
      </c>
      <c r="K5708" s="212">
        <f t="shared" si="489"/>
        <v>0.45</v>
      </c>
      <c r="L5708" s="214">
        <f t="shared" si="490"/>
        <v>12304.105</v>
      </c>
      <c r="M5708" s="213">
        <f t="shared" si="491"/>
        <v>17896.88</v>
      </c>
      <c r="N5708" s="213">
        <f t="shared" si="492"/>
        <v>20133.989999999998</v>
      </c>
      <c r="O5708" s="242">
        <f t="shared" si="493"/>
        <v>0.51519999999964061</v>
      </c>
      <c r="P5708" s="242"/>
      <c r="Q5708" s="179"/>
      <c r="R5708" s="179"/>
      <c r="S5708" s="179"/>
      <c r="T5708" s="179"/>
      <c r="U5708" s="179"/>
      <c r="V5708" s="179"/>
      <c r="W5708" s="179"/>
      <c r="X5708" s="179"/>
      <c r="Y5708" s="179"/>
      <c r="Z5708" s="179"/>
      <c r="AA5708" s="222"/>
      <c r="AB5708" s="222"/>
      <c r="AC5708" s="222"/>
      <c r="AD5708" s="179"/>
      <c r="AE5708" s="179"/>
      <c r="AF5708" s="179"/>
      <c r="AG5708" s="179"/>
      <c r="AH5708" s="179"/>
      <c r="AI5708" s="179"/>
      <c r="AJ5708" s="179"/>
    </row>
    <row r="5709" spans="2:36" x14ac:dyDescent="0.3">
      <c r="B5709" s="224">
        <v>578600</v>
      </c>
      <c r="C5709" s="209">
        <v>242062</v>
      </c>
      <c r="D5709" s="206">
        <f t="shared" si="485"/>
        <v>0.41835810577255444</v>
      </c>
      <c r="E5709" s="208">
        <f t="shared" si="486"/>
        <v>0.45</v>
      </c>
      <c r="F5709" s="207">
        <v>13313.41</v>
      </c>
      <c r="G5709" s="207">
        <v>19364.96</v>
      </c>
      <c r="H5709" s="207">
        <v>21785.58</v>
      </c>
      <c r="I5709" s="214">
        <f t="shared" si="487"/>
        <v>223756</v>
      </c>
      <c r="J5709" s="211">
        <f t="shared" si="488"/>
        <v>0.38671966816453507</v>
      </c>
      <c r="K5709" s="212">
        <f t="shared" si="489"/>
        <v>0.45</v>
      </c>
      <c r="L5709" s="214">
        <f t="shared" si="490"/>
        <v>12306.58</v>
      </c>
      <c r="M5709" s="213">
        <f t="shared" si="491"/>
        <v>17900.48</v>
      </c>
      <c r="N5709" s="213">
        <f t="shared" si="492"/>
        <v>20138.04</v>
      </c>
      <c r="O5709" s="242">
        <f t="shared" si="493"/>
        <v>0.5152999999999156</v>
      </c>
      <c r="P5709" s="242"/>
      <c r="Q5709" s="179"/>
      <c r="R5709" s="179"/>
      <c r="S5709" s="179"/>
      <c r="T5709" s="179"/>
      <c r="U5709" s="179"/>
      <c r="V5709" s="179"/>
      <c r="W5709" s="179"/>
      <c r="X5709" s="179"/>
      <c r="Y5709" s="179"/>
      <c r="Z5709" s="179"/>
      <c r="AA5709" s="222"/>
      <c r="AB5709" s="222"/>
      <c r="AC5709" s="222"/>
      <c r="AD5709" s="179"/>
      <c r="AE5709" s="179"/>
      <c r="AF5709" s="179"/>
      <c r="AG5709" s="179"/>
      <c r="AH5709" s="179"/>
      <c r="AI5709" s="179"/>
      <c r="AJ5709" s="179"/>
    </row>
    <row r="5710" spans="2:36" x14ac:dyDescent="0.3">
      <c r="B5710" s="224">
        <v>578700</v>
      </c>
      <c r="C5710" s="209">
        <v>242107</v>
      </c>
      <c r="D5710" s="206">
        <f t="shared" si="485"/>
        <v>0.41836357352687059</v>
      </c>
      <c r="E5710" s="208">
        <f t="shared" si="486"/>
        <v>0.45</v>
      </c>
      <c r="F5710" s="207">
        <v>13315.88</v>
      </c>
      <c r="G5710" s="207">
        <v>19368.560000000001</v>
      </c>
      <c r="H5710" s="207">
        <v>21789.63</v>
      </c>
      <c r="I5710" s="214">
        <f t="shared" si="487"/>
        <v>223801</v>
      </c>
      <c r="J5710" s="211">
        <f t="shared" si="488"/>
        <v>0.38673060307585966</v>
      </c>
      <c r="K5710" s="212">
        <f t="shared" si="489"/>
        <v>0.45</v>
      </c>
      <c r="L5710" s="214">
        <f t="shared" si="490"/>
        <v>12309.055</v>
      </c>
      <c r="M5710" s="213">
        <f t="shared" si="491"/>
        <v>17904.080000000002</v>
      </c>
      <c r="N5710" s="213">
        <f t="shared" si="492"/>
        <v>20142.09</v>
      </c>
      <c r="O5710" s="242">
        <f t="shared" si="493"/>
        <v>0.51520000000007715</v>
      </c>
      <c r="P5710" s="242"/>
      <c r="Q5710" s="179"/>
      <c r="R5710" s="179"/>
      <c r="S5710" s="179"/>
      <c r="T5710" s="179"/>
      <c r="U5710" s="179"/>
      <c r="V5710" s="179"/>
      <c r="W5710" s="179"/>
      <c r="X5710" s="179"/>
      <c r="Y5710" s="179"/>
      <c r="Z5710" s="179"/>
      <c r="AA5710" s="222"/>
      <c r="AB5710" s="222"/>
      <c r="AC5710" s="222"/>
      <c r="AD5710" s="179"/>
      <c r="AE5710" s="179"/>
      <c r="AF5710" s="179"/>
      <c r="AG5710" s="179"/>
      <c r="AH5710" s="179"/>
      <c r="AI5710" s="179"/>
      <c r="AJ5710" s="179"/>
    </row>
    <row r="5711" spans="2:36" x14ac:dyDescent="0.3">
      <c r="B5711" s="224">
        <v>578800</v>
      </c>
      <c r="C5711" s="209">
        <v>242152</v>
      </c>
      <c r="D5711" s="206">
        <f t="shared" si="485"/>
        <v>0.41836903939184522</v>
      </c>
      <c r="E5711" s="208">
        <f t="shared" si="486"/>
        <v>0.45</v>
      </c>
      <c r="F5711" s="207">
        <v>13318.36</v>
      </c>
      <c r="G5711" s="207">
        <v>19372.16</v>
      </c>
      <c r="H5711" s="207">
        <v>21793.68</v>
      </c>
      <c r="I5711" s="214">
        <f t="shared" si="487"/>
        <v>223846</v>
      </c>
      <c r="J5711" s="211">
        <f t="shared" si="488"/>
        <v>0.38674153420870766</v>
      </c>
      <c r="K5711" s="212">
        <f t="shared" si="489"/>
        <v>0.45</v>
      </c>
      <c r="L5711" s="214">
        <f t="shared" si="490"/>
        <v>12311.53</v>
      </c>
      <c r="M5711" s="213">
        <f t="shared" si="491"/>
        <v>17907.68</v>
      </c>
      <c r="N5711" s="213">
        <f t="shared" si="492"/>
        <v>20146.14</v>
      </c>
      <c r="O5711" s="242">
        <f t="shared" si="493"/>
        <v>0.51529999999980647</v>
      </c>
      <c r="P5711" s="242"/>
      <c r="Q5711" s="179"/>
      <c r="R5711" s="179"/>
      <c r="S5711" s="179"/>
      <c r="T5711" s="179"/>
      <c r="U5711" s="179"/>
      <c r="V5711" s="179"/>
      <c r="W5711" s="179"/>
      <c r="X5711" s="179"/>
      <c r="Y5711" s="179"/>
      <c r="Z5711" s="179"/>
      <c r="AA5711" s="222"/>
      <c r="AB5711" s="222"/>
      <c r="AC5711" s="222"/>
      <c r="AD5711" s="179"/>
      <c r="AE5711" s="179"/>
      <c r="AF5711" s="179"/>
      <c r="AG5711" s="179"/>
      <c r="AH5711" s="179"/>
      <c r="AI5711" s="179"/>
      <c r="AJ5711" s="179"/>
    </row>
    <row r="5712" spans="2:36" x14ac:dyDescent="0.3">
      <c r="B5712" s="224">
        <v>578900</v>
      </c>
      <c r="C5712" s="209">
        <v>242197</v>
      </c>
      <c r="D5712" s="206">
        <f t="shared" si="485"/>
        <v>0.41837450336845744</v>
      </c>
      <c r="E5712" s="208">
        <f t="shared" si="486"/>
        <v>0.45</v>
      </c>
      <c r="F5712" s="207">
        <v>13320.83</v>
      </c>
      <c r="G5712" s="207">
        <v>19375.759999999998</v>
      </c>
      <c r="H5712" s="207">
        <v>21797.73</v>
      </c>
      <c r="I5712" s="214">
        <f t="shared" si="487"/>
        <v>223891</v>
      </c>
      <c r="J5712" s="211">
        <f t="shared" si="488"/>
        <v>0.38675246156503712</v>
      </c>
      <c r="K5712" s="212">
        <f t="shared" si="489"/>
        <v>0.45</v>
      </c>
      <c r="L5712" s="214">
        <f t="shared" si="490"/>
        <v>12314.004999999999</v>
      </c>
      <c r="M5712" s="213">
        <f t="shared" si="491"/>
        <v>17911.28</v>
      </c>
      <c r="N5712" s="213">
        <f t="shared" si="492"/>
        <v>20150.189999999999</v>
      </c>
      <c r="O5712" s="242">
        <f t="shared" si="493"/>
        <v>0.51519999999996802</v>
      </c>
      <c r="P5712" s="242"/>
      <c r="Q5712" s="179"/>
      <c r="R5712" s="179"/>
      <c r="S5712" s="179"/>
      <c r="T5712" s="179"/>
      <c r="U5712" s="179"/>
      <c r="V5712" s="179"/>
      <c r="W5712" s="179"/>
      <c r="X5712" s="179"/>
      <c r="Y5712" s="179"/>
      <c r="Z5712" s="179"/>
      <c r="AA5712" s="222"/>
      <c r="AB5712" s="222"/>
      <c r="AC5712" s="222"/>
      <c r="AD5712" s="179"/>
      <c r="AE5712" s="179"/>
      <c r="AF5712" s="179"/>
      <c r="AG5712" s="179"/>
      <c r="AH5712" s="179"/>
      <c r="AI5712" s="179"/>
      <c r="AJ5712" s="179"/>
    </row>
    <row r="5713" spans="2:36" x14ac:dyDescent="0.3">
      <c r="B5713" s="224">
        <v>579000</v>
      </c>
      <c r="C5713" s="209">
        <v>242242</v>
      </c>
      <c r="D5713" s="206">
        <f t="shared" si="485"/>
        <v>0.41837996545768569</v>
      </c>
      <c r="E5713" s="208">
        <f t="shared" si="486"/>
        <v>0.45</v>
      </c>
      <c r="F5713" s="207">
        <v>13323.31</v>
      </c>
      <c r="G5713" s="207">
        <v>19379.36</v>
      </c>
      <c r="H5713" s="207">
        <v>21801.78</v>
      </c>
      <c r="I5713" s="214">
        <f t="shared" si="487"/>
        <v>223936</v>
      </c>
      <c r="J5713" s="211">
        <f t="shared" si="488"/>
        <v>0.38676338514680486</v>
      </c>
      <c r="K5713" s="212">
        <f t="shared" si="489"/>
        <v>0.45</v>
      </c>
      <c r="L5713" s="214">
        <f t="shared" si="490"/>
        <v>12316.48</v>
      </c>
      <c r="M5713" s="213">
        <f t="shared" si="491"/>
        <v>17914.88</v>
      </c>
      <c r="N5713" s="213">
        <f t="shared" si="492"/>
        <v>20154.239999999998</v>
      </c>
      <c r="O5713" s="242">
        <f t="shared" si="493"/>
        <v>0.51529999999966092</v>
      </c>
      <c r="P5713" s="242"/>
      <c r="Q5713" s="179"/>
      <c r="R5713" s="179"/>
      <c r="S5713" s="179"/>
      <c r="T5713" s="179"/>
      <c r="U5713" s="179"/>
      <c r="V5713" s="179"/>
      <c r="W5713" s="179"/>
      <c r="X5713" s="179"/>
      <c r="Y5713" s="179"/>
      <c r="Z5713" s="179"/>
      <c r="AA5713" s="222"/>
      <c r="AB5713" s="222"/>
      <c r="AC5713" s="222"/>
      <c r="AD5713" s="179"/>
      <c r="AE5713" s="179"/>
      <c r="AF5713" s="179"/>
      <c r="AG5713" s="179"/>
      <c r="AH5713" s="179"/>
      <c r="AI5713" s="179"/>
      <c r="AJ5713" s="179"/>
    </row>
    <row r="5714" spans="2:36" x14ac:dyDescent="0.3">
      <c r="B5714" s="224">
        <v>579100</v>
      </c>
      <c r="C5714" s="209">
        <v>242287</v>
      </c>
      <c r="D5714" s="206">
        <f t="shared" si="485"/>
        <v>0.41838542566050768</v>
      </c>
      <c r="E5714" s="208">
        <f t="shared" si="486"/>
        <v>0.45</v>
      </c>
      <c r="F5714" s="207">
        <v>13325.78</v>
      </c>
      <c r="G5714" s="207">
        <v>19382.96</v>
      </c>
      <c r="H5714" s="207">
        <v>21805.83</v>
      </c>
      <c r="I5714" s="214">
        <f t="shared" si="487"/>
        <v>223981</v>
      </c>
      <c r="J5714" s="211">
        <f t="shared" si="488"/>
        <v>0.38677430495596615</v>
      </c>
      <c r="K5714" s="212">
        <f t="shared" si="489"/>
        <v>0.45</v>
      </c>
      <c r="L5714" s="214">
        <f t="shared" si="490"/>
        <v>12318.955</v>
      </c>
      <c r="M5714" s="213">
        <f t="shared" si="491"/>
        <v>17918.48</v>
      </c>
      <c r="N5714" s="213">
        <f t="shared" si="492"/>
        <v>20158.29</v>
      </c>
      <c r="O5714" s="242">
        <f t="shared" si="493"/>
        <v>0.51519999999989519</v>
      </c>
      <c r="P5714" s="242"/>
      <c r="Q5714" s="179"/>
      <c r="R5714" s="179"/>
      <c r="S5714" s="179"/>
      <c r="T5714" s="179"/>
      <c r="U5714" s="179"/>
      <c r="V5714" s="179"/>
      <c r="W5714" s="179"/>
      <c r="X5714" s="179"/>
      <c r="Y5714" s="179"/>
      <c r="Z5714" s="179"/>
      <c r="AA5714" s="222"/>
      <c r="AB5714" s="222"/>
      <c r="AC5714" s="222"/>
      <c r="AD5714" s="179"/>
      <c r="AE5714" s="179"/>
      <c r="AF5714" s="179"/>
      <c r="AG5714" s="179"/>
      <c r="AH5714" s="179"/>
      <c r="AI5714" s="179"/>
      <c r="AJ5714" s="179"/>
    </row>
    <row r="5715" spans="2:36" x14ac:dyDescent="0.3">
      <c r="B5715" s="224">
        <v>579200</v>
      </c>
      <c r="C5715" s="209">
        <v>242332</v>
      </c>
      <c r="D5715" s="206">
        <f t="shared" si="485"/>
        <v>0.41839088397790053</v>
      </c>
      <c r="E5715" s="208">
        <f t="shared" si="486"/>
        <v>0.45</v>
      </c>
      <c r="F5715" s="207">
        <v>13328.26</v>
      </c>
      <c r="G5715" s="207">
        <v>19386.560000000001</v>
      </c>
      <c r="H5715" s="207">
        <v>21809.88</v>
      </c>
      <c r="I5715" s="214">
        <f t="shared" si="487"/>
        <v>224026</v>
      </c>
      <c r="J5715" s="211">
        <f t="shared" si="488"/>
        <v>0.38678522099447515</v>
      </c>
      <c r="K5715" s="212">
        <f t="shared" si="489"/>
        <v>0.45</v>
      </c>
      <c r="L5715" s="214">
        <f t="shared" si="490"/>
        <v>12321.43</v>
      </c>
      <c r="M5715" s="213">
        <f t="shared" si="491"/>
        <v>17922.080000000002</v>
      </c>
      <c r="N5715" s="213">
        <f t="shared" si="492"/>
        <v>20162.34</v>
      </c>
      <c r="O5715" s="242">
        <f t="shared" si="493"/>
        <v>0.51530000000013387</v>
      </c>
      <c r="P5715" s="242"/>
      <c r="Q5715" s="179"/>
      <c r="R5715" s="179"/>
      <c r="S5715" s="179"/>
      <c r="T5715" s="179"/>
      <c r="U5715" s="179"/>
      <c r="V5715" s="179"/>
      <c r="W5715" s="179"/>
      <c r="X5715" s="179"/>
      <c r="Y5715" s="179"/>
      <c r="Z5715" s="179"/>
      <c r="AA5715" s="222"/>
      <c r="AB5715" s="222"/>
      <c r="AC5715" s="222"/>
      <c r="AD5715" s="179"/>
      <c r="AE5715" s="179"/>
      <c r="AF5715" s="179"/>
      <c r="AG5715" s="179"/>
      <c r="AH5715" s="179"/>
      <c r="AI5715" s="179"/>
      <c r="AJ5715" s="179"/>
    </row>
    <row r="5716" spans="2:36" x14ac:dyDescent="0.3">
      <c r="B5716" s="224">
        <v>579300</v>
      </c>
      <c r="C5716" s="209">
        <v>242377</v>
      </c>
      <c r="D5716" s="206">
        <f t="shared" si="485"/>
        <v>0.41839634041084067</v>
      </c>
      <c r="E5716" s="208">
        <f t="shared" si="486"/>
        <v>0.45</v>
      </c>
      <c r="F5716" s="207">
        <v>13330.73</v>
      </c>
      <c r="G5716" s="207">
        <v>19390.16</v>
      </c>
      <c r="H5716" s="207">
        <v>21813.93</v>
      </c>
      <c r="I5716" s="214">
        <f t="shared" si="487"/>
        <v>224071</v>
      </c>
      <c r="J5716" s="211">
        <f t="shared" si="488"/>
        <v>0.38679613326428447</v>
      </c>
      <c r="K5716" s="212">
        <f t="shared" si="489"/>
        <v>0.45</v>
      </c>
      <c r="L5716" s="214">
        <f t="shared" si="490"/>
        <v>12323.905000000001</v>
      </c>
      <c r="M5716" s="213">
        <f t="shared" si="491"/>
        <v>17925.68</v>
      </c>
      <c r="N5716" s="213">
        <f t="shared" si="492"/>
        <v>20166.39</v>
      </c>
      <c r="O5716" s="242">
        <f t="shared" si="493"/>
        <v>0.51520000000029542</v>
      </c>
      <c r="P5716" s="242"/>
      <c r="Q5716" s="179"/>
      <c r="R5716" s="179"/>
      <c r="S5716" s="179"/>
      <c r="T5716" s="179"/>
      <c r="U5716" s="179"/>
      <c r="V5716" s="179"/>
      <c r="W5716" s="179"/>
      <c r="X5716" s="179"/>
      <c r="Y5716" s="179"/>
      <c r="Z5716" s="179"/>
      <c r="AA5716" s="222"/>
      <c r="AB5716" s="222"/>
      <c r="AC5716" s="222"/>
      <c r="AD5716" s="179"/>
      <c r="AE5716" s="179"/>
      <c r="AF5716" s="179"/>
      <c r="AG5716" s="179"/>
      <c r="AH5716" s="179"/>
      <c r="AI5716" s="179"/>
      <c r="AJ5716" s="179"/>
    </row>
    <row r="5717" spans="2:36" x14ac:dyDescent="0.3">
      <c r="B5717" s="224">
        <v>579400</v>
      </c>
      <c r="C5717" s="209">
        <v>242422</v>
      </c>
      <c r="D5717" s="206">
        <f t="shared" si="485"/>
        <v>0.41840179496030377</v>
      </c>
      <c r="E5717" s="208">
        <f t="shared" si="486"/>
        <v>0.45</v>
      </c>
      <c r="F5717" s="207">
        <v>13333.21</v>
      </c>
      <c r="G5717" s="207">
        <v>19393.759999999998</v>
      </c>
      <c r="H5717" s="207">
        <v>21817.98</v>
      </c>
      <c r="I5717" s="214">
        <f t="shared" si="487"/>
        <v>224116</v>
      </c>
      <c r="J5717" s="211">
        <f t="shared" si="488"/>
        <v>0.38680704176734554</v>
      </c>
      <c r="K5717" s="212">
        <f t="shared" si="489"/>
        <v>0.45</v>
      </c>
      <c r="L5717" s="214">
        <f t="shared" si="490"/>
        <v>12326.38</v>
      </c>
      <c r="M5717" s="213">
        <f t="shared" si="491"/>
        <v>17929.28</v>
      </c>
      <c r="N5717" s="213">
        <f t="shared" si="492"/>
        <v>20170.439999999999</v>
      </c>
      <c r="O5717" s="242">
        <f t="shared" si="493"/>
        <v>0.51530000000002474</v>
      </c>
      <c r="P5717" s="242"/>
      <c r="Q5717" s="179"/>
      <c r="R5717" s="179"/>
      <c r="S5717" s="179"/>
      <c r="T5717" s="179"/>
      <c r="U5717" s="179"/>
      <c r="V5717" s="179"/>
      <c r="W5717" s="179"/>
      <c r="X5717" s="179"/>
      <c r="Y5717" s="179"/>
      <c r="Z5717" s="179"/>
      <c r="AA5717" s="222"/>
      <c r="AB5717" s="222"/>
      <c r="AC5717" s="222"/>
      <c r="AD5717" s="179"/>
      <c r="AE5717" s="179"/>
      <c r="AF5717" s="179"/>
      <c r="AG5717" s="179"/>
      <c r="AH5717" s="179"/>
      <c r="AI5717" s="179"/>
      <c r="AJ5717" s="179"/>
    </row>
    <row r="5718" spans="2:36" x14ac:dyDescent="0.3">
      <c r="B5718" s="224">
        <v>579500</v>
      </c>
      <c r="C5718" s="209">
        <v>242467</v>
      </c>
      <c r="D5718" s="206">
        <f t="shared" si="485"/>
        <v>0.41840724762726489</v>
      </c>
      <c r="E5718" s="208">
        <f t="shared" si="486"/>
        <v>0.45</v>
      </c>
      <c r="F5718" s="207">
        <v>13335.68</v>
      </c>
      <c r="G5718" s="207">
        <v>19397.36</v>
      </c>
      <c r="H5718" s="207">
        <v>21822.03</v>
      </c>
      <c r="I5718" s="214">
        <f t="shared" si="487"/>
        <v>224161</v>
      </c>
      <c r="J5718" s="211">
        <f t="shared" si="488"/>
        <v>0.3868179465056083</v>
      </c>
      <c r="K5718" s="212">
        <f t="shared" si="489"/>
        <v>0.45</v>
      </c>
      <c r="L5718" s="214">
        <f t="shared" si="490"/>
        <v>12328.855</v>
      </c>
      <c r="M5718" s="213">
        <f t="shared" si="491"/>
        <v>17932.88</v>
      </c>
      <c r="N5718" s="213">
        <f t="shared" si="492"/>
        <v>20174.489999999998</v>
      </c>
      <c r="O5718" s="242">
        <f t="shared" si="493"/>
        <v>0.51519999999964061</v>
      </c>
      <c r="P5718" s="242"/>
      <c r="Q5718" s="179"/>
      <c r="R5718" s="179"/>
      <c r="S5718" s="179"/>
      <c r="T5718" s="179"/>
      <c r="U5718" s="179"/>
      <c r="V5718" s="179"/>
      <c r="W5718" s="179"/>
      <c r="X5718" s="179"/>
      <c r="Y5718" s="179"/>
      <c r="Z5718" s="179"/>
      <c r="AA5718" s="222"/>
      <c r="AB5718" s="222"/>
      <c r="AC5718" s="222"/>
      <c r="AD5718" s="179"/>
      <c r="AE5718" s="179"/>
      <c r="AF5718" s="179"/>
      <c r="AG5718" s="179"/>
      <c r="AH5718" s="179"/>
      <c r="AI5718" s="179"/>
      <c r="AJ5718" s="179"/>
    </row>
    <row r="5719" spans="2:36" x14ac:dyDescent="0.3">
      <c r="B5719" s="224">
        <v>579600</v>
      </c>
      <c r="C5719" s="209">
        <v>242512</v>
      </c>
      <c r="D5719" s="206">
        <f t="shared" si="485"/>
        <v>0.4184126984126984</v>
      </c>
      <c r="E5719" s="208">
        <f t="shared" si="486"/>
        <v>0.45</v>
      </c>
      <c r="F5719" s="207">
        <v>13338.16</v>
      </c>
      <c r="G5719" s="207">
        <v>19400.96</v>
      </c>
      <c r="H5719" s="207">
        <v>21826.080000000002</v>
      </c>
      <c r="I5719" s="214">
        <f t="shared" si="487"/>
        <v>224206</v>
      </c>
      <c r="J5719" s="211">
        <f t="shared" si="488"/>
        <v>0.38682884748102142</v>
      </c>
      <c r="K5719" s="212">
        <f t="shared" si="489"/>
        <v>0.45</v>
      </c>
      <c r="L5719" s="214">
        <f t="shared" si="490"/>
        <v>12331.33</v>
      </c>
      <c r="M5719" s="213">
        <f t="shared" si="491"/>
        <v>17936.48</v>
      </c>
      <c r="N5719" s="213">
        <f t="shared" si="492"/>
        <v>20178.54</v>
      </c>
      <c r="O5719" s="242">
        <f t="shared" si="493"/>
        <v>0.5152999999999156</v>
      </c>
      <c r="P5719" s="242"/>
      <c r="Q5719" s="179"/>
      <c r="R5719" s="179"/>
      <c r="S5719" s="179"/>
      <c r="T5719" s="179"/>
      <c r="U5719" s="179"/>
      <c r="V5719" s="179"/>
      <c r="W5719" s="179"/>
      <c r="X5719" s="179"/>
      <c r="Y5719" s="179"/>
      <c r="Z5719" s="179"/>
      <c r="AA5719" s="222"/>
      <c r="AB5719" s="222"/>
      <c r="AC5719" s="222"/>
      <c r="AD5719" s="179"/>
      <c r="AE5719" s="179"/>
      <c r="AF5719" s="179"/>
      <c r="AG5719" s="179"/>
      <c r="AH5719" s="179"/>
      <c r="AI5719" s="179"/>
      <c r="AJ5719" s="179"/>
    </row>
    <row r="5720" spans="2:36" x14ac:dyDescent="0.3">
      <c r="B5720" s="224">
        <v>579700</v>
      </c>
      <c r="C5720" s="209">
        <v>242557</v>
      </c>
      <c r="D5720" s="206">
        <f t="shared" ref="D5720:D5783" si="494">C5720/B5720</f>
        <v>0.41841814731757804</v>
      </c>
      <c r="E5720" s="208">
        <f t="shared" ref="E5720:E5783" si="495">(C5720-C5719)/(B5720-B5719)</f>
        <v>0.45</v>
      </c>
      <c r="F5720" s="207">
        <v>13340.63</v>
      </c>
      <c r="G5720" s="207">
        <v>19404.560000000001</v>
      </c>
      <c r="H5720" s="207">
        <v>21830.13</v>
      </c>
      <c r="I5720" s="214">
        <f t="shared" si="487"/>
        <v>224251</v>
      </c>
      <c r="J5720" s="211">
        <f t="shared" si="488"/>
        <v>0.38683974469553217</v>
      </c>
      <c r="K5720" s="212">
        <f t="shared" si="489"/>
        <v>0.45</v>
      </c>
      <c r="L5720" s="214">
        <f t="shared" si="490"/>
        <v>12333.805</v>
      </c>
      <c r="M5720" s="213">
        <f t="shared" si="491"/>
        <v>17940.080000000002</v>
      </c>
      <c r="N5720" s="213">
        <f t="shared" si="492"/>
        <v>20182.59</v>
      </c>
      <c r="O5720" s="242">
        <f t="shared" si="493"/>
        <v>0.51520000000007715</v>
      </c>
      <c r="P5720" s="242"/>
      <c r="Q5720" s="179"/>
      <c r="R5720" s="179"/>
      <c r="S5720" s="179"/>
      <c r="T5720" s="179"/>
      <c r="U5720" s="179"/>
      <c r="V5720" s="179"/>
      <c r="W5720" s="179"/>
      <c r="X5720" s="179"/>
      <c r="Y5720" s="179"/>
      <c r="Z5720" s="179"/>
      <c r="AA5720" s="222"/>
      <c r="AB5720" s="222"/>
      <c r="AC5720" s="222"/>
      <c r="AD5720" s="179"/>
      <c r="AE5720" s="179"/>
      <c r="AF5720" s="179"/>
      <c r="AG5720" s="179"/>
      <c r="AH5720" s="179"/>
      <c r="AI5720" s="179"/>
      <c r="AJ5720" s="179"/>
    </row>
    <row r="5721" spans="2:36" x14ac:dyDescent="0.3">
      <c r="B5721" s="224">
        <v>579800</v>
      </c>
      <c r="C5721" s="209">
        <v>242602</v>
      </c>
      <c r="D5721" s="206">
        <f t="shared" si="494"/>
        <v>0.41842359434287685</v>
      </c>
      <c r="E5721" s="208">
        <f t="shared" si="495"/>
        <v>0.45</v>
      </c>
      <c r="F5721" s="207">
        <v>13343.11</v>
      </c>
      <c r="G5721" s="207">
        <v>19408.16</v>
      </c>
      <c r="H5721" s="207">
        <v>21834.18</v>
      </c>
      <c r="I5721" s="214">
        <f t="shared" si="487"/>
        <v>224296</v>
      </c>
      <c r="J5721" s="211">
        <f t="shared" si="488"/>
        <v>0.38685063815108656</v>
      </c>
      <c r="K5721" s="212">
        <f t="shared" si="489"/>
        <v>0.45</v>
      </c>
      <c r="L5721" s="214">
        <f t="shared" si="490"/>
        <v>12336.28</v>
      </c>
      <c r="M5721" s="213">
        <f t="shared" si="491"/>
        <v>17943.68</v>
      </c>
      <c r="N5721" s="213">
        <f t="shared" si="492"/>
        <v>20186.64</v>
      </c>
      <c r="O5721" s="242">
        <f t="shared" si="493"/>
        <v>0.51529999999980647</v>
      </c>
      <c r="P5721" s="242"/>
      <c r="Q5721" s="179"/>
      <c r="R5721" s="179"/>
      <c r="S5721" s="179"/>
      <c r="T5721" s="179"/>
      <c r="U5721" s="179"/>
      <c r="V5721" s="179"/>
      <c r="W5721" s="179"/>
      <c r="X5721" s="179"/>
      <c r="Y5721" s="179"/>
      <c r="Z5721" s="179"/>
      <c r="AA5721" s="222"/>
      <c r="AB5721" s="222"/>
      <c r="AC5721" s="222"/>
      <c r="AD5721" s="179"/>
      <c r="AE5721" s="179"/>
      <c r="AF5721" s="179"/>
      <c r="AG5721" s="179"/>
      <c r="AH5721" s="179"/>
      <c r="AI5721" s="179"/>
      <c r="AJ5721" s="179"/>
    </row>
    <row r="5722" spans="2:36" x14ac:dyDescent="0.3">
      <c r="B5722" s="224">
        <v>579900</v>
      </c>
      <c r="C5722" s="209">
        <v>242647</v>
      </c>
      <c r="D5722" s="206">
        <f t="shared" si="494"/>
        <v>0.41842903948956717</v>
      </c>
      <c r="E5722" s="208">
        <f t="shared" si="495"/>
        <v>0.45</v>
      </c>
      <c r="F5722" s="207">
        <v>13345.58</v>
      </c>
      <c r="G5722" s="207">
        <v>19411.759999999998</v>
      </c>
      <c r="H5722" s="207">
        <v>21838.23</v>
      </c>
      <c r="I5722" s="214">
        <f t="shared" si="487"/>
        <v>224341</v>
      </c>
      <c r="J5722" s="211">
        <f t="shared" si="488"/>
        <v>0.38686152784962924</v>
      </c>
      <c r="K5722" s="212">
        <f t="shared" si="489"/>
        <v>0.45</v>
      </c>
      <c r="L5722" s="214">
        <f t="shared" si="490"/>
        <v>12338.754999999999</v>
      </c>
      <c r="M5722" s="213">
        <f t="shared" si="491"/>
        <v>17947.28</v>
      </c>
      <c r="N5722" s="213">
        <f t="shared" si="492"/>
        <v>20190.689999999999</v>
      </c>
      <c r="O5722" s="242">
        <f t="shared" si="493"/>
        <v>0.51519999999996802</v>
      </c>
      <c r="P5722" s="242"/>
      <c r="Q5722" s="179"/>
      <c r="R5722" s="179"/>
      <c r="S5722" s="179"/>
      <c r="T5722" s="179"/>
      <c r="U5722" s="179"/>
      <c r="V5722" s="179"/>
      <c r="W5722" s="179"/>
      <c r="X5722" s="179"/>
      <c r="Y5722" s="179"/>
      <c r="Z5722" s="179"/>
      <c r="AA5722" s="222"/>
      <c r="AB5722" s="222"/>
      <c r="AC5722" s="222"/>
      <c r="AD5722" s="179"/>
      <c r="AE5722" s="179"/>
      <c r="AF5722" s="179"/>
      <c r="AG5722" s="179"/>
      <c r="AH5722" s="179"/>
      <c r="AI5722" s="179"/>
      <c r="AJ5722" s="179"/>
    </row>
    <row r="5723" spans="2:36" x14ac:dyDescent="0.3">
      <c r="B5723" s="224">
        <v>580000</v>
      </c>
      <c r="C5723" s="209">
        <v>242692</v>
      </c>
      <c r="D5723" s="206">
        <f t="shared" si="494"/>
        <v>0.41843448275862066</v>
      </c>
      <c r="E5723" s="208">
        <f t="shared" si="495"/>
        <v>0.45</v>
      </c>
      <c r="F5723" s="207">
        <v>13348.06</v>
      </c>
      <c r="G5723" s="207">
        <v>19415.36</v>
      </c>
      <c r="H5723" s="207">
        <v>21842.28</v>
      </c>
      <c r="I5723" s="214">
        <f t="shared" si="487"/>
        <v>224386</v>
      </c>
      <c r="J5723" s="211">
        <f t="shared" si="488"/>
        <v>0.38687241379310344</v>
      </c>
      <c r="K5723" s="212">
        <f t="shared" si="489"/>
        <v>0.45</v>
      </c>
      <c r="L5723" s="214">
        <f t="shared" si="490"/>
        <v>12341.23</v>
      </c>
      <c r="M5723" s="213">
        <f t="shared" si="491"/>
        <v>17950.88</v>
      </c>
      <c r="N5723" s="213">
        <f t="shared" si="492"/>
        <v>20194.739999999998</v>
      </c>
      <c r="O5723" s="242">
        <f t="shared" si="493"/>
        <v>0.51529999999966092</v>
      </c>
      <c r="P5723" s="242"/>
      <c r="Q5723" s="179"/>
      <c r="R5723" s="179"/>
      <c r="S5723" s="179"/>
      <c r="T5723" s="179"/>
      <c r="U5723" s="179"/>
      <c r="V5723" s="179"/>
      <c r="W5723" s="179"/>
      <c r="X5723" s="179"/>
      <c r="Y5723" s="179"/>
      <c r="Z5723" s="179"/>
      <c r="AA5723" s="222"/>
      <c r="AB5723" s="222"/>
      <c r="AC5723" s="222"/>
      <c r="AD5723" s="179"/>
      <c r="AE5723" s="179"/>
      <c r="AF5723" s="179"/>
      <c r="AG5723" s="179"/>
      <c r="AH5723" s="179"/>
      <c r="AI5723" s="179"/>
      <c r="AJ5723" s="179"/>
    </row>
    <row r="5724" spans="2:36" x14ac:dyDescent="0.3">
      <c r="B5724" s="224">
        <v>580100</v>
      </c>
      <c r="C5724" s="209">
        <v>242737</v>
      </c>
      <c r="D5724" s="206">
        <f t="shared" si="494"/>
        <v>0.41843992415100845</v>
      </c>
      <c r="E5724" s="208">
        <f t="shared" si="495"/>
        <v>0.45</v>
      </c>
      <c r="F5724" s="207">
        <v>13350.53</v>
      </c>
      <c r="G5724" s="207">
        <v>19418.96</v>
      </c>
      <c r="H5724" s="207">
        <v>21846.33</v>
      </c>
      <c r="I5724" s="214">
        <f t="shared" si="487"/>
        <v>224431</v>
      </c>
      <c r="J5724" s="211">
        <f t="shared" si="488"/>
        <v>0.38688329598345111</v>
      </c>
      <c r="K5724" s="212">
        <f t="shared" si="489"/>
        <v>0.45</v>
      </c>
      <c r="L5724" s="214">
        <f t="shared" si="490"/>
        <v>12343.705</v>
      </c>
      <c r="M5724" s="213">
        <f t="shared" si="491"/>
        <v>17954.48</v>
      </c>
      <c r="N5724" s="213">
        <f t="shared" si="492"/>
        <v>20198.79</v>
      </c>
      <c r="O5724" s="242">
        <f t="shared" si="493"/>
        <v>0.51519999999989519</v>
      </c>
      <c r="P5724" s="242"/>
      <c r="Q5724" s="179"/>
      <c r="R5724" s="179"/>
      <c r="S5724" s="179"/>
      <c r="T5724" s="179"/>
      <c r="U5724" s="179"/>
      <c r="V5724" s="179"/>
      <c r="W5724" s="179"/>
      <c r="X5724" s="179"/>
      <c r="Y5724" s="179"/>
      <c r="Z5724" s="179"/>
      <c r="AA5724" s="222"/>
      <c r="AB5724" s="222"/>
      <c r="AC5724" s="222"/>
      <c r="AD5724" s="179"/>
      <c r="AE5724" s="179"/>
      <c r="AF5724" s="179"/>
      <c r="AG5724" s="179"/>
      <c r="AH5724" s="179"/>
      <c r="AI5724" s="179"/>
      <c r="AJ5724" s="179"/>
    </row>
    <row r="5725" spans="2:36" x14ac:dyDescent="0.3">
      <c r="B5725" s="224">
        <v>580200</v>
      </c>
      <c r="C5725" s="209">
        <v>242782</v>
      </c>
      <c r="D5725" s="206">
        <f t="shared" si="494"/>
        <v>0.4184453636677008</v>
      </c>
      <c r="E5725" s="208">
        <f t="shared" si="495"/>
        <v>0.45</v>
      </c>
      <c r="F5725" s="207">
        <v>13353.01</v>
      </c>
      <c r="G5725" s="207">
        <v>19422.560000000001</v>
      </c>
      <c r="H5725" s="207">
        <v>21850.38</v>
      </c>
      <c r="I5725" s="214">
        <f t="shared" si="487"/>
        <v>224476</v>
      </c>
      <c r="J5725" s="211">
        <f t="shared" si="488"/>
        <v>0.38689417442261287</v>
      </c>
      <c r="K5725" s="212">
        <f t="shared" si="489"/>
        <v>0.45</v>
      </c>
      <c r="L5725" s="214">
        <f t="shared" si="490"/>
        <v>12346.18</v>
      </c>
      <c r="M5725" s="213">
        <f t="shared" si="491"/>
        <v>17958.080000000002</v>
      </c>
      <c r="N5725" s="213">
        <f t="shared" si="492"/>
        <v>20202.84</v>
      </c>
      <c r="O5725" s="242">
        <f t="shared" si="493"/>
        <v>0.51530000000013387</v>
      </c>
      <c r="P5725" s="242"/>
      <c r="Q5725" s="179"/>
      <c r="R5725" s="179"/>
      <c r="S5725" s="179"/>
      <c r="T5725" s="179"/>
      <c r="U5725" s="179"/>
      <c r="V5725" s="179"/>
      <c r="W5725" s="179"/>
      <c r="X5725" s="179"/>
      <c r="Y5725" s="179"/>
      <c r="Z5725" s="179"/>
      <c r="AA5725" s="222"/>
      <c r="AB5725" s="222"/>
      <c r="AC5725" s="222"/>
      <c r="AD5725" s="179"/>
      <c r="AE5725" s="179"/>
      <c r="AF5725" s="179"/>
      <c r="AG5725" s="179"/>
      <c r="AH5725" s="179"/>
      <c r="AI5725" s="179"/>
      <c r="AJ5725" s="179"/>
    </row>
    <row r="5726" spans="2:36" x14ac:dyDescent="0.3">
      <c r="B5726" s="224">
        <v>580300</v>
      </c>
      <c r="C5726" s="209">
        <v>242827</v>
      </c>
      <c r="D5726" s="206">
        <f t="shared" si="494"/>
        <v>0.41845080130966739</v>
      </c>
      <c r="E5726" s="208">
        <f t="shared" si="495"/>
        <v>0.45</v>
      </c>
      <c r="F5726" s="207">
        <v>13355.48</v>
      </c>
      <c r="G5726" s="207">
        <v>19426.16</v>
      </c>
      <c r="H5726" s="207">
        <v>21854.43</v>
      </c>
      <c r="I5726" s="214">
        <f t="shared" si="487"/>
        <v>224521</v>
      </c>
      <c r="J5726" s="211">
        <f t="shared" si="488"/>
        <v>0.38690504911252799</v>
      </c>
      <c r="K5726" s="212">
        <f t="shared" si="489"/>
        <v>0.45</v>
      </c>
      <c r="L5726" s="214">
        <f t="shared" si="490"/>
        <v>12348.655000000001</v>
      </c>
      <c r="M5726" s="213">
        <f t="shared" si="491"/>
        <v>17961.68</v>
      </c>
      <c r="N5726" s="213">
        <f t="shared" si="492"/>
        <v>20206.89</v>
      </c>
      <c r="O5726" s="242">
        <f t="shared" si="493"/>
        <v>0.51520000000029542</v>
      </c>
      <c r="P5726" s="242"/>
      <c r="Q5726" s="179"/>
      <c r="R5726" s="179"/>
      <c r="S5726" s="179"/>
      <c r="T5726" s="179"/>
      <c r="U5726" s="179"/>
      <c r="V5726" s="179"/>
      <c r="W5726" s="179"/>
      <c r="X5726" s="179"/>
      <c r="Y5726" s="179"/>
      <c r="Z5726" s="179"/>
      <c r="AA5726" s="222"/>
      <c r="AB5726" s="222"/>
      <c r="AC5726" s="222"/>
      <c r="AD5726" s="179"/>
      <c r="AE5726" s="179"/>
      <c r="AF5726" s="179"/>
      <c r="AG5726" s="179"/>
      <c r="AH5726" s="179"/>
      <c r="AI5726" s="179"/>
      <c r="AJ5726" s="179"/>
    </row>
    <row r="5727" spans="2:36" x14ac:dyDescent="0.3">
      <c r="B5727" s="224">
        <v>580400</v>
      </c>
      <c r="C5727" s="209">
        <v>242872</v>
      </c>
      <c r="D5727" s="206">
        <f t="shared" si="494"/>
        <v>0.41845623707787732</v>
      </c>
      <c r="E5727" s="208">
        <f t="shared" si="495"/>
        <v>0.45</v>
      </c>
      <c r="F5727" s="207">
        <v>13357.96</v>
      </c>
      <c r="G5727" s="207">
        <v>19429.759999999998</v>
      </c>
      <c r="H5727" s="207">
        <v>21858.48</v>
      </c>
      <c r="I5727" s="214">
        <f t="shared" si="487"/>
        <v>224566</v>
      </c>
      <c r="J5727" s="211">
        <f t="shared" si="488"/>
        <v>0.38691592005513437</v>
      </c>
      <c r="K5727" s="212">
        <f t="shared" si="489"/>
        <v>0.45</v>
      </c>
      <c r="L5727" s="214">
        <f t="shared" si="490"/>
        <v>12351.13</v>
      </c>
      <c r="M5727" s="213">
        <f t="shared" si="491"/>
        <v>17965.28</v>
      </c>
      <c r="N5727" s="213">
        <f t="shared" si="492"/>
        <v>20210.939999999999</v>
      </c>
      <c r="O5727" s="242">
        <f t="shared" si="493"/>
        <v>0.51530000000002474</v>
      </c>
      <c r="P5727" s="242"/>
      <c r="Q5727" s="179"/>
      <c r="R5727" s="179"/>
      <c r="S5727" s="179"/>
      <c r="T5727" s="179"/>
      <c r="U5727" s="179"/>
      <c r="V5727" s="179"/>
      <c r="W5727" s="179"/>
      <c r="X5727" s="179"/>
      <c r="Y5727" s="179"/>
      <c r="Z5727" s="179"/>
      <c r="AA5727" s="222"/>
      <c r="AB5727" s="222"/>
      <c r="AC5727" s="222"/>
      <c r="AD5727" s="179"/>
      <c r="AE5727" s="179"/>
      <c r="AF5727" s="179"/>
      <c r="AG5727" s="179"/>
      <c r="AH5727" s="179"/>
      <c r="AI5727" s="179"/>
      <c r="AJ5727" s="179"/>
    </row>
    <row r="5728" spans="2:36" x14ac:dyDescent="0.3">
      <c r="B5728" s="224">
        <v>580500</v>
      </c>
      <c r="C5728" s="209">
        <v>242917</v>
      </c>
      <c r="D5728" s="206">
        <f t="shared" si="494"/>
        <v>0.41846167097329889</v>
      </c>
      <c r="E5728" s="208">
        <f t="shared" si="495"/>
        <v>0.45</v>
      </c>
      <c r="F5728" s="207">
        <v>13360.43</v>
      </c>
      <c r="G5728" s="207">
        <v>19433.36</v>
      </c>
      <c r="H5728" s="207">
        <v>21862.53</v>
      </c>
      <c r="I5728" s="214">
        <f t="shared" si="487"/>
        <v>224611</v>
      </c>
      <c r="J5728" s="211">
        <f t="shared" si="488"/>
        <v>0.38692678725236862</v>
      </c>
      <c r="K5728" s="212">
        <f t="shared" si="489"/>
        <v>0.45</v>
      </c>
      <c r="L5728" s="214">
        <f t="shared" si="490"/>
        <v>12353.605</v>
      </c>
      <c r="M5728" s="213">
        <f t="shared" si="491"/>
        <v>17968.88</v>
      </c>
      <c r="N5728" s="213">
        <f t="shared" si="492"/>
        <v>20214.989999999998</v>
      </c>
      <c r="O5728" s="242">
        <f t="shared" si="493"/>
        <v>0.51519999999964061</v>
      </c>
      <c r="P5728" s="242"/>
      <c r="Q5728" s="179"/>
      <c r="R5728" s="179"/>
      <c r="S5728" s="179"/>
      <c r="T5728" s="179"/>
      <c r="U5728" s="179"/>
      <c r="V5728" s="179"/>
      <c r="W5728" s="179"/>
      <c r="X5728" s="179"/>
      <c r="Y5728" s="179"/>
      <c r="Z5728" s="179"/>
      <c r="AA5728" s="222"/>
      <c r="AB5728" s="222"/>
      <c r="AC5728" s="222"/>
      <c r="AD5728" s="179"/>
      <c r="AE5728" s="179"/>
      <c r="AF5728" s="179"/>
      <c r="AG5728" s="179"/>
      <c r="AH5728" s="179"/>
      <c r="AI5728" s="179"/>
      <c r="AJ5728" s="179"/>
    </row>
    <row r="5729" spans="2:36" x14ac:dyDescent="0.3">
      <c r="B5729" s="224">
        <v>580600</v>
      </c>
      <c r="C5729" s="209">
        <v>242962</v>
      </c>
      <c r="D5729" s="206">
        <f t="shared" si="494"/>
        <v>0.41846710299689976</v>
      </c>
      <c r="E5729" s="208">
        <f t="shared" si="495"/>
        <v>0.45</v>
      </c>
      <c r="F5729" s="207">
        <v>13362.91</v>
      </c>
      <c r="G5729" s="207">
        <v>19436.96</v>
      </c>
      <c r="H5729" s="207">
        <v>21866.58</v>
      </c>
      <c r="I5729" s="214">
        <f t="shared" si="487"/>
        <v>224656</v>
      </c>
      <c r="J5729" s="211">
        <f t="shared" si="488"/>
        <v>0.38693765070616604</v>
      </c>
      <c r="K5729" s="212">
        <f t="shared" si="489"/>
        <v>0.45</v>
      </c>
      <c r="L5729" s="214">
        <f t="shared" si="490"/>
        <v>12356.08</v>
      </c>
      <c r="M5729" s="213">
        <f t="shared" si="491"/>
        <v>17972.48</v>
      </c>
      <c r="N5729" s="213">
        <f t="shared" si="492"/>
        <v>20219.04</v>
      </c>
      <c r="O5729" s="242">
        <f t="shared" si="493"/>
        <v>0.5152999999999156</v>
      </c>
      <c r="P5729" s="242"/>
      <c r="Q5729" s="179"/>
      <c r="R5729" s="179"/>
      <c r="S5729" s="179"/>
      <c r="T5729" s="179"/>
      <c r="U5729" s="179"/>
      <c r="V5729" s="179"/>
      <c r="W5729" s="179"/>
      <c r="X5729" s="179"/>
      <c r="Y5729" s="179"/>
      <c r="Z5729" s="179"/>
      <c r="AA5729" s="222"/>
      <c r="AB5729" s="222"/>
      <c r="AC5729" s="222"/>
      <c r="AD5729" s="179"/>
      <c r="AE5729" s="179"/>
      <c r="AF5729" s="179"/>
      <c r="AG5729" s="179"/>
      <c r="AH5729" s="179"/>
      <c r="AI5729" s="179"/>
      <c r="AJ5729" s="179"/>
    </row>
    <row r="5730" spans="2:36" x14ac:dyDescent="0.3">
      <c r="B5730" s="224">
        <v>580700</v>
      </c>
      <c r="C5730" s="209">
        <v>243007</v>
      </c>
      <c r="D5730" s="206">
        <f t="shared" si="494"/>
        <v>0.418472533149647</v>
      </c>
      <c r="E5730" s="208">
        <f t="shared" si="495"/>
        <v>0.45</v>
      </c>
      <c r="F5730" s="207">
        <v>13365.38</v>
      </c>
      <c r="G5730" s="207">
        <v>19440.560000000001</v>
      </c>
      <c r="H5730" s="207">
        <v>21870.63</v>
      </c>
      <c r="I5730" s="214">
        <f t="shared" si="487"/>
        <v>224701</v>
      </c>
      <c r="J5730" s="211">
        <f t="shared" si="488"/>
        <v>0.38694851041846046</v>
      </c>
      <c r="K5730" s="212">
        <f t="shared" si="489"/>
        <v>0.45</v>
      </c>
      <c r="L5730" s="214">
        <f t="shared" si="490"/>
        <v>12358.555</v>
      </c>
      <c r="M5730" s="213">
        <f t="shared" si="491"/>
        <v>17976.080000000002</v>
      </c>
      <c r="N5730" s="213">
        <f t="shared" si="492"/>
        <v>20223.09</v>
      </c>
      <c r="O5730" s="242">
        <f t="shared" si="493"/>
        <v>0.51520000000007715</v>
      </c>
      <c r="P5730" s="242"/>
      <c r="Q5730" s="179"/>
      <c r="R5730" s="179"/>
      <c r="S5730" s="179"/>
      <c r="T5730" s="179"/>
      <c r="U5730" s="179"/>
      <c r="V5730" s="179"/>
      <c r="W5730" s="179"/>
      <c r="X5730" s="179"/>
      <c r="Y5730" s="179"/>
      <c r="Z5730" s="179"/>
      <c r="AA5730" s="222"/>
      <c r="AB5730" s="222"/>
      <c r="AC5730" s="222"/>
      <c r="AD5730" s="179"/>
      <c r="AE5730" s="179"/>
      <c r="AF5730" s="179"/>
      <c r="AG5730" s="179"/>
      <c r="AH5730" s="179"/>
      <c r="AI5730" s="179"/>
      <c r="AJ5730" s="179"/>
    </row>
    <row r="5731" spans="2:36" x14ac:dyDescent="0.3">
      <c r="B5731" s="224">
        <v>580800</v>
      </c>
      <c r="C5731" s="209">
        <v>243052</v>
      </c>
      <c r="D5731" s="206">
        <f t="shared" si="494"/>
        <v>0.41847796143250687</v>
      </c>
      <c r="E5731" s="208">
        <f t="shared" si="495"/>
        <v>0.45</v>
      </c>
      <c r="F5731" s="207">
        <v>13367.86</v>
      </c>
      <c r="G5731" s="207">
        <v>19444.16</v>
      </c>
      <c r="H5731" s="207">
        <v>21874.68</v>
      </c>
      <c r="I5731" s="214">
        <f t="shared" si="487"/>
        <v>224746</v>
      </c>
      <c r="J5731" s="211">
        <f t="shared" si="488"/>
        <v>0.38695936639118456</v>
      </c>
      <c r="K5731" s="212">
        <f t="shared" si="489"/>
        <v>0.45</v>
      </c>
      <c r="L5731" s="214">
        <f t="shared" si="490"/>
        <v>12361.03</v>
      </c>
      <c r="M5731" s="213">
        <f t="shared" si="491"/>
        <v>17979.68</v>
      </c>
      <c r="N5731" s="213">
        <f t="shared" si="492"/>
        <v>20227.14</v>
      </c>
      <c r="O5731" s="242">
        <f t="shared" si="493"/>
        <v>0.51529999999980647</v>
      </c>
      <c r="P5731" s="242"/>
      <c r="Q5731" s="179"/>
      <c r="R5731" s="179"/>
      <c r="S5731" s="179"/>
      <c r="T5731" s="179"/>
      <c r="U5731" s="179"/>
      <c r="V5731" s="179"/>
      <c r="W5731" s="179"/>
      <c r="X5731" s="179"/>
      <c r="Y5731" s="179"/>
      <c r="Z5731" s="179"/>
      <c r="AA5731" s="222"/>
      <c r="AB5731" s="222"/>
      <c r="AC5731" s="222"/>
      <c r="AD5731" s="179"/>
      <c r="AE5731" s="179"/>
      <c r="AF5731" s="179"/>
      <c r="AG5731" s="179"/>
      <c r="AH5731" s="179"/>
      <c r="AI5731" s="179"/>
      <c r="AJ5731" s="179"/>
    </row>
    <row r="5732" spans="2:36" x14ac:dyDescent="0.3">
      <c r="B5732" s="224">
        <v>580900</v>
      </c>
      <c r="C5732" s="209">
        <v>243097</v>
      </c>
      <c r="D5732" s="206">
        <f t="shared" si="494"/>
        <v>0.41848338784644518</v>
      </c>
      <c r="E5732" s="208">
        <f t="shared" si="495"/>
        <v>0.45</v>
      </c>
      <c r="F5732" s="207">
        <v>13370.33</v>
      </c>
      <c r="G5732" s="207">
        <v>19447.759999999998</v>
      </c>
      <c r="H5732" s="207">
        <v>21878.73</v>
      </c>
      <c r="I5732" s="214">
        <f t="shared" si="487"/>
        <v>224791</v>
      </c>
      <c r="J5732" s="211">
        <f t="shared" si="488"/>
        <v>0.38697021862626957</v>
      </c>
      <c r="K5732" s="212">
        <f t="shared" si="489"/>
        <v>0.45</v>
      </c>
      <c r="L5732" s="214">
        <f t="shared" si="490"/>
        <v>12363.504999999999</v>
      </c>
      <c r="M5732" s="213">
        <f t="shared" si="491"/>
        <v>17983.28</v>
      </c>
      <c r="N5732" s="213">
        <f t="shared" si="492"/>
        <v>20231.189999999999</v>
      </c>
      <c r="O5732" s="242">
        <f t="shared" si="493"/>
        <v>0.51519999999996802</v>
      </c>
      <c r="P5732" s="242"/>
      <c r="Q5732" s="179"/>
      <c r="R5732" s="179"/>
      <c r="S5732" s="179"/>
      <c r="T5732" s="179"/>
      <c r="U5732" s="179"/>
      <c r="V5732" s="179"/>
      <c r="W5732" s="179"/>
      <c r="X5732" s="179"/>
      <c r="Y5732" s="179"/>
      <c r="Z5732" s="179"/>
      <c r="AA5732" s="222"/>
      <c r="AB5732" s="222"/>
      <c r="AC5732" s="222"/>
      <c r="AD5732" s="179"/>
      <c r="AE5732" s="179"/>
      <c r="AF5732" s="179"/>
      <c r="AG5732" s="179"/>
      <c r="AH5732" s="179"/>
      <c r="AI5732" s="179"/>
      <c r="AJ5732" s="179"/>
    </row>
    <row r="5733" spans="2:36" x14ac:dyDescent="0.3">
      <c r="B5733" s="224">
        <v>581000</v>
      </c>
      <c r="C5733" s="209">
        <v>243142</v>
      </c>
      <c r="D5733" s="206">
        <f t="shared" si="494"/>
        <v>0.41848881239242686</v>
      </c>
      <c r="E5733" s="208">
        <f t="shared" si="495"/>
        <v>0.45</v>
      </c>
      <c r="F5733" s="207">
        <v>13372.81</v>
      </c>
      <c r="G5733" s="207">
        <v>19451.36</v>
      </c>
      <c r="H5733" s="207">
        <v>21882.78</v>
      </c>
      <c r="I5733" s="214">
        <f t="shared" si="487"/>
        <v>224836</v>
      </c>
      <c r="J5733" s="211">
        <f t="shared" si="488"/>
        <v>0.38698106712564545</v>
      </c>
      <c r="K5733" s="212">
        <f t="shared" si="489"/>
        <v>0.45</v>
      </c>
      <c r="L5733" s="214">
        <f t="shared" si="490"/>
        <v>12365.98</v>
      </c>
      <c r="M5733" s="213">
        <f t="shared" si="491"/>
        <v>17986.88</v>
      </c>
      <c r="N5733" s="213">
        <f t="shared" si="492"/>
        <v>20235.239999999998</v>
      </c>
      <c r="O5733" s="242">
        <f t="shared" si="493"/>
        <v>0.51529999999966092</v>
      </c>
      <c r="P5733" s="242"/>
      <c r="Q5733" s="179"/>
      <c r="R5733" s="179"/>
      <c r="S5733" s="179"/>
      <c r="T5733" s="179"/>
      <c r="U5733" s="179"/>
      <c r="V5733" s="179"/>
      <c r="W5733" s="179"/>
      <c r="X5733" s="179"/>
      <c r="Y5733" s="179"/>
      <c r="Z5733" s="179"/>
      <c r="AA5733" s="222"/>
      <c r="AB5733" s="222"/>
      <c r="AC5733" s="222"/>
      <c r="AD5733" s="179"/>
      <c r="AE5733" s="179"/>
      <c r="AF5733" s="179"/>
      <c r="AG5733" s="179"/>
      <c r="AH5733" s="179"/>
      <c r="AI5733" s="179"/>
      <c r="AJ5733" s="179"/>
    </row>
    <row r="5734" spans="2:36" x14ac:dyDescent="0.3">
      <c r="B5734" s="224">
        <v>581100</v>
      </c>
      <c r="C5734" s="209">
        <v>243187</v>
      </c>
      <c r="D5734" s="206">
        <f t="shared" si="494"/>
        <v>0.41849423507141625</v>
      </c>
      <c r="E5734" s="208">
        <f t="shared" si="495"/>
        <v>0.45</v>
      </c>
      <c r="F5734" s="207">
        <v>13375.28</v>
      </c>
      <c r="G5734" s="207">
        <v>19454.96</v>
      </c>
      <c r="H5734" s="207">
        <v>21886.83</v>
      </c>
      <c r="I5734" s="214">
        <f t="shared" si="487"/>
        <v>224881</v>
      </c>
      <c r="J5734" s="211">
        <f t="shared" si="488"/>
        <v>0.38699191189124077</v>
      </c>
      <c r="K5734" s="212">
        <f t="shared" si="489"/>
        <v>0.45</v>
      </c>
      <c r="L5734" s="214">
        <f t="shared" si="490"/>
        <v>12368.455</v>
      </c>
      <c r="M5734" s="213">
        <f t="shared" si="491"/>
        <v>17990.48</v>
      </c>
      <c r="N5734" s="213">
        <f t="shared" si="492"/>
        <v>20239.29</v>
      </c>
      <c r="O5734" s="242">
        <f t="shared" si="493"/>
        <v>0.51519999999989519</v>
      </c>
      <c r="P5734" s="242"/>
      <c r="Q5734" s="179"/>
      <c r="R5734" s="179"/>
      <c r="S5734" s="179"/>
      <c r="T5734" s="179"/>
      <c r="U5734" s="179"/>
      <c r="V5734" s="179"/>
      <c r="W5734" s="179"/>
      <c r="X5734" s="179"/>
      <c r="Y5734" s="179"/>
      <c r="Z5734" s="179"/>
      <c r="AA5734" s="222"/>
      <c r="AB5734" s="222"/>
      <c r="AC5734" s="222"/>
      <c r="AD5734" s="179"/>
      <c r="AE5734" s="179"/>
      <c r="AF5734" s="179"/>
      <c r="AG5734" s="179"/>
      <c r="AH5734" s="179"/>
      <c r="AI5734" s="179"/>
      <c r="AJ5734" s="179"/>
    </row>
    <row r="5735" spans="2:36" x14ac:dyDescent="0.3">
      <c r="B5735" s="224">
        <v>581200</v>
      </c>
      <c r="C5735" s="209">
        <v>243232</v>
      </c>
      <c r="D5735" s="206">
        <f t="shared" si="494"/>
        <v>0.41849965588437715</v>
      </c>
      <c r="E5735" s="208">
        <f t="shared" si="495"/>
        <v>0.45</v>
      </c>
      <c r="F5735" s="207">
        <v>13377.76</v>
      </c>
      <c r="G5735" s="207">
        <v>19458.560000000001</v>
      </c>
      <c r="H5735" s="207">
        <v>21890.880000000001</v>
      </c>
      <c r="I5735" s="214">
        <f t="shared" si="487"/>
        <v>224926</v>
      </c>
      <c r="J5735" s="211">
        <f t="shared" si="488"/>
        <v>0.38700275292498282</v>
      </c>
      <c r="K5735" s="212">
        <f t="shared" si="489"/>
        <v>0.45</v>
      </c>
      <c r="L5735" s="214">
        <f t="shared" si="490"/>
        <v>12370.93</v>
      </c>
      <c r="M5735" s="213">
        <f t="shared" si="491"/>
        <v>17994.080000000002</v>
      </c>
      <c r="N5735" s="213">
        <f t="shared" si="492"/>
        <v>20243.34</v>
      </c>
      <c r="O5735" s="242">
        <f t="shared" si="493"/>
        <v>0.51530000000013387</v>
      </c>
      <c r="P5735" s="242"/>
      <c r="Q5735" s="179"/>
      <c r="R5735" s="179"/>
      <c r="S5735" s="179"/>
      <c r="T5735" s="179"/>
      <c r="U5735" s="179"/>
      <c r="V5735" s="179"/>
      <c r="W5735" s="179"/>
      <c r="X5735" s="179"/>
      <c r="Y5735" s="179"/>
      <c r="Z5735" s="179"/>
      <c r="AA5735" s="222"/>
      <c r="AB5735" s="222"/>
      <c r="AC5735" s="222"/>
      <c r="AD5735" s="179"/>
      <c r="AE5735" s="179"/>
      <c r="AF5735" s="179"/>
      <c r="AG5735" s="179"/>
      <c r="AH5735" s="179"/>
      <c r="AI5735" s="179"/>
      <c r="AJ5735" s="179"/>
    </row>
    <row r="5736" spans="2:36" x14ac:dyDescent="0.3">
      <c r="B5736" s="224">
        <v>581300</v>
      </c>
      <c r="C5736" s="209">
        <v>243277</v>
      </c>
      <c r="D5736" s="206">
        <f t="shared" si="494"/>
        <v>0.41850507483227251</v>
      </c>
      <c r="E5736" s="208">
        <f t="shared" si="495"/>
        <v>0.45</v>
      </c>
      <c r="F5736" s="207">
        <v>13380.23</v>
      </c>
      <c r="G5736" s="207">
        <v>19462.16</v>
      </c>
      <c r="H5736" s="207">
        <v>21894.93</v>
      </c>
      <c r="I5736" s="214">
        <f t="shared" si="487"/>
        <v>224971</v>
      </c>
      <c r="J5736" s="211">
        <f t="shared" si="488"/>
        <v>0.3870135902287975</v>
      </c>
      <c r="K5736" s="212">
        <f t="shared" si="489"/>
        <v>0.45</v>
      </c>
      <c r="L5736" s="214">
        <f t="shared" si="490"/>
        <v>12373.405000000001</v>
      </c>
      <c r="M5736" s="213">
        <f t="shared" si="491"/>
        <v>17997.68</v>
      </c>
      <c r="N5736" s="213">
        <f t="shared" si="492"/>
        <v>20247.39</v>
      </c>
      <c r="O5736" s="242">
        <f t="shared" si="493"/>
        <v>0.51520000000029542</v>
      </c>
      <c r="P5736" s="242"/>
      <c r="Q5736" s="179"/>
      <c r="R5736" s="179"/>
      <c r="S5736" s="179"/>
      <c r="T5736" s="179"/>
      <c r="U5736" s="179"/>
      <c r="V5736" s="179"/>
      <c r="W5736" s="179"/>
      <c r="X5736" s="179"/>
      <c r="Y5736" s="179"/>
      <c r="Z5736" s="179"/>
      <c r="AA5736" s="222"/>
      <c r="AB5736" s="222"/>
      <c r="AC5736" s="222"/>
      <c r="AD5736" s="179"/>
      <c r="AE5736" s="179"/>
      <c r="AF5736" s="179"/>
      <c r="AG5736" s="179"/>
      <c r="AH5736" s="179"/>
      <c r="AI5736" s="179"/>
      <c r="AJ5736" s="179"/>
    </row>
    <row r="5737" spans="2:36" x14ac:dyDescent="0.3">
      <c r="B5737" s="224">
        <v>581400</v>
      </c>
      <c r="C5737" s="209">
        <v>243322</v>
      </c>
      <c r="D5737" s="206">
        <f t="shared" si="494"/>
        <v>0.41851049191606465</v>
      </c>
      <c r="E5737" s="208">
        <f t="shared" si="495"/>
        <v>0.45</v>
      </c>
      <c r="F5737" s="207">
        <v>13382.71</v>
      </c>
      <c r="G5737" s="207">
        <v>19465.759999999998</v>
      </c>
      <c r="H5737" s="207">
        <v>21898.98</v>
      </c>
      <c r="I5737" s="214">
        <f t="shared" ref="I5737:I5800" si="496">I5736+45</f>
        <v>225016</v>
      </c>
      <c r="J5737" s="211">
        <f t="shared" si="488"/>
        <v>0.38702442380460955</v>
      </c>
      <c r="K5737" s="212">
        <f t="shared" si="489"/>
        <v>0.45</v>
      </c>
      <c r="L5737" s="214">
        <f t="shared" si="490"/>
        <v>12375.88</v>
      </c>
      <c r="M5737" s="213">
        <f t="shared" si="491"/>
        <v>18001.28</v>
      </c>
      <c r="N5737" s="213">
        <f t="shared" si="492"/>
        <v>20251.439999999999</v>
      </c>
      <c r="O5737" s="242">
        <f t="shared" si="493"/>
        <v>0.51530000000002474</v>
      </c>
      <c r="P5737" s="242"/>
      <c r="Q5737" s="179"/>
      <c r="R5737" s="179"/>
      <c r="S5737" s="179"/>
      <c r="T5737" s="179"/>
      <c r="U5737" s="179"/>
      <c r="V5737" s="179"/>
      <c r="W5737" s="179"/>
      <c r="X5737" s="179"/>
      <c r="Y5737" s="179"/>
      <c r="Z5737" s="179"/>
      <c r="AA5737" s="222"/>
      <c r="AB5737" s="222"/>
      <c r="AC5737" s="222"/>
      <c r="AD5737" s="179"/>
      <c r="AE5737" s="179"/>
      <c r="AF5737" s="179"/>
      <c r="AG5737" s="179"/>
      <c r="AH5737" s="179"/>
      <c r="AI5737" s="179"/>
      <c r="AJ5737" s="179"/>
    </row>
    <row r="5738" spans="2:36" x14ac:dyDescent="0.3">
      <c r="B5738" s="224">
        <v>581500</v>
      </c>
      <c r="C5738" s="209">
        <v>243367</v>
      </c>
      <c r="D5738" s="206">
        <f t="shared" si="494"/>
        <v>0.41851590713671538</v>
      </c>
      <c r="E5738" s="208">
        <f t="shared" si="495"/>
        <v>0.45</v>
      </c>
      <c r="F5738" s="207">
        <v>13385.18</v>
      </c>
      <c r="G5738" s="207">
        <v>19469.36</v>
      </c>
      <c r="H5738" s="207">
        <v>21903.03</v>
      </c>
      <c r="I5738" s="214">
        <f t="shared" si="496"/>
        <v>225061</v>
      </c>
      <c r="J5738" s="211">
        <f t="shared" si="488"/>
        <v>0.38703525365434222</v>
      </c>
      <c r="K5738" s="212">
        <f t="shared" si="489"/>
        <v>0.45</v>
      </c>
      <c r="L5738" s="214">
        <f t="shared" si="490"/>
        <v>12378.355</v>
      </c>
      <c r="M5738" s="213">
        <f t="shared" si="491"/>
        <v>18004.88</v>
      </c>
      <c r="N5738" s="213">
        <f t="shared" si="492"/>
        <v>20255.489999999998</v>
      </c>
      <c r="O5738" s="242">
        <f t="shared" si="493"/>
        <v>0.51519999999964061</v>
      </c>
      <c r="P5738" s="242"/>
      <c r="Q5738" s="179"/>
      <c r="R5738" s="179"/>
      <c r="S5738" s="179"/>
      <c r="T5738" s="179"/>
      <c r="U5738" s="179"/>
      <c r="V5738" s="179"/>
      <c r="W5738" s="179"/>
      <c r="X5738" s="179"/>
      <c r="Y5738" s="179"/>
      <c r="Z5738" s="179"/>
      <c r="AA5738" s="222"/>
      <c r="AB5738" s="222"/>
      <c r="AC5738" s="222"/>
      <c r="AD5738" s="179"/>
      <c r="AE5738" s="179"/>
      <c r="AF5738" s="179"/>
      <c r="AG5738" s="179"/>
      <c r="AH5738" s="179"/>
      <c r="AI5738" s="179"/>
      <c r="AJ5738" s="179"/>
    </row>
    <row r="5739" spans="2:36" x14ac:dyDescent="0.3">
      <c r="B5739" s="224">
        <v>581600</v>
      </c>
      <c r="C5739" s="209">
        <v>243412</v>
      </c>
      <c r="D5739" s="206">
        <f t="shared" si="494"/>
        <v>0.4185213204951857</v>
      </c>
      <c r="E5739" s="208">
        <f t="shared" si="495"/>
        <v>0.45</v>
      </c>
      <c r="F5739" s="207">
        <v>13387.66</v>
      </c>
      <c r="G5739" s="207">
        <v>19472.96</v>
      </c>
      <c r="H5739" s="207">
        <v>21907.08</v>
      </c>
      <c r="I5739" s="214">
        <f t="shared" si="496"/>
        <v>225106</v>
      </c>
      <c r="J5739" s="211">
        <f t="shared" si="488"/>
        <v>0.38704607977991745</v>
      </c>
      <c r="K5739" s="212">
        <f t="shared" si="489"/>
        <v>0.45</v>
      </c>
      <c r="L5739" s="214">
        <f t="shared" si="490"/>
        <v>12380.83</v>
      </c>
      <c r="M5739" s="213">
        <f t="shared" si="491"/>
        <v>18008.48</v>
      </c>
      <c r="N5739" s="213">
        <f t="shared" si="492"/>
        <v>20259.54</v>
      </c>
      <c r="O5739" s="242">
        <f t="shared" si="493"/>
        <v>0.5152999999999156</v>
      </c>
      <c r="P5739" s="242"/>
      <c r="Q5739" s="179"/>
      <c r="R5739" s="179"/>
      <c r="S5739" s="179"/>
      <c r="T5739" s="179"/>
      <c r="U5739" s="179"/>
      <c r="V5739" s="179"/>
      <c r="W5739" s="179"/>
      <c r="X5739" s="179"/>
      <c r="Y5739" s="179"/>
      <c r="Z5739" s="179"/>
      <c r="AA5739" s="222"/>
      <c r="AB5739" s="222"/>
      <c r="AC5739" s="222"/>
      <c r="AD5739" s="179"/>
      <c r="AE5739" s="179"/>
      <c r="AF5739" s="179"/>
      <c r="AG5739" s="179"/>
      <c r="AH5739" s="179"/>
      <c r="AI5739" s="179"/>
      <c r="AJ5739" s="179"/>
    </row>
    <row r="5740" spans="2:36" x14ac:dyDescent="0.3">
      <c r="B5740" s="224">
        <v>581700</v>
      </c>
      <c r="C5740" s="209">
        <v>243457</v>
      </c>
      <c r="D5740" s="206">
        <f t="shared" si="494"/>
        <v>0.41852673199243595</v>
      </c>
      <c r="E5740" s="208">
        <f t="shared" si="495"/>
        <v>0.45</v>
      </c>
      <c r="F5740" s="207">
        <v>13390.13</v>
      </c>
      <c r="G5740" s="207">
        <v>19476.560000000001</v>
      </c>
      <c r="H5740" s="207">
        <v>21911.13</v>
      </c>
      <c r="I5740" s="214">
        <f t="shared" si="496"/>
        <v>225151</v>
      </c>
      <c r="J5740" s="211">
        <f t="shared" si="488"/>
        <v>0.38705690218325595</v>
      </c>
      <c r="K5740" s="212">
        <f t="shared" si="489"/>
        <v>0.45</v>
      </c>
      <c r="L5740" s="214">
        <f t="shared" si="490"/>
        <v>12383.305</v>
      </c>
      <c r="M5740" s="213">
        <f t="shared" si="491"/>
        <v>18012.080000000002</v>
      </c>
      <c r="N5740" s="213">
        <f t="shared" si="492"/>
        <v>20263.59</v>
      </c>
      <c r="O5740" s="242">
        <f t="shared" si="493"/>
        <v>0.51520000000007715</v>
      </c>
      <c r="P5740" s="242"/>
      <c r="Q5740" s="179"/>
      <c r="R5740" s="179"/>
      <c r="S5740" s="179"/>
      <c r="T5740" s="179"/>
      <c r="U5740" s="179"/>
      <c r="V5740" s="179"/>
      <c r="W5740" s="179"/>
      <c r="X5740" s="179"/>
      <c r="Y5740" s="179"/>
      <c r="Z5740" s="179"/>
      <c r="AA5740" s="222"/>
      <c r="AB5740" s="222"/>
      <c r="AC5740" s="222"/>
      <c r="AD5740" s="179"/>
      <c r="AE5740" s="179"/>
      <c r="AF5740" s="179"/>
      <c r="AG5740" s="179"/>
      <c r="AH5740" s="179"/>
      <c r="AI5740" s="179"/>
      <c r="AJ5740" s="179"/>
    </row>
    <row r="5741" spans="2:36" x14ac:dyDescent="0.3">
      <c r="B5741" s="224">
        <v>581800</v>
      </c>
      <c r="C5741" s="209">
        <v>243502</v>
      </c>
      <c r="D5741" s="206">
        <f t="shared" si="494"/>
        <v>0.41853214162942592</v>
      </c>
      <c r="E5741" s="208">
        <f t="shared" si="495"/>
        <v>0.45</v>
      </c>
      <c r="F5741" s="207">
        <v>13392.61</v>
      </c>
      <c r="G5741" s="207">
        <v>19480.16</v>
      </c>
      <c r="H5741" s="207">
        <v>21915.18</v>
      </c>
      <c r="I5741" s="214">
        <f t="shared" si="496"/>
        <v>225196</v>
      </c>
      <c r="J5741" s="211">
        <f t="shared" si="488"/>
        <v>0.38706772086627705</v>
      </c>
      <c r="K5741" s="212">
        <f t="shared" si="489"/>
        <v>0.45</v>
      </c>
      <c r="L5741" s="214">
        <f t="shared" si="490"/>
        <v>12385.78</v>
      </c>
      <c r="M5741" s="213">
        <f t="shared" si="491"/>
        <v>18015.68</v>
      </c>
      <c r="N5741" s="213">
        <f t="shared" si="492"/>
        <v>20267.64</v>
      </c>
      <c r="O5741" s="242">
        <f t="shared" si="493"/>
        <v>0.51529999999980647</v>
      </c>
      <c r="P5741" s="242"/>
      <c r="Q5741" s="179"/>
      <c r="R5741" s="179"/>
      <c r="S5741" s="179"/>
      <c r="T5741" s="179"/>
      <c r="U5741" s="179"/>
      <c r="V5741" s="179"/>
      <c r="W5741" s="179"/>
      <c r="X5741" s="179"/>
      <c r="Y5741" s="179"/>
      <c r="Z5741" s="179"/>
      <c r="AA5741" s="222"/>
      <c r="AB5741" s="222"/>
      <c r="AC5741" s="222"/>
      <c r="AD5741" s="179"/>
      <c r="AE5741" s="179"/>
      <c r="AF5741" s="179"/>
      <c r="AG5741" s="179"/>
      <c r="AH5741" s="179"/>
      <c r="AI5741" s="179"/>
      <c r="AJ5741" s="179"/>
    </row>
    <row r="5742" spans="2:36" x14ac:dyDescent="0.3">
      <c r="B5742" s="224">
        <v>581900</v>
      </c>
      <c r="C5742" s="209">
        <v>243547</v>
      </c>
      <c r="D5742" s="206">
        <f t="shared" si="494"/>
        <v>0.41853754940711463</v>
      </c>
      <c r="E5742" s="208">
        <f t="shared" si="495"/>
        <v>0.45</v>
      </c>
      <c r="F5742" s="207">
        <v>13395.08</v>
      </c>
      <c r="G5742" s="207">
        <v>19483.759999999998</v>
      </c>
      <c r="H5742" s="207">
        <v>21919.23</v>
      </c>
      <c r="I5742" s="214">
        <f t="shared" si="496"/>
        <v>225241</v>
      </c>
      <c r="J5742" s="211">
        <f t="shared" si="488"/>
        <v>0.3870785358308988</v>
      </c>
      <c r="K5742" s="212">
        <f t="shared" si="489"/>
        <v>0.45</v>
      </c>
      <c r="L5742" s="214">
        <f t="shared" si="490"/>
        <v>12388.254999999999</v>
      </c>
      <c r="M5742" s="213">
        <f t="shared" si="491"/>
        <v>18019.28</v>
      </c>
      <c r="N5742" s="213">
        <f t="shared" si="492"/>
        <v>20271.689999999999</v>
      </c>
      <c r="O5742" s="242">
        <f t="shared" si="493"/>
        <v>0.51519999999996802</v>
      </c>
      <c r="P5742" s="242"/>
      <c r="Q5742" s="179"/>
      <c r="R5742" s="179"/>
      <c r="S5742" s="179"/>
      <c r="T5742" s="179"/>
      <c r="U5742" s="179"/>
      <c r="V5742" s="179"/>
      <c r="W5742" s="179"/>
      <c r="X5742" s="179"/>
      <c r="Y5742" s="179"/>
      <c r="Z5742" s="179"/>
      <c r="AA5742" s="222"/>
      <c r="AB5742" s="222"/>
      <c r="AC5742" s="222"/>
      <c r="AD5742" s="179"/>
      <c r="AE5742" s="179"/>
      <c r="AF5742" s="179"/>
      <c r="AG5742" s="179"/>
      <c r="AH5742" s="179"/>
      <c r="AI5742" s="179"/>
      <c r="AJ5742" s="179"/>
    </row>
    <row r="5743" spans="2:36" x14ac:dyDescent="0.3">
      <c r="B5743" s="224">
        <v>582000</v>
      </c>
      <c r="C5743" s="209">
        <v>243592</v>
      </c>
      <c r="D5743" s="206">
        <f t="shared" si="494"/>
        <v>0.41854295532646046</v>
      </c>
      <c r="E5743" s="208">
        <f t="shared" si="495"/>
        <v>0.45</v>
      </c>
      <c r="F5743" s="207">
        <v>13397.56</v>
      </c>
      <c r="G5743" s="207">
        <v>19487.36</v>
      </c>
      <c r="H5743" s="207">
        <v>21923.279999999999</v>
      </c>
      <c r="I5743" s="214">
        <f t="shared" si="496"/>
        <v>225286</v>
      </c>
      <c r="J5743" s="211">
        <f t="shared" si="488"/>
        <v>0.3870893470790378</v>
      </c>
      <c r="K5743" s="212">
        <f t="shared" si="489"/>
        <v>0.45</v>
      </c>
      <c r="L5743" s="214">
        <f t="shared" si="490"/>
        <v>12390.73</v>
      </c>
      <c r="M5743" s="213">
        <f t="shared" si="491"/>
        <v>18022.88</v>
      </c>
      <c r="N5743" s="213">
        <f t="shared" si="492"/>
        <v>20275.739999999998</v>
      </c>
      <c r="O5743" s="242">
        <f t="shared" si="493"/>
        <v>0.51529999999966092</v>
      </c>
      <c r="P5743" s="242"/>
      <c r="Q5743" s="179"/>
      <c r="R5743" s="179"/>
      <c r="S5743" s="179"/>
      <c r="T5743" s="179"/>
      <c r="U5743" s="179"/>
      <c r="V5743" s="179"/>
      <c r="W5743" s="179"/>
      <c r="X5743" s="179"/>
      <c r="Y5743" s="179"/>
      <c r="Z5743" s="179"/>
      <c r="AA5743" s="222"/>
      <c r="AB5743" s="222"/>
      <c r="AC5743" s="222"/>
      <c r="AD5743" s="179"/>
      <c r="AE5743" s="179"/>
      <c r="AF5743" s="179"/>
      <c r="AG5743" s="179"/>
      <c r="AH5743" s="179"/>
      <c r="AI5743" s="179"/>
      <c r="AJ5743" s="179"/>
    </row>
    <row r="5744" spans="2:36" x14ac:dyDescent="0.3">
      <c r="B5744" s="224">
        <v>582100</v>
      </c>
      <c r="C5744" s="209">
        <v>243637</v>
      </c>
      <c r="D5744" s="206">
        <f t="shared" si="494"/>
        <v>0.41854835938842122</v>
      </c>
      <c r="E5744" s="208">
        <f t="shared" si="495"/>
        <v>0.45</v>
      </c>
      <c r="F5744" s="207">
        <v>13400.03</v>
      </c>
      <c r="G5744" s="207">
        <v>19490.96</v>
      </c>
      <c r="H5744" s="207">
        <v>21927.33</v>
      </c>
      <c r="I5744" s="214">
        <f t="shared" si="496"/>
        <v>225331</v>
      </c>
      <c r="J5744" s="211">
        <f t="shared" si="488"/>
        <v>0.38710015461260949</v>
      </c>
      <c r="K5744" s="212">
        <f t="shared" si="489"/>
        <v>0.45</v>
      </c>
      <c r="L5744" s="214">
        <f t="shared" si="490"/>
        <v>12393.205</v>
      </c>
      <c r="M5744" s="213">
        <f t="shared" si="491"/>
        <v>18026.48</v>
      </c>
      <c r="N5744" s="213">
        <f t="shared" si="492"/>
        <v>20279.79</v>
      </c>
      <c r="O5744" s="242">
        <f t="shared" si="493"/>
        <v>0.51519999999989519</v>
      </c>
      <c r="P5744" s="242"/>
      <c r="Q5744" s="179"/>
      <c r="R5744" s="179"/>
      <c r="S5744" s="179"/>
      <c r="T5744" s="179"/>
      <c r="U5744" s="179"/>
      <c r="V5744" s="179"/>
      <c r="W5744" s="179"/>
      <c r="X5744" s="179"/>
      <c r="Y5744" s="179"/>
      <c r="Z5744" s="179"/>
      <c r="AA5744" s="222"/>
      <c r="AB5744" s="222"/>
      <c r="AC5744" s="222"/>
      <c r="AD5744" s="179"/>
      <c r="AE5744" s="179"/>
      <c r="AF5744" s="179"/>
      <c r="AG5744" s="179"/>
      <c r="AH5744" s="179"/>
      <c r="AI5744" s="179"/>
      <c r="AJ5744" s="179"/>
    </row>
    <row r="5745" spans="2:36" x14ac:dyDescent="0.3">
      <c r="B5745" s="224">
        <v>582200</v>
      </c>
      <c r="C5745" s="209">
        <v>243682</v>
      </c>
      <c r="D5745" s="206">
        <f t="shared" si="494"/>
        <v>0.41855376159395397</v>
      </c>
      <c r="E5745" s="208">
        <f t="shared" si="495"/>
        <v>0.45</v>
      </c>
      <c r="F5745" s="207">
        <v>13402.51</v>
      </c>
      <c r="G5745" s="207">
        <v>19494.560000000001</v>
      </c>
      <c r="H5745" s="207">
        <v>21931.38</v>
      </c>
      <c r="I5745" s="214">
        <f t="shared" si="496"/>
        <v>225376</v>
      </c>
      <c r="J5745" s="211">
        <f t="shared" si="488"/>
        <v>0.387110958433528</v>
      </c>
      <c r="K5745" s="212">
        <f t="shared" si="489"/>
        <v>0.45</v>
      </c>
      <c r="L5745" s="214">
        <f t="shared" si="490"/>
        <v>12395.68</v>
      </c>
      <c r="M5745" s="213">
        <f t="shared" si="491"/>
        <v>18030.080000000002</v>
      </c>
      <c r="N5745" s="213">
        <f t="shared" si="492"/>
        <v>20283.84</v>
      </c>
      <c r="O5745" s="242">
        <f t="shared" si="493"/>
        <v>0.51530000000013387</v>
      </c>
      <c r="P5745" s="242"/>
      <c r="Q5745" s="179"/>
      <c r="R5745" s="179"/>
      <c r="S5745" s="179"/>
      <c r="T5745" s="179"/>
      <c r="U5745" s="179"/>
      <c r="V5745" s="179"/>
      <c r="W5745" s="179"/>
      <c r="X5745" s="179"/>
      <c r="Y5745" s="179"/>
      <c r="Z5745" s="179"/>
      <c r="AA5745" s="222"/>
      <c r="AB5745" s="222"/>
      <c r="AC5745" s="222"/>
      <c r="AD5745" s="179"/>
      <c r="AE5745" s="179"/>
      <c r="AF5745" s="179"/>
      <c r="AG5745" s="179"/>
      <c r="AH5745" s="179"/>
      <c r="AI5745" s="179"/>
      <c r="AJ5745" s="179"/>
    </row>
    <row r="5746" spans="2:36" x14ac:dyDescent="0.3">
      <c r="B5746" s="224">
        <v>582300</v>
      </c>
      <c r="C5746" s="209">
        <v>243727</v>
      </c>
      <c r="D5746" s="206">
        <f t="shared" si="494"/>
        <v>0.4185591619440151</v>
      </c>
      <c r="E5746" s="208">
        <f t="shared" si="495"/>
        <v>0.45</v>
      </c>
      <c r="F5746" s="207">
        <v>13404.98</v>
      </c>
      <c r="G5746" s="207">
        <v>19498.16</v>
      </c>
      <c r="H5746" s="207">
        <v>21935.43</v>
      </c>
      <c r="I5746" s="214">
        <f t="shared" si="496"/>
        <v>225421</v>
      </c>
      <c r="J5746" s="211">
        <f t="shared" si="488"/>
        <v>0.38712175854370601</v>
      </c>
      <c r="K5746" s="212">
        <f t="shared" si="489"/>
        <v>0.45</v>
      </c>
      <c r="L5746" s="214">
        <f t="shared" si="490"/>
        <v>12398.155000000001</v>
      </c>
      <c r="M5746" s="213">
        <f t="shared" si="491"/>
        <v>18033.68</v>
      </c>
      <c r="N5746" s="213">
        <f t="shared" si="492"/>
        <v>20287.89</v>
      </c>
      <c r="O5746" s="242">
        <f t="shared" si="493"/>
        <v>0.51520000000029542</v>
      </c>
      <c r="P5746" s="242"/>
      <c r="Q5746" s="179"/>
      <c r="R5746" s="179"/>
      <c r="S5746" s="179"/>
      <c r="T5746" s="179"/>
      <c r="U5746" s="179"/>
      <c r="V5746" s="179"/>
      <c r="W5746" s="179"/>
      <c r="X5746" s="179"/>
      <c r="Y5746" s="179"/>
      <c r="Z5746" s="179"/>
      <c r="AA5746" s="222"/>
      <c r="AB5746" s="222"/>
      <c r="AC5746" s="222"/>
      <c r="AD5746" s="179"/>
      <c r="AE5746" s="179"/>
      <c r="AF5746" s="179"/>
      <c r="AG5746" s="179"/>
      <c r="AH5746" s="179"/>
      <c r="AI5746" s="179"/>
      <c r="AJ5746" s="179"/>
    </row>
    <row r="5747" spans="2:36" x14ac:dyDescent="0.3">
      <c r="B5747" s="224">
        <v>582400</v>
      </c>
      <c r="C5747" s="209">
        <v>243772</v>
      </c>
      <c r="D5747" s="206">
        <f t="shared" si="494"/>
        <v>0.41856456043956042</v>
      </c>
      <c r="E5747" s="208">
        <f t="shared" si="495"/>
        <v>0.45</v>
      </c>
      <c r="F5747" s="207">
        <v>13407.46</v>
      </c>
      <c r="G5747" s="207">
        <v>19501.759999999998</v>
      </c>
      <c r="H5747" s="207">
        <v>21939.48</v>
      </c>
      <c r="I5747" s="214">
        <f t="shared" si="496"/>
        <v>225466</v>
      </c>
      <c r="J5747" s="211">
        <f t="shared" si="488"/>
        <v>0.38713255494505494</v>
      </c>
      <c r="K5747" s="212">
        <f t="shared" si="489"/>
        <v>0.45</v>
      </c>
      <c r="L5747" s="214">
        <f t="shared" si="490"/>
        <v>12400.63</v>
      </c>
      <c r="M5747" s="213">
        <f t="shared" si="491"/>
        <v>18037.28</v>
      </c>
      <c r="N5747" s="213">
        <f t="shared" si="492"/>
        <v>20291.939999999999</v>
      </c>
      <c r="O5747" s="242">
        <f t="shared" si="493"/>
        <v>0.51530000000002474</v>
      </c>
      <c r="P5747" s="242"/>
      <c r="Q5747" s="179"/>
      <c r="R5747" s="179"/>
      <c r="S5747" s="179"/>
      <c r="T5747" s="179"/>
      <c r="U5747" s="179"/>
      <c r="V5747" s="179"/>
      <c r="W5747" s="179"/>
      <c r="X5747" s="179"/>
      <c r="Y5747" s="179"/>
      <c r="Z5747" s="179"/>
      <c r="AA5747" s="222"/>
      <c r="AB5747" s="222"/>
      <c r="AC5747" s="222"/>
      <c r="AD5747" s="179"/>
      <c r="AE5747" s="179"/>
      <c r="AF5747" s="179"/>
      <c r="AG5747" s="179"/>
      <c r="AH5747" s="179"/>
      <c r="AI5747" s="179"/>
      <c r="AJ5747" s="179"/>
    </row>
    <row r="5748" spans="2:36" x14ac:dyDescent="0.3">
      <c r="B5748" s="224">
        <v>582500</v>
      </c>
      <c r="C5748" s="209">
        <v>243817</v>
      </c>
      <c r="D5748" s="206">
        <f t="shared" si="494"/>
        <v>0.41856995708154504</v>
      </c>
      <c r="E5748" s="208">
        <f t="shared" si="495"/>
        <v>0.45</v>
      </c>
      <c r="F5748" s="207">
        <v>13409.93</v>
      </c>
      <c r="G5748" s="207">
        <v>19505.36</v>
      </c>
      <c r="H5748" s="207">
        <v>21943.53</v>
      </c>
      <c r="I5748" s="214">
        <f t="shared" si="496"/>
        <v>225511</v>
      </c>
      <c r="J5748" s="211">
        <f t="shared" si="488"/>
        <v>0.38714334763948499</v>
      </c>
      <c r="K5748" s="212">
        <f t="shared" si="489"/>
        <v>0.45</v>
      </c>
      <c r="L5748" s="214">
        <f t="shared" si="490"/>
        <v>12403.105</v>
      </c>
      <c r="M5748" s="213">
        <f t="shared" si="491"/>
        <v>18040.88</v>
      </c>
      <c r="N5748" s="213">
        <f t="shared" si="492"/>
        <v>20295.989999999998</v>
      </c>
      <c r="O5748" s="242">
        <f t="shared" si="493"/>
        <v>0.51519999999964061</v>
      </c>
      <c r="P5748" s="242"/>
      <c r="Q5748" s="179"/>
      <c r="R5748" s="179"/>
      <c r="S5748" s="179"/>
      <c r="T5748" s="179"/>
      <c r="U5748" s="179"/>
      <c r="V5748" s="179"/>
      <c r="W5748" s="179"/>
      <c r="X5748" s="179"/>
      <c r="Y5748" s="179"/>
      <c r="Z5748" s="179"/>
      <c r="AA5748" s="222"/>
      <c r="AB5748" s="222"/>
      <c r="AC5748" s="222"/>
      <c r="AD5748" s="179"/>
      <c r="AE5748" s="179"/>
      <c r="AF5748" s="179"/>
      <c r="AG5748" s="179"/>
      <c r="AH5748" s="179"/>
      <c r="AI5748" s="179"/>
      <c r="AJ5748" s="179"/>
    </row>
    <row r="5749" spans="2:36" x14ac:dyDescent="0.3">
      <c r="B5749" s="224">
        <v>582600</v>
      </c>
      <c r="C5749" s="209">
        <v>243862</v>
      </c>
      <c r="D5749" s="206">
        <f t="shared" si="494"/>
        <v>0.41857535187092343</v>
      </c>
      <c r="E5749" s="208">
        <f t="shared" si="495"/>
        <v>0.45</v>
      </c>
      <c r="F5749" s="207">
        <v>13412.41</v>
      </c>
      <c r="G5749" s="207">
        <v>19508.96</v>
      </c>
      <c r="H5749" s="207">
        <v>21947.58</v>
      </c>
      <c r="I5749" s="214">
        <f t="shared" si="496"/>
        <v>225556</v>
      </c>
      <c r="J5749" s="211">
        <f t="shared" si="488"/>
        <v>0.38715413662890491</v>
      </c>
      <c r="K5749" s="212">
        <f t="shared" si="489"/>
        <v>0.45</v>
      </c>
      <c r="L5749" s="214">
        <f t="shared" si="490"/>
        <v>12405.58</v>
      </c>
      <c r="M5749" s="213">
        <f t="shared" si="491"/>
        <v>18044.48</v>
      </c>
      <c r="N5749" s="213">
        <f t="shared" si="492"/>
        <v>20300.04</v>
      </c>
      <c r="O5749" s="242">
        <f t="shared" si="493"/>
        <v>0.5152999999999156</v>
      </c>
      <c r="P5749" s="242"/>
      <c r="Q5749" s="179"/>
      <c r="R5749" s="179"/>
      <c r="S5749" s="179"/>
      <c r="T5749" s="179"/>
      <c r="U5749" s="179"/>
      <c r="V5749" s="179"/>
      <c r="W5749" s="179"/>
      <c r="X5749" s="179"/>
      <c r="Y5749" s="179"/>
      <c r="Z5749" s="179"/>
      <c r="AA5749" s="222"/>
      <c r="AB5749" s="222"/>
      <c r="AC5749" s="222"/>
      <c r="AD5749" s="179"/>
      <c r="AE5749" s="179"/>
      <c r="AF5749" s="179"/>
      <c r="AG5749" s="179"/>
      <c r="AH5749" s="179"/>
      <c r="AI5749" s="179"/>
      <c r="AJ5749" s="179"/>
    </row>
    <row r="5750" spans="2:36" x14ac:dyDescent="0.3">
      <c r="B5750" s="224">
        <v>582700</v>
      </c>
      <c r="C5750" s="209">
        <v>243907</v>
      </c>
      <c r="D5750" s="206">
        <f t="shared" si="494"/>
        <v>0.41858074480864937</v>
      </c>
      <c r="E5750" s="208">
        <f t="shared" si="495"/>
        <v>0.45</v>
      </c>
      <c r="F5750" s="207">
        <v>13414.88</v>
      </c>
      <c r="G5750" s="207">
        <v>19512.560000000001</v>
      </c>
      <c r="H5750" s="207">
        <v>21951.63</v>
      </c>
      <c r="I5750" s="214">
        <f t="shared" si="496"/>
        <v>225601</v>
      </c>
      <c r="J5750" s="211">
        <f t="shared" si="488"/>
        <v>0.38716492191522223</v>
      </c>
      <c r="K5750" s="212">
        <f t="shared" si="489"/>
        <v>0.45</v>
      </c>
      <c r="L5750" s="214">
        <f t="shared" si="490"/>
        <v>12408.055</v>
      </c>
      <c r="M5750" s="213">
        <f t="shared" si="491"/>
        <v>18048.080000000002</v>
      </c>
      <c r="N5750" s="213">
        <f t="shared" si="492"/>
        <v>20304.09</v>
      </c>
      <c r="O5750" s="242">
        <f t="shared" si="493"/>
        <v>0.51520000000007715</v>
      </c>
      <c r="P5750" s="242"/>
      <c r="Q5750" s="179"/>
      <c r="R5750" s="179"/>
      <c r="S5750" s="179"/>
      <c r="T5750" s="179"/>
      <c r="U5750" s="179"/>
      <c r="V5750" s="179"/>
      <c r="W5750" s="179"/>
      <c r="X5750" s="179"/>
      <c r="Y5750" s="179"/>
      <c r="Z5750" s="179"/>
      <c r="AA5750" s="222"/>
      <c r="AB5750" s="222"/>
      <c r="AC5750" s="222"/>
      <c r="AD5750" s="179"/>
      <c r="AE5750" s="179"/>
      <c r="AF5750" s="179"/>
      <c r="AG5750" s="179"/>
      <c r="AH5750" s="179"/>
      <c r="AI5750" s="179"/>
      <c r="AJ5750" s="179"/>
    </row>
    <row r="5751" spans="2:36" x14ac:dyDescent="0.3">
      <c r="B5751" s="224">
        <v>582800</v>
      </c>
      <c r="C5751" s="209">
        <v>243952</v>
      </c>
      <c r="D5751" s="206">
        <f t="shared" si="494"/>
        <v>0.41858613589567606</v>
      </c>
      <c r="E5751" s="208">
        <f t="shared" si="495"/>
        <v>0.45</v>
      </c>
      <c r="F5751" s="207">
        <v>13417.36</v>
      </c>
      <c r="G5751" s="207">
        <v>19516.16</v>
      </c>
      <c r="H5751" s="207">
        <v>21955.68</v>
      </c>
      <c r="I5751" s="214">
        <f t="shared" si="496"/>
        <v>225646</v>
      </c>
      <c r="J5751" s="211">
        <f t="shared" si="488"/>
        <v>0.38717570350034319</v>
      </c>
      <c r="K5751" s="212">
        <f t="shared" si="489"/>
        <v>0.45</v>
      </c>
      <c r="L5751" s="214">
        <f t="shared" si="490"/>
        <v>12410.53</v>
      </c>
      <c r="M5751" s="213">
        <f t="shared" si="491"/>
        <v>18051.68</v>
      </c>
      <c r="N5751" s="213">
        <f t="shared" si="492"/>
        <v>20308.14</v>
      </c>
      <c r="O5751" s="242">
        <f t="shared" si="493"/>
        <v>0.51529999999980647</v>
      </c>
      <c r="P5751" s="242"/>
      <c r="Q5751" s="179"/>
      <c r="R5751" s="179"/>
      <c r="S5751" s="179"/>
      <c r="T5751" s="179"/>
      <c r="U5751" s="179"/>
      <c r="V5751" s="179"/>
      <c r="W5751" s="179"/>
      <c r="X5751" s="179"/>
      <c r="Y5751" s="179"/>
      <c r="Z5751" s="179"/>
      <c r="AA5751" s="222"/>
      <c r="AB5751" s="222"/>
      <c r="AC5751" s="222"/>
      <c r="AD5751" s="179"/>
      <c r="AE5751" s="179"/>
      <c r="AF5751" s="179"/>
      <c r="AG5751" s="179"/>
      <c r="AH5751" s="179"/>
      <c r="AI5751" s="179"/>
      <c r="AJ5751" s="179"/>
    </row>
    <row r="5752" spans="2:36" x14ac:dyDescent="0.3">
      <c r="B5752" s="224">
        <v>582900</v>
      </c>
      <c r="C5752" s="209">
        <v>243997</v>
      </c>
      <c r="D5752" s="206">
        <f t="shared" si="494"/>
        <v>0.41859152513295589</v>
      </c>
      <c r="E5752" s="208">
        <f t="shared" si="495"/>
        <v>0.45</v>
      </c>
      <c r="F5752" s="207">
        <v>13419.83</v>
      </c>
      <c r="G5752" s="207">
        <v>19519.759999999998</v>
      </c>
      <c r="H5752" s="207">
        <v>21959.73</v>
      </c>
      <c r="I5752" s="214">
        <f t="shared" si="496"/>
        <v>225691</v>
      </c>
      <c r="J5752" s="211">
        <f t="shared" si="488"/>
        <v>0.38718648138617257</v>
      </c>
      <c r="K5752" s="212">
        <f t="shared" si="489"/>
        <v>0.45</v>
      </c>
      <c r="L5752" s="214">
        <f t="shared" si="490"/>
        <v>12413.004999999999</v>
      </c>
      <c r="M5752" s="213">
        <f t="shared" si="491"/>
        <v>18055.28</v>
      </c>
      <c r="N5752" s="213">
        <f t="shared" si="492"/>
        <v>20312.189999999999</v>
      </c>
      <c r="O5752" s="242">
        <f t="shared" si="493"/>
        <v>0.51519999999996802</v>
      </c>
      <c r="P5752" s="242"/>
      <c r="Q5752" s="179"/>
      <c r="R5752" s="179"/>
      <c r="S5752" s="179"/>
      <c r="T5752" s="179"/>
      <c r="U5752" s="179"/>
      <c r="V5752" s="179"/>
      <c r="W5752" s="179"/>
      <c r="X5752" s="179"/>
      <c r="Y5752" s="179"/>
      <c r="Z5752" s="179"/>
      <c r="AA5752" s="222"/>
      <c r="AB5752" s="222"/>
      <c r="AC5752" s="222"/>
      <c r="AD5752" s="179"/>
      <c r="AE5752" s="179"/>
      <c r="AF5752" s="179"/>
      <c r="AG5752" s="179"/>
      <c r="AH5752" s="179"/>
      <c r="AI5752" s="179"/>
      <c r="AJ5752" s="179"/>
    </row>
    <row r="5753" spans="2:36" x14ac:dyDescent="0.3">
      <c r="B5753" s="224">
        <v>583000</v>
      </c>
      <c r="C5753" s="209">
        <v>244042</v>
      </c>
      <c r="D5753" s="206">
        <f t="shared" si="494"/>
        <v>0.41859691252144082</v>
      </c>
      <c r="E5753" s="208">
        <f t="shared" si="495"/>
        <v>0.45</v>
      </c>
      <c r="F5753" s="207">
        <v>13422.31</v>
      </c>
      <c r="G5753" s="207">
        <v>19523.36</v>
      </c>
      <c r="H5753" s="207">
        <v>21963.78</v>
      </c>
      <c r="I5753" s="214">
        <f t="shared" si="496"/>
        <v>225736</v>
      </c>
      <c r="J5753" s="211">
        <f t="shared" si="488"/>
        <v>0.38719725557461404</v>
      </c>
      <c r="K5753" s="212">
        <f t="shared" si="489"/>
        <v>0.45</v>
      </c>
      <c r="L5753" s="214">
        <f t="shared" si="490"/>
        <v>12415.48</v>
      </c>
      <c r="M5753" s="213">
        <f t="shared" si="491"/>
        <v>18058.88</v>
      </c>
      <c r="N5753" s="213">
        <f t="shared" si="492"/>
        <v>20316.239999999998</v>
      </c>
      <c r="O5753" s="242">
        <f t="shared" si="493"/>
        <v>0.51529999999966092</v>
      </c>
      <c r="P5753" s="242"/>
      <c r="Q5753" s="179"/>
      <c r="R5753" s="179"/>
      <c r="S5753" s="179"/>
      <c r="T5753" s="179"/>
      <c r="U5753" s="179"/>
      <c r="V5753" s="179"/>
      <c r="W5753" s="179"/>
      <c r="X5753" s="179"/>
      <c r="Y5753" s="179"/>
      <c r="Z5753" s="179"/>
      <c r="AA5753" s="222"/>
      <c r="AB5753" s="222"/>
      <c r="AC5753" s="222"/>
      <c r="AD5753" s="179"/>
      <c r="AE5753" s="179"/>
      <c r="AF5753" s="179"/>
      <c r="AG5753" s="179"/>
      <c r="AH5753" s="179"/>
      <c r="AI5753" s="179"/>
      <c r="AJ5753" s="179"/>
    </row>
    <row r="5754" spans="2:36" x14ac:dyDescent="0.3">
      <c r="B5754" s="224">
        <v>583100</v>
      </c>
      <c r="C5754" s="209">
        <v>244087</v>
      </c>
      <c r="D5754" s="206">
        <f t="shared" si="494"/>
        <v>0.41860229806208199</v>
      </c>
      <c r="E5754" s="208">
        <f t="shared" si="495"/>
        <v>0.45</v>
      </c>
      <c r="F5754" s="207">
        <v>13424.78</v>
      </c>
      <c r="G5754" s="207">
        <v>19526.96</v>
      </c>
      <c r="H5754" s="207">
        <v>21967.83</v>
      </c>
      <c r="I5754" s="214">
        <f t="shared" si="496"/>
        <v>225781</v>
      </c>
      <c r="J5754" s="211">
        <f t="shared" si="488"/>
        <v>0.38720802606756988</v>
      </c>
      <c r="K5754" s="212">
        <f t="shared" si="489"/>
        <v>0.45</v>
      </c>
      <c r="L5754" s="214">
        <f t="shared" si="490"/>
        <v>12417.955</v>
      </c>
      <c r="M5754" s="213">
        <f t="shared" si="491"/>
        <v>18062.48</v>
      </c>
      <c r="N5754" s="213">
        <f t="shared" si="492"/>
        <v>20320.29</v>
      </c>
      <c r="O5754" s="242">
        <f t="shared" si="493"/>
        <v>0.51519999999989519</v>
      </c>
      <c r="P5754" s="242"/>
      <c r="Q5754" s="179"/>
      <c r="R5754" s="179"/>
      <c r="S5754" s="179"/>
      <c r="T5754" s="179"/>
      <c r="U5754" s="179"/>
      <c r="V5754" s="179"/>
      <c r="W5754" s="179"/>
      <c r="X5754" s="179"/>
      <c r="Y5754" s="179"/>
      <c r="Z5754" s="179"/>
      <c r="AA5754" s="222"/>
      <c r="AB5754" s="222"/>
      <c r="AC5754" s="222"/>
      <c r="AD5754" s="179"/>
      <c r="AE5754" s="179"/>
      <c r="AF5754" s="179"/>
      <c r="AG5754" s="179"/>
      <c r="AH5754" s="179"/>
      <c r="AI5754" s="179"/>
      <c r="AJ5754" s="179"/>
    </row>
    <row r="5755" spans="2:36" x14ac:dyDescent="0.3">
      <c r="B5755" s="224">
        <v>583200</v>
      </c>
      <c r="C5755" s="209">
        <v>244132</v>
      </c>
      <c r="D5755" s="206">
        <f t="shared" si="494"/>
        <v>0.41860768175582991</v>
      </c>
      <c r="E5755" s="208">
        <f t="shared" si="495"/>
        <v>0.45</v>
      </c>
      <c r="F5755" s="207">
        <v>13427.26</v>
      </c>
      <c r="G5755" s="207">
        <v>19530.560000000001</v>
      </c>
      <c r="H5755" s="207">
        <v>21971.88</v>
      </c>
      <c r="I5755" s="214">
        <f t="shared" si="496"/>
        <v>225826</v>
      </c>
      <c r="J5755" s="211">
        <f t="shared" ref="J5755:J5818" si="497">I5755/$B5755</f>
        <v>0.387218792866941</v>
      </c>
      <c r="K5755" s="212">
        <f t="shared" ref="K5755:K5818" si="498">(I5755-I5754)/($B5755-$B5754)</f>
        <v>0.45</v>
      </c>
      <c r="L5755" s="214">
        <f t="shared" si="490"/>
        <v>12420.43</v>
      </c>
      <c r="M5755" s="213">
        <f t="shared" si="491"/>
        <v>18066.080000000002</v>
      </c>
      <c r="N5755" s="213">
        <f t="shared" si="492"/>
        <v>20324.34</v>
      </c>
      <c r="O5755" s="242">
        <f t="shared" si="493"/>
        <v>0.51530000000013387</v>
      </c>
      <c r="P5755" s="242"/>
      <c r="Q5755" s="179"/>
      <c r="R5755" s="179"/>
      <c r="S5755" s="179"/>
      <c r="T5755" s="179"/>
      <c r="U5755" s="179"/>
      <c r="V5755" s="179"/>
      <c r="W5755" s="179"/>
      <c r="X5755" s="179"/>
      <c r="Y5755" s="179"/>
      <c r="Z5755" s="179"/>
      <c r="AA5755" s="222"/>
      <c r="AB5755" s="222"/>
      <c r="AC5755" s="222"/>
      <c r="AD5755" s="179"/>
      <c r="AE5755" s="179"/>
      <c r="AF5755" s="179"/>
      <c r="AG5755" s="179"/>
      <c r="AH5755" s="179"/>
      <c r="AI5755" s="179"/>
      <c r="AJ5755" s="179"/>
    </row>
    <row r="5756" spans="2:36" x14ac:dyDescent="0.3">
      <c r="B5756" s="224">
        <v>583300</v>
      </c>
      <c r="C5756" s="209">
        <v>244177</v>
      </c>
      <c r="D5756" s="206">
        <f t="shared" si="494"/>
        <v>0.41861306360363448</v>
      </c>
      <c r="E5756" s="208">
        <f t="shared" si="495"/>
        <v>0.45</v>
      </c>
      <c r="F5756" s="207">
        <v>13429.73</v>
      </c>
      <c r="G5756" s="207">
        <v>19534.16</v>
      </c>
      <c r="H5756" s="207">
        <v>21975.93</v>
      </c>
      <c r="I5756" s="214">
        <f t="shared" si="496"/>
        <v>225871</v>
      </c>
      <c r="J5756" s="211">
        <f t="shared" si="497"/>
        <v>0.3872295559746271</v>
      </c>
      <c r="K5756" s="212">
        <f t="shared" si="498"/>
        <v>0.45</v>
      </c>
      <c r="L5756" s="214">
        <f t="shared" si="490"/>
        <v>12422.905000000001</v>
      </c>
      <c r="M5756" s="213">
        <f t="shared" si="491"/>
        <v>18069.68</v>
      </c>
      <c r="N5756" s="213">
        <f t="shared" si="492"/>
        <v>20328.39</v>
      </c>
      <c r="O5756" s="242">
        <f t="shared" si="493"/>
        <v>0.51520000000029542</v>
      </c>
      <c r="P5756" s="242"/>
      <c r="Q5756" s="179"/>
      <c r="R5756" s="179"/>
      <c r="S5756" s="179"/>
      <c r="T5756" s="179"/>
      <c r="U5756" s="179"/>
      <c r="V5756" s="179"/>
      <c r="W5756" s="179"/>
      <c r="X5756" s="179"/>
      <c r="Y5756" s="179"/>
      <c r="Z5756" s="179"/>
      <c r="AA5756" s="222"/>
      <c r="AB5756" s="222"/>
      <c r="AC5756" s="222"/>
      <c r="AD5756" s="179"/>
      <c r="AE5756" s="179"/>
      <c r="AF5756" s="179"/>
      <c r="AG5756" s="179"/>
      <c r="AH5756" s="179"/>
      <c r="AI5756" s="179"/>
      <c r="AJ5756" s="179"/>
    </row>
    <row r="5757" spans="2:36" x14ac:dyDescent="0.3">
      <c r="B5757" s="224">
        <v>583400</v>
      </c>
      <c r="C5757" s="209">
        <v>244222</v>
      </c>
      <c r="D5757" s="206">
        <f t="shared" si="494"/>
        <v>0.41861844360644496</v>
      </c>
      <c r="E5757" s="208">
        <f t="shared" si="495"/>
        <v>0.45</v>
      </c>
      <c r="F5757" s="207">
        <v>13432.21</v>
      </c>
      <c r="G5757" s="207">
        <v>19537.759999999998</v>
      </c>
      <c r="H5757" s="207">
        <v>21979.98</v>
      </c>
      <c r="I5757" s="214">
        <f t="shared" si="496"/>
        <v>225916</v>
      </c>
      <c r="J5757" s="211">
        <f t="shared" si="497"/>
        <v>0.38724031539252657</v>
      </c>
      <c r="K5757" s="212">
        <f t="shared" si="498"/>
        <v>0.45</v>
      </c>
      <c r="L5757" s="214">
        <f t="shared" si="490"/>
        <v>12425.38</v>
      </c>
      <c r="M5757" s="213">
        <f t="shared" si="491"/>
        <v>18073.28</v>
      </c>
      <c r="N5757" s="213">
        <f t="shared" si="492"/>
        <v>20332.439999999999</v>
      </c>
      <c r="O5757" s="242">
        <f t="shared" si="493"/>
        <v>0.51530000000002474</v>
      </c>
      <c r="P5757" s="242"/>
      <c r="Q5757" s="179"/>
      <c r="R5757" s="179"/>
      <c r="S5757" s="179"/>
      <c r="T5757" s="179"/>
      <c r="U5757" s="179"/>
      <c r="V5757" s="179"/>
      <c r="W5757" s="179"/>
      <c r="X5757" s="179"/>
      <c r="Y5757" s="179"/>
      <c r="Z5757" s="179"/>
      <c r="AA5757" s="222"/>
      <c r="AB5757" s="222"/>
      <c r="AC5757" s="222"/>
      <c r="AD5757" s="179"/>
      <c r="AE5757" s="179"/>
      <c r="AF5757" s="179"/>
      <c r="AG5757" s="179"/>
      <c r="AH5757" s="179"/>
      <c r="AI5757" s="179"/>
      <c r="AJ5757" s="179"/>
    </row>
    <row r="5758" spans="2:36" x14ac:dyDescent="0.3">
      <c r="B5758" s="224">
        <v>583500</v>
      </c>
      <c r="C5758" s="209">
        <v>244267</v>
      </c>
      <c r="D5758" s="206">
        <f t="shared" si="494"/>
        <v>0.41862382176520996</v>
      </c>
      <c r="E5758" s="208">
        <f t="shared" si="495"/>
        <v>0.45</v>
      </c>
      <c r="F5758" s="207">
        <v>13434.68</v>
      </c>
      <c r="G5758" s="207">
        <v>19541.36</v>
      </c>
      <c r="H5758" s="207">
        <v>21984.03</v>
      </c>
      <c r="I5758" s="214">
        <f t="shared" si="496"/>
        <v>225961</v>
      </c>
      <c r="J5758" s="211">
        <f t="shared" si="497"/>
        <v>0.38725107112253643</v>
      </c>
      <c r="K5758" s="212">
        <f t="shared" si="498"/>
        <v>0.45</v>
      </c>
      <c r="L5758" s="214">
        <f t="shared" ref="L5758:L5821" si="499">I5758*5.5%</f>
        <v>12427.855</v>
      </c>
      <c r="M5758" s="213">
        <f t="shared" ref="M5758:M5821" si="500">I5758*8%</f>
        <v>18076.88</v>
      </c>
      <c r="N5758" s="213">
        <f t="shared" ref="N5758:N5821" si="501">I5758*9%</f>
        <v>20336.489999999998</v>
      </c>
      <c r="O5758" s="242">
        <f t="shared" si="493"/>
        <v>0.51519999999964061</v>
      </c>
      <c r="P5758" s="242"/>
      <c r="Q5758" s="179"/>
      <c r="R5758" s="179"/>
      <c r="S5758" s="179"/>
      <c r="T5758" s="179"/>
      <c r="U5758" s="179"/>
      <c r="V5758" s="179"/>
      <c r="W5758" s="179"/>
      <c r="X5758" s="179"/>
      <c r="Y5758" s="179"/>
      <c r="Z5758" s="179"/>
      <c r="AA5758" s="222"/>
      <c r="AB5758" s="222"/>
      <c r="AC5758" s="222"/>
      <c r="AD5758" s="179"/>
      <c r="AE5758" s="179"/>
      <c r="AF5758" s="179"/>
      <c r="AG5758" s="179"/>
      <c r="AH5758" s="179"/>
      <c r="AI5758" s="179"/>
      <c r="AJ5758" s="179"/>
    </row>
    <row r="5759" spans="2:36" x14ac:dyDescent="0.3">
      <c r="B5759" s="224">
        <v>583600</v>
      </c>
      <c r="C5759" s="209">
        <v>244312</v>
      </c>
      <c r="D5759" s="206">
        <f t="shared" si="494"/>
        <v>0.41862919808087734</v>
      </c>
      <c r="E5759" s="208">
        <f t="shared" si="495"/>
        <v>0.45</v>
      </c>
      <c r="F5759" s="207">
        <v>13437.16</v>
      </c>
      <c r="G5759" s="207">
        <v>19544.96</v>
      </c>
      <c r="H5759" s="207">
        <v>21988.080000000002</v>
      </c>
      <c r="I5759" s="214">
        <f t="shared" si="496"/>
        <v>226006</v>
      </c>
      <c r="J5759" s="211">
        <f t="shared" si="497"/>
        <v>0.38726182316655244</v>
      </c>
      <c r="K5759" s="212">
        <f t="shared" si="498"/>
        <v>0.45</v>
      </c>
      <c r="L5759" s="214">
        <f t="shared" si="499"/>
        <v>12430.33</v>
      </c>
      <c r="M5759" s="213">
        <f t="shared" si="500"/>
        <v>18080.48</v>
      </c>
      <c r="N5759" s="213">
        <f t="shared" si="501"/>
        <v>20340.54</v>
      </c>
      <c r="O5759" s="242">
        <f t="shared" si="493"/>
        <v>0.5152999999999156</v>
      </c>
      <c r="P5759" s="242"/>
      <c r="Q5759" s="179"/>
      <c r="R5759" s="179"/>
      <c r="S5759" s="179"/>
      <c r="T5759" s="179"/>
      <c r="U5759" s="179"/>
      <c r="V5759" s="179"/>
      <c r="W5759" s="179"/>
      <c r="X5759" s="179"/>
      <c r="Y5759" s="179"/>
      <c r="Z5759" s="179"/>
      <c r="AA5759" s="222"/>
      <c r="AB5759" s="222"/>
      <c r="AC5759" s="222"/>
      <c r="AD5759" s="179"/>
      <c r="AE5759" s="179"/>
      <c r="AF5759" s="179"/>
      <c r="AG5759" s="179"/>
      <c r="AH5759" s="179"/>
      <c r="AI5759" s="179"/>
      <c r="AJ5759" s="179"/>
    </row>
    <row r="5760" spans="2:36" x14ac:dyDescent="0.3">
      <c r="B5760" s="224">
        <v>583700</v>
      </c>
      <c r="C5760" s="209">
        <v>244357</v>
      </c>
      <c r="D5760" s="206">
        <f t="shared" si="494"/>
        <v>0.4186345725543944</v>
      </c>
      <c r="E5760" s="208">
        <f t="shared" si="495"/>
        <v>0.45</v>
      </c>
      <c r="F5760" s="207">
        <v>13439.63</v>
      </c>
      <c r="G5760" s="207">
        <v>19548.560000000001</v>
      </c>
      <c r="H5760" s="207">
        <v>21992.13</v>
      </c>
      <c r="I5760" s="214">
        <f t="shared" si="496"/>
        <v>226051</v>
      </c>
      <c r="J5760" s="211">
        <f t="shared" si="497"/>
        <v>0.3872725715264691</v>
      </c>
      <c r="K5760" s="212">
        <f t="shared" si="498"/>
        <v>0.45</v>
      </c>
      <c r="L5760" s="214">
        <f t="shared" si="499"/>
        <v>12432.805</v>
      </c>
      <c r="M5760" s="213">
        <f t="shared" si="500"/>
        <v>18084.080000000002</v>
      </c>
      <c r="N5760" s="213">
        <f t="shared" si="501"/>
        <v>20344.59</v>
      </c>
      <c r="O5760" s="242">
        <f t="shared" si="493"/>
        <v>0.51520000000007715</v>
      </c>
      <c r="P5760" s="242"/>
      <c r="Q5760" s="179"/>
      <c r="R5760" s="179"/>
      <c r="S5760" s="179"/>
      <c r="T5760" s="179"/>
      <c r="U5760" s="179"/>
      <c r="V5760" s="179"/>
      <c r="W5760" s="179"/>
      <c r="X5760" s="179"/>
      <c r="Y5760" s="179"/>
      <c r="Z5760" s="179"/>
      <c r="AA5760" s="222"/>
      <c r="AB5760" s="222"/>
      <c r="AC5760" s="222"/>
      <c r="AD5760" s="179"/>
      <c r="AE5760" s="179"/>
      <c r="AF5760" s="179"/>
      <c r="AG5760" s="179"/>
      <c r="AH5760" s="179"/>
      <c r="AI5760" s="179"/>
      <c r="AJ5760" s="179"/>
    </row>
    <row r="5761" spans="2:36" x14ac:dyDescent="0.3">
      <c r="B5761" s="224">
        <v>583800</v>
      </c>
      <c r="C5761" s="209">
        <v>244402</v>
      </c>
      <c r="D5761" s="206">
        <f t="shared" si="494"/>
        <v>0.41863994518670777</v>
      </c>
      <c r="E5761" s="208">
        <f t="shared" si="495"/>
        <v>0.45</v>
      </c>
      <c r="F5761" s="207">
        <v>13442.11</v>
      </c>
      <c r="G5761" s="207">
        <v>19552.16</v>
      </c>
      <c r="H5761" s="207">
        <v>21996.18</v>
      </c>
      <c r="I5761" s="214">
        <f t="shared" si="496"/>
        <v>226096</v>
      </c>
      <c r="J5761" s="211">
        <f t="shared" si="497"/>
        <v>0.3872833162041795</v>
      </c>
      <c r="K5761" s="212">
        <f t="shared" si="498"/>
        <v>0.45</v>
      </c>
      <c r="L5761" s="214">
        <f t="shared" si="499"/>
        <v>12435.28</v>
      </c>
      <c r="M5761" s="213">
        <f t="shared" si="500"/>
        <v>18087.68</v>
      </c>
      <c r="N5761" s="213">
        <f t="shared" si="501"/>
        <v>20348.64</v>
      </c>
      <c r="O5761" s="242">
        <f t="shared" si="493"/>
        <v>0.51529999999980647</v>
      </c>
      <c r="P5761" s="242"/>
      <c r="Q5761" s="179"/>
      <c r="R5761" s="179"/>
      <c r="S5761" s="179"/>
      <c r="T5761" s="179"/>
      <c r="U5761" s="179"/>
      <c r="V5761" s="179"/>
      <c r="W5761" s="179"/>
      <c r="X5761" s="179"/>
      <c r="Y5761" s="179"/>
      <c r="Z5761" s="179"/>
      <c r="AA5761" s="222"/>
      <c r="AB5761" s="222"/>
      <c r="AC5761" s="222"/>
      <c r="AD5761" s="179"/>
      <c r="AE5761" s="179"/>
      <c r="AF5761" s="179"/>
      <c r="AG5761" s="179"/>
      <c r="AH5761" s="179"/>
      <c r="AI5761" s="179"/>
      <c r="AJ5761" s="179"/>
    </row>
    <row r="5762" spans="2:36" x14ac:dyDescent="0.3">
      <c r="B5762" s="224">
        <v>583900</v>
      </c>
      <c r="C5762" s="209">
        <v>244447</v>
      </c>
      <c r="D5762" s="206">
        <f t="shared" si="494"/>
        <v>0.41864531597876348</v>
      </c>
      <c r="E5762" s="208">
        <f t="shared" si="495"/>
        <v>0.45</v>
      </c>
      <c r="F5762" s="207">
        <v>13444.58</v>
      </c>
      <c r="G5762" s="207">
        <v>19555.759999999998</v>
      </c>
      <c r="H5762" s="207">
        <v>22000.23</v>
      </c>
      <c r="I5762" s="214">
        <f t="shared" si="496"/>
        <v>226141</v>
      </c>
      <c r="J5762" s="211">
        <f t="shared" si="497"/>
        <v>0.38729405720157561</v>
      </c>
      <c r="K5762" s="212">
        <f t="shared" si="498"/>
        <v>0.45</v>
      </c>
      <c r="L5762" s="214">
        <f t="shared" si="499"/>
        <v>12437.754999999999</v>
      </c>
      <c r="M5762" s="213">
        <f t="shared" si="500"/>
        <v>18091.28</v>
      </c>
      <c r="N5762" s="213">
        <f t="shared" si="501"/>
        <v>20352.689999999999</v>
      </c>
      <c r="O5762" s="242">
        <f t="shared" si="493"/>
        <v>0.51519999999996802</v>
      </c>
      <c r="P5762" s="242"/>
      <c r="Q5762" s="179"/>
      <c r="R5762" s="179"/>
      <c r="S5762" s="179"/>
      <c r="T5762" s="179"/>
      <c r="U5762" s="179"/>
      <c r="V5762" s="179"/>
      <c r="W5762" s="179"/>
      <c r="X5762" s="179"/>
      <c r="Y5762" s="179"/>
      <c r="Z5762" s="179"/>
      <c r="AA5762" s="222"/>
      <c r="AB5762" s="222"/>
      <c r="AC5762" s="222"/>
      <c r="AD5762" s="179"/>
      <c r="AE5762" s="179"/>
      <c r="AF5762" s="179"/>
      <c r="AG5762" s="179"/>
      <c r="AH5762" s="179"/>
      <c r="AI5762" s="179"/>
      <c r="AJ5762" s="179"/>
    </row>
    <row r="5763" spans="2:36" x14ac:dyDescent="0.3">
      <c r="B5763" s="224">
        <v>584000</v>
      </c>
      <c r="C5763" s="209">
        <v>244492</v>
      </c>
      <c r="D5763" s="206">
        <f t="shared" si="494"/>
        <v>0.41865068493150687</v>
      </c>
      <c r="E5763" s="208">
        <f t="shared" si="495"/>
        <v>0.45</v>
      </c>
      <c r="F5763" s="207">
        <v>13447.06</v>
      </c>
      <c r="G5763" s="207">
        <v>19559.36</v>
      </c>
      <c r="H5763" s="207">
        <v>22004.28</v>
      </c>
      <c r="I5763" s="214">
        <f t="shared" si="496"/>
        <v>226186</v>
      </c>
      <c r="J5763" s="211">
        <f t="shared" si="497"/>
        <v>0.38730479452054795</v>
      </c>
      <c r="K5763" s="212">
        <f t="shared" si="498"/>
        <v>0.45</v>
      </c>
      <c r="L5763" s="214">
        <f t="shared" si="499"/>
        <v>12440.23</v>
      </c>
      <c r="M5763" s="213">
        <f t="shared" si="500"/>
        <v>18094.88</v>
      </c>
      <c r="N5763" s="213">
        <f t="shared" si="501"/>
        <v>20356.739999999998</v>
      </c>
      <c r="O5763" s="242">
        <f t="shared" si="493"/>
        <v>0.51529999999966092</v>
      </c>
      <c r="P5763" s="242"/>
      <c r="Q5763" s="179"/>
      <c r="R5763" s="179"/>
      <c r="S5763" s="179"/>
      <c r="T5763" s="179"/>
      <c r="U5763" s="179"/>
      <c r="V5763" s="179"/>
      <c r="W5763" s="179"/>
      <c r="X5763" s="179"/>
      <c r="Y5763" s="179"/>
      <c r="Z5763" s="179"/>
      <c r="AA5763" s="222"/>
      <c r="AB5763" s="222"/>
      <c r="AC5763" s="222"/>
      <c r="AD5763" s="179"/>
      <c r="AE5763" s="179"/>
      <c r="AF5763" s="179"/>
      <c r="AG5763" s="179"/>
      <c r="AH5763" s="179"/>
      <c r="AI5763" s="179"/>
      <c r="AJ5763" s="179"/>
    </row>
    <row r="5764" spans="2:36" x14ac:dyDescent="0.3">
      <c r="B5764" s="224">
        <v>584100</v>
      </c>
      <c r="C5764" s="209">
        <v>244537</v>
      </c>
      <c r="D5764" s="206">
        <f t="shared" si="494"/>
        <v>0.41865605204588258</v>
      </c>
      <c r="E5764" s="208">
        <f t="shared" si="495"/>
        <v>0.45</v>
      </c>
      <c r="F5764" s="207">
        <v>13449.53</v>
      </c>
      <c r="G5764" s="207">
        <v>19562.96</v>
      </c>
      <c r="H5764" s="207">
        <v>22008.33</v>
      </c>
      <c r="I5764" s="214">
        <f t="shared" si="496"/>
        <v>226231</v>
      </c>
      <c r="J5764" s="211">
        <f t="shared" si="497"/>
        <v>0.38731552816298581</v>
      </c>
      <c r="K5764" s="212">
        <f t="shared" si="498"/>
        <v>0.45</v>
      </c>
      <c r="L5764" s="214">
        <f t="shared" si="499"/>
        <v>12442.705</v>
      </c>
      <c r="M5764" s="213">
        <f t="shared" si="500"/>
        <v>18098.48</v>
      </c>
      <c r="N5764" s="213">
        <f t="shared" si="501"/>
        <v>20360.79</v>
      </c>
      <c r="O5764" s="242">
        <f t="shared" si="493"/>
        <v>0.51519999999989519</v>
      </c>
      <c r="P5764" s="242"/>
      <c r="Q5764" s="179"/>
      <c r="R5764" s="179"/>
      <c r="S5764" s="179"/>
      <c r="T5764" s="179"/>
      <c r="U5764" s="179"/>
      <c r="V5764" s="179"/>
      <c r="W5764" s="179"/>
      <c r="X5764" s="179"/>
      <c r="Y5764" s="179"/>
      <c r="Z5764" s="179"/>
      <c r="AA5764" s="222"/>
      <c r="AB5764" s="222"/>
      <c r="AC5764" s="222"/>
      <c r="AD5764" s="179"/>
      <c r="AE5764" s="179"/>
      <c r="AF5764" s="179"/>
      <c r="AG5764" s="179"/>
      <c r="AH5764" s="179"/>
      <c r="AI5764" s="179"/>
      <c r="AJ5764" s="179"/>
    </row>
    <row r="5765" spans="2:36" x14ac:dyDescent="0.3">
      <c r="B5765" s="224">
        <v>584200</v>
      </c>
      <c r="C5765" s="209">
        <v>244582</v>
      </c>
      <c r="D5765" s="206">
        <f t="shared" si="494"/>
        <v>0.41866141732283463</v>
      </c>
      <c r="E5765" s="208">
        <f t="shared" si="495"/>
        <v>0.45</v>
      </c>
      <c r="F5765" s="207">
        <v>13452.01</v>
      </c>
      <c r="G5765" s="207">
        <v>19566.560000000001</v>
      </c>
      <c r="H5765" s="207">
        <v>22012.38</v>
      </c>
      <c r="I5765" s="214">
        <f t="shared" si="496"/>
        <v>226276</v>
      </c>
      <c r="J5765" s="211">
        <f t="shared" si="497"/>
        <v>0.38732625813077715</v>
      </c>
      <c r="K5765" s="212">
        <f t="shared" si="498"/>
        <v>0.45</v>
      </c>
      <c r="L5765" s="214">
        <f t="shared" si="499"/>
        <v>12445.18</v>
      </c>
      <c r="M5765" s="213">
        <f t="shared" si="500"/>
        <v>18102.080000000002</v>
      </c>
      <c r="N5765" s="213">
        <f t="shared" si="501"/>
        <v>20364.84</v>
      </c>
      <c r="O5765" s="242">
        <f t="shared" ref="O5765:O5828" si="502">(C5765+F5765+H5765-C5764-F5764-H5764)/100</f>
        <v>0.51530000000013387</v>
      </c>
      <c r="P5765" s="242"/>
      <c r="Q5765" s="179"/>
      <c r="R5765" s="179"/>
      <c r="S5765" s="179"/>
      <c r="T5765" s="179"/>
      <c r="U5765" s="179"/>
      <c r="V5765" s="179"/>
      <c r="W5765" s="179"/>
      <c r="X5765" s="179"/>
      <c r="Y5765" s="179"/>
      <c r="Z5765" s="179"/>
      <c r="AA5765" s="222"/>
      <c r="AB5765" s="222"/>
      <c r="AC5765" s="222"/>
      <c r="AD5765" s="179"/>
      <c r="AE5765" s="179"/>
      <c r="AF5765" s="179"/>
      <c r="AG5765" s="179"/>
      <c r="AH5765" s="179"/>
      <c r="AI5765" s="179"/>
      <c r="AJ5765" s="179"/>
    </row>
    <row r="5766" spans="2:36" x14ac:dyDescent="0.3">
      <c r="B5766" s="224">
        <v>584300</v>
      </c>
      <c r="C5766" s="209">
        <v>244627</v>
      </c>
      <c r="D5766" s="206">
        <f t="shared" si="494"/>
        <v>0.41866678076330655</v>
      </c>
      <c r="E5766" s="208">
        <f t="shared" si="495"/>
        <v>0.45</v>
      </c>
      <c r="F5766" s="207">
        <v>13454.48</v>
      </c>
      <c r="G5766" s="207">
        <v>19570.16</v>
      </c>
      <c r="H5766" s="207">
        <v>22016.43</v>
      </c>
      <c r="I5766" s="214">
        <f t="shared" si="496"/>
        <v>226321</v>
      </c>
      <c r="J5766" s="211">
        <f t="shared" si="497"/>
        <v>0.38733698442580866</v>
      </c>
      <c r="K5766" s="212">
        <f t="shared" si="498"/>
        <v>0.45</v>
      </c>
      <c r="L5766" s="214">
        <f t="shared" si="499"/>
        <v>12447.655000000001</v>
      </c>
      <c r="M5766" s="213">
        <f t="shared" si="500"/>
        <v>18105.68</v>
      </c>
      <c r="N5766" s="213">
        <f t="shared" si="501"/>
        <v>20368.89</v>
      </c>
      <c r="O5766" s="242">
        <f t="shared" si="502"/>
        <v>0.51520000000029542</v>
      </c>
      <c r="P5766" s="242"/>
      <c r="Q5766" s="179"/>
      <c r="R5766" s="179"/>
      <c r="S5766" s="179"/>
      <c r="T5766" s="179"/>
      <c r="U5766" s="179"/>
      <c r="V5766" s="179"/>
      <c r="W5766" s="179"/>
      <c r="X5766" s="179"/>
      <c r="Y5766" s="179"/>
      <c r="Z5766" s="179"/>
      <c r="AA5766" s="222"/>
      <c r="AB5766" s="222"/>
      <c r="AC5766" s="222"/>
      <c r="AD5766" s="179"/>
      <c r="AE5766" s="179"/>
      <c r="AF5766" s="179"/>
      <c r="AG5766" s="179"/>
      <c r="AH5766" s="179"/>
      <c r="AI5766" s="179"/>
      <c r="AJ5766" s="179"/>
    </row>
    <row r="5767" spans="2:36" x14ac:dyDescent="0.3">
      <c r="B5767" s="224">
        <v>584400</v>
      </c>
      <c r="C5767" s="209">
        <v>244672</v>
      </c>
      <c r="D5767" s="206">
        <f t="shared" si="494"/>
        <v>0.41867214236824091</v>
      </c>
      <c r="E5767" s="208">
        <f t="shared" si="495"/>
        <v>0.45</v>
      </c>
      <c r="F5767" s="207">
        <v>13456.96</v>
      </c>
      <c r="G5767" s="207">
        <v>19573.759999999998</v>
      </c>
      <c r="H5767" s="207">
        <v>22020.48</v>
      </c>
      <c r="I5767" s="214">
        <f t="shared" si="496"/>
        <v>226366</v>
      </c>
      <c r="J5767" s="211">
        <f t="shared" si="497"/>
        <v>0.38734770704996579</v>
      </c>
      <c r="K5767" s="212">
        <f t="shared" si="498"/>
        <v>0.45</v>
      </c>
      <c r="L5767" s="214">
        <f t="shared" si="499"/>
        <v>12450.13</v>
      </c>
      <c r="M5767" s="213">
        <f t="shared" si="500"/>
        <v>18109.28</v>
      </c>
      <c r="N5767" s="213">
        <f t="shared" si="501"/>
        <v>20372.939999999999</v>
      </c>
      <c r="O5767" s="242">
        <f t="shared" si="502"/>
        <v>0.51530000000002474</v>
      </c>
      <c r="P5767" s="242"/>
      <c r="Q5767" s="179"/>
      <c r="R5767" s="179"/>
      <c r="S5767" s="179"/>
      <c r="T5767" s="179"/>
      <c r="U5767" s="179"/>
      <c r="V5767" s="179"/>
      <c r="W5767" s="179"/>
      <c r="X5767" s="179"/>
      <c r="Y5767" s="179"/>
      <c r="Z5767" s="179"/>
      <c r="AA5767" s="222"/>
      <c r="AB5767" s="222"/>
      <c r="AC5767" s="222"/>
      <c r="AD5767" s="179"/>
      <c r="AE5767" s="179"/>
      <c r="AF5767" s="179"/>
      <c r="AG5767" s="179"/>
      <c r="AH5767" s="179"/>
      <c r="AI5767" s="179"/>
      <c r="AJ5767" s="179"/>
    </row>
    <row r="5768" spans="2:36" x14ac:dyDescent="0.3">
      <c r="B5768" s="224">
        <v>584500</v>
      </c>
      <c r="C5768" s="209">
        <v>244717</v>
      </c>
      <c r="D5768" s="206">
        <f t="shared" si="494"/>
        <v>0.41867750213857996</v>
      </c>
      <c r="E5768" s="208">
        <f t="shared" si="495"/>
        <v>0.45</v>
      </c>
      <c r="F5768" s="207">
        <v>13459.43</v>
      </c>
      <c r="G5768" s="207">
        <v>19577.36</v>
      </c>
      <c r="H5768" s="207">
        <v>22024.53</v>
      </c>
      <c r="I5768" s="214">
        <f t="shared" si="496"/>
        <v>226411</v>
      </c>
      <c r="J5768" s="211">
        <f t="shared" si="497"/>
        <v>0.38735842600513259</v>
      </c>
      <c r="K5768" s="212">
        <f t="shared" si="498"/>
        <v>0.45</v>
      </c>
      <c r="L5768" s="214">
        <f t="shared" si="499"/>
        <v>12452.605</v>
      </c>
      <c r="M5768" s="213">
        <f t="shared" si="500"/>
        <v>18112.88</v>
      </c>
      <c r="N5768" s="213">
        <f t="shared" si="501"/>
        <v>20376.989999999998</v>
      </c>
      <c r="O5768" s="242">
        <f t="shared" si="502"/>
        <v>0.51519999999964061</v>
      </c>
      <c r="P5768" s="242"/>
      <c r="Q5768" s="179"/>
      <c r="R5768" s="179"/>
      <c r="S5768" s="179"/>
      <c r="T5768" s="179"/>
      <c r="U5768" s="179"/>
      <c r="V5768" s="179"/>
      <c r="W5768" s="179"/>
      <c r="X5768" s="179"/>
      <c r="Y5768" s="179"/>
      <c r="Z5768" s="179"/>
      <c r="AA5768" s="222"/>
      <c r="AB5768" s="222"/>
      <c r="AC5768" s="222"/>
      <c r="AD5768" s="179"/>
      <c r="AE5768" s="179"/>
      <c r="AF5768" s="179"/>
      <c r="AG5768" s="179"/>
      <c r="AH5768" s="179"/>
      <c r="AI5768" s="179"/>
      <c r="AJ5768" s="179"/>
    </row>
    <row r="5769" spans="2:36" x14ac:dyDescent="0.3">
      <c r="B5769" s="224">
        <v>584600</v>
      </c>
      <c r="C5769" s="209">
        <v>244762</v>
      </c>
      <c r="D5769" s="206">
        <f t="shared" si="494"/>
        <v>0.41868286007526512</v>
      </c>
      <c r="E5769" s="208">
        <f t="shared" si="495"/>
        <v>0.45</v>
      </c>
      <c r="F5769" s="207">
        <v>13461.91</v>
      </c>
      <c r="G5769" s="207">
        <v>19580.96</v>
      </c>
      <c r="H5769" s="207">
        <v>22028.58</v>
      </c>
      <c r="I5769" s="214">
        <f t="shared" si="496"/>
        <v>226456</v>
      </c>
      <c r="J5769" s="211">
        <f t="shared" si="497"/>
        <v>0.38736914129319194</v>
      </c>
      <c r="K5769" s="212">
        <f t="shared" si="498"/>
        <v>0.45</v>
      </c>
      <c r="L5769" s="214">
        <f t="shared" si="499"/>
        <v>12455.08</v>
      </c>
      <c r="M5769" s="213">
        <f t="shared" si="500"/>
        <v>18116.48</v>
      </c>
      <c r="N5769" s="213">
        <f t="shared" si="501"/>
        <v>20381.04</v>
      </c>
      <c r="O5769" s="242">
        <f t="shared" si="502"/>
        <v>0.5152999999999156</v>
      </c>
      <c r="P5769" s="242"/>
      <c r="Q5769" s="179"/>
      <c r="R5769" s="179"/>
      <c r="S5769" s="179"/>
      <c r="T5769" s="179"/>
      <c r="U5769" s="179"/>
      <c r="V5769" s="179"/>
      <c r="W5769" s="179"/>
      <c r="X5769" s="179"/>
      <c r="Y5769" s="179"/>
      <c r="Z5769" s="179"/>
      <c r="AA5769" s="222"/>
      <c r="AB5769" s="222"/>
      <c r="AC5769" s="222"/>
      <c r="AD5769" s="179"/>
      <c r="AE5769" s="179"/>
      <c r="AF5769" s="179"/>
      <c r="AG5769" s="179"/>
      <c r="AH5769" s="179"/>
      <c r="AI5769" s="179"/>
      <c r="AJ5769" s="179"/>
    </row>
    <row r="5770" spans="2:36" x14ac:dyDescent="0.3">
      <c r="B5770" s="224">
        <v>584700</v>
      </c>
      <c r="C5770" s="209">
        <v>244807</v>
      </c>
      <c r="D5770" s="206">
        <f t="shared" si="494"/>
        <v>0.41868821617923724</v>
      </c>
      <c r="E5770" s="208">
        <f t="shared" si="495"/>
        <v>0.45</v>
      </c>
      <c r="F5770" s="207">
        <v>13464.38</v>
      </c>
      <c r="G5770" s="207">
        <v>19584.560000000001</v>
      </c>
      <c r="H5770" s="207">
        <v>22032.63</v>
      </c>
      <c r="I5770" s="214">
        <f t="shared" si="496"/>
        <v>226501</v>
      </c>
      <c r="J5770" s="211">
        <f t="shared" si="497"/>
        <v>0.38737985291602534</v>
      </c>
      <c r="K5770" s="212">
        <f t="shared" si="498"/>
        <v>0.45</v>
      </c>
      <c r="L5770" s="214">
        <f t="shared" si="499"/>
        <v>12457.555</v>
      </c>
      <c r="M5770" s="213">
        <f t="shared" si="500"/>
        <v>18120.080000000002</v>
      </c>
      <c r="N5770" s="213">
        <f t="shared" si="501"/>
        <v>20385.09</v>
      </c>
      <c r="O5770" s="242">
        <f t="shared" si="502"/>
        <v>0.51520000000007715</v>
      </c>
      <c r="P5770" s="242"/>
      <c r="Q5770" s="179"/>
      <c r="R5770" s="179"/>
      <c r="S5770" s="179"/>
      <c r="T5770" s="179"/>
      <c r="U5770" s="179"/>
      <c r="V5770" s="179"/>
      <c r="W5770" s="179"/>
      <c r="X5770" s="179"/>
      <c r="Y5770" s="179"/>
      <c r="Z5770" s="179"/>
      <c r="AA5770" s="222"/>
      <c r="AB5770" s="222"/>
      <c r="AC5770" s="222"/>
      <c r="AD5770" s="179"/>
      <c r="AE5770" s="179"/>
      <c r="AF5770" s="179"/>
      <c r="AG5770" s="179"/>
      <c r="AH5770" s="179"/>
      <c r="AI5770" s="179"/>
      <c r="AJ5770" s="179"/>
    </row>
    <row r="5771" spans="2:36" x14ac:dyDescent="0.3">
      <c r="B5771" s="224">
        <v>584800</v>
      </c>
      <c r="C5771" s="209">
        <v>244852</v>
      </c>
      <c r="D5771" s="206">
        <f t="shared" si="494"/>
        <v>0.4186935704514364</v>
      </c>
      <c r="E5771" s="208">
        <f t="shared" si="495"/>
        <v>0.45</v>
      </c>
      <c r="F5771" s="207">
        <v>13466.86</v>
      </c>
      <c r="G5771" s="207">
        <v>19588.16</v>
      </c>
      <c r="H5771" s="207">
        <v>22036.68</v>
      </c>
      <c r="I5771" s="214">
        <f t="shared" si="496"/>
        <v>226546</v>
      </c>
      <c r="J5771" s="211">
        <f t="shared" si="497"/>
        <v>0.38739056087551299</v>
      </c>
      <c r="K5771" s="212">
        <f t="shared" si="498"/>
        <v>0.45</v>
      </c>
      <c r="L5771" s="214">
        <f t="shared" si="499"/>
        <v>12460.03</v>
      </c>
      <c r="M5771" s="213">
        <f t="shared" si="500"/>
        <v>18123.68</v>
      </c>
      <c r="N5771" s="213">
        <f t="shared" si="501"/>
        <v>20389.14</v>
      </c>
      <c r="O5771" s="242">
        <f t="shared" si="502"/>
        <v>0.51529999999980647</v>
      </c>
      <c r="P5771" s="242"/>
      <c r="Q5771" s="179"/>
      <c r="R5771" s="179"/>
      <c r="S5771" s="179"/>
      <c r="T5771" s="179"/>
      <c r="U5771" s="179"/>
      <c r="V5771" s="179"/>
      <c r="W5771" s="179"/>
      <c r="X5771" s="179"/>
      <c r="Y5771" s="179"/>
      <c r="Z5771" s="179"/>
      <c r="AA5771" s="222"/>
      <c r="AB5771" s="222"/>
      <c r="AC5771" s="222"/>
      <c r="AD5771" s="179"/>
      <c r="AE5771" s="179"/>
      <c r="AF5771" s="179"/>
      <c r="AG5771" s="179"/>
      <c r="AH5771" s="179"/>
      <c r="AI5771" s="179"/>
      <c r="AJ5771" s="179"/>
    </row>
    <row r="5772" spans="2:36" x14ac:dyDescent="0.3">
      <c r="B5772" s="224">
        <v>584900</v>
      </c>
      <c r="C5772" s="209">
        <v>244897</v>
      </c>
      <c r="D5772" s="206">
        <f t="shared" si="494"/>
        <v>0.41869892289280219</v>
      </c>
      <c r="E5772" s="208">
        <f t="shared" si="495"/>
        <v>0.45</v>
      </c>
      <c r="F5772" s="207">
        <v>13469.33</v>
      </c>
      <c r="G5772" s="207">
        <v>19591.759999999998</v>
      </c>
      <c r="H5772" s="207">
        <v>22040.73</v>
      </c>
      <c r="I5772" s="214">
        <f t="shared" si="496"/>
        <v>226591</v>
      </c>
      <c r="J5772" s="211">
        <f t="shared" si="497"/>
        <v>0.38740126517353396</v>
      </c>
      <c r="K5772" s="212">
        <f t="shared" si="498"/>
        <v>0.45</v>
      </c>
      <c r="L5772" s="214">
        <f t="shared" si="499"/>
        <v>12462.504999999999</v>
      </c>
      <c r="M5772" s="213">
        <f t="shared" si="500"/>
        <v>18127.28</v>
      </c>
      <c r="N5772" s="213">
        <f t="shared" si="501"/>
        <v>20393.189999999999</v>
      </c>
      <c r="O5772" s="242">
        <f t="shared" si="502"/>
        <v>0.51519999999996802</v>
      </c>
      <c r="P5772" s="242"/>
      <c r="Q5772" s="179"/>
      <c r="R5772" s="179"/>
      <c r="S5772" s="179"/>
      <c r="T5772" s="179"/>
      <c r="U5772" s="179"/>
      <c r="V5772" s="179"/>
      <c r="W5772" s="179"/>
      <c r="X5772" s="179"/>
      <c r="Y5772" s="179"/>
      <c r="Z5772" s="179"/>
      <c r="AA5772" s="222"/>
      <c r="AB5772" s="222"/>
      <c r="AC5772" s="222"/>
      <c r="AD5772" s="179"/>
      <c r="AE5772" s="179"/>
      <c r="AF5772" s="179"/>
      <c r="AG5772" s="179"/>
      <c r="AH5772" s="179"/>
      <c r="AI5772" s="179"/>
      <c r="AJ5772" s="179"/>
    </row>
    <row r="5773" spans="2:36" x14ac:dyDescent="0.3">
      <c r="B5773" s="224">
        <v>585000</v>
      </c>
      <c r="C5773" s="209">
        <v>244942</v>
      </c>
      <c r="D5773" s="206">
        <f t="shared" si="494"/>
        <v>0.41870427350427353</v>
      </c>
      <c r="E5773" s="208">
        <f t="shared" si="495"/>
        <v>0.45</v>
      </c>
      <c r="F5773" s="207">
        <v>13471.81</v>
      </c>
      <c r="G5773" s="207">
        <v>19595.36</v>
      </c>
      <c r="H5773" s="207">
        <v>22044.78</v>
      </c>
      <c r="I5773" s="214">
        <f t="shared" si="496"/>
        <v>226636</v>
      </c>
      <c r="J5773" s="211">
        <f t="shared" si="497"/>
        <v>0.3874119658119658</v>
      </c>
      <c r="K5773" s="212">
        <f t="shared" si="498"/>
        <v>0.45</v>
      </c>
      <c r="L5773" s="214">
        <f t="shared" si="499"/>
        <v>12464.98</v>
      </c>
      <c r="M5773" s="213">
        <f t="shared" si="500"/>
        <v>18130.88</v>
      </c>
      <c r="N5773" s="213">
        <f t="shared" si="501"/>
        <v>20397.239999999998</v>
      </c>
      <c r="O5773" s="242">
        <f t="shared" si="502"/>
        <v>0.51529999999966092</v>
      </c>
      <c r="P5773" s="242"/>
      <c r="Q5773" s="179"/>
      <c r="R5773" s="179"/>
      <c r="S5773" s="179"/>
      <c r="T5773" s="179"/>
      <c r="U5773" s="179"/>
      <c r="V5773" s="179"/>
      <c r="W5773" s="179"/>
      <c r="X5773" s="179"/>
      <c r="Y5773" s="179"/>
      <c r="Z5773" s="179"/>
      <c r="AA5773" s="222"/>
      <c r="AB5773" s="222"/>
      <c r="AC5773" s="222"/>
      <c r="AD5773" s="179"/>
      <c r="AE5773" s="179"/>
      <c r="AF5773" s="179"/>
      <c r="AG5773" s="179"/>
      <c r="AH5773" s="179"/>
      <c r="AI5773" s="179"/>
      <c r="AJ5773" s="179"/>
    </row>
    <row r="5774" spans="2:36" x14ac:dyDescent="0.3">
      <c r="B5774" s="224">
        <v>585100</v>
      </c>
      <c r="C5774" s="209">
        <v>244987</v>
      </c>
      <c r="D5774" s="206">
        <f t="shared" si="494"/>
        <v>0.4187096222867886</v>
      </c>
      <c r="E5774" s="208">
        <f t="shared" si="495"/>
        <v>0.45</v>
      </c>
      <c r="F5774" s="207">
        <v>13474.28</v>
      </c>
      <c r="G5774" s="207">
        <v>19598.96</v>
      </c>
      <c r="H5774" s="207">
        <v>22048.83</v>
      </c>
      <c r="I5774" s="214">
        <f t="shared" si="496"/>
        <v>226681</v>
      </c>
      <c r="J5774" s="211">
        <f t="shared" si="497"/>
        <v>0.387422662792685</v>
      </c>
      <c r="K5774" s="212">
        <f t="shared" si="498"/>
        <v>0.45</v>
      </c>
      <c r="L5774" s="214">
        <f t="shared" si="499"/>
        <v>12467.455</v>
      </c>
      <c r="M5774" s="213">
        <f t="shared" si="500"/>
        <v>18134.48</v>
      </c>
      <c r="N5774" s="213">
        <f t="shared" si="501"/>
        <v>20401.29</v>
      </c>
      <c r="O5774" s="242">
        <f t="shared" si="502"/>
        <v>0.51519999999989519</v>
      </c>
      <c r="P5774" s="242"/>
      <c r="Q5774" s="179"/>
      <c r="R5774" s="179"/>
      <c r="S5774" s="179"/>
      <c r="T5774" s="179"/>
      <c r="U5774" s="179"/>
      <c r="V5774" s="179"/>
      <c r="W5774" s="179"/>
      <c r="X5774" s="179"/>
      <c r="Y5774" s="179"/>
      <c r="Z5774" s="179"/>
      <c r="AA5774" s="222"/>
      <c r="AB5774" s="222"/>
      <c r="AC5774" s="222"/>
      <c r="AD5774" s="179"/>
      <c r="AE5774" s="179"/>
      <c r="AF5774" s="179"/>
      <c r="AG5774" s="179"/>
      <c r="AH5774" s="179"/>
      <c r="AI5774" s="179"/>
      <c r="AJ5774" s="179"/>
    </row>
    <row r="5775" spans="2:36" x14ac:dyDescent="0.3">
      <c r="B5775" s="224">
        <v>585200</v>
      </c>
      <c r="C5775" s="209">
        <v>245032</v>
      </c>
      <c r="D5775" s="206">
        <f t="shared" si="494"/>
        <v>0.41871496924128504</v>
      </c>
      <c r="E5775" s="208">
        <f t="shared" si="495"/>
        <v>0.45</v>
      </c>
      <c r="F5775" s="207">
        <v>13476.76</v>
      </c>
      <c r="G5775" s="207">
        <v>19602.560000000001</v>
      </c>
      <c r="H5775" s="207">
        <v>22052.880000000001</v>
      </c>
      <c r="I5775" s="214">
        <f t="shared" si="496"/>
        <v>226726</v>
      </c>
      <c r="J5775" s="211">
        <f t="shared" si="497"/>
        <v>0.38743335611756663</v>
      </c>
      <c r="K5775" s="212">
        <f t="shared" si="498"/>
        <v>0.45</v>
      </c>
      <c r="L5775" s="214">
        <f t="shared" si="499"/>
        <v>12469.93</v>
      </c>
      <c r="M5775" s="213">
        <f t="shared" si="500"/>
        <v>18138.080000000002</v>
      </c>
      <c r="N5775" s="213">
        <f t="shared" si="501"/>
        <v>20405.34</v>
      </c>
      <c r="O5775" s="242">
        <f t="shared" si="502"/>
        <v>0.51530000000013387</v>
      </c>
      <c r="P5775" s="242"/>
      <c r="Q5775" s="179"/>
      <c r="R5775" s="179"/>
      <c r="S5775" s="179"/>
      <c r="T5775" s="179"/>
      <c r="U5775" s="179"/>
      <c r="V5775" s="179"/>
      <c r="W5775" s="179"/>
      <c r="X5775" s="179"/>
      <c r="Y5775" s="179"/>
      <c r="Z5775" s="179"/>
      <c r="AA5775" s="222"/>
      <c r="AB5775" s="222"/>
      <c r="AC5775" s="222"/>
      <c r="AD5775" s="179"/>
      <c r="AE5775" s="179"/>
      <c r="AF5775" s="179"/>
      <c r="AG5775" s="179"/>
      <c r="AH5775" s="179"/>
      <c r="AI5775" s="179"/>
      <c r="AJ5775" s="179"/>
    </row>
    <row r="5776" spans="2:36" x14ac:dyDescent="0.3">
      <c r="B5776" s="224">
        <v>585300</v>
      </c>
      <c r="C5776" s="209">
        <v>245077</v>
      </c>
      <c r="D5776" s="206">
        <f t="shared" si="494"/>
        <v>0.41872031436869983</v>
      </c>
      <c r="E5776" s="208">
        <f t="shared" si="495"/>
        <v>0.45</v>
      </c>
      <c r="F5776" s="207">
        <v>13479.23</v>
      </c>
      <c r="G5776" s="207">
        <v>19606.16</v>
      </c>
      <c r="H5776" s="207">
        <v>22056.93</v>
      </c>
      <c r="I5776" s="214">
        <f t="shared" si="496"/>
        <v>226771</v>
      </c>
      <c r="J5776" s="211">
        <f t="shared" si="497"/>
        <v>0.38744404578848451</v>
      </c>
      <c r="K5776" s="212">
        <f t="shared" si="498"/>
        <v>0.45</v>
      </c>
      <c r="L5776" s="214">
        <f t="shared" si="499"/>
        <v>12472.405000000001</v>
      </c>
      <c r="M5776" s="213">
        <f t="shared" si="500"/>
        <v>18141.68</v>
      </c>
      <c r="N5776" s="213">
        <f t="shared" si="501"/>
        <v>20409.39</v>
      </c>
      <c r="O5776" s="242">
        <f t="shared" si="502"/>
        <v>0.51520000000029542</v>
      </c>
      <c r="P5776" s="242"/>
      <c r="Q5776" s="179"/>
      <c r="R5776" s="179"/>
      <c r="S5776" s="179"/>
      <c r="T5776" s="179"/>
      <c r="U5776" s="179"/>
      <c r="V5776" s="179"/>
      <c r="W5776" s="179"/>
      <c r="X5776" s="179"/>
      <c r="Y5776" s="179"/>
      <c r="Z5776" s="179"/>
      <c r="AA5776" s="222"/>
      <c r="AB5776" s="222"/>
      <c r="AC5776" s="222"/>
      <c r="AD5776" s="179"/>
      <c r="AE5776" s="179"/>
      <c r="AF5776" s="179"/>
      <c r="AG5776" s="179"/>
      <c r="AH5776" s="179"/>
      <c r="AI5776" s="179"/>
      <c r="AJ5776" s="179"/>
    </row>
    <row r="5777" spans="2:36" x14ac:dyDescent="0.3">
      <c r="B5777" s="224">
        <v>585400</v>
      </c>
      <c r="C5777" s="209">
        <v>245122</v>
      </c>
      <c r="D5777" s="206">
        <f t="shared" si="494"/>
        <v>0.41872565766996928</v>
      </c>
      <c r="E5777" s="208">
        <f t="shared" si="495"/>
        <v>0.45</v>
      </c>
      <c r="F5777" s="207">
        <v>13481.71</v>
      </c>
      <c r="G5777" s="207">
        <v>19609.759999999998</v>
      </c>
      <c r="H5777" s="207">
        <v>22060.98</v>
      </c>
      <c r="I5777" s="214">
        <f t="shared" si="496"/>
        <v>226816</v>
      </c>
      <c r="J5777" s="211">
        <f t="shared" si="497"/>
        <v>0.38745473180731121</v>
      </c>
      <c r="K5777" s="212">
        <f t="shared" si="498"/>
        <v>0.45</v>
      </c>
      <c r="L5777" s="214">
        <f t="shared" si="499"/>
        <v>12474.88</v>
      </c>
      <c r="M5777" s="213">
        <f t="shared" si="500"/>
        <v>18145.28</v>
      </c>
      <c r="N5777" s="213">
        <f t="shared" si="501"/>
        <v>20413.439999999999</v>
      </c>
      <c r="O5777" s="242">
        <f t="shared" si="502"/>
        <v>0.51530000000002474</v>
      </c>
      <c r="P5777" s="242"/>
      <c r="Q5777" s="179"/>
      <c r="R5777" s="179"/>
      <c r="S5777" s="179"/>
      <c r="T5777" s="179"/>
      <c r="U5777" s="179"/>
      <c r="V5777" s="179"/>
      <c r="W5777" s="179"/>
      <c r="X5777" s="179"/>
      <c r="Y5777" s="179"/>
      <c r="Z5777" s="179"/>
      <c r="AA5777" s="222"/>
      <c r="AB5777" s="222"/>
      <c r="AC5777" s="222"/>
      <c r="AD5777" s="179"/>
      <c r="AE5777" s="179"/>
      <c r="AF5777" s="179"/>
      <c r="AG5777" s="179"/>
      <c r="AH5777" s="179"/>
      <c r="AI5777" s="179"/>
      <c r="AJ5777" s="179"/>
    </row>
    <row r="5778" spans="2:36" x14ac:dyDescent="0.3">
      <c r="B5778" s="224">
        <v>585500</v>
      </c>
      <c r="C5778" s="209">
        <v>245167</v>
      </c>
      <c r="D5778" s="206">
        <f t="shared" si="494"/>
        <v>0.41873099914602901</v>
      </c>
      <c r="E5778" s="208">
        <f t="shared" si="495"/>
        <v>0.45</v>
      </c>
      <c r="F5778" s="207">
        <v>13484.18</v>
      </c>
      <c r="G5778" s="207">
        <v>19613.36</v>
      </c>
      <c r="H5778" s="207">
        <v>22065.03</v>
      </c>
      <c r="I5778" s="214">
        <f t="shared" si="496"/>
        <v>226861</v>
      </c>
      <c r="J5778" s="211">
        <f t="shared" si="497"/>
        <v>0.38746541417591801</v>
      </c>
      <c r="K5778" s="212">
        <f t="shared" si="498"/>
        <v>0.45</v>
      </c>
      <c r="L5778" s="214">
        <f t="shared" si="499"/>
        <v>12477.355</v>
      </c>
      <c r="M5778" s="213">
        <f t="shared" si="500"/>
        <v>18148.88</v>
      </c>
      <c r="N5778" s="213">
        <f t="shared" si="501"/>
        <v>20417.489999999998</v>
      </c>
      <c r="O5778" s="242">
        <f t="shared" si="502"/>
        <v>0.51519999999964061</v>
      </c>
      <c r="P5778" s="242"/>
      <c r="Q5778" s="179"/>
      <c r="R5778" s="179"/>
      <c r="S5778" s="179"/>
      <c r="T5778" s="179"/>
      <c r="U5778" s="179"/>
      <c r="V5778" s="179"/>
      <c r="W5778" s="179"/>
      <c r="X5778" s="179"/>
      <c r="Y5778" s="179"/>
      <c r="Z5778" s="179"/>
      <c r="AA5778" s="222"/>
      <c r="AB5778" s="222"/>
      <c r="AC5778" s="222"/>
      <c r="AD5778" s="179"/>
      <c r="AE5778" s="179"/>
      <c r="AF5778" s="179"/>
      <c r="AG5778" s="179"/>
      <c r="AH5778" s="179"/>
      <c r="AI5778" s="179"/>
      <c r="AJ5778" s="179"/>
    </row>
    <row r="5779" spans="2:36" x14ac:dyDescent="0.3">
      <c r="B5779" s="224">
        <v>585600</v>
      </c>
      <c r="C5779" s="209">
        <v>245212</v>
      </c>
      <c r="D5779" s="206">
        <f t="shared" si="494"/>
        <v>0.41873633879781419</v>
      </c>
      <c r="E5779" s="208">
        <f t="shared" si="495"/>
        <v>0.45</v>
      </c>
      <c r="F5779" s="207">
        <v>13486.66</v>
      </c>
      <c r="G5779" s="207">
        <v>19616.96</v>
      </c>
      <c r="H5779" s="207">
        <v>22069.08</v>
      </c>
      <c r="I5779" s="214">
        <f t="shared" si="496"/>
        <v>226906</v>
      </c>
      <c r="J5779" s="211">
        <f t="shared" si="497"/>
        <v>0.38747609289617485</v>
      </c>
      <c r="K5779" s="212">
        <f t="shared" si="498"/>
        <v>0.45</v>
      </c>
      <c r="L5779" s="214">
        <f t="shared" si="499"/>
        <v>12479.83</v>
      </c>
      <c r="M5779" s="213">
        <f t="shared" si="500"/>
        <v>18152.48</v>
      </c>
      <c r="N5779" s="213">
        <f t="shared" si="501"/>
        <v>20421.54</v>
      </c>
      <c r="O5779" s="242">
        <f t="shared" si="502"/>
        <v>0.5152999999999156</v>
      </c>
      <c r="P5779" s="242"/>
      <c r="Q5779" s="179"/>
      <c r="R5779" s="179"/>
      <c r="S5779" s="179"/>
      <c r="T5779" s="179"/>
      <c r="U5779" s="179"/>
      <c r="V5779" s="179"/>
      <c r="W5779" s="179"/>
      <c r="X5779" s="179"/>
      <c r="Y5779" s="179"/>
      <c r="Z5779" s="179"/>
      <c r="AA5779" s="222"/>
      <c r="AB5779" s="222"/>
      <c r="AC5779" s="222"/>
      <c r="AD5779" s="179"/>
      <c r="AE5779" s="179"/>
      <c r="AF5779" s="179"/>
      <c r="AG5779" s="179"/>
      <c r="AH5779" s="179"/>
      <c r="AI5779" s="179"/>
      <c r="AJ5779" s="179"/>
    </row>
    <row r="5780" spans="2:36" x14ac:dyDescent="0.3">
      <c r="B5780" s="224">
        <v>585700</v>
      </c>
      <c r="C5780" s="209">
        <v>245257</v>
      </c>
      <c r="D5780" s="206">
        <f t="shared" si="494"/>
        <v>0.41874167662625916</v>
      </c>
      <c r="E5780" s="208">
        <f t="shared" si="495"/>
        <v>0.45</v>
      </c>
      <c r="F5780" s="207">
        <v>13489.13</v>
      </c>
      <c r="G5780" s="207">
        <v>19620.560000000001</v>
      </c>
      <c r="H5780" s="207">
        <v>22073.13</v>
      </c>
      <c r="I5780" s="214">
        <f t="shared" si="496"/>
        <v>226951</v>
      </c>
      <c r="J5780" s="211">
        <f t="shared" si="497"/>
        <v>0.38748676796995046</v>
      </c>
      <c r="K5780" s="212">
        <f t="shared" si="498"/>
        <v>0.45</v>
      </c>
      <c r="L5780" s="214">
        <f t="shared" si="499"/>
        <v>12482.305</v>
      </c>
      <c r="M5780" s="213">
        <f t="shared" si="500"/>
        <v>18156.080000000002</v>
      </c>
      <c r="N5780" s="213">
        <f t="shared" si="501"/>
        <v>20425.59</v>
      </c>
      <c r="O5780" s="242">
        <f t="shared" si="502"/>
        <v>0.51520000000007715</v>
      </c>
      <c r="P5780" s="242"/>
      <c r="Q5780" s="179"/>
      <c r="R5780" s="179"/>
      <c r="S5780" s="179"/>
      <c r="T5780" s="179"/>
      <c r="U5780" s="179"/>
      <c r="V5780" s="179"/>
      <c r="W5780" s="179"/>
      <c r="X5780" s="179"/>
      <c r="Y5780" s="179"/>
      <c r="Z5780" s="179"/>
      <c r="AA5780" s="222"/>
      <c r="AB5780" s="222"/>
      <c r="AC5780" s="222"/>
      <c r="AD5780" s="179"/>
      <c r="AE5780" s="179"/>
      <c r="AF5780" s="179"/>
      <c r="AG5780" s="179"/>
      <c r="AH5780" s="179"/>
      <c r="AI5780" s="179"/>
      <c r="AJ5780" s="179"/>
    </row>
    <row r="5781" spans="2:36" x14ac:dyDescent="0.3">
      <c r="B5781" s="224">
        <v>585800</v>
      </c>
      <c r="C5781" s="209">
        <v>245302</v>
      </c>
      <c r="D5781" s="206">
        <f t="shared" si="494"/>
        <v>0.41874701263229769</v>
      </c>
      <c r="E5781" s="208">
        <f t="shared" si="495"/>
        <v>0.45</v>
      </c>
      <c r="F5781" s="207">
        <v>13491.61</v>
      </c>
      <c r="G5781" s="207">
        <v>19624.16</v>
      </c>
      <c r="H5781" s="207">
        <v>22077.18</v>
      </c>
      <c r="I5781" s="214">
        <f t="shared" si="496"/>
        <v>226996</v>
      </c>
      <c r="J5781" s="211">
        <f t="shared" si="497"/>
        <v>0.3874974393991123</v>
      </c>
      <c r="K5781" s="212">
        <f t="shared" si="498"/>
        <v>0.45</v>
      </c>
      <c r="L5781" s="214">
        <f t="shared" si="499"/>
        <v>12484.78</v>
      </c>
      <c r="M5781" s="213">
        <f t="shared" si="500"/>
        <v>18159.68</v>
      </c>
      <c r="N5781" s="213">
        <f t="shared" si="501"/>
        <v>20429.64</v>
      </c>
      <c r="O5781" s="242">
        <f t="shared" si="502"/>
        <v>0.51529999999980647</v>
      </c>
      <c r="P5781" s="242"/>
      <c r="Q5781" s="179"/>
      <c r="R5781" s="179"/>
      <c r="S5781" s="179"/>
      <c r="T5781" s="179"/>
      <c r="U5781" s="179"/>
      <c r="V5781" s="179"/>
      <c r="W5781" s="179"/>
      <c r="X5781" s="179"/>
      <c r="Y5781" s="179"/>
      <c r="Z5781" s="179"/>
      <c r="AA5781" s="222"/>
      <c r="AB5781" s="222"/>
      <c r="AC5781" s="222"/>
      <c r="AD5781" s="179"/>
      <c r="AE5781" s="179"/>
      <c r="AF5781" s="179"/>
      <c r="AG5781" s="179"/>
      <c r="AH5781" s="179"/>
      <c r="AI5781" s="179"/>
      <c r="AJ5781" s="179"/>
    </row>
    <row r="5782" spans="2:36" x14ac:dyDescent="0.3">
      <c r="B5782" s="224">
        <v>585900</v>
      </c>
      <c r="C5782" s="209">
        <v>245347</v>
      </c>
      <c r="D5782" s="206">
        <f t="shared" si="494"/>
        <v>0.41875234681686296</v>
      </c>
      <c r="E5782" s="208">
        <f t="shared" si="495"/>
        <v>0.45</v>
      </c>
      <c r="F5782" s="207">
        <v>13494.08</v>
      </c>
      <c r="G5782" s="207">
        <v>19627.759999999998</v>
      </c>
      <c r="H5782" s="207">
        <v>22081.23</v>
      </c>
      <c r="I5782" s="214">
        <f t="shared" si="496"/>
        <v>227041</v>
      </c>
      <c r="J5782" s="211">
        <f t="shared" si="497"/>
        <v>0.38750810718552653</v>
      </c>
      <c r="K5782" s="212">
        <f t="shared" si="498"/>
        <v>0.45</v>
      </c>
      <c r="L5782" s="214">
        <f t="shared" si="499"/>
        <v>12487.254999999999</v>
      </c>
      <c r="M5782" s="213">
        <f t="shared" si="500"/>
        <v>18163.28</v>
      </c>
      <c r="N5782" s="213">
        <f t="shared" si="501"/>
        <v>20433.689999999999</v>
      </c>
      <c r="O5782" s="242">
        <f t="shared" si="502"/>
        <v>0.51519999999996802</v>
      </c>
      <c r="P5782" s="242"/>
      <c r="Q5782" s="179"/>
      <c r="R5782" s="179"/>
      <c r="S5782" s="179"/>
      <c r="T5782" s="179"/>
      <c r="U5782" s="179"/>
      <c r="V5782" s="179"/>
      <c r="W5782" s="179"/>
      <c r="X5782" s="179"/>
      <c r="Y5782" s="179"/>
      <c r="Z5782" s="179"/>
      <c r="AA5782" s="222"/>
      <c r="AB5782" s="222"/>
      <c r="AC5782" s="222"/>
      <c r="AD5782" s="179"/>
      <c r="AE5782" s="179"/>
      <c r="AF5782" s="179"/>
      <c r="AG5782" s="179"/>
      <c r="AH5782" s="179"/>
      <c r="AI5782" s="179"/>
      <c r="AJ5782" s="179"/>
    </row>
    <row r="5783" spans="2:36" x14ac:dyDescent="0.3">
      <c r="B5783" s="224">
        <v>586000</v>
      </c>
      <c r="C5783" s="209">
        <v>245392</v>
      </c>
      <c r="D5783" s="206">
        <f t="shared" si="494"/>
        <v>0.41875767918088735</v>
      </c>
      <c r="E5783" s="208">
        <f t="shared" si="495"/>
        <v>0.45</v>
      </c>
      <c r="F5783" s="207">
        <v>13496.56</v>
      </c>
      <c r="G5783" s="207">
        <v>19631.36</v>
      </c>
      <c r="H5783" s="207">
        <v>22085.279999999999</v>
      </c>
      <c r="I5783" s="214">
        <f t="shared" si="496"/>
        <v>227086</v>
      </c>
      <c r="J5783" s="211">
        <f t="shared" si="497"/>
        <v>0.387518771331058</v>
      </c>
      <c r="K5783" s="212">
        <f t="shared" si="498"/>
        <v>0.45</v>
      </c>
      <c r="L5783" s="214">
        <f t="shared" si="499"/>
        <v>12489.73</v>
      </c>
      <c r="M5783" s="213">
        <f t="shared" si="500"/>
        <v>18166.88</v>
      </c>
      <c r="N5783" s="213">
        <f t="shared" si="501"/>
        <v>20437.739999999998</v>
      </c>
      <c r="O5783" s="242">
        <f t="shared" si="502"/>
        <v>0.51529999999966092</v>
      </c>
      <c r="P5783" s="242"/>
      <c r="Q5783" s="179"/>
      <c r="R5783" s="179"/>
      <c r="S5783" s="179"/>
      <c r="T5783" s="179"/>
      <c r="U5783" s="179"/>
      <c r="V5783" s="179"/>
      <c r="W5783" s="179"/>
      <c r="X5783" s="179"/>
      <c r="Y5783" s="179"/>
      <c r="Z5783" s="179"/>
      <c r="AA5783" s="222"/>
      <c r="AB5783" s="222"/>
      <c r="AC5783" s="222"/>
      <c r="AD5783" s="179"/>
      <c r="AE5783" s="179"/>
      <c r="AF5783" s="179"/>
      <c r="AG5783" s="179"/>
      <c r="AH5783" s="179"/>
      <c r="AI5783" s="179"/>
      <c r="AJ5783" s="179"/>
    </row>
    <row r="5784" spans="2:36" x14ac:dyDescent="0.3">
      <c r="B5784" s="224">
        <v>586100</v>
      </c>
      <c r="C5784" s="209">
        <v>245437</v>
      </c>
      <c r="D5784" s="206">
        <f t="shared" ref="D5784:D5847" si="503">C5784/B5784</f>
        <v>0.41876300972530284</v>
      </c>
      <c r="E5784" s="208">
        <f t="shared" ref="E5784:E5847" si="504">(C5784-C5783)/(B5784-B5783)</f>
        <v>0.45</v>
      </c>
      <c r="F5784" s="207">
        <v>13499.03</v>
      </c>
      <c r="G5784" s="207">
        <v>19634.96</v>
      </c>
      <c r="H5784" s="207">
        <v>22089.33</v>
      </c>
      <c r="I5784" s="214">
        <f t="shared" si="496"/>
        <v>227131</v>
      </c>
      <c r="J5784" s="211">
        <f t="shared" si="497"/>
        <v>0.38752943183757038</v>
      </c>
      <c r="K5784" s="212">
        <f t="shared" si="498"/>
        <v>0.45</v>
      </c>
      <c r="L5784" s="214">
        <f t="shared" si="499"/>
        <v>12492.205</v>
      </c>
      <c r="M5784" s="213">
        <f t="shared" si="500"/>
        <v>18170.48</v>
      </c>
      <c r="N5784" s="213">
        <f t="shared" si="501"/>
        <v>20441.79</v>
      </c>
      <c r="O5784" s="242">
        <f t="shared" si="502"/>
        <v>0.51519999999989519</v>
      </c>
      <c r="P5784" s="242"/>
      <c r="Q5784" s="179"/>
      <c r="R5784" s="179"/>
      <c r="S5784" s="179"/>
      <c r="T5784" s="179"/>
      <c r="U5784" s="179"/>
      <c r="V5784" s="179"/>
      <c r="W5784" s="179"/>
      <c r="X5784" s="179"/>
      <c r="Y5784" s="179"/>
      <c r="Z5784" s="179"/>
      <c r="AA5784" s="222"/>
      <c r="AB5784" s="222"/>
      <c r="AC5784" s="222"/>
      <c r="AD5784" s="179"/>
      <c r="AE5784" s="179"/>
      <c r="AF5784" s="179"/>
      <c r="AG5784" s="179"/>
      <c r="AH5784" s="179"/>
      <c r="AI5784" s="179"/>
      <c r="AJ5784" s="179"/>
    </row>
    <row r="5785" spans="2:36" x14ac:dyDescent="0.3">
      <c r="B5785" s="224">
        <v>586200</v>
      </c>
      <c r="C5785" s="209">
        <v>245482</v>
      </c>
      <c r="D5785" s="206">
        <f t="shared" si="503"/>
        <v>0.41876833845104061</v>
      </c>
      <c r="E5785" s="208">
        <f t="shared" si="504"/>
        <v>0.45</v>
      </c>
      <c r="F5785" s="207">
        <v>13501.51</v>
      </c>
      <c r="G5785" s="207">
        <v>19638.560000000001</v>
      </c>
      <c r="H5785" s="207">
        <v>22093.38</v>
      </c>
      <c r="I5785" s="214">
        <f t="shared" si="496"/>
        <v>227176</v>
      </c>
      <c r="J5785" s="211">
        <f t="shared" si="497"/>
        <v>0.38754008870692597</v>
      </c>
      <c r="K5785" s="212">
        <f t="shared" si="498"/>
        <v>0.45</v>
      </c>
      <c r="L5785" s="214">
        <f t="shared" si="499"/>
        <v>12494.68</v>
      </c>
      <c r="M5785" s="213">
        <f t="shared" si="500"/>
        <v>18174.080000000002</v>
      </c>
      <c r="N5785" s="213">
        <f t="shared" si="501"/>
        <v>20445.84</v>
      </c>
      <c r="O5785" s="242">
        <f t="shared" si="502"/>
        <v>0.51530000000013387</v>
      </c>
      <c r="P5785" s="242"/>
      <c r="Q5785" s="179"/>
      <c r="R5785" s="179"/>
      <c r="S5785" s="179"/>
      <c r="T5785" s="179"/>
      <c r="U5785" s="179"/>
      <c r="V5785" s="179"/>
      <c r="W5785" s="179"/>
      <c r="X5785" s="179"/>
      <c r="Y5785" s="179"/>
      <c r="Z5785" s="179"/>
      <c r="AA5785" s="222"/>
      <c r="AB5785" s="222"/>
      <c r="AC5785" s="222"/>
      <c r="AD5785" s="179"/>
      <c r="AE5785" s="179"/>
      <c r="AF5785" s="179"/>
      <c r="AG5785" s="179"/>
      <c r="AH5785" s="179"/>
      <c r="AI5785" s="179"/>
      <c r="AJ5785" s="179"/>
    </row>
    <row r="5786" spans="2:36" x14ac:dyDescent="0.3">
      <c r="B5786" s="224">
        <v>586300</v>
      </c>
      <c r="C5786" s="209">
        <v>245527</v>
      </c>
      <c r="D5786" s="206">
        <f t="shared" si="503"/>
        <v>0.41877366535903121</v>
      </c>
      <c r="E5786" s="208">
        <f t="shared" si="504"/>
        <v>0.45</v>
      </c>
      <c r="F5786" s="207">
        <v>13503.98</v>
      </c>
      <c r="G5786" s="207">
        <v>19642.16</v>
      </c>
      <c r="H5786" s="207">
        <v>22097.43</v>
      </c>
      <c r="I5786" s="214">
        <f t="shared" si="496"/>
        <v>227221</v>
      </c>
      <c r="J5786" s="211">
        <f t="shared" si="497"/>
        <v>0.38755074194098582</v>
      </c>
      <c r="K5786" s="212">
        <f t="shared" si="498"/>
        <v>0.45</v>
      </c>
      <c r="L5786" s="214">
        <f t="shared" si="499"/>
        <v>12497.155000000001</v>
      </c>
      <c r="M5786" s="213">
        <f t="shared" si="500"/>
        <v>18177.68</v>
      </c>
      <c r="N5786" s="213">
        <f t="shared" si="501"/>
        <v>20449.89</v>
      </c>
      <c r="O5786" s="242">
        <f t="shared" si="502"/>
        <v>0.51520000000029542</v>
      </c>
      <c r="P5786" s="242"/>
      <c r="Q5786" s="179"/>
      <c r="R5786" s="179"/>
      <c r="S5786" s="179"/>
      <c r="T5786" s="179"/>
      <c r="U5786" s="179"/>
      <c r="V5786" s="179"/>
      <c r="W5786" s="179"/>
      <c r="X5786" s="179"/>
      <c r="Y5786" s="179"/>
      <c r="Z5786" s="179"/>
      <c r="AA5786" s="222"/>
      <c r="AB5786" s="222"/>
      <c r="AC5786" s="222"/>
      <c r="AD5786" s="179"/>
      <c r="AE5786" s="179"/>
      <c r="AF5786" s="179"/>
      <c r="AG5786" s="179"/>
      <c r="AH5786" s="179"/>
      <c r="AI5786" s="179"/>
      <c r="AJ5786" s="179"/>
    </row>
    <row r="5787" spans="2:36" x14ac:dyDescent="0.3">
      <c r="B5787" s="224">
        <v>586400</v>
      </c>
      <c r="C5787" s="209">
        <v>245572</v>
      </c>
      <c r="D5787" s="206">
        <f t="shared" si="503"/>
        <v>0.41877899045020461</v>
      </c>
      <c r="E5787" s="208">
        <f t="shared" si="504"/>
        <v>0.45</v>
      </c>
      <c r="F5787" s="207">
        <v>13506.46</v>
      </c>
      <c r="G5787" s="207">
        <v>19645.759999999998</v>
      </c>
      <c r="H5787" s="207">
        <v>22101.48</v>
      </c>
      <c r="I5787" s="214">
        <f t="shared" si="496"/>
        <v>227266</v>
      </c>
      <c r="J5787" s="211">
        <f t="shared" si="497"/>
        <v>0.38756139154160985</v>
      </c>
      <c r="K5787" s="212">
        <f t="shared" si="498"/>
        <v>0.45</v>
      </c>
      <c r="L5787" s="214">
        <f t="shared" si="499"/>
        <v>12499.63</v>
      </c>
      <c r="M5787" s="213">
        <f t="shared" si="500"/>
        <v>18181.28</v>
      </c>
      <c r="N5787" s="213">
        <f t="shared" si="501"/>
        <v>20453.939999999999</v>
      </c>
      <c r="O5787" s="242">
        <f t="shared" si="502"/>
        <v>0.51530000000002474</v>
      </c>
      <c r="P5787" s="242"/>
      <c r="Q5787" s="179"/>
      <c r="R5787" s="179"/>
      <c r="S5787" s="179"/>
      <c r="T5787" s="179"/>
      <c r="U5787" s="179"/>
      <c r="V5787" s="179"/>
      <c r="W5787" s="179"/>
      <c r="X5787" s="179"/>
      <c r="Y5787" s="179"/>
      <c r="Z5787" s="179"/>
      <c r="AA5787" s="222"/>
      <c r="AB5787" s="222"/>
      <c r="AC5787" s="222"/>
      <c r="AD5787" s="179"/>
      <c r="AE5787" s="179"/>
      <c r="AF5787" s="179"/>
      <c r="AG5787" s="179"/>
      <c r="AH5787" s="179"/>
      <c r="AI5787" s="179"/>
      <c r="AJ5787" s="179"/>
    </row>
    <row r="5788" spans="2:36" x14ac:dyDescent="0.3">
      <c r="B5788" s="224">
        <v>586500</v>
      </c>
      <c r="C5788" s="209">
        <v>245617</v>
      </c>
      <c r="D5788" s="206">
        <f t="shared" si="503"/>
        <v>0.41878431372549019</v>
      </c>
      <c r="E5788" s="208">
        <f t="shared" si="504"/>
        <v>0.45</v>
      </c>
      <c r="F5788" s="207">
        <v>13508.93</v>
      </c>
      <c r="G5788" s="207">
        <v>19649.36</v>
      </c>
      <c r="H5788" s="207">
        <v>22105.53</v>
      </c>
      <c r="I5788" s="214">
        <f t="shared" si="496"/>
        <v>227311</v>
      </c>
      <c r="J5788" s="211">
        <f t="shared" si="497"/>
        <v>0.38757203751065644</v>
      </c>
      <c r="K5788" s="212">
        <f t="shared" si="498"/>
        <v>0.45</v>
      </c>
      <c r="L5788" s="214">
        <f t="shared" si="499"/>
        <v>12502.105</v>
      </c>
      <c r="M5788" s="213">
        <f t="shared" si="500"/>
        <v>18184.88</v>
      </c>
      <c r="N5788" s="213">
        <f t="shared" si="501"/>
        <v>20457.989999999998</v>
      </c>
      <c r="O5788" s="242">
        <f t="shared" si="502"/>
        <v>0.51519999999964061</v>
      </c>
      <c r="P5788" s="242"/>
      <c r="Q5788" s="179"/>
      <c r="R5788" s="179"/>
      <c r="S5788" s="179"/>
      <c r="T5788" s="179"/>
      <c r="U5788" s="179"/>
      <c r="V5788" s="179"/>
      <c r="W5788" s="179"/>
      <c r="X5788" s="179"/>
      <c r="Y5788" s="179"/>
      <c r="Z5788" s="179"/>
      <c r="AA5788" s="222"/>
      <c r="AB5788" s="222"/>
      <c r="AC5788" s="222"/>
      <c r="AD5788" s="179"/>
      <c r="AE5788" s="179"/>
      <c r="AF5788" s="179"/>
      <c r="AG5788" s="179"/>
      <c r="AH5788" s="179"/>
      <c r="AI5788" s="179"/>
      <c r="AJ5788" s="179"/>
    </row>
    <row r="5789" spans="2:36" x14ac:dyDescent="0.3">
      <c r="B5789" s="224">
        <v>586600</v>
      </c>
      <c r="C5789" s="209">
        <v>245662</v>
      </c>
      <c r="D5789" s="206">
        <f t="shared" si="503"/>
        <v>0.41878963518581658</v>
      </c>
      <c r="E5789" s="208">
        <f t="shared" si="504"/>
        <v>0.45</v>
      </c>
      <c r="F5789" s="207">
        <v>13511.41</v>
      </c>
      <c r="G5789" s="207">
        <v>19652.96</v>
      </c>
      <c r="H5789" s="207">
        <v>22109.58</v>
      </c>
      <c r="I5789" s="214">
        <f t="shared" si="496"/>
        <v>227356</v>
      </c>
      <c r="J5789" s="211">
        <f t="shared" si="497"/>
        <v>0.38758267984998296</v>
      </c>
      <c r="K5789" s="212">
        <f t="shared" si="498"/>
        <v>0.45</v>
      </c>
      <c r="L5789" s="214">
        <f t="shared" si="499"/>
        <v>12504.58</v>
      </c>
      <c r="M5789" s="213">
        <f t="shared" si="500"/>
        <v>18188.48</v>
      </c>
      <c r="N5789" s="213">
        <f t="shared" si="501"/>
        <v>20462.04</v>
      </c>
      <c r="O5789" s="242">
        <f t="shared" si="502"/>
        <v>0.5152999999999156</v>
      </c>
      <c r="P5789" s="242"/>
      <c r="Q5789" s="179"/>
      <c r="R5789" s="179"/>
      <c r="S5789" s="179"/>
      <c r="T5789" s="179"/>
      <c r="U5789" s="179"/>
      <c r="V5789" s="179"/>
      <c r="W5789" s="179"/>
      <c r="X5789" s="179"/>
      <c r="Y5789" s="179"/>
      <c r="Z5789" s="179"/>
      <c r="AA5789" s="222"/>
      <c r="AB5789" s="222"/>
      <c r="AC5789" s="222"/>
      <c r="AD5789" s="179"/>
      <c r="AE5789" s="179"/>
      <c r="AF5789" s="179"/>
      <c r="AG5789" s="179"/>
      <c r="AH5789" s="179"/>
      <c r="AI5789" s="179"/>
      <c r="AJ5789" s="179"/>
    </row>
    <row r="5790" spans="2:36" x14ac:dyDescent="0.3">
      <c r="B5790" s="224">
        <v>586700</v>
      </c>
      <c r="C5790" s="209">
        <v>245707</v>
      </c>
      <c r="D5790" s="206">
        <f t="shared" si="503"/>
        <v>0.41879495483211182</v>
      </c>
      <c r="E5790" s="208">
        <f t="shared" si="504"/>
        <v>0.45</v>
      </c>
      <c r="F5790" s="207">
        <v>13513.88</v>
      </c>
      <c r="G5790" s="207">
        <v>19656.560000000001</v>
      </c>
      <c r="H5790" s="207">
        <v>22113.63</v>
      </c>
      <c r="I5790" s="214">
        <f t="shared" si="496"/>
        <v>227401</v>
      </c>
      <c r="J5790" s="211">
        <f t="shared" si="497"/>
        <v>0.38759331856144535</v>
      </c>
      <c r="K5790" s="212">
        <f t="shared" si="498"/>
        <v>0.45</v>
      </c>
      <c r="L5790" s="214">
        <f t="shared" si="499"/>
        <v>12507.055</v>
      </c>
      <c r="M5790" s="213">
        <f t="shared" si="500"/>
        <v>18192.080000000002</v>
      </c>
      <c r="N5790" s="213">
        <f t="shared" si="501"/>
        <v>20466.09</v>
      </c>
      <c r="O5790" s="242">
        <f t="shared" si="502"/>
        <v>0.51520000000007715</v>
      </c>
      <c r="P5790" s="242"/>
      <c r="Q5790" s="179"/>
      <c r="R5790" s="179"/>
      <c r="S5790" s="179"/>
      <c r="T5790" s="179"/>
      <c r="U5790" s="179"/>
      <c r="V5790" s="179"/>
      <c r="W5790" s="179"/>
      <c r="X5790" s="179"/>
      <c r="Y5790" s="179"/>
      <c r="Z5790" s="179"/>
      <c r="AA5790" s="222"/>
      <c r="AB5790" s="222"/>
      <c r="AC5790" s="222"/>
      <c r="AD5790" s="179"/>
      <c r="AE5790" s="179"/>
      <c r="AF5790" s="179"/>
      <c r="AG5790" s="179"/>
      <c r="AH5790" s="179"/>
      <c r="AI5790" s="179"/>
      <c r="AJ5790" s="179"/>
    </row>
    <row r="5791" spans="2:36" x14ac:dyDescent="0.3">
      <c r="B5791" s="224">
        <v>586800</v>
      </c>
      <c r="C5791" s="209">
        <v>245752</v>
      </c>
      <c r="D5791" s="206">
        <f t="shared" si="503"/>
        <v>0.41880027266530334</v>
      </c>
      <c r="E5791" s="208">
        <f t="shared" si="504"/>
        <v>0.45</v>
      </c>
      <c r="F5791" s="207">
        <v>13516.36</v>
      </c>
      <c r="G5791" s="207">
        <v>19660.16</v>
      </c>
      <c r="H5791" s="207">
        <v>22117.68</v>
      </c>
      <c r="I5791" s="214">
        <f t="shared" si="496"/>
        <v>227446</v>
      </c>
      <c r="J5791" s="211">
        <f t="shared" si="497"/>
        <v>0.38760395364689842</v>
      </c>
      <c r="K5791" s="212">
        <f t="shared" si="498"/>
        <v>0.45</v>
      </c>
      <c r="L5791" s="214">
        <f t="shared" si="499"/>
        <v>12509.53</v>
      </c>
      <c r="M5791" s="213">
        <f t="shared" si="500"/>
        <v>18195.68</v>
      </c>
      <c r="N5791" s="213">
        <f t="shared" si="501"/>
        <v>20470.14</v>
      </c>
      <c r="O5791" s="242">
        <f t="shared" si="502"/>
        <v>0.51529999999980647</v>
      </c>
      <c r="P5791" s="242"/>
      <c r="Q5791" s="179"/>
      <c r="R5791" s="179"/>
      <c r="S5791" s="179"/>
      <c r="T5791" s="179"/>
      <c r="U5791" s="179"/>
      <c r="V5791" s="179"/>
      <c r="W5791" s="179"/>
      <c r="X5791" s="179"/>
      <c r="Y5791" s="179"/>
      <c r="Z5791" s="179"/>
      <c r="AA5791" s="222"/>
      <c r="AB5791" s="222"/>
      <c r="AC5791" s="222"/>
      <c r="AD5791" s="179"/>
      <c r="AE5791" s="179"/>
      <c r="AF5791" s="179"/>
      <c r="AG5791" s="179"/>
      <c r="AH5791" s="179"/>
      <c r="AI5791" s="179"/>
      <c r="AJ5791" s="179"/>
    </row>
    <row r="5792" spans="2:36" x14ac:dyDescent="0.3">
      <c r="B5792" s="224">
        <v>586900</v>
      </c>
      <c r="C5792" s="209">
        <v>245797</v>
      </c>
      <c r="D5792" s="206">
        <f t="shared" si="503"/>
        <v>0.41880558868631795</v>
      </c>
      <c r="E5792" s="208">
        <f t="shared" si="504"/>
        <v>0.45</v>
      </c>
      <c r="F5792" s="207">
        <v>13518.83</v>
      </c>
      <c r="G5792" s="207">
        <v>19663.759999999998</v>
      </c>
      <c r="H5792" s="207">
        <v>22121.73</v>
      </c>
      <c r="I5792" s="214">
        <f t="shared" si="496"/>
        <v>227491</v>
      </c>
      <c r="J5792" s="211">
        <f t="shared" si="497"/>
        <v>0.38761458510819563</v>
      </c>
      <c r="K5792" s="212">
        <f t="shared" si="498"/>
        <v>0.45</v>
      </c>
      <c r="L5792" s="214">
        <f t="shared" si="499"/>
        <v>12512.004999999999</v>
      </c>
      <c r="M5792" s="213">
        <f t="shared" si="500"/>
        <v>18199.28</v>
      </c>
      <c r="N5792" s="213">
        <f t="shared" si="501"/>
        <v>20474.189999999999</v>
      </c>
      <c r="O5792" s="242">
        <f t="shared" si="502"/>
        <v>0.51519999999996802</v>
      </c>
      <c r="P5792" s="242"/>
      <c r="Q5792" s="179"/>
      <c r="R5792" s="179"/>
      <c r="S5792" s="179"/>
      <c r="T5792" s="179"/>
      <c r="U5792" s="179"/>
      <c r="V5792" s="179"/>
      <c r="W5792" s="179"/>
      <c r="X5792" s="179"/>
      <c r="Y5792" s="179"/>
      <c r="Z5792" s="179"/>
      <c r="AA5792" s="222"/>
      <c r="AB5792" s="222"/>
      <c r="AC5792" s="222"/>
      <c r="AD5792" s="179"/>
      <c r="AE5792" s="179"/>
      <c r="AF5792" s="179"/>
      <c r="AG5792" s="179"/>
      <c r="AH5792" s="179"/>
      <c r="AI5792" s="179"/>
      <c r="AJ5792" s="179"/>
    </row>
    <row r="5793" spans="2:36" x14ac:dyDescent="0.3">
      <c r="B5793" s="224">
        <v>587000</v>
      </c>
      <c r="C5793" s="209">
        <v>245842</v>
      </c>
      <c r="D5793" s="206">
        <f t="shared" si="503"/>
        <v>0.41881090289608175</v>
      </c>
      <c r="E5793" s="208">
        <f t="shared" si="504"/>
        <v>0.45</v>
      </c>
      <c r="F5793" s="207">
        <v>13521.31</v>
      </c>
      <c r="G5793" s="207">
        <v>19667.36</v>
      </c>
      <c r="H5793" s="207">
        <v>22125.78</v>
      </c>
      <c r="I5793" s="214">
        <f t="shared" si="496"/>
        <v>227536</v>
      </c>
      <c r="J5793" s="211">
        <f t="shared" si="497"/>
        <v>0.3876252129471891</v>
      </c>
      <c r="K5793" s="212">
        <f t="shared" si="498"/>
        <v>0.45</v>
      </c>
      <c r="L5793" s="214">
        <f t="shared" si="499"/>
        <v>12514.48</v>
      </c>
      <c r="M5793" s="213">
        <f t="shared" si="500"/>
        <v>18202.88</v>
      </c>
      <c r="N5793" s="213">
        <f t="shared" si="501"/>
        <v>20478.239999999998</v>
      </c>
      <c r="O5793" s="242">
        <f t="shared" si="502"/>
        <v>0.51529999999966092</v>
      </c>
      <c r="P5793" s="242"/>
      <c r="Q5793" s="179"/>
      <c r="R5793" s="179"/>
      <c r="S5793" s="179"/>
      <c r="T5793" s="179"/>
      <c r="U5793" s="179"/>
      <c r="V5793" s="179"/>
      <c r="W5793" s="179"/>
      <c r="X5793" s="179"/>
      <c r="Y5793" s="179"/>
      <c r="Z5793" s="179"/>
      <c r="AA5793" s="222"/>
      <c r="AB5793" s="222"/>
      <c r="AC5793" s="222"/>
      <c r="AD5793" s="179"/>
      <c r="AE5793" s="179"/>
      <c r="AF5793" s="179"/>
      <c r="AG5793" s="179"/>
      <c r="AH5793" s="179"/>
      <c r="AI5793" s="179"/>
      <c r="AJ5793" s="179"/>
    </row>
    <row r="5794" spans="2:36" x14ac:dyDescent="0.3">
      <c r="B5794" s="224">
        <v>587100</v>
      </c>
      <c r="C5794" s="209">
        <v>245887</v>
      </c>
      <c r="D5794" s="206">
        <f t="shared" si="503"/>
        <v>0.41881621529552038</v>
      </c>
      <c r="E5794" s="208">
        <f t="shared" si="504"/>
        <v>0.45</v>
      </c>
      <c r="F5794" s="207">
        <v>13523.78</v>
      </c>
      <c r="G5794" s="207">
        <v>19670.96</v>
      </c>
      <c r="H5794" s="207">
        <v>22129.83</v>
      </c>
      <c r="I5794" s="214">
        <f t="shared" si="496"/>
        <v>227581</v>
      </c>
      <c r="J5794" s="211">
        <f t="shared" si="497"/>
        <v>0.38763583716572986</v>
      </c>
      <c r="K5794" s="212">
        <f t="shared" si="498"/>
        <v>0.45</v>
      </c>
      <c r="L5794" s="214">
        <f t="shared" si="499"/>
        <v>12516.955</v>
      </c>
      <c r="M5794" s="213">
        <f t="shared" si="500"/>
        <v>18206.48</v>
      </c>
      <c r="N5794" s="213">
        <f t="shared" si="501"/>
        <v>20482.29</v>
      </c>
      <c r="O5794" s="242">
        <f t="shared" si="502"/>
        <v>0.51519999999989519</v>
      </c>
      <c r="P5794" s="242"/>
      <c r="Q5794" s="179"/>
      <c r="R5794" s="179"/>
      <c r="S5794" s="179"/>
      <c r="T5794" s="179"/>
      <c r="U5794" s="179"/>
      <c r="V5794" s="179"/>
      <c r="W5794" s="179"/>
      <c r="X5794" s="179"/>
      <c r="Y5794" s="179"/>
      <c r="Z5794" s="179"/>
      <c r="AA5794" s="222"/>
      <c r="AB5794" s="222"/>
      <c r="AC5794" s="222"/>
      <c r="AD5794" s="179"/>
      <c r="AE5794" s="179"/>
      <c r="AF5794" s="179"/>
      <c r="AG5794" s="179"/>
      <c r="AH5794" s="179"/>
      <c r="AI5794" s="179"/>
      <c r="AJ5794" s="179"/>
    </row>
    <row r="5795" spans="2:36" x14ac:dyDescent="0.3">
      <c r="B5795" s="224">
        <v>587200</v>
      </c>
      <c r="C5795" s="209">
        <v>245932</v>
      </c>
      <c r="D5795" s="206">
        <f t="shared" si="503"/>
        <v>0.4188215258855586</v>
      </c>
      <c r="E5795" s="208">
        <f t="shared" si="504"/>
        <v>0.45</v>
      </c>
      <c r="F5795" s="207">
        <v>13526.26</v>
      </c>
      <c r="G5795" s="207">
        <v>19674.560000000001</v>
      </c>
      <c r="H5795" s="207">
        <v>22133.88</v>
      </c>
      <c r="I5795" s="214">
        <f t="shared" si="496"/>
        <v>227626</v>
      </c>
      <c r="J5795" s="211">
        <f t="shared" si="497"/>
        <v>0.38764645776566758</v>
      </c>
      <c r="K5795" s="212">
        <f t="shared" si="498"/>
        <v>0.45</v>
      </c>
      <c r="L5795" s="214">
        <f t="shared" si="499"/>
        <v>12519.43</v>
      </c>
      <c r="M5795" s="213">
        <f t="shared" si="500"/>
        <v>18210.080000000002</v>
      </c>
      <c r="N5795" s="213">
        <f t="shared" si="501"/>
        <v>20486.34</v>
      </c>
      <c r="O5795" s="242">
        <f t="shared" si="502"/>
        <v>0.51530000000013387</v>
      </c>
      <c r="P5795" s="242"/>
      <c r="Q5795" s="179"/>
      <c r="R5795" s="179"/>
      <c r="S5795" s="179"/>
      <c r="T5795" s="179"/>
      <c r="U5795" s="179"/>
      <c r="V5795" s="179"/>
      <c r="W5795" s="179"/>
      <c r="X5795" s="179"/>
      <c r="Y5795" s="179"/>
      <c r="Z5795" s="179"/>
      <c r="AA5795" s="222"/>
      <c r="AB5795" s="222"/>
      <c r="AC5795" s="222"/>
      <c r="AD5795" s="179"/>
      <c r="AE5795" s="179"/>
      <c r="AF5795" s="179"/>
      <c r="AG5795" s="179"/>
      <c r="AH5795" s="179"/>
      <c r="AI5795" s="179"/>
      <c r="AJ5795" s="179"/>
    </row>
    <row r="5796" spans="2:36" x14ac:dyDescent="0.3">
      <c r="B5796" s="224">
        <v>587300</v>
      </c>
      <c r="C5796" s="209">
        <v>245977</v>
      </c>
      <c r="D5796" s="206">
        <f t="shared" si="503"/>
        <v>0.41882683466712073</v>
      </c>
      <c r="E5796" s="208">
        <f t="shared" si="504"/>
        <v>0.45</v>
      </c>
      <c r="F5796" s="207">
        <v>13528.73</v>
      </c>
      <c r="G5796" s="207">
        <v>19678.16</v>
      </c>
      <c r="H5796" s="207">
        <v>22137.93</v>
      </c>
      <c r="I5796" s="214">
        <f t="shared" si="496"/>
        <v>227671</v>
      </c>
      <c r="J5796" s="211">
        <f t="shared" si="497"/>
        <v>0.38765707474885069</v>
      </c>
      <c r="K5796" s="212">
        <f t="shared" si="498"/>
        <v>0.45</v>
      </c>
      <c r="L5796" s="214">
        <f t="shared" si="499"/>
        <v>12521.905000000001</v>
      </c>
      <c r="M5796" s="213">
        <f t="shared" si="500"/>
        <v>18213.68</v>
      </c>
      <c r="N5796" s="213">
        <f t="shared" si="501"/>
        <v>20490.39</v>
      </c>
      <c r="O5796" s="242">
        <f t="shared" si="502"/>
        <v>0.51520000000029542</v>
      </c>
      <c r="P5796" s="242"/>
      <c r="Q5796" s="179"/>
      <c r="R5796" s="179"/>
      <c r="S5796" s="179"/>
      <c r="T5796" s="179"/>
      <c r="U5796" s="179"/>
      <c r="V5796" s="179"/>
      <c r="W5796" s="179"/>
      <c r="X5796" s="179"/>
      <c r="Y5796" s="179"/>
      <c r="Z5796" s="179"/>
      <c r="AA5796" s="222"/>
      <c r="AB5796" s="222"/>
      <c r="AC5796" s="222"/>
      <c r="AD5796" s="179"/>
      <c r="AE5796" s="179"/>
      <c r="AF5796" s="179"/>
      <c r="AG5796" s="179"/>
      <c r="AH5796" s="179"/>
      <c r="AI5796" s="179"/>
      <c r="AJ5796" s="179"/>
    </row>
    <row r="5797" spans="2:36" x14ac:dyDescent="0.3">
      <c r="B5797" s="224">
        <v>587400</v>
      </c>
      <c r="C5797" s="209">
        <v>246022</v>
      </c>
      <c r="D5797" s="206">
        <f t="shared" si="503"/>
        <v>0.41883214164113042</v>
      </c>
      <c r="E5797" s="208">
        <f t="shared" si="504"/>
        <v>0.45</v>
      </c>
      <c r="F5797" s="207">
        <v>13531.21</v>
      </c>
      <c r="G5797" s="207">
        <v>19681.759999999998</v>
      </c>
      <c r="H5797" s="207">
        <v>22141.98</v>
      </c>
      <c r="I5797" s="214">
        <f t="shared" si="496"/>
        <v>227716</v>
      </c>
      <c r="J5797" s="211">
        <f t="shared" si="497"/>
        <v>0.38766768811712632</v>
      </c>
      <c r="K5797" s="212">
        <f t="shared" si="498"/>
        <v>0.45</v>
      </c>
      <c r="L5797" s="214">
        <f t="shared" si="499"/>
        <v>12524.38</v>
      </c>
      <c r="M5797" s="213">
        <f t="shared" si="500"/>
        <v>18217.28</v>
      </c>
      <c r="N5797" s="213">
        <f t="shared" si="501"/>
        <v>20494.439999999999</v>
      </c>
      <c r="O5797" s="242">
        <f t="shared" si="502"/>
        <v>0.51530000000002474</v>
      </c>
      <c r="P5797" s="242"/>
      <c r="Q5797" s="179"/>
      <c r="R5797" s="179"/>
      <c r="S5797" s="179"/>
      <c r="T5797" s="179"/>
      <c r="U5797" s="179"/>
      <c r="V5797" s="179"/>
      <c r="W5797" s="179"/>
      <c r="X5797" s="179"/>
      <c r="Y5797" s="179"/>
      <c r="Z5797" s="179"/>
      <c r="AA5797" s="222"/>
      <c r="AB5797" s="222"/>
      <c r="AC5797" s="222"/>
      <c r="AD5797" s="179"/>
      <c r="AE5797" s="179"/>
      <c r="AF5797" s="179"/>
      <c r="AG5797" s="179"/>
      <c r="AH5797" s="179"/>
      <c r="AI5797" s="179"/>
      <c r="AJ5797" s="179"/>
    </row>
    <row r="5798" spans="2:36" x14ac:dyDescent="0.3">
      <c r="B5798" s="224">
        <v>587500</v>
      </c>
      <c r="C5798" s="209">
        <v>246067</v>
      </c>
      <c r="D5798" s="206">
        <f t="shared" si="503"/>
        <v>0.41883744680851065</v>
      </c>
      <c r="E5798" s="208">
        <f t="shared" si="504"/>
        <v>0.45</v>
      </c>
      <c r="F5798" s="207">
        <v>13533.68</v>
      </c>
      <c r="G5798" s="207">
        <v>19685.36</v>
      </c>
      <c r="H5798" s="207">
        <v>22146.03</v>
      </c>
      <c r="I5798" s="214">
        <f t="shared" si="496"/>
        <v>227761</v>
      </c>
      <c r="J5798" s="211">
        <f t="shared" si="497"/>
        <v>0.38767829787234043</v>
      </c>
      <c r="K5798" s="212">
        <f t="shared" si="498"/>
        <v>0.45</v>
      </c>
      <c r="L5798" s="214">
        <f t="shared" si="499"/>
        <v>12526.855</v>
      </c>
      <c r="M5798" s="213">
        <f t="shared" si="500"/>
        <v>18220.88</v>
      </c>
      <c r="N5798" s="213">
        <f t="shared" si="501"/>
        <v>20498.489999999998</v>
      </c>
      <c r="O5798" s="242">
        <f t="shared" si="502"/>
        <v>0.51519999999964061</v>
      </c>
      <c r="P5798" s="242"/>
      <c r="Q5798" s="179"/>
      <c r="R5798" s="179"/>
      <c r="S5798" s="179"/>
      <c r="T5798" s="179"/>
      <c r="U5798" s="179"/>
      <c r="V5798" s="179"/>
      <c r="W5798" s="179"/>
      <c r="X5798" s="179"/>
      <c r="Y5798" s="179"/>
      <c r="Z5798" s="179"/>
      <c r="AA5798" s="222"/>
      <c r="AB5798" s="222"/>
      <c r="AC5798" s="222"/>
      <c r="AD5798" s="179"/>
      <c r="AE5798" s="179"/>
      <c r="AF5798" s="179"/>
      <c r="AG5798" s="179"/>
      <c r="AH5798" s="179"/>
      <c r="AI5798" s="179"/>
      <c r="AJ5798" s="179"/>
    </row>
    <row r="5799" spans="2:36" x14ac:dyDescent="0.3">
      <c r="B5799" s="224">
        <v>587600</v>
      </c>
      <c r="C5799" s="209">
        <v>246112</v>
      </c>
      <c r="D5799" s="206">
        <f t="shared" si="503"/>
        <v>0.4188427501701838</v>
      </c>
      <c r="E5799" s="208">
        <f t="shared" si="504"/>
        <v>0.45</v>
      </c>
      <c r="F5799" s="207">
        <v>13536.16</v>
      </c>
      <c r="G5799" s="207">
        <v>19688.96</v>
      </c>
      <c r="H5799" s="207">
        <v>22150.080000000002</v>
      </c>
      <c r="I5799" s="214">
        <f t="shared" si="496"/>
        <v>227806</v>
      </c>
      <c r="J5799" s="211">
        <f t="shared" si="497"/>
        <v>0.38768890401633765</v>
      </c>
      <c r="K5799" s="212">
        <f t="shared" si="498"/>
        <v>0.45</v>
      </c>
      <c r="L5799" s="214">
        <f t="shared" si="499"/>
        <v>12529.33</v>
      </c>
      <c r="M5799" s="213">
        <f t="shared" si="500"/>
        <v>18224.48</v>
      </c>
      <c r="N5799" s="213">
        <f t="shared" si="501"/>
        <v>20502.54</v>
      </c>
      <c r="O5799" s="242">
        <f t="shared" si="502"/>
        <v>0.5152999999999156</v>
      </c>
      <c r="P5799" s="242"/>
      <c r="Q5799" s="179"/>
      <c r="R5799" s="179"/>
      <c r="S5799" s="179"/>
      <c r="T5799" s="179"/>
      <c r="U5799" s="179"/>
      <c r="V5799" s="179"/>
      <c r="W5799" s="179"/>
      <c r="X5799" s="179"/>
      <c r="Y5799" s="179"/>
      <c r="Z5799" s="179"/>
      <c r="AA5799" s="222"/>
      <c r="AB5799" s="222"/>
      <c r="AC5799" s="222"/>
      <c r="AD5799" s="179"/>
      <c r="AE5799" s="179"/>
      <c r="AF5799" s="179"/>
      <c r="AG5799" s="179"/>
      <c r="AH5799" s="179"/>
      <c r="AI5799" s="179"/>
      <c r="AJ5799" s="179"/>
    </row>
    <row r="5800" spans="2:36" x14ac:dyDescent="0.3">
      <c r="B5800" s="224">
        <v>587700</v>
      </c>
      <c r="C5800" s="209">
        <v>246157</v>
      </c>
      <c r="D5800" s="206">
        <f t="shared" si="503"/>
        <v>0.41884805172707162</v>
      </c>
      <c r="E5800" s="208">
        <f t="shared" si="504"/>
        <v>0.45</v>
      </c>
      <c r="F5800" s="207">
        <v>13538.63</v>
      </c>
      <c r="G5800" s="207">
        <v>19692.560000000001</v>
      </c>
      <c r="H5800" s="207">
        <v>22154.13</v>
      </c>
      <c r="I5800" s="214">
        <f t="shared" si="496"/>
        <v>227851</v>
      </c>
      <c r="J5800" s="211">
        <f t="shared" si="497"/>
        <v>0.38769950655096136</v>
      </c>
      <c r="K5800" s="212">
        <f t="shared" si="498"/>
        <v>0.45</v>
      </c>
      <c r="L5800" s="214">
        <f t="shared" si="499"/>
        <v>12531.805</v>
      </c>
      <c r="M5800" s="213">
        <f t="shared" si="500"/>
        <v>18228.080000000002</v>
      </c>
      <c r="N5800" s="213">
        <f t="shared" si="501"/>
        <v>20506.59</v>
      </c>
      <c r="O5800" s="242">
        <f t="shared" si="502"/>
        <v>0.51520000000007715</v>
      </c>
      <c r="P5800" s="242"/>
      <c r="Q5800" s="179"/>
      <c r="R5800" s="179"/>
      <c r="S5800" s="179"/>
      <c r="T5800" s="179"/>
      <c r="U5800" s="179"/>
      <c r="V5800" s="179"/>
      <c r="W5800" s="179"/>
      <c r="X5800" s="179"/>
      <c r="Y5800" s="179"/>
      <c r="Z5800" s="179"/>
      <c r="AA5800" s="222"/>
      <c r="AB5800" s="222"/>
      <c r="AC5800" s="222"/>
      <c r="AD5800" s="179"/>
      <c r="AE5800" s="179"/>
      <c r="AF5800" s="179"/>
      <c r="AG5800" s="179"/>
      <c r="AH5800" s="179"/>
      <c r="AI5800" s="179"/>
      <c r="AJ5800" s="179"/>
    </row>
    <row r="5801" spans="2:36" x14ac:dyDescent="0.3">
      <c r="B5801" s="224">
        <v>587800</v>
      </c>
      <c r="C5801" s="209">
        <v>246202</v>
      </c>
      <c r="D5801" s="206">
        <f t="shared" si="503"/>
        <v>0.41885335148009528</v>
      </c>
      <c r="E5801" s="208">
        <f t="shared" si="504"/>
        <v>0.45</v>
      </c>
      <c r="F5801" s="207">
        <v>13541.11</v>
      </c>
      <c r="G5801" s="207">
        <v>19696.16</v>
      </c>
      <c r="H5801" s="207">
        <v>22158.18</v>
      </c>
      <c r="I5801" s="214">
        <f t="shared" ref="I5801:I5864" si="505">I5800+45</f>
        <v>227896</v>
      </c>
      <c r="J5801" s="211">
        <f t="shared" si="497"/>
        <v>0.38771010547805373</v>
      </c>
      <c r="K5801" s="212">
        <f t="shared" si="498"/>
        <v>0.45</v>
      </c>
      <c r="L5801" s="214">
        <f t="shared" si="499"/>
        <v>12534.28</v>
      </c>
      <c r="M5801" s="213">
        <f t="shared" si="500"/>
        <v>18231.68</v>
      </c>
      <c r="N5801" s="213">
        <f t="shared" si="501"/>
        <v>20510.64</v>
      </c>
      <c r="O5801" s="242">
        <f t="shared" si="502"/>
        <v>0.51529999999980647</v>
      </c>
      <c r="P5801" s="242"/>
      <c r="Q5801" s="179"/>
      <c r="R5801" s="179"/>
      <c r="S5801" s="179"/>
      <c r="T5801" s="179"/>
      <c r="U5801" s="179"/>
      <c r="V5801" s="179"/>
      <c r="W5801" s="179"/>
      <c r="X5801" s="179"/>
      <c r="Y5801" s="179"/>
      <c r="Z5801" s="179"/>
      <c r="AA5801" s="222"/>
      <c r="AB5801" s="222"/>
      <c r="AC5801" s="222"/>
      <c r="AD5801" s="179"/>
      <c r="AE5801" s="179"/>
      <c r="AF5801" s="179"/>
      <c r="AG5801" s="179"/>
      <c r="AH5801" s="179"/>
      <c r="AI5801" s="179"/>
      <c r="AJ5801" s="179"/>
    </row>
    <row r="5802" spans="2:36" x14ac:dyDescent="0.3">
      <c r="B5802" s="224">
        <v>587900</v>
      </c>
      <c r="C5802" s="209">
        <v>246247</v>
      </c>
      <c r="D5802" s="206">
        <f t="shared" si="503"/>
        <v>0.4188586494301752</v>
      </c>
      <c r="E5802" s="208">
        <f t="shared" si="504"/>
        <v>0.45</v>
      </c>
      <c r="F5802" s="207">
        <v>13543.58</v>
      </c>
      <c r="G5802" s="207">
        <v>19699.759999999998</v>
      </c>
      <c r="H5802" s="207">
        <v>22162.23</v>
      </c>
      <c r="I5802" s="214">
        <f t="shared" si="505"/>
        <v>227941</v>
      </c>
      <c r="J5802" s="211">
        <f t="shared" si="497"/>
        <v>0.3877207007994557</v>
      </c>
      <c r="K5802" s="212">
        <f t="shared" si="498"/>
        <v>0.45</v>
      </c>
      <c r="L5802" s="214">
        <f t="shared" si="499"/>
        <v>12536.754999999999</v>
      </c>
      <c r="M5802" s="213">
        <f t="shared" si="500"/>
        <v>18235.28</v>
      </c>
      <c r="N5802" s="213">
        <f t="shared" si="501"/>
        <v>20514.689999999999</v>
      </c>
      <c r="O5802" s="242">
        <f t="shared" si="502"/>
        <v>0.51519999999996802</v>
      </c>
      <c r="P5802" s="242"/>
      <c r="Q5802" s="179"/>
      <c r="R5802" s="179"/>
      <c r="S5802" s="179"/>
      <c r="T5802" s="179"/>
      <c r="U5802" s="179"/>
      <c r="V5802" s="179"/>
      <c r="W5802" s="179"/>
      <c r="X5802" s="179"/>
      <c r="Y5802" s="179"/>
      <c r="Z5802" s="179"/>
      <c r="AA5802" s="222"/>
      <c r="AB5802" s="222"/>
      <c r="AC5802" s="222"/>
      <c r="AD5802" s="179"/>
      <c r="AE5802" s="179"/>
      <c r="AF5802" s="179"/>
      <c r="AG5802" s="179"/>
      <c r="AH5802" s="179"/>
      <c r="AI5802" s="179"/>
      <c r="AJ5802" s="179"/>
    </row>
    <row r="5803" spans="2:36" x14ac:dyDescent="0.3">
      <c r="B5803" s="224">
        <v>588000</v>
      </c>
      <c r="C5803" s="209">
        <v>246292</v>
      </c>
      <c r="D5803" s="206">
        <f t="shared" si="503"/>
        <v>0.41886394557823131</v>
      </c>
      <c r="E5803" s="208">
        <f t="shared" si="504"/>
        <v>0.45</v>
      </c>
      <c r="F5803" s="207">
        <v>13546.06</v>
      </c>
      <c r="G5803" s="207">
        <v>19703.36</v>
      </c>
      <c r="H5803" s="207">
        <v>22166.28</v>
      </c>
      <c r="I5803" s="214">
        <f t="shared" si="505"/>
        <v>227986</v>
      </c>
      <c r="J5803" s="211">
        <f t="shared" si="497"/>
        <v>0.38773129251700678</v>
      </c>
      <c r="K5803" s="212">
        <f t="shared" si="498"/>
        <v>0.45</v>
      </c>
      <c r="L5803" s="214">
        <f t="shared" si="499"/>
        <v>12539.23</v>
      </c>
      <c r="M5803" s="213">
        <f t="shared" si="500"/>
        <v>18238.88</v>
      </c>
      <c r="N5803" s="213">
        <f t="shared" si="501"/>
        <v>20518.739999999998</v>
      </c>
      <c r="O5803" s="242">
        <f t="shared" si="502"/>
        <v>0.51529999999966092</v>
      </c>
      <c r="P5803" s="242"/>
      <c r="Q5803" s="179"/>
      <c r="R5803" s="179"/>
      <c r="S5803" s="179"/>
      <c r="T5803" s="179"/>
      <c r="U5803" s="179"/>
      <c r="V5803" s="179"/>
      <c r="W5803" s="179"/>
      <c r="X5803" s="179"/>
      <c r="Y5803" s="179"/>
      <c r="Z5803" s="179"/>
      <c r="AA5803" s="222"/>
      <c r="AB5803" s="222"/>
      <c r="AC5803" s="222"/>
      <c r="AD5803" s="179"/>
      <c r="AE5803" s="179"/>
      <c r="AF5803" s="179"/>
      <c r="AG5803" s="179"/>
      <c r="AH5803" s="179"/>
      <c r="AI5803" s="179"/>
      <c r="AJ5803" s="179"/>
    </row>
    <row r="5804" spans="2:36" x14ac:dyDescent="0.3">
      <c r="B5804" s="224">
        <v>588100</v>
      </c>
      <c r="C5804" s="209">
        <v>246337</v>
      </c>
      <c r="D5804" s="206">
        <f t="shared" si="503"/>
        <v>0.41886923992518277</v>
      </c>
      <c r="E5804" s="208">
        <f t="shared" si="504"/>
        <v>0.45</v>
      </c>
      <c r="F5804" s="207">
        <v>13548.53</v>
      </c>
      <c r="G5804" s="207">
        <v>19706.96</v>
      </c>
      <c r="H5804" s="207">
        <v>22170.33</v>
      </c>
      <c r="I5804" s="214">
        <f t="shared" si="505"/>
        <v>228031</v>
      </c>
      <c r="J5804" s="211">
        <f t="shared" si="497"/>
        <v>0.3877418806325455</v>
      </c>
      <c r="K5804" s="212">
        <f t="shared" si="498"/>
        <v>0.45</v>
      </c>
      <c r="L5804" s="214">
        <f t="shared" si="499"/>
        <v>12541.705</v>
      </c>
      <c r="M5804" s="213">
        <f t="shared" si="500"/>
        <v>18242.48</v>
      </c>
      <c r="N5804" s="213">
        <f t="shared" si="501"/>
        <v>20522.79</v>
      </c>
      <c r="O5804" s="242">
        <f t="shared" si="502"/>
        <v>0.51519999999989519</v>
      </c>
      <c r="P5804" s="242"/>
      <c r="Q5804" s="179"/>
      <c r="R5804" s="179"/>
      <c r="S5804" s="179"/>
      <c r="T5804" s="179"/>
      <c r="U5804" s="179"/>
      <c r="V5804" s="179"/>
      <c r="W5804" s="179"/>
      <c r="X5804" s="179"/>
      <c r="Y5804" s="179"/>
      <c r="Z5804" s="179"/>
      <c r="AA5804" s="222"/>
      <c r="AB5804" s="222"/>
      <c r="AC5804" s="222"/>
      <c r="AD5804" s="179"/>
      <c r="AE5804" s="179"/>
      <c r="AF5804" s="179"/>
      <c r="AG5804" s="179"/>
      <c r="AH5804" s="179"/>
      <c r="AI5804" s="179"/>
      <c r="AJ5804" s="179"/>
    </row>
    <row r="5805" spans="2:36" x14ac:dyDescent="0.3">
      <c r="B5805" s="224">
        <v>588200</v>
      </c>
      <c r="C5805" s="209">
        <v>246382</v>
      </c>
      <c r="D5805" s="206">
        <f t="shared" si="503"/>
        <v>0.41887453247194834</v>
      </c>
      <c r="E5805" s="208">
        <f t="shared" si="504"/>
        <v>0.45</v>
      </c>
      <c r="F5805" s="207">
        <v>13551.01</v>
      </c>
      <c r="G5805" s="207">
        <v>19710.560000000001</v>
      </c>
      <c r="H5805" s="207">
        <v>22174.38</v>
      </c>
      <c r="I5805" s="214">
        <f t="shared" si="505"/>
        <v>228076</v>
      </c>
      <c r="J5805" s="211">
        <f t="shared" si="497"/>
        <v>0.3877524651479089</v>
      </c>
      <c r="K5805" s="212">
        <f t="shared" si="498"/>
        <v>0.45</v>
      </c>
      <c r="L5805" s="214">
        <f t="shared" si="499"/>
        <v>12544.18</v>
      </c>
      <c r="M5805" s="213">
        <f t="shared" si="500"/>
        <v>18246.080000000002</v>
      </c>
      <c r="N5805" s="213">
        <f t="shared" si="501"/>
        <v>20526.84</v>
      </c>
      <c r="O5805" s="242">
        <f t="shared" si="502"/>
        <v>0.51530000000013387</v>
      </c>
      <c r="P5805" s="242"/>
      <c r="Q5805" s="179"/>
      <c r="R5805" s="179"/>
      <c r="S5805" s="179"/>
      <c r="T5805" s="179"/>
      <c r="U5805" s="179"/>
      <c r="V5805" s="179"/>
      <c r="W5805" s="179"/>
      <c r="X5805" s="179"/>
      <c r="Y5805" s="179"/>
      <c r="Z5805" s="179"/>
      <c r="AA5805" s="222"/>
      <c r="AB5805" s="222"/>
      <c r="AC5805" s="222"/>
      <c r="AD5805" s="179"/>
      <c r="AE5805" s="179"/>
      <c r="AF5805" s="179"/>
      <c r="AG5805" s="179"/>
      <c r="AH5805" s="179"/>
      <c r="AI5805" s="179"/>
      <c r="AJ5805" s="179"/>
    </row>
    <row r="5806" spans="2:36" x14ac:dyDescent="0.3">
      <c r="B5806" s="224">
        <v>588300</v>
      </c>
      <c r="C5806" s="209">
        <v>246427</v>
      </c>
      <c r="D5806" s="206">
        <f t="shared" si="503"/>
        <v>0.41887982321944583</v>
      </c>
      <c r="E5806" s="208">
        <f t="shared" si="504"/>
        <v>0.45</v>
      </c>
      <c r="F5806" s="207">
        <v>13553.48</v>
      </c>
      <c r="G5806" s="207">
        <v>19714.16</v>
      </c>
      <c r="H5806" s="207">
        <v>22178.43</v>
      </c>
      <c r="I5806" s="214">
        <f t="shared" si="505"/>
        <v>228121</v>
      </c>
      <c r="J5806" s="211">
        <f t="shared" si="497"/>
        <v>0.38776304606493284</v>
      </c>
      <c r="K5806" s="212">
        <f t="shared" si="498"/>
        <v>0.45</v>
      </c>
      <c r="L5806" s="214">
        <f t="shared" si="499"/>
        <v>12546.655000000001</v>
      </c>
      <c r="M5806" s="213">
        <f t="shared" si="500"/>
        <v>18249.68</v>
      </c>
      <c r="N5806" s="213">
        <f t="shared" si="501"/>
        <v>20530.89</v>
      </c>
      <c r="O5806" s="242">
        <f t="shared" si="502"/>
        <v>0.51520000000029542</v>
      </c>
      <c r="P5806" s="242"/>
      <c r="Q5806" s="179"/>
      <c r="R5806" s="179"/>
      <c r="S5806" s="179"/>
      <c r="T5806" s="179"/>
      <c r="U5806" s="179"/>
      <c r="V5806" s="179"/>
      <c r="W5806" s="179"/>
      <c r="X5806" s="179"/>
      <c r="Y5806" s="179"/>
      <c r="Z5806" s="179"/>
      <c r="AA5806" s="222"/>
      <c r="AB5806" s="222"/>
      <c r="AC5806" s="222"/>
      <c r="AD5806" s="179"/>
      <c r="AE5806" s="179"/>
      <c r="AF5806" s="179"/>
      <c r="AG5806" s="179"/>
      <c r="AH5806" s="179"/>
      <c r="AI5806" s="179"/>
      <c r="AJ5806" s="179"/>
    </row>
    <row r="5807" spans="2:36" x14ac:dyDescent="0.3">
      <c r="B5807" s="224">
        <v>588400</v>
      </c>
      <c r="C5807" s="209">
        <v>246472</v>
      </c>
      <c r="D5807" s="206">
        <f t="shared" si="503"/>
        <v>0.41888511216859281</v>
      </c>
      <c r="E5807" s="208">
        <f t="shared" si="504"/>
        <v>0.45</v>
      </c>
      <c r="F5807" s="207">
        <v>13555.96</v>
      </c>
      <c r="G5807" s="207">
        <v>19717.759999999998</v>
      </c>
      <c r="H5807" s="207">
        <v>22182.48</v>
      </c>
      <c r="I5807" s="214">
        <f t="shared" si="505"/>
        <v>228166</v>
      </c>
      <c r="J5807" s="211">
        <f t="shared" si="497"/>
        <v>0.38777362338545207</v>
      </c>
      <c r="K5807" s="212">
        <f t="shared" si="498"/>
        <v>0.45</v>
      </c>
      <c r="L5807" s="214">
        <f t="shared" si="499"/>
        <v>12549.13</v>
      </c>
      <c r="M5807" s="213">
        <f t="shared" si="500"/>
        <v>18253.28</v>
      </c>
      <c r="N5807" s="213">
        <f t="shared" si="501"/>
        <v>20534.939999999999</v>
      </c>
      <c r="O5807" s="242">
        <f t="shared" si="502"/>
        <v>0.51530000000002474</v>
      </c>
      <c r="P5807" s="242"/>
      <c r="Q5807" s="179"/>
      <c r="R5807" s="179"/>
      <c r="S5807" s="179"/>
      <c r="T5807" s="179"/>
      <c r="U5807" s="179"/>
      <c r="V5807" s="179"/>
      <c r="W5807" s="179"/>
      <c r="X5807" s="179"/>
      <c r="Y5807" s="179"/>
      <c r="Z5807" s="179"/>
      <c r="AA5807" s="222"/>
      <c r="AB5807" s="222"/>
      <c r="AC5807" s="222"/>
      <c r="AD5807" s="179"/>
      <c r="AE5807" s="179"/>
      <c r="AF5807" s="179"/>
      <c r="AG5807" s="179"/>
      <c r="AH5807" s="179"/>
      <c r="AI5807" s="179"/>
      <c r="AJ5807" s="179"/>
    </row>
    <row r="5808" spans="2:36" x14ac:dyDescent="0.3">
      <c r="B5808" s="224">
        <v>588500</v>
      </c>
      <c r="C5808" s="209">
        <v>246517</v>
      </c>
      <c r="D5808" s="206">
        <f t="shared" si="503"/>
        <v>0.41889039932030586</v>
      </c>
      <c r="E5808" s="208">
        <f t="shared" si="504"/>
        <v>0.45</v>
      </c>
      <c r="F5808" s="207">
        <v>13558.43</v>
      </c>
      <c r="G5808" s="207">
        <v>19721.36</v>
      </c>
      <c r="H5808" s="207">
        <v>22186.53</v>
      </c>
      <c r="I5808" s="214">
        <f t="shared" si="505"/>
        <v>228211</v>
      </c>
      <c r="J5808" s="211">
        <f t="shared" si="497"/>
        <v>0.38778419711129991</v>
      </c>
      <c r="K5808" s="212">
        <f t="shared" si="498"/>
        <v>0.45</v>
      </c>
      <c r="L5808" s="214">
        <f t="shared" si="499"/>
        <v>12551.605</v>
      </c>
      <c r="M5808" s="213">
        <f t="shared" si="500"/>
        <v>18256.88</v>
      </c>
      <c r="N5808" s="213">
        <f t="shared" si="501"/>
        <v>20538.989999999998</v>
      </c>
      <c r="O5808" s="242">
        <f t="shared" si="502"/>
        <v>0.51519999999964061</v>
      </c>
      <c r="P5808" s="242"/>
      <c r="Q5808" s="179"/>
      <c r="R5808" s="179"/>
      <c r="S5808" s="179"/>
      <c r="T5808" s="179"/>
      <c r="U5808" s="179"/>
      <c r="V5808" s="179"/>
      <c r="W5808" s="179"/>
      <c r="X5808" s="179"/>
      <c r="Y5808" s="179"/>
      <c r="Z5808" s="179"/>
      <c r="AA5808" s="222"/>
      <c r="AB5808" s="222"/>
      <c r="AC5808" s="222"/>
      <c r="AD5808" s="179"/>
      <c r="AE5808" s="179"/>
      <c r="AF5808" s="179"/>
      <c r="AG5808" s="179"/>
      <c r="AH5808" s="179"/>
      <c r="AI5808" s="179"/>
      <c r="AJ5808" s="179"/>
    </row>
    <row r="5809" spans="2:36" x14ac:dyDescent="0.3">
      <c r="B5809" s="224">
        <v>588600</v>
      </c>
      <c r="C5809" s="209">
        <v>246562</v>
      </c>
      <c r="D5809" s="206">
        <f t="shared" si="503"/>
        <v>0.4188956846755012</v>
      </c>
      <c r="E5809" s="208">
        <f t="shared" si="504"/>
        <v>0.45</v>
      </c>
      <c r="F5809" s="207">
        <v>13560.91</v>
      </c>
      <c r="G5809" s="207">
        <v>19724.96</v>
      </c>
      <c r="H5809" s="207">
        <v>22190.58</v>
      </c>
      <c r="I5809" s="214">
        <f t="shared" si="505"/>
        <v>228256</v>
      </c>
      <c r="J5809" s="211">
        <f t="shared" si="497"/>
        <v>0.3877947672443085</v>
      </c>
      <c r="K5809" s="212">
        <f t="shared" si="498"/>
        <v>0.45</v>
      </c>
      <c r="L5809" s="214">
        <f t="shared" si="499"/>
        <v>12554.08</v>
      </c>
      <c r="M5809" s="213">
        <f t="shared" si="500"/>
        <v>18260.48</v>
      </c>
      <c r="N5809" s="213">
        <f t="shared" si="501"/>
        <v>20543.04</v>
      </c>
      <c r="O5809" s="242">
        <f t="shared" si="502"/>
        <v>0.5152999999999156</v>
      </c>
      <c r="P5809" s="242"/>
      <c r="Q5809" s="179"/>
      <c r="R5809" s="179"/>
      <c r="S5809" s="179"/>
      <c r="T5809" s="179"/>
      <c r="U5809" s="179"/>
      <c r="V5809" s="179"/>
      <c r="W5809" s="179"/>
      <c r="X5809" s="179"/>
      <c r="Y5809" s="179"/>
      <c r="Z5809" s="179"/>
      <c r="AA5809" s="222"/>
      <c r="AB5809" s="222"/>
      <c r="AC5809" s="222"/>
      <c r="AD5809" s="179"/>
      <c r="AE5809" s="179"/>
      <c r="AF5809" s="179"/>
      <c r="AG5809" s="179"/>
      <c r="AH5809" s="179"/>
      <c r="AI5809" s="179"/>
      <c r="AJ5809" s="179"/>
    </row>
    <row r="5810" spans="2:36" x14ac:dyDescent="0.3">
      <c r="B5810" s="224">
        <v>588700</v>
      </c>
      <c r="C5810" s="209">
        <v>246607</v>
      </c>
      <c r="D5810" s="206">
        <f t="shared" si="503"/>
        <v>0.41890096823509426</v>
      </c>
      <c r="E5810" s="208">
        <f t="shared" si="504"/>
        <v>0.45</v>
      </c>
      <c r="F5810" s="207">
        <v>13563.38</v>
      </c>
      <c r="G5810" s="207">
        <v>19728.560000000001</v>
      </c>
      <c r="H5810" s="207">
        <v>22194.63</v>
      </c>
      <c r="I5810" s="214">
        <f t="shared" si="505"/>
        <v>228301</v>
      </c>
      <c r="J5810" s="211">
        <f t="shared" si="497"/>
        <v>0.38780533378630883</v>
      </c>
      <c r="K5810" s="212">
        <f t="shared" si="498"/>
        <v>0.45</v>
      </c>
      <c r="L5810" s="214">
        <f t="shared" si="499"/>
        <v>12556.555</v>
      </c>
      <c r="M5810" s="213">
        <f t="shared" si="500"/>
        <v>18264.080000000002</v>
      </c>
      <c r="N5810" s="213">
        <f t="shared" si="501"/>
        <v>20547.09</v>
      </c>
      <c r="O5810" s="242">
        <f t="shared" si="502"/>
        <v>0.51520000000007715</v>
      </c>
      <c r="P5810" s="242"/>
      <c r="Q5810" s="179"/>
      <c r="R5810" s="179"/>
      <c r="S5810" s="179"/>
      <c r="T5810" s="179"/>
      <c r="U5810" s="179"/>
      <c r="V5810" s="179"/>
      <c r="W5810" s="179"/>
      <c r="X5810" s="179"/>
      <c r="Y5810" s="179"/>
      <c r="Z5810" s="179"/>
      <c r="AA5810" s="222"/>
      <c r="AB5810" s="222"/>
      <c r="AC5810" s="222"/>
      <c r="AD5810" s="179"/>
      <c r="AE5810" s="179"/>
      <c r="AF5810" s="179"/>
      <c r="AG5810" s="179"/>
      <c r="AH5810" s="179"/>
      <c r="AI5810" s="179"/>
      <c r="AJ5810" s="179"/>
    </row>
    <row r="5811" spans="2:36" x14ac:dyDescent="0.3">
      <c r="B5811" s="224">
        <v>588800</v>
      </c>
      <c r="C5811" s="209">
        <v>246652</v>
      </c>
      <c r="D5811" s="206">
        <f t="shared" si="503"/>
        <v>0.41890624999999998</v>
      </c>
      <c r="E5811" s="208">
        <f t="shared" si="504"/>
        <v>0.45</v>
      </c>
      <c r="F5811" s="207">
        <v>13565.86</v>
      </c>
      <c r="G5811" s="207">
        <v>19732.16</v>
      </c>
      <c r="H5811" s="207">
        <v>22198.68</v>
      </c>
      <c r="I5811" s="214">
        <f t="shared" si="505"/>
        <v>228346</v>
      </c>
      <c r="J5811" s="211">
        <f t="shared" si="497"/>
        <v>0.38781589673913042</v>
      </c>
      <c r="K5811" s="212">
        <f t="shared" si="498"/>
        <v>0.45</v>
      </c>
      <c r="L5811" s="214">
        <f t="shared" si="499"/>
        <v>12559.03</v>
      </c>
      <c r="M5811" s="213">
        <f t="shared" si="500"/>
        <v>18267.68</v>
      </c>
      <c r="N5811" s="213">
        <f t="shared" si="501"/>
        <v>20551.14</v>
      </c>
      <c r="O5811" s="242">
        <f t="shared" si="502"/>
        <v>0.51529999999980647</v>
      </c>
      <c r="P5811" s="242"/>
      <c r="Q5811" s="179"/>
      <c r="R5811" s="179"/>
      <c r="S5811" s="179"/>
      <c r="T5811" s="179"/>
      <c r="U5811" s="179"/>
      <c r="V5811" s="179"/>
      <c r="W5811" s="179"/>
      <c r="X5811" s="179"/>
      <c r="Y5811" s="179"/>
      <c r="Z5811" s="179"/>
      <c r="AA5811" s="222"/>
      <c r="AB5811" s="222"/>
      <c r="AC5811" s="222"/>
      <c r="AD5811" s="179"/>
      <c r="AE5811" s="179"/>
      <c r="AF5811" s="179"/>
      <c r="AG5811" s="179"/>
      <c r="AH5811" s="179"/>
      <c r="AI5811" s="179"/>
      <c r="AJ5811" s="179"/>
    </row>
    <row r="5812" spans="2:36" x14ac:dyDescent="0.3">
      <c r="B5812" s="224">
        <v>588900</v>
      </c>
      <c r="C5812" s="209">
        <v>246697</v>
      </c>
      <c r="D5812" s="206">
        <f t="shared" si="503"/>
        <v>0.41891152997113262</v>
      </c>
      <c r="E5812" s="208">
        <f t="shared" si="504"/>
        <v>0.45</v>
      </c>
      <c r="F5812" s="207">
        <v>13568.33</v>
      </c>
      <c r="G5812" s="207">
        <v>19735.759999999998</v>
      </c>
      <c r="H5812" s="207">
        <v>22202.73</v>
      </c>
      <c r="I5812" s="214">
        <f t="shared" si="505"/>
        <v>228391</v>
      </c>
      <c r="J5812" s="211">
        <f t="shared" si="497"/>
        <v>0.38782645610460181</v>
      </c>
      <c r="K5812" s="212">
        <f t="shared" si="498"/>
        <v>0.45</v>
      </c>
      <c r="L5812" s="214">
        <f t="shared" si="499"/>
        <v>12561.504999999999</v>
      </c>
      <c r="M5812" s="213">
        <f t="shared" si="500"/>
        <v>18271.28</v>
      </c>
      <c r="N5812" s="213">
        <f t="shared" si="501"/>
        <v>20555.189999999999</v>
      </c>
      <c r="O5812" s="242">
        <f t="shared" si="502"/>
        <v>0.51519999999996802</v>
      </c>
      <c r="P5812" s="242"/>
      <c r="Q5812" s="179"/>
      <c r="R5812" s="179"/>
      <c r="S5812" s="179"/>
      <c r="T5812" s="179"/>
      <c r="U5812" s="179"/>
      <c r="V5812" s="179"/>
      <c r="W5812" s="179"/>
      <c r="X5812" s="179"/>
      <c r="Y5812" s="179"/>
      <c r="Z5812" s="179"/>
      <c r="AA5812" s="222"/>
      <c r="AB5812" s="222"/>
      <c r="AC5812" s="222"/>
      <c r="AD5812" s="179"/>
      <c r="AE5812" s="179"/>
      <c r="AF5812" s="179"/>
      <c r="AG5812" s="179"/>
      <c r="AH5812" s="179"/>
      <c r="AI5812" s="179"/>
      <c r="AJ5812" s="179"/>
    </row>
    <row r="5813" spans="2:36" x14ac:dyDescent="0.3">
      <c r="B5813" s="224">
        <v>589000</v>
      </c>
      <c r="C5813" s="209">
        <v>246742</v>
      </c>
      <c r="D5813" s="206">
        <f t="shared" si="503"/>
        <v>0.41891680814940579</v>
      </c>
      <c r="E5813" s="208">
        <f t="shared" si="504"/>
        <v>0.45</v>
      </c>
      <c r="F5813" s="207">
        <v>13570.81</v>
      </c>
      <c r="G5813" s="207">
        <v>19739.36</v>
      </c>
      <c r="H5813" s="207">
        <v>22206.78</v>
      </c>
      <c r="I5813" s="214">
        <f t="shared" si="505"/>
        <v>228436</v>
      </c>
      <c r="J5813" s="211">
        <f t="shared" si="497"/>
        <v>0.38783701188455011</v>
      </c>
      <c r="K5813" s="212">
        <f t="shared" si="498"/>
        <v>0.45</v>
      </c>
      <c r="L5813" s="214">
        <f t="shared" si="499"/>
        <v>12563.98</v>
      </c>
      <c r="M5813" s="213">
        <f t="shared" si="500"/>
        <v>18274.88</v>
      </c>
      <c r="N5813" s="213">
        <f t="shared" si="501"/>
        <v>20559.239999999998</v>
      </c>
      <c r="O5813" s="242">
        <f t="shared" si="502"/>
        <v>0.51529999999966092</v>
      </c>
      <c r="P5813" s="242"/>
      <c r="Q5813" s="179"/>
      <c r="R5813" s="179"/>
      <c r="S5813" s="179"/>
      <c r="T5813" s="179"/>
      <c r="U5813" s="179"/>
      <c r="V5813" s="179"/>
      <c r="W5813" s="179"/>
      <c r="X5813" s="179"/>
      <c r="Y5813" s="179"/>
      <c r="Z5813" s="179"/>
      <c r="AA5813" s="222"/>
      <c r="AB5813" s="222"/>
      <c r="AC5813" s="222"/>
      <c r="AD5813" s="179"/>
      <c r="AE5813" s="179"/>
      <c r="AF5813" s="179"/>
      <c r="AG5813" s="179"/>
      <c r="AH5813" s="179"/>
      <c r="AI5813" s="179"/>
      <c r="AJ5813" s="179"/>
    </row>
    <row r="5814" spans="2:36" x14ac:dyDescent="0.3">
      <c r="B5814" s="224">
        <v>589100</v>
      </c>
      <c r="C5814" s="209">
        <v>246787</v>
      </c>
      <c r="D5814" s="206">
        <f t="shared" si="503"/>
        <v>0.41892208453573249</v>
      </c>
      <c r="E5814" s="208">
        <f t="shared" si="504"/>
        <v>0.45</v>
      </c>
      <c r="F5814" s="207">
        <v>13573.28</v>
      </c>
      <c r="G5814" s="207">
        <v>19742.96</v>
      </c>
      <c r="H5814" s="207">
        <v>22210.83</v>
      </c>
      <c r="I5814" s="214">
        <f t="shared" si="505"/>
        <v>228481</v>
      </c>
      <c r="J5814" s="211">
        <f t="shared" si="497"/>
        <v>0.38784756408080123</v>
      </c>
      <c r="K5814" s="212">
        <f t="shared" si="498"/>
        <v>0.45</v>
      </c>
      <c r="L5814" s="214">
        <f t="shared" si="499"/>
        <v>12566.455</v>
      </c>
      <c r="M5814" s="213">
        <f t="shared" si="500"/>
        <v>18278.48</v>
      </c>
      <c r="N5814" s="213">
        <f t="shared" si="501"/>
        <v>20563.29</v>
      </c>
      <c r="O5814" s="242">
        <f t="shared" si="502"/>
        <v>0.51519999999989519</v>
      </c>
      <c r="P5814" s="242"/>
      <c r="Q5814" s="179"/>
      <c r="R5814" s="179"/>
      <c r="S5814" s="179"/>
      <c r="T5814" s="179"/>
      <c r="U5814" s="179"/>
      <c r="V5814" s="179"/>
      <c r="W5814" s="179"/>
      <c r="X5814" s="179"/>
      <c r="Y5814" s="179"/>
      <c r="Z5814" s="179"/>
      <c r="AA5814" s="222"/>
      <c r="AB5814" s="222"/>
      <c r="AC5814" s="222"/>
      <c r="AD5814" s="179"/>
      <c r="AE5814" s="179"/>
      <c r="AF5814" s="179"/>
      <c r="AG5814" s="179"/>
      <c r="AH5814" s="179"/>
      <c r="AI5814" s="179"/>
      <c r="AJ5814" s="179"/>
    </row>
    <row r="5815" spans="2:36" x14ac:dyDescent="0.3">
      <c r="B5815" s="224">
        <v>589200</v>
      </c>
      <c r="C5815" s="209">
        <v>246832</v>
      </c>
      <c r="D5815" s="206">
        <f t="shared" si="503"/>
        <v>0.41892735913102513</v>
      </c>
      <c r="E5815" s="208">
        <f t="shared" si="504"/>
        <v>0.45</v>
      </c>
      <c r="F5815" s="207">
        <v>13575.76</v>
      </c>
      <c r="G5815" s="207">
        <v>19746.560000000001</v>
      </c>
      <c r="H5815" s="207">
        <v>22214.880000000001</v>
      </c>
      <c r="I5815" s="214">
        <f t="shared" si="505"/>
        <v>228526</v>
      </c>
      <c r="J5815" s="211">
        <f t="shared" si="497"/>
        <v>0.38785811269517989</v>
      </c>
      <c r="K5815" s="212">
        <f t="shared" si="498"/>
        <v>0.45</v>
      </c>
      <c r="L5815" s="214">
        <f t="shared" si="499"/>
        <v>12568.93</v>
      </c>
      <c r="M5815" s="213">
        <f t="shared" si="500"/>
        <v>18282.080000000002</v>
      </c>
      <c r="N5815" s="213">
        <f t="shared" si="501"/>
        <v>20567.34</v>
      </c>
      <c r="O5815" s="242">
        <f t="shared" si="502"/>
        <v>0.51530000000013387</v>
      </c>
      <c r="P5815" s="242"/>
      <c r="Q5815" s="179"/>
      <c r="R5815" s="179"/>
      <c r="S5815" s="179"/>
      <c r="T5815" s="179"/>
      <c r="U5815" s="179"/>
      <c r="V5815" s="179"/>
      <c r="W5815" s="179"/>
      <c r="X5815" s="179"/>
      <c r="Y5815" s="179"/>
      <c r="Z5815" s="179"/>
      <c r="AA5815" s="222"/>
      <c r="AB5815" s="222"/>
      <c r="AC5815" s="222"/>
      <c r="AD5815" s="179"/>
      <c r="AE5815" s="179"/>
      <c r="AF5815" s="179"/>
      <c r="AG5815" s="179"/>
      <c r="AH5815" s="179"/>
      <c r="AI5815" s="179"/>
      <c r="AJ5815" s="179"/>
    </row>
    <row r="5816" spans="2:36" x14ac:dyDescent="0.3">
      <c r="B5816" s="224">
        <v>589300</v>
      </c>
      <c r="C5816" s="209">
        <v>246877</v>
      </c>
      <c r="D5816" s="206">
        <f t="shared" si="503"/>
        <v>0.41893263193619551</v>
      </c>
      <c r="E5816" s="208">
        <f t="shared" si="504"/>
        <v>0.45</v>
      </c>
      <c r="F5816" s="207">
        <v>13578.23</v>
      </c>
      <c r="G5816" s="207">
        <v>19750.16</v>
      </c>
      <c r="H5816" s="207">
        <v>22218.93</v>
      </c>
      <c r="I5816" s="214">
        <f t="shared" si="505"/>
        <v>228571</v>
      </c>
      <c r="J5816" s="211">
        <f t="shared" si="497"/>
        <v>0.38786865772950957</v>
      </c>
      <c r="K5816" s="212">
        <f t="shared" si="498"/>
        <v>0.45</v>
      </c>
      <c r="L5816" s="214">
        <f t="shared" si="499"/>
        <v>12571.405000000001</v>
      </c>
      <c r="M5816" s="213">
        <f t="shared" si="500"/>
        <v>18285.68</v>
      </c>
      <c r="N5816" s="213">
        <f t="shared" si="501"/>
        <v>20571.39</v>
      </c>
      <c r="O5816" s="242">
        <f t="shared" si="502"/>
        <v>0.51520000000029542</v>
      </c>
      <c r="P5816" s="242"/>
      <c r="Q5816" s="179"/>
      <c r="R5816" s="179"/>
      <c r="S5816" s="179"/>
      <c r="T5816" s="179"/>
      <c r="U5816" s="179"/>
      <c r="V5816" s="179"/>
      <c r="W5816" s="179"/>
      <c r="X5816" s="179"/>
      <c r="Y5816" s="179"/>
      <c r="Z5816" s="179"/>
      <c r="AA5816" s="222"/>
      <c r="AB5816" s="222"/>
      <c r="AC5816" s="222"/>
      <c r="AD5816" s="179"/>
      <c r="AE5816" s="179"/>
      <c r="AF5816" s="179"/>
      <c r="AG5816" s="179"/>
      <c r="AH5816" s="179"/>
      <c r="AI5816" s="179"/>
      <c r="AJ5816" s="179"/>
    </row>
    <row r="5817" spans="2:36" x14ac:dyDescent="0.3">
      <c r="B5817" s="224">
        <v>589400</v>
      </c>
      <c r="C5817" s="209">
        <v>246922</v>
      </c>
      <c r="D5817" s="206">
        <f t="shared" si="503"/>
        <v>0.41893790295215472</v>
      </c>
      <c r="E5817" s="208">
        <f t="shared" si="504"/>
        <v>0.45</v>
      </c>
      <c r="F5817" s="207">
        <v>13580.71</v>
      </c>
      <c r="G5817" s="207">
        <v>19753.759999999998</v>
      </c>
      <c r="H5817" s="207">
        <v>22222.98</v>
      </c>
      <c r="I5817" s="214">
        <f t="shared" si="505"/>
        <v>228616</v>
      </c>
      <c r="J5817" s="211">
        <f t="shared" si="497"/>
        <v>0.38787919918561248</v>
      </c>
      <c r="K5817" s="212">
        <f t="shared" si="498"/>
        <v>0.45</v>
      </c>
      <c r="L5817" s="214">
        <f t="shared" si="499"/>
        <v>12573.88</v>
      </c>
      <c r="M5817" s="213">
        <f t="shared" si="500"/>
        <v>18289.28</v>
      </c>
      <c r="N5817" s="213">
        <f t="shared" si="501"/>
        <v>20575.439999999999</v>
      </c>
      <c r="O5817" s="242">
        <f t="shared" si="502"/>
        <v>0.51530000000002474</v>
      </c>
      <c r="P5817" s="242"/>
      <c r="Q5817" s="179"/>
      <c r="R5817" s="179"/>
      <c r="S5817" s="179"/>
      <c r="T5817" s="179"/>
      <c r="U5817" s="179"/>
      <c r="V5817" s="179"/>
      <c r="W5817" s="179"/>
      <c r="X5817" s="179"/>
      <c r="Y5817" s="179"/>
      <c r="Z5817" s="179"/>
      <c r="AA5817" s="222"/>
      <c r="AB5817" s="222"/>
      <c r="AC5817" s="222"/>
      <c r="AD5817" s="179"/>
      <c r="AE5817" s="179"/>
      <c r="AF5817" s="179"/>
      <c r="AG5817" s="179"/>
      <c r="AH5817" s="179"/>
      <c r="AI5817" s="179"/>
      <c r="AJ5817" s="179"/>
    </row>
    <row r="5818" spans="2:36" x14ac:dyDescent="0.3">
      <c r="B5818" s="224">
        <v>589500</v>
      </c>
      <c r="C5818" s="209">
        <v>246967</v>
      </c>
      <c r="D5818" s="206">
        <f t="shared" si="503"/>
        <v>0.41894317217981342</v>
      </c>
      <c r="E5818" s="208">
        <f t="shared" si="504"/>
        <v>0.45</v>
      </c>
      <c r="F5818" s="207">
        <v>13583.18</v>
      </c>
      <c r="G5818" s="207">
        <v>19757.36</v>
      </c>
      <c r="H5818" s="207">
        <v>22227.03</v>
      </c>
      <c r="I5818" s="214">
        <f t="shared" si="505"/>
        <v>228661</v>
      </c>
      <c r="J5818" s="211">
        <f t="shared" si="497"/>
        <v>0.3878897370653096</v>
      </c>
      <c r="K5818" s="212">
        <f t="shared" si="498"/>
        <v>0.45</v>
      </c>
      <c r="L5818" s="214">
        <f t="shared" si="499"/>
        <v>12576.355</v>
      </c>
      <c r="M5818" s="213">
        <f t="shared" si="500"/>
        <v>18292.88</v>
      </c>
      <c r="N5818" s="213">
        <f t="shared" si="501"/>
        <v>20579.489999999998</v>
      </c>
      <c r="O5818" s="242">
        <f t="shared" si="502"/>
        <v>0.51519999999964061</v>
      </c>
      <c r="P5818" s="242"/>
      <c r="Q5818" s="179"/>
      <c r="R5818" s="179"/>
      <c r="S5818" s="179"/>
      <c r="T5818" s="179"/>
      <c r="U5818" s="179"/>
      <c r="V5818" s="179"/>
      <c r="W5818" s="179"/>
      <c r="X5818" s="179"/>
      <c r="Y5818" s="179"/>
      <c r="Z5818" s="179"/>
      <c r="AA5818" s="222"/>
      <c r="AB5818" s="222"/>
      <c r="AC5818" s="222"/>
      <c r="AD5818" s="179"/>
      <c r="AE5818" s="179"/>
      <c r="AF5818" s="179"/>
      <c r="AG5818" s="179"/>
      <c r="AH5818" s="179"/>
      <c r="AI5818" s="179"/>
      <c r="AJ5818" s="179"/>
    </row>
    <row r="5819" spans="2:36" x14ac:dyDescent="0.3">
      <c r="B5819" s="224">
        <v>589600</v>
      </c>
      <c r="C5819" s="209">
        <v>247012</v>
      </c>
      <c r="D5819" s="206">
        <f t="shared" si="503"/>
        <v>0.41894843962008144</v>
      </c>
      <c r="E5819" s="208">
        <f t="shared" si="504"/>
        <v>0.45</v>
      </c>
      <c r="F5819" s="207">
        <v>13585.66</v>
      </c>
      <c r="G5819" s="207">
        <v>19760.96</v>
      </c>
      <c r="H5819" s="207">
        <v>22231.08</v>
      </c>
      <c r="I5819" s="214">
        <f t="shared" si="505"/>
        <v>228706</v>
      </c>
      <c r="J5819" s="211">
        <f t="shared" ref="J5819:J5882" si="506">I5819/$B5819</f>
        <v>0.3879002713704206</v>
      </c>
      <c r="K5819" s="212">
        <f t="shared" ref="K5819:K5882" si="507">(I5819-I5818)/($B5819-$B5818)</f>
        <v>0.45</v>
      </c>
      <c r="L5819" s="214">
        <f t="shared" si="499"/>
        <v>12578.83</v>
      </c>
      <c r="M5819" s="213">
        <f t="shared" si="500"/>
        <v>18296.48</v>
      </c>
      <c r="N5819" s="213">
        <f t="shared" si="501"/>
        <v>20583.54</v>
      </c>
      <c r="O5819" s="242">
        <f t="shared" si="502"/>
        <v>0.5152999999999156</v>
      </c>
      <c r="P5819" s="242"/>
      <c r="Q5819" s="179"/>
      <c r="R5819" s="179"/>
      <c r="S5819" s="179"/>
      <c r="T5819" s="179"/>
      <c r="U5819" s="179"/>
      <c r="V5819" s="179"/>
      <c r="W5819" s="179"/>
      <c r="X5819" s="179"/>
      <c r="Y5819" s="179"/>
      <c r="Z5819" s="179"/>
      <c r="AA5819" s="222"/>
      <c r="AB5819" s="222"/>
      <c r="AC5819" s="222"/>
      <c r="AD5819" s="179"/>
      <c r="AE5819" s="179"/>
      <c r="AF5819" s="179"/>
      <c r="AG5819" s="179"/>
      <c r="AH5819" s="179"/>
      <c r="AI5819" s="179"/>
      <c r="AJ5819" s="179"/>
    </row>
    <row r="5820" spans="2:36" x14ac:dyDescent="0.3">
      <c r="B5820" s="224">
        <v>589700</v>
      </c>
      <c r="C5820" s="209">
        <v>247057</v>
      </c>
      <c r="D5820" s="206">
        <f t="shared" si="503"/>
        <v>0.41895370527386805</v>
      </c>
      <c r="E5820" s="208">
        <f t="shared" si="504"/>
        <v>0.45</v>
      </c>
      <c r="F5820" s="207">
        <v>13588.13</v>
      </c>
      <c r="G5820" s="207">
        <v>19764.560000000001</v>
      </c>
      <c r="H5820" s="207">
        <v>22235.13</v>
      </c>
      <c r="I5820" s="214">
        <f t="shared" si="505"/>
        <v>228751</v>
      </c>
      <c r="J5820" s="211">
        <f t="shared" si="506"/>
        <v>0.38791080210276413</v>
      </c>
      <c r="K5820" s="212">
        <f t="shared" si="507"/>
        <v>0.45</v>
      </c>
      <c r="L5820" s="214">
        <f t="shared" si="499"/>
        <v>12581.305</v>
      </c>
      <c r="M5820" s="213">
        <f t="shared" si="500"/>
        <v>18300.080000000002</v>
      </c>
      <c r="N5820" s="213">
        <f t="shared" si="501"/>
        <v>20587.59</v>
      </c>
      <c r="O5820" s="242">
        <f t="shared" si="502"/>
        <v>0.51520000000007715</v>
      </c>
      <c r="P5820" s="242"/>
      <c r="Q5820" s="179"/>
      <c r="R5820" s="179"/>
      <c r="S5820" s="179"/>
      <c r="T5820" s="179"/>
      <c r="U5820" s="179"/>
      <c r="V5820" s="179"/>
      <c r="W5820" s="179"/>
      <c r="X5820" s="179"/>
      <c r="Y5820" s="179"/>
      <c r="Z5820" s="179"/>
      <c r="AA5820" s="222"/>
      <c r="AB5820" s="222"/>
      <c r="AC5820" s="222"/>
      <c r="AD5820" s="179"/>
      <c r="AE5820" s="179"/>
      <c r="AF5820" s="179"/>
      <c r="AG5820" s="179"/>
      <c r="AH5820" s="179"/>
      <c r="AI5820" s="179"/>
      <c r="AJ5820" s="179"/>
    </row>
    <row r="5821" spans="2:36" x14ac:dyDescent="0.3">
      <c r="B5821" s="224">
        <v>589800</v>
      </c>
      <c r="C5821" s="209">
        <v>247102</v>
      </c>
      <c r="D5821" s="206">
        <f t="shared" si="503"/>
        <v>0.41895896914208208</v>
      </c>
      <c r="E5821" s="208">
        <f t="shared" si="504"/>
        <v>0.45</v>
      </c>
      <c r="F5821" s="207">
        <v>13590.61</v>
      </c>
      <c r="G5821" s="207">
        <v>19768.16</v>
      </c>
      <c r="H5821" s="207">
        <v>22239.18</v>
      </c>
      <c r="I5821" s="214">
        <f t="shared" si="505"/>
        <v>228796</v>
      </c>
      <c r="J5821" s="211">
        <f t="shared" si="506"/>
        <v>0.38792132926415734</v>
      </c>
      <c r="K5821" s="212">
        <f t="shared" si="507"/>
        <v>0.45</v>
      </c>
      <c r="L5821" s="214">
        <f t="shared" si="499"/>
        <v>12583.78</v>
      </c>
      <c r="M5821" s="213">
        <f t="shared" si="500"/>
        <v>18303.68</v>
      </c>
      <c r="N5821" s="213">
        <f t="shared" si="501"/>
        <v>20591.64</v>
      </c>
      <c r="O5821" s="242">
        <f t="shared" si="502"/>
        <v>0.51529999999980647</v>
      </c>
      <c r="P5821" s="242"/>
      <c r="Q5821" s="179"/>
      <c r="R5821" s="179"/>
      <c r="S5821" s="179"/>
      <c r="T5821" s="179"/>
      <c r="U5821" s="179"/>
      <c r="V5821" s="179"/>
      <c r="W5821" s="179"/>
      <c r="X5821" s="179"/>
      <c r="Y5821" s="179"/>
      <c r="Z5821" s="179"/>
      <c r="AA5821" s="222"/>
      <c r="AB5821" s="222"/>
      <c r="AC5821" s="222"/>
      <c r="AD5821" s="179"/>
      <c r="AE5821" s="179"/>
      <c r="AF5821" s="179"/>
      <c r="AG5821" s="179"/>
      <c r="AH5821" s="179"/>
      <c r="AI5821" s="179"/>
      <c r="AJ5821" s="179"/>
    </row>
    <row r="5822" spans="2:36" x14ac:dyDescent="0.3">
      <c r="B5822" s="224">
        <v>589900</v>
      </c>
      <c r="C5822" s="209">
        <v>247147</v>
      </c>
      <c r="D5822" s="206">
        <f t="shared" si="503"/>
        <v>0.41896423122563148</v>
      </c>
      <c r="E5822" s="208">
        <f t="shared" si="504"/>
        <v>0.45</v>
      </c>
      <c r="F5822" s="207">
        <v>13593.08</v>
      </c>
      <c r="G5822" s="207">
        <v>19771.759999999998</v>
      </c>
      <c r="H5822" s="207">
        <v>22243.23</v>
      </c>
      <c r="I5822" s="214">
        <f t="shared" si="505"/>
        <v>228841</v>
      </c>
      <c r="J5822" s="211">
        <f t="shared" si="506"/>
        <v>0.38793185285641635</v>
      </c>
      <c r="K5822" s="212">
        <f t="shared" si="507"/>
        <v>0.45</v>
      </c>
      <c r="L5822" s="214">
        <f t="shared" ref="L5822:L5885" si="508">I5822*5.5%</f>
        <v>12586.254999999999</v>
      </c>
      <c r="M5822" s="213">
        <f t="shared" ref="M5822:M5885" si="509">I5822*8%</f>
        <v>18307.28</v>
      </c>
      <c r="N5822" s="213">
        <f t="shared" ref="N5822:N5885" si="510">I5822*9%</f>
        <v>20595.689999999999</v>
      </c>
      <c r="O5822" s="242">
        <f t="shared" si="502"/>
        <v>0.51519999999996802</v>
      </c>
      <c r="P5822" s="242"/>
      <c r="Q5822" s="179"/>
      <c r="R5822" s="179"/>
      <c r="S5822" s="179"/>
      <c r="T5822" s="179"/>
      <c r="U5822" s="179"/>
      <c r="V5822" s="179"/>
      <c r="W5822" s="179"/>
      <c r="X5822" s="179"/>
      <c r="Y5822" s="179"/>
      <c r="Z5822" s="179"/>
      <c r="AA5822" s="222"/>
      <c r="AB5822" s="222"/>
      <c r="AC5822" s="222"/>
      <c r="AD5822" s="179"/>
      <c r="AE5822" s="179"/>
      <c r="AF5822" s="179"/>
      <c r="AG5822" s="179"/>
      <c r="AH5822" s="179"/>
      <c r="AI5822" s="179"/>
      <c r="AJ5822" s="179"/>
    </row>
    <row r="5823" spans="2:36" x14ac:dyDescent="0.3">
      <c r="B5823" s="224">
        <v>590000</v>
      </c>
      <c r="C5823" s="209">
        <v>247192</v>
      </c>
      <c r="D5823" s="206">
        <f t="shared" si="503"/>
        <v>0.41896949152542373</v>
      </c>
      <c r="E5823" s="208">
        <f t="shared" si="504"/>
        <v>0.45</v>
      </c>
      <c r="F5823" s="207">
        <v>13595.56</v>
      </c>
      <c r="G5823" s="207">
        <v>19775.36</v>
      </c>
      <c r="H5823" s="207">
        <v>22247.279999999999</v>
      </c>
      <c r="I5823" s="214">
        <f t="shared" si="505"/>
        <v>228886</v>
      </c>
      <c r="J5823" s="211">
        <f t="shared" si="506"/>
        <v>0.38794237288135591</v>
      </c>
      <c r="K5823" s="212">
        <f t="shared" si="507"/>
        <v>0.45</v>
      </c>
      <c r="L5823" s="214">
        <f t="shared" si="508"/>
        <v>12588.73</v>
      </c>
      <c r="M5823" s="213">
        <f t="shared" si="509"/>
        <v>18310.88</v>
      </c>
      <c r="N5823" s="213">
        <f t="shared" si="510"/>
        <v>20599.739999999998</v>
      </c>
      <c r="O5823" s="242">
        <f t="shared" si="502"/>
        <v>0.51529999999966092</v>
      </c>
      <c r="P5823" s="242"/>
      <c r="Q5823" s="179"/>
      <c r="R5823" s="179"/>
      <c r="S5823" s="179"/>
      <c r="T5823" s="179"/>
      <c r="U5823" s="179"/>
      <c r="V5823" s="179"/>
      <c r="W5823" s="179"/>
      <c r="X5823" s="179"/>
      <c r="Y5823" s="179"/>
      <c r="Z5823" s="179"/>
      <c r="AA5823" s="222"/>
      <c r="AB5823" s="222"/>
      <c r="AC5823" s="222"/>
      <c r="AD5823" s="179"/>
      <c r="AE5823" s="179"/>
      <c r="AF5823" s="179"/>
      <c r="AG5823" s="179"/>
      <c r="AH5823" s="179"/>
      <c r="AI5823" s="179"/>
      <c r="AJ5823" s="179"/>
    </row>
    <row r="5824" spans="2:36" x14ac:dyDescent="0.3">
      <c r="B5824" s="224">
        <v>590100</v>
      </c>
      <c r="C5824" s="209">
        <v>247237</v>
      </c>
      <c r="D5824" s="206">
        <f t="shared" si="503"/>
        <v>0.41897475004236567</v>
      </c>
      <c r="E5824" s="208">
        <f t="shared" si="504"/>
        <v>0.45</v>
      </c>
      <c r="F5824" s="207">
        <v>13598.03</v>
      </c>
      <c r="G5824" s="207">
        <v>19778.96</v>
      </c>
      <c r="H5824" s="207">
        <v>22251.33</v>
      </c>
      <c r="I5824" s="214">
        <f t="shared" si="505"/>
        <v>228931</v>
      </c>
      <c r="J5824" s="211">
        <f t="shared" si="506"/>
        <v>0.3879528893407897</v>
      </c>
      <c r="K5824" s="212">
        <f t="shared" si="507"/>
        <v>0.45</v>
      </c>
      <c r="L5824" s="214">
        <f t="shared" si="508"/>
        <v>12591.205</v>
      </c>
      <c r="M5824" s="213">
        <f t="shared" si="509"/>
        <v>18314.48</v>
      </c>
      <c r="N5824" s="213">
        <f t="shared" si="510"/>
        <v>20603.79</v>
      </c>
      <c r="O5824" s="242">
        <f t="shared" si="502"/>
        <v>0.51519999999989519</v>
      </c>
      <c r="P5824" s="242"/>
      <c r="Q5824" s="179"/>
      <c r="R5824" s="179"/>
      <c r="S5824" s="179"/>
      <c r="T5824" s="179"/>
      <c r="U5824" s="179"/>
      <c r="V5824" s="179"/>
      <c r="W5824" s="179"/>
      <c r="X5824" s="179"/>
      <c r="Y5824" s="179"/>
      <c r="Z5824" s="179"/>
      <c r="AA5824" s="222"/>
      <c r="AB5824" s="222"/>
      <c r="AC5824" s="222"/>
      <c r="AD5824" s="179"/>
      <c r="AE5824" s="179"/>
      <c r="AF5824" s="179"/>
      <c r="AG5824" s="179"/>
      <c r="AH5824" s="179"/>
      <c r="AI5824" s="179"/>
      <c r="AJ5824" s="179"/>
    </row>
    <row r="5825" spans="2:36" x14ac:dyDescent="0.3">
      <c r="B5825" s="224">
        <v>590200</v>
      </c>
      <c r="C5825" s="209">
        <v>247282</v>
      </c>
      <c r="D5825" s="206">
        <f t="shared" si="503"/>
        <v>0.41898000677736358</v>
      </c>
      <c r="E5825" s="208">
        <f t="shared" si="504"/>
        <v>0.45</v>
      </c>
      <c r="F5825" s="207">
        <v>13600.51</v>
      </c>
      <c r="G5825" s="207">
        <v>19782.560000000001</v>
      </c>
      <c r="H5825" s="207">
        <v>22255.38</v>
      </c>
      <c r="I5825" s="214">
        <f t="shared" si="505"/>
        <v>228976</v>
      </c>
      <c r="J5825" s="211">
        <f t="shared" si="506"/>
        <v>0.38796340223652998</v>
      </c>
      <c r="K5825" s="212">
        <f t="shared" si="507"/>
        <v>0.45</v>
      </c>
      <c r="L5825" s="214">
        <f t="shared" si="508"/>
        <v>12593.68</v>
      </c>
      <c r="M5825" s="213">
        <f t="shared" si="509"/>
        <v>18318.080000000002</v>
      </c>
      <c r="N5825" s="213">
        <f t="shared" si="510"/>
        <v>20607.84</v>
      </c>
      <c r="O5825" s="242">
        <f t="shared" si="502"/>
        <v>0.51530000000013387</v>
      </c>
      <c r="P5825" s="242"/>
      <c r="Q5825" s="179"/>
      <c r="R5825" s="179"/>
      <c r="S5825" s="179"/>
      <c r="T5825" s="179"/>
      <c r="U5825" s="179"/>
      <c r="V5825" s="179"/>
      <c r="W5825" s="179"/>
      <c r="X5825" s="179"/>
      <c r="Y5825" s="179"/>
      <c r="Z5825" s="179"/>
      <c r="AA5825" s="222"/>
      <c r="AB5825" s="222"/>
      <c r="AC5825" s="222"/>
      <c r="AD5825" s="179"/>
      <c r="AE5825" s="179"/>
      <c r="AF5825" s="179"/>
      <c r="AG5825" s="179"/>
      <c r="AH5825" s="179"/>
      <c r="AI5825" s="179"/>
      <c r="AJ5825" s="179"/>
    </row>
    <row r="5826" spans="2:36" x14ac:dyDescent="0.3">
      <c r="B5826" s="224">
        <v>590300</v>
      </c>
      <c r="C5826" s="209">
        <v>247327</v>
      </c>
      <c r="D5826" s="206">
        <f t="shared" si="503"/>
        <v>0.41898526173132306</v>
      </c>
      <c r="E5826" s="208">
        <f t="shared" si="504"/>
        <v>0.45</v>
      </c>
      <c r="F5826" s="207">
        <v>13602.98</v>
      </c>
      <c r="G5826" s="207">
        <v>19786.16</v>
      </c>
      <c r="H5826" s="207">
        <v>22259.43</v>
      </c>
      <c r="I5826" s="214">
        <f t="shared" si="505"/>
        <v>229021</v>
      </c>
      <c r="J5826" s="211">
        <f t="shared" si="506"/>
        <v>0.38797391157038796</v>
      </c>
      <c r="K5826" s="212">
        <f t="shared" si="507"/>
        <v>0.45</v>
      </c>
      <c r="L5826" s="214">
        <f t="shared" si="508"/>
        <v>12596.155000000001</v>
      </c>
      <c r="M5826" s="213">
        <f t="shared" si="509"/>
        <v>18321.68</v>
      </c>
      <c r="N5826" s="213">
        <f t="shared" si="510"/>
        <v>20611.89</v>
      </c>
      <c r="O5826" s="242">
        <f t="shared" si="502"/>
        <v>0.51520000000029542</v>
      </c>
      <c r="P5826" s="242"/>
      <c r="Q5826" s="179"/>
      <c r="R5826" s="179"/>
      <c r="S5826" s="179"/>
      <c r="T5826" s="179"/>
      <c r="U5826" s="179"/>
      <c r="V5826" s="179"/>
      <c r="W5826" s="179"/>
      <c r="X5826" s="179"/>
      <c r="Y5826" s="179"/>
      <c r="Z5826" s="179"/>
      <c r="AA5826" s="222"/>
      <c r="AB5826" s="222"/>
      <c r="AC5826" s="222"/>
      <c r="AD5826" s="179"/>
      <c r="AE5826" s="179"/>
      <c r="AF5826" s="179"/>
      <c r="AG5826" s="179"/>
      <c r="AH5826" s="179"/>
      <c r="AI5826" s="179"/>
      <c r="AJ5826" s="179"/>
    </row>
    <row r="5827" spans="2:36" x14ac:dyDescent="0.3">
      <c r="B5827" s="224">
        <v>590400</v>
      </c>
      <c r="C5827" s="209">
        <v>247372</v>
      </c>
      <c r="D5827" s="206">
        <f t="shared" si="503"/>
        <v>0.41899051490514905</v>
      </c>
      <c r="E5827" s="208">
        <f t="shared" si="504"/>
        <v>0.45</v>
      </c>
      <c r="F5827" s="207">
        <v>13605.46</v>
      </c>
      <c r="G5827" s="207">
        <v>19789.759999999998</v>
      </c>
      <c r="H5827" s="207">
        <v>22263.48</v>
      </c>
      <c r="I5827" s="214">
        <f t="shared" si="505"/>
        <v>229066</v>
      </c>
      <c r="J5827" s="211">
        <f t="shared" si="506"/>
        <v>0.38798441734417344</v>
      </c>
      <c r="K5827" s="212">
        <f t="shared" si="507"/>
        <v>0.45</v>
      </c>
      <c r="L5827" s="214">
        <f t="shared" si="508"/>
        <v>12598.63</v>
      </c>
      <c r="M5827" s="213">
        <f t="shared" si="509"/>
        <v>18325.28</v>
      </c>
      <c r="N5827" s="213">
        <f t="shared" si="510"/>
        <v>20615.939999999999</v>
      </c>
      <c r="O5827" s="242">
        <f t="shared" si="502"/>
        <v>0.51530000000002474</v>
      </c>
      <c r="P5827" s="242"/>
      <c r="Q5827" s="179"/>
      <c r="R5827" s="179"/>
      <c r="S5827" s="179"/>
      <c r="T5827" s="179"/>
      <c r="U5827" s="179"/>
      <c r="V5827" s="179"/>
      <c r="W5827" s="179"/>
      <c r="X5827" s="179"/>
      <c r="Y5827" s="179"/>
      <c r="Z5827" s="179"/>
      <c r="AA5827" s="222"/>
      <c r="AB5827" s="222"/>
      <c r="AC5827" s="222"/>
      <c r="AD5827" s="179"/>
      <c r="AE5827" s="179"/>
      <c r="AF5827" s="179"/>
      <c r="AG5827" s="179"/>
      <c r="AH5827" s="179"/>
      <c r="AI5827" s="179"/>
      <c r="AJ5827" s="179"/>
    </row>
    <row r="5828" spans="2:36" x14ac:dyDescent="0.3">
      <c r="B5828" s="224">
        <v>590500</v>
      </c>
      <c r="C5828" s="209">
        <v>247417</v>
      </c>
      <c r="D5828" s="206">
        <f t="shared" si="503"/>
        <v>0.418995766299746</v>
      </c>
      <c r="E5828" s="208">
        <f t="shared" si="504"/>
        <v>0.45</v>
      </c>
      <c r="F5828" s="207">
        <v>13607.93</v>
      </c>
      <c r="G5828" s="207">
        <v>19793.36</v>
      </c>
      <c r="H5828" s="207">
        <v>22267.53</v>
      </c>
      <c r="I5828" s="214">
        <f t="shared" si="505"/>
        <v>229111</v>
      </c>
      <c r="J5828" s="211">
        <f t="shared" si="506"/>
        <v>0.38799491955969517</v>
      </c>
      <c r="K5828" s="212">
        <f t="shared" si="507"/>
        <v>0.45</v>
      </c>
      <c r="L5828" s="214">
        <f t="shared" si="508"/>
        <v>12601.105</v>
      </c>
      <c r="M5828" s="213">
        <f t="shared" si="509"/>
        <v>18328.88</v>
      </c>
      <c r="N5828" s="213">
        <f t="shared" si="510"/>
        <v>20619.989999999998</v>
      </c>
      <c r="O5828" s="242">
        <f t="shared" si="502"/>
        <v>0.51519999999964061</v>
      </c>
      <c r="P5828" s="242"/>
      <c r="Q5828" s="179"/>
      <c r="R5828" s="179"/>
      <c r="S5828" s="179"/>
      <c r="T5828" s="179"/>
      <c r="U5828" s="179"/>
      <c r="V5828" s="179"/>
      <c r="W5828" s="179"/>
      <c r="X5828" s="179"/>
      <c r="Y5828" s="179"/>
      <c r="Z5828" s="179"/>
      <c r="AA5828" s="222"/>
      <c r="AB5828" s="222"/>
      <c r="AC5828" s="222"/>
      <c r="AD5828" s="179"/>
      <c r="AE5828" s="179"/>
      <c r="AF5828" s="179"/>
      <c r="AG5828" s="179"/>
      <c r="AH5828" s="179"/>
      <c r="AI5828" s="179"/>
      <c r="AJ5828" s="179"/>
    </row>
    <row r="5829" spans="2:36" x14ac:dyDescent="0.3">
      <c r="B5829" s="224">
        <v>590600</v>
      </c>
      <c r="C5829" s="209">
        <v>247462</v>
      </c>
      <c r="D5829" s="206">
        <f t="shared" si="503"/>
        <v>0.41900101591601763</v>
      </c>
      <c r="E5829" s="208">
        <f t="shared" si="504"/>
        <v>0.45</v>
      </c>
      <c r="F5829" s="207">
        <v>13610.41</v>
      </c>
      <c r="G5829" s="207">
        <v>19796.96</v>
      </c>
      <c r="H5829" s="207">
        <v>22271.58</v>
      </c>
      <c r="I5829" s="214">
        <f t="shared" si="505"/>
        <v>229156</v>
      </c>
      <c r="J5829" s="211">
        <f t="shared" si="506"/>
        <v>0.38800541821876056</v>
      </c>
      <c r="K5829" s="212">
        <f t="shared" si="507"/>
        <v>0.45</v>
      </c>
      <c r="L5829" s="214">
        <f t="shared" si="508"/>
        <v>12603.58</v>
      </c>
      <c r="M5829" s="213">
        <f t="shared" si="509"/>
        <v>18332.48</v>
      </c>
      <c r="N5829" s="213">
        <f t="shared" si="510"/>
        <v>20624.04</v>
      </c>
      <c r="O5829" s="242">
        <f t="shared" ref="O5829:O5892" si="511">(C5829+F5829+H5829-C5828-F5828-H5828)/100</f>
        <v>0.5152999999999156</v>
      </c>
      <c r="P5829" s="242"/>
      <c r="Q5829" s="179"/>
      <c r="R5829" s="179"/>
      <c r="S5829" s="179"/>
      <c r="T5829" s="179"/>
      <c r="U5829" s="179"/>
      <c r="V5829" s="179"/>
      <c r="W5829" s="179"/>
      <c r="X5829" s="179"/>
      <c r="Y5829" s="179"/>
      <c r="Z5829" s="179"/>
      <c r="AA5829" s="222"/>
      <c r="AB5829" s="222"/>
      <c r="AC5829" s="222"/>
      <c r="AD5829" s="179"/>
      <c r="AE5829" s="179"/>
      <c r="AF5829" s="179"/>
      <c r="AG5829" s="179"/>
      <c r="AH5829" s="179"/>
      <c r="AI5829" s="179"/>
      <c r="AJ5829" s="179"/>
    </row>
    <row r="5830" spans="2:36" x14ac:dyDescent="0.3">
      <c r="B5830" s="224">
        <v>590700</v>
      </c>
      <c r="C5830" s="209">
        <v>247507</v>
      </c>
      <c r="D5830" s="206">
        <f t="shared" si="503"/>
        <v>0.4190062637548671</v>
      </c>
      <c r="E5830" s="208">
        <f t="shared" si="504"/>
        <v>0.45</v>
      </c>
      <c r="F5830" s="207">
        <v>13612.88</v>
      </c>
      <c r="G5830" s="207">
        <v>19800.560000000001</v>
      </c>
      <c r="H5830" s="207">
        <v>22275.63</v>
      </c>
      <c r="I5830" s="214">
        <f t="shared" si="505"/>
        <v>229201</v>
      </c>
      <c r="J5830" s="211">
        <f t="shared" si="506"/>
        <v>0.38801591332317592</v>
      </c>
      <c r="K5830" s="212">
        <f t="shared" si="507"/>
        <v>0.45</v>
      </c>
      <c r="L5830" s="214">
        <f t="shared" si="508"/>
        <v>12606.055</v>
      </c>
      <c r="M5830" s="213">
        <f t="shared" si="509"/>
        <v>18336.080000000002</v>
      </c>
      <c r="N5830" s="213">
        <f t="shared" si="510"/>
        <v>20628.09</v>
      </c>
      <c r="O5830" s="242">
        <f t="shared" si="511"/>
        <v>0.51520000000007715</v>
      </c>
      <c r="P5830" s="242"/>
      <c r="Q5830" s="179"/>
      <c r="R5830" s="179"/>
      <c r="S5830" s="179"/>
      <c r="T5830" s="179"/>
      <c r="U5830" s="179"/>
      <c r="V5830" s="179"/>
      <c r="W5830" s="179"/>
      <c r="X5830" s="179"/>
      <c r="Y5830" s="179"/>
      <c r="Z5830" s="179"/>
      <c r="AA5830" s="222"/>
      <c r="AB5830" s="222"/>
      <c r="AC5830" s="222"/>
      <c r="AD5830" s="179"/>
      <c r="AE5830" s="179"/>
      <c r="AF5830" s="179"/>
      <c r="AG5830" s="179"/>
      <c r="AH5830" s="179"/>
      <c r="AI5830" s="179"/>
      <c r="AJ5830" s="179"/>
    </row>
    <row r="5831" spans="2:36" x14ac:dyDescent="0.3">
      <c r="B5831" s="224">
        <v>590800</v>
      </c>
      <c r="C5831" s="209">
        <v>247552</v>
      </c>
      <c r="D5831" s="206">
        <f t="shared" si="503"/>
        <v>0.41901150981719704</v>
      </c>
      <c r="E5831" s="208">
        <f t="shared" si="504"/>
        <v>0.45</v>
      </c>
      <c r="F5831" s="207">
        <v>13615.36</v>
      </c>
      <c r="G5831" s="207">
        <v>19804.16</v>
      </c>
      <c r="H5831" s="207">
        <v>22279.68</v>
      </c>
      <c r="I5831" s="214">
        <f t="shared" si="505"/>
        <v>229246</v>
      </c>
      <c r="J5831" s="211">
        <f t="shared" si="506"/>
        <v>0.3880264048747461</v>
      </c>
      <c r="K5831" s="212">
        <f t="shared" si="507"/>
        <v>0.45</v>
      </c>
      <c r="L5831" s="214">
        <f t="shared" si="508"/>
        <v>12608.53</v>
      </c>
      <c r="M5831" s="213">
        <f t="shared" si="509"/>
        <v>18339.68</v>
      </c>
      <c r="N5831" s="213">
        <f t="shared" si="510"/>
        <v>20632.14</v>
      </c>
      <c r="O5831" s="242">
        <f t="shared" si="511"/>
        <v>0.51529999999980647</v>
      </c>
      <c r="P5831" s="242"/>
      <c r="Q5831" s="179"/>
      <c r="R5831" s="179"/>
      <c r="S5831" s="179"/>
      <c r="T5831" s="179"/>
      <c r="U5831" s="179"/>
      <c r="V5831" s="179"/>
      <c r="W5831" s="179"/>
      <c r="X5831" s="179"/>
      <c r="Y5831" s="179"/>
      <c r="Z5831" s="179"/>
      <c r="AA5831" s="222"/>
      <c r="AB5831" s="222"/>
      <c r="AC5831" s="222"/>
      <c r="AD5831" s="179"/>
      <c r="AE5831" s="179"/>
      <c r="AF5831" s="179"/>
      <c r="AG5831" s="179"/>
      <c r="AH5831" s="179"/>
      <c r="AI5831" s="179"/>
      <c r="AJ5831" s="179"/>
    </row>
    <row r="5832" spans="2:36" x14ac:dyDescent="0.3">
      <c r="B5832" s="224">
        <v>590900</v>
      </c>
      <c r="C5832" s="209">
        <v>247597</v>
      </c>
      <c r="D5832" s="206">
        <f t="shared" si="503"/>
        <v>0.41901675410390932</v>
      </c>
      <c r="E5832" s="208">
        <f t="shared" si="504"/>
        <v>0.45</v>
      </c>
      <c r="F5832" s="207">
        <v>13617.83</v>
      </c>
      <c r="G5832" s="207">
        <v>19807.759999999998</v>
      </c>
      <c r="H5832" s="207">
        <v>22283.73</v>
      </c>
      <c r="I5832" s="214">
        <f t="shared" si="505"/>
        <v>229291</v>
      </c>
      <c r="J5832" s="211">
        <f t="shared" si="506"/>
        <v>0.38803689287527499</v>
      </c>
      <c r="K5832" s="212">
        <f t="shared" si="507"/>
        <v>0.45</v>
      </c>
      <c r="L5832" s="214">
        <f t="shared" si="508"/>
        <v>12611.004999999999</v>
      </c>
      <c r="M5832" s="213">
        <f t="shared" si="509"/>
        <v>18343.28</v>
      </c>
      <c r="N5832" s="213">
        <f t="shared" si="510"/>
        <v>20636.189999999999</v>
      </c>
      <c r="O5832" s="242">
        <f t="shared" si="511"/>
        <v>0.51519999999996802</v>
      </c>
      <c r="P5832" s="242"/>
      <c r="Q5832" s="179"/>
      <c r="R5832" s="179"/>
      <c r="S5832" s="179"/>
      <c r="T5832" s="179"/>
      <c r="U5832" s="179"/>
      <c r="V5832" s="179"/>
      <c r="W5832" s="179"/>
      <c r="X5832" s="179"/>
      <c r="Y5832" s="179"/>
      <c r="Z5832" s="179"/>
      <c r="AA5832" s="222"/>
      <c r="AB5832" s="222"/>
      <c r="AC5832" s="222"/>
      <c r="AD5832" s="179"/>
      <c r="AE5832" s="179"/>
      <c r="AF5832" s="179"/>
      <c r="AG5832" s="179"/>
      <c r="AH5832" s="179"/>
      <c r="AI5832" s="179"/>
      <c r="AJ5832" s="179"/>
    </row>
    <row r="5833" spans="2:36" x14ac:dyDescent="0.3">
      <c r="B5833" s="224">
        <v>591000</v>
      </c>
      <c r="C5833" s="209">
        <v>247642</v>
      </c>
      <c r="D5833" s="206">
        <f t="shared" si="503"/>
        <v>0.41902199661590522</v>
      </c>
      <c r="E5833" s="208">
        <f t="shared" si="504"/>
        <v>0.45</v>
      </c>
      <c r="F5833" s="207">
        <v>13620.31</v>
      </c>
      <c r="G5833" s="207">
        <v>19811.36</v>
      </c>
      <c r="H5833" s="207">
        <v>22287.78</v>
      </c>
      <c r="I5833" s="214">
        <f t="shared" si="505"/>
        <v>229336</v>
      </c>
      <c r="J5833" s="211">
        <f t="shared" si="506"/>
        <v>0.38804737732656513</v>
      </c>
      <c r="K5833" s="212">
        <f t="shared" si="507"/>
        <v>0.45</v>
      </c>
      <c r="L5833" s="214">
        <f t="shared" si="508"/>
        <v>12613.48</v>
      </c>
      <c r="M5833" s="213">
        <f t="shared" si="509"/>
        <v>18346.88</v>
      </c>
      <c r="N5833" s="213">
        <f t="shared" si="510"/>
        <v>20640.239999999998</v>
      </c>
      <c r="O5833" s="242">
        <f t="shared" si="511"/>
        <v>0.51529999999966092</v>
      </c>
      <c r="P5833" s="242"/>
      <c r="Q5833" s="179"/>
      <c r="R5833" s="179"/>
      <c r="S5833" s="179"/>
      <c r="T5833" s="179"/>
      <c r="U5833" s="179"/>
      <c r="V5833" s="179"/>
      <c r="W5833" s="179"/>
      <c r="X5833" s="179"/>
      <c r="Y5833" s="179"/>
      <c r="Z5833" s="179"/>
      <c r="AA5833" s="222"/>
      <c r="AB5833" s="222"/>
      <c r="AC5833" s="222"/>
      <c r="AD5833" s="179"/>
      <c r="AE5833" s="179"/>
      <c r="AF5833" s="179"/>
      <c r="AG5833" s="179"/>
      <c r="AH5833" s="179"/>
      <c r="AI5833" s="179"/>
      <c r="AJ5833" s="179"/>
    </row>
    <row r="5834" spans="2:36" x14ac:dyDescent="0.3">
      <c r="B5834" s="224">
        <v>591100</v>
      </c>
      <c r="C5834" s="209">
        <v>247687</v>
      </c>
      <c r="D5834" s="206">
        <f t="shared" si="503"/>
        <v>0.41902723735408559</v>
      </c>
      <c r="E5834" s="208">
        <f t="shared" si="504"/>
        <v>0.45</v>
      </c>
      <c r="F5834" s="207">
        <v>13622.78</v>
      </c>
      <c r="G5834" s="207">
        <v>19814.96</v>
      </c>
      <c r="H5834" s="207">
        <v>22291.83</v>
      </c>
      <c r="I5834" s="214">
        <f t="shared" si="505"/>
        <v>229381</v>
      </c>
      <c r="J5834" s="211">
        <f t="shared" si="506"/>
        <v>0.38805785823041788</v>
      </c>
      <c r="K5834" s="212">
        <f t="shared" si="507"/>
        <v>0.45</v>
      </c>
      <c r="L5834" s="214">
        <f t="shared" si="508"/>
        <v>12615.955</v>
      </c>
      <c r="M5834" s="213">
        <f t="shared" si="509"/>
        <v>18350.48</v>
      </c>
      <c r="N5834" s="213">
        <f t="shared" si="510"/>
        <v>20644.29</v>
      </c>
      <c r="O5834" s="242">
        <f t="shared" si="511"/>
        <v>0.51519999999989519</v>
      </c>
      <c r="P5834" s="242"/>
      <c r="Q5834" s="179"/>
      <c r="R5834" s="179"/>
      <c r="S5834" s="179"/>
      <c r="T5834" s="179"/>
      <c r="U5834" s="179"/>
      <c r="V5834" s="179"/>
      <c r="W5834" s="179"/>
      <c r="X5834" s="179"/>
      <c r="Y5834" s="179"/>
      <c r="Z5834" s="179"/>
      <c r="AA5834" s="222"/>
      <c r="AB5834" s="222"/>
      <c r="AC5834" s="222"/>
      <c r="AD5834" s="179"/>
      <c r="AE5834" s="179"/>
      <c r="AF5834" s="179"/>
      <c r="AG5834" s="179"/>
      <c r="AH5834" s="179"/>
      <c r="AI5834" s="179"/>
      <c r="AJ5834" s="179"/>
    </row>
    <row r="5835" spans="2:36" x14ac:dyDescent="0.3">
      <c r="B5835" s="224">
        <v>591200</v>
      </c>
      <c r="C5835" s="209">
        <v>247732</v>
      </c>
      <c r="D5835" s="206">
        <f t="shared" si="503"/>
        <v>0.41903247631935048</v>
      </c>
      <c r="E5835" s="208">
        <f t="shared" si="504"/>
        <v>0.45</v>
      </c>
      <c r="F5835" s="207">
        <v>13625.26</v>
      </c>
      <c r="G5835" s="207">
        <v>19818.560000000001</v>
      </c>
      <c r="H5835" s="207">
        <v>22295.88</v>
      </c>
      <c r="I5835" s="214">
        <f t="shared" si="505"/>
        <v>229426</v>
      </c>
      <c r="J5835" s="211">
        <f t="shared" si="506"/>
        <v>0.3880683355886333</v>
      </c>
      <c r="K5835" s="212">
        <f t="shared" si="507"/>
        <v>0.45</v>
      </c>
      <c r="L5835" s="214">
        <f t="shared" si="508"/>
        <v>12618.43</v>
      </c>
      <c r="M5835" s="213">
        <f t="shared" si="509"/>
        <v>18354.080000000002</v>
      </c>
      <c r="N5835" s="213">
        <f t="shared" si="510"/>
        <v>20648.34</v>
      </c>
      <c r="O5835" s="242">
        <f t="shared" si="511"/>
        <v>0.51530000000013387</v>
      </c>
      <c r="P5835" s="242"/>
      <c r="Q5835" s="179"/>
      <c r="R5835" s="179"/>
      <c r="S5835" s="179"/>
      <c r="T5835" s="179"/>
      <c r="U5835" s="179"/>
      <c r="V5835" s="179"/>
      <c r="W5835" s="179"/>
      <c r="X5835" s="179"/>
      <c r="Y5835" s="179"/>
      <c r="Z5835" s="179"/>
      <c r="AA5835" s="222"/>
      <c r="AB5835" s="222"/>
      <c r="AC5835" s="222"/>
      <c r="AD5835" s="179"/>
      <c r="AE5835" s="179"/>
      <c r="AF5835" s="179"/>
      <c r="AG5835" s="179"/>
      <c r="AH5835" s="179"/>
      <c r="AI5835" s="179"/>
      <c r="AJ5835" s="179"/>
    </row>
    <row r="5836" spans="2:36" x14ac:dyDescent="0.3">
      <c r="B5836" s="224">
        <v>591300</v>
      </c>
      <c r="C5836" s="209">
        <v>247777</v>
      </c>
      <c r="D5836" s="206">
        <f t="shared" si="503"/>
        <v>0.41903771351259933</v>
      </c>
      <c r="E5836" s="208">
        <f t="shared" si="504"/>
        <v>0.45</v>
      </c>
      <c r="F5836" s="207">
        <v>13627.73</v>
      </c>
      <c r="G5836" s="207">
        <v>19822.16</v>
      </c>
      <c r="H5836" s="207">
        <v>22299.93</v>
      </c>
      <c r="I5836" s="214">
        <f t="shared" si="505"/>
        <v>229471</v>
      </c>
      <c r="J5836" s="211">
        <f t="shared" si="506"/>
        <v>0.38807880940301032</v>
      </c>
      <c r="K5836" s="212">
        <f t="shared" si="507"/>
        <v>0.45</v>
      </c>
      <c r="L5836" s="214">
        <f t="shared" si="508"/>
        <v>12620.905000000001</v>
      </c>
      <c r="M5836" s="213">
        <f t="shared" si="509"/>
        <v>18357.68</v>
      </c>
      <c r="N5836" s="213">
        <f t="shared" si="510"/>
        <v>20652.39</v>
      </c>
      <c r="O5836" s="242">
        <f t="shared" si="511"/>
        <v>0.51520000000029542</v>
      </c>
      <c r="P5836" s="242"/>
      <c r="Q5836" s="179"/>
      <c r="R5836" s="179"/>
      <c r="S5836" s="179"/>
      <c r="T5836" s="179"/>
      <c r="U5836" s="179"/>
      <c r="V5836" s="179"/>
      <c r="W5836" s="179"/>
      <c r="X5836" s="179"/>
      <c r="Y5836" s="179"/>
      <c r="Z5836" s="179"/>
      <c r="AA5836" s="222"/>
      <c r="AB5836" s="222"/>
      <c r="AC5836" s="222"/>
      <c r="AD5836" s="179"/>
      <c r="AE5836" s="179"/>
      <c r="AF5836" s="179"/>
      <c r="AG5836" s="179"/>
      <c r="AH5836" s="179"/>
      <c r="AI5836" s="179"/>
      <c r="AJ5836" s="179"/>
    </row>
    <row r="5837" spans="2:36" x14ac:dyDescent="0.3">
      <c r="B5837" s="224">
        <v>591400</v>
      </c>
      <c r="C5837" s="209">
        <v>247822</v>
      </c>
      <c r="D5837" s="206">
        <f t="shared" si="503"/>
        <v>0.41904294893473115</v>
      </c>
      <c r="E5837" s="208">
        <f t="shared" si="504"/>
        <v>0.45</v>
      </c>
      <c r="F5837" s="207">
        <v>13630.21</v>
      </c>
      <c r="G5837" s="207">
        <v>19825.759999999998</v>
      </c>
      <c r="H5837" s="207">
        <v>22303.98</v>
      </c>
      <c r="I5837" s="214">
        <f t="shared" si="505"/>
        <v>229516</v>
      </c>
      <c r="J5837" s="211">
        <f t="shared" si="506"/>
        <v>0.38808927967534662</v>
      </c>
      <c r="K5837" s="212">
        <f t="shared" si="507"/>
        <v>0.45</v>
      </c>
      <c r="L5837" s="214">
        <f t="shared" si="508"/>
        <v>12623.38</v>
      </c>
      <c r="M5837" s="213">
        <f t="shared" si="509"/>
        <v>18361.28</v>
      </c>
      <c r="N5837" s="213">
        <f t="shared" si="510"/>
        <v>20656.439999999999</v>
      </c>
      <c r="O5837" s="242">
        <f t="shared" si="511"/>
        <v>0.51530000000002474</v>
      </c>
      <c r="P5837" s="242"/>
      <c r="Q5837" s="179"/>
      <c r="R5837" s="179"/>
      <c r="S5837" s="179"/>
      <c r="T5837" s="179"/>
      <c r="U5837" s="179"/>
      <c r="V5837" s="179"/>
      <c r="W5837" s="179"/>
      <c r="X5837" s="179"/>
      <c r="Y5837" s="179"/>
      <c r="Z5837" s="179"/>
      <c r="AA5837" s="222"/>
      <c r="AB5837" s="222"/>
      <c r="AC5837" s="222"/>
      <c r="AD5837" s="179"/>
      <c r="AE5837" s="179"/>
      <c r="AF5837" s="179"/>
      <c r="AG5837" s="179"/>
      <c r="AH5837" s="179"/>
      <c r="AI5837" s="179"/>
      <c r="AJ5837" s="179"/>
    </row>
    <row r="5838" spans="2:36" x14ac:dyDescent="0.3">
      <c r="B5838" s="224">
        <v>591500</v>
      </c>
      <c r="C5838" s="209">
        <v>247867</v>
      </c>
      <c r="D5838" s="206">
        <f t="shared" si="503"/>
        <v>0.41904818258664411</v>
      </c>
      <c r="E5838" s="208">
        <f t="shared" si="504"/>
        <v>0.45</v>
      </c>
      <c r="F5838" s="207">
        <v>13632.68</v>
      </c>
      <c r="G5838" s="207">
        <v>19829.36</v>
      </c>
      <c r="H5838" s="207">
        <v>22308.03</v>
      </c>
      <c r="I5838" s="214">
        <f t="shared" si="505"/>
        <v>229561</v>
      </c>
      <c r="J5838" s="211">
        <f t="shared" si="506"/>
        <v>0.38809974640743872</v>
      </c>
      <c r="K5838" s="212">
        <f t="shared" si="507"/>
        <v>0.45</v>
      </c>
      <c r="L5838" s="214">
        <f t="shared" si="508"/>
        <v>12625.855</v>
      </c>
      <c r="M5838" s="213">
        <f t="shared" si="509"/>
        <v>18364.88</v>
      </c>
      <c r="N5838" s="213">
        <f t="shared" si="510"/>
        <v>20660.489999999998</v>
      </c>
      <c r="O5838" s="242">
        <f t="shared" si="511"/>
        <v>0.51519999999964061</v>
      </c>
      <c r="P5838" s="242"/>
      <c r="Q5838" s="179"/>
      <c r="R5838" s="179"/>
      <c r="S5838" s="179"/>
      <c r="T5838" s="179"/>
      <c r="U5838" s="179"/>
      <c r="V5838" s="179"/>
      <c r="W5838" s="179"/>
      <c r="X5838" s="179"/>
      <c r="Y5838" s="179"/>
      <c r="Z5838" s="179"/>
      <c r="AA5838" s="222"/>
      <c r="AB5838" s="222"/>
      <c r="AC5838" s="222"/>
      <c r="AD5838" s="179"/>
      <c r="AE5838" s="179"/>
      <c r="AF5838" s="179"/>
      <c r="AG5838" s="179"/>
      <c r="AH5838" s="179"/>
      <c r="AI5838" s="179"/>
      <c r="AJ5838" s="179"/>
    </row>
    <row r="5839" spans="2:36" x14ac:dyDescent="0.3">
      <c r="B5839" s="224">
        <v>591600</v>
      </c>
      <c r="C5839" s="209">
        <v>247912</v>
      </c>
      <c r="D5839" s="206">
        <f t="shared" si="503"/>
        <v>0.419053414469236</v>
      </c>
      <c r="E5839" s="208">
        <f t="shared" si="504"/>
        <v>0.45</v>
      </c>
      <c r="F5839" s="207">
        <v>13635.16</v>
      </c>
      <c r="G5839" s="207">
        <v>19832.96</v>
      </c>
      <c r="H5839" s="207">
        <v>22312.080000000002</v>
      </c>
      <c r="I5839" s="214">
        <f t="shared" si="505"/>
        <v>229606</v>
      </c>
      <c r="J5839" s="211">
        <f t="shared" si="506"/>
        <v>0.38811020960108183</v>
      </c>
      <c r="K5839" s="212">
        <f t="shared" si="507"/>
        <v>0.45</v>
      </c>
      <c r="L5839" s="214">
        <f t="shared" si="508"/>
        <v>12628.33</v>
      </c>
      <c r="M5839" s="213">
        <f t="shared" si="509"/>
        <v>18368.48</v>
      </c>
      <c r="N5839" s="213">
        <f t="shared" si="510"/>
        <v>20664.54</v>
      </c>
      <c r="O5839" s="242">
        <f t="shared" si="511"/>
        <v>0.5152999999999156</v>
      </c>
      <c r="P5839" s="242"/>
      <c r="Q5839" s="179"/>
      <c r="R5839" s="179"/>
      <c r="S5839" s="179"/>
      <c r="T5839" s="179"/>
      <c r="U5839" s="179"/>
      <c r="V5839" s="179"/>
      <c r="W5839" s="179"/>
      <c r="X5839" s="179"/>
      <c r="Y5839" s="179"/>
      <c r="Z5839" s="179"/>
      <c r="AA5839" s="222"/>
      <c r="AB5839" s="222"/>
      <c r="AC5839" s="222"/>
      <c r="AD5839" s="179"/>
      <c r="AE5839" s="179"/>
      <c r="AF5839" s="179"/>
      <c r="AG5839" s="179"/>
      <c r="AH5839" s="179"/>
      <c r="AI5839" s="179"/>
      <c r="AJ5839" s="179"/>
    </row>
    <row r="5840" spans="2:36" x14ac:dyDescent="0.3">
      <c r="B5840" s="224">
        <v>591700</v>
      </c>
      <c r="C5840" s="209">
        <v>247957</v>
      </c>
      <c r="D5840" s="206">
        <f t="shared" si="503"/>
        <v>0.41905864458340375</v>
      </c>
      <c r="E5840" s="208">
        <f t="shared" si="504"/>
        <v>0.45</v>
      </c>
      <c r="F5840" s="207">
        <v>13637.63</v>
      </c>
      <c r="G5840" s="207">
        <v>19836.560000000001</v>
      </c>
      <c r="H5840" s="207">
        <v>22316.13</v>
      </c>
      <c r="I5840" s="214">
        <f t="shared" si="505"/>
        <v>229651</v>
      </c>
      <c r="J5840" s="211">
        <f t="shared" si="506"/>
        <v>0.38812066925806998</v>
      </c>
      <c r="K5840" s="212">
        <f t="shared" si="507"/>
        <v>0.45</v>
      </c>
      <c r="L5840" s="214">
        <f t="shared" si="508"/>
        <v>12630.805</v>
      </c>
      <c r="M5840" s="213">
        <f t="shared" si="509"/>
        <v>18372.080000000002</v>
      </c>
      <c r="N5840" s="213">
        <f t="shared" si="510"/>
        <v>20668.59</v>
      </c>
      <c r="O5840" s="242">
        <f t="shared" si="511"/>
        <v>0.51520000000007715</v>
      </c>
      <c r="P5840" s="242"/>
      <c r="Q5840" s="179"/>
      <c r="R5840" s="179"/>
      <c r="S5840" s="179"/>
      <c r="T5840" s="179"/>
      <c r="U5840" s="179"/>
      <c r="V5840" s="179"/>
      <c r="W5840" s="179"/>
      <c r="X5840" s="179"/>
      <c r="Y5840" s="179"/>
      <c r="Z5840" s="179"/>
      <c r="AA5840" s="222"/>
      <c r="AB5840" s="222"/>
      <c r="AC5840" s="222"/>
      <c r="AD5840" s="179"/>
      <c r="AE5840" s="179"/>
      <c r="AF5840" s="179"/>
      <c r="AG5840" s="179"/>
      <c r="AH5840" s="179"/>
      <c r="AI5840" s="179"/>
      <c r="AJ5840" s="179"/>
    </row>
    <row r="5841" spans="2:36" x14ac:dyDescent="0.3">
      <c r="B5841" s="224">
        <v>591800</v>
      </c>
      <c r="C5841" s="209">
        <v>248002</v>
      </c>
      <c r="D5841" s="206">
        <f t="shared" si="503"/>
        <v>0.41906387293004393</v>
      </c>
      <c r="E5841" s="208">
        <f t="shared" si="504"/>
        <v>0.45</v>
      </c>
      <c r="F5841" s="207">
        <v>13640.11</v>
      </c>
      <c r="G5841" s="207">
        <v>19840.16</v>
      </c>
      <c r="H5841" s="207">
        <v>22320.18</v>
      </c>
      <c r="I5841" s="214">
        <f t="shared" si="505"/>
        <v>229696</v>
      </c>
      <c r="J5841" s="211">
        <f t="shared" si="506"/>
        <v>0.38813112538019601</v>
      </c>
      <c r="K5841" s="212">
        <f t="shared" si="507"/>
        <v>0.45</v>
      </c>
      <c r="L5841" s="214">
        <f t="shared" si="508"/>
        <v>12633.28</v>
      </c>
      <c r="M5841" s="213">
        <f t="shared" si="509"/>
        <v>18375.68</v>
      </c>
      <c r="N5841" s="213">
        <f t="shared" si="510"/>
        <v>20672.64</v>
      </c>
      <c r="O5841" s="242">
        <f t="shared" si="511"/>
        <v>0.51529999999980647</v>
      </c>
      <c r="P5841" s="242"/>
      <c r="Q5841" s="179"/>
      <c r="R5841" s="179"/>
      <c r="S5841" s="179"/>
      <c r="T5841" s="179"/>
      <c r="U5841" s="179"/>
      <c r="V5841" s="179"/>
      <c r="W5841" s="179"/>
      <c r="X5841" s="179"/>
      <c r="Y5841" s="179"/>
      <c r="Z5841" s="179"/>
      <c r="AA5841" s="222"/>
      <c r="AB5841" s="222"/>
      <c r="AC5841" s="222"/>
      <c r="AD5841" s="179"/>
      <c r="AE5841" s="179"/>
      <c r="AF5841" s="179"/>
      <c r="AG5841" s="179"/>
      <c r="AH5841" s="179"/>
      <c r="AI5841" s="179"/>
      <c r="AJ5841" s="179"/>
    </row>
    <row r="5842" spans="2:36" x14ac:dyDescent="0.3">
      <c r="B5842" s="224">
        <v>591900</v>
      </c>
      <c r="C5842" s="209">
        <v>248047</v>
      </c>
      <c r="D5842" s="206">
        <f t="shared" si="503"/>
        <v>0.41906909951005239</v>
      </c>
      <c r="E5842" s="208">
        <f t="shared" si="504"/>
        <v>0.45</v>
      </c>
      <c r="F5842" s="207">
        <v>13642.58</v>
      </c>
      <c r="G5842" s="207">
        <v>19843.759999999998</v>
      </c>
      <c r="H5842" s="207">
        <v>22324.23</v>
      </c>
      <c r="I5842" s="214">
        <f t="shared" si="505"/>
        <v>229741</v>
      </c>
      <c r="J5842" s="211">
        <f t="shared" si="506"/>
        <v>0.38814157796925158</v>
      </c>
      <c r="K5842" s="212">
        <f t="shared" si="507"/>
        <v>0.45</v>
      </c>
      <c r="L5842" s="214">
        <f t="shared" si="508"/>
        <v>12635.754999999999</v>
      </c>
      <c r="M5842" s="213">
        <f t="shared" si="509"/>
        <v>18379.28</v>
      </c>
      <c r="N5842" s="213">
        <f t="shared" si="510"/>
        <v>20676.689999999999</v>
      </c>
      <c r="O5842" s="242">
        <f t="shared" si="511"/>
        <v>0.51519999999996802</v>
      </c>
      <c r="P5842" s="242"/>
      <c r="Q5842" s="179"/>
      <c r="R5842" s="179"/>
      <c r="S5842" s="179"/>
      <c r="T5842" s="179"/>
      <c r="U5842" s="179"/>
      <c r="V5842" s="179"/>
      <c r="W5842" s="179"/>
      <c r="X5842" s="179"/>
      <c r="Y5842" s="179"/>
      <c r="Z5842" s="179"/>
      <c r="AA5842" s="222"/>
      <c r="AB5842" s="222"/>
      <c r="AC5842" s="222"/>
      <c r="AD5842" s="179"/>
      <c r="AE5842" s="179"/>
      <c r="AF5842" s="179"/>
      <c r="AG5842" s="179"/>
      <c r="AH5842" s="179"/>
      <c r="AI5842" s="179"/>
      <c r="AJ5842" s="179"/>
    </row>
    <row r="5843" spans="2:36" x14ac:dyDescent="0.3">
      <c r="B5843" s="224">
        <v>592000</v>
      </c>
      <c r="C5843" s="209">
        <v>248092</v>
      </c>
      <c r="D5843" s="206">
        <f t="shared" si="503"/>
        <v>0.41907432432432434</v>
      </c>
      <c r="E5843" s="208">
        <f t="shared" si="504"/>
        <v>0.45</v>
      </c>
      <c r="F5843" s="207">
        <v>13645.06</v>
      </c>
      <c r="G5843" s="207">
        <v>19847.36</v>
      </c>
      <c r="H5843" s="207">
        <v>22328.28</v>
      </c>
      <c r="I5843" s="214">
        <f t="shared" si="505"/>
        <v>229786</v>
      </c>
      <c r="J5843" s="211">
        <f t="shared" si="506"/>
        <v>0.388152027027027</v>
      </c>
      <c r="K5843" s="212">
        <f t="shared" si="507"/>
        <v>0.45</v>
      </c>
      <c r="L5843" s="214">
        <f t="shared" si="508"/>
        <v>12638.23</v>
      </c>
      <c r="M5843" s="213">
        <f t="shared" si="509"/>
        <v>18382.88</v>
      </c>
      <c r="N5843" s="213">
        <f t="shared" si="510"/>
        <v>20680.739999999998</v>
      </c>
      <c r="O5843" s="242">
        <f t="shared" si="511"/>
        <v>0.51529999999966092</v>
      </c>
      <c r="P5843" s="242"/>
      <c r="Q5843" s="179"/>
      <c r="R5843" s="179"/>
      <c r="S5843" s="179"/>
      <c r="T5843" s="179"/>
      <c r="U5843" s="179"/>
      <c r="V5843" s="179"/>
      <c r="W5843" s="179"/>
      <c r="X5843" s="179"/>
      <c r="Y5843" s="179"/>
      <c r="Z5843" s="179"/>
      <c r="AA5843" s="222"/>
      <c r="AB5843" s="222"/>
      <c r="AC5843" s="222"/>
      <c r="AD5843" s="179"/>
      <c r="AE5843" s="179"/>
      <c r="AF5843" s="179"/>
      <c r="AG5843" s="179"/>
      <c r="AH5843" s="179"/>
      <c r="AI5843" s="179"/>
      <c r="AJ5843" s="179"/>
    </row>
    <row r="5844" spans="2:36" x14ac:dyDescent="0.3">
      <c r="B5844" s="224">
        <v>592100</v>
      </c>
      <c r="C5844" s="209">
        <v>248137</v>
      </c>
      <c r="D5844" s="206">
        <f t="shared" si="503"/>
        <v>0.41907954737375441</v>
      </c>
      <c r="E5844" s="208">
        <f t="shared" si="504"/>
        <v>0.45</v>
      </c>
      <c r="F5844" s="207">
        <v>13647.53</v>
      </c>
      <c r="G5844" s="207">
        <v>19850.96</v>
      </c>
      <c r="H5844" s="207">
        <v>22332.33</v>
      </c>
      <c r="I5844" s="214">
        <f t="shared" si="505"/>
        <v>229831</v>
      </c>
      <c r="J5844" s="211">
        <f t="shared" si="506"/>
        <v>0.38816247255531161</v>
      </c>
      <c r="K5844" s="212">
        <f t="shared" si="507"/>
        <v>0.45</v>
      </c>
      <c r="L5844" s="214">
        <f t="shared" si="508"/>
        <v>12640.705</v>
      </c>
      <c r="M5844" s="213">
        <f t="shared" si="509"/>
        <v>18386.48</v>
      </c>
      <c r="N5844" s="213">
        <f t="shared" si="510"/>
        <v>20684.79</v>
      </c>
      <c r="O5844" s="242">
        <f t="shared" si="511"/>
        <v>0.51519999999989519</v>
      </c>
      <c r="P5844" s="242"/>
      <c r="Q5844" s="179"/>
      <c r="R5844" s="179"/>
      <c r="S5844" s="179"/>
      <c r="T5844" s="179"/>
      <c r="U5844" s="179"/>
      <c r="V5844" s="179"/>
      <c r="W5844" s="179"/>
      <c r="X5844" s="179"/>
      <c r="Y5844" s="179"/>
      <c r="Z5844" s="179"/>
      <c r="AA5844" s="222"/>
      <c r="AB5844" s="222"/>
      <c r="AC5844" s="222"/>
      <c r="AD5844" s="179"/>
      <c r="AE5844" s="179"/>
      <c r="AF5844" s="179"/>
      <c r="AG5844" s="179"/>
      <c r="AH5844" s="179"/>
      <c r="AI5844" s="179"/>
      <c r="AJ5844" s="179"/>
    </row>
    <row r="5845" spans="2:36" x14ac:dyDescent="0.3">
      <c r="B5845" s="224">
        <v>592200</v>
      </c>
      <c r="C5845" s="209">
        <v>248182</v>
      </c>
      <c r="D5845" s="206">
        <f t="shared" si="503"/>
        <v>0.41908476865923672</v>
      </c>
      <c r="E5845" s="208">
        <f t="shared" si="504"/>
        <v>0.45</v>
      </c>
      <c r="F5845" s="207">
        <v>13650.01</v>
      </c>
      <c r="G5845" s="207">
        <v>19854.560000000001</v>
      </c>
      <c r="H5845" s="207">
        <v>22336.38</v>
      </c>
      <c r="I5845" s="214">
        <f t="shared" si="505"/>
        <v>229876</v>
      </c>
      <c r="J5845" s="211">
        <f t="shared" si="506"/>
        <v>0.38817291455589326</v>
      </c>
      <c r="K5845" s="212">
        <f t="shared" si="507"/>
        <v>0.45</v>
      </c>
      <c r="L5845" s="214">
        <f t="shared" si="508"/>
        <v>12643.18</v>
      </c>
      <c r="M5845" s="213">
        <f t="shared" si="509"/>
        <v>18390.080000000002</v>
      </c>
      <c r="N5845" s="213">
        <f t="shared" si="510"/>
        <v>20688.84</v>
      </c>
      <c r="O5845" s="242">
        <f t="shared" si="511"/>
        <v>0.51530000000013387</v>
      </c>
      <c r="P5845" s="242"/>
      <c r="Q5845" s="179"/>
      <c r="R5845" s="179"/>
      <c r="S5845" s="179"/>
      <c r="T5845" s="179"/>
      <c r="U5845" s="179"/>
      <c r="V5845" s="179"/>
      <c r="W5845" s="179"/>
      <c r="X5845" s="179"/>
      <c r="Y5845" s="179"/>
      <c r="Z5845" s="179"/>
      <c r="AA5845" s="222"/>
      <c r="AB5845" s="222"/>
      <c r="AC5845" s="222"/>
      <c r="AD5845" s="179"/>
      <c r="AE5845" s="179"/>
      <c r="AF5845" s="179"/>
      <c r="AG5845" s="179"/>
      <c r="AH5845" s="179"/>
      <c r="AI5845" s="179"/>
      <c r="AJ5845" s="179"/>
    </row>
    <row r="5846" spans="2:36" x14ac:dyDescent="0.3">
      <c r="B5846" s="224">
        <v>592300</v>
      </c>
      <c r="C5846" s="209">
        <v>248227</v>
      </c>
      <c r="D5846" s="206">
        <f t="shared" si="503"/>
        <v>0.41908998818166471</v>
      </c>
      <c r="E5846" s="208">
        <f t="shared" si="504"/>
        <v>0.45</v>
      </c>
      <c r="F5846" s="207">
        <v>13652.48</v>
      </c>
      <c r="G5846" s="207">
        <v>19858.16</v>
      </c>
      <c r="H5846" s="207">
        <v>22340.43</v>
      </c>
      <c r="I5846" s="214">
        <f t="shared" si="505"/>
        <v>229921</v>
      </c>
      <c r="J5846" s="211">
        <f t="shared" si="506"/>
        <v>0.38818335303055884</v>
      </c>
      <c r="K5846" s="212">
        <f t="shared" si="507"/>
        <v>0.45</v>
      </c>
      <c r="L5846" s="214">
        <f t="shared" si="508"/>
        <v>12645.655000000001</v>
      </c>
      <c r="M5846" s="213">
        <f t="shared" si="509"/>
        <v>18393.68</v>
      </c>
      <c r="N5846" s="213">
        <f t="shared" si="510"/>
        <v>20692.89</v>
      </c>
      <c r="O5846" s="242">
        <f t="shared" si="511"/>
        <v>0.51520000000029542</v>
      </c>
      <c r="P5846" s="242"/>
      <c r="Q5846" s="179"/>
      <c r="R5846" s="179"/>
      <c r="S5846" s="179"/>
      <c r="T5846" s="179"/>
      <c r="U5846" s="179"/>
      <c r="V5846" s="179"/>
      <c r="W5846" s="179"/>
      <c r="X5846" s="179"/>
      <c r="Y5846" s="179"/>
      <c r="Z5846" s="179"/>
      <c r="AA5846" s="222"/>
      <c r="AB5846" s="222"/>
      <c r="AC5846" s="222"/>
      <c r="AD5846" s="179"/>
      <c r="AE5846" s="179"/>
      <c r="AF5846" s="179"/>
      <c r="AG5846" s="179"/>
      <c r="AH5846" s="179"/>
      <c r="AI5846" s="179"/>
      <c r="AJ5846" s="179"/>
    </row>
    <row r="5847" spans="2:36" x14ac:dyDescent="0.3">
      <c r="B5847" s="224">
        <v>592400</v>
      </c>
      <c r="C5847" s="209">
        <v>248272</v>
      </c>
      <c r="D5847" s="206">
        <f t="shared" si="503"/>
        <v>0.41909520594193111</v>
      </c>
      <c r="E5847" s="208">
        <f t="shared" si="504"/>
        <v>0.45</v>
      </c>
      <c r="F5847" s="207">
        <v>13654.96</v>
      </c>
      <c r="G5847" s="207">
        <v>19861.759999999998</v>
      </c>
      <c r="H5847" s="207">
        <v>22344.48</v>
      </c>
      <c r="I5847" s="214">
        <f t="shared" si="505"/>
        <v>229966</v>
      </c>
      <c r="J5847" s="211">
        <f t="shared" si="506"/>
        <v>0.38819378798109383</v>
      </c>
      <c r="K5847" s="212">
        <f t="shared" si="507"/>
        <v>0.45</v>
      </c>
      <c r="L5847" s="214">
        <f t="shared" si="508"/>
        <v>12648.13</v>
      </c>
      <c r="M5847" s="213">
        <f t="shared" si="509"/>
        <v>18397.28</v>
      </c>
      <c r="N5847" s="213">
        <f t="shared" si="510"/>
        <v>20696.939999999999</v>
      </c>
      <c r="O5847" s="242">
        <f t="shared" si="511"/>
        <v>0.51530000000002474</v>
      </c>
      <c r="P5847" s="242"/>
      <c r="Q5847" s="179"/>
      <c r="R5847" s="179"/>
      <c r="S5847" s="179"/>
      <c r="T5847" s="179"/>
      <c r="U5847" s="179"/>
      <c r="V5847" s="179"/>
      <c r="W5847" s="179"/>
      <c r="X5847" s="179"/>
      <c r="Y5847" s="179"/>
      <c r="Z5847" s="179"/>
      <c r="AA5847" s="222"/>
      <c r="AB5847" s="222"/>
      <c r="AC5847" s="222"/>
      <c r="AD5847" s="179"/>
      <c r="AE5847" s="179"/>
      <c r="AF5847" s="179"/>
      <c r="AG5847" s="179"/>
      <c r="AH5847" s="179"/>
      <c r="AI5847" s="179"/>
      <c r="AJ5847" s="179"/>
    </row>
    <row r="5848" spans="2:36" x14ac:dyDescent="0.3">
      <c r="B5848" s="224">
        <v>592500</v>
      </c>
      <c r="C5848" s="209">
        <v>248317</v>
      </c>
      <c r="D5848" s="206">
        <f t="shared" ref="D5848:D5911" si="512">C5848/B5848</f>
        <v>0.41910042194092828</v>
      </c>
      <c r="E5848" s="208">
        <f t="shared" ref="E5848:E5911" si="513">(C5848-C5847)/(B5848-B5847)</f>
        <v>0.45</v>
      </c>
      <c r="F5848" s="207">
        <v>13657.43</v>
      </c>
      <c r="G5848" s="207">
        <v>19865.36</v>
      </c>
      <c r="H5848" s="207">
        <v>22348.53</v>
      </c>
      <c r="I5848" s="214">
        <f t="shared" si="505"/>
        <v>230011</v>
      </c>
      <c r="J5848" s="211">
        <f t="shared" si="506"/>
        <v>0.38820421940928268</v>
      </c>
      <c r="K5848" s="212">
        <f t="shared" si="507"/>
        <v>0.45</v>
      </c>
      <c r="L5848" s="214">
        <f t="shared" si="508"/>
        <v>12650.605</v>
      </c>
      <c r="M5848" s="213">
        <f t="shared" si="509"/>
        <v>18400.88</v>
      </c>
      <c r="N5848" s="213">
        <f t="shared" si="510"/>
        <v>20700.989999999998</v>
      </c>
      <c r="O5848" s="242">
        <f t="shared" si="511"/>
        <v>0.51519999999964061</v>
      </c>
      <c r="P5848" s="242"/>
      <c r="Q5848" s="179"/>
      <c r="R5848" s="179"/>
      <c r="S5848" s="179"/>
      <c r="T5848" s="179"/>
      <c r="U5848" s="179"/>
      <c r="V5848" s="179"/>
      <c r="W5848" s="179"/>
      <c r="X5848" s="179"/>
      <c r="Y5848" s="179"/>
      <c r="Z5848" s="179"/>
      <c r="AA5848" s="222"/>
      <c r="AB5848" s="222"/>
      <c r="AC5848" s="222"/>
      <c r="AD5848" s="179"/>
      <c r="AE5848" s="179"/>
      <c r="AF5848" s="179"/>
      <c r="AG5848" s="179"/>
      <c r="AH5848" s="179"/>
      <c r="AI5848" s="179"/>
      <c r="AJ5848" s="179"/>
    </row>
    <row r="5849" spans="2:36" x14ac:dyDescent="0.3">
      <c r="B5849" s="224">
        <v>592600</v>
      </c>
      <c r="C5849" s="209">
        <v>248362</v>
      </c>
      <c r="D5849" s="206">
        <f t="shared" si="512"/>
        <v>0.41910563617954777</v>
      </c>
      <c r="E5849" s="208">
        <f t="shared" si="513"/>
        <v>0.45</v>
      </c>
      <c r="F5849" s="207">
        <v>13659.91</v>
      </c>
      <c r="G5849" s="207">
        <v>19868.96</v>
      </c>
      <c r="H5849" s="207">
        <v>22352.58</v>
      </c>
      <c r="I5849" s="214">
        <f t="shared" si="505"/>
        <v>230056</v>
      </c>
      <c r="J5849" s="211">
        <f t="shared" si="506"/>
        <v>0.38821464731690852</v>
      </c>
      <c r="K5849" s="212">
        <f t="shared" si="507"/>
        <v>0.45</v>
      </c>
      <c r="L5849" s="214">
        <f t="shared" si="508"/>
        <v>12653.08</v>
      </c>
      <c r="M5849" s="213">
        <f t="shared" si="509"/>
        <v>18404.48</v>
      </c>
      <c r="N5849" s="213">
        <f t="shared" si="510"/>
        <v>20705.04</v>
      </c>
      <c r="O5849" s="242">
        <f t="shared" si="511"/>
        <v>0.5152999999999156</v>
      </c>
      <c r="P5849" s="242"/>
      <c r="Q5849" s="179"/>
      <c r="R5849" s="179"/>
      <c r="S5849" s="179"/>
      <c r="T5849" s="179"/>
      <c r="U5849" s="179"/>
      <c r="V5849" s="179"/>
      <c r="W5849" s="179"/>
      <c r="X5849" s="179"/>
      <c r="Y5849" s="179"/>
      <c r="Z5849" s="179"/>
      <c r="AA5849" s="222"/>
      <c r="AB5849" s="222"/>
      <c r="AC5849" s="222"/>
      <c r="AD5849" s="179"/>
      <c r="AE5849" s="179"/>
      <c r="AF5849" s="179"/>
      <c r="AG5849" s="179"/>
      <c r="AH5849" s="179"/>
      <c r="AI5849" s="179"/>
      <c r="AJ5849" s="179"/>
    </row>
    <row r="5850" spans="2:36" x14ac:dyDescent="0.3">
      <c r="B5850" s="224">
        <v>592700</v>
      </c>
      <c r="C5850" s="209">
        <v>248407</v>
      </c>
      <c r="D5850" s="206">
        <f t="shared" si="512"/>
        <v>0.41911084865868059</v>
      </c>
      <c r="E5850" s="208">
        <f t="shared" si="513"/>
        <v>0.45</v>
      </c>
      <c r="F5850" s="207">
        <v>13662.38</v>
      </c>
      <c r="G5850" s="207">
        <v>19872.560000000001</v>
      </c>
      <c r="H5850" s="207">
        <v>22356.63</v>
      </c>
      <c r="I5850" s="214">
        <f t="shared" si="505"/>
        <v>230101</v>
      </c>
      <c r="J5850" s="211">
        <f t="shared" si="506"/>
        <v>0.38822507170575332</v>
      </c>
      <c r="K5850" s="212">
        <f t="shared" si="507"/>
        <v>0.45</v>
      </c>
      <c r="L5850" s="214">
        <f t="shared" si="508"/>
        <v>12655.555</v>
      </c>
      <c r="M5850" s="213">
        <f t="shared" si="509"/>
        <v>18408.080000000002</v>
      </c>
      <c r="N5850" s="213">
        <f t="shared" si="510"/>
        <v>20709.09</v>
      </c>
      <c r="O5850" s="242">
        <f t="shared" si="511"/>
        <v>0.51520000000007715</v>
      </c>
      <c r="P5850" s="242"/>
      <c r="Q5850" s="179"/>
      <c r="R5850" s="179"/>
      <c r="S5850" s="179"/>
      <c r="T5850" s="179"/>
      <c r="U5850" s="179"/>
      <c r="V5850" s="179"/>
      <c r="W5850" s="179"/>
      <c r="X5850" s="179"/>
      <c r="Y5850" s="179"/>
      <c r="Z5850" s="179"/>
      <c r="AA5850" s="222"/>
      <c r="AB5850" s="222"/>
      <c r="AC5850" s="222"/>
      <c r="AD5850" s="179"/>
      <c r="AE5850" s="179"/>
      <c r="AF5850" s="179"/>
      <c r="AG5850" s="179"/>
      <c r="AH5850" s="179"/>
      <c r="AI5850" s="179"/>
      <c r="AJ5850" s="179"/>
    </row>
    <row r="5851" spans="2:36" x14ac:dyDescent="0.3">
      <c r="B5851" s="224">
        <v>592800</v>
      </c>
      <c r="C5851" s="209">
        <v>248452</v>
      </c>
      <c r="D5851" s="206">
        <f t="shared" si="512"/>
        <v>0.41911605937921725</v>
      </c>
      <c r="E5851" s="208">
        <f t="shared" si="513"/>
        <v>0.45</v>
      </c>
      <c r="F5851" s="207">
        <v>13664.86</v>
      </c>
      <c r="G5851" s="207">
        <v>19876.16</v>
      </c>
      <c r="H5851" s="207">
        <v>22360.68</v>
      </c>
      <c r="I5851" s="214">
        <f t="shared" si="505"/>
        <v>230146</v>
      </c>
      <c r="J5851" s="211">
        <f t="shared" si="506"/>
        <v>0.38823549257759782</v>
      </c>
      <c r="K5851" s="212">
        <f t="shared" si="507"/>
        <v>0.45</v>
      </c>
      <c r="L5851" s="214">
        <f t="shared" si="508"/>
        <v>12658.03</v>
      </c>
      <c r="M5851" s="213">
        <f t="shared" si="509"/>
        <v>18411.68</v>
      </c>
      <c r="N5851" s="213">
        <f t="shared" si="510"/>
        <v>20713.14</v>
      </c>
      <c r="O5851" s="242">
        <f t="shared" si="511"/>
        <v>0.51529999999980647</v>
      </c>
      <c r="P5851" s="242"/>
      <c r="Q5851" s="179"/>
      <c r="R5851" s="179"/>
      <c r="S5851" s="179"/>
      <c r="T5851" s="179"/>
      <c r="U5851" s="179"/>
      <c r="V5851" s="179"/>
      <c r="W5851" s="179"/>
      <c r="X5851" s="179"/>
      <c r="Y5851" s="179"/>
      <c r="Z5851" s="179"/>
      <c r="AA5851" s="222"/>
      <c r="AB5851" s="222"/>
      <c r="AC5851" s="222"/>
      <c r="AD5851" s="179"/>
      <c r="AE5851" s="179"/>
      <c r="AF5851" s="179"/>
      <c r="AG5851" s="179"/>
      <c r="AH5851" s="179"/>
      <c r="AI5851" s="179"/>
      <c r="AJ5851" s="179"/>
    </row>
    <row r="5852" spans="2:36" x14ac:dyDescent="0.3">
      <c r="B5852" s="224">
        <v>592900</v>
      </c>
      <c r="C5852" s="209">
        <v>248497</v>
      </c>
      <c r="D5852" s="206">
        <f t="shared" si="512"/>
        <v>0.41912126834204755</v>
      </c>
      <c r="E5852" s="208">
        <f t="shared" si="513"/>
        <v>0.45</v>
      </c>
      <c r="F5852" s="207">
        <v>13667.33</v>
      </c>
      <c r="G5852" s="207">
        <v>19879.759999999998</v>
      </c>
      <c r="H5852" s="207">
        <v>22364.73</v>
      </c>
      <c r="I5852" s="214">
        <f t="shared" si="505"/>
        <v>230191</v>
      </c>
      <c r="J5852" s="211">
        <f t="shared" si="506"/>
        <v>0.38824590993422164</v>
      </c>
      <c r="K5852" s="212">
        <f t="shared" si="507"/>
        <v>0.45</v>
      </c>
      <c r="L5852" s="214">
        <f t="shared" si="508"/>
        <v>12660.504999999999</v>
      </c>
      <c r="M5852" s="213">
        <f t="shared" si="509"/>
        <v>18415.28</v>
      </c>
      <c r="N5852" s="213">
        <f t="shared" si="510"/>
        <v>20717.189999999999</v>
      </c>
      <c r="O5852" s="242">
        <f t="shared" si="511"/>
        <v>0.51519999999996802</v>
      </c>
      <c r="P5852" s="242"/>
      <c r="Q5852" s="179"/>
      <c r="R5852" s="179"/>
      <c r="S5852" s="179"/>
      <c r="T5852" s="179"/>
      <c r="U5852" s="179"/>
      <c r="V5852" s="179"/>
      <c r="W5852" s="179"/>
      <c r="X5852" s="179"/>
      <c r="Y5852" s="179"/>
      <c r="Z5852" s="179"/>
      <c r="AA5852" s="222"/>
      <c r="AB5852" s="222"/>
      <c r="AC5852" s="222"/>
      <c r="AD5852" s="179"/>
      <c r="AE5852" s="179"/>
      <c r="AF5852" s="179"/>
      <c r="AG5852" s="179"/>
      <c r="AH5852" s="179"/>
      <c r="AI5852" s="179"/>
      <c r="AJ5852" s="179"/>
    </row>
    <row r="5853" spans="2:36" x14ac:dyDescent="0.3">
      <c r="B5853" s="224">
        <v>593000</v>
      </c>
      <c r="C5853" s="209">
        <v>248542</v>
      </c>
      <c r="D5853" s="206">
        <f t="shared" si="512"/>
        <v>0.41912647554806071</v>
      </c>
      <c r="E5853" s="208">
        <f t="shared" si="513"/>
        <v>0.45</v>
      </c>
      <c r="F5853" s="207">
        <v>13669.81</v>
      </c>
      <c r="G5853" s="207">
        <v>19883.36</v>
      </c>
      <c r="H5853" s="207">
        <v>22368.78</v>
      </c>
      <c r="I5853" s="214">
        <f t="shared" si="505"/>
        <v>230236</v>
      </c>
      <c r="J5853" s="211">
        <f t="shared" si="506"/>
        <v>0.38825632377740305</v>
      </c>
      <c r="K5853" s="212">
        <f t="shared" si="507"/>
        <v>0.45</v>
      </c>
      <c r="L5853" s="214">
        <f t="shared" si="508"/>
        <v>12662.98</v>
      </c>
      <c r="M5853" s="213">
        <f t="shared" si="509"/>
        <v>18418.88</v>
      </c>
      <c r="N5853" s="213">
        <f t="shared" si="510"/>
        <v>20721.239999999998</v>
      </c>
      <c r="O5853" s="242">
        <f t="shared" si="511"/>
        <v>0.51529999999966092</v>
      </c>
      <c r="P5853" s="242"/>
      <c r="Q5853" s="179"/>
      <c r="R5853" s="179"/>
      <c r="S5853" s="179"/>
      <c r="T5853" s="179"/>
      <c r="U5853" s="179"/>
      <c r="V5853" s="179"/>
      <c r="W5853" s="179"/>
      <c r="X5853" s="179"/>
      <c r="Y5853" s="179"/>
      <c r="Z5853" s="179"/>
      <c r="AA5853" s="222"/>
      <c r="AB5853" s="222"/>
      <c r="AC5853" s="222"/>
      <c r="AD5853" s="179"/>
      <c r="AE5853" s="179"/>
      <c r="AF5853" s="179"/>
      <c r="AG5853" s="179"/>
      <c r="AH5853" s="179"/>
      <c r="AI5853" s="179"/>
      <c r="AJ5853" s="179"/>
    </row>
    <row r="5854" spans="2:36" x14ac:dyDescent="0.3">
      <c r="B5854" s="224">
        <v>593100</v>
      </c>
      <c r="C5854" s="209">
        <v>248587</v>
      </c>
      <c r="D5854" s="206">
        <f t="shared" si="512"/>
        <v>0.41913168099814535</v>
      </c>
      <c r="E5854" s="208">
        <f t="shared" si="513"/>
        <v>0.45</v>
      </c>
      <c r="F5854" s="207">
        <v>13672.28</v>
      </c>
      <c r="G5854" s="207">
        <v>19886.96</v>
      </c>
      <c r="H5854" s="207">
        <v>22372.83</v>
      </c>
      <c r="I5854" s="214">
        <f t="shared" si="505"/>
        <v>230281</v>
      </c>
      <c r="J5854" s="211">
        <f t="shared" si="506"/>
        <v>0.38826673410891926</v>
      </c>
      <c r="K5854" s="212">
        <f t="shared" si="507"/>
        <v>0.45</v>
      </c>
      <c r="L5854" s="214">
        <f t="shared" si="508"/>
        <v>12665.455</v>
      </c>
      <c r="M5854" s="213">
        <f t="shared" si="509"/>
        <v>18422.48</v>
      </c>
      <c r="N5854" s="213">
        <f t="shared" si="510"/>
        <v>20725.29</v>
      </c>
      <c r="O5854" s="242">
        <f t="shared" si="511"/>
        <v>0.51520000000047728</v>
      </c>
      <c r="P5854" s="242"/>
      <c r="Q5854" s="179"/>
      <c r="R5854" s="179"/>
      <c r="S5854" s="179"/>
      <c r="T5854" s="179"/>
      <c r="U5854" s="179"/>
      <c r="V5854" s="179"/>
      <c r="W5854" s="179"/>
      <c r="X5854" s="179"/>
      <c r="Y5854" s="179"/>
      <c r="Z5854" s="179"/>
      <c r="AA5854" s="222"/>
      <c r="AB5854" s="222"/>
      <c r="AC5854" s="222"/>
      <c r="AD5854" s="179"/>
      <c r="AE5854" s="179"/>
      <c r="AF5854" s="179"/>
      <c r="AG5854" s="179"/>
      <c r="AH5854" s="179"/>
      <c r="AI5854" s="179"/>
      <c r="AJ5854" s="179"/>
    </row>
    <row r="5855" spans="2:36" x14ac:dyDescent="0.3">
      <c r="B5855" s="224">
        <v>593200</v>
      </c>
      <c r="C5855" s="209">
        <v>248632</v>
      </c>
      <c r="D5855" s="206">
        <f t="shared" si="512"/>
        <v>0.41913688469318949</v>
      </c>
      <c r="E5855" s="208">
        <f t="shared" si="513"/>
        <v>0.45</v>
      </c>
      <c r="F5855" s="207">
        <v>13674.76</v>
      </c>
      <c r="G5855" s="207">
        <v>19890.560000000001</v>
      </c>
      <c r="H5855" s="207">
        <v>22376.880000000001</v>
      </c>
      <c r="I5855" s="214">
        <f t="shared" si="505"/>
        <v>230326</v>
      </c>
      <c r="J5855" s="211">
        <f t="shared" si="506"/>
        <v>0.38827714093054622</v>
      </c>
      <c r="K5855" s="212">
        <f t="shared" si="507"/>
        <v>0.45</v>
      </c>
      <c r="L5855" s="214">
        <f t="shared" si="508"/>
        <v>12667.93</v>
      </c>
      <c r="M5855" s="213">
        <f t="shared" si="509"/>
        <v>18426.080000000002</v>
      </c>
      <c r="N5855" s="213">
        <f t="shared" si="510"/>
        <v>20729.34</v>
      </c>
      <c r="O5855" s="242">
        <f t="shared" si="511"/>
        <v>0.51530000000013387</v>
      </c>
      <c r="P5855" s="242"/>
      <c r="Q5855" s="179"/>
      <c r="R5855" s="179"/>
      <c r="S5855" s="179"/>
      <c r="T5855" s="179"/>
      <c r="U5855" s="179"/>
      <c r="V5855" s="179"/>
      <c r="W5855" s="179"/>
      <c r="X5855" s="179"/>
      <c r="Y5855" s="179"/>
      <c r="Z5855" s="179"/>
      <c r="AA5855" s="222"/>
      <c r="AB5855" s="222"/>
      <c r="AC5855" s="222"/>
      <c r="AD5855" s="179"/>
      <c r="AE5855" s="179"/>
      <c r="AF5855" s="179"/>
      <c r="AG5855" s="179"/>
      <c r="AH5855" s="179"/>
      <c r="AI5855" s="179"/>
      <c r="AJ5855" s="179"/>
    </row>
    <row r="5856" spans="2:36" x14ac:dyDescent="0.3">
      <c r="B5856" s="224">
        <v>593300</v>
      </c>
      <c r="C5856" s="209">
        <v>248677</v>
      </c>
      <c r="D5856" s="206">
        <f t="shared" si="512"/>
        <v>0.41914208663408059</v>
      </c>
      <c r="E5856" s="208">
        <f t="shared" si="513"/>
        <v>0.45</v>
      </c>
      <c r="F5856" s="207">
        <v>13677.23</v>
      </c>
      <c r="G5856" s="207">
        <v>19894.16</v>
      </c>
      <c r="H5856" s="207">
        <v>22380.93</v>
      </c>
      <c r="I5856" s="214">
        <f t="shared" si="505"/>
        <v>230371</v>
      </c>
      <c r="J5856" s="211">
        <f t="shared" si="506"/>
        <v>0.38828754424405865</v>
      </c>
      <c r="K5856" s="212">
        <f t="shared" si="507"/>
        <v>0.45</v>
      </c>
      <c r="L5856" s="214">
        <f t="shared" si="508"/>
        <v>12670.405000000001</v>
      </c>
      <c r="M5856" s="213">
        <f t="shared" si="509"/>
        <v>18429.68</v>
      </c>
      <c r="N5856" s="213">
        <f t="shared" si="510"/>
        <v>20733.39</v>
      </c>
      <c r="O5856" s="242">
        <f t="shared" si="511"/>
        <v>0.51519999999971333</v>
      </c>
      <c r="P5856" s="242"/>
      <c r="Q5856" s="179"/>
      <c r="R5856" s="179"/>
      <c r="S5856" s="179"/>
      <c r="T5856" s="179"/>
      <c r="U5856" s="179"/>
      <c r="V5856" s="179"/>
      <c r="W5856" s="179"/>
      <c r="X5856" s="179"/>
      <c r="Y5856" s="179"/>
      <c r="Z5856" s="179"/>
      <c r="AA5856" s="222"/>
      <c r="AB5856" s="222"/>
      <c r="AC5856" s="222"/>
      <c r="AD5856" s="179"/>
      <c r="AE5856" s="179"/>
      <c r="AF5856" s="179"/>
      <c r="AG5856" s="179"/>
      <c r="AH5856" s="179"/>
      <c r="AI5856" s="179"/>
      <c r="AJ5856" s="179"/>
    </row>
    <row r="5857" spans="2:36" x14ac:dyDescent="0.3">
      <c r="B5857" s="224">
        <v>593400</v>
      </c>
      <c r="C5857" s="209">
        <v>248722</v>
      </c>
      <c r="D5857" s="206">
        <f t="shared" si="512"/>
        <v>0.41914728682170543</v>
      </c>
      <c r="E5857" s="208">
        <f t="shared" si="513"/>
        <v>0.45</v>
      </c>
      <c r="F5857" s="207">
        <v>13679.71</v>
      </c>
      <c r="G5857" s="207">
        <v>19897.759999999998</v>
      </c>
      <c r="H5857" s="207">
        <v>22384.98</v>
      </c>
      <c r="I5857" s="214">
        <f t="shared" si="505"/>
        <v>230416</v>
      </c>
      <c r="J5857" s="211">
        <f t="shared" si="506"/>
        <v>0.38829794405123019</v>
      </c>
      <c r="K5857" s="212">
        <f t="shared" si="507"/>
        <v>0.45</v>
      </c>
      <c r="L5857" s="214">
        <f t="shared" si="508"/>
        <v>12672.88</v>
      </c>
      <c r="M5857" s="213">
        <f t="shared" si="509"/>
        <v>18433.28</v>
      </c>
      <c r="N5857" s="213">
        <f t="shared" si="510"/>
        <v>20737.439999999999</v>
      </c>
      <c r="O5857" s="242">
        <f t="shared" si="511"/>
        <v>0.51530000000002474</v>
      </c>
      <c r="P5857" s="242"/>
      <c r="Q5857" s="179"/>
      <c r="R5857" s="179"/>
      <c r="S5857" s="179"/>
      <c r="T5857" s="179"/>
      <c r="U5857" s="179"/>
      <c r="V5857" s="179"/>
      <c r="W5857" s="179"/>
      <c r="X5857" s="179"/>
      <c r="Y5857" s="179"/>
      <c r="Z5857" s="179"/>
      <c r="AA5857" s="222"/>
      <c r="AB5857" s="222"/>
      <c r="AC5857" s="222"/>
      <c r="AD5857" s="179"/>
      <c r="AE5857" s="179"/>
      <c r="AF5857" s="179"/>
      <c r="AG5857" s="179"/>
      <c r="AH5857" s="179"/>
      <c r="AI5857" s="179"/>
      <c r="AJ5857" s="179"/>
    </row>
    <row r="5858" spans="2:36" x14ac:dyDescent="0.3">
      <c r="B5858" s="224">
        <v>593500</v>
      </c>
      <c r="C5858" s="209">
        <v>248767</v>
      </c>
      <c r="D5858" s="206">
        <f t="shared" si="512"/>
        <v>0.41915248525695031</v>
      </c>
      <c r="E5858" s="208">
        <f t="shared" si="513"/>
        <v>0.45</v>
      </c>
      <c r="F5858" s="207">
        <v>13682.18</v>
      </c>
      <c r="G5858" s="207">
        <v>19901.36</v>
      </c>
      <c r="H5858" s="207">
        <v>22389.03</v>
      </c>
      <c r="I5858" s="214">
        <f t="shared" si="505"/>
        <v>230461</v>
      </c>
      <c r="J5858" s="211">
        <f t="shared" si="506"/>
        <v>0.38830834035383321</v>
      </c>
      <c r="K5858" s="212">
        <f t="shared" si="507"/>
        <v>0.45</v>
      </c>
      <c r="L5858" s="214">
        <f t="shared" si="508"/>
        <v>12675.355</v>
      </c>
      <c r="M5858" s="213">
        <f t="shared" si="509"/>
        <v>18436.88</v>
      </c>
      <c r="N5858" s="213">
        <f t="shared" si="510"/>
        <v>20741.489999999998</v>
      </c>
      <c r="O5858" s="242">
        <f t="shared" si="511"/>
        <v>0.51519999999964061</v>
      </c>
      <c r="P5858" s="242"/>
      <c r="Q5858" s="179"/>
      <c r="R5858" s="179"/>
      <c r="S5858" s="179"/>
      <c r="T5858" s="179"/>
      <c r="U5858" s="179"/>
      <c r="V5858" s="179"/>
      <c r="W5858" s="179"/>
      <c r="X5858" s="179"/>
      <c r="Y5858" s="179"/>
      <c r="Z5858" s="179"/>
      <c r="AA5858" s="222"/>
      <c r="AB5858" s="222"/>
      <c r="AC5858" s="222"/>
      <c r="AD5858" s="179"/>
      <c r="AE5858" s="179"/>
      <c r="AF5858" s="179"/>
      <c r="AG5858" s="179"/>
      <c r="AH5858" s="179"/>
      <c r="AI5858" s="179"/>
      <c r="AJ5858" s="179"/>
    </row>
    <row r="5859" spans="2:36" x14ac:dyDescent="0.3">
      <c r="B5859" s="224">
        <v>593600</v>
      </c>
      <c r="C5859" s="209">
        <v>248812</v>
      </c>
      <c r="D5859" s="206">
        <f t="shared" si="512"/>
        <v>0.4191576819407008</v>
      </c>
      <c r="E5859" s="208">
        <f t="shared" si="513"/>
        <v>0.45</v>
      </c>
      <c r="F5859" s="207">
        <v>13684.66</v>
      </c>
      <c r="G5859" s="207">
        <v>19904.96</v>
      </c>
      <c r="H5859" s="207">
        <v>22393.08</v>
      </c>
      <c r="I5859" s="214">
        <f t="shared" si="505"/>
        <v>230506</v>
      </c>
      <c r="J5859" s="211">
        <f t="shared" si="506"/>
        <v>0.3883187331536388</v>
      </c>
      <c r="K5859" s="212">
        <f t="shared" si="507"/>
        <v>0.45</v>
      </c>
      <c r="L5859" s="214">
        <f t="shared" si="508"/>
        <v>12677.83</v>
      </c>
      <c r="M5859" s="213">
        <f t="shared" si="509"/>
        <v>18440.48</v>
      </c>
      <c r="N5859" s="213">
        <f t="shared" si="510"/>
        <v>20745.54</v>
      </c>
      <c r="O5859" s="242">
        <f t="shared" si="511"/>
        <v>0.5152999999999156</v>
      </c>
      <c r="P5859" s="242"/>
      <c r="Q5859" s="179"/>
      <c r="R5859" s="179"/>
      <c r="S5859" s="179"/>
      <c r="T5859" s="179"/>
      <c r="U5859" s="179"/>
      <c r="V5859" s="179"/>
      <c r="W5859" s="179"/>
      <c r="X5859" s="179"/>
      <c r="Y5859" s="179"/>
      <c r="Z5859" s="179"/>
      <c r="AA5859" s="222"/>
      <c r="AB5859" s="222"/>
      <c r="AC5859" s="222"/>
      <c r="AD5859" s="179"/>
      <c r="AE5859" s="179"/>
      <c r="AF5859" s="179"/>
      <c r="AG5859" s="179"/>
      <c r="AH5859" s="179"/>
      <c r="AI5859" s="179"/>
      <c r="AJ5859" s="179"/>
    </row>
    <row r="5860" spans="2:36" x14ac:dyDescent="0.3">
      <c r="B5860" s="224">
        <v>593700</v>
      </c>
      <c r="C5860" s="209">
        <v>248857</v>
      </c>
      <c r="D5860" s="206">
        <f t="shared" si="512"/>
        <v>0.41916287687384202</v>
      </c>
      <c r="E5860" s="208">
        <f t="shared" si="513"/>
        <v>0.45</v>
      </c>
      <c r="F5860" s="207">
        <v>13687.13</v>
      </c>
      <c r="G5860" s="207">
        <v>19908.560000000001</v>
      </c>
      <c r="H5860" s="207">
        <v>22397.13</v>
      </c>
      <c r="I5860" s="214">
        <f t="shared" si="505"/>
        <v>230551</v>
      </c>
      <c r="J5860" s="211">
        <f t="shared" si="506"/>
        <v>0.38832912245241702</v>
      </c>
      <c r="K5860" s="212">
        <f t="shared" si="507"/>
        <v>0.45</v>
      </c>
      <c r="L5860" s="214">
        <f t="shared" si="508"/>
        <v>12680.305</v>
      </c>
      <c r="M5860" s="213">
        <f t="shared" si="509"/>
        <v>18444.080000000002</v>
      </c>
      <c r="N5860" s="213">
        <f t="shared" si="510"/>
        <v>20749.59</v>
      </c>
      <c r="O5860" s="242">
        <f t="shared" si="511"/>
        <v>0.51520000000007715</v>
      </c>
      <c r="P5860" s="242"/>
      <c r="Q5860" s="179"/>
      <c r="R5860" s="179"/>
      <c r="S5860" s="179"/>
      <c r="T5860" s="179"/>
      <c r="U5860" s="179"/>
      <c r="V5860" s="179"/>
      <c r="W5860" s="179"/>
      <c r="X5860" s="179"/>
      <c r="Y5860" s="179"/>
      <c r="Z5860" s="179"/>
      <c r="AA5860" s="222"/>
      <c r="AB5860" s="222"/>
      <c r="AC5860" s="222"/>
      <c r="AD5860" s="179"/>
      <c r="AE5860" s="179"/>
      <c r="AF5860" s="179"/>
      <c r="AG5860" s="179"/>
      <c r="AH5860" s="179"/>
      <c r="AI5860" s="179"/>
      <c r="AJ5860" s="179"/>
    </row>
    <row r="5861" spans="2:36" x14ac:dyDescent="0.3">
      <c r="B5861" s="224">
        <v>593800</v>
      </c>
      <c r="C5861" s="209">
        <v>248902</v>
      </c>
      <c r="D5861" s="206">
        <f t="shared" si="512"/>
        <v>0.41916807005725831</v>
      </c>
      <c r="E5861" s="208">
        <f t="shared" si="513"/>
        <v>0.45</v>
      </c>
      <c r="F5861" s="207">
        <v>13689.61</v>
      </c>
      <c r="G5861" s="207">
        <v>19912.16</v>
      </c>
      <c r="H5861" s="207">
        <v>22401.18</v>
      </c>
      <c r="I5861" s="214">
        <f t="shared" si="505"/>
        <v>230596</v>
      </c>
      <c r="J5861" s="211">
        <f t="shared" si="506"/>
        <v>0.38833950825193669</v>
      </c>
      <c r="K5861" s="212">
        <f t="shared" si="507"/>
        <v>0.45</v>
      </c>
      <c r="L5861" s="214">
        <f t="shared" si="508"/>
        <v>12682.78</v>
      </c>
      <c r="M5861" s="213">
        <f t="shared" si="509"/>
        <v>18447.68</v>
      </c>
      <c r="N5861" s="213">
        <f t="shared" si="510"/>
        <v>20753.64</v>
      </c>
      <c r="O5861" s="242">
        <f t="shared" si="511"/>
        <v>0.51529999999980647</v>
      </c>
      <c r="P5861" s="242"/>
      <c r="Q5861" s="179"/>
      <c r="R5861" s="179"/>
      <c r="S5861" s="179"/>
      <c r="T5861" s="179"/>
      <c r="U5861" s="179"/>
      <c r="V5861" s="179"/>
      <c r="W5861" s="179"/>
      <c r="X5861" s="179"/>
      <c r="Y5861" s="179"/>
      <c r="Z5861" s="179"/>
      <c r="AA5861" s="222"/>
      <c r="AB5861" s="222"/>
      <c r="AC5861" s="222"/>
      <c r="AD5861" s="179"/>
      <c r="AE5861" s="179"/>
      <c r="AF5861" s="179"/>
      <c r="AG5861" s="179"/>
      <c r="AH5861" s="179"/>
      <c r="AI5861" s="179"/>
      <c r="AJ5861" s="179"/>
    </row>
    <row r="5862" spans="2:36" x14ac:dyDescent="0.3">
      <c r="B5862" s="224">
        <v>593900</v>
      </c>
      <c r="C5862" s="209">
        <v>248947</v>
      </c>
      <c r="D5862" s="206">
        <f t="shared" si="512"/>
        <v>0.41917326149183365</v>
      </c>
      <c r="E5862" s="208">
        <f t="shared" si="513"/>
        <v>0.45</v>
      </c>
      <c r="F5862" s="207">
        <v>13692.08</v>
      </c>
      <c r="G5862" s="207">
        <v>19915.759999999998</v>
      </c>
      <c r="H5862" s="207">
        <v>22405.23</v>
      </c>
      <c r="I5862" s="214">
        <f t="shared" si="505"/>
        <v>230641</v>
      </c>
      <c r="J5862" s="211">
        <f t="shared" si="506"/>
        <v>0.38834989055396529</v>
      </c>
      <c r="K5862" s="212">
        <f t="shared" si="507"/>
        <v>0.45</v>
      </c>
      <c r="L5862" s="214">
        <f t="shared" si="508"/>
        <v>12685.254999999999</v>
      </c>
      <c r="M5862" s="213">
        <f t="shared" si="509"/>
        <v>18451.28</v>
      </c>
      <c r="N5862" s="213">
        <f t="shared" si="510"/>
        <v>20757.689999999999</v>
      </c>
      <c r="O5862" s="242">
        <f t="shared" si="511"/>
        <v>0.51519999999996802</v>
      </c>
      <c r="P5862" s="242"/>
      <c r="Q5862" s="179"/>
      <c r="R5862" s="179"/>
      <c r="S5862" s="179"/>
      <c r="T5862" s="179"/>
      <c r="U5862" s="179"/>
      <c r="V5862" s="179"/>
      <c r="W5862" s="179"/>
      <c r="X5862" s="179"/>
      <c r="Y5862" s="179"/>
      <c r="Z5862" s="179"/>
      <c r="AA5862" s="222"/>
      <c r="AB5862" s="222"/>
      <c r="AC5862" s="222"/>
      <c r="AD5862" s="179"/>
      <c r="AE5862" s="179"/>
      <c r="AF5862" s="179"/>
      <c r="AG5862" s="179"/>
      <c r="AH5862" s="179"/>
      <c r="AI5862" s="179"/>
      <c r="AJ5862" s="179"/>
    </row>
    <row r="5863" spans="2:36" x14ac:dyDescent="0.3">
      <c r="B5863" s="224">
        <v>594000</v>
      </c>
      <c r="C5863" s="209">
        <v>248992</v>
      </c>
      <c r="D5863" s="206">
        <f t="shared" si="512"/>
        <v>0.41917845117845121</v>
      </c>
      <c r="E5863" s="208">
        <f t="shared" si="513"/>
        <v>0.45</v>
      </c>
      <c r="F5863" s="207">
        <v>13694.56</v>
      </c>
      <c r="G5863" s="207">
        <v>19919.36</v>
      </c>
      <c r="H5863" s="207">
        <v>22409.279999999999</v>
      </c>
      <c r="I5863" s="214">
        <f t="shared" si="505"/>
        <v>230686</v>
      </c>
      <c r="J5863" s="211">
        <f t="shared" si="506"/>
        <v>0.38836026936026935</v>
      </c>
      <c r="K5863" s="212">
        <f t="shared" si="507"/>
        <v>0.45</v>
      </c>
      <c r="L5863" s="214">
        <f t="shared" si="508"/>
        <v>12687.73</v>
      </c>
      <c r="M5863" s="213">
        <f t="shared" si="509"/>
        <v>18454.88</v>
      </c>
      <c r="N5863" s="213">
        <f t="shared" si="510"/>
        <v>20761.739999999998</v>
      </c>
      <c r="O5863" s="242">
        <f t="shared" si="511"/>
        <v>0.51529999999966092</v>
      </c>
      <c r="P5863" s="242"/>
      <c r="Q5863" s="179"/>
      <c r="R5863" s="179"/>
      <c r="S5863" s="179"/>
      <c r="T5863" s="179"/>
      <c r="U5863" s="179"/>
      <c r="V5863" s="179"/>
      <c r="W5863" s="179"/>
      <c r="X5863" s="179"/>
      <c r="Y5863" s="179"/>
      <c r="Z5863" s="179"/>
      <c r="AA5863" s="222"/>
      <c r="AB5863" s="222"/>
      <c r="AC5863" s="222"/>
      <c r="AD5863" s="179"/>
      <c r="AE5863" s="179"/>
      <c r="AF5863" s="179"/>
      <c r="AG5863" s="179"/>
      <c r="AH5863" s="179"/>
      <c r="AI5863" s="179"/>
      <c r="AJ5863" s="179"/>
    </row>
    <row r="5864" spans="2:36" x14ac:dyDescent="0.3">
      <c r="B5864" s="224">
        <v>594100</v>
      </c>
      <c r="C5864" s="209">
        <v>249037</v>
      </c>
      <c r="D5864" s="206">
        <f t="shared" si="512"/>
        <v>0.41918363911799361</v>
      </c>
      <c r="E5864" s="208">
        <f t="shared" si="513"/>
        <v>0.45</v>
      </c>
      <c r="F5864" s="207">
        <v>13697.03</v>
      </c>
      <c r="G5864" s="207">
        <v>19922.96</v>
      </c>
      <c r="H5864" s="207">
        <v>22413.33</v>
      </c>
      <c r="I5864" s="214">
        <f t="shared" si="505"/>
        <v>230731</v>
      </c>
      <c r="J5864" s="211">
        <f t="shared" si="506"/>
        <v>0.38837064467261406</v>
      </c>
      <c r="K5864" s="212">
        <f t="shared" si="507"/>
        <v>0.45</v>
      </c>
      <c r="L5864" s="214">
        <f t="shared" si="508"/>
        <v>12690.205</v>
      </c>
      <c r="M5864" s="213">
        <f t="shared" si="509"/>
        <v>18458.48</v>
      </c>
      <c r="N5864" s="213">
        <f t="shared" si="510"/>
        <v>20765.79</v>
      </c>
      <c r="O5864" s="242">
        <f t="shared" si="511"/>
        <v>0.51520000000047728</v>
      </c>
      <c r="P5864" s="242"/>
      <c r="Q5864" s="179"/>
      <c r="R5864" s="179"/>
      <c r="S5864" s="179"/>
      <c r="T5864" s="179"/>
      <c r="U5864" s="179"/>
      <c r="V5864" s="179"/>
      <c r="W5864" s="179"/>
      <c r="X5864" s="179"/>
      <c r="Y5864" s="179"/>
      <c r="Z5864" s="179"/>
      <c r="AA5864" s="222"/>
      <c r="AB5864" s="222"/>
      <c r="AC5864" s="222"/>
      <c r="AD5864" s="179"/>
      <c r="AE5864" s="179"/>
      <c r="AF5864" s="179"/>
      <c r="AG5864" s="179"/>
      <c r="AH5864" s="179"/>
      <c r="AI5864" s="179"/>
      <c r="AJ5864" s="179"/>
    </row>
    <row r="5865" spans="2:36" x14ac:dyDescent="0.3">
      <c r="B5865" s="224">
        <v>594200</v>
      </c>
      <c r="C5865" s="209">
        <v>249082</v>
      </c>
      <c r="D5865" s="206">
        <f t="shared" si="512"/>
        <v>0.41918882531134299</v>
      </c>
      <c r="E5865" s="208">
        <f t="shared" si="513"/>
        <v>0.45</v>
      </c>
      <c r="F5865" s="207">
        <v>13699.51</v>
      </c>
      <c r="G5865" s="207">
        <v>19926.560000000001</v>
      </c>
      <c r="H5865" s="207">
        <v>22417.38</v>
      </c>
      <c r="I5865" s="214">
        <f t="shared" ref="I5865:I5928" si="514">I5864+45</f>
        <v>230776</v>
      </c>
      <c r="J5865" s="211">
        <f t="shared" si="506"/>
        <v>0.38838101649276335</v>
      </c>
      <c r="K5865" s="212">
        <f t="shared" si="507"/>
        <v>0.45</v>
      </c>
      <c r="L5865" s="214">
        <f t="shared" si="508"/>
        <v>12692.68</v>
      </c>
      <c r="M5865" s="213">
        <f t="shared" si="509"/>
        <v>18462.080000000002</v>
      </c>
      <c r="N5865" s="213">
        <f t="shared" si="510"/>
        <v>20769.84</v>
      </c>
      <c r="O5865" s="242">
        <f t="shared" si="511"/>
        <v>0.51530000000013387</v>
      </c>
      <c r="P5865" s="242"/>
      <c r="Q5865" s="179"/>
      <c r="R5865" s="179"/>
      <c r="S5865" s="179"/>
      <c r="T5865" s="179"/>
      <c r="U5865" s="179"/>
      <c r="V5865" s="179"/>
      <c r="W5865" s="179"/>
      <c r="X5865" s="179"/>
      <c r="Y5865" s="179"/>
      <c r="Z5865" s="179"/>
      <c r="AA5865" s="222"/>
      <c r="AB5865" s="222"/>
      <c r="AC5865" s="222"/>
      <c r="AD5865" s="179"/>
      <c r="AE5865" s="179"/>
      <c r="AF5865" s="179"/>
      <c r="AG5865" s="179"/>
      <c r="AH5865" s="179"/>
      <c r="AI5865" s="179"/>
      <c r="AJ5865" s="179"/>
    </row>
    <row r="5866" spans="2:36" x14ac:dyDescent="0.3">
      <c r="B5866" s="224">
        <v>594300</v>
      </c>
      <c r="C5866" s="209">
        <v>249127</v>
      </c>
      <c r="D5866" s="206">
        <f t="shared" si="512"/>
        <v>0.41919400975938076</v>
      </c>
      <c r="E5866" s="208">
        <f t="shared" si="513"/>
        <v>0.45</v>
      </c>
      <c r="F5866" s="207">
        <v>13701.98</v>
      </c>
      <c r="G5866" s="207">
        <v>19930.16</v>
      </c>
      <c r="H5866" s="207">
        <v>22421.43</v>
      </c>
      <c r="I5866" s="214">
        <f t="shared" si="514"/>
        <v>230821</v>
      </c>
      <c r="J5866" s="211">
        <f t="shared" si="506"/>
        <v>0.3883913848224802</v>
      </c>
      <c r="K5866" s="212">
        <f t="shared" si="507"/>
        <v>0.45</v>
      </c>
      <c r="L5866" s="214">
        <f t="shared" si="508"/>
        <v>12695.155000000001</v>
      </c>
      <c r="M5866" s="213">
        <f t="shared" si="509"/>
        <v>18465.68</v>
      </c>
      <c r="N5866" s="213">
        <f t="shared" si="510"/>
        <v>20773.89</v>
      </c>
      <c r="O5866" s="242">
        <f t="shared" si="511"/>
        <v>0.51519999999971333</v>
      </c>
      <c r="P5866" s="242"/>
      <c r="Q5866" s="179"/>
      <c r="R5866" s="179"/>
      <c r="S5866" s="179"/>
      <c r="T5866" s="179"/>
      <c r="U5866" s="179"/>
      <c r="V5866" s="179"/>
      <c r="W5866" s="179"/>
      <c r="X5866" s="179"/>
      <c r="Y5866" s="179"/>
      <c r="Z5866" s="179"/>
      <c r="AA5866" s="222"/>
      <c r="AB5866" s="222"/>
      <c r="AC5866" s="222"/>
      <c r="AD5866" s="179"/>
      <c r="AE5866" s="179"/>
      <c r="AF5866" s="179"/>
      <c r="AG5866" s="179"/>
      <c r="AH5866" s="179"/>
      <c r="AI5866" s="179"/>
      <c r="AJ5866" s="179"/>
    </row>
    <row r="5867" spans="2:36" x14ac:dyDescent="0.3">
      <c r="B5867" s="224">
        <v>594400</v>
      </c>
      <c r="C5867" s="209">
        <v>249172</v>
      </c>
      <c r="D5867" s="206">
        <f t="shared" si="512"/>
        <v>0.41919919246298787</v>
      </c>
      <c r="E5867" s="208">
        <f t="shared" si="513"/>
        <v>0.45</v>
      </c>
      <c r="F5867" s="207">
        <v>13704.46</v>
      </c>
      <c r="G5867" s="207">
        <v>19933.759999999998</v>
      </c>
      <c r="H5867" s="207">
        <v>22425.48</v>
      </c>
      <c r="I5867" s="214">
        <f t="shared" si="514"/>
        <v>230866</v>
      </c>
      <c r="J5867" s="211">
        <f t="shared" si="506"/>
        <v>0.38840174966352625</v>
      </c>
      <c r="K5867" s="212">
        <f t="shared" si="507"/>
        <v>0.45</v>
      </c>
      <c r="L5867" s="214">
        <f t="shared" si="508"/>
        <v>12697.63</v>
      </c>
      <c r="M5867" s="213">
        <f t="shared" si="509"/>
        <v>18469.28</v>
      </c>
      <c r="N5867" s="213">
        <f t="shared" si="510"/>
        <v>20777.939999999999</v>
      </c>
      <c r="O5867" s="242">
        <f t="shared" si="511"/>
        <v>0.51530000000002474</v>
      </c>
      <c r="P5867" s="242"/>
      <c r="Q5867" s="179"/>
      <c r="R5867" s="179"/>
      <c r="S5867" s="179"/>
      <c r="T5867" s="179"/>
      <c r="U5867" s="179"/>
      <c r="V5867" s="179"/>
      <c r="W5867" s="179"/>
      <c r="X5867" s="179"/>
      <c r="Y5867" s="179"/>
      <c r="Z5867" s="179"/>
      <c r="AA5867" s="222"/>
      <c r="AB5867" s="222"/>
      <c r="AC5867" s="222"/>
      <c r="AD5867" s="179"/>
      <c r="AE5867" s="179"/>
      <c r="AF5867" s="179"/>
      <c r="AG5867" s="179"/>
      <c r="AH5867" s="179"/>
      <c r="AI5867" s="179"/>
      <c r="AJ5867" s="179"/>
    </row>
    <row r="5868" spans="2:36" x14ac:dyDescent="0.3">
      <c r="B5868" s="224">
        <v>594500</v>
      </c>
      <c r="C5868" s="209">
        <v>249217</v>
      </c>
      <c r="D5868" s="206">
        <f t="shared" si="512"/>
        <v>0.41920437342304456</v>
      </c>
      <c r="E5868" s="208">
        <f t="shared" si="513"/>
        <v>0.45</v>
      </c>
      <c r="F5868" s="207">
        <v>13706.93</v>
      </c>
      <c r="G5868" s="207">
        <v>19937.36</v>
      </c>
      <c r="H5868" s="207">
        <v>22429.53</v>
      </c>
      <c r="I5868" s="214">
        <f t="shared" si="514"/>
        <v>230911</v>
      </c>
      <c r="J5868" s="211">
        <f t="shared" si="506"/>
        <v>0.38841211101766188</v>
      </c>
      <c r="K5868" s="212">
        <f t="shared" si="507"/>
        <v>0.45</v>
      </c>
      <c r="L5868" s="214">
        <f t="shared" si="508"/>
        <v>12700.105</v>
      </c>
      <c r="M5868" s="213">
        <f t="shared" si="509"/>
        <v>18472.88</v>
      </c>
      <c r="N5868" s="213">
        <f t="shared" si="510"/>
        <v>20781.989999999998</v>
      </c>
      <c r="O5868" s="242">
        <f t="shared" si="511"/>
        <v>0.51519999999964061</v>
      </c>
      <c r="P5868" s="242"/>
      <c r="Q5868" s="179"/>
      <c r="R5868" s="179"/>
      <c r="S5868" s="179"/>
      <c r="T5868" s="179"/>
      <c r="U5868" s="179"/>
      <c r="V5868" s="179"/>
      <c r="W5868" s="179"/>
      <c r="X5868" s="179"/>
      <c r="Y5868" s="179"/>
      <c r="Z5868" s="179"/>
      <c r="AA5868" s="222"/>
      <c r="AB5868" s="222"/>
      <c r="AC5868" s="222"/>
      <c r="AD5868" s="179"/>
      <c r="AE5868" s="179"/>
      <c r="AF5868" s="179"/>
      <c r="AG5868" s="179"/>
      <c r="AH5868" s="179"/>
      <c r="AI5868" s="179"/>
      <c r="AJ5868" s="179"/>
    </row>
    <row r="5869" spans="2:36" x14ac:dyDescent="0.3">
      <c r="B5869" s="224">
        <v>594600</v>
      </c>
      <c r="C5869" s="209">
        <v>249262</v>
      </c>
      <c r="D5869" s="206">
        <f t="shared" si="512"/>
        <v>0.41920955264043053</v>
      </c>
      <c r="E5869" s="208">
        <f t="shared" si="513"/>
        <v>0.45</v>
      </c>
      <c r="F5869" s="207">
        <v>13709.41</v>
      </c>
      <c r="G5869" s="207">
        <v>19940.96</v>
      </c>
      <c r="H5869" s="207">
        <v>22433.58</v>
      </c>
      <c r="I5869" s="214">
        <f t="shared" si="514"/>
        <v>230956</v>
      </c>
      <c r="J5869" s="211">
        <f t="shared" si="506"/>
        <v>0.3884224688866465</v>
      </c>
      <c r="K5869" s="212">
        <f t="shared" si="507"/>
        <v>0.45</v>
      </c>
      <c r="L5869" s="214">
        <f t="shared" si="508"/>
        <v>12702.58</v>
      </c>
      <c r="M5869" s="213">
        <f t="shared" si="509"/>
        <v>18476.48</v>
      </c>
      <c r="N5869" s="213">
        <f t="shared" si="510"/>
        <v>20786.04</v>
      </c>
      <c r="O5869" s="242">
        <f t="shared" si="511"/>
        <v>0.5152999999999156</v>
      </c>
      <c r="P5869" s="242"/>
      <c r="Q5869" s="179"/>
      <c r="R5869" s="179"/>
      <c r="S5869" s="179"/>
      <c r="T5869" s="179"/>
      <c r="U5869" s="179"/>
      <c r="V5869" s="179"/>
      <c r="W5869" s="179"/>
      <c r="X5869" s="179"/>
      <c r="Y5869" s="179"/>
      <c r="Z5869" s="179"/>
      <c r="AA5869" s="222"/>
      <c r="AB5869" s="222"/>
      <c r="AC5869" s="222"/>
      <c r="AD5869" s="179"/>
      <c r="AE5869" s="179"/>
      <c r="AF5869" s="179"/>
      <c r="AG5869" s="179"/>
      <c r="AH5869" s="179"/>
      <c r="AI5869" s="179"/>
      <c r="AJ5869" s="179"/>
    </row>
    <row r="5870" spans="2:36" x14ac:dyDescent="0.3">
      <c r="B5870" s="224">
        <v>594700</v>
      </c>
      <c r="C5870" s="209">
        <v>249307</v>
      </c>
      <c r="D5870" s="206">
        <f t="shared" si="512"/>
        <v>0.41921473011602489</v>
      </c>
      <c r="E5870" s="208">
        <f t="shared" si="513"/>
        <v>0.45</v>
      </c>
      <c r="F5870" s="207">
        <v>13711.88</v>
      </c>
      <c r="G5870" s="207">
        <v>19944.560000000001</v>
      </c>
      <c r="H5870" s="207">
        <v>22437.63</v>
      </c>
      <c r="I5870" s="214">
        <f t="shared" si="514"/>
        <v>231001</v>
      </c>
      <c r="J5870" s="211">
        <f t="shared" si="506"/>
        <v>0.3884328232722381</v>
      </c>
      <c r="K5870" s="212">
        <f t="shared" si="507"/>
        <v>0.45</v>
      </c>
      <c r="L5870" s="214">
        <f t="shared" si="508"/>
        <v>12705.055</v>
      </c>
      <c r="M5870" s="213">
        <f t="shared" si="509"/>
        <v>18480.080000000002</v>
      </c>
      <c r="N5870" s="213">
        <f t="shared" si="510"/>
        <v>20790.09</v>
      </c>
      <c r="O5870" s="242">
        <f t="shared" si="511"/>
        <v>0.51520000000007715</v>
      </c>
      <c r="P5870" s="242"/>
      <c r="Q5870" s="179"/>
      <c r="R5870" s="179"/>
      <c r="S5870" s="179"/>
      <c r="T5870" s="179"/>
      <c r="U5870" s="179"/>
      <c r="V5870" s="179"/>
      <c r="W5870" s="179"/>
      <c r="X5870" s="179"/>
      <c r="Y5870" s="179"/>
      <c r="Z5870" s="179"/>
      <c r="AA5870" s="222"/>
      <c r="AB5870" s="222"/>
      <c r="AC5870" s="222"/>
      <c r="AD5870" s="179"/>
      <c r="AE5870" s="179"/>
      <c r="AF5870" s="179"/>
      <c r="AG5870" s="179"/>
      <c r="AH5870" s="179"/>
      <c r="AI5870" s="179"/>
      <c r="AJ5870" s="179"/>
    </row>
    <row r="5871" spans="2:36" x14ac:dyDescent="0.3">
      <c r="B5871" s="224">
        <v>594800</v>
      </c>
      <c r="C5871" s="209">
        <v>249352</v>
      </c>
      <c r="D5871" s="206">
        <f t="shared" si="512"/>
        <v>0.41921990585070612</v>
      </c>
      <c r="E5871" s="208">
        <f t="shared" si="513"/>
        <v>0.45</v>
      </c>
      <c r="F5871" s="207">
        <v>13714.36</v>
      </c>
      <c r="G5871" s="207">
        <v>19948.16</v>
      </c>
      <c r="H5871" s="207">
        <v>22441.68</v>
      </c>
      <c r="I5871" s="214">
        <f t="shared" si="514"/>
        <v>231046</v>
      </c>
      <c r="J5871" s="211">
        <f t="shared" si="506"/>
        <v>0.38844317417619367</v>
      </c>
      <c r="K5871" s="212">
        <f t="shared" si="507"/>
        <v>0.45</v>
      </c>
      <c r="L5871" s="214">
        <f t="shared" si="508"/>
        <v>12707.53</v>
      </c>
      <c r="M5871" s="213">
        <f t="shared" si="509"/>
        <v>18483.68</v>
      </c>
      <c r="N5871" s="213">
        <f t="shared" si="510"/>
        <v>20794.14</v>
      </c>
      <c r="O5871" s="242">
        <f t="shared" si="511"/>
        <v>0.51529999999980647</v>
      </c>
      <c r="P5871" s="242"/>
      <c r="Q5871" s="179"/>
      <c r="R5871" s="179"/>
      <c r="S5871" s="179"/>
      <c r="T5871" s="179"/>
      <c r="U5871" s="179"/>
      <c r="V5871" s="179"/>
      <c r="W5871" s="179"/>
      <c r="X5871" s="179"/>
      <c r="Y5871" s="179"/>
      <c r="Z5871" s="179"/>
      <c r="AA5871" s="222"/>
      <c r="AB5871" s="222"/>
      <c r="AC5871" s="222"/>
      <c r="AD5871" s="179"/>
      <c r="AE5871" s="179"/>
      <c r="AF5871" s="179"/>
      <c r="AG5871" s="179"/>
      <c r="AH5871" s="179"/>
      <c r="AI5871" s="179"/>
      <c r="AJ5871" s="179"/>
    </row>
    <row r="5872" spans="2:36" x14ac:dyDescent="0.3">
      <c r="B5872" s="224">
        <v>594900</v>
      </c>
      <c r="C5872" s="209">
        <v>249397</v>
      </c>
      <c r="D5872" s="206">
        <f t="shared" si="512"/>
        <v>0.41922507984535218</v>
      </c>
      <c r="E5872" s="208">
        <f t="shared" si="513"/>
        <v>0.45</v>
      </c>
      <c r="F5872" s="207">
        <v>13716.83</v>
      </c>
      <c r="G5872" s="207">
        <v>19951.759999999998</v>
      </c>
      <c r="H5872" s="207">
        <v>22445.73</v>
      </c>
      <c r="I5872" s="214">
        <f t="shared" si="514"/>
        <v>231091</v>
      </c>
      <c r="J5872" s="211">
        <f t="shared" si="506"/>
        <v>0.38845352160026897</v>
      </c>
      <c r="K5872" s="212">
        <f t="shared" si="507"/>
        <v>0.45</v>
      </c>
      <c r="L5872" s="214">
        <f t="shared" si="508"/>
        <v>12710.004999999999</v>
      </c>
      <c r="M5872" s="213">
        <f t="shared" si="509"/>
        <v>18487.28</v>
      </c>
      <c r="N5872" s="213">
        <f t="shared" si="510"/>
        <v>20798.189999999999</v>
      </c>
      <c r="O5872" s="242">
        <f t="shared" si="511"/>
        <v>0.51519999999996802</v>
      </c>
      <c r="P5872" s="242"/>
      <c r="Q5872" s="179"/>
      <c r="R5872" s="179"/>
      <c r="S5872" s="179"/>
      <c r="T5872" s="179"/>
      <c r="U5872" s="179"/>
      <c r="V5872" s="179"/>
      <c r="W5872" s="179"/>
      <c r="X5872" s="179"/>
      <c r="Y5872" s="179"/>
      <c r="Z5872" s="179"/>
      <c r="AA5872" s="222"/>
      <c r="AB5872" s="222"/>
      <c r="AC5872" s="222"/>
      <c r="AD5872" s="179"/>
      <c r="AE5872" s="179"/>
      <c r="AF5872" s="179"/>
      <c r="AG5872" s="179"/>
      <c r="AH5872" s="179"/>
      <c r="AI5872" s="179"/>
      <c r="AJ5872" s="179"/>
    </row>
    <row r="5873" spans="2:36" x14ac:dyDescent="0.3">
      <c r="B5873" s="224">
        <v>595000</v>
      </c>
      <c r="C5873" s="209">
        <v>249442</v>
      </c>
      <c r="D5873" s="206">
        <f t="shared" si="512"/>
        <v>0.41923025210084036</v>
      </c>
      <c r="E5873" s="208">
        <f t="shared" si="513"/>
        <v>0.45</v>
      </c>
      <c r="F5873" s="207">
        <v>13719.31</v>
      </c>
      <c r="G5873" s="207">
        <v>19955.36</v>
      </c>
      <c r="H5873" s="207">
        <v>22449.78</v>
      </c>
      <c r="I5873" s="214">
        <f t="shared" si="514"/>
        <v>231136</v>
      </c>
      <c r="J5873" s="211">
        <f t="shared" si="506"/>
        <v>0.38846386554621848</v>
      </c>
      <c r="K5873" s="212">
        <f t="shared" si="507"/>
        <v>0.45</v>
      </c>
      <c r="L5873" s="214">
        <f t="shared" si="508"/>
        <v>12712.48</v>
      </c>
      <c r="M5873" s="213">
        <f t="shared" si="509"/>
        <v>18490.88</v>
      </c>
      <c r="N5873" s="213">
        <f t="shared" si="510"/>
        <v>20802.239999999998</v>
      </c>
      <c r="O5873" s="242">
        <f t="shared" si="511"/>
        <v>0.51529999999966092</v>
      </c>
      <c r="P5873" s="242"/>
      <c r="Q5873" s="179"/>
      <c r="R5873" s="179"/>
      <c r="S5873" s="179"/>
      <c r="T5873" s="179"/>
      <c r="U5873" s="179"/>
      <c r="V5873" s="179"/>
      <c r="W5873" s="179"/>
      <c r="X5873" s="179"/>
      <c r="Y5873" s="179"/>
      <c r="Z5873" s="179"/>
      <c r="AA5873" s="222"/>
      <c r="AB5873" s="222"/>
      <c r="AC5873" s="222"/>
      <c r="AD5873" s="179"/>
      <c r="AE5873" s="179"/>
      <c r="AF5873" s="179"/>
      <c r="AG5873" s="179"/>
      <c r="AH5873" s="179"/>
      <c r="AI5873" s="179"/>
      <c r="AJ5873" s="179"/>
    </row>
    <row r="5874" spans="2:36" x14ac:dyDescent="0.3">
      <c r="B5874" s="224">
        <v>595100</v>
      </c>
      <c r="C5874" s="209">
        <v>249487</v>
      </c>
      <c r="D5874" s="206">
        <f t="shared" si="512"/>
        <v>0.41923542261804736</v>
      </c>
      <c r="E5874" s="208">
        <f t="shared" si="513"/>
        <v>0.45</v>
      </c>
      <c r="F5874" s="207">
        <v>13721.78</v>
      </c>
      <c r="G5874" s="207">
        <v>19958.96</v>
      </c>
      <c r="H5874" s="207">
        <v>22453.83</v>
      </c>
      <c r="I5874" s="214">
        <f t="shared" si="514"/>
        <v>231181</v>
      </c>
      <c r="J5874" s="211">
        <f t="shared" si="506"/>
        <v>0.38847420601579569</v>
      </c>
      <c r="K5874" s="212">
        <f t="shared" si="507"/>
        <v>0.45</v>
      </c>
      <c r="L5874" s="214">
        <f t="shared" si="508"/>
        <v>12714.955</v>
      </c>
      <c r="M5874" s="213">
        <f t="shared" si="509"/>
        <v>18494.48</v>
      </c>
      <c r="N5874" s="213">
        <f t="shared" si="510"/>
        <v>20806.29</v>
      </c>
      <c r="O5874" s="242">
        <f t="shared" si="511"/>
        <v>0.51520000000047728</v>
      </c>
      <c r="P5874" s="242"/>
      <c r="Q5874" s="179"/>
      <c r="R5874" s="179"/>
      <c r="S5874" s="179"/>
      <c r="T5874" s="179"/>
      <c r="U5874" s="179"/>
      <c r="V5874" s="179"/>
      <c r="W5874" s="179"/>
      <c r="X5874" s="179"/>
      <c r="Y5874" s="179"/>
      <c r="Z5874" s="179"/>
      <c r="AA5874" s="222"/>
      <c r="AB5874" s="222"/>
      <c r="AC5874" s="222"/>
      <c r="AD5874" s="179"/>
      <c r="AE5874" s="179"/>
      <c r="AF5874" s="179"/>
      <c r="AG5874" s="179"/>
      <c r="AH5874" s="179"/>
      <c r="AI5874" s="179"/>
      <c r="AJ5874" s="179"/>
    </row>
    <row r="5875" spans="2:36" x14ac:dyDescent="0.3">
      <c r="B5875" s="224">
        <v>595200</v>
      </c>
      <c r="C5875" s="209">
        <v>249532</v>
      </c>
      <c r="D5875" s="206">
        <f t="shared" si="512"/>
        <v>0.41924059139784947</v>
      </c>
      <c r="E5875" s="208">
        <f t="shared" si="513"/>
        <v>0.45</v>
      </c>
      <c r="F5875" s="207">
        <v>13724.26</v>
      </c>
      <c r="G5875" s="207">
        <v>19962.560000000001</v>
      </c>
      <c r="H5875" s="207">
        <v>22457.88</v>
      </c>
      <c r="I5875" s="214">
        <f t="shared" si="514"/>
        <v>231226</v>
      </c>
      <c r="J5875" s="211">
        <f t="shared" si="506"/>
        <v>0.38848454301075269</v>
      </c>
      <c r="K5875" s="212">
        <f t="shared" si="507"/>
        <v>0.45</v>
      </c>
      <c r="L5875" s="214">
        <f t="shared" si="508"/>
        <v>12717.43</v>
      </c>
      <c r="M5875" s="213">
        <f t="shared" si="509"/>
        <v>18498.080000000002</v>
      </c>
      <c r="N5875" s="213">
        <f t="shared" si="510"/>
        <v>20810.34</v>
      </c>
      <c r="O5875" s="242">
        <f t="shared" si="511"/>
        <v>0.51530000000013387</v>
      </c>
      <c r="P5875" s="242"/>
      <c r="Q5875" s="179"/>
      <c r="R5875" s="179"/>
      <c r="S5875" s="179"/>
      <c r="T5875" s="179"/>
      <c r="U5875" s="179"/>
      <c r="V5875" s="179"/>
      <c r="W5875" s="179"/>
      <c r="X5875" s="179"/>
      <c r="Y5875" s="179"/>
      <c r="Z5875" s="179"/>
      <c r="AA5875" s="222"/>
      <c r="AB5875" s="222"/>
      <c r="AC5875" s="222"/>
      <c r="AD5875" s="179"/>
      <c r="AE5875" s="179"/>
      <c r="AF5875" s="179"/>
      <c r="AG5875" s="179"/>
      <c r="AH5875" s="179"/>
      <c r="AI5875" s="179"/>
      <c r="AJ5875" s="179"/>
    </row>
    <row r="5876" spans="2:36" x14ac:dyDescent="0.3">
      <c r="B5876" s="224">
        <v>595300</v>
      </c>
      <c r="C5876" s="209">
        <v>249577</v>
      </c>
      <c r="D5876" s="206">
        <f t="shared" si="512"/>
        <v>0.41924575844112211</v>
      </c>
      <c r="E5876" s="208">
        <f t="shared" si="513"/>
        <v>0.45</v>
      </c>
      <c r="F5876" s="207">
        <v>13726.73</v>
      </c>
      <c r="G5876" s="207">
        <v>19966.16</v>
      </c>
      <c r="H5876" s="207">
        <v>22461.93</v>
      </c>
      <c r="I5876" s="214">
        <f t="shared" si="514"/>
        <v>231271</v>
      </c>
      <c r="J5876" s="211">
        <f t="shared" si="506"/>
        <v>0.38849487653284059</v>
      </c>
      <c r="K5876" s="212">
        <f t="shared" si="507"/>
        <v>0.45</v>
      </c>
      <c r="L5876" s="214">
        <f t="shared" si="508"/>
        <v>12719.905000000001</v>
      </c>
      <c r="M5876" s="213">
        <f t="shared" si="509"/>
        <v>18501.68</v>
      </c>
      <c r="N5876" s="213">
        <f t="shared" si="510"/>
        <v>20814.39</v>
      </c>
      <c r="O5876" s="242">
        <f t="shared" si="511"/>
        <v>0.51519999999971333</v>
      </c>
      <c r="P5876" s="242"/>
      <c r="Q5876" s="179"/>
      <c r="R5876" s="179"/>
      <c r="S5876" s="179"/>
      <c r="T5876" s="179"/>
      <c r="U5876" s="179"/>
      <c r="V5876" s="179"/>
      <c r="W5876" s="179"/>
      <c r="X5876" s="179"/>
      <c r="Y5876" s="179"/>
      <c r="Z5876" s="179"/>
      <c r="AA5876" s="222"/>
      <c r="AB5876" s="222"/>
      <c r="AC5876" s="222"/>
      <c r="AD5876" s="179"/>
      <c r="AE5876" s="179"/>
      <c r="AF5876" s="179"/>
      <c r="AG5876" s="179"/>
      <c r="AH5876" s="179"/>
      <c r="AI5876" s="179"/>
      <c r="AJ5876" s="179"/>
    </row>
    <row r="5877" spans="2:36" x14ac:dyDescent="0.3">
      <c r="B5877" s="224">
        <v>595400</v>
      </c>
      <c r="C5877" s="209">
        <v>249622</v>
      </c>
      <c r="D5877" s="206">
        <f t="shared" si="512"/>
        <v>0.41925092374874035</v>
      </c>
      <c r="E5877" s="208">
        <f t="shared" si="513"/>
        <v>0.45</v>
      </c>
      <c r="F5877" s="207">
        <v>13729.21</v>
      </c>
      <c r="G5877" s="207">
        <v>19969.759999999998</v>
      </c>
      <c r="H5877" s="207">
        <v>22465.98</v>
      </c>
      <c r="I5877" s="214">
        <f t="shared" si="514"/>
        <v>231316</v>
      </c>
      <c r="J5877" s="211">
        <f t="shared" si="506"/>
        <v>0.38850520658380922</v>
      </c>
      <c r="K5877" s="212">
        <f t="shared" si="507"/>
        <v>0.45</v>
      </c>
      <c r="L5877" s="214">
        <f t="shared" si="508"/>
        <v>12722.38</v>
      </c>
      <c r="M5877" s="213">
        <f t="shared" si="509"/>
        <v>18505.28</v>
      </c>
      <c r="N5877" s="213">
        <f t="shared" si="510"/>
        <v>20818.439999999999</v>
      </c>
      <c r="O5877" s="242">
        <f t="shared" si="511"/>
        <v>0.51530000000002474</v>
      </c>
      <c r="P5877" s="242"/>
      <c r="Q5877" s="179"/>
      <c r="R5877" s="179"/>
      <c r="S5877" s="179"/>
      <c r="T5877" s="179"/>
      <c r="U5877" s="179"/>
      <c r="V5877" s="179"/>
      <c r="W5877" s="179"/>
      <c r="X5877" s="179"/>
      <c r="Y5877" s="179"/>
      <c r="Z5877" s="179"/>
      <c r="AA5877" s="222"/>
      <c r="AB5877" s="222"/>
      <c r="AC5877" s="222"/>
      <c r="AD5877" s="179"/>
      <c r="AE5877" s="179"/>
      <c r="AF5877" s="179"/>
      <c r="AG5877" s="179"/>
      <c r="AH5877" s="179"/>
      <c r="AI5877" s="179"/>
      <c r="AJ5877" s="179"/>
    </row>
    <row r="5878" spans="2:36" x14ac:dyDescent="0.3">
      <c r="B5878" s="224">
        <v>595500</v>
      </c>
      <c r="C5878" s="209">
        <v>249667</v>
      </c>
      <c r="D5878" s="206">
        <f t="shared" si="512"/>
        <v>0.41925608732157849</v>
      </c>
      <c r="E5878" s="208">
        <f t="shared" si="513"/>
        <v>0.45</v>
      </c>
      <c r="F5878" s="207">
        <v>13731.68</v>
      </c>
      <c r="G5878" s="207">
        <v>19973.36</v>
      </c>
      <c r="H5878" s="207">
        <v>22470.03</v>
      </c>
      <c r="I5878" s="214">
        <f t="shared" si="514"/>
        <v>231361</v>
      </c>
      <c r="J5878" s="211">
        <f t="shared" si="506"/>
        <v>0.38851553316540721</v>
      </c>
      <c r="K5878" s="212">
        <f t="shared" si="507"/>
        <v>0.45</v>
      </c>
      <c r="L5878" s="214">
        <f t="shared" si="508"/>
        <v>12724.855</v>
      </c>
      <c r="M5878" s="213">
        <f t="shared" si="509"/>
        <v>18508.88</v>
      </c>
      <c r="N5878" s="213">
        <f t="shared" si="510"/>
        <v>20822.489999999998</v>
      </c>
      <c r="O5878" s="242">
        <f t="shared" si="511"/>
        <v>0.51519999999964061</v>
      </c>
      <c r="P5878" s="242"/>
      <c r="Q5878" s="179"/>
      <c r="R5878" s="179"/>
      <c r="S5878" s="179"/>
      <c r="T5878" s="179"/>
      <c r="U5878" s="179"/>
      <c r="V5878" s="179"/>
      <c r="W5878" s="179"/>
      <c r="X5878" s="179"/>
      <c r="Y5878" s="179"/>
      <c r="Z5878" s="179"/>
      <c r="AA5878" s="222"/>
      <c r="AB5878" s="222"/>
      <c r="AC5878" s="222"/>
      <c r="AD5878" s="179"/>
      <c r="AE5878" s="179"/>
      <c r="AF5878" s="179"/>
      <c r="AG5878" s="179"/>
      <c r="AH5878" s="179"/>
      <c r="AI5878" s="179"/>
      <c r="AJ5878" s="179"/>
    </row>
    <row r="5879" spans="2:36" x14ac:dyDescent="0.3">
      <c r="B5879" s="224">
        <v>595600</v>
      </c>
      <c r="C5879" s="209">
        <v>249712</v>
      </c>
      <c r="D5879" s="206">
        <f t="shared" si="512"/>
        <v>0.41926124916051039</v>
      </c>
      <c r="E5879" s="208">
        <f t="shared" si="513"/>
        <v>0.45</v>
      </c>
      <c r="F5879" s="207">
        <v>13734.16</v>
      </c>
      <c r="G5879" s="207">
        <v>19976.96</v>
      </c>
      <c r="H5879" s="207">
        <v>22474.080000000002</v>
      </c>
      <c r="I5879" s="214">
        <f t="shared" si="514"/>
        <v>231406</v>
      </c>
      <c r="J5879" s="211">
        <f t="shared" si="506"/>
        <v>0.38852585627938213</v>
      </c>
      <c r="K5879" s="212">
        <f t="shared" si="507"/>
        <v>0.45</v>
      </c>
      <c r="L5879" s="214">
        <f t="shared" si="508"/>
        <v>12727.33</v>
      </c>
      <c r="M5879" s="213">
        <f t="shared" si="509"/>
        <v>18512.48</v>
      </c>
      <c r="N5879" s="213">
        <f t="shared" si="510"/>
        <v>20826.54</v>
      </c>
      <c r="O5879" s="242">
        <f t="shared" si="511"/>
        <v>0.5152999999999156</v>
      </c>
      <c r="P5879" s="242"/>
      <c r="Q5879" s="179"/>
      <c r="R5879" s="179"/>
      <c r="S5879" s="179"/>
      <c r="T5879" s="179"/>
      <c r="U5879" s="179"/>
      <c r="V5879" s="179"/>
      <c r="W5879" s="179"/>
      <c r="X5879" s="179"/>
      <c r="Y5879" s="179"/>
      <c r="Z5879" s="179"/>
      <c r="AA5879" s="222"/>
      <c r="AB5879" s="222"/>
      <c r="AC5879" s="222"/>
      <c r="AD5879" s="179"/>
      <c r="AE5879" s="179"/>
      <c r="AF5879" s="179"/>
      <c r="AG5879" s="179"/>
      <c r="AH5879" s="179"/>
      <c r="AI5879" s="179"/>
      <c r="AJ5879" s="179"/>
    </row>
    <row r="5880" spans="2:36" x14ac:dyDescent="0.3">
      <c r="B5880" s="224">
        <v>595700</v>
      </c>
      <c r="C5880" s="209">
        <v>249757</v>
      </c>
      <c r="D5880" s="206">
        <f t="shared" si="512"/>
        <v>0.41926640926640929</v>
      </c>
      <c r="E5880" s="208">
        <f t="shared" si="513"/>
        <v>0.45</v>
      </c>
      <c r="F5880" s="207">
        <v>13736.63</v>
      </c>
      <c r="G5880" s="207">
        <v>19980.560000000001</v>
      </c>
      <c r="H5880" s="207">
        <v>22478.13</v>
      </c>
      <c r="I5880" s="214">
        <f t="shared" si="514"/>
        <v>231451</v>
      </c>
      <c r="J5880" s="211">
        <f t="shared" si="506"/>
        <v>0.3885361759274803</v>
      </c>
      <c r="K5880" s="212">
        <f t="shared" si="507"/>
        <v>0.45</v>
      </c>
      <c r="L5880" s="214">
        <f t="shared" si="508"/>
        <v>12729.805</v>
      </c>
      <c r="M5880" s="213">
        <f t="shared" si="509"/>
        <v>18516.080000000002</v>
      </c>
      <c r="N5880" s="213">
        <f t="shared" si="510"/>
        <v>20830.59</v>
      </c>
      <c r="O5880" s="242">
        <f t="shared" si="511"/>
        <v>0.51520000000007715</v>
      </c>
      <c r="P5880" s="242"/>
      <c r="Q5880" s="179"/>
      <c r="R5880" s="179"/>
      <c r="S5880" s="179"/>
      <c r="T5880" s="179"/>
      <c r="U5880" s="179"/>
      <c r="V5880" s="179"/>
      <c r="W5880" s="179"/>
      <c r="X5880" s="179"/>
      <c r="Y5880" s="179"/>
      <c r="Z5880" s="179"/>
      <c r="AA5880" s="222"/>
      <c r="AB5880" s="222"/>
      <c r="AC5880" s="222"/>
      <c r="AD5880" s="179"/>
      <c r="AE5880" s="179"/>
      <c r="AF5880" s="179"/>
      <c r="AG5880" s="179"/>
      <c r="AH5880" s="179"/>
      <c r="AI5880" s="179"/>
      <c r="AJ5880" s="179"/>
    </row>
    <row r="5881" spans="2:36" x14ac:dyDescent="0.3">
      <c r="B5881" s="224">
        <v>595800</v>
      </c>
      <c r="C5881" s="209">
        <v>249802</v>
      </c>
      <c r="D5881" s="206">
        <f t="shared" si="512"/>
        <v>0.41927156764014772</v>
      </c>
      <c r="E5881" s="208">
        <f t="shared" si="513"/>
        <v>0.45</v>
      </c>
      <c r="F5881" s="207">
        <v>13739.11</v>
      </c>
      <c r="G5881" s="207">
        <v>19984.16</v>
      </c>
      <c r="H5881" s="207">
        <v>22482.18</v>
      </c>
      <c r="I5881" s="214">
        <f t="shared" si="514"/>
        <v>231496</v>
      </c>
      <c r="J5881" s="211">
        <f t="shared" si="506"/>
        <v>0.38854649211144682</v>
      </c>
      <c r="K5881" s="212">
        <f t="shared" si="507"/>
        <v>0.45</v>
      </c>
      <c r="L5881" s="214">
        <f t="shared" si="508"/>
        <v>12732.28</v>
      </c>
      <c r="M5881" s="213">
        <f t="shared" si="509"/>
        <v>18519.68</v>
      </c>
      <c r="N5881" s="213">
        <f t="shared" si="510"/>
        <v>20834.64</v>
      </c>
      <c r="O5881" s="242">
        <f t="shared" si="511"/>
        <v>0.51529999999980647</v>
      </c>
      <c r="P5881" s="242"/>
      <c r="Q5881" s="179"/>
      <c r="R5881" s="179"/>
      <c r="S5881" s="179"/>
      <c r="T5881" s="179"/>
      <c r="U5881" s="179"/>
      <c r="V5881" s="179"/>
      <c r="W5881" s="179"/>
      <c r="X5881" s="179"/>
      <c r="Y5881" s="179"/>
      <c r="Z5881" s="179"/>
      <c r="AA5881" s="222"/>
      <c r="AB5881" s="222"/>
      <c r="AC5881" s="222"/>
      <c r="AD5881" s="179"/>
      <c r="AE5881" s="179"/>
      <c r="AF5881" s="179"/>
      <c r="AG5881" s="179"/>
      <c r="AH5881" s="179"/>
      <c r="AI5881" s="179"/>
      <c r="AJ5881" s="179"/>
    </row>
    <row r="5882" spans="2:36" x14ac:dyDescent="0.3">
      <c r="B5882" s="224">
        <v>595900</v>
      </c>
      <c r="C5882" s="209">
        <v>249847</v>
      </c>
      <c r="D5882" s="206">
        <f t="shared" si="512"/>
        <v>0.41927672428259777</v>
      </c>
      <c r="E5882" s="208">
        <f t="shared" si="513"/>
        <v>0.45</v>
      </c>
      <c r="F5882" s="207">
        <v>13741.58</v>
      </c>
      <c r="G5882" s="207">
        <v>19987.759999999998</v>
      </c>
      <c r="H5882" s="207">
        <v>22486.23</v>
      </c>
      <c r="I5882" s="214">
        <f t="shared" si="514"/>
        <v>231541</v>
      </c>
      <c r="J5882" s="211">
        <f t="shared" si="506"/>
        <v>0.38855680483302568</v>
      </c>
      <c r="K5882" s="212">
        <f t="shared" si="507"/>
        <v>0.45</v>
      </c>
      <c r="L5882" s="214">
        <f t="shared" si="508"/>
        <v>12734.754999999999</v>
      </c>
      <c r="M5882" s="213">
        <f t="shared" si="509"/>
        <v>18523.28</v>
      </c>
      <c r="N5882" s="213">
        <f t="shared" si="510"/>
        <v>20838.689999999999</v>
      </c>
      <c r="O5882" s="242">
        <f t="shared" si="511"/>
        <v>0.51519999999996802</v>
      </c>
      <c r="P5882" s="242"/>
      <c r="Q5882" s="179"/>
      <c r="R5882" s="179"/>
      <c r="S5882" s="179"/>
      <c r="T5882" s="179"/>
      <c r="U5882" s="179"/>
      <c r="V5882" s="179"/>
      <c r="W5882" s="179"/>
      <c r="X5882" s="179"/>
      <c r="Y5882" s="179"/>
      <c r="Z5882" s="179"/>
      <c r="AA5882" s="222"/>
      <c r="AB5882" s="222"/>
      <c r="AC5882" s="222"/>
      <c r="AD5882" s="179"/>
      <c r="AE5882" s="179"/>
      <c r="AF5882" s="179"/>
      <c r="AG5882" s="179"/>
      <c r="AH5882" s="179"/>
      <c r="AI5882" s="179"/>
      <c r="AJ5882" s="179"/>
    </row>
    <row r="5883" spans="2:36" x14ac:dyDescent="0.3">
      <c r="B5883" s="224">
        <v>596000</v>
      </c>
      <c r="C5883" s="209">
        <v>249892</v>
      </c>
      <c r="D5883" s="206">
        <f t="shared" si="512"/>
        <v>0.41928187919463089</v>
      </c>
      <c r="E5883" s="208">
        <f t="shared" si="513"/>
        <v>0.45</v>
      </c>
      <c r="F5883" s="207">
        <v>13744.06</v>
      </c>
      <c r="G5883" s="207">
        <v>19991.36</v>
      </c>
      <c r="H5883" s="207">
        <v>22490.28</v>
      </c>
      <c r="I5883" s="214">
        <f t="shared" si="514"/>
        <v>231586</v>
      </c>
      <c r="J5883" s="211">
        <f t="shared" ref="J5883:J5946" si="515">I5883/$B5883</f>
        <v>0.38856711409395972</v>
      </c>
      <c r="K5883" s="212">
        <f t="shared" ref="K5883:K5946" si="516">(I5883-I5882)/($B5883-$B5882)</f>
        <v>0.45</v>
      </c>
      <c r="L5883" s="214">
        <f t="shared" si="508"/>
        <v>12737.23</v>
      </c>
      <c r="M5883" s="213">
        <f t="shared" si="509"/>
        <v>18526.88</v>
      </c>
      <c r="N5883" s="213">
        <f t="shared" si="510"/>
        <v>20842.739999999998</v>
      </c>
      <c r="O5883" s="242">
        <f t="shared" si="511"/>
        <v>0.51529999999966092</v>
      </c>
      <c r="P5883" s="242"/>
      <c r="Q5883" s="179"/>
      <c r="R5883" s="179"/>
      <c r="S5883" s="179"/>
      <c r="T5883" s="179"/>
      <c r="U5883" s="179"/>
      <c r="V5883" s="179"/>
      <c r="W5883" s="179"/>
      <c r="X5883" s="179"/>
      <c r="Y5883" s="179"/>
      <c r="Z5883" s="179"/>
      <c r="AA5883" s="222"/>
      <c r="AB5883" s="222"/>
      <c r="AC5883" s="222"/>
      <c r="AD5883" s="179"/>
      <c r="AE5883" s="179"/>
      <c r="AF5883" s="179"/>
      <c r="AG5883" s="179"/>
      <c r="AH5883" s="179"/>
      <c r="AI5883" s="179"/>
      <c r="AJ5883" s="179"/>
    </row>
    <row r="5884" spans="2:36" x14ac:dyDescent="0.3">
      <c r="B5884" s="224">
        <v>596100</v>
      </c>
      <c r="C5884" s="209">
        <v>249937</v>
      </c>
      <c r="D5884" s="206">
        <f t="shared" si="512"/>
        <v>0.41928703237711795</v>
      </c>
      <c r="E5884" s="208">
        <f t="shared" si="513"/>
        <v>0.45</v>
      </c>
      <c r="F5884" s="207">
        <v>13746.53</v>
      </c>
      <c r="G5884" s="207">
        <v>19994.96</v>
      </c>
      <c r="H5884" s="207">
        <v>22494.33</v>
      </c>
      <c r="I5884" s="214">
        <f t="shared" si="514"/>
        <v>231631</v>
      </c>
      <c r="J5884" s="211">
        <f t="shared" si="515"/>
        <v>0.38857741989599059</v>
      </c>
      <c r="K5884" s="212">
        <f t="shared" si="516"/>
        <v>0.45</v>
      </c>
      <c r="L5884" s="214">
        <f t="shared" si="508"/>
        <v>12739.705</v>
      </c>
      <c r="M5884" s="213">
        <f t="shared" si="509"/>
        <v>18530.48</v>
      </c>
      <c r="N5884" s="213">
        <f t="shared" si="510"/>
        <v>20846.79</v>
      </c>
      <c r="O5884" s="242">
        <f t="shared" si="511"/>
        <v>0.51520000000047728</v>
      </c>
      <c r="P5884" s="242"/>
      <c r="Q5884" s="179"/>
      <c r="R5884" s="179"/>
      <c r="S5884" s="179"/>
      <c r="T5884" s="179"/>
      <c r="U5884" s="179"/>
      <c r="V5884" s="179"/>
      <c r="W5884" s="179"/>
      <c r="X5884" s="179"/>
      <c r="Y5884" s="179"/>
      <c r="Z5884" s="179"/>
      <c r="AA5884" s="222"/>
      <c r="AB5884" s="222"/>
      <c r="AC5884" s="222"/>
      <c r="AD5884" s="179"/>
      <c r="AE5884" s="179"/>
      <c r="AF5884" s="179"/>
      <c r="AG5884" s="179"/>
      <c r="AH5884" s="179"/>
      <c r="AI5884" s="179"/>
      <c r="AJ5884" s="179"/>
    </row>
    <row r="5885" spans="2:36" x14ac:dyDescent="0.3">
      <c r="B5885" s="224">
        <v>596200</v>
      </c>
      <c r="C5885" s="209">
        <v>249982</v>
      </c>
      <c r="D5885" s="206">
        <f t="shared" si="512"/>
        <v>0.4192921838309292</v>
      </c>
      <c r="E5885" s="208">
        <f t="shared" si="513"/>
        <v>0.45</v>
      </c>
      <c r="F5885" s="207">
        <v>13749.01</v>
      </c>
      <c r="G5885" s="207">
        <v>19998.560000000001</v>
      </c>
      <c r="H5885" s="207">
        <v>22498.38</v>
      </c>
      <c r="I5885" s="214">
        <f t="shared" si="514"/>
        <v>231676</v>
      </c>
      <c r="J5885" s="211">
        <f t="shared" si="515"/>
        <v>0.38858772224085875</v>
      </c>
      <c r="K5885" s="212">
        <f t="shared" si="516"/>
        <v>0.45</v>
      </c>
      <c r="L5885" s="214">
        <f t="shared" si="508"/>
        <v>12742.18</v>
      </c>
      <c r="M5885" s="213">
        <f t="shared" si="509"/>
        <v>18534.080000000002</v>
      </c>
      <c r="N5885" s="213">
        <f t="shared" si="510"/>
        <v>20850.84</v>
      </c>
      <c r="O5885" s="242">
        <f t="shared" si="511"/>
        <v>0.51530000000013387</v>
      </c>
      <c r="P5885" s="242"/>
      <c r="Q5885" s="179"/>
      <c r="R5885" s="179"/>
      <c r="S5885" s="179"/>
      <c r="T5885" s="179"/>
      <c r="U5885" s="179"/>
      <c r="V5885" s="179"/>
      <c r="W5885" s="179"/>
      <c r="X5885" s="179"/>
      <c r="Y5885" s="179"/>
      <c r="Z5885" s="179"/>
      <c r="AA5885" s="222"/>
      <c r="AB5885" s="222"/>
      <c r="AC5885" s="222"/>
      <c r="AD5885" s="179"/>
      <c r="AE5885" s="179"/>
      <c r="AF5885" s="179"/>
      <c r="AG5885" s="179"/>
      <c r="AH5885" s="179"/>
      <c r="AI5885" s="179"/>
      <c r="AJ5885" s="179"/>
    </row>
    <row r="5886" spans="2:36" x14ac:dyDescent="0.3">
      <c r="B5886" s="224">
        <v>596300</v>
      </c>
      <c r="C5886" s="209">
        <v>250027</v>
      </c>
      <c r="D5886" s="206">
        <f t="shared" si="512"/>
        <v>0.41929733355693444</v>
      </c>
      <c r="E5886" s="208">
        <f t="shared" si="513"/>
        <v>0.45</v>
      </c>
      <c r="F5886" s="207">
        <v>13751.48</v>
      </c>
      <c r="G5886" s="207">
        <v>20002.16</v>
      </c>
      <c r="H5886" s="207">
        <v>22502.43</v>
      </c>
      <c r="I5886" s="214">
        <f t="shared" si="514"/>
        <v>231721</v>
      </c>
      <c r="J5886" s="211">
        <f t="shared" si="515"/>
        <v>0.38859802113030356</v>
      </c>
      <c r="K5886" s="212">
        <f t="shared" si="516"/>
        <v>0.45</v>
      </c>
      <c r="L5886" s="214">
        <f t="shared" ref="L5886:L5949" si="517">I5886*5.5%</f>
        <v>12744.655000000001</v>
      </c>
      <c r="M5886" s="213">
        <f t="shared" ref="M5886:M5949" si="518">I5886*8%</f>
        <v>18537.68</v>
      </c>
      <c r="N5886" s="213">
        <f t="shared" ref="N5886:N5949" si="519">I5886*9%</f>
        <v>20854.89</v>
      </c>
      <c r="O5886" s="242">
        <f t="shared" si="511"/>
        <v>0.51519999999971333</v>
      </c>
      <c r="P5886" s="242"/>
      <c r="Q5886" s="179"/>
      <c r="R5886" s="179"/>
      <c r="S5886" s="179"/>
      <c r="T5886" s="179"/>
      <c r="U5886" s="179"/>
      <c r="V5886" s="179"/>
      <c r="W5886" s="179"/>
      <c r="X5886" s="179"/>
      <c r="Y5886" s="179"/>
      <c r="Z5886" s="179"/>
      <c r="AA5886" s="222"/>
      <c r="AB5886" s="222"/>
      <c r="AC5886" s="222"/>
      <c r="AD5886" s="179"/>
      <c r="AE5886" s="179"/>
      <c r="AF5886" s="179"/>
      <c r="AG5886" s="179"/>
      <c r="AH5886" s="179"/>
      <c r="AI5886" s="179"/>
      <c r="AJ5886" s="179"/>
    </row>
    <row r="5887" spans="2:36" x14ac:dyDescent="0.3">
      <c r="B5887" s="224">
        <v>596400</v>
      </c>
      <c r="C5887" s="209">
        <v>250072</v>
      </c>
      <c r="D5887" s="206">
        <f t="shared" si="512"/>
        <v>0.41930248155600269</v>
      </c>
      <c r="E5887" s="208">
        <f t="shared" si="513"/>
        <v>0.45</v>
      </c>
      <c r="F5887" s="207">
        <v>13753.96</v>
      </c>
      <c r="G5887" s="207">
        <v>20005.759999999998</v>
      </c>
      <c r="H5887" s="207">
        <v>22506.48</v>
      </c>
      <c r="I5887" s="214">
        <f t="shared" si="514"/>
        <v>231766</v>
      </c>
      <c r="J5887" s="211">
        <f t="shared" si="515"/>
        <v>0.38860831656606304</v>
      </c>
      <c r="K5887" s="212">
        <f t="shared" si="516"/>
        <v>0.45</v>
      </c>
      <c r="L5887" s="214">
        <f t="shared" si="517"/>
        <v>12747.13</v>
      </c>
      <c r="M5887" s="213">
        <f t="shared" si="518"/>
        <v>18541.28</v>
      </c>
      <c r="N5887" s="213">
        <f t="shared" si="519"/>
        <v>20858.939999999999</v>
      </c>
      <c r="O5887" s="242">
        <f t="shared" si="511"/>
        <v>0.51530000000002474</v>
      </c>
      <c r="P5887" s="242"/>
      <c r="Q5887" s="179"/>
      <c r="R5887" s="179"/>
      <c r="S5887" s="179"/>
      <c r="T5887" s="179"/>
      <c r="U5887" s="179"/>
      <c r="V5887" s="179"/>
      <c r="W5887" s="179"/>
      <c r="X5887" s="179"/>
      <c r="Y5887" s="179"/>
      <c r="Z5887" s="179"/>
      <c r="AA5887" s="222"/>
      <c r="AB5887" s="222"/>
      <c r="AC5887" s="222"/>
      <c r="AD5887" s="179"/>
      <c r="AE5887" s="179"/>
      <c r="AF5887" s="179"/>
      <c r="AG5887" s="179"/>
      <c r="AH5887" s="179"/>
      <c r="AI5887" s="179"/>
      <c r="AJ5887" s="179"/>
    </row>
    <row r="5888" spans="2:36" x14ac:dyDescent="0.3">
      <c r="B5888" s="224">
        <v>596500</v>
      </c>
      <c r="C5888" s="209">
        <v>250117</v>
      </c>
      <c r="D5888" s="206">
        <f t="shared" si="512"/>
        <v>0.41930762782900249</v>
      </c>
      <c r="E5888" s="208">
        <f t="shared" si="513"/>
        <v>0.45</v>
      </c>
      <c r="F5888" s="207">
        <v>13756.43</v>
      </c>
      <c r="G5888" s="207">
        <v>20009.36</v>
      </c>
      <c r="H5888" s="207">
        <v>22510.53</v>
      </c>
      <c r="I5888" s="214">
        <f t="shared" si="514"/>
        <v>231811</v>
      </c>
      <c r="J5888" s="211">
        <f t="shared" si="515"/>
        <v>0.38861860854987429</v>
      </c>
      <c r="K5888" s="212">
        <f t="shared" si="516"/>
        <v>0.45</v>
      </c>
      <c r="L5888" s="214">
        <f t="shared" si="517"/>
        <v>12749.605</v>
      </c>
      <c r="M5888" s="213">
        <f t="shared" si="518"/>
        <v>18544.88</v>
      </c>
      <c r="N5888" s="213">
        <f t="shared" si="519"/>
        <v>20862.989999999998</v>
      </c>
      <c r="O5888" s="242">
        <f t="shared" si="511"/>
        <v>0.51519999999964061</v>
      </c>
      <c r="P5888" s="242"/>
      <c r="Q5888" s="179"/>
      <c r="R5888" s="179"/>
      <c r="S5888" s="179"/>
      <c r="T5888" s="179"/>
      <c r="U5888" s="179"/>
      <c r="V5888" s="179"/>
      <c r="W5888" s="179"/>
      <c r="X5888" s="179"/>
      <c r="Y5888" s="179"/>
      <c r="Z5888" s="179"/>
      <c r="AA5888" s="222"/>
      <c r="AB5888" s="222"/>
      <c r="AC5888" s="222"/>
      <c r="AD5888" s="179"/>
      <c r="AE5888" s="179"/>
      <c r="AF5888" s="179"/>
      <c r="AG5888" s="179"/>
      <c r="AH5888" s="179"/>
      <c r="AI5888" s="179"/>
      <c r="AJ5888" s="179"/>
    </row>
    <row r="5889" spans="2:36" x14ac:dyDescent="0.3">
      <c r="B5889" s="224">
        <v>596600</v>
      </c>
      <c r="C5889" s="209">
        <v>250162</v>
      </c>
      <c r="D5889" s="206">
        <f t="shared" si="512"/>
        <v>0.41931277237680187</v>
      </c>
      <c r="E5889" s="208">
        <f t="shared" si="513"/>
        <v>0.45</v>
      </c>
      <c r="F5889" s="207">
        <v>13758.91</v>
      </c>
      <c r="G5889" s="207">
        <v>20012.96</v>
      </c>
      <c r="H5889" s="207">
        <v>22514.58</v>
      </c>
      <c r="I5889" s="214">
        <f t="shared" si="514"/>
        <v>231856</v>
      </c>
      <c r="J5889" s="211">
        <f t="shared" si="515"/>
        <v>0.38862889708347303</v>
      </c>
      <c r="K5889" s="212">
        <f t="shared" si="516"/>
        <v>0.45</v>
      </c>
      <c r="L5889" s="214">
        <f t="shared" si="517"/>
        <v>12752.08</v>
      </c>
      <c r="M5889" s="213">
        <f t="shared" si="518"/>
        <v>18548.48</v>
      </c>
      <c r="N5889" s="213">
        <f t="shared" si="519"/>
        <v>20867.04</v>
      </c>
      <c r="O5889" s="242">
        <f t="shared" si="511"/>
        <v>0.5152999999999156</v>
      </c>
      <c r="P5889" s="242"/>
      <c r="Q5889" s="179"/>
      <c r="R5889" s="179"/>
      <c r="S5889" s="179"/>
      <c r="T5889" s="179"/>
      <c r="U5889" s="179"/>
      <c r="V5889" s="179"/>
      <c r="W5889" s="179"/>
      <c r="X5889" s="179"/>
      <c r="Y5889" s="179"/>
      <c r="Z5889" s="179"/>
      <c r="AA5889" s="222"/>
      <c r="AB5889" s="222"/>
      <c r="AC5889" s="222"/>
      <c r="AD5889" s="179"/>
      <c r="AE5889" s="179"/>
      <c r="AF5889" s="179"/>
      <c r="AG5889" s="179"/>
      <c r="AH5889" s="179"/>
      <c r="AI5889" s="179"/>
      <c r="AJ5889" s="179"/>
    </row>
    <row r="5890" spans="2:36" x14ac:dyDescent="0.3">
      <c r="B5890" s="224">
        <v>596700</v>
      </c>
      <c r="C5890" s="209">
        <v>250207</v>
      </c>
      <c r="D5890" s="206">
        <f t="shared" si="512"/>
        <v>0.41931791520026812</v>
      </c>
      <c r="E5890" s="208">
        <f t="shared" si="513"/>
        <v>0.45</v>
      </c>
      <c r="F5890" s="207">
        <v>13761.38</v>
      </c>
      <c r="G5890" s="207">
        <v>20016.560000000001</v>
      </c>
      <c r="H5890" s="207">
        <v>22518.63</v>
      </c>
      <c r="I5890" s="214">
        <f t="shared" si="514"/>
        <v>231901</v>
      </c>
      <c r="J5890" s="211">
        <f t="shared" si="515"/>
        <v>0.38863918216859394</v>
      </c>
      <c r="K5890" s="212">
        <f t="shared" si="516"/>
        <v>0.45</v>
      </c>
      <c r="L5890" s="214">
        <f t="shared" si="517"/>
        <v>12754.555</v>
      </c>
      <c r="M5890" s="213">
        <f t="shared" si="518"/>
        <v>18552.080000000002</v>
      </c>
      <c r="N5890" s="213">
        <f t="shared" si="519"/>
        <v>20871.09</v>
      </c>
      <c r="O5890" s="242">
        <f t="shared" si="511"/>
        <v>0.51520000000007715</v>
      </c>
      <c r="P5890" s="242"/>
      <c r="Q5890" s="179"/>
      <c r="R5890" s="179"/>
      <c r="S5890" s="179"/>
      <c r="T5890" s="179"/>
      <c r="U5890" s="179"/>
      <c r="V5890" s="179"/>
      <c r="W5890" s="179"/>
      <c r="X5890" s="179"/>
      <c r="Y5890" s="179"/>
      <c r="Z5890" s="179"/>
      <c r="AA5890" s="222"/>
      <c r="AB5890" s="222"/>
      <c r="AC5890" s="222"/>
      <c r="AD5890" s="179"/>
      <c r="AE5890" s="179"/>
      <c r="AF5890" s="179"/>
      <c r="AG5890" s="179"/>
      <c r="AH5890" s="179"/>
      <c r="AI5890" s="179"/>
      <c r="AJ5890" s="179"/>
    </row>
    <row r="5891" spans="2:36" x14ac:dyDescent="0.3">
      <c r="B5891" s="224">
        <v>596800</v>
      </c>
      <c r="C5891" s="209">
        <v>250252</v>
      </c>
      <c r="D5891" s="206">
        <f t="shared" si="512"/>
        <v>0.41932305630026812</v>
      </c>
      <c r="E5891" s="208">
        <f t="shared" si="513"/>
        <v>0.45</v>
      </c>
      <c r="F5891" s="207">
        <v>13763.86</v>
      </c>
      <c r="G5891" s="207">
        <v>20020.16</v>
      </c>
      <c r="H5891" s="207">
        <v>22522.68</v>
      </c>
      <c r="I5891" s="214">
        <f t="shared" si="514"/>
        <v>231946</v>
      </c>
      <c r="J5891" s="211">
        <f t="shared" si="515"/>
        <v>0.38864946380697052</v>
      </c>
      <c r="K5891" s="212">
        <f t="shared" si="516"/>
        <v>0.45</v>
      </c>
      <c r="L5891" s="214">
        <f t="shared" si="517"/>
        <v>12757.03</v>
      </c>
      <c r="M5891" s="213">
        <f t="shared" si="518"/>
        <v>18555.68</v>
      </c>
      <c r="N5891" s="213">
        <f t="shared" si="519"/>
        <v>20875.14</v>
      </c>
      <c r="O5891" s="242">
        <f t="shared" si="511"/>
        <v>0.51529999999980647</v>
      </c>
      <c r="P5891" s="242"/>
      <c r="Q5891" s="179"/>
      <c r="R5891" s="179"/>
      <c r="S5891" s="179"/>
      <c r="T5891" s="179"/>
      <c r="U5891" s="179"/>
      <c r="V5891" s="179"/>
      <c r="W5891" s="179"/>
      <c r="X5891" s="179"/>
      <c r="Y5891" s="179"/>
      <c r="Z5891" s="179"/>
      <c r="AA5891" s="222"/>
      <c r="AB5891" s="222"/>
      <c r="AC5891" s="222"/>
      <c r="AD5891" s="179"/>
      <c r="AE5891" s="179"/>
      <c r="AF5891" s="179"/>
      <c r="AG5891" s="179"/>
      <c r="AH5891" s="179"/>
      <c r="AI5891" s="179"/>
      <c r="AJ5891" s="179"/>
    </row>
    <row r="5892" spans="2:36" x14ac:dyDescent="0.3">
      <c r="B5892" s="224">
        <v>596900</v>
      </c>
      <c r="C5892" s="209">
        <v>250297</v>
      </c>
      <c r="D5892" s="206">
        <f t="shared" si="512"/>
        <v>0.41932819567766794</v>
      </c>
      <c r="E5892" s="208">
        <f t="shared" si="513"/>
        <v>0.45</v>
      </c>
      <c r="F5892" s="207">
        <v>13766.33</v>
      </c>
      <c r="G5892" s="207">
        <v>20023.759999999998</v>
      </c>
      <c r="H5892" s="207">
        <v>22526.73</v>
      </c>
      <c r="I5892" s="214">
        <f t="shared" si="514"/>
        <v>231991</v>
      </c>
      <c r="J5892" s="211">
        <f t="shared" si="515"/>
        <v>0.38865974200033504</v>
      </c>
      <c r="K5892" s="212">
        <f t="shared" si="516"/>
        <v>0.45</v>
      </c>
      <c r="L5892" s="214">
        <f t="shared" si="517"/>
        <v>12759.504999999999</v>
      </c>
      <c r="M5892" s="213">
        <f t="shared" si="518"/>
        <v>18559.28</v>
      </c>
      <c r="N5892" s="213">
        <f t="shared" si="519"/>
        <v>20879.189999999999</v>
      </c>
      <c r="O5892" s="242">
        <f t="shared" si="511"/>
        <v>0.51519999999996802</v>
      </c>
      <c r="P5892" s="242"/>
      <c r="Q5892" s="179"/>
      <c r="R5892" s="179"/>
      <c r="S5892" s="179"/>
      <c r="T5892" s="179"/>
      <c r="U5892" s="179"/>
      <c r="V5892" s="179"/>
      <c r="W5892" s="179"/>
      <c r="X5892" s="179"/>
      <c r="Y5892" s="179"/>
      <c r="Z5892" s="179"/>
      <c r="AA5892" s="222"/>
      <c r="AB5892" s="222"/>
      <c r="AC5892" s="222"/>
      <c r="AD5892" s="179"/>
      <c r="AE5892" s="179"/>
      <c r="AF5892" s="179"/>
      <c r="AG5892" s="179"/>
      <c r="AH5892" s="179"/>
      <c r="AI5892" s="179"/>
      <c r="AJ5892" s="179"/>
    </row>
    <row r="5893" spans="2:36" x14ac:dyDescent="0.3">
      <c r="B5893" s="224">
        <v>597000</v>
      </c>
      <c r="C5893" s="209">
        <v>250342</v>
      </c>
      <c r="D5893" s="206">
        <f t="shared" si="512"/>
        <v>0.41933333333333334</v>
      </c>
      <c r="E5893" s="208">
        <f t="shared" si="513"/>
        <v>0.45</v>
      </c>
      <c r="F5893" s="207">
        <v>13768.81</v>
      </c>
      <c r="G5893" s="207">
        <v>20027.36</v>
      </c>
      <c r="H5893" s="207">
        <v>22530.78</v>
      </c>
      <c r="I5893" s="214">
        <f t="shared" si="514"/>
        <v>232036</v>
      </c>
      <c r="J5893" s="211">
        <f t="shared" si="515"/>
        <v>0.38867001675041873</v>
      </c>
      <c r="K5893" s="212">
        <f t="shared" si="516"/>
        <v>0.45</v>
      </c>
      <c r="L5893" s="214">
        <f t="shared" si="517"/>
        <v>12761.98</v>
      </c>
      <c r="M5893" s="213">
        <f t="shared" si="518"/>
        <v>18562.88</v>
      </c>
      <c r="N5893" s="213">
        <f t="shared" si="519"/>
        <v>20883.239999999998</v>
      </c>
      <c r="O5893" s="242">
        <f t="shared" ref="O5893:O5956" si="520">(C5893+F5893+H5893-C5892-F5892-H5892)/100</f>
        <v>0.51529999999966092</v>
      </c>
      <c r="P5893" s="242"/>
      <c r="Q5893" s="179"/>
      <c r="R5893" s="179"/>
      <c r="S5893" s="179"/>
      <c r="T5893" s="179"/>
      <c r="U5893" s="179"/>
      <c r="V5893" s="179"/>
      <c r="W5893" s="179"/>
      <c r="X5893" s="179"/>
      <c r="Y5893" s="179"/>
      <c r="Z5893" s="179"/>
      <c r="AA5893" s="222"/>
      <c r="AB5893" s="222"/>
      <c r="AC5893" s="222"/>
      <c r="AD5893" s="179"/>
      <c r="AE5893" s="179"/>
      <c r="AF5893" s="179"/>
      <c r="AG5893" s="179"/>
      <c r="AH5893" s="179"/>
      <c r="AI5893" s="179"/>
      <c r="AJ5893" s="179"/>
    </row>
    <row r="5894" spans="2:36" x14ac:dyDescent="0.3">
      <c r="B5894" s="224">
        <v>597100</v>
      </c>
      <c r="C5894" s="209">
        <v>250387</v>
      </c>
      <c r="D5894" s="206">
        <f t="shared" si="512"/>
        <v>0.41933846926812929</v>
      </c>
      <c r="E5894" s="208">
        <f t="shared" si="513"/>
        <v>0.45</v>
      </c>
      <c r="F5894" s="207">
        <v>13771.28</v>
      </c>
      <c r="G5894" s="207">
        <v>20030.96</v>
      </c>
      <c r="H5894" s="207">
        <v>22534.83</v>
      </c>
      <c r="I5894" s="214">
        <f t="shared" si="514"/>
        <v>232081</v>
      </c>
      <c r="J5894" s="211">
        <f t="shared" si="515"/>
        <v>0.38868028805895161</v>
      </c>
      <c r="K5894" s="212">
        <f t="shared" si="516"/>
        <v>0.45</v>
      </c>
      <c r="L5894" s="214">
        <f t="shared" si="517"/>
        <v>12764.455</v>
      </c>
      <c r="M5894" s="213">
        <f t="shared" si="518"/>
        <v>18566.48</v>
      </c>
      <c r="N5894" s="213">
        <f t="shared" si="519"/>
        <v>20887.29</v>
      </c>
      <c r="O5894" s="242">
        <f t="shared" si="520"/>
        <v>0.51520000000047728</v>
      </c>
      <c r="P5894" s="242"/>
      <c r="Q5894" s="179"/>
      <c r="R5894" s="179"/>
      <c r="S5894" s="179"/>
      <c r="T5894" s="179"/>
      <c r="U5894" s="179"/>
      <c r="V5894" s="179"/>
      <c r="W5894" s="179"/>
      <c r="X5894" s="179"/>
      <c r="Y5894" s="179"/>
      <c r="Z5894" s="179"/>
      <c r="AA5894" s="222"/>
      <c r="AB5894" s="222"/>
      <c r="AC5894" s="222"/>
      <c r="AD5894" s="179"/>
      <c r="AE5894" s="179"/>
      <c r="AF5894" s="179"/>
      <c r="AG5894" s="179"/>
      <c r="AH5894" s="179"/>
      <c r="AI5894" s="179"/>
      <c r="AJ5894" s="179"/>
    </row>
    <row r="5895" spans="2:36" x14ac:dyDescent="0.3">
      <c r="B5895" s="224">
        <v>597200</v>
      </c>
      <c r="C5895" s="209">
        <v>250432</v>
      </c>
      <c r="D5895" s="206">
        <f t="shared" si="512"/>
        <v>0.41934360348292027</v>
      </c>
      <c r="E5895" s="208">
        <f t="shared" si="513"/>
        <v>0.45</v>
      </c>
      <c r="F5895" s="207">
        <v>13773.76</v>
      </c>
      <c r="G5895" s="207">
        <v>20034.560000000001</v>
      </c>
      <c r="H5895" s="207">
        <v>22538.880000000001</v>
      </c>
      <c r="I5895" s="214">
        <f t="shared" si="514"/>
        <v>232126</v>
      </c>
      <c r="J5895" s="211">
        <f t="shared" si="515"/>
        <v>0.38869055592766244</v>
      </c>
      <c r="K5895" s="212">
        <f t="shared" si="516"/>
        <v>0.45</v>
      </c>
      <c r="L5895" s="214">
        <f t="shared" si="517"/>
        <v>12766.93</v>
      </c>
      <c r="M5895" s="213">
        <f t="shared" si="518"/>
        <v>18570.080000000002</v>
      </c>
      <c r="N5895" s="213">
        <f t="shared" si="519"/>
        <v>20891.34</v>
      </c>
      <c r="O5895" s="242">
        <f t="shared" si="520"/>
        <v>0.51530000000013387</v>
      </c>
      <c r="P5895" s="242"/>
      <c r="Q5895" s="179"/>
      <c r="R5895" s="179"/>
      <c r="S5895" s="179"/>
      <c r="T5895" s="179"/>
      <c r="U5895" s="179"/>
      <c r="V5895" s="179"/>
      <c r="W5895" s="179"/>
      <c r="X5895" s="179"/>
      <c r="Y5895" s="179"/>
      <c r="Z5895" s="179"/>
      <c r="AA5895" s="222"/>
      <c r="AB5895" s="222"/>
      <c r="AC5895" s="222"/>
      <c r="AD5895" s="179"/>
      <c r="AE5895" s="179"/>
      <c r="AF5895" s="179"/>
      <c r="AG5895" s="179"/>
      <c r="AH5895" s="179"/>
      <c r="AI5895" s="179"/>
      <c r="AJ5895" s="179"/>
    </row>
    <row r="5896" spans="2:36" x14ac:dyDescent="0.3">
      <c r="B5896" s="224">
        <v>597300</v>
      </c>
      <c r="C5896" s="209">
        <v>250477</v>
      </c>
      <c r="D5896" s="206">
        <f t="shared" si="512"/>
        <v>0.41934873597857025</v>
      </c>
      <c r="E5896" s="208">
        <f t="shared" si="513"/>
        <v>0.45</v>
      </c>
      <c r="F5896" s="207">
        <v>13776.23</v>
      </c>
      <c r="G5896" s="207">
        <v>20038.16</v>
      </c>
      <c r="H5896" s="207">
        <v>22542.93</v>
      </c>
      <c r="I5896" s="214">
        <f t="shared" si="514"/>
        <v>232171</v>
      </c>
      <c r="J5896" s="211">
        <f t="shared" si="515"/>
        <v>0.38870082035827891</v>
      </c>
      <c r="K5896" s="212">
        <f t="shared" si="516"/>
        <v>0.45</v>
      </c>
      <c r="L5896" s="214">
        <f t="shared" si="517"/>
        <v>12769.405000000001</v>
      </c>
      <c r="M5896" s="213">
        <f t="shared" si="518"/>
        <v>18573.68</v>
      </c>
      <c r="N5896" s="213">
        <f t="shared" si="519"/>
        <v>20895.39</v>
      </c>
      <c r="O5896" s="242">
        <f t="shared" si="520"/>
        <v>0.51519999999971333</v>
      </c>
      <c r="P5896" s="242"/>
      <c r="Q5896" s="179"/>
      <c r="R5896" s="179"/>
      <c r="S5896" s="179"/>
      <c r="T5896" s="179"/>
      <c r="U5896" s="179"/>
      <c r="V5896" s="179"/>
      <c r="W5896" s="179"/>
      <c r="X5896" s="179"/>
      <c r="Y5896" s="179"/>
      <c r="Z5896" s="179"/>
      <c r="AA5896" s="222"/>
      <c r="AB5896" s="222"/>
      <c r="AC5896" s="222"/>
      <c r="AD5896" s="179"/>
      <c r="AE5896" s="179"/>
      <c r="AF5896" s="179"/>
      <c r="AG5896" s="179"/>
      <c r="AH5896" s="179"/>
      <c r="AI5896" s="179"/>
      <c r="AJ5896" s="179"/>
    </row>
    <row r="5897" spans="2:36" x14ac:dyDescent="0.3">
      <c r="B5897" s="224">
        <v>597400</v>
      </c>
      <c r="C5897" s="209">
        <v>250522</v>
      </c>
      <c r="D5897" s="206">
        <f t="shared" si="512"/>
        <v>0.41935386675594244</v>
      </c>
      <c r="E5897" s="208">
        <f t="shared" si="513"/>
        <v>0.45</v>
      </c>
      <c r="F5897" s="207">
        <v>13778.71</v>
      </c>
      <c r="G5897" s="207">
        <v>20041.759999999998</v>
      </c>
      <c r="H5897" s="207">
        <v>22546.98</v>
      </c>
      <c r="I5897" s="214">
        <f t="shared" si="514"/>
        <v>232216</v>
      </c>
      <c r="J5897" s="211">
        <f t="shared" si="515"/>
        <v>0.38871108135252763</v>
      </c>
      <c r="K5897" s="212">
        <f t="shared" si="516"/>
        <v>0.45</v>
      </c>
      <c r="L5897" s="214">
        <f t="shared" si="517"/>
        <v>12771.88</v>
      </c>
      <c r="M5897" s="213">
        <f t="shared" si="518"/>
        <v>18577.28</v>
      </c>
      <c r="N5897" s="213">
        <f t="shared" si="519"/>
        <v>20899.439999999999</v>
      </c>
      <c r="O5897" s="242">
        <f t="shared" si="520"/>
        <v>0.51530000000002474</v>
      </c>
      <c r="P5897" s="242"/>
      <c r="Q5897" s="179"/>
      <c r="R5897" s="179"/>
      <c r="S5897" s="179"/>
      <c r="T5897" s="179"/>
      <c r="U5897" s="179"/>
      <c r="V5897" s="179"/>
      <c r="W5897" s="179"/>
      <c r="X5897" s="179"/>
      <c r="Y5897" s="179"/>
      <c r="Z5897" s="179"/>
      <c r="AA5897" s="222"/>
      <c r="AB5897" s="222"/>
      <c r="AC5897" s="222"/>
      <c r="AD5897" s="179"/>
      <c r="AE5897" s="179"/>
      <c r="AF5897" s="179"/>
      <c r="AG5897" s="179"/>
      <c r="AH5897" s="179"/>
      <c r="AI5897" s="179"/>
      <c r="AJ5897" s="179"/>
    </row>
    <row r="5898" spans="2:36" x14ac:dyDescent="0.3">
      <c r="B5898" s="224">
        <v>597500</v>
      </c>
      <c r="C5898" s="209">
        <v>250567</v>
      </c>
      <c r="D5898" s="206">
        <f t="shared" si="512"/>
        <v>0.41935899581589958</v>
      </c>
      <c r="E5898" s="208">
        <f t="shared" si="513"/>
        <v>0.45</v>
      </c>
      <c r="F5898" s="207">
        <v>13781.18</v>
      </c>
      <c r="G5898" s="207">
        <v>20045.36</v>
      </c>
      <c r="H5898" s="207">
        <v>22551.03</v>
      </c>
      <c r="I5898" s="214">
        <f t="shared" si="514"/>
        <v>232261</v>
      </c>
      <c r="J5898" s="211">
        <f t="shared" si="515"/>
        <v>0.3887213389121339</v>
      </c>
      <c r="K5898" s="212">
        <f t="shared" si="516"/>
        <v>0.45</v>
      </c>
      <c r="L5898" s="214">
        <f t="shared" si="517"/>
        <v>12774.355</v>
      </c>
      <c r="M5898" s="213">
        <f t="shared" si="518"/>
        <v>18580.88</v>
      </c>
      <c r="N5898" s="213">
        <f t="shared" si="519"/>
        <v>20903.489999999998</v>
      </c>
      <c r="O5898" s="242">
        <f t="shared" si="520"/>
        <v>0.51519999999964061</v>
      </c>
      <c r="P5898" s="242"/>
      <c r="Q5898" s="179"/>
      <c r="R5898" s="179"/>
      <c r="S5898" s="179"/>
      <c r="T5898" s="179"/>
      <c r="U5898" s="179"/>
      <c r="V5898" s="179"/>
      <c r="W5898" s="179"/>
      <c r="X5898" s="179"/>
      <c r="Y5898" s="179"/>
      <c r="Z5898" s="179"/>
      <c r="AA5898" s="222"/>
      <c r="AB5898" s="222"/>
      <c r="AC5898" s="222"/>
      <c r="AD5898" s="179"/>
      <c r="AE5898" s="179"/>
      <c r="AF5898" s="179"/>
      <c r="AG5898" s="179"/>
      <c r="AH5898" s="179"/>
      <c r="AI5898" s="179"/>
      <c r="AJ5898" s="179"/>
    </row>
    <row r="5899" spans="2:36" x14ac:dyDescent="0.3">
      <c r="B5899" s="224">
        <v>597600</v>
      </c>
      <c r="C5899" s="209">
        <v>250612</v>
      </c>
      <c r="D5899" s="206">
        <f t="shared" si="512"/>
        <v>0.41936412315930388</v>
      </c>
      <c r="E5899" s="208">
        <f t="shared" si="513"/>
        <v>0.45</v>
      </c>
      <c r="F5899" s="207">
        <v>13783.66</v>
      </c>
      <c r="G5899" s="207">
        <v>20048.96</v>
      </c>
      <c r="H5899" s="207">
        <v>22555.08</v>
      </c>
      <c r="I5899" s="214">
        <f t="shared" si="514"/>
        <v>232306</v>
      </c>
      <c r="J5899" s="211">
        <f t="shared" si="515"/>
        <v>0.38873159303882193</v>
      </c>
      <c r="K5899" s="212">
        <f t="shared" si="516"/>
        <v>0.45</v>
      </c>
      <c r="L5899" s="214">
        <f t="shared" si="517"/>
        <v>12776.83</v>
      </c>
      <c r="M5899" s="213">
        <f t="shared" si="518"/>
        <v>18584.48</v>
      </c>
      <c r="N5899" s="213">
        <f t="shared" si="519"/>
        <v>20907.54</v>
      </c>
      <c r="O5899" s="242">
        <f t="shared" si="520"/>
        <v>0.5152999999999156</v>
      </c>
      <c r="P5899" s="242"/>
      <c r="Q5899" s="179"/>
      <c r="R5899" s="179"/>
      <c r="S5899" s="179"/>
      <c r="T5899" s="179"/>
      <c r="U5899" s="179"/>
      <c r="V5899" s="179"/>
      <c r="W5899" s="179"/>
      <c r="X5899" s="179"/>
      <c r="Y5899" s="179"/>
      <c r="Z5899" s="179"/>
      <c r="AA5899" s="222"/>
      <c r="AB5899" s="222"/>
      <c r="AC5899" s="222"/>
      <c r="AD5899" s="179"/>
      <c r="AE5899" s="179"/>
      <c r="AF5899" s="179"/>
      <c r="AG5899" s="179"/>
      <c r="AH5899" s="179"/>
      <c r="AI5899" s="179"/>
      <c r="AJ5899" s="179"/>
    </row>
    <row r="5900" spans="2:36" x14ac:dyDescent="0.3">
      <c r="B5900" s="224">
        <v>597700</v>
      </c>
      <c r="C5900" s="209">
        <v>250657</v>
      </c>
      <c r="D5900" s="206">
        <f t="shared" si="512"/>
        <v>0.41936924878701692</v>
      </c>
      <c r="E5900" s="208">
        <f t="shared" si="513"/>
        <v>0.45</v>
      </c>
      <c r="F5900" s="207">
        <v>13786.13</v>
      </c>
      <c r="G5900" s="207">
        <v>20052.560000000001</v>
      </c>
      <c r="H5900" s="207">
        <v>22559.13</v>
      </c>
      <c r="I5900" s="214">
        <f t="shared" si="514"/>
        <v>232351</v>
      </c>
      <c r="J5900" s="211">
        <f t="shared" si="515"/>
        <v>0.38874184373431486</v>
      </c>
      <c r="K5900" s="212">
        <f t="shared" si="516"/>
        <v>0.45</v>
      </c>
      <c r="L5900" s="214">
        <f t="shared" si="517"/>
        <v>12779.305</v>
      </c>
      <c r="M5900" s="213">
        <f t="shared" si="518"/>
        <v>18588.080000000002</v>
      </c>
      <c r="N5900" s="213">
        <f t="shared" si="519"/>
        <v>20911.59</v>
      </c>
      <c r="O5900" s="242">
        <f t="shared" si="520"/>
        <v>0.51520000000007715</v>
      </c>
      <c r="P5900" s="242"/>
      <c r="Q5900" s="179"/>
      <c r="R5900" s="179"/>
      <c r="S5900" s="179"/>
      <c r="T5900" s="179"/>
      <c r="U5900" s="179"/>
      <c r="V5900" s="179"/>
      <c r="W5900" s="179"/>
      <c r="X5900" s="179"/>
      <c r="Y5900" s="179"/>
      <c r="Z5900" s="179"/>
      <c r="AA5900" s="222"/>
      <c r="AB5900" s="222"/>
      <c r="AC5900" s="222"/>
      <c r="AD5900" s="179"/>
      <c r="AE5900" s="179"/>
      <c r="AF5900" s="179"/>
      <c r="AG5900" s="179"/>
      <c r="AH5900" s="179"/>
      <c r="AI5900" s="179"/>
      <c r="AJ5900" s="179"/>
    </row>
    <row r="5901" spans="2:36" x14ac:dyDescent="0.3">
      <c r="B5901" s="224">
        <v>597800</v>
      </c>
      <c r="C5901" s="209">
        <v>250702</v>
      </c>
      <c r="D5901" s="206">
        <f t="shared" si="512"/>
        <v>0.41937437269989963</v>
      </c>
      <c r="E5901" s="208">
        <f t="shared" si="513"/>
        <v>0.45</v>
      </c>
      <c r="F5901" s="207">
        <v>13788.61</v>
      </c>
      <c r="G5901" s="207">
        <v>20056.16</v>
      </c>
      <c r="H5901" s="207">
        <v>22563.18</v>
      </c>
      <c r="I5901" s="214">
        <f t="shared" si="514"/>
        <v>232396</v>
      </c>
      <c r="J5901" s="211">
        <f t="shared" si="515"/>
        <v>0.38875209100033459</v>
      </c>
      <c r="K5901" s="212">
        <f t="shared" si="516"/>
        <v>0.45</v>
      </c>
      <c r="L5901" s="214">
        <f t="shared" si="517"/>
        <v>12781.78</v>
      </c>
      <c r="M5901" s="213">
        <f t="shared" si="518"/>
        <v>18591.68</v>
      </c>
      <c r="N5901" s="213">
        <f t="shared" si="519"/>
        <v>20915.64</v>
      </c>
      <c r="O5901" s="242">
        <f t="shared" si="520"/>
        <v>0.51529999999980647</v>
      </c>
      <c r="P5901" s="242"/>
      <c r="Q5901" s="179"/>
      <c r="R5901" s="179"/>
      <c r="S5901" s="179"/>
      <c r="T5901" s="179"/>
      <c r="U5901" s="179"/>
      <c r="V5901" s="179"/>
      <c r="W5901" s="179"/>
      <c r="X5901" s="179"/>
      <c r="Y5901" s="179"/>
      <c r="Z5901" s="179"/>
      <c r="AA5901" s="222"/>
      <c r="AB5901" s="222"/>
      <c r="AC5901" s="222"/>
      <c r="AD5901" s="179"/>
      <c r="AE5901" s="179"/>
      <c r="AF5901" s="179"/>
      <c r="AG5901" s="179"/>
      <c r="AH5901" s="179"/>
      <c r="AI5901" s="179"/>
      <c r="AJ5901" s="179"/>
    </row>
    <row r="5902" spans="2:36" x14ac:dyDescent="0.3">
      <c r="B5902" s="224">
        <v>597900</v>
      </c>
      <c r="C5902" s="209">
        <v>250747</v>
      </c>
      <c r="D5902" s="206">
        <f t="shared" si="512"/>
        <v>0.41937949489881249</v>
      </c>
      <c r="E5902" s="208">
        <f t="shared" si="513"/>
        <v>0.45</v>
      </c>
      <c r="F5902" s="207">
        <v>13791.08</v>
      </c>
      <c r="G5902" s="207">
        <v>20059.759999999998</v>
      </c>
      <c r="H5902" s="207">
        <v>22567.23</v>
      </c>
      <c r="I5902" s="214">
        <f t="shared" si="514"/>
        <v>232441</v>
      </c>
      <c r="J5902" s="211">
        <f t="shared" si="515"/>
        <v>0.38876233483860179</v>
      </c>
      <c r="K5902" s="212">
        <f t="shared" si="516"/>
        <v>0.45</v>
      </c>
      <c r="L5902" s="214">
        <f t="shared" si="517"/>
        <v>12784.254999999999</v>
      </c>
      <c r="M5902" s="213">
        <f t="shared" si="518"/>
        <v>18595.28</v>
      </c>
      <c r="N5902" s="213">
        <f t="shared" si="519"/>
        <v>20919.689999999999</v>
      </c>
      <c r="O5902" s="242">
        <f t="shared" si="520"/>
        <v>0.51519999999996802</v>
      </c>
      <c r="P5902" s="242"/>
      <c r="Q5902" s="179"/>
      <c r="R5902" s="179"/>
      <c r="S5902" s="179"/>
      <c r="T5902" s="179"/>
      <c r="U5902" s="179"/>
      <c r="V5902" s="179"/>
      <c r="W5902" s="179"/>
      <c r="X5902" s="179"/>
      <c r="Y5902" s="179"/>
      <c r="Z5902" s="179"/>
      <c r="AA5902" s="222"/>
      <c r="AB5902" s="222"/>
      <c r="AC5902" s="222"/>
      <c r="AD5902" s="179"/>
      <c r="AE5902" s="179"/>
      <c r="AF5902" s="179"/>
      <c r="AG5902" s="179"/>
      <c r="AH5902" s="179"/>
      <c r="AI5902" s="179"/>
      <c r="AJ5902" s="179"/>
    </row>
    <row r="5903" spans="2:36" x14ac:dyDescent="0.3">
      <c r="B5903" s="224">
        <v>598000</v>
      </c>
      <c r="C5903" s="209">
        <v>250792</v>
      </c>
      <c r="D5903" s="206">
        <f t="shared" si="512"/>
        <v>0.41938461538461541</v>
      </c>
      <c r="E5903" s="208">
        <f t="shared" si="513"/>
        <v>0.45</v>
      </c>
      <c r="F5903" s="207">
        <v>13793.56</v>
      </c>
      <c r="G5903" s="207">
        <v>20063.36</v>
      </c>
      <c r="H5903" s="207">
        <v>22571.279999999999</v>
      </c>
      <c r="I5903" s="214">
        <f t="shared" si="514"/>
        <v>232486</v>
      </c>
      <c r="J5903" s="211">
        <f t="shared" si="515"/>
        <v>0.38877257525083614</v>
      </c>
      <c r="K5903" s="212">
        <f t="shared" si="516"/>
        <v>0.45</v>
      </c>
      <c r="L5903" s="214">
        <f t="shared" si="517"/>
        <v>12786.73</v>
      </c>
      <c r="M5903" s="213">
        <f t="shared" si="518"/>
        <v>18598.88</v>
      </c>
      <c r="N5903" s="213">
        <f t="shared" si="519"/>
        <v>20923.739999999998</v>
      </c>
      <c r="O5903" s="242">
        <f t="shared" si="520"/>
        <v>0.51529999999966092</v>
      </c>
      <c r="P5903" s="242"/>
      <c r="Q5903" s="179"/>
      <c r="R5903" s="179"/>
      <c r="S5903" s="179"/>
      <c r="T5903" s="179"/>
      <c r="U5903" s="179"/>
      <c r="V5903" s="179"/>
      <c r="W5903" s="179"/>
      <c r="X5903" s="179"/>
      <c r="Y5903" s="179"/>
      <c r="Z5903" s="179"/>
      <c r="AA5903" s="222"/>
      <c r="AB5903" s="222"/>
      <c r="AC5903" s="222"/>
      <c r="AD5903" s="179"/>
      <c r="AE5903" s="179"/>
      <c r="AF5903" s="179"/>
      <c r="AG5903" s="179"/>
      <c r="AH5903" s="179"/>
      <c r="AI5903" s="179"/>
      <c r="AJ5903" s="179"/>
    </row>
    <row r="5904" spans="2:36" x14ac:dyDescent="0.3">
      <c r="B5904" s="224">
        <v>598100</v>
      </c>
      <c r="C5904" s="209">
        <v>250837</v>
      </c>
      <c r="D5904" s="206">
        <f t="shared" si="512"/>
        <v>0.41938973415816755</v>
      </c>
      <c r="E5904" s="208">
        <f t="shared" si="513"/>
        <v>0.45</v>
      </c>
      <c r="F5904" s="207">
        <v>13796.03</v>
      </c>
      <c r="G5904" s="207">
        <v>20066.96</v>
      </c>
      <c r="H5904" s="207">
        <v>22575.33</v>
      </c>
      <c r="I5904" s="214">
        <f t="shared" si="514"/>
        <v>232531</v>
      </c>
      <c r="J5904" s="211">
        <f t="shared" si="515"/>
        <v>0.38878281223875605</v>
      </c>
      <c r="K5904" s="212">
        <f t="shared" si="516"/>
        <v>0.45</v>
      </c>
      <c r="L5904" s="214">
        <f t="shared" si="517"/>
        <v>12789.205</v>
      </c>
      <c r="M5904" s="213">
        <f t="shared" si="518"/>
        <v>18602.48</v>
      </c>
      <c r="N5904" s="213">
        <f t="shared" si="519"/>
        <v>20927.79</v>
      </c>
      <c r="O5904" s="242">
        <f t="shared" si="520"/>
        <v>0.51520000000047728</v>
      </c>
      <c r="P5904" s="242"/>
      <c r="Q5904" s="179"/>
      <c r="R5904" s="179"/>
      <c r="S5904" s="179"/>
      <c r="T5904" s="179"/>
      <c r="U5904" s="179"/>
      <c r="V5904" s="179"/>
      <c r="W5904" s="179"/>
      <c r="X5904" s="179"/>
      <c r="Y5904" s="179"/>
      <c r="Z5904" s="179"/>
      <c r="AA5904" s="222"/>
      <c r="AB5904" s="222"/>
      <c r="AC5904" s="222"/>
      <c r="AD5904" s="179"/>
      <c r="AE5904" s="179"/>
      <c r="AF5904" s="179"/>
      <c r="AG5904" s="179"/>
      <c r="AH5904" s="179"/>
      <c r="AI5904" s="179"/>
      <c r="AJ5904" s="179"/>
    </row>
    <row r="5905" spans="2:36" x14ac:dyDescent="0.3">
      <c r="B5905" s="224">
        <v>598200</v>
      </c>
      <c r="C5905" s="209">
        <v>250882</v>
      </c>
      <c r="D5905" s="206">
        <f t="shared" si="512"/>
        <v>0.41939485122032766</v>
      </c>
      <c r="E5905" s="208">
        <f t="shared" si="513"/>
        <v>0.45</v>
      </c>
      <c r="F5905" s="207">
        <v>13798.51</v>
      </c>
      <c r="G5905" s="207">
        <v>20070.560000000001</v>
      </c>
      <c r="H5905" s="207">
        <v>22579.38</v>
      </c>
      <c r="I5905" s="214">
        <f t="shared" si="514"/>
        <v>232576</v>
      </c>
      <c r="J5905" s="211">
        <f t="shared" si="515"/>
        <v>0.38879304580407892</v>
      </c>
      <c r="K5905" s="212">
        <f t="shared" si="516"/>
        <v>0.45</v>
      </c>
      <c r="L5905" s="214">
        <f t="shared" si="517"/>
        <v>12791.68</v>
      </c>
      <c r="M5905" s="213">
        <f t="shared" si="518"/>
        <v>18606.080000000002</v>
      </c>
      <c r="N5905" s="213">
        <f t="shared" si="519"/>
        <v>20931.84</v>
      </c>
      <c r="O5905" s="242">
        <f t="shared" si="520"/>
        <v>0.51530000000013387</v>
      </c>
      <c r="P5905" s="242"/>
      <c r="Q5905" s="179"/>
      <c r="R5905" s="179"/>
      <c r="S5905" s="179"/>
      <c r="T5905" s="179"/>
      <c r="U5905" s="179"/>
      <c r="V5905" s="179"/>
      <c r="W5905" s="179"/>
      <c r="X5905" s="179"/>
      <c r="Y5905" s="179"/>
      <c r="Z5905" s="179"/>
      <c r="AA5905" s="222"/>
      <c r="AB5905" s="222"/>
      <c r="AC5905" s="222"/>
      <c r="AD5905" s="179"/>
      <c r="AE5905" s="179"/>
      <c r="AF5905" s="179"/>
      <c r="AG5905" s="179"/>
      <c r="AH5905" s="179"/>
      <c r="AI5905" s="179"/>
      <c r="AJ5905" s="179"/>
    </row>
    <row r="5906" spans="2:36" x14ac:dyDescent="0.3">
      <c r="B5906" s="224">
        <v>598300</v>
      </c>
      <c r="C5906" s="209">
        <v>250927</v>
      </c>
      <c r="D5906" s="206">
        <f t="shared" si="512"/>
        <v>0.41939996657195389</v>
      </c>
      <c r="E5906" s="208">
        <f t="shared" si="513"/>
        <v>0.45</v>
      </c>
      <c r="F5906" s="207">
        <v>13800.98</v>
      </c>
      <c r="G5906" s="207">
        <v>20074.16</v>
      </c>
      <c r="H5906" s="207">
        <v>22583.43</v>
      </c>
      <c r="I5906" s="214">
        <f t="shared" si="514"/>
        <v>232621</v>
      </c>
      <c r="J5906" s="211">
        <f t="shared" si="515"/>
        <v>0.38880327594852082</v>
      </c>
      <c r="K5906" s="212">
        <f t="shared" si="516"/>
        <v>0.45</v>
      </c>
      <c r="L5906" s="214">
        <f t="shared" si="517"/>
        <v>12794.155000000001</v>
      </c>
      <c r="M5906" s="213">
        <f t="shared" si="518"/>
        <v>18609.68</v>
      </c>
      <c r="N5906" s="213">
        <f t="shared" si="519"/>
        <v>20935.89</v>
      </c>
      <c r="O5906" s="242">
        <f t="shared" si="520"/>
        <v>0.51519999999971333</v>
      </c>
      <c r="P5906" s="242"/>
      <c r="Q5906" s="179"/>
      <c r="R5906" s="179"/>
      <c r="S5906" s="179"/>
      <c r="T5906" s="179"/>
      <c r="U5906" s="179"/>
      <c r="V5906" s="179"/>
      <c r="W5906" s="179"/>
      <c r="X5906" s="179"/>
      <c r="Y5906" s="179"/>
      <c r="Z5906" s="179"/>
      <c r="AA5906" s="222"/>
      <c r="AB5906" s="222"/>
      <c r="AC5906" s="222"/>
      <c r="AD5906" s="179"/>
      <c r="AE5906" s="179"/>
      <c r="AF5906" s="179"/>
      <c r="AG5906" s="179"/>
      <c r="AH5906" s="179"/>
      <c r="AI5906" s="179"/>
      <c r="AJ5906" s="179"/>
    </row>
    <row r="5907" spans="2:36" x14ac:dyDescent="0.3">
      <c r="B5907" s="224">
        <v>598400</v>
      </c>
      <c r="C5907" s="209">
        <v>250972</v>
      </c>
      <c r="D5907" s="206">
        <f t="shared" si="512"/>
        <v>0.41940508021390377</v>
      </c>
      <c r="E5907" s="208">
        <f t="shared" si="513"/>
        <v>0.45</v>
      </c>
      <c r="F5907" s="207">
        <v>13803.46</v>
      </c>
      <c r="G5907" s="207">
        <v>20077.759999999998</v>
      </c>
      <c r="H5907" s="207">
        <v>22587.48</v>
      </c>
      <c r="I5907" s="214">
        <f t="shared" si="514"/>
        <v>232666</v>
      </c>
      <c r="J5907" s="211">
        <f t="shared" si="515"/>
        <v>0.38881350267379677</v>
      </c>
      <c r="K5907" s="212">
        <f t="shared" si="516"/>
        <v>0.45</v>
      </c>
      <c r="L5907" s="214">
        <f t="shared" si="517"/>
        <v>12796.63</v>
      </c>
      <c r="M5907" s="213">
        <f t="shared" si="518"/>
        <v>18613.28</v>
      </c>
      <c r="N5907" s="213">
        <f t="shared" si="519"/>
        <v>20939.939999999999</v>
      </c>
      <c r="O5907" s="242">
        <f t="shared" si="520"/>
        <v>0.51530000000002474</v>
      </c>
      <c r="P5907" s="242"/>
      <c r="Q5907" s="179"/>
      <c r="R5907" s="179"/>
      <c r="S5907" s="179"/>
      <c r="T5907" s="179"/>
      <c r="U5907" s="179"/>
      <c r="V5907" s="179"/>
      <c r="W5907" s="179"/>
      <c r="X5907" s="179"/>
      <c r="Y5907" s="179"/>
      <c r="Z5907" s="179"/>
      <c r="AA5907" s="222"/>
      <c r="AB5907" s="222"/>
      <c r="AC5907" s="222"/>
      <c r="AD5907" s="179"/>
      <c r="AE5907" s="179"/>
      <c r="AF5907" s="179"/>
      <c r="AG5907" s="179"/>
      <c r="AH5907" s="179"/>
      <c r="AI5907" s="179"/>
      <c r="AJ5907" s="179"/>
    </row>
    <row r="5908" spans="2:36" x14ac:dyDescent="0.3">
      <c r="B5908" s="224">
        <v>598500</v>
      </c>
      <c r="C5908" s="209">
        <v>251017</v>
      </c>
      <c r="D5908" s="206">
        <f t="shared" si="512"/>
        <v>0.41941019214703423</v>
      </c>
      <c r="E5908" s="208">
        <f t="shared" si="513"/>
        <v>0.45</v>
      </c>
      <c r="F5908" s="207">
        <v>13805.93</v>
      </c>
      <c r="G5908" s="207">
        <v>20081.36</v>
      </c>
      <c r="H5908" s="207">
        <v>22591.53</v>
      </c>
      <c r="I5908" s="214">
        <f t="shared" si="514"/>
        <v>232711</v>
      </c>
      <c r="J5908" s="211">
        <f t="shared" si="515"/>
        <v>0.38882372598162074</v>
      </c>
      <c r="K5908" s="212">
        <f t="shared" si="516"/>
        <v>0.45</v>
      </c>
      <c r="L5908" s="214">
        <f t="shared" si="517"/>
        <v>12799.105</v>
      </c>
      <c r="M5908" s="213">
        <f t="shared" si="518"/>
        <v>18616.88</v>
      </c>
      <c r="N5908" s="213">
        <f t="shared" si="519"/>
        <v>20943.989999999998</v>
      </c>
      <c r="O5908" s="242">
        <f t="shared" si="520"/>
        <v>0.51519999999964061</v>
      </c>
      <c r="P5908" s="242"/>
      <c r="Q5908" s="179"/>
      <c r="R5908" s="179"/>
      <c r="S5908" s="179"/>
      <c r="T5908" s="179"/>
      <c r="U5908" s="179"/>
      <c r="V5908" s="179"/>
      <c r="W5908" s="179"/>
      <c r="X5908" s="179"/>
      <c r="Y5908" s="179"/>
      <c r="Z5908" s="179"/>
      <c r="AA5908" s="222"/>
      <c r="AB5908" s="222"/>
      <c r="AC5908" s="222"/>
      <c r="AD5908" s="179"/>
      <c r="AE5908" s="179"/>
      <c r="AF5908" s="179"/>
      <c r="AG5908" s="179"/>
      <c r="AH5908" s="179"/>
      <c r="AI5908" s="179"/>
      <c r="AJ5908" s="179"/>
    </row>
    <row r="5909" spans="2:36" x14ac:dyDescent="0.3">
      <c r="B5909" s="224">
        <v>598600</v>
      </c>
      <c r="C5909" s="209">
        <v>251062</v>
      </c>
      <c r="D5909" s="206">
        <f t="shared" si="512"/>
        <v>0.41941530237220181</v>
      </c>
      <c r="E5909" s="208">
        <f t="shared" si="513"/>
        <v>0.45</v>
      </c>
      <c r="F5909" s="207">
        <v>13808.41</v>
      </c>
      <c r="G5909" s="207">
        <v>20084.96</v>
      </c>
      <c r="H5909" s="207">
        <v>22595.58</v>
      </c>
      <c r="I5909" s="214">
        <f t="shared" si="514"/>
        <v>232756</v>
      </c>
      <c r="J5909" s="211">
        <f t="shared" si="515"/>
        <v>0.38883394587370529</v>
      </c>
      <c r="K5909" s="212">
        <f t="shared" si="516"/>
        <v>0.45</v>
      </c>
      <c r="L5909" s="214">
        <f t="shared" si="517"/>
        <v>12801.58</v>
      </c>
      <c r="M5909" s="213">
        <f t="shared" si="518"/>
        <v>18620.48</v>
      </c>
      <c r="N5909" s="213">
        <f t="shared" si="519"/>
        <v>20948.04</v>
      </c>
      <c r="O5909" s="242">
        <f t="shared" si="520"/>
        <v>0.5152999999999156</v>
      </c>
      <c r="P5909" s="242"/>
      <c r="Q5909" s="179"/>
      <c r="R5909" s="179"/>
      <c r="S5909" s="179"/>
      <c r="T5909" s="179"/>
      <c r="U5909" s="179"/>
      <c r="V5909" s="179"/>
      <c r="W5909" s="179"/>
      <c r="X5909" s="179"/>
      <c r="Y5909" s="179"/>
      <c r="Z5909" s="179"/>
      <c r="AA5909" s="222"/>
      <c r="AB5909" s="222"/>
      <c r="AC5909" s="222"/>
      <c r="AD5909" s="179"/>
      <c r="AE5909" s="179"/>
      <c r="AF5909" s="179"/>
      <c r="AG5909" s="179"/>
      <c r="AH5909" s="179"/>
      <c r="AI5909" s="179"/>
      <c r="AJ5909" s="179"/>
    </row>
    <row r="5910" spans="2:36" x14ac:dyDescent="0.3">
      <c r="B5910" s="224">
        <v>598700</v>
      </c>
      <c r="C5910" s="209">
        <v>251107</v>
      </c>
      <c r="D5910" s="206">
        <f t="shared" si="512"/>
        <v>0.41942041089026222</v>
      </c>
      <c r="E5910" s="208">
        <f t="shared" si="513"/>
        <v>0.45</v>
      </c>
      <c r="F5910" s="207">
        <v>13810.88</v>
      </c>
      <c r="G5910" s="207">
        <v>20088.560000000001</v>
      </c>
      <c r="H5910" s="207">
        <v>22599.63</v>
      </c>
      <c r="I5910" s="214">
        <f t="shared" si="514"/>
        <v>232801</v>
      </c>
      <c r="J5910" s="211">
        <f t="shared" si="515"/>
        <v>0.38884416235176217</v>
      </c>
      <c r="K5910" s="212">
        <f t="shared" si="516"/>
        <v>0.45</v>
      </c>
      <c r="L5910" s="214">
        <f t="shared" si="517"/>
        <v>12804.055</v>
      </c>
      <c r="M5910" s="213">
        <f t="shared" si="518"/>
        <v>18624.080000000002</v>
      </c>
      <c r="N5910" s="213">
        <f t="shared" si="519"/>
        <v>20952.09</v>
      </c>
      <c r="O5910" s="242">
        <f t="shared" si="520"/>
        <v>0.51520000000007715</v>
      </c>
      <c r="P5910" s="242"/>
      <c r="Q5910" s="179"/>
      <c r="R5910" s="179"/>
      <c r="S5910" s="179"/>
      <c r="T5910" s="179"/>
      <c r="U5910" s="179"/>
      <c r="V5910" s="179"/>
      <c r="W5910" s="179"/>
      <c r="X5910" s="179"/>
      <c r="Y5910" s="179"/>
      <c r="Z5910" s="179"/>
      <c r="AA5910" s="222"/>
      <c r="AB5910" s="222"/>
      <c r="AC5910" s="222"/>
      <c r="AD5910" s="179"/>
      <c r="AE5910" s="179"/>
      <c r="AF5910" s="179"/>
      <c r="AG5910" s="179"/>
      <c r="AH5910" s="179"/>
      <c r="AI5910" s="179"/>
      <c r="AJ5910" s="179"/>
    </row>
    <row r="5911" spans="2:36" x14ac:dyDescent="0.3">
      <c r="B5911" s="224">
        <v>598800</v>
      </c>
      <c r="C5911" s="209">
        <v>251152</v>
      </c>
      <c r="D5911" s="206">
        <f t="shared" si="512"/>
        <v>0.41942551770207082</v>
      </c>
      <c r="E5911" s="208">
        <f t="shared" si="513"/>
        <v>0.45</v>
      </c>
      <c r="F5911" s="207">
        <v>13813.36</v>
      </c>
      <c r="G5911" s="207">
        <v>20092.16</v>
      </c>
      <c r="H5911" s="207">
        <v>22603.68</v>
      </c>
      <c r="I5911" s="214">
        <f t="shared" si="514"/>
        <v>232846</v>
      </c>
      <c r="J5911" s="211">
        <f t="shared" si="515"/>
        <v>0.38885437541750167</v>
      </c>
      <c r="K5911" s="212">
        <f t="shared" si="516"/>
        <v>0.45</v>
      </c>
      <c r="L5911" s="214">
        <f t="shared" si="517"/>
        <v>12806.53</v>
      </c>
      <c r="M5911" s="213">
        <f t="shared" si="518"/>
        <v>18627.68</v>
      </c>
      <c r="N5911" s="213">
        <f t="shared" si="519"/>
        <v>20956.14</v>
      </c>
      <c r="O5911" s="242">
        <f t="shared" si="520"/>
        <v>0.51529999999980647</v>
      </c>
      <c r="P5911" s="242"/>
      <c r="Q5911" s="179"/>
      <c r="R5911" s="179"/>
      <c r="S5911" s="179"/>
      <c r="T5911" s="179"/>
      <c r="U5911" s="179"/>
      <c r="V5911" s="179"/>
      <c r="W5911" s="179"/>
      <c r="X5911" s="179"/>
      <c r="Y5911" s="179"/>
      <c r="Z5911" s="179"/>
      <c r="AA5911" s="222"/>
      <c r="AB5911" s="222"/>
      <c r="AC5911" s="222"/>
      <c r="AD5911" s="179"/>
      <c r="AE5911" s="179"/>
      <c r="AF5911" s="179"/>
      <c r="AG5911" s="179"/>
      <c r="AH5911" s="179"/>
      <c r="AI5911" s="179"/>
      <c r="AJ5911" s="179"/>
    </row>
    <row r="5912" spans="2:36" x14ac:dyDescent="0.3">
      <c r="B5912" s="224">
        <v>598900</v>
      </c>
      <c r="C5912" s="209">
        <v>251197</v>
      </c>
      <c r="D5912" s="206">
        <f t="shared" ref="D5912:D5975" si="521">C5912/B5912</f>
        <v>0.4194306228084822</v>
      </c>
      <c r="E5912" s="208">
        <f t="shared" ref="E5912:E5975" si="522">(C5912-C5911)/(B5912-B5911)</f>
        <v>0.45</v>
      </c>
      <c r="F5912" s="207">
        <v>13815.83</v>
      </c>
      <c r="G5912" s="207">
        <v>20095.759999999998</v>
      </c>
      <c r="H5912" s="207">
        <v>22607.73</v>
      </c>
      <c r="I5912" s="214">
        <f t="shared" si="514"/>
        <v>232891</v>
      </c>
      <c r="J5912" s="211">
        <f t="shared" si="515"/>
        <v>0.38886458507263316</v>
      </c>
      <c r="K5912" s="212">
        <f t="shared" si="516"/>
        <v>0.45</v>
      </c>
      <c r="L5912" s="214">
        <f t="shared" si="517"/>
        <v>12809.004999999999</v>
      </c>
      <c r="M5912" s="213">
        <f t="shared" si="518"/>
        <v>18631.28</v>
      </c>
      <c r="N5912" s="213">
        <f t="shared" si="519"/>
        <v>20960.189999999999</v>
      </c>
      <c r="O5912" s="242">
        <f t="shared" si="520"/>
        <v>0.51519999999996802</v>
      </c>
      <c r="P5912" s="242"/>
      <c r="Q5912" s="179"/>
      <c r="R5912" s="179"/>
      <c r="S5912" s="179"/>
      <c r="T5912" s="179"/>
      <c r="U5912" s="179"/>
      <c r="V5912" s="179"/>
      <c r="W5912" s="179"/>
      <c r="X5912" s="179"/>
      <c r="Y5912" s="179"/>
      <c r="Z5912" s="179"/>
      <c r="AA5912" s="222"/>
      <c r="AB5912" s="222"/>
      <c r="AC5912" s="222"/>
      <c r="AD5912" s="179"/>
      <c r="AE5912" s="179"/>
      <c r="AF5912" s="179"/>
      <c r="AG5912" s="179"/>
      <c r="AH5912" s="179"/>
      <c r="AI5912" s="179"/>
      <c r="AJ5912" s="179"/>
    </row>
    <row r="5913" spans="2:36" x14ac:dyDescent="0.3">
      <c r="B5913" s="224">
        <v>599000</v>
      </c>
      <c r="C5913" s="209">
        <v>251242</v>
      </c>
      <c r="D5913" s="206">
        <f t="shared" si="521"/>
        <v>0.41943572621035058</v>
      </c>
      <c r="E5913" s="208">
        <f t="shared" si="522"/>
        <v>0.45</v>
      </c>
      <c r="F5913" s="207">
        <v>13818.31</v>
      </c>
      <c r="G5913" s="207">
        <v>20099.36</v>
      </c>
      <c r="H5913" s="207">
        <v>22611.78</v>
      </c>
      <c r="I5913" s="214">
        <f t="shared" si="514"/>
        <v>232936</v>
      </c>
      <c r="J5913" s="211">
        <f t="shared" si="515"/>
        <v>0.38887479131886477</v>
      </c>
      <c r="K5913" s="212">
        <f t="shared" si="516"/>
        <v>0.45</v>
      </c>
      <c r="L5913" s="214">
        <f t="shared" si="517"/>
        <v>12811.48</v>
      </c>
      <c r="M5913" s="213">
        <f t="shared" si="518"/>
        <v>18634.88</v>
      </c>
      <c r="N5913" s="213">
        <f t="shared" si="519"/>
        <v>20964.239999999998</v>
      </c>
      <c r="O5913" s="242">
        <f t="shared" si="520"/>
        <v>0.51529999999966092</v>
      </c>
      <c r="P5913" s="242"/>
      <c r="Q5913" s="179"/>
      <c r="R5913" s="179"/>
      <c r="S5913" s="179"/>
      <c r="T5913" s="179"/>
      <c r="U5913" s="179"/>
      <c r="V5913" s="179"/>
      <c r="W5913" s="179"/>
      <c r="X5913" s="179"/>
      <c r="Y5913" s="179"/>
      <c r="Z5913" s="179"/>
      <c r="AA5913" s="222"/>
      <c r="AB5913" s="222"/>
      <c r="AC5913" s="222"/>
      <c r="AD5913" s="179"/>
      <c r="AE5913" s="179"/>
      <c r="AF5913" s="179"/>
      <c r="AG5913" s="179"/>
      <c r="AH5913" s="179"/>
      <c r="AI5913" s="179"/>
      <c r="AJ5913" s="179"/>
    </row>
    <row r="5914" spans="2:36" x14ac:dyDescent="0.3">
      <c r="B5914" s="224">
        <v>599100</v>
      </c>
      <c r="C5914" s="209">
        <v>251287</v>
      </c>
      <c r="D5914" s="206">
        <f t="shared" si="521"/>
        <v>0.41944082790852943</v>
      </c>
      <c r="E5914" s="208">
        <f t="shared" si="522"/>
        <v>0.45</v>
      </c>
      <c r="F5914" s="207">
        <v>13820.78</v>
      </c>
      <c r="G5914" s="207">
        <v>20102.96</v>
      </c>
      <c r="H5914" s="207">
        <v>22615.83</v>
      </c>
      <c r="I5914" s="214">
        <f t="shared" si="514"/>
        <v>232981</v>
      </c>
      <c r="J5914" s="211">
        <f t="shared" si="515"/>
        <v>0.38888499415790351</v>
      </c>
      <c r="K5914" s="212">
        <f t="shared" si="516"/>
        <v>0.45</v>
      </c>
      <c r="L5914" s="214">
        <f t="shared" si="517"/>
        <v>12813.955</v>
      </c>
      <c r="M5914" s="213">
        <f t="shared" si="518"/>
        <v>18638.48</v>
      </c>
      <c r="N5914" s="213">
        <f t="shared" si="519"/>
        <v>20968.29</v>
      </c>
      <c r="O5914" s="242">
        <f t="shared" si="520"/>
        <v>0.51520000000047728</v>
      </c>
      <c r="P5914" s="242"/>
      <c r="Q5914" s="179"/>
      <c r="R5914" s="179"/>
      <c r="S5914" s="179"/>
      <c r="T5914" s="179"/>
      <c r="U5914" s="179"/>
      <c r="V5914" s="179"/>
      <c r="W5914" s="179"/>
      <c r="X5914" s="179"/>
      <c r="Y5914" s="179"/>
      <c r="Z5914" s="179"/>
      <c r="AA5914" s="222"/>
      <c r="AB5914" s="222"/>
      <c r="AC5914" s="222"/>
      <c r="AD5914" s="179"/>
      <c r="AE5914" s="179"/>
      <c r="AF5914" s="179"/>
      <c r="AG5914" s="179"/>
      <c r="AH5914" s="179"/>
      <c r="AI5914" s="179"/>
      <c r="AJ5914" s="179"/>
    </row>
    <row r="5915" spans="2:36" x14ac:dyDescent="0.3">
      <c r="B5915" s="224">
        <v>599200</v>
      </c>
      <c r="C5915" s="209">
        <v>251332</v>
      </c>
      <c r="D5915" s="206">
        <f t="shared" si="521"/>
        <v>0.41944592790387181</v>
      </c>
      <c r="E5915" s="208">
        <f t="shared" si="522"/>
        <v>0.45</v>
      </c>
      <c r="F5915" s="207">
        <v>13823.26</v>
      </c>
      <c r="G5915" s="207">
        <v>20106.560000000001</v>
      </c>
      <c r="H5915" s="207">
        <v>22619.88</v>
      </c>
      <c r="I5915" s="214">
        <f t="shared" si="514"/>
        <v>233026</v>
      </c>
      <c r="J5915" s="211">
        <f t="shared" si="515"/>
        <v>0.38889519359145525</v>
      </c>
      <c r="K5915" s="212">
        <f t="shared" si="516"/>
        <v>0.45</v>
      </c>
      <c r="L5915" s="214">
        <f t="shared" si="517"/>
        <v>12816.43</v>
      </c>
      <c r="M5915" s="213">
        <f t="shared" si="518"/>
        <v>18642.080000000002</v>
      </c>
      <c r="N5915" s="213">
        <f t="shared" si="519"/>
        <v>20972.34</v>
      </c>
      <c r="O5915" s="242">
        <f t="shared" si="520"/>
        <v>0.51530000000013387</v>
      </c>
      <c r="P5915" s="242"/>
      <c r="Q5915" s="179"/>
      <c r="R5915" s="179"/>
      <c r="S5915" s="179"/>
      <c r="T5915" s="179"/>
      <c r="U5915" s="179"/>
      <c r="V5915" s="179"/>
      <c r="W5915" s="179"/>
      <c r="X5915" s="179"/>
      <c r="Y5915" s="179"/>
      <c r="Z5915" s="179"/>
      <c r="AA5915" s="222"/>
      <c r="AB5915" s="222"/>
      <c r="AC5915" s="222"/>
      <c r="AD5915" s="179"/>
      <c r="AE5915" s="179"/>
      <c r="AF5915" s="179"/>
      <c r="AG5915" s="179"/>
      <c r="AH5915" s="179"/>
      <c r="AI5915" s="179"/>
      <c r="AJ5915" s="179"/>
    </row>
    <row r="5916" spans="2:36" x14ac:dyDescent="0.3">
      <c r="B5916" s="224">
        <v>599300</v>
      </c>
      <c r="C5916" s="209">
        <v>251377</v>
      </c>
      <c r="D5916" s="206">
        <f t="shared" si="521"/>
        <v>0.41945102619723013</v>
      </c>
      <c r="E5916" s="208">
        <f t="shared" si="522"/>
        <v>0.45</v>
      </c>
      <c r="F5916" s="207">
        <v>13825.73</v>
      </c>
      <c r="G5916" s="207">
        <v>20110.16</v>
      </c>
      <c r="H5916" s="207">
        <v>22623.93</v>
      </c>
      <c r="I5916" s="214">
        <f t="shared" si="514"/>
        <v>233071</v>
      </c>
      <c r="J5916" s="211">
        <f t="shared" si="515"/>
        <v>0.38890538962122478</v>
      </c>
      <c r="K5916" s="212">
        <f t="shared" si="516"/>
        <v>0.45</v>
      </c>
      <c r="L5916" s="214">
        <f t="shared" si="517"/>
        <v>12818.905000000001</v>
      </c>
      <c r="M5916" s="213">
        <f t="shared" si="518"/>
        <v>18645.68</v>
      </c>
      <c r="N5916" s="213">
        <f t="shared" si="519"/>
        <v>20976.39</v>
      </c>
      <c r="O5916" s="242">
        <f t="shared" si="520"/>
        <v>0.51519999999971333</v>
      </c>
      <c r="P5916" s="242"/>
      <c r="Q5916" s="179"/>
      <c r="R5916" s="179"/>
      <c r="S5916" s="179"/>
      <c r="T5916" s="179"/>
      <c r="U5916" s="179"/>
      <c r="V5916" s="179"/>
      <c r="W5916" s="179"/>
      <c r="X5916" s="179"/>
      <c r="Y5916" s="179"/>
      <c r="Z5916" s="179"/>
      <c r="AA5916" s="222"/>
      <c r="AB5916" s="222"/>
      <c r="AC5916" s="222"/>
      <c r="AD5916" s="179"/>
      <c r="AE5916" s="179"/>
      <c r="AF5916" s="179"/>
      <c r="AG5916" s="179"/>
      <c r="AH5916" s="179"/>
      <c r="AI5916" s="179"/>
      <c r="AJ5916" s="179"/>
    </row>
    <row r="5917" spans="2:36" x14ac:dyDescent="0.3">
      <c r="B5917" s="224">
        <v>599400</v>
      </c>
      <c r="C5917" s="209">
        <v>251422</v>
      </c>
      <c r="D5917" s="206">
        <f t="shared" si="521"/>
        <v>0.4194561227894561</v>
      </c>
      <c r="E5917" s="208">
        <f t="shared" si="522"/>
        <v>0.45</v>
      </c>
      <c r="F5917" s="207">
        <v>13828.21</v>
      </c>
      <c r="G5917" s="207">
        <v>20113.759999999998</v>
      </c>
      <c r="H5917" s="207">
        <v>22627.98</v>
      </c>
      <c r="I5917" s="214">
        <f t="shared" si="514"/>
        <v>233116</v>
      </c>
      <c r="J5917" s="211">
        <f t="shared" si="515"/>
        <v>0.38891558224891559</v>
      </c>
      <c r="K5917" s="212">
        <f t="shared" si="516"/>
        <v>0.45</v>
      </c>
      <c r="L5917" s="214">
        <f t="shared" si="517"/>
        <v>12821.38</v>
      </c>
      <c r="M5917" s="213">
        <f t="shared" si="518"/>
        <v>18649.28</v>
      </c>
      <c r="N5917" s="213">
        <f t="shared" si="519"/>
        <v>20980.44</v>
      </c>
      <c r="O5917" s="242">
        <f t="shared" si="520"/>
        <v>0.51530000000002474</v>
      </c>
      <c r="P5917" s="242"/>
      <c r="Q5917" s="179"/>
      <c r="R5917" s="179"/>
      <c r="S5917" s="179"/>
      <c r="T5917" s="179"/>
      <c r="U5917" s="179"/>
      <c r="V5917" s="179"/>
      <c r="W5917" s="179"/>
      <c r="X5917" s="179"/>
      <c r="Y5917" s="179"/>
      <c r="Z5917" s="179"/>
      <c r="AA5917" s="222"/>
      <c r="AB5917" s="222"/>
      <c r="AC5917" s="222"/>
      <c r="AD5917" s="179"/>
      <c r="AE5917" s="179"/>
      <c r="AF5917" s="179"/>
      <c r="AG5917" s="179"/>
      <c r="AH5917" s="179"/>
      <c r="AI5917" s="179"/>
      <c r="AJ5917" s="179"/>
    </row>
    <row r="5918" spans="2:36" x14ac:dyDescent="0.3">
      <c r="B5918" s="224">
        <v>599500</v>
      </c>
      <c r="C5918" s="209">
        <v>251467</v>
      </c>
      <c r="D5918" s="206">
        <f t="shared" si="521"/>
        <v>0.41946121768140116</v>
      </c>
      <c r="E5918" s="208">
        <f t="shared" si="522"/>
        <v>0.45</v>
      </c>
      <c r="F5918" s="207">
        <v>13830.68</v>
      </c>
      <c r="G5918" s="207">
        <v>20117.36</v>
      </c>
      <c r="H5918" s="207">
        <v>22632.03</v>
      </c>
      <c r="I5918" s="214">
        <f t="shared" si="514"/>
        <v>233161</v>
      </c>
      <c r="J5918" s="211">
        <f t="shared" si="515"/>
        <v>0.3889257714762302</v>
      </c>
      <c r="K5918" s="212">
        <f t="shared" si="516"/>
        <v>0.45</v>
      </c>
      <c r="L5918" s="214">
        <f t="shared" si="517"/>
        <v>12823.855</v>
      </c>
      <c r="M5918" s="213">
        <f t="shared" si="518"/>
        <v>18652.88</v>
      </c>
      <c r="N5918" s="213">
        <f t="shared" si="519"/>
        <v>20984.489999999998</v>
      </c>
      <c r="O5918" s="242">
        <f t="shared" si="520"/>
        <v>0.51519999999964061</v>
      </c>
      <c r="P5918" s="242"/>
      <c r="Q5918" s="179"/>
      <c r="R5918" s="179"/>
      <c r="S5918" s="179"/>
      <c r="T5918" s="179"/>
      <c r="U5918" s="179"/>
      <c r="V5918" s="179"/>
      <c r="W5918" s="179"/>
      <c r="X5918" s="179"/>
      <c r="Y5918" s="179"/>
      <c r="Z5918" s="179"/>
      <c r="AA5918" s="222"/>
      <c r="AB5918" s="222"/>
      <c r="AC5918" s="222"/>
      <c r="AD5918" s="179"/>
      <c r="AE5918" s="179"/>
      <c r="AF5918" s="179"/>
      <c r="AG5918" s="179"/>
      <c r="AH5918" s="179"/>
      <c r="AI5918" s="179"/>
      <c r="AJ5918" s="179"/>
    </row>
    <row r="5919" spans="2:36" x14ac:dyDescent="0.3">
      <c r="B5919" s="224">
        <v>599600</v>
      </c>
      <c r="C5919" s="209">
        <v>251512</v>
      </c>
      <c r="D5919" s="206">
        <f t="shared" si="521"/>
        <v>0.41946631087391595</v>
      </c>
      <c r="E5919" s="208">
        <f t="shared" si="522"/>
        <v>0.45</v>
      </c>
      <c r="F5919" s="207">
        <v>13833.16</v>
      </c>
      <c r="G5919" s="207">
        <v>20120.96</v>
      </c>
      <c r="H5919" s="207">
        <v>22636.080000000002</v>
      </c>
      <c r="I5919" s="214">
        <f t="shared" si="514"/>
        <v>233206</v>
      </c>
      <c r="J5919" s="211">
        <f t="shared" si="515"/>
        <v>0.38893595730486991</v>
      </c>
      <c r="K5919" s="212">
        <f t="shared" si="516"/>
        <v>0.45</v>
      </c>
      <c r="L5919" s="214">
        <f t="shared" si="517"/>
        <v>12826.33</v>
      </c>
      <c r="M5919" s="213">
        <f t="shared" si="518"/>
        <v>18656.48</v>
      </c>
      <c r="N5919" s="213">
        <f t="shared" si="519"/>
        <v>20988.54</v>
      </c>
      <c r="O5919" s="242">
        <f t="shared" si="520"/>
        <v>0.5152999999999156</v>
      </c>
      <c r="P5919" s="242"/>
      <c r="Q5919" s="179"/>
      <c r="R5919" s="179"/>
      <c r="S5919" s="179"/>
      <c r="T5919" s="179"/>
      <c r="U5919" s="179"/>
      <c r="V5919" s="179"/>
      <c r="W5919" s="179"/>
      <c r="X5919" s="179"/>
      <c r="Y5919" s="179"/>
      <c r="Z5919" s="179"/>
      <c r="AA5919" s="222"/>
      <c r="AB5919" s="222"/>
      <c r="AC5919" s="222"/>
      <c r="AD5919" s="179"/>
      <c r="AE5919" s="179"/>
      <c r="AF5919" s="179"/>
      <c r="AG5919" s="179"/>
      <c r="AH5919" s="179"/>
      <c r="AI5919" s="179"/>
      <c r="AJ5919" s="179"/>
    </row>
    <row r="5920" spans="2:36" x14ac:dyDescent="0.3">
      <c r="B5920" s="224">
        <v>599700</v>
      </c>
      <c r="C5920" s="209">
        <v>251557</v>
      </c>
      <c r="D5920" s="206">
        <f t="shared" si="521"/>
        <v>0.41947140236785058</v>
      </c>
      <c r="E5920" s="208">
        <f t="shared" si="522"/>
        <v>0.45</v>
      </c>
      <c r="F5920" s="207">
        <v>13835.63</v>
      </c>
      <c r="G5920" s="207">
        <v>20124.560000000001</v>
      </c>
      <c r="H5920" s="207">
        <v>22640.13</v>
      </c>
      <c r="I5920" s="214">
        <f t="shared" si="514"/>
        <v>233251</v>
      </c>
      <c r="J5920" s="211">
        <f t="shared" si="515"/>
        <v>0.38894613973653491</v>
      </c>
      <c r="K5920" s="212">
        <f t="shared" si="516"/>
        <v>0.45</v>
      </c>
      <c r="L5920" s="214">
        <f t="shared" si="517"/>
        <v>12828.805</v>
      </c>
      <c r="M5920" s="213">
        <f t="shared" si="518"/>
        <v>18660.080000000002</v>
      </c>
      <c r="N5920" s="213">
        <f t="shared" si="519"/>
        <v>20992.59</v>
      </c>
      <c r="O5920" s="242">
        <f t="shared" si="520"/>
        <v>0.51520000000007715</v>
      </c>
      <c r="P5920" s="242"/>
      <c r="Q5920" s="179"/>
      <c r="R5920" s="179"/>
      <c r="S5920" s="179"/>
      <c r="T5920" s="179"/>
      <c r="U5920" s="179"/>
      <c r="V5920" s="179"/>
      <c r="W5920" s="179"/>
      <c r="X5920" s="179"/>
      <c r="Y5920" s="179"/>
      <c r="Z5920" s="179"/>
      <c r="AA5920" s="222"/>
      <c r="AB5920" s="222"/>
      <c r="AC5920" s="222"/>
      <c r="AD5920" s="179"/>
      <c r="AE5920" s="179"/>
      <c r="AF5920" s="179"/>
      <c r="AG5920" s="179"/>
      <c r="AH5920" s="179"/>
      <c r="AI5920" s="179"/>
      <c r="AJ5920" s="179"/>
    </row>
    <row r="5921" spans="2:36" x14ac:dyDescent="0.3">
      <c r="B5921" s="224">
        <v>599800</v>
      </c>
      <c r="C5921" s="209">
        <v>251602</v>
      </c>
      <c r="D5921" s="206">
        <f t="shared" si="521"/>
        <v>0.41947649216405469</v>
      </c>
      <c r="E5921" s="208">
        <f t="shared" si="522"/>
        <v>0.45</v>
      </c>
      <c r="F5921" s="207">
        <v>13838.11</v>
      </c>
      <c r="G5921" s="207">
        <v>20128.16</v>
      </c>
      <c r="H5921" s="207">
        <v>22644.18</v>
      </c>
      <c r="I5921" s="214">
        <f t="shared" si="514"/>
        <v>233296</v>
      </c>
      <c r="J5921" s="211">
        <f t="shared" si="515"/>
        <v>0.3889563187729243</v>
      </c>
      <c r="K5921" s="212">
        <f t="shared" si="516"/>
        <v>0.45</v>
      </c>
      <c r="L5921" s="214">
        <f t="shared" si="517"/>
        <v>12831.28</v>
      </c>
      <c r="M5921" s="213">
        <f t="shared" si="518"/>
        <v>18663.68</v>
      </c>
      <c r="N5921" s="213">
        <f t="shared" si="519"/>
        <v>20996.639999999999</v>
      </c>
      <c r="O5921" s="242">
        <f t="shared" si="520"/>
        <v>0.51529999999980647</v>
      </c>
      <c r="P5921" s="242"/>
      <c r="Q5921" s="179"/>
      <c r="R5921" s="179"/>
      <c r="S5921" s="179"/>
      <c r="T5921" s="179"/>
      <c r="U5921" s="179"/>
      <c r="V5921" s="179"/>
      <c r="W5921" s="179"/>
      <c r="X5921" s="179"/>
      <c r="Y5921" s="179"/>
      <c r="Z5921" s="179"/>
      <c r="AA5921" s="222"/>
      <c r="AB5921" s="222"/>
      <c r="AC5921" s="222"/>
      <c r="AD5921" s="179"/>
      <c r="AE5921" s="179"/>
      <c r="AF5921" s="179"/>
      <c r="AG5921" s="179"/>
      <c r="AH5921" s="179"/>
      <c r="AI5921" s="179"/>
      <c r="AJ5921" s="179"/>
    </row>
    <row r="5922" spans="2:36" x14ac:dyDescent="0.3">
      <c r="B5922" s="224">
        <v>599900</v>
      </c>
      <c r="C5922" s="209">
        <v>251647</v>
      </c>
      <c r="D5922" s="206">
        <f t="shared" si="521"/>
        <v>0.41948158026337723</v>
      </c>
      <c r="E5922" s="208">
        <f t="shared" si="522"/>
        <v>0.45</v>
      </c>
      <c r="F5922" s="207">
        <v>13840.58</v>
      </c>
      <c r="G5922" s="207">
        <v>20131.759999999998</v>
      </c>
      <c r="H5922" s="207">
        <v>22648.23</v>
      </c>
      <c r="I5922" s="214">
        <f t="shared" si="514"/>
        <v>233341</v>
      </c>
      <c r="J5922" s="211">
        <f t="shared" si="515"/>
        <v>0.38896649441573594</v>
      </c>
      <c r="K5922" s="212">
        <f t="shared" si="516"/>
        <v>0.45</v>
      </c>
      <c r="L5922" s="214">
        <f t="shared" si="517"/>
        <v>12833.754999999999</v>
      </c>
      <c r="M5922" s="213">
        <f t="shared" si="518"/>
        <v>18667.28</v>
      </c>
      <c r="N5922" s="213">
        <f t="shared" si="519"/>
        <v>21000.69</v>
      </c>
      <c r="O5922" s="242">
        <f t="shared" si="520"/>
        <v>0.51519999999996802</v>
      </c>
      <c r="P5922" s="242"/>
      <c r="Q5922" s="179"/>
      <c r="R5922" s="179"/>
      <c r="S5922" s="179"/>
      <c r="T5922" s="179"/>
      <c r="U5922" s="179"/>
      <c r="V5922" s="179"/>
      <c r="W5922" s="179"/>
      <c r="X5922" s="179"/>
      <c r="Y5922" s="179"/>
      <c r="Z5922" s="179"/>
      <c r="AA5922" s="222"/>
      <c r="AB5922" s="222"/>
      <c r="AC5922" s="222"/>
      <c r="AD5922" s="179"/>
      <c r="AE5922" s="179"/>
      <c r="AF5922" s="179"/>
      <c r="AG5922" s="179"/>
      <c r="AH5922" s="179"/>
      <c r="AI5922" s="179"/>
      <c r="AJ5922" s="179"/>
    </row>
    <row r="5923" spans="2:36" x14ac:dyDescent="0.3">
      <c r="B5923" s="224">
        <v>600000</v>
      </c>
      <c r="C5923" s="209">
        <v>251692</v>
      </c>
      <c r="D5923" s="206">
        <f t="shared" si="521"/>
        <v>0.41948666666666667</v>
      </c>
      <c r="E5923" s="208">
        <f t="shared" si="522"/>
        <v>0.45</v>
      </c>
      <c r="F5923" s="207">
        <v>13843.06</v>
      </c>
      <c r="G5923" s="207">
        <v>20135.36</v>
      </c>
      <c r="H5923" s="207">
        <v>22652.28</v>
      </c>
      <c r="I5923" s="214">
        <f t="shared" si="514"/>
        <v>233386</v>
      </c>
      <c r="J5923" s="211">
        <f t="shared" si="515"/>
        <v>0.38897666666666669</v>
      </c>
      <c r="K5923" s="212">
        <f t="shared" si="516"/>
        <v>0.45</v>
      </c>
      <c r="L5923" s="214">
        <f t="shared" si="517"/>
        <v>12836.23</v>
      </c>
      <c r="M5923" s="213">
        <f t="shared" si="518"/>
        <v>18670.88</v>
      </c>
      <c r="N5923" s="213">
        <f t="shared" si="519"/>
        <v>21004.739999999998</v>
      </c>
      <c r="O5923" s="242">
        <f t="shared" si="520"/>
        <v>0.51529999999966092</v>
      </c>
      <c r="P5923" s="242"/>
      <c r="Q5923" s="179"/>
      <c r="R5923" s="179"/>
      <c r="S5923" s="179"/>
      <c r="T5923" s="179"/>
      <c r="U5923" s="179"/>
      <c r="V5923" s="179"/>
      <c r="W5923" s="179"/>
      <c r="X5923" s="179"/>
      <c r="Y5923" s="179"/>
      <c r="Z5923" s="179"/>
      <c r="AA5923" s="222"/>
      <c r="AB5923" s="222"/>
      <c r="AC5923" s="222"/>
      <c r="AD5923" s="179"/>
      <c r="AE5923" s="179"/>
      <c r="AF5923" s="179"/>
      <c r="AG5923" s="179"/>
      <c r="AH5923" s="179"/>
      <c r="AI5923" s="179"/>
      <c r="AJ5923" s="179"/>
    </row>
    <row r="5924" spans="2:36" x14ac:dyDescent="0.3">
      <c r="B5924" s="224">
        <v>600100</v>
      </c>
      <c r="C5924" s="209">
        <v>251737</v>
      </c>
      <c r="D5924" s="206">
        <f t="shared" si="521"/>
        <v>0.41949175137477085</v>
      </c>
      <c r="E5924" s="208">
        <f t="shared" si="522"/>
        <v>0.45</v>
      </c>
      <c r="F5924" s="207">
        <v>13845.53</v>
      </c>
      <c r="G5924" s="207">
        <v>20138.96</v>
      </c>
      <c r="H5924" s="207">
        <v>22656.33</v>
      </c>
      <c r="I5924" s="214">
        <f t="shared" si="514"/>
        <v>233431</v>
      </c>
      <c r="J5924" s="211">
        <f t="shared" si="515"/>
        <v>0.38898683552741209</v>
      </c>
      <c r="K5924" s="212">
        <f t="shared" si="516"/>
        <v>0.45</v>
      </c>
      <c r="L5924" s="214">
        <f t="shared" si="517"/>
        <v>12838.705</v>
      </c>
      <c r="M5924" s="213">
        <f t="shared" si="518"/>
        <v>18674.48</v>
      </c>
      <c r="N5924" s="213">
        <f t="shared" si="519"/>
        <v>21008.79</v>
      </c>
      <c r="O5924" s="242">
        <f t="shared" si="520"/>
        <v>0.51520000000047728</v>
      </c>
      <c r="P5924" s="242"/>
      <c r="Q5924" s="179"/>
      <c r="R5924" s="179"/>
      <c r="S5924" s="179"/>
      <c r="T5924" s="179"/>
      <c r="U5924" s="179"/>
      <c r="V5924" s="179"/>
      <c r="W5924" s="179"/>
      <c r="X5924" s="179"/>
      <c r="Y5924" s="179"/>
      <c r="Z5924" s="179"/>
      <c r="AA5924" s="222"/>
      <c r="AB5924" s="222"/>
      <c r="AC5924" s="222"/>
      <c r="AD5924" s="179"/>
      <c r="AE5924" s="179"/>
      <c r="AF5924" s="179"/>
      <c r="AG5924" s="179"/>
      <c r="AH5924" s="179"/>
      <c r="AI5924" s="179"/>
      <c r="AJ5924" s="179"/>
    </row>
    <row r="5925" spans="2:36" x14ac:dyDescent="0.3">
      <c r="B5925" s="224">
        <v>600200</v>
      </c>
      <c r="C5925" s="209">
        <v>251782</v>
      </c>
      <c r="D5925" s="206">
        <f t="shared" si="521"/>
        <v>0.41949683438853713</v>
      </c>
      <c r="E5925" s="208">
        <f t="shared" si="522"/>
        <v>0.45</v>
      </c>
      <c r="F5925" s="207">
        <v>13848.01</v>
      </c>
      <c r="G5925" s="207">
        <v>20142.560000000001</v>
      </c>
      <c r="H5925" s="207">
        <v>22660.38</v>
      </c>
      <c r="I5925" s="214">
        <f t="shared" si="514"/>
        <v>233476</v>
      </c>
      <c r="J5925" s="211">
        <f t="shared" si="515"/>
        <v>0.38899700099966678</v>
      </c>
      <c r="K5925" s="212">
        <f t="shared" si="516"/>
        <v>0.45</v>
      </c>
      <c r="L5925" s="214">
        <f t="shared" si="517"/>
        <v>12841.18</v>
      </c>
      <c r="M5925" s="213">
        <f t="shared" si="518"/>
        <v>18678.080000000002</v>
      </c>
      <c r="N5925" s="213">
        <f t="shared" si="519"/>
        <v>21012.84</v>
      </c>
      <c r="O5925" s="242">
        <f t="shared" si="520"/>
        <v>0.51530000000013387</v>
      </c>
      <c r="P5925" s="242"/>
      <c r="Q5925" s="179"/>
      <c r="R5925" s="179"/>
      <c r="S5925" s="179"/>
      <c r="T5925" s="179"/>
      <c r="U5925" s="179"/>
      <c r="V5925" s="179"/>
      <c r="W5925" s="179"/>
      <c r="X5925" s="179"/>
      <c r="Y5925" s="179"/>
      <c r="Z5925" s="179"/>
      <c r="AA5925" s="222"/>
      <c r="AB5925" s="222"/>
      <c r="AC5925" s="222"/>
      <c r="AD5925" s="179"/>
      <c r="AE5925" s="179"/>
      <c r="AF5925" s="179"/>
      <c r="AG5925" s="179"/>
      <c r="AH5925" s="179"/>
      <c r="AI5925" s="179"/>
      <c r="AJ5925" s="179"/>
    </row>
    <row r="5926" spans="2:36" x14ac:dyDescent="0.3">
      <c r="B5926" s="224">
        <v>600300</v>
      </c>
      <c r="C5926" s="209">
        <v>251827</v>
      </c>
      <c r="D5926" s="206">
        <f t="shared" si="521"/>
        <v>0.41950191570881223</v>
      </c>
      <c r="E5926" s="208">
        <f t="shared" si="522"/>
        <v>0.45</v>
      </c>
      <c r="F5926" s="207">
        <v>13850.48</v>
      </c>
      <c r="G5926" s="207">
        <v>20146.16</v>
      </c>
      <c r="H5926" s="207">
        <v>22664.43</v>
      </c>
      <c r="I5926" s="214">
        <f t="shared" si="514"/>
        <v>233521</v>
      </c>
      <c r="J5926" s="211">
        <f t="shared" si="515"/>
        <v>0.38900716308512412</v>
      </c>
      <c r="K5926" s="212">
        <f t="shared" si="516"/>
        <v>0.45</v>
      </c>
      <c r="L5926" s="214">
        <f t="shared" si="517"/>
        <v>12843.655000000001</v>
      </c>
      <c r="M5926" s="213">
        <f t="shared" si="518"/>
        <v>18681.68</v>
      </c>
      <c r="N5926" s="213">
        <f t="shared" si="519"/>
        <v>21016.89</v>
      </c>
      <c r="O5926" s="242">
        <f t="shared" si="520"/>
        <v>0.51519999999971333</v>
      </c>
      <c r="P5926" s="242"/>
      <c r="Q5926" s="179"/>
      <c r="R5926" s="179"/>
      <c r="S5926" s="179"/>
      <c r="T5926" s="179"/>
      <c r="U5926" s="179"/>
      <c r="V5926" s="179"/>
      <c r="W5926" s="179"/>
      <c r="X5926" s="179"/>
      <c r="Y5926" s="179"/>
      <c r="Z5926" s="179"/>
      <c r="AA5926" s="222"/>
      <c r="AB5926" s="222"/>
      <c r="AC5926" s="222"/>
      <c r="AD5926" s="179"/>
      <c r="AE5926" s="179"/>
      <c r="AF5926" s="179"/>
      <c r="AG5926" s="179"/>
      <c r="AH5926" s="179"/>
      <c r="AI5926" s="179"/>
      <c r="AJ5926" s="179"/>
    </row>
    <row r="5927" spans="2:36" x14ac:dyDescent="0.3">
      <c r="B5927" s="224">
        <v>600400</v>
      </c>
      <c r="C5927" s="209">
        <v>251872</v>
      </c>
      <c r="D5927" s="206">
        <f t="shared" si="521"/>
        <v>0.41950699533644237</v>
      </c>
      <c r="E5927" s="208">
        <f t="shared" si="522"/>
        <v>0.45</v>
      </c>
      <c r="F5927" s="207">
        <v>13852.96</v>
      </c>
      <c r="G5927" s="207">
        <v>20149.759999999998</v>
      </c>
      <c r="H5927" s="207">
        <v>22668.48</v>
      </c>
      <c r="I5927" s="214">
        <f t="shared" si="514"/>
        <v>233566</v>
      </c>
      <c r="J5927" s="211">
        <f t="shared" si="515"/>
        <v>0.38901732178547632</v>
      </c>
      <c r="K5927" s="212">
        <f t="shared" si="516"/>
        <v>0.45</v>
      </c>
      <c r="L5927" s="214">
        <f t="shared" si="517"/>
        <v>12846.13</v>
      </c>
      <c r="M5927" s="213">
        <f t="shared" si="518"/>
        <v>18685.28</v>
      </c>
      <c r="N5927" s="213">
        <f t="shared" si="519"/>
        <v>21020.94</v>
      </c>
      <c r="O5927" s="242">
        <f t="shared" si="520"/>
        <v>0.51530000000002474</v>
      </c>
      <c r="P5927" s="242"/>
      <c r="Q5927" s="179"/>
      <c r="R5927" s="179"/>
      <c r="S5927" s="179"/>
      <c r="T5927" s="179"/>
      <c r="U5927" s="179"/>
      <c r="V5927" s="179"/>
      <c r="W5927" s="179"/>
      <c r="X5927" s="179"/>
      <c r="Y5927" s="179"/>
      <c r="Z5927" s="179"/>
      <c r="AA5927" s="222"/>
      <c r="AB5927" s="222"/>
      <c r="AC5927" s="222"/>
      <c r="AD5927" s="179"/>
      <c r="AE5927" s="179"/>
      <c r="AF5927" s="179"/>
      <c r="AG5927" s="179"/>
      <c r="AH5927" s="179"/>
      <c r="AI5927" s="179"/>
      <c r="AJ5927" s="179"/>
    </row>
    <row r="5928" spans="2:36" x14ac:dyDescent="0.3">
      <c r="B5928" s="224">
        <v>600500</v>
      </c>
      <c r="C5928" s="209">
        <v>251917</v>
      </c>
      <c r="D5928" s="206">
        <f t="shared" si="521"/>
        <v>0.41951207327227308</v>
      </c>
      <c r="E5928" s="208">
        <f t="shared" si="522"/>
        <v>0.45</v>
      </c>
      <c r="F5928" s="207">
        <v>13855.43</v>
      </c>
      <c r="G5928" s="207">
        <v>20153.36</v>
      </c>
      <c r="H5928" s="207">
        <v>22672.53</v>
      </c>
      <c r="I5928" s="214">
        <f t="shared" si="514"/>
        <v>233611</v>
      </c>
      <c r="J5928" s="211">
        <f t="shared" si="515"/>
        <v>0.38902747710241464</v>
      </c>
      <c r="K5928" s="212">
        <f t="shared" si="516"/>
        <v>0.45</v>
      </c>
      <c r="L5928" s="214">
        <f t="shared" si="517"/>
        <v>12848.605</v>
      </c>
      <c r="M5928" s="213">
        <f t="shared" si="518"/>
        <v>18688.88</v>
      </c>
      <c r="N5928" s="213">
        <f t="shared" si="519"/>
        <v>21024.989999999998</v>
      </c>
      <c r="O5928" s="242">
        <f t="shared" si="520"/>
        <v>0.51519999999964061</v>
      </c>
      <c r="P5928" s="242"/>
      <c r="Q5928" s="179"/>
      <c r="R5928" s="179"/>
      <c r="S5928" s="179"/>
      <c r="T5928" s="179"/>
      <c r="U5928" s="179"/>
      <c r="V5928" s="179"/>
      <c r="W5928" s="179"/>
      <c r="X5928" s="179"/>
      <c r="Y5928" s="179"/>
      <c r="Z5928" s="179"/>
      <c r="AA5928" s="222"/>
      <c r="AB5928" s="222"/>
      <c r="AC5928" s="222"/>
      <c r="AD5928" s="179"/>
      <c r="AE5928" s="179"/>
      <c r="AF5928" s="179"/>
      <c r="AG5928" s="179"/>
      <c r="AH5928" s="179"/>
      <c r="AI5928" s="179"/>
      <c r="AJ5928" s="179"/>
    </row>
    <row r="5929" spans="2:36" x14ac:dyDescent="0.3">
      <c r="B5929" s="224">
        <v>600600</v>
      </c>
      <c r="C5929" s="209">
        <v>251962</v>
      </c>
      <c r="D5929" s="206">
        <f t="shared" si="521"/>
        <v>0.41951714951714952</v>
      </c>
      <c r="E5929" s="208">
        <f t="shared" si="522"/>
        <v>0.45</v>
      </c>
      <c r="F5929" s="207">
        <v>13857.91</v>
      </c>
      <c r="G5929" s="207">
        <v>20156.96</v>
      </c>
      <c r="H5929" s="207">
        <v>22676.58</v>
      </c>
      <c r="I5929" s="214">
        <f t="shared" ref="I5929:I5992" si="523">I5928+45</f>
        <v>233656</v>
      </c>
      <c r="J5929" s="211">
        <f t="shared" si="515"/>
        <v>0.38903762903762906</v>
      </c>
      <c r="K5929" s="212">
        <f t="shared" si="516"/>
        <v>0.45</v>
      </c>
      <c r="L5929" s="214">
        <f t="shared" si="517"/>
        <v>12851.08</v>
      </c>
      <c r="M5929" s="213">
        <f t="shared" si="518"/>
        <v>18692.48</v>
      </c>
      <c r="N5929" s="213">
        <f t="shared" si="519"/>
        <v>21029.040000000001</v>
      </c>
      <c r="O5929" s="242">
        <f t="shared" si="520"/>
        <v>0.5152999999999156</v>
      </c>
      <c r="P5929" s="242"/>
      <c r="Q5929" s="179"/>
      <c r="R5929" s="179"/>
      <c r="S5929" s="179"/>
      <c r="T5929" s="179"/>
      <c r="U5929" s="179"/>
      <c r="V5929" s="179"/>
      <c r="W5929" s="179"/>
      <c r="X5929" s="179"/>
      <c r="Y5929" s="179"/>
      <c r="Z5929" s="179"/>
      <c r="AA5929" s="222"/>
      <c r="AB5929" s="222"/>
      <c r="AC5929" s="222"/>
      <c r="AD5929" s="179"/>
      <c r="AE5929" s="179"/>
      <c r="AF5929" s="179"/>
      <c r="AG5929" s="179"/>
      <c r="AH5929" s="179"/>
      <c r="AI5929" s="179"/>
      <c r="AJ5929" s="179"/>
    </row>
    <row r="5930" spans="2:36" x14ac:dyDescent="0.3">
      <c r="B5930" s="224">
        <v>600700</v>
      </c>
      <c r="C5930" s="209">
        <v>252007</v>
      </c>
      <c r="D5930" s="206">
        <f t="shared" si="521"/>
        <v>0.41952222407191608</v>
      </c>
      <c r="E5930" s="208">
        <f t="shared" si="522"/>
        <v>0.45</v>
      </c>
      <c r="F5930" s="207">
        <v>13860.38</v>
      </c>
      <c r="G5930" s="207">
        <v>20160.560000000001</v>
      </c>
      <c r="H5930" s="207">
        <v>22680.63</v>
      </c>
      <c r="I5930" s="214">
        <f t="shared" si="523"/>
        <v>233701</v>
      </c>
      <c r="J5930" s="211">
        <f t="shared" si="515"/>
        <v>0.3890477775928084</v>
      </c>
      <c r="K5930" s="212">
        <f t="shared" si="516"/>
        <v>0.45</v>
      </c>
      <c r="L5930" s="214">
        <f t="shared" si="517"/>
        <v>12853.555</v>
      </c>
      <c r="M5930" s="213">
        <f t="shared" si="518"/>
        <v>18696.080000000002</v>
      </c>
      <c r="N5930" s="213">
        <f t="shared" si="519"/>
        <v>21033.09</v>
      </c>
      <c r="O5930" s="242">
        <f t="shared" si="520"/>
        <v>0.51520000000007715</v>
      </c>
      <c r="P5930" s="242"/>
      <c r="Q5930" s="179"/>
      <c r="R5930" s="179"/>
      <c r="S5930" s="179"/>
      <c r="T5930" s="179"/>
      <c r="U5930" s="179"/>
      <c r="V5930" s="179"/>
      <c r="W5930" s="179"/>
      <c r="X5930" s="179"/>
      <c r="Y5930" s="179"/>
      <c r="Z5930" s="179"/>
      <c r="AA5930" s="222"/>
      <c r="AB5930" s="222"/>
      <c r="AC5930" s="222"/>
      <c r="AD5930" s="179"/>
      <c r="AE5930" s="179"/>
      <c r="AF5930" s="179"/>
      <c r="AG5930" s="179"/>
      <c r="AH5930" s="179"/>
      <c r="AI5930" s="179"/>
      <c r="AJ5930" s="179"/>
    </row>
    <row r="5931" spans="2:36" x14ac:dyDescent="0.3">
      <c r="B5931" s="224">
        <v>600800</v>
      </c>
      <c r="C5931" s="209">
        <v>252052</v>
      </c>
      <c r="D5931" s="206">
        <f t="shared" si="521"/>
        <v>0.4195272969374168</v>
      </c>
      <c r="E5931" s="208">
        <f t="shared" si="522"/>
        <v>0.45</v>
      </c>
      <c r="F5931" s="207">
        <v>13862.86</v>
      </c>
      <c r="G5931" s="207">
        <v>20164.16</v>
      </c>
      <c r="H5931" s="207">
        <v>22684.68</v>
      </c>
      <c r="I5931" s="214">
        <f t="shared" si="523"/>
        <v>233746</v>
      </c>
      <c r="J5931" s="211">
        <f t="shared" si="515"/>
        <v>0.38905792276964046</v>
      </c>
      <c r="K5931" s="212">
        <f t="shared" si="516"/>
        <v>0.45</v>
      </c>
      <c r="L5931" s="214">
        <f t="shared" si="517"/>
        <v>12856.03</v>
      </c>
      <c r="M5931" s="213">
        <f t="shared" si="518"/>
        <v>18699.68</v>
      </c>
      <c r="N5931" s="213">
        <f t="shared" si="519"/>
        <v>21037.14</v>
      </c>
      <c r="O5931" s="242">
        <f t="shared" si="520"/>
        <v>0.51529999999980647</v>
      </c>
      <c r="P5931" s="242"/>
      <c r="Q5931" s="179"/>
      <c r="R5931" s="179"/>
      <c r="S5931" s="179"/>
      <c r="T5931" s="179"/>
      <c r="U5931" s="179"/>
      <c r="V5931" s="179"/>
      <c r="W5931" s="179"/>
      <c r="X5931" s="179"/>
      <c r="Y5931" s="179"/>
      <c r="Z5931" s="179"/>
      <c r="AA5931" s="222"/>
      <c r="AB5931" s="222"/>
      <c r="AC5931" s="222"/>
      <c r="AD5931" s="179"/>
      <c r="AE5931" s="179"/>
      <c r="AF5931" s="179"/>
      <c r="AG5931" s="179"/>
      <c r="AH5931" s="179"/>
      <c r="AI5931" s="179"/>
      <c r="AJ5931" s="179"/>
    </row>
    <row r="5932" spans="2:36" x14ac:dyDescent="0.3">
      <c r="B5932" s="224">
        <v>600900</v>
      </c>
      <c r="C5932" s="209">
        <v>252097</v>
      </c>
      <c r="D5932" s="206">
        <f t="shared" si="521"/>
        <v>0.4195323681144949</v>
      </c>
      <c r="E5932" s="208">
        <f t="shared" si="522"/>
        <v>0.45</v>
      </c>
      <c r="F5932" s="207">
        <v>13865.33</v>
      </c>
      <c r="G5932" s="207">
        <v>20167.759999999998</v>
      </c>
      <c r="H5932" s="207">
        <v>22688.73</v>
      </c>
      <c r="I5932" s="214">
        <f t="shared" si="523"/>
        <v>233791</v>
      </c>
      <c r="J5932" s="211">
        <f t="shared" si="515"/>
        <v>0.38906806456981197</v>
      </c>
      <c r="K5932" s="212">
        <f t="shared" si="516"/>
        <v>0.45</v>
      </c>
      <c r="L5932" s="214">
        <f t="shared" si="517"/>
        <v>12858.504999999999</v>
      </c>
      <c r="M5932" s="213">
        <f t="shared" si="518"/>
        <v>18703.28</v>
      </c>
      <c r="N5932" s="213">
        <f t="shared" si="519"/>
        <v>21041.19</v>
      </c>
      <c r="O5932" s="242">
        <f t="shared" si="520"/>
        <v>0.51519999999996802</v>
      </c>
      <c r="P5932" s="242"/>
      <c r="Q5932" s="179"/>
      <c r="R5932" s="179"/>
      <c r="S5932" s="179"/>
      <c r="T5932" s="179"/>
      <c r="U5932" s="179"/>
      <c r="V5932" s="179"/>
      <c r="W5932" s="179"/>
      <c r="X5932" s="179"/>
      <c r="Y5932" s="179"/>
      <c r="Z5932" s="179"/>
      <c r="AA5932" s="222"/>
      <c r="AB5932" s="222"/>
      <c r="AC5932" s="222"/>
      <c r="AD5932" s="179"/>
      <c r="AE5932" s="179"/>
      <c r="AF5932" s="179"/>
      <c r="AG5932" s="179"/>
      <c r="AH5932" s="179"/>
      <c r="AI5932" s="179"/>
      <c r="AJ5932" s="179"/>
    </row>
    <row r="5933" spans="2:36" x14ac:dyDescent="0.3">
      <c r="B5933" s="224">
        <v>601000</v>
      </c>
      <c r="C5933" s="209">
        <v>252142</v>
      </c>
      <c r="D5933" s="206">
        <f t="shared" si="521"/>
        <v>0.41953743760399337</v>
      </c>
      <c r="E5933" s="208">
        <f t="shared" si="522"/>
        <v>0.45</v>
      </c>
      <c r="F5933" s="207">
        <v>13867.81</v>
      </c>
      <c r="G5933" s="207">
        <v>20171.36</v>
      </c>
      <c r="H5933" s="207">
        <v>22692.78</v>
      </c>
      <c r="I5933" s="214">
        <f t="shared" si="523"/>
        <v>233836</v>
      </c>
      <c r="J5933" s="211">
        <f t="shared" si="515"/>
        <v>0.38907820299500834</v>
      </c>
      <c r="K5933" s="212">
        <f t="shared" si="516"/>
        <v>0.45</v>
      </c>
      <c r="L5933" s="214">
        <f t="shared" si="517"/>
        <v>12860.98</v>
      </c>
      <c r="M5933" s="213">
        <f t="shared" si="518"/>
        <v>18706.88</v>
      </c>
      <c r="N5933" s="213">
        <f t="shared" si="519"/>
        <v>21045.239999999998</v>
      </c>
      <c r="O5933" s="242">
        <f t="shared" si="520"/>
        <v>0.51529999999966092</v>
      </c>
      <c r="P5933" s="242"/>
      <c r="Q5933" s="179"/>
      <c r="R5933" s="179"/>
      <c r="S5933" s="179"/>
      <c r="T5933" s="179"/>
      <c r="U5933" s="179"/>
      <c r="V5933" s="179"/>
      <c r="W5933" s="179"/>
      <c r="X5933" s="179"/>
      <c r="Y5933" s="179"/>
      <c r="Z5933" s="179"/>
      <c r="AA5933" s="222"/>
      <c r="AB5933" s="222"/>
      <c r="AC5933" s="222"/>
      <c r="AD5933" s="179"/>
      <c r="AE5933" s="179"/>
      <c r="AF5933" s="179"/>
      <c r="AG5933" s="179"/>
      <c r="AH5933" s="179"/>
      <c r="AI5933" s="179"/>
      <c r="AJ5933" s="179"/>
    </row>
    <row r="5934" spans="2:36" x14ac:dyDescent="0.3">
      <c r="B5934" s="224">
        <v>601100</v>
      </c>
      <c r="C5934" s="209">
        <v>252187</v>
      </c>
      <c r="D5934" s="206">
        <f t="shared" si="521"/>
        <v>0.41954250540675431</v>
      </c>
      <c r="E5934" s="208">
        <f t="shared" si="522"/>
        <v>0.45</v>
      </c>
      <c r="F5934" s="207">
        <v>13870.28</v>
      </c>
      <c r="G5934" s="207">
        <v>20174.96</v>
      </c>
      <c r="H5934" s="207">
        <v>22696.83</v>
      </c>
      <c r="I5934" s="214">
        <f t="shared" si="523"/>
        <v>233881</v>
      </c>
      <c r="J5934" s="211">
        <f t="shared" si="515"/>
        <v>0.38908833804691401</v>
      </c>
      <c r="K5934" s="212">
        <f t="shared" si="516"/>
        <v>0.45</v>
      </c>
      <c r="L5934" s="214">
        <f t="shared" si="517"/>
        <v>12863.455</v>
      </c>
      <c r="M5934" s="213">
        <f t="shared" si="518"/>
        <v>18710.48</v>
      </c>
      <c r="N5934" s="213">
        <f t="shared" si="519"/>
        <v>21049.29</v>
      </c>
      <c r="O5934" s="242">
        <f t="shared" si="520"/>
        <v>0.51520000000047728</v>
      </c>
      <c r="P5934" s="242"/>
      <c r="Q5934" s="179"/>
      <c r="R5934" s="179"/>
      <c r="S5934" s="179"/>
      <c r="T5934" s="179"/>
      <c r="U5934" s="179"/>
      <c r="V5934" s="179"/>
      <c r="W5934" s="179"/>
      <c r="X5934" s="179"/>
      <c r="Y5934" s="179"/>
      <c r="Z5934" s="179"/>
      <c r="AA5934" s="222"/>
      <c r="AB5934" s="222"/>
      <c r="AC5934" s="222"/>
      <c r="AD5934" s="179"/>
      <c r="AE5934" s="179"/>
      <c r="AF5934" s="179"/>
      <c r="AG5934" s="179"/>
      <c r="AH5934" s="179"/>
      <c r="AI5934" s="179"/>
      <c r="AJ5934" s="179"/>
    </row>
    <row r="5935" spans="2:36" x14ac:dyDescent="0.3">
      <c r="B5935" s="224">
        <v>601200</v>
      </c>
      <c r="C5935" s="209">
        <v>252232</v>
      </c>
      <c r="D5935" s="206">
        <f t="shared" si="521"/>
        <v>0.41954757152361943</v>
      </c>
      <c r="E5935" s="208">
        <f t="shared" si="522"/>
        <v>0.45</v>
      </c>
      <c r="F5935" s="207">
        <v>13872.76</v>
      </c>
      <c r="G5935" s="207">
        <v>20178.560000000001</v>
      </c>
      <c r="H5935" s="207">
        <v>22700.880000000001</v>
      </c>
      <c r="I5935" s="214">
        <f t="shared" si="523"/>
        <v>233926</v>
      </c>
      <c r="J5935" s="211">
        <f t="shared" si="515"/>
        <v>0.38909846972721224</v>
      </c>
      <c r="K5935" s="212">
        <f t="shared" si="516"/>
        <v>0.45</v>
      </c>
      <c r="L5935" s="214">
        <f t="shared" si="517"/>
        <v>12865.93</v>
      </c>
      <c r="M5935" s="213">
        <f t="shared" si="518"/>
        <v>18714.080000000002</v>
      </c>
      <c r="N5935" s="213">
        <f t="shared" si="519"/>
        <v>21053.34</v>
      </c>
      <c r="O5935" s="242">
        <f t="shared" si="520"/>
        <v>0.51530000000013387</v>
      </c>
      <c r="P5935" s="242"/>
      <c r="Q5935" s="179"/>
      <c r="R5935" s="179"/>
      <c r="S5935" s="179"/>
      <c r="T5935" s="179"/>
      <c r="U5935" s="179"/>
      <c r="V5935" s="179"/>
      <c r="W5935" s="179"/>
      <c r="X5935" s="179"/>
      <c r="Y5935" s="179"/>
      <c r="Z5935" s="179"/>
      <c r="AA5935" s="222"/>
      <c r="AB5935" s="222"/>
      <c r="AC5935" s="222"/>
      <c r="AD5935" s="179"/>
      <c r="AE5935" s="179"/>
      <c r="AF5935" s="179"/>
      <c r="AG5935" s="179"/>
      <c r="AH5935" s="179"/>
      <c r="AI5935" s="179"/>
      <c r="AJ5935" s="179"/>
    </row>
    <row r="5936" spans="2:36" x14ac:dyDescent="0.3">
      <c r="B5936" s="224">
        <v>601300</v>
      </c>
      <c r="C5936" s="209">
        <v>252277</v>
      </c>
      <c r="D5936" s="206">
        <f t="shared" si="521"/>
        <v>0.41955263595542991</v>
      </c>
      <c r="E5936" s="208">
        <f t="shared" si="522"/>
        <v>0.45</v>
      </c>
      <c r="F5936" s="207">
        <v>13875.23</v>
      </c>
      <c r="G5936" s="207">
        <v>20182.16</v>
      </c>
      <c r="H5936" s="207">
        <v>22704.93</v>
      </c>
      <c r="I5936" s="214">
        <f t="shared" si="523"/>
        <v>233971</v>
      </c>
      <c r="J5936" s="211">
        <f t="shared" si="515"/>
        <v>0.38910859803758524</v>
      </c>
      <c r="K5936" s="212">
        <f t="shared" si="516"/>
        <v>0.45</v>
      </c>
      <c r="L5936" s="214">
        <f t="shared" si="517"/>
        <v>12868.405000000001</v>
      </c>
      <c r="M5936" s="213">
        <f t="shared" si="518"/>
        <v>18717.68</v>
      </c>
      <c r="N5936" s="213">
        <f t="shared" si="519"/>
        <v>21057.39</v>
      </c>
      <c r="O5936" s="242">
        <f t="shared" si="520"/>
        <v>0.51519999999971333</v>
      </c>
      <c r="P5936" s="242"/>
      <c r="Q5936" s="179"/>
      <c r="R5936" s="179"/>
      <c r="S5936" s="179"/>
      <c r="T5936" s="179"/>
      <c r="U5936" s="179"/>
      <c r="V5936" s="179"/>
      <c r="W5936" s="179"/>
      <c r="X5936" s="179"/>
      <c r="Y5936" s="179"/>
      <c r="Z5936" s="179"/>
      <c r="AA5936" s="222"/>
      <c r="AB5936" s="222"/>
      <c r="AC5936" s="222"/>
      <c r="AD5936" s="179"/>
      <c r="AE5936" s="179"/>
      <c r="AF5936" s="179"/>
      <c r="AG5936" s="179"/>
      <c r="AH5936" s="179"/>
      <c r="AI5936" s="179"/>
      <c r="AJ5936" s="179"/>
    </row>
    <row r="5937" spans="2:36" x14ac:dyDescent="0.3">
      <c r="B5937" s="224">
        <v>601400</v>
      </c>
      <c r="C5937" s="209">
        <v>252322</v>
      </c>
      <c r="D5937" s="206">
        <f t="shared" si="521"/>
        <v>0.41955769870302628</v>
      </c>
      <c r="E5937" s="208">
        <f t="shared" si="522"/>
        <v>0.45</v>
      </c>
      <c r="F5937" s="207">
        <v>13877.71</v>
      </c>
      <c r="G5937" s="207">
        <v>20185.759999999998</v>
      </c>
      <c r="H5937" s="207">
        <v>22708.98</v>
      </c>
      <c r="I5937" s="214">
        <f t="shared" si="523"/>
        <v>234016</v>
      </c>
      <c r="J5937" s="211">
        <f t="shared" si="515"/>
        <v>0.389118722979714</v>
      </c>
      <c r="K5937" s="212">
        <f t="shared" si="516"/>
        <v>0.45</v>
      </c>
      <c r="L5937" s="214">
        <f t="shared" si="517"/>
        <v>12870.88</v>
      </c>
      <c r="M5937" s="213">
        <f t="shared" si="518"/>
        <v>18721.28</v>
      </c>
      <c r="N5937" s="213">
        <f t="shared" si="519"/>
        <v>21061.439999999999</v>
      </c>
      <c r="O5937" s="242">
        <f t="shared" si="520"/>
        <v>0.51530000000002474</v>
      </c>
      <c r="P5937" s="242"/>
      <c r="Q5937" s="179"/>
      <c r="R5937" s="179"/>
      <c r="S5937" s="179"/>
      <c r="T5937" s="179"/>
      <c r="U5937" s="179"/>
      <c r="V5937" s="179"/>
      <c r="W5937" s="179"/>
      <c r="X5937" s="179"/>
      <c r="Y5937" s="179"/>
      <c r="Z5937" s="179"/>
      <c r="AA5937" s="222"/>
      <c r="AB5937" s="222"/>
      <c r="AC5937" s="222"/>
      <c r="AD5937" s="179"/>
      <c r="AE5937" s="179"/>
      <c r="AF5937" s="179"/>
      <c r="AG5937" s="179"/>
      <c r="AH5937" s="179"/>
      <c r="AI5937" s="179"/>
      <c r="AJ5937" s="179"/>
    </row>
    <row r="5938" spans="2:36" x14ac:dyDescent="0.3">
      <c r="B5938" s="224">
        <v>601500</v>
      </c>
      <c r="C5938" s="209">
        <v>252367</v>
      </c>
      <c r="D5938" s="206">
        <f t="shared" si="521"/>
        <v>0.41956275976724855</v>
      </c>
      <c r="E5938" s="208">
        <f t="shared" si="522"/>
        <v>0.45</v>
      </c>
      <c r="F5938" s="207">
        <v>13880.18</v>
      </c>
      <c r="G5938" s="207">
        <v>20189.36</v>
      </c>
      <c r="H5938" s="207">
        <v>22713.03</v>
      </c>
      <c r="I5938" s="214">
        <f t="shared" si="523"/>
        <v>234061</v>
      </c>
      <c r="J5938" s="211">
        <f t="shared" si="515"/>
        <v>0.38912884455527846</v>
      </c>
      <c r="K5938" s="212">
        <f t="shared" si="516"/>
        <v>0.45</v>
      </c>
      <c r="L5938" s="214">
        <f t="shared" si="517"/>
        <v>12873.355</v>
      </c>
      <c r="M5938" s="213">
        <f t="shared" si="518"/>
        <v>18724.88</v>
      </c>
      <c r="N5938" s="213">
        <f t="shared" si="519"/>
        <v>21065.489999999998</v>
      </c>
      <c r="O5938" s="242">
        <f t="shared" si="520"/>
        <v>0.51519999999964061</v>
      </c>
      <c r="P5938" s="242"/>
      <c r="Q5938" s="179"/>
      <c r="R5938" s="179"/>
      <c r="S5938" s="179"/>
      <c r="T5938" s="179"/>
      <c r="U5938" s="179"/>
      <c r="V5938" s="179"/>
      <c r="W5938" s="179"/>
      <c r="X5938" s="179"/>
      <c r="Y5938" s="179"/>
      <c r="Z5938" s="179"/>
      <c r="AA5938" s="222"/>
      <c r="AB5938" s="222"/>
      <c r="AC5938" s="222"/>
      <c r="AD5938" s="179"/>
      <c r="AE5938" s="179"/>
      <c r="AF5938" s="179"/>
      <c r="AG5938" s="179"/>
      <c r="AH5938" s="179"/>
      <c r="AI5938" s="179"/>
      <c r="AJ5938" s="179"/>
    </row>
    <row r="5939" spans="2:36" x14ac:dyDescent="0.3">
      <c r="B5939" s="224">
        <v>601600</v>
      </c>
      <c r="C5939" s="209">
        <v>252412</v>
      </c>
      <c r="D5939" s="206">
        <f t="shared" si="521"/>
        <v>0.41956781914893615</v>
      </c>
      <c r="E5939" s="208">
        <f t="shared" si="522"/>
        <v>0.45</v>
      </c>
      <c r="F5939" s="207">
        <v>13882.66</v>
      </c>
      <c r="G5939" s="207">
        <v>20192.96</v>
      </c>
      <c r="H5939" s="207">
        <v>22717.08</v>
      </c>
      <c r="I5939" s="214">
        <f t="shared" si="523"/>
        <v>234106</v>
      </c>
      <c r="J5939" s="211">
        <f t="shared" si="515"/>
        <v>0.38913896276595744</v>
      </c>
      <c r="K5939" s="212">
        <f t="shared" si="516"/>
        <v>0.45</v>
      </c>
      <c r="L5939" s="214">
        <f t="shared" si="517"/>
        <v>12875.83</v>
      </c>
      <c r="M5939" s="213">
        <f t="shared" si="518"/>
        <v>18728.48</v>
      </c>
      <c r="N5939" s="213">
        <f t="shared" si="519"/>
        <v>21069.54</v>
      </c>
      <c r="O5939" s="242">
        <f t="shared" si="520"/>
        <v>0.5152999999999156</v>
      </c>
      <c r="P5939" s="242"/>
      <c r="Q5939" s="179"/>
      <c r="R5939" s="179"/>
      <c r="S5939" s="179"/>
      <c r="T5939" s="179"/>
      <c r="U5939" s="179"/>
      <c r="V5939" s="179"/>
      <c r="W5939" s="179"/>
      <c r="X5939" s="179"/>
      <c r="Y5939" s="179"/>
      <c r="Z5939" s="179"/>
      <c r="AA5939" s="222"/>
      <c r="AB5939" s="222"/>
      <c r="AC5939" s="222"/>
      <c r="AD5939" s="179"/>
      <c r="AE5939" s="179"/>
      <c r="AF5939" s="179"/>
      <c r="AG5939" s="179"/>
      <c r="AH5939" s="179"/>
      <c r="AI5939" s="179"/>
      <c r="AJ5939" s="179"/>
    </row>
    <row r="5940" spans="2:36" x14ac:dyDescent="0.3">
      <c r="B5940" s="224">
        <v>601700</v>
      </c>
      <c r="C5940" s="209">
        <v>252457</v>
      </c>
      <c r="D5940" s="206">
        <f t="shared" si="521"/>
        <v>0.41957287684892802</v>
      </c>
      <c r="E5940" s="208">
        <f t="shared" si="522"/>
        <v>0.45</v>
      </c>
      <c r="F5940" s="207">
        <v>13885.13</v>
      </c>
      <c r="G5940" s="207">
        <v>20196.560000000001</v>
      </c>
      <c r="H5940" s="207">
        <v>22721.13</v>
      </c>
      <c r="I5940" s="214">
        <f t="shared" si="523"/>
        <v>234151</v>
      </c>
      <c r="J5940" s="211">
        <f t="shared" si="515"/>
        <v>0.3891490776134286</v>
      </c>
      <c r="K5940" s="212">
        <f t="shared" si="516"/>
        <v>0.45</v>
      </c>
      <c r="L5940" s="214">
        <f t="shared" si="517"/>
        <v>12878.305</v>
      </c>
      <c r="M5940" s="213">
        <f t="shared" si="518"/>
        <v>18732.080000000002</v>
      </c>
      <c r="N5940" s="213">
        <f t="shared" si="519"/>
        <v>21073.59</v>
      </c>
      <c r="O5940" s="242">
        <f t="shared" si="520"/>
        <v>0.51520000000007715</v>
      </c>
      <c r="P5940" s="242"/>
      <c r="Q5940" s="179"/>
      <c r="R5940" s="179"/>
      <c r="S5940" s="179"/>
      <c r="T5940" s="179"/>
      <c r="U5940" s="179"/>
      <c r="V5940" s="179"/>
      <c r="W5940" s="179"/>
      <c r="X5940" s="179"/>
      <c r="Y5940" s="179"/>
      <c r="Z5940" s="179"/>
      <c r="AA5940" s="222"/>
      <c r="AB5940" s="222"/>
      <c r="AC5940" s="222"/>
      <c r="AD5940" s="179"/>
      <c r="AE5940" s="179"/>
      <c r="AF5940" s="179"/>
      <c r="AG5940" s="179"/>
      <c r="AH5940" s="179"/>
      <c r="AI5940" s="179"/>
      <c r="AJ5940" s="179"/>
    </row>
    <row r="5941" spans="2:36" x14ac:dyDescent="0.3">
      <c r="B5941" s="224">
        <v>601800</v>
      </c>
      <c r="C5941" s="209">
        <v>252502</v>
      </c>
      <c r="D5941" s="206">
        <f t="shared" si="521"/>
        <v>0.4195779328680625</v>
      </c>
      <c r="E5941" s="208">
        <f t="shared" si="522"/>
        <v>0.45</v>
      </c>
      <c r="F5941" s="207">
        <v>13887.61</v>
      </c>
      <c r="G5941" s="207">
        <v>20200.16</v>
      </c>
      <c r="H5941" s="207">
        <v>22725.18</v>
      </c>
      <c r="I5941" s="214">
        <f t="shared" si="523"/>
        <v>234196</v>
      </c>
      <c r="J5941" s="211">
        <f t="shared" si="515"/>
        <v>0.38915918909936859</v>
      </c>
      <c r="K5941" s="212">
        <f t="shared" si="516"/>
        <v>0.45</v>
      </c>
      <c r="L5941" s="214">
        <f t="shared" si="517"/>
        <v>12880.78</v>
      </c>
      <c r="M5941" s="213">
        <f t="shared" si="518"/>
        <v>18735.68</v>
      </c>
      <c r="N5941" s="213">
        <f t="shared" si="519"/>
        <v>21077.64</v>
      </c>
      <c r="O5941" s="242">
        <f t="shared" si="520"/>
        <v>0.51529999999980647</v>
      </c>
      <c r="P5941" s="242"/>
      <c r="Q5941" s="179"/>
      <c r="R5941" s="179"/>
      <c r="S5941" s="179"/>
      <c r="T5941" s="179"/>
      <c r="U5941" s="179"/>
      <c r="V5941" s="179"/>
      <c r="W5941" s="179"/>
      <c r="X5941" s="179"/>
      <c r="Y5941" s="179"/>
      <c r="Z5941" s="179"/>
      <c r="AA5941" s="222"/>
      <c r="AB5941" s="222"/>
      <c r="AC5941" s="222"/>
      <c r="AD5941" s="179"/>
      <c r="AE5941" s="179"/>
      <c r="AF5941" s="179"/>
      <c r="AG5941" s="179"/>
      <c r="AH5941" s="179"/>
      <c r="AI5941" s="179"/>
      <c r="AJ5941" s="179"/>
    </row>
    <row r="5942" spans="2:36" x14ac:dyDescent="0.3">
      <c r="B5942" s="224">
        <v>601900</v>
      </c>
      <c r="C5942" s="209">
        <v>252547</v>
      </c>
      <c r="D5942" s="206">
        <f t="shared" si="521"/>
        <v>0.41958298720717729</v>
      </c>
      <c r="E5942" s="208">
        <f t="shared" si="522"/>
        <v>0.45</v>
      </c>
      <c r="F5942" s="207">
        <v>13890.08</v>
      </c>
      <c r="G5942" s="207">
        <v>20203.759999999998</v>
      </c>
      <c r="H5942" s="207">
        <v>22729.23</v>
      </c>
      <c r="I5942" s="214">
        <f t="shared" si="523"/>
        <v>234241</v>
      </c>
      <c r="J5942" s="211">
        <f t="shared" si="515"/>
        <v>0.38916929722545274</v>
      </c>
      <c r="K5942" s="212">
        <f t="shared" si="516"/>
        <v>0.45</v>
      </c>
      <c r="L5942" s="214">
        <f t="shared" si="517"/>
        <v>12883.254999999999</v>
      </c>
      <c r="M5942" s="213">
        <f t="shared" si="518"/>
        <v>18739.28</v>
      </c>
      <c r="N5942" s="213">
        <f t="shared" si="519"/>
        <v>21081.69</v>
      </c>
      <c r="O5942" s="242">
        <f t="shared" si="520"/>
        <v>0.51519999999996802</v>
      </c>
      <c r="P5942" s="242"/>
      <c r="Q5942" s="179"/>
      <c r="R5942" s="179"/>
      <c r="S5942" s="179"/>
      <c r="T5942" s="179"/>
      <c r="U5942" s="179"/>
      <c r="V5942" s="179"/>
      <c r="W5942" s="179"/>
      <c r="X5942" s="179"/>
      <c r="Y5942" s="179"/>
      <c r="Z5942" s="179"/>
      <c r="AA5942" s="222"/>
      <c r="AB5942" s="222"/>
      <c r="AC5942" s="222"/>
      <c r="AD5942" s="179"/>
      <c r="AE5942" s="179"/>
      <c r="AF5942" s="179"/>
      <c r="AG5942" s="179"/>
      <c r="AH5942" s="179"/>
      <c r="AI5942" s="179"/>
      <c r="AJ5942" s="179"/>
    </row>
    <row r="5943" spans="2:36" x14ac:dyDescent="0.3">
      <c r="B5943" s="224">
        <v>602000</v>
      </c>
      <c r="C5943" s="209">
        <v>252592</v>
      </c>
      <c r="D5943" s="206">
        <f t="shared" si="521"/>
        <v>0.41958803986710963</v>
      </c>
      <c r="E5943" s="208">
        <f t="shared" si="522"/>
        <v>0.45</v>
      </c>
      <c r="F5943" s="207">
        <v>13892.56</v>
      </c>
      <c r="G5943" s="207">
        <v>20207.36</v>
      </c>
      <c r="H5943" s="207">
        <v>22733.279999999999</v>
      </c>
      <c r="I5943" s="214">
        <f t="shared" si="523"/>
        <v>234286</v>
      </c>
      <c r="J5943" s="211">
        <f t="shared" si="515"/>
        <v>0.38917940199335549</v>
      </c>
      <c r="K5943" s="212">
        <f t="shared" si="516"/>
        <v>0.45</v>
      </c>
      <c r="L5943" s="214">
        <f t="shared" si="517"/>
        <v>12885.73</v>
      </c>
      <c r="M5943" s="213">
        <f t="shared" si="518"/>
        <v>18742.88</v>
      </c>
      <c r="N5943" s="213">
        <f t="shared" si="519"/>
        <v>21085.739999999998</v>
      </c>
      <c r="O5943" s="242">
        <f t="shared" si="520"/>
        <v>0.51529999999966092</v>
      </c>
      <c r="P5943" s="242"/>
      <c r="Q5943" s="179"/>
      <c r="R5943" s="179"/>
      <c r="S5943" s="179"/>
      <c r="T5943" s="179"/>
      <c r="U5943" s="179"/>
      <c r="V5943" s="179"/>
      <c r="W5943" s="179"/>
      <c r="X5943" s="179"/>
      <c r="Y5943" s="179"/>
      <c r="Z5943" s="179"/>
      <c r="AA5943" s="222"/>
      <c r="AB5943" s="222"/>
      <c r="AC5943" s="222"/>
      <c r="AD5943" s="179"/>
      <c r="AE5943" s="179"/>
      <c r="AF5943" s="179"/>
      <c r="AG5943" s="179"/>
      <c r="AH5943" s="179"/>
      <c r="AI5943" s="179"/>
      <c r="AJ5943" s="179"/>
    </row>
    <row r="5944" spans="2:36" x14ac:dyDescent="0.3">
      <c r="B5944" s="224">
        <v>602100</v>
      </c>
      <c r="C5944" s="209">
        <v>252637</v>
      </c>
      <c r="D5944" s="206">
        <f t="shared" si="521"/>
        <v>0.41959309084869623</v>
      </c>
      <c r="E5944" s="208">
        <f t="shared" si="522"/>
        <v>0.45</v>
      </c>
      <c r="F5944" s="207">
        <v>13895.03</v>
      </c>
      <c r="G5944" s="207">
        <v>20210.96</v>
      </c>
      <c r="H5944" s="207">
        <v>22737.33</v>
      </c>
      <c r="I5944" s="214">
        <f t="shared" si="523"/>
        <v>234331</v>
      </c>
      <c r="J5944" s="211">
        <f t="shared" si="515"/>
        <v>0.38918950340475006</v>
      </c>
      <c r="K5944" s="212">
        <f t="shared" si="516"/>
        <v>0.45</v>
      </c>
      <c r="L5944" s="214">
        <f t="shared" si="517"/>
        <v>12888.205</v>
      </c>
      <c r="M5944" s="213">
        <f t="shared" si="518"/>
        <v>18746.48</v>
      </c>
      <c r="N5944" s="213">
        <f t="shared" si="519"/>
        <v>21089.79</v>
      </c>
      <c r="O5944" s="242">
        <f t="shared" si="520"/>
        <v>0.51520000000047728</v>
      </c>
      <c r="P5944" s="242"/>
      <c r="Q5944" s="179"/>
      <c r="R5944" s="179"/>
      <c r="S5944" s="179"/>
      <c r="T5944" s="179"/>
      <c r="U5944" s="179"/>
      <c r="V5944" s="179"/>
      <c r="W5944" s="179"/>
      <c r="X5944" s="179"/>
      <c r="Y5944" s="179"/>
      <c r="Z5944" s="179"/>
      <c r="AA5944" s="222"/>
      <c r="AB5944" s="222"/>
      <c r="AC5944" s="222"/>
      <c r="AD5944" s="179"/>
      <c r="AE5944" s="179"/>
      <c r="AF5944" s="179"/>
      <c r="AG5944" s="179"/>
      <c r="AH5944" s="179"/>
      <c r="AI5944" s="179"/>
      <c r="AJ5944" s="179"/>
    </row>
    <row r="5945" spans="2:36" x14ac:dyDescent="0.3">
      <c r="B5945" s="224">
        <v>602200</v>
      </c>
      <c r="C5945" s="209">
        <v>252682</v>
      </c>
      <c r="D5945" s="206">
        <f t="shared" si="521"/>
        <v>0.41959814015277319</v>
      </c>
      <c r="E5945" s="208">
        <f t="shared" si="522"/>
        <v>0.45</v>
      </c>
      <c r="F5945" s="207">
        <v>13897.51</v>
      </c>
      <c r="G5945" s="207">
        <v>20214.560000000001</v>
      </c>
      <c r="H5945" s="207">
        <v>22741.38</v>
      </c>
      <c r="I5945" s="214">
        <f t="shared" si="523"/>
        <v>234376</v>
      </c>
      <c r="J5945" s="211">
        <f t="shared" si="515"/>
        <v>0.38919960146130855</v>
      </c>
      <c r="K5945" s="212">
        <f t="shared" si="516"/>
        <v>0.45</v>
      </c>
      <c r="L5945" s="214">
        <f t="shared" si="517"/>
        <v>12890.68</v>
      </c>
      <c r="M5945" s="213">
        <f t="shared" si="518"/>
        <v>18750.080000000002</v>
      </c>
      <c r="N5945" s="213">
        <f t="shared" si="519"/>
        <v>21093.84</v>
      </c>
      <c r="O5945" s="242">
        <f t="shared" si="520"/>
        <v>0.51530000000013387</v>
      </c>
      <c r="P5945" s="242"/>
      <c r="Q5945" s="179"/>
      <c r="R5945" s="179"/>
      <c r="S5945" s="179"/>
      <c r="T5945" s="179"/>
      <c r="U5945" s="179"/>
      <c r="V5945" s="179"/>
      <c r="W5945" s="179"/>
      <c r="X5945" s="179"/>
      <c r="Y5945" s="179"/>
      <c r="Z5945" s="179"/>
      <c r="AA5945" s="222"/>
      <c r="AB5945" s="222"/>
      <c r="AC5945" s="222"/>
      <c r="AD5945" s="179"/>
      <c r="AE5945" s="179"/>
      <c r="AF5945" s="179"/>
      <c r="AG5945" s="179"/>
      <c r="AH5945" s="179"/>
      <c r="AI5945" s="179"/>
      <c r="AJ5945" s="179"/>
    </row>
    <row r="5946" spans="2:36" x14ac:dyDescent="0.3">
      <c r="B5946" s="224">
        <v>602300</v>
      </c>
      <c r="C5946" s="209">
        <v>252727</v>
      </c>
      <c r="D5946" s="206">
        <f t="shared" si="521"/>
        <v>0.41960318778017597</v>
      </c>
      <c r="E5946" s="208">
        <f t="shared" si="522"/>
        <v>0.45</v>
      </c>
      <c r="F5946" s="207">
        <v>13899.98</v>
      </c>
      <c r="G5946" s="207">
        <v>20218.16</v>
      </c>
      <c r="H5946" s="207">
        <v>22745.43</v>
      </c>
      <c r="I5946" s="214">
        <f t="shared" si="523"/>
        <v>234421</v>
      </c>
      <c r="J5946" s="211">
        <f t="shared" si="515"/>
        <v>0.38920969616470197</v>
      </c>
      <c r="K5946" s="212">
        <f t="shared" si="516"/>
        <v>0.45</v>
      </c>
      <c r="L5946" s="214">
        <f t="shared" si="517"/>
        <v>12893.155000000001</v>
      </c>
      <c r="M5946" s="213">
        <f t="shared" si="518"/>
        <v>18753.68</v>
      </c>
      <c r="N5946" s="213">
        <f t="shared" si="519"/>
        <v>21097.89</v>
      </c>
      <c r="O5946" s="242">
        <f t="shared" si="520"/>
        <v>0.51519999999971333</v>
      </c>
      <c r="P5946" s="242"/>
      <c r="Q5946" s="179"/>
      <c r="R5946" s="179"/>
      <c r="S5946" s="179"/>
      <c r="T5946" s="179"/>
      <c r="U5946" s="179"/>
      <c r="V5946" s="179"/>
      <c r="W5946" s="179"/>
      <c r="X5946" s="179"/>
      <c r="Y5946" s="179"/>
      <c r="Z5946" s="179"/>
      <c r="AA5946" s="222"/>
      <c r="AB5946" s="222"/>
      <c r="AC5946" s="222"/>
      <c r="AD5946" s="179"/>
      <c r="AE5946" s="179"/>
      <c r="AF5946" s="179"/>
      <c r="AG5946" s="179"/>
      <c r="AH5946" s="179"/>
      <c r="AI5946" s="179"/>
      <c r="AJ5946" s="179"/>
    </row>
    <row r="5947" spans="2:36" x14ac:dyDescent="0.3">
      <c r="B5947" s="224">
        <v>602400</v>
      </c>
      <c r="C5947" s="209">
        <v>252772</v>
      </c>
      <c r="D5947" s="206">
        <f t="shared" si="521"/>
        <v>0.41960823373173972</v>
      </c>
      <c r="E5947" s="208">
        <f t="shared" si="522"/>
        <v>0.45</v>
      </c>
      <c r="F5947" s="207">
        <v>13902.46</v>
      </c>
      <c r="G5947" s="207">
        <v>20221.759999999998</v>
      </c>
      <c r="H5947" s="207">
        <v>22749.48</v>
      </c>
      <c r="I5947" s="214">
        <f t="shared" si="523"/>
        <v>234466</v>
      </c>
      <c r="J5947" s="211">
        <f t="shared" ref="J5947:J6010" si="524">I5947/$B5947</f>
        <v>0.38921978751660025</v>
      </c>
      <c r="K5947" s="212">
        <f t="shared" ref="K5947:K6010" si="525">(I5947-I5946)/($B5947-$B5946)</f>
        <v>0.45</v>
      </c>
      <c r="L5947" s="214">
        <f t="shared" si="517"/>
        <v>12895.63</v>
      </c>
      <c r="M5947" s="213">
        <f t="shared" si="518"/>
        <v>18757.28</v>
      </c>
      <c r="N5947" s="213">
        <f t="shared" si="519"/>
        <v>21101.94</v>
      </c>
      <c r="O5947" s="242">
        <f t="shared" si="520"/>
        <v>0.51530000000002474</v>
      </c>
      <c r="P5947" s="242"/>
      <c r="Q5947" s="179"/>
      <c r="R5947" s="179"/>
      <c r="S5947" s="179"/>
      <c r="T5947" s="179"/>
      <c r="U5947" s="179"/>
      <c r="V5947" s="179"/>
      <c r="W5947" s="179"/>
      <c r="X5947" s="179"/>
      <c r="Y5947" s="179"/>
      <c r="Z5947" s="179"/>
      <c r="AA5947" s="222"/>
      <c r="AB5947" s="222"/>
      <c r="AC5947" s="222"/>
      <c r="AD5947" s="179"/>
      <c r="AE5947" s="179"/>
      <c r="AF5947" s="179"/>
      <c r="AG5947" s="179"/>
      <c r="AH5947" s="179"/>
      <c r="AI5947" s="179"/>
      <c r="AJ5947" s="179"/>
    </row>
    <row r="5948" spans="2:36" x14ac:dyDescent="0.3">
      <c r="B5948" s="224">
        <v>602500</v>
      </c>
      <c r="C5948" s="209">
        <v>252817</v>
      </c>
      <c r="D5948" s="206">
        <f t="shared" si="521"/>
        <v>0.41961327800829873</v>
      </c>
      <c r="E5948" s="208">
        <f t="shared" si="522"/>
        <v>0.45</v>
      </c>
      <c r="F5948" s="207">
        <v>13904.93</v>
      </c>
      <c r="G5948" s="207">
        <v>20225.36</v>
      </c>
      <c r="H5948" s="207">
        <v>22753.53</v>
      </c>
      <c r="I5948" s="214">
        <f t="shared" si="523"/>
        <v>234511</v>
      </c>
      <c r="J5948" s="211">
        <f t="shared" si="524"/>
        <v>0.38922987551867222</v>
      </c>
      <c r="K5948" s="212">
        <f t="shared" si="525"/>
        <v>0.45</v>
      </c>
      <c r="L5948" s="214">
        <f t="shared" si="517"/>
        <v>12898.105</v>
      </c>
      <c r="M5948" s="213">
        <f t="shared" si="518"/>
        <v>18760.88</v>
      </c>
      <c r="N5948" s="213">
        <f t="shared" si="519"/>
        <v>21105.989999999998</v>
      </c>
      <c r="O5948" s="242">
        <f t="shared" si="520"/>
        <v>0.51519999999964061</v>
      </c>
      <c r="P5948" s="242"/>
      <c r="Q5948" s="179"/>
      <c r="R5948" s="179"/>
      <c r="S5948" s="179"/>
      <c r="T5948" s="179"/>
      <c r="U5948" s="179"/>
      <c r="V5948" s="179"/>
      <c r="W5948" s="179"/>
      <c r="X5948" s="179"/>
      <c r="Y5948" s="179"/>
      <c r="Z5948" s="179"/>
      <c r="AA5948" s="222"/>
      <c r="AB5948" s="222"/>
      <c r="AC5948" s="222"/>
      <c r="AD5948" s="179"/>
      <c r="AE5948" s="179"/>
      <c r="AF5948" s="179"/>
      <c r="AG5948" s="179"/>
      <c r="AH5948" s="179"/>
      <c r="AI5948" s="179"/>
      <c r="AJ5948" s="179"/>
    </row>
    <row r="5949" spans="2:36" x14ac:dyDescent="0.3">
      <c r="B5949" s="224">
        <v>602600</v>
      </c>
      <c r="C5949" s="209">
        <v>252862</v>
      </c>
      <c r="D5949" s="206">
        <f t="shared" si="521"/>
        <v>0.41961832061068705</v>
      </c>
      <c r="E5949" s="208">
        <f t="shared" si="522"/>
        <v>0.45</v>
      </c>
      <c r="F5949" s="207">
        <v>13907.41</v>
      </c>
      <c r="G5949" s="207">
        <v>20228.96</v>
      </c>
      <c r="H5949" s="207">
        <v>22757.58</v>
      </c>
      <c r="I5949" s="214">
        <f t="shared" si="523"/>
        <v>234556</v>
      </c>
      <c r="J5949" s="211">
        <f t="shared" si="524"/>
        <v>0.38923996017258544</v>
      </c>
      <c r="K5949" s="212">
        <f t="shared" si="525"/>
        <v>0.45</v>
      </c>
      <c r="L5949" s="214">
        <f t="shared" si="517"/>
        <v>12900.58</v>
      </c>
      <c r="M5949" s="213">
        <f t="shared" si="518"/>
        <v>18764.48</v>
      </c>
      <c r="N5949" s="213">
        <f t="shared" si="519"/>
        <v>21110.04</v>
      </c>
      <c r="O5949" s="242">
        <f t="shared" si="520"/>
        <v>0.5152999999999156</v>
      </c>
      <c r="P5949" s="242"/>
      <c r="Q5949" s="179"/>
      <c r="R5949" s="179"/>
      <c r="S5949" s="179"/>
      <c r="T5949" s="179"/>
      <c r="U5949" s="179"/>
      <c r="V5949" s="179"/>
      <c r="W5949" s="179"/>
      <c r="X5949" s="179"/>
      <c r="Y5949" s="179"/>
      <c r="Z5949" s="179"/>
      <c r="AA5949" s="222"/>
      <c r="AB5949" s="222"/>
      <c r="AC5949" s="222"/>
      <c r="AD5949" s="179"/>
      <c r="AE5949" s="179"/>
      <c r="AF5949" s="179"/>
      <c r="AG5949" s="179"/>
      <c r="AH5949" s="179"/>
      <c r="AI5949" s="179"/>
      <c r="AJ5949" s="179"/>
    </row>
    <row r="5950" spans="2:36" x14ac:dyDescent="0.3">
      <c r="B5950" s="224">
        <v>602700</v>
      </c>
      <c r="C5950" s="209">
        <v>252907</v>
      </c>
      <c r="D5950" s="206">
        <f t="shared" si="521"/>
        <v>0.41962336153973784</v>
      </c>
      <c r="E5950" s="208">
        <f t="shared" si="522"/>
        <v>0.45</v>
      </c>
      <c r="F5950" s="207">
        <v>13909.88</v>
      </c>
      <c r="G5950" s="207">
        <v>20232.560000000001</v>
      </c>
      <c r="H5950" s="207">
        <v>22761.63</v>
      </c>
      <c r="I5950" s="214">
        <f t="shared" si="523"/>
        <v>234601</v>
      </c>
      <c r="J5950" s="211">
        <f t="shared" si="524"/>
        <v>0.38925004148000664</v>
      </c>
      <c r="K5950" s="212">
        <f t="shared" si="525"/>
        <v>0.45</v>
      </c>
      <c r="L5950" s="214">
        <f t="shared" ref="L5950:L6013" si="526">I5950*5.5%</f>
        <v>12903.055</v>
      </c>
      <c r="M5950" s="213">
        <f t="shared" ref="M5950:M6013" si="527">I5950*8%</f>
        <v>18768.080000000002</v>
      </c>
      <c r="N5950" s="213">
        <f t="shared" ref="N5950:N6013" si="528">I5950*9%</f>
        <v>21114.09</v>
      </c>
      <c r="O5950" s="242">
        <f t="shared" si="520"/>
        <v>0.51520000000007715</v>
      </c>
      <c r="P5950" s="242"/>
      <c r="Q5950" s="179"/>
      <c r="R5950" s="179"/>
      <c r="S5950" s="179"/>
      <c r="T5950" s="179"/>
      <c r="U5950" s="179"/>
      <c r="V5950" s="179"/>
      <c r="W5950" s="179"/>
      <c r="X5950" s="179"/>
      <c r="Y5950" s="179"/>
      <c r="Z5950" s="179"/>
      <c r="AA5950" s="222"/>
      <c r="AB5950" s="222"/>
      <c r="AC5950" s="222"/>
      <c r="AD5950" s="179"/>
      <c r="AE5950" s="179"/>
      <c r="AF5950" s="179"/>
      <c r="AG5950" s="179"/>
      <c r="AH5950" s="179"/>
      <c r="AI5950" s="179"/>
      <c r="AJ5950" s="179"/>
    </row>
    <row r="5951" spans="2:36" x14ac:dyDescent="0.3">
      <c r="B5951" s="224">
        <v>602800</v>
      </c>
      <c r="C5951" s="209">
        <v>252952</v>
      </c>
      <c r="D5951" s="206">
        <f t="shared" si="521"/>
        <v>0.419628400796284</v>
      </c>
      <c r="E5951" s="208">
        <f t="shared" si="522"/>
        <v>0.45</v>
      </c>
      <c r="F5951" s="207">
        <v>13912.36</v>
      </c>
      <c r="G5951" s="207">
        <v>20236.16</v>
      </c>
      <c r="H5951" s="207">
        <v>22765.68</v>
      </c>
      <c r="I5951" s="214">
        <f t="shared" si="523"/>
        <v>234646</v>
      </c>
      <c r="J5951" s="211">
        <f t="shared" si="524"/>
        <v>0.38926011944260119</v>
      </c>
      <c r="K5951" s="212">
        <f t="shared" si="525"/>
        <v>0.45</v>
      </c>
      <c r="L5951" s="214">
        <f t="shared" si="526"/>
        <v>12905.53</v>
      </c>
      <c r="M5951" s="213">
        <f t="shared" si="527"/>
        <v>18771.68</v>
      </c>
      <c r="N5951" s="213">
        <f t="shared" si="528"/>
        <v>21118.14</v>
      </c>
      <c r="O5951" s="242">
        <f t="shared" si="520"/>
        <v>0.51529999999980647</v>
      </c>
      <c r="P5951" s="242"/>
      <c r="Q5951" s="179"/>
      <c r="R5951" s="179"/>
      <c r="S5951" s="179"/>
      <c r="T5951" s="179"/>
      <c r="U5951" s="179"/>
      <c r="V5951" s="179"/>
      <c r="W5951" s="179"/>
      <c r="X5951" s="179"/>
      <c r="Y5951" s="179"/>
      <c r="Z5951" s="179"/>
      <c r="AA5951" s="222"/>
      <c r="AB5951" s="222"/>
      <c r="AC5951" s="222"/>
      <c r="AD5951" s="179"/>
      <c r="AE5951" s="179"/>
      <c r="AF5951" s="179"/>
      <c r="AG5951" s="179"/>
      <c r="AH5951" s="179"/>
      <c r="AI5951" s="179"/>
      <c r="AJ5951" s="179"/>
    </row>
    <row r="5952" spans="2:36" x14ac:dyDescent="0.3">
      <c r="B5952" s="224">
        <v>602900</v>
      </c>
      <c r="C5952" s="209">
        <v>252997</v>
      </c>
      <c r="D5952" s="206">
        <f t="shared" si="521"/>
        <v>0.41963343838115774</v>
      </c>
      <c r="E5952" s="208">
        <f t="shared" si="522"/>
        <v>0.45</v>
      </c>
      <c r="F5952" s="207">
        <v>13914.83</v>
      </c>
      <c r="G5952" s="207">
        <v>20239.759999999998</v>
      </c>
      <c r="H5952" s="207">
        <v>22769.73</v>
      </c>
      <c r="I5952" s="214">
        <f t="shared" si="523"/>
        <v>234691</v>
      </c>
      <c r="J5952" s="211">
        <f t="shared" si="524"/>
        <v>0.3892701940620335</v>
      </c>
      <c r="K5952" s="212">
        <f t="shared" si="525"/>
        <v>0.45</v>
      </c>
      <c r="L5952" s="214">
        <f t="shared" si="526"/>
        <v>12908.004999999999</v>
      </c>
      <c r="M5952" s="213">
        <f t="shared" si="527"/>
        <v>18775.28</v>
      </c>
      <c r="N5952" s="213">
        <f t="shared" si="528"/>
        <v>21122.19</v>
      </c>
      <c r="O5952" s="242">
        <f t="shared" si="520"/>
        <v>0.51519999999996802</v>
      </c>
      <c r="P5952" s="242"/>
      <c r="Q5952" s="179"/>
      <c r="R5952" s="179"/>
      <c r="S5952" s="179"/>
      <c r="T5952" s="179"/>
      <c r="U5952" s="179"/>
      <c r="V5952" s="179"/>
      <c r="W5952" s="179"/>
      <c r="X5952" s="179"/>
      <c r="Y5952" s="179"/>
      <c r="Z5952" s="179"/>
      <c r="AA5952" s="222"/>
      <c r="AB5952" s="222"/>
      <c r="AC5952" s="222"/>
      <c r="AD5952" s="179"/>
      <c r="AE5952" s="179"/>
      <c r="AF5952" s="179"/>
      <c r="AG5952" s="179"/>
      <c r="AH5952" s="179"/>
      <c r="AI5952" s="179"/>
      <c r="AJ5952" s="179"/>
    </row>
    <row r="5953" spans="2:36" x14ac:dyDescent="0.3">
      <c r="B5953" s="224">
        <v>603000</v>
      </c>
      <c r="C5953" s="209">
        <v>253042</v>
      </c>
      <c r="D5953" s="206">
        <f t="shared" si="521"/>
        <v>0.41963847429519069</v>
      </c>
      <c r="E5953" s="208">
        <f t="shared" si="522"/>
        <v>0.45</v>
      </c>
      <c r="F5953" s="207">
        <v>13917.31</v>
      </c>
      <c r="G5953" s="207">
        <v>20243.36</v>
      </c>
      <c r="H5953" s="207">
        <v>22773.78</v>
      </c>
      <c r="I5953" s="214">
        <f t="shared" si="523"/>
        <v>234736</v>
      </c>
      <c r="J5953" s="211">
        <f t="shared" si="524"/>
        <v>0.38928026533996685</v>
      </c>
      <c r="K5953" s="212">
        <f t="shared" si="525"/>
        <v>0.45</v>
      </c>
      <c r="L5953" s="214">
        <f t="shared" si="526"/>
        <v>12910.48</v>
      </c>
      <c r="M5953" s="213">
        <f t="shared" si="527"/>
        <v>18778.88</v>
      </c>
      <c r="N5953" s="213">
        <f t="shared" si="528"/>
        <v>21126.239999999998</v>
      </c>
      <c r="O5953" s="242">
        <f t="shared" si="520"/>
        <v>0.51529999999966092</v>
      </c>
      <c r="P5953" s="242"/>
      <c r="Q5953" s="179"/>
      <c r="R5953" s="179"/>
      <c r="S5953" s="179"/>
      <c r="T5953" s="179"/>
      <c r="U5953" s="179"/>
      <c r="V5953" s="179"/>
      <c r="W5953" s="179"/>
      <c r="X5953" s="179"/>
      <c r="Y5953" s="179"/>
      <c r="Z5953" s="179"/>
      <c r="AA5953" s="222"/>
      <c r="AB5953" s="222"/>
      <c r="AC5953" s="222"/>
      <c r="AD5953" s="179"/>
      <c r="AE5953" s="179"/>
      <c r="AF5953" s="179"/>
      <c r="AG5953" s="179"/>
      <c r="AH5953" s="179"/>
      <c r="AI5953" s="179"/>
      <c r="AJ5953" s="179"/>
    </row>
    <row r="5954" spans="2:36" x14ac:dyDescent="0.3">
      <c r="B5954" s="224">
        <v>603100</v>
      </c>
      <c r="C5954" s="209">
        <v>253087</v>
      </c>
      <c r="D5954" s="206">
        <f t="shared" si="521"/>
        <v>0.41964350853921406</v>
      </c>
      <c r="E5954" s="208">
        <f t="shared" si="522"/>
        <v>0.45</v>
      </c>
      <c r="F5954" s="207">
        <v>13919.78</v>
      </c>
      <c r="G5954" s="207">
        <v>20246.96</v>
      </c>
      <c r="H5954" s="207">
        <v>22777.83</v>
      </c>
      <c r="I5954" s="214">
        <f t="shared" si="523"/>
        <v>234781</v>
      </c>
      <c r="J5954" s="211">
        <f t="shared" si="524"/>
        <v>0.38929033327806334</v>
      </c>
      <c r="K5954" s="212">
        <f t="shared" si="525"/>
        <v>0.45</v>
      </c>
      <c r="L5954" s="214">
        <f t="shared" si="526"/>
        <v>12912.955</v>
      </c>
      <c r="M5954" s="213">
        <f t="shared" si="527"/>
        <v>18782.48</v>
      </c>
      <c r="N5954" s="213">
        <f t="shared" si="528"/>
        <v>21130.29</v>
      </c>
      <c r="O5954" s="242">
        <f t="shared" si="520"/>
        <v>0.51520000000047728</v>
      </c>
      <c r="P5954" s="242"/>
      <c r="Q5954" s="179"/>
      <c r="R5954" s="179"/>
      <c r="S5954" s="179"/>
      <c r="T5954" s="179"/>
      <c r="U5954" s="179"/>
      <c r="V5954" s="179"/>
      <c r="W5954" s="179"/>
      <c r="X5954" s="179"/>
      <c r="Y5954" s="179"/>
      <c r="Z5954" s="179"/>
      <c r="AA5954" s="222"/>
      <c r="AB5954" s="222"/>
      <c r="AC5954" s="222"/>
      <c r="AD5954" s="179"/>
      <c r="AE5954" s="179"/>
      <c r="AF5954" s="179"/>
      <c r="AG5954" s="179"/>
      <c r="AH5954" s="179"/>
      <c r="AI5954" s="179"/>
      <c r="AJ5954" s="179"/>
    </row>
    <row r="5955" spans="2:36" x14ac:dyDescent="0.3">
      <c r="B5955" s="224">
        <v>603200</v>
      </c>
      <c r="C5955" s="209">
        <v>253132</v>
      </c>
      <c r="D5955" s="206">
        <f t="shared" si="521"/>
        <v>0.41964854111405836</v>
      </c>
      <c r="E5955" s="208">
        <f t="shared" si="522"/>
        <v>0.45</v>
      </c>
      <c r="F5955" s="207">
        <v>13922.26</v>
      </c>
      <c r="G5955" s="207">
        <v>20250.560000000001</v>
      </c>
      <c r="H5955" s="207">
        <v>22781.88</v>
      </c>
      <c r="I5955" s="214">
        <f t="shared" si="523"/>
        <v>234826</v>
      </c>
      <c r="J5955" s="211">
        <f t="shared" si="524"/>
        <v>0.38930039787798409</v>
      </c>
      <c r="K5955" s="212">
        <f t="shared" si="525"/>
        <v>0.45</v>
      </c>
      <c r="L5955" s="214">
        <f t="shared" si="526"/>
        <v>12915.43</v>
      </c>
      <c r="M5955" s="213">
        <f t="shared" si="527"/>
        <v>18786.080000000002</v>
      </c>
      <c r="N5955" s="213">
        <f t="shared" si="528"/>
        <v>21134.34</v>
      </c>
      <c r="O5955" s="242">
        <f t="shared" si="520"/>
        <v>0.51530000000013387</v>
      </c>
      <c r="P5955" s="242"/>
      <c r="Q5955" s="179"/>
      <c r="R5955" s="179"/>
      <c r="S5955" s="179"/>
      <c r="T5955" s="179"/>
      <c r="U5955" s="179"/>
      <c r="V5955" s="179"/>
      <c r="W5955" s="179"/>
      <c r="X5955" s="179"/>
      <c r="Y5955" s="179"/>
      <c r="Z5955" s="179"/>
      <c r="AA5955" s="222"/>
      <c r="AB5955" s="222"/>
      <c r="AC5955" s="222"/>
      <c r="AD5955" s="179"/>
      <c r="AE5955" s="179"/>
      <c r="AF5955" s="179"/>
      <c r="AG5955" s="179"/>
      <c r="AH5955" s="179"/>
      <c r="AI5955" s="179"/>
      <c r="AJ5955" s="179"/>
    </row>
    <row r="5956" spans="2:36" x14ac:dyDescent="0.3">
      <c r="B5956" s="224">
        <v>603300</v>
      </c>
      <c r="C5956" s="209">
        <v>253177</v>
      </c>
      <c r="D5956" s="206">
        <f t="shared" si="521"/>
        <v>0.41965357202055364</v>
      </c>
      <c r="E5956" s="208">
        <f t="shared" si="522"/>
        <v>0.45</v>
      </c>
      <c r="F5956" s="207">
        <v>13924.73</v>
      </c>
      <c r="G5956" s="207">
        <v>20254.16</v>
      </c>
      <c r="H5956" s="207">
        <v>22785.93</v>
      </c>
      <c r="I5956" s="214">
        <f t="shared" si="523"/>
        <v>234871</v>
      </c>
      <c r="J5956" s="211">
        <f t="shared" si="524"/>
        <v>0.38931045914138901</v>
      </c>
      <c r="K5956" s="212">
        <f t="shared" si="525"/>
        <v>0.45</v>
      </c>
      <c r="L5956" s="214">
        <f t="shared" si="526"/>
        <v>12917.905000000001</v>
      </c>
      <c r="M5956" s="213">
        <f t="shared" si="527"/>
        <v>18789.68</v>
      </c>
      <c r="N5956" s="213">
        <f t="shared" si="528"/>
        <v>21138.39</v>
      </c>
      <c r="O5956" s="242">
        <f t="shared" si="520"/>
        <v>0.51519999999971333</v>
      </c>
      <c r="P5956" s="242"/>
      <c r="Q5956" s="179"/>
      <c r="R5956" s="179"/>
      <c r="S5956" s="179"/>
      <c r="T5956" s="179"/>
      <c r="U5956" s="179"/>
      <c r="V5956" s="179"/>
      <c r="W5956" s="179"/>
      <c r="X5956" s="179"/>
      <c r="Y5956" s="179"/>
      <c r="Z5956" s="179"/>
      <c r="AA5956" s="222"/>
      <c r="AB5956" s="222"/>
      <c r="AC5956" s="222"/>
      <c r="AD5956" s="179"/>
      <c r="AE5956" s="179"/>
      <c r="AF5956" s="179"/>
      <c r="AG5956" s="179"/>
      <c r="AH5956" s="179"/>
      <c r="AI5956" s="179"/>
      <c r="AJ5956" s="179"/>
    </row>
    <row r="5957" spans="2:36" x14ac:dyDescent="0.3">
      <c r="B5957" s="224">
        <v>603400</v>
      </c>
      <c r="C5957" s="209">
        <v>253222</v>
      </c>
      <c r="D5957" s="206">
        <f t="shared" si="521"/>
        <v>0.41965860125952931</v>
      </c>
      <c r="E5957" s="208">
        <f t="shared" si="522"/>
        <v>0.45</v>
      </c>
      <c r="F5957" s="207">
        <v>13927.21</v>
      </c>
      <c r="G5957" s="207">
        <v>20257.759999999998</v>
      </c>
      <c r="H5957" s="207">
        <v>22789.98</v>
      </c>
      <c r="I5957" s="214">
        <f t="shared" si="523"/>
        <v>234916</v>
      </c>
      <c r="J5957" s="211">
        <f t="shared" si="524"/>
        <v>0.38932051706993703</v>
      </c>
      <c r="K5957" s="212">
        <f t="shared" si="525"/>
        <v>0.45</v>
      </c>
      <c r="L5957" s="214">
        <f t="shared" si="526"/>
        <v>12920.38</v>
      </c>
      <c r="M5957" s="213">
        <f t="shared" si="527"/>
        <v>18793.28</v>
      </c>
      <c r="N5957" s="213">
        <f t="shared" si="528"/>
        <v>21142.44</v>
      </c>
      <c r="O5957" s="242">
        <f t="shared" ref="O5957:O6020" si="529">(C5957+F5957+H5957-C5956-F5956-H5956)/100</f>
        <v>0.51530000000002474</v>
      </c>
      <c r="P5957" s="242"/>
      <c r="Q5957" s="179"/>
      <c r="R5957" s="179"/>
      <c r="S5957" s="179"/>
      <c r="T5957" s="179"/>
      <c r="U5957" s="179"/>
      <c r="V5957" s="179"/>
      <c r="W5957" s="179"/>
      <c r="X5957" s="179"/>
      <c r="Y5957" s="179"/>
      <c r="Z5957" s="179"/>
      <c r="AA5957" s="222"/>
      <c r="AB5957" s="222"/>
      <c r="AC5957" s="222"/>
      <c r="AD5957" s="179"/>
      <c r="AE5957" s="179"/>
      <c r="AF5957" s="179"/>
      <c r="AG5957" s="179"/>
      <c r="AH5957" s="179"/>
      <c r="AI5957" s="179"/>
      <c r="AJ5957" s="179"/>
    </row>
    <row r="5958" spans="2:36" x14ac:dyDescent="0.3">
      <c r="B5958" s="224">
        <v>603500</v>
      </c>
      <c r="C5958" s="209">
        <v>253267</v>
      </c>
      <c r="D5958" s="206">
        <f t="shared" si="521"/>
        <v>0.41966362883181441</v>
      </c>
      <c r="E5958" s="208">
        <f t="shared" si="522"/>
        <v>0.45</v>
      </c>
      <c r="F5958" s="207">
        <v>13929.68</v>
      </c>
      <c r="G5958" s="207">
        <v>20261.36</v>
      </c>
      <c r="H5958" s="207">
        <v>22794.03</v>
      </c>
      <c r="I5958" s="214">
        <f t="shared" si="523"/>
        <v>234961</v>
      </c>
      <c r="J5958" s="211">
        <f t="shared" si="524"/>
        <v>0.38933057166528584</v>
      </c>
      <c r="K5958" s="212">
        <f t="shared" si="525"/>
        <v>0.45</v>
      </c>
      <c r="L5958" s="214">
        <f t="shared" si="526"/>
        <v>12922.855</v>
      </c>
      <c r="M5958" s="213">
        <f t="shared" si="527"/>
        <v>18796.88</v>
      </c>
      <c r="N5958" s="213">
        <f t="shared" si="528"/>
        <v>21146.489999999998</v>
      </c>
      <c r="O5958" s="242">
        <f t="shared" si="529"/>
        <v>0.51519999999964061</v>
      </c>
      <c r="P5958" s="242"/>
      <c r="Q5958" s="179"/>
      <c r="R5958" s="179"/>
      <c r="S5958" s="179"/>
      <c r="T5958" s="179"/>
      <c r="U5958" s="179"/>
      <c r="V5958" s="179"/>
      <c r="W5958" s="179"/>
      <c r="X5958" s="179"/>
      <c r="Y5958" s="179"/>
      <c r="Z5958" s="179"/>
      <c r="AA5958" s="222"/>
      <c r="AB5958" s="222"/>
      <c r="AC5958" s="222"/>
      <c r="AD5958" s="179"/>
      <c r="AE5958" s="179"/>
      <c r="AF5958" s="179"/>
      <c r="AG5958" s="179"/>
      <c r="AH5958" s="179"/>
      <c r="AI5958" s="179"/>
      <c r="AJ5958" s="179"/>
    </row>
    <row r="5959" spans="2:36" x14ac:dyDescent="0.3">
      <c r="B5959" s="224">
        <v>603600</v>
      </c>
      <c r="C5959" s="209">
        <v>253312</v>
      </c>
      <c r="D5959" s="206">
        <f t="shared" si="521"/>
        <v>0.41966865473823722</v>
      </c>
      <c r="E5959" s="208">
        <f t="shared" si="522"/>
        <v>0.45</v>
      </c>
      <c r="F5959" s="207">
        <v>13932.16</v>
      </c>
      <c r="G5959" s="207">
        <v>20264.96</v>
      </c>
      <c r="H5959" s="207">
        <v>22798.080000000002</v>
      </c>
      <c r="I5959" s="214">
        <f t="shared" si="523"/>
        <v>235006</v>
      </c>
      <c r="J5959" s="211">
        <f t="shared" si="524"/>
        <v>0.38934062292909211</v>
      </c>
      <c r="K5959" s="212">
        <f t="shared" si="525"/>
        <v>0.45</v>
      </c>
      <c r="L5959" s="214">
        <f t="shared" si="526"/>
        <v>12925.33</v>
      </c>
      <c r="M5959" s="213">
        <f t="shared" si="527"/>
        <v>18800.48</v>
      </c>
      <c r="N5959" s="213">
        <f t="shared" si="528"/>
        <v>21150.54</v>
      </c>
      <c r="O5959" s="242">
        <f t="shared" si="529"/>
        <v>0.5152999999999156</v>
      </c>
      <c r="P5959" s="242"/>
      <c r="Q5959" s="179"/>
      <c r="R5959" s="179"/>
      <c r="S5959" s="179"/>
      <c r="T5959" s="179"/>
      <c r="U5959" s="179"/>
      <c r="V5959" s="179"/>
      <c r="W5959" s="179"/>
      <c r="X5959" s="179"/>
      <c r="Y5959" s="179"/>
      <c r="Z5959" s="179"/>
      <c r="AA5959" s="222"/>
      <c r="AB5959" s="222"/>
      <c r="AC5959" s="222"/>
      <c r="AD5959" s="179"/>
      <c r="AE5959" s="179"/>
      <c r="AF5959" s="179"/>
      <c r="AG5959" s="179"/>
      <c r="AH5959" s="179"/>
      <c r="AI5959" s="179"/>
      <c r="AJ5959" s="179"/>
    </row>
    <row r="5960" spans="2:36" x14ac:dyDescent="0.3">
      <c r="B5960" s="224">
        <v>603700</v>
      </c>
      <c r="C5960" s="209">
        <v>253357</v>
      </c>
      <c r="D5960" s="206">
        <f t="shared" si="521"/>
        <v>0.41967367897962565</v>
      </c>
      <c r="E5960" s="208">
        <f t="shared" si="522"/>
        <v>0.45</v>
      </c>
      <c r="F5960" s="207">
        <v>13934.63</v>
      </c>
      <c r="G5960" s="207">
        <v>20268.560000000001</v>
      </c>
      <c r="H5960" s="207">
        <v>22802.13</v>
      </c>
      <c r="I5960" s="214">
        <f t="shared" si="523"/>
        <v>235051</v>
      </c>
      <c r="J5960" s="211">
        <f t="shared" si="524"/>
        <v>0.38935067086301145</v>
      </c>
      <c r="K5960" s="212">
        <f t="shared" si="525"/>
        <v>0.45</v>
      </c>
      <c r="L5960" s="214">
        <f t="shared" si="526"/>
        <v>12927.805</v>
      </c>
      <c r="M5960" s="213">
        <f t="shared" si="527"/>
        <v>18804.080000000002</v>
      </c>
      <c r="N5960" s="213">
        <f t="shared" si="528"/>
        <v>21154.59</v>
      </c>
      <c r="O5960" s="242">
        <f t="shared" si="529"/>
        <v>0.51520000000007715</v>
      </c>
      <c r="P5960" s="242"/>
      <c r="Q5960" s="179"/>
      <c r="R5960" s="179"/>
      <c r="S5960" s="179"/>
      <c r="T5960" s="179"/>
      <c r="U5960" s="179"/>
      <c r="V5960" s="179"/>
      <c r="W5960" s="179"/>
      <c r="X5960" s="179"/>
      <c r="Y5960" s="179"/>
      <c r="Z5960" s="179"/>
      <c r="AA5960" s="222"/>
      <c r="AB5960" s="222"/>
      <c r="AC5960" s="222"/>
      <c r="AD5960" s="179"/>
      <c r="AE5960" s="179"/>
      <c r="AF5960" s="179"/>
      <c r="AG5960" s="179"/>
      <c r="AH5960" s="179"/>
      <c r="AI5960" s="179"/>
      <c r="AJ5960" s="179"/>
    </row>
    <row r="5961" spans="2:36" x14ac:dyDescent="0.3">
      <c r="B5961" s="224">
        <v>603800</v>
      </c>
      <c r="C5961" s="209">
        <v>253402</v>
      </c>
      <c r="D5961" s="206">
        <f t="shared" si="521"/>
        <v>0.41967870155680687</v>
      </c>
      <c r="E5961" s="208">
        <f t="shared" si="522"/>
        <v>0.45</v>
      </c>
      <c r="F5961" s="207">
        <v>13937.11</v>
      </c>
      <c r="G5961" s="207">
        <v>20272.16</v>
      </c>
      <c r="H5961" s="207">
        <v>22806.18</v>
      </c>
      <c r="I5961" s="214">
        <f t="shared" si="523"/>
        <v>235096</v>
      </c>
      <c r="J5961" s="211">
        <f t="shared" si="524"/>
        <v>0.38936071546869827</v>
      </c>
      <c r="K5961" s="212">
        <f t="shared" si="525"/>
        <v>0.45</v>
      </c>
      <c r="L5961" s="214">
        <f t="shared" si="526"/>
        <v>12930.28</v>
      </c>
      <c r="M5961" s="213">
        <f t="shared" si="527"/>
        <v>18807.68</v>
      </c>
      <c r="N5961" s="213">
        <f t="shared" si="528"/>
        <v>21158.639999999999</v>
      </c>
      <c r="O5961" s="242">
        <f t="shared" si="529"/>
        <v>0.51529999999980647</v>
      </c>
      <c r="P5961" s="242"/>
      <c r="Q5961" s="179"/>
      <c r="R5961" s="179"/>
      <c r="S5961" s="179"/>
      <c r="T5961" s="179"/>
      <c r="U5961" s="179"/>
      <c r="V5961" s="179"/>
      <c r="W5961" s="179"/>
      <c r="X5961" s="179"/>
      <c r="Y5961" s="179"/>
      <c r="Z5961" s="179"/>
      <c r="AA5961" s="222"/>
      <c r="AB5961" s="222"/>
      <c r="AC5961" s="222"/>
      <c r="AD5961" s="179"/>
      <c r="AE5961" s="179"/>
      <c r="AF5961" s="179"/>
      <c r="AG5961" s="179"/>
      <c r="AH5961" s="179"/>
      <c r="AI5961" s="179"/>
      <c r="AJ5961" s="179"/>
    </row>
    <row r="5962" spans="2:36" x14ac:dyDescent="0.3">
      <c r="B5962" s="224">
        <v>603900</v>
      </c>
      <c r="C5962" s="209">
        <v>253447</v>
      </c>
      <c r="D5962" s="206">
        <f t="shared" si="521"/>
        <v>0.4196837224706077</v>
      </c>
      <c r="E5962" s="208">
        <f t="shared" si="522"/>
        <v>0.45</v>
      </c>
      <c r="F5962" s="207">
        <v>13939.58</v>
      </c>
      <c r="G5962" s="207">
        <v>20275.759999999998</v>
      </c>
      <c r="H5962" s="207">
        <v>22810.23</v>
      </c>
      <c r="I5962" s="214">
        <f t="shared" si="523"/>
        <v>235141</v>
      </c>
      <c r="J5962" s="211">
        <f t="shared" si="524"/>
        <v>0.38937075674780591</v>
      </c>
      <c r="K5962" s="212">
        <f t="shared" si="525"/>
        <v>0.45</v>
      </c>
      <c r="L5962" s="214">
        <f t="shared" si="526"/>
        <v>12932.754999999999</v>
      </c>
      <c r="M5962" s="213">
        <f t="shared" si="527"/>
        <v>18811.28</v>
      </c>
      <c r="N5962" s="213">
        <f t="shared" si="528"/>
        <v>21162.69</v>
      </c>
      <c r="O5962" s="242">
        <f t="shared" si="529"/>
        <v>0.51519999999996802</v>
      </c>
      <c r="P5962" s="242"/>
      <c r="Q5962" s="179"/>
      <c r="R5962" s="179"/>
      <c r="S5962" s="179"/>
      <c r="T5962" s="179"/>
      <c r="U5962" s="179"/>
      <c r="V5962" s="179"/>
      <c r="W5962" s="179"/>
      <c r="X5962" s="179"/>
      <c r="Y5962" s="179"/>
      <c r="Z5962" s="179"/>
      <c r="AA5962" s="222"/>
      <c r="AB5962" s="222"/>
      <c r="AC5962" s="222"/>
      <c r="AD5962" s="179"/>
      <c r="AE5962" s="179"/>
      <c r="AF5962" s="179"/>
      <c r="AG5962" s="179"/>
      <c r="AH5962" s="179"/>
      <c r="AI5962" s="179"/>
      <c r="AJ5962" s="179"/>
    </row>
    <row r="5963" spans="2:36" x14ac:dyDescent="0.3">
      <c r="B5963" s="224">
        <v>604000</v>
      </c>
      <c r="C5963" s="209">
        <v>253492</v>
      </c>
      <c r="D5963" s="206">
        <f t="shared" si="521"/>
        <v>0.41968874172185433</v>
      </c>
      <c r="E5963" s="208">
        <f t="shared" si="522"/>
        <v>0.45</v>
      </c>
      <c r="F5963" s="207">
        <v>13942.06</v>
      </c>
      <c r="G5963" s="207">
        <v>20279.36</v>
      </c>
      <c r="H5963" s="207">
        <v>22814.28</v>
      </c>
      <c r="I5963" s="214">
        <f t="shared" si="523"/>
        <v>235186</v>
      </c>
      <c r="J5963" s="211">
        <f t="shared" si="524"/>
        <v>0.38938079470198678</v>
      </c>
      <c r="K5963" s="212">
        <f t="shared" si="525"/>
        <v>0.45</v>
      </c>
      <c r="L5963" s="214">
        <f t="shared" si="526"/>
        <v>12935.23</v>
      </c>
      <c r="M5963" s="213">
        <f t="shared" si="527"/>
        <v>18814.88</v>
      </c>
      <c r="N5963" s="213">
        <f t="shared" si="528"/>
        <v>21166.739999999998</v>
      </c>
      <c r="O5963" s="242">
        <f t="shared" si="529"/>
        <v>0.51529999999966092</v>
      </c>
      <c r="P5963" s="242"/>
      <c r="Q5963" s="179"/>
      <c r="R5963" s="179"/>
      <c r="S5963" s="179"/>
      <c r="T5963" s="179"/>
      <c r="U5963" s="179"/>
      <c r="V5963" s="179"/>
      <c r="W5963" s="179"/>
      <c r="X5963" s="179"/>
      <c r="Y5963" s="179"/>
      <c r="Z5963" s="179"/>
      <c r="AA5963" s="222"/>
      <c r="AB5963" s="222"/>
      <c r="AC5963" s="222"/>
      <c r="AD5963" s="179"/>
      <c r="AE5963" s="179"/>
      <c r="AF5963" s="179"/>
      <c r="AG5963" s="179"/>
      <c r="AH5963" s="179"/>
      <c r="AI5963" s="179"/>
      <c r="AJ5963" s="179"/>
    </row>
    <row r="5964" spans="2:36" x14ac:dyDescent="0.3">
      <c r="B5964" s="224">
        <v>604100</v>
      </c>
      <c r="C5964" s="209">
        <v>253537</v>
      </c>
      <c r="D5964" s="206">
        <f t="shared" si="521"/>
        <v>0.41969375931137232</v>
      </c>
      <c r="E5964" s="208">
        <f t="shared" si="522"/>
        <v>0.45</v>
      </c>
      <c r="F5964" s="207">
        <v>13944.53</v>
      </c>
      <c r="G5964" s="207">
        <v>20282.96</v>
      </c>
      <c r="H5964" s="207">
        <v>22818.33</v>
      </c>
      <c r="I5964" s="214">
        <f t="shared" si="523"/>
        <v>235231</v>
      </c>
      <c r="J5964" s="211">
        <f t="shared" si="524"/>
        <v>0.38939082933289193</v>
      </c>
      <c r="K5964" s="212">
        <f t="shared" si="525"/>
        <v>0.45</v>
      </c>
      <c r="L5964" s="214">
        <f t="shared" si="526"/>
        <v>12937.705</v>
      </c>
      <c r="M5964" s="213">
        <f t="shared" si="527"/>
        <v>18818.48</v>
      </c>
      <c r="N5964" s="213">
        <f t="shared" si="528"/>
        <v>21170.79</v>
      </c>
      <c r="O5964" s="242">
        <f t="shared" si="529"/>
        <v>0.51520000000047728</v>
      </c>
      <c r="P5964" s="242"/>
      <c r="Q5964" s="179"/>
      <c r="R5964" s="179"/>
      <c r="S5964" s="179"/>
      <c r="T5964" s="179"/>
      <c r="U5964" s="179"/>
      <c r="V5964" s="179"/>
      <c r="W5964" s="179"/>
      <c r="X5964" s="179"/>
      <c r="Y5964" s="179"/>
      <c r="Z5964" s="179"/>
      <c r="AA5964" s="222"/>
      <c r="AB5964" s="222"/>
      <c r="AC5964" s="222"/>
      <c r="AD5964" s="179"/>
      <c r="AE5964" s="179"/>
      <c r="AF5964" s="179"/>
      <c r="AG5964" s="179"/>
      <c r="AH5964" s="179"/>
      <c r="AI5964" s="179"/>
      <c r="AJ5964" s="179"/>
    </row>
    <row r="5965" spans="2:36" x14ac:dyDescent="0.3">
      <c r="B5965" s="224">
        <v>604200</v>
      </c>
      <c r="C5965" s="209">
        <v>253582</v>
      </c>
      <c r="D5965" s="206">
        <f t="shared" si="521"/>
        <v>0.41969877523998678</v>
      </c>
      <c r="E5965" s="208">
        <f t="shared" si="522"/>
        <v>0.45</v>
      </c>
      <c r="F5965" s="207">
        <v>13947.01</v>
      </c>
      <c r="G5965" s="207">
        <v>20286.560000000001</v>
      </c>
      <c r="H5965" s="207">
        <v>22822.38</v>
      </c>
      <c r="I5965" s="214">
        <f t="shared" si="523"/>
        <v>235276</v>
      </c>
      <c r="J5965" s="211">
        <f t="shared" si="524"/>
        <v>0.38940086064217144</v>
      </c>
      <c r="K5965" s="212">
        <f t="shared" si="525"/>
        <v>0.45</v>
      </c>
      <c r="L5965" s="214">
        <f t="shared" si="526"/>
        <v>12940.18</v>
      </c>
      <c r="M5965" s="213">
        <f t="shared" si="527"/>
        <v>18822.080000000002</v>
      </c>
      <c r="N5965" s="213">
        <f t="shared" si="528"/>
        <v>21174.84</v>
      </c>
      <c r="O5965" s="242">
        <f t="shared" si="529"/>
        <v>0.51530000000013387</v>
      </c>
      <c r="P5965" s="242"/>
      <c r="Q5965" s="179"/>
      <c r="R5965" s="179"/>
      <c r="S5965" s="179"/>
      <c r="T5965" s="179"/>
      <c r="U5965" s="179"/>
      <c r="V5965" s="179"/>
      <c r="W5965" s="179"/>
      <c r="X5965" s="179"/>
      <c r="Y5965" s="179"/>
      <c r="Z5965" s="179"/>
      <c r="AA5965" s="222"/>
      <c r="AB5965" s="222"/>
      <c r="AC5965" s="222"/>
      <c r="AD5965" s="179"/>
      <c r="AE5965" s="179"/>
      <c r="AF5965" s="179"/>
      <c r="AG5965" s="179"/>
      <c r="AH5965" s="179"/>
      <c r="AI5965" s="179"/>
      <c r="AJ5965" s="179"/>
    </row>
    <row r="5966" spans="2:36" x14ac:dyDescent="0.3">
      <c r="B5966" s="224">
        <v>604300</v>
      </c>
      <c r="C5966" s="209">
        <v>253627</v>
      </c>
      <c r="D5966" s="206">
        <f t="shared" si="521"/>
        <v>0.41970378950852227</v>
      </c>
      <c r="E5966" s="208">
        <f t="shared" si="522"/>
        <v>0.45</v>
      </c>
      <c r="F5966" s="207">
        <v>13949.48</v>
      </c>
      <c r="G5966" s="207">
        <v>20290.16</v>
      </c>
      <c r="H5966" s="207">
        <v>22826.43</v>
      </c>
      <c r="I5966" s="214">
        <f t="shared" si="523"/>
        <v>235321</v>
      </c>
      <c r="J5966" s="211">
        <f t="shared" si="524"/>
        <v>0.38941088863147444</v>
      </c>
      <c r="K5966" s="212">
        <f t="shared" si="525"/>
        <v>0.45</v>
      </c>
      <c r="L5966" s="214">
        <f t="shared" si="526"/>
        <v>12942.655000000001</v>
      </c>
      <c r="M5966" s="213">
        <f t="shared" si="527"/>
        <v>18825.68</v>
      </c>
      <c r="N5966" s="213">
        <f t="shared" si="528"/>
        <v>21178.89</v>
      </c>
      <c r="O5966" s="242">
        <f t="shared" si="529"/>
        <v>0.51519999999971333</v>
      </c>
      <c r="P5966" s="242"/>
      <c r="Q5966" s="179"/>
      <c r="R5966" s="179"/>
      <c r="S5966" s="179"/>
      <c r="T5966" s="179"/>
      <c r="U5966" s="179"/>
      <c r="V5966" s="179"/>
      <c r="W5966" s="179"/>
      <c r="X5966" s="179"/>
      <c r="Y5966" s="179"/>
      <c r="Z5966" s="179"/>
      <c r="AA5966" s="222"/>
      <c r="AB5966" s="222"/>
      <c r="AC5966" s="222"/>
      <c r="AD5966" s="179"/>
      <c r="AE5966" s="179"/>
      <c r="AF5966" s="179"/>
      <c r="AG5966" s="179"/>
      <c r="AH5966" s="179"/>
      <c r="AI5966" s="179"/>
      <c r="AJ5966" s="179"/>
    </row>
    <row r="5967" spans="2:36" x14ac:dyDescent="0.3">
      <c r="B5967" s="224">
        <v>604400</v>
      </c>
      <c r="C5967" s="209">
        <v>253672</v>
      </c>
      <c r="D5967" s="206">
        <f t="shared" si="521"/>
        <v>0.41970880211780276</v>
      </c>
      <c r="E5967" s="208">
        <f t="shared" si="522"/>
        <v>0.45</v>
      </c>
      <c r="F5967" s="207">
        <v>13951.96</v>
      </c>
      <c r="G5967" s="207">
        <v>20293.759999999998</v>
      </c>
      <c r="H5967" s="207">
        <v>22830.48</v>
      </c>
      <c r="I5967" s="214">
        <f t="shared" si="523"/>
        <v>235366</v>
      </c>
      <c r="J5967" s="211">
        <f t="shared" si="524"/>
        <v>0.38942091330244871</v>
      </c>
      <c r="K5967" s="212">
        <f t="shared" si="525"/>
        <v>0.45</v>
      </c>
      <c r="L5967" s="214">
        <f t="shared" si="526"/>
        <v>12945.13</v>
      </c>
      <c r="M5967" s="213">
        <f t="shared" si="527"/>
        <v>18829.28</v>
      </c>
      <c r="N5967" s="213">
        <f t="shared" si="528"/>
        <v>21182.94</v>
      </c>
      <c r="O5967" s="242">
        <f t="shared" si="529"/>
        <v>0.51530000000002474</v>
      </c>
      <c r="P5967" s="242"/>
      <c r="Q5967" s="179"/>
      <c r="R5967" s="179"/>
      <c r="S5967" s="179"/>
      <c r="T5967" s="179"/>
      <c r="U5967" s="179"/>
      <c r="V5967" s="179"/>
      <c r="W5967" s="179"/>
      <c r="X5967" s="179"/>
      <c r="Y5967" s="179"/>
      <c r="Z5967" s="179"/>
      <c r="AA5967" s="222"/>
      <c r="AB5967" s="222"/>
      <c r="AC5967" s="222"/>
      <c r="AD5967" s="179"/>
      <c r="AE5967" s="179"/>
      <c r="AF5967" s="179"/>
      <c r="AG5967" s="179"/>
      <c r="AH5967" s="179"/>
      <c r="AI5967" s="179"/>
      <c r="AJ5967" s="179"/>
    </row>
    <row r="5968" spans="2:36" x14ac:dyDescent="0.3">
      <c r="B5968" s="224">
        <v>604500</v>
      </c>
      <c r="C5968" s="209">
        <v>253717</v>
      </c>
      <c r="D5968" s="206">
        <f t="shared" si="521"/>
        <v>0.4197138130686518</v>
      </c>
      <c r="E5968" s="208">
        <f t="shared" si="522"/>
        <v>0.45</v>
      </c>
      <c r="F5968" s="207">
        <v>13954.43</v>
      </c>
      <c r="G5968" s="207">
        <v>20297.36</v>
      </c>
      <c r="H5968" s="207">
        <v>22834.53</v>
      </c>
      <c r="I5968" s="214">
        <f t="shared" si="523"/>
        <v>235411</v>
      </c>
      <c r="J5968" s="211">
        <f t="shared" si="524"/>
        <v>0.38943093465674111</v>
      </c>
      <c r="K5968" s="212">
        <f t="shared" si="525"/>
        <v>0.45</v>
      </c>
      <c r="L5968" s="214">
        <f t="shared" si="526"/>
        <v>12947.605</v>
      </c>
      <c r="M5968" s="213">
        <f t="shared" si="527"/>
        <v>18832.88</v>
      </c>
      <c r="N5968" s="213">
        <f t="shared" si="528"/>
        <v>21186.989999999998</v>
      </c>
      <c r="O5968" s="242">
        <f t="shared" si="529"/>
        <v>0.51519999999964061</v>
      </c>
      <c r="P5968" s="242"/>
      <c r="Q5968" s="179"/>
      <c r="R5968" s="179"/>
      <c r="S5968" s="179"/>
      <c r="T5968" s="179"/>
      <c r="U5968" s="179"/>
      <c r="V5968" s="179"/>
      <c r="W5968" s="179"/>
      <c r="X5968" s="179"/>
      <c r="Y5968" s="179"/>
      <c r="Z5968" s="179"/>
      <c r="AA5968" s="222"/>
      <c r="AB5968" s="222"/>
      <c r="AC5968" s="222"/>
      <c r="AD5968" s="179"/>
      <c r="AE5968" s="179"/>
      <c r="AF5968" s="179"/>
      <c r="AG5968" s="179"/>
      <c r="AH5968" s="179"/>
      <c r="AI5968" s="179"/>
      <c r="AJ5968" s="179"/>
    </row>
    <row r="5969" spans="2:36" x14ac:dyDescent="0.3">
      <c r="B5969" s="224">
        <v>604600</v>
      </c>
      <c r="C5969" s="209">
        <v>253762</v>
      </c>
      <c r="D5969" s="206">
        <f t="shared" si="521"/>
        <v>0.41971882236189217</v>
      </c>
      <c r="E5969" s="208">
        <f t="shared" si="522"/>
        <v>0.45</v>
      </c>
      <c r="F5969" s="207">
        <v>13956.91</v>
      </c>
      <c r="G5969" s="207">
        <v>20300.96</v>
      </c>
      <c r="H5969" s="207">
        <v>22838.58</v>
      </c>
      <c r="I5969" s="214">
        <f t="shared" si="523"/>
        <v>235456</v>
      </c>
      <c r="J5969" s="211">
        <f t="shared" si="524"/>
        <v>0.38944095269599738</v>
      </c>
      <c r="K5969" s="212">
        <f t="shared" si="525"/>
        <v>0.45</v>
      </c>
      <c r="L5969" s="214">
        <f t="shared" si="526"/>
        <v>12950.08</v>
      </c>
      <c r="M5969" s="213">
        <f t="shared" si="527"/>
        <v>18836.48</v>
      </c>
      <c r="N5969" s="213">
        <f t="shared" si="528"/>
        <v>21191.040000000001</v>
      </c>
      <c r="O5969" s="242">
        <f t="shared" si="529"/>
        <v>0.5152999999999156</v>
      </c>
      <c r="P5969" s="242"/>
      <c r="Q5969" s="179"/>
      <c r="R5969" s="179"/>
      <c r="S5969" s="179"/>
      <c r="T5969" s="179"/>
      <c r="U5969" s="179"/>
      <c r="V5969" s="179"/>
      <c r="W5969" s="179"/>
      <c r="X5969" s="179"/>
      <c r="Y5969" s="179"/>
      <c r="Z5969" s="179"/>
      <c r="AA5969" s="222"/>
      <c r="AB5969" s="222"/>
      <c r="AC5969" s="222"/>
      <c r="AD5969" s="179"/>
      <c r="AE5969" s="179"/>
      <c r="AF5969" s="179"/>
      <c r="AG5969" s="179"/>
      <c r="AH5969" s="179"/>
      <c r="AI5969" s="179"/>
      <c r="AJ5969" s="179"/>
    </row>
    <row r="5970" spans="2:36" x14ac:dyDescent="0.3">
      <c r="B5970" s="224">
        <v>604700</v>
      </c>
      <c r="C5970" s="209">
        <v>253807</v>
      </c>
      <c r="D5970" s="206">
        <f t="shared" si="521"/>
        <v>0.41972382999834629</v>
      </c>
      <c r="E5970" s="208">
        <f t="shared" si="522"/>
        <v>0.45</v>
      </c>
      <c r="F5970" s="207">
        <v>13959.38</v>
      </c>
      <c r="G5970" s="207">
        <v>20304.560000000001</v>
      </c>
      <c r="H5970" s="207">
        <v>22842.63</v>
      </c>
      <c r="I5970" s="214">
        <f t="shared" si="523"/>
        <v>235501</v>
      </c>
      <c r="J5970" s="211">
        <f t="shared" si="524"/>
        <v>0.38945096742186208</v>
      </c>
      <c r="K5970" s="212">
        <f t="shared" si="525"/>
        <v>0.45</v>
      </c>
      <c r="L5970" s="214">
        <f t="shared" si="526"/>
        <v>12952.555</v>
      </c>
      <c r="M5970" s="213">
        <f t="shared" si="527"/>
        <v>18840.080000000002</v>
      </c>
      <c r="N5970" s="213">
        <f t="shared" si="528"/>
        <v>21195.09</v>
      </c>
      <c r="O5970" s="242">
        <f t="shared" si="529"/>
        <v>0.51520000000007715</v>
      </c>
      <c r="P5970" s="242"/>
      <c r="Q5970" s="179"/>
      <c r="R5970" s="179"/>
      <c r="S5970" s="179"/>
      <c r="T5970" s="179"/>
      <c r="U5970" s="179"/>
      <c r="V5970" s="179"/>
      <c r="W5970" s="179"/>
      <c r="X5970" s="179"/>
      <c r="Y5970" s="179"/>
      <c r="Z5970" s="179"/>
      <c r="AA5970" s="222"/>
      <c r="AB5970" s="222"/>
      <c r="AC5970" s="222"/>
      <c r="AD5970" s="179"/>
      <c r="AE5970" s="179"/>
      <c r="AF5970" s="179"/>
      <c r="AG5970" s="179"/>
      <c r="AH5970" s="179"/>
      <c r="AI5970" s="179"/>
      <c r="AJ5970" s="179"/>
    </row>
    <row r="5971" spans="2:36" x14ac:dyDescent="0.3">
      <c r="B5971" s="224">
        <v>604800</v>
      </c>
      <c r="C5971" s="209">
        <v>253852</v>
      </c>
      <c r="D5971" s="206">
        <f t="shared" si="521"/>
        <v>0.41972883597883598</v>
      </c>
      <c r="E5971" s="208">
        <f t="shared" si="522"/>
        <v>0.45</v>
      </c>
      <c r="F5971" s="207">
        <v>13961.86</v>
      </c>
      <c r="G5971" s="207">
        <v>20308.16</v>
      </c>
      <c r="H5971" s="207">
        <v>22846.68</v>
      </c>
      <c r="I5971" s="214">
        <f t="shared" si="523"/>
        <v>235546</v>
      </c>
      <c r="J5971" s="211">
        <f t="shared" si="524"/>
        <v>0.38946097883597885</v>
      </c>
      <c r="K5971" s="212">
        <f t="shared" si="525"/>
        <v>0.45</v>
      </c>
      <c r="L5971" s="214">
        <f t="shared" si="526"/>
        <v>12955.03</v>
      </c>
      <c r="M5971" s="213">
        <f t="shared" si="527"/>
        <v>18843.68</v>
      </c>
      <c r="N5971" s="213">
        <f t="shared" si="528"/>
        <v>21199.14</v>
      </c>
      <c r="O5971" s="242">
        <f t="shared" si="529"/>
        <v>0.51529999999980647</v>
      </c>
      <c r="P5971" s="242"/>
      <c r="Q5971" s="179"/>
      <c r="R5971" s="179"/>
      <c r="S5971" s="179"/>
      <c r="T5971" s="179"/>
      <c r="U5971" s="179"/>
      <c r="V5971" s="179"/>
      <c r="W5971" s="179"/>
      <c r="X5971" s="179"/>
      <c r="Y5971" s="179"/>
      <c r="Z5971" s="179"/>
      <c r="AA5971" s="222"/>
      <c r="AB5971" s="222"/>
      <c r="AC5971" s="222"/>
      <c r="AD5971" s="179"/>
      <c r="AE5971" s="179"/>
      <c r="AF5971" s="179"/>
      <c r="AG5971" s="179"/>
      <c r="AH5971" s="179"/>
      <c r="AI5971" s="179"/>
      <c r="AJ5971" s="179"/>
    </row>
    <row r="5972" spans="2:36" x14ac:dyDescent="0.3">
      <c r="B5972" s="224">
        <v>604900</v>
      </c>
      <c r="C5972" s="209">
        <v>253897</v>
      </c>
      <c r="D5972" s="206">
        <f t="shared" si="521"/>
        <v>0.41973384030418254</v>
      </c>
      <c r="E5972" s="208">
        <f t="shared" si="522"/>
        <v>0.45</v>
      </c>
      <c r="F5972" s="207">
        <v>13964.33</v>
      </c>
      <c r="G5972" s="207">
        <v>20311.759999999998</v>
      </c>
      <c r="H5972" s="207">
        <v>22850.73</v>
      </c>
      <c r="I5972" s="214">
        <f t="shared" si="523"/>
        <v>235591</v>
      </c>
      <c r="J5972" s="211">
        <f t="shared" si="524"/>
        <v>0.3894709869399901</v>
      </c>
      <c r="K5972" s="212">
        <f t="shared" si="525"/>
        <v>0.45</v>
      </c>
      <c r="L5972" s="214">
        <f t="shared" si="526"/>
        <v>12957.504999999999</v>
      </c>
      <c r="M5972" s="213">
        <f t="shared" si="527"/>
        <v>18847.28</v>
      </c>
      <c r="N5972" s="213">
        <f t="shared" si="528"/>
        <v>21203.19</v>
      </c>
      <c r="O5972" s="242">
        <f t="shared" si="529"/>
        <v>0.51519999999996802</v>
      </c>
      <c r="P5972" s="242"/>
      <c r="Q5972" s="179"/>
      <c r="R5972" s="179"/>
      <c r="S5972" s="179"/>
      <c r="T5972" s="179"/>
      <c r="U5972" s="179"/>
      <c r="V5972" s="179"/>
      <c r="W5972" s="179"/>
      <c r="X5972" s="179"/>
      <c r="Y5972" s="179"/>
      <c r="Z5972" s="179"/>
      <c r="AA5972" s="222"/>
      <c r="AB5972" s="222"/>
      <c r="AC5972" s="222"/>
      <c r="AD5972" s="179"/>
      <c r="AE5972" s="179"/>
      <c r="AF5972" s="179"/>
      <c r="AG5972" s="179"/>
      <c r="AH5972" s="179"/>
      <c r="AI5972" s="179"/>
      <c r="AJ5972" s="179"/>
    </row>
    <row r="5973" spans="2:36" x14ac:dyDescent="0.3">
      <c r="B5973" s="224">
        <v>605000</v>
      </c>
      <c r="C5973" s="209">
        <v>253942</v>
      </c>
      <c r="D5973" s="206">
        <f t="shared" si="521"/>
        <v>0.41973884297520664</v>
      </c>
      <c r="E5973" s="208">
        <f t="shared" si="522"/>
        <v>0.45</v>
      </c>
      <c r="F5973" s="207">
        <v>13966.81</v>
      </c>
      <c r="G5973" s="207">
        <v>20315.36</v>
      </c>
      <c r="H5973" s="207">
        <v>22854.78</v>
      </c>
      <c r="I5973" s="214">
        <f t="shared" si="523"/>
        <v>235636</v>
      </c>
      <c r="J5973" s="211">
        <f t="shared" si="524"/>
        <v>0.38948099173553719</v>
      </c>
      <c r="K5973" s="212">
        <f t="shared" si="525"/>
        <v>0.45</v>
      </c>
      <c r="L5973" s="214">
        <f t="shared" si="526"/>
        <v>12959.98</v>
      </c>
      <c r="M5973" s="213">
        <f t="shared" si="527"/>
        <v>18850.88</v>
      </c>
      <c r="N5973" s="213">
        <f t="shared" si="528"/>
        <v>21207.239999999998</v>
      </c>
      <c r="O5973" s="242">
        <f t="shared" si="529"/>
        <v>0.51529999999966092</v>
      </c>
      <c r="P5973" s="242"/>
      <c r="Q5973" s="179"/>
      <c r="R5973" s="179"/>
      <c r="S5973" s="179"/>
      <c r="T5973" s="179"/>
      <c r="U5973" s="179"/>
      <c r="V5973" s="179"/>
      <c r="W5973" s="179"/>
      <c r="X5973" s="179"/>
      <c r="Y5973" s="179"/>
      <c r="Z5973" s="179"/>
      <c r="AA5973" s="222"/>
      <c r="AB5973" s="222"/>
      <c r="AC5973" s="222"/>
      <c r="AD5973" s="179"/>
      <c r="AE5973" s="179"/>
      <c r="AF5973" s="179"/>
      <c r="AG5973" s="179"/>
      <c r="AH5973" s="179"/>
      <c r="AI5973" s="179"/>
      <c r="AJ5973" s="179"/>
    </row>
    <row r="5974" spans="2:36" x14ac:dyDescent="0.3">
      <c r="B5974" s="224">
        <v>605100</v>
      </c>
      <c r="C5974" s="209">
        <v>253987</v>
      </c>
      <c r="D5974" s="206">
        <f t="shared" si="521"/>
        <v>0.41974384399272846</v>
      </c>
      <c r="E5974" s="208">
        <f t="shared" si="522"/>
        <v>0.45</v>
      </c>
      <c r="F5974" s="207">
        <v>13969.28</v>
      </c>
      <c r="G5974" s="207">
        <v>20318.96</v>
      </c>
      <c r="H5974" s="207">
        <v>22858.83</v>
      </c>
      <c r="I5974" s="214">
        <f t="shared" si="523"/>
        <v>235681</v>
      </c>
      <c r="J5974" s="211">
        <f t="shared" si="524"/>
        <v>0.38949099322426045</v>
      </c>
      <c r="K5974" s="212">
        <f t="shared" si="525"/>
        <v>0.45</v>
      </c>
      <c r="L5974" s="214">
        <f t="shared" si="526"/>
        <v>12962.455</v>
      </c>
      <c r="M5974" s="213">
        <f t="shared" si="527"/>
        <v>18854.48</v>
      </c>
      <c r="N5974" s="213">
        <f t="shared" si="528"/>
        <v>21211.29</v>
      </c>
      <c r="O5974" s="242">
        <f t="shared" si="529"/>
        <v>0.51520000000047728</v>
      </c>
      <c r="P5974" s="242"/>
      <c r="Q5974" s="179"/>
      <c r="R5974" s="179"/>
      <c r="S5974" s="179"/>
      <c r="T5974" s="179"/>
      <c r="U5974" s="179"/>
      <c r="V5974" s="179"/>
      <c r="W5974" s="179"/>
      <c r="X5974" s="179"/>
      <c r="Y5974" s="179"/>
      <c r="Z5974" s="179"/>
      <c r="AA5974" s="222"/>
      <c r="AB5974" s="222"/>
      <c r="AC5974" s="222"/>
      <c r="AD5974" s="179"/>
      <c r="AE5974" s="179"/>
      <c r="AF5974" s="179"/>
      <c r="AG5974" s="179"/>
      <c r="AH5974" s="179"/>
      <c r="AI5974" s="179"/>
      <c r="AJ5974" s="179"/>
    </row>
    <row r="5975" spans="2:36" x14ac:dyDescent="0.3">
      <c r="B5975" s="224">
        <v>605200</v>
      </c>
      <c r="C5975" s="209">
        <v>254032</v>
      </c>
      <c r="D5975" s="206">
        <f t="shared" si="521"/>
        <v>0.41974884335756774</v>
      </c>
      <c r="E5975" s="208">
        <f t="shared" si="522"/>
        <v>0.45</v>
      </c>
      <c r="F5975" s="207">
        <v>13971.76</v>
      </c>
      <c r="G5975" s="207">
        <v>20322.560000000001</v>
      </c>
      <c r="H5975" s="207">
        <v>22862.880000000001</v>
      </c>
      <c r="I5975" s="214">
        <f t="shared" si="523"/>
        <v>235726</v>
      </c>
      <c r="J5975" s="211">
        <f t="shared" si="524"/>
        <v>0.38950099140779909</v>
      </c>
      <c r="K5975" s="212">
        <f t="shared" si="525"/>
        <v>0.45</v>
      </c>
      <c r="L5975" s="214">
        <f t="shared" si="526"/>
        <v>12964.93</v>
      </c>
      <c r="M5975" s="213">
        <f t="shared" si="527"/>
        <v>18858.080000000002</v>
      </c>
      <c r="N5975" s="213">
        <f t="shared" si="528"/>
        <v>21215.34</v>
      </c>
      <c r="O5975" s="242">
        <f t="shared" si="529"/>
        <v>0.51530000000013387</v>
      </c>
      <c r="P5975" s="242"/>
      <c r="Q5975" s="179"/>
      <c r="R5975" s="179"/>
      <c r="S5975" s="179"/>
      <c r="T5975" s="179"/>
      <c r="U5975" s="179"/>
      <c r="V5975" s="179"/>
      <c r="W5975" s="179"/>
      <c r="X5975" s="179"/>
      <c r="Y5975" s="179"/>
      <c r="Z5975" s="179"/>
      <c r="AA5975" s="222"/>
      <c r="AB5975" s="222"/>
      <c r="AC5975" s="222"/>
      <c r="AD5975" s="179"/>
      <c r="AE5975" s="179"/>
      <c r="AF5975" s="179"/>
      <c r="AG5975" s="179"/>
      <c r="AH5975" s="179"/>
      <c r="AI5975" s="179"/>
      <c r="AJ5975" s="179"/>
    </row>
    <row r="5976" spans="2:36" x14ac:dyDescent="0.3">
      <c r="B5976" s="224">
        <v>605300</v>
      </c>
      <c r="C5976" s="209">
        <v>254077</v>
      </c>
      <c r="D5976" s="206">
        <f t="shared" ref="D5976:D6039" si="530">C5976/B5976</f>
        <v>0.41975384107054353</v>
      </c>
      <c r="E5976" s="208">
        <f t="shared" ref="E5976:E6039" si="531">(C5976-C5975)/(B5976-B5975)</f>
        <v>0.45</v>
      </c>
      <c r="F5976" s="207">
        <v>13974.23</v>
      </c>
      <c r="G5976" s="207">
        <v>20326.16</v>
      </c>
      <c r="H5976" s="207">
        <v>22866.93</v>
      </c>
      <c r="I5976" s="214">
        <f t="shared" si="523"/>
        <v>235771</v>
      </c>
      <c r="J5976" s="211">
        <f t="shared" si="524"/>
        <v>0.38951098628779118</v>
      </c>
      <c r="K5976" s="212">
        <f t="shared" si="525"/>
        <v>0.45</v>
      </c>
      <c r="L5976" s="214">
        <f t="shared" si="526"/>
        <v>12967.405000000001</v>
      </c>
      <c r="M5976" s="213">
        <f t="shared" si="527"/>
        <v>18861.68</v>
      </c>
      <c r="N5976" s="213">
        <f t="shared" si="528"/>
        <v>21219.39</v>
      </c>
      <c r="O5976" s="242">
        <f t="shared" si="529"/>
        <v>0.51519999999971333</v>
      </c>
      <c r="P5976" s="242"/>
      <c r="Q5976" s="179"/>
      <c r="R5976" s="179"/>
      <c r="S5976" s="179"/>
      <c r="T5976" s="179"/>
      <c r="U5976" s="179"/>
      <c r="V5976" s="179"/>
      <c r="W5976" s="179"/>
      <c r="X5976" s="179"/>
      <c r="Y5976" s="179"/>
      <c r="Z5976" s="179"/>
      <c r="AA5976" s="222"/>
      <c r="AB5976" s="222"/>
      <c r="AC5976" s="222"/>
      <c r="AD5976" s="179"/>
      <c r="AE5976" s="179"/>
      <c r="AF5976" s="179"/>
      <c r="AG5976" s="179"/>
      <c r="AH5976" s="179"/>
      <c r="AI5976" s="179"/>
      <c r="AJ5976" s="179"/>
    </row>
    <row r="5977" spans="2:36" x14ac:dyDescent="0.3">
      <c r="B5977" s="224">
        <v>605400</v>
      </c>
      <c r="C5977" s="209">
        <v>254122</v>
      </c>
      <c r="D5977" s="206">
        <f t="shared" si="530"/>
        <v>0.41975883713247442</v>
      </c>
      <c r="E5977" s="208">
        <f t="shared" si="531"/>
        <v>0.45</v>
      </c>
      <c r="F5977" s="207">
        <v>13976.71</v>
      </c>
      <c r="G5977" s="207">
        <v>20329.759999999998</v>
      </c>
      <c r="H5977" s="207">
        <v>22870.98</v>
      </c>
      <c r="I5977" s="214">
        <f t="shared" si="523"/>
        <v>235816</v>
      </c>
      <c r="J5977" s="211">
        <f t="shared" si="524"/>
        <v>0.38952097786587381</v>
      </c>
      <c r="K5977" s="212">
        <f t="shared" si="525"/>
        <v>0.45</v>
      </c>
      <c r="L5977" s="214">
        <f t="shared" si="526"/>
        <v>12969.88</v>
      </c>
      <c r="M5977" s="213">
        <f t="shared" si="527"/>
        <v>18865.28</v>
      </c>
      <c r="N5977" s="213">
        <f t="shared" si="528"/>
        <v>21223.439999999999</v>
      </c>
      <c r="O5977" s="242">
        <f t="shared" si="529"/>
        <v>0.51530000000002474</v>
      </c>
      <c r="P5977" s="242"/>
      <c r="Q5977" s="179"/>
      <c r="R5977" s="179"/>
      <c r="S5977" s="179"/>
      <c r="T5977" s="179"/>
      <c r="U5977" s="179"/>
      <c r="V5977" s="179"/>
      <c r="W5977" s="179"/>
      <c r="X5977" s="179"/>
      <c r="Y5977" s="179"/>
      <c r="Z5977" s="179"/>
      <c r="AA5977" s="222"/>
      <c r="AB5977" s="222"/>
      <c r="AC5977" s="222"/>
      <c r="AD5977" s="179"/>
      <c r="AE5977" s="179"/>
      <c r="AF5977" s="179"/>
      <c r="AG5977" s="179"/>
      <c r="AH5977" s="179"/>
      <c r="AI5977" s="179"/>
      <c r="AJ5977" s="179"/>
    </row>
    <row r="5978" spans="2:36" x14ac:dyDescent="0.3">
      <c r="B5978" s="224">
        <v>605500</v>
      </c>
      <c r="C5978" s="209">
        <v>254167</v>
      </c>
      <c r="D5978" s="206">
        <f t="shared" si="530"/>
        <v>0.41976383154417835</v>
      </c>
      <c r="E5978" s="208">
        <f t="shared" si="531"/>
        <v>0.45</v>
      </c>
      <c r="F5978" s="207">
        <v>13979.18</v>
      </c>
      <c r="G5978" s="207">
        <v>20333.36</v>
      </c>
      <c r="H5978" s="207">
        <v>22875.03</v>
      </c>
      <c r="I5978" s="214">
        <f t="shared" si="523"/>
        <v>235861</v>
      </c>
      <c r="J5978" s="211">
        <f t="shared" si="524"/>
        <v>0.38953096614368293</v>
      </c>
      <c r="K5978" s="212">
        <f t="shared" si="525"/>
        <v>0.45</v>
      </c>
      <c r="L5978" s="214">
        <f t="shared" si="526"/>
        <v>12972.355</v>
      </c>
      <c r="M5978" s="213">
        <f t="shared" si="527"/>
        <v>18868.88</v>
      </c>
      <c r="N5978" s="213">
        <f t="shared" si="528"/>
        <v>21227.489999999998</v>
      </c>
      <c r="O5978" s="242">
        <f t="shared" si="529"/>
        <v>0.51519999999964061</v>
      </c>
      <c r="P5978" s="242"/>
      <c r="Q5978" s="179"/>
      <c r="R5978" s="179"/>
      <c r="S5978" s="179"/>
      <c r="T5978" s="179"/>
      <c r="U5978" s="179"/>
      <c r="V5978" s="179"/>
      <c r="W5978" s="179"/>
      <c r="X5978" s="179"/>
      <c r="Y5978" s="179"/>
      <c r="Z5978" s="179"/>
      <c r="AA5978" s="222"/>
      <c r="AB5978" s="222"/>
      <c r="AC5978" s="222"/>
      <c r="AD5978" s="179"/>
      <c r="AE5978" s="179"/>
      <c r="AF5978" s="179"/>
      <c r="AG5978" s="179"/>
      <c r="AH5978" s="179"/>
      <c r="AI5978" s="179"/>
      <c r="AJ5978" s="179"/>
    </row>
    <row r="5979" spans="2:36" x14ac:dyDescent="0.3">
      <c r="B5979" s="224">
        <v>605600</v>
      </c>
      <c r="C5979" s="209">
        <v>254212</v>
      </c>
      <c r="D5979" s="206">
        <f t="shared" si="530"/>
        <v>0.41976882430647294</v>
      </c>
      <c r="E5979" s="208">
        <f t="shared" si="531"/>
        <v>0.45</v>
      </c>
      <c r="F5979" s="207">
        <v>13981.66</v>
      </c>
      <c r="G5979" s="207">
        <v>20336.96</v>
      </c>
      <c r="H5979" s="207">
        <v>22879.08</v>
      </c>
      <c r="I5979" s="214">
        <f t="shared" si="523"/>
        <v>235906</v>
      </c>
      <c r="J5979" s="211">
        <f t="shared" si="524"/>
        <v>0.38954095112285336</v>
      </c>
      <c r="K5979" s="212">
        <f t="shared" si="525"/>
        <v>0.45</v>
      </c>
      <c r="L5979" s="214">
        <f t="shared" si="526"/>
        <v>12974.83</v>
      </c>
      <c r="M5979" s="213">
        <f t="shared" si="527"/>
        <v>18872.48</v>
      </c>
      <c r="N5979" s="213">
        <f t="shared" si="528"/>
        <v>21231.54</v>
      </c>
      <c r="O5979" s="242">
        <f t="shared" si="529"/>
        <v>0.5152999999999156</v>
      </c>
      <c r="P5979" s="242"/>
      <c r="Q5979" s="179"/>
      <c r="R5979" s="179"/>
      <c r="S5979" s="179"/>
      <c r="T5979" s="179"/>
      <c r="U5979" s="179"/>
      <c r="V5979" s="179"/>
      <c r="W5979" s="179"/>
      <c r="X5979" s="179"/>
      <c r="Y5979" s="179"/>
      <c r="Z5979" s="179"/>
      <c r="AA5979" s="222"/>
      <c r="AB5979" s="222"/>
      <c r="AC5979" s="222"/>
      <c r="AD5979" s="179"/>
      <c r="AE5979" s="179"/>
      <c r="AF5979" s="179"/>
      <c r="AG5979" s="179"/>
      <c r="AH5979" s="179"/>
      <c r="AI5979" s="179"/>
      <c r="AJ5979" s="179"/>
    </row>
    <row r="5980" spans="2:36" x14ac:dyDescent="0.3">
      <c r="B5980" s="224">
        <v>605700</v>
      </c>
      <c r="C5980" s="209">
        <v>254257</v>
      </c>
      <c r="D5980" s="206">
        <f t="shared" si="530"/>
        <v>0.419773815420175</v>
      </c>
      <c r="E5980" s="208">
        <f t="shared" si="531"/>
        <v>0.45</v>
      </c>
      <c r="F5980" s="207">
        <v>13984.13</v>
      </c>
      <c r="G5980" s="207">
        <v>20340.560000000001</v>
      </c>
      <c r="H5980" s="207">
        <v>22883.13</v>
      </c>
      <c r="I5980" s="214">
        <f t="shared" si="523"/>
        <v>235951</v>
      </c>
      <c r="J5980" s="211">
        <f t="shared" si="524"/>
        <v>0.38955093280501901</v>
      </c>
      <c r="K5980" s="212">
        <f t="shared" si="525"/>
        <v>0.45</v>
      </c>
      <c r="L5980" s="214">
        <f t="shared" si="526"/>
        <v>12977.305</v>
      </c>
      <c r="M5980" s="213">
        <f t="shared" si="527"/>
        <v>18876.080000000002</v>
      </c>
      <c r="N5980" s="213">
        <f t="shared" si="528"/>
        <v>21235.59</v>
      </c>
      <c r="O5980" s="242">
        <f t="shared" si="529"/>
        <v>0.51520000000007715</v>
      </c>
      <c r="P5980" s="242"/>
      <c r="Q5980" s="179"/>
      <c r="R5980" s="179"/>
      <c r="S5980" s="179"/>
      <c r="T5980" s="179"/>
      <c r="U5980" s="179"/>
      <c r="V5980" s="179"/>
      <c r="W5980" s="179"/>
      <c r="X5980" s="179"/>
      <c r="Y5980" s="179"/>
      <c r="Z5980" s="179"/>
      <c r="AA5980" s="222"/>
      <c r="AB5980" s="222"/>
      <c r="AC5980" s="222"/>
      <c r="AD5980" s="179"/>
      <c r="AE5980" s="179"/>
      <c r="AF5980" s="179"/>
      <c r="AG5980" s="179"/>
      <c r="AH5980" s="179"/>
      <c r="AI5980" s="179"/>
      <c r="AJ5980" s="179"/>
    </row>
    <row r="5981" spans="2:36" x14ac:dyDescent="0.3">
      <c r="B5981" s="224">
        <v>605800</v>
      </c>
      <c r="C5981" s="209">
        <v>254302</v>
      </c>
      <c r="D5981" s="206">
        <f t="shared" si="530"/>
        <v>0.41977880488610103</v>
      </c>
      <c r="E5981" s="208">
        <f t="shared" si="531"/>
        <v>0.45</v>
      </c>
      <c r="F5981" s="207">
        <v>13986.61</v>
      </c>
      <c r="G5981" s="207">
        <v>20344.16</v>
      </c>
      <c r="H5981" s="207">
        <v>22887.18</v>
      </c>
      <c r="I5981" s="214">
        <f t="shared" si="523"/>
        <v>235996</v>
      </c>
      <c r="J5981" s="211">
        <f t="shared" si="524"/>
        <v>0.38956091119181246</v>
      </c>
      <c r="K5981" s="212">
        <f t="shared" si="525"/>
        <v>0.45</v>
      </c>
      <c r="L5981" s="214">
        <f t="shared" si="526"/>
        <v>12979.78</v>
      </c>
      <c r="M5981" s="213">
        <f t="shared" si="527"/>
        <v>18879.68</v>
      </c>
      <c r="N5981" s="213">
        <f t="shared" si="528"/>
        <v>21239.64</v>
      </c>
      <c r="O5981" s="242">
        <f t="shared" si="529"/>
        <v>0.51529999999980647</v>
      </c>
      <c r="P5981" s="242"/>
      <c r="Q5981" s="179"/>
      <c r="R5981" s="179"/>
      <c r="S5981" s="179"/>
      <c r="T5981" s="179"/>
      <c r="U5981" s="179"/>
      <c r="V5981" s="179"/>
      <c r="W5981" s="179"/>
      <c r="X5981" s="179"/>
      <c r="Y5981" s="179"/>
      <c r="Z5981" s="179"/>
      <c r="AA5981" s="222"/>
      <c r="AB5981" s="222"/>
      <c r="AC5981" s="222"/>
      <c r="AD5981" s="179"/>
      <c r="AE5981" s="179"/>
      <c r="AF5981" s="179"/>
      <c r="AG5981" s="179"/>
      <c r="AH5981" s="179"/>
      <c r="AI5981" s="179"/>
      <c r="AJ5981" s="179"/>
    </row>
    <row r="5982" spans="2:36" x14ac:dyDescent="0.3">
      <c r="B5982" s="224">
        <v>605900</v>
      </c>
      <c r="C5982" s="209">
        <v>254347</v>
      </c>
      <c r="D5982" s="206">
        <f t="shared" si="530"/>
        <v>0.41978379270506683</v>
      </c>
      <c r="E5982" s="208">
        <f t="shared" si="531"/>
        <v>0.45</v>
      </c>
      <c r="F5982" s="207">
        <v>13989.08</v>
      </c>
      <c r="G5982" s="207">
        <v>20347.759999999998</v>
      </c>
      <c r="H5982" s="207">
        <v>22891.23</v>
      </c>
      <c r="I5982" s="214">
        <f t="shared" si="523"/>
        <v>236041</v>
      </c>
      <c r="J5982" s="211">
        <f t="shared" si="524"/>
        <v>0.38957088628486547</v>
      </c>
      <c r="K5982" s="212">
        <f t="shared" si="525"/>
        <v>0.45</v>
      </c>
      <c r="L5982" s="214">
        <f t="shared" si="526"/>
        <v>12982.254999999999</v>
      </c>
      <c r="M5982" s="213">
        <f t="shared" si="527"/>
        <v>18883.28</v>
      </c>
      <c r="N5982" s="213">
        <f t="shared" si="528"/>
        <v>21243.69</v>
      </c>
      <c r="O5982" s="242">
        <f t="shared" si="529"/>
        <v>0.51519999999996802</v>
      </c>
      <c r="P5982" s="242"/>
      <c r="Q5982" s="179"/>
      <c r="R5982" s="179"/>
      <c r="S5982" s="179"/>
      <c r="T5982" s="179"/>
      <c r="U5982" s="179"/>
      <c r="V5982" s="179"/>
      <c r="W5982" s="179"/>
      <c r="X5982" s="179"/>
      <c r="Y5982" s="179"/>
      <c r="Z5982" s="179"/>
      <c r="AA5982" s="222"/>
      <c r="AB5982" s="222"/>
      <c r="AC5982" s="222"/>
      <c r="AD5982" s="179"/>
      <c r="AE5982" s="179"/>
      <c r="AF5982" s="179"/>
      <c r="AG5982" s="179"/>
      <c r="AH5982" s="179"/>
      <c r="AI5982" s="179"/>
      <c r="AJ5982" s="179"/>
    </row>
    <row r="5983" spans="2:36" x14ac:dyDescent="0.3">
      <c r="B5983" s="224">
        <v>606000</v>
      </c>
      <c r="C5983" s="209">
        <v>254392</v>
      </c>
      <c r="D5983" s="206">
        <f t="shared" si="530"/>
        <v>0.41978877887788779</v>
      </c>
      <c r="E5983" s="208">
        <f t="shared" si="531"/>
        <v>0.45</v>
      </c>
      <c r="F5983" s="207">
        <v>13991.56</v>
      </c>
      <c r="G5983" s="207">
        <v>20351.36</v>
      </c>
      <c r="H5983" s="207">
        <v>22895.279999999999</v>
      </c>
      <c r="I5983" s="214">
        <f t="shared" si="523"/>
        <v>236086</v>
      </c>
      <c r="J5983" s="211">
        <f t="shared" si="524"/>
        <v>0.38958085808580856</v>
      </c>
      <c r="K5983" s="212">
        <f t="shared" si="525"/>
        <v>0.45</v>
      </c>
      <c r="L5983" s="214">
        <f t="shared" si="526"/>
        <v>12984.73</v>
      </c>
      <c r="M5983" s="213">
        <f t="shared" si="527"/>
        <v>18886.88</v>
      </c>
      <c r="N5983" s="213">
        <f t="shared" si="528"/>
        <v>21247.739999999998</v>
      </c>
      <c r="O5983" s="242">
        <f t="shared" si="529"/>
        <v>0.51529999999966092</v>
      </c>
      <c r="P5983" s="242"/>
      <c r="Q5983" s="179"/>
      <c r="R5983" s="179"/>
      <c r="S5983" s="179"/>
      <c r="T5983" s="179"/>
      <c r="U5983" s="179"/>
      <c r="V5983" s="179"/>
      <c r="W5983" s="179"/>
      <c r="X5983" s="179"/>
      <c r="Y5983" s="179"/>
      <c r="Z5983" s="179"/>
      <c r="AA5983" s="222"/>
      <c r="AB5983" s="222"/>
      <c r="AC5983" s="222"/>
      <c r="AD5983" s="179"/>
      <c r="AE5983" s="179"/>
      <c r="AF5983" s="179"/>
      <c r="AG5983" s="179"/>
      <c r="AH5983" s="179"/>
      <c r="AI5983" s="179"/>
      <c r="AJ5983" s="179"/>
    </row>
    <row r="5984" spans="2:36" x14ac:dyDescent="0.3">
      <c r="B5984" s="224">
        <v>606100</v>
      </c>
      <c r="C5984" s="209">
        <v>254437</v>
      </c>
      <c r="D5984" s="206">
        <f t="shared" si="530"/>
        <v>0.41979376340537866</v>
      </c>
      <c r="E5984" s="208">
        <f t="shared" si="531"/>
        <v>0.45</v>
      </c>
      <c r="F5984" s="207">
        <v>13994.03</v>
      </c>
      <c r="G5984" s="207">
        <v>20354.96</v>
      </c>
      <c r="H5984" s="207">
        <v>22899.33</v>
      </c>
      <c r="I5984" s="214">
        <f t="shared" si="523"/>
        <v>236131</v>
      </c>
      <c r="J5984" s="211">
        <f t="shared" si="524"/>
        <v>0.38959082659627126</v>
      </c>
      <c r="K5984" s="212">
        <f t="shared" si="525"/>
        <v>0.45</v>
      </c>
      <c r="L5984" s="214">
        <f t="shared" si="526"/>
        <v>12987.205</v>
      </c>
      <c r="M5984" s="213">
        <f t="shared" si="527"/>
        <v>18890.48</v>
      </c>
      <c r="N5984" s="213">
        <f t="shared" si="528"/>
        <v>21251.79</v>
      </c>
      <c r="O5984" s="242">
        <f t="shared" si="529"/>
        <v>0.51520000000047728</v>
      </c>
      <c r="P5984" s="242"/>
      <c r="Q5984" s="179"/>
      <c r="R5984" s="179"/>
      <c r="S5984" s="179"/>
      <c r="T5984" s="179"/>
      <c r="U5984" s="179"/>
      <c r="V5984" s="179"/>
      <c r="W5984" s="179"/>
      <c r="X5984" s="179"/>
      <c r="Y5984" s="179"/>
      <c r="Z5984" s="179"/>
      <c r="AA5984" s="222"/>
      <c r="AB5984" s="222"/>
      <c r="AC5984" s="222"/>
      <c r="AD5984" s="179"/>
      <c r="AE5984" s="179"/>
      <c r="AF5984" s="179"/>
      <c r="AG5984" s="179"/>
      <c r="AH5984" s="179"/>
      <c r="AI5984" s="179"/>
      <c r="AJ5984" s="179"/>
    </row>
    <row r="5985" spans="2:36" x14ac:dyDescent="0.3">
      <c r="B5985" s="224">
        <v>606200</v>
      </c>
      <c r="C5985" s="209">
        <v>254482</v>
      </c>
      <c r="D5985" s="206">
        <f t="shared" si="530"/>
        <v>0.41979874628835367</v>
      </c>
      <c r="E5985" s="208">
        <f t="shared" si="531"/>
        <v>0.45</v>
      </c>
      <c r="F5985" s="207">
        <v>13996.51</v>
      </c>
      <c r="G5985" s="207">
        <v>20358.560000000001</v>
      </c>
      <c r="H5985" s="207">
        <v>22903.38</v>
      </c>
      <c r="I5985" s="214">
        <f t="shared" si="523"/>
        <v>236176</v>
      </c>
      <c r="J5985" s="211">
        <f t="shared" si="524"/>
        <v>0.38960079181788188</v>
      </c>
      <c r="K5985" s="212">
        <f t="shared" si="525"/>
        <v>0.45</v>
      </c>
      <c r="L5985" s="214">
        <f t="shared" si="526"/>
        <v>12989.68</v>
      </c>
      <c r="M5985" s="213">
        <f t="shared" si="527"/>
        <v>18894.080000000002</v>
      </c>
      <c r="N5985" s="213">
        <f t="shared" si="528"/>
        <v>21255.84</v>
      </c>
      <c r="O5985" s="242">
        <f t="shared" si="529"/>
        <v>0.51530000000013387</v>
      </c>
      <c r="P5985" s="242"/>
      <c r="Q5985" s="179"/>
      <c r="R5985" s="179"/>
      <c r="S5985" s="179"/>
      <c r="T5985" s="179"/>
      <c r="U5985" s="179"/>
      <c r="V5985" s="179"/>
      <c r="W5985" s="179"/>
      <c r="X5985" s="179"/>
      <c r="Y5985" s="179"/>
      <c r="Z5985" s="179"/>
      <c r="AA5985" s="222"/>
      <c r="AB5985" s="222"/>
      <c r="AC5985" s="222"/>
      <c r="AD5985" s="179"/>
      <c r="AE5985" s="179"/>
      <c r="AF5985" s="179"/>
      <c r="AG5985" s="179"/>
      <c r="AH5985" s="179"/>
      <c r="AI5985" s="179"/>
      <c r="AJ5985" s="179"/>
    </row>
    <row r="5986" spans="2:36" x14ac:dyDescent="0.3">
      <c r="B5986" s="224">
        <v>606300</v>
      </c>
      <c r="C5986" s="209">
        <v>254527</v>
      </c>
      <c r="D5986" s="206">
        <f t="shared" si="530"/>
        <v>0.41980372752762657</v>
      </c>
      <c r="E5986" s="208">
        <f t="shared" si="531"/>
        <v>0.45</v>
      </c>
      <c r="F5986" s="207">
        <v>13998.98</v>
      </c>
      <c r="G5986" s="207">
        <v>20362.16</v>
      </c>
      <c r="H5986" s="207">
        <v>22907.43</v>
      </c>
      <c r="I5986" s="214">
        <f t="shared" si="523"/>
        <v>236221</v>
      </c>
      <c r="J5986" s="211">
        <f t="shared" si="524"/>
        <v>0.38961075375226784</v>
      </c>
      <c r="K5986" s="212">
        <f t="shared" si="525"/>
        <v>0.45</v>
      </c>
      <c r="L5986" s="214">
        <f t="shared" si="526"/>
        <v>12992.155000000001</v>
      </c>
      <c r="M5986" s="213">
        <f t="shared" si="527"/>
        <v>18897.68</v>
      </c>
      <c r="N5986" s="213">
        <f t="shared" si="528"/>
        <v>21259.89</v>
      </c>
      <c r="O5986" s="242">
        <f t="shared" si="529"/>
        <v>0.51519999999971333</v>
      </c>
      <c r="P5986" s="242"/>
      <c r="Q5986" s="179"/>
      <c r="R5986" s="179"/>
      <c r="S5986" s="179"/>
      <c r="T5986" s="179"/>
      <c r="U5986" s="179"/>
      <c r="V5986" s="179"/>
      <c r="W5986" s="179"/>
      <c r="X5986" s="179"/>
      <c r="Y5986" s="179"/>
      <c r="Z5986" s="179"/>
      <c r="AA5986" s="222"/>
      <c r="AB5986" s="222"/>
      <c r="AC5986" s="222"/>
      <c r="AD5986" s="179"/>
      <c r="AE5986" s="179"/>
      <c r="AF5986" s="179"/>
      <c r="AG5986" s="179"/>
      <c r="AH5986" s="179"/>
      <c r="AI5986" s="179"/>
      <c r="AJ5986" s="179"/>
    </row>
    <row r="5987" spans="2:36" x14ac:dyDescent="0.3">
      <c r="B5987" s="224">
        <v>606400</v>
      </c>
      <c r="C5987" s="209">
        <v>254572</v>
      </c>
      <c r="D5987" s="206">
        <f t="shared" si="530"/>
        <v>0.41980870712401053</v>
      </c>
      <c r="E5987" s="208">
        <f t="shared" si="531"/>
        <v>0.45</v>
      </c>
      <c r="F5987" s="207">
        <v>14001.46</v>
      </c>
      <c r="G5987" s="207">
        <v>20365.759999999998</v>
      </c>
      <c r="H5987" s="207">
        <v>22911.48</v>
      </c>
      <c r="I5987" s="214">
        <f t="shared" si="523"/>
        <v>236266</v>
      </c>
      <c r="J5987" s="211">
        <f t="shared" si="524"/>
        <v>0.38962071240105539</v>
      </c>
      <c r="K5987" s="212">
        <f t="shared" si="525"/>
        <v>0.45</v>
      </c>
      <c r="L5987" s="214">
        <f t="shared" si="526"/>
        <v>12994.63</v>
      </c>
      <c r="M5987" s="213">
        <f t="shared" si="527"/>
        <v>18901.28</v>
      </c>
      <c r="N5987" s="213">
        <f t="shared" si="528"/>
        <v>21263.94</v>
      </c>
      <c r="O5987" s="242">
        <f t="shared" si="529"/>
        <v>0.51530000000002474</v>
      </c>
      <c r="P5987" s="242"/>
      <c r="Q5987" s="179"/>
      <c r="R5987" s="179"/>
      <c r="S5987" s="179"/>
      <c r="T5987" s="179"/>
      <c r="U5987" s="179"/>
      <c r="V5987" s="179"/>
      <c r="W5987" s="179"/>
      <c r="X5987" s="179"/>
      <c r="Y5987" s="179"/>
      <c r="Z5987" s="179"/>
      <c r="AA5987" s="222"/>
      <c r="AB5987" s="222"/>
      <c r="AC5987" s="222"/>
      <c r="AD5987" s="179"/>
      <c r="AE5987" s="179"/>
      <c r="AF5987" s="179"/>
      <c r="AG5987" s="179"/>
      <c r="AH5987" s="179"/>
      <c r="AI5987" s="179"/>
      <c r="AJ5987" s="179"/>
    </row>
    <row r="5988" spans="2:36" x14ac:dyDescent="0.3">
      <c r="B5988" s="224">
        <v>606500</v>
      </c>
      <c r="C5988" s="209">
        <v>254617</v>
      </c>
      <c r="D5988" s="206">
        <f t="shared" si="530"/>
        <v>0.41981368507831823</v>
      </c>
      <c r="E5988" s="208">
        <f t="shared" si="531"/>
        <v>0.45</v>
      </c>
      <c r="F5988" s="207">
        <v>14003.93</v>
      </c>
      <c r="G5988" s="207">
        <v>20369.36</v>
      </c>
      <c r="H5988" s="207">
        <v>22915.53</v>
      </c>
      <c r="I5988" s="214">
        <f t="shared" si="523"/>
        <v>236311</v>
      </c>
      <c r="J5988" s="211">
        <f t="shared" si="524"/>
        <v>0.38963066776586974</v>
      </c>
      <c r="K5988" s="212">
        <f t="shared" si="525"/>
        <v>0.45</v>
      </c>
      <c r="L5988" s="214">
        <f t="shared" si="526"/>
        <v>12997.105</v>
      </c>
      <c r="M5988" s="213">
        <f t="shared" si="527"/>
        <v>18904.88</v>
      </c>
      <c r="N5988" s="213">
        <f t="shared" si="528"/>
        <v>21267.989999999998</v>
      </c>
      <c r="O5988" s="242">
        <f t="shared" si="529"/>
        <v>0.51519999999964061</v>
      </c>
      <c r="P5988" s="242"/>
      <c r="Q5988" s="179"/>
      <c r="R5988" s="179"/>
      <c r="S5988" s="179"/>
      <c r="T5988" s="179"/>
      <c r="U5988" s="179"/>
      <c r="V5988" s="179"/>
      <c r="W5988" s="179"/>
      <c r="X5988" s="179"/>
      <c r="Y5988" s="179"/>
      <c r="Z5988" s="179"/>
      <c r="AA5988" s="222"/>
      <c r="AB5988" s="222"/>
      <c r="AC5988" s="222"/>
      <c r="AD5988" s="179"/>
      <c r="AE5988" s="179"/>
      <c r="AF5988" s="179"/>
      <c r="AG5988" s="179"/>
      <c r="AH5988" s="179"/>
      <c r="AI5988" s="179"/>
      <c r="AJ5988" s="179"/>
    </row>
    <row r="5989" spans="2:36" x14ac:dyDescent="0.3">
      <c r="B5989" s="224">
        <v>606600</v>
      </c>
      <c r="C5989" s="209">
        <v>254662</v>
      </c>
      <c r="D5989" s="206">
        <f t="shared" si="530"/>
        <v>0.4198186613913617</v>
      </c>
      <c r="E5989" s="208">
        <f t="shared" si="531"/>
        <v>0.45</v>
      </c>
      <c r="F5989" s="207">
        <v>14006.41</v>
      </c>
      <c r="G5989" s="207">
        <v>20372.96</v>
      </c>
      <c r="H5989" s="207">
        <v>22919.58</v>
      </c>
      <c r="I5989" s="214">
        <f t="shared" si="523"/>
        <v>236356</v>
      </c>
      <c r="J5989" s="211">
        <f t="shared" si="524"/>
        <v>0.38964061984833498</v>
      </c>
      <c r="K5989" s="212">
        <f t="shared" si="525"/>
        <v>0.45</v>
      </c>
      <c r="L5989" s="214">
        <f t="shared" si="526"/>
        <v>12999.58</v>
      </c>
      <c r="M5989" s="213">
        <f t="shared" si="527"/>
        <v>18908.48</v>
      </c>
      <c r="N5989" s="213">
        <f t="shared" si="528"/>
        <v>21272.04</v>
      </c>
      <c r="O5989" s="242">
        <f t="shared" si="529"/>
        <v>0.5152999999999156</v>
      </c>
      <c r="P5989" s="242"/>
      <c r="Q5989" s="179"/>
      <c r="R5989" s="179"/>
      <c r="S5989" s="179"/>
      <c r="T5989" s="179"/>
      <c r="U5989" s="179"/>
      <c r="V5989" s="179"/>
      <c r="W5989" s="179"/>
      <c r="X5989" s="179"/>
      <c r="Y5989" s="179"/>
      <c r="Z5989" s="179"/>
      <c r="AA5989" s="222"/>
      <c r="AB5989" s="222"/>
      <c r="AC5989" s="222"/>
      <c r="AD5989" s="179"/>
      <c r="AE5989" s="179"/>
      <c r="AF5989" s="179"/>
      <c r="AG5989" s="179"/>
      <c r="AH5989" s="179"/>
      <c r="AI5989" s="179"/>
      <c r="AJ5989" s="179"/>
    </row>
    <row r="5990" spans="2:36" x14ac:dyDescent="0.3">
      <c r="B5990" s="224">
        <v>606700</v>
      </c>
      <c r="C5990" s="209">
        <v>254707</v>
      </c>
      <c r="D5990" s="206">
        <f t="shared" si="530"/>
        <v>0.41982363606395251</v>
      </c>
      <c r="E5990" s="208">
        <f t="shared" si="531"/>
        <v>0.45</v>
      </c>
      <c r="F5990" s="207">
        <v>14008.88</v>
      </c>
      <c r="G5990" s="207">
        <v>20376.560000000001</v>
      </c>
      <c r="H5990" s="207">
        <v>22923.63</v>
      </c>
      <c r="I5990" s="214">
        <f t="shared" si="523"/>
        <v>236401</v>
      </c>
      <c r="J5990" s="211">
        <f t="shared" si="524"/>
        <v>0.38965056865007419</v>
      </c>
      <c r="K5990" s="212">
        <f t="shared" si="525"/>
        <v>0.45</v>
      </c>
      <c r="L5990" s="214">
        <f t="shared" si="526"/>
        <v>13002.055</v>
      </c>
      <c r="M5990" s="213">
        <f t="shared" si="527"/>
        <v>18912.080000000002</v>
      </c>
      <c r="N5990" s="213">
        <f t="shared" si="528"/>
        <v>21276.09</v>
      </c>
      <c r="O5990" s="242">
        <f t="shared" si="529"/>
        <v>0.51520000000007715</v>
      </c>
      <c r="P5990" s="242"/>
      <c r="Q5990" s="179"/>
      <c r="R5990" s="179"/>
      <c r="S5990" s="179"/>
      <c r="T5990" s="179"/>
      <c r="U5990" s="179"/>
      <c r="V5990" s="179"/>
      <c r="W5990" s="179"/>
      <c r="X5990" s="179"/>
      <c r="Y5990" s="179"/>
      <c r="Z5990" s="179"/>
      <c r="AA5990" s="222"/>
      <c r="AB5990" s="222"/>
      <c r="AC5990" s="222"/>
      <c r="AD5990" s="179"/>
      <c r="AE5990" s="179"/>
      <c r="AF5990" s="179"/>
      <c r="AG5990" s="179"/>
      <c r="AH5990" s="179"/>
      <c r="AI5990" s="179"/>
      <c r="AJ5990" s="179"/>
    </row>
    <row r="5991" spans="2:36" x14ac:dyDescent="0.3">
      <c r="B5991" s="224">
        <v>606800</v>
      </c>
      <c r="C5991" s="209">
        <v>254752</v>
      </c>
      <c r="D5991" s="206">
        <f t="shared" si="530"/>
        <v>0.41982860909690178</v>
      </c>
      <c r="E5991" s="208">
        <f t="shared" si="531"/>
        <v>0.45</v>
      </c>
      <c r="F5991" s="207">
        <v>14011.36</v>
      </c>
      <c r="G5991" s="207">
        <v>20380.16</v>
      </c>
      <c r="H5991" s="207">
        <v>22927.68</v>
      </c>
      <c r="I5991" s="214">
        <f t="shared" si="523"/>
        <v>236446</v>
      </c>
      <c r="J5991" s="211">
        <f t="shared" si="524"/>
        <v>0.3896605141727093</v>
      </c>
      <c r="K5991" s="212">
        <f t="shared" si="525"/>
        <v>0.45</v>
      </c>
      <c r="L5991" s="214">
        <f t="shared" si="526"/>
        <v>13004.53</v>
      </c>
      <c r="M5991" s="213">
        <f t="shared" si="527"/>
        <v>18915.68</v>
      </c>
      <c r="N5991" s="213">
        <f t="shared" si="528"/>
        <v>21280.14</v>
      </c>
      <c r="O5991" s="242">
        <f t="shared" si="529"/>
        <v>0.51529999999980647</v>
      </c>
      <c r="P5991" s="242"/>
      <c r="Q5991" s="179"/>
      <c r="R5991" s="179"/>
      <c r="S5991" s="179"/>
      <c r="T5991" s="179"/>
      <c r="U5991" s="179"/>
      <c r="V5991" s="179"/>
      <c r="W5991" s="179"/>
      <c r="X5991" s="179"/>
      <c r="Y5991" s="179"/>
      <c r="Z5991" s="179"/>
      <c r="AA5991" s="222"/>
      <c r="AB5991" s="222"/>
      <c r="AC5991" s="222"/>
      <c r="AD5991" s="179"/>
      <c r="AE5991" s="179"/>
      <c r="AF5991" s="179"/>
      <c r="AG5991" s="179"/>
      <c r="AH5991" s="179"/>
      <c r="AI5991" s="179"/>
      <c r="AJ5991" s="179"/>
    </row>
    <row r="5992" spans="2:36" x14ac:dyDescent="0.3">
      <c r="B5992" s="224">
        <v>606900</v>
      </c>
      <c r="C5992" s="209">
        <v>254797</v>
      </c>
      <c r="D5992" s="206">
        <f t="shared" si="530"/>
        <v>0.41983358049101993</v>
      </c>
      <c r="E5992" s="208">
        <f t="shared" si="531"/>
        <v>0.45</v>
      </c>
      <c r="F5992" s="207">
        <v>14013.83</v>
      </c>
      <c r="G5992" s="207">
        <v>20383.759999999998</v>
      </c>
      <c r="H5992" s="207">
        <v>22931.73</v>
      </c>
      <c r="I5992" s="214">
        <f t="shared" si="523"/>
        <v>236491</v>
      </c>
      <c r="J5992" s="211">
        <f t="shared" si="524"/>
        <v>0.38967045641786124</v>
      </c>
      <c r="K5992" s="212">
        <f t="shared" si="525"/>
        <v>0.45</v>
      </c>
      <c r="L5992" s="214">
        <f t="shared" si="526"/>
        <v>13007.004999999999</v>
      </c>
      <c r="M5992" s="213">
        <f t="shared" si="527"/>
        <v>18919.28</v>
      </c>
      <c r="N5992" s="213">
        <f t="shared" si="528"/>
        <v>21284.19</v>
      </c>
      <c r="O5992" s="242">
        <f t="shared" si="529"/>
        <v>0.51519999999996802</v>
      </c>
      <c r="P5992" s="242"/>
      <c r="Q5992" s="179"/>
      <c r="R5992" s="179"/>
      <c r="S5992" s="179"/>
      <c r="T5992" s="179"/>
      <c r="U5992" s="179"/>
      <c r="V5992" s="179"/>
      <c r="W5992" s="179"/>
      <c r="X5992" s="179"/>
      <c r="Y5992" s="179"/>
      <c r="Z5992" s="179"/>
      <c r="AA5992" s="222"/>
      <c r="AB5992" s="222"/>
      <c r="AC5992" s="222"/>
      <c r="AD5992" s="179"/>
      <c r="AE5992" s="179"/>
      <c r="AF5992" s="179"/>
      <c r="AG5992" s="179"/>
      <c r="AH5992" s="179"/>
      <c r="AI5992" s="179"/>
      <c r="AJ5992" s="179"/>
    </row>
    <row r="5993" spans="2:36" x14ac:dyDescent="0.3">
      <c r="B5993" s="224">
        <v>607000</v>
      </c>
      <c r="C5993" s="209">
        <v>254842</v>
      </c>
      <c r="D5993" s="206">
        <f t="shared" si="530"/>
        <v>0.41983855024711697</v>
      </c>
      <c r="E5993" s="208">
        <f t="shared" si="531"/>
        <v>0.45</v>
      </c>
      <c r="F5993" s="207">
        <v>14016.31</v>
      </c>
      <c r="G5993" s="207">
        <v>20387.36</v>
      </c>
      <c r="H5993" s="207">
        <v>22935.78</v>
      </c>
      <c r="I5993" s="214">
        <f t="shared" ref="I5993:I6056" si="532">I5992+45</f>
        <v>236536</v>
      </c>
      <c r="J5993" s="211">
        <f t="shared" si="524"/>
        <v>0.38968039538714994</v>
      </c>
      <c r="K5993" s="212">
        <f t="shared" si="525"/>
        <v>0.45</v>
      </c>
      <c r="L5993" s="214">
        <f t="shared" si="526"/>
        <v>13009.48</v>
      </c>
      <c r="M5993" s="213">
        <f t="shared" si="527"/>
        <v>18922.88</v>
      </c>
      <c r="N5993" s="213">
        <f t="shared" si="528"/>
        <v>21288.239999999998</v>
      </c>
      <c r="O5993" s="242">
        <f t="shared" si="529"/>
        <v>0.51529999999966092</v>
      </c>
      <c r="P5993" s="242"/>
      <c r="Q5993" s="179"/>
      <c r="R5993" s="179"/>
      <c r="S5993" s="179"/>
      <c r="T5993" s="179"/>
      <c r="U5993" s="179"/>
      <c r="V5993" s="179"/>
      <c r="W5993" s="179"/>
      <c r="X5993" s="179"/>
      <c r="Y5993" s="179"/>
      <c r="Z5993" s="179"/>
      <c r="AA5993" s="222"/>
      <c r="AB5993" s="222"/>
      <c r="AC5993" s="222"/>
      <c r="AD5993" s="179"/>
      <c r="AE5993" s="179"/>
      <c r="AF5993" s="179"/>
      <c r="AG5993" s="179"/>
      <c r="AH5993" s="179"/>
      <c r="AI5993" s="179"/>
      <c r="AJ5993" s="179"/>
    </row>
    <row r="5994" spans="2:36" x14ac:dyDescent="0.3">
      <c r="B5994" s="224">
        <v>607100</v>
      </c>
      <c r="C5994" s="209">
        <v>254887</v>
      </c>
      <c r="D5994" s="206">
        <f t="shared" si="530"/>
        <v>0.41984351836600231</v>
      </c>
      <c r="E5994" s="208">
        <f t="shared" si="531"/>
        <v>0.45</v>
      </c>
      <c r="F5994" s="207">
        <v>14018.78</v>
      </c>
      <c r="G5994" s="207">
        <v>20390.96</v>
      </c>
      <c r="H5994" s="207">
        <v>22939.83</v>
      </c>
      <c r="I5994" s="214">
        <f t="shared" si="532"/>
        <v>236581</v>
      </c>
      <c r="J5994" s="211">
        <f t="shared" si="524"/>
        <v>0.38969033108219403</v>
      </c>
      <c r="K5994" s="212">
        <f t="shared" si="525"/>
        <v>0.45</v>
      </c>
      <c r="L5994" s="214">
        <f t="shared" si="526"/>
        <v>13011.955</v>
      </c>
      <c r="M5994" s="213">
        <f t="shared" si="527"/>
        <v>18926.48</v>
      </c>
      <c r="N5994" s="213">
        <f t="shared" si="528"/>
        <v>21292.29</v>
      </c>
      <c r="O5994" s="242">
        <f t="shared" si="529"/>
        <v>0.51520000000047728</v>
      </c>
      <c r="P5994" s="242"/>
      <c r="Q5994" s="179"/>
      <c r="R5994" s="179"/>
      <c r="S5994" s="179"/>
      <c r="T5994" s="179"/>
      <c r="U5994" s="179"/>
      <c r="V5994" s="179"/>
      <c r="W5994" s="179"/>
      <c r="X5994" s="179"/>
      <c r="Y5994" s="179"/>
      <c r="Z5994" s="179"/>
      <c r="AA5994" s="222"/>
      <c r="AB5994" s="222"/>
      <c r="AC5994" s="222"/>
      <c r="AD5994" s="179"/>
      <c r="AE5994" s="179"/>
      <c r="AF5994" s="179"/>
      <c r="AG5994" s="179"/>
      <c r="AH5994" s="179"/>
      <c r="AI5994" s="179"/>
      <c r="AJ5994" s="179"/>
    </row>
    <row r="5995" spans="2:36" x14ac:dyDescent="0.3">
      <c r="B5995" s="224">
        <v>607200</v>
      </c>
      <c r="C5995" s="209">
        <v>254932</v>
      </c>
      <c r="D5995" s="206">
        <f t="shared" si="530"/>
        <v>0.41984848484848486</v>
      </c>
      <c r="E5995" s="208">
        <f t="shared" si="531"/>
        <v>0.45</v>
      </c>
      <c r="F5995" s="207">
        <v>14021.26</v>
      </c>
      <c r="G5995" s="207">
        <v>20394.560000000001</v>
      </c>
      <c r="H5995" s="207">
        <v>22943.88</v>
      </c>
      <c r="I5995" s="214">
        <f t="shared" si="532"/>
        <v>236626</v>
      </c>
      <c r="J5995" s="211">
        <f t="shared" si="524"/>
        <v>0.38970026350461134</v>
      </c>
      <c r="K5995" s="212">
        <f t="shared" si="525"/>
        <v>0.45</v>
      </c>
      <c r="L5995" s="214">
        <f t="shared" si="526"/>
        <v>13014.43</v>
      </c>
      <c r="M5995" s="213">
        <f t="shared" si="527"/>
        <v>18930.080000000002</v>
      </c>
      <c r="N5995" s="213">
        <f t="shared" si="528"/>
        <v>21296.34</v>
      </c>
      <c r="O5995" s="242">
        <f t="shared" si="529"/>
        <v>0.51530000000013387</v>
      </c>
      <c r="P5995" s="242"/>
      <c r="Q5995" s="179"/>
      <c r="R5995" s="179"/>
      <c r="S5995" s="179"/>
      <c r="T5995" s="179"/>
      <c r="U5995" s="179"/>
      <c r="V5995" s="179"/>
      <c r="W5995" s="179"/>
      <c r="X5995" s="179"/>
      <c r="Y5995" s="179"/>
      <c r="Z5995" s="179"/>
      <c r="AA5995" s="222"/>
      <c r="AB5995" s="222"/>
      <c r="AC5995" s="222"/>
      <c r="AD5995" s="179"/>
      <c r="AE5995" s="179"/>
      <c r="AF5995" s="179"/>
      <c r="AG5995" s="179"/>
      <c r="AH5995" s="179"/>
      <c r="AI5995" s="179"/>
      <c r="AJ5995" s="179"/>
    </row>
    <row r="5996" spans="2:36" x14ac:dyDescent="0.3">
      <c r="B5996" s="224">
        <v>607300</v>
      </c>
      <c r="C5996" s="209">
        <v>254977</v>
      </c>
      <c r="D5996" s="206">
        <f t="shared" si="530"/>
        <v>0.41985344969537297</v>
      </c>
      <c r="E5996" s="208">
        <f t="shared" si="531"/>
        <v>0.45</v>
      </c>
      <c r="F5996" s="207">
        <v>14023.73</v>
      </c>
      <c r="G5996" s="207">
        <v>20398.16</v>
      </c>
      <c r="H5996" s="207">
        <v>22947.93</v>
      </c>
      <c r="I5996" s="214">
        <f t="shared" si="532"/>
        <v>236671</v>
      </c>
      <c r="J5996" s="211">
        <f t="shared" si="524"/>
        <v>0.38971019265601842</v>
      </c>
      <c r="K5996" s="212">
        <f t="shared" si="525"/>
        <v>0.45</v>
      </c>
      <c r="L5996" s="214">
        <f t="shared" si="526"/>
        <v>13016.905000000001</v>
      </c>
      <c r="M5996" s="213">
        <f t="shared" si="527"/>
        <v>18933.68</v>
      </c>
      <c r="N5996" s="213">
        <f t="shared" si="528"/>
        <v>21300.39</v>
      </c>
      <c r="O5996" s="242">
        <f t="shared" si="529"/>
        <v>0.51519999999971333</v>
      </c>
      <c r="P5996" s="242"/>
      <c r="Q5996" s="179"/>
      <c r="R5996" s="179"/>
      <c r="S5996" s="179"/>
      <c r="T5996" s="179"/>
      <c r="U5996" s="179"/>
      <c r="V5996" s="179"/>
      <c r="W5996" s="179"/>
      <c r="X5996" s="179"/>
      <c r="Y5996" s="179"/>
      <c r="Z5996" s="179"/>
      <c r="AA5996" s="222"/>
      <c r="AB5996" s="222"/>
      <c r="AC5996" s="222"/>
      <c r="AD5996" s="179"/>
      <c r="AE5996" s="179"/>
      <c r="AF5996" s="179"/>
      <c r="AG5996" s="179"/>
      <c r="AH5996" s="179"/>
      <c r="AI5996" s="179"/>
      <c r="AJ5996" s="179"/>
    </row>
    <row r="5997" spans="2:36" x14ac:dyDescent="0.3">
      <c r="B5997" s="224">
        <v>607400</v>
      </c>
      <c r="C5997" s="209">
        <v>255022</v>
      </c>
      <c r="D5997" s="206">
        <f t="shared" si="530"/>
        <v>0.4198584129074745</v>
      </c>
      <c r="E5997" s="208">
        <f t="shared" si="531"/>
        <v>0.45</v>
      </c>
      <c r="F5997" s="207">
        <v>14026.21</v>
      </c>
      <c r="G5997" s="207">
        <v>20401.759999999998</v>
      </c>
      <c r="H5997" s="207">
        <v>22951.98</v>
      </c>
      <c r="I5997" s="214">
        <f t="shared" si="532"/>
        <v>236716</v>
      </c>
      <c r="J5997" s="211">
        <f t="shared" si="524"/>
        <v>0.38972011853803096</v>
      </c>
      <c r="K5997" s="212">
        <f t="shared" si="525"/>
        <v>0.45</v>
      </c>
      <c r="L5997" s="214">
        <f t="shared" si="526"/>
        <v>13019.38</v>
      </c>
      <c r="M5997" s="213">
        <f t="shared" si="527"/>
        <v>18937.28</v>
      </c>
      <c r="N5997" s="213">
        <f t="shared" si="528"/>
        <v>21304.44</v>
      </c>
      <c r="O5997" s="242">
        <f t="shared" si="529"/>
        <v>0.51530000000002474</v>
      </c>
      <c r="P5997" s="242"/>
      <c r="Q5997" s="179"/>
      <c r="R5997" s="179"/>
      <c r="S5997" s="179"/>
      <c r="T5997" s="179"/>
      <c r="U5997" s="179"/>
      <c r="V5997" s="179"/>
      <c r="W5997" s="179"/>
      <c r="X5997" s="179"/>
      <c r="Y5997" s="179"/>
      <c r="Z5997" s="179"/>
      <c r="AA5997" s="222"/>
      <c r="AB5997" s="222"/>
      <c r="AC5997" s="222"/>
      <c r="AD5997" s="179"/>
      <c r="AE5997" s="179"/>
      <c r="AF5997" s="179"/>
      <c r="AG5997" s="179"/>
      <c r="AH5997" s="179"/>
      <c r="AI5997" s="179"/>
      <c r="AJ5997" s="179"/>
    </row>
    <row r="5998" spans="2:36" x14ac:dyDescent="0.3">
      <c r="B5998" s="224">
        <v>607500</v>
      </c>
      <c r="C5998" s="209">
        <v>255067</v>
      </c>
      <c r="D5998" s="206">
        <f t="shared" si="530"/>
        <v>0.41986337448559669</v>
      </c>
      <c r="E5998" s="208">
        <f t="shared" si="531"/>
        <v>0.45</v>
      </c>
      <c r="F5998" s="207">
        <v>14028.68</v>
      </c>
      <c r="G5998" s="207">
        <v>20405.36</v>
      </c>
      <c r="H5998" s="207">
        <v>22956.03</v>
      </c>
      <c r="I5998" s="214">
        <f t="shared" si="532"/>
        <v>236761</v>
      </c>
      <c r="J5998" s="211">
        <f t="shared" si="524"/>
        <v>0.3897300411522634</v>
      </c>
      <c r="K5998" s="212">
        <f t="shared" si="525"/>
        <v>0.45</v>
      </c>
      <c r="L5998" s="214">
        <f t="shared" si="526"/>
        <v>13021.855</v>
      </c>
      <c r="M5998" s="213">
        <f t="shared" si="527"/>
        <v>18940.88</v>
      </c>
      <c r="N5998" s="213">
        <f t="shared" si="528"/>
        <v>21308.489999999998</v>
      </c>
      <c r="O5998" s="242">
        <f t="shared" si="529"/>
        <v>0.51519999999964061</v>
      </c>
      <c r="P5998" s="242"/>
      <c r="Q5998" s="179"/>
      <c r="R5998" s="179"/>
      <c r="S5998" s="179"/>
      <c r="T5998" s="179"/>
      <c r="U5998" s="179"/>
      <c r="V5998" s="179"/>
      <c r="W5998" s="179"/>
      <c r="X5998" s="179"/>
      <c r="Y5998" s="179"/>
      <c r="Z5998" s="179"/>
      <c r="AA5998" s="222"/>
      <c r="AB5998" s="222"/>
      <c r="AC5998" s="222"/>
      <c r="AD5998" s="179"/>
      <c r="AE5998" s="179"/>
      <c r="AF5998" s="179"/>
      <c r="AG5998" s="179"/>
      <c r="AH5998" s="179"/>
      <c r="AI5998" s="179"/>
      <c r="AJ5998" s="179"/>
    </row>
    <row r="5999" spans="2:36" x14ac:dyDescent="0.3">
      <c r="B5999" s="224">
        <v>607600</v>
      </c>
      <c r="C5999" s="209">
        <v>255112</v>
      </c>
      <c r="D5999" s="206">
        <f t="shared" si="530"/>
        <v>0.41986833443054639</v>
      </c>
      <c r="E5999" s="208">
        <f t="shared" si="531"/>
        <v>0.45</v>
      </c>
      <c r="F5999" s="207">
        <v>14031.16</v>
      </c>
      <c r="G5999" s="207">
        <v>20408.96</v>
      </c>
      <c r="H5999" s="207">
        <v>22960.080000000002</v>
      </c>
      <c r="I5999" s="214">
        <f t="shared" si="532"/>
        <v>236806</v>
      </c>
      <c r="J5999" s="211">
        <f t="shared" si="524"/>
        <v>0.38973996050032916</v>
      </c>
      <c r="K5999" s="212">
        <f t="shared" si="525"/>
        <v>0.45</v>
      </c>
      <c r="L5999" s="214">
        <f t="shared" si="526"/>
        <v>13024.33</v>
      </c>
      <c r="M5999" s="213">
        <f t="shared" si="527"/>
        <v>18944.48</v>
      </c>
      <c r="N5999" s="213">
        <f t="shared" si="528"/>
        <v>21312.54</v>
      </c>
      <c r="O5999" s="242">
        <f t="shared" si="529"/>
        <v>0.5152999999999156</v>
      </c>
      <c r="P5999" s="242"/>
      <c r="Q5999" s="179"/>
      <c r="R5999" s="179"/>
      <c r="S5999" s="179"/>
      <c r="T5999" s="179"/>
      <c r="U5999" s="179"/>
      <c r="V5999" s="179"/>
      <c r="W5999" s="179"/>
      <c r="X5999" s="179"/>
      <c r="Y5999" s="179"/>
      <c r="Z5999" s="179"/>
      <c r="AA5999" s="222"/>
      <c r="AB5999" s="222"/>
      <c r="AC5999" s="222"/>
      <c r="AD5999" s="179"/>
      <c r="AE5999" s="179"/>
      <c r="AF5999" s="179"/>
      <c r="AG5999" s="179"/>
      <c r="AH5999" s="179"/>
      <c r="AI5999" s="179"/>
      <c r="AJ5999" s="179"/>
    </row>
    <row r="6000" spans="2:36" x14ac:dyDescent="0.3">
      <c r="B6000" s="224">
        <v>607700</v>
      </c>
      <c r="C6000" s="209">
        <v>255157</v>
      </c>
      <c r="D6000" s="206">
        <f t="shared" si="530"/>
        <v>0.41987329274312984</v>
      </c>
      <c r="E6000" s="208">
        <f t="shared" si="531"/>
        <v>0.45</v>
      </c>
      <c r="F6000" s="207">
        <v>14033.63</v>
      </c>
      <c r="G6000" s="207">
        <v>20412.560000000001</v>
      </c>
      <c r="H6000" s="207">
        <v>22964.13</v>
      </c>
      <c r="I6000" s="214">
        <f t="shared" si="532"/>
        <v>236851</v>
      </c>
      <c r="J6000" s="211">
        <f t="shared" si="524"/>
        <v>0.38974987658384069</v>
      </c>
      <c r="K6000" s="212">
        <f t="shared" si="525"/>
        <v>0.45</v>
      </c>
      <c r="L6000" s="214">
        <f t="shared" si="526"/>
        <v>13026.805</v>
      </c>
      <c r="M6000" s="213">
        <f t="shared" si="527"/>
        <v>18948.080000000002</v>
      </c>
      <c r="N6000" s="213">
        <f t="shared" si="528"/>
        <v>21316.59</v>
      </c>
      <c r="O6000" s="242">
        <f t="shared" si="529"/>
        <v>0.51520000000007715</v>
      </c>
      <c r="P6000" s="242"/>
      <c r="Q6000" s="179"/>
      <c r="R6000" s="179"/>
      <c r="S6000" s="179"/>
      <c r="T6000" s="179"/>
      <c r="U6000" s="179"/>
      <c r="V6000" s="179"/>
      <c r="W6000" s="179"/>
      <c r="X6000" s="179"/>
      <c r="Y6000" s="179"/>
      <c r="Z6000" s="179"/>
      <c r="AA6000" s="222"/>
      <c r="AB6000" s="222"/>
      <c r="AC6000" s="222"/>
      <c r="AD6000" s="179"/>
      <c r="AE6000" s="179"/>
      <c r="AF6000" s="179"/>
      <c r="AG6000" s="179"/>
      <c r="AH6000" s="179"/>
      <c r="AI6000" s="179"/>
      <c r="AJ6000" s="179"/>
    </row>
    <row r="6001" spans="2:36" x14ac:dyDescent="0.3">
      <c r="B6001" s="224">
        <v>607800</v>
      </c>
      <c r="C6001" s="209">
        <v>255202</v>
      </c>
      <c r="D6001" s="206">
        <f t="shared" si="530"/>
        <v>0.41987824942415269</v>
      </c>
      <c r="E6001" s="208">
        <f t="shared" si="531"/>
        <v>0.45</v>
      </c>
      <c r="F6001" s="207">
        <v>14036.11</v>
      </c>
      <c r="G6001" s="207">
        <v>20416.16</v>
      </c>
      <c r="H6001" s="207">
        <v>22968.18</v>
      </c>
      <c r="I6001" s="214">
        <f t="shared" si="532"/>
        <v>236896</v>
      </c>
      <c r="J6001" s="211">
        <f t="shared" si="524"/>
        <v>0.38975978940440936</v>
      </c>
      <c r="K6001" s="212">
        <f t="shared" si="525"/>
        <v>0.45</v>
      </c>
      <c r="L6001" s="214">
        <f t="shared" si="526"/>
        <v>13029.28</v>
      </c>
      <c r="M6001" s="213">
        <f t="shared" si="527"/>
        <v>18951.68</v>
      </c>
      <c r="N6001" s="213">
        <f t="shared" si="528"/>
        <v>21320.639999999999</v>
      </c>
      <c r="O6001" s="242">
        <f t="shared" si="529"/>
        <v>0.51529999999980647</v>
      </c>
      <c r="P6001" s="242"/>
      <c r="Q6001" s="179"/>
      <c r="R6001" s="179"/>
      <c r="S6001" s="179"/>
      <c r="T6001" s="179"/>
      <c r="U6001" s="179"/>
      <c r="V6001" s="179"/>
      <c r="W6001" s="179"/>
      <c r="X6001" s="179"/>
      <c r="Y6001" s="179"/>
      <c r="Z6001" s="179"/>
      <c r="AA6001" s="222"/>
      <c r="AB6001" s="222"/>
      <c r="AC6001" s="222"/>
      <c r="AD6001" s="179"/>
      <c r="AE6001" s="179"/>
      <c r="AF6001" s="179"/>
      <c r="AG6001" s="179"/>
      <c r="AH6001" s="179"/>
      <c r="AI6001" s="179"/>
      <c r="AJ6001" s="179"/>
    </row>
    <row r="6002" spans="2:36" x14ac:dyDescent="0.3">
      <c r="B6002" s="224">
        <v>607900</v>
      </c>
      <c r="C6002" s="209">
        <v>255247</v>
      </c>
      <c r="D6002" s="206">
        <f t="shared" si="530"/>
        <v>0.41988320447442012</v>
      </c>
      <c r="E6002" s="208">
        <f t="shared" si="531"/>
        <v>0.45</v>
      </c>
      <c r="F6002" s="207">
        <v>14038.58</v>
      </c>
      <c r="G6002" s="207">
        <v>20419.759999999998</v>
      </c>
      <c r="H6002" s="207">
        <v>22972.23</v>
      </c>
      <c r="I6002" s="214">
        <f t="shared" si="532"/>
        <v>236941</v>
      </c>
      <c r="J6002" s="211">
        <f t="shared" si="524"/>
        <v>0.38976969896364533</v>
      </c>
      <c r="K6002" s="212">
        <f t="shared" si="525"/>
        <v>0.45</v>
      </c>
      <c r="L6002" s="214">
        <f t="shared" si="526"/>
        <v>13031.754999999999</v>
      </c>
      <c r="M6002" s="213">
        <f t="shared" si="527"/>
        <v>18955.28</v>
      </c>
      <c r="N6002" s="213">
        <f t="shared" si="528"/>
        <v>21324.69</v>
      </c>
      <c r="O6002" s="242">
        <f t="shared" si="529"/>
        <v>0.51519999999996802</v>
      </c>
      <c r="P6002" s="242"/>
      <c r="Q6002" s="179"/>
      <c r="R6002" s="179"/>
      <c r="S6002" s="179"/>
      <c r="T6002" s="179"/>
      <c r="U6002" s="179"/>
      <c r="V6002" s="179"/>
      <c r="W6002" s="179"/>
      <c r="X6002" s="179"/>
      <c r="Y6002" s="179"/>
      <c r="Z6002" s="179"/>
      <c r="AA6002" s="222"/>
      <c r="AB6002" s="222"/>
      <c r="AC6002" s="222"/>
      <c r="AD6002" s="179"/>
      <c r="AE6002" s="179"/>
      <c r="AF6002" s="179"/>
      <c r="AG6002" s="179"/>
      <c r="AH6002" s="179"/>
      <c r="AI6002" s="179"/>
      <c r="AJ6002" s="179"/>
    </row>
    <row r="6003" spans="2:36" x14ac:dyDescent="0.3">
      <c r="B6003" s="224">
        <v>608000</v>
      </c>
      <c r="C6003" s="209">
        <v>255292</v>
      </c>
      <c r="D6003" s="206">
        <f t="shared" si="530"/>
        <v>0.41988815789473682</v>
      </c>
      <c r="E6003" s="208">
        <f t="shared" si="531"/>
        <v>0.45</v>
      </c>
      <c r="F6003" s="207">
        <v>14041.06</v>
      </c>
      <c r="G6003" s="207">
        <v>20423.36</v>
      </c>
      <c r="H6003" s="207">
        <v>22976.28</v>
      </c>
      <c r="I6003" s="214">
        <f t="shared" si="532"/>
        <v>236986</v>
      </c>
      <c r="J6003" s="211">
        <f t="shared" si="524"/>
        <v>0.38977960526315791</v>
      </c>
      <c r="K6003" s="212">
        <f t="shared" si="525"/>
        <v>0.45</v>
      </c>
      <c r="L6003" s="214">
        <f t="shared" si="526"/>
        <v>13034.23</v>
      </c>
      <c r="M6003" s="213">
        <f t="shared" si="527"/>
        <v>18958.88</v>
      </c>
      <c r="N6003" s="213">
        <f t="shared" si="528"/>
        <v>21328.739999999998</v>
      </c>
      <c r="O6003" s="242">
        <f t="shared" si="529"/>
        <v>0.51529999999966092</v>
      </c>
      <c r="P6003" s="242"/>
      <c r="Q6003" s="179"/>
      <c r="R6003" s="179"/>
      <c r="S6003" s="179"/>
      <c r="T6003" s="179"/>
      <c r="U6003" s="179"/>
      <c r="V6003" s="179"/>
      <c r="W6003" s="179"/>
      <c r="X6003" s="179"/>
      <c r="Y6003" s="179"/>
      <c r="Z6003" s="179"/>
      <c r="AA6003" s="222"/>
      <c r="AB6003" s="222"/>
      <c r="AC6003" s="222"/>
      <c r="AD6003" s="179"/>
      <c r="AE6003" s="179"/>
      <c r="AF6003" s="179"/>
      <c r="AG6003" s="179"/>
      <c r="AH6003" s="179"/>
      <c r="AI6003" s="179"/>
      <c r="AJ6003" s="179"/>
    </row>
    <row r="6004" spans="2:36" x14ac:dyDescent="0.3">
      <c r="B6004" s="224">
        <v>608100</v>
      </c>
      <c r="C6004" s="209">
        <v>255337</v>
      </c>
      <c r="D6004" s="206">
        <f t="shared" si="530"/>
        <v>0.41989310968590693</v>
      </c>
      <c r="E6004" s="208">
        <f t="shared" si="531"/>
        <v>0.45</v>
      </c>
      <c r="F6004" s="207">
        <v>14043.53</v>
      </c>
      <c r="G6004" s="207">
        <v>20426.96</v>
      </c>
      <c r="H6004" s="207">
        <v>22980.33</v>
      </c>
      <c r="I6004" s="214">
        <f t="shared" si="532"/>
        <v>237031</v>
      </c>
      <c r="J6004" s="211">
        <f t="shared" si="524"/>
        <v>0.38978950830455517</v>
      </c>
      <c r="K6004" s="212">
        <f t="shared" si="525"/>
        <v>0.45</v>
      </c>
      <c r="L6004" s="214">
        <f t="shared" si="526"/>
        <v>13036.705</v>
      </c>
      <c r="M6004" s="213">
        <f t="shared" si="527"/>
        <v>18962.48</v>
      </c>
      <c r="N6004" s="213">
        <f t="shared" si="528"/>
        <v>21332.79</v>
      </c>
      <c r="O6004" s="242">
        <f t="shared" si="529"/>
        <v>0.51520000000047728</v>
      </c>
      <c r="P6004" s="242"/>
      <c r="Q6004" s="179"/>
      <c r="R6004" s="179"/>
      <c r="S6004" s="179"/>
      <c r="T6004" s="179"/>
      <c r="U6004" s="179"/>
      <c r="V6004" s="179"/>
      <c r="W6004" s="179"/>
      <c r="X6004" s="179"/>
      <c r="Y6004" s="179"/>
      <c r="Z6004" s="179"/>
      <c r="AA6004" s="222"/>
      <c r="AB6004" s="222"/>
      <c r="AC6004" s="222"/>
      <c r="AD6004" s="179"/>
      <c r="AE6004" s="179"/>
      <c r="AF6004" s="179"/>
      <c r="AG6004" s="179"/>
      <c r="AH6004" s="179"/>
      <c r="AI6004" s="179"/>
      <c r="AJ6004" s="179"/>
    </row>
    <row r="6005" spans="2:36" x14ac:dyDescent="0.3">
      <c r="B6005" s="224">
        <v>608200</v>
      </c>
      <c r="C6005" s="209">
        <v>255382</v>
      </c>
      <c r="D6005" s="206">
        <f t="shared" si="530"/>
        <v>0.41989805984873396</v>
      </c>
      <c r="E6005" s="208">
        <f t="shared" si="531"/>
        <v>0.45</v>
      </c>
      <c r="F6005" s="207">
        <v>14046.01</v>
      </c>
      <c r="G6005" s="207">
        <v>20430.560000000001</v>
      </c>
      <c r="H6005" s="207">
        <v>22984.38</v>
      </c>
      <c r="I6005" s="214">
        <f t="shared" si="532"/>
        <v>237076</v>
      </c>
      <c r="J6005" s="211">
        <f t="shared" si="524"/>
        <v>0.38979940808944424</v>
      </c>
      <c r="K6005" s="212">
        <f t="shared" si="525"/>
        <v>0.45</v>
      </c>
      <c r="L6005" s="214">
        <f t="shared" si="526"/>
        <v>13039.18</v>
      </c>
      <c r="M6005" s="213">
        <f t="shared" si="527"/>
        <v>18966.080000000002</v>
      </c>
      <c r="N6005" s="213">
        <f t="shared" si="528"/>
        <v>21336.84</v>
      </c>
      <c r="O6005" s="242">
        <f t="shared" si="529"/>
        <v>0.51530000000013387</v>
      </c>
      <c r="P6005" s="242"/>
      <c r="Q6005" s="179"/>
      <c r="R6005" s="179"/>
      <c r="S6005" s="179"/>
      <c r="T6005" s="179"/>
      <c r="U6005" s="179"/>
      <c r="V6005" s="179"/>
      <c r="W6005" s="179"/>
      <c r="X6005" s="179"/>
      <c r="Y6005" s="179"/>
      <c r="Z6005" s="179"/>
      <c r="AA6005" s="222"/>
      <c r="AB6005" s="222"/>
      <c r="AC6005" s="222"/>
      <c r="AD6005" s="179"/>
      <c r="AE6005" s="179"/>
      <c r="AF6005" s="179"/>
      <c r="AG6005" s="179"/>
      <c r="AH6005" s="179"/>
      <c r="AI6005" s="179"/>
      <c r="AJ6005" s="179"/>
    </row>
    <row r="6006" spans="2:36" x14ac:dyDescent="0.3">
      <c r="B6006" s="224">
        <v>608300</v>
      </c>
      <c r="C6006" s="209">
        <v>255427</v>
      </c>
      <c r="D6006" s="206">
        <f t="shared" si="530"/>
        <v>0.41990300838402106</v>
      </c>
      <c r="E6006" s="208">
        <f t="shared" si="531"/>
        <v>0.45</v>
      </c>
      <c r="F6006" s="207">
        <v>14048.48</v>
      </c>
      <c r="G6006" s="207">
        <v>20434.16</v>
      </c>
      <c r="H6006" s="207">
        <v>22988.43</v>
      </c>
      <c r="I6006" s="214">
        <f t="shared" si="532"/>
        <v>237121</v>
      </c>
      <c r="J6006" s="211">
        <f t="shared" si="524"/>
        <v>0.3898093046194312</v>
      </c>
      <c r="K6006" s="212">
        <f t="shared" si="525"/>
        <v>0.45</v>
      </c>
      <c r="L6006" s="214">
        <f t="shared" si="526"/>
        <v>13041.655000000001</v>
      </c>
      <c r="M6006" s="213">
        <f t="shared" si="527"/>
        <v>18969.68</v>
      </c>
      <c r="N6006" s="213">
        <f t="shared" si="528"/>
        <v>21340.89</v>
      </c>
      <c r="O6006" s="242">
        <f t="shared" si="529"/>
        <v>0.51519999999971333</v>
      </c>
      <c r="P6006" s="242"/>
      <c r="Q6006" s="179"/>
      <c r="R6006" s="179"/>
      <c r="S6006" s="179"/>
      <c r="T6006" s="179"/>
      <c r="U6006" s="179"/>
      <c r="V6006" s="179"/>
      <c r="W6006" s="179"/>
      <c r="X6006" s="179"/>
      <c r="Y6006" s="179"/>
      <c r="Z6006" s="179"/>
      <c r="AA6006" s="222"/>
      <c r="AB6006" s="222"/>
      <c r="AC6006" s="222"/>
      <c r="AD6006" s="179"/>
      <c r="AE6006" s="179"/>
      <c r="AF6006" s="179"/>
      <c r="AG6006" s="179"/>
      <c r="AH6006" s="179"/>
      <c r="AI6006" s="179"/>
      <c r="AJ6006" s="179"/>
    </row>
    <row r="6007" spans="2:36" x14ac:dyDescent="0.3">
      <c r="B6007" s="224">
        <v>608400</v>
      </c>
      <c r="C6007" s="209">
        <v>255472</v>
      </c>
      <c r="D6007" s="206">
        <f t="shared" si="530"/>
        <v>0.41990795529257069</v>
      </c>
      <c r="E6007" s="208">
        <f t="shared" si="531"/>
        <v>0.45</v>
      </c>
      <c r="F6007" s="207">
        <v>14050.96</v>
      </c>
      <c r="G6007" s="207">
        <v>20437.759999999998</v>
      </c>
      <c r="H6007" s="207">
        <v>22992.48</v>
      </c>
      <c r="I6007" s="214">
        <f t="shared" si="532"/>
        <v>237166</v>
      </c>
      <c r="J6007" s="211">
        <f t="shared" si="524"/>
        <v>0.38981919789612096</v>
      </c>
      <c r="K6007" s="212">
        <f t="shared" si="525"/>
        <v>0.45</v>
      </c>
      <c r="L6007" s="214">
        <f t="shared" si="526"/>
        <v>13044.13</v>
      </c>
      <c r="M6007" s="213">
        <f t="shared" si="527"/>
        <v>18973.28</v>
      </c>
      <c r="N6007" s="213">
        <f t="shared" si="528"/>
        <v>21344.94</v>
      </c>
      <c r="O6007" s="242">
        <f t="shared" si="529"/>
        <v>0.51530000000002474</v>
      </c>
      <c r="P6007" s="242"/>
      <c r="Q6007" s="179"/>
      <c r="R6007" s="179"/>
      <c r="S6007" s="179"/>
      <c r="T6007" s="179"/>
      <c r="U6007" s="179"/>
      <c r="V6007" s="179"/>
      <c r="W6007" s="179"/>
      <c r="X6007" s="179"/>
      <c r="Y6007" s="179"/>
      <c r="Z6007" s="179"/>
      <c r="AA6007" s="222"/>
      <c r="AB6007" s="222"/>
      <c r="AC6007" s="222"/>
      <c r="AD6007" s="179"/>
      <c r="AE6007" s="179"/>
      <c r="AF6007" s="179"/>
      <c r="AG6007" s="179"/>
      <c r="AH6007" s="179"/>
      <c r="AI6007" s="179"/>
      <c r="AJ6007" s="179"/>
    </row>
    <row r="6008" spans="2:36" x14ac:dyDescent="0.3">
      <c r="B6008" s="224">
        <v>608500</v>
      </c>
      <c r="C6008" s="209">
        <v>255517</v>
      </c>
      <c r="D6008" s="206">
        <f t="shared" si="530"/>
        <v>0.41991290057518488</v>
      </c>
      <c r="E6008" s="208">
        <f t="shared" si="531"/>
        <v>0.45</v>
      </c>
      <c r="F6008" s="207">
        <v>14053.43</v>
      </c>
      <c r="G6008" s="207">
        <v>20441.36</v>
      </c>
      <c r="H6008" s="207">
        <v>22996.53</v>
      </c>
      <c r="I6008" s="214">
        <f t="shared" si="532"/>
        <v>237211</v>
      </c>
      <c r="J6008" s="211">
        <f t="shared" si="524"/>
        <v>0.38982908792111748</v>
      </c>
      <c r="K6008" s="212">
        <f t="shared" si="525"/>
        <v>0.45</v>
      </c>
      <c r="L6008" s="214">
        <f t="shared" si="526"/>
        <v>13046.605</v>
      </c>
      <c r="M6008" s="213">
        <f t="shared" si="527"/>
        <v>18976.88</v>
      </c>
      <c r="N6008" s="213">
        <f t="shared" si="528"/>
        <v>21348.989999999998</v>
      </c>
      <c r="O6008" s="242">
        <f t="shared" si="529"/>
        <v>0.51519999999964061</v>
      </c>
      <c r="P6008" s="242"/>
      <c r="Q6008" s="179"/>
      <c r="R6008" s="179"/>
      <c r="S6008" s="179"/>
      <c r="T6008" s="179"/>
      <c r="U6008" s="179"/>
      <c r="V6008" s="179"/>
      <c r="W6008" s="179"/>
      <c r="X6008" s="179"/>
      <c r="Y6008" s="179"/>
      <c r="Z6008" s="179"/>
      <c r="AA6008" s="222"/>
      <c r="AB6008" s="222"/>
      <c r="AC6008" s="222"/>
      <c r="AD6008" s="179"/>
      <c r="AE6008" s="179"/>
      <c r="AF6008" s="179"/>
      <c r="AG6008" s="179"/>
      <c r="AH6008" s="179"/>
      <c r="AI6008" s="179"/>
      <c r="AJ6008" s="179"/>
    </row>
    <row r="6009" spans="2:36" x14ac:dyDescent="0.3">
      <c r="B6009" s="224">
        <v>608600</v>
      </c>
      <c r="C6009" s="209">
        <v>255562</v>
      </c>
      <c r="D6009" s="206">
        <f t="shared" si="530"/>
        <v>0.41991784423266515</v>
      </c>
      <c r="E6009" s="208">
        <f t="shared" si="531"/>
        <v>0.45</v>
      </c>
      <c r="F6009" s="207">
        <v>14055.91</v>
      </c>
      <c r="G6009" s="207">
        <v>20444.96</v>
      </c>
      <c r="H6009" s="207">
        <v>23000.58</v>
      </c>
      <c r="I6009" s="214">
        <f t="shared" si="532"/>
        <v>237256</v>
      </c>
      <c r="J6009" s="211">
        <f t="shared" si="524"/>
        <v>0.38983897469602369</v>
      </c>
      <c r="K6009" s="212">
        <f t="shared" si="525"/>
        <v>0.45</v>
      </c>
      <c r="L6009" s="214">
        <f t="shared" si="526"/>
        <v>13049.08</v>
      </c>
      <c r="M6009" s="213">
        <f t="shared" si="527"/>
        <v>18980.48</v>
      </c>
      <c r="N6009" s="213">
        <f t="shared" si="528"/>
        <v>21353.040000000001</v>
      </c>
      <c r="O6009" s="242">
        <f t="shared" si="529"/>
        <v>0.5152999999999156</v>
      </c>
      <c r="P6009" s="242"/>
      <c r="Q6009" s="179"/>
      <c r="R6009" s="179"/>
      <c r="S6009" s="179"/>
      <c r="T6009" s="179"/>
      <c r="U6009" s="179"/>
      <c r="V6009" s="179"/>
      <c r="W6009" s="179"/>
      <c r="X6009" s="179"/>
      <c r="Y6009" s="179"/>
      <c r="Z6009" s="179"/>
      <c r="AA6009" s="222"/>
      <c r="AB6009" s="222"/>
      <c r="AC6009" s="222"/>
      <c r="AD6009" s="179"/>
      <c r="AE6009" s="179"/>
      <c r="AF6009" s="179"/>
      <c r="AG6009" s="179"/>
      <c r="AH6009" s="179"/>
      <c r="AI6009" s="179"/>
      <c r="AJ6009" s="179"/>
    </row>
    <row r="6010" spans="2:36" x14ac:dyDescent="0.3">
      <c r="B6010" s="224">
        <v>608700</v>
      </c>
      <c r="C6010" s="209">
        <v>255607</v>
      </c>
      <c r="D6010" s="206">
        <f t="shared" si="530"/>
        <v>0.41992278626581236</v>
      </c>
      <c r="E6010" s="208">
        <f t="shared" si="531"/>
        <v>0.45</v>
      </c>
      <c r="F6010" s="207">
        <v>14058.38</v>
      </c>
      <c r="G6010" s="207">
        <v>20448.560000000001</v>
      </c>
      <c r="H6010" s="207">
        <v>23004.63</v>
      </c>
      <c r="I6010" s="214">
        <f t="shared" si="532"/>
        <v>237301</v>
      </c>
      <c r="J6010" s="211">
        <f t="shared" si="524"/>
        <v>0.38984885822244125</v>
      </c>
      <c r="K6010" s="212">
        <f t="shared" si="525"/>
        <v>0.45</v>
      </c>
      <c r="L6010" s="214">
        <f t="shared" si="526"/>
        <v>13051.555</v>
      </c>
      <c r="M6010" s="213">
        <f t="shared" si="527"/>
        <v>18984.080000000002</v>
      </c>
      <c r="N6010" s="213">
        <f t="shared" si="528"/>
        <v>21357.09</v>
      </c>
      <c r="O6010" s="242">
        <f t="shared" si="529"/>
        <v>0.51520000000007715</v>
      </c>
      <c r="P6010" s="242"/>
      <c r="Q6010" s="179"/>
      <c r="R6010" s="179"/>
      <c r="S6010" s="179"/>
      <c r="T6010" s="179"/>
      <c r="U6010" s="179"/>
      <c r="V6010" s="179"/>
      <c r="W6010" s="179"/>
      <c r="X6010" s="179"/>
      <c r="Y6010" s="179"/>
      <c r="Z6010" s="179"/>
      <c r="AA6010" s="222"/>
      <c r="AB6010" s="222"/>
      <c r="AC6010" s="222"/>
      <c r="AD6010" s="179"/>
      <c r="AE6010" s="179"/>
      <c r="AF6010" s="179"/>
      <c r="AG6010" s="179"/>
      <c r="AH6010" s="179"/>
      <c r="AI6010" s="179"/>
      <c r="AJ6010" s="179"/>
    </row>
    <row r="6011" spans="2:36" x14ac:dyDescent="0.3">
      <c r="B6011" s="224">
        <v>608800</v>
      </c>
      <c r="C6011" s="209">
        <v>255652</v>
      </c>
      <c r="D6011" s="206">
        <f t="shared" si="530"/>
        <v>0.41992772667542705</v>
      </c>
      <c r="E6011" s="208">
        <f t="shared" si="531"/>
        <v>0.45</v>
      </c>
      <c r="F6011" s="207">
        <v>14060.86</v>
      </c>
      <c r="G6011" s="207">
        <v>20452.16</v>
      </c>
      <c r="H6011" s="207">
        <v>23008.68</v>
      </c>
      <c r="I6011" s="214">
        <f t="shared" si="532"/>
        <v>237346</v>
      </c>
      <c r="J6011" s="211">
        <f t="shared" ref="J6011:J6074" si="533">I6011/$B6011</f>
        <v>0.38985873850197111</v>
      </c>
      <c r="K6011" s="212">
        <f t="shared" ref="K6011:K6074" si="534">(I6011-I6010)/($B6011-$B6010)</f>
        <v>0.45</v>
      </c>
      <c r="L6011" s="214">
        <f t="shared" si="526"/>
        <v>13054.03</v>
      </c>
      <c r="M6011" s="213">
        <f t="shared" si="527"/>
        <v>18987.68</v>
      </c>
      <c r="N6011" s="213">
        <f t="shared" si="528"/>
        <v>21361.14</v>
      </c>
      <c r="O6011" s="242">
        <f t="shared" si="529"/>
        <v>0.51529999999980647</v>
      </c>
      <c r="P6011" s="242"/>
      <c r="Q6011" s="179"/>
      <c r="R6011" s="179"/>
      <c r="S6011" s="179"/>
      <c r="T6011" s="179"/>
      <c r="U6011" s="179"/>
      <c r="V6011" s="179"/>
      <c r="W6011" s="179"/>
      <c r="X6011" s="179"/>
      <c r="Y6011" s="179"/>
      <c r="Z6011" s="179"/>
      <c r="AA6011" s="222"/>
      <c r="AB6011" s="222"/>
      <c r="AC6011" s="222"/>
      <c r="AD6011" s="179"/>
      <c r="AE6011" s="179"/>
      <c r="AF6011" s="179"/>
      <c r="AG6011" s="179"/>
      <c r="AH6011" s="179"/>
      <c r="AI6011" s="179"/>
      <c r="AJ6011" s="179"/>
    </row>
    <row r="6012" spans="2:36" x14ac:dyDescent="0.3">
      <c r="B6012" s="224">
        <v>608900</v>
      </c>
      <c r="C6012" s="209">
        <v>255697</v>
      </c>
      <c r="D6012" s="206">
        <f t="shared" si="530"/>
        <v>0.41993266546230906</v>
      </c>
      <c r="E6012" s="208">
        <f t="shared" si="531"/>
        <v>0.45</v>
      </c>
      <c r="F6012" s="207">
        <v>14063.33</v>
      </c>
      <c r="G6012" s="207">
        <v>20455.759999999998</v>
      </c>
      <c r="H6012" s="207">
        <v>23012.73</v>
      </c>
      <c r="I6012" s="214">
        <f t="shared" si="532"/>
        <v>237391</v>
      </c>
      <c r="J6012" s="211">
        <f t="shared" si="533"/>
        <v>0.38986861553621283</v>
      </c>
      <c r="K6012" s="212">
        <f t="shared" si="534"/>
        <v>0.45</v>
      </c>
      <c r="L6012" s="214">
        <f t="shared" si="526"/>
        <v>13056.504999999999</v>
      </c>
      <c r="M6012" s="213">
        <f t="shared" si="527"/>
        <v>18991.28</v>
      </c>
      <c r="N6012" s="213">
        <f t="shared" si="528"/>
        <v>21365.19</v>
      </c>
      <c r="O6012" s="242">
        <f t="shared" si="529"/>
        <v>0.51519999999996802</v>
      </c>
      <c r="P6012" s="242"/>
      <c r="Q6012" s="179"/>
      <c r="R6012" s="179"/>
      <c r="S6012" s="179"/>
      <c r="T6012" s="179"/>
      <c r="U6012" s="179"/>
      <c r="V6012" s="179"/>
      <c r="W6012" s="179"/>
      <c r="X6012" s="179"/>
      <c r="Y6012" s="179"/>
      <c r="Z6012" s="179"/>
      <c r="AA6012" s="222"/>
      <c r="AB6012" s="222"/>
      <c r="AC6012" s="222"/>
      <c r="AD6012" s="179"/>
      <c r="AE6012" s="179"/>
      <c r="AF6012" s="179"/>
      <c r="AG6012" s="179"/>
      <c r="AH6012" s="179"/>
      <c r="AI6012" s="179"/>
      <c r="AJ6012" s="179"/>
    </row>
    <row r="6013" spans="2:36" x14ac:dyDescent="0.3">
      <c r="B6013" s="224">
        <v>609000</v>
      </c>
      <c r="C6013" s="209">
        <v>255742</v>
      </c>
      <c r="D6013" s="206">
        <f t="shared" si="530"/>
        <v>0.41993760262725782</v>
      </c>
      <c r="E6013" s="208">
        <f t="shared" si="531"/>
        <v>0.45</v>
      </c>
      <c r="F6013" s="207">
        <v>14065.81</v>
      </c>
      <c r="G6013" s="207">
        <v>20459.36</v>
      </c>
      <c r="H6013" s="207">
        <v>23016.78</v>
      </c>
      <c r="I6013" s="214">
        <f t="shared" si="532"/>
        <v>237436</v>
      </c>
      <c r="J6013" s="211">
        <f t="shared" si="533"/>
        <v>0.38987848932676517</v>
      </c>
      <c r="K6013" s="212">
        <f t="shared" si="534"/>
        <v>0.45</v>
      </c>
      <c r="L6013" s="214">
        <f t="shared" si="526"/>
        <v>13058.98</v>
      </c>
      <c r="M6013" s="213">
        <f t="shared" si="527"/>
        <v>18994.88</v>
      </c>
      <c r="N6013" s="213">
        <f t="shared" si="528"/>
        <v>21369.239999999998</v>
      </c>
      <c r="O6013" s="242">
        <f t="shared" si="529"/>
        <v>0.51529999999966092</v>
      </c>
      <c r="P6013" s="242"/>
      <c r="Q6013" s="179"/>
      <c r="R6013" s="179"/>
      <c r="S6013" s="179"/>
      <c r="T6013" s="179"/>
      <c r="U6013" s="179"/>
      <c r="V6013" s="179"/>
      <c r="W6013" s="179"/>
      <c r="X6013" s="179"/>
      <c r="Y6013" s="179"/>
      <c r="Z6013" s="179"/>
      <c r="AA6013" s="222"/>
      <c r="AB6013" s="222"/>
      <c r="AC6013" s="222"/>
      <c r="AD6013" s="179"/>
      <c r="AE6013" s="179"/>
      <c r="AF6013" s="179"/>
      <c r="AG6013" s="179"/>
      <c r="AH6013" s="179"/>
      <c r="AI6013" s="179"/>
      <c r="AJ6013" s="179"/>
    </row>
    <row r="6014" spans="2:36" x14ac:dyDescent="0.3">
      <c r="B6014" s="224">
        <v>609100</v>
      </c>
      <c r="C6014" s="209">
        <v>255787</v>
      </c>
      <c r="D6014" s="206">
        <f t="shared" si="530"/>
        <v>0.41994253817107208</v>
      </c>
      <c r="E6014" s="208">
        <f t="shared" si="531"/>
        <v>0.45</v>
      </c>
      <c r="F6014" s="207">
        <v>14068.28</v>
      </c>
      <c r="G6014" s="207">
        <v>20462.96</v>
      </c>
      <c r="H6014" s="207">
        <v>23020.83</v>
      </c>
      <c r="I6014" s="214">
        <f t="shared" si="532"/>
        <v>237481</v>
      </c>
      <c r="J6014" s="211">
        <f t="shared" si="533"/>
        <v>0.38988835987522574</v>
      </c>
      <c r="K6014" s="212">
        <f t="shared" si="534"/>
        <v>0.45</v>
      </c>
      <c r="L6014" s="214">
        <f t="shared" ref="L6014:L6077" si="535">I6014*5.5%</f>
        <v>13061.455</v>
      </c>
      <c r="M6014" s="213">
        <f t="shared" ref="M6014:M6077" si="536">I6014*8%</f>
        <v>18998.48</v>
      </c>
      <c r="N6014" s="213">
        <f t="shared" ref="N6014:N6077" si="537">I6014*9%</f>
        <v>21373.29</v>
      </c>
      <c r="O6014" s="242">
        <f t="shared" si="529"/>
        <v>0.51520000000047728</v>
      </c>
      <c r="P6014" s="242"/>
      <c r="Q6014" s="179"/>
      <c r="R6014" s="179"/>
      <c r="S6014" s="179"/>
      <c r="T6014" s="179"/>
      <c r="U6014" s="179"/>
      <c r="V6014" s="179"/>
      <c r="W6014" s="179"/>
      <c r="X6014" s="179"/>
      <c r="Y6014" s="179"/>
      <c r="Z6014" s="179"/>
      <c r="AA6014" s="222"/>
      <c r="AB6014" s="222"/>
      <c r="AC6014" s="222"/>
      <c r="AD6014" s="179"/>
      <c r="AE6014" s="179"/>
      <c r="AF6014" s="179"/>
      <c r="AG6014" s="179"/>
      <c r="AH6014" s="179"/>
      <c r="AI6014" s="179"/>
      <c r="AJ6014" s="179"/>
    </row>
    <row r="6015" spans="2:36" x14ac:dyDescent="0.3">
      <c r="B6015" s="224">
        <v>609200</v>
      </c>
      <c r="C6015" s="209">
        <v>255832</v>
      </c>
      <c r="D6015" s="206">
        <f t="shared" si="530"/>
        <v>0.41994747209455024</v>
      </c>
      <c r="E6015" s="208">
        <f t="shared" si="531"/>
        <v>0.45</v>
      </c>
      <c r="F6015" s="207">
        <v>14070.76</v>
      </c>
      <c r="G6015" s="207">
        <v>20466.560000000001</v>
      </c>
      <c r="H6015" s="207">
        <v>23024.880000000001</v>
      </c>
      <c r="I6015" s="214">
        <f t="shared" si="532"/>
        <v>237526</v>
      </c>
      <c r="J6015" s="211">
        <f t="shared" si="533"/>
        <v>0.38989822718319106</v>
      </c>
      <c r="K6015" s="212">
        <f t="shared" si="534"/>
        <v>0.45</v>
      </c>
      <c r="L6015" s="214">
        <f t="shared" si="535"/>
        <v>13063.93</v>
      </c>
      <c r="M6015" s="213">
        <f t="shared" si="536"/>
        <v>19002.080000000002</v>
      </c>
      <c r="N6015" s="213">
        <f t="shared" si="537"/>
        <v>21377.34</v>
      </c>
      <c r="O6015" s="242">
        <f t="shared" si="529"/>
        <v>0.51530000000013387</v>
      </c>
      <c r="P6015" s="242"/>
      <c r="Q6015" s="179"/>
      <c r="R6015" s="179"/>
      <c r="S6015" s="179"/>
      <c r="T6015" s="179"/>
      <c r="U6015" s="179"/>
      <c r="V6015" s="179"/>
      <c r="W6015" s="179"/>
      <c r="X6015" s="179"/>
      <c r="Y6015" s="179"/>
      <c r="Z6015" s="179"/>
      <c r="AA6015" s="222"/>
      <c r="AB6015" s="222"/>
      <c r="AC6015" s="222"/>
      <c r="AD6015" s="179"/>
      <c r="AE6015" s="179"/>
      <c r="AF6015" s="179"/>
      <c r="AG6015" s="179"/>
      <c r="AH6015" s="179"/>
      <c r="AI6015" s="179"/>
      <c r="AJ6015" s="179"/>
    </row>
    <row r="6016" spans="2:36" x14ac:dyDescent="0.3">
      <c r="B6016" s="224">
        <v>609300</v>
      </c>
      <c r="C6016" s="209">
        <v>255877</v>
      </c>
      <c r="D6016" s="206">
        <f t="shared" si="530"/>
        <v>0.41995240439849008</v>
      </c>
      <c r="E6016" s="208">
        <f t="shared" si="531"/>
        <v>0.45</v>
      </c>
      <c r="F6016" s="207">
        <v>14073.23</v>
      </c>
      <c r="G6016" s="207">
        <v>20470.16</v>
      </c>
      <c r="H6016" s="207">
        <v>23028.93</v>
      </c>
      <c r="I6016" s="214">
        <f t="shared" si="532"/>
        <v>237571</v>
      </c>
      <c r="J6016" s="211">
        <f t="shared" si="533"/>
        <v>0.38990809125225667</v>
      </c>
      <c r="K6016" s="212">
        <f t="shared" si="534"/>
        <v>0.45</v>
      </c>
      <c r="L6016" s="214">
        <f t="shared" si="535"/>
        <v>13066.405000000001</v>
      </c>
      <c r="M6016" s="213">
        <f t="shared" si="536"/>
        <v>19005.68</v>
      </c>
      <c r="N6016" s="213">
        <f t="shared" si="537"/>
        <v>21381.39</v>
      </c>
      <c r="O6016" s="242">
        <f t="shared" si="529"/>
        <v>0.51519999999971333</v>
      </c>
      <c r="P6016" s="242"/>
      <c r="Q6016" s="179"/>
      <c r="R6016" s="179"/>
      <c r="S6016" s="179"/>
      <c r="T6016" s="179"/>
      <c r="U6016" s="179"/>
      <c r="V6016" s="179"/>
      <c r="W6016" s="179"/>
      <c r="X6016" s="179"/>
      <c r="Y6016" s="179"/>
      <c r="Z6016" s="179"/>
      <c r="AA6016" s="222"/>
      <c r="AB6016" s="222"/>
      <c r="AC6016" s="222"/>
      <c r="AD6016" s="179"/>
      <c r="AE6016" s="179"/>
      <c r="AF6016" s="179"/>
      <c r="AG6016" s="179"/>
      <c r="AH6016" s="179"/>
      <c r="AI6016" s="179"/>
      <c r="AJ6016" s="179"/>
    </row>
    <row r="6017" spans="2:36" x14ac:dyDescent="0.3">
      <c r="B6017" s="224">
        <v>609400</v>
      </c>
      <c r="C6017" s="209">
        <v>255922</v>
      </c>
      <c r="D6017" s="206">
        <f t="shared" si="530"/>
        <v>0.41995733508368888</v>
      </c>
      <c r="E6017" s="208">
        <f t="shared" si="531"/>
        <v>0.45</v>
      </c>
      <c r="F6017" s="207">
        <v>14075.71</v>
      </c>
      <c r="G6017" s="207">
        <v>20473.759999999998</v>
      </c>
      <c r="H6017" s="207">
        <v>23032.98</v>
      </c>
      <c r="I6017" s="214">
        <f t="shared" si="532"/>
        <v>237616</v>
      </c>
      <c r="J6017" s="211">
        <f t="shared" si="533"/>
        <v>0.38991795208401708</v>
      </c>
      <c r="K6017" s="212">
        <f t="shared" si="534"/>
        <v>0.45</v>
      </c>
      <c r="L6017" s="214">
        <f t="shared" si="535"/>
        <v>13068.88</v>
      </c>
      <c r="M6017" s="213">
        <f t="shared" si="536"/>
        <v>19009.28</v>
      </c>
      <c r="N6017" s="213">
        <f t="shared" si="537"/>
        <v>21385.439999999999</v>
      </c>
      <c r="O6017" s="242">
        <f t="shared" si="529"/>
        <v>0.51530000000002474</v>
      </c>
      <c r="P6017" s="242"/>
      <c r="Q6017" s="179"/>
      <c r="R6017" s="179"/>
      <c r="S6017" s="179"/>
      <c r="T6017" s="179"/>
      <c r="U6017" s="179"/>
      <c r="V6017" s="179"/>
      <c r="W6017" s="179"/>
      <c r="X6017" s="179"/>
      <c r="Y6017" s="179"/>
      <c r="Z6017" s="179"/>
      <c r="AA6017" s="222"/>
      <c r="AB6017" s="222"/>
      <c r="AC6017" s="222"/>
      <c r="AD6017" s="179"/>
      <c r="AE6017" s="179"/>
      <c r="AF6017" s="179"/>
      <c r="AG6017" s="179"/>
      <c r="AH6017" s="179"/>
      <c r="AI6017" s="179"/>
      <c r="AJ6017" s="179"/>
    </row>
    <row r="6018" spans="2:36" x14ac:dyDescent="0.3">
      <c r="B6018" s="224">
        <v>609500</v>
      </c>
      <c r="C6018" s="209">
        <v>255967</v>
      </c>
      <c r="D6018" s="206">
        <f t="shared" si="530"/>
        <v>0.4199622641509434</v>
      </c>
      <c r="E6018" s="208">
        <f t="shared" si="531"/>
        <v>0.45</v>
      </c>
      <c r="F6018" s="207">
        <v>14078.18</v>
      </c>
      <c r="G6018" s="207">
        <v>20477.36</v>
      </c>
      <c r="H6018" s="207">
        <v>23037.03</v>
      </c>
      <c r="I6018" s="214">
        <f t="shared" si="532"/>
        <v>237661</v>
      </c>
      <c r="J6018" s="211">
        <f t="shared" si="533"/>
        <v>0.38992780968006563</v>
      </c>
      <c r="K6018" s="212">
        <f t="shared" si="534"/>
        <v>0.45</v>
      </c>
      <c r="L6018" s="214">
        <f t="shared" si="535"/>
        <v>13071.355</v>
      </c>
      <c r="M6018" s="213">
        <f t="shared" si="536"/>
        <v>19012.88</v>
      </c>
      <c r="N6018" s="213">
        <f t="shared" si="537"/>
        <v>21389.489999999998</v>
      </c>
      <c r="O6018" s="242">
        <f t="shared" si="529"/>
        <v>0.51519999999964061</v>
      </c>
      <c r="P6018" s="242"/>
      <c r="Q6018" s="179"/>
      <c r="R6018" s="179"/>
      <c r="S6018" s="179"/>
      <c r="T6018" s="179"/>
      <c r="U6018" s="179"/>
      <c r="V6018" s="179"/>
      <c r="W6018" s="179"/>
      <c r="X6018" s="179"/>
      <c r="Y6018" s="179"/>
      <c r="Z6018" s="179"/>
      <c r="AA6018" s="222"/>
      <c r="AB6018" s="222"/>
      <c r="AC6018" s="222"/>
      <c r="AD6018" s="179"/>
      <c r="AE6018" s="179"/>
      <c r="AF6018" s="179"/>
      <c r="AG6018" s="179"/>
      <c r="AH6018" s="179"/>
      <c r="AI6018" s="179"/>
      <c r="AJ6018" s="179"/>
    </row>
    <row r="6019" spans="2:36" x14ac:dyDescent="0.3">
      <c r="B6019" s="224">
        <v>609600</v>
      </c>
      <c r="C6019" s="209">
        <v>256012</v>
      </c>
      <c r="D6019" s="206">
        <f t="shared" si="530"/>
        <v>0.41996719160104989</v>
      </c>
      <c r="E6019" s="208">
        <f t="shared" si="531"/>
        <v>0.45</v>
      </c>
      <c r="F6019" s="207">
        <v>14080.66</v>
      </c>
      <c r="G6019" s="207">
        <v>20480.96</v>
      </c>
      <c r="H6019" s="207">
        <v>23041.08</v>
      </c>
      <c r="I6019" s="214">
        <f t="shared" si="532"/>
        <v>237706</v>
      </c>
      <c r="J6019" s="211">
        <f t="shared" si="533"/>
        <v>0.38993766404199476</v>
      </c>
      <c r="K6019" s="212">
        <f t="shared" si="534"/>
        <v>0.45</v>
      </c>
      <c r="L6019" s="214">
        <f t="shared" si="535"/>
        <v>13073.83</v>
      </c>
      <c r="M6019" s="213">
        <f t="shared" si="536"/>
        <v>19016.48</v>
      </c>
      <c r="N6019" s="213">
        <f t="shared" si="537"/>
        <v>21393.54</v>
      </c>
      <c r="O6019" s="242">
        <f t="shared" si="529"/>
        <v>0.5152999999999156</v>
      </c>
      <c r="P6019" s="242"/>
      <c r="Q6019" s="179"/>
      <c r="R6019" s="179"/>
      <c r="S6019" s="179"/>
      <c r="T6019" s="179"/>
      <c r="U6019" s="179"/>
      <c r="V6019" s="179"/>
      <c r="W6019" s="179"/>
      <c r="X6019" s="179"/>
      <c r="Y6019" s="179"/>
      <c r="Z6019" s="179"/>
      <c r="AA6019" s="222"/>
      <c r="AB6019" s="222"/>
      <c r="AC6019" s="222"/>
      <c r="AD6019" s="179"/>
      <c r="AE6019" s="179"/>
      <c r="AF6019" s="179"/>
      <c r="AG6019" s="179"/>
      <c r="AH6019" s="179"/>
      <c r="AI6019" s="179"/>
      <c r="AJ6019" s="179"/>
    </row>
    <row r="6020" spans="2:36" x14ac:dyDescent="0.3">
      <c r="B6020" s="224">
        <v>609700</v>
      </c>
      <c r="C6020" s="209">
        <v>256057</v>
      </c>
      <c r="D6020" s="206">
        <f t="shared" si="530"/>
        <v>0.419972117434804</v>
      </c>
      <c r="E6020" s="208">
        <f t="shared" si="531"/>
        <v>0.45</v>
      </c>
      <c r="F6020" s="207">
        <v>14083.13</v>
      </c>
      <c r="G6020" s="207">
        <v>20484.560000000001</v>
      </c>
      <c r="H6020" s="207">
        <v>23045.13</v>
      </c>
      <c r="I6020" s="214">
        <f t="shared" si="532"/>
        <v>237751</v>
      </c>
      <c r="J6020" s="211">
        <f t="shared" si="533"/>
        <v>0.38994751517139575</v>
      </c>
      <c r="K6020" s="212">
        <f t="shared" si="534"/>
        <v>0.45</v>
      </c>
      <c r="L6020" s="214">
        <f t="shared" si="535"/>
        <v>13076.305</v>
      </c>
      <c r="M6020" s="213">
        <f t="shared" si="536"/>
        <v>19020.080000000002</v>
      </c>
      <c r="N6020" s="213">
        <f t="shared" si="537"/>
        <v>21397.59</v>
      </c>
      <c r="O6020" s="242">
        <f t="shared" si="529"/>
        <v>0.51520000000007715</v>
      </c>
      <c r="P6020" s="242"/>
      <c r="Q6020" s="179"/>
      <c r="R6020" s="179"/>
      <c r="S6020" s="179"/>
      <c r="T6020" s="179"/>
      <c r="U6020" s="179"/>
      <c r="V6020" s="179"/>
      <c r="W6020" s="179"/>
      <c r="X6020" s="179"/>
      <c r="Y6020" s="179"/>
      <c r="Z6020" s="179"/>
      <c r="AA6020" s="222"/>
      <c r="AB6020" s="222"/>
      <c r="AC6020" s="222"/>
      <c r="AD6020" s="179"/>
      <c r="AE6020" s="179"/>
      <c r="AF6020" s="179"/>
      <c r="AG6020" s="179"/>
      <c r="AH6020" s="179"/>
      <c r="AI6020" s="179"/>
      <c r="AJ6020" s="179"/>
    </row>
    <row r="6021" spans="2:36" x14ac:dyDescent="0.3">
      <c r="B6021" s="224">
        <v>609800</v>
      </c>
      <c r="C6021" s="209">
        <v>256102</v>
      </c>
      <c r="D6021" s="206">
        <f t="shared" si="530"/>
        <v>0.41997704165300098</v>
      </c>
      <c r="E6021" s="208">
        <f t="shared" si="531"/>
        <v>0.45</v>
      </c>
      <c r="F6021" s="207">
        <v>14085.61</v>
      </c>
      <c r="G6021" s="207">
        <v>20488.16</v>
      </c>
      <c r="H6021" s="207">
        <v>23049.18</v>
      </c>
      <c r="I6021" s="214">
        <f t="shared" si="532"/>
        <v>237796</v>
      </c>
      <c r="J6021" s="211">
        <f t="shared" si="533"/>
        <v>0.38995736306985895</v>
      </c>
      <c r="K6021" s="212">
        <f t="shared" si="534"/>
        <v>0.45</v>
      </c>
      <c r="L6021" s="214">
        <f t="shared" si="535"/>
        <v>13078.78</v>
      </c>
      <c r="M6021" s="213">
        <f t="shared" si="536"/>
        <v>19023.68</v>
      </c>
      <c r="N6021" s="213">
        <f t="shared" si="537"/>
        <v>21401.64</v>
      </c>
      <c r="O6021" s="242">
        <f t="shared" ref="O6021:O6084" si="538">(C6021+F6021+H6021-C6020-F6020-H6020)/100</f>
        <v>0.51529999999980647</v>
      </c>
      <c r="P6021" s="242"/>
      <c r="Q6021" s="179"/>
      <c r="R6021" s="179"/>
      <c r="S6021" s="179"/>
      <c r="T6021" s="179"/>
      <c r="U6021" s="179"/>
      <c r="V6021" s="179"/>
      <c r="W6021" s="179"/>
      <c r="X6021" s="179"/>
      <c r="Y6021" s="179"/>
      <c r="Z6021" s="179"/>
      <c r="AA6021" s="222"/>
      <c r="AB6021" s="222"/>
      <c r="AC6021" s="222"/>
      <c r="AD6021" s="179"/>
      <c r="AE6021" s="179"/>
      <c r="AF6021" s="179"/>
      <c r="AG6021" s="179"/>
      <c r="AH6021" s="179"/>
      <c r="AI6021" s="179"/>
      <c r="AJ6021" s="179"/>
    </row>
    <row r="6022" spans="2:36" x14ac:dyDescent="0.3">
      <c r="B6022" s="224">
        <v>609900</v>
      </c>
      <c r="C6022" s="209">
        <v>256147</v>
      </c>
      <c r="D6022" s="206">
        <f t="shared" si="530"/>
        <v>0.41998196425643547</v>
      </c>
      <c r="E6022" s="208">
        <f t="shared" si="531"/>
        <v>0.45</v>
      </c>
      <c r="F6022" s="207">
        <v>14088.08</v>
      </c>
      <c r="G6022" s="207">
        <v>20491.759999999998</v>
      </c>
      <c r="H6022" s="207">
        <v>23053.23</v>
      </c>
      <c r="I6022" s="214">
        <f t="shared" si="532"/>
        <v>237841</v>
      </c>
      <c r="J6022" s="211">
        <f t="shared" si="533"/>
        <v>0.38996720773897359</v>
      </c>
      <c r="K6022" s="212">
        <f t="shared" si="534"/>
        <v>0.45</v>
      </c>
      <c r="L6022" s="214">
        <f t="shared" si="535"/>
        <v>13081.254999999999</v>
      </c>
      <c r="M6022" s="213">
        <f t="shared" si="536"/>
        <v>19027.28</v>
      </c>
      <c r="N6022" s="213">
        <f t="shared" si="537"/>
        <v>21405.69</v>
      </c>
      <c r="O6022" s="242">
        <f t="shared" si="538"/>
        <v>0.51519999999996802</v>
      </c>
      <c r="P6022" s="242"/>
      <c r="Q6022" s="179"/>
      <c r="R6022" s="179"/>
      <c r="S6022" s="179"/>
      <c r="T6022" s="179"/>
      <c r="U6022" s="179"/>
      <c r="V6022" s="179"/>
      <c r="W6022" s="179"/>
      <c r="X6022" s="179"/>
      <c r="Y6022" s="179"/>
      <c r="Z6022" s="179"/>
      <c r="AA6022" s="222"/>
      <c r="AB6022" s="222"/>
      <c r="AC6022" s="222"/>
      <c r="AD6022" s="179"/>
      <c r="AE6022" s="179"/>
      <c r="AF6022" s="179"/>
      <c r="AG6022" s="179"/>
      <c r="AH6022" s="179"/>
      <c r="AI6022" s="179"/>
      <c r="AJ6022" s="179"/>
    </row>
    <row r="6023" spans="2:36" x14ac:dyDescent="0.3">
      <c r="B6023" s="224">
        <v>610000</v>
      </c>
      <c r="C6023" s="209">
        <v>256192</v>
      </c>
      <c r="D6023" s="206">
        <f t="shared" si="530"/>
        <v>0.41998688524590166</v>
      </c>
      <c r="E6023" s="208">
        <f t="shared" si="531"/>
        <v>0.45</v>
      </c>
      <c r="F6023" s="207">
        <v>14090.56</v>
      </c>
      <c r="G6023" s="207">
        <v>20495.36</v>
      </c>
      <c r="H6023" s="207">
        <v>23057.279999999999</v>
      </c>
      <c r="I6023" s="214">
        <f t="shared" si="532"/>
        <v>237886</v>
      </c>
      <c r="J6023" s="211">
        <f t="shared" si="533"/>
        <v>0.38997704918032788</v>
      </c>
      <c r="K6023" s="212">
        <f t="shared" si="534"/>
        <v>0.45</v>
      </c>
      <c r="L6023" s="214">
        <f t="shared" si="535"/>
        <v>13083.73</v>
      </c>
      <c r="M6023" s="213">
        <f t="shared" si="536"/>
        <v>19030.88</v>
      </c>
      <c r="N6023" s="213">
        <f t="shared" si="537"/>
        <v>21409.739999999998</v>
      </c>
      <c r="O6023" s="242">
        <f t="shared" si="538"/>
        <v>0.51529999999966092</v>
      </c>
      <c r="P6023" s="242"/>
      <c r="Q6023" s="179"/>
      <c r="R6023" s="179"/>
      <c r="S6023" s="179"/>
      <c r="T6023" s="179"/>
      <c r="U6023" s="179"/>
      <c r="V6023" s="179"/>
      <c r="W6023" s="179"/>
      <c r="X6023" s="179"/>
      <c r="Y6023" s="179"/>
      <c r="Z6023" s="179"/>
      <c r="AA6023" s="222"/>
      <c r="AB6023" s="222"/>
      <c r="AC6023" s="222"/>
      <c r="AD6023" s="179"/>
      <c r="AE6023" s="179"/>
      <c r="AF6023" s="179"/>
      <c r="AG6023" s="179"/>
      <c r="AH6023" s="179"/>
      <c r="AI6023" s="179"/>
      <c r="AJ6023" s="179"/>
    </row>
    <row r="6024" spans="2:36" x14ac:dyDescent="0.3">
      <c r="B6024" s="224">
        <v>610100</v>
      </c>
      <c r="C6024" s="209">
        <v>256237</v>
      </c>
      <c r="D6024" s="206">
        <f t="shared" si="530"/>
        <v>0.4199918046221931</v>
      </c>
      <c r="E6024" s="208">
        <f t="shared" si="531"/>
        <v>0.45</v>
      </c>
      <c r="F6024" s="207">
        <v>14093.03</v>
      </c>
      <c r="G6024" s="207">
        <v>20498.96</v>
      </c>
      <c r="H6024" s="207">
        <v>23061.33</v>
      </c>
      <c r="I6024" s="214">
        <f t="shared" si="532"/>
        <v>237931</v>
      </c>
      <c r="J6024" s="211">
        <f t="shared" si="533"/>
        <v>0.38998688739550891</v>
      </c>
      <c r="K6024" s="212">
        <f t="shared" si="534"/>
        <v>0.45</v>
      </c>
      <c r="L6024" s="214">
        <f t="shared" si="535"/>
        <v>13086.205</v>
      </c>
      <c r="M6024" s="213">
        <f t="shared" si="536"/>
        <v>19034.48</v>
      </c>
      <c r="N6024" s="213">
        <f t="shared" si="537"/>
        <v>21413.79</v>
      </c>
      <c r="O6024" s="242">
        <f t="shared" si="538"/>
        <v>0.51520000000047728</v>
      </c>
      <c r="P6024" s="242"/>
      <c r="Q6024" s="179"/>
      <c r="R6024" s="179"/>
      <c r="S6024" s="179"/>
      <c r="T6024" s="179"/>
      <c r="U6024" s="179"/>
      <c r="V6024" s="179"/>
      <c r="W6024" s="179"/>
      <c r="X6024" s="179"/>
      <c r="Y6024" s="179"/>
      <c r="Z6024" s="179"/>
      <c r="AA6024" s="222"/>
      <c r="AB6024" s="222"/>
      <c r="AC6024" s="222"/>
      <c r="AD6024" s="179"/>
      <c r="AE6024" s="179"/>
      <c r="AF6024" s="179"/>
      <c r="AG6024" s="179"/>
      <c r="AH6024" s="179"/>
      <c r="AI6024" s="179"/>
      <c r="AJ6024" s="179"/>
    </row>
    <row r="6025" spans="2:36" x14ac:dyDescent="0.3">
      <c r="B6025" s="224">
        <v>610200</v>
      </c>
      <c r="C6025" s="209">
        <v>256282</v>
      </c>
      <c r="D6025" s="206">
        <f t="shared" si="530"/>
        <v>0.41999672238610292</v>
      </c>
      <c r="E6025" s="208">
        <f t="shared" si="531"/>
        <v>0.45</v>
      </c>
      <c r="F6025" s="207">
        <v>14095.51</v>
      </c>
      <c r="G6025" s="207">
        <v>20502.560000000001</v>
      </c>
      <c r="H6025" s="207">
        <v>23065.38</v>
      </c>
      <c r="I6025" s="214">
        <f t="shared" si="532"/>
        <v>237976</v>
      </c>
      <c r="J6025" s="211">
        <f t="shared" si="533"/>
        <v>0.38999672238610289</v>
      </c>
      <c r="K6025" s="212">
        <f t="shared" si="534"/>
        <v>0.45</v>
      </c>
      <c r="L6025" s="214">
        <f t="shared" si="535"/>
        <v>13088.68</v>
      </c>
      <c r="M6025" s="213">
        <f t="shared" si="536"/>
        <v>19038.080000000002</v>
      </c>
      <c r="N6025" s="213">
        <f t="shared" si="537"/>
        <v>21417.84</v>
      </c>
      <c r="O6025" s="242">
        <f t="shared" si="538"/>
        <v>0.51530000000013387</v>
      </c>
      <c r="P6025" s="242"/>
      <c r="Q6025" s="179"/>
      <c r="R6025" s="179"/>
      <c r="S6025" s="179"/>
      <c r="T6025" s="179"/>
      <c r="U6025" s="179"/>
      <c r="V6025" s="179"/>
      <c r="W6025" s="179"/>
      <c r="X6025" s="179"/>
      <c r="Y6025" s="179"/>
      <c r="Z6025" s="179"/>
      <c r="AA6025" s="222"/>
      <c r="AB6025" s="222"/>
      <c r="AC6025" s="222"/>
      <c r="AD6025" s="179"/>
      <c r="AE6025" s="179"/>
      <c r="AF6025" s="179"/>
      <c r="AG6025" s="179"/>
      <c r="AH6025" s="179"/>
      <c r="AI6025" s="179"/>
      <c r="AJ6025" s="179"/>
    </row>
    <row r="6026" spans="2:36" x14ac:dyDescent="0.3">
      <c r="B6026" s="224">
        <v>610300</v>
      </c>
      <c r="C6026" s="209">
        <v>256327</v>
      </c>
      <c r="D6026" s="206">
        <f t="shared" si="530"/>
        <v>0.4200016385384237</v>
      </c>
      <c r="E6026" s="208">
        <f t="shared" si="531"/>
        <v>0.45</v>
      </c>
      <c r="F6026" s="207">
        <v>14097.98</v>
      </c>
      <c r="G6026" s="207">
        <v>20506.16</v>
      </c>
      <c r="H6026" s="207">
        <v>23069.43</v>
      </c>
      <c r="I6026" s="214">
        <f t="shared" si="532"/>
        <v>238021</v>
      </c>
      <c r="J6026" s="211">
        <f t="shared" si="533"/>
        <v>0.3900065541536949</v>
      </c>
      <c r="K6026" s="212">
        <f t="shared" si="534"/>
        <v>0.45</v>
      </c>
      <c r="L6026" s="214">
        <f t="shared" si="535"/>
        <v>13091.155000000001</v>
      </c>
      <c r="M6026" s="213">
        <f t="shared" si="536"/>
        <v>19041.68</v>
      </c>
      <c r="N6026" s="213">
        <f t="shared" si="537"/>
        <v>21421.89</v>
      </c>
      <c r="O6026" s="242">
        <f t="shared" si="538"/>
        <v>0.51519999999971333</v>
      </c>
      <c r="P6026" s="242"/>
      <c r="Q6026" s="179"/>
      <c r="R6026" s="179"/>
      <c r="S6026" s="179"/>
      <c r="T6026" s="179"/>
      <c r="U6026" s="179"/>
      <c r="V6026" s="179"/>
      <c r="W6026" s="179"/>
      <c r="X6026" s="179"/>
      <c r="Y6026" s="179"/>
      <c r="Z6026" s="179"/>
      <c r="AA6026" s="222"/>
      <c r="AB6026" s="222"/>
      <c r="AC6026" s="222"/>
      <c r="AD6026" s="179"/>
      <c r="AE6026" s="179"/>
      <c r="AF6026" s="179"/>
      <c r="AG6026" s="179"/>
      <c r="AH6026" s="179"/>
      <c r="AI6026" s="179"/>
      <c r="AJ6026" s="179"/>
    </row>
    <row r="6027" spans="2:36" x14ac:dyDescent="0.3">
      <c r="B6027" s="224">
        <v>610400</v>
      </c>
      <c r="C6027" s="209">
        <v>256372</v>
      </c>
      <c r="D6027" s="206">
        <f t="shared" si="530"/>
        <v>0.42000655307994755</v>
      </c>
      <c r="E6027" s="208">
        <f t="shared" si="531"/>
        <v>0.45</v>
      </c>
      <c r="F6027" s="207">
        <v>14100.46</v>
      </c>
      <c r="G6027" s="207">
        <v>20509.759999999998</v>
      </c>
      <c r="H6027" s="207">
        <v>23073.48</v>
      </c>
      <c r="I6027" s="214">
        <f t="shared" si="532"/>
        <v>238066</v>
      </c>
      <c r="J6027" s="211">
        <f t="shared" si="533"/>
        <v>0.39001638269986894</v>
      </c>
      <c r="K6027" s="212">
        <f t="shared" si="534"/>
        <v>0.45</v>
      </c>
      <c r="L6027" s="214">
        <f t="shared" si="535"/>
        <v>13093.63</v>
      </c>
      <c r="M6027" s="213">
        <f t="shared" si="536"/>
        <v>19045.28</v>
      </c>
      <c r="N6027" s="213">
        <f t="shared" si="537"/>
        <v>21425.94</v>
      </c>
      <c r="O6027" s="242">
        <f t="shared" si="538"/>
        <v>0.51530000000002474</v>
      </c>
      <c r="P6027" s="242"/>
      <c r="Q6027" s="179"/>
      <c r="R6027" s="179"/>
      <c r="S6027" s="179"/>
      <c r="T6027" s="179"/>
      <c r="U6027" s="179"/>
      <c r="V6027" s="179"/>
      <c r="W6027" s="179"/>
      <c r="X6027" s="179"/>
      <c r="Y6027" s="179"/>
      <c r="Z6027" s="179"/>
      <c r="AA6027" s="222"/>
      <c r="AB6027" s="222"/>
      <c r="AC6027" s="222"/>
      <c r="AD6027" s="179"/>
      <c r="AE6027" s="179"/>
      <c r="AF6027" s="179"/>
      <c r="AG6027" s="179"/>
      <c r="AH6027" s="179"/>
      <c r="AI6027" s="179"/>
      <c r="AJ6027" s="179"/>
    </row>
    <row r="6028" spans="2:36" x14ac:dyDescent="0.3">
      <c r="B6028" s="224">
        <v>610500</v>
      </c>
      <c r="C6028" s="209">
        <v>256417</v>
      </c>
      <c r="D6028" s="206">
        <f t="shared" si="530"/>
        <v>0.42001146601146599</v>
      </c>
      <c r="E6028" s="208">
        <f t="shared" si="531"/>
        <v>0.45</v>
      </c>
      <c r="F6028" s="207">
        <v>14102.93</v>
      </c>
      <c r="G6028" s="207">
        <v>20513.36</v>
      </c>
      <c r="H6028" s="207">
        <v>23077.53</v>
      </c>
      <c r="I6028" s="214">
        <f t="shared" si="532"/>
        <v>238111</v>
      </c>
      <c r="J6028" s="211">
        <f t="shared" si="533"/>
        <v>0.39002620802620802</v>
      </c>
      <c r="K6028" s="212">
        <f t="shared" si="534"/>
        <v>0.45</v>
      </c>
      <c r="L6028" s="214">
        <f t="shared" si="535"/>
        <v>13096.105</v>
      </c>
      <c r="M6028" s="213">
        <f t="shared" si="536"/>
        <v>19048.88</v>
      </c>
      <c r="N6028" s="213">
        <f t="shared" si="537"/>
        <v>21429.989999999998</v>
      </c>
      <c r="O6028" s="242">
        <f t="shared" si="538"/>
        <v>0.51519999999964061</v>
      </c>
      <c r="P6028" s="242"/>
      <c r="Q6028" s="179"/>
      <c r="R6028" s="179"/>
      <c r="S6028" s="179"/>
      <c r="T6028" s="179"/>
      <c r="U6028" s="179"/>
      <c r="V6028" s="179"/>
      <c r="W6028" s="179"/>
      <c r="X6028" s="179"/>
      <c r="Y6028" s="179"/>
      <c r="Z6028" s="179"/>
      <c r="AA6028" s="222"/>
      <c r="AB6028" s="222"/>
      <c r="AC6028" s="222"/>
      <c r="AD6028" s="179"/>
      <c r="AE6028" s="179"/>
      <c r="AF6028" s="179"/>
      <c r="AG6028" s="179"/>
      <c r="AH6028" s="179"/>
      <c r="AI6028" s="179"/>
      <c r="AJ6028" s="179"/>
    </row>
    <row r="6029" spans="2:36" x14ac:dyDescent="0.3">
      <c r="B6029" s="224">
        <v>610600</v>
      </c>
      <c r="C6029" s="209">
        <v>256462</v>
      </c>
      <c r="D6029" s="206">
        <f t="shared" si="530"/>
        <v>0.42001637733377006</v>
      </c>
      <c r="E6029" s="208">
        <f t="shared" si="531"/>
        <v>0.45</v>
      </c>
      <c r="F6029" s="207">
        <v>14105.41</v>
      </c>
      <c r="G6029" s="207">
        <v>20516.96</v>
      </c>
      <c r="H6029" s="207">
        <v>23081.58</v>
      </c>
      <c r="I6029" s="214">
        <f t="shared" si="532"/>
        <v>238156</v>
      </c>
      <c r="J6029" s="211">
        <f t="shared" si="533"/>
        <v>0.39003603013429411</v>
      </c>
      <c r="K6029" s="212">
        <f t="shared" si="534"/>
        <v>0.45</v>
      </c>
      <c r="L6029" s="214">
        <f t="shared" si="535"/>
        <v>13098.58</v>
      </c>
      <c r="M6029" s="213">
        <f t="shared" si="536"/>
        <v>19052.48</v>
      </c>
      <c r="N6029" s="213">
        <f t="shared" si="537"/>
        <v>21434.04</v>
      </c>
      <c r="O6029" s="242">
        <f t="shared" si="538"/>
        <v>0.5152999999999156</v>
      </c>
      <c r="P6029" s="242"/>
      <c r="Q6029" s="179"/>
      <c r="R6029" s="179"/>
      <c r="S6029" s="179"/>
      <c r="T6029" s="179"/>
      <c r="U6029" s="179"/>
      <c r="V6029" s="179"/>
      <c r="W6029" s="179"/>
      <c r="X6029" s="179"/>
      <c r="Y6029" s="179"/>
      <c r="Z6029" s="179"/>
      <c r="AA6029" s="222"/>
      <c r="AB6029" s="222"/>
      <c r="AC6029" s="222"/>
      <c r="AD6029" s="179"/>
      <c r="AE6029" s="179"/>
      <c r="AF6029" s="179"/>
      <c r="AG6029" s="179"/>
      <c r="AH6029" s="179"/>
      <c r="AI6029" s="179"/>
      <c r="AJ6029" s="179"/>
    </row>
    <row r="6030" spans="2:36" x14ac:dyDescent="0.3">
      <c r="B6030" s="224">
        <v>610700</v>
      </c>
      <c r="C6030" s="209">
        <v>256507</v>
      </c>
      <c r="D6030" s="206">
        <f t="shared" si="530"/>
        <v>0.42002128704765024</v>
      </c>
      <c r="E6030" s="208">
        <f t="shared" si="531"/>
        <v>0.45</v>
      </c>
      <c r="F6030" s="207">
        <v>14107.88</v>
      </c>
      <c r="G6030" s="207">
        <v>20520.560000000001</v>
      </c>
      <c r="H6030" s="207">
        <v>23085.63</v>
      </c>
      <c r="I6030" s="214">
        <f t="shared" si="532"/>
        <v>238201</v>
      </c>
      <c r="J6030" s="211">
        <f t="shared" si="533"/>
        <v>0.39004584902570821</v>
      </c>
      <c r="K6030" s="212">
        <f t="shared" si="534"/>
        <v>0.45</v>
      </c>
      <c r="L6030" s="214">
        <f t="shared" si="535"/>
        <v>13101.055</v>
      </c>
      <c r="M6030" s="213">
        <f t="shared" si="536"/>
        <v>19056.080000000002</v>
      </c>
      <c r="N6030" s="213">
        <f t="shared" si="537"/>
        <v>21438.09</v>
      </c>
      <c r="O6030" s="242">
        <f t="shared" si="538"/>
        <v>0.51520000000007715</v>
      </c>
      <c r="P6030" s="242"/>
      <c r="Q6030" s="179"/>
      <c r="R6030" s="179"/>
      <c r="S6030" s="179"/>
      <c r="T6030" s="179"/>
      <c r="U6030" s="179"/>
      <c r="V6030" s="179"/>
      <c r="W6030" s="179"/>
      <c r="X6030" s="179"/>
      <c r="Y6030" s="179"/>
      <c r="Z6030" s="179"/>
      <c r="AA6030" s="222"/>
      <c r="AB6030" s="222"/>
      <c r="AC6030" s="222"/>
      <c r="AD6030" s="179"/>
      <c r="AE6030" s="179"/>
      <c r="AF6030" s="179"/>
      <c r="AG6030" s="179"/>
      <c r="AH6030" s="179"/>
      <c r="AI6030" s="179"/>
      <c r="AJ6030" s="179"/>
    </row>
    <row r="6031" spans="2:36" x14ac:dyDescent="0.3">
      <c r="B6031" s="224">
        <v>610800</v>
      </c>
      <c r="C6031" s="209">
        <v>256552</v>
      </c>
      <c r="D6031" s="206">
        <f t="shared" si="530"/>
        <v>0.42002619515389655</v>
      </c>
      <c r="E6031" s="208">
        <f t="shared" si="531"/>
        <v>0.45</v>
      </c>
      <c r="F6031" s="207">
        <v>14110.36</v>
      </c>
      <c r="G6031" s="207">
        <v>20524.16</v>
      </c>
      <c r="H6031" s="207">
        <v>23089.68</v>
      </c>
      <c r="I6031" s="214">
        <f t="shared" si="532"/>
        <v>238246</v>
      </c>
      <c r="J6031" s="211">
        <f t="shared" si="533"/>
        <v>0.39005566470203012</v>
      </c>
      <c r="K6031" s="212">
        <f t="shared" si="534"/>
        <v>0.45</v>
      </c>
      <c r="L6031" s="214">
        <f t="shared" si="535"/>
        <v>13103.53</v>
      </c>
      <c r="M6031" s="213">
        <f t="shared" si="536"/>
        <v>19059.68</v>
      </c>
      <c r="N6031" s="213">
        <f t="shared" si="537"/>
        <v>21442.14</v>
      </c>
      <c r="O6031" s="242">
        <f t="shared" si="538"/>
        <v>0.51529999999980647</v>
      </c>
      <c r="P6031" s="242"/>
      <c r="Q6031" s="179"/>
      <c r="R6031" s="179"/>
      <c r="S6031" s="179"/>
      <c r="T6031" s="179"/>
      <c r="U6031" s="179"/>
      <c r="V6031" s="179"/>
      <c r="W6031" s="179"/>
      <c r="X6031" s="179"/>
      <c r="Y6031" s="179"/>
      <c r="Z6031" s="179"/>
      <c r="AA6031" s="222"/>
      <c r="AB6031" s="222"/>
      <c r="AC6031" s="222"/>
      <c r="AD6031" s="179"/>
      <c r="AE6031" s="179"/>
      <c r="AF6031" s="179"/>
      <c r="AG6031" s="179"/>
      <c r="AH6031" s="179"/>
      <c r="AI6031" s="179"/>
      <c r="AJ6031" s="179"/>
    </row>
    <row r="6032" spans="2:36" x14ac:dyDescent="0.3">
      <c r="B6032" s="224">
        <v>610900</v>
      </c>
      <c r="C6032" s="209">
        <v>256597</v>
      </c>
      <c r="D6032" s="206">
        <f t="shared" si="530"/>
        <v>0.42003110165329843</v>
      </c>
      <c r="E6032" s="208">
        <f t="shared" si="531"/>
        <v>0.45</v>
      </c>
      <c r="F6032" s="207">
        <v>14112.83</v>
      </c>
      <c r="G6032" s="207">
        <v>20527.759999999998</v>
      </c>
      <c r="H6032" s="207">
        <v>23093.73</v>
      </c>
      <c r="I6032" s="214">
        <f t="shared" si="532"/>
        <v>238291</v>
      </c>
      <c r="J6032" s="211">
        <f t="shared" si="533"/>
        <v>0.39006547716483875</v>
      </c>
      <c r="K6032" s="212">
        <f t="shared" si="534"/>
        <v>0.45</v>
      </c>
      <c r="L6032" s="214">
        <f t="shared" si="535"/>
        <v>13106.004999999999</v>
      </c>
      <c r="M6032" s="213">
        <f t="shared" si="536"/>
        <v>19063.28</v>
      </c>
      <c r="N6032" s="213">
        <f t="shared" si="537"/>
        <v>21446.19</v>
      </c>
      <c r="O6032" s="242">
        <f t="shared" si="538"/>
        <v>0.51519999999996802</v>
      </c>
      <c r="P6032" s="242"/>
      <c r="Q6032" s="179"/>
      <c r="R6032" s="179"/>
      <c r="S6032" s="179"/>
      <c r="T6032" s="179"/>
      <c r="U6032" s="179"/>
      <c r="V6032" s="179"/>
      <c r="W6032" s="179"/>
      <c r="X6032" s="179"/>
      <c r="Y6032" s="179"/>
      <c r="Z6032" s="179"/>
      <c r="AA6032" s="222"/>
      <c r="AB6032" s="222"/>
      <c r="AC6032" s="222"/>
      <c r="AD6032" s="179"/>
      <c r="AE6032" s="179"/>
      <c r="AF6032" s="179"/>
      <c r="AG6032" s="179"/>
      <c r="AH6032" s="179"/>
      <c r="AI6032" s="179"/>
      <c r="AJ6032" s="179"/>
    </row>
    <row r="6033" spans="2:36" x14ac:dyDescent="0.3">
      <c r="B6033" s="224">
        <v>611000</v>
      </c>
      <c r="C6033" s="209">
        <v>256642</v>
      </c>
      <c r="D6033" s="206">
        <f t="shared" si="530"/>
        <v>0.42003600654664486</v>
      </c>
      <c r="E6033" s="208">
        <f t="shared" si="531"/>
        <v>0.45</v>
      </c>
      <c r="F6033" s="207">
        <v>14115.31</v>
      </c>
      <c r="G6033" s="207">
        <v>20531.36</v>
      </c>
      <c r="H6033" s="207">
        <v>23097.78</v>
      </c>
      <c r="I6033" s="214">
        <f t="shared" si="532"/>
        <v>238336</v>
      </c>
      <c r="J6033" s="211">
        <f t="shared" si="533"/>
        <v>0.39007528641571193</v>
      </c>
      <c r="K6033" s="212">
        <f t="shared" si="534"/>
        <v>0.45</v>
      </c>
      <c r="L6033" s="214">
        <f t="shared" si="535"/>
        <v>13108.48</v>
      </c>
      <c r="M6033" s="213">
        <f t="shared" si="536"/>
        <v>19066.88</v>
      </c>
      <c r="N6033" s="213">
        <f t="shared" si="537"/>
        <v>21450.239999999998</v>
      </c>
      <c r="O6033" s="242">
        <f t="shared" si="538"/>
        <v>0.51529999999966092</v>
      </c>
      <c r="P6033" s="242"/>
      <c r="Q6033" s="179"/>
      <c r="R6033" s="179"/>
      <c r="S6033" s="179"/>
      <c r="T6033" s="179"/>
      <c r="U6033" s="179"/>
      <c r="V6033" s="179"/>
      <c r="W6033" s="179"/>
      <c r="X6033" s="179"/>
      <c r="Y6033" s="179"/>
      <c r="Z6033" s="179"/>
      <c r="AA6033" s="222"/>
      <c r="AB6033" s="222"/>
      <c r="AC6033" s="222"/>
      <c r="AD6033" s="179"/>
      <c r="AE6033" s="179"/>
      <c r="AF6033" s="179"/>
      <c r="AG6033" s="179"/>
      <c r="AH6033" s="179"/>
      <c r="AI6033" s="179"/>
      <c r="AJ6033" s="179"/>
    </row>
    <row r="6034" spans="2:36" x14ac:dyDescent="0.3">
      <c r="B6034" s="224">
        <v>611100</v>
      </c>
      <c r="C6034" s="209">
        <v>256687</v>
      </c>
      <c r="D6034" s="206">
        <f t="shared" si="530"/>
        <v>0.42004090983472425</v>
      </c>
      <c r="E6034" s="208">
        <f t="shared" si="531"/>
        <v>0.45</v>
      </c>
      <c r="F6034" s="207">
        <v>14117.78</v>
      </c>
      <c r="G6034" s="207">
        <v>20534.96</v>
      </c>
      <c r="H6034" s="207">
        <v>23101.83</v>
      </c>
      <c r="I6034" s="214">
        <f t="shared" si="532"/>
        <v>238381</v>
      </c>
      <c r="J6034" s="211">
        <f t="shared" si="533"/>
        <v>0.39008509245622647</v>
      </c>
      <c r="K6034" s="212">
        <f t="shared" si="534"/>
        <v>0.45</v>
      </c>
      <c r="L6034" s="214">
        <f t="shared" si="535"/>
        <v>13110.955</v>
      </c>
      <c r="M6034" s="213">
        <f t="shared" si="536"/>
        <v>19070.48</v>
      </c>
      <c r="N6034" s="213">
        <f t="shared" si="537"/>
        <v>21454.29</v>
      </c>
      <c r="O6034" s="242">
        <f t="shared" si="538"/>
        <v>0.51520000000047728</v>
      </c>
      <c r="P6034" s="242"/>
      <c r="Q6034" s="179"/>
      <c r="R6034" s="179"/>
      <c r="S6034" s="179"/>
      <c r="T6034" s="179"/>
      <c r="U6034" s="179"/>
      <c r="V6034" s="179"/>
      <c r="W6034" s="179"/>
      <c r="X6034" s="179"/>
      <c r="Y6034" s="179"/>
      <c r="Z6034" s="179"/>
      <c r="AA6034" s="222"/>
      <c r="AB6034" s="222"/>
      <c r="AC6034" s="222"/>
      <c r="AD6034" s="179"/>
      <c r="AE6034" s="179"/>
      <c r="AF6034" s="179"/>
      <c r="AG6034" s="179"/>
      <c r="AH6034" s="179"/>
      <c r="AI6034" s="179"/>
      <c r="AJ6034" s="179"/>
    </row>
    <row r="6035" spans="2:36" x14ac:dyDescent="0.3">
      <c r="B6035" s="224">
        <v>611200</v>
      </c>
      <c r="C6035" s="209">
        <v>256732</v>
      </c>
      <c r="D6035" s="206">
        <f t="shared" si="530"/>
        <v>0.4200458115183246</v>
      </c>
      <c r="E6035" s="208">
        <f t="shared" si="531"/>
        <v>0.45</v>
      </c>
      <c r="F6035" s="207">
        <v>14120.26</v>
      </c>
      <c r="G6035" s="207">
        <v>20538.560000000001</v>
      </c>
      <c r="H6035" s="207">
        <v>23105.88</v>
      </c>
      <c r="I6035" s="214">
        <f t="shared" si="532"/>
        <v>238426</v>
      </c>
      <c r="J6035" s="211">
        <f t="shared" si="533"/>
        <v>0.3900948952879581</v>
      </c>
      <c r="K6035" s="212">
        <f t="shared" si="534"/>
        <v>0.45</v>
      </c>
      <c r="L6035" s="214">
        <f t="shared" si="535"/>
        <v>13113.43</v>
      </c>
      <c r="M6035" s="213">
        <f t="shared" si="536"/>
        <v>19074.080000000002</v>
      </c>
      <c r="N6035" s="213">
        <f t="shared" si="537"/>
        <v>21458.34</v>
      </c>
      <c r="O6035" s="242">
        <f t="shared" si="538"/>
        <v>0.51530000000013387</v>
      </c>
      <c r="P6035" s="242"/>
      <c r="Q6035" s="179"/>
      <c r="R6035" s="179"/>
      <c r="S6035" s="179"/>
      <c r="T6035" s="179"/>
      <c r="U6035" s="179"/>
      <c r="V6035" s="179"/>
      <c r="W6035" s="179"/>
      <c r="X6035" s="179"/>
      <c r="Y6035" s="179"/>
      <c r="Z6035" s="179"/>
      <c r="AA6035" s="222"/>
      <c r="AB6035" s="222"/>
      <c r="AC6035" s="222"/>
      <c r="AD6035" s="179"/>
      <c r="AE6035" s="179"/>
      <c r="AF6035" s="179"/>
      <c r="AG6035" s="179"/>
      <c r="AH6035" s="179"/>
      <c r="AI6035" s="179"/>
      <c r="AJ6035" s="179"/>
    </row>
    <row r="6036" spans="2:36" x14ac:dyDescent="0.3">
      <c r="B6036" s="224">
        <v>611300</v>
      </c>
      <c r="C6036" s="209">
        <v>256777</v>
      </c>
      <c r="D6036" s="206">
        <f t="shared" si="530"/>
        <v>0.42005071159823326</v>
      </c>
      <c r="E6036" s="208">
        <f t="shared" si="531"/>
        <v>0.45</v>
      </c>
      <c r="F6036" s="207">
        <v>14122.73</v>
      </c>
      <c r="G6036" s="207">
        <v>20542.16</v>
      </c>
      <c r="H6036" s="207">
        <v>23109.93</v>
      </c>
      <c r="I6036" s="214">
        <f t="shared" si="532"/>
        <v>238471</v>
      </c>
      <c r="J6036" s="211">
        <f t="shared" si="533"/>
        <v>0.39010469491248162</v>
      </c>
      <c r="K6036" s="212">
        <f t="shared" si="534"/>
        <v>0.45</v>
      </c>
      <c r="L6036" s="214">
        <f t="shared" si="535"/>
        <v>13115.905000000001</v>
      </c>
      <c r="M6036" s="213">
        <f t="shared" si="536"/>
        <v>19077.68</v>
      </c>
      <c r="N6036" s="213">
        <f t="shared" si="537"/>
        <v>21462.39</v>
      </c>
      <c r="O6036" s="242">
        <f t="shared" si="538"/>
        <v>0.51519999999971333</v>
      </c>
      <c r="P6036" s="242"/>
      <c r="Q6036" s="179"/>
      <c r="R6036" s="179"/>
      <c r="S6036" s="179"/>
      <c r="T6036" s="179"/>
      <c r="U6036" s="179"/>
      <c r="V6036" s="179"/>
      <c r="W6036" s="179"/>
      <c r="X6036" s="179"/>
      <c r="Y6036" s="179"/>
      <c r="Z6036" s="179"/>
      <c r="AA6036" s="222"/>
      <c r="AB6036" s="222"/>
      <c r="AC6036" s="222"/>
      <c r="AD6036" s="179"/>
      <c r="AE6036" s="179"/>
      <c r="AF6036" s="179"/>
      <c r="AG6036" s="179"/>
      <c r="AH6036" s="179"/>
      <c r="AI6036" s="179"/>
      <c r="AJ6036" s="179"/>
    </row>
    <row r="6037" spans="2:36" x14ac:dyDescent="0.3">
      <c r="B6037" s="224">
        <v>611400</v>
      </c>
      <c r="C6037" s="209">
        <v>256822</v>
      </c>
      <c r="D6037" s="206">
        <f t="shared" si="530"/>
        <v>0.42005561007523717</v>
      </c>
      <c r="E6037" s="208">
        <f t="shared" si="531"/>
        <v>0.45</v>
      </c>
      <c r="F6037" s="207">
        <v>14125.21</v>
      </c>
      <c r="G6037" s="207">
        <v>20545.759999999998</v>
      </c>
      <c r="H6037" s="207">
        <v>23113.98</v>
      </c>
      <c r="I6037" s="214">
        <f t="shared" si="532"/>
        <v>238516</v>
      </c>
      <c r="J6037" s="211">
        <f t="shared" si="533"/>
        <v>0.39011449133137061</v>
      </c>
      <c r="K6037" s="212">
        <f t="shared" si="534"/>
        <v>0.45</v>
      </c>
      <c r="L6037" s="214">
        <f t="shared" si="535"/>
        <v>13118.38</v>
      </c>
      <c r="M6037" s="213">
        <f t="shared" si="536"/>
        <v>19081.28</v>
      </c>
      <c r="N6037" s="213">
        <f t="shared" si="537"/>
        <v>21466.44</v>
      </c>
      <c r="O6037" s="242">
        <f t="shared" si="538"/>
        <v>0.51530000000002474</v>
      </c>
      <c r="P6037" s="242"/>
      <c r="Q6037" s="179"/>
      <c r="R6037" s="179"/>
      <c r="S6037" s="179"/>
      <c r="T6037" s="179"/>
      <c r="U6037" s="179"/>
      <c r="V6037" s="179"/>
      <c r="W6037" s="179"/>
      <c r="X6037" s="179"/>
      <c r="Y6037" s="179"/>
      <c r="Z6037" s="179"/>
      <c r="AA6037" s="222"/>
      <c r="AB6037" s="222"/>
      <c r="AC6037" s="222"/>
      <c r="AD6037" s="179"/>
      <c r="AE6037" s="179"/>
      <c r="AF6037" s="179"/>
      <c r="AG6037" s="179"/>
      <c r="AH6037" s="179"/>
      <c r="AI6037" s="179"/>
      <c r="AJ6037" s="179"/>
    </row>
    <row r="6038" spans="2:36" x14ac:dyDescent="0.3">
      <c r="B6038" s="224">
        <v>611500</v>
      </c>
      <c r="C6038" s="209">
        <v>256867</v>
      </c>
      <c r="D6038" s="206">
        <f t="shared" si="530"/>
        <v>0.42006050695012265</v>
      </c>
      <c r="E6038" s="208">
        <f t="shared" si="531"/>
        <v>0.45</v>
      </c>
      <c r="F6038" s="207">
        <v>14127.68</v>
      </c>
      <c r="G6038" s="207">
        <v>20549.36</v>
      </c>
      <c r="H6038" s="207">
        <v>23118.03</v>
      </c>
      <c r="I6038" s="214">
        <f t="shared" si="532"/>
        <v>238561</v>
      </c>
      <c r="J6038" s="211">
        <f t="shared" si="533"/>
        <v>0.39012428454619785</v>
      </c>
      <c r="K6038" s="212">
        <f t="shared" si="534"/>
        <v>0.45</v>
      </c>
      <c r="L6038" s="214">
        <f t="shared" si="535"/>
        <v>13120.855</v>
      </c>
      <c r="M6038" s="213">
        <f t="shared" si="536"/>
        <v>19084.88</v>
      </c>
      <c r="N6038" s="213">
        <f t="shared" si="537"/>
        <v>21470.489999999998</v>
      </c>
      <c r="O6038" s="242">
        <f t="shared" si="538"/>
        <v>0.51519999999964061</v>
      </c>
      <c r="P6038" s="242"/>
      <c r="Q6038" s="179"/>
      <c r="R6038" s="179"/>
      <c r="S6038" s="179"/>
      <c r="T6038" s="179"/>
      <c r="U6038" s="179"/>
      <c r="V6038" s="179"/>
      <c r="W6038" s="179"/>
      <c r="X6038" s="179"/>
      <c r="Y6038" s="179"/>
      <c r="Z6038" s="179"/>
      <c r="AA6038" s="222"/>
      <c r="AB6038" s="222"/>
      <c r="AC6038" s="222"/>
      <c r="AD6038" s="179"/>
      <c r="AE6038" s="179"/>
      <c r="AF6038" s="179"/>
      <c r="AG6038" s="179"/>
      <c r="AH6038" s="179"/>
      <c r="AI6038" s="179"/>
      <c r="AJ6038" s="179"/>
    </row>
    <row r="6039" spans="2:36" x14ac:dyDescent="0.3">
      <c r="B6039" s="224">
        <v>611600</v>
      </c>
      <c r="C6039" s="209">
        <v>256912</v>
      </c>
      <c r="D6039" s="206">
        <f t="shared" si="530"/>
        <v>0.42006540222367561</v>
      </c>
      <c r="E6039" s="208">
        <f t="shared" si="531"/>
        <v>0.45</v>
      </c>
      <c r="F6039" s="207">
        <v>14130.16</v>
      </c>
      <c r="G6039" s="207">
        <v>20552.96</v>
      </c>
      <c r="H6039" s="207">
        <v>23122.080000000002</v>
      </c>
      <c r="I6039" s="214">
        <f t="shared" si="532"/>
        <v>238606</v>
      </c>
      <c r="J6039" s="211">
        <f t="shared" si="533"/>
        <v>0.39013407455853499</v>
      </c>
      <c r="K6039" s="212">
        <f t="shared" si="534"/>
        <v>0.45</v>
      </c>
      <c r="L6039" s="214">
        <f t="shared" si="535"/>
        <v>13123.33</v>
      </c>
      <c r="M6039" s="213">
        <f t="shared" si="536"/>
        <v>19088.48</v>
      </c>
      <c r="N6039" s="213">
        <f t="shared" si="537"/>
        <v>21474.54</v>
      </c>
      <c r="O6039" s="242">
        <f t="shared" si="538"/>
        <v>0.5152999999999156</v>
      </c>
      <c r="P6039" s="242"/>
      <c r="Q6039" s="179"/>
      <c r="R6039" s="179"/>
      <c r="S6039" s="179"/>
      <c r="T6039" s="179"/>
      <c r="U6039" s="179"/>
      <c r="V6039" s="179"/>
      <c r="W6039" s="179"/>
      <c r="X6039" s="179"/>
      <c r="Y6039" s="179"/>
      <c r="Z6039" s="179"/>
      <c r="AA6039" s="222"/>
      <c r="AB6039" s="222"/>
      <c r="AC6039" s="222"/>
      <c r="AD6039" s="179"/>
      <c r="AE6039" s="179"/>
      <c r="AF6039" s="179"/>
      <c r="AG6039" s="179"/>
      <c r="AH6039" s="179"/>
      <c r="AI6039" s="179"/>
      <c r="AJ6039" s="179"/>
    </row>
    <row r="6040" spans="2:36" x14ac:dyDescent="0.3">
      <c r="B6040" s="224">
        <v>611700</v>
      </c>
      <c r="C6040" s="209">
        <v>256957</v>
      </c>
      <c r="D6040" s="206">
        <f t="shared" ref="D6040:D6103" si="539">C6040/B6040</f>
        <v>0.42007029589668138</v>
      </c>
      <c r="E6040" s="208">
        <f t="shared" ref="E6040:E6103" si="540">(C6040-C6039)/(B6040-B6039)</f>
        <v>0.45</v>
      </c>
      <c r="F6040" s="207">
        <v>14132.63</v>
      </c>
      <c r="G6040" s="207">
        <v>20556.560000000001</v>
      </c>
      <c r="H6040" s="207">
        <v>23126.13</v>
      </c>
      <c r="I6040" s="214">
        <f t="shared" si="532"/>
        <v>238651</v>
      </c>
      <c r="J6040" s="211">
        <f t="shared" si="533"/>
        <v>0.3901438613699526</v>
      </c>
      <c r="K6040" s="212">
        <f t="shared" si="534"/>
        <v>0.45</v>
      </c>
      <c r="L6040" s="214">
        <f t="shared" si="535"/>
        <v>13125.805</v>
      </c>
      <c r="M6040" s="213">
        <f t="shared" si="536"/>
        <v>19092.080000000002</v>
      </c>
      <c r="N6040" s="213">
        <f t="shared" si="537"/>
        <v>21478.59</v>
      </c>
      <c r="O6040" s="242">
        <f t="shared" si="538"/>
        <v>0.51520000000007715</v>
      </c>
      <c r="P6040" s="242"/>
      <c r="Q6040" s="179"/>
      <c r="R6040" s="179"/>
      <c r="S6040" s="179"/>
      <c r="T6040" s="179"/>
      <c r="U6040" s="179"/>
      <c r="V6040" s="179"/>
      <c r="W6040" s="179"/>
      <c r="X6040" s="179"/>
      <c r="Y6040" s="179"/>
      <c r="Z6040" s="179"/>
      <c r="AA6040" s="222"/>
      <c r="AB6040" s="222"/>
      <c r="AC6040" s="222"/>
      <c r="AD6040" s="179"/>
      <c r="AE6040" s="179"/>
      <c r="AF6040" s="179"/>
      <c r="AG6040" s="179"/>
      <c r="AH6040" s="179"/>
      <c r="AI6040" s="179"/>
      <c r="AJ6040" s="179"/>
    </row>
    <row r="6041" spans="2:36" x14ac:dyDescent="0.3">
      <c r="B6041" s="224">
        <v>611800</v>
      </c>
      <c r="C6041" s="209">
        <v>257002</v>
      </c>
      <c r="D6041" s="206">
        <f t="shared" si="539"/>
        <v>0.42007518796992482</v>
      </c>
      <c r="E6041" s="208">
        <f t="shared" si="540"/>
        <v>0.45</v>
      </c>
      <c r="F6041" s="207">
        <v>14135.11</v>
      </c>
      <c r="G6041" s="207">
        <v>20560.16</v>
      </c>
      <c r="H6041" s="207">
        <v>23130.18</v>
      </c>
      <c r="I6041" s="214">
        <f t="shared" si="532"/>
        <v>238696</v>
      </c>
      <c r="J6041" s="211">
        <f t="shared" si="533"/>
        <v>0.39015364498202026</v>
      </c>
      <c r="K6041" s="212">
        <f t="shared" si="534"/>
        <v>0.45</v>
      </c>
      <c r="L6041" s="214">
        <f t="shared" si="535"/>
        <v>13128.28</v>
      </c>
      <c r="M6041" s="213">
        <f t="shared" si="536"/>
        <v>19095.68</v>
      </c>
      <c r="N6041" s="213">
        <f t="shared" si="537"/>
        <v>21482.639999999999</v>
      </c>
      <c r="O6041" s="242">
        <f t="shared" si="538"/>
        <v>0.51529999999980647</v>
      </c>
      <c r="P6041" s="242"/>
      <c r="Q6041" s="179"/>
      <c r="R6041" s="179"/>
      <c r="S6041" s="179"/>
      <c r="T6041" s="179"/>
      <c r="U6041" s="179"/>
      <c r="V6041" s="179"/>
      <c r="W6041" s="179"/>
      <c r="X6041" s="179"/>
      <c r="Y6041" s="179"/>
      <c r="Z6041" s="179"/>
      <c r="AA6041" s="222"/>
      <c r="AB6041" s="222"/>
      <c r="AC6041" s="222"/>
      <c r="AD6041" s="179"/>
      <c r="AE6041" s="179"/>
      <c r="AF6041" s="179"/>
      <c r="AG6041" s="179"/>
      <c r="AH6041" s="179"/>
      <c r="AI6041" s="179"/>
      <c r="AJ6041" s="179"/>
    </row>
    <row r="6042" spans="2:36" x14ac:dyDescent="0.3">
      <c r="B6042" s="224">
        <v>611900</v>
      </c>
      <c r="C6042" s="209">
        <v>257047</v>
      </c>
      <c r="D6042" s="206">
        <f t="shared" si="539"/>
        <v>0.42008007844419021</v>
      </c>
      <c r="E6042" s="208">
        <f t="shared" si="540"/>
        <v>0.45</v>
      </c>
      <c r="F6042" s="207">
        <v>14137.58</v>
      </c>
      <c r="G6042" s="207">
        <v>20563.759999999998</v>
      </c>
      <c r="H6042" s="207">
        <v>23134.23</v>
      </c>
      <c r="I6042" s="214">
        <f t="shared" si="532"/>
        <v>238741</v>
      </c>
      <c r="J6042" s="211">
        <f t="shared" si="533"/>
        <v>0.39016342539630661</v>
      </c>
      <c r="K6042" s="212">
        <f t="shared" si="534"/>
        <v>0.45</v>
      </c>
      <c r="L6042" s="214">
        <f t="shared" si="535"/>
        <v>13130.754999999999</v>
      </c>
      <c r="M6042" s="213">
        <f t="shared" si="536"/>
        <v>19099.28</v>
      </c>
      <c r="N6042" s="213">
        <f t="shared" si="537"/>
        <v>21486.69</v>
      </c>
      <c r="O6042" s="242">
        <f t="shared" si="538"/>
        <v>0.51519999999996802</v>
      </c>
      <c r="P6042" s="242"/>
      <c r="Q6042" s="179"/>
      <c r="R6042" s="179"/>
      <c r="S6042" s="179"/>
      <c r="T6042" s="179"/>
      <c r="U6042" s="179"/>
      <c r="V6042" s="179"/>
      <c r="W6042" s="179"/>
      <c r="X6042" s="179"/>
      <c r="Y6042" s="179"/>
      <c r="Z6042" s="179"/>
      <c r="AA6042" s="222"/>
      <c r="AB6042" s="222"/>
      <c r="AC6042" s="222"/>
      <c r="AD6042" s="179"/>
      <c r="AE6042" s="179"/>
      <c r="AF6042" s="179"/>
      <c r="AG6042" s="179"/>
      <c r="AH6042" s="179"/>
      <c r="AI6042" s="179"/>
      <c r="AJ6042" s="179"/>
    </row>
    <row r="6043" spans="2:36" x14ac:dyDescent="0.3">
      <c r="B6043" s="224">
        <v>612000</v>
      </c>
      <c r="C6043" s="209">
        <v>257092</v>
      </c>
      <c r="D6043" s="206">
        <f t="shared" si="539"/>
        <v>0.42008496732026146</v>
      </c>
      <c r="E6043" s="208">
        <f t="shared" si="540"/>
        <v>0.45</v>
      </c>
      <c r="F6043" s="207">
        <v>14140.06</v>
      </c>
      <c r="G6043" s="207">
        <v>20567.36</v>
      </c>
      <c r="H6043" s="207">
        <v>23138.28</v>
      </c>
      <c r="I6043" s="214">
        <f t="shared" si="532"/>
        <v>238786</v>
      </c>
      <c r="J6043" s="211">
        <f t="shared" si="533"/>
        <v>0.3901732026143791</v>
      </c>
      <c r="K6043" s="212">
        <f t="shared" si="534"/>
        <v>0.45</v>
      </c>
      <c r="L6043" s="214">
        <f t="shared" si="535"/>
        <v>13133.23</v>
      </c>
      <c r="M6043" s="213">
        <f t="shared" si="536"/>
        <v>19102.88</v>
      </c>
      <c r="N6043" s="213">
        <f t="shared" si="537"/>
        <v>21490.739999999998</v>
      </c>
      <c r="O6043" s="242">
        <f t="shared" si="538"/>
        <v>0.51529999999966092</v>
      </c>
      <c r="P6043" s="242"/>
      <c r="Q6043" s="179"/>
      <c r="R6043" s="179"/>
      <c r="S6043" s="179"/>
      <c r="T6043" s="179"/>
      <c r="U6043" s="179"/>
      <c r="V6043" s="179"/>
      <c r="W6043" s="179"/>
      <c r="X6043" s="179"/>
      <c r="Y6043" s="179"/>
      <c r="Z6043" s="179"/>
      <c r="AA6043" s="222"/>
      <c r="AB6043" s="222"/>
      <c r="AC6043" s="222"/>
      <c r="AD6043" s="179"/>
      <c r="AE6043" s="179"/>
      <c r="AF6043" s="179"/>
      <c r="AG6043" s="179"/>
      <c r="AH6043" s="179"/>
      <c r="AI6043" s="179"/>
      <c r="AJ6043" s="179"/>
    </row>
    <row r="6044" spans="2:36" x14ac:dyDescent="0.3">
      <c r="B6044" s="224">
        <v>612100</v>
      </c>
      <c r="C6044" s="209">
        <v>257137</v>
      </c>
      <c r="D6044" s="206">
        <f t="shared" si="539"/>
        <v>0.42008985459892173</v>
      </c>
      <c r="E6044" s="208">
        <f t="shared" si="540"/>
        <v>0.45</v>
      </c>
      <c r="F6044" s="207">
        <v>14142.53</v>
      </c>
      <c r="G6044" s="207">
        <v>20570.96</v>
      </c>
      <c r="H6044" s="207">
        <v>23142.33</v>
      </c>
      <c r="I6044" s="214">
        <f t="shared" si="532"/>
        <v>238831</v>
      </c>
      <c r="J6044" s="211">
        <f t="shared" si="533"/>
        <v>0.39018297663780427</v>
      </c>
      <c r="K6044" s="212">
        <f t="shared" si="534"/>
        <v>0.45</v>
      </c>
      <c r="L6044" s="214">
        <f t="shared" si="535"/>
        <v>13135.705</v>
      </c>
      <c r="M6044" s="213">
        <f t="shared" si="536"/>
        <v>19106.48</v>
      </c>
      <c r="N6044" s="213">
        <f t="shared" si="537"/>
        <v>21494.79</v>
      </c>
      <c r="O6044" s="242">
        <f t="shared" si="538"/>
        <v>0.51520000000047728</v>
      </c>
      <c r="P6044" s="242"/>
      <c r="Q6044" s="179"/>
      <c r="R6044" s="179"/>
      <c r="S6044" s="179"/>
      <c r="T6044" s="179"/>
      <c r="U6044" s="179"/>
      <c r="V6044" s="179"/>
      <c r="W6044" s="179"/>
      <c r="X6044" s="179"/>
      <c r="Y6044" s="179"/>
      <c r="Z6044" s="179"/>
      <c r="AA6044" s="222"/>
      <c r="AB6044" s="222"/>
      <c r="AC6044" s="222"/>
      <c r="AD6044" s="179"/>
      <c r="AE6044" s="179"/>
      <c r="AF6044" s="179"/>
      <c r="AG6044" s="179"/>
      <c r="AH6044" s="179"/>
      <c r="AI6044" s="179"/>
      <c r="AJ6044" s="179"/>
    </row>
    <row r="6045" spans="2:36" x14ac:dyDescent="0.3">
      <c r="B6045" s="224">
        <v>612200</v>
      </c>
      <c r="C6045" s="209">
        <v>257182</v>
      </c>
      <c r="D6045" s="206">
        <f t="shared" si="539"/>
        <v>0.42009474028095395</v>
      </c>
      <c r="E6045" s="208">
        <f t="shared" si="540"/>
        <v>0.45</v>
      </c>
      <c r="F6045" s="207">
        <v>14145.01</v>
      </c>
      <c r="G6045" s="207">
        <v>20574.560000000001</v>
      </c>
      <c r="H6045" s="207">
        <v>23146.38</v>
      </c>
      <c r="I6045" s="214">
        <f t="shared" si="532"/>
        <v>238876</v>
      </c>
      <c r="J6045" s="211">
        <f t="shared" si="533"/>
        <v>0.39019274746814764</v>
      </c>
      <c r="K6045" s="212">
        <f t="shared" si="534"/>
        <v>0.45</v>
      </c>
      <c r="L6045" s="214">
        <f t="shared" si="535"/>
        <v>13138.18</v>
      </c>
      <c r="M6045" s="213">
        <f t="shared" si="536"/>
        <v>19110.080000000002</v>
      </c>
      <c r="N6045" s="213">
        <f t="shared" si="537"/>
        <v>21498.84</v>
      </c>
      <c r="O6045" s="242">
        <f t="shared" si="538"/>
        <v>0.51530000000013387</v>
      </c>
      <c r="P6045" s="242"/>
      <c r="Q6045" s="179"/>
      <c r="R6045" s="179"/>
      <c r="S6045" s="179"/>
      <c r="T6045" s="179"/>
      <c r="U6045" s="179"/>
      <c r="V6045" s="179"/>
      <c r="W6045" s="179"/>
      <c r="X6045" s="179"/>
      <c r="Y6045" s="179"/>
      <c r="Z6045" s="179"/>
      <c r="AA6045" s="222"/>
      <c r="AB6045" s="222"/>
      <c r="AC6045" s="222"/>
      <c r="AD6045" s="179"/>
      <c r="AE6045" s="179"/>
      <c r="AF6045" s="179"/>
      <c r="AG6045" s="179"/>
      <c r="AH6045" s="179"/>
      <c r="AI6045" s="179"/>
      <c r="AJ6045" s="179"/>
    </row>
    <row r="6046" spans="2:36" x14ac:dyDescent="0.3">
      <c r="B6046" s="224">
        <v>612300</v>
      </c>
      <c r="C6046" s="209">
        <v>257227</v>
      </c>
      <c r="D6046" s="206">
        <f t="shared" si="539"/>
        <v>0.42009962436714027</v>
      </c>
      <c r="E6046" s="208">
        <f t="shared" si="540"/>
        <v>0.45</v>
      </c>
      <c r="F6046" s="207">
        <v>14147.48</v>
      </c>
      <c r="G6046" s="207">
        <v>20578.16</v>
      </c>
      <c r="H6046" s="207">
        <v>23150.43</v>
      </c>
      <c r="I6046" s="214">
        <f t="shared" si="532"/>
        <v>238921</v>
      </c>
      <c r="J6046" s="211">
        <f t="shared" si="533"/>
        <v>0.39020251510697368</v>
      </c>
      <c r="K6046" s="212">
        <f t="shared" si="534"/>
        <v>0.45</v>
      </c>
      <c r="L6046" s="214">
        <f t="shared" si="535"/>
        <v>13140.655000000001</v>
      </c>
      <c r="M6046" s="213">
        <f t="shared" si="536"/>
        <v>19113.68</v>
      </c>
      <c r="N6046" s="213">
        <f t="shared" si="537"/>
        <v>21502.89</v>
      </c>
      <c r="O6046" s="242">
        <f t="shared" si="538"/>
        <v>0.51519999999971333</v>
      </c>
      <c r="P6046" s="242"/>
      <c r="Q6046" s="179"/>
      <c r="R6046" s="179"/>
      <c r="S6046" s="179"/>
      <c r="T6046" s="179"/>
      <c r="U6046" s="179"/>
      <c r="V6046" s="179"/>
      <c r="W6046" s="179"/>
      <c r="X6046" s="179"/>
      <c r="Y6046" s="179"/>
      <c r="Z6046" s="179"/>
      <c r="AA6046" s="222"/>
      <c r="AB6046" s="222"/>
      <c r="AC6046" s="222"/>
      <c r="AD6046" s="179"/>
      <c r="AE6046" s="179"/>
      <c r="AF6046" s="179"/>
      <c r="AG6046" s="179"/>
      <c r="AH6046" s="179"/>
      <c r="AI6046" s="179"/>
      <c r="AJ6046" s="179"/>
    </row>
    <row r="6047" spans="2:36" x14ac:dyDescent="0.3">
      <c r="B6047" s="224">
        <v>612400</v>
      </c>
      <c r="C6047" s="209">
        <v>257272</v>
      </c>
      <c r="D6047" s="206">
        <f t="shared" si="539"/>
        <v>0.42010450685826256</v>
      </c>
      <c r="E6047" s="208">
        <f t="shared" si="540"/>
        <v>0.45</v>
      </c>
      <c r="F6047" s="207">
        <v>14149.96</v>
      </c>
      <c r="G6047" s="207">
        <v>20581.759999999998</v>
      </c>
      <c r="H6047" s="207">
        <v>23154.48</v>
      </c>
      <c r="I6047" s="214">
        <f t="shared" si="532"/>
        <v>238966</v>
      </c>
      <c r="J6047" s="211">
        <f t="shared" si="533"/>
        <v>0.39021227955584586</v>
      </c>
      <c r="K6047" s="212">
        <f t="shared" si="534"/>
        <v>0.45</v>
      </c>
      <c r="L6047" s="214">
        <f t="shared" si="535"/>
        <v>13143.13</v>
      </c>
      <c r="M6047" s="213">
        <f t="shared" si="536"/>
        <v>19117.28</v>
      </c>
      <c r="N6047" s="213">
        <f t="shared" si="537"/>
        <v>21506.94</v>
      </c>
      <c r="O6047" s="242">
        <f t="shared" si="538"/>
        <v>0.51530000000002474</v>
      </c>
      <c r="P6047" s="242"/>
      <c r="Q6047" s="179"/>
      <c r="R6047" s="179"/>
      <c r="S6047" s="179"/>
      <c r="T6047" s="179"/>
      <c r="U6047" s="179"/>
      <c r="V6047" s="179"/>
      <c r="W6047" s="179"/>
      <c r="X6047" s="179"/>
      <c r="Y6047" s="179"/>
      <c r="Z6047" s="179"/>
      <c r="AA6047" s="222"/>
      <c r="AB6047" s="222"/>
      <c r="AC6047" s="222"/>
      <c r="AD6047" s="179"/>
      <c r="AE6047" s="179"/>
      <c r="AF6047" s="179"/>
      <c r="AG6047" s="179"/>
      <c r="AH6047" s="179"/>
      <c r="AI6047" s="179"/>
      <c r="AJ6047" s="179"/>
    </row>
    <row r="6048" spans="2:36" x14ac:dyDescent="0.3">
      <c r="B6048" s="224">
        <v>612500</v>
      </c>
      <c r="C6048" s="209">
        <v>257317</v>
      </c>
      <c r="D6048" s="206">
        <f t="shared" si="539"/>
        <v>0.42010938775510204</v>
      </c>
      <c r="E6048" s="208">
        <f t="shared" si="540"/>
        <v>0.45</v>
      </c>
      <c r="F6048" s="207">
        <v>14152.43</v>
      </c>
      <c r="G6048" s="207">
        <v>20585.36</v>
      </c>
      <c r="H6048" s="207">
        <v>23158.53</v>
      </c>
      <c r="I6048" s="214">
        <f t="shared" si="532"/>
        <v>239011</v>
      </c>
      <c r="J6048" s="211">
        <f t="shared" si="533"/>
        <v>0.39022204081632655</v>
      </c>
      <c r="K6048" s="212">
        <f t="shared" si="534"/>
        <v>0.45</v>
      </c>
      <c r="L6048" s="214">
        <f t="shared" si="535"/>
        <v>13145.605</v>
      </c>
      <c r="M6048" s="213">
        <f t="shared" si="536"/>
        <v>19120.88</v>
      </c>
      <c r="N6048" s="213">
        <f t="shared" si="537"/>
        <v>21510.989999999998</v>
      </c>
      <c r="O6048" s="242">
        <f t="shared" si="538"/>
        <v>0.51519999999964061</v>
      </c>
      <c r="P6048" s="242"/>
      <c r="Q6048" s="179"/>
      <c r="R6048" s="179"/>
      <c r="S6048" s="179"/>
      <c r="T6048" s="179"/>
      <c r="U6048" s="179"/>
      <c r="V6048" s="179"/>
      <c r="W6048" s="179"/>
      <c r="X6048" s="179"/>
      <c r="Y6048" s="179"/>
      <c r="Z6048" s="179"/>
      <c r="AA6048" s="222"/>
      <c r="AB6048" s="222"/>
      <c r="AC6048" s="222"/>
      <c r="AD6048" s="179"/>
      <c r="AE6048" s="179"/>
      <c r="AF6048" s="179"/>
      <c r="AG6048" s="179"/>
      <c r="AH6048" s="179"/>
      <c r="AI6048" s="179"/>
      <c r="AJ6048" s="179"/>
    </row>
    <row r="6049" spans="2:36" x14ac:dyDescent="0.3">
      <c r="B6049" s="224">
        <v>612600</v>
      </c>
      <c r="C6049" s="209">
        <v>257362</v>
      </c>
      <c r="D6049" s="206">
        <f t="shared" si="539"/>
        <v>0.42011426705843946</v>
      </c>
      <c r="E6049" s="208">
        <f t="shared" si="540"/>
        <v>0.45</v>
      </c>
      <c r="F6049" s="207">
        <v>14154.91</v>
      </c>
      <c r="G6049" s="207">
        <v>20588.96</v>
      </c>
      <c r="H6049" s="207">
        <v>23162.58</v>
      </c>
      <c r="I6049" s="214">
        <f t="shared" si="532"/>
        <v>239056</v>
      </c>
      <c r="J6049" s="211">
        <f t="shared" si="533"/>
        <v>0.39023179888997717</v>
      </c>
      <c r="K6049" s="212">
        <f t="shared" si="534"/>
        <v>0.45</v>
      </c>
      <c r="L6049" s="214">
        <f t="shared" si="535"/>
        <v>13148.08</v>
      </c>
      <c r="M6049" s="213">
        <f t="shared" si="536"/>
        <v>19124.48</v>
      </c>
      <c r="N6049" s="213">
        <f t="shared" si="537"/>
        <v>21515.040000000001</v>
      </c>
      <c r="O6049" s="242">
        <f t="shared" si="538"/>
        <v>0.5152999999999156</v>
      </c>
      <c r="P6049" s="242"/>
      <c r="Q6049" s="179"/>
      <c r="R6049" s="179"/>
      <c r="S6049" s="179"/>
      <c r="T6049" s="179"/>
      <c r="U6049" s="179"/>
      <c r="V6049" s="179"/>
      <c r="W6049" s="179"/>
      <c r="X6049" s="179"/>
      <c r="Y6049" s="179"/>
      <c r="Z6049" s="179"/>
      <c r="AA6049" s="222"/>
      <c r="AB6049" s="222"/>
      <c r="AC6049" s="222"/>
      <c r="AD6049" s="179"/>
      <c r="AE6049" s="179"/>
      <c r="AF6049" s="179"/>
      <c r="AG6049" s="179"/>
      <c r="AH6049" s="179"/>
      <c r="AI6049" s="179"/>
      <c r="AJ6049" s="179"/>
    </row>
    <row r="6050" spans="2:36" x14ac:dyDescent="0.3">
      <c r="B6050" s="224">
        <v>612700</v>
      </c>
      <c r="C6050" s="209">
        <v>257407</v>
      </c>
      <c r="D6050" s="206">
        <f t="shared" si="539"/>
        <v>0.42011914476905499</v>
      </c>
      <c r="E6050" s="208">
        <f t="shared" si="540"/>
        <v>0.45</v>
      </c>
      <c r="F6050" s="207">
        <v>14157.38</v>
      </c>
      <c r="G6050" s="207">
        <v>20592.560000000001</v>
      </c>
      <c r="H6050" s="207">
        <v>23166.63</v>
      </c>
      <c r="I6050" s="214">
        <f t="shared" si="532"/>
        <v>239101</v>
      </c>
      <c r="J6050" s="211">
        <f t="shared" si="533"/>
        <v>0.39024155377835806</v>
      </c>
      <c r="K6050" s="212">
        <f t="shared" si="534"/>
        <v>0.45</v>
      </c>
      <c r="L6050" s="214">
        <f t="shared" si="535"/>
        <v>13150.555</v>
      </c>
      <c r="M6050" s="213">
        <f t="shared" si="536"/>
        <v>19128.080000000002</v>
      </c>
      <c r="N6050" s="213">
        <f t="shared" si="537"/>
        <v>21519.09</v>
      </c>
      <c r="O6050" s="242">
        <f t="shared" si="538"/>
        <v>0.51520000000007715</v>
      </c>
      <c r="P6050" s="242"/>
      <c r="Q6050" s="179"/>
      <c r="R6050" s="179"/>
      <c r="S6050" s="179"/>
      <c r="T6050" s="179"/>
      <c r="U6050" s="179"/>
      <c r="V6050" s="179"/>
      <c r="W6050" s="179"/>
      <c r="X6050" s="179"/>
      <c r="Y6050" s="179"/>
      <c r="Z6050" s="179"/>
      <c r="AA6050" s="222"/>
      <c r="AB6050" s="222"/>
      <c r="AC6050" s="222"/>
      <c r="AD6050" s="179"/>
      <c r="AE6050" s="179"/>
      <c r="AF6050" s="179"/>
      <c r="AG6050" s="179"/>
      <c r="AH6050" s="179"/>
      <c r="AI6050" s="179"/>
      <c r="AJ6050" s="179"/>
    </row>
    <row r="6051" spans="2:36" x14ac:dyDescent="0.3">
      <c r="B6051" s="224">
        <v>612800</v>
      </c>
      <c r="C6051" s="209">
        <v>257452</v>
      </c>
      <c r="D6051" s="206">
        <f t="shared" si="539"/>
        <v>0.42012402088772843</v>
      </c>
      <c r="E6051" s="208">
        <f t="shared" si="540"/>
        <v>0.45</v>
      </c>
      <c r="F6051" s="207">
        <v>14159.86</v>
      </c>
      <c r="G6051" s="207">
        <v>20596.16</v>
      </c>
      <c r="H6051" s="207">
        <v>23170.68</v>
      </c>
      <c r="I6051" s="214">
        <f t="shared" si="532"/>
        <v>239146</v>
      </c>
      <c r="J6051" s="211">
        <f t="shared" si="533"/>
        <v>0.39025130548302872</v>
      </c>
      <c r="K6051" s="212">
        <f t="shared" si="534"/>
        <v>0.45</v>
      </c>
      <c r="L6051" s="214">
        <f t="shared" si="535"/>
        <v>13153.03</v>
      </c>
      <c r="M6051" s="213">
        <f t="shared" si="536"/>
        <v>19131.68</v>
      </c>
      <c r="N6051" s="213">
        <f t="shared" si="537"/>
        <v>21523.14</v>
      </c>
      <c r="O6051" s="242">
        <f t="shared" si="538"/>
        <v>0.51529999999980647</v>
      </c>
      <c r="P6051" s="242"/>
      <c r="Q6051" s="179"/>
      <c r="R6051" s="179"/>
      <c r="S6051" s="179"/>
      <c r="T6051" s="179"/>
      <c r="U6051" s="179"/>
      <c r="V6051" s="179"/>
      <c r="W6051" s="179"/>
      <c r="X6051" s="179"/>
      <c r="Y6051" s="179"/>
      <c r="Z6051" s="179"/>
      <c r="AA6051" s="222"/>
      <c r="AB6051" s="222"/>
      <c r="AC6051" s="222"/>
      <c r="AD6051" s="179"/>
      <c r="AE6051" s="179"/>
      <c r="AF6051" s="179"/>
      <c r="AG6051" s="179"/>
      <c r="AH6051" s="179"/>
      <c r="AI6051" s="179"/>
      <c r="AJ6051" s="179"/>
    </row>
    <row r="6052" spans="2:36" x14ac:dyDescent="0.3">
      <c r="B6052" s="224">
        <v>612900</v>
      </c>
      <c r="C6052" s="209">
        <v>257497</v>
      </c>
      <c r="D6052" s="206">
        <f t="shared" si="539"/>
        <v>0.42012889541523901</v>
      </c>
      <c r="E6052" s="208">
        <f t="shared" si="540"/>
        <v>0.45</v>
      </c>
      <c r="F6052" s="207">
        <v>14162.33</v>
      </c>
      <c r="G6052" s="207">
        <v>20599.759999999998</v>
      </c>
      <c r="H6052" s="207">
        <v>23174.73</v>
      </c>
      <c r="I6052" s="214">
        <f t="shared" si="532"/>
        <v>239191</v>
      </c>
      <c r="J6052" s="211">
        <f t="shared" si="533"/>
        <v>0.39026105400554739</v>
      </c>
      <c r="K6052" s="212">
        <f t="shared" si="534"/>
        <v>0.45</v>
      </c>
      <c r="L6052" s="214">
        <f t="shared" si="535"/>
        <v>13155.504999999999</v>
      </c>
      <c r="M6052" s="213">
        <f t="shared" si="536"/>
        <v>19135.28</v>
      </c>
      <c r="N6052" s="213">
        <f t="shared" si="537"/>
        <v>21527.19</v>
      </c>
      <c r="O6052" s="242">
        <f t="shared" si="538"/>
        <v>0.51519999999996802</v>
      </c>
      <c r="P6052" s="242"/>
      <c r="Q6052" s="179"/>
      <c r="R6052" s="179"/>
      <c r="S6052" s="179"/>
      <c r="T6052" s="179"/>
      <c r="U6052" s="179"/>
      <c r="V6052" s="179"/>
      <c r="W6052" s="179"/>
      <c r="X6052" s="179"/>
      <c r="Y6052" s="179"/>
      <c r="Z6052" s="179"/>
      <c r="AA6052" s="222"/>
      <c r="AB6052" s="222"/>
      <c r="AC6052" s="222"/>
      <c r="AD6052" s="179"/>
      <c r="AE6052" s="179"/>
      <c r="AF6052" s="179"/>
      <c r="AG6052" s="179"/>
      <c r="AH6052" s="179"/>
      <c r="AI6052" s="179"/>
      <c r="AJ6052" s="179"/>
    </row>
    <row r="6053" spans="2:36" x14ac:dyDescent="0.3">
      <c r="B6053" s="224">
        <v>613000</v>
      </c>
      <c r="C6053" s="209">
        <v>257542</v>
      </c>
      <c r="D6053" s="206">
        <f t="shared" si="539"/>
        <v>0.42013376835236543</v>
      </c>
      <c r="E6053" s="208">
        <f t="shared" si="540"/>
        <v>0.45</v>
      </c>
      <c r="F6053" s="207">
        <v>14164.81</v>
      </c>
      <c r="G6053" s="207">
        <v>20603.36</v>
      </c>
      <c r="H6053" s="207">
        <v>23178.78</v>
      </c>
      <c r="I6053" s="214">
        <f t="shared" si="532"/>
        <v>239236</v>
      </c>
      <c r="J6053" s="211">
        <f t="shared" si="533"/>
        <v>0.39027079934747144</v>
      </c>
      <c r="K6053" s="212">
        <f t="shared" si="534"/>
        <v>0.45</v>
      </c>
      <c r="L6053" s="214">
        <f t="shared" si="535"/>
        <v>13157.98</v>
      </c>
      <c r="M6053" s="213">
        <f t="shared" si="536"/>
        <v>19138.88</v>
      </c>
      <c r="N6053" s="213">
        <f t="shared" si="537"/>
        <v>21531.239999999998</v>
      </c>
      <c r="O6053" s="242">
        <f t="shared" si="538"/>
        <v>0.51529999999966092</v>
      </c>
      <c r="P6053" s="242"/>
      <c r="Q6053" s="179"/>
      <c r="R6053" s="179"/>
      <c r="S6053" s="179"/>
      <c r="T6053" s="179"/>
      <c r="U6053" s="179"/>
      <c r="V6053" s="179"/>
      <c r="W6053" s="179"/>
      <c r="X6053" s="179"/>
      <c r="Y6053" s="179"/>
      <c r="Z6053" s="179"/>
      <c r="AA6053" s="222"/>
      <c r="AB6053" s="222"/>
      <c r="AC6053" s="222"/>
      <c r="AD6053" s="179"/>
      <c r="AE6053" s="179"/>
      <c r="AF6053" s="179"/>
      <c r="AG6053" s="179"/>
      <c r="AH6053" s="179"/>
      <c r="AI6053" s="179"/>
      <c r="AJ6053" s="179"/>
    </row>
    <row r="6054" spans="2:36" x14ac:dyDescent="0.3">
      <c r="B6054" s="224">
        <v>613100</v>
      </c>
      <c r="C6054" s="209">
        <v>257587</v>
      </c>
      <c r="D6054" s="206">
        <f t="shared" si="539"/>
        <v>0.42013863969988585</v>
      </c>
      <c r="E6054" s="208">
        <f t="shared" si="540"/>
        <v>0.45</v>
      </c>
      <c r="F6054" s="207">
        <v>14167.28</v>
      </c>
      <c r="G6054" s="207">
        <v>20606.96</v>
      </c>
      <c r="H6054" s="207">
        <v>23182.83</v>
      </c>
      <c r="I6054" s="214">
        <f t="shared" si="532"/>
        <v>239281</v>
      </c>
      <c r="J6054" s="211">
        <f t="shared" si="533"/>
        <v>0.39028054151035718</v>
      </c>
      <c r="K6054" s="212">
        <f t="shared" si="534"/>
        <v>0.45</v>
      </c>
      <c r="L6054" s="214">
        <f t="shared" si="535"/>
        <v>13160.455</v>
      </c>
      <c r="M6054" s="213">
        <f t="shared" si="536"/>
        <v>19142.48</v>
      </c>
      <c r="N6054" s="213">
        <f t="shared" si="537"/>
        <v>21535.29</v>
      </c>
      <c r="O6054" s="242">
        <f t="shared" si="538"/>
        <v>0.51520000000047728</v>
      </c>
      <c r="P6054" s="242"/>
      <c r="Q6054" s="179"/>
      <c r="R6054" s="179"/>
      <c r="S6054" s="179"/>
      <c r="T6054" s="179"/>
      <c r="U6054" s="179"/>
      <c r="V6054" s="179"/>
      <c r="W6054" s="179"/>
      <c r="X6054" s="179"/>
      <c r="Y6054" s="179"/>
      <c r="Z6054" s="179"/>
      <c r="AA6054" s="222"/>
      <c r="AB6054" s="222"/>
      <c r="AC6054" s="222"/>
      <c r="AD6054" s="179"/>
      <c r="AE6054" s="179"/>
      <c r="AF6054" s="179"/>
      <c r="AG6054" s="179"/>
      <c r="AH6054" s="179"/>
      <c r="AI6054" s="179"/>
      <c r="AJ6054" s="179"/>
    </row>
    <row r="6055" spans="2:36" x14ac:dyDescent="0.3">
      <c r="B6055" s="224">
        <v>613200</v>
      </c>
      <c r="C6055" s="209">
        <v>257632</v>
      </c>
      <c r="D6055" s="206">
        <f t="shared" si="539"/>
        <v>0.42014350945857792</v>
      </c>
      <c r="E6055" s="208">
        <f t="shared" si="540"/>
        <v>0.45</v>
      </c>
      <c r="F6055" s="207">
        <v>14169.76</v>
      </c>
      <c r="G6055" s="207">
        <v>20610.560000000001</v>
      </c>
      <c r="H6055" s="207">
        <v>23186.880000000001</v>
      </c>
      <c r="I6055" s="214">
        <f t="shared" si="532"/>
        <v>239326</v>
      </c>
      <c r="J6055" s="211">
        <f t="shared" si="533"/>
        <v>0.39029028049575992</v>
      </c>
      <c r="K6055" s="212">
        <f t="shared" si="534"/>
        <v>0.45</v>
      </c>
      <c r="L6055" s="214">
        <f t="shared" si="535"/>
        <v>13162.93</v>
      </c>
      <c r="M6055" s="213">
        <f t="shared" si="536"/>
        <v>19146.080000000002</v>
      </c>
      <c r="N6055" s="213">
        <f t="shared" si="537"/>
        <v>21539.34</v>
      </c>
      <c r="O6055" s="242">
        <f t="shared" si="538"/>
        <v>0.51530000000013387</v>
      </c>
      <c r="P6055" s="242"/>
      <c r="Q6055" s="179"/>
      <c r="R6055" s="179"/>
      <c r="S6055" s="179"/>
      <c r="T6055" s="179"/>
      <c r="U6055" s="179"/>
      <c r="V6055" s="179"/>
      <c r="W6055" s="179"/>
      <c r="X6055" s="179"/>
      <c r="Y6055" s="179"/>
      <c r="Z6055" s="179"/>
      <c r="AA6055" s="222"/>
      <c r="AB6055" s="222"/>
      <c r="AC6055" s="222"/>
      <c r="AD6055" s="179"/>
      <c r="AE6055" s="179"/>
      <c r="AF6055" s="179"/>
      <c r="AG6055" s="179"/>
      <c r="AH6055" s="179"/>
      <c r="AI6055" s="179"/>
      <c r="AJ6055" s="179"/>
    </row>
    <row r="6056" spans="2:36" x14ac:dyDescent="0.3">
      <c r="B6056" s="224">
        <v>613300</v>
      </c>
      <c r="C6056" s="209">
        <v>257677</v>
      </c>
      <c r="D6056" s="206">
        <f t="shared" si="539"/>
        <v>0.42014837762921897</v>
      </c>
      <c r="E6056" s="208">
        <f t="shared" si="540"/>
        <v>0.45</v>
      </c>
      <c r="F6056" s="207">
        <v>14172.23</v>
      </c>
      <c r="G6056" s="207">
        <v>20614.16</v>
      </c>
      <c r="H6056" s="207">
        <v>23190.93</v>
      </c>
      <c r="I6056" s="214">
        <f t="shared" si="532"/>
        <v>239371</v>
      </c>
      <c r="J6056" s="211">
        <f t="shared" si="533"/>
        <v>0.39030001630523398</v>
      </c>
      <c r="K6056" s="212">
        <f t="shared" si="534"/>
        <v>0.45</v>
      </c>
      <c r="L6056" s="214">
        <f t="shared" si="535"/>
        <v>13165.405000000001</v>
      </c>
      <c r="M6056" s="213">
        <f t="shared" si="536"/>
        <v>19149.68</v>
      </c>
      <c r="N6056" s="213">
        <f t="shared" si="537"/>
        <v>21543.39</v>
      </c>
      <c r="O6056" s="242">
        <f t="shared" si="538"/>
        <v>0.51519999999971333</v>
      </c>
      <c r="P6056" s="242"/>
      <c r="Q6056" s="179"/>
      <c r="R6056" s="179"/>
      <c r="S6056" s="179"/>
      <c r="T6056" s="179"/>
      <c r="U6056" s="179"/>
      <c r="V6056" s="179"/>
      <c r="W6056" s="179"/>
      <c r="X6056" s="179"/>
      <c r="Y6056" s="179"/>
      <c r="Z6056" s="179"/>
      <c r="AA6056" s="222"/>
      <c r="AB6056" s="222"/>
      <c r="AC6056" s="222"/>
      <c r="AD6056" s="179"/>
      <c r="AE6056" s="179"/>
      <c r="AF6056" s="179"/>
      <c r="AG6056" s="179"/>
      <c r="AH6056" s="179"/>
      <c r="AI6056" s="179"/>
      <c r="AJ6056" s="179"/>
    </row>
    <row r="6057" spans="2:36" x14ac:dyDescent="0.3">
      <c r="B6057" s="224">
        <v>613400</v>
      </c>
      <c r="C6057" s="209">
        <v>257722</v>
      </c>
      <c r="D6057" s="206">
        <f t="shared" si="539"/>
        <v>0.4201532442125856</v>
      </c>
      <c r="E6057" s="208">
        <f t="shared" si="540"/>
        <v>0.45</v>
      </c>
      <c r="F6057" s="207">
        <v>14174.71</v>
      </c>
      <c r="G6057" s="207">
        <v>20617.759999999998</v>
      </c>
      <c r="H6057" s="207">
        <v>23194.98</v>
      </c>
      <c r="I6057" s="214">
        <f t="shared" ref="I6057:I6120" si="541">I6056+45</f>
        <v>239416</v>
      </c>
      <c r="J6057" s="211">
        <f t="shared" si="533"/>
        <v>0.39030974894033255</v>
      </c>
      <c r="K6057" s="212">
        <f t="shared" si="534"/>
        <v>0.45</v>
      </c>
      <c r="L6057" s="214">
        <f t="shared" si="535"/>
        <v>13167.88</v>
      </c>
      <c r="M6057" s="213">
        <f t="shared" si="536"/>
        <v>19153.28</v>
      </c>
      <c r="N6057" s="213">
        <f t="shared" si="537"/>
        <v>21547.439999999999</v>
      </c>
      <c r="O6057" s="242">
        <f t="shared" si="538"/>
        <v>0.51530000000002474</v>
      </c>
      <c r="P6057" s="242"/>
      <c r="Q6057" s="179"/>
      <c r="R6057" s="179"/>
      <c r="S6057" s="179"/>
      <c r="T6057" s="179"/>
      <c r="U6057" s="179"/>
      <c r="V6057" s="179"/>
      <c r="W6057" s="179"/>
      <c r="X6057" s="179"/>
      <c r="Y6057" s="179"/>
      <c r="Z6057" s="179"/>
      <c r="AA6057" s="222"/>
      <c r="AB6057" s="222"/>
      <c r="AC6057" s="222"/>
      <c r="AD6057" s="179"/>
      <c r="AE6057" s="179"/>
      <c r="AF6057" s="179"/>
      <c r="AG6057" s="179"/>
      <c r="AH6057" s="179"/>
      <c r="AI6057" s="179"/>
      <c r="AJ6057" s="179"/>
    </row>
    <row r="6058" spans="2:36" x14ac:dyDescent="0.3">
      <c r="B6058" s="224">
        <v>613500</v>
      </c>
      <c r="C6058" s="209">
        <v>257767</v>
      </c>
      <c r="D6058" s="206">
        <f t="shared" si="539"/>
        <v>0.42015810920945396</v>
      </c>
      <c r="E6058" s="208">
        <f t="shared" si="540"/>
        <v>0.45</v>
      </c>
      <c r="F6058" s="207">
        <v>14177.18</v>
      </c>
      <c r="G6058" s="207">
        <v>20621.36</v>
      </c>
      <c r="H6058" s="207">
        <v>23199.03</v>
      </c>
      <c r="I6058" s="214">
        <f t="shared" si="541"/>
        <v>239461</v>
      </c>
      <c r="J6058" s="211">
        <f t="shared" si="533"/>
        <v>0.390319478402608</v>
      </c>
      <c r="K6058" s="212">
        <f t="shared" si="534"/>
        <v>0.45</v>
      </c>
      <c r="L6058" s="214">
        <f t="shared" si="535"/>
        <v>13170.355</v>
      </c>
      <c r="M6058" s="213">
        <f t="shared" si="536"/>
        <v>19156.88</v>
      </c>
      <c r="N6058" s="213">
        <f t="shared" si="537"/>
        <v>21551.489999999998</v>
      </c>
      <c r="O6058" s="242">
        <f t="shared" si="538"/>
        <v>0.51519999999964061</v>
      </c>
      <c r="P6058" s="242"/>
      <c r="Q6058" s="179"/>
      <c r="R6058" s="179"/>
      <c r="S6058" s="179"/>
      <c r="T6058" s="179"/>
      <c r="U6058" s="179"/>
      <c r="V6058" s="179"/>
      <c r="W6058" s="179"/>
      <c r="X6058" s="179"/>
      <c r="Y6058" s="179"/>
      <c r="Z6058" s="179"/>
      <c r="AA6058" s="222"/>
      <c r="AB6058" s="222"/>
      <c r="AC6058" s="222"/>
      <c r="AD6058" s="179"/>
      <c r="AE6058" s="179"/>
      <c r="AF6058" s="179"/>
      <c r="AG6058" s="179"/>
      <c r="AH6058" s="179"/>
      <c r="AI6058" s="179"/>
      <c r="AJ6058" s="179"/>
    </row>
    <row r="6059" spans="2:36" x14ac:dyDescent="0.3">
      <c r="B6059" s="224">
        <v>613600</v>
      </c>
      <c r="C6059" s="209">
        <v>257812</v>
      </c>
      <c r="D6059" s="206">
        <f t="shared" si="539"/>
        <v>0.42016297262059976</v>
      </c>
      <c r="E6059" s="208">
        <f t="shared" si="540"/>
        <v>0.45</v>
      </c>
      <c r="F6059" s="207">
        <v>14179.66</v>
      </c>
      <c r="G6059" s="207">
        <v>20624.96</v>
      </c>
      <c r="H6059" s="207">
        <v>23203.08</v>
      </c>
      <c r="I6059" s="214">
        <f t="shared" si="541"/>
        <v>239506</v>
      </c>
      <c r="J6059" s="211">
        <f t="shared" si="533"/>
        <v>0.39032920469361149</v>
      </c>
      <c r="K6059" s="212">
        <f t="shared" si="534"/>
        <v>0.45</v>
      </c>
      <c r="L6059" s="214">
        <f t="shared" si="535"/>
        <v>13172.83</v>
      </c>
      <c r="M6059" s="213">
        <f t="shared" si="536"/>
        <v>19160.48</v>
      </c>
      <c r="N6059" s="213">
        <f t="shared" si="537"/>
        <v>21555.54</v>
      </c>
      <c r="O6059" s="242">
        <f t="shared" si="538"/>
        <v>0.5152999999999156</v>
      </c>
      <c r="P6059" s="242"/>
      <c r="Q6059" s="179"/>
      <c r="R6059" s="179"/>
      <c r="S6059" s="179"/>
      <c r="T6059" s="179"/>
      <c r="U6059" s="179"/>
      <c r="V6059" s="179"/>
      <c r="W6059" s="179"/>
      <c r="X6059" s="179"/>
      <c r="Y6059" s="179"/>
      <c r="Z6059" s="179"/>
      <c r="AA6059" s="222"/>
      <c r="AB6059" s="222"/>
      <c r="AC6059" s="222"/>
      <c r="AD6059" s="179"/>
      <c r="AE6059" s="179"/>
      <c r="AF6059" s="179"/>
      <c r="AG6059" s="179"/>
      <c r="AH6059" s="179"/>
      <c r="AI6059" s="179"/>
      <c r="AJ6059" s="179"/>
    </row>
    <row r="6060" spans="2:36" x14ac:dyDescent="0.3">
      <c r="B6060" s="224">
        <v>613700</v>
      </c>
      <c r="C6060" s="209">
        <v>257857</v>
      </c>
      <c r="D6060" s="206">
        <f t="shared" si="539"/>
        <v>0.42016783444679812</v>
      </c>
      <c r="E6060" s="208">
        <f t="shared" si="540"/>
        <v>0.45</v>
      </c>
      <c r="F6060" s="207">
        <v>14182.13</v>
      </c>
      <c r="G6060" s="207">
        <v>20628.560000000001</v>
      </c>
      <c r="H6060" s="207">
        <v>23207.13</v>
      </c>
      <c r="I6060" s="214">
        <f t="shared" si="541"/>
        <v>239551</v>
      </c>
      <c r="J6060" s="211">
        <f t="shared" si="533"/>
        <v>0.39033892781489327</v>
      </c>
      <c r="K6060" s="212">
        <f t="shared" si="534"/>
        <v>0.45</v>
      </c>
      <c r="L6060" s="214">
        <f t="shared" si="535"/>
        <v>13175.305</v>
      </c>
      <c r="M6060" s="213">
        <f t="shared" si="536"/>
        <v>19164.080000000002</v>
      </c>
      <c r="N6060" s="213">
        <f t="shared" si="537"/>
        <v>21559.59</v>
      </c>
      <c r="O6060" s="242">
        <f t="shared" si="538"/>
        <v>0.51520000000007715</v>
      </c>
      <c r="P6060" s="242"/>
      <c r="Q6060" s="179"/>
      <c r="R6060" s="179"/>
      <c r="S6060" s="179"/>
      <c r="T6060" s="179"/>
      <c r="U6060" s="179"/>
      <c r="V6060" s="179"/>
      <c r="W6060" s="179"/>
      <c r="X6060" s="179"/>
      <c r="Y6060" s="179"/>
      <c r="Z6060" s="179"/>
      <c r="AA6060" s="222"/>
      <c r="AB6060" s="222"/>
      <c r="AC6060" s="222"/>
      <c r="AD6060" s="179"/>
      <c r="AE6060" s="179"/>
      <c r="AF6060" s="179"/>
      <c r="AG6060" s="179"/>
      <c r="AH6060" s="179"/>
      <c r="AI6060" s="179"/>
      <c r="AJ6060" s="179"/>
    </row>
    <row r="6061" spans="2:36" x14ac:dyDescent="0.3">
      <c r="B6061" s="224">
        <v>613800</v>
      </c>
      <c r="C6061" s="209">
        <v>257902</v>
      </c>
      <c r="D6061" s="206">
        <f t="shared" si="539"/>
        <v>0.42017269468882373</v>
      </c>
      <c r="E6061" s="208">
        <f t="shared" si="540"/>
        <v>0.45</v>
      </c>
      <c r="F6061" s="207">
        <v>14184.61</v>
      </c>
      <c r="G6061" s="207">
        <v>20632.16</v>
      </c>
      <c r="H6061" s="207">
        <v>23211.18</v>
      </c>
      <c r="I6061" s="214">
        <f t="shared" si="541"/>
        <v>239596</v>
      </c>
      <c r="J6061" s="211">
        <f t="shared" si="533"/>
        <v>0.3903486477680026</v>
      </c>
      <c r="K6061" s="212">
        <f t="shared" si="534"/>
        <v>0.45</v>
      </c>
      <c r="L6061" s="214">
        <f t="shared" si="535"/>
        <v>13177.78</v>
      </c>
      <c r="M6061" s="213">
        <f t="shared" si="536"/>
        <v>19167.68</v>
      </c>
      <c r="N6061" s="213">
        <f t="shared" si="537"/>
        <v>21563.64</v>
      </c>
      <c r="O6061" s="242">
        <f t="shared" si="538"/>
        <v>0.51529999999980647</v>
      </c>
      <c r="P6061" s="242"/>
      <c r="Q6061" s="179"/>
      <c r="R6061" s="179"/>
      <c r="S6061" s="179"/>
      <c r="T6061" s="179"/>
      <c r="U6061" s="179"/>
      <c r="V6061" s="179"/>
      <c r="W6061" s="179"/>
      <c r="X6061" s="179"/>
      <c r="Y6061" s="179"/>
      <c r="Z6061" s="179"/>
      <c r="AA6061" s="222"/>
      <c r="AB6061" s="222"/>
      <c r="AC6061" s="222"/>
      <c r="AD6061" s="179"/>
      <c r="AE6061" s="179"/>
      <c r="AF6061" s="179"/>
      <c r="AG6061" s="179"/>
      <c r="AH6061" s="179"/>
      <c r="AI6061" s="179"/>
      <c r="AJ6061" s="179"/>
    </row>
    <row r="6062" spans="2:36" x14ac:dyDescent="0.3">
      <c r="B6062" s="224">
        <v>613900</v>
      </c>
      <c r="C6062" s="209">
        <v>257947</v>
      </c>
      <c r="D6062" s="206">
        <f t="shared" si="539"/>
        <v>0.42017755334745072</v>
      </c>
      <c r="E6062" s="208">
        <f t="shared" si="540"/>
        <v>0.45</v>
      </c>
      <c r="F6062" s="207">
        <v>14187.08</v>
      </c>
      <c r="G6062" s="207">
        <v>20635.759999999998</v>
      </c>
      <c r="H6062" s="207">
        <v>23215.23</v>
      </c>
      <c r="I6062" s="214">
        <f t="shared" si="541"/>
        <v>239641</v>
      </c>
      <c r="J6062" s="211">
        <f t="shared" si="533"/>
        <v>0.39035836455448769</v>
      </c>
      <c r="K6062" s="212">
        <f t="shared" si="534"/>
        <v>0.45</v>
      </c>
      <c r="L6062" s="214">
        <f t="shared" si="535"/>
        <v>13180.254999999999</v>
      </c>
      <c r="M6062" s="213">
        <f t="shared" si="536"/>
        <v>19171.28</v>
      </c>
      <c r="N6062" s="213">
        <f t="shared" si="537"/>
        <v>21567.69</v>
      </c>
      <c r="O6062" s="242">
        <f t="shared" si="538"/>
        <v>0.51519999999996802</v>
      </c>
      <c r="P6062" s="242"/>
      <c r="Q6062" s="179"/>
      <c r="R6062" s="179"/>
      <c r="S6062" s="179"/>
      <c r="T6062" s="179"/>
      <c r="U6062" s="179"/>
      <c r="V6062" s="179"/>
      <c r="W6062" s="179"/>
      <c r="X6062" s="179"/>
      <c r="Y6062" s="179"/>
      <c r="Z6062" s="179"/>
      <c r="AA6062" s="222"/>
      <c r="AB6062" s="222"/>
      <c r="AC6062" s="222"/>
      <c r="AD6062" s="179"/>
      <c r="AE6062" s="179"/>
      <c r="AF6062" s="179"/>
      <c r="AG6062" s="179"/>
      <c r="AH6062" s="179"/>
      <c r="AI6062" s="179"/>
      <c r="AJ6062" s="179"/>
    </row>
    <row r="6063" spans="2:36" x14ac:dyDescent="0.3">
      <c r="B6063" s="224">
        <v>614000</v>
      </c>
      <c r="C6063" s="209">
        <v>257992</v>
      </c>
      <c r="D6063" s="206">
        <f t="shared" si="539"/>
        <v>0.42018241042345278</v>
      </c>
      <c r="E6063" s="208">
        <f t="shared" si="540"/>
        <v>0.45</v>
      </c>
      <c r="F6063" s="207">
        <v>14189.56</v>
      </c>
      <c r="G6063" s="207">
        <v>20639.36</v>
      </c>
      <c r="H6063" s="207">
        <v>23219.279999999999</v>
      </c>
      <c r="I6063" s="214">
        <f t="shared" si="541"/>
        <v>239686</v>
      </c>
      <c r="J6063" s="211">
        <f t="shared" si="533"/>
        <v>0.39036807817589575</v>
      </c>
      <c r="K6063" s="212">
        <f t="shared" si="534"/>
        <v>0.45</v>
      </c>
      <c r="L6063" s="214">
        <f t="shared" si="535"/>
        <v>13182.73</v>
      </c>
      <c r="M6063" s="213">
        <f t="shared" si="536"/>
        <v>19174.88</v>
      </c>
      <c r="N6063" s="213">
        <f t="shared" si="537"/>
        <v>21571.739999999998</v>
      </c>
      <c r="O6063" s="242">
        <f t="shared" si="538"/>
        <v>0.51529999999966092</v>
      </c>
      <c r="P6063" s="242"/>
      <c r="Q6063" s="179"/>
      <c r="R6063" s="179"/>
      <c r="S6063" s="179"/>
      <c r="T6063" s="179"/>
      <c r="U6063" s="179"/>
      <c r="V6063" s="179"/>
      <c r="W6063" s="179"/>
      <c r="X6063" s="179"/>
      <c r="Y6063" s="179"/>
      <c r="Z6063" s="179"/>
      <c r="AA6063" s="222"/>
      <c r="AB6063" s="222"/>
      <c r="AC6063" s="222"/>
      <c r="AD6063" s="179"/>
      <c r="AE6063" s="179"/>
      <c r="AF6063" s="179"/>
      <c r="AG6063" s="179"/>
      <c r="AH6063" s="179"/>
      <c r="AI6063" s="179"/>
      <c r="AJ6063" s="179"/>
    </row>
    <row r="6064" spans="2:36" x14ac:dyDescent="0.3">
      <c r="B6064" s="224">
        <v>614100</v>
      </c>
      <c r="C6064" s="209">
        <v>258037</v>
      </c>
      <c r="D6064" s="206">
        <f t="shared" si="539"/>
        <v>0.42018726591760297</v>
      </c>
      <c r="E6064" s="208">
        <f t="shared" si="540"/>
        <v>0.45</v>
      </c>
      <c r="F6064" s="207">
        <v>14192.03</v>
      </c>
      <c r="G6064" s="207">
        <v>20642.96</v>
      </c>
      <c r="H6064" s="207">
        <v>23223.33</v>
      </c>
      <c r="I6064" s="214">
        <f t="shared" si="541"/>
        <v>239731</v>
      </c>
      <c r="J6064" s="211">
        <f t="shared" si="533"/>
        <v>0.39037778863377298</v>
      </c>
      <c r="K6064" s="212">
        <f t="shared" si="534"/>
        <v>0.45</v>
      </c>
      <c r="L6064" s="214">
        <f t="shared" si="535"/>
        <v>13185.205</v>
      </c>
      <c r="M6064" s="213">
        <f t="shared" si="536"/>
        <v>19178.48</v>
      </c>
      <c r="N6064" s="213">
        <f t="shared" si="537"/>
        <v>21575.79</v>
      </c>
      <c r="O6064" s="242">
        <f t="shared" si="538"/>
        <v>0.51520000000047728</v>
      </c>
      <c r="P6064" s="242"/>
      <c r="Q6064" s="179"/>
      <c r="R6064" s="179"/>
      <c r="S6064" s="179"/>
      <c r="T6064" s="179"/>
      <c r="U6064" s="179"/>
      <c r="V6064" s="179"/>
      <c r="W6064" s="179"/>
      <c r="X6064" s="179"/>
      <c r="Y6064" s="179"/>
      <c r="Z6064" s="179"/>
      <c r="AA6064" s="222"/>
      <c r="AB6064" s="222"/>
      <c r="AC6064" s="222"/>
      <c r="AD6064" s="179"/>
      <c r="AE6064" s="179"/>
      <c r="AF6064" s="179"/>
      <c r="AG6064" s="179"/>
      <c r="AH6064" s="179"/>
      <c r="AI6064" s="179"/>
      <c r="AJ6064" s="179"/>
    </row>
    <row r="6065" spans="2:36" x14ac:dyDescent="0.3">
      <c r="B6065" s="224">
        <v>614200</v>
      </c>
      <c r="C6065" s="209">
        <v>258082</v>
      </c>
      <c r="D6065" s="206">
        <f t="shared" si="539"/>
        <v>0.42019211983067406</v>
      </c>
      <c r="E6065" s="208">
        <f t="shared" si="540"/>
        <v>0.45</v>
      </c>
      <c r="F6065" s="207">
        <v>14194.51</v>
      </c>
      <c r="G6065" s="207">
        <v>20646.560000000001</v>
      </c>
      <c r="H6065" s="207">
        <v>23227.38</v>
      </c>
      <c r="I6065" s="214">
        <f t="shared" si="541"/>
        <v>239776</v>
      </c>
      <c r="J6065" s="211">
        <f t="shared" si="533"/>
        <v>0.3903874959296646</v>
      </c>
      <c r="K6065" s="212">
        <f t="shared" si="534"/>
        <v>0.45</v>
      </c>
      <c r="L6065" s="214">
        <f t="shared" si="535"/>
        <v>13187.68</v>
      </c>
      <c r="M6065" s="213">
        <f t="shared" si="536"/>
        <v>19182.080000000002</v>
      </c>
      <c r="N6065" s="213">
        <f t="shared" si="537"/>
        <v>21579.84</v>
      </c>
      <c r="O6065" s="242">
        <f t="shared" si="538"/>
        <v>0.51530000000013387</v>
      </c>
      <c r="P6065" s="242"/>
      <c r="Q6065" s="179"/>
      <c r="R6065" s="179"/>
      <c r="S6065" s="179"/>
      <c r="T6065" s="179"/>
      <c r="U6065" s="179"/>
      <c r="V6065" s="179"/>
      <c r="W6065" s="179"/>
      <c r="X6065" s="179"/>
      <c r="Y6065" s="179"/>
      <c r="Z6065" s="179"/>
      <c r="AA6065" s="222"/>
      <c r="AB6065" s="222"/>
      <c r="AC6065" s="222"/>
      <c r="AD6065" s="179"/>
      <c r="AE6065" s="179"/>
      <c r="AF6065" s="179"/>
      <c r="AG6065" s="179"/>
      <c r="AH6065" s="179"/>
      <c r="AI6065" s="179"/>
      <c r="AJ6065" s="179"/>
    </row>
    <row r="6066" spans="2:36" x14ac:dyDescent="0.3">
      <c r="B6066" s="224">
        <v>614300</v>
      </c>
      <c r="C6066" s="209">
        <v>258127</v>
      </c>
      <c r="D6066" s="206">
        <f t="shared" si="539"/>
        <v>0.42019697216343804</v>
      </c>
      <c r="E6066" s="208">
        <f t="shared" si="540"/>
        <v>0.45</v>
      </c>
      <c r="F6066" s="207">
        <v>14196.98</v>
      </c>
      <c r="G6066" s="207">
        <v>20650.16</v>
      </c>
      <c r="H6066" s="207">
        <v>23231.43</v>
      </c>
      <c r="I6066" s="214">
        <f t="shared" si="541"/>
        <v>239821</v>
      </c>
      <c r="J6066" s="211">
        <f t="shared" si="533"/>
        <v>0.39039720006511475</v>
      </c>
      <c r="K6066" s="212">
        <f t="shared" si="534"/>
        <v>0.45</v>
      </c>
      <c r="L6066" s="214">
        <f t="shared" si="535"/>
        <v>13190.155000000001</v>
      </c>
      <c r="M6066" s="213">
        <f t="shared" si="536"/>
        <v>19185.68</v>
      </c>
      <c r="N6066" s="213">
        <f t="shared" si="537"/>
        <v>21583.89</v>
      </c>
      <c r="O6066" s="242">
        <f t="shared" si="538"/>
        <v>0.51519999999971333</v>
      </c>
      <c r="P6066" s="242"/>
      <c r="Q6066" s="179"/>
      <c r="R6066" s="179"/>
      <c r="S6066" s="179"/>
      <c r="T6066" s="179"/>
      <c r="U6066" s="179"/>
      <c r="V6066" s="179"/>
      <c r="W6066" s="179"/>
      <c r="X6066" s="179"/>
      <c r="Y6066" s="179"/>
      <c r="Z6066" s="179"/>
      <c r="AA6066" s="222"/>
      <c r="AB6066" s="222"/>
      <c r="AC6066" s="222"/>
      <c r="AD6066" s="179"/>
      <c r="AE6066" s="179"/>
      <c r="AF6066" s="179"/>
      <c r="AG6066" s="179"/>
      <c r="AH6066" s="179"/>
      <c r="AI6066" s="179"/>
      <c r="AJ6066" s="179"/>
    </row>
    <row r="6067" spans="2:36" x14ac:dyDescent="0.3">
      <c r="B6067" s="224">
        <v>614400</v>
      </c>
      <c r="C6067" s="209">
        <v>258172</v>
      </c>
      <c r="D6067" s="206">
        <f t="shared" si="539"/>
        <v>0.42020182291666669</v>
      </c>
      <c r="E6067" s="208">
        <f t="shared" si="540"/>
        <v>0.45</v>
      </c>
      <c r="F6067" s="207">
        <v>14199.46</v>
      </c>
      <c r="G6067" s="207">
        <v>20653.759999999998</v>
      </c>
      <c r="H6067" s="207">
        <v>23235.48</v>
      </c>
      <c r="I6067" s="214">
        <f t="shared" si="541"/>
        <v>239866</v>
      </c>
      <c r="J6067" s="211">
        <f t="shared" si="533"/>
        <v>0.39040690104166664</v>
      </c>
      <c r="K6067" s="212">
        <f t="shared" si="534"/>
        <v>0.45</v>
      </c>
      <c r="L6067" s="214">
        <f t="shared" si="535"/>
        <v>13192.63</v>
      </c>
      <c r="M6067" s="213">
        <f t="shared" si="536"/>
        <v>19189.28</v>
      </c>
      <c r="N6067" s="213">
        <f t="shared" si="537"/>
        <v>21587.94</v>
      </c>
      <c r="O6067" s="242">
        <f t="shared" si="538"/>
        <v>0.51530000000002474</v>
      </c>
      <c r="P6067" s="242"/>
      <c r="Q6067" s="179"/>
      <c r="R6067" s="179"/>
      <c r="S6067" s="179"/>
      <c r="T6067" s="179"/>
      <c r="U6067" s="179"/>
      <c r="V6067" s="179"/>
      <c r="W6067" s="179"/>
      <c r="X6067" s="179"/>
      <c r="Y6067" s="179"/>
      <c r="Z6067" s="179"/>
      <c r="AA6067" s="222"/>
      <c r="AB6067" s="222"/>
      <c r="AC6067" s="222"/>
      <c r="AD6067" s="179"/>
      <c r="AE6067" s="179"/>
      <c r="AF6067" s="179"/>
      <c r="AG6067" s="179"/>
      <c r="AH6067" s="179"/>
      <c r="AI6067" s="179"/>
      <c r="AJ6067" s="179"/>
    </row>
    <row r="6068" spans="2:36" x14ac:dyDescent="0.3">
      <c r="B6068" s="224">
        <v>614500</v>
      </c>
      <c r="C6068" s="209">
        <v>258217</v>
      </c>
      <c r="D6068" s="206">
        <f t="shared" si="539"/>
        <v>0.42020667209113099</v>
      </c>
      <c r="E6068" s="208">
        <f t="shared" si="540"/>
        <v>0.45</v>
      </c>
      <c r="F6068" s="207">
        <v>14201.93</v>
      </c>
      <c r="G6068" s="207">
        <v>20657.36</v>
      </c>
      <c r="H6068" s="207">
        <v>23239.53</v>
      </c>
      <c r="I6068" s="214">
        <f t="shared" si="541"/>
        <v>239911</v>
      </c>
      <c r="J6068" s="211">
        <f t="shared" si="533"/>
        <v>0.3904165988608625</v>
      </c>
      <c r="K6068" s="212">
        <f t="shared" si="534"/>
        <v>0.45</v>
      </c>
      <c r="L6068" s="214">
        <f t="shared" si="535"/>
        <v>13195.105</v>
      </c>
      <c r="M6068" s="213">
        <f t="shared" si="536"/>
        <v>19192.88</v>
      </c>
      <c r="N6068" s="213">
        <f t="shared" si="537"/>
        <v>21591.989999999998</v>
      </c>
      <c r="O6068" s="242">
        <f t="shared" si="538"/>
        <v>0.51519999999964061</v>
      </c>
      <c r="P6068" s="242"/>
      <c r="Q6068" s="179"/>
      <c r="R6068" s="179"/>
      <c r="S6068" s="179"/>
      <c r="T6068" s="179"/>
      <c r="U6068" s="179"/>
      <c r="V6068" s="179"/>
      <c r="W6068" s="179"/>
      <c r="X6068" s="179"/>
      <c r="Y6068" s="179"/>
      <c r="Z6068" s="179"/>
      <c r="AA6068" s="222"/>
      <c r="AB6068" s="222"/>
      <c r="AC6068" s="222"/>
      <c r="AD6068" s="179"/>
      <c r="AE6068" s="179"/>
      <c r="AF6068" s="179"/>
      <c r="AG6068" s="179"/>
      <c r="AH6068" s="179"/>
      <c r="AI6068" s="179"/>
      <c r="AJ6068" s="179"/>
    </row>
    <row r="6069" spans="2:36" x14ac:dyDescent="0.3">
      <c r="B6069" s="224">
        <v>614600</v>
      </c>
      <c r="C6069" s="209">
        <v>258262</v>
      </c>
      <c r="D6069" s="206">
        <f t="shared" si="539"/>
        <v>0.42021151968760168</v>
      </c>
      <c r="E6069" s="208">
        <f t="shared" si="540"/>
        <v>0.45</v>
      </c>
      <c r="F6069" s="207">
        <v>14204.41</v>
      </c>
      <c r="G6069" s="207">
        <v>20660.96</v>
      </c>
      <c r="H6069" s="207">
        <v>23243.58</v>
      </c>
      <c r="I6069" s="214">
        <f t="shared" si="541"/>
        <v>239956</v>
      </c>
      <c r="J6069" s="211">
        <f t="shared" si="533"/>
        <v>0.39042629352424341</v>
      </c>
      <c r="K6069" s="212">
        <f t="shared" si="534"/>
        <v>0.45</v>
      </c>
      <c r="L6069" s="214">
        <f t="shared" si="535"/>
        <v>13197.58</v>
      </c>
      <c r="M6069" s="213">
        <f t="shared" si="536"/>
        <v>19196.48</v>
      </c>
      <c r="N6069" s="213">
        <f t="shared" si="537"/>
        <v>21596.04</v>
      </c>
      <c r="O6069" s="242">
        <f t="shared" si="538"/>
        <v>0.5152999999999156</v>
      </c>
      <c r="P6069" s="242"/>
      <c r="Q6069" s="179"/>
      <c r="R6069" s="179"/>
      <c r="S6069" s="179"/>
      <c r="T6069" s="179"/>
      <c r="U6069" s="179"/>
      <c r="V6069" s="179"/>
      <c r="W6069" s="179"/>
      <c r="X6069" s="179"/>
      <c r="Y6069" s="179"/>
      <c r="Z6069" s="179"/>
      <c r="AA6069" s="222"/>
      <c r="AB6069" s="222"/>
      <c r="AC6069" s="222"/>
      <c r="AD6069" s="179"/>
      <c r="AE6069" s="179"/>
      <c r="AF6069" s="179"/>
      <c r="AG6069" s="179"/>
      <c r="AH6069" s="179"/>
      <c r="AI6069" s="179"/>
      <c r="AJ6069" s="179"/>
    </row>
    <row r="6070" spans="2:36" x14ac:dyDescent="0.3">
      <c r="B6070" s="224">
        <v>614700</v>
      </c>
      <c r="C6070" s="209">
        <v>258307</v>
      </c>
      <c r="D6070" s="206">
        <f t="shared" si="539"/>
        <v>0.42021636570684889</v>
      </c>
      <c r="E6070" s="208">
        <f t="shared" si="540"/>
        <v>0.45</v>
      </c>
      <c r="F6070" s="207">
        <v>14206.88</v>
      </c>
      <c r="G6070" s="207">
        <v>20664.560000000001</v>
      </c>
      <c r="H6070" s="207">
        <v>23247.63</v>
      </c>
      <c r="I6070" s="214">
        <f t="shared" si="541"/>
        <v>240001</v>
      </c>
      <c r="J6070" s="211">
        <f t="shared" si="533"/>
        <v>0.39043598503334959</v>
      </c>
      <c r="K6070" s="212">
        <f t="shared" si="534"/>
        <v>0.45</v>
      </c>
      <c r="L6070" s="214">
        <f t="shared" si="535"/>
        <v>13200.055</v>
      </c>
      <c r="M6070" s="213">
        <f t="shared" si="536"/>
        <v>19200.080000000002</v>
      </c>
      <c r="N6070" s="213">
        <f t="shared" si="537"/>
        <v>21600.09</v>
      </c>
      <c r="O6070" s="242">
        <f t="shared" si="538"/>
        <v>0.51520000000007715</v>
      </c>
      <c r="P6070" s="242"/>
      <c r="Q6070" s="179"/>
      <c r="R6070" s="179"/>
      <c r="S6070" s="179"/>
      <c r="T6070" s="179"/>
      <c r="U6070" s="179"/>
      <c r="V6070" s="179"/>
      <c r="W6070" s="179"/>
      <c r="X6070" s="179"/>
      <c r="Y6070" s="179"/>
      <c r="Z6070" s="179"/>
      <c r="AA6070" s="222"/>
      <c r="AB6070" s="222"/>
      <c r="AC6070" s="222"/>
      <c r="AD6070" s="179"/>
      <c r="AE6070" s="179"/>
      <c r="AF6070" s="179"/>
      <c r="AG6070" s="179"/>
      <c r="AH6070" s="179"/>
      <c r="AI6070" s="179"/>
      <c r="AJ6070" s="179"/>
    </row>
    <row r="6071" spans="2:36" x14ac:dyDescent="0.3">
      <c r="B6071" s="224">
        <v>614800</v>
      </c>
      <c r="C6071" s="209">
        <v>258352</v>
      </c>
      <c r="D6071" s="206">
        <f t="shared" si="539"/>
        <v>0.42022121014964214</v>
      </c>
      <c r="E6071" s="208">
        <f t="shared" si="540"/>
        <v>0.45</v>
      </c>
      <c r="F6071" s="207">
        <v>14209.36</v>
      </c>
      <c r="G6071" s="207">
        <v>20668.16</v>
      </c>
      <c r="H6071" s="207">
        <v>23251.68</v>
      </c>
      <c r="I6071" s="214">
        <f t="shared" si="541"/>
        <v>240046</v>
      </c>
      <c r="J6071" s="211">
        <f t="shared" si="533"/>
        <v>0.39044567338972025</v>
      </c>
      <c r="K6071" s="212">
        <f t="shared" si="534"/>
        <v>0.45</v>
      </c>
      <c r="L6071" s="214">
        <f t="shared" si="535"/>
        <v>13202.53</v>
      </c>
      <c r="M6071" s="213">
        <f t="shared" si="536"/>
        <v>19203.68</v>
      </c>
      <c r="N6071" s="213">
        <f t="shared" si="537"/>
        <v>21604.14</v>
      </c>
      <c r="O6071" s="242">
        <f t="shared" si="538"/>
        <v>0.51529999999980647</v>
      </c>
      <c r="P6071" s="242"/>
      <c r="Q6071" s="179"/>
      <c r="R6071" s="179"/>
      <c r="S6071" s="179"/>
      <c r="T6071" s="179"/>
      <c r="U6071" s="179"/>
      <c r="V6071" s="179"/>
      <c r="W6071" s="179"/>
      <c r="X6071" s="179"/>
      <c r="Y6071" s="179"/>
      <c r="Z6071" s="179"/>
      <c r="AA6071" s="222"/>
      <c r="AB6071" s="222"/>
      <c r="AC6071" s="222"/>
      <c r="AD6071" s="179"/>
      <c r="AE6071" s="179"/>
      <c r="AF6071" s="179"/>
      <c r="AG6071" s="179"/>
      <c r="AH6071" s="179"/>
      <c r="AI6071" s="179"/>
      <c r="AJ6071" s="179"/>
    </row>
    <row r="6072" spans="2:36" x14ac:dyDescent="0.3">
      <c r="B6072" s="224">
        <v>614900</v>
      </c>
      <c r="C6072" s="209">
        <v>258397</v>
      </c>
      <c r="D6072" s="206">
        <f t="shared" si="539"/>
        <v>0.4202260530167507</v>
      </c>
      <c r="E6072" s="208">
        <f t="shared" si="540"/>
        <v>0.45</v>
      </c>
      <c r="F6072" s="207">
        <v>14211.83</v>
      </c>
      <c r="G6072" s="207">
        <v>20671.759999999998</v>
      </c>
      <c r="H6072" s="207">
        <v>23255.73</v>
      </c>
      <c r="I6072" s="214">
        <f t="shared" si="541"/>
        <v>240091</v>
      </c>
      <c r="J6072" s="211">
        <f t="shared" si="533"/>
        <v>0.3904553585948935</v>
      </c>
      <c r="K6072" s="212">
        <f t="shared" si="534"/>
        <v>0.45</v>
      </c>
      <c r="L6072" s="214">
        <f t="shared" si="535"/>
        <v>13205.004999999999</v>
      </c>
      <c r="M6072" s="213">
        <f t="shared" si="536"/>
        <v>19207.28</v>
      </c>
      <c r="N6072" s="213">
        <f t="shared" si="537"/>
        <v>21608.19</v>
      </c>
      <c r="O6072" s="242">
        <f t="shared" si="538"/>
        <v>0.51519999999996802</v>
      </c>
      <c r="P6072" s="242"/>
      <c r="Q6072" s="179"/>
      <c r="R6072" s="179"/>
      <c r="S6072" s="179"/>
      <c r="T6072" s="179"/>
      <c r="U6072" s="179"/>
      <c r="V6072" s="179"/>
      <c r="W6072" s="179"/>
      <c r="X6072" s="179"/>
      <c r="Y6072" s="179"/>
      <c r="Z6072" s="179"/>
      <c r="AA6072" s="222"/>
      <c r="AB6072" s="222"/>
      <c r="AC6072" s="222"/>
      <c r="AD6072" s="179"/>
      <c r="AE6072" s="179"/>
      <c r="AF6072" s="179"/>
      <c r="AG6072" s="179"/>
      <c r="AH6072" s="179"/>
      <c r="AI6072" s="179"/>
      <c r="AJ6072" s="179"/>
    </row>
    <row r="6073" spans="2:36" x14ac:dyDescent="0.3">
      <c r="B6073" s="224">
        <v>615000</v>
      </c>
      <c r="C6073" s="209">
        <v>258442</v>
      </c>
      <c r="D6073" s="206">
        <f t="shared" si="539"/>
        <v>0.42023089430894311</v>
      </c>
      <c r="E6073" s="208">
        <f t="shared" si="540"/>
        <v>0.45</v>
      </c>
      <c r="F6073" s="207">
        <v>14214.31</v>
      </c>
      <c r="G6073" s="207">
        <v>20675.36</v>
      </c>
      <c r="H6073" s="207">
        <v>23259.78</v>
      </c>
      <c r="I6073" s="214">
        <f t="shared" si="541"/>
        <v>240136</v>
      </c>
      <c r="J6073" s="211">
        <f t="shared" si="533"/>
        <v>0.39046504065040649</v>
      </c>
      <c r="K6073" s="212">
        <f t="shared" si="534"/>
        <v>0.45</v>
      </c>
      <c r="L6073" s="214">
        <f t="shared" si="535"/>
        <v>13207.48</v>
      </c>
      <c r="M6073" s="213">
        <f t="shared" si="536"/>
        <v>19210.88</v>
      </c>
      <c r="N6073" s="213">
        <f t="shared" si="537"/>
        <v>21612.239999999998</v>
      </c>
      <c r="O6073" s="242">
        <f t="shared" si="538"/>
        <v>0.51529999999966092</v>
      </c>
      <c r="P6073" s="242"/>
      <c r="Q6073" s="179"/>
      <c r="R6073" s="179"/>
      <c r="S6073" s="179"/>
      <c r="T6073" s="179"/>
      <c r="U6073" s="179"/>
      <c r="V6073" s="179"/>
      <c r="W6073" s="179"/>
      <c r="X6073" s="179"/>
      <c r="Y6073" s="179"/>
      <c r="Z6073" s="179"/>
      <c r="AA6073" s="222"/>
      <c r="AB6073" s="222"/>
      <c r="AC6073" s="222"/>
      <c r="AD6073" s="179"/>
      <c r="AE6073" s="179"/>
      <c r="AF6073" s="179"/>
      <c r="AG6073" s="179"/>
      <c r="AH6073" s="179"/>
      <c r="AI6073" s="179"/>
      <c r="AJ6073" s="179"/>
    </row>
    <row r="6074" spans="2:36" x14ac:dyDescent="0.3">
      <c r="B6074" s="224">
        <v>615100</v>
      </c>
      <c r="C6074" s="209">
        <v>258487</v>
      </c>
      <c r="D6074" s="206">
        <f t="shared" si="539"/>
        <v>0.4202357340269875</v>
      </c>
      <c r="E6074" s="208">
        <f t="shared" si="540"/>
        <v>0.45</v>
      </c>
      <c r="F6074" s="207">
        <v>14216.78</v>
      </c>
      <c r="G6074" s="207">
        <v>20678.96</v>
      </c>
      <c r="H6074" s="207">
        <v>23263.83</v>
      </c>
      <c r="I6074" s="214">
        <f t="shared" si="541"/>
        <v>240181</v>
      </c>
      <c r="J6074" s="211">
        <f t="shared" si="533"/>
        <v>0.3904747195577955</v>
      </c>
      <c r="K6074" s="212">
        <f t="shared" si="534"/>
        <v>0.45</v>
      </c>
      <c r="L6074" s="214">
        <f t="shared" si="535"/>
        <v>13209.955</v>
      </c>
      <c r="M6074" s="213">
        <f t="shared" si="536"/>
        <v>19214.48</v>
      </c>
      <c r="N6074" s="213">
        <f t="shared" si="537"/>
        <v>21616.29</v>
      </c>
      <c r="O6074" s="242">
        <f t="shared" si="538"/>
        <v>0.51520000000047728</v>
      </c>
      <c r="P6074" s="242"/>
      <c r="Q6074" s="179"/>
      <c r="R6074" s="179"/>
      <c r="S6074" s="179"/>
      <c r="T6074" s="179"/>
      <c r="U6074" s="179"/>
      <c r="V6074" s="179"/>
      <c r="W6074" s="179"/>
      <c r="X6074" s="179"/>
      <c r="Y6074" s="179"/>
      <c r="Z6074" s="179"/>
      <c r="AA6074" s="222"/>
      <c r="AB6074" s="222"/>
      <c r="AC6074" s="222"/>
      <c r="AD6074" s="179"/>
      <c r="AE6074" s="179"/>
      <c r="AF6074" s="179"/>
      <c r="AG6074" s="179"/>
      <c r="AH6074" s="179"/>
      <c r="AI6074" s="179"/>
      <c r="AJ6074" s="179"/>
    </row>
    <row r="6075" spans="2:36" x14ac:dyDescent="0.3">
      <c r="B6075" s="224">
        <v>615200</v>
      </c>
      <c r="C6075" s="209">
        <v>258532</v>
      </c>
      <c r="D6075" s="206">
        <f t="shared" si="539"/>
        <v>0.42024057217165151</v>
      </c>
      <c r="E6075" s="208">
        <f t="shared" si="540"/>
        <v>0.45</v>
      </c>
      <c r="F6075" s="207">
        <v>14219.26</v>
      </c>
      <c r="G6075" s="207">
        <v>20682.560000000001</v>
      </c>
      <c r="H6075" s="207">
        <v>23267.88</v>
      </c>
      <c r="I6075" s="214">
        <f t="shared" si="541"/>
        <v>240226</v>
      </c>
      <c r="J6075" s="211">
        <f t="shared" ref="J6075:J6138" si="542">I6075/$B6075</f>
        <v>0.39048439531859558</v>
      </c>
      <c r="K6075" s="212">
        <f t="shared" ref="K6075:K6138" si="543">(I6075-I6074)/($B6075-$B6074)</f>
        <v>0.45</v>
      </c>
      <c r="L6075" s="214">
        <f t="shared" si="535"/>
        <v>13212.43</v>
      </c>
      <c r="M6075" s="213">
        <f t="shared" si="536"/>
        <v>19218.080000000002</v>
      </c>
      <c r="N6075" s="213">
        <f t="shared" si="537"/>
        <v>21620.34</v>
      </c>
      <c r="O6075" s="242">
        <f t="shared" si="538"/>
        <v>0.51530000000013387</v>
      </c>
      <c r="P6075" s="242"/>
      <c r="Q6075" s="179"/>
      <c r="R6075" s="179"/>
      <c r="S6075" s="179"/>
      <c r="T6075" s="179"/>
      <c r="U6075" s="179"/>
      <c r="V6075" s="179"/>
      <c r="W6075" s="179"/>
      <c r="X6075" s="179"/>
      <c r="Y6075" s="179"/>
      <c r="Z6075" s="179"/>
      <c r="AA6075" s="222"/>
      <c r="AB6075" s="222"/>
      <c r="AC6075" s="222"/>
      <c r="AD6075" s="179"/>
      <c r="AE6075" s="179"/>
      <c r="AF6075" s="179"/>
      <c r="AG6075" s="179"/>
      <c r="AH6075" s="179"/>
      <c r="AI6075" s="179"/>
      <c r="AJ6075" s="179"/>
    </row>
    <row r="6076" spans="2:36" x14ac:dyDescent="0.3">
      <c r="B6076" s="224">
        <v>615300</v>
      </c>
      <c r="C6076" s="209">
        <v>258577</v>
      </c>
      <c r="D6076" s="206">
        <f t="shared" si="539"/>
        <v>0.42024540874370225</v>
      </c>
      <c r="E6076" s="208">
        <f t="shared" si="540"/>
        <v>0.45</v>
      </c>
      <c r="F6076" s="207">
        <v>14221.73</v>
      </c>
      <c r="G6076" s="207">
        <v>20686.16</v>
      </c>
      <c r="H6076" s="207">
        <v>23271.93</v>
      </c>
      <c r="I6076" s="214">
        <f t="shared" si="541"/>
        <v>240271</v>
      </c>
      <c r="J6076" s="211">
        <f t="shared" si="542"/>
        <v>0.39049406793434099</v>
      </c>
      <c r="K6076" s="212">
        <f t="shared" si="543"/>
        <v>0.45</v>
      </c>
      <c r="L6076" s="214">
        <f t="shared" si="535"/>
        <v>13214.905000000001</v>
      </c>
      <c r="M6076" s="213">
        <f t="shared" si="536"/>
        <v>19221.68</v>
      </c>
      <c r="N6076" s="213">
        <f t="shared" si="537"/>
        <v>21624.39</v>
      </c>
      <c r="O6076" s="242">
        <f t="shared" si="538"/>
        <v>0.51519999999971333</v>
      </c>
      <c r="P6076" s="242"/>
      <c r="Q6076" s="179"/>
      <c r="R6076" s="179"/>
      <c r="S6076" s="179"/>
      <c r="T6076" s="179"/>
      <c r="U6076" s="179"/>
      <c r="V6076" s="179"/>
      <c r="W6076" s="179"/>
      <c r="X6076" s="179"/>
      <c r="Y6076" s="179"/>
      <c r="Z6076" s="179"/>
      <c r="AA6076" s="222"/>
      <c r="AB6076" s="222"/>
      <c r="AC6076" s="222"/>
      <c r="AD6076" s="179"/>
      <c r="AE6076" s="179"/>
      <c r="AF6076" s="179"/>
      <c r="AG6076" s="179"/>
      <c r="AH6076" s="179"/>
      <c r="AI6076" s="179"/>
      <c r="AJ6076" s="179"/>
    </row>
    <row r="6077" spans="2:36" x14ac:dyDescent="0.3">
      <c r="B6077" s="224">
        <v>615400</v>
      </c>
      <c r="C6077" s="209">
        <v>258622</v>
      </c>
      <c r="D6077" s="206">
        <f t="shared" si="539"/>
        <v>0.4202502437439064</v>
      </c>
      <c r="E6077" s="208">
        <f t="shared" si="540"/>
        <v>0.45</v>
      </c>
      <c r="F6077" s="207">
        <v>14224.21</v>
      </c>
      <c r="G6077" s="207">
        <v>20689.759999999998</v>
      </c>
      <c r="H6077" s="207">
        <v>23275.98</v>
      </c>
      <c r="I6077" s="214">
        <f t="shared" si="541"/>
        <v>240316</v>
      </c>
      <c r="J6077" s="211">
        <f t="shared" si="542"/>
        <v>0.39050373740656485</v>
      </c>
      <c r="K6077" s="212">
        <f t="shared" si="543"/>
        <v>0.45</v>
      </c>
      <c r="L6077" s="214">
        <f t="shared" si="535"/>
        <v>13217.38</v>
      </c>
      <c r="M6077" s="213">
        <f t="shared" si="536"/>
        <v>19225.28</v>
      </c>
      <c r="N6077" s="213">
        <f t="shared" si="537"/>
        <v>21628.44</v>
      </c>
      <c r="O6077" s="242">
        <f t="shared" si="538"/>
        <v>0.51530000000002474</v>
      </c>
      <c r="P6077" s="242"/>
      <c r="Q6077" s="179"/>
      <c r="R6077" s="179"/>
      <c r="S6077" s="179"/>
      <c r="T6077" s="179"/>
      <c r="U6077" s="179"/>
      <c r="V6077" s="179"/>
      <c r="W6077" s="179"/>
      <c r="X6077" s="179"/>
      <c r="Y6077" s="179"/>
      <c r="Z6077" s="179"/>
      <c r="AA6077" s="222"/>
      <c r="AB6077" s="222"/>
      <c r="AC6077" s="222"/>
      <c r="AD6077" s="179"/>
      <c r="AE6077" s="179"/>
      <c r="AF6077" s="179"/>
      <c r="AG6077" s="179"/>
      <c r="AH6077" s="179"/>
      <c r="AI6077" s="179"/>
      <c r="AJ6077" s="179"/>
    </row>
    <row r="6078" spans="2:36" x14ac:dyDescent="0.3">
      <c r="B6078" s="224">
        <v>615500</v>
      </c>
      <c r="C6078" s="209">
        <v>258667</v>
      </c>
      <c r="D6078" s="206">
        <f t="shared" si="539"/>
        <v>0.42025507717303007</v>
      </c>
      <c r="E6078" s="208">
        <f t="shared" si="540"/>
        <v>0.45</v>
      </c>
      <c r="F6078" s="207">
        <v>14226.68</v>
      </c>
      <c r="G6078" s="207">
        <v>20693.36</v>
      </c>
      <c r="H6078" s="207">
        <v>23280.03</v>
      </c>
      <c r="I6078" s="214">
        <f t="shared" si="541"/>
        <v>240361</v>
      </c>
      <c r="J6078" s="211">
        <f t="shared" si="542"/>
        <v>0.39051340373679932</v>
      </c>
      <c r="K6078" s="212">
        <f t="shared" si="543"/>
        <v>0.45</v>
      </c>
      <c r="L6078" s="214">
        <f t="shared" ref="L6078:L6141" si="544">I6078*5.5%</f>
        <v>13219.855</v>
      </c>
      <c r="M6078" s="213">
        <f t="shared" ref="M6078:M6141" si="545">I6078*8%</f>
        <v>19228.88</v>
      </c>
      <c r="N6078" s="213">
        <f t="shared" ref="N6078:N6141" si="546">I6078*9%</f>
        <v>21632.489999999998</v>
      </c>
      <c r="O6078" s="242">
        <f t="shared" si="538"/>
        <v>0.51519999999964061</v>
      </c>
      <c r="P6078" s="242"/>
      <c r="Q6078" s="179"/>
      <c r="R6078" s="179"/>
      <c r="S6078" s="179"/>
      <c r="T6078" s="179"/>
      <c r="U6078" s="179"/>
      <c r="V6078" s="179"/>
      <c r="W6078" s="179"/>
      <c r="X6078" s="179"/>
      <c r="Y6078" s="179"/>
      <c r="Z6078" s="179"/>
      <c r="AA6078" s="222"/>
      <c r="AB6078" s="222"/>
      <c r="AC6078" s="222"/>
      <c r="AD6078" s="179"/>
      <c r="AE6078" s="179"/>
      <c r="AF6078" s="179"/>
      <c r="AG6078" s="179"/>
      <c r="AH6078" s="179"/>
      <c r="AI6078" s="179"/>
      <c r="AJ6078" s="179"/>
    </row>
    <row r="6079" spans="2:36" x14ac:dyDescent="0.3">
      <c r="B6079" s="224">
        <v>615600</v>
      </c>
      <c r="C6079" s="209">
        <v>258712</v>
      </c>
      <c r="D6079" s="206">
        <f t="shared" si="539"/>
        <v>0.42025990903183885</v>
      </c>
      <c r="E6079" s="208">
        <f t="shared" si="540"/>
        <v>0.45</v>
      </c>
      <c r="F6079" s="207">
        <v>14229.16</v>
      </c>
      <c r="G6079" s="207">
        <v>20696.96</v>
      </c>
      <c r="H6079" s="207">
        <v>23284.080000000002</v>
      </c>
      <c r="I6079" s="214">
        <f t="shared" si="541"/>
        <v>240406</v>
      </c>
      <c r="J6079" s="211">
        <f t="shared" si="542"/>
        <v>0.39052306692657568</v>
      </c>
      <c r="K6079" s="212">
        <f t="shared" si="543"/>
        <v>0.45</v>
      </c>
      <c r="L6079" s="214">
        <f t="shared" si="544"/>
        <v>13222.33</v>
      </c>
      <c r="M6079" s="213">
        <f t="shared" si="545"/>
        <v>19232.48</v>
      </c>
      <c r="N6079" s="213">
        <f t="shared" si="546"/>
        <v>21636.54</v>
      </c>
      <c r="O6079" s="242">
        <f t="shared" si="538"/>
        <v>0.5152999999999156</v>
      </c>
      <c r="P6079" s="242"/>
      <c r="Q6079" s="179"/>
      <c r="R6079" s="179"/>
      <c r="S6079" s="179"/>
      <c r="T6079" s="179"/>
      <c r="U6079" s="179"/>
      <c r="V6079" s="179"/>
      <c r="W6079" s="179"/>
      <c r="X6079" s="179"/>
      <c r="Y6079" s="179"/>
      <c r="Z6079" s="179"/>
      <c r="AA6079" s="222"/>
      <c r="AB6079" s="222"/>
      <c r="AC6079" s="222"/>
      <c r="AD6079" s="179"/>
      <c r="AE6079" s="179"/>
      <c r="AF6079" s="179"/>
      <c r="AG6079" s="179"/>
      <c r="AH6079" s="179"/>
      <c r="AI6079" s="179"/>
      <c r="AJ6079" s="179"/>
    </row>
    <row r="6080" spans="2:36" x14ac:dyDescent="0.3">
      <c r="B6080" s="224">
        <v>615700</v>
      </c>
      <c r="C6080" s="209">
        <v>258757</v>
      </c>
      <c r="D6080" s="206">
        <f t="shared" si="539"/>
        <v>0.42026473932109792</v>
      </c>
      <c r="E6080" s="208">
        <f t="shared" si="540"/>
        <v>0.45</v>
      </c>
      <c r="F6080" s="207">
        <v>14231.63</v>
      </c>
      <c r="G6080" s="207">
        <v>20700.560000000001</v>
      </c>
      <c r="H6080" s="207">
        <v>23288.13</v>
      </c>
      <c r="I6080" s="214">
        <f t="shared" si="541"/>
        <v>240451</v>
      </c>
      <c r="J6080" s="211">
        <f t="shared" si="542"/>
        <v>0.39053272697742408</v>
      </c>
      <c r="K6080" s="212">
        <f t="shared" si="543"/>
        <v>0.45</v>
      </c>
      <c r="L6080" s="214">
        <f t="shared" si="544"/>
        <v>13224.805</v>
      </c>
      <c r="M6080" s="213">
        <f t="shared" si="545"/>
        <v>19236.080000000002</v>
      </c>
      <c r="N6080" s="213">
        <f t="shared" si="546"/>
        <v>21640.59</v>
      </c>
      <c r="O6080" s="242">
        <f t="shared" si="538"/>
        <v>0.51520000000007715</v>
      </c>
      <c r="P6080" s="242"/>
      <c r="Q6080" s="179"/>
      <c r="R6080" s="179"/>
      <c r="S6080" s="179"/>
      <c r="T6080" s="179"/>
      <c r="U6080" s="179"/>
      <c r="V6080" s="179"/>
      <c r="W6080" s="179"/>
      <c r="X6080" s="179"/>
      <c r="Y6080" s="179"/>
      <c r="Z6080" s="179"/>
      <c r="AA6080" s="222"/>
      <c r="AB6080" s="222"/>
      <c r="AC6080" s="222"/>
      <c r="AD6080" s="179"/>
      <c r="AE6080" s="179"/>
      <c r="AF6080" s="179"/>
      <c r="AG6080" s="179"/>
      <c r="AH6080" s="179"/>
      <c r="AI6080" s="179"/>
      <c r="AJ6080" s="179"/>
    </row>
    <row r="6081" spans="2:36" x14ac:dyDescent="0.3">
      <c r="B6081" s="224">
        <v>615800</v>
      </c>
      <c r="C6081" s="209">
        <v>258802</v>
      </c>
      <c r="D6081" s="206">
        <f t="shared" si="539"/>
        <v>0.42026956804157195</v>
      </c>
      <c r="E6081" s="208">
        <f t="shared" si="540"/>
        <v>0.45</v>
      </c>
      <c r="F6081" s="207">
        <v>14234.11</v>
      </c>
      <c r="G6081" s="207">
        <v>20704.16</v>
      </c>
      <c r="H6081" s="207">
        <v>23292.18</v>
      </c>
      <c r="I6081" s="214">
        <f t="shared" si="541"/>
        <v>240496</v>
      </c>
      <c r="J6081" s="211">
        <f t="shared" si="542"/>
        <v>0.39054238389087365</v>
      </c>
      <c r="K6081" s="212">
        <f t="shared" si="543"/>
        <v>0.45</v>
      </c>
      <c r="L6081" s="214">
        <f t="shared" si="544"/>
        <v>13227.28</v>
      </c>
      <c r="M6081" s="213">
        <f t="shared" si="545"/>
        <v>19239.68</v>
      </c>
      <c r="N6081" s="213">
        <f t="shared" si="546"/>
        <v>21644.639999999999</v>
      </c>
      <c r="O6081" s="242">
        <f t="shared" si="538"/>
        <v>0.51529999999980647</v>
      </c>
      <c r="P6081" s="242"/>
      <c r="Q6081" s="179"/>
      <c r="R6081" s="179"/>
      <c r="S6081" s="179"/>
      <c r="T6081" s="179"/>
      <c r="U6081" s="179"/>
      <c r="V6081" s="179"/>
      <c r="W6081" s="179"/>
      <c r="X6081" s="179"/>
      <c r="Y6081" s="179"/>
      <c r="Z6081" s="179"/>
      <c r="AA6081" s="222"/>
      <c r="AB6081" s="222"/>
      <c r="AC6081" s="222"/>
      <c r="AD6081" s="179"/>
      <c r="AE6081" s="179"/>
      <c r="AF6081" s="179"/>
      <c r="AG6081" s="179"/>
      <c r="AH6081" s="179"/>
      <c r="AI6081" s="179"/>
      <c r="AJ6081" s="179"/>
    </row>
    <row r="6082" spans="2:36" x14ac:dyDescent="0.3">
      <c r="B6082" s="224">
        <v>615900</v>
      </c>
      <c r="C6082" s="209">
        <v>258847</v>
      </c>
      <c r="D6082" s="206">
        <f t="shared" si="539"/>
        <v>0.42027439519402499</v>
      </c>
      <c r="E6082" s="208">
        <f t="shared" si="540"/>
        <v>0.45</v>
      </c>
      <c r="F6082" s="207">
        <v>14236.58</v>
      </c>
      <c r="G6082" s="207">
        <v>20707.759999999998</v>
      </c>
      <c r="H6082" s="207">
        <v>23296.23</v>
      </c>
      <c r="I6082" s="214">
        <f t="shared" si="541"/>
        <v>240541</v>
      </c>
      <c r="J6082" s="211">
        <f t="shared" si="542"/>
        <v>0.39055203766845265</v>
      </c>
      <c r="K6082" s="212">
        <f t="shared" si="543"/>
        <v>0.45</v>
      </c>
      <c r="L6082" s="214">
        <f t="shared" si="544"/>
        <v>13229.754999999999</v>
      </c>
      <c r="M6082" s="213">
        <f t="shared" si="545"/>
        <v>19243.28</v>
      </c>
      <c r="N6082" s="213">
        <f t="shared" si="546"/>
        <v>21648.69</v>
      </c>
      <c r="O6082" s="242">
        <f t="shared" si="538"/>
        <v>0.51519999999996802</v>
      </c>
      <c r="P6082" s="242"/>
      <c r="Q6082" s="179"/>
      <c r="R6082" s="179"/>
      <c r="S6082" s="179"/>
      <c r="T6082" s="179"/>
      <c r="U6082" s="179"/>
      <c r="V6082" s="179"/>
      <c r="W6082" s="179"/>
      <c r="X6082" s="179"/>
      <c r="Y6082" s="179"/>
      <c r="Z6082" s="179"/>
      <c r="AA6082" s="222"/>
      <c r="AB6082" s="222"/>
      <c r="AC6082" s="222"/>
      <c r="AD6082" s="179"/>
      <c r="AE6082" s="179"/>
      <c r="AF6082" s="179"/>
      <c r="AG6082" s="179"/>
      <c r="AH6082" s="179"/>
      <c r="AI6082" s="179"/>
      <c r="AJ6082" s="179"/>
    </row>
    <row r="6083" spans="2:36" x14ac:dyDescent="0.3">
      <c r="B6083" s="224">
        <v>616000</v>
      </c>
      <c r="C6083" s="209">
        <v>258892</v>
      </c>
      <c r="D6083" s="206">
        <f t="shared" si="539"/>
        <v>0.42027922077922075</v>
      </c>
      <c r="E6083" s="208">
        <f t="shared" si="540"/>
        <v>0.45</v>
      </c>
      <c r="F6083" s="207">
        <v>14239.06</v>
      </c>
      <c r="G6083" s="207">
        <v>20711.36</v>
      </c>
      <c r="H6083" s="207">
        <v>23300.28</v>
      </c>
      <c r="I6083" s="214">
        <f t="shared" si="541"/>
        <v>240586</v>
      </c>
      <c r="J6083" s="211">
        <f t="shared" si="542"/>
        <v>0.3905616883116883</v>
      </c>
      <c r="K6083" s="212">
        <f t="shared" si="543"/>
        <v>0.45</v>
      </c>
      <c r="L6083" s="214">
        <f t="shared" si="544"/>
        <v>13232.23</v>
      </c>
      <c r="M6083" s="213">
        <f t="shared" si="545"/>
        <v>19246.88</v>
      </c>
      <c r="N6083" s="213">
        <f t="shared" si="546"/>
        <v>21652.739999999998</v>
      </c>
      <c r="O6083" s="242">
        <f t="shared" si="538"/>
        <v>0.51529999999966092</v>
      </c>
      <c r="P6083" s="242"/>
      <c r="Q6083" s="179"/>
      <c r="R6083" s="179"/>
      <c r="S6083" s="179"/>
      <c r="T6083" s="179"/>
      <c r="U6083" s="179"/>
      <c r="V6083" s="179"/>
      <c r="W6083" s="179"/>
      <c r="X6083" s="179"/>
      <c r="Y6083" s="179"/>
      <c r="Z6083" s="179"/>
      <c r="AA6083" s="222"/>
      <c r="AB6083" s="222"/>
      <c r="AC6083" s="222"/>
      <c r="AD6083" s="179"/>
      <c r="AE6083" s="179"/>
      <c r="AF6083" s="179"/>
      <c r="AG6083" s="179"/>
      <c r="AH6083" s="179"/>
      <c r="AI6083" s="179"/>
      <c r="AJ6083" s="179"/>
    </row>
    <row r="6084" spans="2:36" x14ac:dyDescent="0.3">
      <c r="B6084" s="224">
        <v>616100</v>
      </c>
      <c r="C6084" s="209">
        <v>258937</v>
      </c>
      <c r="D6084" s="206">
        <f t="shared" si="539"/>
        <v>0.42028404479792242</v>
      </c>
      <c r="E6084" s="208">
        <f t="shared" si="540"/>
        <v>0.45</v>
      </c>
      <c r="F6084" s="207">
        <v>14241.53</v>
      </c>
      <c r="G6084" s="207">
        <v>20714.96</v>
      </c>
      <c r="H6084" s="207">
        <v>23304.33</v>
      </c>
      <c r="I6084" s="214">
        <f t="shared" si="541"/>
        <v>240631</v>
      </c>
      <c r="J6084" s="211">
        <f t="shared" si="542"/>
        <v>0.39057133582210679</v>
      </c>
      <c r="K6084" s="212">
        <f t="shared" si="543"/>
        <v>0.45</v>
      </c>
      <c r="L6084" s="214">
        <f t="shared" si="544"/>
        <v>13234.705</v>
      </c>
      <c r="M6084" s="213">
        <f t="shared" si="545"/>
        <v>19250.48</v>
      </c>
      <c r="N6084" s="213">
        <f t="shared" si="546"/>
        <v>21656.79</v>
      </c>
      <c r="O6084" s="242">
        <f t="shared" si="538"/>
        <v>0.51520000000047728</v>
      </c>
      <c r="P6084" s="242"/>
      <c r="Q6084" s="179"/>
      <c r="R6084" s="179"/>
      <c r="S6084" s="179"/>
      <c r="T6084" s="179"/>
      <c r="U6084" s="179"/>
      <c r="V6084" s="179"/>
      <c r="W6084" s="179"/>
      <c r="X6084" s="179"/>
      <c r="Y6084" s="179"/>
      <c r="Z6084" s="179"/>
      <c r="AA6084" s="222"/>
      <c r="AB6084" s="222"/>
      <c r="AC6084" s="222"/>
      <c r="AD6084" s="179"/>
      <c r="AE6084" s="179"/>
      <c r="AF6084" s="179"/>
      <c r="AG6084" s="179"/>
      <c r="AH6084" s="179"/>
      <c r="AI6084" s="179"/>
      <c r="AJ6084" s="179"/>
    </row>
    <row r="6085" spans="2:36" x14ac:dyDescent="0.3">
      <c r="B6085" s="224">
        <v>616200</v>
      </c>
      <c r="C6085" s="209">
        <v>258982</v>
      </c>
      <c r="D6085" s="206">
        <f t="shared" si="539"/>
        <v>0.42028886725089259</v>
      </c>
      <c r="E6085" s="208">
        <f t="shared" si="540"/>
        <v>0.45</v>
      </c>
      <c r="F6085" s="207">
        <v>14244.01</v>
      </c>
      <c r="G6085" s="207">
        <v>20718.560000000001</v>
      </c>
      <c r="H6085" s="207">
        <v>23308.38</v>
      </c>
      <c r="I6085" s="214">
        <f t="shared" si="541"/>
        <v>240676</v>
      </c>
      <c r="J6085" s="211">
        <f t="shared" si="542"/>
        <v>0.39058098020123339</v>
      </c>
      <c r="K6085" s="212">
        <f t="shared" si="543"/>
        <v>0.45</v>
      </c>
      <c r="L6085" s="214">
        <f t="shared" si="544"/>
        <v>13237.18</v>
      </c>
      <c r="M6085" s="213">
        <f t="shared" si="545"/>
        <v>19254.080000000002</v>
      </c>
      <c r="N6085" s="213">
        <f t="shared" si="546"/>
        <v>21660.84</v>
      </c>
      <c r="O6085" s="242">
        <f t="shared" ref="O6085:O6148" si="547">(C6085+F6085+H6085-C6084-F6084-H6084)/100</f>
        <v>0.51530000000013387</v>
      </c>
      <c r="P6085" s="242"/>
      <c r="Q6085" s="179"/>
      <c r="R6085" s="179"/>
      <c r="S6085" s="179"/>
      <c r="T6085" s="179"/>
      <c r="U6085" s="179"/>
      <c r="V6085" s="179"/>
      <c r="W6085" s="179"/>
      <c r="X6085" s="179"/>
      <c r="Y6085" s="179"/>
      <c r="Z6085" s="179"/>
      <c r="AA6085" s="222"/>
      <c r="AB6085" s="222"/>
      <c r="AC6085" s="222"/>
      <c r="AD6085" s="179"/>
      <c r="AE6085" s="179"/>
      <c r="AF6085" s="179"/>
      <c r="AG6085" s="179"/>
      <c r="AH6085" s="179"/>
      <c r="AI6085" s="179"/>
      <c r="AJ6085" s="179"/>
    </row>
    <row r="6086" spans="2:36" x14ac:dyDescent="0.3">
      <c r="B6086" s="224">
        <v>616300</v>
      </c>
      <c r="C6086" s="209">
        <v>259027</v>
      </c>
      <c r="D6086" s="206">
        <f t="shared" si="539"/>
        <v>0.4202936881388934</v>
      </c>
      <c r="E6086" s="208">
        <f t="shared" si="540"/>
        <v>0.45</v>
      </c>
      <c r="F6086" s="207">
        <v>14246.48</v>
      </c>
      <c r="G6086" s="207">
        <v>20722.16</v>
      </c>
      <c r="H6086" s="207">
        <v>23312.43</v>
      </c>
      <c r="I6086" s="214">
        <f t="shared" si="541"/>
        <v>240721</v>
      </c>
      <c r="J6086" s="211">
        <f t="shared" si="542"/>
        <v>0.39059062145059226</v>
      </c>
      <c r="K6086" s="212">
        <f t="shared" si="543"/>
        <v>0.45</v>
      </c>
      <c r="L6086" s="214">
        <f t="shared" si="544"/>
        <v>13239.655000000001</v>
      </c>
      <c r="M6086" s="213">
        <f t="shared" si="545"/>
        <v>19257.68</v>
      </c>
      <c r="N6086" s="213">
        <f t="shared" si="546"/>
        <v>21664.89</v>
      </c>
      <c r="O6086" s="242">
        <f t="shared" si="547"/>
        <v>0.51519999999971333</v>
      </c>
      <c r="P6086" s="242"/>
      <c r="Q6086" s="179"/>
      <c r="R6086" s="179"/>
      <c r="S6086" s="179"/>
      <c r="T6086" s="179"/>
      <c r="U6086" s="179"/>
      <c r="V6086" s="179"/>
      <c r="W6086" s="179"/>
      <c r="X6086" s="179"/>
      <c r="Y6086" s="179"/>
      <c r="Z6086" s="179"/>
      <c r="AA6086" s="222"/>
      <c r="AB6086" s="222"/>
      <c r="AC6086" s="222"/>
      <c r="AD6086" s="179"/>
      <c r="AE6086" s="179"/>
      <c r="AF6086" s="179"/>
      <c r="AG6086" s="179"/>
      <c r="AH6086" s="179"/>
      <c r="AI6086" s="179"/>
      <c r="AJ6086" s="179"/>
    </row>
    <row r="6087" spans="2:36" x14ac:dyDescent="0.3">
      <c r="B6087" s="224">
        <v>616400</v>
      </c>
      <c r="C6087" s="209">
        <v>259072</v>
      </c>
      <c r="D6087" s="206">
        <f t="shared" si="539"/>
        <v>0.42029850746268654</v>
      </c>
      <c r="E6087" s="208">
        <f t="shared" si="540"/>
        <v>0.45</v>
      </c>
      <c r="F6087" s="207">
        <v>14248.96</v>
      </c>
      <c r="G6087" s="207">
        <v>20725.759999999998</v>
      </c>
      <c r="H6087" s="207">
        <v>23316.48</v>
      </c>
      <c r="I6087" s="214">
        <f t="shared" si="541"/>
        <v>240766</v>
      </c>
      <c r="J6087" s="211">
        <f t="shared" si="542"/>
        <v>0.39060025957170669</v>
      </c>
      <c r="K6087" s="212">
        <f t="shared" si="543"/>
        <v>0.45</v>
      </c>
      <c r="L6087" s="214">
        <f t="shared" si="544"/>
        <v>13242.13</v>
      </c>
      <c r="M6087" s="213">
        <f t="shared" si="545"/>
        <v>19261.28</v>
      </c>
      <c r="N6087" s="213">
        <f t="shared" si="546"/>
        <v>21668.94</v>
      </c>
      <c r="O6087" s="242">
        <f t="shared" si="547"/>
        <v>0.51530000000002474</v>
      </c>
      <c r="P6087" s="242"/>
      <c r="Q6087" s="179"/>
      <c r="R6087" s="179"/>
      <c r="S6087" s="179"/>
      <c r="T6087" s="179"/>
      <c r="U6087" s="179"/>
      <c r="V6087" s="179"/>
      <c r="W6087" s="179"/>
      <c r="X6087" s="179"/>
      <c r="Y6087" s="179"/>
      <c r="Z6087" s="179"/>
      <c r="AA6087" s="222"/>
      <c r="AB6087" s="222"/>
      <c r="AC6087" s="222"/>
      <c r="AD6087" s="179"/>
      <c r="AE6087" s="179"/>
      <c r="AF6087" s="179"/>
      <c r="AG6087" s="179"/>
      <c r="AH6087" s="179"/>
      <c r="AI6087" s="179"/>
      <c r="AJ6087" s="179"/>
    </row>
    <row r="6088" spans="2:36" x14ac:dyDescent="0.3">
      <c r="B6088" s="224">
        <v>616500</v>
      </c>
      <c r="C6088" s="209">
        <v>259117</v>
      </c>
      <c r="D6088" s="206">
        <f t="shared" si="539"/>
        <v>0.42030332522303326</v>
      </c>
      <c r="E6088" s="208">
        <f t="shared" si="540"/>
        <v>0.45</v>
      </c>
      <c r="F6088" s="207">
        <v>14251.43</v>
      </c>
      <c r="G6088" s="207">
        <v>20729.36</v>
      </c>
      <c r="H6088" s="207">
        <v>23320.53</v>
      </c>
      <c r="I6088" s="214">
        <f t="shared" si="541"/>
        <v>240811</v>
      </c>
      <c r="J6088" s="211">
        <f t="shared" si="542"/>
        <v>0.39060989456609896</v>
      </c>
      <c r="K6088" s="212">
        <f t="shared" si="543"/>
        <v>0.45</v>
      </c>
      <c r="L6088" s="214">
        <f t="shared" si="544"/>
        <v>13244.605</v>
      </c>
      <c r="M6088" s="213">
        <f t="shared" si="545"/>
        <v>19264.88</v>
      </c>
      <c r="N6088" s="213">
        <f t="shared" si="546"/>
        <v>21672.989999999998</v>
      </c>
      <c r="O6088" s="242">
        <f t="shared" si="547"/>
        <v>0.51519999999964061</v>
      </c>
      <c r="P6088" s="242"/>
      <c r="Q6088" s="179"/>
      <c r="R6088" s="179"/>
      <c r="S6088" s="179"/>
      <c r="T6088" s="179"/>
      <c r="U6088" s="179"/>
      <c r="V6088" s="179"/>
      <c r="W6088" s="179"/>
      <c r="X6088" s="179"/>
      <c r="Y6088" s="179"/>
      <c r="Z6088" s="179"/>
      <c r="AA6088" s="222"/>
      <c r="AB6088" s="222"/>
      <c r="AC6088" s="222"/>
      <c r="AD6088" s="179"/>
      <c r="AE6088" s="179"/>
      <c r="AF6088" s="179"/>
      <c r="AG6088" s="179"/>
      <c r="AH6088" s="179"/>
      <c r="AI6088" s="179"/>
      <c r="AJ6088" s="179"/>
    </row>
    <row r="6089" spans="2:36" x14ac:dyDescent="0.3">
      <c r="B6089" s="224">
        <v>616600</v>
      </c>
      <c r="C6089" s="209">
        <v>259162</v>
      </c>
      <c r="D6089" s="206">
        <f t="shared" si="539"/>
        <v>0.42030814142069411</v>
      </c>
      <c r="E6089" s="208">
        <f t="shared" si="540"/>
        <v>0.45</v>
      </c>
      <c r="F6089" s="207">
        <v>14253.91</v>
      </c>
      <c r="G6089" s="207">
        <v>20732.96</v>
      </c>
      <c r="H6089" s="207">
        <v>23324.58</v>
      </c>
      <c r="I6089" s="214">
        <f t="shared" si="541"/>
        <v>240856</v>
      </c>
      <c r="J6089" s="211">
        <f t="shared" si="542"/>
        <v>0.3906195264352903</v>
      </c>
      <c r="K6089" s="212">
        <f t="shared" si="543"/>
        <v>0.45</v>
      </c>
      <c r="L6089" s="214">
        <f t="shared" si="544"/>
        <v>13247.08</v>
      </c>
      <c r="M6089" s="213">
        <f t="shared" si="545"/>
        <v>19268.48</v>
      </c>
      <c r="N6089" s="213">
        <f t="shared" si="546"/>
        <v>21677.040000000001</v>
      </c>
      <c r="O6089" s="242">
        <f t="shared" si="547"/>
        <v>0.5152999999999156</v>
      </c>
      <c r="P6089" s="242"/>
      <c r="Q6089" s="179"/>
      <c r="R6089" s="179"/>
      <c r="S6089" s="179"/>
      <c r="T6089" s="179"/>
      <c r="U6089" s="179"/>
      <c r="V6089" s="179"/>
      <c r="W6089" s="179"/>
      <c r="X6089" s="179"/>
      <c r="Y6089" s="179"/>
      <c r="Z6089" s="179"/>
      <c r="AA6089" s="222"/>
      <c r="AB6089" s="222"/>
      <c r="AC6089" s="222"/>
      <c r="AD6089" s="179"/>
      <c r="AE6089" s="179"/>
      <c r="AF6089" s="179"/>
      <c r="AG6089" s="179"/>
      <c r="AH6089" s="179"/>
      <c r="AI6089" s="179"/>
      <c r="AJ6089" s="179"/>
    </row>
    <row r="6090" spans="2:36" x14ac:dyDescent="0.3">
      <c r="B6090" s="224">
        <v>616700</v>
      </c>
      <c r="C6090" s="209">
        <v>259207</v>
      </c>
      <c r="D6090" s="206">
        <f t="shared" si="539"/>
        <v>0.42031295605642938</v>
      </c>
      <c r="E6090" s="208">
        <f t="shared" si="540"/>
        <v>0.45</v>
      </c>
      <c r="F6090" s="207">
        <v>14256.38</v>
      </c>
      <c r="G6090" s="207">
        <v>20736.560000000001</v>
      </c>
      <c r="H6090" s="207">
        <v>23328.63</v>
      </c>
      <c r="I6090" s="214">
        <f t="shared" si="541"/>
        <v>240901</v>
      </c>
      <c r="J6090" s="211">
        <f t="shared" si="542"/>
        <v>0.39062915518080105</v>
      </c>
      <c r="K6090" s="212">
        <f t="shared" si="543"/>
        <v>0.45</v>
      </c>
      <c r="L6090" s="214">
        <f t="shared" si="544"/>
        <v>13249.555</v>
      </c>
      <c r="M6090" s="213">
        <f t="shared" si="545"/>
        <v>19272.080000000002</v>
      </c>
      <c r="N6090" s="213">
        <f t="shared" si="546"/>
        <v>21681.09</v>
      </c>
      <c r="O6090" s="242">
        <f t="shared" si="547"/>
        <v>0.51520000000007715</v>
      </c>
      <c r="P6090" s="242"/>
      <c r="Q6090" s="179"/>
      <c r="R6090" s="179"/>
      <c r="S6090" s="179"/>
      <c r="T6090" s="179"/>
      <c r="U6090" s="179"/>
      <c r="V6090" s="179"/>
      <c r="W6090" s="179"/>
      <c r="X6090" s="179"/>
      <c r="Y6090" s="179"/>
      <c r="Z6090" s="179"/>
      <c r="AA6090" s="222"/>
      <c r="AB6090" s="222"/>
      <c r="AC6090" s="222"/>
      <c r="AD6090" s="179"/>
      <c r="AE6090" s="179"/>
      <c r="AF6090" s="179"/>
      <c r="AG6090" s="179"/>
      <c r="AH6090" s="179"/>
      <c r="AI6090" s="179"/>
      <c r="AJ6090" s="179"/>
    </row>
    <row r="6091" spans="2:36" x14ac:dyDescent="0.3">
      <c r="B6091" s="224">
        <v>616800</v>
      </c>
      <c r="C6091" s="209">
        <v>259252</v>
      </c>
      <c r="D6091" s="206">
        <f t="shared" si="539"/>
        <v>0.42031776913099872</v>
      </c>
      <c r="E6091" s="208">
        <f t="shared" si="540"/>
        <v>0.45</v>
      </c>
      <c r="F6091" s="207">
        <v>14258.86</v>
      </c>
      <c r="G6091" s="207">
        <v>20740.16</v>
      </c>
      <c r="H6091" s="207">
        <v>23332.68</v>
      </c>
      <c r="I6091" s="214">
        <f t="shared" si="541"/>
        <v>240946</v>
      </c>
      <c r="J6091" s="211">
        <f t="shared" si="542"/>
        <v>0.39063878080415043</v>
      </c>
      <c r="K6091" s="212">
        <f t="shared" si="543"/>
        <v>0.45</v>
      </c>
      <c r="L6091" s="214">
        <f t="shared" si="544"/>
        <v>13252.03</v>
      </c>
      <c r="M6091" s="213">
        <f t="shared" si="545"/>
        <v>19275.68</v>
      </c>
      <c r="N6091" s="213">
        <f t="shared" si="546"/>
        <v>21685.14</v>
      </c>
      <c r="O6091" s="242">
        <f t="shared" si="547"/>
        <v>0.51529999999980647</v>
      </c>
      <c r="P6091" s="242"/>
      <c r="Q6091" s="179"/>
      <c r="R6091" s="179"/>
      <c r="S6091" s="179"/>
      <c r="T6091" s="179"/>
      <c r="U6091" s="179"/>
      <c r="V6091" s="179"/>
      <c r="W6091" s="179"/>
      <c r="X6091" s="179"/>
      <c r="Y6091" s="179"/>
      <c r="Z6091" s="179"/>
      <c r="AA6091" s="222"/>
      <c r="AB6091" s="222"/>
      <c r="AC6091" s="222"/>
      <c r="AD6091" s="179"/>
      <c r="AE6091" s="179"/>
      <c r="AF6091" s="179"/>
      <c r="AG6091" s="179"/>
      <c r="AH6091" s="179"/>
      <c r="AI6091" s="179"/>
      <c r="AJ6091" s="179"/>
    </row>
    <row r="6092" spans="2:36" x14ac:dyDescent="0.3">
      <c r="B6092" s="224">
        <v>616900</v>
      </c>
      <c r="C6092" s="209">
        <v>259297</v>
      </c>
      <c r="D6092" s="206">
        <f t="shared" si="539"/>
        <v>0.42032258064516131</v>
      </c>
      <c r="E6092" s="208">
        <f t="shared" si="540"/>
        <v>0.45</v>
      </c>
      <c r="F6092" s="207">
        <v>14261.33</v>
      </c>
      <c r="G6092" s="207">
        <v>20743.759999999998</v>
      </c>
      <c r="H6092" s="207">
        <v>23336.73</v>
      </c>
      <c r="I6092" s="214">
        <f t="shared" si="541"/>
        <v>240991</v>
      </c>
      <c r="J6092" s="211">
        <f t="shared" si="542"/>
        <v>0.39064840330685685</v>
      </c>
      <c r="K6092" s="212">
        <f t="shared" si="543"/>
        <v>0.45</v>
      </c>
      <c r="L6092" s="214">
        <f t="shared" si="544"/>
        <v>13254.504999999999</v>
      </c>
      <c r="M6092" s="213">
        <f t="shared" si="545"/>
        <v>19279.28</v>
      </c>
      <c r="N6092" s="213">
        <f t="shared" si="546"/>
        <v>21689.19</v>
      </c>
      <c r="O6092" s="242">
        <f t="shared" si="547"/>
        <v>0.51519999999996802</v>
      </c>
      <c r="P6092" s="242"/>
      <c r="Q6092" s="179"/>
      <c r="R6092" s="179"/>
      <c r="S6092" s="179"/>
      <c r="T6092" s="179"/>
      <c r="U6092" s="179"/>
      <c r="V6092" s="179"/>
      <c r="W6092" s="179"/>
      <c r="X6092" s="179"/>
      <c r="Y6092" s="179"/>
      <c r="Z6092" s="179"/>
      <c r="AA6092" s="222"/>
      <c r="AB6092" s="222"/>
      <c r="AC6092" s="222"/>
      <c r="AD6092" s="179"/>
      <c r="AE6092" s="179"/>
      <c r="AF6092" s="179"/>
      <c r="AG6092" s="179"/>
      <c r="AH6092" s="179"/>
      <c r="AI6092" s="179"/>
      <c r="AJ6092" s="179"/>
    </row>
    <row r="6093" spans="2:36" x14ac:dyDescent="0.3">
      <c r="B6093" s="224">
        <v>617000</v>
      </c>
      <c r="C6093" s="209">
        <v>259342</v>
      </c>
      <c r="D6093" s="206">
        <f t="shared" si="539"/>
        <v>0.42032739059967583</v>
      </c>
      <c r="E6093" s="208">
        <f t="shared" si="540"/>
        <v>0.45</v>
      </c>
      <c r="F6093" s="207">
        <v>14263.81</v>
      </c>
      <c r="G6093" s="207">
        <v>20747.36</v>
      </c>
      <c r="H6093" s="207">
        <v>23340.78</v>
      </c>
      <c r="I6093" s="214">
        <f t="shared" si="541"/>
        <v>241036</v>
      </c>
      <c r="J6093" s="211">
        <f t="shared" si="542"/>
        <v>0.39065802269043759</v>
      </c>
      <c r="K6093" s="212">
        <f t="shared" si="543"/>
        <v>0.45</v>
      </c>
      <c r="L6093" s="214">
        <f t="shared" si="544"/>
        <v>13256.98</v>
      </c>
      <c r="M6093" s="213">
        <f t="shared" si="545"/>
        <v>19282.88</v>
      </c>
      <c r="N6093" s="213">
        <f t="shared" si="546"/>
        <v>21693.239999999998</v>
      </c>
      <c r="O6093" s="242">
        <f t="shared" si="547"/>
        <v>0.51529999999966092</v>
      </c>
      <c r="P6093" s="242"/>
      <c r="Q6093" s="179"/>
      <c r="R6093" s="179"/>
      <c r="S6093" s="179"/>
      <c r="T6093" s="179"/>
      <c r="U6093" s="179"/>
      <c r="V6093" s="179"/>
      <c r="W6093" s="179"/>
      <c r="X6093" s="179"/>
      <c r="Y6093" s="179"/>
      <c r="Z6093" s="179"/>
      <c r="AA6093" s="222"/>
      <c r="AB6093" s="222"/>
      <c r="AC6093" s="222"/>
      <c r="AD6093" s="179"/>
      <c r="AE6093" s="179"/>
      <c r="AF6093" s="179"/>
      <c r="AG6093" s="179"/>
      <c r="AH6093" s="179"/>
      <c r="AI6093" s="179"/>
      <c r="AJ6093" s="179"/>
    </row>
    <row r="6094" spans="2:36" x14ac:dyDescent="0.3">
      <c r="B6094" s="224">
        <v>617100</v>
      </c>
      <c r="C6094" s="209">
        <v>259387</v>
      </c>
      <c r="D6094" s="206">
        <f t="shared" si="539"/>
        <v>0.42033219899530061</v>
      </c>
      <c r="E6094" s="208">
        <f t="shared" si="540"/>
        <v>0.45</v>
      </c>
      <c r="F6094" s="207">
        <v>14266.28</v>
      </c>
      <c r="G6094" s="207">
        <v>20750.96</v>
      </c>
      <c r="H6094" s="207">
        <v>23344.83</v>
      </c>
      <c r="I6094" s="214">
        <f t="shared" si="541"/>
        <v>241081</v>
      </c>
      <c r="J6094" s="211">
        <f t="shared" si="542"/>
        <v>0.39066763895640899</v>
      </c>
      <c r="K6094" s="212">
        <f t="shared" si="543"/>
        <v>0.45</v>
      </c>
      <c r="L6094" s="214">
        <f t="shared" si="544"/>
        <v>13259.455</v>
      </c>
      <c r="M6094" s="213">
        <f t="shared" si="545"/>
        <v>19286.48</v>
      </c>
      <c r="N6094" s="213">
        <f t="shared" si="546"/>
        <v>21697.29</v>
      </c>
      <c r="O6094" s="242">
        <f t="shared" si="547"/>
        <v>0.51520000000047728</v>
      </c>
      <c r="P6094" s="242"/>
      <c r="Q6094" s="179"/>
      <c r="R6094" s="179"/>
      <c r="S6094" s="179"/>
      <c r="T6094" s="179"/>
      <c r="U6094" s="179"/>
      <c r="V6094" s="179"/>
      <c r="W6094" s="179"/>
      <c r="X6094" s="179"/>
      <c r="Y6094" s="179"/>
      <c r="Z6094" s="179"/>
      <c r="AA6094" s="222"/>
      <c r="AB6094" s="222"/>
      <c r="AC6094" s="222"/>
      <c r="AD6094" s="179"/>
      <c r="AE6094" s="179"/>
      <c r="AF6094" s="179"/>
      <c r="AG6094" s="179"/>
      <c r="AH6094" s="179"/>
      <c r="AI6094" s="179"/>
      <c r="AJ6094" s="179"/>
    </row>
    <row r="6095" spans="2:36" x14ac:dyDescent="0.3">
      <c r="B6095" s="224">
        <v>617200</v>
      </c>
      <c r="C6095" s="209">
        <v>259432</v>
      </c>
      <c r="D6095" s="206">
        <f t="shared" si="539"/>
        <v>0.42033700583279326</v>
      </c>
      <c r="E6095" s="208">
        <f t="shared" si="540"/>
        <v>0.45</v>
      </c>
      <c r="F6095" s="207">
        <v>14268.76</v>
      </c>
      <c r="G6095" s="207">
        <v>20754.560000000001</v>
      </c>
      <c r="H6095" s="207">
        <v>23348.880000000001</v>
      </c>
      <c r="I6095" s="214">
        <f t="shared" si="541"/>
        <v>241126</v>
      </c>
      <c r="J6095" s="211">
        <f t="shared" si="542"/>
        <v>0.39067725210628645</v>
      </c>
      <c r="K6095" s="212">
        <f t="shared" si="543"/>
        <v>0.45</v>
      </c>
      <c r="L6095" s="214">
        <f t="shared" si="544"/>
        <v>13261.93</v>
      </c>
      <c r="M6095" s="213">
        <f t="shared" si="545"/>
        <v>19290.080000000002</v>
      </c>
      <c r="N6095" s="213">
        <f t="shared" si="546"/>
        <v>21701.34</v>
      </c>
      <c r="O6095" s="242">
        <f t="shared" si="547"/>
        <v>0.51530000000013387</v>
      </c>
      <c r="P6095" s="242"/>
      <c r="Q6095" s="179"/>
      <c r="R6095" s="179"/>
      <c r="S6095" s="179"/>
      <c r="T6095" s="179"/>
      <c r="U6095" s="179"/>
      <c r="V6095" s="179"/>
      <c r="W6095" s="179"/>
      <c r="X6095" s="179"/>
      <c r="Y6095" s="179"/>
      <c r="Z6095" s="179"/>
      <c r="AA6095" s="222"/>
      <c r="AB6095" s="222"/>
      <c r="AC6095" s="222"/>
      <c r="AD6095" s="179"/>
      <c r="AE6095" s="179"/>
      <c r="AF6095" s="179"/>
      <c r="AG6095" s="179"/>
      <c r="AH6095" s="179"/>
      <c r="AI6095" s="179"/>
      <c r="AJ6095" s="179"/>
    </row>
    <row r="6096" spans="2:36" x14ac:dyDescent="0.3">
      <c r="B6096" s="224">
        <v>617300</v>
      </c>
      <c r="C6096" s="209">
        <v>259477</v>
      </c>
      <c r="D6096" s="206">
        <f t="shared" si="539"/>
        <v>0.42034181111291108</v>
      </c>
      <c r="E6096" s="208">
        <f t="shared" si="540"/>
        <v>0.45</v>
      </c>
      <c r="F6096" s="207">
        <v>14271.23</v>
      </c>
      <c r="G6096" s="207">
        <v>20758.16</v>
      </c>
      <c r="H6096" s="207">
        <v>23352.93</v>
      </c>
      <c r="I6096" s="214">
        <f t="shared" si="541"/>
        <v>241171</v>
      </c>
      <c r="J6096" s="211">
        <f t="shared" si="542"/>
        <v>0.39068686214158432</v>
      </c>
      <c r="K6096" s="212">
        <f t="shared" si="543"/>
        <v>0.45</v>
      </c>
      <c r="L6096" s="214">
        <f t="shared" si="544"/>
        <v>13264.405000000001</v>
      </c>
      <c r="M6096" s="213">
        <f t="shared" si="545"/>
        <v>19293.68</v>
      </c>
      <c r="N6096" s="213">
        <f t="shared" si="546"/>
        <v>21705.39</v>
      </c>
      <c r="O6096" s="242">
        <f t="shared" si="547"/>
        <v>0.51519999999971333</v>
      </c>
      <c r="P6096" s="242"/>
      <c r="Q6096" s="179"/>
      <c r="R6096" s="179"/>
      <c r="S6096" s="179"/>
      <c r="T6096" s="179"/>
      <c r="U6096" s="179"/>
      <c r="V6096" s="179"/>
      <c r="W6096" s="179"/>
      <c r="X6096" s="179"/>
      <c r="Y6096" s="179"/>
      <c r="Z6096" s="179"/>
      <c r="AA6096" s="222"/>
      <c r="AB6096" s="222"/>
      <c r="AC6096" s="222"/>
      <c r="AD6096" s="179"/>
      <c r="AE6096" s="179"/>
      <c r="AF6096" s="179"/>
      <c r="AG6096" s="179"/>
      <c r="AH6096" s="179"/>
      <c r="AI6096" s="179"/>
      <c r="AJ6096" s="179"/>
    </row>
    <row r="6097" spans="2:36" x14ac:dyDescent="0.3">
      <c r="B6097" s="224">
        <v>617400</v>
      </c>
      <c r="C6097" s="209">
        <v>259522</v>
      </c>
      <c r="D6097" s="206">
        <f t="shared" si="539"/>
        <v>0.42034661483641078</v>
      </c>
      <c r="E6097" s="208">
        <f t="shared" si="540"/>
        <v>0.45</v>
      </c>
      <c r="F6097" s="207">
        <v>14273.71</v>
      </c>
      <c r="G6097" s="207">
        <v>20761.759999999998</v>
      </c>
      <c r="H6097" s="207">
        <v>23356.98</v>
      </c>
      <c r="I6097" s="214">
        <f t="shared" si="541"/>
        <v>241216</v>
      </c>
      <c r="J6097" s="211">
        <f t="shared" si="542"/>
        <v>0.390696469063816</v>
      </c>
      <c r="K6097" s="212">
        <f t="shared" si="543"/>
        <v>0.45</v>
      </c>
      <c r="L6097" s="214">
        <f t="shared" si="544"/>
        <v>13266.88</v>
      </c>
      <c r="M6097" s="213">
        <f t="shared" si="545"/>
        <v>19297.28</v>
      </c>
      <c r="N6097" s="213">
        <f t="shared" si="546"/>
        <v>21709.439999999999</v>
      </c>
      <c r="O6097" s="242">
        <f t="shared" si="547"/>
        <v>0.51530000000002474</v>
      </c>
      <c r="P6097" s="242"/>
      <c r="Q6097" s="179"/>
      <c r="R6097" s="179"/>
      <c r="S6097" s="179"/>
      <c r="T6097" s="179"/>
      <c r="U6097" s="179"/>
      <c r="V6097" s="179"/>
      <c r="W6097" s="179"/>
      <c r="X6097" s="179"/>
      <c r="Y6097" s="179"/>
      <c r="Z6097" s="179"/>
      <c r="AA6097" s="222"/>
      <c r="AB6097" s="222"/>
      <c r="AC6097" s="222"/>
      <c r="AD6097" s="179"/>
      <c r="AE6097" s="179"/>
      <c r="AF6097" s="179"/>
      <c r="AG6097" s="179"/>
      <c r="AH6097" s="179"/>
      <c r="AI6097" s="179"/>
      <c r="AJ6097" s="179"/>
    </row>
    <row r="6098" spans="2:36" x14ac:dyDescent="0.3">
      <c r="B6098" s="224">
        <v>617500</v>
      </c>
      <c r="C6098" s="209">
        <v>259567</v>
      </c>
      <c r="D6098" s="206">
        <f t="shared" si="539"/>
        <v>0.4203514170040486</v>
      </c>
      <c r="E6098" s="208">
        <f t="shared" si="540"/>
        <v>0.45</v>
      </c>
      <c r="F6098" s="207">
        <v>14276.18</v>
      </c>
      <c r="G6098" s="207">
        <v>20765.36</v>
      </c>
      <c r="H6098" s="207">
        <v>23361.03</v>
      </c>
      <c r="I6098" s="214">
        <f t="shared" si="541"/>
        <v>241261</v>
      </c>
      <c r="J6098" s="211">
        <f t="shared" si="542"/>
        <v>0.39070607287449394</v>
      </c>
      <c r="K6098" s="212">
        <f t="shared" si="543"/>
        <v>0.45</v>
      </c>
      <c r="L6098" s="214">
        <f t="shared" si="544"/>
        <v>13269.355</v>
      </c>
      <c r="M6098" s="213">
        <f t="shared" si="545"/>
        <v>19300.88</v>
      </c>
      <c r="N6098" s="213">
        <f t="shared" si="546"/>
        <v>21713.489999999998</v>
      </c>
      <c r="O6098" s="242">
        <f t="shared" si="547"/>
        <v>0.51519999999964061</v>
      </c>
      <c r="P6098" s="242"/>
      <c r="Q6098" s="179"/>
      <c r="R6098" s="179"/>
      <c r="S6098" s="179"/>
      <c r="T6098" s="179"/>
      <c r="U6098" s="179"/>
      <c r="V6098" s="179"/>
      <c r="W6098" s="179"/>
      <c r="X6098" s="179"/>
      <c r="Y6098" s="179"/>
      <c r="Z6098" s="179"/>
      <c r="AA6098" s="222"/>
      <c r="AB6098" s="222"/>
      <c r="AC6098" s="222"/>
      <c r="AD6098" s="179"/>
      <c r="AE6098" s="179"/>
      <c r="AF6098" s="179"/>
      <c r="AG6098" s="179"/>
      <c r="AH6098" s="179"/>
      <c r="AI6098" s="179"/>
      <c r="AJ6098" s="179"/>
    </row>
    <row r="6099" spans="2:36" x14ac:dyDescent="0.3">
      <c r="B6099" s="224">
        <v>617600</v>
      </c>
      <c r="C6099" s="209">
        <v>259612</v>
      </c>
      <c r="D6099" s="206">
        <f t="shared" si="539"/>
        <v>0.42035621761658032</v>
      </c>
      <c r="E6099" s="208">
        <f t="shared" si="540"/>
        <v>0.45</v>
      </c>
      <c r="F6099" s="207">
        <v>14278.66</v>
      </c>
      <c r="G6099" s="207">
        <v>20768.96</v>
      </c>
      <c r="H6099" s="207">
        <v>23365.08</v>
      </c>
      <c r="I6099" s="214">
        <f t="shared" si="541"/>
        <v>241306</v>
      </c>
      <c r="J6099" s="211">
        <f t="shared" si="542"/>
        <v>0.39071567357512954</v>
      </c>
      <c r="K6099" s="212">
        <f t="shared" si="543"/>
        <v>0.45</v>
      </c>
      <c r="L6099" s="214">
        <f t="shared" si="544"/>
        <v>13271.83</v>
      </c>
      <c r="M6099" s="213">
        <f t="shared" si="545"/>
        <v>19304.48</v>
      </c>
      <c r="N6099" s="213">
        <f t="shared" si="546"/>
        <v>21717.54</v>
      </c>
      <c r="O6099" s="242">
        <f t="shared" si="547"/>
        <v>0.5152999999999156</v>
      </c>
      <c r="P6099" s="242"/>
      <c r="Q6099" s="179"/>
      <c r="R6099" s="179"/>
      <c r="S6099" s="179"/>
      <c r="T6099" s="179"/>
      <c r="U6099" s="179"/>
      <c r="V6099" s="179"/>
      <c r="W6099" s="179"/>
      <c r="X6099" s="179"/>
      <c r="Y6099" s="179"/>
      <c r="Z6099" s="179"/>
      <c r="AA6099" s="222"/>
      <c r="AB6099" s="222"/>
      <c r="AC6099" s="222"/>
      <c r="AD6099" s="179"/>
      <c r="AE6099" s="179"/>
      <c r="AF6099" s="179"/>
      <c r="AG6099" s="179"/>
      <c r="AH6099" s="179"/>
      <c r="AI6099" s="179"/>
      <c r="AJ6099" s="179"/>
    </row>
    <row r="6100" spans="2:36" x14ac:dyDescent="0.3">
      <c r="B6100" s="224">
        <v>617700</v>
      </c>
      <c r="C6100" s="209">
        <v>259657</v>
      </c>
      <c r="D6100" s="206">
        <f t="shared" si="539"/>
        <v>0.42036101667476122</v>
      </c>
      <c r="E6100" s="208">
        <f t="shared" si="540"/>
        <v>0.45</v>
      </c>
      <c r="F6100" s="207">
        <v>14281.13</v>
      </c>
      <c r="G6100" s="207">
        <v>20772.560000000001</v>
      </c>
      <c r="H6100" s="207">
        <v>23369.13</v>
      </c>
      <c r="I6100" s="214">
        <f t="shared" si="541"/>
        <v>241351</v>
      </c>
      <c r="J6100" s="211">
        <f t="shared" si="542"/>
        <v>0.39072527116723327</v>
      </c>
      <c r="K6100" s="212">
        <f t="shared" si="543"/>
        <v>0.45</v>
      </c>
      <c r="L6100" s="214">
        <f t="shared" si="544"/>
        <v>13274.305</v>
      </c>
      <c r="M6100" s="213">
        <f t="shared" si="545"/>
        <v>19308.080000000002</v>
      </c>
      <c r="N6100" s="213">
        <f t="shared" si="546"/>
        <v>21721.59</v>
      </c>
      <c r="O6100" s="242">
        <f t="shared" si="547"/>
        <v>0.51520000000007715</v>
      </c>
      <c r="P6100" s="242"/>
      <c r="Q6100" s="179"/>
      <c r="R6100" s="179"/>
      <c r="S6100" s="179"/>
      <c r="T6100" s="179"/>
      <c r="U6100" s="179"/>
      <c r="V6100" s="179"/>
      <c r="W6100" s="179"/>
      <c r="X6100" s="179"/>
      <c r="Y6100" s="179"/>
      <c r="Z6100" s="179"/>
      <c r="AA6100" s="222"/>
      <c r="AB6100" s="222"/>
      <c r="AC6100" s="222"/>
      <c r="AD6100" s="179"/>
      <c r="AE6100" s="179"/>
      <c r="AF6100" s="179"/>
      <c r="AG6100" s="179"/>
      <c r="AH6100" s="179"/>
      <c r="AI6100" s="179"/>
      <c r="AJ6100" s="179"/>
    </row>
    <row r="6101" spans="2:36" x14ac:dyDescent="0.3">
      <c r="B6101" s="224">
        <v>617800</v>
      </c>
      <c r="C6101" s="209">
        <v>259702</v>
      </c>
      <c r="D6101" s="206">
        <f t="shared" si="539"/>
        <v>0.42036581417934604</v>
      </c>
      <c r="E6101" s="208">
        <f t="shared" si="540"/>
        <v>0.45</v>
      </c>
      <c r="F6101" s="207">
        <v>14283.61</v>
      </c>
      <c r="G6101" s="207">
        <v>20776.16</v>
      </c>
      <c r="H6101" s="207">
        <v>23373.18</v>
      </c>
      <c r="I6101" s="214">
        <f t="shared" si="541"/>
        <v>241396</v>
      </c>
      <c r="J6101" s="211">
        <f t="shared" si="542"/>
        <v>0.39073486565231469</v>
      </c>
      <c r="K6101" s="212">
        <f t="shared" si="543"/>
        <v>0.45</v>
      </c>
      <c r="L6101" s="214">
        <f t="shared" si="544"/>
        <v>13276.78</v>
      </c>
      <c r="M6101" s="213">
        <f t="shared" si="545"/>
        <v>19311.68</v>
      </c>
      <c r="N6101" s="213">
        <f t="shared" si="546"/>
        <v>21725.64</v>
      </c>
      <c r="O6101" s="242">
        <f t="shared" si="547"/>
        <v>0.51529999999980647</v>
      </c>
      <c r="P6101" s="242"/>
      <c r="Q6101" s="179"/>
      <c r="R6101" s="179"/>
      <c r="S6101" s="179"/>
      <c r="T6101" s="179"/>
      <c r="U6101" s="179"/>
      <c r="V6101" s="179"/>
      <c r="W6101" s="179"/>
      <c r="X6101" s="179"/>
      <c r="Y6101" s="179"/>
      <c r="Z6101" s="179"/>
      <c r="AA6101" s="222"/>
      <c r="AB6101" s="222"/>
      <c r="AC6101" s="222"/>
      <c r="AD6101" s="179"/>
      <c r="AE6101" s="179"/>
      <c r="AF6101" s="179"/>
      <c r="AG6101" s="179"/>
      <c r="AH6101" s="179"/>
      <c r="AI6101" s="179"/>
      <c r="AJ6101" s="179"/>
    </row>
    <row r="6102" spans="2:36" x14ac:dyDescent="0.3">
      <c r="B6102" s="224">
        <v>617900</v>
      </c>
      <c r="C6102" s="209">
        <v>259747</v>
      </c>
      <c r="D6102" s="206">
        <f t="shared" si="539"/>
        <v>0.42037061013108917</v>
      </c>
      <c r="E6102" s="208">
        <f t="shared" si="540"/>
        <v>0.45</v>
      </c>
      <c r="F6102" s="207">
        <v>14286.08</v>
      </c>
      <c r="G6102" s="207">
        <v>20779.759999999998</v>
      </c>
      <c r="H6102" s="207">
        <v>23377.23</v>
      </c>
      <c r="I6102" s="214">
        <f t="shared" si="541"/>
        <v>241441</v>
      </c>
      <c r="J6102" s="211">
        <f t="shared" si="542"/>
        <v>0.39074445703188221</v>
      </c>
      <c r="K6102" s="212">
        <f t="shared" si="543"/>
        <v>0.45</v>
      </c>
      <c r="L6102" s="214">
        <f t="shared" si="544"/>
        <v>13279.254999999999</v>
      </c>
      <c r="M6102" s="213">
        <f t="shared" si="545"/>
        <v>19315.28</v>
      </c>
      <c r="N6102" s="213">
        <f t="shared" si="546"/>
        <v>21729.69</v>
      </c>
      <c r="O6102" s="242">
        <f t="shared" si="547"/>
        <v>0.51519999999996802</v>
      </c>
      <c r="P6102" s="242"/>
      <c r="Q6102" s="179"/>
      <c r="R6102" s="179"/>
      <c r="S6102" s="179"/>
      <c r="T6102" s="179"/>
      <c r="U6102" s="179"/>
      <c r="V6102" s="179"/>
      <c r="W6102" s="179"/>
      <c r="X6102" s="179"/>
      <c r="Y6102" s="179"/>
      <c r="Z6102" s="179"/>
      <c r="AA6102" s="222"/>
      <c r="AB6102" s="222"/>
      <c r="AC6102" s="222"/>
      <c r="AD6102" s="179"/>
      <c r="AE6102" s="179"/>
      <c r="AF6102" s="179"/>
      <c r="AG6102" s="179"/>
      <c r="AH6102" s="179"/>
      <c r="AI6102" s="179"/>
      <c r="AJ6102" s="179"/>
    </row>
    <row r="6103" spans="2:36" x14ac:dyDescent="0.3">
      <c r="B6103" s="224">
        <v>618000</v>
      </c>
      <c r="C6103" s="209">
        <v>259792</v>
      </c>
      <c r="D6103" s="206">
        <f t="shared" si="539"/>
        <v>0.42037540453074435</v>
      </c>
      <c r="E6103" s="208">
        <f t="shared" si="540"/>
        <v>0.45</v>
      </c>
      <c r="F6103" s="207">
        <v>14288.56</v>
      </c>
      <c r="G6103" s="207">
        <v>20783.36</v>
      </c>
      <c r="H6103" s="207">
        <v>23381.279999999999</v>
      </c>
      <c r="I6103" s="214">
        <f t="shared" si="541"/>
        <v>241486</v>
      </c>
      <c r="J6103" s="211">
        <f t="shared" si="542"/>
        <v>0.39075404530744334</v>
      </c>
      <c r="K6103" s="212">
        <f t="shared" si="543"/>
        <v>0.45</v>
      </c>
      <c r="L6103" s="214">
        <f t="shared" si="544"/>
        <v>13281.73</v>
      </c>
      <c r="M6103" s="213">
        <f t="shared" si="545"/>
        <v>19318.88</v>
      </c>
      <c r="N6103" s="213">
        <f t="shared" si="546"/>
        <v>21733.739999999998</v>
      </c>
      <c r="O6103" s="242">
        <f t="shared" si="547"/>
        <v>0.51529999999966092</v>
      </c>
      <c r="P6103" s="242"/>
      <c r="Q6103" s="179"/>
      <c r="R6103" s="179"/>
      <c r="S6103" s="179"/>
      <c r="T6103" s="179"/>
      <c r="U6103" s="179"/>
      <c r="V6103" s="179"/>
      <c r="W6103" s="179"/>
      <c r="X6103" s="179"/>
      <c r="Y6103" s="179"/>
      <c r="Z6103" s="179"/>
      <c r="AA6103" s="222"/>
      <c r="AB6103" s="222"/>
      <c r="AC6103" s="222"/>
      <c r="AD6103" s="179"/>
      <c r="AE6103" s="179"/>
      <c r="AF6103" s="179"/>
      <c r="AG6103" s="179"/>
      <c r="AH6103" s="179"/>
      <c r="AI6103" s="179"/>
      <c r="AJ6103" s="179"/>
    </row>
    <row r="6104" spans="2:36" x14ac:dyDescent="0.3">
      <c r="B6104" s="224">
        <v>618100</v>
      </c>
      <c r="C6104" s="209">
        <v>259837</v>
      </c>
      <c r="D6104" s="206">
        <f t="shared" ref="D6104:D6167" si="548">C6104/B6104</f>
        <v>0.4203801973790649</v>
      </c>
      <c r="E6104" s="208">
        <f t="shared" ref="E6104:E6167" si="549">(C6104-C6103)/(B6104-B6103)</f>
        <v>0.45</v>
      </c>
      <c r="F6104" s="207">
        <v>14291.03</v>
      </c>
      <c r="G6104" s="207">
        <v>20786.96</v>
      </c>
      <c r="H6104" s="207">
        <v>23385.33</v>
      </c>
      <c r="I6104" s="214">
        <f t="shared" si="541"/>
        <v>241531</v>
      </c>
      <c r="J6104" s="211">
        <f t="shared" si="542"/>
        <v>0.39076363048050478</v>
      </c>
      <c r="K6104" s="212">
        <f t="shared" si="543"/>
        <v>0.45</v>
      </c>
      <c r="L6104" s="214">
        <f t="shared" si="544"/>
        <v>13284.205</v>
      </c>
      <c r="M6104" s="213">
        <f t="shared" si="545"/>
        <v>19322.48</v>
      </c>
      <c r="N6104" s="213">
        <f t="shared" si="546"/>
        <v>21737.79</v>
      </c>
      <c r="O6104" s="242">
        <f t="shared" si="547"/>
        <v>0.51520000000047728</v>
      </c>
      <c r="P6104" s="242"/>
      <c r="Q6104" s="179"/>
      <c r="R6104" s="179"/>
      <c r="S6104" s="179"/>
      <c r="T6104" s="179"/>
      <c r="U6104" s="179"/>
      <c r="V6104" s="179"/>
      <c r="W6104" s="179"/>
      <c r="X6104" s="179"/>
      <c r="Y6104" s="179"/>
      <c r="Z6104" s="179"/>
      <c r="AA6104" s="222"/>
      <c r="AB6104" s="222"/>
      <c r="AC6104" s="222"/>
      <c r="AD6104" s="179"/>
      <c r="AE6104" s="179"/>
      <c r="AF6104" s="179"/>
      <c r="AG6104" s="179"/>
      <c r="AH6104" s="179"/>
      <c r="AI6104" s="179"/>
      <c r="AJ6104" s="179"/>
    </row>
    <row r="6105" spans="2:36" x14ac:dyDescent="0.3">
      <c r="B6105" s="224">
        <v>618200</v>
      </c>
      <c r="C6105" s="209">
        <v>259882</v>
      </c>
      <c r="D6105" s="206">
        <f t="shared" si="548"/>
        <v>0.42038498867680363</v>
      </c>
      <c r="E6105" s="208">
        <f t="shared" si="549"/>
        <v>0.45</v>
      </c>
      <c r="F6105" s="207">
        <v>14293.51</v>
      </c>
      <c r="G6105" s="207">
        <v>20790.560000000001</v>
      </c>
      <c r="H6105" s="207">
        <v>23389.38</v>
      </c>
      <c r="I6105" s="214">
        <f t="shared" si="541"/>
        <v>241576</v>
      </c>
      <c r="J6105" s="211">
        <f t="shared" si="542"/>
        <v>0.39077321255257197</v>
      </c>
      <c r="K6105" s="212">
        <f t="shared" si="543"/>
        <v>0.45</v>
      </c>
      <c r="L6105" s="214">
        <f t="shared" si="544"/>
        <v>13286.68</v>
      </c>
      <c r="M6105" s="213">
        <f t="shared" si="545"/>
        <v>19326.080000000002</v>
      </c>
      <c r="N6105" s="213">
        <f t="shared" si="546"/>
        <v>21741.84</v>
      </c>
      <c r="O6105" s="242">
        <f t="shared" si="547"/>
        <v>0.51530000000013387</v>
      </c>
      <c r="P6105" s="242"/>
      <c r="Q6105" s="179"/>
      <c r="R6105" s="179"/>
      <c r="S6105" s="179"/>
      <c r="T6105" s="179"/>
      <c r="U6105" s="179"/>
      <c r="V6105" s="179"/>
      <c r="W6105" s="179"/>
      <c r="X6105" s="179"/>
      <c r="Y6105" s="179"/>
      <c r="Z6105" s="179"/>
      <c r="AA6105" s="222"/>
      <c r="AB6105" s="222"/>
      <c r="AC6105" s="222"/>
      <c r="AD6105" s="179"/>
      <c r="AE6105" s="179"/>
      <c r="AF6105" s="179"/>
      <c r="AG6105" s="179"/>
      <c r="AH6105" s="179"/>
      <c r="AI6105" s="179"/>
      <c r="AJ6105" s="179"/>
    </row>
    <row r="6106" spans="2:36" x14ac:dyDescent="0.3">
      <c r="B6106" s="224">
        <v>618300</v>
      </c>
      <c r="C6106" s="209">
        <v>259927</v>
      </c>
      <c r="D6106" s="206">
        <f t="shared" si="548"/>
        <v>0.42038977842471292</v>
      </c>
      <c r="E6106" s="208">
        <f t="shared" si="549"/>
        <v>0.45</v>
      </c>
      <c r="F6106" s="207">
        <v>14295.98</v>
      </c>
      <c r="G6106" s="207">
        <v>20794.16</v>
      </c>
      <c r="H6106" s="207">
        <v>23393.43</v>
      </c>
      <c r="I6106" s="214">
        <f t="shared" si="541"/>
        <v>241621</v>
      </c>
      <c r="J6106" s="211">
        <f t="shared" si="542"/>
        <v>0.39078279152514961</v>
      </c>
      <c r="K6106" s="212">
        <f t="shared" si="543"/>
        <v>0.45</v>
      </c>
      <c r="L6106" s="214">
        <f t="shared" si="544"/>
        <v>13289.155000000001</v>
      </c>
      <c r="M6106" s="213">
        <f t="shared" si="545"/>
        <v>19329.68</v>
      </c>
      <c r="N6106" s="213">
        <f t="shared" si="546"/>
        <v>21745.89</v>
      </c>
      <c r="O6106" s="242">
        <f t="shared" si="547"/>
        <v>0.51519999999971333</v>
      </c>
      <c r="P6106" s="242"/>
      <c r="Q6106" s="179"/>
      <c r="R6106" s="179"/>
      <c r="S6106" s="179"/>
      <c r="T6106" s="179"/>
      <c r="U6106" s="179"/>
      <c r="V6106" s="179"/>
      <c r="W6106" s="179"/>
      <c r="X6106" s="179"/>
      <c r="Y6106" s="179"/>
      <c r="Z6106" s="179"/>
      <c r="AA6106" s="222"/>
      <c r="AB6106" s="222"/>
      <c r="AC6106" s="222"/>
      <c r="AD6106" s="179"/>
      <c r="AE6106" s="179"/>
      <c r="AF6106" s="179"/>
      <c r="AG6106" s="179"/>
      <c r="AH6106" s="179"/>
      <c r="AI6106" s="179"/>
      <c r="AJ6106" s="179"/>
    </row>
    <row r="6107" spans="2:36" x14ac:dyDescent="0.3">
      <c r="B6107" s="224">
        <v>618400</v>
      </c>
      <c r="C6107" s="209">
        <v>259972</v>
      </c>
      <c r="D6107" s="206">
        <f t="shared" si="548"/>
        <v>0.42039456662354463</v>
      </c>
      <c r="E6107" s="208">
        <f t="shared" si="549"/>
        <v>0.45</v>
      </c>
      <c r="F6107" s="207">
        <v>14298.46</v>
      </c>
      <c r="G6107" s="207">
        <v>20797.759999999998</v>
      </c>
      <c r="H6107" s="207">
        <v>23397.48</v>
      </c>
      <c r="I6107" s="214">
        <f t="shared" si="541"/>
        <v>241666</v>
      </c>
      <c r="J6107" s="211">
        <f t="shared" si="542"/>
        <v>0.39079236739974127</v>
      </c>
      <c r="K6107" s="212">
        <f t="shared" si="543"/>
        <v>0.45</v>
      </c>
      <c r="L6107" s="214">
        <f t="shared" si="544"/>
        <v>13291.63</v>
      </c>
      <c r="M6107" s="213">
        <f t="shared" si="545"/>
        <v>19333.28</v>
      </c>
      <c r="N6107" s="213">
        <f t="shared" si="546"/>
        <v>21749.94</v>
      </c>
      <c r="O6107" s="242">
        <f t="shared" si="547"/>
        <v>0.51530000000002474</v>
      </c>
      <c r="P6107" s="242"/>
      <c r="Q6107" s="179"/>
      <c r="R6107" s="179"/>
      <c r="S6107" s="179"/>
      <c r="T6107" s="179"/>
      <c r="U6107" s="179"/>
      <c r="V6107" s="179"/>
      <c r="W6107" s="179"/>
      <c r="X6107" s="179"/>
      <c r="Y6107" s="179"/>
      <c r="Z6107" s="179"/>
      <c r="AA6107" s="222"/>
      <c r="AB6107" s="222"/>
      <c r="AC6107" s="222"/>
      <c r="AD6107" s="179"/>
      <c r="AE6107" s="179"/>
      <c r="AF6107" s="179"/>
      <c r="AG6107" s="179"/>
      <c r="AH6107" s="179"/>
      <c r="AI6107" s="179"/>
      <c r="AJ6107" s="179"/>
    </row>
    <row r="6108" spans="2:36" x14ac:dyDescent="0.3">
      <c r="B6108" s="224">
        <v>618500</v>
      </c>
      <c r="C6108" s="209">
        <v>260017</v>
      </c>
      <c r="D6108" s="206">
        <f t="shared" si="548"/>
        <v>0.42039935327405015</v>
      </c>
      <c r="E6108" s="208">
        <f t="shared" si="549"/>
        <v>0.45</v>
      </c>
      <c r="F6108" s="207">
        <v>14300.93</v>
      </c>
      <c r="G6108" s="207">
        <v>20801.36</v>
      </c>
      <c r="H6108" s="207">
        <v>23401.53</v>
      </c>
      <c r="I6108" s="214">
        <f t="shared" si="541"/>
        <v>241711</v>
      </c>
      <c r="J6108" s="211">
        <f t="shared" si="542"/>
        <v>0.39080194017784964</v>
      </c>
      <c r="K6108" s="212">
        <f t="shared" si="543"/>
        <v>0.45</v>
      </c>
      <c r="L6108" s="214">
        <f t="shared" si="544"/>
        <v>13294.105</v>
      </c>
      <c r="M6108" s="213">
        <f t="shared" si="545"/>
        <v>19336.88</v>
      </c>
      <c r="N6108" s="213">
        <f t="shared" si="546"/>
        <v>21753.989999999998</v>
      </c>
      <c r="O6108" s="242">
        <f t="shared" si="547"/>
        <v>0.51519999999964061</v>
      </c>
      <c r="P6108" s="242"/>
      <c r="Q6108" s="179"/>
      <c r="R6108" s="179"/>
      <c r="S6108" s="179"/>
      <c r="T6108" s="179"/>
      <c r="U6108" s="179"/>
      <c r="V6108" s="179"/>
      <c r="W6108" s="179"/>
      <c r="X6108" s="179"/>
      <c r="Y6108" s="179"/>
      <c r="Z6108" s="179"/>
      <c r="AA6108" s="222"/>
      <c r="AB6108" s="222"/>
      <c r="AC6108" s="222"/>
      <c r="AD6108" s="179"/>
      <c r="AE6108" s="179"/>
      <c r="AF6108" s="179"/>
      <c r="AG6108" s="179"/>
      <c r="AH6108" s="179"/>
      <c r="AI6108" s="179"/>
      <c r="AJ6108" s="179"/>
    </row>
    <row r="6109" spans="2:36" x14ac:dyDescent="0.3">
      <c r="B6109" s="224">
        <v>618600</v>
      </c>
      <c r="C6109" s="209">
        <v>260062</v>
      </c>
      <c r="D6109" s="206">
        <f t="shared" si="548"/>
        <v>0.42040413837698026</v>
      </c>
      <c r="E6109" s="208">
        <f t="shared" si="549"/>
        <v>0.45</v>
      </c>
      <c r="F6109" s="207">
        <v>14303.41</v>
      </c>
      <c r="G6109" s="207">
        <v>20804.96</v>
      </c>
      <c r="H6109" s="207">
        <v>23405.58</v>
      </c>
      <c r="I6109" s="214">
        <f t="shared" si="541"/>
        <v>241756</v>
      </c>
      <c r="J6109" s="211">
        <f t="shared" si="542"/>
        <v>0.3908115098609764</v>
      </c>
      <c r="K6109" s="212">
        <f t="shared" si="543"/>
        <v>0.45</v>
      </c>
      <c r="L6109" s="214">
        <f t="shared" si="544"/>
        <v>13296.58</v>
      </c>
      <c r="M6109" s="213">
        <f t="shared" si="545"/>
        <v>19340.48</v>
      </c>
      <c r="N6109" s="213">
        <f t="shared" si="546"/>
        <v>21758.04</v>
      </c>
      <c r="O6109" s="242">
        <f t="shared" si="547"/>
        <v>0.5152999999999156</v>
      </c>
      <c r="P6109" s="242"/>
      <c r="Q6109" s="179"/>
      <c r="R6109" s="179"/>
      <c r="S6109" s="179"/>
      <c r="T6109" s="179"/>
      <c r="U6109" s="179"/>
      <c r="V6109" s="179"/>
      <c r="W6109" s="179"/>
      <c r="X6109" s="179"/>
      <c r="Y6109" s="179"/>
      <c r="Z6109" s="179"/>
      <c r="AA6109" s="222"/>
      <c r="AB6109" s="222"/>
      <c r="AC6109" s="222"/>
      <c r="AD6109" s="179"/>
      <c r="AE6109" s="179"/>
      <c r="AF6109" s="179"/>
      <c r="AG6109" s="179"/>
      <c r="AH6109" s="179"/>
      <c r="AI6109" s="179"/>
      <c r="AJ6109" s="179"/>
    </row>
    <row r="6110" spans="2:36" x14ac:dyDescent="0.3">
      <c r="B6110" s="224">
        <v>618700</v>
      </c>
      <c r="C6110" s="209">
        <v>260107</v>
      </c>
      <c r="D6110" s="206">
        <f t="shared" si="548"/>
        <v>0.42040892193308549</v>
      </c>
      <c r="E6110" s="208">
        <f t="shared" si="549"/>
        <v>0.45</v>
      </c>
      <c r="F6110" s="207">
        <v>14305.88</v>
      </c>
      <c r="G6110" s="207">
        <v>20808.560000000001</v>
      </c>
      <c r="H6110" s="207">
        <v>23409.63</v>
      </c>
      <c r="I6110" s="214">
        <f t="shared" si="541"/>
        <v>241801</v>
      </c>
      <c r="J6110" s="211">
        <f t="shared" si="542"/>
        <v>0.39082107645062225</v>
      </c>
      <c r="K6110" s="212">
        <f t="shared" si="543"/>
        <v>0.45</v>
      </c>
      <c r="L6110" s="214">
        <f t="shared" si="544"/>
        <v>13299.055</v>
      </c>
      <c r="M6110" s="213">
        <f t="shared" si="545"/>
        <v>19344.080000000002</v>
      </c>
      <c r="N6110" s="213">
        <f t="shared" si="546"/>
        <v>21762.09</v>
      </c>
      <c r="O6110" s="242">
        <f t="shared" si="547"/>
        <v>0.51520000000007715</v>
      </c>
      <c r="P6110" s="242"/>
      <c r="Q6110" s="179"/>
      <c r="R6110" s="179"/>
      <c r="S6110" s="179"/>
      <c r="T6110" s="179"/>
      <c r="U6110" s="179"/>
      <c r="V6110" s="179"/>
      <c r="W6110" s="179"/>
      <c r="X6110" s="179"/>
      <c r="Y6110" s="179"/>
      <c r="Z6110" s="179"/>
      <c r="AA6110" s="222"/>
      <c r="AB6110" s="222"/>
      <c r="AC6110" s="222"/>
      <c r="AD6110" s="179"/>
      <c r="AE6110" s="179"/>
      <c r="AF6110" s="179"/>
      <c r="AG6110" s="179"/>
      <c r="AH6110" s="179"/>
      <c r="AI6110" s="179"/>
      <c r="AJ6110" s="179"/>
    </row>
    <row r="6111" spans="2:36" x14ac:dyDescent="0.3">
      <c r="B6111" s="224">
        <v>618800</v>
      </c>
      <c r="C6111" s="209">
        <v>260152</v>
      </c>
      <c r="D6111" s="206">
        <f t="shared" si="548"/>
        <v>0.42041370394311572</v>
      </c>
      <c r="E6111" s="208">
        <f t="shared" si="549"/>
        <v>0.45</v>
      </c>
      <c r="F6111" s="207">
        <v>14308.36</v>
      </c>
      <c r="G6111" s="207">
        <v>20812.16</v>
      </c>
      <c r="H6111" s="207">
        <v>23413.68</v>
      </c>
      <c r="I6111" s="214">
        <f t="shared" si="541"/>
        <v>241846</v>
      </c>
      <c r="J6111" s="211">
        <f t="shared" si="542"/>
        <v>0.39083063994828698</v>
      </c>
      <c r="K6111" s="212">
        <f t="shared" si="543"/>
        <v>0.45</v>
      </c>
      <c r="L6111" s="214">
        <f t="shared" si="544"/>
        <v>13301.53</v>
      </c>
      <c r="M6111" s="213">
        <f t="shared" si="545"/>
        <v>19347.68</v>
      </c>
      <c r="N6111" s="213">
        <f t="shared" si="546"/>
        <v>21766.14</v>
      </c>
      <c r="O6111" s="242">
        <f t="shared" si="547"/>
        <v>0.51529999999980647</v>
      </c>
      <c r="P6111" s="242"/>
      <c r="Q6111" s="179"/>
      <c r="R6111" s="179"/>
      <c r="S6111" s="179"/>
      <c r="T6111" s="179"/>
      <c r="U6111" s="179"/>
      <c r="V6111" s="179"/>
      <c r="W6111" s="179"/>
      <c r="X6111" s="179"/>
      <c r="Y6111" s="179"/>
      <c r="Z6111" s="179"/>
      <c r="AA6111" s="222"/>
      <c r="AB6111" s="222"/>
      <c r="AC6111" s="222"/>
      <c r="AD6111" s="179"/>
      <c r="AE6111" s="179"/>
      <c r="AF6111" s="179"/>
      <c r="AG6111" s="179"/>
      <c r="AH6111" s="179"/>
      <c r="AI6111" s="179"/>
      <c r="AJ6111" s="179"/>
    </row>
    <row r="6112" spans="2:36" x14ac:dyDescent="0.3">
      <c r="B6112" s="224">
        <v>618900</v>
      </c>
      <c r="C6112" s="209">
        <v>260197</v>
      </c>
      <c r="D6112" s="206">
        <f t="shared" si="548"/>
        <v>0.42041848440782031</v>
      </c>
      <c r="E6112" s="208">
        <f t="shared" si="549"/>
        <v>0.45</v>
      </c>
      <c r="F6112" s="207">
        <v>14310.83</v>
      </c>
      <c r="G6112" s="207">
        <v>20815.759999999998</v>
      </c>
      <c r="H6112" s="207">
        <v>23417.73</v>
      </c>
      <c r="I6112" s="214">
        <f t="shared" si="541"/>
        <v>241891</v>
      </c>
      <c r="J6112" s="211">
        <f t="shared" si="542"/>
        <v>0.3908402003554694</v>
      </c>
      <c r="K6112" s="212">
        <f t="shared" si="543"/>
        <v>0.45</v>
      </c>
      <c r="L6112" s="214">
        <f t="shared" si="544"/>
        <v>13304.004999999999</v>
      </c>
      <c r="M6112" s="213">
        <f t="shared" si="545"/>
        <v>19351.28</v>
      </c>
      <c r="N6112" s="213">
        <f t="shared" si="546"/>
        <v>21770.19</v>
      </c>
      <c r="O6112" s="242">
        <f t="shared" si="547"/>
        <v>0.51519999999996802</v>
      </c>
      <c r="P6112" s="242"/>
      <c r="Q6112" s="179"/>
      <c r="R6112" s="179"/>
      <c r="S6112" s="179"/>
      <c r="T6112" s="179"/>
      <c r="U6112" s="179"/>
      <c r="V6112" s="179"/>
      <c r="W6112" s="179"/>
      <c r="X6112" s="179"/>
      <c r="Y6112" s="179"/>
      <c r="Z6112" s="179"/>
      <c r="AA6112" s="222"/>
      <c r="AB6112" s="222"/>
      <c r="AC6112" s="222"/>
      <c r="AD6112" s="179"/>
      <c r="AE6112" s="179"/>
      <c r="AF6112" s="179"/>
      <c r="AG6112" s="179"/>
      <c r="AH6112" s="179"/>
      <c r="AI6112" s="179"/>
      <c r="AJ6112" s="179"/>
    </row>
    <row r="6113" spans="2:36" x14ac:dyDescent="0.3">
      <c r="B6113" s="224">
        <v>619000</v>
      </c>
      <c r="C6113" s="209">
        <v>260242</v>
      </c>
      <c r="D6113" s="206">
        <f t="shared" si="548"/>
        <v>0.42042326332794833</v>
      </c>
      <c r="E6113" s="208">
        <f t="shared" si="549"/>
        <v>0.45</v>
      </c>
      <c r="F6113" s="207">
        <v>14313.31</v>
      </c>
      <c r="G6113" s="207">
        <v>20819.36</v>
      </c>
      <c r="H6113" s="207">
        <v>23421.78</v>
      </c>
      <c r="I6113" s="214">
        <f t="shared" si="541"/>
        <v>241936</v>
      </c>
      <c r="J6113" s="211">
        <f t="shared" si="542"/>
        <v>0.3908497576736672</v>
      </c>
      <c r="K6113" s="212">
        <f t="shared" si="543"/>
        <v>0.45</v>
      </c>
      <c r="L6113" s="214">
        <f t="shared" si="544"/>
        <v>13306.48</v>
      </c>
      <c r="M6113" s="213">
        <f t="shared" si="545"/>
        <v>19354.88</v>
      </c>
      <c r="N6113" s="213">
        <f t="shared" si="546"/>
        <v>21774.239999999998</v>
      </c>
      <c r="O6113" s="242">
        <f t="shared" si="547"/>
        <v>0.51529999999966092</v>
      </c>
      <c r="P6113" s="242"/>
      <c r="Q6113" s="179"/>
      <c r="R6113" s="179"/>
      <c r="S6113" s="179"/>
      <c r="T6113" s="179"/>
      <c r="U6113" s="179"/>
      <c r="V6113" s="179"/>
      <c r="W6113" s="179"/>
      <c r="X6113" s="179"/>
      <c r="Y6113" s="179"/>
      <c r="Z6113" s="179"/>
      <c r="AA6113" s="222"/>
      <c r="AB6113" s="222"/>
      <c r="AC6113" s="222"/>
      <c r="AD6113" s="179"/>
      <c r="AE6113" s="179"/>
      <c r="AF6113" s="179"/>
      <c r="AG6113" s="179"/>
      <c r="AH6113" s="179"/>
      <c r="AI6113" s="179"/>
      <c r="AJ6113" s="179"/>
    </row>
    <row r="6114" spans="2:36" x14ac:dyDescent="0.3">
      <c r="B6114" s="224">
        <v>619100</v>
      </c>
      <c r="C6114" s="209">
        <v>260287</v>
      </c>
      <c r="D6114" s="206">
        <f t="shared" si="548"/>
        <v>0.42042804070424811</v>
      </c>
      <c r="E6114" s="208">
        <f t="shared" si="549"/>
        <v>0.45</v>
      </c>
      <c r="F6114" s="207">
        <v>14315.78</v>
      </c>
      <c r="G6114" s="207">
        <v>20822.96</v>
      </c>
      <c r="H6114" s="207">
        <v>23425.83</v>
      </c>
      <c r="I6114" s="214">
        <f t="shared" si="541"/>
        <v>241981</v>
      </c>
      <c r="J6114" s="211">
        <f t="shared" si="542"/>
        <v>0.39085931190437734</v>
      </c>
      <c r="K6114" s="212">
        <f t="shared" si="543"/>
        <v>0.45</v>
      </c>
      <c r="L6114" s="214">
        <f t="shared" si="544"/>
        <v>13308.955</v>
      </c>
      <c r="M6114" s="213">
        <f t="shared" si="545"/>
        <v>19358.48</v>
      </c>
      <c r="N6114" s="213">
        <f t="shared" si="546"/>
        <v>21778.29</v>
      </c>
      <c r="O6114" s="242">
        <f t="shared" si="547"/>
        <v>0.51520000000047728</v>
      </c>
      <c r="P6114" s="242"/>
      <c r="Q6114" s="179"/>
      <c r="R6114" s="179"/>
      <c r="S6114" s="179"/>
      <c r="T6114" s="179"/>
      <c r="U6114" s="179"/>
      <c r="V6114" s="179"/>
      <c r="W6114" s="179"/>
      <c r="X6114" s="179"/>
      <c r="Y6114" s="179"/>
      <c r="Z6114" s="179"/>
      <c r="AA6114" s="222"/>
      <c r="AB6114" s="222"/>
      <c r="AC6114" s="222"/>
      <c r="AD6114" s="179"/>
      <c r="AE6114" s="179"/>
      <c r="AF6114" s="179"/>
      <c r="AG6114" s="179"/>
      <c r="AH6114" s="179"/>
      <c r="AI6114" s="179"/>
      <c r="AJ6114" s="179"/>
    </row>
    <row r="6115" spans="2:36" x14ac:dyDescent="0.3">
      <c r="B6115" s="224">
        <v>619200</v>
      </c>
      <c r="C6115" s="209">
        <v>260332</v>
      </c>
      <c r="D6115" s="206">
        <f t="shared" si="548"/>
        <v>0.42043281653746772</v>
      </c>
      <c r="E6115" s="208">
        <f t="shared" si="549"/>
        <v>0.45</v>
      </c>
      <c r="F6115" s="207">
        <v>14318.26</v>
      </c>
      <c r="G6115" s="207">
        <v>20826.560000000001</v>
      </c>
      <c r="H6115" s="207">
        <v>23429.88</v>
      </c>
      <c r="I6115" s="214">
        <f t="shared" si="541"/>
        <v>242026</v>
      </c>
      <c r="J6115" s="211">
        <f t="shared" si="542"/>
        <v>0.39086886304909563</v>
      </c>
      <c r="K6115" s="212">
        <f t="shared" si="543"/>
        <v>0.45</v>
      </c>
      <c r="L6115" s="214">
        <f t="shared" si="544"/>
        <v>13311.43</v>
      </c>
      <c r="M6115" s="213">
        <f t="shared" si="545"/>
        <v>19362.080000000002</v>
      </c>
      <c r="N6115" s="213">
        <f t="shared" si="546"/>
        <v>21782.34</v>
      </c>
      <c r="O6115" s="242">
        <f t="shared" si="547"/>
        <v>0.51530000000013387</v>
      </c>
      <c r="P6115" s="242"/>
      <c r="Q6115" s="179"/>
      <c r="R6115" s="179"/>
      <c r="S6115" s="179"/>
      <c r="T6115" s="179"/>
      <c r="U6115" s="179"/>
      <c r="V6115" s="179"/>
      <c r="W6115" s="179"/>
      <c r="X6115" s="179"/>
      <c r="Y6115" s="179"/>
      <c r="Z6115" s="179"/>
      <c r="AA6115" s="222"/>
      <c r="AB6115" s="222"/>
      <c r="AC6115" s="222"/>
      <c r="AD6115" s="179"/>
      <c r="AE6115" s="179"/>
      <c r="AF6115" s="179"/>
      <c r="AG6115" s="179"/>
      <c r="AH6115" s="179"/>
      <c r="AI6115" s="179"/>
      <c r="AJ6115" s="179"/>
    </row>
    <row r="6116" spans="2:36" x14ac:dyDescent="0.3">
      <c r="B6116" s="224">
        <v>619300</v>
      </c>
      <c r="C6116" s="209">
        <v>260377</v>
      </c>
      <c r="D6116" s="206">
        <f t="shared" si="548"/>
        <v>0.42043759082835458</v>
      </c>
      <c r="E6116" s="208">
        <f t="shared" si="549"/>
        <v>0.45</v>
      </c>
      <c r="F6116" s="207">
        <v>14320.73</v>
      </c>
      <c r="G6116" s="207">
        <v>20830.16</v>
      </c>
      <c r="H6116" s="207">
        <v>23433.93</v>
      </c>
      <c r="I6116" s="214">
        <f t="shared" si="541"/>
        <v>242071</v>
      </c>
      <c r="J6116" s="211">
        <f t="shared" si="542"/>
        <v>0.39087841110931698</v>
      </c>
      <c r="K6116" s="212">
        <f t="shared" si="543"/>
        <v>0.45</v>
      </c>
      <c r="L6116" s="214">
        <f t="shared" si="544"/>
        <v>13313.905000000001</v>
      </c>
      <c r="M6116" s="213">
        <f t="shared" si="545"/>
        <v>19365.68</v>
      </c>
      <c r="N6116" s="213">
        <f t="shared" si="546"/>
        <v>21786.39</v>
      </c>
      <c r="O6116" s="242">
        <f t="shared" si="547"/>
        <v>0.51519999999971333</v>
      </c>
      <c r="P6116" s="242"/>
      <c r="Q6116" s="179"/>
      <c r="R6116" s="179"/>
      <c r="S6116" s="179"/>
      <c r="T6116" s="179"/>
      <c r="U6116" s="179"/>
      <c r="V6116" s="179"/>
      <c r="W6116" s="179"/>
      <c r="X6116" s="179"/>
      <c r="Y6116" s="179"/>
      <c r="Z6116" s="179"/>
      <c r="AA6116" s="222"/>
      <c r="AB6116" s="222"/>
      <c r="AC6116" s="222"/>
      <c r="AD6116" s="179"/>
      <c r="AE6116" s="179"/>
      <c r="AF6116" s="179"/>
      <c r="AG6116" s="179"/>
      <c r="AH6116" s="179"/>
      <c r="AI6116" s="179"/>
      <c r="AJ6116" s="179"/>
    </row>
    <row r="6117" spans="2:36" x14ac:dyDescent="0.3">
      <c r="B6117" s="224">
        <v>619400</v>
      </c>
      <c r="C6117" s="209">
        <v>260422</v>
      </c>
      <c r="D6117" s="206">
        <f t="shared" si="548"/>
        <v>0.4204423635776558</v>
      </c>
      <c r="E6117" s="208">
        <f t="shared" si="549"/>
        <v>0.45</v>
      </c>
      <c r="F6117" s="207">
        <v>14323.21</v>
      </c>
      <c r="G6117" s="207">
        <v>20833.759999999998</v>
      </c>
      <c r="H6117" s="207">
        <v>23437.98</v>
      </c>
      <c r="I6117" s="214">
        <f t="shared" si="541"/>
        <v>242116</v>
      </c>
      <c r="J6117" s="211">
        <f t="shared" si="542"/>
        <v>0.39088795608653537</v>
      </c>
      <c r="K6117" s="212">
        <f t="shared" si="543"/>
        <v>0.45</v>
      </c>
      <c r="L6117" s="214">
        <f t="shared" si="544"/>
        <v>13316.38</v>
      </c>
      <c r="M6117" s="213">
        <f t="shared" si="545"/>
        <v>19369.28</v>
      </c>
      <c r="N6117" s="213">
        <f t="shared" si="546"/>
        <v>21790.44</v>
      </c>
      <c r="O6117" s="242">
        <f t="shared" si="547"/>
        <v>0.51530000000002474</v>
      </c>
      <c r="P6117" s="242"/>
      <c r="Q6117" s="179"/>
      <c r="R6117" s="179"/>
      <c r="S6117" s="179"/>
      <c r="T6117" s="179"/>
      <c r="U6117" s="179"/>
      <c r="V6117" s="179"/>
      <c r="W6117" s="179"/>
      <c r="X6117" s="179"/>
      <c r="Y6117" s="179"/>
      <c r="Z6117" s="179"/>
      <c r="AA6117" s="222"/>
      <c r="AB6117" s="222"/>
      <c r="AC6117" s="222"/>
      <c r="AD6117" s="179"/>
      <c r="AE6117" s="179"/>
      <c r="AF6117" s="179"/>
      <c r="AG6117" s="179"/>
      <c r="AH6117" s="179"/>
      <c r="AI6117" s="179"/>
      <c r="AJ6117" s="179"/>
    </row>
    <row r="6118" spans="2:36" x14ac:dyDescent="0.3">
      <c r="B6118" s="224">
        <v>619500</v>
      </c>
      <c r="C6118" s="209">
        <v>260467</v>
      </c>
      <c r="D6118" s="206">
        <f t="shared" si="548"/>
        <v>0.42044713478611784</v>
      </c>
      <c r="E6118" s="208">
        <f t="shared" si="549"/>
        <v>0.45</v>
      </c>
      <c r="F6118" s="207">
        <v>14325.68</v>
      </c>
      <c r="G6118" s="207">
        <v>20837.36</v>
      </c>
      <c r="H6118" s="207">
        <v>23442.03</v>
      </c>
      <c r="I6118" s="214">
        <f t="shared" si="541"/>
        <v>242161</v>
      </c>
      <c r="J6118" s="211">
        <f t="shared" si="542"/>
        <v>0.39089749798224377</v>
      </c>
      <c r="K6118" s="212">
        <f t="shared" si="543"/>
        <v>0.45</v>
      </c>
      <c r="L6118" s="214">
        <f t="shared" si="544"/>
        <v>13318.855</v>
      </c>
      <c r="M6118" s="213">
        <f t="shared" si="545"/>
        <v>19372.88</v>
      </c>
      <c r="N6118" s="213">
        <f t="shared" si="546"/>
        <v>21794.489999999998</v>
      </c>
      <c r="O6118" s="242">
        <f t="shared" si="547"/>
        <v>0.51519999999964061</v>
      </c>
      <c r="P6118" s="242"/>
      <c r="Q6118" s="179"/>
      <c r="R6118" s="179"/>
      <c r="S6118" s="179"/>
      <c r="T6118" s="179"/>
      <c r="U6118" s="179"/>
      <c r="V6118" s="179"/>
      <c r="W6118" s="179"/>
      <c r="X6118" s="179"/>
      <c r="Y6118" s="179"/>
      <c r="Z6118" s="179"/>
      <c r="AA6118" s="222"/>
      <c r="AB6118" s="222"/>
      <c r="AC6118" s="222"/>
      <c r="AD6118" s="179"/>
      <c r="AE6118" s="179"/>
      <c r="AF6118" s="179"/>
      <c r="AG6118" s="179"/>
      <c r="AH6118" s="179"/>
      <c r="AI6118" s="179"/>
      <c r="AJ6118" s="179"/>
    </row>
    <row r="6119" spans="2:36" x14ac:dyDescent="0.3">
      <c r="B6119" s="224">
        <v>619600</v>
      </c>
      <c r="C6119" s="209">
        <v>260512</v>
      </c>
      <c r="D6119" s="206">
        <f t="shared" si="548"/>
        <v>0.42045190445448677</v>
      </c>
      <c r="E6119" s="208">
        <f t="shared" si="549"/>
        <v>0.45</v>
      </c>
      <c r="F6119" s="207">
        <v>14328.16</v>
      </c>
      <c r="G6119" s="207">
        <v>20840.96</v>
      </c>
      <c r="H6119" s="207">
        <v>23446.080000000002</v>
      </c>
      <c r="I6119" s="214">
        <f t="shared" si="541"/>
        <v>242206</v>
      </c>
      <c r="J6119" s="211">
        <f t="shared" si="542"/>
        <v>0.39090703679793415</v>
      </c>
      <c r="K6119" s="212">
        <f t="shared" si="543"/>
        <v>0.45</v>
      </c>
      <c r="L6119" s="214">
        <f t="shared" si="544"/>
        <v>13321.33</v>
      </c>
      <c r="M6119" s="213">
        <f t="shared" si="545"/>
        <v>19376.48</v>
      </c>
      <c r="N6119" s="213">
        <f t="shared" si="546"/>
        <v>21798.54</v>
      </c>
      <c r="O6119" s="242">
        <f t="shared" si="547"/>
        <v>0.5152999999999156</v>
      </c>
      <c r="P6119" s="242"/>
      <c r="Q6119" s="179"/>
      <c r="R6119" s="179"/>
      <c r="S6119" s="179"/>
      <c r="T6119" s="179"/>
      <c r="U6119" s="179"/>
      <c r="V6119" s="179"/>
      <c r="W6119" s="179"/>
      <c r="X6119" s="179"/>
      <c r="Y6119" s="179"/>
      <c r="Z6119" s="179"/>
      <c r="AA6119" s="222"/>
      <c r="AB6119" s="222"/>
      <c r="AC6119" s="222"/>
      <c r="AD6119" s="179"/>
      <c r="AE6119" s="179"/>
      <c r="AF6119" s="179"/>
      <c r="AG6119" s="179"/>
      <c r="AH6119" s="179"/>
      <c r="AI6119" s="179"/>
      <c r="AJ6119" s="179"/>
    </row>
    <row r="6120" spans="2:36" x14ac:dyDescent="0.3">
      <c r="B6120" s="224">
        <v>619700</v>
      </c>
      <c r="C6120" s="209">
        <v>260557</v>
      </c>
      <c r="D6120" s="206">
        <f t="shared" si="548"/>
        <v>0.42045667258350816</v>
      </c>
      <c r="E6120" s="208">
        <f t="shared" si="549"/>
        <v>0.45</v>
      </c>
      <c r="F6120" s="207">
        <v>14330.63</v>
      </c>
      <c r="G6120" s="207">
        <v>20844.560000000001</v>
      </c>
      <c r="H6120" s="207">
        <v>23450.13</v>
      </c>
      <c r="I6120" s="214">
        <f t="shared" si="541"/>
        <v>242251</v>
      </c>
      <c r="J6120" s="211">
        <f t="shared" si="542"/>
        <v>0.39091657253509765</v>
      </c>
      <c r="K6120" s="212">
        <f t="shared" si="543"/>
        <v>0.45</v>
      </c>
      <c r="L6120" s="214">
        <f t="shared" si="544"/>
        <v>13323.805</v>
      </c>
      <c r="M6120" s="213">
        <f t="shared" si="545"/>
        <v>19380.080000000002</v>
      </c>
      <c r="N6120" s="213">
        <f t="shared" si="546"/>
        <v>21802.59</v>
      </c>
      <c r="O6120" s="242">
        <f t="shared" si="547"/>
        <v>0.51520000000007715</v>
      </c>
      <c r="P6120" s="242"/>
      <c r="Q6120" s="179"/>
      <c r="R6120" s="179"/>
      <c r="S6120" s="179"/>
      <c r="T6120" s="179"/>
      <c r="U6120" s="179"/>
      <c r="V6120" s="179"/>
      <c r="W6120" s="179"/>
      <c r="X6120" s="179"/>
      <c r="Y6120" s="179"/>
      <c r="Z6120" s="179"/>
      <c r="AA6120" s="222"/>
      <c r="AB6120" s="222"/>
      <c r="AC6120" s="222"/>
      <c r="AD6120" s="179"/>
      <c r="AE6120" s="179"/>
      <c r="AF6120" s="179"/>
      <c r="AG6120" s="179"/>
      <c r="AH6120" s="179"/>
      <c r="AI6120" s="179"/>
      <c r="AJ6120" s="179"/>
    </row>
    <row r="6121" spans="2:36" x14ac:dyDescent="0.3">
      <c r="B6121" s="224">
        <v>619800</v>
      </c>
      <c r="C6121" s="209">
        <v>260602</v>
      </c>
      <c r="D6121" s="206">
        <f t="shared" si="548"/>
        <v>0.42046143917392709</v>
      </c>
      <c r="E6121" s="208">
        <f t="shared" si="549"/>
        <v>0.45</v>
      </c>
      <c r="F6121" s="207">
        <v>14333.11</v>
      </c>
      <c r="G6121" s="207">
        <v>20848.16</v>
      </c>
      <c r="H6121" s="207">
        <v>23454.18</v>
      </c>
      <c r="I6121" s="214">
        <f t="shared" ref="I6121:I6184" si="550">I6120+45</f>
        <v>242296</v>
      </c>
      <c r="J6121" s="211">
        <f t="shared" si="542"/>
        <v>0.39092610519522425</v>
      </c>
      <c r="K6121" s="212">
        <f t="shared" si="543"/>
        <v>0.45</v>
      </c>
      <c r="L6121" s="214">
        <f t="shared" si="544"/>
        <v>13326.28</v>
      </c>
      <c r="M6121" s="213">
        <f t="shared" si="545"/>
        <v>19383.68</v>
      </c>
      <c r="N6121" s="213">
        <f t="shared" si="546"/>
        <v>21806.639999999999</v>
      </c>
      <c r="O6121" s="242">
        <f t="shared" si="547"/>
        <v>0.51529999999980647</v>
      </c>
      <c r="P6121" s="242"/>
      <c r="Q6121" s="179"/>
      <c r="R6121" s="179"/>
      <c r="S6121" s="179"/>
      <c r="T6121" s="179"/>
      <c r="U6121" s="179"/>
      <c r="V6121" s="179"/>
      <c r="W6121" s="179"/>
      <c r="X6121" s="179"/>
      <c r="Y6121" s="179"/>
      <c r="Z6121" s="179"/>
      <c r="AA6121" s="222"/>
      <c r="AB6121" s="222"/>
      <c r="AC6121" s="222"/>
      <c r="AD6121" s="179"/>
      <c r="AE6121" s="179"/>
      <c r="AF6121" s="179"/>
      <c r="AG6121" s="179"/>
      <c r="AH6121" s="179"/>
      <c r="AI6121" s="179"/>
      <c r="AJ6121" s="179"/>
    </row>
    <row r="6122" spans="2:36" x14ac:dyDescent="0.3">
      <c r="B6122" s="224">
        <v>619900</v>
      </c>
      <c r="C6122" s="209">
        <v>260647</v>
      </c>
      <c r="D6122" s="206">
        <f t="shared" si="548"/>
        <v>0.42046620422648812</v>
      </c>
      <c r="E6122" s="208">
        <f t="shared" si="549"/>
        <v>0.45</v>
      </c>
      <c r="F6122" s="207">
        <v>14335.58</v>
      </c>
      <c r="G6122" s="207">
        <v>20851.759999999998</v>
      </c>
      <c r="H6122" s="207">
        <v>23458.23</v>
      </c>
      <c r="I6122" s="214">
        <f t="shared" si="550"/>
        <v>242341</v>
      </c>
      <c r="J6122" s="211">
        <f t="shared" si="542"/>
        <v>0.3909356347798032</v>
      </c>
      <c r="K6122" s="212">
        <f t="shared" si="543"/>
        <v>0.45</v>
      </c>
      <c r="L6122" s="214">
        <f t="shared" si="544"/>
        <v>13328.754999999999</v>
      </c>
      <c r="M6122" s="213">
        <f t="shared" si="545"/>
        <v>19387.28</v>
      </c>
      <c r="N6122" s="213">
        <f t="shared" si="546"/>
        <v>21810.69</v>
      </c>
      <c r="O6122" s="242">
        <f t="shared" si="547"/>
        <v>0.51519999999996802</v>
      </c>
      <c r="P6122" s="242"/>
      <c r="Q6122" s="179"/>
      <c r="R6122" s="179"/>
      <c r="S6122" s="179"/>
      <c r="T6122" s="179"/>
      <c r="U6122" s="179"/>
      <c r="V6122" s="179"/>
      <c r="W6122" s="179"/>
      <c r="X6122" s="179"/>
      <c r="Y6122" s="179"/>
      <c r="Z6122" s="179"/>
      <c r="AA6122" s="222"/>
      <c r="AB6122" s="222"/>
      <c r="AC6122" s="222"/>
      <c r="AD6122" s="179"/>
      <c r="AE6122" s="179"/>
      <c r="AF6122" s="179"/>
      <c r="AG6122" s="179"/>
      <c r="AH6122" s="179"/>
      <c r="AI6122" s="179"/>
      <c r="AJ6122" s="179"/>
    </row>
    <row r="6123" spans="2:36" x14ac:dyDescent="0.3">
      <c r="B6123" s="224">
        <v>620000</v>
      </c>
      <c r="C6123" s="209">
        <v>260692</v>
      </c>
      <c r="D6123" s="206">
        <f t="shared" si="548"/>
        <v>0.42047096774193549</v>
      </c>
      <c r="E6123" s="208">
        <f t="shared" si="549"/>
        <v>0.45</v>
      </c>
      <c r="F6123" s="207">
        <v>14338.06</v>
      </c>
      <c r="G6123" s="207">
        <v>20855.36</v>
      </c>
      <c r="H6123" s="207">
        <v>23462.28</v>
      </c>
      <c r="I6123" s="214">
        <f t="shared" si="550"/>
        <v>242386</v>
      </c>
      <c r="J6123" s="211">
        <f t="shared" si="542"/>
        <v>0.39094516129032258</v>
      </c>
      <c r="K6123" s="212">
        <f t="shared" si="543"/>
        <v>0.45</v>
      </c>
      <c r="L6123" s="214">
        <f t="shared" si="544"/>
        <v>13331.23</v>
      </c>
      <c r="M6123" s="213">
        <f t="shared" si="545"/>
        <v>19390.88</v>
      </c>
      <c r="N6123" s="213">
        <f t="shared" si="546"/>
        <v>21814.739999999998</v>
      </c>
      <c r="O6123" s="242">
        <f t="shared" si="547"/>
        <v>0.51529999999966092</v>
      </c>
      <c r="P6123" s="242"/>
      <c r="Q6123" s="179"/>
      <c r="R6123" s="179"/>
      <c r="S6123" s="179"/>
      <c r="T6123" s="179"/>
      <c r="U6123" s="179"/>
      <c r="V6123" s="179"/>
      <c r="W6123" s="179"/>
      <c r="X6123" s="179"/>
      <c r="Y6123" s="179"/>
      <c r="Z6123" s="179"/>
      <c r="AA6123" s="222"/>
      <c r="AB6123" s="222"/>
      <c r="AC6123" s="222"/>
      <c r="AD6123" s="179"/>
      <c r="AE6123" s="179"/>
      <c r="AF6123" s="179"/>
      <c r="AG6123" s="179"/>
      <c r="AH6123" s="179"/>
      <c r="AI6123" s="179"/>
      <c r="AJ6123" s="179"/>
    </row>
    <row r="6124" spans="2:36" x14ac:dyDescent="0.3">
      <c r="B6124" s="224">
        <v>620100</v>
      </c>
      <c r="C6124" s="209">
        <v>260737</v>
      </c>
      <c r="D6124" s="206">
        <f t="shared" si="548"/>
        <v>0.42047572972101271</v>
      </c>
      <c r="E6124" s="208">
        <f t="shared" si="549"/>
        <v>0.45</v>
      </c>
      <c r="F6124" s="207">
        <v>14340.53</v>
      </c>
      <c r="G6124" s="207">
        <v>20858.96</v>
      </c>
      <c r="H6124" s="207">
        <v>23466.33</v>
      </c>
      <c r="I6124" s="214">
        <f t="shared" si="550"/>
        <v>242431</v>
      </c>
      <c r="J6124" s="211">
        <f t="shared" si="542"/>
        <v>0.39095468472826961</v>
      </c>
      <c r="K6124" s="212">
        <f t="shared" si="543"/>
        <v>0.45</v>
      </c>
      <c r="L6124" s="214">
        <f t="shared" si="544"/>
        <v>13333.705</v>
      </c>
      <c r="M6124" s="213">
        <f t="shared" si="545"/>
        <v>19394.48</v>
      </c>
      <c r="N6124" s="213">
        <f t="shared" si="546"/>
        <v>21818.79</v>
      </c>
      <c r="O6124" s="242">
        <f t="shared" si="547"/>
        <v>0.51520000000047728</v>
      </c>
      <c r="P6124" s="242"/>
      <c r="Q6124" s="179"/>
      <c r="R6124" s="179"/>
      <c r="S6124" s="179"/>
      <c r="T6124" s="179"/>
      <c r="U6124" s="179"/>
      <c r="V6124" s="179"/>
      <c r="W6124" s="179"/>
      <c r="X6124" s="179"/>
      <c r="Y6124" s="179"/>
      <c r="Z6124" s="179"/>
      <c r="AA6124" s="222"/>
      <c r="AB6124" s="222"/>
      <c r="AC6124" s="222"/>
      <c r="AD6124" s="179"/>
      <c r="AE6124" s="179"/>
      <c r="AF6124" s="179"/>
      <c r="AG6124" s="179"/>
      <c r="AH6124" s="179"/>
      <c r="AI6124" s="179"/>
      <c r="AJ6124" s="179"/>
    </row>
    <row r="6125" spans="2:36" x14ac:dyDescent="0.3">
      <c r="B6125" s="224">
        <v>620200</v>
      </c>
      <c r="C6125" s="209">
        <v>260782</v>
      </c>
      <c r="D6125" s="206">
        <f t="shared" si="548"/>
        <v>0.42048049016446309</v>
      </c>
      <c r="E6125" s="208">
        <f t="shared" si="549"/>
        <v>0.45</v>
      </c>
      <c r="F6125" s="207">
        <v>14343.01</v>
      </c>
      <c r="G6125" s="207">
        <v>20862.560000000001</v>
      </c>
      <c r="H6125" s="207">
        <v>23470.38</v>
      </c>
      <c r="I6125" s="214">
        <f t="shared" si="550"/>
        <v>242476</v>
      </c>
      <c r="J6125" s="211">
        <f t="shared" si="542"/>
        <v>0.39096420509513058</v>
      </c>
      <c r="K6125" s="212">
        <f t="shared" si="543"/>
        <v>0.45</v>
      </c>
      <c r="L6125" s="214">
        <f t="shared" si="544"/>
        <v>13336.18</v>
      </c>
      <c r="M6125" s="213">
        <f t="shared" si="545"/>
        <v>19398.080000000002</v>
      </c>
      <c r="N6125" s="213">
        <f t="shared" si="546"/>
        <v>21822.84</v>
      </c>
      <c r="O6125" s="242">
        <f t="shared" si="547"/>
        <v>0.51530000000013387</v>
      </c>
      <c r="P6125" s="242"/>
      <c r="Q6125" s="179"/>
      <c r="R6125" s="179"/>
      <c r="S6125" s="179"/>
      <c r="T6125" s="179"/>
      <c r="U6125" s="179"/>
      <c r="V6125" s="179"/>
      <c r="W6125" s="179"/>
      <c r="X6125" s="179"/>
      <c r="Y6125" s="179"/>
      <c r="Z6125" s="179"/>
      <c r="AA6125" s="222"/>
      <c r="AB6125" s="222"/>
      <c r="AC6125" s="222"/>
      <c r="AD6125" s="179"/>
      <c r="AE6125" s="179"/>
      <c r="AF6125" s="179"/>
      <c r="AG6125" s="179"/>
      <c r="AH6125" s="179"/>
      <c r="AI6125" s="179"/>
      <c r="AJ6125" s="179"/>
    </row>
    <row r="6126" spans="2:36" x14ac:dyDescent="0.3">
      <c r="B6126" s="224">
        <v>620300</v>
      </c>
      <c r="C6126" s="209">
        <v>260827</v>
      </c>
      <c r="D6126" s="206">
        <f t="shared" si="548"/>
        <v>0.4204852490730292</v>
      </c>
      <c r="E6126" s="208">
        <f t="shared" si="549"/>
        <v>0.45</v>
      </c>
      <c r="F6126" s="207">
        <v>14345.48</v>
      </c>
      <c r="G6126" s="207">
        <v>20866.16</v>
      </c>
      <c r="H6126" s="207">
        <v>23474.43</v>
      </c>
      <c r="I6126" s="214">
        <f t="shared" si="550"/>
        <v>242521</v>
      </c>
      <c r="J6126" s="211">
        <f t="shared" si="542"/>
        <v>0.39097372239239075</v>
      </c>
      <c r="K6126" s="212">
        <f t="shared" si="543"/>
        <v>0.45</v>
      </c>
      <c r="L6126" s="214">
        <f t="shared" si="544"/>
        <v>13338.655000000001</v>
      </c>
      <c r="M6126" s="213">
        <f t="shared" si="545"/>
        <v>19401.68</v>
      </c>
      <c r="N6126" s="213">
        <f t="shared" si="546"/>
        <v>21826.89</v>
      </c>
      <c r="O6126" s="242">
        <f t="shared" si="547"/>
        <v>0.51519999999971333</v>
      </c>
      <c r="P6126" s="242"/>
      <c r="Q6126" s="179"/>
      <c r="R6126" s="179"/>
      <c r="S6126" s="179"/>
      <c r="T6126" s="179"/>
      <c r="U6126" s="179"/>
      <c r="V6126" s="179"/>
      <c r="W6126" s="179"/>
      <c r="X6126" s="179"/>
      <c r="Y6126" s="179"/>
      <c r="Z6126" s="179"/>
      <c r="AA6126" s="222"/>
      <c r="AB6126" s="222"/>
      <c r="AC6126" s="222"/>
      <c r="AD6126" s="179"/>
      <c r="AE6126" s="179"/>
      <c r="AF6126" s="179"/>
      <c r="AG6126" s="179"/>
      <c r="AH6126" s="179"/>
      <c r="AI6126" s="179"/>
      <c r="AJ6126" s="179"/>
    </row>
    <row r="6127" spans="2:36" x14ac:dyDescent="0.3">
      <c r="B6127" s="224">
        <v>620400</v>
      </c>
      <c r="C6127" s="209">
        <v>260872</v>
      </c>
      <c r="D6127" s="206">
        <f t="shared" si="548"/>
        <v>0.42049000644745327</v>
      </c>
      <c r="E6127" s="208">
        <f t="shared" si="549"/>
        <v>0.45</v>
      </c>
      <c r="F6127" s="207">
        <v>14347.96</v>
      </c>
      <c r="G6127" s="207">
        <v>20869.759999999998</v>
      </c>
      <c r="H6127" s="207">
        <v>23478.48</v>
      </c>
      <c r="I6127" s="214">
        <f t="shared" si="550"/>
        <v>242566</v>
      </c>
      <c r="J6127" s="211">
        <f t="shared" si="542"/>
        <v>0.3909832366215345</v>
      </c>
      <c r="K6127" s="212">
        <f t="shared" si="543"/>
        <v>0.45</v>
      </c>
      <c r="L6127" s="214">
        <f t="shared" si="544"/>
        <v>13341.13</v>
      </c>
      <c r="M6127" s="213">
        <f t="shared" si="545"/>
        <v>19405.28</v>
      </c>
      <c r="N6127" s="213">
        <f t="shared" si="546"/>
        <v>21830.94</v>
      </c>
      <c r="O6127" s="242">
        <f t="shared" si="547"/>
        <v>0.51530000000002474</v>
      </c>
      <c r="P6127" s="242"/>
      <c r="Q6127" s="179"/>
      <c r="R6127" s="179"/>
      <c r="S6127" s="179"/>
      <c r="T6127" s="179"/>
      <c r="U6127" s="179"/>
      <c r="V6127" s="179"/>
      <c r="W6127" s="179"/>
      <c r="X6127" s="179"/>
      <c r="Y6127" s="179"/>
      <c r="Z6127" s="179"/>
      <c r="AA6127" s="222"/>
      <c r="AB6127" s="222"/>
      <c r="AC6127" s="222"/>
      <c r="AD6127" s="179"/>
      <c r="AE6127" s="179"/>
      <c r="AF6127" s="179"/>
      <c r="AG6127" s="179"/>
      <c r="AH6127" s="179"/>
      <c r="AI6127" s="179"/>
      <c r="AJ6127" s="179"/>
    </row>
    <row r="6128" spans="2:36" x14ac:dyDescent="0.3">
      <c r="B6128" s="224">
        <v>620500</v>
      </c>
      <c r="C6128" s="209">
        <v>260917</v>
      </c>
      <c r="D6128" s="206">
        <f t="shared" si="548"/>
        <v>0.42049476228847704</v>
      </c>
      <c r="E6128" s="208">
        <f t="shared" si="549"/>
        <v>0.45</v>
      </c>
      <c r="F6128" s="207">
        <v>14350.43</v>
      </c>
      <c r="G6128" s="207">
        <v>20873.36</v>
      </c>
      <c r="H6128" s="207">
        <v>23482.53</v>
      </c>
      <c r="I6128" s="214">
        <f t="shared" si="550"/>
        <v>242611</v>
      </c>
      <c r="J6128" s="211">
        <f t="shared" si="542"/>
        <v>0.39099274778404514</v>
      </c>
      <c r="K6128" s="212">
        <f t="shared" si="543"/>
        <v>0.45</v>
      </c>
      <c r="L6128" s="214">
        <f t="shared" si="544"/>
        <v>13343.605</v>
      </c>
      <c r="M6128" s="213">
        <f t="shared" si="545"/>
        <v>19408.88</v>
      </c>
      <c r="N6128" s="213">
        <f t="shared" si="546"/>
        <v>21834.989999999998</v>
      </c>
      <c r="O6128" s="242">
        <f t="shared" si="547"/>
        <v>0.51519999999964061</v>
      </c>
      <c r="P6128" s="242"/>
      <c r="Q6128" s="179"/>
      <c r="R6128" s="179"/>
      <c r="S6128" s="179"/>
      <c r="T6128" s="179"/>
      <c r="U6128" s="179"/>
      <c r="V6128" s="179"/>
      <c r="W6128" s="179"/>
      <c r="X6128" s="179"/>
      <c r="Y6128" s="179"/>
      <c r="Z6128" s="179"/>
      <c r="AA6128" s="222"/>
      <c r="AB6128" s="222"/>
      <c r="AC6128" s="222"/>
      <c r="AD6128" s="179"/>
      <c r="AE6128" s="179"/>
      <c r="AF6128" s="179"/>
      <c r="AG6128" s="179"/>
      <c r="AH6128" s="179"/>
      <c r="AI6128" s="179"/>
      <c r="AJ6128" s="179"/>
    </row>
    <row r="6129" spans="2:36" x14ac:dyDescent="0.3">
      <c r="B6129" s="224">
        <v>620600</v>
      </c>
      <c r="C6129" s="209">
        <v>260962</v>
      </c>
      <c r="D6129" s="206">
        <f t="shared" si="548"/>
        <v>0.42049951659684176</v>
      </c>
      <c r="E6129" s="208">
        <f t="shared" si="549"/>
        <v>0.45</v>
      </c>
      <c r="F6129" s="207">
        <v>14352.91</v>
      </c>
      <c r="G6129" s="207">
        <v>20876.96</v>
      </c>
      <c r="H6129" s="207">
        <v>23486.58</v>
      </c>
      <c r="I6129" s="214">
        <f t="shared" si="550"/>
        <v>242656</v>
      </c>
      <c r="J6129" s="211">
        <f t="shared" si="542"/>
        <v>0.39100225588140508</v>
      </c>
      <c r="K6129" s="212">
        <f t="shared" si="543"/>
        <v>0.45</v>
      </c>
      <c r="L6129" s="214">
        <f t="shared" si="544"/>
        <v>13346.08</v>
      </c>
      <c r="M6129" s="213">
        <f t="shared" si="545"/>
        <v>19412.48</v>
      </c>
      <c r="N6129" s="213">
        <f t="shared" si="546"/>
        <v>21839.040000000001</v>
      </c>
      <c r="O6129" s="242">
        <f t="shared" si="547"/>
        <v>0.5152999999999156</v>
      </c>
      <c r="P6129" s="242"/>
      <c r="Q6129" s="179"/>
      <c r="R6129" s="179"/>
      <c r="S6129" s="179"/>
      <c r="T6129" s="179"/>
      <c r="U6129" s="179"/>
      <c r="V6129" s="179"/>
      <c r="W6129" s="179"/>
      <c r="X6129" s="179"/>
      <c r="Y6129" s="179"/>
      <c r="Z6129" s="179"/>
      <c r="AA6129" s="222"/>
      <c r="AB6129" s="222"/>
      <c r="AC6129" s="222"/>
      <c r="AD6129" s="179"/>
      <c r="AE6129" s="179"/>
      <c r="AF6129" s="179"/>
      <c r="AG6129" s="179"/>
      <c r="AH6129" s="179"/>
      <c r="AI6129" s="179"/>
      <c r="AJ6129" s="179"/>
    </row>
    <row r="6130" spans="2:36" x14ac:dyDescent="0.3">
      <c r="B6130" s="224">
        <v>620700</v>
      </c>
      <c r="C6130" s="209">
        <v>261007</v>
      </c>
      <c r="D6130" s="206">
        <f t="shared" si="548"/>
        <v>0.42050426937328822</v>
      </c>
      <c r="E6130" s="208">
        <f t="shared" si="549"/>
        <v>0.45</v>
      </c>
      <c r="F6130" s="207">
        <v>14355.38</v>
      </c>
      <c r="G6130" s="207">
        <v>20880.560000000001</v>
      </c>
      <c r="H6130" s="207">
        <v>23490.63</v>
      </c>
      <c r="I6130" s="214">
        <f t="shared" si="550"/>
        <v>242701</v>
      </c>
      <c r="J6130" s="211">
        <f t="shared" si="542"/>
        <v>0.39101176091509587</v>
      </c>
      <c r="K6130" s="212">
        <f t="shared" si="543"/>
        <v>0.45</v>
      </c>
      <c r="L6130" s="214">
        <f t="shared" si="544"/>
        <v>13348.555</v>
      </c>
      <c r="M6130" s="213">
        <f t="shared" si="545"/>
        <v>19416.080000000002</v>
      </c>
      <c r="N6130" s="213">
        <f t="shared" si="546"/>
        <v>21843.09</v>
      </c>
      <c r="O6130" s="242">
        <f t="shared" si="547"/>
        <v>0.51520000000007715</v>
      </c>
      <c r="P6130" s="242"/>
      <c r="Q6130" s="179"/>
      <c r="R6130" s="179"/>
      <c r="S6130" s="179"/>
      <c r="T6130" s="179"/>
      <c r="U6130" s="179"/>
      <c r="V6130" s="179"/>
      <c r="W6130" s="179"/>
      <c r="X6130" s="179"/>
      <c r="Y6130" s="179"/>
      <c r="Z6130" s="179"/>
      <c r="AA6130" s="222"/>
      <c r="AB6130" s="222"/>
      <c r="AC6130" s="222"/>
      <c r="AD6130" s="179"/>
      <c r="AE6130" s="179"/>
      <c r="AF6130" s="179"/>
      <c r="AG6130" s="179"/>
      <c r="AH6130" s="179"/>
      <c r="AI6130" s="179"/>
      <c r="AJ6130" s="179"/>
    </row>
    <row r="6131" spans="2:36" x14ac:dyDescent="0.3">
      <c r="B6131" s="224">
        <v>620800</v>
      </c>
      <c r="C6131" s="209">
        <v>261052</v>
      </c>
      <c r="D6131" s="206">
        <f t="shared" si="548"/>
        <v>0.42050902061855672</v>
      </c>
      <c r="E6131" s="208">
        <f t="shared" si="549"/>
        <v>0.45</v>
      </c>
      <c r="F6131" s="207">
        <v>14357.86</v>
      </c>
      <c r="G6131" s="207">
        <v>20884.16</v>
      </c>
      <c r="H6131" s="207">
        <v>23494.68</v>
      </c>
      <c r="I6131" s="214">
        <f t="shared" si="550"/>
        <v>242746</v>
      </c>
      <c r="J6131" s="211">
        <f t="shared" si="542"/>
        <v>0.39102126288659794</v>
      </c>
      <c r="K6131" s="212">
        <f t="shared" si="543"/>
        <v>0.45</v>
      </c>
      <c r="L6131" s="214">
        <f t="shared" si="544"/>
        <v>13351.03</v>
      </c>
      <c r="M6131" s="213">
        <f t="shared" si="545"/>
        <v>19419.68</v>
      </c>
      <c r="N6131" s="213">
        <f t="shared" si="546"/>
        <v>21847.14</v>
      </c>
      <c r="O6131" s="242">
        <f t="shared" si="547"/>
        <v>0.51529999999980647</v>
      </c>
      <c r="P6131" s="242"/>
      <c r="Q6131" s="179"/>
      <c r="R6131" s="179"/>
      <c r="S6131" s="179"/>
      <c r="T6131" s="179"/>
      <c r="U6131" s="179"/>
      <c r="V6131" s="179"/>
      <c r="W6131" s="179"/>
      <c r="X6131" s="179"/>
      <c r="Y6131" s="179"/>
      <c r="Z6131" s="179"/>
      <c r="AA6131" s="222"/>
      <c r="AB6131" s="222"/>
      <c r="AC6131" s="222"/>
      <c r="AD6131" s="179"/>
      <c r="AE6131" s="179"/>
      <c r="AF6131" s="179"/>
      <c r="AG6131" s="179"/>
      <c r="AH6131" s="179"/>
      <c r="AI6131" s="179"/>
      <c r="AJ6131" s="179"/>
    </row>
    <row r="6132" spans="2:36" x14ac:dyDescent="0.3">
      <c r="B6132" s="224">
        <v>620900</v>
      </c>
      <c r="C6132" s="209">
        <v>261097</v>
      </c>
      <c r="D6132" s="206">
        <f t="shared" si="548"/>
        <v>0.42051377033338699</v>
      </c>
      <c r="E6132" s="208">
        <f t="shared" si="549"/>
        <v>0.45</v>
      </c>
      <c r="F6132" s="207">
        <v>14360.33</v>
      </c>
      <c r="G6132" s="207">
        <v>20887.759999999998</v>
      </c>
      <c r="H6132" s="207">
        <v>23498.73</v>
      </c>
      <c r="I6132" s="214">
        <f t="shared" si="550"/>
        <v>242791</v>
      </c>
      <c r="J6132" s="211">
        <f t="shared" si="542"/>
        <v>0.39103076179739088</v>
      </c>
      <c r="K6132" s="212">
        <f t="shared" si="543"/>
        <v>0.45</v>
      </c>
      <c r="L6132" s="214">
        <f t="shared" si="544"/>
        <v>13353.504999999999</v>
      </c>
      <c r="M6132" s="213">
        <f t="shared" si="545"/>
        <v>19423.28</v>
      </c>
      <c r="N6132" s="213">
        <f t="shared" si="546"/>
        <v>21851.19</v>
      </c>
      <c r="O6132" s="242">
        <f t="shared" si="547"/>
        <v>0.51519999999996802</v>
      </c>
      <c r="P6132" s="242"/>
      <c r="Q6132" s="179"/>
      <c r="R6132" s="179"/>
      <c r="S6132" s="179"/>
      <c r="T6132" s="179"/>
      <c r="U6132" s="179"/>
      <c r="V6132" s="179"/>
      <c r="W6132" s="179"/>
      <c r="X6132" s="179"/>
      <c r="Y6132" s="179"/>
      <c r="Z6132" s="179"/>
      <c r="AA6132" s="222"/>
      <c r="AB6132" s="222"/>
      <c r="AC6132" s="222"/>
      <c r="AD6132" s="179"/>
      <c r="AE6132" s="179"/>
      <c r="AF6132" s="179"/>
      <c r="AG6132" s="179"/>
      <c r="AH6132" s="179"/>
      <c r="AI6132" s="179"/>
      <c r="AJ6132" s="179"/>
    </row>
    <row r="6133" spans="2:36" x14ac:dyDescent="0.3">
      <c r="B6133" s="224">
        <v>621000</v>
      </c>
      <c r="C6133" s="209">
        <v>261142</v>
      </c>
      <c r="D6133" s="206">
        <f t="shared" si="548"/>
        <v>0.42051851851851851</v>
      </c>
      <c r="E6133" s="208">
        <f t="shared" si="549"/>
        <v>0.45</v>
      </c>
      <c r="F6133" s="207">
        <v>14362.81</v>
      </c>
      <c r="G6133" s="207">
        <v>20891.36</v>
      </c>
      <c r="H6133" s="207">
        <v>23502.78</v>
      </c>
      <c r="I6133" s="214">
        <f t="shared" si="550"/>
        <v>242836</v>
      </c>
      <c r="J6133" s="211">
        <f t="shared" si="542"/>
        <v>0.39104025764895328</v>
      </c>
      <c r="K6133" s="212">
        <f t="shared" si="543"/>
        <v>0.45</v>
      </c>
      <c r="L6133" s="214">
        <f t="shared" si="544"/>
        <v>13355.98</v>
      </c>
      <c r="M6133" s="213">
        <f t="shared" si="545"/>
        <v>19426.88</v>
      </c>
      <c r="N6133" s="213">
        <f t="shared" si="546"/>
        <v>21855.239999999998</v>
      </c>
      <c r="O6133" s="242">
        <f t="shared" si="547"/>
        <v>0.51529999999966092</v>
      </c>
      <c r="P6133" s="242"/>
      <c r="Q6133" s="179"/>
      <c r="R6133" s="179"/>
      <c r="S6133" s="179"/>
      <c r="T6133" s="179"/>
      <c r="U6133" s="179"/>
      <c r="V6133" s="179"/>
      <c r="W6133" s="179"/>
      <c r="X6133" s="179"/>
      <c r="Y6133" s="179"/>
      <c r="Z6133" s="179"/>
      <c r="AA6133" s="222"/>
      <c r="AB6133" s="222"/>
      <c r="AC6133" s="222"/>
      <c r="AD6133" s="179"/>
      <c r="AE6133" s="179"/>
      <c r="AF6133" s="179"/>
      <c r="AG6133" s="179"/>
      <c r="AH6133" s="179"/>
      <c r="AI6133" s="179"/>
      <c r="AJ6133" s="179"/>
    </row>
    <row r="6134" spans="2:36" x14ac:dyDescent="0.3">
      <c r="B6134" s="224">
        <v>621100</v>
      </c>
      <c r="C6134" s="209">
        <v>261187</v>
      </c>
      <c r="D6134" s="206">
        <f t="shared" si="548"/>
        <v>0.42052326517469008</v>
      </c>
      <c r="E6134" s="208">
        <f t="shared" si="549"/>
        <v>0.45</v>
      </c>
      <c r="F6134" s="207">
        <v>14365.28</v>
      </c>
      <c r="G6134" s="207">
        <v>20894.96</v>
      </c>
      <c r="H6134" s="207">
        <v>23506.83</v>
      </c>
      <c r="I6134" s="214">
        <f t="shared" si="550"/>
        <v>242881</v>
      </c>
      <c r="J6134" s="211">
        <f t="shared" si="542"/>
        <v>0.39104975044276286</v>
      </c>
      <c r="K6134" s="212">
        <f t="shared" si="543"/>
        <v>0.45</v>
      </c>
      <c r="L6134" s="214">
        <f t="shared" si="544"/>
        <v>13358.455</v>
      </c>
      <c r="M6134" s="213">
        <f t="shared" si="545"/>
        <v>19430.48</v>
      </c>
      <c r="N6134" s="213">
        <f t="shared" si="546"/>
        <v>21859.29</v>
      </c>
      <c r="O6134" s="242">
        <f t="shared" si="547"/>
        <v>0.51520000000047728</v>
      </c>
      <c r="P6134" s="242"/>
      <c r="Q6134" s="179"/>
      <c r="R6134" s="179"/>
      <c r="S6134" s="179"/>
      <c r="T6134" s="179"/>
      <c r="U6134" s="179"/>
      <c r="V6134" s="179"/>
      <c r="W6134" s="179"/>
      <c r="X6134" s="179"/>
      <c r="Y6134" s="179"/>
      <c r="Z6134" s="179"/>
      <c r="AA6134" s="222"/>
      <c r="AB6134" s="222"/>
      <c r="AC6134" s="222"/>
      <c r="AD6134" s="179"/>
      <c r="AE6134" s="179"/>
      <c r="AF6134" s="179"/>
      <c r="AG6134" s="179"/>
      <c r="AH6134" s="179"/>
      <c r="AI6134" s="179"/>
      <c r="AJ6134" s="179"/>
    </row>
    <row r="6135" spans="2:36" x14ac:dyDescent="0.3">
      <c r="B6135" s="224">
        <v>621200</v>
      </c>
      <c r="C6135" s="209">
        <v>261232</v>
      </c>
      <c r="D6135" s="206">
        <f t="shared" si="548"/>
        <v>0.42052801030264003</v>
      </c>
      <c r="E6135" s="208">
        <f t="shared" si="549"/>
        <v>0.45</v>
      </c>
      <c r="F6135" s="207">
        <v>14367.76</v>
      </c>
      <c r="G6135" s="207">
        <v>20898.560000000001</v>
      </c>
      <c r="H6135" s="207">
        <v>23510.880000000001</v>
      </c>
      <c r="I6135" s="214">
        <f t="shared" si="550"/>
        <v>242926</v>
      </c>
      <c r="J6135" s="211">
        <f t="shared" si="542"/>
        <v>0.3910592401802962</v>
      </c>
      <c r="K6135" s="212">
        <f t="shared" si="543"/>
        <v>0.45</v>
      </c>
      <c r="L6135" s="214">
        <f t="shared" si="544"/>
        <v>13360.93</v>
      </c>
      <c r="M6135" s="213">
        <f t="shared" si="545"/>
        <v>19434.080000000002</v>
      </c>
      <c r="N6135" s="213">
        <f t="shared" si="546"/>
        <v>21863.34</v>
      </c>
      <c r="O6135" s="242">
        <f t="shared" si="547"/>
        <v>0.51530000000013387</v>
      </c>
      <c r="P6135" s="242"/>
      <c r="Q6135" s="179"/>
      <c r="R6135" s="179"/>
      <c r="S6135" s="179"/>
      <c r="T6135" s="179"/>
      <c r="U6135" s="179"/>
      <c r="V6135" s="179"/>
      <c r="W6135" s="179"/>
      <c r="X6135" s="179"/>
      <c r="Y6135" s="179"/>
      <c r="Z6135" s="179"/>
      <c r="AA6135" s="222"/>
      <c r="AB6135" s="222"/>
      <c r="AC6135" s="222"/>
      <c r="AD6135" s="179"/>
      <c r="AE6135" s="179"/>
      <c r="AF6135" s="179"/>
      <c r="AG6135" s="179"/>
      <c r="AH6135" s="179"/>
      <c r="AI6135" s="179"/>
      <c r="AJ6135" s="179"/>
    </row>
    <row r="6136" spans="2:36" x14ac:dyDescent="0.3">
      <c r="B6136" s="224">
        <v>621300</v>
      </c>
      <c r="C6136" s="209">
        <v>261277</v>
      </c>
      <c r="D6136" s="206">
        <f t="shared" si="548"/>
        <v>0.4205327539031064</v>
      </c>
      <c r="E6136" s="208">
        <f t="shared" si="549"/>
        <v>0.45</v>
      </c>
      <c r="F6136" s="207">
        <v>14370.23</v>
      </c>
      <c r="G6136" s="207">
        <v>20902.16</v>
      </c>
      <c r="H6136" s="207">
        <v>23514.93</v>
      </c>
      <c r="I6136" s="214">
        <f t="shared" si="550"/>
        <v>242971</v>
      </c>
      <c r="J6136" s="211">
        <f t="shared" si="542"/>
        <v>0.39106872686302913</v>
      </c>
      <c r="K6136" s="212">
        <f t="shared" si="543"/>
        <v>0.45</v>
      </c>
      <c r="L6136" s="214">
        <f t="shared" si="544"/>
        <v>13363.405000000001</v>
      </c>
      <c r="M6136" s="213">
        <f t="shared" si="545"/>
        <v>19437.68</v>
      </c>
      <c r="N6136" s="213">
        <f t="shared" si="546"/>
        <v>21867.39</v>
      </c>
      <c r="O6136" s="242">
        <f t="shared" si="547"/>
        <v>0.51519999999971333</v>
      </c>
      <c r="P6136" s="242"/>
      <c r="Q6136" s="179"/>
      <c r="R6136" s="179"/>
      <c r="S6136" s="179"/>
      <c r="T6136" s="179"/>
      <c r="U6136" s="179"/>
      <c r="V6136" s="179"/>
      <c r="W6136" s="179"/>
      <c r="X6136" s="179"/>
      <c r="Y6136" s="179"/>
      <c r="Z6136" s="179"/>
      <c r="AA6136" s="222"/>
      <c r="AB6136" s="222"/>
      <c r="AC6136" s="222"/>
      <c r="AD6136" s="179"/>
      <c r="AE6136" s="179"/>
      <c r="AF6136" s="179"/>
      <c r="AG6136" s="179"/>
      <c r="AH6136" s="179"/>
      <c r="AI6136" s="179"/>
      <c r="AJ6136" s="179"/>
    </row>
    <row r="6137" spans="2:36" x14ac:dyDescent="0.3">
      <c r="B6137" s="224">
        <v>621400</v>
      </c>
      <c r="C6137" s="209">
        <v>261322</v>
      </c>
      <c r="D6137" s="206">
        <f t="shared" si="548"/>
        <v>0.42053749597682655</v>
      </c>
      <c r="E6137" s="208">
        <f t="shared" si="549"/>
        <v>0.45</v>
      </c>
      <c r="F6137" s="207">
        <v>14372.71</v>
      </c>
      <c r="G6137" s="207">
        <v>20905.759999999998</v>
      </c>
      <c r="H6137" s="207">
        <v>23518.98</v>
      </c>
      <c r="I6137" s="214">
        <f t="shared" si="550"/>
        <v>243016</v>
      </c>
      <c r="J6137" s="211">
        <f t="shared" si="542"/>
        <v>0.39107821049243641</v>
      </c>
      <c r="K6137" s="212">
        <f t="shared" si="543"/>
        <v>0.45</v>
      </c>
      <c r="L6137" s="214">
        <f t="shared" si="544"/>
        <v>13365.88</v>
      </c>
      <c r="M6137" s="213">
        <f t="shared" si="545"/>
        <v>19441.28</v>
      </c>
      <c r="N6137" s="213">
        <f t="shared" si="546"/>
        <v>21871.439999999999</v>
      </c>
      <c r="O6137" s="242">
        <f t="shared" si="547"/>
        <v>0.51530000000002474</v>
      </c>
      <c r="P6137" s="242"/>
      <c r="Q6137" s="179"/>
      <c r="R6137" s="179"/>
      <c r="S6137" s="179"/>
      <c r="T6137" s="179"/>
      <c r="U6137" s="179"/>
      <c r="V6137" s="179"/>
      <c r="W6137" s="179"/>
      <c r="X6137" s="179"/>
      <c r="Y6137" s="179"/>
      <c r="Z6137" s="179"/>
      <c r="AA6137" s="222"/>
      <c r="AB6137" s="222"/>
      <c r="AC6137" s="222"/>
      <c r="AD6137" s="179"/>
      <c r="AE6137" s="179"/>
      <c r="AF6137" s="179"/>
      <c r="AG6137" s="179"/>
      <c r="AH6137" s="179"/>
      <c r="AI6137" s="179"/>
      <c r="AJ6137" s="179"/>
    </row>
    <row r="6138" spans="2:36" x14ac:dyDescent="0.3">
      <c r="B6138" s="224">
        <v>621500</v>
      </c>
      <c r="C6138" s="209">
        <v>261367</v>
      </c>
      <c r="D6138" s="206">
        <f t="shared" si="548"/>
        <v>0.42054223652453743</v>
      </c>
      <c r="E6138" s="208">
        <f t="shared" si="549"/>
        <v>0.45</v>
      </c>
      <c r="F6138" s="207">
        <v>14375.18</v>
      </c>
      <c r="G6138" s="207">
        <v>20909.36</v>
      </c>
      <c r="H6138" s="207">
        <v>23523.03</v>
      </c>
      <c r="I6138" s="214">
        <f t="shared" si="550"/>
        <v>243061</v>
      </c>
      <c r="J6138" s="211">
        <f t="shared" si="542"/>
        <v>0.39108769106999197</v>
      </c>
      <c r="K6138" s="212">
        <f t="shared" si="543"/>
        <v>0.45</v>
      </c>
      <c r="L6138" s="214">
        <f t="shared" si="544"/>
        <v>13368.355</v>
      </c>
      <c r="M6138" s="213">
        <f t="shared" si="545"/>
        <v>19444.88</v>
      </c>
      <c r="N6138" s="213">
        <f t="shared" si="546"/>
        <v>21875.489999999998</v>
      </c>
      <c r="O6138" s="242">
        <f t="shared" si="547"/>
        <v>0.51519999999964061</v>
      </c>
      <c r="P6138" s="242"/>
      <c r="Q6138" s="179"/>
      <c r="R6138" s="179"/>
      <c r="S6138" s="179"/>
      <c r="T6138" s="179"/>
      <c r="U6138" s="179"/>
      <c r="V6138" s="179"/>
      <c r="W6138" s="179"/>
      <c r="X6138" s="179"/>
      <c r="Y6138" s="179"/>
      <c r="Z6138" s="179"/>
      <c r="AA6138" s="222"/>
      <c r="AB6138" s="222"/>
      <c r="AC6138" s="222"/>
      <c r="AD6138" s="179"/>
      <c r="AE6138" s="179"/>
      <c r="AF6138" s="179"/>
      <c r="AG6138" s="179"/>
      <c r="AH6138" s="179"/>
      <c r="AI6138" s="179"/>
      <c r="AJ6138" s="179"/>
    </row>
    <row r="6139" spans="2:36" x14ac:dyDescent="0.3">
      <c r="B6139" s="224">
        <v>621600</v>
      </c>
      <c r="C6139" s="209">
        <v>261412</v>
      </c>
      <c r="D6139" s="206">
        <f t="shared" si="548"/>
        <v>0.42054697554697557</v>
      </c>
      <c r="E6139" s="208">
        <f t="shared" si="549"/>
        <v>0.45</v>
      </c>
      <c r="F6139" s="207">
        <v>14377.66</v>
      </c>
      <c r="G6139" s="207">
        <v>20912.96</v>
      </c>
      <c r="H6139" s="207">
        <v>23527.08</v>
      </c>
      <c r="I6139" s="214">
        <f t="shared" si="550"/>
        <v>243106</v>
      </c>
      <c r="J6139" s="211">
        <f t="shared" ref="J6139:J6202" si="551">I6139/$B6139</f>
        <v>0.39109716859716859</v>
      </c>
      <c r="K6139" s="212">
        <f t="shared" ref="K6139:K6202" si="552">(I6139-I6138)/($B6139-$B6138)</f>
        <v>0.45</v>
      </c>
      <c r="L6139" s="214">
        <f t="shared" si="544"/>
        <v>13370.83</v>
      </c>
      <c r="M6139" s="213">
        <f t="shared" si="545"/>
        <v>19448.48</v>
      </c>
      <c r="N6139" s="213">
        <f t="shared" si="546"/>
        <v>21879.54</v>
      </c>
      <c r="O6139" s="242">
        <f t="shared" si="547"/>
        <v>0.5152999999999156</v>
      </c>
      <c r="P6139" s="242"/>
      <c r="Q6139" s="179"/>
      <c r="R6139" s="179"/>
      <c r="S6139" s="179"/>
      <c r="T6139" s="179"/>
      <c r="U6139" s="179"/>
      <c r="V6139" s="179"/>
      <c r="W6139" s="179"/>
      <c r="X6139" s="179"/>
      <c r="Y6139" s="179"/>
      <c r="Z6139" s="179"/>
      <c r="AA6139" s="222"/>
      <c r="AB6139" s="222"/>
      <c r="AC6139" s="222"/>
      <c r="AD6139" s="179"/>
      <c r="AE6139" s="179"/>
      <c r="AF6139" s="179"/>
      <c r="AG6139" s="179"/>
      <c r="AH6139" s="179"/>
      <c r="AI6139" s="179"/>
      <c r="AJ6139" s="179"/>
    </row>
    <row r="6140" spans="2:36" x14ac:dyDescent="0.3">
      <c r="B6140" s="224">
        <v>621700</v>
      </c>
      <c r="C6140" s="209">
        <v>261457</v>
      </c>
      <c r="D6140" s="206">
        <f t="shared" si="548"/>
        <v>0.42055171304487693</v>
      </c>
      <c r="E6140" s="208">
        <f t="shared" si="549"/>
        <v>0.45</v>
      </c>
      <c r="F6140" s="207">
        <v>14380.13</v>
      </c>
      <c r="G6140" s="207">
        <v>20916.560000000001</v>
      </c>
      <c r="H6140" s="207">
        <v>23531.13</v>
      </c>
      <c r="I6140" s="214">
        <f t="shared" si="550"/>
        <v>243151</v>
      </c>
      <c r="J6140" s="211">
        <f t="shared" si="551"/>
        <v>0.3911066430754383</v>
      </c>
      <c r="K6140" s="212">
        <f t="shared" si="552"/>
        <v>0.45</v>
      </c>
      <c r="L6140" s="214">
        <f t="shared" si="544"/>
        <v>13373.305</v>
      </c>
      <c r="M6140" s="213">
        <f t="shared" si="545"/>
        <v>19452.080000000002</v>
      </c>
      <c r="N6140" s="213">
        <f t="shared" si="546"/>
        <v>21883.59</v>
      </c>
      <c r="O6140" s="242">
        <f t="shared" si="547"/>
        <v>0.51520000000007715</v>
      </c>
      <c r="P6140" s="242"/>
      <c r="Q6140" s="179"/>
      <c r="R6140" s="179"/>
      <c r="S6140" s="179"/>
      <c r="T6140" s="179"/>
      <c r="U6140" s="179"/>
      <c r="V6140" s="179"/>
      <c r="W6140" s="179"/>
      <c r="X6140" s="179"/>
      <c r="Y6140" s="179"/>
      <c r="Z6140" s="179"/>
      <c r="AA6140" s="222"/>
      <c r="AB6140" s="222"/>
      <c r="AC6140" s="222"/>
      <c r="AD6140" s="179"/>
      <c r="AE6140" s="179"/>
      <c r="AF6140" s="179"/>
      <c r="AG6140" s="179"/>
      <c r="AH6140" s="179"/>
      <c r="AI6140" s="179"/>
      <c r="AJ6140" s="179"/>
    </row>
    <row r="6141" spans="2:36" x14ac:dyDescent="0.3">
      <c r="B6141" s="224">
        <v>621800</v>
      </c>
      <c r="C6141" s="209">
        <v>261502</v>
      </c>
      <c r="D6141" s="206">
        <f t="shared" si="548"/>
        <v>0.42055644901897715</v>
      </c>
      <c r="E6141" s="208">
        <f t="shared" si="549"/>
        <v>0.45</v>
      </c>
      <c r="F6141" s="207">
        <v>14382.61</v>
      </c>
      <c r="G6141" s="207">
        <v>20920.16</v>
      </c>
      <c r="H6141" s="207">
        <v>23535.18</v>
      </c>
      <c r="I6141" s="214">
        <f t="shared" si="550"/>
        <v>243196</v>
      </c>
      <c r="J6141" s="211">
        <f t="shared" si="551"/>
        <v>0.39111611450627209</v>
      </c>
      <c r="K6141" s="212">
        <f t="shared" si="552"/>
        <v>0.45</v>
      </c>
      <c r="L6141" s="214">
        <f t="shared" si="544"/>
        <v>13375.78</v>
      </c>
      <c r="M6141" s="213">
        <f t="shared" si="545"/>
        <v>19455.68</v>
      </c>
      <c r="N6141" s="213">
        <f t="shared" si="546"/>
        <v>21887.64</v>
      </c>
      <c r="O6141" s="242">
        <f t="shared" si="547"/>
        <v>0.51529999999980647</v>
      </c>
      <c r="P6141" s="242"/>
      <c r="Q6141" s="179"/>
      <c r="R6141" s="179"/>
      <c r="S6141" s="179"/>
      <c r="T6141" s="179"/>
      <c r="U6141" s="179"/>
      <c r="V6141" s="179"/>
      <c r="W6141" s="179"/>
      <c r="X6141" s="179"/>
      <c r="Y6141" s="179"/>
      <c r="Z6141" s="179"/>
      <c r="AA6141" s="222"/>
      <c r="AB6141" s="222"/>
      <c r="AC6141" s="222"/>
      <c r="AD6141" s="179"/>
      <c r="AE6141" s="179"/>
      <c r="AF6141" s="179"/>
      <c r="AG6141" s="179"/>
      <c r="AH6141" s="179"/>
      <c r="AI6141" s="179"/>
      <c r="AJ6141" s="179"/>
    </row>
    <row r="6142" spans="2:36" x14ac:dyDescent="0.3">
      <c r="B6142" s="224">
        <v>621900</v>
      </c>
      <c r="C6142" s="209">
        <v>261547</v>
      </c>
      <c r="D6142" s="206">
        <f t="shared" si="548"/>
        <v>0.42056118347001126</v>
      </c>
      <c r="E6142" s="208">
        <f t="shared" si="549"/>
        <v>0.45</v>
      </c>
      <c r="F6142" s="207">
        <v>14385.08</v>
      </c>
      <c r="G6142" s="207">
        <v>20923.759999999998</v>
      </c>
      <c r="H6142" s="207">
        <v>23539.23</v>
      </c>
      <c r="I6142" s="214">
        <f t="shared" si="550"/>
        <v>243241</v>
      </c>
      <c r="J6142" s="211">
        <f t="shared" si="551"/>
        <v>0.39112558289114008</v>
      </c>
      <c r="K6142" s="212">
        <f t="shared" si="552"/>
        <v>0.45</v>
      </c>
      <c r="L6142" s="214">
        <f t="shared" ref="L6142:L6205" si="553">I6142*5.5%</f>
        <v>13378.254999999999</v>
      </c>
      <c r="M6142" s="213">
        <f t="shared" ref="M6142:M6205" si="554">I6142*8%</f>
        <v>19459.28</v>
      </c>
      <c r="N6142" s="213">
        <f t="shared" ref="N6142:N6205" si="555">I6142*9%</f>
        <v>21891.69</v>
      </c>
      <c r="O6142" s="242">
        <f t="shared" si="547"/>
        <v>0.51519999999996802</v>
      </c>
      <c r="P6142" s="242"/>
      <c r="Q6142" s="179"/>
      <c r="R6142" s="179"/>
      <c r="S6142" s="179"/>
      <c r="T6142" s="179"/>
      <c r="U6142" s="179"/>
      <c r="V6142" s="179"/>
      <c r="W6142" s="179"/>
      <c r="X6142" s="179"/>
      <c r="Y6142" s="179"/>
      <c r="Z6142" s="179"/>
      <c r="AA6142" s="222"/>
      <c r="AB6142" s="222"/>
      <c r="AC6142" s="222"/>
      <c r="AD6142" s="179"/>
      <c r="AE6142" s="179"/>
      <c r="AF6142" s="179"/>
      <c r="AG6142" s="179"/>
      <c r="AH6142" s="179"/>
      <c r="AI6142" s="179"/>
      <c r="AJ6142" s="179"/>
    </row>
    <row r="6143" spans="2:36" x14ac:dyDescent="0.3">
      <c r="B6143" s="224">
        <v>622000</v>
      </c>
      <c r="C6143" s="209">
        <v>261592</v>
      </c>
      <c r="D6143" s="206">
        <f t="shared" si="548"/>
        <v>0.42056591639871382</v>
      </c>
      <c r="E6143" s="208">
        <f t="shared" si="549"/>
        <v>0.45</v>
      </c>
      <c r="F6143" s="207">
        <v>14387.56</v>
      </c>
      <c r="G6143" s="207">
        <v>20927.36</v>
      </c>
      <c r="H6143" s="207">
        <v>23543.279999999999</v>
      </c>
      <c r="I6143" s="214">
        <f t="shared" si="550"/>
        <v>243286</v>
      </c>
      <c r="J6143" s="211">
        <f t="shared" si="551"/>
        <v>0.39113504823151124</v>
      </c>
      <c r="K6143" s="212">
        <f t="shared" si="552"/>
        <v>0.45</v>
      </c>
      <c r="L6143" s="214">
        <f t="shared" si="553"/>
        <v>13380.73</v>
      </c>
      <c r="M6143" s="213">
        <f t="shared" si="554"/>
        <v>19462.88</v>
      </c>
      <c r="N6143" s="213">
        <f t="shared" si="555"/>
        <v>21895.739999999998</v>
      </c>
      <c r="O6143" s="242">
        <f t="shared" si="547"/>
        <v>0.51529999999966092</v>
      </c>
      <c r="P6143" s="242"/>
      <c r="Q6143" s="179"/>
      <c r="R6143" s="179"/>
      <c r="S6143" s="179"/>
      <c r="T6143" s="179"/>
      <c r="U6143" s="179"/>
      <c r="V6143" s="179"/>
      <c r="W6143" s="179"/>
      <c r="X6143" s="179"/>
      <c r="Y6143" s="179"/>
      <c r="Z6143" s="179"/>
      <c r="AA6143" s="222"/>
      <c r="AB6143" s="222"/>
      <c r="AC6143" s="222"/>
      <c r="AD6143" s="179"/>
      <c r="AE6143" s="179"/>
      <c r="AF6143" s="179"/>
      <c r="AG6143" s="179"/>
      <c r="AH6143" s="179"/>
      <c r="AI6143" s="179"/>
      <c r="AJ6143" s="179"/>
    </row>
    <row r="6144" spans="2:36" x14ac:dyDescent="0.3">
      <c r="B6144" s="224">
        <v>622100</v>
      </c>
      <c r="C6144" s="209">
        <v>261637</v>
      </c>
      <c r="D6144" s="206">
        <f t="shared" si="548"/>
        <v>0.42057064780581899</v>
      </c>
      <c r="E6144" s="208">
        <f t="shared" si="549"/>
        <v>0.45</v>
      </c>
      <c r="F6144" s="207">
        <v>14390.03</v>
      </c>
      <c r="G6144" s="207">
        <v>20930.96</v>
      </c>
      <c r="H6144" s="207">
        <v>23547.33</v>
      </c>
      <c r="I6144" s="214">
        <f t="shared" si="550"/>
        <v>243331</v>
      </c>
      <c r="J6144" s="211">
        <f t="shared" si="551"/>
        <v>0.39114451052885391</v>
      </c>
      <c r="K6144" s="212">
        <f t="shared" si="552"/>
        <v>0.45</v>
      </c>
      <c r="L6144" s="214">
        <f t="shared" si="553"/>
        <v>13383.205</v>
      </c>
      <c r="M6144" s="213">
        <f t="shared" si="554"/>
        <v>19466.48</v>
      </c>
      <c r="N6144" s="213">
        <f t="shared" si="555"/>
        <v>21899.79</v>
      </c>
      <c r="O6144" s="242">
        <f t="shared" si="547"/>
        <v>0.51520000000047728</v>
      </c>
      <c r="P6144" s="242"/>
      <c r="Q6144" s="179"/>
      <c r="R6144" s="179"/>
      <c r="S6144" s="179"/>
      <c r="T6144" s="179"/>
      <c r="U6144" s="179"/>
      <c r="V6144" s="179"/>
      <c r="W6144" s="179"/>
      <c r="X6144" s="179"/>
      <c r="Y6144" s="179"/>
      <c r="Z6144" s="179"/>
      <c r="AA6144" s="222"/>
      <c r="AB6144" s="222"/>
      <c r="AC6144" s="222"/>
      <c r="AD6144" s="179"/>
      <c r="AE6144" s="179"/>
      <c r="AF6144" s="179"/>
      <c r="AG6144" s="179"/>
      <c r="AH6144" s="179"/>
      <c r="AI6144" s="179"/>
      <c r="AJ6144" s="179"/>
    </row>
    <row r="6145" spans="2:36" x14ac:dyDescent="0.3">
      <c r="B6145" s="224">
        <v>622200</v>
      </c>
      <c r="C6145" s="209">
        <v>261682</v>
      </c>
      <c r="D6145" s="206">
        <f t="shared" si="548"/>
        <v>0.42057537769206044</v>
      </c>
      <c r="E6145" s="208">
        <f t="shared" si="549"/>
        <v>0.45</v>
      </c>
      <c r="F6145" s="207">
        <v>14392.51</v>
      </c>
      <c r="G6145" s="207">
        <v>20934.560000000001</v>
      </c>
      <c r="H6145" s="207">
        <v>23551.38</v>
      </c>
      <c r="I6145" s="214">
        <f t="shared" si="550"/>
        <v>243376</v>
      </c>
      <c r="J6145" s="211">
        <f t="shared" si="551"/>
        <v>0.39115396978463518</v>
      </c>
      <c r="K6145" s="212">
        <f t="shared" si="552"/>
        <v>0.45</v>
      </c>
      <c r="L6145" s="214">
        <f t="shared" si="553"/>
        <v>13385.68</v>
      </c>
      <c r="M6145" s="213">
        <f t="shared" si="554"/>
        <v>19470.080000000002</v>
      </c>
      <c r="N6145" s="213">
        <f t="shared" si="555"/>
        <v>21903.84</v>
      </c>
      <c r="O6145" s="242">
        <f t="shared" si="547"/>
        <v>0.51530000000013387</v>
      </c>
      <c r="P6145" s="242"/>
      <c r="Q6145" s="179"/>
      <c r="R6145" s="179"/>
      <c r="S6145" s="179"/>
      <c r="T6145" s="179"/>
      <c r="U6145" s="179"/>
      <c r="V6145" s="179"/>
      <c r="W6145" s="179"/>
      <c r="X6145" s="179"/>
      <c r="Y6145" s="179"/>
      <c r="Z6145" s="179"/>
      <c r="AA6145" s="222"/>
      <c r="AB6145" s="222"/>
      <c r="AC6145" s="222"/>
      <c r="AD6145" s="179"/>
      <c r="AE6145" s="179"/>
      <c r="AF6145" s="179"/>
      <c r="AG6145" s="179"/>
      <c r="AH6145" s="179"/>
      <c r="AI6145" s="179"/>
      <c r="AJ6145" s="179"/>
    </row>
    <row r="6146" spans="2:36" x14ac:dyDescent="0.3">
      <c r="B6146" s="224">
        <v>622300</v>
      </c>
      <c r="C6146" s="209">
        <v>261727</v>
      </c>
      <c r="D6146" s="206">
        <f t="shared" si="548"/>
        <v>0.42058010605817131</v>
      </c>
      <c r="E6146" s="208">
        <f t="shared" si="549"/>
        <v>0.45</v>
      </c>
      <c r="F6146" s="207">
        <v>14394.98</v>
      </c>
      <c r="G6146" s="207">
        <v>20938.16</v>
      </c>
      <c r="H6146" s="207">
        <v>23555.43</v>
      </c>
      <c r="I6146" s="214">
        <f t="shared" si="550"/>
        <v>243421</v>
      </c>
      <c r="J6146" s="211">
        <f t="shared" si="551"/>
        <v>0.39116342600032139</v>
      </c>
      <c r="K6146" s="212">
        <f t="shared" si="552"/>
        <v>0.45</v>
      </c>
      <c r="L6146" s="214">
        <f t="shared" si="553"/>
        <v>13388.155000000001</v>
      </c>
      <c r="M6146" s="213">
        <f t="shared" si="554"/>
        <v>19473.68</v>
      </c>
      <c r="N6146" s="213">
        <f t="shared" si="555"/>
        <v>21907.89</v>
      </c>
      <c r="O6146" s="242">
        <f t="shared" si="547"/>
        <v>0.51519999999971333</v>
      </c>
      <c r="P6146" s="242"/>
      <c r="Q6146" s="179"/>
      <c r="R6146" s="179"/>
      <c r="S6146" s="179"/>
      <c r="T6146" s="179"/>
      <c r="U6146" s="179"/>
      <c r="V6146" s="179"/>
      <c r="W6146" s="179"/>
      <c r="X6146" s="179"/>
      <c r="Y6146" s="179"/>
      <c r="Z6146" s="179"/>
      <c r="AA6146" s="222"/>
      <c r="AB6146" s="222"/>
      <c r="AC6146" s="222"/>
      <c r="AD6146" s="179"/>
      <c r="AE6146" s="179"/>
      <c r="AF6146" s="179"/>
      <c r="AG6146" s="179"/>
      <c r="AH6146" s="179"/>
      <c r="AI6146" s="179"/>
      <c r="AJ6146" s="179"/>
    </row>
    <row r="6147" spans="2:36" x14ac:dyDescent="0.3">
      <c r="B6147" s="224">
        <v>622400</v>
      </c>
      <c r="C6147" s="209">
        <v>261772</v>
      </c>
      <c r="D6147" s="206">
        <f t="shared" si="548"/>
        <v>0.4205848329048843</v>
      </c>
      <c r="E6147" s="208">
        <f t="shared" si="549"/>
        <v>0.45</v>
      </c>
      <c r="F6147" s="207">
        <v>14397.46</v>
      </c>
      <c r="G6147" s="207">
        <v>20941.759999999998</v>
      </c>
      <c r="H6147" s="207">
        <v>23559.48</v>
      </c>
      <c r="I6147" s="214">
        <f t="shared" si="550"/>
        <v>243466</v>
      </c>
      <c r="J6147" s="211">
        <f t="shared" si="551"/>
        <v>0.39117287917737792</v>
      </c>
      <c r="K6147" s="212">
        <f t="shared" si="552"/>
        <v>0.45</v>
      </c>
      <c r="L6147" s="214">
        <f t="shared" si="553"/>
        <v>13390.63</v>
      </c>
      <c r="M6147" s="213">
        <f t="shared" si="554"/>
        <v>19477.28</v>
      </c>
      <c r="N6147" s="213">
        <f t="shared" si="555"/>
        <v>21911.94</v>
      </c>
      <c r="O6147" s="242">
        <f t="shared" si="547"/>
        <v>0.51530000000002474</v>
      </c>
      <c r="P6147" s="242"/>
      <c r="Q6147" s="179"/>
      <c r="R6147" s="179"/>
      <c r="S6147" s="179"/>
      <c r="T6147" s="179"/>
      <c r="U6147" s="179"/>
      <c r="V6147" s="179"/>
      <c r="W6147" s="179"/>
      <c r="X6147" s="179"/>
      <c r="Y6147" s="179"/>
      <c r="Z6147" s="179"/>
      <c r="AA6147" s="222"/>
      <c r="AB6147" s="222"/>
      <c r="AC6147" s="222"/>
      <c r="AD6147" s="179"/>
      <c r="AE6147" s="179"/>
      <c r="AF6147" s="179"/>
      <c r="AG6147" s="179"/>
      <c r="AH6147" s="179"/>
      <c r="AI6147" s="179"/>
      <c r="AJ6147" s="179"/>
    </row>
    <row r="6148" spans="2:36" x14ac:dyDescent="0.3">
      <c r="B6148" s="224">
        <v>622500</v>
      </c>
      <c r="C6148" s="209">
        <v>261817</v>
      </c>
      <c r="D6148" s="206">
        <f t="shared" si="548"/>
        <v>0.4205895582329317</v>
      </c>
      <c r="E6148" s="208">
        <f t="shared" si="549"/>
        <v>0.45</v>
      </c>
      <c r="F6148" s="207">
        <v>14399.93</v>
      </c>
      <c r="G6148" s="207">
        <v>20945.36</v>
      </c>
      <c r="H6148" s="207">
        <v>23563.53</v>
      </c>
      <c r="I6148" s="214">
        <f t="shared" si="550"/>
        <v>243511</v>
      </c>
      <c r="J6148" s="211">
        <f t="shared" si="551"/>
        <v>0.3911823293172691</v>
      </c>
      <c r="K6148" s="212">
        <f t="shared" si="552"/>
        <v>0.45</v>
      </c>
      <c r="L6148" s="214">
        <f t="shared" si="553"/>
        <v>13393.105</v>
      </c>
      <c r="M6148" s="213">
        <f t="shared" si="554"/>
        <v>19480.88</v>
      </c>
      <c r="N6148" s="213">
        <f t="shared" si="555"/>
        <v>21915.989999999998</v>
      </c>
      <c r="O6148" s="242">
        <f t="shared" si="547"/>
        <v>0.51519999999964061</v>
      </c>
      <c r="P6148" s="242"/>
      <c r="Q6148" s="179"/>
      <c r="R6148" s="179"/>
      <c r="S6148" s="179"/>
      <c r="T6148" s="179"/>
      <c r="U6148" s="179"/>
      <c r="V6148" s="179"/>
      <c r="W6148" s="179"/>
      <c r="X6148" s="179"/>
      <c r="Y6148" s="179"/>
      <c r="Z6148" s="179"/>
      <c r="AA6148" s="222"/>
      <c r="AB6148" s="222"/>
      <c r="AC6148" s="222"/>
      <c r="AD6148" s="179"/>
      <c r="AE6148" s="179"/>
      <c r="AF6148" s="179"/>
      <c r="AG6148" s="179"/>
      <c r="AH6148" s="179"/>
      <c r="AI6148" s="179"/>
      <c r="AJ6148" s="179"/>
    </row>
    <row r="6149" spans="2:36" x14ac:dyDescent="0.3">
      <c r="B6149" s="224">
        <v>622600</v>
      </c>
      <c r="C6149" s="209">
        <v>261862</v>
      </c>
      <c r="D6149" s="206">
        <f t="shared" si="548"/>
        <v>0.42059428204304528</v>
      </c>
      <c r="E6149" s="208">
        <f t="shared" si="549"/>
        <v>0.45</v>
      </c>
      <c r="F6149" s="207">
        <v>14402.41</v>
      </c>
      <c r="G6149" s="207">
        <v>20948.96</v>
      </c>
      <c r="H6149" s="207">
        <v>23567.58</v>
      </c>
      <c r="I6149" s="214">
        <f t="shared" si="550"/>
        <v>243556</v>
      </c>
      <c r="J6149" s="211">
        <f t="shared" si="551"/>
        <v>0.39119177642145841</v>
      </c>
      <c r="K6149" s="212">
        <f t="shared" si="552"/>
        <v>0.45</v>
      </c>
      <c r="L6149" s="214">
        <f t="shared" si="553"/>
        <v>13395.58</v>
      </c>
      <c r="M6149" s="213">
        <f t="shared" si="554"/>
        <v>19484.48</v>
      </c>
      <c r="N6149" s="213">
        <f t="shared" si="555"/>
        <v>21920.04</v>
      </c>
      <c r="O6149" s="242">
        <f t="shared" ref="O6149:O6212" si="556">(C6149+F6149+H6149-C6148-F6148-H6148)/100</f>
        <v>0.5152999999999156</v>
      </c>
      <c r="P6149" s="242"/>
      <c r="Q6149" s="179"/>
      <c r="R6149" s="179"/>
      <c r="S6149" s="179"/>
      <c r="T6149" s="179"/>
      <c r="U6149" s="179"/>
      <c r="V6149" s="179"/>
      <c r="W6149" s="179"/>
      <c r="X6149" s="179"/>
      <c r="Y6149" s="179"/>
      <c r="Z6149" s="179"/>
      <c r="AA6149" s="222"/>
      <c r="AB6149" s="222"/>
      <c r="AC6149" s="222"/>
      <c r="AD6149" s="179"/>
      <c r="AE6149" s="179"/>
      <c r="AF6149" s="179"/>
      <c r="AG6149" s="179"/>
      <c r="AH6149" s="179"/>
      <c r="AI6149" s="179"/>
      <c r="AJ6149" s="179"/>
    </row>
    <row r="6150" spans="2:36" x14ac:dyDescent="0.3">
      <c r="B6150" s="224">
        <v>622700</v>
      </c>
      <c r="C6150" s="209">
        <v>261907</v>
      </c>
      <c r="D6150" s="206">
        <f t="shared" si="548"/>
        <v>0.42059900433595632</v>
      </c>
      <c r="E6150" s="208">
        <f t="shared" si="549"/>
        <v>0.45</v>
      </c>
      <c r="F6150" s="207">
        <v>14404.88</v>
      </c>
      <c r="G6150" s="207">
        <v>20952.560000000001</v>
      </c>
      <c r="H6150" s="207">
        <v>23571.63</v>
      </c>
      <c r="I6150" s="214">
        <f t="shared" si="550"/>
        <v>243601</v>
      </c>
      <c r="J6150" s="211">
        <f t="shared" si="551"/>
        <v>0.39120122049140837</v>
      </c>
      <c r="K6150" s="212">
        <f t="shared" si="552"/>
        <v>0.45</v>
      </c>
      <c r="L6150" s="214">
        <f t="shared" si="553"/>
        <v>13398.055</v>
      </c>
      <c r="M6150" s="213">
        <f t="shared" si="554"/>
        <v>19488.080000000002</v>
      </c>
      <c r="N6150" s="213">
        <f t="shared" si="555"/>
        <v>21924.09</v>
      </c>
      <c r="O6150" s="242">
        <f t="shared" si="556"/>
        <v>0.51520000000007715</v>
      </c>
      <c r="P6150" s="242"/>
      <c r="Q6150" s="179"/>
      <c r="R6150" s="179"/>
      <c r="S6150" s="179"/>
      <c r="T6150" s="179"/>
      <c r="U6150" s="179"/>
      <c r="V6150" s="179"/>
      <c r="W6150" s="179"/>
      <c r="X6150" s="179"/>
      <c r="Y6150" s="179"/>
      <c r="Z6150" s="179"/>
      <c r="AA6150" s="222"/>
      <c r="AB6150" s="222"/>
      <c r="AC6150" s="222"/>
      <c r="AD6150" s="179"/>
      <c r="AE6150" s="179"/>
      <c r="AF6150" s="179"/>
      <c r="AG6150" s="179"/>
      <c r="AH6150" s="179"/>
      <c r="AI6150" s="179"/>
      <c r="AJ6150" s="179"/>
    </row>
    <row r="6151" spans="2:36" x14ac:dyDescent="0.3">
      <c r="B6151" s="224">
        <v>622800</v>
      </c>
      <c r="C6151" s="209">
        <v>261952</v>
      </c>
      <c r="D6151" s="206">
        <f t="shared" si="548"/>
        <v>0.42060372511239563</v>
      </c>
      <c r="E6151" s="208">
        <f t="shared" si="549"/>
        <v>0.45</v>
      </c>
      <c r="F6151" s="207">
        <v>14407.36</v>
      </c>
      <c r="G6151" s="207">
        <v>20956.16</v>
      </c>
      <c r="H6151" s="207">
        <v>23575.68</v>
      </c>
      <c r="I6151" s="214">
        <f t="shared" si="550"/>
        <v>243646</v>
      </c>
      <c r="J6151" s="211">
        <f t="shared" si="551"/>
        <v>0.39121066152858058</v>
      </c>
      <c r="K6151" s="212">
        <f t="shared" si="552"/>
        <v>0.45</v>
      </c>
      <c r="L6151" s="214">
        <f t="shared" si="553"/>
        <v>13400.53</v>
      </c>
      <c r="M6151" s="213">
        <f t="shared" si="554"/>
        <v>19491.68</v>
      </c>
      <c r="N6151" s="213">
        <f t="shared" si="555"/>
        <v>21928.14</v>
      </c>
      <c r="O6151" s="242">
        <f t="shared" si="556"/>
        <v>0.51529999999980647</v>
      </c>
      <c r="P6151" s="242"/>
      <c r="Q6151" s="179"/>
      <c r="R6151" s="179"/>
      <c r="S6151" s="179"/>
      <c r="T6151" s="179"/>
      <c r="U6151" s="179"/>
      <c r="V6151" s="179"/>
      <c r="W6151" s="179"/>
      <c r="X6151" s="179"/>
      <c r="Y6151" s="179"/>
      <c r="Z6151" s="179"/>
      <c r="AA6151" s="222"/>
      <c r="AB6151" s="222"/>
      <c r="AC6151" s="222"/>
      <c r="AD6151" s="179"/>
      <c r="AE6151" s="179"/>
      <c r="AF6151" s="179"/>
      <c r="AG6151" s="179"/>
      <c r="AH6151" s="179"/>
      <c r="AI6151" s="179"/>
      <c r="AJ6151" s="179"/>
    </row>
    <row r="6152" spans="2:36" x14ac:dyDescent="0.3">
      <c r="B6152" s="224">
        <v>622900</v>
      </c>
      <c r="C6152" s="209">
        <v>261997</v>
      </c>
      <c r="D6152" s="206">
        <f t="shared" si="548"/>
        <v>0.42060844437309358</v>
      </c>
      <c r="E6152" s="208">
        <f t="shared" si="549"/>
        <v>0.45</v>
      </c>
      <c r="F6152" s="207">
        <v>14409.83</v>
      </c>
      <c r="G6152" s="207">
        <v>20959.759999999998</v>
      </c>
      <c r="H6152" s="207">
        <v>23579.73</v>
      </c>
      <c r="I6152" s="214">
        <f t="shared" si="550"/>
        <v>243691</v>
      </c>
      <c r="J6152" s="211">
        <f t="shared" si="551"/>
        <v>0.39122009953443571</v>
      </c>
      <c r="K6152" s="212">
        <f t="shared" si="552"/>
        <v>0.45</v>
      </c>
      <c r="L6152" s="214">
        <f t="shared" si="553"/>
        <v>13403.004999999999</v>
      </c>
      <c r="M6152" s="213">
        <f t="shared" si="554"/>
        <v>19495.28</v>
      </c>
      <c r="N6152" s="213">
        <f t="shared" si="555"/>
        <v>21932.19</v>
      </c>
      <c r="O6152" s="242">
        <f t="shared" si="556"/>
        <v>0.51519999999996802</v>
      </c>
      <c r="P6152" s="242"/>
      <c r="Q6152" s="179"/>
      <c r="R6152" s="179"/>
      <c r="S6152" s="179"/>
      <c r="T6152" s="179"/>
      <c r="U6152" s="179"/>
      <c r="V6152" s="179"/>
      <c r="W6152" s="179"/>
      <c r="X6152" s="179"/>
      <c r="Y6152" s="179"/>
      <c r="Z6152" s="179"/>
      <c r="AA6152" s="222"/>
      <c r="AB6152" s="222"/>
      <c r="AC6152" s="222"/>
      <c r="AD6152" s="179"/>
      <c r="AE6152" s="179"/>
      <c r="AF6152" s="179"/>
      <c r="AG6152" s="179"/>
      <c r="AH6152" s="179"/>
      <c r="AI6152" s="179"/>
      <c r="AJ6152" s="179"/>
    </row>
    <row r="6153" spans="2:36" x14ac:dyDescent="0.3">
      <c r="B6153" s="224">
        <v>623000</v>
      </c>
      <c r="C6153" s="209">
        <v>262042</v>
      </c>
      <c r="D6153" s="206">
        <f t="shared" si="548"/>
        <v>0.42061316211878008</v>
      </c>
      <c r="E6153" s="208">
        <f t="shared" si="549"/>
        <v>0.45</v>
      </c>
      <c r="F6153" s="207">
        <v>14412.31</v>
      </c>
      <c r="G6153" s="207">
        <v>20963.36</v>
      </c>
      <c r="H6153" s="207">
        <v>23583.78</v>
      </c>
      <c r="I6153" s="214">
        <f t="shared" si="550"/>
        <v>243736</v>
      </c>
      <c r="J6153" s="211">
        <f t="shared" si="551"/>
        <v>0.39122953451043341</v>
      </c>
      <c r="K6153" s="212">
        <f t="shared" si="552"/>
        <v>0.45</v>
      </c>
      <c r="L6153" s="214">
        <f t="shared" si="553"/>
        <v>13405.48</v>
      </c>
      <c r="M6153" s="213">
        <f t="shared" si="554"/>
        <v>19498.88</v>
      </c>
      <c r="N6153" s="213">
        <f t="shared" si="555"/>
        <v>21936.239999999998</v>
      </c>
      <c r="O6153" s="242">
        <f t="shared" si="556"/>
        <v>0.51529999999966092</v>
      </c>
      <c r="P6153" s="242"/>
      <c r="Q6153" s="179"/>
      <c r="R6153" s="179"/>
      <c r="S6153" s="179"/>
      <c r="T6153" s="179"/>
      <c r="U6153" s="179"/>
      <c r="V6153" s="179"/>
      <c r="W6153" s="179"/>
      <c r="X6153" s="179"/>
      <c r="Y6153" s="179"/>
      <c r="Z6153" s="179"/>
      <c r="AA6153" s="222"/>
      <c r="AB6153" s="222"/>
      <c r="AC6153" s="222"/>
      <c r="AD6153" s="179"/>
      <c r="AE6153" s="179"/>
      <c r="AF6153" s="179"/>
      <c r="AG6153" s="179"/>
      <c r="AH6153" s="179"/>
      <c r="AI6153" s="179"/>
      <c r="AJ6153" s="179"/>
    </row>
    <row r="6154" spans="2:36" x14ac:dyDescent="0.3">
      <c r="B6154" s="224">
        <v>623100</v>
      </c>
      <c r="C6154" s="209">
        <v>262087</v>
      </c>
      <c r="D6154" s="206">
        <f t="shared" si="548"/>
        <v>0.42061787835018455</v>
      </c>
      <c r="E6154" s="208">
        <f t="shared" si="549"/>
        <v>0.45</v>
      </c>
      <c r="F6154" s="207">
        <v>14414.78</v>
      </c>
      <c r="G6154" s="207">
        <v>20966.96</v>
      </c>
      <c r="H6154" s="207">
        <v>23587.83</v>
      </c>
      <c r="I6154" s="214">
        <f t="shared" si="550"/>
        <v>243781</v>
      </c>
      <c r="J6154" s="211">
        <f t="shared" si="551"/>
        <v>0.39123896645803241</v>
      </c>
      <c r="K6154" s="212">
        <f t="shared" si="552"/>
        <v>0.45</v>
      </c>
      <c r="L6154" s="214">
        <f t="shared" si="553"/>
        <v>13407.955</v>
      </c>
      <c r="M6154" s="213">
        <f t="shared" si="554"/>
        <v>19502.48</v>
      </c>
      <c r="N6154" s="213">
        <f t="shared" si="555"/>
        <v>21940.29</v>
      </c>
      <c r="O6154" s="242">
        <f t="shared" si="556"/>
        <v>0.51520000000047728</v>
      </c>
      <c r="P6154" s="242"/>
      <c r="Q6154" s="179"/>
      <c r="R6154" s="179"/>
      <c r="S6154" s="179"/>
      <c r="T6154" s="179"/>
      <c r="U6154" s="179"/>
      <c r="V6154" s="179"/>
      <c r="W6154" s="179"/>
      <c r="X6154" s="179"/>
      <c r="Y6154" s="179"/>
      <c r="Z6154" s="179"/>
      <c r="AA6154" s="222"/>
      <c r="AB6154" s="222"/>
      <c r="AC6154" s="222"/>
      <c r="AD6154" s="179"/>
      <c r="AE6154" s="179"/>
      <c r="AF6154" s="179"/>
      <c r="AG6154" s="179"/>
      <c r="AH6154" s="179"/>
      <c r="AI6154" s="179"/>
      <c r="AJ6154" s="179"/>
    </row>
    <row r="6155" spans="2:36" x14ac:dyDescent="0.3">
      <c r="B6155" s="224">
        <v>623200</v>
      </c>
      <c r="C6155" s="209">
        <v>262132</v>
      </c>
      <c r="D6155" s="206">
        <f t="shared" si="548"/>
        <v>0.42062259306803595</v>
      </c>
      <c r="E6155" s="208">
        <f t="shared" si="549"/>
        <v>0.45</v>
      </c>
      <c r="F6155" s="207">
        <v>14417.26</v>
      </c>
      <c r="G6155" s="207">
        <v>20970.560000000001</v>
      </c>
      <c r="H6155" s="207">
        <v>23591.88</v>
      </c>
      <c r="I6155" s="214">
        <f t="shared" si="550"/>
        <v>243826</v>
      </c>
      <c r="J6155" s="211">
        <f t="shared" si="551"/>
        <v>0.39124839537869061</v>
      </c>
      <c r="K6155" s="212">
        <f t="shared" si="552"/>
        <v>0.45</v>
      </c>
      <c r="L6155" s="214">
        <f t="shared" si="553"/>
        <v>13410.43</v>
      </c>
      <c r="M6155" s="213">
        <f t="shared" si="554"/>
        <v>19506.080000000002</v>
      </c>
      <c r="N6155" s="213">
        <f t="shared" si="555"/>
        <v>21944.34</v>
      </c>
      <c r="O6155" s="242">
        <f t="shared" si="556"/>
        <v>0.51530000000013387</v>
      </c>
      <c r="P6155" s="242"/>
      <c r="Q6155" s="179"/>
      <c r="R6155" s="179"/>
      <c r="S6155" s="179"/>
      <c r="T6155" s="179"/>
      <c r="U6155" s="179"/>
      <c r="V6155" s="179"/>
      <c r="W6155" s="179"/>
      <c r="X6155" s="179"/>
      <c r="Y6155" s="179"/>
      <c r="Z6155" s="179"/>
      <c r="AA6155" s="222"/>
      <c r="AB6155" s="222"/>
      <c r="AC6155" s="222"/>
      <c r="AD6155" s="179"/>
      <c r="AE6155" s="179"/>
      <c r="AF6155" s="179"/>
      <c r="AG6155" s="179"/>
      <c r="AH6155" s="179"/>
      <c r="AI6155" s="179"/>
      <c r="AJ6155" s="179"/>
    </row>
    <row r="6156" spans="2:36" x14ac:dyDescent="0.3">
      <c r="B6156" s="224">
        <v>623300</v>
      </c>
      <c r="C6156" s="209">
        <v>262177</v>
      </c>
      <c r="D6156" s="206">
        <f t="shared" si="548"/>
        <v>0.42062730627306272</v>
      </c>
      <c r="E6156" s="208">
        <f t="shared" si="549"/>
        <v>0.45</v>
      </c>
      <c r="F6156" s="207">
        <v>14419.73</v>
      </c>
      <c r="G6156" s="207">
        <v>20974.16</v>
      </c>
      <c r="H6156" s="207">
        <v>23595.93</v>
      </c>
      <c r="I6156" s="214">
        <f t="shared" si="550"/>
        <v>243871</v>
      </c>
      <c r="J6156" s="211">
        <f t="shared" si="551"/>
        <v>0.39125782127386494</v>
      </c>
      <c r="K6156" s="212">
        <f t="shared" si="552"/>
        <v>0.45</v>
      </c>
      <c r="L6156" s="214">
        <f t="shared" si="553"/>
        <v>13412.905000000001</v>
      </c>
      <c r="M6156" s="213">
        <f t="shared" si="554"/>
        <v>19509.68</v>
      </c>
      <c r="N6156" s="213">
        <f t="shared" si="555"/>
        <v>21948.39</v>
      </c>
      <c r="O6156" s="242">
        <f t="shared" si="556"/>
        <v>0.51519999999971333</v>
      </c>
      <c r="P6156" s="242"/>
      <c r="Q6156" s="179"/>
      <c r="R6156" s="179"/>
      <c r="S6156" s="179"/>
      <c r="T6156" s="179"/>
      <c r="U6156" s="179"/>
      <c r="V6156" s="179"/>
      <c r="W6156" s="179"/>
      <c r="X6156" s="179"/>
      <c r="Y6156" s="179"/>
      <c r="Z6156" s="179"/>
      <c r="AA6156" s="222"/>
      <c r="AB6156" s="222"/>
      <c r="AC6156" s="222"/>
      <c r="AD6156" s="179"/>
      <c r="AE6156" s="179"/>
      <c r="AF6156" s="179"/>
      <c r="AG6156" s="179"/>
      <c r="AH6156" s="179"/>
      <c r="AI6156" s="179"/>
      <c r="AJ6156" s="179"/>
    </row>
    <row r="6157" spans="2:36" x14ac:dyDescent="0.3">
      <c r="B6157" s="224">
        <v>623400</v>
      </c>
      <c r="C6157" s="209">
        <v>262222</v>
      </c>
      <c r="D6157" s="206">
        <f t="shared" si="548"/>
        <v>0.42063201796599292</v>
      </c>
      <c r="E6157" s="208">
        <f t="shared" si="549"/>
        <v>0.45</v>
      </c>
      <c r="F6157" s="207">
        <v>14422.21</v>
      </c>
      <c r="G6157" s="207">
        <v>20977.759999999998</v>
      </c>
      <c r="H6157" s="207">
        <v>23599.98</v>
      </c>
      <c r="I6157" s="214">
        <f t="shared" si="550"/>
        <v>243916</v>
      </c>
      <c r="J6157" s="211">
        <f t="shared" si="551"/>
        <v>0.39126724414501124</v>
      </c>
      <c r="K6157" s="212">
        <f t="shared" si="552"/>
        <v>0.45</v>
      </c>
      <c r="L6157" s="214">
        <f t="shared" si="553"/>
        <v>13415.38</v>
      </c>
      <c r="M6157" s="213">
        <f t="shared" si="554"/>
        <v>19513.28</v>
      </c>
      <c r="N6157" s="213">
        <f t="shared" si="555"/>
        <v>21952.44</v>
      </c>
      <c r="O6157" s="242">
        <f t="shared" si="556"/>
        <v>0.51530000000002474</v>
      </c>
      <c r="P6157" s="242"/>
      <c r="Q6157" s="179"/>
      <c r="R6157" s="179"/>
      <c r="S6157" s="179"/>
      <c r="T6157" s="179"/>
      <c r="U6157" s="179"/>
      <c r="V6157" s="179"/>
      <c r="W6157" s="179"/>
      <c r="X6157" s="179"/>
      <c r="Y6157" s="179"/>
      <c r="Z6157" s="179"/>
      <c r="AA6157" s="222"/>
      <c r="AB6157" s="222"/>
      <c r="AC6157" s="222"/>
      <c r="AD6157" s="179"/>
      <c r="AE6157" s="179"/>
      <c r="AF6157" s="179"/>
      <c r="AG6157" s="179"/>
      <c r="AH6157" s="179"/>
      <c r="AI6157" s="179"/>
      <c r="AJ6157" s="179"/>
    </row>
    <row r="6158" spans="2:36" x14ac:dyDescent="0.3">
      <c r="B6158" s="224">
        <v>623500</v>
      </c>
      <c r="C6158" s="209">
        <v>262267</v>
      </c>
      <c r="D6158" s="206">
        <f t="shared" si="548"/>
        <v>0.42063672814755415</v>
      </c>
      <c r="E6158" s="208">
        <f t="shared" si="549"/>
        <v>0.45</v>
      </c>
      <c r="F6158" s="207">
        <v>14424.68</v>
      </c>
      <c r="G6158" s="207">
        <v>20981.360000000001</v>
      </c>
      <c r="H6158" s="207">
        <v>23604.03</v>
      </c>
      <c r="I6158" s="214">
        <f t="shared" si="550"/>
        <v>243961</v>
      </c>
      <c r="J6158" s="211">
        <f t="shared" si="551"/>
        <v>0.39127666399358463</v>
      </c>
      <c r="K6158" s="212">
        <f t="shared" si="552"/>
        <v>0.45</v>
      </c>
      <c r="L6158" s="214">
        <f t="shared" si="553"/>
        <v>13417.855</v>
      </c>
      <c r="M6158" s="213">
        <f t="shared" si="554"/>
        <v>19516.88</v>
      </c>
      <c r="N6158" s="213">
        <f t="shared" si="555"/>
        <v>21956.489999999998</v>
      </c>
      <c r="O6158" s="242">
        <f t="shared" si="556"/>
        <v>0.51519999999964061</v>
      </c>
      <c r="P6158" s="242"/>
      <c r="Q6158" s="179"/>
      <c r="R6158" s="179"/>
      <c r="S6158" s="179"/>
      <c r="T6158" s="179"/>
      <c r="U6158" s="179"/>
      <c r="V6158" s="179"/>
      <c r="W6158" s="179"/>
      <c r="X6158" s="179"/>
      <c r="Y6158" s="179"/>
      <c r="Z6158" s="179"/>
      <c r="AA6158" s="222"/>
      <c r="AB6158" s="222"/>
      <c r="AC6158" s="222"/>
      <c r="AD6158" s="179"/>
      <c r="AE6158" s="179"/>
      <c r="AF6158" s="179"/>
      <c r="AG6158" s="179"/>
      <c r="AH6158" s="179"/>
      <c r="AI6158" s="179"/>
      <c r="AJ6158" s="179"/>
    </row>
    <row r="6159" spans="2:36" x14ac:dyDescent="0.3">
      <c r="B6159" s="224">
        <v>623600</v>
      </c>
      <c r="C6159" s="209">
        <v>262312</v>
      </c>
      <c r="D6159" s="206">
        <f t="shared" si="548"/>
        <v>0.42064143681847338</v>
      </c>
      <c r="E6159" s="208">
        <f t="shared" si="549"/>
        <v>0.45</v>
      </c>
      <c r="F6159" s="207">
        <v>14427.16</v>
      </c>
      <c r="G6159" s="207">
        <v>20984.959999999999</v>
      </c>
      <c r="H6159" s="207">
        <v>23608.080000000002</v>
      </c>
      <c r="I6159" s="214">
        <f t="shared" si="550"/>
        <v>244006</v>
      </c>
      <c r="J6159" s="211">
        <f t="shared" si="551"/>
        <v>0.39128608082103911</v>
      </c>
      <c r="K6159" s="212">
        <f t="shared" si="552"/>
        <v>0.45</v>
      </c>
      <c r="L6159" s="214">
        <f t="shared" si="553"/>
        <v>13420.33</v>
      </c>
      <c r="M6159" s="213">
        <f t="shared" si="554"/>
        <v>19520.48</v>
      </c>
      <c r="N6159" s="213">
        <f t="shared" si="555"/>
        <v>21960.54</v>
      </c>
      <c r="O6159" s="242">
        <f t="shared" si="556"/>
        <v>0.5152999999999156</v>
      </c>
      <c r="P6159" s="242"/>
      <c r="Q6159" s="179"/>
      <c r="R6159" s="179"/>
      <c r="S6159" s="179"/>
      <c r="T6159" s="179"/>
      <c r="U6159" s="179"/>
      <c r="V6159" s="179"/>
      <c r="W6159" s="179"/>
      <c r="X6159" s="179"/>
      <c r="Y6159" s="179"/>
      <c r="Z6159" s="179"/>
      <c r="AA6159" s="222"/>
      <c r="AB6159" s="222"/>
      <c r="AC6159" s="222"/>
      <c r="AD6159" s="179"/>
      <c r="AE6159" s="179"/>
      <c r="AF6159" s="179"/>
      <c r="AG6159" s="179"/>
      <c r="AH6159" s="179"/>
      <c r="AI6159" s="179"/>
      <c r="AJ6159" s="179"/>
    </row>
    <row r="6160" spans="2:36" x14ac:dyDescent="0.3">
      <c r="B6160" s="224">
        <v>623700</v>
      </c>
      <c r="C6160" s="209">
        <v>262357</v>
      </c>
      <c r="D6160" s="206">
        <f t="shared" si="548"/>
        <v>0.4206461439794773</v>
      </c>
      <c r="E6160" s="208">
        <f t="shared" si="549"/>
        <v>0.45</v>
      </c>
      <c r="F6160" s="207">
        <v>14429.63</v>
      </c>
      <c r="G6160" s="207">
        <v>20988.560000000001</v>
      </c>
      <c r="H6160" s="207">
        <v>23612.13</v>
      </c>
      <c r="I6160" s="214">
        <f t="shared" si="550"/>
        <v>244051</v>
      </c>
      <c r="J6160" s="211">
        <f t="shared" si="551"/>
        <v>0.39129549462882796</v>
      </c>
      <c r="K6160" s="212">
        <f t="shared" si="552"/>
        <v>0.45</v>
      </c>
      <c r="L6160" s="214">
        <f t="shared" si="553"/>
        <v>13422.805</v>
      </c>
      <c r="M6160" s="213">
        <f t="shared" si="554"/>
        <v>19524.080000000002</v>
      </c>
      <c r="N6160" s="213">
        <f t="shared" si="555"/>
        <v>21964.59</v>
      </c>
      <c r="O6160" s="242">
        <f t="shared" si="556"/>
        <v>0.51520000000007715</v>
      </c>
      <c r="P6160" s="242"/>
      <c r="Q6160" s="179"/>
      <c r="R6160" s="179"/>
      <c r="S6160" s="179"/>
      <c r="T6160" s="179"/>
      <c r="U6160" s="179"/>
      <c r="V6160" s="179"/>
      <c r="W6160" s="179"/>
      <c r="X6160" s="179"/>
      <c r="Y6160" s="179"/>
      <c r="Z6160" s="179"/>
      <c r="AA6160" s="222"/>
      <c r="AB6160" s="222"/>
      <c r="AC6160" s="222"/>
      <c r="AD6160" s="179"/>
      <c r="AE6160" s="179"/>
      <c r="AF6160" s="179"/>
      <c r="AG6160" s="179"/>
      <c r="AH6160" s="179"/>
      <c r="AI6160" s="179"/>
      <c r="AJ6160" s="179"/>
    </row>
    <row r="6161" spans="2:36" x14ac:dyDescent="0.3">
      <c r="B6161" s="224">
        <v>623800</v>
      </c>
      <c r="C6161" s="209">
        <v>262402</v>
      </c>
      <c r="D6161" s="206">
        <f t="shared" si="548"/>
        <v>0.42065084963129207</v>
      </c>
      <c r="E6161" s="208">
        <f t="shared" si="549"/>
        <v>0.45</v>
      </c>
      <c r="F6161" s="207">
        <v>14432.11</v>
      </c>
      <c r="G6161" s="207">
        <v>20992.16</v>
      </c>
      <c r="H6161" s="207">
        <v>23616.18</v>
      </c>
      <c r="I6161" s="214">
        <f t="shared" si="550"/>
        <v>244096</v>
      </c>
      <c r="J6161" s="211">
        <f t="shared" si="551"/>
        <v>0.39130490541840335</v>
      </c>
      <c r="K6161" s="212">
        <f t="shared" si="552"/>
        <v>0.45</v>
      </c>
      <c r="L6161" s="214">
        <f t="shared" si="553"/>
        <v>13425.28</v>
      </c>
      <c r="M6161" s="213">
        <f t="shared" si="554"/>
        <v>19527.68</v>
      </c>
      <c r="N6161" s="213">
        <f t="shared" si="555"/>
        <v>21968.639999999999</v>
      </c>
      <c r="O6161" s="242">
        <f t="shared" si="556"/>
        <v>0.51529999999980647</v>
      </c>
      <c r="P6161" s="242"/>
      <c r="Q6161" s="179"/>
      <c r="R6161" s="179"/>
      <c r="S6161" s="179"/>
      <c r="T6161" s="179"/>
      <c r="U6161" s="179"/>
      <c r="V6161" s="179"/>
      <c r="W6161" s="179"/>
      <c r="X6161" s="179"/>
      <c r="Y6161" s="179"/>
      <c r="Z6161" s="179"/>
      <c r="AA6161" s="222"/>
      <c r="AB6161" s="222"/>
      <c r="AC6161" s="222"/>
      <c r="AD6161" s="179"/>
      <c r="AE6161" s="179"/>
      <c r="AF6161" s="179"/>
      <c r="AG6161" s="179"/>
      <c r="AH6161" s="179"/>
      <c r="AI6161" s="179"/>
      <c r="AJ6161" s="179"/>
    </row>
    <row r="6162" spans="2:36" x14ac:dyDescent="0.3">
      <c r="B6162" s="224">
        <v>623900</v>
      </c>
      <c r="C6162" s="209">
        <v>262447</v>
      </c>
      <c r="D6162" s="206">
        <f t="shared" si="548"/>
        <v>0.42065555377464336</v>
      </c>
      <c r="E6162" s="208">
        <f t="shared" si="549"/>
        <v>0.45</v>
      </c>
      <c r="F6162" s="207">
        <v>14434.58</v>
      </c>
      <c r="G6162" s="207">
        <v>20995.759999999998</v>
      </c>
      <c r="H6162" s="207">
        <v>23620.23</v>
      </c>
      <c r="I6162" s="214">
        <f t="shared" si="550"/>
        <v>244141</v>
      </c>
      <c r="J6162" s="211">
        <f t="shared" si="551"/>
        <v>0.39131431319121657</v>
      </c>
      <c r="K6162" s="212">
        <f t="shared" si="552"/>
        <v>0.45</v>
      </c>
      <c r="L6162" s="214">
        <f t="shared" si="553"/>
        <v>13427.754999999999</v>
      </c>
      <c r="M6162" s="213">
        <f t="shared" si="554"/>
        <v>19531.28</v>
      </c>
      <c r="N6162" s="213">
        <f t="shared" si="555"/>
        <v>21972.69</v>
      </c>
      <c r="O6162" s="242">
        <f t="shared" si="556"/>
        <v>0.51519999999996802</v>
      </c>
      <c r="P6162" s="242"/>
      <c r="Q6162" s="179"/>
      <c r="R6162" s="179"/>
      <c r="S6162" s="179"/>
      <c r="T6162" s="179"/>
      <c r="U6162" s="179"/>
      <c r="V6162" s="179"/>
      <c r="W6162" s="179"/>
      <c r="X6162" s="179"/>
      <c r="Y6162" s="179"/>
      <c r="Z6162" s="179"/>
      <c r="AA6162" s="222"/>
      <c r="AB6162" s="222"/>
      <c r="AC6162" s="222"/>
      <c r="AD6162" s="179"/>
      <c r="AE6162" s="179"/>
      <c r="AF6162" s="179"/>
      <c r="AG6162" s="179"/>
      <c r="AH6162" s="179"/>
      <c r="AI6162" s="179"/>
      <c r="AJ6162" s="179"/>
    </row>
    <row r="6163" spans="2:36" x14ac:dyDescent="0.3">
      <c r="B6163" s="224">
        <v>624000</v>
      </c>
      <c r="C6163" s="209">
        <v>262492</v>
      </c>
      <c r="D6163" s="206">
        <f t="shared" si="548"/>
        <v>0.42066025641025639</v>
      </c>
      <c r="E6163" s="208">
        <f t="shared" si="549"/>
        <v>0.45</v>
      </c>
      <c r="F6163" s="207">
        <v>14437.06</v>
      </c>
      <c r="G6163" s="207">
        <v>20999.360000000001</v>
      </c>
      <c r="H6163" s="207">
        <v>23624.28</v>
      </c>
      <c r="I6163" s="214">
        <f t="shared" si="550"/>
        <v>244186</v>
      </c>
      <c r="J6163" s="211">
        <f t="shared" si="551"/>
        <v>0.39132371794871795</v>
      </c>
      <c r="K6163" s="212">
        <f t="shared" si="552"/>
        <v>0.45</v>
      </c>
      <c r="L6163" s="214">
        <f t="shared" si="553"/>
        <v>13430.23</v>
      </c>
      <c r="M6163" s="213">
        <f t="shared" si="554"/>
        <v>19534.88</v>
      </c>
      <c r="N6163" s="213">
        <f t="shared" si="555"/>
        <v>21976.739999999998</v>
      </c>
      <c r="O6163" s="242">
        <f t="shared" si="556"/>
        <v>0.51529999999966092</v>
      </c>
      <c r="P6163" s="242"/>
      <c r="Q6163" s="179"/>
      <c r="R6163" s="179"/>
      <c r="S6163" s="179"/>
      <c r="T6163" s="179"/>
      <c r="U6163" s="179"/>
      <c r="V6163" s="179"/>
      <c r="W6163" s="179"/>
      <c r="X6163" s="179"/>
      <c r="Y6163" s="179"/>
      <c r="Z6163" s="179"/>
      <c r="AA6163" s="222"/>
      <c r="AB6163" s="222"/>
      <c r="AC6163" s="222"/>
      <c r="AD6163" s="179"/>
      <c r="AE6163" s="179"/>
      <c r="AF6163" s="179"/>
      <c r="AG6163" s="179"/>
      <c r="AH6163" s="179"/>
      <c r="AI6163" s="179"/>
      <c r="AJ6163" s="179"/>
    </row>
    <row r="6164" spans="2:36" x14ac:dyDescent="0.3">
      <c r="B6164" s="224">
        <v>624100</v>
      </c>
      <c r="C6164" s="209">
        <v>262537</v>
      </c>
      <c r="D6164" s="206">
        <f t="shared" si="548"/>
        <v>0.42066495753885597</v>
      </c>
      <c r="E6164" s="208">
        <f t="shared" si="549"/>
        <v>0.45</v>
      </c>
      <c r="F6164" s="207">
        <v>14439.53</v>
      </c>
      <c r="G6164" s="207">
        <v>21002.959999999999</v>
      </c>
      <c r="H6164" s="207">
        <v>23628.33</v>
      </c>
      <c r="I6164" s="214">
        <f t="shared" si="550"/>
        <v>244231</v>
      </c>
      <c r="J6164" s="211">
        <f t="shared" si="551"/>
        <v>0.39133311969235701</v>
      </c>
      <c r="K6164" s="212">
        <f t="shared" si="552"/>
        <v>0.45</v>
      </c>
      <c r="L6164" s="214">
        <f t="shared" si="553"/>
        <v>13432.705</v>
      </c>
      <c r="M6164" s="213">
        <f t="shared" si="554"/>
        <v>19538.48</v>
      </c>
      <c r="N6164" s="213">
        <f t="shared" si="555"/>
        <v>21980.79</v>
      </c>
      <c r="O6164" s="242">
        <f t="shared" si="556"/>
        <v>0.51520000000047728</v>
      </c>
      <c r="P6164" s="242"/>
      <c r="Q6164" s="179"/>
      <c r="R6164" s="179"/>
      <c r="S6164" s="179"/>
      <c r="T6164" s="179"/>
      <c r="U6164" s="179"/>
      <c r="V6164" s="179"/>
      <c r="W6164" s="179"/>
      <c r="X6164" s="179"/>
      <c r="Y6164" s="179"/>
      <c r="Z6164" s="179"/>
      <c r="AA6164" s="222"/>
      <c r="AB6164" s="222"/>
      <c r="AC6164" s="222"/>
      <c r="AD6164" s="179"/>
      <c r="AE6164" s="179"/>
      <c r="AF6164" s="179"/>
      <c r="AG6164" s="179"/>
      <c r="AH6164" s="179"/>
      <c r="AI6164" s="179"/>
      <c r="AJ6164" s="179"/>
    </row>
    <row r="6165" spans="2:36" x14ac:dyDescent="0.3">
      <c r="B6165" s="224">
        <v>624200</v>
      </c>
      <c r="C6165" s="209">
        <v>262582</v>
      </c>
      <c r="D6165" s="206">
        <f t="shared" si="548"/>
        <v>0.42066965716116628</v>
      </c>
      <c r="E6165" s="208">
        <f t="shared" si="549"/>
        <v>0.45</v>
      </c>
      <c r="F6165" s="207">
        <v>14442.01</v>
      </c>
      <c r="G6165" s="207">
        <v>21006.560000000001</v>
      </c>
      <c r="H6165" s="207">
        <v>23632.38</v>
      </c>
      <c r="I6165" s="214">
        <f t="shared" si="550"/>
        <v>244276</v>
      </c>
      <c r="J6165" s="211">
        <f t="shared" si="551"/>
        <v>0.3913425184235822</v>
      </c>
      <c r="K6165" s="212">
        <f t="shared" si="552"/>
        <v>0.45</v>
      </c>
      <c r="L6165" s="214">
        <f t="shared" si="553"/>
        <v>13435.18</v>
      </c>
      <c r="M6165" s="213">
        <f t="shared" si="554"/>
        <v>19542.080000000002</v>
      </c>
      <c r="N6165" s="213">
        <f t="shared" si="555"/>
        <v>21984.84</v>
      </c>
      <c r="O6165" s="242">
        <f t="shared" si="556"/>
        <v>0.51530000000013387</v>
      </c>
      <c r="P6165" s="242"/>
      <c r="Q6165" s="179"/>
      <c r="R6165" s="179"/>
      <c r="S6165" s="179"/>
      <c r="T6165" s="179"/>
      <c r="U6165" s="179"/>
      <c r="V6165" s="179"/>
      <c r="W6165" s="179"/>
      <c r="X6165" s="179"/>
      <c r="Y6165" s="179"/>
      <c r="Z6165" s="179"/>
      <c r="AA6165" s="222"/>
      <c r="AB6165" s="222"/>
      <c r="AC6165" s="222"/>
      <c r="AD6165" s="179"/>
      <c r="AE6165" s="179"/>
      <c r="AF6165" s="179"/>
      <c r="AG6165" s="179"/>
      <c r="AH6165" s="179"/>
      <c r="AI6165" s="179"/>
      <c r="AJ6165" s="179"/>
    </row>
    <row r="6166" spans="2:36" x14ac:dyDescent="0.3">
      <c r="B6166" s="224">
        <v>624300</v>
      </c>
      <c r="C6166" s="209">
        <v>262627</v>
      </c>
      <c r="D6166" s="206">
        <f t="shared" si="548"/>
        <v>0.42067435527791125</v>
      </c>
      <c r="E6166" s="208">
        <f t="shared" si="549"/>
        <v>0.45</v>
      </c>
      <c r="F6166" s="207">
        <v>14444.48</v>
      </c>
      <c r="G6166" s="207">
        <v>21010.16</v>
      </c>
      <c r="H6166" s="207">
        <v>23636.43</v>
      </c>
      <c r="I6166" s="214">
        <f t="shared" si="550"/>
        <v>244321</v>
      </c>
      <c r="J6166" s="211">
        <f t="shared" si="551"/>
        <v>0.39135191414384113</v>
      </c>
      <c r="K6166" s="212">
        <f t="shared" si="552"/>
        <v>0.45</v>
      </c>
      <c r="L6166" s="214">
        <f t="shared" si="553"/>
        <v>13437.655000000001</v>
      </c>
      <c r="M6166" s="213">
        <f t="shared" si="554"/>
        <v>19545.68</v>
      </c>
      <c r="N6166" s="213">
        <f t="shared" si="555"/>
        <v>21988.89</v>
      </c>
      <c r="O6166" s="242">
        <f t="shared" si="556"/>
        <v>0.51519999999971333</v>
      </c>
      <c r="P6166" s="242"/>
      <c r="Q6166" s="179"/>
      <c r="R6166" s="179"/>
      <c r="S6166" s="179"/>
      <c r="T6166" s="179"/>
      <c r="U6166" s="179"/>
      <c r="V6166" s="179"/>
      <c r="W6166" s="179"/>
      <c r="X6166" s="179"/>
      <c r="Y6166" s="179"/>
      <c r="Z6166" s="179"/>
      <c r="AA6166" s="222"/>
      <c r="AB6166" s="222"/>
      <c r="AC6166" s="222"/>
      <c r="AD6166" s="179"/>
      <c r="AE6166" s="179"/>
      <c r="AF6166" s="179"/>
      <c r="AG6166" s="179"/>
      <c r="AH6166" s="179"/>
      <c r="AI6166" s="179"/>
      <c r="AJ6166" s="179"/>
    </row>
    <row r="6167" spans="2:36" x14ac:dyDescent="0.3">
      <c r="B6167" s="224">
        <v>624400</v>
      </c>
      <c r="C6167" s="209">
        <v>262672</v>
      </c>
      <c r="D6167" s="206">
        <f t="shared" si="548"/>
        <v>0.42067905188981425</v>
      </c>
      <c r="E6167" s="208">
        <f t="shared" si="549"/>
        <v>0.45</v>
      </c>
      <c r="F6167" s="207">
        <v>14446.96</v>
      </c>
      <c r="G6167" s="207">
        <v>21013.759999999998</v>
      </c>
      <c r="H6167" s="207">
        <v>23640.48</v>
      </c>
      <c r="I6167" s="214">
        <f t="shared" si="550"/>
        <v>244366</v>
      </c>
      <c r="J6167" s="211">
        <f t="shared" si="551"/>
        <v>0.39136130685458037</v>
      </c>
      <c r="K6167" s="212">
        <f t="shared" si="552"/>
        <v>0.45</v>
      </c>
      <c r="L6167" s="214">
        <f t="shared" si="553"/>
        <v>13440.13</v>
      </c>
      <c r="M6167" s="213">
        <f t="shared" si="554"/>
        <v>19549.28</v>
      </c>
      <c r="N6167" s="213">
        <f t="shared" si="555"/>
        <v>21992.94</v>
      </c>
      <c r="O6167" s="242">
        <f t="shared" si="556"/>
        <v>0.51530000000002474</v>
      </c>
      <c r="P6167" s="242"/>
      <c r="Q6167" s="179"/>
      <c r="R6167" s="179"/>
      <c r="S6167" s="179"/>
      <c r="T6167" s="179"/>
      <c r="U6167" s="179"/>
      <c r="V6167" s="179"/>
      <c r="W6167" s="179"/>
      <c r="X6167" s="179"/>
      <c r="Y6167" s="179"/>
      <c r="Z6167" s="179"/>
      <c r="AA6167" s="222"/>
      <c r="AB6167" s="222"/>
      <c r="AC6167" s="222"/>
      <c r="AD6167" s="179"/>
      <c r="AE6167" s="179"/>
      <c r="AF6167" s="179"/>
      <c r="AG6167" s="179"/>
      <c r="AH6167" s="179"/>
      <c r="AI6167" s="179"/>
      <c r="AJ6167" s="179"/>
    </row>
    <row r="6168" spans="2:36" x14ac:dyDescent="0.3">
      <c r="B6168" s="224">
        <v>624500</v>
      </c>
      <c r="C6168" s="209">
        <v>262717</v>
      </c>
      <c r="D6168" s="206">
        <f t="shared" ref="D6168:D6231" si="557">C6168/B6168</f>
        <v>0.42068374699759808</v>
      </c>
      <c r="E6168" s="208">
        <f t="shared" ref="E6168:E6231" si="558">(C6168-C6167)/(B6168-B6167)</f>
        <v>0.45</v>
      </c>
      <c r="F6168" s="207">
        <v>14449.43</v>
      </c>
      <c r="G6168" s="207">
        <v>21017.360000000001</v>
      </c>
      <c r="H6168" s="207">
        <v>23644.53</v>
      </c>
      <c r="I6168" s="214">
        <f t="shared" si="550"/>
        <v>244411</v>
      </c>
      <c r="J6168" s="211">
        <f t="shared" si="551"/>
        <v>0.39137069655724582</v>
      </c>
      <c r="K6168" s="212">
        <f t="shared" si="552"/>
        <v>0.45</v>
      </c>
      <c r="L6168" s="214">
        <f t="shared" si="553"/>
        <v>13442.605</v>
      </c>
      <c r="M6168" s="213">
        <f t="shared" si="554"/>
        <v>19552.88</v>
      </c>
      <c r="N6168" s="213">
        <f t="shared" si="555"/>
        <v>21996.989999999998</v>
      </c>
      <c r="O6168" s="242">
        <f t="shared" si="556"/>
        <v>0.51519999999964061</v>
      </c>
      <c r="P6168" s="242"/>
      <c r="Q6168" s="179"/>
      <c r="R6168" s="179"/>
      <c r="S6168" s="179"/>
      <c r="T6168" s="179"/>
      <c r="U6168" s="179"/>
      <c r="V6168" s="179"/>
      <c r="W6168" s="179"/>
      <c r="X6168" s="179"/>
      <c r="Y6168" s="179"/>
      <c r="Z6168" s="179"/>
      <c r="AA6168" s="222"/>
      <c r="AB6168" s="222"/>
      <c r="AC6168" s="222"/>
      <c r="AD6168" s="179"/>
      <c r="AE6168" s="179"/>
      <c r="AF6168" s="179"/>
      <c r="AG6168" s="179"/>
      <c r="AH6168" s="179"/>
      <c r="AI6168" s="179"/>
      <c r="AJ6168" s="179"/>
    </row>
    <row r="6169" spans="2:36" x14ac:dyDescent="0.3">
      <c r="B6169" s="224">
        <v>624600</v>
      </c>
      <c r="C6169" s="209">
        <v>262762</v>
      </c>
      <c r="D6169" s="206">
        <f t="shared" si="557"/>
        <v>0.42068844060198529</v>
      </c>
      <c r="E6169" s="208">
        <f t="shared" si="558"/>
        <v>0.45</v>
      </c>
      <c r="F6169" s="207">
        <v>14451.91</v>
      </c>
      <c r="G6169" s="207">
        <v>21020.959999999999</v>
      </c>
      <c r="H6169" s="207">
        <v>23648.58</v>
      </c>
      <c r="I6169" s="214">
        <f t="shared" si="550"/>
        <v>244456</v>
      </c>
      <c r="J6169" s="211">
        <f t="shared" si="551"/>
        <v>0.39138008325328211</v>
      </c>
      <c r="K6169" s="212">
        <f t="shared" si="552"/>
        <v>0.45</v>
      </c>
      <c r="L6169" s="214">
        <f t="shared" si="553"/>
        <v>13445.08</v>
      </c>
      <c r="M6169" s="213">
        <f t="shared" si="554"/>
        <v>19556.48</v>
      </c>
      <c r="N6169" s="213">
        <f t="shared" si="555"/>
        <v>22001.040000000001</v>
      </c>
      <c r="O6169" s="242">
        <f t="shared" si="556"/>
        <v>0.5152999999999156</v>
      </c>
      <c r="P6169" s="242"/>
      <c r="Q6169" s="179"/>
      <c r="R6169" s="179"/>
      <c r="S6169" s="179"/>
      <c r="T6169" s="179"/>
      <c r="U6169" s="179"/>
      <c r="V6169" s="179"/>
      <c r="W6169" s="179"/>
      <c r="X6169" s="179"/>
      <c r="Y6169" s="179"/>
      <c r="Z6169" s="179"/>
      <c r="AA6169" s="222"/>
      <c r="AB6169" s="222"/>
      <c r="AC6169" s="222"/>
      <c r="AD6169" s="179"/>
      <c r="AE6169" s="179"/>
      <c r="AF6169" s="179"/>
      <c r="AG6169" s="179"/>
      <c r="AH6169" s="179"/>
      <c r="AI6169" s="179"/>
      <c r="AJ6169" s="179"/>
    </row>
    <row r="6170" spans="2:36" x14ac:dyDescent="0.3">
      <c r="B6170" s="224">
        <v>624700</v>
      </c>
      <c r="C6170" s="209">
        <v>262807</v>
      </c>
      <c r="D6170" s="206">
        <f t="shared" si="557"/>
        <v>0.42069313270369779</v>
      </c>
      <c r="E6170" s="208">
        <f t="shared" si="558"/>
        <v>0.45</v>
      </c>
      <c r="F6170" s="207">
        <v>14454.38</v>
      </c>
      <c r="G6170" s="207">
        <v>21024.560000000001</v>
      </c>
      <c r="H6170" s="207">
        <v>23652.63</v>
      </c>
      <c r="I6170" s="214">
        <f t="shared" si="550"/>
        <v>244501</v>
      </c>
      <c r="J6170" s="211">
        <f t="shared" si="551"/>
        <v>0.39138946694413318</v>
      </c>
      <c r="K6170" s="212">
        <f t="shared" si="552"/>
        <v>0.45</v>
      </c>
      <c r="L6170" s="214">
        <f t="shared" si="553"/>
        <v>13447.555</v>
      </c>
      <c r="M6170" s="213">
        <f t="shared" si="554"/>
        <v>19560.080000000002</v>
      </c>
      <c r="N6170" s="213">
        <f t="shared" si="555"/>
        <v>22005.09</v>
      </c>
      <c r="O6170" s="242">
        <f t="shared" si="556"/>
        <v>0.51520000000007715</v>
      </c>
      <c r="P6170" s="242"/>
      <c r="Q6170" s="179"/>
      <c r="R6170" s="179"/>
      <c r="S6170" s="179"/>
      <c r="T6170" s="179"/>
      <c r="U6170" s="179"/>
      <c r="V6170" s="179"/>
      <c r="W6170" s="179"/>
      <c r="X6170" s="179"/>
      <c r="Y6170" s="179"/>
      <c r="Z6170" s="179"/>
      <c r="AA6170" s="222"/>
      <c r="AB6170" s="222"/>
      <c r="AC6170" s="222"/>
      <c r="AD6170" s="179"/>
      <c r="AE6170" s="179"/>
      <c r="AF6170" s="179"/>
      <c r="AG6170" s="179"/>
      <c r="AH6170" s="179"/>
      <c r="AI6170" s="179"/>
      <c r="AJ6170" s="179"/>
    </row>
    <row r="6171" spans="2:36" x14ac:dyDescent="0.3">
      <c r="B6171" s="224">
        <v>624800</v>
      </c>
      <c r="C6171" s="209">
        <v>262852</v>
      </c>
      <c r="D6171" s="206">
        <f t="shared" si="557"/>
        <v>0.42069782330345712</v>
      </c>
      <c r="E6171" s="208">
        <f t="shared" si="558"/>
        <v>0.45</v>
      </c>
      <c r="F6171" s="207">
        <v>14456.86</v>
      </c>
      <c r="G6171" s="207">
        <v>21028.16</v>
      </c>
      <c r="H6171" s="207">
        <v>23656.68</v>
      </c>
      <c r="I6171" s="214">
        <f t="shared" si="550"/>
        <v>244546</v>
      </c>
      <c r="J6171" s="211">
        <f t="shared" si="551"/>
        <v>0.391398847631242</v>
      </c>
      <c r="K6171" s="212">
        <f t="shared" si="552"/>
        <v>0.45</v>
      </c>
      <c r="L6171" s="214">
        <f t="shared" si="553"/>
        <v>13450.03</v>
      </c>
      <c r="M6171" s="213">
        <f t="shared" si="554"/>
        <v>19563.68</v>
      </c>
      <c r="N6171" s="213">
        <f t="shared" si="555"/>
        <v>22009.14</v>
      </c>
      <c r="O6171" s="242">
        <f t="shared" si="556"/>
        <v>0.51529999999980647</v>
      </c>
      <c r="P6171" s="242"/>
      <c r="Q6171" s="179"/>
      <c r="R6171" s="179"/>
      <c r="S6171" s="179"/>
      <c r="T6171" s="179"/>
      <c r="U6171" s="179"/>
      <c r="V6171" s="179"/>
      <c r="W6171" s="179"/>
      <c r="X6171" s="179"/>
      <c r="Y6171" s="179"/>
      <c r="Z6171" s="179"/>
      <c r="AA6171" s="222"/>
      <c r="AB6171" s="222"/>
      <c r="AC6171" s="222"/>
      <c r="AD6171" s="179"/>
      <c r="AE6171" s="179"/>
      <c r="AF6171" s="179"/>
      <c r="AG6171" s="179"/>
      <c r="AH6171" s="179"/>
      <c r="AI6171" s="179"/>
      <c r="AJ6171" s="179"/>
    </row>
    <row r="6172" spans="2:36" x14ac:dyDescent="0.3">
      <c r="B6172" s="224">
        <v>624900</v>
      </c>
      <c r="C6172" s="209">
        <v>262897</v>
      </c>
      <c r="D6172" s="206">
        <f t="shared" si="557"/>
        <v>0.42070251240198431</v>
      </c>
      <c r="E6172" s="208">
        <f t="shared" si="558"/>
        <v>0.45</v>
      </c>
      <c r="F6172" s="207">
        <v>14459.33</v>
      </c>
      <c r="G6172" s="207">
        <v>21031.759999999998</v>
      </c>
      <c r="H6172" s="207">
        <v>23660.73</v>
      </c>
      <c r="I6172" s="214">
        <f t="shared" si="550"/>
        <v>244591</v>
      </c>
      <c r="J6172" s="211">
        <f t="shared" si="551"/>
        <v>0.39140822531605057</v>
      </c>
      <c r="K6172" s="212">
        <f t="shared" si="552"/>
        <v>0.45</v>
      </c>
      <c r="L6172" s="214">
        <f t="shared" si="553"/>
        <v>13452.504999999999</v>
      </c>
      <c r="M6172" s="213">
        <f t="shared" si="554"/>
        <v>19567.28</v>
      </c>
      <c r="N6172" s="213">
        <f t="shared" si="555"/>
        <v>22013.19</v>
      </c>
      <c r="O6172" s="242">
        <f t="shared" si="556"/>
        <v>0.51519999999996802</v>
      </c>
      <c r="P6172" s="242"/>
      <c r="Q6172" s="179"/>
      <c r="R6172" s="179"/>
      <c r="S6172" s="179"/>
      <c r="T6172" s="179"/>
      <c r="U6172" s="179"/>
      <c r="V6172" s="179"/>
      <c r="W6172" s="179"/>
      <c r="X6172" s="179"/>
      <c r="Y6172" s="179"/>
      <c r="Z6172" s="179"/>
      <c r="AA6172" s="222"/>
      <c r="AB6172" s="222"/>
      <c r="AC6172" s="222"/>
      <c r="AD6172" s="179"/>
      <c r="AE6172" s="179"/>
      <c r="AF6172" s="179"/>
      <c r="AG6172" s="179"/>
      <c r="AH6172" s="179"/>
      <c r="AI6172" s="179"/>
      <c r="AJ6172" s="179"/>
    </row>
    <row r="6173" spans="2:36" x14ac:dyDescent="0.3">
      <c r="B6173" s="224">
        <v>625000</v>
      </c>
      <c r="C6173" s="209">
        <v>262942</v>
      </c>
      <c r="D6173" s="206">
        <f t="shared" si="557"/>
        <v>0.4207072</v>
      </c>
      <c r="E6173" s="208">
        <f t="shared" si="558"/>
        <v>0.45</v>
      </c>
      <c r="F6173" s="207">
        <v>14461.81</v>
      </c>
      <c r="G6173" s="207">
        <v>21035.360000000001</v>
      </c>
      <c r="H6173" s="207">
        <v>23664.78</v>
      </c>
      <c r="I6173" s="214">
        <f t="shared" si="550"/>
        <v>244636</v>
      </c>
      <c r="J6173" s="211">
        <f t="shared" si="551"/>
        <v>0.39141759999999998</v>
      </c>
      <c r="K6173" s="212">
        <f t="shared" si="552"/>
        <v>0.45</v>
      </c>
      <c r="L6173" s="214">
        <f t="shared" si="553"/>
        <v>13454.98</v>
      </c>
      <c r="M6173" s="213">
        <f t="shared" si="554"/>
        <v>19570.88</v>
      </c>
      <c r="N6173" s="213">
        <f t="shared" si="555"/>
        <v>22017.239999999998</v>
      </c>
      <c r="O6173" s="242">
        <f t="shared" si="556"/>
        <v>0.51529999999966092</v>
      </c>
      <c r="P6173" s="242"/>
      <c r="Q6173" s="179"/>
      <c r="R6173" s="179"/>
      <c r="S6173" s="179"/>
      <c r="T6173" s="179"/>
      <c r="U6173" s="179"/>
      <c r="V6173" s="179"/>
      <c r="W6173" s="179"/>
      <c r="X6173" s="179"/>
      <c r="Y6173" s="179"/>
      <c r="Z6173" s="179"/>
      <c r="AA6173" s="222"/>
      <c r="AB6173" s="222"/>
      <c r="AC6173" s="222"/>
      <c r="AD6173" s="179"/>
      <c r="AE6173" s="179"/>
      <c r="AF6173" s="179"/>
      <c r="AG6173" s="179"/>
      <c r="AH6173" s="179"/>
      <c r="AI6173" s="179"/>
      <c r="AJ6173" s="179"/>
    </row>
    <row r="6174" spans="2:36" x14ac:dyDescent="0.3">
      <c r="B6174" s="224">
        <v>625100</v>
      </c>
      <c r="C6174" s="209">
        <v>262987</v>
      </c>
      <c r="D6174" s="206">
        <f t="shared" si="557"/>
        <v>0.4207118860982243</v>
      </c>
      <c r="E6174" s="208">
        <f t="shared" si="558"/>
        <v>0.45</v>
      </c>
      <c r="F6174" s="207">
        <v>14464.28</v>
      </c>
      <c r="G6174" s="207">
        <v>21038.959999999999</v>
      </c>
      <c r="H6174" s="207">
        <v>23668.83</v>
      </c>
      <c r="I6174" s="214">
        <f t="shared" si="550"/>
        <v>244681</v>
      </c>
      <c r="J6174" s="211">
        <f t="shared" si="551"/>
        <v>0.3914269716845305</v>
      </c>
      <c r="K6174" s="212">
        <f t="shared" si="552"/>
        <v>0.45</v>
      </c>
      <c r="L6174" s="214">
        <f t="shared" si="553"/>
        <v>13457.455</v>
      </c>
      <c r="M6174" s="213">
        <f t="shared" si="554"/>
        <v>19574.48</v>
      </c>
      <c r="N6174" s="213">
        <f t="shared" si="555"/>
        <v>22021.29</v>
      </c>
      <c r="O6174" s="242">
        <f t="shared" si="556"/>
        <v>0.51520000000047728</v>
      </c>
      <c r="P6174" s="242"/>
      <c r="Q6174" s="179"/>
      <c r="R6174" s="179"/>
      <c r="S6174" s="179"/>
      <c r="T6174" s="179"/>
      <c r="U6174" s="179"/>
      <c r="V6174" s="179"/>
      <c r="W6174" s="179"/>
      <c r="X6174" s="179"/>
      <c r="Y6174" s="179"/>
      <c r="Z6174" s="179"/>
      <c r="AA6174" s="222"/>
      <c r="AB6174" s="222"/>
      <c r="AC6174" s="222"/>
      <c r="AD6174" s="179"/>
      <c r="AE6174" s="179"/>
      <c r="AF6174" s="179"/>
      <c r="AG6174" s="179"/>
      <c r="AH6174" s="179"/>
      <c r="AI6174" s="179"/>
      <c r="AJ6174" s="179"/>
    </row>
    <row r="6175" spans="2:36" x14ac:dyDescent="0.3">
      <c r="B6175" s="224">
        <v>625200</v>
      </c>
      <c r="C6175" s="209">
        <v>263032</v>
      </c>
      <c r="D6175" s="206">
        <f t="shared" si="557"/>
        <v>0.42071657069737683</v>
      </c>
      <c r="E6175" s="208">
        <f t="shared" si="558"/>
        <v>0.45</v>
      </c>
      <c r="F6175" s="207">
        <v>14466.76</v>
      </c>
      <c r="G6175" s="207">
        <v>21042.560000000001</v>
      </c>
      <c r="H6175" s="207">
        <v>23672.880000000001</v>
      </c>
      <c r="I6175" s="214">
        <f t="shared" si="550"/>
        <v>244726</v>
      </c>
      <c r="J6175" s="211">
        <f t="shared" si="551"/>
        <v>0.39143634037108127</v>
      </c>
      <c r="K6175" s="212">
        <f t="shared" si="552"/>
        <v>0.45</v>
      </c>
      <c r="L6175" s="214">
        <f t="shared" si="553"/>
        <v>13459.93</v>
      </c>
      <c r="M6175" s="213">
        <f t="shared" si="554"/>
        <v>19578.080000000002</v>
      </c>
      <c r="N6175" s="213">
        <f t="shared" si="555"/>
        <v>22025.34</v>
      </c>
      <c r="O6175" s="242">
        <f t="shared" si="556"/>
        <v>0.51530000000013387</v>
      </c>
      <c r="P6175" s="242"/>
      <c r="Q6175" s="179"/>
      <c r="R6175" s="179"/>
      <c r="S6175" s="179"/>
      <c r="T6175" s="179"/>
      <c r="U6175" s="179"/>
      <c r="V6175" s="179"/>
      <c r="W6175" s="179"/>
      <c r="X6175" s="179"/>
      <c r="Y6175" s="179"/>
      <c r="Z6175" s="179"/>
      <c r="AA6175" s="222"/>
      <c r="AB6175" s="222"/>
      <c r="AC6175" s="222"/>
      <c r="AD6175" s="179"/>
      <c r="AE6175" s="179"/>
      <c r="AF6175" s="179"/>
      <c r="AG6175" s="179"/>
      <c r="AH6175" s="179"/>
      <c r="AI6175" s="179"/>
      <c r="AJ6175" s="179"/>
    </row>
    <row r="6176" spans="2:36" x14ac:dyDescent="0.3">
      <c r="B6176" s="224">
        <v>625300</v>
      </c>
      <c r="C6176" s="209">
        <v>263077</v>
      </c>
      <c r="D6176" s="206">
        <f t="shared" si="557"/>
        <v>0.42072125379817688</v>
      </c>
      <c r="E6176" s="208">
        <f t="shared" si="558"/>
        <v>0.45</v>
      </c>
      <c r="F6176" s="207">
        <v>14469.23</v>
      </c>
      <c r="G6176" s="207">
        <v>21046.16</v>
      </c>
      <c r="H6176" s="207">
        <v>23676.93</v>
      </c>
      <c r="I6176" s="214">
        <f t="shared" si="550"/>
        <v>244771</v>
      </c>
      <c r="J6176" s="211">
        <f t="shared" si="551"/>
        <v>0.39144570606109069</v>
      </c>
      <c r="K6176" s="212">
        <f t="shared" si="552"/>
        <v>0.45</v>
      </c>
      <c r="L6176" s="214">
        <f t="shared" si="553"/>
        <v>13462.405000000001</v>
      </c>
      <c r="M6176" s="213">
        <f t="shared" si="554"/>
        <v>19581.68</v>
      </c>
      <c r="N6176" s="213">
        <f t="shared" si="555"/>
        <v>22029.39</v>
      </c>
      <c r="O6176" s="242">
        <f t="shared" si="556"/>
        <v>0.51519999999971333</v>
      </c>
      <c r="P6176" s="242"/>
      <c r="Q6176" s="179"/>
      <c r="R6176" s="179"/>
      <c r="S6176" s="179"/>
      <c r="T6176" s="179"/>
      <c r="U6176" s="179"/>
      <c r="V6176" s="179"/>
      <c r="W6176" s="179"/>
      <c r="X6176" s="179"/>
      <c r="Y6176" s="179"/>
      <c r="Z6176" s="179"/>
      <c r="AA6176" s="222"/>
      <c r="AB6176" s="222"/>
      <c r="AC6176" s="222"/>
      <c r="AD6176" s="179"/>
      <c r="AE6176" s="179"/>
      <c r="AF6176" s="179"/>
      <c r="AG6176" s="179"/>
      <c r="AH6176" s="179"/>
      <c r="AI6176" s="179"/>
      <c r="AJ6176" s="179"/>
    </row>
    <row r="6177" spans="2:36" x14ac:dyDescent="0.3">
      <c r="B6177" s="224">
        <v>625400</v>
      </c>
      <c r="C6177" s="209">
        <v>263122</v>
      </c>
      <c r="D6177" s="206">
        <f t="shared" si="557"/>
        <v>0.42072593540134312</v>
      </c>
      <c r="E6177" s="208">
        <f t="shared" si="558"/>
        <v>0.45</v>
      </c>
      <c r="F6177" s="207">
        <v>14471.71</v>
      </c>
      <c r="G6177" s="207">
        <v>21049.759999999998</v>
      </c>
      <c r="H6177" s="207">
        <v>23680.98</v>
      </c>
      <c r="I6177" s="214">
        <f t="shared" si="550"/>
        <v>244816</v>
      </c>
      <c r="J6177" s="211">
        <f t="shared" si="551"/>
        <v>0.39145506875599617</v>
      </c>
      <c r="K6177" s="212">
        <f t="shared" si="552"/>
        <v>0.45</v>
      </c>
      <c r="L6177" s="214">
        <f t="shared" si="553"/>
        <v>13464.88</v>
      </c>
      <c r="M6177" s="213">
        <f t="shared" si="554"/>
        <v>19585.28</v>
      </c>
      <c r="N6177" s="213">
        <f t="shared" si="555"/>
        <v>22033.439999999999</v>
      </c>
      <c r="O6177" s="242">
        <f t="shared" si="556"/>
        <v>0.51530000000002474</v>
      </c>
      <c r="P6177" s="242"/>
      <c r="Q6177" s="179"/>
      <c r="R6177" s="179"/>
      <c r="S6177" s="179"/>
      <c r="T6177" s="179"/>
      <c r="U6177" s="179"/>
      <c r="V6177" s="179"/>
      <c r="W6177" s="179"/>
      <c r="X6177" s="179"/>
      <c r="Y6177" s="179"/>
      <c r="Z6177" s="179"/>
      <c r="AA6177" s="222"/>
      <c r="AB6177" s="222"/>
      <c r="AC6177" s="222"/>
      <c r="AD6177" s="179"/>
      <c r="AE6177" s="179"/>
      <c r="AF6177" s="179"/>
      <c r="AG6177" s="179"/>
      <c r="AH6177" s="179"/>
      <c r="AI6177" s="179"/>
      <c r="AJ6177" s="179"/>
    </row>
    <row r="6178" spans="2:36" x14ac:dyDescent="0.3">
      <c r="B6178" s="224">
        <v>625500</v>
      </c>
      <c r="C6178" s="209">
        <v>263167</v>
      </c>
      <c r="D6178" s="206">
        <f t="shared" si="557"/>
        <v>0.42073061550759394</v>
      </c>
      <c r="E6178" s="208">
        <f t="shared" si="558"/>
        <v>0.45</v>
      </c>
      <c r="F6178" s="207">
        <v>14474.18</v>
      </c>
      <c r="G6178" s="207">
        <v>21053.360000000001</v>
      </c>
      <c r="H6178" s="207">
        <v>23685.03</v>
      </c>
      <c r="I6178" s="214">
        <f t="shared" si="550"/>
        <v>244861</v>
      </c>
      <c r="J6178" s="211">
        <f t="shared" si="551"/>
        <v>0.39146442845723423</v>
      </c>
      <c r="K6178" s="212">
        <f t="shared" si="552"/>
        <v>0.45</v>
      </c>
      <c r="L6178" s="214">
        <f t="shared" si="553"/>
        <v>13467.355</v>
      </c>
      <c r="M6178" s="213">
        <f t="shared" si="554"/>
        <v>19588.88</v>
      </c>
      <c r="N6178" s="213">
        <f t="shared" si="555"/>
        <v>22037.489999999998</v>
      </c>
      <c r="O6178" s="242">
        <f t="shared" si="556"/>
        <v>0.51519999999964061</v>
      </c>
      <c r="P6178" s="242"/>
      <c r="Q6178" s="179"/>
      <c r="R6178" s="179"/>
      <c r="S6178" s="179"/>
      <c r="T6178" s="179"/>
      <c r="U6178" s="179"/>
      <c r="V6178" s="179"/>
      <c r="W6178" s="179"/>
      <c r="X6178" s="179"/>
      <c r="Y6178" s="179"/>
      <c r="Z6178" s="179"/>
      <c r="AA6178" s="222"/>
      <c r="AB6178" s="222"/>
      <c r="AC6178" s="222"/>
      <c r="AD6178" s="179"/>
      <c r="AE6178" s="179"/>
      <c r="AF6178" s="179"/>
      <c r="AG6178" s="179"/>
      <c r="AH6178" s="179"/>
      <c r="AI6178" s="179"/>
      <c r="AJ6178" s="179"/>
    </row>
    <row r="6179" spans="2:36" x14ac:dyDescent="0.3">
      <c r="B6179" s="224">
        <v>625600</v>
      </c>
      <c r="C6179" s="209">
        <v>263212</v>
      </c>
      <c r="D6179" s="206">
        <f t="shared" si="557"/>
        <v>0.42073529411764704</v>
      </c>
      <c r="E6179" s="208">
        <f t="shared" si="558"/>
        <v>0.45</v>
      </c>
      <c r="F6179" s="207">
        <v>14476.66</v>
      </c>
      <c r="G6179" s="207">
        <v>21056.959999999999</v>
      </c>
      <c r="H6179" s="207">
        <v>23689.08</v>
      </c>
      <c r="I6179" s="214">
        <f t="shared" si="550"/>
        <v>244906</v>
      </c>
      <c r="J6179" s="211">
        <f t="shared" si="551"/>
        <v>0.39147378516624043</v>
      </c>
      <c r="K6179" s="212">
        <f t="shared" si="552"/>
        <v>0.45</v>
      </c>
      <c r="L6179" s="214">
        <f t="shared" si="553"/>
        <v>13469.83</v>
      </c>
      <c r="M6179" s="213">
        <f t="shared" si="554"/>
        <v>19592.48</v>
      </c>
      <c r="N6179" s="213">
        <f t="shared" si="555"/>
        <v>22041.54</v>
      </c>
      <c r="O6179" s="242">
        <f t="shared" si="556"/>
        <v>0.5152999999999156</v>
      </c>
      <c r="P6179" s="242"/>
      <c r="Q6179" s="179"/>
      <c r="R6179" s="179"/>
      <c r="S6179" s="179"/>
      <c r="T6179" s="179"/>
      <c r="U6179" s="179"/>
      <c r="V6179" s="179"/>
      <c r="W6179" s="179"/>
      <c r="X6179" s="179"/>
      <c r="Y6179" s="179"/>
      <c r="Z6179" s="179"/>
      <c r="AA6179" s="222"/>
      <c r="AB6179" s="222"/>
      <c r="AC6179" s="222"/>
      <c r="AD6179" s="179"/>
      <c r="AE6179" s="179"/>
      <c r="AF6179" s="179"/>
      <c r="AG6179" s="179"/>
      <c r="AH6179" s="179"/>
      <c r="AI6179" s="179"/>
      <c r="AJ6179" s="179"/>
    </row>
    <row r="6180" spans="2:36" x14ac:dyDescent="0.3">
      <c r="B6180" s="224">
        <v>625700</v>
      </c>
      <c r="C6180" s="209">
        <v>263257</v>
      </c>
      <c r="D6180" s="206">
        <f t="shared" si="557"/>
        <v>0.4207399712322199</v>
      </c>
      <c r="E6180" s="208">
        <f t="shared" si="558"/>
        <v>0.45</v>
      </c>
      <c r="F6180" s="207">
        <v>14479.13</v>
      </c>
      <c r="G6180" s="207">
        <v>21060.560000000001</v>
      </c>
      <c r="H6180" s="207">
        <v>23693.13</v>
      </c>
      <c r="I6180" s="214">
        <f t="shared" si="550"/>
        <v>244951</v>
      </c>
      <c r="J6180" s="211">
        <f t="shared" si="551"/>
        <v>0.39148313888444941</v>
      </c>
      <c r="K6180" s="212">
        <f t="shared" si="552"/>
        <v>0.45</v>
      </c>
      <c r="L6180" s="214">
        <f t="shared" si="553"/>
        <v>13472.305</v>
      </c>
      <c r="M6180" s="213">
        <f t="shared" si="554"/>
        <v>19596.080000000002</v>
      </c>
      <c r="N6180" s="213">
        <f t="shared" si="555"/>
        <v>22045.59</v>
      </c>
      <c r="O6180" s="242">
        <f t="shared" si="556"/>
        <v>0.51520000000007715</v>
      </c>
      <c r="P6180" s="242"/>
      <c r="Q6180" s="179"/>
      <c r="R6180" s="179"/>
      <c r="S6180" s="179"/>
      <c r="T6180" s="179"/>
      <c r="U6180" s="179"/>
      <c r="V6180" s="179"/>
      <c r="W6180" s="179"/>
      <c r="X6180" s="179"/>
      <c r="Y6180" s="179"/>
      <c r="Z6180" s="179"/>
      <c r="AA6180" s="222"/>
      <c r="AB6180" s="222"/>
      <c r="AC6180" s="222"/>
      <c r="AD6180" s="179"/>
      <c r="AE6180" s="179"/>
      <c r="AF6180" s="179"/>
      <c r="AG6180" s="179"/>
      <c r="AH6180" s="179"/>
      <c r="AI6180" s="179"/>
      <c r="AJ6180" s="179"/>
    </row>
    <row r="6181" spans="2:36" x14ac:dyDescent="0.3">
      <c r="B6181" s="224">
        <v>625800</v>
      </c>
      <c r="C6181" s="209">
        <v>263302</v>
      </c>
      <c r="D6181" s="206">
        <f t="shared" si="557"/>
        <v>0.42074464685202939</v>
      </c>
      <c r="E6181" s="208">
        <f t="shared" si="558"/>
        <v>0.45</v>
      </c>
      <c r="F6181" s="207">
        <v>14481.61</v>
      </c>
      <c r="G6181" s="207">
        <v>21064.16</v>
      </c>
      <c r="H6181" s="207">
        <v>23697.18</v>
      </c>
      <c r="I6181" s="214">
        <f t="shared" si="550"/>
        <v>244996</v>
      </c>
      <c r="J6181" s="211">
        <f t="shared" si="551"/>
        <v>0.39149248961329497</v>
      </c>
      <c r="K6181" s="212">
        <f t="shared" si="552"/>
        <v>0.45</v>
      </c>
      <c r="L6181" s="214">
        <f t="shared" si="553"/>
        <v>13474.78</v>
      </c>
      <c r="M6181" s="213">
        <f t="shared" si="554"/>
        <v>19599.68</v>
      </c>
      <c r="N6181" s="213">
        <f t="shared" si="555"/>
        <v>22049.64</v>
      </c>
      <c r="O6181" s="242">
        <f t="shared" si="556"/>
        <v>0.51529999999980647</v>
      </c>
      <c r="P6181" s="242"/>
      <c r="Q6181" s="179"/>
      <c r="R6181" s="179"/>
      <c r="S6181" s="179"/>
      <c r="T6181" s="179"/>
      <c r="U6181" s="179"/>
      <c r="V6181" s="179"/>
      <c r="W6181" s="179"/>
      <c r="X6181" s="179"/>
      <c r="Y6181" s="179"/>
      <c r="Z6181" s="179"/>
      <c r="AA6181" s="222"/>
      <c r="AB6181" s="222"/>
      <c r="AC6181" s="222"/>
      <c r="AD6181" s="179"/>
      <c r="AE6181" s="179"/>
      <c r="AF6181" s="179"/>
      <c r="AG6181" s="179"/>
      <c r="AH6181" s="179"/>
      <c r="AI6181" s="179"/>
      <c r="AJ6181" s="179"/>
    </row>
    <row r="6182" spans="2:36" x14ac:dyDescent="0.3">
      <c r="B6182" s="224">
        <v>625900</v>
      </c>
      <c r="C6182" s="209">
        <v>263347</v>
      </c>
      <c r="D6182" s="206">
        <f t="shared" si="557"/>
        <v>0.420749320977792</v>
      </c>
      <c r="E6182" s="208">
        <f t="shared" si="558"/>
        <v>0.45</v>
      </c>
      <c r="F6182" s="207">
        <v>14484.08</v>
      </c>
      <c r="G6182" s="207">
        <v>21067.759999999998</v>
      </c>
      <c r="H6182" s="207">
        <v>23701.23</v>
      </c>
      <c r="I6182" s="214">
        <f t="shared" si="550"/>
        <v>245041</v>
      </c>
      <c r="J6182" s="211">
        <f t="shared" si="551"/>
        <v>0.39150183735420996</v>
      </c>
      <c r="K6182" s="212">
        <f t="shared" si="552"/>
        <v>0.45</v>
      </c>
      <c r="L6182" s="214">
        <f t="shared" si="553"/>
        <v>13477.254999999999</v>
      </c>
      <c r="M6182" s="213">
        <f t="shared" si="554"/>
        <v>19603.28</v>
      </c>
      <c r="N6182" s="213">
        <f t="shared" si="555"/>
        <v>22053.69</v>
      </c>
      <c r="O6182" s="242">
        <f t="shared" si="556"/>
        <v>0.51519999999996802</v>
      </c>
      <c r="P6182" s="242"/>
      <c r="Q6182" s="179"/>
      <c r="R6182" s="179"/>
      <c r="S6182" s="179"/>
      <c r="T6182" s="179"/>
      <c r="U6182" s="179"/>
      <c r="V6182" s="179"/>
      <c r="W6182" s="179"/>
      <c r="X6182" s="179"/>
      <c r="Y6182" s="179"/>
      <c r="Z6182" s="179"/>
      <c r="AA6182" s="222"/>
      <c r="AB6182" s="222"/>
      <c r="AC6182" s="222"/>
      <c r="AD6182" s="179"/>
      <c r="AE6182" s="179"/>
      <c r="AF6182" s="179"/>
      <c r="AG6182" s="179"/>
      <c r="AH6182" s="179"/>
      <c r="AI6182" s="179"/>
      <c r="AJ6182" s="179"/>
    </row>
    <row r="6183" spans="2:36" x14ac:dyDescent="0.3">
      <c r="B6183" s="224">
        <v>626000</v>
      </c>
      <c r="C6183" s="209">
        <v>263392</v>
      </c>
      <c r="D6183" s="206">
        <f t="shared" si="557"/>
        <v>0.42075399361022364</v>
      </c>
      <c r="E6183" s="208">
        <f t="shared" si="558"/>
        <v>0.45</v>
      </c>
      <c r="F6183" s="207">
        <v>14486.56</v>
      </c>
      <c r="G6183" s="207">
        <v>21071.360000000001</v>
      </c>
      <c r="H6183" s="207">
        <v>23705.279999999999</v>
      </c>
      <c r="I6183" s="214">
        <f t="shared" si="550"/>
        <v>245086</v>
      </c>
      <c r="J6183" s="211">
        <f t="shared" si="551"/>
        <v>0.39151118210862618</v>
      </c>
      <c r="K6183" s="212">
        <f t="shared" si="552"/>
        <v>0.45</v>
      </c>
      <c r="L6183" s="214">
        <f t="shared" si="553"/>
        <v>13479.73</v>
      </c>
      <c r="M6183" s="213">
        <f t="shared" si="554"/>
        <v>19606.88</v>
      </c>
      <c r="N6183" s="213">
        <f t="shared" si="555"/>
        <v>22057.739999999998</v>
      </c>
      <c r="O6183" s="242">
        <f t="shared" si="556"/>
        <v>0.51529999999966092</v>
      </c>
      <c r="P6183" s="242"/>
      <c r="Q6183" s="179"/>
      <c r="R6183" s="179"/>
      <c r="S6183" s="179"/>
      <c r="T6183" s="179"/>
      <c r="U6183" s="179"/>
      <c r="V6183" s="179"/>
      <c r="W6183" s="179"/>
      <c r="X6183" s="179"/>
      <c r="Y6183" s="179"/>
      <c r="Z6183" s="179"/>
      <c r="AA6183" s="222"/>
      <c r="AB6183" s="222"/>
      <c r="AC6183" s="222"/>
      <c r="AD6183" s="179"/>
      <c r="AE6183" s="179"/>
      <c r="AF6183" s="179"/>
      <c r="AG6183" s="179"/>
      <c r="AH6183" s="179"/>
      <c r="AI6183" s="179"/>
      <c r="AJ6183" s="179"/>
    </row>
    <row r="6184" spans="2:36" x14ac:dyDescent="0.3">
      <c r="B6184" s="224">
        <v>626100</v>
      </c>
      <c r="C6184" s="209">
        <v>263437</v>
      </c>
      <c r="D6184" s="206">
        <f t="shared" si="557"/>
        <v>0.42075866475003992</v>
      </c>
      <c r="E6184" s="208">
        <f t="shared" si="558"/>
        <v>0.45</v>
      </c>
      <c r="F6184" s="207">
        <v>14489.03</v>
      </c>
      <c r="G6184" s="207">
        <v>21074.959999999999</v>
      </c>
      <c r="H6184" s="207">
        <v>23709.33</v>
      </c>
      <c r="I6184" s="214">
        <f t="shared" si="550"/>
        <v>245131</v>
      </c>
      <c r="J6184" s="211">
        <f t="shared" si="551"/>
        <v>0.39152052387797476</v>
      </c>
      <c r="K6184" s="212">
        <f t="shared" si="552"/>
        <v>0.45</v>
      </c>
      <c r="L6184" s="214">
        <f t="shared" si="553"/>
        <v>13482.205</v>
      </c>
      <c r="M6184" s="213">
        <f t="shared" si="554"/>
        <v>19610.48</v>
      </c>
      <c r="N6184" s="213">
        <f t="shared" si="555"/>
        <v>22061.79</v>
      </c>
      <c r="O6184" s="242">
        <f t="shared" si="556"/>
        <v>0.51520000000047728</v>
      </c>
      <c r="P6184" s="242"/>
      <c r="Q6184" s="179"/>
      <c r="R6184" s="179"/>
      <c r="S6184" s="179"/>
      <c r="T6184" s="179"/>
      <c r="U6184" s="179"/>
      <c r="V6184" s="179"/>
      <c r="W6184" s="179"/>
      <c r="X6184" s="179"/>
      <c r="Y6184" s="179"/>
      <c r="Z6184" s="179"/>
      <c r="AA6184" s="222"/>
      <c r="AB6184" s="222"/>
      <c r="AC6184" s="222"/>
      <c r="AD6184" s="179"/>
      <c r="AE6184" s="179"/>
      <c r="AF6184" s="179"/>
      <c r="AG6184" s="179"/>
      <c r="AH6184" s="179"/>
      <c r="AI6184" s="179"/>
      <c r="AJ6184" s="179"/>
    </row>
    <row r="6185" spans="2:36" x14ac:dyDescent="0.3">
      <c r="B6185" s="224">
        <v>626200</v>
      </c>
      <c r="C6185" s="209">
        <v>263482</v>
      </c>
      <c r="D6185" s="206">
        <f t="shared" si="557"/>
        <v>0.42076333439795593</v>
      </c>
      <c r="E6185" s="208">
        <f t="shared" si="558"/>
        <v>0.45</v>
      </c>
      <c r="F6185" s="207">
        <v>14491.51</v>
      </c>
      <c r="G6185" s="207">
        <v>21078.560000000001</v>
      </c>
      <c r="H6185" s="207">
        <v>23713.38</v>
      </c>
      <c r="I6185" s="214">
        <f t="shared" ref="I6185:I6248" si="559">I6184+45</f>
        <v>245176</v>
      </c>
      <c r="J6185" s="211">
        <f t="shared" si="551"/>
        <v>0.39152986266368572</v>
      </c>
      <c r="K6185" s="212">
        <f t="shared" si="552"/>
        <v>0.45</v>
      </c>
      <c r="L6185" s="214">
        <f t="shared" si="553"/>
        <v>13484.68</v>
      </c>
      <c r="M6185" s="213">
        <f t="shared" si="554"/>
        <v>19614.080000000002</v>
      </c>
      <c r="N6185" s="213">
        <f t="shared" si="555"/>
        <v>22065.84</v>
      </c>
      <c r="O6185" s="242">
        <f t="shared" si="556"/>
        <v>0.51530000000013387</v>
      </c>
      <c r="P6185" s="242"/>
      <c r="Q6185" s="179"/>
      <c r="R6185" s="179"/>
      <c r="S6185" s="179"/>
      <c r="T6185" s="179"/>
      <c r="U6185" s="179"/>
      <c r="V6185" s="179"/>
      <c r="W6185" s="179"/>
      <c r="X6185" s="179"/>
      <c r="Y6185" s="179"/>
      <c r="Z6185" s="179"/>
      <c r="AA6185" s="222"/>
      <c r="AB6185" s="222"/>
      <c r="AC6185" s="222"/>
      <c r="AD6185" s="179"/>
      <c r="AE6185" s="179"/>
      <c r="AF6185" s="179"/>
      <c r="AG6185" s="179"/>
      <c r="AH6185" s="179"/>
      <c r="AI6185" s="179"/>
      <c r="AJ6185" s="179"/>
    </row>
    <row r="6186" spans="2:36" x14ac:dyDescent="0.3">
      <c r="B6186" s="224">
        <v>626300</v>
      </c>
      <c r="C6186" s="209">
        <v>263527</v>
      </c>
      <c r="D6186" s="206">
        <f t="shared" si="557"/>
        <v>0.42076800255468627</v>
      </c>
      <c r="E6186" s="208">
        <f t="shared" si="558"/>
        <v>0.45</v>
      </c>
      <c r="F6186" s="207">
        <v>14493.98</v>
      </c>
      <c r="G6186" s="207">
        <v>21082.16</v>
      </c>
      <c r="H6186" s="207">
        <v>23717.43</v>
      </c>
      <c r="I6186" s="214">
        <f t="shared" si="559"/>
        <v>245221</v>
      </c>
      <c r="J6186" s="211">
        <f t="shared" si="551"/>
        <v>0.39153919846718827</v>
      </c>
      <c r="K6186" s="212">
        <f t="shared" si="552"/>
        <v>0.45</v>
      </c>
      <c r="L6186" s="214">
        <f t="shared" si="553"/>
        <v>13487.155000000001</v>
      </c>
      <c r="M6186" s="213">
        <f t="shared" si="554"/>
        <v>19617.68</v>
      </c>
      <c r="N6186" s="213">
        <f t="shared" si="555"/>
        <v>22069.89</v>
      </c>
      <c r="O6186" s="242">
        <f t="shared" si="556"/>
        <v>0.51519999999971333</v>
      </c>
      <c r="P6186" s="242"/>
      <c r="Q6186" s="179"/>
      <c r="R6186" s="179"/>
      <c r="S6186" s="179"/>
      <c r="T6186" s="179"/>
      <c r="U6186" s="179"/>
      <c r="V6186" s="179"/>
      <c r="W6186" s="179"/>
      <c r="X6186" s="179"/>
      <c r="Y6186" s="179"/>
      <c r="Z6186" s="179"/>
      <c r="AA6186" s="222"/>
      <c r="AB6186" s="222"/>
      <c r="AC6186" s="222"/>
      <c r="AD6186" s="179"/>
      <c r="AE6186" s="179"/>
      <c r="AF6186" s="179"/>
      <c r="AG6186" s="179"/>
      <c r="AH6186" s="179"/>
      <c r="AI6186" s="179"/>
      <c r="AJ6186" s="179"/>
    </row>
    <row r="6187" spans="2:36" x14ac:dyDescent="0.3">
      <c r="B6187" s="224">
        <v>626400</v>
      </c>
      <c r="C6187" s="209">
        <v>263572</v>
      </c>
      <c r="D6187" s="206">
        <f t="shared" si="557"/>
        <v>0.42077266922094508</v>
      </c>
      <c r="E6187" s="208">
        <f t="shared" si="558"/>
        <v>0.45</v>
      </c>
      <c r="F6187" s="207">
        <v>14496.46</v>
      </c>
      <c r="G6187" s="207">
        <v>21085.759999999998</v>
      </c>
      <c r="H6187" s="207">
        <v>23721.48</v>
      </c>
      <c r="I6187" s="214">
        <f t="shared" si="559"/>
        <v>245266</v>
      </c>
      <c r="J6187" s="211">
        <f t="shared" si="551"/>
        <v>0.39154853128991057</v>
      </c>
      <c r="K6187" s="212">
        <f t="shared" si="552"/>
        <v>0.45</v>
      </c>
      <c r="L6187" s="214">
        <f t="shared" si="553"/>
        <v>13489.63</v>
      </c>
      <c r="M6187" s="213">
        <f t="shared" si="554"/>
        <v>19621.28</v>
      </c>
      <c r="N6187" s="213">
        <f t="shared" si="555"/>
        <v>22073.94</v>
      </c>
      <c r="O6187" s="242">
        <f t="shared" si="556"/>
        <v>0.51530000000002474</v>
      </c>
      <c r="P6187" s="242"/>
      <c r="Q6187" s="179"/>
      <c r="R6187" s="179"/>
      <c r="S6187" s="179"/>
      <c r="T6187" s="179"/>
      <c r="U6187" s="179"/>
      <c r="V6187" s="179"/>
      <c r="W6187" s="179"/>
      <c r="X6187" s="179"/>
      <c r="Y6187" s="179"/>
      <c r="Z6187" s="179"/>
      <c r="AA6187" s="222"/>
      <c r="AB6187" s="222"/>
      <c r="AC6187" s="222"/>
      <c r="AD6187" s="179"/>
      <c r="AE6187" s="179"/>
      <c r="AF6187" s="179"/>
      <c r="AG6187" s="179"/>
      <c r="AH6187" s="179"/>
      <c r="AI6187" s="179"/>
      <c r="AJ6187" s="179"/>
    </row>
    <row r="6188" spans="2:36" x14ac:dyDescent="0.3">
      <c r="B6188" s="224">
        <v>626500</v>
      </c>
      <c r="C6188" s="209">
        <v>263617</v>
      </c>
      <c r="D6188" s="206">
        <f t="shared" si="557"/>
        <v>0.42077733439744613</v>
      </c>
      <c r="E6188" s="208">
        <f t="shared" si="558"/>
        <v>0.45</v>
      </c>
      <c r="F6188" s="207">
        <v>14498.93</v>
      </c>
      <c r="G6188" s="207">
        <v>21089.360000000001</v>
      </c>
      <c r="H6188" s="207">
        <v>23725.53</v>
      </c>
      <c r="I6188" s="214">
        <f t="shared" si="559"/>
        <v>245311</v>
      </c>
      <c r="J6188" s="211">
        <f t="shared" si="551"/>
        <v>0.39155786113328012</v>
      </c>
      <c r="K6188" s="212">
        <f t="shared" si="552"/>
        <v>0.45</v>
      </c>
      <c r="L6188" s="214">
        <f t="shared" si="553"/>
        <v>13492.105</v>
      </c>
      <c r="M6188" s="213">
        <f t="shared" si="554"/>
        <v>19624.88</v>
      </c>
      <c r="N6188" s="213">
        <f t="shared" si="555"/>
        <v>22077.989999999998</v>
      </c>
      <c r="O6188" s="242">
        <f t="shared" si="556"/>
        <v>0.51519999999964061</v>
      </c>
      <c r="P6188" s="242"/>
      <c r="Q6188" s="179"/>
      <c r="R6188" s="179"/>
      <c r="S6188" s="179"/>
      <c r="T6188" s="179"/>
      <c r="U6188" s="179"/>
      <c r="V6188" s="179"/>
      <c r="W6188" s="179"/>
      <c r="X6188" s="179"/>
      <c r="Y6188" s="179"/>
      <c r="Z6188" s="179"/>
      <c r="AA6188" s="222"/>
      <c r="AB6188" s="222"/>
      <c r="AC6188" s="222"/>
      <c r="AD6188" s="179"/>
      <c r="AE6188" s="179"/>
      <c r="AF6188" s="179"/>
      <c r="AG6188" s="179"/>
      <c r="AH6188" s="179"/>
      <c r="AI6188" s="179"/>
      <c r="AJ6188" s="179"/>
    </row>
    <row r="6189" spans="2:36" x14ac:dyDescent="0.3">
      <c r="B6189" s="224">
        <v>626600</v>
      </c>
      <c r="C6189" s="209">
        <v>263662</v>
      </c>
      <c r="D6189" s="206">
        <f t="shared" si="557"/>
        <v>0.42078199808490263</v>
      </c>
      <c r="E6189" s="208">
        <f t="shared" si="558"/>
        <v>0.45</v>
      </c>
      <c r="F6189" s="207">
        <v>14501.41</v>
      </c>
      <c r="G6189" s="207">
        <v>21092.959999999999</v>
      </c>
      <c r="H6189" s="207">
        <v>23729.58</v>
      </c>
      <c r="I6189" s="214">
        <f t="shared" si="559"/>
        <v>245356</v>
      </c>
      <c r="J6189" s="211">
        <f t="shared" si="551"/>
        <v>0.39156718799872325</v>
      </c>
      <c r="K6189" s="212">
        <f t="shared" si="552"/>
        <v>0.45</v>
      </c>
      <c r="L6189" s="214">
        <f t="shared" si="553"/>
        <v>13494.58</v>
      </c>
      <c r="M6189" s="213">
        <f t="shared" si="554"/>
        <v>19628.48</v>
      </c>
      <c r="N6189" s="213">
        <f t="shared" si="555"/>
        <v>22082.04</v>
      </c>
      <c r="O6189" s="242">
        <f t="shared" si="556"/>
        <v>0.5152999999999156</v>
      </c>
      <c r="P6189" s="242"/>
      <c r="Q6189" s="179"/>
      <c r="R6189" s="179"/>
      <c r="S6189" s="179"/>
      <c r="T6189" s="179"/>
      <c r="U6189" s="179"/>
      <c r="V6189" s="179"/>
      <c r="W6189" s="179"/>
      <c r="X6189" s="179"/>
      <c r="Y6189" s="179"/>
      <c r="Z6189" s="179"/>
      <c r="AA6189" s="222"/>
      <c r="AB6189" s="222"/>
      <c r="AC6189" s="222"/>
      <c r="AD6189" s="179"/>
      <c r="AE6189" s="179"/>
      <c r="AF6189" s="179"/>
      <c r="AG6189" s="179"/>
      <c r="AH6189" s="179"/>
      <c r="AI6189" s="179"/>
      <c r="AJ6189" s="179"/>
    </row>
    <row r="6190" spans="2:36" x14ac:dyDescent="0.3">
      <c r="B6190" s="224">
        <v>626700</v>
      </c>
      <c r="C6190" s="209">
        <v>263707</v>
      </c>
      <c r="D6190" s="206">
        <f t="shared" si="557"/>
        <v>0.42078666028402745</v>
      </c>
      <c r="E6190" s="208">
        <f t="shared" si="558"/>
        <v>0.45</v>
      </c>
      <c r="F6190" s="207">
        <v>14503.88</v>
      </c>
      <c r="G6190" s="207">
        <v>21096.560000000001</v>
      </c>
      <c r="H6190" s="207">
        <v>23733.63</v>
      </c>
      <c r="I6190" s="214">
        <f t="shared" si="559"/>
        <v>245401</v>
      </c>
      <c r="J6190" s="211">
        <f t="shared" si="551"/>
        <v>0.39157651188766557</v>
      </c>
      <c r="K6190" s="212">
        <f t="shared" si="552"/>
        <v>0.45</v>
      </c>
      <c r="L6190" s="214">
        <f t="shared" si="553"/>
        <v>13497.055</v>
      </c>
      <c r="M6190" s="213">
        <f t="shared" si="554"/>
        <v>19632.080000000002</v>
      </c>
      <c r="N6190" s="213">
        <f t="shared" si="555"/>
        <v>22086.09</v>
      </c>
      <c r="O6190" s="242">
        <f t="shared" si="556"/>
        <v>0.51520000000007715</v>
      </c>
      <c r="P6190" s="242"/>
      <c r="Q6190" s="179"/>
      <c r="R6190" s="179"/>
      <c r="S6190" s="179"/>
      <c r="T6190" s="179"/>
      <c r="U6190" s="179"/>
      <c r="V6190" s="179"/>
      <c r="W6190" s="179"/>
      <c r="X6190" s="179"/>
      <c r="Y6190" s="179"/>
      <c r="Z6190" s="179"/>
      <c r="AA6190" s="222"/>
      <c r="AB6190" s="222"/>
      <c r="AC6190" s="222"/>
      <c r="AD6190" s="179"/>
      <c r="AE6190" s="179"/>
      <c r="AF6190" s="179"/>
      <c r="AG6190" s="179"/>
      <c r="AH6190" s="179"/>
      <c r="AI6190" s="179"/>
      <c r="AJ6190" s="179"/>
    </row>
    <row r="6191" spans="2:36" x14ac:dyDescent="0.3">
      <c r="B6191" s="224">
        <v>626800</v>
      </c>
      <c r="C6191" s="209">
        <v>263752</v>
      </c>
      <c r="D6191" s="206">
        <f t="shared" si="557"/>
        <v>0.42079132099553285</v>
      </c>
      <c r="E6191" s="208">
        <f t="shared" si="558"/>
        <v>0.45</v>
      </c>
      <c r="F6191" s="207">
        <v>14506.36</v>
      </c>
      <c r="G6191" s="207">
        <v>21100.16</v>
      </c>
      <c r="H6191" s="207">
        <v>23737.68</v>
      </c>
      <c r="I6191" s="214">
        <f t="shared" si="559"/>
        <v>245446</v>
      </c>
      <c r="J6191" s="211">
        <f t="shared" si="551"/>
        <v>0.39158583280153159</v>
      </c>
      <c r="K6191" s="212">
        <f t="shared" si="552"/>
        <v>0.45</v>
      </c>
      <c r="L6191" s="214">
        <f t="shared" si="553"/>
        <v>13499.53</v>
      </c>
      <c r="M6191" s="213">
        <f t="shared" si="554"/>
        <v>19635.68</v>
      </c>
      <c r="N6191" s="213">
        <f t="shared" si="555"/>
        <v>22090.14</v>
      </c>
      <c r="O6191" s="242">
        <f t="shared" si="556"/>
        <v>0.51529999999980647</v>
      </c>
      <c r="P6191" s="242"/>
      <c r="Q6191" s="179"/>
      <c r="R6191" s="179"/>
      <c r="S6191" s="179"/>
      <c r="T6191" s="179"/>
      <c r="U6191" s="179"/>
      <c r="V6191" s="179"/>
      <c r="W6191" s="179"/>
      <c r="X6191" s="179"/>
      <c r="Y6191" s="179"/>
      <c r="Z6191" s="179"/>
      <c r="AA6191" s="222"/>
      <c r="AB6191" s="222"/>
      <c r="AC6191" s="222"/>
      <c r="AD6191" s="179"/>
      <c r="AE6191" s="179"/>
      <c r="AF6191" s="179"/>
      <c r="AG6191" s="179"/>
      <c r="AH6191" s="179"/>
      <c r="AI6191" s="179"/>
      <c r="AJ6191" s="179"/>
    </row>
    <row r="6192" spans="2:36" x14ac:dyDescent="0.3">
      <c r="B6192" s="224">
        <v>626900</v>
      </c>
      <c r="C6192" s="209">
        <v>263797</v>
      </c>
      <c r="D6192" s="206">
        <f t="shared" si="557"/>
        <v>0.42079598022013082</v>
      </c>
      <c r="E6192" s="208">
        <f t="shared" si="558"/>
        <v>0.45</v>
      </c>
      <c r="F6192" s="207">
        <v>14508.83</v>
      </c>
      <c r="G6192" s="207">
        <v>21103.759999999998</v>
      </c>
      <c r="H6192" s="207">
        <v>23741.73</v>
      </c>
      <c r="I6192" s="214">
        <f t="shared" si="559"/>
        <v>245491</v>
      </c>
      <c r="J6192" s="211">
        <f t="shared" si="551"/>
        <v>0.39159515074174511</v>
      </c>
      <c r="K6192" s="212">
        <f t="shared" si="552"/>
        <v>0.45</v>
      </c>
      <c r="L6192" s="214">
        <f t="shared" si="553"/>
        <v>13502.004999999999</v>
      </c>
      <c r="M6192" s="213">
        <f t="shared" si="554"/>
        <v>19639.28</v>
      </c>
      <c r="N6192" s="213">
        <f t="shared" si="555"/>
        <v>22094.19</v>
      </c>
      <c r="O6192" s="242">
        <f t="shared" si="556"/>
        <v>0.51519999999996802</v>
      </c>
      <c r="P6192" s="242"/>
      <c r="Q6192" s="179"/>
      <c r="R6192" s="179"/>
      <c r="S6192" s="179"/>
      <c r="T6192" s="179"/>
      <c r="U6192" s="179"/>
      <c r="V6192" s="179"/>
      <c r="W6192" s="179"/>
      <c r="X6192" s="179"/>
      <c r="Y6192" s="179"/>
      <c r="Z6192" s="179"/>
      <c r="AA6192" s="222"/>
      <c r="AB6192" s="222"/>
      <c r="AC6192" s="222"/>
      <c r="AD6192" s="179"/>
      <c r="AE6192" s="179"/>
      <c r="AF6192" s="179"/>
      <c r="AG6192" s="179"/>
      <c r="AH6192" s="179"/>
      <c r="AI6192" s="179"/>
      <c r="AJ6192" s="179"/>
    </row>
    <row r="6193" spans="2:36" x14ac:dyDescent="0.3">
      <c r="B6193" s="224">
        <v>627000</v>
      </c>
      <c r="C6193" s="209">
        <v>263842</v>
      </c>
      <c r="D6193" s="206">
        <f t="shared" si="557"/>
        <v>0.42080063795853268</v>
      </c>
      <c r="E6193" s="208">
        <f t="shared" si="558"/>
        <v>0.45</v>
      </c>
      <c r="F6193" s="207">
        <v>14511.31</v>
      </c>
      <c r="G6193" s="207">
        <v>21107.360000000001</v>
      </c>
      <c r="H6193" s="207">
        <v>23745.78</v>
      </c>
      <c r="I6193" s="214">
        <f t="shared" si="559"/>
        <v>245536</v>
      </c>
      <c r="J6193" s="211">
        <f t="shared" si="551"/>
        <v>0.39160446570972884</v>
      </c>
      <c r="K6193" s="212">
        <f t="shared" si="552"/>
        <v>0.45</v>
      </c>
      <c r="L6193" s="214">
        <f t="shared" si="553"/>
        <v>13504.48</v>
      </c>
      <c r="M6193" s="213">
        <f t="shared" si="554"/>
        <v>19642.88</v>
      </c>
      <c r="N6193" s="213">
        <f t="shared" si="555"/>
        <v>22098.239999999998</v>
      </c>
      <c r="O6193" s="242">
        <f t="shared" si="556"/>
        <v>0.51529999999966092</v>
      </c>
      <c r="P6193" s="242"/>
      <c r="Q6193" s="179"/>
      <c r="R6193" s="179"/>
      <c r="S6193" s="179"/>
      <c r="T6193" s="179"/>
      <c r="U6193" s="179"/>
      <c r="V6193" s="179"/>
      <c r="W6193" s="179"/>
      <c r="X6193" s="179"/>
      <c r="Y6193" s="179"/>
      <c r="Z6193" s="179"/>
      <c r="AA6193" s="222"/>
      <c r="AB6193" s="222"/>
      <c r="AC6193" s="222"/>
      <c r="AD6193" s="179"/>
      <c r="AE6193" s="179"/>
      <c r="AF6193" s="179"/>
      <c r="AG6193" s="179"/>
      <c r="AH6193" s="179"/>
      <c r="AI6193" s="179"/>
      <c r="AJ6193" s="179"/>
    </row>
    <row r="6194" spans="2:36" x14ac:dyDescent="0.3">
      <c r="B6194" s="224">
        <v>627100</v>
      </c>
      <c r="C6194" s="209">
        <v>263887</v>
      </c>
      <c r="D6194" s="206">
        <f t="shared" si="557"/>
        <v>0.42080529421144952</v>
      </c>
      <c r="E6194" s="208">
        <f t="shared" si="558"/>
        <v>0.45</v>
      </c>
      <c r="F6194" s="207">
        <v>14513.78</v>
      </c>
      <c r="G6194" s="207">
        <v>21110.959999999999</v>
      </c>
      <c r="H6194" s="207">
        <v>23749.83</v>
      </c>
      <c r="I6194" s="214">
        <f t="shared" si="559"/>
        <v>245581</v>
      </c>
      <c r="J6194" s="211">
        <f t="shared" si="551"/>
        <v>0.39161377770690481</v>
      </c>
      <c r="K6194" s="212">
        <f t="shared" si="552"/>
        <v>0.45</v>
      </c>
      <c r="L6194" s="214">
        <f t="shared" si="553"/>
        <v>13506.955</v>
      </c>
      <c r="M6194" s="213">
        <f t="shared" si="554"/>
        <v>19646.48</v>
      </c>
      <c r="N6194" s="213">
        <f t="shared" si="555"/>
        <v>22102.29</v>
      </c>
      <c r="O6194" s="242">
        <f t="shared" si="556"/>
        <v>0.51520000000047728</v>
      </c>
      <c r="P6194" s="242"/>
      <c r="Q6194" s="179"/>
      <c r="R6194" s="179"/>
      <c r="S6194" s="179"/>
      <c r="T6194" s="179"/>
      <c r="U6194" s="179"/>
      <c r="V6194" s="179"/>
      <c r="W6194" s="179"/>
      <c r="X6194" s="179"/>
      <c r="Y6194" s="179"/>
      <c r="Z6194" s="179"/>
      <c r="AA6194" s="222"/>
      <c r="AB6194" s="222"/>
      <c r="AC6194" s="222"/>
      <c r="AD6194" s="179"/>
      <c r="AE6194" s="179"/>
      <c r="AF6194" s="179"/>
      <c r="AG6194" s="179"/>
      <c r="AH6194" s="179"/>
      <c r="AI6194" s="179"/>
      <c r="AJ6194" s="179"/>
    </row>
    <row r="6195" spans="2:36" x14ac:dyDescent="0.3">
      <c r="B6195" s="224">
        <v>627200</v>
      </c>
      <c r="C6195" s="209">
        <v>263932</v>
      </c>
      <c r="D6195" s="206">
        <f t="shared" si="557"/>
        <v>0.42080994897959184</v>
      </c>
      <c r="E6195" s="208">
        <f t="shared" si="558"/>
        <v>0.45</v>
      </c>
      <c r="F6195" s="207">
        <v>14516.26</v>
      </c>
      <c r="G6195" s="207">
        <v>21114.560000000001</v>
      </c>
      <c r="H6195" s="207">
        <v>23753.88</v>
      </c>
      <c r="I6195" s="214">
        <f t="shared" si="559"/>
        <v>245626</v>
      </c>
      <c r="J6195" s="211">
        <f t="shared" si="551"/>
        <v>0.39162308673469387</v>
      </c>
      <c r="K6195" s="212">
        <f t="shared" si="552"/>
        <v>0.45</v>
      </c>
      <c r="L6195" s="214">
        <f t="shared" si="553"/>
        <v>13509.43</v>
      </c>
      <c r="M6195" s="213">
        <f t="shared" si="554"/>
        <v>19650.080000000002</v>
      </c>
      <c r="N6195" s="213">
        <f t="shared" si="555"/>
        <v>22106.34</v>
      </c>
      <c r="O6195" s="242">
        <f t="shared" si="556"/>
        <v>0.51530000000013387</v>
      </c>
      <c r="P6195" s="242"/>
      <c r="Q6195" s="179"/>
      <c r="R6195" s="179"/>
      <c r="S6195" s="179"/>
      <c r="T6195" s="179"/>
      <c r="U6195" s="179"/>
      <c r="V6195" s="179"/>
      <c r="W6195" s="179"/>
      <c r="X6195" s="179"/>
      <c r="Y6195" s="179"/>
      <c r="Z6195" s="179"/>
      <c r="AA6195" s="222"/>
      <c r="AB6195" s="222"/>
      <c r="AC6195" s="222"/>
      <c r="AD6195" s="179"/>
      <c r="AE6195" s="179"/>
      <c r="AF6195" s="179"/>
      <c r="AG6195" s="179"/>
      <c r="AH6195" s="179"/>
      <c r="AI6195" s="179"/>
      <c r="AJ6195" s="179"/>
    </row>
    <row r="6196" spans="2:36" x14ac:dyDescent="0.3">
      <c r="B6196" s="224">
        <v>627300</v>
      </c>
      <c r="C6196" s="209">
        <v>263977</v>
      </c>
      <c r="D6196" s="206">
        <f t="shared" si="557"/>
        <v>0.42081460226366968</v>
      </c>
      <c r="E6196" s="208">
        <f t="shared" si="558"/>
        <v>0.45</v>
      </c>
      <c r="F6196" s="207">
        <v>14518.73</v>
      </c>
      <c r="G6196" s="207">
        <v>21118.16</v>
      </c>
      <c r="H6196" s="207">
        <v>23757.93</v>
      </c>
      <c r="I6196" s="214">
        <f t="shared" si="559"/>
        <v>245671</v>
      </c>
      <c r="J6196" s="211">
        <f t="shared" si="551"/>
        <v>0.39163239279451617</v>
      </c>
      <c r="K6196" s="212">
        <f t="shared" si="552"/>
        <v>0.45</v>
      </c>
      <c r="L6196" s="214">
        <f t="shared" si="553"/>
        <v>13511.905000000001</v>
      </c>
      <c r="M6196" s="213">
        <f t="shared" si="554"/>
        <v>19653.68</v>
      </c>
      <c r="N6196" s="213">
        <f t="shared" si="555"/>
        <v>22110.39</v>
      </c>
      <c r="O6196" s="242">
        <f t="shared" si="556"/>
        <v>0.51519999999971333</v>
      </c>
      <c r="P6196" s="242"/>
      <c r="Q6196" s="179"/>
      <c r="R6196" s="179"/>
      <c r="S6196" s="179"/>
      <c r="T6196" s="179"/>
      <c r="U6196" s="179"/>
      <c r="V6196" s="179"/>
      <c r="W6196" s="179"/>
      <c r="X6196" s="179"/>
      <c r="Y6196" s="179"/>
      <c r="Z6196" s="179"/>
      <c r="AA6196" s="222"/>
      <c r="AB6196" s="222"/>
      <c r="AC6196" s="222"/>
      <c r="AD6196" s="179"/>
      <c r="AE6196" s="179"/>
      <c r="AF6196" s="179"/>
      <c r="AG6196" s="179"/>
      <c r="AH6196" s="179"/>
      <c r="AI6196" s="179"/>
      <c r="AJ6196" s="179"/>
    </row>
    <row r="6197" spans="2:36" x14ac:dyDescent="0.3">
      <c r="B6197" s="224">
        <v>627400</v>
      </c>
      <c r="C6197" s="209">
        <v>264022</v>
      </c>
      <c r="D6197" s="206">
        <f t="shared" si="557"/>
        <v>0.42081925406439274</v>
      </c>
      <c r="E6197" s="208">
        <f t="shared" si="558"/>
        <v>0.45</v>
      </c>
      <c r="F6197" s="207">
        <v>14521.21</v>
      </c>
      <c r="G6197" s="207">
        <v>21121.759999999998</v>
      </c>
      <c r="H6197" s="207">
        <v>23761.98</v>
      </c>
      <c r="I6197" s="214">
        <f t="shared" si="559"/>
        <v>245716</v>
      </c>
      <c r="J6197" s="211">
        <f t="shared" si="551"/>
        <v>0.39164169588779091</v>
      </c>
      <c r="K6197" s="212">
        <f t="shared" si="552"/>
        <v>0.45</v>
      </c>
      <c r="L6197" s="214">
        <f t="shared" si="553"/>
        <v>13514.38</v>
      </c>
      <c r="M6197" s="213">
        <f t="shared" si="554"/>
        <v>19657.28</v>
      </c>
      <c r="N6197" s="213">
        <f t="shared" si="555"/>
        <v>22114.44</v>
      </c>
      <c r="O6197" s="242">
        <f t="shared" si="556"/>
        <v>0.51530000000002474</v>
      </c>
      <c r="P6197" s="242"/>
      <c r="Q6197" s="179"/>
      <c r="R6197" s="179"/>
      <c r="S6197" s="179"/>
      <c r="T6197" s="179"/>
      <c r="U6197" s="179"/>
      <c r="V6197" s="179"/>
      <c r="W6197" s="179"/>
      <c r="X6197" s="179"/>
      <c r="Y6197" s="179"/>
      <c r="Z6197" s="179"/>
      <c r="AA6197" s="222"/>
      <c r="AB6197" s="222"/>
      <c r="AC6197" s="222"/>
      <c r="AD6197" s="179"/>
      <c r="AE6197" s="179"/>
      <c r="AF6197" s="179"/>
      <c r="AG6197" s="179"/>
      <c r="AH6197" s="179"/>
      <c r="AI6197" s="179"/>
      <c r="AJ6197" s="179"/>
    </row>
    <row r="6198" spans="2:36" x14ac:dyDescent="0.3">
      <c r="B6198" s="224">
        <v>627500</v>
      </c>
      <c r="C6198" s="209">
        <v>264067</v>
      </c>
      <c r="D6198" s="206">
        <f t="shared" si="557"/>
        <v>0.42082390438247014</v>
      </c>
      <c r="E6198" s="208">
        <f t="shared" si="558"/>
        <v>0.45</v>
      </c>
      <c r="F6198" s="207">
        <v>14523.68</v>
      </c>
      <c r="G6198" s="207">
        <v>21125.360000000001</v>
      </c>
      <c r="H6198" s="207">
        <v>23766.03</v>
      </c>
      <c r="I6198" s="214">
        <f t="shared" si="559"/>
        <v>245761</v>
      </c>
      <c r="J6198" s="211">
        <f t="shared" si="551"/>
        <v>0.39165099601593628</v>
      </c>
      <c r="K6198" s="212">
        <f t="shared" si="552"/>
        <v>0.45</v>
      </c>
      <c r="L6198" s="214">
        <f t="shared" si="553"/>
        <v>13516.855</v>
      </c>
      <c r="M6198" s="213">
        <f t="shared" si="554"/>
        <v>19660.88</v>
      </c>
      <c r="N6198" s="213">
        <f t="shared" si="555"/>
        <v>22118.489999999998</v>
      </c>
      <c r="O6198" s="242">
        <f t="shared" si="556"/>
        <v>0.51519999999964061</v>
      </c>
      <c r="P6198" s="242"/>
      <c r="Q6198" s="179"/>
      <c r="R6198" s="179"/>
      <c r="S6198" s="179"/>
      <c r="T6198" s="179"/>
      <c r="U6198" s="179"/>
      <c r="V6198" s="179"/>
      <c r="W6198" s="179"/>
      <c r="X6198" s="179"/>
      <c r="Y6198" s="179"/>
      <c r="Z6198" s="179"/>
      <c r="AA6198" s="222"/>
      <c r="AB6198" s="222"/>
      <c r="AC6198" s="222"/>
      <c r="AD6198" s="179"/>
      <c r="AE6198" s="179"/>
      <c r="AF6198" s="179"/>
      <c r="AG6198" s="179"/>
      <c r="AH6198" s="179"/>
      <c r="AI6198" s="179"/>
      <c r="AJ6198" s="179"/>
    </row>
    <row r="6199" spans="2:36" x14ac:dyDescent="0.3">
      <c r="B6199" s="224">
        <v>627600</v>
      </c>
      <c r="C6199" s="209">
        <v>264112</v>
      </c>
      <c r="D6199" s="206">
        <f t="shared" si="557"/>
        <v>0.42082855321861057</v>
      </c>
      <c r="E6199" s="208">
        <f t="shared" si="558"/>
        <v>0.45</v>
      </c>
      <c r="F6199" s="207">
        <v>14526.16</v>
      </c>
      <c r="G6199" s="207">
        <v>21128.959999999999</v>
      </c>
      <c r="H6199" s="207">
        <v>23770.080000000002</v>
      </c>
      <c r="I6199" s="214">
        <f t="shared" si="559"/>
        <v>245806</v>
      </c>
      <c r="J6199" s="211">
        <f t="shared" si="551"/>
        <v>0.39166029318036966</v>
      </c>
      <c r="K6199" s="212">
        <f t="shared" si="552"/>
        <v>0.45</v>
      </c>
      <c r="L6199" s="214">
        <f t="shared" si="553"/>
        <v>13519.33</v>
      </c>
      <c r="M6199" s="213">
        <f t="shared" si="554"/>
        <v>19664.48</v>
      </c>
      <c r="N6199" s="213">
        <f t="shared" si="555"/>
        <v>22122.54</v>
      </c>
      <c r="O6199" s="242">
        <f t="shared" si="556"/>
        <v>0.5152999999999156</v>
      </c>
      <c r="P6199" s="242"/>
      <c r="Q6199" s="179"/>
      <c r="R6199" s="179"/>
      <c r="S6199" s="179"/>
      <c r="T6199" s="179"/>
      <c r="U6199" s="179"/>
      <c r="V6199" s="179"/>
      <c r="W6199" s="179"/>
      <c r="X6199" s="179"/>
      <c r="Y6199" s="179"/>
      <c r="Z6199" s="179"/>
      <c r="AA6199" s="222"/>
      <c r="AB6199" s="222"/>
      <c r="AC6199" s="222"/>
      <c r="AD6199" s="179"/>
      <c r="AE6199" s="179"/>
      <c r="AF6199" s="179"/>
      <c r="AG6199" s="179"/>
      <c r="AH6199" s="179"/>
      <c r="AI6199" s="179"/>
      <c r="AJ6199" s="179"/>
    </row>
    <row r="6200" spans="2:36" x14ac:dyDescent="0.3">
      <c r="B6200" s="224">
        <v>627700</v>
      </c>
      <c r="C6200" s="209">
        <v>264157</v>
      </c>
      <c r="D6200" s="206">
        <f t="shared" si="557"/>
        <v>0.42083320057352236</v>
      </c>
      <c r="E6200" s="208">
        <f t="shared" si="558"/>
        <v>0.45</v>
      </c>
      <c r="F6200" s="207">
        <v>14528.63</v>
      </c>
      <c r="G6200" s="207">
        <v>21132.560000000001</v>
      </c>
      <c r="H6200" s="207">
        <v>23774.13</v>
      </c>
      <c r="I6200" s="214">
        <f t="shared" si="559"/>
        <v>245851</v>
      </c>
      <c r="J6200" s="211">
        <f t="shared" si="551"/>
        <v>0.39166958738250757</v>
      </c>
      <c r="K6200" s="212">
        <f t="shared" si="552"/>
        <v>0.45</v>
      </c>
      <c r="L6200" s="214">
        <f t="shared" si="553"/>
        <v>13521.805</v>
      </c>
      <c r="M6200" s="213">
        <f t="shared" si="554"/>
        <v>19668.080000000002</v>
      </c>
      <c r="N6200" s="213">
        <f t="shared" si="555"/>
        <v>22126.59</v>
      </c>
      <c r="O6200" s="242">
        <f t="shared" si="556"/>
        <v>0.51520000000007715</v>
      </c>
      <c r="P6200" s="242"/>
      <c r="Q6200" s="179"/>
      <c r="R6200" s="179"/>
      <c r="S6200" s="179"/>
      <c r="T6200" s="179"/>
      <c r="U6200" s="179"/>
      <c r="V6200" s="179"/>
      <c r="W6200" s="179"/>
      <c r="X6200" s="179"/>
      <c r="Y6200" s="179"/>
      <c r="Z6200" s="179"/>
      <c r="AA6200" s="222"/>
      <c r="AB6200" s="222"/>
      <c r="AC6200" s="222"/>
      <c r="AD6200" s="179"/>
      <c r="AE6200" s="179"/>
      <c r="AF6200" s="179"/>
      <c r="AG6200" s="179"/>
      <c r="AH6200" s="179"/>
      <c r="AI6200" s="179"/>
      <c r="AJ6200" s="179"/>
    </row>
    <row r="6201" spans="2:36" x14ac:dyDescent="0.3">
      <c r="B6201" s="224">
        <v>627800</v>
      </c>
      <c r="C6201" s="209">
        <v>264202</v>
      </c>
      <c r="D6201" s="206">
        <f t="shared" si="557"/>
        <v>0.42083784644791333</v>
      </c>
      <c r="E6201" s="208">
        <f t="shared" si="558"/>
        <v>0.45</v>
      </c>
      <c r="F6201" s="207">
        <v>14531.11</v>
      </c>
      <c r="G6201" s="207">
        <v>21136.16</v>
      </c>
      <c r="H6201" s="207">
        <v>23778.18</v>
      </c>
      <c r="I6201" s="214">
        <f t="shared" si="559"/>
        <v>245896</v>
      </c>
      <c r="J6201" s="211">
        <f t="shared" si="551"/>
        <v>0.39167887862376555</v>
      </c>
      <c r="K6201" s="212">
        <f t="shared" si="552"/>
        <v>0.45</v>
      </c>
      <c r="L6201" s="214">
        <f t="shared" si="553"/>
        <v>13524.28</v>
      </c>
      <c r="M6201" s="213">
        <f t="shared" si="554"/>
        <v>19671.68</v>
      </c>
      <c r="N6201" s="213">
        <f t="shared" si="555"/>
        <v>22130.639999999999</v>
      </c>
      <c r="O6201" s="242">
        <f t="shared" si="556"/>
        <v>0.51529999999980647</v>
      </c>
      <c r="P6201" s="242"/>
      <c r="Q6201" s="179"/>
      <c r="R6201" s="179"/>
      <c r="S6201" s="179"/>
      <c r="T6201" s="179"/>
      <c r="U6201" s="179"/>
      <c r="V6201" s="179"/>
      <c r="W6201" s="179"/>
      <c r="X6201" s="179"/>
      <c r="Y6201" s="179"/>
      <c r="Z6201" s="179"/>
      <c r="AA6201" s="222"/>
      <c r="AB6201" s="222"/>
      <c r="AC6201" s="222"/>
      <c r="AD6201" s="179"/>
      <c r="AE6201" s="179"/>
      <c r="AF6201" s="179"/>
      <c r="AG6201" s="179"/>
      <c r="AH6201" s="179"/>
      <c r="AI6201" s="179"/>
      <c r="AJ6201" s="179"/>
    </row>
    <row r="6202" spans="2:36" x14ac:dyDescent="0.3">
      <c r="B6202" s="224">
        <v>627900</v>
      </c>
      <c r="C6202" s="209">
        <v>264247</v>
      </c>
      <c r="D6202" s="206">
        <f t="shared" si="557"/>
        <v>0.42084249084249087</v>
      </c>
      <c r="E6202" s="208">
        <f t="shared" si="558"/>
        <v>0.45</v>
      </c>
      <c r="F6202" s="207">
        <v>14533.58</v>
      </c>
      <c r="G6202" s="207">
        <v>21139.759999999998</v>
      </c>
      <c r="H6202" s="207">
        <v>23782.23</v>
      </c>
      <c r="I6202" s="214">
        <f t="shared" si="559"/>
        <v>245941</v>
      </c>
      <c r="J6202" s="211">
        <f t="shared" si="551"/>
        <v>0.39168816690555819</v>
      </c>
      <c r="K6202" s="212">
        <f t="shared" si="552"/>
        <v>0.45</v>
      </c>
      <c r="L6202" s="214">
        <f t="shared" si="553"/>
        <v>13526.754999999999</v>
      </c>
      <c r="M6202" s="213">
        <f t="shared" si="554"/>
        <v>19675.28</v>
      </c>
      <c r="N6202" s="213">
        <f t="shared" si="555"/>
        <v>22134.69</v>
      </c>
      <c r="O6202" s="242">
        <f t="shared" si="556"/>
        <v>0.51519999999996802</v>
      </c>
      <c r="P6202" s="242"/>
      <c r="Q6202" s="179"/>
      <c r="R6202" s="179"/>
      <c r="S6202" s="179"/>
      <c r="T6202" s="179"/>
      <c r="U6202" s="179"/>
      <c r="V6202" s="179"/>
      <c r="W6202" s="179"/>
      <c r="X6202" s="179"/>
      <c r="Y6202" s="179"/>
      <c r="Z6202" s="179"/>
      <c r="AA6202" s="222"/>
      <c r="AB6202" s="222"/>
      <c r="AC6202" s="222"/>
      <c r="AD6202" s="179"/>
      <c r="AE6202" s="179"/>
      <c r="AF6202" s="179"/>
      <c r="AG6202" s="179"/>
      <c r="AH6202" s="179"/>
      <c r="AI6202" s="179"/>
      <c r="AJ6202" s="179"/>
    </row>
    <row r="6203" spans="2:36" x14ac:dyDescent="0.3">
      <c r="B6203" s="224">
        <v>628000</v>
      </c>
      <c r="C6203" s="209">
        <v>264292</v>
      </c>
      <c r="D6203" s="206">
        <f t="shared" si="557"/>
        <v>0.42084713375796179</v>
      </c>
      <c r="E6203" s="208">
        <f t="shared" si="558"/>
        <v>0.45</v>
      </c>
      <c r="F6203" s="207">
        <v>14536.06</v>
      </c>
      <c r="G6203" s="207">
        <v>21143.360000000001</v>
      </c>
      <c r="H6203" s="207">
        <v>23786.28</v>
      </c>
      <c r="I6203" s="214">
        <f t="shared" si="559"/>
        <v>245986</v>
      </c>
      <c r="J6203" s="211">
        <f t="shared" ref="J6203:J6266" si="560">I6203/$B6203</f>
        <v>0.39169745222929936</v>
      </c>
      <c r="K6203" s="212">
        <f t="shared" ref="K6203:K6266" si="561">(I6203-I6202)/($B6203-$B6202)</f>
        <v>0.45</v>
      </c>
      <c r="L6203" s="214">
        <f t="shared" si="553"/>
        <v>13529.23</v>
      </c>
      <c r="M6203" s="213">
        <f t="shared" si="554"/>
        <v>19678.88</v>
      </c>
      <c r="N6203" s="213">
        <f t="shared" si="555"/>
        <v>22138.739999999998</v>
      </c>
      <c r="O6203" s="242">
        <f t="shared" si="556"/>
        <v>0.51529999999966092</v>
      </c>
      <c r="P6203" s="242"/>
      <c r="Q6203" s="179"/>
      <c r="R6203" s="179"/>
      <c r="S6203" s="179"/>
      <c r="T6203" s="179"/>
      <c r="U6203" s="179"/>
      <c r="V6203" s="179"/>
      <c r="W6203" s="179"/>
      <c r="X6203" s="179"/>
      <c r="Y6203" s="179"/>
      <c r="Z6203" s="179"/>
      <c r="AA6203" s="222"/>
      <c r="AB6203" s="222"/>
      <c r="AC6203" s="222"/>
      <c r="AD6203" s="179"/>
      <c r="AE6203" s="179"/>
      <c r="AF6203" s="179"/>
      <c r="AG6203" s="179"/>
      <c r="AH6203" s="179"/>
      <c r="AI6203" s="179"/>
      <c r="AJ6203" s="179"/>
    </row>
    <row r="6204" spans="2:36" x14ac:dyDescent="0.3">
      <c r="B6204" s="224">
        <v>628100</v>
      </c>
      <c r="C6204" s="209">
        <v>264337</v>
      </c>
      <c r="D6204" s="206">
        <f t="shared" si="557"/>
        <v>0.42085177519503264</v>
      </c>
      <c r="E6204" s="208">
        <f t="shared" si="558"/>
        <v>0.45</v>
      </c>
      <c r="F6204" s="207">
        <v>14538.53</v>
      </c>
      <c r="G6204" s="207">
        <v>21146.959999999999</v>
      </c>
      <c r="H6204" s="207">
        <v>23790.33</v>
      </c>
      <c r="I6204" s="214">
        <f t="shared" si="559"/>
        <v>246031</v>
      </c>
      <c r="J6204" s="211">
        <f t="shared" si="560"/>
        <v>0.39170673459640187</v>
      </c>
      <c r="K6204" s="212">
        <f t="shared" si="561"/>
        <v>0.45</v>
      </c>
      <c r="L6204" s="214">
        <f t="shared" si="553"/>
        <v>13531.705</v>
      </c>
      <c r="M6204" s="213">
        <f t="shared" si="554"/>
        <v>19682.48</v>
      </c>
      <c r="N6204" s="213">
        <f t="shared" si="555"/>
        <v>22142.79</v>
      </c>
      <c r="O6204" s="242">
        <f t="shared" si="556"/>
        <v>0.51520000000047728</v>
      </c>
      <c r="P6204" s="242"/>
      <c r="Q6204" s="179"/>
      <c r="R6204" s="179"/>
      <c r="S6204" s="179"/>
      <c r="T6204" s="179"/>
      <c r="U6204" s="179"/>
      <c r="V6204" s="179"/>
      <c r="W6204" s="179"/>
      <c r="X6204" s="179"/>
      <c r="Y6204" s="179"/>
      <c r="Z6204" s="179"/>
      <c r="AA6204" s="222"/>
      <c r="AB6204" s="222"/>
      <c r="AC6204" s="222"/>
      <c r="AD6204" s="179"/>
      <c r="AE6204" s="179"/>
      <c r="AF6204" s="179"/>
      <c r="AG6204" s="179"/>
      <c r="AH6204" s="179"/>
      <c r="AI6204" s="179"/>
      <c r="AJ6204" s="179"/>
    </row>
    <row r="6205" spans="2:36" x14ac:dyDescent="0.3">
      <c r="B6205" s="224">
        <v>628200</v>
      </c>
      <c r="C6205" s="209">
        <v>264382</v>
      </c>
      <c r="D6205" s="206">
        <f t="shared" si="557"/>
        <v>0.42085641515440941</v>
      </c>
      <c r="E6205" s="208">
        <f t="shared" si="558"/>
        <v>0.45</v>
      </c>
      <c r="F6205" s="207">
        <v>14541.01</v>
      </c>
      <c r="G6205" s="207">
        <v>21150.560000000001</v>
      </c>
      <c r="H6205" s="207">
        <v>23794.38</v>
      </c>
      <c r="I6205" s="214">
        <f t="shared" si="559"/>
        <v>246076</v>
      </c>
      <c r="J6205" s="211">
        <f t="shared" si="560"/>
        <v>0.3917160140082776</v>
      </c>
      <c r="K6205" s="212">
        <f t="shared" si="561"/>
        <v>0.45</v>
      </c>
      <c r="L6205" s="214">
        <f t="shared" si="553"/>
        <v>13534.18</v>
      </c>
      <c r="M6205" s="213">
        <f t="shared" si="554"/>
        <v>19686.080000000002</v>
      </c>
      <c r="N6205" s="213">
        <f t="shared" si="555"/>
        <v>22146.84</v>
      </c>
      <c r="O6205" s="242">
        <f t="shared" si="556"/>
        <v>0.51530000000013387</v>
      </c>
      <c r="P6205" s="242"/>
      <c r="Q6205" s="179"/>
      <c r="R6205" s="179"/>
      <c r="S6205" s="179"/>
      <c r="T6205" s="179"/>
      <c r="U6205" s="179"/>
      <c r="V6205" s="179"/>
      <c r="W6205" s="179"/>
      <c r="X6205" s="179"/>
      <c r="Y6205" s="179"/>
      <c r="Z6205" s="179"/>
      <c r="AA6205" s="222"/>
      <c r="AB6205" s="222"/>
      <c r="AC6205" s="222"/>
      <c r="AD6205" s="179"/>
      <c r="AE6205" s="179"/>
      <c r="AF6205" s="179"/>
      <c r="AG6205" s="179"/>
      <c r="AH6205" s="179"/>
      <c r="AI6205" s="179"/>
      <c r="AJ6205" s="179"/>
    </row>
    <row r="6206" spans="2:36" x14ac:dyDescent="0.3">
      <c r="B6206" s="224">
        <v>628300</v>
      </c>
      <c r="C6206" s="209">
        <v>264427</v>
      </c>
      <c r="D6206" s="206">
        <f t="shared" si="557"/>
        <v>0.42086105363679771</v>
      </c>
      <c r="E6206" s="208">
        <f t="shared" si="558"/>
        <v>0.45</v>
      </c>
      <c r="F6206" s="207">
        <v>14543.48</v>
      </c>
      <c r="G6206" s="207">
        <v>21154.16</v>
      </c>
      <c r="H6206" s="207">
        <v>23798.43</v>
      </c>
      <c r="I6206" s="214">
        <f t="shared" si="559"/>
        <v>246121</v>
      </c>
      <c r="J6206" s="211">
        <f t="shared" si="560"/>
        <v>0.39172529046633775</v>
      </c>
      <c r="K6206" s="212">
        <f t="shared" si="561"/>
        <v>0.45</v>
      </c>
      <c r="L6206" s="214">
        <f t="shared" ref="L6206:L6269" si="562">I6206*5.5%</f>
        <v>13536.655000000001</v>
      </c>
      <c r="M6206" s="213">
        <f t="shared" ref="M6206:M6269" si="563">I6206*8%</f>
        <v>19689.68</v>
      </c>
      <c r="N6206" s="213">
        <f t="shared" ref="N6206:N6269" si="564">I6206*9%</f>
        <v>22150.89</v>
      </c>
      <c r="O6206" s="242">
        <f t="shared" si="556"/>
        <v>0.51519999999971333</v>
      </c>
      <c r="P6206" s="242"/>
      <c r="Q6206" s="179"/>
      <c r="R6206" s="179"/>
      <c r="S6206" s="179"/>
      <c r="T6206" s="179"/>
      <c r="U6206" s="179"/>
      <c r="V6206" s="179"/>
      <c r="W6206" s="179"/>
      <c r="X6206" s="179"/>
      <c r="Y6206" s="179"/>
      <c r="Z6206" s="179"/>
      <c r="AA6206" s="222"/>
      <c r="AB6206" s="222"/>
      <c r="AC6206" s="222"/>
      <c r="AD6206" s="179"/>
      <c r="AE6206" s="179"/>
      <c r="AF6206" s="179"/>
      <c r="AG6206" s="179"/>
      <c r="AH6206" s="179"/>
      <c r="AI6206" s="179"/>
      <c r="AJ6206" s="179"/>
    </row>
    <row r="6207" spans="2:36" x14ac:dyDescent="0.3">
      <c r="B6207" s="224">
        <v>628400</v>
      </c>
      <c r="C6207" s="209">
        <v>264472</v>
      </c>
      <c r="D6207" s="206">
        <f t="shared" si="557"/>
        <v>0.42086569064290263</v>
      </c>
      <c r="E6207" s="208">
        <f t="shared" si="558"/>
        <v>0.45</v>
      </c>
      <c r="F6207" s="207">
        <v>14545.96</v>
      </c>
      <c r="G6207" s="207">
        <v>21157.759999999998</v>
      </c>
      <c r="H6207" s="207">
        <v>23802.48</v>
      </c>
      <c r="I6207" s="214">
        <f t="shared" si="559"/>
        <v>246166</v>
      </c>
      <c r="J6207" s="211">
        <f t="shared" si="560"/>
        <v>0.39173456397199236</v>
      </c>
      <c r="K6207" s="212">
        <f t="shared" si="561"/>
        <v>0.45</v>
      </c>
      <c r="L6207" s="214">
        <f t="shared" si="562"/>
        <v>13539.13</v>
      </c>
      <c r="M6207" s="213">
        <f t="shared" si="563"/>
        <v>19693.28</v>
      </c>
      <c r="N6207" s="213">
        <f t="shared" si="564"/>
        <v>22154.94</v>
      </c>
      <c r="O6207" s="242">
        <f t="shared" si="556"/>
        <v>0.51530000000002474</v>
      </c>
      <c r="P6207" s="242"/>
      <c r="Q6207" s="179"/>
      <c r="R6207" s="179"/>
      <c r="S6207" s="179"/>
      <c r="T6207" s="179"/>
      <c r="U6207" s="179"/>
      <c r="V6207" s="179"/>
      <c r="W6207" s="179"/>
      <c r="X6207" s="179"/>
      <c r="Y6207" s="179"/>
      <c r="Z6207" s="179"/>
      <c r="AA6207" s="222"/>
      <c r="AB6207" s="222"/>
      <c r="AC6207" s="222"/>
      <c r="AD6207" s="179"/>
      <c r="AE6207" s="179"/>
      <c r="AF6207" s="179"/>
      <c r="AG6207" s="179"/>
      <c r="AH6207" s="179"/>
      <c r="AI6207" s="179"/>
      <c r="AJ6207" s="179"/>
    </row>
    <row r="6208" spans="2:36" x14ac:dyDescent="0.3">
      <c r="B6208" s="224">
        <v>628500</v>
      </c>
      <c r="C6208" s="209">
        <v>264517</v>
      </c>
      <c r="D6208" s="206">
        <f t="shared" si="557"/>
        <v>0.42087032617342879</v>
      </c>
      <c r="E6208" s="208">
        <f t="shared" si="558"/>
        <v>0.45</v>
      </c>
      <c r="F6208" s="207">
        <v>14548.43</v>
      </c>
      <c r="G6208" s="207">
        <v>21161.360000000001</v>
      </c>
      <c r="H6208" s="207">
        <v>23806.53</v>
      </c>
      <c r="I6208" s="214">
        <f t="shared" si="559"/>
        <v>246211</v>
      </c>
      <c r="J6208" s="211">
        <f t="shared" si="560"/>
        <v>0.39174383452665074</v>
      </c>
      <c r="K6208" s="212">
        <f t="shared" si="561"/>
        <v>0.45</v>
      </c>
      <c r="L6208" s="214">
        <f t="shared" si="562"/>
        <v>13541.605</v>
      </c>
      <c r="M6208" s="213">
        <f t="shared" si="563"/>
        <v>19696.88</v>
      </c>
      <c r="N6208" s="213">
        <f t="shared" si="564"/>
        <v>22158.989999999998</v>
      </c>
      <c r="O6208" s="242">
        <f t="shared" si="556"/>
        <v>0.51519999999964061</v>
      </c>
      <c r="P6208" s="242"/>
      <c r="Q6208" s="179"/>
      <c r="R6208" s="179"/>
      <c r="S6208" s="179"/>
      <c r="T6208" s="179"/>
      <c r="U6208" s="179"/>
      <c r="V6208" s="179"/>
      <c r="W6208" s="179"/>
      <c r="X6208" s="179"/>
      <c r="Y6208" s="179"/>
      <c r="Z6208" s="179"/>
      <c r="AA6208" s="222"/>
      <c r="AB6208" s="222"/>
      <c r="AC6208" s="222"/>
      <c r="AD6208" s="179"/>
      <c r="AE6208" s="179"/>
      <c r="AF6208" s="179"/>
      <c r="AG6208" s="179"/>
      <c r="AH6208" s="179"/>
      <c r="AI6208" s="179"/>
      <c r="AJ6208" s="179"/>
    </row>
    <row r="6209" spans="2:36" x14ac:dyDescent="0.3">
      <c r="B6209" s="224">
        <v>628600</v>
      </c>
      <c r="C6209" s="209">
        <v>264562</v>
      </c>
      <c r="D6209" s="206">
        <f t="shared" si="557"/>
        <v>0.4208749602290805</v>
      </c>
      <c r="E6209" s="208">
        <f t="shared" si="558"/>
        <v>0.45</v>
      </c>
      <c r="F6209" s="207">
        <v>14550.91</v>
      </c>
      <c r="G6209" s="207">
        <v>21164.959999999999</v>
      </c>
      <c r="H6209" s="207">
        <v>23810.58</v>
      </c>
      <c r="I6209" s="214">
        <f t="shared" si="559"/>
        <v>246256</v>
      </c>
      <c r="J6209" s="211">
        <f t="shared" si="560"/>
        <v>0.39175310213172126</v>
      </c>
      <c r="K6209" s="212">
        <f t="shared" si="561"/>
        <v>0.45</v>
      </c>
      <c r="L6209" s="214">
        <f t="shared" si="562"/>
        <v>13544.08</v>
      </c>
      <c r="M6209" s="213">
        <f t="shared" si="563"/>
        <v>19700.48</v>
      </c>
      <c r="N6209" s="213">
        <f t="shared" si="564"/>
        <v>22163.040000000001</v>
      </c>
      <c r="O6209" s="242">
        <f t="shared" si="556"/>
        <v>0.5152999999999156</v>
      </c>
      <c r="P6209" s="242"/>
      <c r="Q6209" s="179"/>
      <c r="R6209" s="179"/>
      <c r="S6209" s="179"/>
      <c r="T6209" s="179"/>
      <c r="U6209" s="179"/>
      <c r="V6209" s="179"/>
      <c r="W6209" s="179"/>
      <c r="X6209" s="179"/>
      <c r="Y6209" s="179"/>
      <c r="Z6209" s="179"/>
      <c r="AA6209" s="222"/>
      <c r="AB6209" s="222"/>
      <c r="AC6209" s="222"/>
      <c r="AD6209" s="179"/>
      <c r="AE6209" s="179"/>
      <c r="AF6209" s="179"/>
      <c r="AG6209" s="179"/>
      <c r="AH6209" s="179"/>
      <c r="AI6209" s="179"/>
      <c r="AJ6209" s="179"/>
    </row>
    <row r="6210" spans="2:36" x14ac:dyDescent="0.3">
      <c r="B6210" s="224">
        <v>628700</v>
      </c>
      <c r="C6210" s="209">
        <v>264607</v>
      </c>
      <c r="D6210" s="206">
        <f t="shared" si="557"/>
        <v>0.42087959281056148</v>
      </c>
      <c r="E6210" s="208">
        <f t="shared" si="558"/>
        <v>0.45</v>
      </c>
      <c r="F6210" s="207">
        <v>14553.38</v>
      </c>
      <c r="G6210" s="207">
        <v>21168.560000000001</v>
      </c>
      <c r="H6210" s="207">
        <v>23814.63</v>
      </c>
      <c r="I6210" s="214">
        <f t="shared" si="559"/>
        <v>246301</v>
      </c>
      <c r="J6210" s="211">
        <f t="shared" si="560"/>
        <v>0.39176236678861143</v>
      </c>
      <c r="K6210" s="212">
        <f t="shared" si="561"/>
        <v>0.45</v>
      </c>
      <c r="L6210" s="214">
        <f t="shared" si="562"/>
        <v>13546.555</v>
      </c>
      <c r="M6210" s="213">
        <f t="shared" si="563"/>
        <v>19704.080000000002</v>
      </c>
      <c r="N6210" s="213">
        <f t="shared" si="564"/>
        <v>22167.09</v>
      </c>
      <c r="O6210" s="242">
        <f t="shared" si="556"/>
        <v>0.51520000000007715</v>
      </c>
      <c r="P6210" s="242"/>
      <c r="Q6210" s="179"/>
      <c r="R6210" s="179"/>
      <c r="S6210" s="179"/>
      <c r="T6210" s="179"/>
      <c r="U6210" s="179"/>
      <c r="V6210" s="179"/>
      <c r="W6210" s="179"/>
      <c r="X6210" s="179"/>
      <c r="Y6210" s="179"/>
      <c r="Z6210" s="179"/>
      <c r="AA6210" s="222"/>
      <c r="AB6210" s="222"/>
      <c r="AC6210" s="222"/>
      <c r="AD6210" s="179"/>
      <c r="AE6210" s="179"/>
      <c r="AF6210" s="179"/>
      <c r="AG6210" s="179"/>
      <c r="AH6210" s="179"/>
      <c r="AI6210" s="179"/>
      <c r="AJ6210" s="179"/>
    </row>
    <row r="6211" spans="2:36" x14ac:dyDescent="0.3">
      <c r="B6211" s="224">
        <v>628800</v>
      </c>
      <c r="C6211" s="209">
        <v>264652</v>
      </c>
      <c r="D6211" s="206">
        <f t="shared" si="557"/>
        <v>0.42088422391857505</v>
      </c>
      <c r="E6211" s="208">
        <f t="shared" si="558"/>
        <v>0.45</v>
      </c>
      <c r="F6211" s="207">
        <v>14555.86</v>
      </c>
      <c r="G6211" s="207">
        <v>21172.16</v>
      </c>
      <c r="H6211" s="207">
        <v>23818.68</v>
      </c>
      <c r="I6211" s="214">
        <f t="shared" si="559"/>
        <v>246346</v>
      </c>
      <c r="J6211" s="211">
        <f t="shared" si="560"/>
        <v>0.39177162849872771</v>
      </c>
      <c r="K6211" s="212">
        <f t="shared" si="561"/>
        <v>0.45</v>
      </c>
      <c r="L6211" s="214">
        <f t="shared" si="562"/>
        <v>13549.03</v>
      </c>
      <c r="M6211" s="213">
        <f t="shared" si="563"/>
        <v>19707.68</v>
      </c>
      <c r="N6211" s="213">
        <f t="shared" si="564"/>
        <v>22171.14</v>
      </c>
      <c r="O6211" s="242">
        <f t="shared" si="556"/>
        <v>0.51529999999980647</v>
      </c>
      <c r="P6211" s="242"/>
      <c r="Q6211" s="179"/>
      <c r="R6211" s="179"/>
      <c r="S6211" s="179"/>
      <c r="T6211" s="179"/>
      <c r="U6211" s="179"/>
      <c r="V6211" s="179"/>
      <c r="W6211" s="179"/>
      <c r="X6211" s="179"/>
      <c r="Y6211" s="179"/>
      <c r="Z6211" s="179"/>
      <c r="AA6211" s="222"/>
      <c r="AB6211" s="222"/>
      <c r="AC6211" s="222"/>
      <c r="AD6211" s="179"/>
      <c r="AE6211" s="179"/>
      <c r="AF6211" s="179"/>
      <c r="AG6211" s="179"/>
      <c r="AH6211" s="179"/>
      <c r="AI6211" s="179"/>
      <c r="AJ6211" s="179"/>
    </row>
    <row r="6212" spans="2:36" x14ac:dyDescent="0.3">
      <c r="B6212" s="224">
        <v>628900</v>
      </c>
      <c r="C6212" s="209">
        <v>264697</v>
      </c>
      <c r="D6212" s="206">
        <f t="shared" si="557"/>
        <v>0.42088885355382416</v>
      </c>
      <c r="E6212" s="208">
        <f t="shared" si="558"/>
        <v>0.45</v>
      </c>
      <c r="F6212" s="207">
        <v>14558.33</v>
      </c>
      <c r="G6212" s="207">
        <v>21175.759999999998</v>
      </c>
      <c r="H6212" s="207">
        <v>23822.73</v>
      </c>
      <c r="I6212" s="214">
        <f t="shared" si="559"/>
        <v>246391</v>
      </c>
      <c r="J6212" s="211">
        <f t="shared" si="560"/>
        <v>0.39178088726347593</v>
      </c>
      <c r="K6212" s="212">
        <f t="shared" si="561"/>
        <v>0.45</v>
      </c>
      <c r="L6212" s="214">
        <f t="shared" si="562"/>
        <v>13551.504999999999</v>
      </c>
      <c r="M6212" s="213">
        <f t="shared" si="563"/>
        <v>19711.28</v>
      </c>
      <c r="N6212" s="213">
        <f t="shared" si="564"/>
        <v>22175.19</v>
      </c>
      <c r="O6212" s="242">
        <f t="shared" si="556"/>
        <v>0.51519999999996802</v>
      </c>
      <c r="P6212" s="242"/>
      <c r="Q6212" s="179"/>
      <c r="R6212" s="179"/>
      <c r="S6212" s="179"/>
      <c r="T6212" s="179"/>
      <c r="U6212" s="179"/>
      <c r="V6212" s="179"/>
      <c r="W6212" s="179"/>
      <c r="X6212" s="179"/>
      <c r="Y6212" s="179"/>
      <c r="Z6212" s="179"/>
      <c r="AA6212" s="222"/>
      <c r="AB6212" s="222"/>
      <c r="AC6212" s="222"/>
      <c r="AD6212" s="179"/>
      <c r="AE6212" s="179"/>
      <c r="AF6212" s="179"/>
      <c r="AG6212" s="179"/>
      <c r="AH6212" s="179"/>
      <c r="AI6212" s="179"/>
      <c r="AJ6212" s="179"/>
    </row>
    <row r="6213" spans="2:36" x14ac:dyDescent="0.3">
      <c r="B6213" s="224">
        <v>629000</v>
      </c>
      <c r="C6213" s="209">
        <v>264742</v>
      </c>
      <c r="D6213" s="206">
        <f t="shared" si="557"/>
        <v>0.42089348171701113</v>
      </c>
      <c r="E6213" s="208">
        <f t="shared" si="558"/>
        <v>0.45</v>
      </c>
      <c r="F6213" s="207">
        <v>14560.81</v>
      </c>
      <c r="G6213" s="207">
        <v>21179.360000000001</v>
      </c>
      <c r="H6213" s="207">
        <v>23826.78</v>
      </c>
      <c r="I6213" s="214">
        <f t="shared" si="559"/>
        <v>246436</v>
      </c>
      <c r="J6213" s="211">
        <f t="shared" si="560"/>
        <v>0.39179014308426074</v>
      </c>
      <c r="K6213" s="212">
        <f t="shared" si="561"/>
        <v>0.45</v>
      </c>
      <c r="L6213" s="214">
        <f t="shared" si="562"/>
        <v>13553.98</v>
      </c>
      <c r="M6213" s="213">
        <f t="shared" si="563"/>
        <v>19714.88</v>
      </c>
      <c r="N6213" s="213">
        <f t="shared" si="564"/>
        <v>22179.239999999998</v>
      </c>
      <c r="O6213" s="242">
        <f t="shared" ref="O6213:O6276" si="565">(C6213+F6213+H6213-C6212-F6212-H6212)/100</f>
        <v>0.51529999999966092</v>
      </c>
      <c r="P6213" s="242"/>
      <c r="Q6213" s="179"/>
      <c r="R6213" s="179"/>
      <c r="S6213" s="179"/>
      <c r="T6213" s="179"/>
      <c r="U6213" s="179"/>
      <c r="V6213" s="179"/>
      <c r="W6213" s="179"/>
      <c r="X6213" s="179"/>
      <c r="Y6213" s="179"/>
      <c r="Z6213" s="179"/>
      <c r="AA6213" s="222"/>
      <c r="AB6213" s="222"/>
      <c r="AC6213" s="222"/>
      <c r="AD6213" s="179"/>
      <c r="AE6213" s="179"/>
      <c r="AF6213" s="179"/>
      <c r="AG6213" s="179"/>
      <c r="AH6213" s="179"/>
      <c r="AI6213" s="179"/>
      <c r="AJ6213" s="179"/>
    </row>
    <row r="6214" spans="2:36" x14ac:dyDescent="0.3">
      <c r="B6214" s="224">
        <v>629100</v>
      </c>
      <c r="C6214" s="209">
        <v>264787</v>
      </c>
      <c r="D6214" s="206">
        <f t="shared" si="557"/>
        <v>0.42089810840883801</v>
      </c>
      <c r="E6214" s="208">
        <f t="shared" si="558"/>
        <v>0.45</v>
      </c>
      <c r="F6214" s="207">
        <v>14563.28</v>
      </c>
      <c r="G6214" s="207">
        <v>21182.959999999999</v>
      </c>
      <c r="H6214" s="207">
        <v>23830.83</v>
      </c>
      <c r="I6214" s="214">
        <f t="shared" si="559"/>
        <v>246481</v>
      </c>
      <c r="J6214" s="211">
        <f t="shared" si="560"/>
        <v>0.39179939596248609</v>
      </c>
      <c r="K6214" s="212">
        <f t="shared" si="561"/>
        <v>0.45</v>
      </c>
      <c r="L6214" s="214">
        <f t="shared" si="562"/>
        <v>13556.455</v>
      </c>
      <c r="M6214" s="213">
        <f t="shared" si="563"/>
        <v>19718.48</v>
      </c>
      <c r="N6214" s="213">
        <f t="shared" si="564"/>
        <v>22183.29</v>
      </c>
      <c r="O6214" s="242">
        <f t="shared" si="565"/>
        <v>0.51520000000047728</v>
      </c>
      <c r="P6214" s="242"/>
      <c r="Q6214" s="179"/>
      <c r="R6214" s="179"/>
      <c r="S6214" s="179"/>
      <c r="T6214" s="179"/>
      <c r="U6214" s="179"/>
      <c r="V6214" s="179"/>
      <c r="W6214" s="179"/>
      <c r="X6214" s="179"/>
      <c r="Y6214" s="179"/>
      <c r="Z6214" s="179"/>
      <c r="AA6214" s="222"/>
      <c r="AB6214" s="222"/>
      <c r="AC6214" s="222"/>
      <c r="AD6214" s="179"/>
      <c r="AE6214" s="179"/>
      <c r="AF6214" s="179"/>
      <c r="AG6214" s="179"/>
      <c r="AH6214" s="179"/>
      <c r="AI6214" s="179"/>
      <c r="AJ6214" s="179"/>
    </row>
    <row r="6215" spans="2:36" x14ac:dyDescent="0.3">
      <c r="B6215" s="224">
        <v>629200</v>
      </c>
      <c r="C6215" s="209">
        <v>264832</v>
      </c>
      <c r="D6215" s="206">
        <f t="shared" si="557"/>
        <v>0.42090273363000635</v>
      </c>
      <c r="E6215" s="208">
        <f t="shared" si="558"/>
        <v>0.45</v>
      </c>
      <c r="F6215" s="207">
        <v>14565.76</v>
      </c>
      <c r="G6215" s="207">
        <v>21186.560000000001</v>
      </c>
      <c r="H6215" s="207">
        <v>23834.880000000001</v>
      </c>
      <c r="I6215" s="214">
        <f t="shared" si="559"/>
        <v>246526</v>
      </c>
      <c r="J6215" s="211">
        <f t="shared" si="560"/>
        <v>0.391808645899555</v>
      </c>
      <c r="K6215" s="212">
        <f t="shared" si="561"/>
        <v>0.45</v>
      </c>
      <c r="L6215" s="214">
        <f t="shared" si="562"/>
        <v>13558.93</v>
      </c>
      <c r="M6215" s="213">
        <f t="shared" si="563"/>
        <v>19722.080000000002</v>
      </c>
      <c r="N6215" s="213">
        <f t="shared" si="564"/>
        <v>22187.34</v>
      </c>
      <c r="O6215" s="242">
        <f t="shared" si="565"/>
        <v>0.51530000000013387</v>
      </c>
      <c r="P6215" s="242"/>
      <c r="Q6215" s="179"/>
      <c r="R6215" s="179"/>
      <c r="S6215" s="179"/>
      <c r="T6215" s="179"/>
      <c r="U6215" s="179"/>
      <c r="V6215" s="179"/>
      <c r="W6215" s="179"/>
      <c r="X6215" s="179"/>
      <c r="Y6215" s="179"/>
      <c r="Z6215" s="179"/>
      <c r="AA6215" s="222"/>
      <c r="AB6215" s="222"/>
      <c r="AC6215" s="222"/>
      <c r="AD6215" s="179"/>
      <c r="AE6215" s="179"/>
      <c r="AF6215" s="179"/>
      <c r="AG6215" s="179"/>
      <c r="AH6215" s="179"/>
      <c r="AI6215" s="179"/>
      <c r="AJ6215" s="179"/>
    </row>
    <row r="6216" spans="2:36" x14ac:dyDescent="0.3">
      <c r="B6216" s="224">
        <v>629300</v>
      </c>
      <c r="C6216" s="209">
        <v>264877</v>
      </c>
      <c r="D6216" s="206">
        <f t="shared" si="557"/>
        <v>0.42090735738121721</v>
      </c>
      <c r="E6216" s="208">
        <f t="shared" si="558"/>
        <v>0.45</v>
      </c>
      <c r="F6216" s="207">
        <v>14568.23</v>
      </c>
      <c r="G6216" s="207">
        <v>21190.16</v>
      </c>
      <c r="H6216" s="207">
        <v>23838.93</v>
      </c>
      <c r="I6216" s="214">
        <f t="shared" si="559"/>
        <v>246571</v>
      </c>
      <c r="J6216" s="211">
        <f t="shared" si="560"/>
        <v>0.39181789289686952</v>
      </c>
      <c r="K6216" s="212">
        <f t="shared" si="561"/>
        <v>0.45</v>
      </c>
      <c r="L6216" s="214">
        <f t="shared" si="562"/>
        <v>13561.405000000001</v>
      </c>
      <c r="M6216" s="213">
        <f t="shared" si="563"/>
        <v>19725.68</v>
      </c>
      <c r="N6216" s="213">
        <f t="shared" si="564"/>
        <v>22191.39</v>
      </c>
      <c r="O6216" s="242">
        <f t="shared" si="565"/>
        <v>0.51519999999971333</v>
      </c>
      <c r="P6216" s="242"/>
      <c r="Q6216" s="179"/>
      <c r="R6216" s="179"/>
      <c r="S6216" s="179"/>
      <c r="T6216" s="179"/>
      <c r="U6216" s="179"/>
      <c r="V6216" s="179"/>
      <c r="W6216" s="179"/>
      <c r="X6216" s="179"/>
      <c r="Y6216" s="179"/>
      <c r="Z6216" s="179"/>
      <c r="AA6216" s="222"/>
      <c r="AB6216" s="222"/>
      <c r="AC6216" s="222"/>
      <c r="AD6216" s="179"/>
      <c r="AE6216" s="179"/>
      <c r="AF6216" s="179"/>
      <c r="AG6216" s="179"/>
      <c r="AH6216" s="179"/>
      <c r="AI6216" s="179"/>
      <c r="AJ6216" s="179"/>
    </row>
    <row r="6217" spans="2:36" x14ac:dyDescent="0.3">
      <c r="B6217" s="224">
        <v>629400</v>
      </c>
      <c r="C6217" s="209">
        <v>264922</v>
      </c>
      <c r="D6217" s="206">
        <f t="shared" si="557"/>
        <v>0.42091197966317129</v>
      </c>
      <c r="E6217" s="208">
        <f t="shared" si="558"/>
        <v>0.45</v>
      </c>
      <c r="F6217" s="207">
        <v>14570.71</v>
      </c>
      <c r="G6217" s="207">
        <v>21193.759999999998</v>
      </c>
      <c r="H6217" s="207">
        <v>23842.98</v>
      </c>
      <c r="I6217" s="214">
        <f t="shared" si="559"/>
        <v>246616</v>
      </c>
      <c r="J6217" s="211">
        <f t="shared" si="560"/>
        <v>0.39182713695583093</v>
      </c>
      <c r="K6217" s="212">
        <f t="shared" si="561"/>
        <v>0.45</v>
      </c>
      <c r="L6217" s="214">
        <f t="shared" si="562"/>
        <v>13563.88</v>
      </c>
      <c r="M6217" s="213">
        <f t="shared" si="563"/>
        <v>19729.28</v>
      </c>
      <c r="N6217" s="213">
        <f t="shared" si="564"/>
        <v>22195.439999999999</v>
      </c>
      <c r="O6217" s="242">
        <f t="shared" si="565"/>
        <v>0.51530000000002474</v>
      </c>
      <c r="P6217" s="242"/>
      <c r="Q6217" s="179"/>
      <c r="R6217" s="179"/>
      <c r="S6217" s="179"/>
      <c r="T6217" s="179"/>
      <c r="U6217" s="179"/>
      <c r="V6217" s="179"/>
      <c r="W6217" s="179"/>
      <c r="X6217" s="179"/>
      <c r="Y6217" s="179"/>
      <c r="Z6217" s="179"/>
      <c r="AA6217" s="222"/>
      <c r="AB6217" s="222"/>
      <c r="AC6217" s="222"/>
      <c r="AD6217" s="179"/>
      <c r="AE6217" s="179"/>
      <c r="AF6217" s="179"/>
      <c r="AG6217" s="179"/>
      <c r="AH6217" s="179"/>
      <c r="AI6217" s="179"/>
      <c r="AJ6217" s="179"/>
    </row>
    <row r="6218" spans="2:36" x14ac:dyDescent="0.3">
      <c r="B6218" s="224">
        <v>629500</v>
      </c>
      <c r="C6218" s="209">
        <v>264967</v>
      </c>
      <c r="D6218" s="206">
        <f t="shared" si="557"/>
        <v>0.4209166004765687</v>
      </c>
      <c r="E6218" s="208">
        <f t="shared" si="558"/>
        <v>0.45</v>
      </c>
      <c r="F6218" s="207">
        <v>14573.18</v>
      </c>
      <c r="G6218" s="207">
        <v>21197.360000000001</v>
      </c>
      <c r="H6218" s="207">
        <v>23847.03</v>
      </c>
      <c r="I6218" s="214">
        <f t="shared" si="559"/>
        <v>246661</v>
      </c>
      <c r="J6218" s="211">
        <f t="shared" si="560"/>
        <v>0.39183637807783955</v>
      </c>
      <c r="K6218" s="212">
        <f t="shared" si="561"/>
        <v>0.45</v>
      </c>
      <c r="L6218" s="214">
        <f t="shared" si="562"/>
        <v>13566.355</v>
      </c>
      <c r="M6218" s="213">
        <f t="shared" si="563"/>
        <v>19732.88</v>
      </c>
      <c r="N6218" s="213">
        <f t="shared" si="564"/>
        <v>22199.489999999998</v>
      </c>
      <c r="O6218" s="242">
        <f t="shared" si="565"/>
        <v>0.51519999999964061</v>
      </c>
      <c r="P6218" s="242"/>
      <c r="Q6218" s="179"/>
      <c r="R6218" s="179"/>
      <c r="S6218" s="179"/>
      <c r="T6218" s="179"/>
      <c r="U6218" s="179"/>
      <c r="V6218" s="179"/>
      <c r="W6218" s="179"/>
      <c r="X6218" s="179"/>
      <c r="Y6218" s="179"/>
      <c r="Z6218" s="179"/>
      <c r="AA6218" s="222"/>
      <c r="AB6218" s="222"/>
      <c r="AC6218" s="222"/>
      <c r="AD6218" s="179"/>
      <c r="AE6218" s="179"/>
      <c r="AF6218" s="179"/>
      <c r="AG6218" s="179"/>
      <c r="AH6218" s="179"/>
      <c r="AI6218" s="179"/>
      <c r="AJ6218" s="179"/>
    </row>
    <row r="6219" spans="2:36" x14ac:dyDescent="0.3">
      <c r="B6219" s="224">
        <v>629600</v>
      </c>
      <c r="C6219" s="209">
        <v>265012</v>
      </c>
      <c r="D6219" s="206">
        <f t="shared" si="557"/>
        <v>0.42092121982210928</v>
      </c>
      <c r="E6219" s="208">
        <f t="shared" si="558"/>
        <v>0.45</v>
      </c>
      <c r="F6219" s="207">
        <v>14575.66</v>
      </c>
      <c r="G6219" s="207">
        <v>21200.959999999999</v>
      </c>
      <c r="H6219" s="207">
        <v>23851.08</v>
      </c>
      <c r="I6219" s="214">
        <f t="shared" si="559"/>
        <v>246706</v>
      </c>
      <c r="J6219" s="211">
        <f t="shared" si="560"/>
        <v>0.39184561626429482</v>
      </c>
      <c r="K6219" s="212">
        <f t="shared" si="561"/>
        <v>0.45</v>
      </c>
      <c r="L6219" s="214">
        <f t="shared" si="562"/>
        <v>13568.83</v>
      </c>
      <c r="M6219" s="213">
        <f t="shared" si="563"/>
        <v>19736.48</v>
      </c>
      <c r="N6219" s="213">
        <f t="shared" si="564"/>
        <v>22203.54</v>
      </c>
      <c r="O6219" s="242">
        <f t="shared" si="565"/>
        <v>0.5152999999999156</v>
      </c>
      <c r="P6219" s="242"/>
      <c r="Q6219" s="179"/>
      <c r="R6219" s="179"/>
      <c r="S6219" s="179"/>
      <c r="T6219" s="179"/>
      <c r="U6219" s="179"/>
      <c r="V6219" s="179"/>
      <c r="W6219" s="179"/>
      <c r="X6219" s="179"/>
      <c r="Y6219" s="179"/>
      <c r="Z6219" s="179"/>
      <c r="AA6219" s="222"/>
      <c r="AB6219" s="222"/>
      <c r="AC6219" s="222"/>
      <c r="AD6219" s="179"/>
      <c r="AE6219" s="179"/>
      <c r="AF6219" s="179"/>
      <c r="AG6219" s="179"/>
      <c r="AH6219" s="179"/>
      <c r="AI6219" s="179"/>
      <c r="AJ6219" s="179"/>
    </row>
    <row r="6220" spans="2:36" x14ac:dyDescent="0.3">
      <c r="B6220" s="224">
        <v>629700</v>
      </c>
      <c r="C6220" s="209">
        <v>265057</v>
      </c>
      <c r="D6220" s="206">
        <f t="shared" si="557"/>
        <v>0.4209258377004923</v>
      </c>
      <c r="E6220" s="208">
        <f t="shared" si="558"/>
        <v>0.45</v>
      </c>
      <c r="F6220" s="207">
        <v>14578.13</v>
      </c>
      <c r="G6220" s="207">
        <v>21204.560000000001</v>
      </c>
      <c r="H6220" s="207">
        <v>23855.13</v>
      </c>
      <c r="I6220" s="214">
        <f t="shared" si="559"/>
        <v>246751</v>
      </c>
      <c r="J6220" s="211">
        <f t="shared" si="560"/>
        <v>0.39185485151659522</v>
      </c>
      <c r="K6220" s="212">
        <f t="shared" si="561"/>
        <v>0.45</v>
      </c>
      <c r="L6220" s="214">
        <f t="shared" si="562"/>
        <v>13571.305</v>
      </c>
      <c r="M6220" s="213">
        <f t="shared" si="563"/>
        <v>19740.080000000002</v>
      </c>
      <c r="N6220" s="213">
        <f t="shared" si="564"/>
        <v>22207.59</v>
      </c>
      <c r="O6220" s="242">
        <f t="shared" si="565"/>
        <v>0.51520000000007715</v>
      </c>
      <c r="P6220" s="242"/>
      <c r="Q6220" s="179"/>
      <c r="R6220" s="179"/>
      <c r="S6220" s="179"/>
      <c r="T6220" s="179"/>
      <c r="U6220" s="179"/>
      <c r="V6220" s="179"/>
      <c r="W6220" s="179"/>
      <c r="X6220" s="179"/>
      <c r="Y6220" s="179"/>
      <c r="Z6220" s="179"/>
      <c r="AA6220" s="222"/>
      <c r="AB6220" s="222"/>
      <c r="AC6220" s="222"/>
      <c r="AD6220" s="179"/>
      <c r="AE6220" s="179"/>
      <c r="AF6220" s="179"/>
      <c r="AG6220" s="179"/>
      <c r="AH6220" s="179"/>
      <c r="AI6220" s="179"/>
      <c r="AJ6220" s="179"/>
    </row>
    <row r="6221" spans="2:36" x14ac:dyDescent="0.3">
      <c r="B6221" s="224">
        <v>629800</v>
      </c>
      <c r="C6221" s="209">
        <v>265102</v>
      </c>
      <c r="D6221" s="206">
        <f t="shared" si="557"/>
        <v>0.42093045411241664</v>
      </c>
      <c r="E6221" s="208">
        <f t="shared" si="558"/>
        <v>0.45</v>
      </c>
      <c r="F6221" s="207">
        <v>14580.61</v>
      </c>
      <c r="G6221" s="207">
        <v>21208.16</v>
      </c>
      <c r="H6221" s="207">
        <v>23859.18</v>
      </c>
      <c r="I6221" s="214">
        <f t="shared" si="559"/>
        <v>246796</v>
      </c>
      <c r="J6221" s="211">
        <f t="shared" si="560"/>
        <v>0.39186408383613847</v>
      </c>
      <c r="K6221" s="212">
        <f t="shared" si="561"/>
        <v>0.45</v>
      </c>
      <c r="L6221" s="214">
        <f t="shared" si="562"/>
        <v>13573.78</v>
      </c>
      <c r="M6221" s="213">
        <f t="shared" si="563"/>
        <v>19743.68</v>
      </c>
      <c r="N6221" s="213">
        <f t="shared" si="564"/>
        <v>22211.64</v>
      </c>
      <c r="O6221" s="242">
        <f t="shared" si="565"/>
        <v>0.51529999999980647</v>
      </c>
      <c r="P6221" s="242"/>
      <c r="Q6221" s="179"/>
      <c r="R6221" s="179"/>
      <c r="S6221" s="179"/>
      <c r="T6221" s="179"/>
      <c r="U6221" s="179"/>
      <c r="V6221" s="179"/>
      <c r="W6221" s="179"/>
      <c r="X6221" s="179"/>
      <c r="Y6221" s="179"/>
      <c r="Z6221" s="179"/>
      <c r="AA6221" s="222"/>
      <c r="AB6221" s="222"/>
      <c r="AC6221" s="222"/>
      <c r="AD6221" s="179"/>
      <c r="AE6221" s="179"/>
      <c r="AF6221" s="179"/>
      <c r="AG6221" s="179"/>
      <c r="AH6221" s="179"/>
      <c r="AI6221" s="179"/>
      <c r="AJ6221" s="179"/>
    </row>
    <row r="6222" spans="2:36" x14ac:dyDescent="0.3">
      <c r="B6222" s="224">
        <v>629900</v>
      </c>
      <c r="C6222" s="209">
        <v>265147</v>
      </c>
      <c r="D6222" s="206">
        <f t="shared" si="557"/>
        <v>0.42093506905858075</v>
      </c>
      <c r="E6222" s="208">
        <f t="shared" si="558"/>
        <v>0.45</v>
      </c>
      <c r="F6222" s="207">
        <v>14583.08</v>
      </c>
      <c r="G6222" s="207">
        <v>21211.759999999998</v>
      </c>
      <c r="H6222" s="207">
        <v>23863.23</v>
      </c>
      <c r="I6222" s="214">
        <f t="shared" si="559"/>
        <v>246841</v>
      </c>
      <c r="J6222" s="211">
        <f t="shared" si="560"/>
        <v>0.39187331322432134</v>
      </c>
      <c r="K6222" s="212">
        <f t="shared" si="561"/>
        <v>0.45</v>
      </c>
      <c r="L6222" s="214">
        <f t="shared" si="562"/>
        <v>13576.254999999999</v>
      </c>
      <c r="M6222" s="213">
        <f t="shared" si="563"/>
        <v>19747.28</v>
      </c>
      <c r="N6222" s="213">
        <f t="shared" si="564"/>
        <v>22215.69</v>
      </c>
      <c r="O6222" s="242">
        <f t="shared" si="565"/>
        <v>0.51519999999996802</v>
      </c>
      <c r="P6222" s="242"/>
      <c r="Q6222" s="179"/>
      <c r="R6222" s="179"/>
      <c r="S6222" s="179"/>
      <c r="T6222" s="179"/>
      <c r="U6222" s="179"/>
      <c r="V6222" s="179"/>
      <c r="W6222" s="179"/>
      <c r="X6222" s="179"/>
      <c r="Y6222" s="179"/>
      <c r="Z6222" s="179"/>
      <c r="AA6222" s="222"/>
      <c r="AB6222" s="222"/>
      <c r="AC6222" s="222"/>
      <c r="AD6222" s="179"/>
      <c r="AE6222" s="179"/>
      <c r="AF6222" s="179"/>
      <c r="AG6222" s="179"/>
      <c r="AH6222" s="179"/>
      <c r="AI6222" s="179"/>
      <c r="AJ6222" s="179"/>
    </row>
    <row r="6223" spans="2:36" x14ac:dyDescent="0.3">
      <c r="B6223" s="224">
        <v>630000</v>
      </c>
      <c r="C6223" s="209">
        <v>265192</v>
      </c>
      <c r="D6223" s="206">
        <f t="shared" si="557"/>
        <v>0.42093968253968256</v>
      </c>
      <c r="E6223" s="208">
        <f t="shared" si="558"/>
        <v>0.45</v>
      </c>
      <c r="F6223" s="207">
        <v>14585.56</v>
      </c>
      <c r="G6223" s="207">
        <v>21215.360000000001</v>
      </c>
      <c r="H6223" s="207">
        <v>23867.279999999999</v>
      </c>
      <c r="I6223" s="214">
        <f t="shared" si="559"/>
        <v>246886</v>
      </c>
      <c r="J6223" s="211">
        <f t="shared" si="560"/>
        <v>0.39188253968253967</v>
      </c>
      <c r="K6223" s="212">
        <f t="shared" si="561"/>
        <v>0.45</v>
      </c>
      <c r="L6223" s="214">
        <f t="shared" si="562"/>
        <v>13578.73</v>
      </c>
      <c r="M6223" s="213">
        <f t="shared" si="563"/>
        <v>19750.88</v>
      </c>
      <c r="N6223" s="213">
        <f t="shared" si="564"/>
        <v>22219.739999999998</v>
      </c>
      <c r="O6223" s="242">
        <f t="shared" si="565"/>
        <v>0.51529999999966092</v>
      </c>
      <c r="P6223" s="242"/>
      <c r="Q6223" s="179"/>
      <c r="R6223" s="179"/>
      <c r="S6223" s="179"/>
      <c r="T6223" s="179"/>
      <c r="U6223" s="179"/>
      <c r="V6223" s="179"/>
      <c r="W6223" s="179"/>
      <c r="X6223" s="179"/>
      <c r="Y6223" s="179"/>
      <c r="Z6223" s="179"/>
      <c r="AA6223" s="222"/>
      <c r="AB6223" s="222"/>
      <c r="AC6223" s="222"/>
      <c r="AD6223" s="179"/>
      <c r="AE6223" s="179"/>
      <c r="AF6223" s="179"/>
      <c r="AG6223" s="179"/>
      <c r="AH6223" s="179"/>
      <c r="AI6223" s="179"/>
      <c r="AJ6223" s="179"/>
    </row>
    <row r="6224" spans="2:36" x14ac:dyDescent="0.3">
      <c r="B6224" s="224">
        <v>630100</v>
      </c>
      <c r="C6224" s="209">
        <v>265237</v>
      </c>
      <c r="D6224" s="206">
        <f t="shared" si="557"/>
        <v>0.42094429455641963</v>
      </c>
      <c r="E6224" s="208">
        <f t="shared" si="558"/>
        <v>0.45</v>
      </c>
      <c r="F6224" s="207">
        <v>14588.03</v>
      </c>
      <c r="G6224" s="207">
        <v>21218.959999999999</v>
      </c>
      <c r="H6224" s="207">
        <v>23871.33</v>
      </c>
      <c r="I6224" s="214">
        <f t="shared" si="559"/>
        <v>246931</v>
      </c>
      <c r="J6224" s="211">
        <f t="shared" si="560"/>
        <v>0.39189176321218855</v>
      </c>
      <c r="K6224" s="212">
        <f t="shared" si="561"/>
        <v>0.45</v>
      </c>
      <c r="L6224" s="214">
        <f t="shared" si="562"/>
        <v>13581.205</v>
      </c>
      <c r="M6224" s="213">
        <f t="shared" si="563"/>
        <v>19754.48</v>
      </c>
      <c r="N6224" s="213">
        <f t="shared" si="564"/>
        <v>22223.79</v>
      </c>
      <c r="O6224" s="242">
        <f t="shared" si="565"/>
        <v>0.51520000000047728</v>
      </c>
      <c r="P6224" s="242"/>
      <c r="Q6224" s="179"/>
      <c r="R6224" s="179"/>
      <c r="S6224" s="179"/>
      <c r="T6224" s="179"/>
      <c r="U6224" s="179"/>
      <c r="V6224" s="179"/>
      <c r="W6224" s="179"/>
      <c r="X6224" s="179"/>
      <c r="Y6224" s="179"/>
      <c r="Z6224" s="179"/>
      <c r="AA6224" s="222"/>
      <c r="AB6224" s="222"/>
      <c r="AC6224" s="222"/>
      <c r="AD6224" s="179"/>
      <c r="AE6224" s="179"/>
      <c r="AF6224" s="179"/>
      <c r="AG6224" s="179"/>
      <c r="AH6224" s="179"/>
      <c r="AI6224" s="179"/>
      <c r="AJ6224" s="179"/>
    </row>
    <row r="6225" spans="2:36" x14ac:dyDescent="0.3">
      <c r="B6225" s="224">
        <v>630200</v>
      </c>
      <c r="C6225" s="209">
        <v>265282</v>
      </c>
      <c r="D6225" s="206">
        <f t="shared" si="557"/>
        <v>0.42094890510948907</v>
      </c>
      <c r="E6225" s="208">
        <f t="shared" si="558"/>
        <v>0.45</v>
      </c>
      <c r="F6225" s="207">
        <v>14590.51</v>
      </c>
      <c r="G6225" s="207">
        <v>21222.560000000001</v>
      </c>
      <c r="H6225" s="207">
        <v>23875.38</v>
      </c>
      <c r="I6225" s="214">
        <f t="shared" si="559"/>
        <v>246976</v>
      </c>
      <c r="J6225" s="211">
        <f t="shared" si="560"/>
        <v>0.39190098381466199</v>
      </c>
      <c r="K6225" s="212">
        <f t="shared" si="561"/>
        <v>0.45</v>
      </c>
      <c r="L6225" s="214">
        <f t="shared" si="562"/>
        <v>13583.68</v>
      </c>
      <c r="M6225" s="213">
        <f t="shared" si="563"/>
        <v>19758.080000000002</v>
      </c>
      <c r="N6225" s="213">
        <f t="shared" si="564"/>
        <v>22227.84</v>
      </c>
      <c r="O6225" s="242">
        <f t="shared" si="565"/>
        <v>0.51530000000013387</v>
      </c>
      <c r="P6225" s="242"/>
      <c r="Q6225" s="179"/>
      <c r="R6225" s="179"/>
      <c r="S6225" s="179"/>
      <c r="T6225" s="179"/>
      <c r="U6225" s="179"/>
      <c r="V6225" s="179"/>
      <c r="W6225" s="179"/>
      <c r="X6225" s="179"/>
      <c r="Y6225" s="179"/>
      <c r="Z6225" s="179"/>
      <c r="AA6225" s="222"/>
      <c r="AB6225" s="222"/>
      <c r="AC6225" s="222"/>
      <c r="AD6225" s="179"/>
      <c r="AE6225" s="179"/>
      <c r="AF6225" s="179"/>
      <c r="AG6225" s="179"/>
      <c r="AH6225" s="179"/>
      <c r="AI6225" s="179"/>
      <c r="AJ6225" s="179"/>
    </row>
    <row r="6226" spans="2:36" x14ac:dyDescent="0.3">
      <c r="B6226" s="224">
        <v>630300</v>
      </c>
      <c r="C6226" s="209">
        <v>265327</v>
      </c>
      <c r="D6226" s="206">
        <f t="shared" si="557"/>
        <v>0.42095351419958749</v>
      </c>
      <c r="E6226" s="208">
        <f t="shared" si="558"/>
        <v>0.45</v>
      </c>
      <c r="F6226" s="207">
        <v>14592.98</v>
      </c>
      <c r="G6226" s="207">
        <v>21226.16</v>
      </c>
      <c r="H6226" s="207">
        <v>23879.43</v>
      </c>
      <c r="I6226" s="214">
        <f t="shared" si="559"/>
        <v>247021</v>
      </c>
      <c r="J6226" s="211">
        <f t="shared" si="560"/>
        <v>0.3919102014913533</v>
      </c>
      <c r="K6226" s="212">
        <f t="shared" si="561"/>
        <v>0.45</v>
      </c>
      <c r="L6226" s="214">
        <f t="shared" si="562"/>
        <v>13586.155000000001</v>
      </c>
      <c r="M6226" s="213">
        <f t="shared" si="563"/>
        <v>19761.68</v>
      </c>
      <c r="N6226" s="213">
        <f t="shared" si="564"/>
        <v>22231.89</v>
      </c>
      <c r="O6226" s="242">
        <f t="shared" si="565"/>
        <v>0.51519999999971333</v>
      </c>
      <c r="P6226" s="242"/>
      <c r="Q6226" s="179"/>
      <c r="R6226" s="179"/>
      <c r="S6226" s="179"/>
      <c r="T6226" s="179"/>
      <c r="U6226" s="179"/>
      <c r="V6226" s="179"/>
      <c r="W6226" s="179"/>
      <c r="X6226" s="179"/>
      <c r="Y6226" s="179"/>
      <c r="Z6226" s="179"/>
      <c r="AA6226" s="222"/>
      <c r="AB6226" s="222"/>
      <c r="AC6226" s="222"/>
      <c r="AD6226" s="179"/>
      <c r="AE6226" s="179"/>
      <c r="AF6226" s="179"/>
      <c r="AG6226" s="179"/>
      <c r="AH6226" s="179"/>
      <c r="AI6226" s="179"/>
      <c r="AJ6226" s="179"/>
    </row>
    <row r="6227" spans="2:36" x14ac:dyDescent="0.3">
      <c r="B6227" s="224">
        <v>630400</v>
      </c>
      <c r="C6227" s="209">
        <v>265372</v>
      </c>
      <c r="D6227" s="206">
        <f t="shared" si="557"/>
        <v>0.42095812182741116</v>
      </c>
      <c r="E6227" s="208">
        <f t="shared" si="558"/>
        <v>0.45</v>
      </c>
      <c r="F6227" s="207">
        <v>14595.46</v>
      </c>
      <c r="G6227" s="207">
        <v>21229.759999999998</v>
      </c>
      <c r="H6227" s="207">
        <v>23883.48</v>
      </c>
      <c r="I6227" s="214">
        <f t="shared" si="559"/>
        <v>247066</v>
      </c>
      <c r="J6227" s="211">
        <f t="shared" si="560"/>
        <v>0.39191941624365484</v>
      </c>
      <c r="K6227" s="212">
        <f t="shared" si="561"/>
        <v>0.45</v>
      </c>
      <c r="L6227" s="214">
        <f t="shared" si="562"/>
        <v>13588.63</v>
      </c>
      <c r="M6227" s="213">
        <f t="shared" si="563"/>
        <v>19765.28</v>
      </c>
      <c r="N6227" s="213">
        <f t="shared" si="564"/>
        <v>22235.94</v>
      </c>
      <c r="O6227" s="242">
        <f t="shared" si="565"/>
        <v>0.51530000000002474</v>
      </c>
      <c r="P6227" s="242"/>
      <c r="Q6227" s="179"/>
      <c r="R6227" s="179"/>
      <c r="S6227" s="179"/>
      <c r="T6227" s="179"/>
      <c r="U6227" s="179"/>
      <c r="V6227" s="179"/>
      <c r="W6227" s="179"/>
      <c r="X6227" s="179"/>
      <c r="Y6227" s="179"/>
      <c r="Z6227" s="179"/>
      <c r="AA6227" s="222"/>
      <c r="AB6227" s="222"/>
      <c r="AC6227" s="222"/>
      <c r="AD6227" s="179"/>
      <c r="AE6227" s="179"/>
      <c r="AF6227" s="179"/>
      <c r="AG6227" s="179"/>
      <c r="AH6227" s="179"/>
      <c r="AI6227" s="179"/>
      <c r="AJ6227" s="179"/>
    </row>
    <row r="6228" spans="2:36" x14ac:dyDescent="0.3">
      <c r="B6228" s="224">
        <v>630500</v>
      </c>
      <c r="C6228" s="209">
        <v>265417</v>
      </c>
      <c r="D6228" s="206">
        <f t="shared" si="557"/>
        <v>0.42096272799365581</v>
      </c>
      <c r="E6228" s="208">
        <f t="shared" si="558"/>
        <v>0.45</v>
      </c>
      <c r="F6228" s="207">
        <v>14597.93</v>
      </c>
      <c r="G6228" s="207">
        <v>21233.360000000001</v>
      </c>
      <c r="H6228" s="207">
        <v>23887.53</v>
      </c>
      <c r="I6228" s="214">
        <f t="shared" si="559"/>
        <v>247111</v>
      </c>
      <c r="J6228" s="211">
        <f t="shared" si="560"/>
        <v>0.39192862807295797</v>
      </c>
      <c r="K6228" s="212">
        <f t="shared" si="561"/>
        <v>0.45</v>
      </c>
      <c r="L6228" s="214">
        <f t="shared" si="562"/>
        <v>13591.105</v>
      </c>
      <c r="M6228" s="213">
        <f t="shared" si="563"/>
        <v>19768.88</v>
      </c>
      <c r="N6228" s="213">
        <f t="shared" si="564"/>
        <v>22239.989999999998</v>
      </c>
      <c r="O6228" s="242">
        <f t="shared" si="565"/>
        <v>0.51519999999964061</v>
      </c>
      <c r="P6228" s="242"/>
      <c r="Q6228" s="179"/>
      <c r="R6228" s="179"/>
      <c r="S6228" s="179"/>
      <c r="T6228" s="179"/>
      <c r="U6228" s="179"/>
      <c r="V6228" s="179"/>
      <c r="W6228" s="179"/>
      <c r="X6228" s="179"/>
      <c r="Y6228" s="179"/>
      <c r="Z6228" s="179"/>
      <c r="AA6228" s="222"/>
      <c r="AB6228" s="222"/>
      <c r="AC6228" s="222"/>
      <c r="AD6228" s="179"/>
      <c r="AE6228" s="179"/>
      <c r="AF6228" s="179"/>
      <c r="AG6228" s="179"/>
      <c r="AH6228" s="179"/>
      <c r="AI6228" s="179"/>
      <c r="AJ6228" s="179"/>
    </row>
    <row r="6229" spans="2:36" x14ac:dyDescent="0.3">
      <c r="B6229" s="224">
        <v>630600</v>
      </c>
      <c r="C6229" s="209">
        <v>265462</v>
      </c>
      <c r="D6229" s="206">
        <f t="shared" si="557"/>
        <v>0.42096733269901682</v>
      </c>
      <c r="E6229" s="208">
        <f t="shared" si="558"/>
        <v>0.45</v>
      </c>
      <c r="F6229" s="207">
        <v>14600.41</v>
      </c>
      <c r="G6229" s="207">
        <v>21236.959999999999</v>
      </c>
      <c r="H6229" s="207">
        <v>23891.58</v>
      </c>
      <c r="I6229" s="214">
        <f t="shared" si="559"/>
        <v>247156</v>
      </c>
      <c r="J6229" s="211">
        <f t="shared" si="560"/>
        <v>0.39193783698065332</v>
      </c>
      <c r="K6229" s="212">
        <f t="shared" si="561"/>
        <v>0.45</v>
      </c>
      <c r="L6229" s="214">
        <f t="shared" si="562"/>
        <v>13593.58</v>
      </c>
      <c r="M6229" s="213">
        <f t="shared" si="563"/>
        <v>19772.48</v>
      </c>
      <c r="N6229" s="213">
        <f t="shared" si="564"/>
        <v>22244.04</v>
      </c>
      <c r="O6229" s="242">
        <f t="shared" si="565"/>
        <v>0.5152999999999156</v>
      </c>
      <c r="P6229" s="242"/>
      <c r="Q6229" s="179"/>
      <c r="R6229" s="179"/>
      <c r="S6229" s="179"/>
      <c r="T6229" s="179"/>
      <c r="U6229" s="179"/>
      <c r="V6229" s="179"/>
      <c r="W6229" s="179"/>
      <c r="X6229" s="179"/>
      <c r="Y6229" s="179"/>
      <c r="Z6229" s="179"/>
      <c r="AA6229" s="222"/>
      <c r="AB6229" s="222"/>
      <c r="AC6229" s="222"/>
      <c r="AD6229" s="179"/>
      <c r="AE6229" s="179"/>
      <c r="AF6229" s="179"/>
      <c r="AG6229" s="179"/>
      <c r="AH6229" s="179"/>
      <c r="AI6229" s="179"/>
      <c r="AJ6229" s="179"/>
    </row>
    <row r="6230" spans="2:36" x14ac:dyDescent="0.3">
      <c r="B6230" s="224">
        <v>630700</v>
      </c>
      <c r="C6230" s="209">
        <v>265507</v>
      </c>
      <c r="D6230" s="206">
        <f t="shared" si="557"/>
        <v>0.42097193594418902</v>
      </c>
      <c r="E6230" s="208">
        <f t="shared" si="558"/>
        <v>0.45</v>
      </c>
      <c r="F6230" s="207">
        <v>14602.88</v>
      </c>
      <c r="G6230" s="207">
        <v>21240.560000000001</v>
      </c>
      <c r="H6230" s="207">
        <v>23895.63</v>
      </c>
      <c r="I6230" s="214">
        <f t="shared" si="559"/>
        <v>247201</v>
      </c>
      <c r="J6230" s="211">
        <f t="shared" si="560"/>
        <v>0.39194704296813065</v>
      </c>
      <c r="K6230" s="212">
        <f t="shared" si="561"/>
        <v>0.45</v>
      </c>
      <c r="L6230" s="214">
        <f t="shared" si="562"/>
        <v>13596.055</v>
      </c>
      <c r="M6230" s="213">
        <f t="shared" si="563"/>
        <v>19776.080000000002</v>
      </c>
      <c r="N6230" s="213">
        <f t="shared" si="564"/>
        <v>22248.09</v>
      </c>
      <c r="O6230" s="242">
        <f t="shared" si="565"/>
        <v>0.51520000000007715</v>
      </c>
      <c r="P6230" s="242"/>
      <c r="Q6230" s="179"/>
      <c r="R6230" s="179"/>
      <c r="S6230" s="179"/>
      <c r="T6230" s="179"/>
      <c r="U6230" s="179"/>
      <c r="V6230" s="179"/>
      <c r="W6230" s="179"/>
      <c r="X6230" s="179"/>
      <c r="Y6230" s="179"/>
      <c r="Z6230" s="179"/>
      <c r="AA6230" s="222"/>
      <c r="AB6230" s="222"/>
      <c r="AC6230" s="222"/>
      <c r="AD6230" s="179"/>
      <c r="AE6230" s="179"/>
      <c r="AF6230" s="179"/>
      <c r="AG6230" s="179"/>
      <c r="AH6230" s="179"/>
      <c r="AI6230" s="179"/>
      <c r="AJ6230" s="179"/>
    </row>
    <row r="6231" spans="2:36" x14ac:dyDescent="0.3">
      <c r="B6231" s="224">
        <v>630800</v>
      </c>
      <c r="C6231" s="209">
        <v>265552</v>
      </c>
      <c r="D6231" s="206">
        <f t="shared" si="557"/>
        <v>0.42097653772986682</v>
      </c>
      <c r="E6231" s="208">
        <f t="shared" si="558"/>
        <v>0.45</v>
      </c>
      <c r="F6231" s="207">
        <v>14605.36</v>
      </c>
      <c r="G6231" s="207">
        <v>21244.16</v>
      </c>
      <c r="H6231" s="207">
        <v>23899.68</v>
      </c>
      <c r="I6231" s="214">
        <f t="shared" si="559"/>
        <v>247246</v>
      </c>
      <c r="J6231" s="211">
        <f t="shared" si="560"/>
        <v>0.3919562460367787</v>
      </c>
      <c r="K6231" s="212">
        <f t="shared" si="561"/>
        <v>0.45</v>
      </c>
      <c r="L6231" s="214">
        <f t="shared" si="562"/>
        <v>13598.53</v>
      </c>
      <c r="M6231" s="213">
        <f t="shared" si="563"/>
        <v>19779.68</v>
      </c>
      <c r="N6231" s="213">
        <f t="shared" si="564"/>
        <v>22252.14</v>
      </c>
      <c r="O6231" s="242">
        <f t="shared" si="565"/>
        <v>0.51529999999980647</v>
      </c>
      <c r="P6231" s="242"/>
      <c r="Q6231" s="179"/>
      <c r="R6231" s="179"/>
      <c r="S6231" s="179"/>
      <c r="T6231" s="179"/>
      <c r="U6231" s="179"/>
      <c r="V6231" s="179"/>
      <c r="W6231" s="179"/>
      <c r="X6231" s="179"/>
      <c r="Y6231" s="179"/>
      <c r="Z6231" s="179"/>
      <c r="AA6231" s="222"/>
      <c r="AB6231" s="222"/>
      <c r="AC6231" s="222"/>
      <c r="AD6231" s="179"/>
      <c r="AE6231" s="179"/>
      <c r="AF6231" s="179"/>
      <c r="AG6231" s="179"/>
      <c r="AH6231" s="179"/>
      <c r="AI6231" s="179"/>
      <c r="AJ6231" s="179"/>
    </row>
    <row r="6232" spans="2:36" x14ac:dyDescent="0.3">
      <c r="B6232" s="224">
        <v>630900</v>
      </c>
      <c r="C6232" s="209">
        <v>265597</v>
      </c>
      <c r="D6232" s="206">
        <f t="shared" ref="D6232:D6295" si="566">C6232/B6232</f>
        <v>0.42098113805674431</v>
      </c>
      <c r="E6232" s="208">
        <f t="shared" ref="E6232:E6295" si="567">(C6232-C6231)/(B6232-B6231)</f>
        <v>0.45</v>
      </c>
      <c r="F6232" s="207">
        <v>14607.83</v>
      </c>
      <c r="G6232" s="207">
        <v>21247.759999999998</v>
      </c>
      <c r="H6232" s="207">
        <v>23903.73</v>
      </c>
      <c r="I6232" s="214">
        <f t="shared" si="559"/>
        <v>247291</v>
      </c>
      <c r="J6232" s="211">
        <f t="shared" si="560"/>
        <v>0.3919654461879854</v>
      </c>
      <c r="K6232" s="212">
        <f t="shared" si="561"/>
        <v>0.45</v>
      </c>
      <c r="L6232" s="214">
        <f t="shared" si="562"/>
        <v>13601.004999999999</v>
      </c>
      <c r="M6232" s="213">
        <f t="shared" si="563"/>
        <v>19783.28</v>
      </c>
      <c r="N6232" s="213">
        <f t="shared" si="564"/>
        <v>22256.19</v>
      </c>
      <c r="O6232" s="242">
        <f t="shared" si="565"/>
        <v>0.51519999999996802</v>
      </c>
      <c r="P6232" s="242"/>
      <c r="Q6232" s="179"/>
      <c r="R6232" s="179"/>
      <c r="S6232" s="179"/>
      <c r="T6232" s="179"/>
      <c r="U6232" s="179"/>
      <c r="V6232" s="179"/>
      <c r="W6232" s="179"/>
      <c r="X6232" s="179"/>
      <c r="Y6232" s="179"/>
      <c r="Z6232" s="179"/>
      <c r="AA6232" s="222"/>
      <c r="AB6232" s="222"/>
      <c r="AC6232" s="222"/>
      <c r="AD6232" s="179"/>
      <c r="AE6232" s="179"/>
      <c r="AF6232" s="179"/>
      <c r="AG6232" s="179"/>
      <c r="AH6232" s="179"/>
      <c r="AI6232" s="179"/>
      <c r="AJ6232" s="179"/>
    </row>
    <row r="6233" spans="2:36" x14ac:dyDescent="0.3">
      <c r="B6233" s="224">
        <v>631000</v>
      </c>
      <c r="C6233" s="209">
        <v>265642</v>
      </c>
      <c r="D6233" s="206">
        <f t="shared" si="566"/>
        <v>0.42098573692551505</v>
      </c>
      <c r="E6233" s="208">
        <f t="shared" si="567"/>
        <v>0.45</v>
      </c>
      <c r="F6233" s="207">
        <v>14610.31</v>
      </c>
      <c r="G6233" s="207">
        <v>21251.360000000001</v>
      </c>
      <c r="H6233" s="207">
        <v>23907.78</v>
      </c>
      <c r="I6233" s="214">
        <f t="shared" si="559"/>
        <v>247336</v>
      </c>
      <c r="J6233" s="211">
        <f t="shared" si="560"/>
        <v>0.39197464342313787</v>
      </c>
      <c r="K6233" s="212">
        <f t="shared" si="561"/>
        <v>0.45</v>
      </c>
      <c r="L6233" s="214">
        <f t="shared" si="562"/>
        <v>13603.48</v>
      </c>
      <c r="M6233" s="213">
        <f t="shared" si="563"/>
        <v>19786.88</v>
      </c>
      <c r="N6233" s="213">
        <f t="shared" si="564"/>
        <v>22260.239999999998</v>
      </c>
      <c r="O6233" s="242">
        <f t="shared" si="565"/>
        <v>0.51529999999966092</v>
      </c>
      <c r="P6233" s="242"/>
      <c r="Q6233" s="179"/>
      <c r="R6233" s="179"/>
      <c r="S6233" s="179"/>
      <c r="T6233" s="179"/>
      <c r="U6233" s="179"/>
      <c r="V6233" s="179"/>
      <c r="W6233" s="179"/>
      <c r="X6233" s="179"/>
      <c r="Y6233" s="179"/>
      <c r="Z6233" s="179"/>
      <c r="AA6233" s="222"/>
      <c r="AB6233" s="222"/>
      <c r="AC6233" s="222"/>
      <c r="AD6233" s="179"/>
      <c r="AE6233" s="179"/>
      <c r="AF6233" s="179"/>
      <c r="AG6233" s="179"/>
      <c r="AH6233" s="179"/>
      <c r="AI6233" s="179"/>
      <c r="AJ6233" s="179"/>
    </row>
    <row r="6234" spans="2:36" x14ac:dyDescent="0.3">
      <c r="B6234" s="224">
        <v>631100</v>
      </c>
      <c r="C6234" s="209">
        <v>265687</v>
      </c>
      <c r="D6234" s="206">
        <f t="shared" si="566"/>
        <v>0.42099033433687211</v>
      </c>
      <c r="E6234" s="208">
        <f t="shared" si="567"/>
        <v>0.45</v>
      </c>
      <c r="F6234" s="207">
        <v>14612.78</v>
      </c>
      <c r="G6234" s="207">
        <v>21254.959999999999</v>
      </c>
      <c r="H6234" s="207">
        <v>23911.83</v>
      </c>
      <c r="I6234" s="214">
        <f t="shared" si="559"/>
        <v>247381</v>
      </c>
      <c r="J6234" s="211">
        <f t="shared" si="560"/>
        <v>0.39198383774362222</v>
      </c>
      <c r="K6234" s="212">
        <f t="shared" si="561"/>
        <v>0.45</v>
      </c>
      <c r="L6234" s="214">
        <f t="shared" si="562"/>
        <v>13605.955</v>
      </c>
      <c r="M6234" s="213">
        <f t="shared" si="563"/>
        <v>19790.48</v>
      </c>
      <c r="N6234" s="213">
        <f t="shared" si="564"/>
        <v>22264.29</v>
      </c>
      <c r="O6234" s="242">
        <f t="shared" si="565"/>
        <v>0.51520000000047728</v>
      </c>
      <c r="P6234" s="242"/>
      <c r="Q6234" s="179"/>
      <c r="R6234" s="179"/>
      <c r="S6234" s="179"/>
      <c r="T6234" s="179"/>
      <c r="U6234" s="179"/>
      <c r="V6234" s="179"/>
      <c r="W6234" s="179"/>
      <c r="X6234" s="179"/>
      <c r="Y6234" s="179"/>
      <c r="Z6234" s="179"/>
      <c r="AA6234" s="222"/>
      <c r="AB6234" s="222"/>
      <c r="AC6234" s="222"/>
      <c r="AD6234" s="179"/>
      <c r="AE6234" s="179"/>
      <c r="AF6234" s="179"/>
      <c r="AG6234" s="179"/>
      <c r="AH6234" s="179"/>
      <c r="AI6234" s="179"/>
      <c r="AJ6234" s="179"/>
    </row>
    <row r="6235" spans="2:36" x14ac:dyDescent="0.3">
      <c r="B6235" s="224">
        <v>631200</v>
      </c>
      <c r="C6235" s="209">
        <v>265732</v>
      </c>
      <c r="D6235" s="206">
        <f t="shared" si="566"/>
        <v>0.42099493029150825</v>
      </c>
      <c r="E6235" s="208">
        <f t="shared" si="567"/>
        <v>0.45</v>
      </c>
      <c r="F6235" s="207">
        <v>14615.26</v>
      </c>
      <c r="G6235" s="207">
        <v>21258.560000000001</v>
      </c>
      <c r="H6235" s="207">
        <v>23915.88</v>
      </c>
      <c r="I6235" s="214">
        <f t="shared" si="559"/>
        <v>247426</v>
      </c>
      <c r="J6235" s="211">
        <f t="shared" si="560"/>
        <v>0.39199302915082385</v>
      </c>
      <c r="K6235" s="212">
        <f t="shared" si="561"/>
        <v>0.45</v>
      </c>
      <c r="L6235" s="214">
        <f t="shared" si="562"/>
        <v>13608.43</v>
      </c>
      <c r="M6235" s="213">
        <f t="shared" si="563"/>
        <v>19794.080000000002</v>
      </c>
      <c r="N6235" s="213">
        <f t="shared" si="564"/>
        <v>22268.34</v>
      </c>
      <c r="O6235" s="242">
        <f t="shared" si="565"/>
        <v>0.51530000000013387</v>
      </c>
      <c r="P6235" s="242"/>
      <c r="Q6235" s="179"/>
      <c r="R6235" s="179"/>
      <c r="S6235" s="179"/>
      <c r="T6235" s="179"/>
      <c r="U6235" s="179"/>
      <c r="V6235" s="179"/>
      <c r="W6235" s="179"/>
      <c r="X6235" s="179"/>
      <c r="Y6235" s="179"/>
      <c r="Z6235" s="179"/>
      <c r="AA6235" s="222"/>
      <c r="AB6235" s="222"/>
      <c r="AC6235" s="222"/>
      <c r="AD6235" s="179"/>
      <c r="AE6235" s="179"/>
      <c r="AF6235" s="179"/>
      <c r="AG6235" s="179"/>
      <c r="AH6235" s="179"/>
      <c r="AI6235" s="179"/>
      <c r="AJ6235" s="179"/>
    </row>
    <row r="6236" spans="2:36" x14ac:dyDescent="0.3">
      <c r="B6236" s="224">
        <v>631300</v>
      </c>
      <c r="C6236" s="209">
        <v>265777</v>
      </c>
      <c r="D6236" s="206">
        <f t="shared" si="566"/>
        <v>0.42099952479011565</v>
      </c>
      <c r="E6236" s="208">
        <f t="shared" si="567"/>
        <v>0.45</v>
      </c>
      <c r="F6236" s="207">
        <v>14617.73</v>
      </c>
      <c r="G6236" s="207">
        <v>21262.16</v>
      </c>
      <c r="H6236" s="207">
        <v>23919.93</v>
      </c>
      <c r="I6236" s="214">
        <f t="shared" si="559"/>
        <v>247471</v>
      </c>
      <c r="J6236" s="211">
        <f t="shared" si="560"/>
        <v>0.39200221764612703</v>
      </c>
      <c r="K6236" s="212">
        <f t="shared" si="561"/>
        <v>0.45</v>
      </c>
      <c r="L6236" s="214">
        <f t="shared" si="562"/>
        <v>13610.905000000001</v>
      </c>
      <c r="M6236" s="213">
        <f t="shared" si="563"/>
        <v>19797.68</v>
      </c>
      <c r="N6236" s="213">
        <f t="shared" si="564"/>
        <v>22272.39</v>
      </c>
      <c r="O6236" s="242">
        <f t="shared" si="565"/>
        <v>0.51519999999971333</v>
      </c>
      <c r="P6236" s="242"/>
      <c r="Q6236" s="179"/>
      <c r="R6236" s="179"/>
      <c r="S6236" s="179"/>
      <c r="T6236" s="179"/>
      <c r="U6236" s="179"/>
      <c r="V6236" s="179"/>
      <c r="W6236" s="179"/>
      <c r="X6236" s="179"/>
      <c r="Y6236" s="179"/>
      <c r="Z6236" s="179"/>
      <c r="AA6236" s="222"/>
      <c r="AB6236" s="222"/>
      <c r="AC6236" s="222"/>
      <c r="AD6236" s="179"/>
      <c r="AE6236" s="179"/>
      <c r="AF6236" s="179"/>
      <c r="AG6236" s="179"/>
      <c r="AH6236" s="179"/>
      <c r="AI6236" s="179"/>
      <c r="AJ6236" s="179"/>
    </row>
    <row r="6237" spans="2:36" x14ac:dyDescent="0.3">
      <c r="B6237" s="224">
        <v>631400</v>
      </c>
      <c r="C6237" s="209">
        <v>265822</v>
      </c>
      <c r="D6237" s="206">
        <f t="shared" si="566"/>
        <v>0.42100411783338615</v>
      </c>
      <c r="E6237" s="208">
        <f t="shared" si="567"/>
        <v>0.45</v>
      </c>
      <c r="F6237" s="207">
        <v>14620.21</v>
      </c>
      <c r="G6237" s="207">
        <v>21265.759999999998</v>
      </c>
      <c r="H6237" s="207">
        <v>23923.98</v>
      </c>
      <c r="I6237" s="214">
        <f t="shared" si="559"/>
        <v>247516</v>
      </c>
      <c r="J6237" s="211">
        <f t="shared" si="560"/>
        <v>0.39201140323091543</v>
      </c>
      <c r="K6237" s="212">
        <f t="shared" si="561"/>
        <v>0.45</v>
      </c>
      <c r="L6237" s="214">
        <f t="shared" si="562"/>
        <v>13613.38</v>
      </c>
      <c r="M6237" s="213">
        <f t="shared" si="563"/>
        <v>19801.28</v>
      </c>
      <c r="N6237" s="213">
        <f t="shared" si="564"/>
        <v>22276.44</v>
      </c>
      <c r="O6237" s="242">
        <f t="shared" si="565"/>
        <v>0.51530000000002474</v>
      </c>
      <c r="P6237" s="242"/>
      <c r="Q6237" s="179"/>
      <c r="R6237" s="179"/>
      <c r="S6237" s="179"/>
      <c r="T6237" s="179"/>
      <c r="U6237" s="179"/>
      <c r="V6237" s="179"/>
      <c r="W6237" s="179"/>
      <c r="X6237" s="179"/>
      <c r="Y6237" s="179"/>
      <c r="Z6237" s="179"/>
      <c r="AA6237" s="222"/>
      <c r="AB6237" s="222"/>
      <c r="AC6237" s="222"/>
      <c r="AD6237" s="179"/>
      <c r="AE6237" s="179"/>
      <c r="AF6237" s="179"/>
      <c r="AG6237" s="179"/>
      <c r="AH6237" s="179"/>
      <c r="AI6237" s="179"/>
      <c r="AJ6237" s="179"/>
    </row>
    <row r="6238" spans="2:36" x14ac:dyDescent="0.3">
      <c r="B6238" s="224">
        <v>631500</v>
      </c>
      <c r="C6238" s="209">
        <v>265867</v>
      </c>
      <c r="D6238" s="206">
        <f t="shared" si="566"/>
        <v>0.42100870942201107</v>
      </c>
      <c r="E6238" s="208">
        <f t="shared" si="567"/>
        <v>0.45</v>
      </c>
      <c r="F6238" s="207">
        <v>14622.68</v>
      </c>
      <c r="G6238" s="207">
        <v>21269.360000000001</v>
      </c>
      <c r="H6238" s="207">
        <v>23928.03</v>
      </c>
      <c r="I6238" s="214">
        <f t="shared" si="559"/>
        <v>247561</v>
      </c>
      <c r="J6238" s="211">
        <f t="shared" si="560"/>
        <v>0.39202058590657163</v>
      </c>
      <c r="K6238" s="212">
        <f t="shared" si="561"/>
        <v>0.45</v>
      </c>
      <c r="L6238" s="214">
        <f t="shared" si="562"/>
        <v>13615.855</v>
      </c>
      <c r="M6238" s="213">
        <f t="shared" si="563"/>
        <v>19804.88</v>
      </c>
      <c r="N6238" s="213">
        <f t="shared" si="564"/>
        <v>22280.489999999998</v>
      </c>
      <c r="O6238" s="242">
        <f t="shared" si="565"/>
        <v>0.51519999999964061</v>
      </c>
      <c r="P6238" s="242"/>
      <c r="Q6238" s="179"/>
      <c r="R6238" s="179"/>
      <c r="S6238" s="179"/>
      <c r="T6238" s="179"/>
      <c r="U6238" s="179"/>
      <c r="V6238" s="179"/>
      <c r="W6238" s="179"/>
      <c r="X6238" s="179"/>
      <c r="Y6238" s="179"/>
      <c r="Z6238" s="179"/>
      <c r="AA6238" s="222"/>
      <c r="AB6238" s="222"/>
      <c r="AC6238" s="222"/>
      <c r="AD6238" s="179"/>
      <c r="AE6238" s="179"/>
      <c r="AF6238" s="179"/>
      <c r="AG6238" s="179"/>
      <c r="AH6238" s="179"/>
      <c r="AI6238" s="179"/>
      <c r="AJ6238" s="179"/>
    </row>
    <row r="6239" spans="2:36" x14ac:dyDescent="0.3">
      <c r="B6239" s="224">
        <v>631600</v>
      </c>
      <c r="C6239" s="209">
        <v>265912</v>
      </c>
      <c r="D6239" s="206">
        <f t="shared" si="566"/>
        <v>0.42101329955668143</v>
      </c>
      <c r="E6239" s="208">
        <f t="shared" si="567"/>
        <v>0.45</v>
      </c>
      <c r="F6239" s="207">
        <v>14625.16</v>
      </c>
      <c r="G6239" s="207">
        <v>21272.959999999999</v>
      </c>
      <c r="H6239" s="207">
        <v>23932.080000000002</v>
      </c>
      <c r="I6239" s="214">
        <f t="shared" si="559"/>
        <v>247606</v>
      </c>
      <c r="J6239" s="211">
        <f t="shared" si="560"/>
        <v>0.3920297656744775</v>
      </c>
      <c r="K6239" s="212">
        <f t="shared" si="561"/>
        <v>0.45</v>
      </c>
      <c r="L6239" s="214">
        <f t="shared" si="562"/>
        <v>13618.33</v>
      </c>
      <c r="M6239" s="213">
        <f t="shared" si="563"/>
        <v>19808.48</v>
      </c>
      <c r="N6239" s="213">
        <f t="shared" si="564"/>
        <v>22284.54</v>
      </c>
      <c r="O6239" s="242">
        <f t="shared" si="565"/>
        <v>0.5152999999999156</v>
      </c>
      <c r="P6239" s="242"/>
      <c r="Q6239" s="179"/>
      <c r="R6239" s="179"/>
      <c r="S6239" s="179"/>
      <c r="T6239" s="179"/>
      <c r="U6239" s="179"/>
      <c r="V6239" s="179"/>
      <c r="W6239" s="179"/>
      <c r="X6239" s="179"/>
      <c r="Y6239" s="179"/>
      <c r="Z6239" s="179"/>
      <c r="AA6239" s="222"/>
      <c r="AB6239" s="222"/>
      <c r="AC6239" s="222"/>
      <c r="AD6239" s="179"/>
      <c r="AE6239" s="179"/>
      <c r="AF6239" s="179"/>
      <c r="AG6239" s="179"/>
      <c r="AH6239" s="179"/>
      <c r="AI6239" s="179"/>
      <c r="AJ6239" s="179"/>
    </row>
    <row r="6240" spans="2:36" x14ac:dyDescent="0.3">
      <c r="B6240" s="224">
        <v>631700</v>
      </c>
      <c r="C6240" s="209">
        <v>265957</v>
      </c>
      <c r="D6240" s="206">
        <f t="shared" si="566"/>
        <v>0.42101788823808772</v>
      </c>
      <c r="E6240" s="208">
        <f t="shared" si="567"/>
        <v>0.45</v>
      </c>
      <c r="F6240" s="207">
        <v>14627.63</v>
      </c>
      <c r="G6240" s="207">
        <v>21276.560000000001</v>
      </c>
      <c r="H6240" s="207">
        <v>23936.13</v>
      </c>
      <c r="I6240" s="214">
        <f t="shared" si="559"/>
        <v>247651</v>
      </c>
      <c r="J6240" s="211">
        <f t="shared" si="560"/>
        <v>0.39203894253601396</v>
      </c>
      <c r="K6240" s="212">
        <f t="shared" si="561"/>
        <v>0.45</v>
      </c>
      <c r="L6240" s="214">
        <f t="shared" si="562"/>
        <v>13620.805</v>
      </c>
      <c r="M6240" s="213">
        <f t="shared" si="563"/>
        <v>19812.080000000002</v>
      </c>
      <c r="N6240" s="213">
        <f t="shared" si="564"/>
        <v>22288.59</v>
      </c>
      <c r="O6240" s="242">
        <f t="shared" si="565"/>
        <v>0.51520000000007715</v>
      </c>
      <c r="P6240" s="242"/>
      <c r="Q6240" s="179"/>
      <c r="R6240" s="179"/>
      <c r="S6240" s="179"/>
      <c r="T6240" s="179"/>
      <c r="U6240" s="179"/>
      <c r="V6240" s="179"/>
      <c r="W6240" s="179"/>
      <c r="X6240" s="179"/>
      <c r="Y6240" s="179"/>
      <c r="Z6240" s="179"/>
      <c r="AA6240" s="222"/>
      <c r="AB6240" s="222"/>
      <c r="AC6240" s="222"/>
      <c r="AD6240" s="179"/>
      <c r="AE6240" s="179"/>
      <c r="AF6240" s="179"/>
      <c r="AG6240" s="179"/>
      <c r="AH6240" s="179"/>
      <c r="AI6240" s="179"/>
      <c r="AJ6240" s="179"/>
    </row>
    <row r="6241" spans="2:36" x14ac:dyDescent="0.3">
      <c r="B6241" s="224">
        <v>631800</v>
      </c>
      <c r="C6241" s="209">
        <v>266002</v>
      </c>
      <c r="D6241" s="206">
        <f t="shared" si="566"/>
        <v>0.4210224754669199</v>
      </c>
      <c r="E6241" s="208">
        <f t="shared" si="567"/>
        <v>0.45</v>
      </c>
      <c r="F6241" s="207">
        <v>14630.11</v>
      </c>
      <c r="G6241" s="207">
        <v>21280.16</v>
      </c>
      <c r="H6241" s="207">
        <v>23940.18</v>
      </c>
      <c r="I6241" s="214">
        <f t="shared" si="559"/>
        <v>247696</v>
      </c>
      <c r="J6241" s="211">
        <f t="shared" si="560"/>
        <v>0.39204811649256094</v>
      </c>
      <c r="K6241" s="212">
        <f t="shared" si="561"/>
        <v>0.45</v>
      </c>
      <c r="L6241" s="214">
        <f t="shared" si="562"/>
        <v>13623.28</v>
      </c>
      <c r="M6241" s="213">
        <f t="shared" si="563"/>
        <v>19815.68</v>
      </c>
      <c r="N6241" s="213">
        <f t="shared" si="564"/>
        <v>22292.639999999999</v>
      </c>
      <c r="O6241" s="242">
        <f t="shared" si="565"/>
        <v>0.51529999999980647</v>
      </c>
      <c r="P6241" s="242"/>
      <c r="Q6241" s="179"/>
      <c r="R6241" s="179"/>
      <c r="S6241" s="179"/>
      <c r="T6241" s="179"/>
      <c r="U6241" s="179"/>
      <c r="V6241" s="179"/>
      <c r="W6241" s="179"/>
      <c r="X6241" s="179"/>
      <c r="Y6241" s="179"/>
      <c r="Z6241" s="179"/>
      <c r="AA6241" s="222"/>
      <c r="AB6241" s="222"/>
      <c r="AC6241" s="222"/>
      <c r="AD6241" s="179"/>
      <c r="AE6241" s="179"/>
      <c r="AF6241" s="179"/>
      <c r="AG6241" s="179"/>
      <c r="AH6241" s="179"/>
      <c r="AI6241" s="179"/>
      <c r="AJ6241" s="179"/>
    </row>
    <row r="6242" spans="2:36" x14ac:dyDescent="0.3">
      <c r="B6242" s="224">
        <v>631900</v>
      </c>
      <c r="C6242" s="209">
        <v>266047</v>
      </c>
      <c r="D6242" s="206">
        <f t="shared" si="566"/>
        <v>0.42102706124386768</v>
      </c>
      <c r="E6242" s="208">
        <f t="shared" si="567"/>
        <v>0.45</v>
      </c>
      <c r="F6242" s="207">
        <v>14632.58</v>
      </c>
      <c r="G6242" s="207">
        <v>21283.759999999998</v>
      </c>
      <c r="H6242" s="207">
        <v>23944.23</v>
      </c>
      <c r="I6242" s="214">
        <f t="shared" si="559"/>
        <v>247741</v>
      </c>
      <c r="J6242" s="211">
        <f t="shared" si="560"/>
        <v>0.39205728754549768</v>
      </c>
      <c r="K6242" s="212">
        <f t="shared" si="561"/>
        <v>0.45</v>
      </c>
      <c r="L6242" s="214">
        <f t="shared" si="562"/>
        <v>13625.754999999999</v>
      </c>
      <c r="M6242" s="213">
        <f t="shared" si="563"/>
        <v>19819.28</v>
      </c>
      <c r="N6242" s="213">
        <f t="shared" si="564"/>
        <v>22296.69</v>
      </c>
      <c r="O6242" s="242">
        <f t="shared" si="565"/>
        <v>0.51519999999996802</v>
      </c>
      <c r="P6242" s="242"/>
      <c r="Q6242" s="179"/>
      <c r="R6242" s="179"/>
      <c r="S6242" s="179"/>
      <c r="T6242" s="179"/>
      <c r="U6242" s="179"/>
      <c r="V6242" s="179"/>
      <c r="W6242" s="179"/>
      <c r="X6242" s="179"/>
      <c r="Y6242" s="179"/>
      <c r="Z6242" s="179"/>
      <c r="AA6242" s="222"/>
      <c r="AB6242" s="222"/>
      <c r="AC6242" s="222"/>
      <c r="AD6242" s="179"/>
      <c r="AE6242" s="179"/>
      <c r="AF6242" s="179"/>
      <c r="AG6242" s="179"/>
      <c r="AH6242" s="179"/>
      <c r="AI6242" s="179"/>
      <c r="AJ6242" s="179"/>
    </row>
    <row r="6243" spans="2:36" x14ac:dyDescent="0.3">
      <c r="B6243" s="224">
        <v>632000</v>
      </c>
      <c r="C6243" s="209">
        <v>266092</v>
      </c>
      <c r="D6243" s="206">
        <f t="shared" si="566"/>
        <v>0.42103164556962025</v>
      </c>
      <c r="E6243" s="208">
        <f t="shared" si="567"/>
        <v>0.45</v>
      </c>
      <c r="F6243" s="207">
        <v>14635.06</v>
      </c>
      <c r="G6243" s="207">
        <v>21287.360000000001</v>
      </c>
      <c r="H6243" s="207">
        <v>23948.28</v>
      </c>
      <c r="I6243" s="214">
        <f t="shared" si="559"/>
        <v>247786</v>
      </c>
      <c r="J6243" s="211">
        <f t="shared" si="560"/>
        <v>0.39206645569620252</v>
      </c>
      <c r="K6243" s="212">
        <f t="shared" si="561"/>
        <v>0.45</v>
      </c>
      <c r="L6243" s="214">
        <f t="shared" si="562"/>
        <v>13628.23</v>
      </c>
      <c r="M6243" s="213">
        <f t="shared" si="563"/>
        <v>19822.88</v>
      </c>
      <c r="N6243" s="213">
        <f t="shared" si="564"/>
        <v>22300.739999999998</v>
      </c>
      <c r="O6243" s="242">
        <f t="shared" si="565"/>
        <v>0.51529999999966092</v>
      </c>
      <c r="P6243" s="242"/>
      <c r="Q6243" s="179"/>
      <c r="R6243" s="179"/>
      <c r="S6243" s="179"/>
      <c r="T6243" s="179"/>
      <c r="U6243" s="179"/>
      <c r="V6243" s="179"/>
      <c r="W6243" s="179"/>
      <c r="X6243" s="179"/>
      <c r="Y6243" s="179"/>
      <c r="Z6243" s="179"/>
      <c r="AA6243" s="222"/>
      <c r="AB6243" s="222"/>
      <c r="AC6243" s="222"/>
      <c r="AD6243" s="179"/>
      <c r="AE6243" s="179"/>
      <c r="AF6243" s="179"/>
      <c r="AG6243" s="179"/>
      <c r="AH6243" s="179"/>
      <c r="AI6243" s="179"/>
      <c r="AJ6243" s="179"/>
    </row>
    <row r="6244" spans="2:36" x14ac:dyDescent="0.3">
      <c r="B6244" s="224">
        <v>632100</v>
      </c>
      <c r="C6244" s="209">
        <v>266137</v>
      </c>
      <c r="D6244" s="206">
        <f t="shared" si="566"/>
        <v>0.42103622844486632</v>
      </c>
      <c r="E6244" s="208">
        <f t="shared" si="567"/>
        <v>0.45</v>
      </c>
      <c r="F6244" s="207">
        <v>14637.53</v>
      </c>
      <c r="G6244" s="207">
        <v>21290.959999999999</v>
      </c>
      <c r="H6244" s="207">
        <v>23952.33</v>
      </c>
      <c r="I6244" s="214">
        <f t="shared" si="559"/>
        <v>247831</v>
      </c>
      <c r="J6244" s="211">
        <f t="shared" si="560"/>
        <v>0.39207562094605286</v>
      </c>
      <c r="K6244" s="212">
        <f t="shared" si="561"/>
        <v>0.45</v>
      </c>
      <c r="L6244" s="214">
        <f t="shared" si="562"/>
        <v>13630.705</v>
      </c>
      <c r="M6244" s="213">
        <f t="shared" si="563"/>
        <v>19826.48</v>
      </c>
      <c r="N6244" s="213">
        <f t="shared" si="564"/>
        <v>22304.79</v>
      </c>
      <c r="O6244" s="242">
        <f t="shared" si="565"/>
        <v>0.51520000000047728</v>
      </c>
      <c r="P6244" s="242"/>
      <c r="Q6244" s="179"/>
      <c r="R6244" s="179"/>
      <c r="S6244" s="179"/>
      <c r="T6244" s="179"/>
      <c r="U6244" s="179"/>
      <c r="V6244" s="179"/>
      <c r="W6244" s="179"/>
      <c r="X6244" s="179"/>
      <c r="Y6244" s="179"/>
      <c r="Z6244" s="179"/>
      <c r="AA6244" s="222"/>
      <c r="AB6244" s="222"/>
      <c r="AC6244" s="222"/>
      <c r="AD6244" s="179"/>
      <c r="AE6244" s="179"/>
      <c r="AF6244" s="179"/>
      <c r="AG6244" s="179"/>
      <c r="AH6244" s="179"/>
      <c r="AI6244" s="179"/>
      <c r="AJ6244" s="179"/>
    </row>
    <row r="6245" spans="2:36" x14ac:dyDescent="0.3">
      <c r="B6245" s="224">
        <v>632200</v>
      </c>
      <c r="C6245" s="209">
        <v>266182</v>
      </c>
      <c r="D6245" s="206">
        <f t="shared" si="566"/>
        <v>0.42104080987029419</v>
      </c>
      <c r="E6245" s="208">
        <f t="shared" si="567"/>
        <v>0.45</v>
      </c>
      <c r="F6245" s="207">
        <v>14640.01</v>
      </c>
      <c r="G6245" s="207">
        <v>21294.560000000001</v>
      </c>
      <c r="H6245" s="207">
        <v>23956.38</v>
      </c>
      <c r="I6245" s="214">
        <f t="shared" si="559"/>
        <v>247876</v>
      </c>
      <c r="J6245" s="211">
        <f t="shared" si="560"/>
        <v>0.39208478329642515</v>
      </c>
      <c r="K6245" s="212">
        <f t="shared" si="561"/>
        <v>0.45</v>
      </c>
      <c r="L6245" s="214">
        <f t="shared" si="562"/>
        <v>13633.18</v>
      </c>
      <c r="M6245" s="213">
        <f t="shared" si="563"/>
        <v>19830.080000000002</v>
      </c>
      <c r="N6245" s="213">
        <f t="shared" si="564"/>
        <v>22308.84</v>
      </c>
      <c r="O6245" s="242">
        <f t="shared" si="565"/>
        <v>0.51530000000013387</v>
      </c>
      <c r="P6245" s="242"/>
      <c r="Q6245" s="179"/>
      <c r="R6245" s="179"/>
      <c r="S6245" s="179"/>
      <c r="T6245" s="179"/>
      <c r="U6245" s="179"/>
      <c r="V6245" s="179"/>
      <c r="W6245" s="179"/>
      <c r="X6245" s="179"/>
      <c r="Y6245" s="179"/>
      <c r="Z6245" s="179"/>
      <c r="AA6245" s="222"/>
      <c r="AB6245" s="222"/>
      <c r="AC6245" s="222"/>
      <c r="AD6245" s="179"/>
      <c r="AE6245" s="179"/>
      <c r="AF6245" s="179"/>
      <c r="AG6245" s="179"/>
      <c r="AH6245" s="179"/>
      <c r="AI6245" s="179"/>
      <c r="AJ6245" s="179"/>
    </row>
    <row r="6246" spans="2:36" x14ac:dyDescent="0.3">
      <c r="B6246" s="224">
        <v>632300</v>
      </c>
      <c r="C6246" s="209">
        <v>266227</v>
      </c>
      <c r="D6246" s="206">
        <f t="shared" si="566"/>
        <v>0.42104538984659179</v>
      </c>
      <c r="E6246" s="208">
        <f t="shared" si="567"/>
        <v>0.45</v>
      </c>
      <c r="F6246" s="207">
        <v>14642.48</v>
      </c>
      <c r="G6246" s="207">
        <v>21298.16</v>
      </c>
      <c r="H6246" s="207">
        <v>23960.43</v>
      </c>
      <c r="I6246" s="214">
        <f t="shared" si="559"/>
        <v>247921</v>
      </c>
      <c r="J6246" s="211">
        <f t="shared" si="560"/>
        <v>0.39209394274869525</v>
      </c>
      <c r="K6246" s="212">
        <f t="shared" si="561"/>
        <v>0.45</v>
      </c>
      <c r="L6246" s="214">
        <f t="shared" si="562"/>
        <v>13635.655000000001</v>
      </c>
      <c r="M6246" s="213">
        <f t="shared" si="563"/>
        <v>19833.68</v>
      </c>
      <c r="N6246" s="213">
        <f t="shared" si="564"/>
        <v>22312.89</v>
      </c>
      <c r="O6246" s="242">
        <f t="shared" si="565"/>
        <v>0.51519999999971333</v>
      </c>
      <c r="P6246" s="242"/>
      <c r="Q6246" s="179"/>
      <c r="R6246" s="179"/>
      <c r="S6246" s="179"/>
      <c r="T6246" s="179"/>
      <c r="U6246" s="179"/>
      <c r="V6246" s="179"/>
      <c r="W6246" s="179"/>
      <c r="X6246" s="179"/>
      <c r="Y6246" s="179"/>
      <c r="Z6246" s="179"/>
      <c r="AA6246" s="222"/>
      <c r="AB6246" s="222"/>
      <c r="AC6246" s="222"/>
      <c r="AD6246" s="179"/>
      <c r="AE6246" s="179"/>
      <c r="AF6246" s="179"/>
      <c r="AG6246" s="179"/>
      <c r="AH6246" s="179"/>
      <c r="AI6246" s="179"/>
      <c r="AJ6246" s="179"/>
    </row>
    <row r="6247" spans="2:36" x14ac:dyDescent="0.3">
      <c r="B6247" s="224">
        <v>632400</v>
      </c>
      <c r="C6247" s="209">
        <v>266272</v>
      </c>
      <c r="D6247" s="206">
        <f t="shared" si="566"/>
        <v>0.42104996837444653</v>
      </c>
      <c r="E6247" s="208">
        <f t="shared" si="567"/>
        <v>0.45</v>
      </c>
      <c r="F6247" s="207">
        <v>14644.96</v>
      </c>
      <c r="G6247" s="207">
        <v>21301.759999999998</v>
      </c>
      <c r="H6247" s="207">
        <v>23964.48</v>
      </c>
      <c r="I6247" s="214">
        <f t="shared" si="559"/>
        <v>247966</v>
      </c>
      <c r="J6247" s="211">
        <f t="shared" si="560"/>
        <v>0.39210309930423781</v>
      </c>
      <c r="K6247" s="212">
        <f t="shared" si="561"/>
        <v>0.45</v>
      </c>
      <c r="L6247" s="214">
        <f t="shared" si="562"/>
        <v>13638.13</v>
      </c>
      <c r="M6247" s="213">
        <f t="shared" si="563"/>
        <v>19837.28</v>
      </c>
      <c r="N6247" s="213">
        <f t="shared" si="564"/>
        <v>22316.94</v>
      </c>
      <c r="O6247" s="242">
        <f t="shared" si="565"/>
        <v>0.51530000000002474</v>
      </c>
      <c r="P6247" s="242"/>
      <c r="Q6247" s="179"/>
      <c r="R6247" s="179"/>
      <c r="S6247" s="179"/>
      <c r="T6247" s="179"/>
      <c r="U6247" s="179"/>
      <c r="V6247" s="179"/>
      <c r="W6247" s="179"/>
      <c r="X6247" s="179"/>
      <c r="Y6247" s="179"/>
      <c r="Z6247" s="179"/>
      <c r="AA6247" s="222"/>
      <c r="AB6247" s="222"/>
      <c r="AC6247" s="222"/>
      <c r="AD6247" s="179"/>
      <c r="AE6247" s="179"/>
      <c r="AF6247" s="179"/>
      <c r="AG6247" s="179"/>
      <c r="AH6247" s="179"/>
      <c r="AI6247" s="179"/>
      <c r="AJ6247" s="179"/>
    </row>
    <row r="6248" spans="2:36" x14ac:dyDescent="0.3">
      <c r="B6248" s="224">
        <v>632500</v>
      </c>
      <c r="C6248" s="209">
        <v>266317</v>
      </c>
      <c r="D6248" s="206">
        <f t="shared" si="566"/>
        <v>0.42105454545454546</v>
      </c>
      <c r="E6248" s="208">
        <f t="shared" si="567"/>
        <v>0.45</v>
      </c>
      <c r="F6248" s="207">
        <v>14647.43</v>
      </c>
      <c r="G6248" s="207">
        <v>21305.360000000001</v>
      </c>
      <c r="H6248" s="207">
        <v>23968.53</v>
      </c>
      <c r="I6248" s="214">
        <f t="shared" si="559"/>
        <v>248011</v>
      </c>
      <c r="J6248" s="211">
        <f t="shared" si="560"/>
        <v>0.39211225296442687</v>
      </c>
      <c r="K6248" s="212">
        <f t="shared" si="561"/>
        <v>0.45</v>
      </c>
      <c r="L6248" s="214">
        <f t="shared" si="562"/>
        <v>13640.605</v>
      </c>
      <c r="M6248" s="213">
        <f t="shared" si="563"/>
        <v>19840.88</v>
      </c>
      <c r="N6248" s="213">
        <f t="shared" si="564"/>
        <v>22320.989999999998</v>
      </c>
      <c r="O6248" s="242">
        <f t="shared" si="565"/>
        <v>0.51519999999964061</v>
      </c>
      <c r="P6248" s="242"/>
      <c r="Q6248" s="179"/>
      <c r="R6248" s="179"/>
      <c r="S6248" s="179"/>
      <c r="T6248" s="179"/>
      <c r="U6248" s="179"/>
      <c r="V6248" s="179"/>
      <c r="W6248" s="179"/>
      <c r="X6248" s="179"/>
      <c r="Y6248" s="179"/>
      <c r="Z6248" s="179"/>
      <c r="AA6248" s="222"/>
      <c r="AB6248" s="222"/>
      <c r="AC6248" s="222"/>
      <c r="AD6248" s="179"/>
      <c r="AE6248" s="179"/>
      <c r="AF6248" s="179"/>
      <c r="AG6248" s="179"/>
      <c r="AH6248" s="179"/>
      <c r="AI6248" s="179"/>
      <c r="AJ6248" s="179"/>
    </row>
    <row r="6249" spans="2:36" x14ac:dyDescent="0.3">
      <c r="B6249" s="224">
        <v>632600</v>
      </c>
      <c r="C6249" s="209">
        <v>266362</v>
      </c>
      <c r="D6249" s="206">
        <f t="shared" si="566"/>
        <v>0.42105912108757509</v>
      </c>
      <c r="E6249" s="208">
        <f t="shared" si="567"/>
        <v>0.45</v>
      </c>
      <c r="F6249" s="207">
        <v>14649.91</v>
      </c>
      <c r="G6249" s="207">
        <v>21308.959999999999</v>
      </c>
      <c r="H6249" s="207">
        <v>23972.58</v>
      </c>
      <c r="I6249" s="214">
        <f t="shared" ref="I6249:I6312" si="568">I6248+45</f>
        <v>248056</v>
      </c>
      <c r="J6249" s="211">
        <f t="shared" si="560"/>
        <v>0.39212140373063548</v>
      </c>
      <c r="K6249" s="212">
        <f t="shared" si="561"/>
        <v>0.45</v>
      </c>
      <c r="L6249" s="214">
        <f t="shared" si="562"/>
        <v>13643.08</v>
      </c>
      <c r="M6249" s="213">
        <f t="shared" si="563"/>
        <v>19844.48</v>
      </c>
      <c r="N6249" s="213">
        <f t="shared" si="564"/>
        <v>22325.040000000001</v>
      </c>
      <c r="O6249" s="242">
        <f t="shared" si="565"/>
        <v>0.5152999999999156</v>
      </c>
      <c r="P6249" s="242"/>
      <c r="Q6249" s="179"/>
      <c r="R6249" s="179"/>
      <c r="S6249" s="179"/>
      <c r="T6249" s="179"/>
      <c r="U6249" s="179"/>
      <c r="V6249" s="179"/>
      <c r="W6249" s="179"/>
      <c r="X6249" s="179"/>
      <c r="Y6249" s="179"/>
      <c r="Z6249" s="179"/>
      <c r="AA6249" s="222"/>
      <c r="AB6249" s="222"/>
      <c r="AC6249" s="222"/>
      <c r="AD6249" s="179"/>
      <c r="AE6249" s="179"/>
      <c r="AF6249" s="179"/>
      <c r="AG6249" s="179"/>
      <c r="AH6249" s="179"/>
      <c r="AI6249" s="179"/>
      <c r="AJ6249" s="179"/>
    </row>
    <row r="6250" spans="2:36" x14ac:dyDescent="0.3">
      <c r="B6250" s="224">
        <v>632700</v>
      </c>
      <c r="C6250" s="209">
        <v>266407</v>
      </c>
      <c r="D6250" s="206">
        <f t="shared" si="566"/>
        <v>0.42106369527422161</v>
      </c>
      <c r="E6250" s="208">
        <f t="shared" si="567"/>
        <v>0.45</v>
      </c>
      <c r="F6250" s="207">
        <v>14652.38</v>
      </c>
      <c r="G6250" s="207">
        <v>21312.560000000001</v>
      </c>
      <c r="H6250" s="207">
        <v>23976.63</v>
      </c>
      <c r="I6250" s="214">
        <f t="shared" si="568"/>
        <v>248101</v>
      </c>
      <c r="J6250" s="211">
        <f t="shared" si="560"/>
        <v>0.39213055160423582</v>
      </c>
      <c r="K6250" s="212">
        <f t="shared" si="561"/>
        <v>0.45</v>
      </c>
      <c r="L6250" s="214">
        <f t="shared" si="562"/>
        <v>13645.555</v>
      </c>
      <c r="M6250" s="213">
        <f t="shared" si="563"/>
        <v>19848.080000000002</v>
      </c>
      <c r="N6250" s="213">
        <f t="shared" si="564"/>
        <v>22329.09</v>
      </c>
      <c r="O6250" s="242">
        <f t="shared" si="565"/>
        <v>0.51520000000007715</v>
      </c>
      <c r="P6250" s="242"/>
      <c r="Q6250" s="179"/>
      <c r="R6250" s="179"/>
      <c r="S6250" s="179"/>
      <c r="T6250" s="179"/>
      <c r="U6250" s="179"/>
      <c r="V6250" s="179"/>
      <c r="W6250" s="179"/>
      <c r="X6250" s="179"/>
      <c r="Y6250" s="179"/>
      <c r="Z6250" s="179"/>
      <c r="AA6250" s="222"/>
      <c r="AB6250" s="222"/>
      <c r="AC6250" s="222"/>
      <c r="AD6250" s="179"/>
      <c r="AE6250" s="179"/>
      <c r="AF6250" s="179"/>
      <c r="AG6250" s="179"/>
      <c r="AH6250" s="179"/>
      <c r="AI6250" s="179"/>
      <c r="AJ6250" s="179"/>
    </row>
    <row r="6251" spans="2:36" x14ac:dyDescent="0.3">
      <c r="B6251" s="224">
        <v>632800</v>
      </c>
      <c r="C6251" s="209">
        <v>266452</v>
      </c>
      <c r="D6251" s="206">
        <f t="shared" si="566"/>
        <v>0.42106826801517067</v>
      </c>
      <c r="E6251" s="208">
        <f t="shared" si="567"/>
        <v>0.45</v>
      </c>
      <c r="F6251" s="207">
        <v>14654.86</v>
      </c>
      <c r="G6251" s="207">
        <v>21316.16</v>
      </c>
      <c r="H6251" s="207">
        <v>23980.68</v>
      </c>
      <c r="I6251" s="214">
        <f t="shared" si="568"/>
        <v>248146</v>
      </c>
      <c r="J6251" s="211">
        <f t="shared" si="560"/>
        <v>0.39213969658659925</v>
      </c>
      <c r="K6251" s="212">
        <f t="shared" si="561"/>
        <v>0.45</v>
      </c>
      <c r="L6251" s="214">
        <f t="shared" si="562"/>
        <v>13648.03</v>
      </c>
      <c r="M6251" s="213">
        <f t="shared" si="563"/>
        <v>19851.68</v>
      </c>
      <c r="N6251" s="213">
        <f t="shared" si="564"/>
        <v>22333.14</v>
      </c>
      <c r="O6251" s="242">
        <f t="shared" si="565"/>
        <v>0.51529999999980647</v>
      </c>
      <c r="P6251" s="242"/>
      <c r="Q6251" s="179"/>
      <c r="R6251" s="179"/>
      <c r="S6251" s="179"/>
      <c r="T6251" s="179"/>
      <c r="U6251" s="179"/>
      <c r="V6251" s="179"/>
      <c r="W6251" s="179"/>
      <c r="X6251" s="179"/>
      <c r="Y6251" s="179"/>
      <c r="Z6251" s="179"/>
      <c r="AA6251" s="222"/>
      <c r="AB6251" s="222"/>
      <c r="AC6251" s="222"/>
      <c r="AD6251" s="179"/>
      <c r="AE6251" s="179"/>
      <c r="AF6251" s="179"/>
      <c r="AG6251" s="179"/>
      <c r="AH6251" s="179"/>
      <c r="AI6251" s="179"/>
      <c r="AJ6251" s="179"/>
    </row>
    <row r="6252" spans="2:36" x14ac:dyDescent="0.3">
      <c r="B6252" s="224">
        <v>632900</v>
      </c>
      <c r="C6252" s="209">
        <v>266497</v>
      </c>
      <c r="D6252" s="206">
        <f t="shared" si="566"/>
        <v>0.42107283931110762</v>
      </c>
      <c r="E6252" s="208">
        <f t="shared" si="567"/>
        <v>0.45</v>
      </c>
      <c r="F6252" s="207">
        <v>14657.33</v>
      </c>
      <c r="G6252" s="207">
        <v>21319.759999999998</v>
      </c>
      <c r="H6252" s="207">
        <v>23984.73</v>
      </c>
      <c r="I6252" s="214">
        <f t="shared" si="568"/>
        <v>248191</v>
      </c>
      <c r="J6252" s="211">
        <f t="shared" si="560"/>
        <v>0.39214883867909622</v>
      </c>
      <c r="K6252" s="212">
        <f t="shared" si="561"/>
        <v>0.45</v>
      </c>
      <c r="L6252" s="214">
        <f t="shared" si="562"/>
        <v>13650.504999999999</v>
      </c>
      <c r="M6252" s="213">
        <f t="shared" si="563"/>
        <v>19855.28</v>
      </c>
      <c r="N6252" s="213">
        <f t="shared" si="564"/>
        <v>22337.19</v>
      </c>
      <c r="O6252" s="242">
        <f t="shared" si="565"/>
        <v>0.51519999999996802</v>
      </c>
      <c r="P6252" s="242"/>
      <c r="Q6252" s="179"/>
      <c r="R6252" s="179"/>
      <c r="S6252" s="179"/>
      <c r="T6252" s="179"/>
      <c r="U6252" s="179"/>
      <c r="V6252" s="179"/>
      <c r="W6252" s="179"/>
      <c r="X6252" s="179"/>
      <c r="Y6252" s="179"/>
      <c r="Z6252" s="179"/>
      <c r="AA6252" s="222"/>
      <c r="AB6252" s="222"/>
      <c r="AC6252" s="222"/>
      <c r="AD6252" s="179"/>
      <c r="AE6252" s="179"/>
      <c r="AF6252" s="179"/>
      <c r="AG6252" s="179"/>
      <c r="AH6252" s="179"/>
      <c r="AI6252" s="179"/>
      <c r="AJ6252" s="179"/>
    </row>
    <row r="6253" spans="2:36" x14ac:dyDescent="0.3">
      <c r="B6253" s="224">
        <v>633000</v>
      </c>
      <c r="C6253" s="209">
        <v>266542</v>
      </c>
      <c r="D6253" s="206">
        <f t="shared" si="566"/>
        <v>0.42107740916271724</v>
      </c>
      <c r="E6253" s="208">
        <f t="shared" si="567"/>
        <v>0.45</v>
      </c>
      <c r="F6253" s="207">
        <v>14659.81</v>
      </c>
      <c r="G6253" s="207">
        <v>21323.360000000001</v>
      </c>
      <c r="H6253" s="207">
        <v>23988.78</v>
      </c>
      <c r="I6253" s="214">
        <f t="shared" si="568"/>
        <v>248236</v>
      </c>
      <c r="J6253" s="211">
        <f t="shared" si="560"/>
        <v>0.39215797788309636</v>
      </c>
      <c r="K6253" s="212">
        <f t="shared" si="561"/>
        <v>0.45</v>
      </c>
      <c r="L6253" s="214">
        <f t="shared" si="562"/>
        <v>13652.98</v>
      </c>
      <c r="M6253" s="213">
        <f t="shared" si="563"/>
        <v>19858.88</v>
      </c>
      <c r="N6253" s="213">
        <f t="shared" si="564"/>
        <v>22341.239999999998</v>
      </c>
      <c r="O6253" s="242">
        <f t="shared" si="565"/>
        <v>0.51529999999966092</v>
      </c>
      <c r="P6253" s="242"/>
      <c r="Q6253" s="179"/>
      <c r="R6253" s="179"/>
      <c r="S6253" s="179"/>
      <c r="T6253" s="179"/>
      <c r="U6253" s="179"/>
      <c r="V6253" s="179"/>
      <c r="W6253" s="179"/>
      <c r="X6253" s="179"/>
      <c r="Y6253" s="179"/>
      <c r="Z6253" s="179"/>
      <c r="AA6253" s="222"/>
      <c r="AB6253" s="222"/>
      <c r="AC6253" s="222"/>
      <c r="AD6253" s="179"/>
      <c r="AE6253" s="179"/>
      <c r="AF6253" s="179"/>
      <c r="AG6253" s="179"/>
      <c r="AH6253" s="179"/>
      <c r="AI6253" s="179"/>
      <c r="AJ6253" s="179"/>
    </row>
    <row r="6254" spans="2:36" x14ac:dyDescent="0.3">
      <c r="B6254" s="224">
        <v>633100</v>
      </c>
      <c r="C6254" s="209">
        <v>266587</v>
      </c>
      <c r="D6254" s="206">
        <f t="shared" si="566"/>
        <v>0.42108197757068394</v>
      </c>
      <c r="E6254" s="208">
        <f t="shared" si="567"/>
        <v>0.45</v>
      </c>
      <c r="F6254" s="207">
        <v>14662.28</v>
      </c>
      <c r="G6254" s="207">
        <v>21326.959999999999</v>
      </c>
      <c r="H6254" s="207">
        <v>23992.83</v>
      </c>
      <c r="I6254" s="214">
        <f t="shared" si="568"/>
        <v>248281</v>
      </c>
      <c r="J6254" s="211">
        <f t="shared" si="560"/>
        <v>0.39216711419996841</v>
      </c>
      <c r="K6254" s="212">
        <f t="shared" si="561"/>
        <v>0.45</v>
      </c>
      <c r="L6254" s="214">
        <f t="shared" si="562"/>
        <v>13655.455</v>
      </c>
      <c r="M6254" s="213">
        <f t="shared" si="563"/>
        <v>19862.48</v>
      </c>
      <c r="N6254" s="213">
        <f t="shared" si="564"/>
        <v>22345.29</v>
      </c>
      <c r="O6254" s="242">
        <f t="shared" si="565"/>
        <v>0.51520000000047728</v>
      </c>
      <c r="P6254" s="242"/>
      <c r="Q6254" s="179"/>
      <c r="R6254" s="179"/>
      <c r="S6254" s="179"/>
      <c r="T6254" s="179"/>
      <c r="U6254" s="179"/>
      <c r="V6254" s="179"/>
      <c r="W6254" s="179"/>
      <c r="X6254" s="179"/>
      <c r="Y6254" s="179"/>
      <c r="Z6254" s="179"/>
      <c r="AA6254" s="222"/>
      <c r="AB6254" s="222"/>
      <c r="AC6254" s="222"/>
      <c r="AD6254" s="179"/>
      <c r="AE6254" s="179"/>
      <c r="AF6254" s="179"/>
      <c r="AG6254" s="179"/>
      <c r="AH6254" s="179"/>
      <c r="AI6254" s="179"/>
      <c r="AJ6254" s="179"/>
    </row>
    <row r="6255" spans="2:36" x14ac:dyDescent="0.3">
      <c r="B6255" s="224">
        <v>633200</v>
      </c>
      <c r="C6255" s="209">
        <v>266632</v>
      </c>
      <c r="D6255" s="206">
        <f t="shared" si="566"/>
        <v>0.42108654453569172</v>
      </c>
      <c r="E6255" s="208">
        <f t="shared" si="567"/>
        <v>0.45</v>
      </c>
      <c r="F6255" s="207">
        <v>14664.76</v>
      </c>
      <c r="G6255" s="207">
        <v>21330.560000000001</v>
      </c>
      <c r="H6255" s="207">
        <v>23996.880000000001</v>
      </c>
      <c r="I6255" s="214">
        <f t="shared" si="568"/>
        <v>248326</v>
      </c>
      <c r="J6255" s="211">
        <f t="shared" si="560"/>
        <v>0.39217624763108022</v>
      </c>
      <c r="K6255" s="212">
        <f t="shared" si="561"/>
        <v>0.45</v>
      </c>
      <c r="L6255" s="214">
        <f t="shared" si="562"/>
        <v>13657.93</v>
      </c>
      <c r="M6255" s="213">
        <f t="shared" si="563"/>
        <v>19866.080000000002</v>
      </c>
      <c r="N6255" s="213">
        <f t="shared" si="564"/>
        <v>22349.34</v>
      </c>
      <c r="O6255" s="242">
        <f t="shared" si="565"/>
        <v>0.51530000000013387</v>
      </c>
      <c r="P6255" s="242"/>
      <c r="Q6255" s="179"/>
      <c r="R6255" s="179"/>
      <c r="S6255" s="179"/>
      <c r="T6255" s="179"/>
      <c r="U6255" s="179"/>
      <c r="V6255" s="179"/>
      <c r="W6255" s="179"/>
      <c r="X6255" s="179"/>
      <c r="Y6255" s="179"/>
      <c r="Z6255" s="179"/>
      <c r="AA6255" s="222"/>
      <c r="AB6255" s="222"/>
      <c r="AC6255" s="222"/>
      <c r="AD6255" s="179"/>
      <c r="AE6255" s="179"/>
      <c r="AF6255" s="179"/>
      <c r="AG6255" s="179"/>
      <c r="AH6255" s="179"/>
      <c r="AI6255" s="179"/>
      <c r="AJ6255" s="179"/>
    </row>
    <row r="6256" spans="2:36" x14ac:dyDescent="0.3">
      <c r="B6256" s="224">
        <v>633300</v>
      </c>
      <c r="C6256" s="209">
        <v>266677</v>
      </c>
      <c r="D6256" s="206">
        <f t="shared" si="566"/>
        <v>0.42109111005842415</v>
      </c>
      <c r="E6256" s="208">
        <f t="shared" si="567"/>
        <v>0.45</v>
      </c>
      <c r="F6256" s="207">
        <v>14667.23</v>
      </c>
      <c r="G6256" s="207">
        <v>21334.16</v>
      </c>
      <c r="H6256" s="207">
        <v>24000.93</v>
      </c>
      <c r="I6256" s="214">
        <f t="shared" si="568"/>
        <v>248371</v>
      </c>
      <c r="J6256" s="211">
        <f t="shared" si="560"/>
        <v>0.3921853781777988</v>
      </c>
      <c r="K6256" s="212">
        <f t="shared" si="561"/>
        <v>0.45</v>
      </c>
      <c r="L6256" s="214">
        <f t="shared" si="562"/>
        <v>13660.405000000001</v>
      </c>
      <c r="M6256" s="213">
        <f t="shared" si="563"/>
        <v>19869.68</v>
      </c>
      <c r="N6256" s="213">
        <f t="shared" si="564"/>
        <v>22353.39</v>
      </c>
      <c r="O6256" s="242">
        <f t="shared" si="565"/>
        <v>0.51519999999971333</v>
      </c>
      <c r="P6256" s="242"/>
      <c r="Q6256" s="179"/>
      <c r="R6256" s="179"/>
      <c r="S6256" s="179"/>
      <c r="T6256" s="179"/>
      <c r="U6256" s="179"/>
      <c r="V6256" s="179"/>
      <c r="W6256" s="179"/>
      <c r="X6256" s="179"/>
      <c r="Y6256" s="179"/>
      <c r="Z6256" s="179"/>
      <c r="AA6256" s="222"/>
      <c r="AB6256" s="222"/>
      <c r="AC6256" s="222"/>
      <c r="AD6256" s="179"/>
      <c r="AE6256" s="179"/>
      <c r="AF6256" s="179"/>
      <c r="AG6256" s="179"/>
      <c r="AH6256" s="179"/>
      <c r="AI6256" s="179"/>
      <c r="AJ6256" s="179"/>
    </row>
    <row r="6257" spans="2:36" x14ac:dyDescent="0.3">
      <c r="B6257" s="224">
        <v>633400</v>
      </c>
      <c r="C6257" s="209">
        <v>266722</v>
      </c>
      <c r="D6257" s="206">
        <f t="shared" si="566"/>
        <v>0.42109567413956428</v>
      </c>
      <c r="E6257" s="208">
        <f t="shared" si="567"/>
        <v>0.45</v>
      </c>
      <c r="F6257" s="207">
        <v>14669.71</v>
      </c>
      <c r="G6257" s="207">
        <v>21337.759999999998</v>
      </c>
      <c r="H6257" s="207">
        <v>24004.98</v>
      </c>
      <c r="I6257" s="214">
        <f t="shared" si="568"/>
        <v>248416</v>
      </c>
      <c r="J6257" s="211">
        <f t="shared" si="560"/>
        <v>0.39219450584149035</v>
      </c>
      <c r="K6257" s="212">
        <f t="shared" si="561"/>
        <v>0.45</v>
      </c>
      <c r="L6257" s="214">
        <f t="shared" si="562"/>
        <v>13662.88</v>
      </c>
      <c r="M6257" s="213">
        <f t="shared" si="563"/>
        <v>19873.28</v>
      </c>
      <c r="N6257" s="213">
        <f t="shared" si="564"/>
        <v>22357.439999999999</v>
      </c>
      <c r="O6257" s="242">
        <f t="shared" si="565"/>
        <v>0.51530000000002474</v>
      </c>
      <c r="P6257" s="242"/>
      <c r="Q6257" s="179"/>
      <c r="R6257" s="179"/>
      <c r="S6257" s="179"/>
      <c r="T6257" s="179"/>
      <c r="U6257" s="179"/>
      <c r="V6257" s="179"/>
      <c r="W6257" s="179"/>
      <c r="X6257" s="179"/>
      <c r="Y6257" s="179"/>
      <c r="Z6257" s="179"/>
      <c r="AA6257" s="222"/>
      <c r="AB6257" s="222"/>
      <c r="AC6257" s="222"/>
      <c r="AD6257" s="179"/>
      <c r="AE6257" s="179"/>
      <c r="AF6257" s="179"/>
      <c r="AG6257" s="179"/>
      <c r="AH6257" s="179"/>
      <c r="AI6257" s="179"/>
      <c r="AJ6257" s="179"/>
    </row>
    <row r="6258" spans="2:36" x14ac:dyDescent="0.3">
      <c r="B6258" s="224">
        <v>633500</v>
      </c>
      <c r="C6258" s="209">
        <v>266767</v>
      </c>
      <c r="D6258" s="206">
        <f t="shared" si="566"/>
        <v>0.4211002367797948</v>
      </c>
      <c r="E6258" s="208">
        <f t="shared" si="567"/>
        <v>0.45</v>
      </c>
      <c r="F6258" s="207">
        <v>14672.18</v>
      </c>
      <c r="G6258" s="207">
        <v>21341.360000000001</v>
      </c>
      <c r="H6258" s="207">
        <v>24009.03</v>
      </c>
      <c r="I6258" s="214">
        <f t="shared" si="568"/>
        <v>248461</v>
      </c>
      <c r="J6258" s="211">
        <f t="shared" si="560"/>
        <v>0.39220363062352015</v>
      </c>
      <c r="K6258" s="212">
        <f t="shared" si="561"/>
        <v>0.45</v>
      </c>
      <c r="L6258" s="214">
        <f t="shared" si="562"/>
        <v>13665.355</v>
      </c>
      <c r="M6258" s="213">
        <f t="shared" si="563"/>
        <v>19876.88</v>
      </c>
      <c r="N6258" s="213">
        <f t="shared" si="564"/>
        <v>22361.489999999998</v>
      </c>
      <c r="O6258" s="242">
        <f t="shared" si="565"/>
        <v>0.51519999999964061</v>
      </c>
      <c r="P6258" s="242"/>
      <c r="Q6258" s="179"/>
      <c r="R6258" s="179"/>
      <c r="S6258" s="179"/>
      <c r="T6258" s="179"/>
      <c r="U6258" s="179"/>
      <c r="V6258" s="179"/>
      <c r="W6258" s="179"/>
      <c r="X6258" s="179"/>
      <c r="Y6258" s="179"/>
      <c r="Z6258" s="179"/>
      <c r="AA6258" s="222"/>
      <c r="AB6258" s="222"/>
      <c r="AC6258" s="222"/>
      <c r="AD6258" s="179"/>
      <c r="AE6258" s="179"/>
      <c r="AF6258" s="179"/>
      <c r="AG6258" s="179"/>
      <c r="AH6258" s="179"/>
      <c r="AI6258" s="179"/>
      <c r="AJ6258" s="179"/>
    </row>
    <row r="6259" spans="2:36" x14ac:dyDescent="0.3">
      <c r="B6259" s="224">
        <v>633600</v>
      </c>
      <c r="C6259" s="209">
        <v>266812</v>
      </c>
      <c r="D6259" s="206">
        <f t="shared" si="566"/>
        <v>0.421104797979798</v>
      </c>
      <c r="E6259" s="208">
        <f t="shared" si="567"/>
        <v>0.45</v>
      </c>
      <c r="F6259" s="207">
        <v>14674.66</v>
      </c>
      <c r="G6259" s="207">
        <v>21344.959999999999</v>
      </c>
      <c r="H6259" s="207">
        <v>24013.08</v>
      </c>
      <c r="I6259" s="214">
        <f t="shared" si="568"/>
        <v>248506</v>
      </c>
      <c r="J6259" s="211">
        <f t="shared" si="560"/>
        <v>0.39221275252525251</v>
      </c>
      <c r="K6259" s="212">
        <f t="shared" si="561"/>
        <v>0.45</v>
      </c>
      <c r="L6259" s="214">
        <f t="shared" si="562"/>
        <v>13667.83</v>
      </c>
      <c r="M6259" s="213">
        <f t="shared" si="563"/>
        <v>19880.48</v>
      </c>
      <c r="N6259" s="213">
        <f t="shared" si="564"/>
        <v>22365.54</v>
      </c>
      <c r="O6259" s="242">
        <f t="shared" si="565"/>
        <v>0.5152999999999156</v>
      </c>
      <c r="P6259" s="242"/>
      <c r="Q6259" s="179"/>
      <c r="R6259" s="179"/>
      <c r="S6259" s="179"/>
      <c r="T6259" s="179"/>
      <c r="U6259" s="179"/>
      <c r="V6259" s="179"/>
      <c r="W6259" s="179"/>
      <c r="X6259" s="179"/>
      <c r="Y6259" s="179"/>
      <c r="Z6259" s="179"/>
      <c r="AA6259" s="222"/>
      <c r="AB6259" s="222"/>
      <c r="AC6259" s="222"/>
      <c r="AD6259" s="179"/>
      <c r="AE6259" s="179"/>
      <c r="AF6259" s="179"/>
      <c r="AG6259" s="179"/>
      <c r="AH6259" s="179"/>
      <c r="AI6259" s="179"/>
      <c r="AJ6259" s="179"/>
    </row>
    <row r="6260" spans="2:36" x14ac:dyDescent="0.3">
      <c r="B6260" s="224">
        <v>633700</v>
      </c>
      <c r="C6260" s="209">
        <v>266857</v>
      </c>
      <c r="D6260" s="206">
        <f t="shared" si="566"/>
        <v>0.42110935774025565</v>
      </c>
      <c r="E6260" s="208">
        <f t="shared" si="567"/>
        <v>0.45</v>
      </c>
      <c r="F6260" s="207">
        <v>14677.13</v>
      </c>
      <c r="G6260" s="207">
        <v>21348.560000000001</v>
      </c>
      <c r="H6260" s="207">
        <v>24017.13</v>
      </c>
      <c r="I6260" s="214">
        <f t="shared" si="568"/>
        <v>248551</v>
      </c>
      <c r="J6260" s="211">
        <f t="shared" si="560"/>
        <v>0.3922218715480511</v>
      </c>
      <c r="K6260" s="212">
        <f t="shared" si="561"/>
        <v>0.45</v>
      </c>
      <c r="L6260" s="214">
        <f t="shared" si="562"/>
        <v>13670.305</v>
      </c>
      <c r="M6260" s="213">
        <f t="shared" si="563"/>
        <v>19884.080000000002</v>
      </c>
      <c r="N6260" s="213">
        <f t="shared" si="564"/>
        <v>22369.59</v>
      </c>
      <c r="O6260" s="242">
        <f t="shared" si="565"/>
        <v>0.51520000000007715</v>
      </c>
      <c r="P6260" s="242"/>
      <c r="Q6260" s="179"/>
      <c r="R6260" s="179"/>
      <c r="S6260" s="179"/>
      <c r="T6260" s="179"/>
      <c r="U6260" s="179"/>
      <c r="V6260" s="179"/>
      <c r="W6260" s="179"/>
      <c r="X6260" s="179"/>
      <c r="Y6260" s="179"/>
      <c r="Z6260" s="179"/>
      <c r="AA6260" s="222"/>
      <c r="AB6260" s="222"/>
      <c r="AC6260" s="222"/>
      <c r="AD6260" s="179"/>
      <c r="AE6260" s="179"/>
      <c r="AF6260" s="179"/>
      <c r="AG6260" s="179"/>
      <c r="AH6260" s="179"/>
      <c r="AI6260" s="179"/>
      <c r="AJ6260" s="179"/>
    </row>
    <row r="6261" spans="2:36" x14ac:dyDescent="0.3">
      <c r="B6261" s="224">
        <v>633800</v>
      </c>
      <c r="C6261" s="209">
        <v>266902</v>
      </c>
      <c r="D6261" s="206">
        <f t="shared" si="566"/>
        <v>0.42111391606184917</v>
      </c>
      <c r="E6261" s="208">
        <f t="shared" si="567"/>
        <v>0.45</v>
      </c>
      <c r="F6261" s="207">
        <v>14679.61</v>
      </c>
      <c r="G6261" s="207">
        <v>21352.16</v>
      </c>
      <c r="H6261" s="207">
        <v>24021.18</v>
      </c>
      <c r="I6261" s="214">
        <f t="shared" si="568"/>
        <v>248596</v>
      </c>
      <c r="J6261" s="211">
        <f t="shared" si="560"/>
        <v>0.39223098769327863</v>
      </c>
      <c r="K6261" s="212">
        <f t="shared" si="561"/>
        <v>0.45</v>
      </c>
      <c r="L6261" s="214">
        <f t="shared" si="562"/>
        <v>13672.78</v>
      </c>
      <c r="M6261" s="213">
        <f t="shared" si="563"/>
        <v>19887.68</v>
      </c>
      <c r="N6261" s="213">
        <f t="shared" si="564"/>
        <v>22373.64</v>
      </c>
      <c r="O6261" s="242">
        <f t="shared" si="565"/>
        <v>0.51529999999980647</v>
      </c>
      <c r="P6261" s="242"/>
      <c r="Q6261" s="179"/>
      <c r="R6261" s="179"/>
      <c r="S6261" s="179"/>
      <c r="T6261" s="179"/>
      <c r="U6261" s="179"/>
      <c r="V6261" s="179"/>
      <c r="W6261" s="179"/>
      <c r="X6261" s="179"/>
      <c r="Y6261" s="179"/>
      <c r="Z6261" s="179"/>
      <c r="AA6261" s="222"/>
      <c r="AB6261" s="222"/>
      <c r="AC6261" s="222"/>
      <c r="AD6261" s="179"/>
      <c r="AE6261" s="179"/>
      <c r="AF6261" s="179"/>
      <c r="AG6261" s="179"/>
      <c r="AH6261" s="179"/>
      <c r="AI6261" s="179"/>
      <c r="AJ6261" s="179"/>
    </row>
    <row r="6262" spans="2:36" x14ac:dyDescent="0.3">
      <c r="B6262" s="224">
        <v>633900</v>
      </c>
      <c r="C6262" s="209">
        <v>266947</v>
      </c>
      <c r="D6262" s="206">
        <f t="shared" si="566"/>
        <v>0.4211184729452595</v>
      </c>
      <c r="E6262" s="208">
        <f t="shared" si="567"/>
        <v>0.45</v>
      </c>
      <c r="F6262" s="207">
        <v>14682.08</v>
      </c>
      <c r="G6262" s="207">
        <v>21355.759999999998</v>
      </c>
      <c r="H6262" s="207">
        <v>24025.23</v>
      </c>
      <c r="I6262" s="214">
        <f t="shared" si="568"/>
        <v>248641</v>
      </c>
      <c r="J6262" s="211">
        <f t="shared" si="560"/>
        <v>0.39224010096229689</v>
      </c>
      <c r="K6262" s="212">
        <f t="shared" si="561"/>
        <v>0.45</v>
      </c>
      <c r="L6262" s="214">
        <f t="shared" si="562"/>
        <v>13675.254999999999</v>
      </c>
      <c r="M6262" s="213">
        <f t="shared" si="563"/>
        <v>19891.28</v>
      </c>
      <c r="N6262" s="213">
        <f t="shared" si="564"/>
        <v>22377.69</v>
      </c>
      <c r="O6262" s="242">
        <f t="shared" si="565"/>
        <v>0.51519999999996802</v>
      </c>
      <c r="P6262" s="242"/>
      <c r="Q6262" s="179"/>
      <c r="R6262" s="179"/>
      <c r="S6262" s="179"/>
      <c r="T6262" s="179"/>
      <c r="U6262" s="179"/>
      <c r="V6262" s="179"/>
      <c r="W6262" s="179"/>
      <c r="X6262" s="179"/>
      <c r="Y6262" s="179"/>
      <c r="Z6262" s="179"/>
      <c r="AA6262" s="222"/>
      <c r="AB6262" s="222"/>
      <c r="AC6262" s="222"/>
      <c r="AD6262" s="179"/>
      <c r="AE6262" s="179"/>
      <c r="AF6262" s="179"/>
      <c r="AG6262" s="179"/>
      <c r="AH6262" s="179"/>
      <c r="AI6262" s="179"/>
      <c r="AJ6262" s="179"/>
    </row>
    <row r="6263" spans="2:36" x14ac:dyDescent="0.3">
      <c r="B6263" s="224">
        <v>634000</v>
      </c>
      <c r="C6263" s="209">
        <v>266992</v>
      </c>
      <c r="D6263" s="206">
        <f t="shared" si="566"/>
        <v>0.42112302839116722</v>
      </c>
      <c r="E6263" s="208">
        <f t="shared" si="567"/>
        <v>0.45</v>
      </c>
      <c r="F6263" s="207">
        <v>14684.56</v>
      </c>
      <c r="G6263" s="207">
        <v>21359.360000000001</v>
      </c>
      <c r="H6263" s="207">
        <v>24029.279999999999</v>
      </c>
      <c r="I6263" s="214">
        <f t="shared" si="568"/>
        <v>248686</v>
      </c>
      <c r="J6263" s="211">
        <f t="shared" si="560"/>
        <v>0.3922492113564669</v>
      </c>
      <c r="K6263" s="212">
        <f t="shared" si="561"/>
        <v>0.45</v>
      </c>
      <c r="L6263" s="214">
        <f t="shared" si="562"/>
        <v>13677.73</v>
      </c>
      <c r="M6263" s="213">
        <f t="shared" si="563"/>
        <v>19894.88</v>
      </c>
      <c r="N6263" s="213">
        <f t="shared" si="564"/>
        <v>22381.739999999998</v>
      </c>
      <c r="O6263" s="242">
        <f t="shared" si="565"/>
        <v>0.51529999999966092</v>
      </c>
      <c r="P6263" s="242"/>
      <c r="Q6263" s="179"/>
      <c r="R6263" s="179"/>
      <c r="S6263" s="179"/>
      <c r="T6263" s="179"/>
      <c r="U6263" s="179"/>
      <c r="V6263" s="179"/>
      <c r="W6263" s="179"/>
      <c r="X6263" s="179"/>
      <c r="Y6263" s="179"/>
      <c r="Z6263" s="179"/>
      <c r="AA6263" s="222"/>
      <c r="AB6263" s="222"/>
      <c r="AC6263" s="222"/>
      <c r="AD6263" s="179"/>
      <c r="AE6263" s="179"/>
      <c r="AF6263" s="179"/>
      <c r="AG6263" s="179"/>
      <c r="AH6263" s="179"/>
      <c r="AI6263" s="179"/>
      <c r="AJ6263" s="179"/>
    </row>
    <row r="6264" spans="2:36" x14ac:dyDescent="0.3">
      <c r="B6264" s="224">
        <v>634100</v>
      </c>
      <c r="C6264" s="209">
        <v>267037</v>
      </c>
      <c r="D6264" s="206">
        <f t="shared" si="566"/>
        <v>0.42112758240025233</v>
      </c>
      <c r="E6264" s="208">
        <f t="shared" si="567"/>
        <v>0.45</v>
      </c>
      <c r="F6264" s="207">
        <v>14687.03</v>
      </c>
      <c r="G6264" s="207">
        <v>21362.959999999999</v>
      </c>
      <c r="H6264" s="207">
        <v>24033.33</v>
      </c>
      <c r="I6264" s="214">
        <f t="shared" si="568"/>
        <v>248731</v>
      </c>
      <c r="J6264" s="211">
        <f t="shared" si="560"/>
        <v>0.39225831887714874</v>
      </c>
      <c r="K6264" s="212">
        <f t="shared" si="561"/>
        <v>0.45</v>
      </c>
      <c r="L6264" s="214">
        <f t="shared" si="562"/>
        <v>13680.205</v>
      </c>
      <c r="M6264" s="213">
        <f t="shared" si="563"/>
        <v>19898.48</v>
      </c>
      <c r="N6264" s="213">
        <f t="shared" si="564"/>
        <v>22385.79</v>
      </c>
      <c r="O6264" s="242">
        <f t="shared" si="565"/>
        <v>0.51520000000047728</v>
      </c>
      <c r="P6264" s="242"/>
      <c r="Q6264" s="179"/>
      <c r="R6264" s="179"/>
      <c r="S6264" s="179"/>
      <c r="T6264" s="179"/>
      <c r="U6264" s="179"/>
      <c r="V6264" s="179"/>
      <c r="W6264" s="179"/>
      <c r="X6264" s="179"/>
      <c r="Y6264" s="179"/>
      <c r="Z6264" s="179"/>
      <c r="AA6264" s="222"/>
      <c r="AB6264" s="222"/>
      <c r="AC6264" s="222"/>
      <c r="AD6264" s="179"/>
      <c r="AE6264" s="179"/>
      <c r="AF6264" s="179"/>
      <c r="AG6264" s="179"/>
      <c r="AH6264" s="179"/>
      <c r="AI6264" s="179"/>
      <c r="AJ6264" s="179"/>
    </row>
    <row r="6265" spans="2:36" x14ac:dyDescent="0.3">
      <c r="B6265" s="224">
        <v>634200</v>
      </c>
      <c r="C6265" s="209">
        <v>267082</v>
      </c>
      <c r="D6265" s="206">
        <f t="shared" si="566"/>
        <v>0.42113213497319457</v>
      </c>
      <c r="E6265" s="208">
        <f t="shared" si="567"/>
        <v>0.45</v>
      </c>
      <c r="F6265" s="207">
        <v>14689.51</v>
      </c>
      <c r="G6265" s="207">
        <v>21366.560000000001</v>
      </c>
      <c r="H6265" s="207">
        <v>24037.38</v>
      </c>
      <c r="I6265" s="214">
        <f t="shared" si="568"/>
        <v>248776</v>
      </c>
      <c r="J6265" s="211">
        <f t="shared" si="560"/>
        <v>0.39226742352570165</v>
      </c>
      <c r="K6265" s="212">
        <f t="shared" si="561"/>
        <v>0.45</v>
      </c>
      <c r="L6265" s="214">
        <f t="shared" si="562"/>
        <v>13682.68</v>
      </c>
      <c r="M6265" s="213">
        <f t="shared" si="563"/>
        <v>19902.080000000002</v>
      </c>
      <c r="N6265" s="213">
        <f t="shared" si="564"/>
        <v>22389.84</v>
      </c>
      <c r="O6265" s="242">
        <f t="shared" si="565"/>
        <v>0.51530000000013387</v>
      </c>
      <c r="P6265" s="242"/>
      <c r="Q6265" s="179"/>
      <c r="R6265" s="179"/>
      <c r="S6265" s="179"/>
      <c r="T6265" s="179"/>
      <c r="U6265" s="179"/>
      <c r="V6265" s="179"/>
      <c r="W6265" s="179"/>
      <c r="X6265" s="179"/>
      <c r="Y6265" s="179"/>
      <c r="Z6265" s="179"/>
      <c r="AA6265" s="222"/>
      <c r="AB6265" s="222"/>
      <c r="AC6265" s="222"/>
      <c r="AD6265" s="179"/>
      <c r="AE6265" s="179"/>
      <c r="AF6265" s="179"/>
      <c r="AG6265" s="179"/>
      <c r="AH6265" s="179"/>
      <c r="AI6265" s="179"/>
      <c r="AJ6265" s="179"/>
    </row>
    <row r="6266" spans="2:36" x14ac:dyDescent="0.3">
      <c r="B6266" s="224">
        <v>634300</v>
      </c>
      <c r="C6266" s="209">
        <v>267127</v>
      </c>
      <c r="D6266" s="206">
        <f t="shared" si="566"/>
        <v>0.42113668611067318</v>
      </c>
      <c r="E6266" s="208">
        <f t="shared" si="567"/>
        <v>0.45</v>
      </c>
      <c r="F6266" s="207">
        <v>14691.98</v>
      </c>
      <c r="G6266" s="207">
        <v>21370.16</v>
      </c>
      <c r="H6266" s="207">
        <v>24041.43</v>
      </c>
      <c r="I6266" s="214">
        <f t="shared" si="568"/>
        <v>248821</v>
      </c>
      <c r="J6266" s="211">
        <f t="shared" si="560"/>
        <v>0.39227652530348417</v>
      </c>
      <c r="K6266" s="212">
        <f t="shared" si="561"/>
        <v>0.45</v>
      </c>
      <c r="L6266" s="214">
        <f t="shared" si="562"/>
        <v>13685.155000000001</v>
      </c>
      <c r="M6266" s="213">
        <f t="shared" si="563"/>
        <v>19905.68</v>
      </c>
      <c r="N6266" s="213">
        <f t="shared" si="564"/>
        <v>22393.89</v>
      </c>
      <c r="O6266" s="242">
        <f t="shared" si="565"/>
        <v>0.51519999999971333</v>
      </c>
      <c r="P6266" s="242"/>
      <c r="Q6266" s="179"/>
      <c r="R6266" s="179"/>
      <c r="S6266" s="179"/>
      <c r="T6266" s="179"/>
      <c r="U6266" s="179"/>
      <c r="V6266" s="179"/>
      <c r="W6266" s="179"/>
      <c r="X6266" s="179"/>
      <c r="Y6266" s="179"/>
      <c r="Z6266" s="179"/>
      <c r="AA6266" s="222"/>
      <c r="AB6266" s="222"/>
      <c r="AC6266" s="222"/>
      <c r="AD6266" s="179"/>
      <c r="AE6266" s="179"/>
      <c r="AF6266" s="179"/>
      <c r="AG6266" s="179"/>
      <c r="AH6266" s="179"/>
      <c r="AI6266" s="179"/>
      <c r="AJ6266" s="179"/>
    </row>
    <row r="6267" spans="2:36" x14ac:dyDescent="0.3">
      <c r="B6267" s="224">
        <v>634400</v>
      </c>
      <c r="C6267" s="209">
        <v>267172</v>
      </c>
      <c r="D6267" s="206">
        <f t="shared" si="566"/>
        <v>0.42114123581336699</v>
      </c>
      <c r="E6267" s="208">
        <f t="shared" si="567"/>
        <v>0.45</v>
      </c>
      <c r="F6267" s="207">
        <v>14694.46</v>
      </c>
      <c r="G6267" s="207">
        <v>21373.759999999998</v>
      </c>
      <c r="H6267" s="207">
        <v>24045.48</v>
      </c>
      <c r="I6267" s="214">
        <f t="shared" si="568"/>
        <v>248866</v>
      </c>
      <c r="J6267" s="211">
        <f t="shared" ref="J6267:J6330" si="569">I6267/$B6267</f>
        <v>0.3922856242118537</v>
      </c>
      <c r="K6267" s="212">
        <f t="shared" ref="K6267:K6330" si="570">(I6267-I6266)/($B6267-$B6266)</f>
        <v>0.45</v>
      </c>
      <c r="L6267" s="214">
        <f t="shared" si="562"/>
        <v>13687.63</v>
      </c>
      <c r="M6267" s="213">
        <f t="shared" si="563"/>
        <v>19909.28</v>
      </c>
      <c r="N6267" s="213">
        <f t="shared" si="564"/>
        <v>22397.94</v>
      </c>
      <c r="O6267" s="242">
        <f t="shared" si="565"/>
        <v>0.51530000000002474</v>
      </c>
      <c r="P6267" s="242"/>
      <c r="Q6267" s="179"/>
      <c r="R6267" s="179"/>
      <c r="S6267" s="179"/>
      <c r="T6267" s="179"/>
      <c r="U6267" s="179"/>
      <c r="V6267" s="179"/>
      <c r="W6267" s="179"/>
      <c r="X6267" s="179"/>
      <c r="Y6267" s="179"/>
      <c r="Z6267" s="179"/>
      <c r="AA6267" s="222"/>
      <c r="AB6267" s="222"/>
      <c r="AC6267" s="222"/>
      <c r="AD6267" s="179"/>
      <c r="AE6267" s="179"/>
      <c r="AF6267" s="179"/>
      <c r="AG6267" s="179"/>
      <c r="AH6267" s="179"/>
      <c r="AI6267" s="179"/>
      <c r="AJ6267" s="179"/>
    </row>
    <row r="6268" spans="2:36" x14ac:dyDescent="0.3">
      <c r="B6268" s="224">
        <v>634500</v>
      </c>
      <c r="C6268" s="209">
        <v>267217</v>
      </c>
      <c r="D6268" s="206">
        <f t="shared" si="566"/>
        <v>0.4211457840819543</v>
      </c>
      <c r="E6268" s="208">
        <f t="shared" si="567"/>
        <v>0.45</v>
      </c>
      <c r="F6268" s="207">
        <v>14696.93</v>
      </c>
      <c r="G6268" s="207">
        <v>21377.360000000001</v>
      </c>
      <c r="H6268" s="207">
        <v>24049.53</v>
      </c>
      <c r="I6268" s="214">
        <f t="shared" si="568"/>
        <v>248911</v>
      </c>
      <c r="J6268" s="211">
        <f t="shared" si="569"/>
        <v>0.39229472025216705</v>
      </c>
      <c r="K6268" s="212">
        <f t="shared" si="570"/>
        <v>0.45</v>
      </c>
      <c r="L6268" s="214">
        <f t="shared" si="562"/>
        <v>13690.105</v>
      </c>
      <c r="M6268" s="213">
        <f t="shared" si="563"/>
        <v>19912.88</v>
      </c>
      <c r="N6268" s="213">
        <f t="shared" si="564"/>
        <v>22401.989999999998</v>
      </c>
      <c r="O6268" s="242">
        <f t="shared" si="565"/>
        <v>0.51519999999964061</v>
      </c>
      <c r="P6268" s="242"/>
      <c r="Q6268" s="179"/>
      <c r="R6268" s="179"/>
      <c r="S6268" s="179"/>
      <c r="T6268" s="179"/>
      <c r="U6268" s="179"/>
      <c r="V6268" s="179"/>
      <c r="W6268" s="179"/>
      <c r="X6268" s="179"/>
      <c r="Y6268" s="179"/>
      <c r="Z6268" s="179"/>
      <c r="AA6268" s="222"/>
      <c r="AB6268" s="222"/>
      <c r="AC6268" s="222"/>
      <c r="AD6268" s="179"/>
      <c r="AE6268" s="179"/>
      <c r="AF6268" s="179"/>
      <c r="AG6268" s="179"/>
      <c r="AH6268" s="179"/>
      <c r="AI6268" s="179"/>
      <c r="AJ6268" s="179"/>
    </row>
    <row r="6269" spans="2:36" x14ac:dyDescent="0.3">
      <c r="B6269" s="224">
        <v>634600</v>
      </c>
      <c r="C6269" s="209">
        <v>267262</v>
      </c>
      <c r="D6269" s="206">
        <f t="shared" si="566"/>
        <v>0.42115033091711312</v>
      </c>
      <c r="E6269" s="208">
        <f t="shared" si="567"/>
        <v>0.45</v>
      </c>
      <c r="F6269" s="207">
        <v>14699.41</v>
      </c>
      <c r="G6269" s="207">
        <v>21380.959999999999</v>
      </c>
      <c r="H6269" s="207">
        <v>24053.58</v>
      </c>
      <c r="I6269" s="214">
        <f t="shared" si="568"/>
        <v>248956</v>
      </c>
      <c r="J6269" s="211">
        <f t="shared" si="569"/>
        <v>0.39230381342578002</v>
      </c>
      <c r="K6269" s="212">
        <f t="shared" si="570"/>
        <v>0.45</v>
      </c>
      <c r="L6269" s="214">
        <f t="shared" si="562"/>
        <v>13692.58</v>
      </c>
      <c r="M6269" s="213">
        <f t="shared" si="563"/>
        <v>19916.48</v>
      </c>
      <c r="N6269" s="213">
        <f t="shared" si="564"/>
        <v>22406.04</v>
      </c>
      <c r="O6269" s="242">
        <f t="shared" si="565"/>
        <v>0.5152999999999156</v>
      </c>
      <c r="P6269" s="242"/>
      <c r="Q6269" s="179"/>
      <c r="R6269" s="179"/>
      <c r="S6269" s="179"/>
      <c r="T6269" s="179"/>
      <c r="U6269" s="179"/>
      <c r="V6269" s="179"/>
      <c r="W6269" s="179"/>
      <c r="X6269" s="179"/>
      <c r="Y6269" s="179"/>
      <c r="Z6269" s="179"/>
      <c r="AA6269" s="222"/>
      <c r="AB6269" s="222"/>
      <c r="AC6269" s="222"/>
      <c r="AD6269" s="179"/>
      <c r="AE6269" s="179"/>
      <c r="AF6269" s="179"/>
      <c r="AG6269" s="179"/>
      <c r="AH6269" s="179"/>
      <c r="AI6269" s="179"/>
      <c r="AJ6269" s="179"/>
    </row>
    <row r="6270" spans="2:36" x14ac:dyDescent="0.3">
      <c r="B6270" s="224">
        <v>634700</v>
      </c>
      <c r="C6270" s="209">
        <v>267307</v>
      </c>
      <c r="D6270" s="206">
        <f t="shared" si="566"/>
        <v>0.42115487631952103</v>
      </c>
      <c r="E6270" s="208">
        <f t="shared" si="567"/>
        <v>0.45</v>
      </c>
      <c r="F6270" s="207">
        <v>14701.88</v>
      </c>
      <c r="G6270" s="207">
        <v>21384.560000000001</v>
      </c>
      <c r="H6270" s="207">
        <v>24057.63</v>
      </c>
      <c r="I6270" s="214">
        <f t="shared" si="568"/>
        <v>249001</v>
      </c>
      <c r="J6270" s="211">
        <f t="shared" si="569"/>
        <v>0.39231290373404759</v>
      </c>
      <c r="K6270" s="212">
        <f t="shared" si="570"/>
        <v>0.45</v>
      </c>
      <c r="L6270" s="214">
        <f t="shared" ref="L6270:L6333" si="571">I6270*5.5%</f>
        <v>13695.055</v>
      </c>
      <c r="M6270" s="213">
        <f t="shared" ref="M6270:M6333" si="572">I6270*8%</f>
        <v>19920.080000000002</v>
      </c>
      <c r="N6270" s="213">
        <f t="shared" ref="N6270:N6333" si="573">I6270*9%</f>
        <v>22410.09</v>
      </c>
      <c r="O6270" s="242">
        <f t="shared" si="565"/>
        <v>0.51520000000007715</v>
      </c>
      <c r="P6270" s="242"/>
      <c r="Q6270" s="179"/>
      <c r="R6270" s="179"/>
      <c r="S6270" s="179"/>
      <c r="T6270" s="179"/>
      <c r="U6270" s="179"/>
      <c r="V6270" s="179"/>
      <c r="W6270" s="179"/>
      <c r="X6270" s="179"/>
      <c r="Y6270" s="179"/>
      <c r="Z6270" s="179"/>
      <c r="AA6270" s="222"/>
      <c r="AB6270" s="222"/>
      <c r="AC6270" s="222"/>
      <c r="AD6270" s="179"/>
      <c r="AE6270" s="179"/>
      <c r="AF6270" s="179"/>
      <c r="AG6270" s="179"/>
      <c r="AH6270" s="179"/>
      <c r="AI6270" s="179"/>
      <c r="AJ6270" s="179"/>
    </row>
    <row r="6271" spans="2:36" x14ac:dyDescent="0.3">
      <c r="B6271" s="224">
        <v>634800</v>
      </c>
      <c r="C6271" s="209">
        <v>267352</v>
      </c>
      <c r="D6271" s="206">
        <f t="shared" si="566"/>
        <v>0.42115942028985509</v>
      </c>
      <c r="E6271" s="208">
        <f t="shared" si="567"/>
        <v>0.45</v>
      </c>
      <c r="F6271" s="207">
        <v>14704.36</v>
      </c>
      <c r="G6271" s="207">
        <v>21388.16</v>
      </c>
      <c r="H6271" s="207">
        <v>24061.68</v>
      </c>
      <c r="I6271" s="214">
        <f t="shared" si="568"/>
        <v>249046</v>
      </c>
      <c r="J6271" s="211">
        <f t="shared" si="569"/>
        <v>0.39232199117832389</v>
      </c>
      <c r="K6271" s="212">
        <f t="shared" si="570"/>
        <v>0.45</v>
      </c>
      <c r="L6271" s="214">
        <f t="shared" si="571"/>
        <v>13697.53</v>
      </c>
      <c r="M6271" s="213">
        <f t="shared" si="572"/>
        <v>19923.68</v>
      </c>
      <c r="N6271" s="213">
        <f t="shared" si="573"/>
        <v>22414.14</v>
      </c>
      <c r="O6271" s="242">
        <f t="shared" si="565"/>
        <v>0.51529999999980647</v>
      </c>
      <c r="P6271" s="242"/>
      <c r="Q6271" s="179"/>
      <c r="R6271" s="179"/>
      <c r="S6271" s="179"/>
      <c r="T6271" s="179"/>
      <c r="U6271" s="179"/>
      <c r="V6271" s="179"/>
      <c r="W6271" s="179"/>
      <c r="X6271" s="179"/>
      <c r="Y6271" s="179"/>
      <c r="Z6271" s="179"/>
      <c r="AA6271" s="222"/>
      <c r="AB6271" s="222"/>
      <c r="AC6271" s="222"/>
      <c r="AD6271" s="179"/>
      <c r="AE6271" s="179"/>
      <c r="AF6271" s="179"/>
      <c r="AG6271" s="179"/>
      <c r="AH6271" s="179"/>
      <c r="AI6271" s="179"/>
      <c r="AJ6271" s="179"/>
    </row>
    <row r="6272" spans="2:36" x14ac:dyDescent="0.3">
      <c r="B6272" s="224">
        <v>634900</v>
      </c>
      <c r="C6272" s="209">
        <v>267397</v>
      </c>
      <c r="D6272" s="206">
        <f t="shared" si="566"/>
        <v>0.42116396282879193</v>
      </c>
      <c r="E6272" s="208">
        <f t="shared" si="567"/>
        <v>0.45</v>
      </c>
      <c r="F6272" s="207">
        <v>14706.83</v>
      </c>
      <c r="G6272" s="207">
        <v>21391.759999999998</v>
      </c>
      <c r="H6272" s="207">
        <v>24065.73</v>
      </c>
      <c r="I6272" s="214">
        <f t="shared" si="568"/>
        <v>249091</v>
      </c>
      <c r="J6272" s="211">
        <f t="shared" si="569"/>
        <v>0.39233107575996218</v>
      </c>
      <c r="K6272" s="212">
        <f t="shared" si="570"/>
        <v>0.45</v>
      </c>
      <c r="L6272" s="214">
        <f t="shared" si="571"/>
        <v>13700.004999999999</v>
      </c>
      <c r="M6272" s="213">
        <f t="shared" si="572"/>
        <v>19927.28</v>
      </c>
      <c r="N6272" s="213">
        <f t="shared" si="573"/>
        <v>22418.19</v>
      </c>
      <c r="O6272" s="242">
        <f t="shared" si="565"/>
        <v>0.51519999999996802</v>
      </c>
      <c r="P6272" s="242"/>
      <c r="Q6272" s="179"/>
      <c r="R6272" s="179"/>
      <c r="S6272" s="179"/>
      <c r="T6272" s="179"/>
      <c r="U6272" s="179"/>
      <c r="V6272" s="179"/>
      <c r="W6272" s="179"/>
      <c r="X6272" s="179"/>
      <c r="Y6272" s="179"/>
      <c r="Z6272" s="179"/>
      <c r="AA6272" s="222"/>
      <c r="AB6272" s="222"/>
      <c r="AC6272" s="222"/>
      <c r="AD6272" s="179"/>
      <c r="AE6272" s="179"/>
      <c r="AF6272" s="179"/>
      <c r="AG6272" s="179"/>
      <c r="AH6272" s="179"/>
      <c r="AI6272" s="179"/>
      <c r="AJ6272" s="179"/>
    </row>
    <row r="6273" spans="2:36" x14ac:dyDescent="0.3">
      <c r="B6273" s="224">
        <v>635000</v>
      </c>
      <c r="C6273" s="209">
        <v>267442</v>
      </c>
      <c r="D6273" s="206">
        <f t="shared" si="566"/>
        <v>0.42116850393700789</v>
      </c>
      <c r="E6273" s="208">
        <f t="shared" si="567"/>
        <v>0.45</v>
      </c>
      <c r="F6273" s="207">
        <v>14709.31</v>
      </c>
      <c r="G6273" s="207">
        <v>21395.360000000001</v>
      </c>
      <c r="H6273" s="207">
        <v>24069.78</v>
      </c>
      <c r="I6273" s="214">
        <f t="shared" si="568"/>
        <v>249136</v>
      </c>
      <c r="J6273" s="211">
        <f t="shared" si="569"/>
        <v>0.39234015748031498</v>
      </c>
      <c r="K6273" s="212">
        <f t="shared" si="570"/>
        <v>0.45</v>
      </c>
      <c r="L6273" s="214">
        <f t="shared" si="571"/>
        <v>13702.48</v>
      </c>
      <c r="M6273" s="213">
        <f t="shared" si="572"/>
        <v>19930.88</v>
      </c>
      <c r="N6273" s="213">
        <f t="shared" si="573"/>
        <v>22422.239999999998</v>
      </c>
      <c r="O6273" s="242">
        <f t="shared" si="565"/>
        <v>0.51529999999966092</v>
      </c>
      <c r="P6273" s="242"/>
      <c r="Q6273" s="179"/>
      <c r="R6273" s="179"/>
      <c r="S6273" s="179"/>
      <c r="T6273" s="179"/>
      <c r="U6273" s="179"/>
      <c r="V6273" s="179"/>
      <c r="W6273" s="179"/>
      <c r="X6273" s="179"/>
      <c r="Y6273" s="179"/>
      <c r="Z6273" s="179"/>
      <c r="AA6273" s="222"/>
      <c r="AB6273" s="222"/>
      <c r="AC6273" s="222"/>
      <c r="AD6273" s="179"/>
      <c r="AE6273" s="179"/>
      <c r="AF6273" s="179"/>
      <c r="AG6273" s="179"/>
      <c r="AH6273" s="179"/>
      <c r="AI6273" s="179"/>
      <c r="AJ6273" s="179"/>
    </row>
    <row r="6274" spans="2:36" x14ac:dyDescent="0.3">
      <c r="B6274" s="224">
        <v>635100</v>
      </c>
      <c r="C6274" s="209">
        <v>267487</v>
      </c>
      <c r="D6274" s="206">
        <f t="shared" si="566"/>
        <v>0.42117304361517871</v>
      </c>
      <c r="E6274" s="208">
        <f t="shared" si="567"/>
        <v>0.45</v>
      </c>
      <c r="F6274" s="207">
        <v>14711.78</v>
      </c>
      <c r="G6274" s="207">
        <v>21398.959999999999</v>
      </c>
      <c r="H6274" s="207">
        <v>24073.83</v>
      </c>
      <c r="I6274" s="214">
        <f t="shared" si="568"/>
        <v>249181</v>
      </c>
      <c r="J6274" s="211">
        <f t="shared" si="569"/>
        <v>0.39234923634073376</v>
      </c>
      <c r="K6274" s="212">
        <f t="shared" si="570"/>
        <v>0.45</v>
      </c>
      <c r="L6274" s="214">
        <f t="shared" si="571"/>
        <v>13704.955</v>
      </c>
      <c r="M6274" s="213">
        <f t="shared" si="572"/>
        <v>19934.48</v>
      </c>
      <c r="N6274" s="213">
        <f t="shared" si="573"/>
        <v>22426.29</v>
      </c>
      <c r="O6274" s="242">
        <f t="shared" si="565"/>
        <v>0.51520000000047728</v>
      </c>
      <c r="P6274" s="242"/>
      <c r="Q6274" s="179"/>
      <c r="R6274" s="179"/>
      <c r="S6274" s="179"/>
      <c r="T6274" s="179"/>
      <c r="U6274" s="179"/>
      <c r="V6274" s="179"/>
      <c r="W6274" s="179"/>
      <c r="X6274" s="179"/>
      <c r="Y6274" s="179"/>
      <c r="Z6274" s="179"/>
      <c r="AA6274" s="222"/>
      <c r="AB6274" s="222"/>
      <c r="AC6274" s="222"/>
      <c r="AD6274" s="179"/>
      <c r="AE6274" s="179"/>
      <c r="AF6274" s="179"/>
      <c r="AG6274" s="179"/>
      <c r="AH6274" s="179"/>
      <c r="AI6274" s="179"/>
      <c r="AJ6274" s="179"/>
    </row>
    <row r="6275" spans="2:36" x14ac:dyDescent="0.3">
      <c r="B6275" s="224">
        <v>635200</v>
      </c>
      <c r="C6275" s="209">
        <v>267532</v>
      </c>
      <c r="D6275" s="206">
        <f t="shared" si="566"/>
        <v>0.42117758186397986</v>
      </c>
      <c r="E6275" s="208">
        <f t="shared" si="567"/>
        <v>0.45</v>
      </c>
      <c r="F6275" s="207">
        <v>14714.26</v>
      </c>
      <c r="G6275" s="207">
        <v>21402.560000000001</v>
      </c>
      <c r="H6275" s="207">
        <v>24077.88</v>
      </c>
      <c r="I6275" s="214">
        <f t="shared" si="568"/>
        <v>249226</v>
      </c>
      <c r="J6275" s="211">
        <f t="shared" si="569"/>
        <v>0.39235831234256929</v>
      </c>
      <c r="K6275" s="212">
        <f t="shared" si="570"/>
        <v>0.45</v>
      </c>
      <c r="L6275" s="214">
        <f t="shared" si="571"/>
        <v>13707.43</v>
      </c>
      <c r="M6275" s="213">
        <f t="shared" si="572"/>
        <v>19938.080000000002</v>
      </c>
      <c r="N6275" s="213">
        <f t="shared" si="573"/>
        <v>22430.34</v>
      </c>
      <c r="O6275" s="242">
        <f t="shared" si="565"/>
        <v>0.51530000000013387</v>
      </c>
      <c r="P6275" s="242"/>
      <c r="Q6275" s="179"/>
      <c r="R6275" s="179"/>
      <c r="S6275" s="179"/>
      <c r="T6275" s="179"/>
      <c r="U6275" s="179"/>
      <c r="V6275" s="179"/>
      <c r="W6275" s="179"/>
      <c r="X6275" s="179"/>
      <c r="Y6275" s="179"/>
      <c r="Z6275" s="179"/>
      <c r="AA6275" s="222"/>
      <c r="AB6275" s="222"/>
      <c r="AC6275" s="222"/>
      <c r="AD6275" s="179"/>
      <c r="AE6275" s="179"/>
      <c r="AF6275" s="179"/>
      <c r="AG6275" s="179"/>
      <c r="AH6275" s="179"/>
      <c r="AI6275" s="179"/>
      <c r="AJ6275" s="179"/>
    </row>
    <row r="6276" spans="2:36" x14ac:dyDescent="0.3">
      <c r="B6276" s="224">
        <v>635300</v>
      </c>
      <c r="C6276" s="209">
        <v>267577</v>
      </c>
      <c r="D6276" s="206">
        <f t="shared" si="566"/>
        <v>0.42118211868408628</v>
      </c>
      <c r="E6276" s="208">
        <f t="shared" si="567"/>
        <v>0.45</v>
      </c>
      <c r="F6276" s="207">
        <v>14716.73</v>
      </c>
      <c r="G6276" s="207">
        <v>21406.16</v>
      </c>
      <c r="H6276" s="207">
        <v>24081.93</v>
      </c>
      <c r="I6276" s="214">
        <f t="shared" si="568"/>
        <v>249271</v>
      </c>
      <c r="J6276" s="211">
        <f t="shared" si="569"/>
        <v>0.39236738548717143</v>
      </c>
      <c r="K6276" s="212">
        <f t="shared" si="570"/>
        <v>0.45</v>
      </c>
      <c r="L6276" s="214">
        <f t="shared" si="571"/>
        <v>13709.905000000001</v>
      </c>
      <c r="M6276" s="213">
        <f t="shared" si="572"/>
        <v>19941.68</v>
      </c>
      <c r="N6276" s="213">
        <f t="shared" si="573"/>
        <v>22434.39</v>
      </c>
      <c r="O6276" s="242">
        <f t="shared" si="565"/>
        <v>0.51519999999971333</v>
      </c>
      <c r="P6276" s="242"/>
      <c r="Q6276" s="179"/>
      <c r="R6276" s="179"/>
      <c r="S6276" s="179"/>
      <c r="T6276" s="179"/>
      <c r="U6276" s="179"/>
      <c r="V6276" s="179"/>
      <c r="W6276" s="179"/>
      <c r="X6276" s="179"/>
      <c r="Y6276" s="179"/>
      <c r="Z6276" s="179"/>
      <c r="AA6276" s="222"/>
      <c r="AB6276" s="222"/>
      <c r="AC6276" s="222"/>
      <c r="AD6276" s="179"/>
      <c r="AE6276" s="179"/>
      <c r="AF6276" s="179"/>
      <c r="AG6276" s="179"/>
      <c r="AH6276" s="179"/>
      <c r="AI6276" s="179"/>
      <c r="AJ6276" s="179"/>
    </row>
    <row r="6277" spans="2:36" x14ac:dyDescent="0.3">
      <c r="B6277" s="224">
        <v>635400</v>
      </c>
      <c r="C6277" s="209">
        <v>267622</v>
      </c>
      <c r="D6277" s="206">
        <f t="shared" si="566"/>
        <v>0.42118665407617251</v>
      </c>
      <c r="E6277" s="208">
        <f t="shared" si="567"/>
        <v>0.45</v>
      </c>
      <c r="F6277" s="207">
        <v>14719.21</v>
      </c>
      <c r="G6277" s="207">
        <v>21409.759999999998</v>
      </c>
      <c r="H6277" s="207">
        <v>24085.98</v>
      </c>
      <c r="I6277" s="214">
        <f t="shared" si="568"/>
        <v>249316</v>
      </c>
      <c r="J6277" s="211">
        <f t="shared" si="569"/>
        <v>0.3923764557758892</v>
      </c>
      <c r="K6277" s="212">
        <f t="shared" si="570"/>
        <v>0.45</v>
      </c>
      <c r="L6277" s="214">
        <f t="shared" si="571"/>
        <v>13712.38</v>
      </c>
      <c r="M6277" s="213">
        <f t="shared" si="572"/>
        <v>19945.28</v>
      </c>
      <c r="N6277" s="213">
        <f t="shared" si="573"/>
        <v>22438.44</v>
      </c>
      <c r="O6277" s="242">
        <f t="shared" ref="O6277:O6340" si="574">(C6277+F6277+H6277-C6276-F6276-H6276)/100</f>
        <v>0.51530000000002474</v>
      </c>
      <c r="P6277" s="242"/>
      <c r="Q6277" s="179"/>
      <c r="R6277" s="179"/>
      <c r="S6277" s="179"/>
      <c r="T6277" s="179"/>
      <c r="U6277" s="179"/>
      <c r="V6277" s="179"/>
      <c r="W6277" s="179"/>
      <c r="X6277" s="179"/>
      <c r="Y6277" s="179"/>
      <c r="Z6277" s="179"/>
      <c r="AA6277" s="222"/>
      <c r="AB6277" s="222"/>
      <c r="AC6277" s="222"/>
      <c r="AD6277" s="179"/>
      <c r="AE6277" s="179"/>
      <c r="AF6277" s="179"/>
      <c r="AG6277" s="179"/>
      <c r="AH6277" s="179"/>
      <c r="AI6277" s="179"/>
      <c r="AJ6277" s="179"/>
    </row>
    <row r="6278" spans="2:36" x14ac:dyDescent="0.3">
      <c r="B6278" s="224">
        <v>635500</v>
      </c>
      <c r="C6278" s="209">
        <v>267667</v>
      </c>
      <c r="D6278" s="206">
        <f t="shared" si="566"/>
        <v>0.42119118804091266</v>
      </c>
      <c r="E6278" s="208">
        <f t="shared" si="567"/>
        <v>0.45</v>
      </c>
      <c r="F6278" s="207">
        <v>14721.68</v>
      </c>
      <c r="G6278" s="207">
        <v>21413.360000000001</v>
      </c>
      <c r="H6278" s="207">
        <v>24090.03</v>
      </c>
      <c r="I6278" s="214">
        <f t="shared" si="568"/>
        <v>249361</v>
      </c>
      <c r="J6278" s="211">
        <f t="shared" si="569"/>
        <v>0.39238552321007081</v>
      </c>
      <c r="K6278" s="212">
        <f t="shared" si="570"/>
        <v>0.45</v>
      </c>
      <c r="L6278" s="214">
        <f t="shared" si="571"/>
        <v>13714.855</v>
      </c>
      <c r="M6278" s="213">
        <f t="shared" si="572"/>
        <v>19948.88</v>
      </c>
      <c r="N6278" s="213">
        <f t="shared" si="573"/>
        <v>22442.489999999998</v>
      </c>
      <c r="O6278" s="242">
        <f t="shared" si="574"/>
        <v>0.51519999999964061</v>
      </c>
      <c r="P6278" s="242"/>
      <c r="Q6278" s="179"/>
      <c r="R6278" s="179"/>
      <c r="S6278" s="179"/>
      <c r="T6278" s="179"/>
      <c r="U6278" s="179"/>
      <c r="V6278" s="179"/>
      <c r="W6278" s="179"/>
      <c r="X6278" s="179"/>
      <c r="Y6278" s="179"/>
      <c r="Z6278" s="179"/>
      <c r="AA6278" s="222"/>
      <c r="AB6278" s="222"/>
      <c r="AC6278" s="222"/>
      <c r="AD6278" s="179"/>
      <c r="AE6278" s="179"/>
      <c r="AF6278" s="179"/>
      <c r="AG6278" s="179"/>
      <c r="AH6278" s="179"/>
      <c r="AI6278" s="179"/>
      <c r="AJ6278" s="179"/>
    </row>
    <row r="6279" spans="2:36" x14ac:dyDescent="0.3">
      <c r="B6279" s="224">
        <v>635600</v>
      </c>
      <c r="C6279" s="209">
        <v>267712</v>
      </c>
      <c r="D6279" s="206">
        <f t="shared" si="566"/>
        <v>0.42119572057898047</v>
      </c>
      <c r="E6279" s="208">
        <f t="shared" si="567"/>
        <v>0.45</v>
      </c>
      <c r="F6279" s="207">
        <v>14724.16</v>
      </c>
      <c r="G6279" s="207">
        <v>21416.959999999999</v>
      </c>
      <c r="H6279" s="207">
        <v>24094.080000000002</v>
      </c>
      <c r="I6279" s="214">
        <f t="shared" si="568"/>
        <v>249406</v>
      </c>
      <c r="J6279" s="211">
        <f t="shared" si="569"/>
        <v>0.39239458779106356</v>
      </c>
      <c r="K6279" s="212">
        <f t="shared" si="570"/>
        <v>0.45</v>
      </c>
      <c r="L6279" s="214">
        <f t="shared" si="571"/>
        <v>13717.33</v>
      </c>
      <c r="M6279" s="213">
        <f t="shared" si="572"/>
        <v>19952.48</v>
      </c>
      <c r="N6279" s="213">
        <f t="shared" si="573"/>
        <v>22446.54</v>
      </c>
      <c r="O6279" s="242">
        <f t="shared" si="574"/>
        <v>0.5152999999999156</v>
      </c>
      <c r="P6279" s="242"/>
      <c r="Q6279" s="179"/>
      <c r="R6279" s="179"/>
      <c r="S6279" s="179"/>
      <c r="T6279" s="179"/>
      <c r="U6279" s="179"/>
      <c r="V6279" s="179"/>
      <c r="W6279" s="179"/>
      <c r="X6279" s="179"/>
      <c r="Y6279" s="179"/>
      <c r="Z6279" s="179"/>
      <c r="AA6279" s="222"/>
      <c r="AB6279" s="222"/>
      <c r="AC6279" s="222"/>
      <c r="AD6279" s="179"/>
      <c r="AE6279" s="179"/>
      <c r="AF6279" s="179"/>
      <c r="AG6279" s="179"/>
      <c r="AH6279" s="179"/>
      <c r="AI6279" s="179"/>
      <c r="AJ6279" s="179"/>
    </row>
    <row r="6280" spans="2:36" x14ac:dyDescent="0.3">
      <c r="B6280" s="224">
        <v>635700</v>
      </c>
      <c r="C6280" s="209">
        <v>267757</v>
      </c>
      <c r="D6280" s="206">
        <f t="shared" si="566"/>
        <v>0.42120025169104924</v>
      </c>
      <c r="E6280" s="208">
        <f t="shared" si="567"/>
        <v>0.45</v>
      </c>
      <c r="F6280" s="207">
        <v>14726.63</v>
      </c>
      <c r="G6280" s="207">
        <v>21420.560000000001</v>
      </c>
      <c r="H6280" s="207">
        <v>24098.13</v>
      </c>
      <c r="I6280" s="214">
        <f t="shared" si="568"/>
        <v>249451</v>
      </c>
      <c r="J6280" s="211">
        <f t="shared" si="569"/>
        <v>0.39240364952021395</v>
      </c>
      <c r="K6280" s="212">
        <f t="shared" si="570"/>
        <v>0.45</v>
      </c>
      <c r="L6280" s="214">
        <f t="shared" si="571"/>
        <v>13719.805</v>
      </c>
      <c r="M6280" s="213">
        <f t="shared" si="572"/>
        <v>19956.080000000002</v>
      </c>
      <c r="N6280" s="213">
        <f t="shared" si="573"/>
        <v>22450.59</v>
      </c>
      <c r="O6280" s="242">
        <f t="shared" si="574"/>
        <v>0.51520000000007715</v>
      </c>
      <c r="P6280" s="242"/>
      <c r="Q6280" s="179"/>
      <c r="R6280" s="179"/>
      <c r="S6280" s="179"/>
      <c r="T6280" s="179"/>
      <c r="U6280" s="179"/>
      <c r="V6280" s="179"/>
      <c r="W6280" s="179"/>
      <c r="X6280" s="179"/>
      <c r="Y6280" s="179"/>
      <c r="Z6280" s="179"/>
      <c r="AA6280" s="222"/>
      <c r="AB6280" s="222"/>
      <c r="AC6280" s="222"/>
      <c r="AD6280" s="179"/>
      <c r="AE6280" s="179"/>
      <c r="AF6280" s="179"/>
      <c r="AG6280" s="179"/>
      <c r="AH6280" s="179"/>
      <c r="AI6280" s="179"/>
      <c r="AJ6280" s="179"/>
    </row>
    <row r="6281" spans="2:36" x14ac:dyDescent="0.3">
      <c r="B6281" s="224">
        <v>635800</v>
      </c>
      <c r="C6281" s="209">
        <v>267802</v>
      </c>
      <c r="D6281" s="206">
        <f t="shared" si="566"/>
        <v>0.42120478137779177</v>
      </c>
      <c r="E6281" s="208">
        <f t="shared" si="567"/>
        <v>0.45</v>
      </c>
      <c r="F6281" s="207">
        <v>14729.11</v>
      </c>
      <c r="G6281" s="207">
        <v>21424.16</v>
      </c>
      <c r="H6281" s="207">
        <v>24102.18</v>
      </c>
      <c r="I6281" s="214">
        <f t="shared" si="568"/>
        <v>249496</v>
      </c>
      <c r="J6281" s="211">
        <f t="shared" si="569"/>
        <v>0.39241270839886755</v>
      </c>
      <c r="K6281" s="212">
        <f t="shared" si="570"/>
        <v>0.45</v>
      </c>
      <c r="L6281" s="214">
        <f t="shared" si="571"/>
        <v>13722.28</v>
      </c>
      <c r="M6281" s="213">
        <f t="shared" si="572"/>
        <v>19959.68</v>
      </c>
      <c r="N6281" s="213">
        <f t="shared" si="573"/>
        <v>22454.639999999999</v>
      </c>
      <c r="O6281" s="242">
        <f t="shared" si="574"/>
        <v>0.51529999999980647</v>
      </c>
      <c r="P6281" s="242"/>
      <c r="Q6281" s="179"/>
      <c r="R6281" s="179"/>
      <c r="S6281" s="179"/>
      <c r="T6281" s="179"/>
      <c r="U6281" s="179"/>
      <c r="V6281" s="179"/>
      <c r="W6281" s="179"/>
      <c r="X6281" s="179"/>
      <c r="Y6281" s="179"/>
      <c r="Z6281" s="179"/>
      <c r="AA6281" s="222"/>
      <c r="AB6281" s="222"/>
      <c r="AC6281" s="222"/>
      <c r="AD6281" s="179"/>
      <c r="AE6281" s="179"/>
      <c r="AF6281" s="179"/>
      <c r="AG6281" s="179"/>
      <c r="AH6281" s="179"/>
      <c r="AI6281" s="179"/>
      <c r="AJ6281" s="179"/>
    </row>
    <row r="6282" spans="2:36" x14ac:dyDescent="0.3">
      <c r="B6282" s="224">
        <v>635900</v>
      </c>
      <c r="C6282" s="209">
        <v>267847</v>
      </c>
      <c r="D6282" s="206">
        <f t="shared" si="566"/>
        <v>0.42120930963988046</v>
      </c>
      <c r="E6282" s="208">
        <f t="shared" si="567"/>
        <v>0.45</v>
      </c>
      <c r="F6282" s="207">
        <v>14731.58</v>
      </c>
      <c r="G6282" s="207">
        <v>21427.759999999998</v>
      </c>
      <c r="H6282" s="207">
        <v>24106.23</v>
      </c>
      <c r="I6282" s="214">
        <f t="shared" si="568"/>
        <v>249541</v>
      </c>
      <c r="J6282" s="211">
        <f t="shared" si="569"/>
        <v>0.39242176442836924</v>
      </c>
      <c r="K6282" s="212">
        <f t="shared" si="570"/>
        <v>0.45</v>
      </c>
      <c r="L6282" s="214">
        <f t="shared" si="571"/>
        <v>13724.754999999999</v>
      </c>
      <c r="M6282" s="213">
        <f t="shared" si="572"/>
        <v>19963.28</v>
      </c>
      <c r="N6282" s="213">
        <f t="shared" si="573"/>
        <v>22458.69</v>
      </c>
      <c r="O6282" s="242">
        <f t="shared" si="574"/>
        <v>0.51519999999996802</v>
      </c>
      <c r="P6282" s="242"/>
      <c r="Q6282" s="179"/>
      <c r="R6282" s="179"/>
      <c r="S6282" s="179"/>
      <c r="T6282" s="179"/>
      <c r="U6282" s="179"/>
      <c r="V6282" s="179"/>
      <c r="W6282" s="179"/>
      <c r="X6282" s="179"/>
      <c r="Y6282" s="179"/>
      <c r="Z6282" s="179"/>
      <c r="AA6282" s="222"/>
      <c r="AB6282" s="222"/>
      <c r="AC6282" s="222"/>
      <c r="AD6282" s="179"/>
      <c r="AE6282" s="179"/>
      <c r="AF6282" s="179"/>
      <c r="AG6282" s="179"/>
      <c r="AH6282" s="179"/>
      <c r="AI6282" s="179"/>
      <c r="AJ6282" s="179"/>
    </row>
    <row r="6283" spans="2:36" x14ac:dyDescent="0.3">
      <c r="B6283" s="224">
        <v>636000</v>
      </c>
      <c r="C6283" s="209">
        <v>267892</v>
      </c>
      <c r="D6283" s="206">
        <f t="shared" si="566"/>
        <v>0.42121383647798744</v>
      </c>
      <c r="E6283" s="208">
        <f t="shared" si="567"/>
        <v>0.45</v>
      </c>
      <c r="F6283" s="207">
        <v>14734.06</v>
      </c>
      <c r="G6283" s="207">
        <v>21431.360000000001</v>
      </c>
      <c r="H6283" s="207">
        <v>24110.28</v>
      </c>
      <c r="I6283" s="214">
        <f t="shared" si="568"/>
        <v>249586</v>
      </c>
      <c r="J6283" s="211">
        <f t="shared" si="569"/>
        <v>0.39243081761006288</v>
      </c>
      <c r="K6283" s="212">
        <f t="shared" si="570"/>
        <v>0.45</v>
      </c>
      <c r="L6283" s="214">
        <f t="shared" si="571"/>
        <v>13727.23</v>
      </c>
      <c r="M6283" s="213">
        <f t="shared" si="572"/>
        <v>19966.88</v>
      </c>
      <c r="N6283" s="213">
        <f t="shared" si="573"/>
        <v>22462.739999999998</v>
      </c>
      <c r="O6283" s="242">
        <f t="shared" si="574"/>
        <v>0.51529999999966092</v>
      </c>
      <c r="P6283" s="242"/>
      <c r="Q6283" s="179"/>
      <c r="R6283" s="179"/>
      <c r="S6283" s="179"/>
      <c r="T6283" s="179"/>
      <c r="U6283" s="179"/>
      <c r="V6283" s="179"/>
      <c r="W6283" s="179"/>
      <c r="X6283" s="179"/>
      <c r="Y6283" s="179"/>
      <c r="Z6283" s="179"/>
      <c r="AA6283" s="222"/>
      <c r="AB6283" s="222"/>
      <c r="AC6283" s="222"/>
      <c r="AD6283" s="179"/>
      <c r="AE6283" s="179"/>
      <c r="AF6283" s="179"/>
      <c r="AG6283" s="179"/>
      <c r="AH6283" s="179"/>
      <c r="AI6283" s="179"/>
      <c r="AJ6283" s="179"/>
    </row>
    <row r="6284" spans="2:36" x14ac:dyDescent="0.3">
      <c r="B6284" s="224">
        <v>636100</v>
      </c>
      <c r="C6284" s="209">
        <v>267937</v>
      </c>
      <c r="D6284" s="206">
        <f t="shared" si="566"/>
        <v>0.42121836189278417</v>
      </c>
      <c r="E6284" s="208">
        <f t="shared" si="567"/>
        <v>0.45</v>
      </c>
      <c r="F6284" s="207">
        <v>14736.53</v>
      </c>
      <c r="G6284" s="207">
        <v>21434.959999999999</v>
      </c>
      <c r="H6284" s="207">
        <v>24114.33</v>
      </c>
      <c r="I6284" s="214">
        <f t="shared" si="568"/>
        <v>249631</v>
      </c>
      <c r="J6284" s="211">
        <f t="shared" si="569"/>
        <v>0.39243986794529162</v>
      </c>
      <c r="K6284" s="212">
        <f t="shared" si="570"/>
        <v>0.45</v>
      </c>
      <c r="L6284" s="214">
        <f t="shared" si="571"/>
        <v>13729.705</v>
      </c>
      <c r="M6284" s="213">
        <f t="shared" si="572"/>
        <v>19970.48</v>
      </c>
      <c r="N6284" s="213">
        <f t="shared" si="573"/>
        <v>22466.79</v>
      </c>
      <c r="O6284" s="242">
        <f t="shared" si="574"/>
        <v>0.51520000000047728</v>
      </c>
      <c r="P6284" s="242"/>
      <c r="Q6284" s="179"/>
      <c r="R6284" s="179"/>
      <c r="S6284" s="179"/>
      <c r="T6284" s="179"/>
      <c r="U6284" s="179"/>
      <c r="V6284" s="179"/>
      <c r="W6284" s="179"/>
      <c r="X6284" s="179"/>
      <c r="Y6284" s="179"/>
      <c r="Z6284" s="179"/>
      <c r="AA6284" s="222"/>
      <c r="AB6284" s="222"/>
      <c r="AC6284" s="222"/>
      <c r="AD6284" s="179"/>
      <c r="AE6284" s="179"/>
      <c r="AF6284" s="179"/>
      <c r="AG6284" s="179"/>
      <c r="AH6284" s="179"/>
      <c r="AI6284" s="179"/>
      <c r="AJ6284" s="179"/>
    </row>
    <row r="6285" spans="2:36" x14ac:dyDescent="0.3">
      <c r="B6285" s="224">
        <v>636200</v>
      </c>
      <c r="C6285" s="209">
        <v>267982</v>
      </c>
      <c r="D6285" s="206">
        <f t="shared" si="566"/>
        <v>0.42122288588494183</v>
      </c>
      <c r="E6285" s="208">
        <f t="shared" si="567"/>
        <v>0.45</v>
      </c>
      <c r="F6285" s="207">
        <v>14739.01</v>
      </c>
      <c r="G6285" s="207">
        <v>21438.560000000001</v>
      </c>
      <c r="H6285" s="207">
        <v>24118.38</v>
      </c>
      <c r="I6285" s="214">
        <f t="shared" si="568"/>
        <v>249676</v>
      </c>
      <c r="J6285" s="211">
        <f t="shared" si="569"/>
        <v>0.39244891543539767</v>
      </c>
      <c r="K6285" s="212">
        <f t="shared" si="570"/>
        <v>0.45</v>
      </c>
      <c r="L6285" s="214">
        <f t="shared" si="571"/>
        <v>13732.18</v>
      </c>
      <c r="M6285" s="213">
        <f t="shared" si="572"/>
        <v>19974.080000000002</v>
      </c>
      <c r="N6285" s="213">
        <f t="shared" si="573"/>
        <v>22470.84</v>
      </c>
      <c r="O6285" s="242">
        <f t="shared" si="574"/>
        <v>0.51530000000013387</v>
      </c>
      <c r="P6285" s="242"/>
      <c r="Q6285" s="179"/>
      <c r="R6285" s="179"/>
      <c r="S6285" s="179"/>
      <c r="T6285" s="179"/>
      <c r="U6285" s="179"/>
      <c r="V6285" s="179"/>
      <c r="W6285" s="179"/>
      <c r="X6285" s="179"/>
      <c r="Y6285" s="179"/>
      <c r="Z6285" s="179"/>
      <c r="AA6285" s="222"/>
      <c r="AB6285" s="222"/>
      <c r="AC6285" s="222"/>
      <c r="AD6285" s="179"/>
      <c r="AE6285" s="179"/>
      <c r="AF6285" s="179"/>
      <c r="AG6285" s="179"/>
      <c r="AH6285" s="179"/>
      <c r="AI6285" s="179"/>
      <c r="AJ6285" s="179"/>
    </row>
    <row r="6286" spans="2:36" x14ac:dyDescent="0.3">
      <c r="B6286" s="224">
        <v>636300</v>
      </c>
      <c r="C6286" s="209">
        <v>268027</v>
      </c>
      <c r="D6286" s="206">
        <f t="shared" si="566"/>
        <v>0.42122740845513124</v>
      </c>
      <c r="E6286" s="208">
        <f t="shared" si="567"/>
        <v>0.45</v>
      </c>
      <c r="F6286" s="207">
        <v>14741.48</v>
      </c>
      <c r="G6286" s="207">
        <v>21442.16</v>
      </c>
      <c r="H6286" s="207">
        <v>24122.43</v>
      </c>
      <c r="I6286" s="214">
        <f t="shared" si="568"/>
        <v>249721</v>
      </c>
      <c r="J6286" s="211">
        <f t="shared" si="569"/>
        <v>0.39245796008172246</v>
      </c>
      <c r="K6286" s="212">
        <f t="shared" si="570"/>
        <v>0.45</v>
      </c>
      <c r="L6286" s="214">
        <f t="shared" si="571"/>
        <v>13734.655000000001</v>
      </c>
      <c r="M6286" s="213">
        <f t="shared" si="572"/>
        <v>19977.68</v>
      </c>
      <c r="N6286" s="213">
        <f t="shared" si="573"/>
        <v>22474.89</v>
      </c>
      <c r="O6286" s="242">
        <f t="shared" si="574"/>
        <v>0.51519999999971333</v>
      </c>
      <c r="P6286" s="242"/>
      <c r="Q6286" s="179"/>
      <c r="R6286" s="179"/>
      <c r="S6286" s="179"/>
      <c r="T6286" s="179"/>
      <c r="U6286" s="179"/>
      <c r="V6286" s="179"/>
      <c r="W6286" s="179"/>
      <c r="X6286" s="179"/>
      <c r="Y6286" s="179"/>
      <c r="Z6286" s="179"/>
      <c r="AA6286" s="222"/>
      <c r="AB6286" s="222"/>
      <c r="AC6286" s="222"/>
      <c r="AD6286" s="179"/>
      <c r="AE6286" s="179"/>
      <c r="AF6286" s="179"/>
      <c r="AG6286" s="179"/>
      <c r="AH6286" s="179"/>
      <c r="AI6286" s="179"/>
      <c r="AJ6286" s="179"/>
    </row>
    <row r="6287" spans="2:36" x14ac:dyDescent="0.3">
      <c r="B6287" s="224">
        <v>636400</v>
      </c>
      <c r="C6287" s="209">
        <v>268072</v>
      </c>
      <c r="D6287" s="206">
        <f t="shared" si="566"/>
        <v>0.42123192960402261</v>
      </c>
      <c r="E6287" s="208">
        <f t="shared" si="567"/>
        <v>0.45</v>
      </c>
      <c r="F6287" s="207">
        <v>14743.96</v>
      </c>
      <c r="G6287" s="207">
        <v>21445.759999999998</v>
      </c>
      <c r="H6287" s="207">
        <v>24126.48</v>
      </c>
      <c r="I6287" s="214">
        <f t="shared" si="568"/>
        <v>249766</v>
      </c>
      <c r="J6287" s="211">
        <f t="shared" si="569"/>
        <v>0.39246700188560651</v>
      </c>
      <c r="K6287" s="212">
        <f t="shared" si="570"/>
        <v>0.45</v>
      </c>
      <c r="L6287" s="214">
        <f t="shared" si="571"/>
        <v>13737.13</v>
      </c>
      <c r="M6287" s="213">
        <f t="shared" si="572"/>
        <v>19981.28</v>
      </c>
      <c r="N6287" s="213">
        <f t="shared" si="573"/>
        <v>22478.94</v>
      </c>
      <c r="O6287" s="242">
        <f t="shared" si="574"/>
        <v>0.51530000000002474</v>
      </c>
      <c r="P6287" s="242"/>
      <c r="Q6287" s="179"/>
      <c r="R6287" s="179"/>
      <c r="S6287" s="179"/>
      <c r="T6287" s="179"/>
      <c r="U6287" s="179"/>
      <c r="V6287" s="179"/>
      <c r="W6287" s="179"/>
      <c r="X6287" s="179"/>
      <c r="Y6287" s="179"/>
      <c r="Z6287" s="179"/>
      <c r="AA6287" s="222"/>
      <c r="AB6287" s="222"/>
      <c r="AC6287" s="222"/>
      <c r="AD6287" s="179"/>
      <c r="AE6287" s="179"/>
      <c r="AF6287" s="179"/>
      <c r="AG6287" s="179"/>
      <c r="AH6287" s="179"/>
      <c r="AI6287" s="179"/>
      <c r="AJ6287" s="179"/>
    </row>
    <row r="6288" spans="2:36" x14ac:dyDescent="0.3">
      <c r="B6288" s="224">
        <v>636500</v>
      </c>
      <c r="C6288" s="209">
        <v>268117</v>
      </c>
      <c r="D6288" s="206">
        <f t="shared" si="566"/>
        <v>0.42123644933228593</v>
      </c>
      <c r="E6288" s="208">
        <f t="shared" si="567"/>
        <v>0.45</v>
      </c>
      <c r="F6288" s="207">
        <v>14746.43</v>
      </c>
      <c r="G6288" s="207">
        <v>21449.360000000001</v>
      </c>
      <c r="H6288" s="207">
        <v>24130.53</v>
      </c>
      <c r="I6288" s="214">
        <f t="shared" si="568"/>
        <v>249811</v>
      </c>
      <c r="J6288" s="211">
        <f t="shared" si="569"/>
        <v>0.39247604084838961</v>
      </c>
      <c r="K6288" s="212">
        <f t="shared" si="570"/>
        <v>0.45</v>
      </c>
      <c r="L6288" s="214">
        <f t="shared" si="571"/>
        <v>13739.605</v>
      </c>
      <c r="M6288" s="213">
        <f t="shared" si="572"/>
        <v>19984.88</v>
      </c>
      <c r="N6288" s="213">
        <f t="shared" si="573"/>
        <v>22482.989999999998</v>
      </c>
      <c r="O6288" s="242">
        <f t="shared" si="574"/>
        <v>0.51519999999964061</v>
      </c>
      <c r="P6288" s="242"/>
      <c r="Q6288" s="179"/>
      <c r="R6288" s="179"/>
      <c r="S6288" s="179"/>
      <c r="T6288" s="179"/>
      <c r="U6288" s="179"/>
      <c r="V6288" s="179"/>
      <c r="W6288" s="179"/>
      <c r="X6288" s="179"/>
      <c r="Y6288" s="179"/>
      <c r="Z6288" s="179"/>
      <c r="AA6288" s="222"/>
      <c r="AB6288" s="222"/>
      <c r="AC6288" s="222"/>
      <c r="AD6288" s="179"/>
      <c r="AE6288" s="179"/>
      <c r="AF6288" s="179"/>
      <c r="AG6288" s="179"/>
      <c r="AH6288" s="179"/>
      <c r="AI6288" s="179"/>
      <c r="AJ6288" s="179"/>
    </row>
    <row r="6289" spans="2:36" x14ac:dyDescent="0.3">
      <c r="B6289" s="224">
        <v>636600</v>
      </c>
      <c r="C6289" s="209">
        <v>268162</v>
      </c>
      <c r="D6289" s="206">
        <f t="shared" si="566"/>
        <v>0.42124096764059066</v>
      </c>
      <c r="E6289" s="208">
        <f t="shared" si="567"/>
        <v>0.45</v>
      </c>
      <c r="F6289" s="207">
        <v>14748.91</v>
      </c>
      <c r="G6289" s="207">
        <v>21452.959999999999</v>
      </c>
      <c r="H6289" s="207">
        <v>24134.58</v>
      </c>
      <c r="I6289" s="214">
        <f t="shared" si="568"/>
        <v>249856</v>
      </c>
      <c r="J6289" s="211">
        <f t="shared" si="569"/>
        <v>0.39248507697141061</v>
      </c>
      <c r="K6289" s="212">
        <f t="shared" si="570"/>
        <v>0.45</v>
      </c>
      <c r="L6289" s="214">
        <f t="shared" si="571"/>
        <v>13742.08</v>
      </c>
      <c r="M6289" s="213">
        <f t="shared" si="572"/>
        <v>19988.48</v>
      </c>
      <c r="N6289" s="213">
        <f t="shared" si="573"/>
        <v>22487.040000000001</v>
      </c>
      <c r="O6289" s="242">
        <f t="shared" si="574"/>
        <v>0.5152999999999156</v>
      </c>
      <c r="P6289" s="242"/>
      <c r="Q6289" s="179"/>
      <c r="R6289" s="179"/>
      <c r="S6289" s="179"/>
      <c r="T6289" s="179"/>
      <c r="U6289" s="179"/>
      <c r="V6289" s="179"/>
      <c r="W6289" s="179"/>
      <c r="X6289" s="179"/>
      <c r="Y6289" s="179"/>
      <c r="Z6289" s="179"/>
      <c r="AA6289" s="222"/>
      <c r="AB6289" s="222"/>
      <c r="AC6289" s="222"/>
      <c r="AD6289" s="179"/>
      <c r="AE6289" s="179"/>
      <c r="AF6289" s="179"/>
      <c r="AG6289" s="179"/>
      <c r="AH6289" s="179"/>
      <c r="AI6289" s="179"/>
      <c r="AJ6289" s="179"/>
    </row>
    <row r="6290" spans="2:36" x14ac:dyDescent="0.3">
      <c r="B6290" s="224">
        <v>636700</v>
      </c>
      <c r="C6290" s="209">
        <v>268207</v>
      </c>
      <c r="D6290" s="206">
        <f t="shared" si="566"/>
        <v>0.42124548452960581</v>
      </c>
      <c r="E6290" s="208">
        <f t="shared" si="567"/>
        <v>0.45</v>
      </c>
      <c r="F6290" s="207">
        <v>14751.38</v>
      </c>
      <c r="G6290" s="207">
        <v>21456.560000000001</v>
      </c>
      <c r="H6290" s="207">
        <v>24138.63</v>
      </c>
      <c r="I6290" s="214">
        <f t="shared" si="568"/>
        <v>249901</v>
      </c>
      <c r="J6290" s="211">
        <f t="shared" si="569"/>
        <v>0.39249411025600756</v>
      </c>
      <c r="K6290" s="212">
        <f t="shared" si="570"/>
        <v>0.45</v>
      </c>
      <c r="L6290" s="214">
        <f t="shared" si="571"/>
        <v>13744.555</v>
      </c>
      <c r="M6290" s="213">
        <f t="shared" si="572"/>
        <v>19992.080000000002</v>
      </c>
      <c r="N6290" s="213">
        <f t="shared" si="573"/>
        <v>22491.09</v>
      </c>
      <c r="O6290" s="242">
        <f t="shared" si="574"/>
        <v>0.51520000000007715</v>
      </c>
      <c r="P6290" s="242"/>
      <c r="Q6290" s="179"/>
      <c r="R6290" s="179"/>
      <c r="S6290" s="179"/>
      <c r="T6290" s="179"/>
      <c r="U6290" s="179"/>
      <c r="V6290" s="179"/>
      <c r="W6290" s="179"/>
      <c r="X6290" s="179"/>
      <c r="Y6290" s="179"/>
      <c r="Z6290" s="179"/>
      <c r="AA6290" s="222"/>
      <c r="AB6290" s="222"/>
      <c r="AC6290" s="222"/>
      <c r="AD6290" s="179"/>
      <c r="AE6290" s="179"/>
      <c r="AF6290" s="179"/>
      <c r="AG6290" s="179"/>
      <c r="AH6290" s="179"/>
      <c r="AI6290" s="179"/>
      <c r="AJ6290" s="179"/>
    </row>
    <row r="6291" spans="2:36" x14ac:dyDescent="0.3">
      <c r="B6291" s="224">
        <v>636800</v>
      </c>
      <c r="C6291" s="209">
        <v>268252</v>
      </c>
      <c r="D6291" s="206">
        <f t="shared" si="566"/>
        <v>0.42125000000000001</v>
      </c>
      <c r="E6291" s="208">
        <f t="shared" si="567"/>
        <v>0.45</v>
      </c>
      <c r="F6291" s="207">
        <v>14753.86</v>
      </c>
      <c r="G6291" s="207">
        <v>21460.16</v>
      </c>
      <c r="H6291" s="207">
        <v>24142.68</v>
      </c>
      <c r="I6291" s="214">
        <f t="shared" si="568"/>
        <v>249946</v>
      </c>
      <c r="J6291" s="211">
        <f t="shared" si="569"/>
        <v>0.39250314070351761</v>
      </c>
      <c r="K6291" s="212">
        <f t="shared" si="570"/>
        <v>0.45</v>
      </c>
      <c r="L6291" s="214">
        <f t="shared" si="571"/>
        <v>13747.03</v>
      </c>
      <c r="M6291" s="213">
        <f t="shared" si="572"/>
        <v>19995.68</v>
      </c>
      <c r="N6291" s="213">
        <f t="shared" si="573"/>
        <v>22495.14</v>
      </c>
      <c r="O6291" s="242">
        <f t="shared" si="574"/>
        <v>0.51529999999980647</v>
      </c>
      <c r="P6291" s="242"/>
      <c r="Q6291" s="179"/>
      <c r="R6291" s="179"/>
      <c r="S6291" s="179"/>
      <c r="T6291" s="179"/>
      <c r="U6291" s="179"/>
      <c r="V6291" s="179"/>
      <c r="W6291" s="179"/>
      <c r="X6291" s="179"/>
      <c r="Y6291" s="179"/>
      <c r="Z6291" s="179"/>
      <c r="AA6291" s="222"/>
      <c r="AB6291" s="222"/>
      <c r="AC6291" s="222"/>
      <c r="AD6291" s="179"/>
      <c r="AE6291" s="179"/>
      <c r="AF6291" s="179"/>
      <c r="AG6291" s="179"/>
      <c r="AH6291" s="179"/>
      <c r="AI6291" s="179"/>
      <c r="AJ6291" s="179"/>
    </row>
    <row r="6292" spans="2:36" x14ac:dyDescent="0.3">
      <c r="B6292" s="224">
        <v>636900</v>
      </c>
      <c r="C6292" s="209">
        <v>268297</v>
      </c>
      <c r="D6292" s="206">
        <f t="shared" si="566"/>
        <v>0.42125451405244152</v>
      </c>
      <c r="E6292" s="208">
        <f t="shared" si="567"/>
        <v>0.45</v>
      </c>
      <c r="F6292" s="207">
        <v>14756.33</v>
      </c>
      <c r="G6292" s="207">
        <v>21463.759999999998</v>
      </c>
      <c r="H6292" s="207">
        <v>24146.73</v>
      </c>
      <c r="I6292" s="214">
        <f t="shared" si="568"/>
        <v>249991</v>
      </c>
      <c r="J6292" s="211">
        <f t="shared" si="569"/>
        <v>0.39251216831527713</v>
      </c>
      <c r="K6292" s="212">
        <f t="shared" si="570"/>
        <v>0.45</v>
      </c>
      <c r="L6292" s="214">
        <f t="shared" si="571"/>
        <v>13749.504999999999</v>
      </c>
      <c r="M6292" s="213">
        <f t="shared" si="572"/>
        <v>19999.28</v>
      </c>
      <c r="N6292" s="213">
        <f t="shared" si="573"/>
        <v>22499.19</v>
      </c>
      <c r="O6292" s="242">
        <f t="shared" si="574"/>
        <v>0.51519999999996802</v>
      </c>
      <c r="P6292" s="242"/>
      <c r="Q6292" s="179"/>
      <c r="R6292" s="179"/>
      <c r="S6292" s="179"/>
      <c r="T6292" s="179"/>
      <c r="U6292" s="179"/>
      <c r="V6292" s="179"/>
      <c r="W6292" s="179"/>
      <c r="X6292" s="179"/>
      <c r="Y6292" s="179"/>
      <c r="Z6292" s="179"/>
      <c r="AA6292" s="222"/>
      <c r="AB6292" s="222"/>
      <c r="AC6292" s="222"/>
      <c r="AD6292" s="179"/>
      <c r="AE6292" s="179"/>
      <c r="AF6292" s="179"/>
      <c r="AG6292" s="179"/>
      <c r="AH6292" s="179"/>
      <c r="AI6292" s="179"/>
      <c r="AJ6292" s="179"/>
    </row>
    <row r="6293" spans="2:36" x14ac:dyDescent="0.3">
      <c r="B6293" s="224">
        <v>637000</v>
      </c>
      <c r="C6293" s="209">
        <v>268342</v>
      </c>
      <c r="D6293" s="206">
        <f t="shared" si="566"/>
        <v>0.42125902668759813</v>
      </c>
      <c r="E6293" s="208">
        <f t="shared" si="567"/>
        <v>0.45</v>
      </c>
      <c r="F6293" s="207">
        <v>14758.81</v>
      </c>
      <c r="G6293" s="207">
        <v>21467.360000000001</v>
      </c>
      <c r="H6293" s="207">
        <v>24150.78</v>
      </c>
      <c r="I6293" s="214">
        <f t="shared" si="568"/>
        <v>250036</v>
      </c>
      <c r="J6293" s="211">
        <f t="shared" si="569"/>
        <v>0.39252119309262168</v>
      </c>
      <c r="K6293" s="212">
        <f t="shared" si="570"/>
        <v>0.45</v>
      </c>
      <c r="L6293" s="214">
        <f t="shared" si="571"/>
        <v>13751.98</v>
      </c>
      <c r="M6293" s="213">
        <f t="shared" si="572"/>
        <v>20002.88</v>
      </c>
      <c r="N6293" s="213">
        <f t="shared" si="573"/>
        <v>22503.239999999998</v>
      </c>
      <c r="O6293" s="242">
        <f t="shared" si="574"/>
        <v>0.51529999999966092</v>
      </c>
      <c r="P6293" s="242"/>
      <c r="Q6293" s="179"/>
      <c r="R6293" s="179"/>
      <c r="S6293" s="179"/>
      <c r="T6293" s="179"/>
      <c r="U6293" s="179"/>
      <c r="V6293" s="179"/>
      <c r="W6293" s="179"/>
      <c r="X6293" s="179"/>
      <c r="Y6293" s="179"/>
      <c r="Z6293" s="179"/>
      <c r="AA6293" s="222"/>
      <c r="AB6293" s="222"/>
      <c r="AC6293" s="222"/>
      <c r="AD6293" s="179"/>
      <c r="AE6293" s="179"/>
      <c r="AF6293" s="179"/>
      <c r="AG6293" s="179"/>
      <c r="AH6293" s="179"/>
      <c r="AI6293" s="179"/>
      <c r="AJ6293" s="179"/>
    </row>
    <row r="6294" spans="2:36" x14ac:dyDescent="0.3">
      <c r="B6294" s="224">
        <v>637100</v>
      </c>
      <c r="C6294" s="209">
        <v>268387</v>
      </c>
      <c r="D6294" s="206">
        <f t="shared" si="566"/>
        <v>0.42126353790613719</v>
      </c>
      <c r="E6294" s="208">
        <f t="shared" si="567"/>
        <v>0.45</v>
      </c>
      <c r="F6294" s="207">
        <v>14761.28</v>
      </c>
      <c r="G6294" s="207">
        <v>21470.959999999999</v>
      </c>
      <c r="H6294" s="207">
        <v>24154.83</v>
      </c>
      <c r="I6294" s="214">
        <f t="shared" si="568"/>
        <v>250081</v>
      </c>
      <c r="J6294" s="211">
        <f t="shared" si="569"/>
        <v>0.3925302150368859</v>
      </c>
      <c r="K6294" s="212">
        <f t="shared" si="570"/>
        <v>0.45</v>
      </c>
      <c r="L6294" s="214">
        <f t="shared" si="571"/>
        <v>13754.455</v>
      </c>
      <c r="M6294" s="213">
        <f t="shared" si="572"/>
        <v>20006.48</v>
      </c>
      <c r="N6294" s="213">
        <f t="shared" si="573"/>
        <v>22507.29</v>
      </c>
      <c r="O6294" s="242">
        <f t="shared" si="574"/>
        <v>0.51520000000047728</v>
      </c>
      <c r="P6294" s="242"/>
      <c r="Q6294" s="179"/>
      <c r="R6294" s="179"/>
      <c r="S6294" s="179"/>
      <c r="T6294" s="179"/>
      <c r="U6294" s="179"/>
      <c r="V6294" s="179"/>
      <c r="W6294" s="179"/>
      <c r="X6294" s="179"/>
      <c r="Y6294" s="179"/>
      <c r="Z6294" s="179"/>
      <c r="AA6294" s="222"/>
      <c r="AB6294" s="222"/>
      <c r="AC6294" s="222"/>
      <c r="AD6294" s="179"/>
      <c r="AE6294" s="179"/>
      <c r="AF6294" s="179"/>
      <c r="AG6294" s="179"/>
      <c r="AH6294" s="179"/>
      <c r="AI6294" s="179"/>
      <c r="AJ6294" s="179"/>
    </row>
    <row r="6295" spans="2:36" x14ac:dyDescent="0.3">
      <c r="B6295" s="224">
        <v>637200</v>
      </c>
      <c r="C6295" s="209">
        <v>268432</v>
      </c>
      <c r="D6295" s="206">
        <f t="shared" si="566"/>
        <v>0.42126804770872567</v>
      </c>
      <c r="E6295" s="208">
        <f t="shared" si="567"/>
        <v>0.45</v>
      </c>
      <c r="F6295" s="207">
        <v>14763.76</v>
      </c>
      <c r="G6295" s="207">
        <v>21474.560000000001</v>
      </c>
      <c r="H6295" s="207">
        <v>24158.880000000001</v>
      </c>
      <c r="I6295" s="214">
        <f t="shared" si="568"/>
        <v>250126</v>
      </c>
      <c r="J6295" s="211">
        <f t="shared" si="569"/>
        <v>0.39253923414940362</v>
      </c>
      <c r="K6295" s="212">
        <f t="shared" si="570"/>
        <v>0.45</v>
      </c>
      <c r="L6295" s="214">
        <f t="shared" si="571"/>
        <v>13756.93</v>
      </c>
      <c r="M6295" s="213">
        <f t="shared" si="572"/>
        <v>20010.080000000002</v>
      </c>
      <c r="N6295" s="213">
        <f t="shared" si="573"/>
        <v>22511.34</v>
      </c>
      <c r="O6295" s="242">
        <f t="shared" si="574"/>
        <v>0.51530000000013387</v>
      </c>
      <c r="P6295" s="242"/>
      <c r="Q6295" s="179"/>
      <c r="R6295" s="179"/>
      <c r="S6295" s="179"/>
      <c r="T6295" s="179"/>
      <c r="U6295" s="179"/>
      <c r="V6295" s="179"/>
      <c r="W6295" s="179"/>
      <c r="X6295" s="179"/>
      <c r="Y6295" s="179"/>
      <c r="Z6295" s="179"/>
      <c r="AA6295" s="222"/>
      <c r="AB6295" s="222"/>
      <c r="AC6295" s="222"/>
      <c r="AD6295" s="179"/>
      <c r="AE6295" s="179"/>
      <c r="AF6295" s="179"/>
      <c r="AG6295" s="179"/>
      <c r="AH6295" s="179"/>
      <c r="AI6295" s="179"/>
      <c r="AJ6295" s="179"/>
    </row>
    <row r="6296" spans="2:36" x14ac:dyDescent="0.3">
      <c r="B6296" s="224">
        <v>637300</v>
      </c>
      <c r="C6296" s="209">
        <v>268477</v>
      </c>
      <c r="D6296" s="206">
        <f t="shared" ref="D6296:D6359" si="575">C6296/B6296</f>
        <v>0.42127255609603015</v>
      </c>
      <c r="E6296" s="208">
        <f t="shared" ref="E6296:E6359" si="576">(C6296-C6295)/(B6296-B6295)</f>
        <v>0.45</v>
      </c>
      <c r="F6296" s="207">
        <v>14766.23</v>
      </c>
      <c r="G6296" s="207">
        <v>21478.16</v>
      </c>
      <c r="H6296" s="207">
        <v>24162.93</v>
      </c>
      <c r="I6296" s="214">
        <f t="shared" si="568"/>
        <v>250171</v>
      </c>
      <c r="J6296" s="211">
        <f t="shared" si="569"/>
        <v>0.39254825043150793</v>
      </c>
      <c r="K6296" s="212">
        <f t="shared" si="570"/>
        <v>0.45</v>
      </c>
      <c r="L6296" s="214">
        <f t="shared" si="571"/>
        <v>13759.405000000001</v>
      </c>
      <c r="M6296" s="213">
        <f t="shared" si="572"/>
        <v>20013.68</v>
      </c>
      <c r="N6296" s="213">
        <f t="shared" si="573"/>
        <v>22515.39</v>
      </c>
      <c r="O6296" s="242">
        <f t="shared" si="574"/>
        <v>0.51519999999971333</v>
      </c>
      <c r="P6296" s="242"/>
      <c r="Q6296" s="179"/>
      <c r="R6296" s="179"/>
      <c r="S6296" s="179"/>
      <c r="T6296" s="179"/>
      <c r="U6296" s="179"/>
      <c r="V6296" s="179"/>
      <c r="W6296" s="179"/>
      <c r="X6296" s="179"/>
      <c r="Y6296" s="179"/>
      <c r="Z6296" s="179"/>
      <c r="AA6296" s="222"/>
      <c r="AB6296" s="222"/>
      <c r="AC6296" s="222"/>
      <c r="AD6296" s="179"/>
      <c r="AE6296" s="179"/>
      <c r="AF6296" s="179"/>
      <c r="AG6296" s="179"/>
      <c r="AH6296" s="179"/>
      <c r="AI6296" s="179"/>
      <c r="AJ6296" s="179"/>
    </row>
    <row r="6297" spans="2:36" x14ac:dyDescent="0.3">
      <c r="B6297" s="224">
        <v>637400</v>
      </c>
      <c r="C6297" s="209">
        <v>268522</v>
      </c>
      <c r="D6297" s="206">
        <f t="shared" si="575"/>
        <v>0.42127706306871665</v>
      </c>
      <c r="E6297" s="208">
        <f t="shared" si="576"/>
        <v>0.45</v>
      </c>
      <c r="F6297" s="207">
        <v>14768.71</v>
      </c>
      <c r="G6297" s="207">
        <v>21481.759999999998</v>
      </c>
      <c r="H6297" s="207">
        <v>24166.98</v>
      </c>
      <c r="I6297" s="214">
        <f t="shared" si="568"/>
        <v>250216</v>
      </c>
      <c r="J6297" s="211">
        <f t="shared" si="569"/>
        <v>0.39255726388453088</v>
      </c>
      <c r="K6297" s="212">
        <f t="shared" si="570"/>
        <v>0.45</v>
      </c>
      <c r="L6297" s="214">
        <f t="shared" si="571"/>
        <v>13761.88</v>
      </c>
      <c r="M6297" s="213">
        <f t="shared" si="572"/>
        <v>20017.28</v>
      </c>
      <c r="N6297" s="213">
        <f t="shared" si="573"/>
        <v>22519.439999999999</v>
      </c>
      <c r="O6297" s="242">
        <f t="shared" si="574"/>
        <v>0.51530000000002474</v>
      </c>
      <c r="P6297" s="242"/>
      <c r="Q6297" s="179"/>
      <c r="R6297" s="179"/>
      <c r="S6297" s="179"/>
      <c r="T6297" s="179"/>
      <c r="U6297" s="179"/>
      <c r="V6297" s="179"/>
      <c r="W6297" s="179"/>
      <c r="X6297" s="179"/>
      <c r="Y6297" s="179"/>
      <c r="Z6297" s="179"/>
      <c r="AA6297" s="222"/>
      <c r="AB6297" s="222"/>
      <c r="AC6297" s="222"/>
      <c r="AD6297" s="179"/>
      <c r="AE6297" s="179"/>
      <c r="AF6297" s="179"/>
      <c r="AG6297" s="179"/>
      <c r="AH6297" s="179"/>
      <c r="AI6297" s="179"/>
      <c r="AJ6297" s="179"/>
    </row>
    <row r="6298" spans="2:36" x14ac:dyDescent="0.3">
      <c r="B6298" s="224">
        <v>637500</v>
      </c>
      <c r="C6298" s="209">
        <v>268567</v>
      </c>
      <c r="D6298" s="206">
        <f t="shared" si="575"/>
        <v>0.42128156862745098</v>
      </c>
      <c r="E6298" s="208">
        <f t="shared" si="576"/>
        <v>0.45</v>
      </c>
      <c r="F6298" s="207">
        <v>14771.18</v>
      </c>
      <c r="G6298" s="207">
        <v>21485.360000000001</v>
      </c>
      <c r="H6298" s="207">
        <v>24171.03</v>
      </c>
      <c r="I6298" s="214">
        <f t="shared" si="568"/>
        <v>250261</v>
      </c>
      <c r="J6298" s="211">
        <f t="shared" si="569"/>
        <v>0.39256627450980391</v>
      </c>
      <c r="K6298" s="212">
        <f t="shared" si="570"/>
        <v>0.45</v>
      </c>
      <c r="L6298" s="214">
        <f t="shared" si="571"/>
        <v>13764.355</v>
      </c>
      <c r="M6298" s="213">
        <f t="shared" si="572"/>
        <v>20020.88</v>
      </c>
      <c r="N6298" s="213">
        <f t="shared" si="573"/>
        <v>22523.489999999998</v>
      </c>
      <c r="O6298" s="242">
        <f t="shared" si="574"/>
        <v>0.51519999999964061</v>
      </c>
      <c r="P6298" s="242"/>
      <c r="Q6298" s="179"/>
      <c r="R6298" s="179"/>
      <c r="S6298" s="179"/>
      <c r="T6298" s="179"/>
      <c r="U6298" s="179"/>
      <c r="V6298" s="179"/>
      <c r="W6298" s="179"/>
      <c r="X6298" s="179"/>
      <c r="Y6298" s="179"/>
      <c r="Z6298" s="179"/>
      <c r="AA6298" s="222"/>
      <c r="AB6298" s="222"/>
      <c r="AC6298" s="222"/>
      <c r="AD6298" s="179"/>
      <c r="AE6298" s="179"/>
      <c r="AF6298" s="179"/>
      <c r="AG6298" s="179"/>
      <c r="AH6298" s="179"/>
      <c r="AI6298" s="179"/>
      <c r="AJ6298" s="179"/>
    </row>
    <row r="6299" spans="2:36" x14ac:dyDescent="0.3">
      <c r="B6299" s="224">
        <v>637600</v>
      </c>
      <c r="C6299" s="209">
        <v>268612</v>
      </c>
      <c r="D6299" s="206">
        <f t="shared" si="575"/>
        <v>0.42128607277289837</v>
      </c>
      <c r="E6299" s="208">
        <f t="shared" si="576"/>
        <v>0.45</v>
      </c>
      <c r="F6299" s="207">
        <v>14773.66</v>
      </c>
      <c r="G6299" s="207">
        <v>21488.959999999999</v>
      </c>
      <c r="H6299" s="207">
        <v>24175.08</v>
      </c>
      <c r="I6299" s="214">
        <f t="shared" si="568"/>
        <v>250306</v>
      </c>
      <c r="J6299" s="211">
        <f t="shared" si="569"/>
        <v>0.39257528230865746</v>
      </c>
      <c r="K6299" s="212">
        <f t="shared" si="570"/>
        <v>0.45</v>
      </c>
      <c r="L6299" s="214">
        <f t="shared" si="571"/>
        <v>13766.83</v>
      </c>
      <c r="M6299" s="213">
        <f t="shared" si="572"/>
        <v>20024.48</v>
      </c>
      <c r="N6299" s="213">
        <f t="shared" si="573"/>
        <v>22527.54</v>
      </c>
      <c r="O6299" s="242">
        <f t="shared" si="574"/>
        <v>0.5152999999999156</v>
      </c>
      <c r="P6299" s="242"/>
      <c r="Q6299" s="179"/>
      <c r="R6299" s="179"/>
      <c r="S6299" s="179"/>
      <c r="T6299" s="179"/>
      <c r="U6299" s="179"/>
      <c r="V6299" s="179"/>
      <c r="W6299" s="179"/>
      <c r="X6299" s="179"/>
      <c r="Y6299" s="179"/>
      <c r="Z6299" s="179"/>
      <c r="AA6299" s="222"/>
      <c r="AB6299" s="222"/>
      <c r="AC6299" s="222"/>
      <c r="AD6299" s="179"/>
      <c r="AE6299" s="179"/>
      <c r="AF6299" s="179"/>
      <c r="AG6299" s="179"/>
      <c r="AH6299" s="179"/>
      <c r="AI6299" s="179"/>
      <c r="AJ6299" s="179"/>
    </row>
    <row r="6300" spans="2:36" x14ac:dyDescent="0.3">
      <c r="B6300" s="224">
        <v>637700</v>
      </c>
      <c r="C6300" s="209">
        <v>268657</v>
      </c>
      <c r="D6300" s="206">
        <f t="shared" si="575"/>
        <v>0.42129057550572369</v>
      </c>
      <c r="E6300" s="208">
        <f t="shared" si="576"/>
        <v>0.45</v>
      </c>
      <c r="F6300" s="207">
        <v>14776.13</v>
      </c>
      <c r="G6300" s="207">
        <v>21492.560000000001</v>
      </c>
      <c r="H6300" s="207">
        <v>24179.13</v>
      </c>
      <c r="I6300" s="214">
        <f t="shared" si="568"/>
        <v>250351</v>
      </c>
      <c r="J6300" s="211">
        <f t="shared" si="569"/>
        <v>0.39258428728242117</v>
      </c>
      <c r="K6300" s="212">
        <f t="shared" si="570"/>
        <v>0.45</v>
      </c>
      <c r="L6300" s="214">
        <f t="shared" si="571"/>
        <v>13769.305</v>
      </c>
      <c r="M6300" s="213">
        <f t="shared" si="572"/>
        <v>20028.080000000002</v>
      </c>
      <c r="N6300" s="213">
        <f t="shared" si="573"/>
        <v>22531.59</v>
      </c>
      <c r="O6300" s="242">
        <f t="shared" si="574"/>
        <v>0.51520000000007715</v>
      </c>
      <c r="P6300" s="242"/>
      <c r="Q6300" s="179"/>
      <c r="R6300" s="179"/>
      <c r="S6300" s="179"/>
      <c r="T6300" s="179"/>
      <c r="U6300" s="179"/>
      <c r="V6300" s="179"/>
      <c r="W6300" s="179"/>
      <c r="X6300" s="179"/>
      <c r="Y6300" s="179"/>
      <c r="Z6300" s="179"/>
      <c r="AA6300" s="222"/>
      <c r="AB6300" s="222"/>
      <c r="AC6300" s="222"/>
      <c r="AD6300" s="179"/>
      <c r="AE6300" s="179"/>
      <c r="AF6300" s="179"/>
      <c r="AG6300" s="179"/>
      <c r="AH6300" s="179"/>
      <c r="AI6300" s="179"/>
      <c r="AJ6300" s="179"/>
    </row>
    <row r="6301" spans="2:36" x14ac:dyDescent="0.3">
      <c r="B6301" s="224">
        <v>637800</v>
      </c>
      <c r="C6301" s="209">
        <v>268702</v>
      </c>
      <c r="D6301" s="206">
        <f t="shared" si="575"/>
        <v>0.4212950768265914</v>
      </c>
      <c r="E6301" s="208">
        <f t="shared" si="576"/>
        <v>0.45</v>
      </c>
      <c r="F6301" s="207">
        <v>14778.61</v>
      </c>
      <c r="G6301" s="207">
        <v>21496.16</v>
      </c>
      <c r="H6301" s="207">
        <v>24183.18</v>
      </c>
      <c r="I6301" s="214">
        <f t="shared" si="568"/>
        <v>250396</v>
      </c>
      <c r="J6301" s="211">
        <f t="shared" si="569"/>
        <v>0.39259328943242394</v>
      </c>
      <c r="K6301" s="212">
        <f t="shared" si="570"/>
        <v>0.45</v>
      </c>
      <c r="L6301" s="214">
        <f t="shared" si="571"/>
        <v>13771.78</v>
      </c>
      <c r="M6301" s="213">
        <f t="shared" si="572"/>
        <v>20031.68</v>
      </c>
      <c r="N6301" s="213">
        <f t="shared" si="573"/>
        <v>22535.64</v>
      </c>
      <c r="O6301" s="242">
        <f t="shared" si="574"/>
        <v>0.51529999999980647</v>
      </c>
      <c r="P6301" s="242"/>
      <c r="Q6301" s="179"/>
      <c r="R6301" s="179"/>
      <c r="S6301" s="179"/>
      <c r="T6301" s="179"/>
      <c r="U6301" s="179"/>
      <c r="V6301" s="179"/>
      <c r="W6301" s="179"/>
      <c r="X6301" s="179"/>
      <c r="Y6301" s="179"/>
      <c r="Z6301" s="179"/>
      <c r="AA6301" s="222"/>
      <c r="AB6301" s="222"/>
      <c r="AC6301" s="222"/>
      <c r="AD6301" s="179"/>
      <c r="AE6301" s="179"/>
      <c r="AF6301" s="179"/>
      <c r="AG6301" s="179"/>
      <c r="AH6301" s="179"/>
      <c r="AI6301" s="179"/>
      <c r="AJ6301" s="179"/>
    </row>
    <row r="6302" spans="2:36" x14ac:dyDescent="0.3">
      <c r="B6302" s="224">
        <v>637900</v>
      </c>
      <c r="C6302" s="209">
        <v>268747</v>
      </c>
      <c r="D6302" s="206">
        <f t="shared" si="575"/>
        <v>0.42129957673616553</v>
      </c>
      <c r="E6302" s="208">
        <f t="shared" si="576"/>
        <v>0.45</v>
      </c>
      <c r="F6302" s="207">
        <v>14781.08</v>
      </c>
      <c r="G6302" s="207">
        <v>21499.759999999998</v>
      </c>
      <c r="H6302" s="207">
        <v>24187.23</v>
      </c>
      <c r="I6302" s="214">
        <f t="shared" si="568"/>
        <v>250441</v>
      </c>
      <c r="J6302" s="211">
        <f t="shared" si="569"/>
        <v>0.39260228875999376</v>
      </c>
      <c r="K6302" s="212">
        <f t="shared" si="570"/>
        <v>0.45</v>
      </c>
      <c r="L6302" s="214">
        <f t="shared" si="571"/>
        <v>13774.254999999999</v>
      </c>
      <c r="M6302" s="213">
        <f t="shared" si="572"/>
        <v>20035.28</v>
      </c>
      <c r="N6302" s="213">
        <f t="shared" si="573"/>
        <v>22539.69</v>
      </c>
      <c r="O6302" s="242">
        <f t="shared" si="574"/>
        <v>0.51519999999996802</v>
      </c>
      <c r="P6302" s="242"/>
      <c r="Q6302" s="179"/>
      <c r="R6302" s="179"/>
      <c r="S6302" s="179"/>
      <c r="T6302" s="179"/>
      <c r="U6302" s="179"/>
      <c r="V6302" s="179"/>
      <c r="W6302" s="179"/>
      <c r="X6302" s="179"/>
      <c r="Y6302" s="179"/>
      <c r="Z6302" s="179"/>
      <c r="AA6302" s="222"/>
      <c r="AB6302" s="222"/>
      <c r="AC6302" s="222"/>
      <c r="AD6302" s="179"/>
      <c r="AE6302" s="179"/>
      <c r="AF6302" s="179"/>
      <c r="AG6302" s="179"/>
      <c r="AH6302" s="179"/>
      <c r="AI6302" s="179"/>
      <c r="AJ6302" s="179"/>
    </row>
    <row r="6303" spans="2:36" x14ac:dyDescent="0.3">
      <c r="B6303" s="224">
        <v>638000</v>
      </c>
      <c r="C6303" s="209">
        <v>268792</v>
      </c>
      <c r="D6303" s="206">
        <f t="shared" si="575"/>
        <v>0.42130407523510971</v>
      </c>
      <c r="E6303" s="208">
        <f t="shared" si="576"/>
        <v>0.45</v>
      </c>
      <c r="F6303" s="207">
        <v>14783.56</v>
      </c>
      <c r="G6303" s="207">
        <v>21503.360000000001</v>
      </c>
      <c r="H6303" s="207">
        <v>24191.279999999999</v>
      </c>
      <c r="I6303" s="214">
        <f t="shared" si="568"/>
        <v>250486</v>
      </c>
      <c r="J6303" s="211">
        <f t="shared" si="569"/>
        <v>0.39261128526645767</v>
      </c>
      <c r="K6303" s="212">
        <f t="shared" si="570"/>
        <v>0.45</v>
      </c>
      <c r="L6303" s="214">
        <f t="shared" si="571"/>
        <v>13776.73</v>
      </c>
      <c r="M6303" s="213">
        <f t="shared" si="572"/>
        <v>20038.88</v>
      </c>
      <c r="N6303" s="213">
        <f t="shared" si="573"/>
        <v>22543.739999999998</v>
      </c>
      <c r="O6303" s="242">
        <f t="shared" si="574"/>
        <v>0.51529999999966092</v>
      </c>
      <c r="P6303" s="242"/>
      <c r="Q6303" s="179"/>
      <c r="R6303" s="179"/>
      <c r="S6303" s="179"/>
      <c r="T6303" s="179"/>
      <c r="U6303" s="179"/>
      <c r="V6303" s="179"/>
      <c r="W6303" s="179"/>
      <c r="X6303" s="179"/>
      <c r="Y6303" s="179"/>
      <c r="Z6303" s="179"/>
      <c r="AA6303" s="222"/>
      <c r="AB6303" s="222"/>
      <c r="AC6303" s="222"/>
      <c r="AD6303" s="179"/>
      <c r="AE6303" s="179"/>
      <c r="AF6303" s="179"/>
      <c r="AG6303" s="179"/>
      <c r="AH6303" s="179"/>
      <c r="AI6303" s="179"/>
      <c r="AJ6303" s="179"/>
    </row>
    <row r="6304" spans="2:36" x14ac:dyDescent="0.3">
      <c r="B6304" s="224">
        <v>638100</v>
      </c>
      <c r="C6304" s="209">
        <v>268837</v>
      </c>
      <c r="D6304" s="206">
        <f t="shared" si="575"/>
        <v>0.42130857232408714</v>
      </c>
      <c r="E6304" s="208">
        <f t="shared" si="576"/>
        <v>0.45</v>
      </c>
      <c r="F6304" s="207">
        <v>14786.03</v>
      </c>
      <c r="G6304" s="207">
        <v>21506.959999999999</v>
      </c>
      <c r="H6304" s="207">
        <v>24195.33</v>
      </c>
      <c r="I6304" s="214">
        <f t="shared" si="568"/>
        <v>250531</v>
      </c>
      <c r="J6304" s="211">
        <f t="shared" si="569"/>
        <v>0.39262027895314217</v>
      </c>
      <c r="K6304" s="212">
        <f t="shared" si="570"/>
        <v>0.45</v>
      </c>
      <c r="L6304" s="214">
        <f t="shared" si="571"/>
        <v>13779.205</v>
      </c>
      <c r="M6304" s="213">
        <f t="shared" si="572"/>
        <v>20042.48</v>
      </c>
      <c r="N6304" s="213">
        <f t="shared" si="573"/>
        <v>22547.79</v>
      </c>
      <c r="O6304" s="242">
        <f t="shared" si="574"/>
        <v>0.51520000000047728</v>
      </c>
      <c r="P6304" s="242"/>
      <c r="Q6304" s="179"/>
      <c r="R6304" s="179"/>
      <c r="S6304" s="179"/>
      <c r="T6304" s="179"/>
      <c r="U6304" s="179"/>
      <c r="V6304" s="179"/>
      <c r="W6304" s="179"/>
      <c r="X6304" s="179"/>
      <c r="Y6304" s="179"/>
      <c r="Z6304" s="179"/>
      <c r="AA6304" s="222"/>
      <c r="AB6304" s="222"/>
      <c r="AC6304" s="222"/>
      <c r="AD6304" s="179"/>
      <c r="AE6304" s="179"/>
      <c r="AF6304" s="179"/>
      <c r="AG6304" s="179"/>
      <c r="AH6304" s="179"/>
      <c r="AI6304" s="179"/>
      <c r="AJ6304" s="179"/>
    </row>
    <row r="6305" spans="2:36" x14ac:dyDescent="0.3">
      <c r="B6305" s="224">
        <v>638200</v>
      </c>
      <c r="C6305" s="209">
        <v>268882</v>
      </c>
      <c r="D6305" s="206">
        <f t="shared" si="575"/>
        <v>0.42131306800376056</v>
      </c>
      <c r="E6305" s="208">
        <f t="shared" si="576"/>
        <v>0.45</v>
      </c>
      <c r="F6305" s="207">
        <v>14788.51</v>
      </c>
      <c r="G6305" s="207">
        <v>21510.560000000001</v>
      </c>
      <c r="H6305" s="207">
        <v>24199.38</v>
      </c>
      <c r="I6305" s="214">
        <f t="shared" si="568"/>
        <v>250576</v>
      </c>
      <c r="J6305" s="211">
        <f t="shared" si="569"/>
        <v>0.39262926982137258</v>
      </c>
      <c r="K6305" s="212">
        <f t="shared" si="570"/>
        <v>0.45</v>
      </c>
      <c r="L6305" s="214">
        <f t="shared" si="571"/>
        <v>13781.68</v>
      </c>
      <c r="M6305" s="213">
        <f t="shared" si="572"/>
        <v>20046.080000000002</v>
      </c>
      <c r="N6305" s="213">
        <f t="shared" si="573"/>
        <v>22551.84</v>
      </c>
      <c r="O6305" s="242">
        <f t="shared" si="574"/>
        <v>0.51530000000013387</v>
      </c>
      <c r="P6305" s="242"/>
      <c r="Q6305" s="179"/>
      <c r="R6305" s="179"/>
      <c r="S6305" s="179"/>
      <c r="T6305" s="179"/>
      <c r="U6305" s="179"/>
      <c r="V6305" s="179"/>
      <c r="W6305" s="179"/>
      <c r="X6305" s="179"/>
      <c r="Y6305" s="179"/>
      <c r="Z6305" s="179"/>
      <c r="AA6305" s="222"/>
      <c r="AB6305" s="222"/>
      <c r="AC6305" s="222"/>
      <c r="AD6305" s="179"/>
      <c r="AE6305" s="179"/>
      <c r="AF6305" s="179"/>
      <c r="AG6305" s="179"/>
      <c r="AH6305" s="179"/>
      <c r="AI6305" s="179"/>
      <c r="AJ6305" s="179"/>
    </row>
    <row r="6306" spans="2:36" x14ac:dyDescent="0.3">
      <c r="B6306" s="224">
        <v>638300</v>
      </c>
      <c r="C6306" s="209">
        <v>268927</v>
      </c>
      <c r="D6306" s="206">
        <f t="shared" si="575"/>
        <v>0.42131756227479239</v>
      </c>
      <c r="E6306" s="208">
        <f t="shared" si="576"/>
        <v>0.45</v>
      </c>
      <c r="F6306" s="207">
        <v>14790.98</v>
      </c>
      <c r="G6306" s="207">
        <v>21514.16</v>
      </c>
      <c r="H6306" s="207">
        <v>24203.43</v>
      </c>
      <c r="I6306" s="214">
        <f t="shared" si="568"/>
        <v>250621</v>
      </c>
      <c r="J6306" s="211">
        <f t="shared" si="569"/>
        <v>0.39263825787247375</v>
      </c>
      <c r="K6306" s="212">
        <f t="shared" si="570"/>
        <v>0.45</v>
      </c>
      <c r="L6306" s="214">
        <f t="shared" si="571"/>
        <v>13784.155000000001</v>
      </c>
      <c r="M6306" s="213">
        <f t="shared" si="572"/>
        <v>20049.68</v>
      </c>
      <c r="N6306" s="213">
        <f t="shared" si="573"/>
        <v>22555.89</v>
      </c>
      <c r="O6306" s="242">
        <f t="shared" si="574"/>
        <v>0.51519999999971333</v>
      </c>
      <c r="P6306" s="242"/>
      <c r="Q6306" s="179"/>
      <c r="R6306" s="179"/>
      <c r="S6306" s="179"/>
      <c r="T6306" s="179"/>
      <c r="U6306" s="179"/>
      <c r="V6306" s="179"/>
      <c r="W6306" s="179"/>
      <c r="X6306" s="179"/>
      <c r="Y6306" s="179"/>
      <c r="Z6306" s="179"/>
      <c r="AA6306" s="222"/>
      <c r="AB6306" s="222"/>
      <c r="AC6306" s="222"/>
      <c r="AD6306" s="179"/>
      <c r="AE6306" s="179"/>
      <c r="AF6306" s="179"/>
      <c r="AG6306" s="179"/>
      <c r="AH6306" s="179"/>
      <c r="AI6306" s="179"/>
      <c r="AJ6306" s="179"/>
    </row>
    <row r="6307" spans="2:36" x14ac:dyDescent="0.3">
      <c r="B6307" s="224">
        <v>638400</v>
      </c>
      <c r="C6307" s="209">
        <v>268972</v>
      </c>
      <c r="D6307" s="206">
        <f t="shared" si="575"/>
        <v>0.4213220551378446</v>
      </c>
      <c r="E6307" s="208">
        <f t="shared" si="576"/>
        <v>0.45</v>
      </c>
      <c r="F6307" s="207">
        <v>14793.46</v>
      </c>
      <c r="G6307" s="207">
        <v>21517.759999999998</v>
      </c>
      <c r="H6307" s="207">
        <v>24207.48</v>
      </c>
      <c r="I6307" s="214">
        <f t="shared" si="568"/>
        <v>250666</v>
      </c>
      <c r="J6307" s="211">
        <f t="shared" si="569"/>
        <v>0.39264724310776944</v>
      </c>
      <c r="K6307" s="212">
        <f t="shared" si="570"/>
        <v>0.45</v>
      </c>
      <c r="L6307" s="214">
        <f t="shared" si="571"/>
        <v>13786.63</v>
      </c>
      <c r="M6307" s="213">
        <f t="shared" si="572"/>
        <v>20053.28</v>
      </c>
      <c r="N6307" s="213">
        <f t="shared" si="573"/>
        <v>22559.94</v>
      </c>
      <c r="O6307" s="242">
        <f t="shared" si="574"/>
        <v>0.51530000000002474</v>
      </c>
      <c r="P6307" s="242"/>
      <c r="Q6307" s="179"/>
      <c r="R6307" s="179"/>
      <c r="S6307" s="179"/>
      <c r="T6307" s="179"/>
      <c r="U6307" s="179"/>
      <c r="V6307" s="179"/>
      <c r="W6307" s="179"/>
      <c r="X6307" s="179"/>
      <c r="Y6307" s="179"/>
      <c r="Z6307" s="179"/>
      <c r="AA6307" s="222"/>
      <c r="AB6307" s="222"/>
      <c r="AC6307" s="222"/>
      <c r="AD6307" s="179"/>
      <c r="AE6307" s="179"/>
      <c r="AF6307" s="179"/>
      <c r="AG6307" s="179"/>
      <c r="AH6307" s="179"/>
      <c r="AI6307" s="179"/>
      <c r="AJ6307" s="179"/>
    </row>
    <row r="6308" spans="2:36" x14ac:dyDescent="0.3">
      <c r="B6308" s="224">
        <v>638500</v>
      </c>
      <c r="C6308" s="209">
        <v>269017</v>
      </c>
      <c r="D6308" s="206">
        <f t="shared" si="575"/>
        <v>0.42132654659357871</v>
      </c>
      <c r="E6308" s="208">
        <f t="shared" si="576"/>
        <v>0.45</v>
      </c>
      <c r="F6308" s="207">
        <v>14795.93</v>
      </c>
      <c r="G6308" s="207">
        <v>21521.360000000001</v>
      </c>
      <c r="H6308" s="207">
        <v>24211.53</v>
      </c>
      <c r="I6308" s="214">
        <f t="shared" si="568"/>
        <v>250711</v>
      </c>
      <c r="J6308" s="211">
        <f t="shared" si="569"/>
        <v>0.39265622552858259</v>
      </c>
      <c r="K6308" s="212">
        <f t="shared" si="570"/>
        <v>0.45</v>
      </c>
      <c r="L6308" s="214">
        <f t="shared" si="571"/>
        <v>13789.105</v>
      </c>
      <c r="M6308" s="213">
        <f t="shared" si="572"/>
        <v>20056.88</v>
      </c>
      <c r="N6308" s="213">
        <f t="shared" si="573"/>
        <v>22563.989999999998</v>
      </c>
      <c r="O6308" s="242">
        <f t="shared" si="574"/>
        <v>0.51519999999964061</v>
      </c>
      <c r="P6308" s="242"/>
      <c r="Q6308" s="179"/>
      <c r="R6308" s="179"/>
      <c r="S6308" s="179"/>
      <c r="T6308" s="179"/>
      <c r="U6308" s="179"/>
      <c r="V6308" s="179"/>
      <c r="W6308" s="179"/>
      <c r="X6308" s="179"/>
      <c r="Y6308" s="179"/>
      <c r="Z6308" s="179"/>
      <c r="AA6308" s="222"/>
      <c r="AB6308" s="222"/>
      <c r="AC6308" s="222"/>
      <c r="AD6308" s="179"/>
      <c r="AE6308" s="179"/>
      <c r="AF6308" s="179"/>
      <c r="AG6308" s="179"/>
      <c r="AH6308" s="179"/>
      <c r="AI6308" s="179"/>
      <c r="AJ6308" s="179"/>
    </row>
    <row r="6309" spans="2:36" x14ac:dyDescent="0.3">
      <c r="B6309" s="224">
        <v>638600</v>
      </c>
      <c r="C6309" s="209">
        <v>269062</v>
      </c>
      <c r="D6309" s="206">
        <f t="shared" si="575"/>
        <v>0.42133103664265581</v>
      </c>
      <c r="E6309" s="208">
        <f t="shared" si="576"/>
        <v>0.45</v>
      </c>
      <c r="F6309" s="207">
        <v>14798.41</v>
      </c>
      <c r="G6309" s="207">
        <v>21524.959999999999</v>
      </c>
      <c r="H6309" s="207">
        <v>24215.58</v>
      </c>
      <c r="I6309" s="214">
        <f t="shared" si="568"/>
        <v>250756</v>
      </c>
      <c r="J6309" s="211">
        <f t="shared" si="569"/>
        <v>0.39266520513623554</v>
      </c>
      <c r="K6309" s="212">
        <f t="shared" si="570"/>
        <v>0.45</v>
      </c>
      <c r="L6309" s="214">
        <f t="shared" si="571"/>
        <v>13791.58</v>
      </c>
      <c r="M6309" s="213">
        <f t="shared" si="572"/>
        <v>20060.48</v>
      </c>
      <c r="N6309" s="213">
        <f t="shared" si="573"/>
        <v>22568.04</v>
      </c>
      <c r="O6309" s="242">
        <f t="shared" si="574"/>
        <v>0.5152999999999156</v>
      </c>
      <c r="P6309" s="242"/>
      <c r="Q6309" s="179"/>
      <c r="R6309" s="179"/>
      <c r="S6309" s="179"/>
      <c r="T6309" s="179"/>
      <c r="U6309" s="179"/>
      <c r="V6309" s="179"/>
      <c r="W6309" s="179"/>
      <c r="X6309" s="179"/>
      <c r="Y6309" s="179"/>
      <c r="Z6309" s="179"/>
      <c r="AA6309" s="222"/>
      <c r="AB6309" s="222"/>
      <c r="AC6309" s="222"/>
      <c r="AD6309" s="179"/>
      <c r="AE6309" s="179"/>
      <c r="AF6309" s="179"/>
      <c r="AG6309" s="179"/>
      <c r="AH6309" s="179"/>
      <c r="AI6309" s="179"/>
      <c r="AJ6309" s="179"/>
    </row>
    <row r="6310" spans="2:36" x14ac:dyDescent="0.3">
      <c r="B6310" s="224">
        <v>638700</v>
      </c>
      <c r="C6310" s="209">
        <v>269107</v>
      </c>
      <c r="D6310" s="206">
        <f t="shared" si="575"/>
        <v>0.42133552528573665</v>
      </c>
      <c r="E6310" s="208">
        <f t="shared" si="576"/>
        <v>0.45</v>
      </c>
      <c r="F6310" s="207">
        <v>14800.88</v>
      </c>
      <c r="G6310" s="207">
        <v>21528.560000000001</v>
      </c>
      <c r="H6310" s="207">
        <v>24219.63</v>
      </c>
      <c r="I6310" s="214">
        <f t="shared" si="568"/>
        <v>250801</v>
      </c>
      <c r="J6310" s="211">
        <f t="shared" si="569"/>
        <v>0.39267418193204945</v>
      </c>
      <c r="K6310" s="212">
        <f t="shared" si="570"/>
        <v>0.45</v>
      </c>
      <c r="L6310" s="214">
        <f t="shared" si="571"/>
        <v>13794.055</v>
      </c>
      <c r="M6310" s="213">
        <f t="shared" si="572"/>
        <v>20064.080000000002</v>
      </c>
      <c r="N6310" s="213">
        <f t="shared" si="573"/>
        <v>22572.09</v>
      </c>
      <c r="O6310" s="242">
        <f t="shared" si="574"/>
        <v>0.51520000000007715</v>
      </c>
      <c r="P6310" s="242"/>
      <c r="Q6310" s="179"/>
      <c r="R6310" s="179"/>
      <c r="S6310" s="179"/>
      <c r="T6310" s="179"/>
      <c r="U6310" s="179"/>
      <c r="V6310" s="179"/>
      <c r="W6310" s="179"/>
      <c r="X6310" s="179"/>
      <c r="Y6310" s="179"/>
      <c r="Z6310" s="179"/>
      <c r="AA6310" s="222"/>
      <c r="AB6310" s="222"/>
      <c r="AC6310" s="222"/>
      <c r="AD6310" s="179"/>
      <c r="AE6310" s="179"/>
      <c r="AF6310" s="179"/>
      <c r="AG6310" s="179"/>
      <c r="AH6310" s="179"/>
      <c r="AI6310" s="179"/>
      <c r="AJ6310" s="179"/>
    </row>
    <row r="6311" spans="2:36" x14ac:dyDescent="0.3">
      <c r="B6311" s="224">
        <v>638800</v>
      </c>
      <c r="C6311" s="209">
        <v>269152</v>
      </c>
      <c r="D6311" s="206">
        <f t="shared" si="575"/>
        <v>0.42134001252348152</v>
      </c>
      <c r="E6311" s="208">
        <f t="shared" si="576"/>
        <v>0.45</v>
      </c>
      <c r="F6311" s="207">
        <v>14803.36</v>
      </c>
      <c r="G6311" s="207">
        <v>21532.16</v>
      </c>
      <c r="H6311" s="207">
        <v>24223.68</v>
      </c>
      <c r="I6311" s="214">
        <f t="shared" si="568"/>
        <v>250846</v>
      </c>
      <c r="J6311" s="211">
        <f t="shared" si="569"/>
        <v>0.39268315591734504</v>
      </c>
      <c r="K6311" s="212">
        <f t="shared" si="570"/>
        <v>0.45</v>
      </c>
      <c r="L6311" s="214">
        <f t="shared" si="571"/>
        <v>13796.53</v>
      </c>
      <c r="M6311" s="213">
        <f t="shared" si="572"/>
        <v>20067.68</v>
      </c>
      <c r="N6311" s="213">
        <f t="shared" si="573"/>
        <v>22576.14</v>
      </c>
      <c r="O6311" s="242">
        <f t="shared" si="574"/>
        <v>0.51529999999980647</v>
      </c>
      <c r="P6311" s="242"/>
      <c r="Q6311" s="179"/>
      <c r="R6311" s="179"/>
      <c r="S6311" s="179"/>
      <c r="T6311" s="179"/>
      <c r="U6311" s="179"/>
      <c r="V6311" s="179"/>
      <c r="W6311" s="179"/>
      <c r="X6311" s="179"/>
      <c r="Y6311" s="179"/>
      <c r="Z6311" s="179"/>
      <c r="AA6311" s="222"/>
      <c r="AB6311" s="222"/>
      <c r="AC6311" s="222"/>
      <c r="AD6311" s="179"/>
      <c r="AE6311" s="179"/>
      <c r="AF6311" s="179"/>
      <c r="AG6311" s="179"/>
      <c r="AH6311" s="179"/>
      <c r="AI6311" s="179"/>
      <c r="AJ6311" s="179"/>
    </row>
    <row r="6312" spans="2:36" x14ac:dyDescent="0.3">
      <c r="B6312" s="224">
        <v>638900</v>
      </c>
      <c r="C6312" s="209">
        <v>269197</v>
      </c>
      <c r="D6312" s="206">
        <f t="shared" si="575"/>
        <v>0.4213444983565503</v>
      </c>
      <c r="E6312" s="208">
        <f t="shared" si="576"/>
        <v>0.45</v>
      </c>
      <c r="F6312" s="207">
        <v>14805.83</v>
      </c>
      <c r="G6312" s="207">
        <v>21535.759999999998</v>
      </c>
      <c r="H6312" s="207">
        <v>24227.73</v>
      </c>
      <c r="I6312" s="214">
        <f t="shared" si="568"/>
        <v>250891</v>
      </c>
      <c r="J6312" s="211">
        <f t="shared" si="569"/>
        <v>0.39269212709344187</v>
      </c>
      <c r="K6312" s="212">
        <f t="shared" si="570"/>
        <v>0.45</v>
      </c>
      <c r="L6312" s="214">
        <f t="shared" si="571"/>
        <v>13799.004999999999</v>
      </c>
      <c r="M6312" s="213">
        <f t="shared" si="572"/>
        <v>20071.28</v>
      </c>
      <c r="N6312" s="213">
        <f t="shared" si="573"/>
        <v>22580.19</v>
      </c>
      <c r="O6312" s="242">
        <f t="shared" si="574"/>
        <v>0.51519999999996802</v>
      </c>
      <c r="P6312" s="242"/>
      <c r="Q6312" s="179"/>
      <c r="R6312" s="179"/>
      <c r="S6312" s="179"/>
      <c r="T6312" s="179"/>
      <c r="U6312" s="179"/>
      <c r="V6312" s="179"/>
      <c r="W6312" s="179"/>
      <c r="X6312" s="179"/>
      <c r="Y6312" s="179"/>
      <c r="Z6312" s="179"/>
      <c r="AA6312" s="222"/>
      <c r="AB6312" s="222"/>
      <c r="AC6312" s="222"/>
      <c r="AD6312" s="179"/>
      <c r="AE6312" s="179"/>
      <c r="AF6312" s="179"/>
      <c r="AG6312" s="179"/>
      <c r="AH6312" s="179"/>
      <c r="AI6312" s="179"/>
      <c r="AJ6312" s="179"/>
    </row>
    <row r="6313" spans="2:36" x14ac:dyDescent="0.3">
      <c r="B6313" s="224">
        <v>639000</v>
      </c>
      <c r="C6313" s="209">
        <v>269242</v>
      </c>
      <c r="D6313" s="206">
        <f t="shared" si="575"/>
        <v>0.42134898278560251</v>
      </c>
      <c r="E6313" s="208">
        <f t="shared" si="576"/>
        <v>0.45</v>
      </c>
      <c r="F6313" s="207">
        <v>14808.31</v>
      </c>
      <c r="G6313" s="207">
        <v>21539.360000000001</v>
      </c>
      <c r="H6313" s="207">
        <v>24231.78</v>
      </c>
      <c r="I6313" s="214">
        <f t="shared" ref="I6313:I6376" si="577">I6312+45</f>
        <v>250936</v>
      </c>
      <c r="J6313" s="211">
        <f t="shared" si="569"/>
        <v>0.39270109546165882</v>
      </c>
      <c r="K6313" s="212">
        <f t="shared" si="570"/>
        <v>0.45</v>
      </c>
      <c r="L6313" s="214">
        <f t="shared" si="571"/>
        <v>13801.48</v>
      </c>
      <c r="M6313" s="213">
        <f t="shared" si="572"/>
        <v>20074.88</v>
      </c>
      <c r="N6313" s="213">
        <f t="shared" si="573"/>
        <v>22584.239999999998</v>
      </c>
      <c r="O6313" s="242">
        <f t="shared" si="574"/>
        <v>0.51529999999966092</v>
      </c>
      <c r="P6313" s="242"/>
      <c r="Q6313" s="179"/>
      <c r="R6313" s="179"/>
      <c r="S6313" s="179"/>
      <c r="T6313" s="179"/>
      <c r="U6313" s="179"/>
      <c r="V6313" s="179"/>
      <c r="W6313" s="179"/>
      <c r="X6313" s="179"/>
      <c r="Y6313" s="179"/>
      <c r="Z6313" s="179"/>
      <c r="AA6313" s="222"/>
      <c r="AB6313" s="222"/>
      <c r="AC6313" s="222"/>
      <c r="AD6313" s="179"/>
      <c r="AE6313" s="179"/>
      <c r="AF6313" s="179"/>
      <c r="AG6313" s="179"/>
      <c r="AH6313" s="179"/>
      <c r="AI6313" s="179"/>
      <c r="AJ6313" s="179"/>
    </row>
    <row r="6314" spans="2:36" x14ac:dyDescent="0.3">
      <c r="B6314" s="224">
        <v>639100</v>
      </c>
      <c r="C6314" s="209">
        <v>269287</v>
      </c>
      <c r="D6314" s="206">
        <f t="shared" si="575"/>
        <v>0.42135346581129712</v>
      </c>
      <c r="E6314" s="208">
        <f t="shared" si="576"/>
        <v>0.45</v>
      </c>
      <c r="F6314" s="207">
        <v>14810.78</v>
      </c>
      <c r="G6314" s="207">
        <v>21542.959999999999</v>
      </c>
      <c r="H6314" s="207">
        <v>24235.83</v>
      </c>
      <c r="I6314" s="214">
        <f t="shared" si="577"/>
        <v>250981</v>
      </c>
      <c r="J6314" s="211">
        <f t="shared" si="569"/>
        <v>0.39271006102331402</v>
      </c>
      <c r="K6314" s="212">
        <f t="shared" si="570"/>
        <v>0.45</v>
      </c>
      <c r="L6314" s="214">
        <f t="shared" si="571"/>
        <v>13803.955</v>
      </c>
      <c r="M6314" s="213">
        <f t="shared" si="572"/>
        <v>20078.48</v>
      </c>
      <c r="N6314" s="213">
        <f t="shared" si="573"/>
        <v>22588.29</v>
      </c>
      <c r="O6314" s="242">
        <f t="shared" si="574"/>
        <v>0.51520000000047728</v>
      </c>
      <c r="P6314" s="242"/>
      <c r="Q6314" s="179"/>
      <c r="R6314" s="179"/>
      <c r="S6314" s="179"/>
      <c r="T6314" s="179"/>
      <c r="U6314" s="179"/>
      <c r="V6314" s="179"/>
      <c r="W6314" s="179"/>
      <c r="X6314" s="179"/>
      <c r="Y6314" s="179"/>
      <c r="Z6314" s="179"/>
      <c r="AA6314" s="222"/>
      <c r="AB6314" s="222"/>
      <c r="AC6314" s="222"/>
      <c r="AD6314" s="179"/>
      <c r="AE6314" s="179"/>
      <c r="AF6314" s="179"/>
      <c r="AG6314" s="179"/>
      <c r="AH6314" s="179"/>
      <c r="AI6314" s="179"/>
      <c r="AJ6314" s="179"/>
    </row>
    <row r="6315" spans="2:36" x14ac:dyDescent="0.3">
      <c r="B6315" s="224">
        <v>639200</v>
      </c>
      <c r="C6315" s="209">
        <v>269332</v>
      </c>
      <c r="D6315" s="206">
        <f t="shared" si="575"/>
        <v>0.42135794743429289</v>
      </c>
      <c r="E6315" s="208">
        <f t="shared" si="576"/>
        <v>0.45</v>
      </c>
      <c r="F6315" s="207">
        <v>14813.26</v>
      </c>
      <c r="G6315" s="207">
        <v>21546.560000000001</v>
      </c>
      <c r="H6315" s="207">
        <v>24239.88</v>
      </c>
      <c r="I6315" s="214">
        <f t="shared" si="577"/>
        <v>251026</v>
      </c>
      <c r="J6315" s="211">
        <f t="shared" si="569"/>
        <v>0.39271902377972467</v>
      </c>
      <c r="K6315" s="212">
        <f t="shared" si="570"/>
        <v>0.45</v>
      </c>
      <c r="L6315" s="214">
        <f t="shared" si="571"/>
        <v>13806.43</v>
      </c>
      <c r="M6315" s="213">
        <f t="shared" si="572"/>
        <v>20082.080000000002</v>
      </c>
      <c r="N6315" s="213">
        <f t="shared" si="573"/>
        <v>22592.34</v>
      </c>
      <c r="O6315" s="242">
        <f t="shared" si="574"/>
        <v>0.51530000000013387</v>
      </c>
      <c r="P6315" s="242"/>
      <c r="Q6315" s="179"/>
      <c r="R6315" s="179"/>
      <c r="S6315" s="179"/>
      <c r="T6315" s="179"/>
      <c r="U6315" s="179"/>
      <c r="V6315" s="179"/>
      <c r="W6315" s="179"/>
      <c r="X6315" s="179"/>
      <c r="Y6315" s="179"/>
      <c r="Z6315" s="179"/>
      <c r="AA6315" s="222"/>
      <c r="AB6315" s="222"/>
      <c r="AC6315" s="222"/>
      <c r="AD6315" s="179"/>
      <c r="AE6315" s="179"/>
      <c r="AF6315" s="179"/>
      <c r="AG6315" s="179"/>
      <c r="AH6315" s="179"/>
      <c r="AI6315" s="179"/>
      <c r="AJ6315" s="179"/>
    </row>
    <row r="6316" spans="2:36" x14ac:dyDescent="0.3">
      <c r="B6316" s="224">
        <v>639300</v>
      </c>
      <c r="C6316" s="209">
        <v>269377</v>
      </c>
      <c r="D6316" s="206">
        <f t="shared" si="575"/>
        <v>0.42136242765524795</v>
      </c>
      <c r="E6316" s="208">
        <f t="shared" si="576"/>
        <v>0.45</v>
      </c>
      <c r="F6316" s="207">
        <v>14815.73</v>
      </c>
      <c r="G6316" s="207">
        <v>21550.16</v>
      </c>
      <c r="H6316" s="207">
        <v>24243.93</v>
      </c>
      <c r="I6316" s="214">
        <f t="shared" si="577"/>
        <v>251071</v>
      </c>
      <c r="J6316" s="211">
        <f t="shared" si="569"/>
        <v>0.39272798373220708</v>
      </c>
      <c r="K6316" s="212">
        <f t="shared" si="570"/>
        <v>0.45</v>
      </c>
      <c r="L6316" s="214">
        <f t="shared" si="571"/>
        <v>13808.905000000001</v>
      </c>
      <c r="M6316" s="213">
        <f t="shared" si="572"/>
        <v>20085.68</v>
      </c>
      <c r="N6316" s="213">
        <f t="shared" si="573"/>
        <v>22596.39</v>
      </c>
      <c r="O6316" s="242">
        <f t="shared" si="574"/>
        <v>0.51519999999971333</v>
      </c>
      <c r="P6316" s="242"/>
      <c r="Q6316" s="179"/>
      <c r="R6316" s="179"/>
      <c r="S6316" s="179"/>
      <c r="T6316" s="179"/>
      <c r="U6316" s="179"/>
      <c r="V6316" s="179"/>
      <c r="W6316" s="179"/>
      <c r="X6316" s="179"/>
      <c r="Y6316" s="179"/>
      <c r="Z6316" s="179"/>
      <c r="AA6316" s="222"/>
      <c r="AB6316" s="222"/>
      <c r="AC6316" s="222"/>
      <c r="AD6316" s="179"/>
      <c r="AE6316" s="179"/>
      <c r="AF6316" s="179"/>
      <c r="AG6316" s="179"/>
      <c r="AH6316" s="179"/>
      <c r="AI6316" s="179"/>
      <c r="AJ6316" s="179"/>
    </row>
    <row r="6317" spans="2:36" x14ac:dyDescent="0.3">
      <c r="B6317" s="224">
        <v>639400</v>
      </c>
      <c r="C6317" s="209">
        <v>269422</v>
      </c>
      <c r="D6317" s="206">
        <f t="shared" si="575"/>
        <v>0.42136690647482017</v>
      </c>
      <c r="E6317" s="208">
        <f t="shared" si="576"/>
        <v>0.45</v>
      </c>
      <c r="F6317" s="207">
        <v>14818.21</v>
      </c>
      <c r="G6317" s="207">
        <v>21553.759999999998</v>
      </c>
      <c r="H6317" s="207">
        <v>24247.98</v>
      </c>
      <c r="I6317" s="214">
        <f t="shared" si="577"/>
        <v>251116</v>
      </c>
      <c r="J6317" s="211">
        <f t="shared" si="569"/>
        <v>0.39273694088207695</v>
      </c>
      <c r="K6317" s="212">
        <f t="shared" si="570"/>
        <v>0.45</v>
      </c>
      <c r="L6317" s="214">
        <f t="shared" si="571"/>
        <v>13811.38</v>
      </c>
      <c r="M6317" s="213">
        <f t="shared" si="572"/>
        <v>20089.28</v>
      </c>
      <c r="N6317" s="213">
        <f t="shared" si="573"/>
        <v>22600.44</v>
      </c>
      <c r="O6317" s="242">
        <f t="shared" si="574"/>
        <v>0.51530000000002474</v>
      </c>
      <c r="P6317" s="242"/>
      <c r="Q6317" s="179"/>
      <c r="R6317" s="179"/>
      <c r="S6317" s="179"/>
      <c r="T6317" s="179"/>
      <c r="U6317" s="179"/>
      <c r="V6317" s="179"/>
      <c r="W6317" s="179"/>
      <c r="X6317" s="179"/>
      <c r="Y6317" s="179"/>
      <c r="Z6317" s="179"/>
      <c r="AA6317" s="222"/>
      <c r="AB6317" s="222"/>
      <c r="AC6317" s="222"/>
      <c r="AD6317" s="179"/>
      <c r="AE6317" s="179"/>
      <c r="AF6317" s="179"/>
      <c r="AG6317" s="179"/>
      <c r="AH6317" s="179"/>
      <c r="AI6317" s="179"/>
      <c r="AJ6317" s="179"/>
    </row>
    <row r="6318" spans="2:36" x14ac:dyDescent="0.3">
      <c r="B6318" s="224">
        <v>639500</v>
      </c>
      <c r="C6318" s="209">
        <v>269467</v>
      </c>
      <c r="D6318" s="206">
        <f t="shared" si="575"/>
        <v>0.42137138389366691</v>
      </c>
      <c r="E6318" s="208">
        <f t="shared" si="576"/>
        <v>0.45</v>
      </c>
      <c r="F6318" s="207">
        <v>14820.68</v>
      </c>
      <c r="G6318" s="207">
        <v>21557.360000000001</v>
      </c>
      <c r="H6318" s="207">
        <v>24252.03</v>
      </c>
      <c r="I6318" s="214">
        <f t="shared" si="577"/>
        <v>251161</v>
      </c>
      <c r="J6318" s="211">
        <f t="shared" si="569"/>
        <v>0.39274589523064896</v>
      </c>
      <c r="K6318" s="212">
        <f t="shared" si="570"/>
        <v>0.45</v>
      </c>
      <c r="L6318" s="214">
        <f t="shared" si="571"/>
        <v>13813.855</v>
      </c>
      <c r="M6318" s="213">
        <f t="shared" si="572"/>
        <v>20092.88</v>
      </c>
      <c r="N6318" s="213">
        <f t="shared" si="573"/>
        <v>22604.489999999998</v>
      </c>
      <c r="O6318" s="242">
        <f t="shared" si="574"/>
        <v>0.51519999999964061</v>
      </c>
      <c r="P6318" s="242"/>
      <c r="Q6318" s="179"/>
      <c r="R6318" s="179"/>
      <c r="S6318" s="179"/>
      <c r="T6318" s="179"/>
      <c r="U6318" s="179"/>
      <c r="V6318" s="179"/>
      <c r="W6318" s="179"/>
      <c r="X6318" s="179"/>
      <c r="Y6318" s="179"/>
      <c r="Z6318" s="179"/>
      <c r="AA6318" s="222"/>
      <c r="AB6318" s="222"/>
      <c r="AC6318" s="222"/>
      <c r="AD6318" s="179"/>
      <c r="AE6318" s="179"/>
      <c r="AF6318" s="179"/>
      <c r="AG6318" s="179"/>
      <c r="AH6318" s="179"/>
      <c r="AI6318" s="179"/>
      <c r="AJ6318" s="179"/>
    </row>
    <row r="6319" spans="2:36" x14ac:dyDescent="0.3">
      <c r="B6319" s="224">
        <v>639600</v>
      </c>
      <c r="C6319" s="209">
        <v>269512</v>
      </c>
      <c r="D6319" s="206">
        <f t="shared" si="575"/>
        <v>0.42137585991244531</v>
      </c>
      <c r="E6319" s="208">
        <f t="shared" si="576"/>
        <v>0.45</v>
      </c>
      <c r="F6319" s="207">
        <v>14823.16</v>
      </c>
      <c r="G6319" s="207">
        <v>21560.959999999999</v>
      </c>
      <c r="H6319" s="207">
        <v>24256.080000000002</v>
      </c>
      <c r="I6319" s="214">
        <f t="shared" si="577"/>
        <v>251206</v>
      </c>
      <c r="J6319" s="211">
        <f t="shared" si="569"/>
        <v>0.392754846779237</v>
      </c>
      <c r="K6319" s="212">
        <f t="shared" si="570"/>
        <v>0.45</v>
      </c>
      <c r="L6319" s="214">
        <f t="shared" si="571"/>
        <v>13816.33</v>
      </c>
      <c r="M6319" s="213">
        <f t="shared" si="572"/>
        <v>20096.48</v>
      </c>
      <c r="N6319" s="213">
        <f t="shared" si="573"/>
        <v>22608.54</v>
      </c>
      <c r="O6319" s="242">
        <f t="shared" si="574"/>
        <v>0.5152999999999156</v>
      </c>
      <c r="P6319" s="242"/>
      <c r="Q6319" s="179"/>
      <c r="R6319" s="179"/>
      <c r="S6319" s="179"/>
      <c r="T6319" s="179"/>
      <c r="U6319" s="179"/>
      <c r="V6319" s="179"/>
      <c r="W6319" s="179"/>
      <c r="X6319" s="179"/>
      <c r="Y6319" s="179"/>
      <c r="Z6319" s="179"/>
      <c r="AA6319" s="222"/>
      <c r="AB6319" s="222"/>
      <c r="AC6319" s="222"/>
      <c r="AD6319" s="179"/>
      <c r="AE6319" s="179"/>
      <c r="AF6319" s="179"/>
      <c r="AG6319" s="179"/>
      <c r="AH6319" s="179"/>
      <c r="AI6319" s="179"/>
      <c r="AJ6319" s="179"/>
    </row>
    <row r="6320" spans="2:36" x14ac:dyDescent="0.3">
      <c r="B6320" s="224">
        <v>639700</v>
      </c>
      <c r="C6320" s="209">
        <v>269557</v>
      </c>
      <c r="D6320" s="206">
        <f t="shared" si="575"/>
        <v>0.42138033453181178</v>
      </c>
      <c r="E6320" s="208">
        <f t="shared" si="576"/>
        <v>0.45</v>
      </c>
      <c r="F6320" s="207">
        <v>14825.63</v>
      </c>
      <c r="G6320" s="207">
        <v>21564.560000000001</v>
      </c>
      <c r="H6320" s="207">
        <v>24260.13</v>
      </c>
      <c r="I6320" s="214">
        <f t="shared" si="577"/>
        <v>251251</v>
      </c>
      <c r="J6320" s="211">
        <f t="shared" si="569"/>
        <v>0.3927637955291543</v>
      </c>
      <c r="K6320" s="212">
        <f t="shared" si="570"/>
        <v>0.45</v>
      </c>
      <c r="L6320" s="214">
        <f t="shared" si="571"/>
        <v>13818.805</v>
      </c>
      <c r="M6320" s="213">
        <f t="shared" si="572"/>
        <v>20100.080000000002</v>
      </c>
      <c r="N6320" s="213">
        <f t="shared" si="573"/>
        <v>22612.59</v>
      </c>
      <c r="O6320" s="242">
        <f t="shared" si="574"/>
        <v>0.51520000000007715</v>
      </c>
      <c r="P6320" s="242"/>
      <c r="Q6320" s="179"/>
      <c r="R6320" s="179"/>
      <c r="S6320" s="179"/>
      <c r="T6320" s="179"/>
      <c r="U6320" s="179"/>
      <c r="V6320" s="179"/>
      <c r="W6320" s="179"/>
      <c r="X6320" s="179"/>
      <c r="Y6320" s="179"/>
      <c r="Z6320" s="179"/>
      <c r="AA6320" s="222"/>
      <c r="AB6320" s="222"/>
      <c r="AC6320" s="222"/>
      <c r="AD6320" s="179"/>
      <c r="AE6320" s="179"/>
      <c r="AF6320" s="179"/>
      <c r="AG6320" s="179"/>
      <c r="AH6320" s="179"/>
      <c r="AI6320" s="179"/>
      <c r="AJ6320" s="179"/>
    </row>
    <row r="6321" spans="2:36" x14ac:dyDescent="0.3">
      <c r="B6321" s="224">
        <v>639800</v>
      </c>
      <c r="C6321" s="209">
        <v>269602</v>
      </c>
      <c r="D6321" s="206">
        <f t="shared" si="575"/>
        <v>0.42138480775242265</v>
      </c>
      <c r="E6321" s="208">
        <f t="shared" si="576"/>
        <v>0.45</v>
      </c>
      <c r="F6321" s="207">
        <v>14828.11</v>
      </c>
      <c r="G6321" s="207">
        <v>21568.16</v>
      </c>
      <c r="H6321" s="207">
        <v>24264.18</v>
      </c>
      <c r="I6321" s="214">
        <f t="shared" si="577"/>
        <v>251296</v>
      </c>
      <c r="J6321" s="211">
        <f t="shared" si="569"/>
        <v>0.39277274148171304</v>
      </c>
      <c r="K6321" s="212">
        <f t="shared" si="570"/>
        <v>0.45</v>
      </c>
      <c r="L6321" s="214">
        <f t="shared" si="571"/>
        <v>13821.28</v>
      </c>
      <c r="M6321" s="213">
        <f t="shared" si="572"/>
        <v>20103.68</v>
      </c>
      <c r="N6321" s="213">
        <f t="shared" si="573"/>
        <v>22616.639999999999</v>
      </c>
      <c r="O6321" s="242">
        <f t="shared" si="574"/>
        <v>0.51529999999980647</v>
      </c>
      <c r="P6321" s="242"/>
      <c r="Q6321" s="179"/>
      <c r="R6321" s="179"/>
      <c r="S6321" s="179"/>
      <c r="T6321" s="179"/>
      <c r="U6321" s="179"/>
      <c r="V6321" s="179"/>
      <c r="W6321" s="179"/>
      <c r="X6321" s="179"/>
      <c r="Y6321" s="179"/>
      <c r="Z6321" s="179"/>
      <c r="AA6321" s="222"/>
      <c r="AB6321" s="222"/>
      <c r="AC6321" s="222"/>
      <c r="AD6321" s="179"/>
      <c r="AE6321" s="179"/>
      <c r="AF6321" s="179"/>
      <c r="AG6321" s="179"/>
      <c r="AH6321" s="179"/>
      <c r="AI6321" s="179"/>
      <c r="AJ6321" s="179"/>
    </row>
    <row r="6322" spans="2:36" x14ac:dyDescent="0.3">
      <c r="B6322" s="224">
        <v>639900</v>
      </c>
      <c r="C6322" s="209">
        <v>269647</v>
      </c>
      <c r="D6322" s="206">
        <f t="shared" si="575"/>
        <v>0.42138927957493361</v>
      </c>
      <c r="E6322" s="208">
        <f t="shared" si="576"/>
        <v>0.45</v>
      </c>
      <c r="F6322" s="207">
        <v>14830.58</v>
      </c>
      <c r="G6322" s="207">
        <v>21571.759999999998</v>
      </c>
      <c r="H6322" s="207">
        <v>24268.23</v>
      </c>
      <c r="I6322" s="214">
        <f t="shared" si="577"/>
        <v>251341</v>
      </c>
      <c r="J6322" s="211">
        <f t="shared" si="569"/>
        <v>0.39278168463822472</v>
      </c>
      <c r="K6322" s="212">
        <f t="shared" si="570"/>
        <v>0.45</v>
      </c>
      <c r="L6322" s="214">
        <f t="shared" si="571"/>
        <v>13823.754999999999</v>
      </c>
      <c r="M6322" s="213">
        <f t="shared" si="572"/>
        <v>20107.28</v>
      </c>
      <c r="N6322" s="213">
        <f t="shared" si="573"/>
        <v>22620.69</v>
      </c>
      <c r="O6322" s="242">
        <f t="shared" si="574"/>
        <v>0.51519999999996802</v>
      </c>
      <c r="P6322" s="242"/>
      <c r="Q6322" s="179"/>
      <c r="R6322" s="179"/>
      <c r="S6322" s="179"/>
      <c r="T6322" s="179"/>
      <c r="U6322" s="179"/>
      <c r="V6322" s="179"/>
      <c r="W6322" s="179"/>
      <c r="X6322" s="179"/>
      <c r="Y6322" s="179"/>
      <c r="Z6322" s="179"/>
      <c r="AA6322" s="222"/>
      <c r="AB6322" s="222"/>
      <c r="AC6322" s="222"/>
      <c r="AD6322" s="179"/>
      <c r="AE6322" s="179"/>
      <c r="AF6322" s="179"/>
      <c r="AG6322" s="179"/>
      <c r="AH6322" s="179"/>
      <c r="AI6322" s="179"/>
      <c r="AJ6322" s="179"/>
    </row>
    <row r="6323" spans="2:36" x14ac:dyDescent="0.3">
      <c r="B6323" s="224">
        <v>640000</v>
      </c>
      <c r="C6323" s="209">
        <v>269692</v>
      </c>
      <c r="D6323" s="206">
        <f t="shared" si="575"/>
        <v>0.42139375000000001</v>
      </c>
      <c r="E6323" s="208">
        <f t="shared" si="576"/>
        <v>0.45</v>
      </c>
      <c r="F6323" s="207">
        <v>14833.06</v>
      </c>
      <c r="G6323" s="207">
        <v>21575.360000000001</v>
      </c>
      <c r="H6323" s="207">
        <v>24272.28</v>
      </c>
      <c r="I6323" s="214">
        <f t="shared" si="577"/>
        <v>251386</v>
      </c>
      <c r="J6323" s="211">
        <f t="shared" si="569"/>
        <v>0.392790625</v>
      </c>
      <c r="K6323" s="212">
        <f t="shared" si="570"/>
        <v>0.45</v>
      </c>
      <c r="L6323" s="214">
        <f t="shared" si="571"/>
        <v>13826.23</v>
      </c>
      <c r="M6323" s="213">
        <f t="shared" si="572"/>
        <v>20110.88</v>
      </c>
      <c r="N6323" s="213">
        <f t="shared" si="573"/>
        <v>22624.739999999998</v>
      </c>
      <c r="O6323" s="242">
        <f t="shared" si="574"/>
        <v>0.51529999999966092</v>
      </c>
      <c r="P6323" s="242"/>
      <c r="Q6323" s="179"/>
      <c r="R6323" s="179"/>
      <c r="S6323" s="179"/>
      <c r="T6323" s="179"/>
      <c r="U6323" s="179"/>
      <c r="V6323" s="179"/>
      <c r="W6323" s="179"/>
      <c r="X6323" s="179"/>
      <c r="Y6323" s="179"/>
      <c r="Z6323" s="179"/>
      <c r="AA6323" s="222"/>
      <c r="AB6323" s="222"/>
      <c r="AC6323" s="222"/>
      <c r="AD6323" s="179"/>
      <c r="AE6323" s="179"/>
      <c r="AF6323" s="179"/>
      <c r="AG6323" s="179"/>
      <c r="AH6323" s="179"/>
      <c r="AI6323" s="179"/>
      <c r="AJ6323" s="179"/>
    </row>
    <row r="6324" spans="2:36" x14ac:dyDescent="0.3">
      <c r="B6324" s="224">
        <v>640100</v>
      </c>
      <c r="C6324" s="209">
        <v>269737</v>
      </c>
      <c r="D6324" s="206">
        <f t="shared" si="575"/>
        <v>0.42139821902827684</v>
      </c>
      <c r="E6324" s="208">
        <f t="shared" si="576"/>
        <v>0.45</v>
      </c>
      <c r="F6324" s="207">
        <v>14835.53</v>
      </c>
      <c r="G6324" s="207">
        <v>21578.959999999999</v>
      </c>
      <c r="H6324" s="207">
        <v>24276.33</v>
      </c>
      <c r="I6324" s="214">
        <f t="shared" si="577"/>
        <v>251431</v>
      </c>
      <c r="J6324" s="211">
        <f t="shared" si="569"/>
        <v>0.39279956256834869</v>
      </c>
      <c r="K6324" s="212">
        <f t="shared" si="570"/>
        <v>0.45</v>
      </c>
      <c r="L6324" s="214">
        <f t="shared" si="571"/>
        <v>13828.705</v>
      </c>
      <c r="M6324" s="213">
        <f t="shared" si="572"/>
        <v>20114.48</v>
      </c>
      <c r="N6324" s="213">
        <f t="shared" si="573"/>
        <v>22628.79</v>
      </c>
      <c r="O6324" s="242">
        <f t="shared" si="574"/>
        <v>0.51520000000047728</v>
      </c>
      <c r="P6324" s="242"/>
      <c r="Q6324" s="179"/>
      <c r="R6324" s="179"/>
      <c r="S6324" s="179"/>
      <c r="T6324" s="179"/>
      <c r="U6324" s="179"/>
      <c r="V6324" s="179"/>
      <c r="W6324" s="179"/>
      <c r="X6324" s="179"/>
      <c r="Y6324" s="179"/>
      <c r="Z6324" s="179"/>
      <c r="AA6324" s="222"/>
      <c r="AB6324" s="222"/>
      <c r="AC6324" s="222"/>
      <c r="AD6324" s="179"/>
      <c r="AE6324" s="179"/>
      <c r="AF6324" s="179"/>
      <c r="AG6324" s="179"/>
      <c r="AH6324" s="179"/>
      <c r="AI6324" s="179"/>
      <c r="AJ6324" s="179"/>
    </row>
    <row r="6325" spans="2:36" x14ac:dyDescent="0.3">
      <c r="B6325" s="224">
        <v>640200</v>
      </c>
      <c r="C6325" s="209">
        <v>269782</v>
      </c>
      <c r="D6325" s="206">
        <f t="shared" si="575"/>
        <v>0.42140268666041863</v>
      </c>
      <c r="E6325" s="208">
        <f t="shared" si="576"/>
        <v>0.45</v>
      </c>
      <c r="F6325" s="207">
        <v>14838.01</v>
      </c>
      <c r="G6325" s="207">
        <v>21582.560000000001</v>
      </c>
      <c r="H6325" s="207">
        <v>24280.38</v>
      </c>
      <c r="I6325" s="214">
        <f t="shared" si="577"/>
        <v>251476</v>
      </c>
      <c r="J6325" s="211">
        <f t="shared" si="569"/>
        <v>0.39280849734457984</v>
      </c>
      <c r="K6325" s="212">
        <f t="shared" si="570"/>
        <v>0.45</v>
      </c>
      <c r="L6325" s="214">
        <f t="shared" si="571"/>
        <v>13831.18</v>
      </c>
      <c r="M6325" s="213">
        <f t="shared" si="572"/>
        <v>20118.080000000002</v>
      </c>
      <c r="N6325" s="213">
        <f t="shared" si="573"/>
        <v>22632.84</v>
      </c>
      <c r="O6325" s="242">
        <f t="shared" si="574"/>
        <v>0.51530000000013387</v>
      </c>
      <c r="P6325" s="242"/>
      <c r="Q6325" s="179"/>
      <c r="R6325" s="179"/>
      <c r="S6325" s="179"/>
      <c r="T6325" s="179"/>
      <c r="U6325" s="179"/>
      <c r="V6325" s="179"/>
      <c r="W6325" s="179"/>
      <c r="X6325" s="179"/>
      <c r="Y6325" s="179"/>
      <c r="Z6325" s="179"/>
      <c r="AA6325" s="222"/>
      <c r="AB6325" s="222"/>
      <c r="AC6325" s="222"/>
      <c r="AD6325" s="179"/>
      <c r="AE6325" s="179"/>
      <c r="AF6325" s="179"/>
      <c r="AG6325" s="179"/>
      <c r="AH6325" s="179"/>
      <c r="AI6325" s="179"/>
      <c r="AJ6325" s="179"/>
    </row>
    <row r="6326" spans="2:36" x14ac:dyDescent="0.3">
      <c r="B6326" s="224">
        <v>640300</v>
      </c>
      <c r="C6326" s="209">
        <v>269827</v>
      </c>
      <c r="D6326" s="206">
        <f t="shared" si="575"/>
        <v>0.42140715289707947</v>
      </c>
      <c r="E6326" s="208">
        <f t="shared" si="576"/>
        <v>0.45</v>
      </c>
      <c r="F6326" s="207">
        <v>14840.48</v>
      </c>
      <c r="G6326" s="207">
        <v>21586.16</v>
      </c>
      <c r="H6326" s="207">
        <v>24284.43</v>
      </c>
      <c r="I6326" s="214">
        <f t="shared" si="577"/>
        <v>251521</v>
      </c>
      <c r="J6326" s="211">
        <f t="shared" si="569"/>
        <v>0.39281742933000158</v>
      </c>
      <c r="K6326" s="212">
        <f t="shared" si="570"/>
        <v>0.45</v>
      </c>
      <c r="L6326" s="214">
        <f t="shared" si="571"/>
        <v>13833.655000000001</v>
      </c>
      <c r="M6326" s="213">
        <f t="shared" si="572"/>
        <v>20121.68</v>
      </c>
      <c r="N6326" s="213">
        <f t="shared" si="573"/>
        <v>22636.89</v>
      </c>
      <c r="O6326" s="242">
        <f t="shared" si="574"/>
        <v>0.51519999999971333</v>
      </c>
      <c r="P6326" s="242"/>
      <c r="Q6326" s="179"/>
      <c r="R6326" s="179"/>
      <c r="S6326" s="179"/>
      <c r="T6326" s="179"/>
      <c r="U6326" s="179"/>
      <c r="V6326" s="179"/>
      <c r="W6326" s="179"/>
      <c r="X6326" s="179"/>
      <c r="Y6326" s="179"/>
      <c r="Z6326" s="179"/>
      <c r="AA6326" s="222"/>
      <c r="AB6326" s="222"/>
      <c r="AC6326" s="222"/>
      <c r="AD6326" s="179"/>
      <c r="AE6326" s="179"/>
      <c r="AF6326" s="179"/>
      <c r="AG6326" s="179"/>
      <c r="AH6326" s="179"/>
      <c r="AI6326" s="179"/>
      <c r="AJ6326" s="179"/>
    </row>
    <row r="6327" spans="2:36" x14ac:dyDescent="0.3">
      <c r="B6327" s="224">
        <v>640400</v>
      </c>
      <c r="C6327" s="209">
        <v>269872</v>
      </c>
      <c r="D6327" s="206">
        <f t="shared" si="575"/>
        <v>0.42141161773891317</v>
      </c>
      <c r="E6327" s="208">
        <f t="shared" si="576"/>
        <v>0.45</v>
      </c>
      <c r="F6327" s="207">
        <v>14842.96</v>
      </c>
      <c r="G6327" s="207">
        <v>21589.759999999998</v>
      </c>
      <c r="H6327" s="207">
        <v>24288.48</v>
      </c>
      <c r="I6327" s="214">
        <f t="shared" si="577"/>
        <v>251566</v>
      </c>
      <c r="J6327" s="211">
        <f t="shared" si="569"/>
        <v>0.39282635852592129</v>
      </c>
      <c r="K6327" s="212">
        <f t="shared" si="570"/>
        <v>0.45</v>
      </c>
      <c r="L6327" s="214">
        <f t="shared" si="571"/>
        <v>13836.13</v>
      </c>
      <c r="M6327" s="213">
        <f t="shared" si="572"/>
        <v>20125.28</v>
      </c>
      <c r="N6327" s="213">
        <f t="shared" si="573"/>
        <v>22640.94</v>
      </c>
      <c r="O6327" s="242">
        <f t="shared" si="574"/>
        <v>0.51530000000002474</v>
      </c>
      <c r="P6327" s="242"/>
      <c r="Q6327" s="179"/>
      <c r="R6327" s="179"/>
      <c r="S6327" s="179"/>
      <c r="T6327" s="179"/>
      <c r="U6327" s="179"/>
      <c r="V6327" s="179"/>
      <c r="W6327" s="179"/>
      <c r="X6327" s="179"/>
      <c r="Y6327" s="179"/>
      <c r="Z6327" s="179"/>
      <c r="AA6327" s="222"/>
      <c r="AB6327" s="222"/>
      <c r="AC6327" s="222"/>
      <c r="AD6327" s="179"/>
      <c r="AE6327" s="179"/>
      <c r="AF6327" s="179"/>
      <c r="AG6327" s="179"/>
      <c r="AH6327" s="179"/>
      <c r="AI6327" s="179"/>
      <c r="AJ6327" s="179"/>
    </row>
    <row r="6328" spans="2:36" x14ac:dyDescent="0.3">
      <c r="B6328" s="224">
        <v>640500</v>
      </c>
      <c r="C6328" s="209">
        <v>269917</v>
      </c>
      <c r="D6328" s="206">
        <f t="shared" si="575"/>
        <v>0.42141608118657298</v>
      </c>
      <c r="E6328" s="208">
        <f t="shared" si="576"/>
        <v>0.45</v>
      </c>
      <c r="F6328" s="207">
        <v>14845.43</v>
      </c>
      <c r="G6328" s="207">
        <v>21593.360000000001</v>
      </c>
      <c r="H6328" s="207">
        <v>24292.53</v>
      </c>
      <c r="I6328" s="214">
        <f t="shared" si="577"/>
        <v>251611</v>
      </c>
      <c r="J6328" s="211">
        <f t="shared" si="569"/>
        <v>0.39283528493364561</v>
      </c>
      <c r="K6328" s="212">
        <f t="shared" si="570"/>
        <v>0.45</v>
      </c>
      <c r="L6328" s="214">
        <f t="shared" si="571"/>
        <v>13838.605</v>
      </c>
      <c r="M6328" s="213">
        <f t="shared" si="572"/>
        <v>20128.88</v>
      </c>
      <c r="N6328" s="213">
        <f t="shared" si="573"/>
        <v>22644.989999999998</v>
      </c>
      <c r="O6328" s="242">
        <f t="shared" si="574"/>
        <v>0.51519999999964061</v>
      </c>
      <c r="P6328" s="242"/>
      <c r="Q6328" s="179"/>
      <c r="R6328" s="179"/>
      <c r="S6328" s="179"/>
      <c r="T6328" s="179"/>
      <c r="U6328" s="179"/>
      <c r="V6328" s="179"/>
      <c r="W6328" s="179"/>
      <c r="X6328" s="179"/>
      <c r="Y6328" s="179"/>
      <c r="Z6328" s="179"/>
      <c r="AA6328" s="222"/>
      <c r="AB6328" s="222"/>
      <c r="AC6328" s="222"/>
      <c r="AD6328" s="179"/>
      <c r="AE6328" s="179"/>
      <c r="AF6328" s="179"/>
      <c r="AG6328" s="179"/>
      <c r="AH6328" s="179"/>
      <c r="AI6328" s="179"/>
      <c r="AJ6328" s="179"/>
    </row>
    <row r="6329" spans="2:36" x14ac:dyDescent="0.3">
      <c r="B6329" s="224">
        <v>640600</v>
      </c>
      <c r="C6329" s="209">
        <v>269962</v>
      </c>
      <c r="D6329" s="206">
        <f t="shared" si="575"/>
        <v>0.42142054324071182</v>
      </c>
      <c r="E6329" s="208">
        <f t="shared" si="576"/>
        <v>0.45</v>
      </c>
      <c r="F6329" s="207">
        <v>14847.91</v>
      </c>
      <c r="G6329" s="207">
        <v>21596.959999999999</v>
      </c>
      <c r="H6329" s="207">
        <v>24296.58</v>
      </c>
      <c r="I6329" s="214">
        <f t="shared" si="577"/>
        <v>251656</v>
      </c>
      <c r="J6329" s="211">
        <f t="shared" si="569"/>
        <v>0.39284420855448016</v>
      </c>
      <c r="K6329" s="212">
        <f t="shared" si="570"/>
        <v>0.45</v>
      </c>
      <c r="L6329" s="214">
        <f t="shared" si="571"/>
        <v>13841.08</v>
      </c>
      <c r="M6329" s="213">
        <f t="shared" si="572"/>
        <v>20132.48</v>
      </c>
      <c r="N6329" s="213">
        <f t="shared" si="573"/>
        <v>22649.040000000001</v>
      </c>
      <c r="O6329" s="242">
        <f t="shared" si="574"/>
        <v>0.5152999999999156</v>
      </c>
      <c r="P6329" s="242"/>
      <c r="Q6329" s="179"/>
      <c r="R6329" s="179"/>
      <c r="S6329" s="179"/>
      <c r="T6329" s="179"/>
      <c r="U6329" s="179"/>
      <c r="V6329" s="179"/>
      <c r="W6329" s="179"/>
      <c r="X6329" s="179"/>
      <c r="Y6329" s="179"/>
      <c r="Z6329" s="179"/>
      <c r="AA6329" s="222"/>
      <c r="AB6329" s="222"/>
      <c r="AC6329" s="222"/>
      <c r="AD6329" s="179"/>
      <c r="AE6329" s="179"/>
      <c r="AF6329" s="179"/>
      <c r="AG6329" s="179"/>
      <c r="AH6329" s="179"/>
      <c r="AI6329" s="179"/>
      <c r="AJ6329" s="179"/>
    </row>
    <row r="6330" spans="2:36" x14ac:dyDescent="0.3">
      <c r="B6330" s="224">
        <v>640700</v>
      </c>
      <c r="C6330" s="209">
        <v>270007</v>
      </c>
      <c r="D6330" s="206">
        <f t="shared" si="575"/>
        <v>0.42142500390198223</v>
      </c>
      <c r="E6330" s="208">
        <f t="shared" si="576"/>
        <v>0.45</v>
      </c>
      <c r="F6330" s="207">
        <v>14850.38</v>
      </c>
      <c r="G6330" s="207">
        <v>21600.560000000001</v>
      </c>
      <c r="H6330" s="207">
        <v>24300.63</v>
      </c>
      <c r="I6330" s="214">
        <f t="shared" si="577"/>
        <v>251701</v>
      </c>
      <c r="J6330" s="211">
        <f t="shared" si="569"/>
        <v>0.39285312938972999</v>
      </c>
      <c r="K6330" s="212">
        <f t="shared" si="570"/>
        <v>0.45</v>
      </c>
      <c r="L6330" s="214">
        <f t="shared" si="571"/>
        <v>13843.555</v>
      </c>
      <c r="M6330" s="213">
        <f t="shared" si="572"/>
        <v>20136.080000000002</v>
      </c>
      <c r="N6330" s="213">
        <f t="shared" si="573"/>
        <v>22653.09</v>
      </c>
      <c r="O6330" s="242">
        <f t="shared" si="574"/>
        <v>0.51520000000007715</v>
      </c>
      <c r="P6330" s="242"/>
      <c r="Q6330" s="179"/>
      <c r="R6330" s="179"/>
      <c r="S6330" s="179"/>
      <c r="T6330" s="179"/>
      <c r="U6330" s="179"/>
      <c r="V6330" s="179"/>
      <c r="W6330" s="179"/>
      <c r="X6330" s="179"/>
      <c r="Y6330" s="179"/>
      <c r="Z6330" s="179"/>
      <c r="AA6330" s="222"/>
      <c r="AB6330" s="222"/>
      <c r="AC6330" s="222"/>
      <c r="AD6330" s="179"/>
      <c r="AE6330" s="179"/>
      <c r="AF6330" s="179"/>
      <c r="AG6330" s="179"/>
      <c r="AH6330" s="179"/>
      <c r="AI6330" s="179"/>
      <c r="AJ6330" s="179"/>
    </row>
    <row r="6331" spans="2:36" x14ac:dyDescent="0.3">
      <c r="B6331" s="224">
        <v>640800</v>
      </c>
      <c r="C6331" s="209">
        <v>270052</v>
      </c>
      <c r="D6331" s="206">
        <f t="shared" si="575"/>
        <v>0.42142946317103619</v>
      </c>
      <c r="E6331" s="208">
        <f t="shared" si="576"/>
        <v>0.45</v>
      </c>
      <c r="F6331" s="207">
        <v>14852.86</v>
      </c>
      <c r="G6331" s="207">
        <v>21604.16</v>
      </c>
      <c r="H6331" s="207">
        <v>24304.68</v>
      </c>
      <c r="I6331" s="214">
        <f t="shared" si="577"/>
        <v>251746</v>
      </c>
      <c r="J6331" s="211">
        <f t="shared" ref="J6331:J6394" si="578">I6331/$B6331</f>
        <v>0.39286204744069914</v>
      </c>
      <c r="K6331" s="212">
        <f t="shared" ref="K6331:K6394" si="579">(I6331-I6330)/($B6331-$B6330)</f>
        <v>0.45</v>
      </c>
      <c r="L6331" s="214">
        <f t="shared" si="571"/>
        <v>13846.03</v>
      </c>
      <c r="M6331" s="213">
        <f t="shared" si="572"/>
        <v>20139.68</v>
      </c>
      <c r="N6331" s="213">
        <f t="shared" si="573"/>
        <v>22657.14</v>
      </c>
      <c r="O6331" s="242">
        <f t="shared" si="574"/>
        <v>0.51529999999980647</v>
      </c>
      <c r="P6331" s="242"/>
      <c r="Q6331" s="179"/>
      <c r="R6331" s="179"/>
      <c r="S6331" s="179"/>
      <c r="T6331" s="179"/>
      <c r="U6331" s="179"/>
      <c r="V6331" s="179"/>
      <c r="W6331" s="179"/>
      <c r="X6331" s="179"/>
      <c r="Y6331" s="179"/>
      <c r="Z6331" s="179"/>
      <c r="AA6331" s="222"/>
      <c r="AB6331" s="222"/>
      <c r="AC6331" s="222"/>
      <c r="AD6331" s="179"/>
      <c r="AE6331" s="179"/>
      <c r="AF6331" s="179"/>
      <c r="AG6331" s="179"/>
      <c r="AH6331" s="179"/>
      <c r="AI6331" s="179"/>
      <c r="AJ6331" s="179"/>
    </row>
    <row r="6332" spans="2:36" x14ac:dyDescent="0.3">
      <c r="B6332" s="224">
        <v>640900</v>
      </c>
      <c r="C6332" s="209">
        <v>270097</v>
      </c>
      <c r="D6332" s="206">
        <f t="shared" si="575"/>
        <v>0.42143392104852551</v>
      </c>
      <c r="E6332" s="208">
        <f t="shared" si="576"/>
        <v>0.45</v>
      </c>
      <c r="F6332" s="207">
        <v>14855.33</v>
      </c>
      <c r="G6332" s="207">
        <v>21607.759999999998</v>
      </c>
      <c r="H6332" s="207">
        <v>24308.73</v>
      </c>
      <c r="I6332" s="214">
        <f t="shared" si="577"/>
        <v>251791</v>
      </c>
      <c r="J6332" s="211">
        <f t="shared" si="578"/>
        <v>0.39287096270869093</v>
      </c>
      <c r="K6332" s="212">
        <f t="shared" si="579"/>
        <v>0.45</v>
      </c>
      <c r="L6332" s="214">
        <f t="shared" si="571"/>
        <v>13848.504999999999</v>
      </c>
      <c r="M6332" s="213">
        <f t="shared" si="572"/>
        <v>20143.28</v>
      </c>
      <c r="N6332" s="213">
        <f t="shared" si="573"/>
        <v>22661.19</v>
      </c>
      <c r="O6332" s="242">
        <f t="shared" si="574"/>
        <v>0.51519999999996802</v>
      </c>
      <c r="P6332" s="242"/>
      <c r="Q6332" s="179"/>
      <c r="R6332" s="179"/>
      <c r="S6332" s="179"/>
      <c r="T6332" s="179"/>
      <c r="U6332" s="179"/>
      <c r="V6332" s="179"/>
      <c r="W6332" s="179"/>
      <c r="X6332" s="179"/>
      <c r="Y6332" s="179"/>
      <c r="Z6332" s="179"/>
      <c r="AA6332" s="222"/>
      <c r="AB6332" s="222"/>
      <c r="AC6332" s="222"/>
      <c r="AD6332" s="179"/>
      <c r="AE6332" s="179"/>
      <c r="AF6332" s="179"/>
      <c r="AG6332" s="179"/>
      <c r="AH6332" s="179"/>
      <c r="AI6332" s="179"/>
      <c r="AJ6332" s="179"/>
    </row>
    <row r="6333" spans="2:36" x14ac:dyDescent="0.3">
      <c r="B6333" s="224">
        <v>641000</v>
      </c>
      <c r="C6333" s="209">
        <v>270142</v>
      </c>
      <c r="D6333" s="206">
        <f t="shared" si="575"/>
        <v>0.42143837753510138</v>
      </c>
      <c r="E6333" s="208">
        <f t="shared" si="576"/>
        <v>0.45</v>
      </c>
      <c r="F6333" s="207">
        <v>14857.81</v>
      </c>
      <c r="G6333" s="207">
        <v>21611.360000000001</v>
      </c>
      <c r="H6333" s="207">
        <v>24312.78</v>
      </c>
      <c r="I6333" s="214">
        <f t="shared" si="577"/>
        <v>251836</v>
      </c>
      <c r="J6333" s="211">
        <f t="shared" si="578"/>
        <v>0.39287987519500778</v>
      </c>
      <c r="K6333" s="212">
        <f t="shared" si="579"/>
        <v>0.45</v>
      </c>
      <c r="L6333" s="214">
        <f t="shared" si="571"/>
        <v>13850.98</v>
      </c>
      <c r="M6333" s="213">
        <f t="shared" si="572"/>
        <v>20146.88</v>
      </c>
      <c r="N6333" s="213">
        <f t="shared" si="573"/>
        <v>22665.239999999998</v>
      </c>
      <c r="O6333" s="242">
        <f t="shared" si="574"/>
        <v>0.51529999999966092</v>
      </c>
      <c r="P6333" s="242"/>
      <c r="Q6333" s="179"/>
      <c r="R6333" s="179"/>
      <c r="S6333" s="179"/>
      <c r="T6333" s="179"/>
      <c r="U6333" s="179"/>
      <c r="V6333" s="179"/>
      <c r="W6333" s="179"/>
      <c r="X6333" s="179"/>
      <c r="Y6333" s="179"/>
      <c r="Z6333" s="179"/>
      <c r="AA6333" s="222"/>
      <c r="AB6333" s="222"/>
      <c r="AC6333" s="222"/>
      <c r="AD6333" s="179"/>
      <c r="AE6333" s="179"/>
      <c r="AF6333" s="179"/>
      <c r="AG6333" s="179"/>
      <c r="AH6333" s="179"/>
      <c r="AI6333" s="179"/>
      <c r="AJ6333" s="179"/>
    </row>
    <row r="6334" spans="2:36" x14ac:dyDescent="0.3">
      <c r="B6334" s="224">
        <v>641100</v>
      </c>
      <c r="C6334" s="209">
        <v>270187</v>
      </c>
      <c r="D6334" s="206">
        <f t="shared" si="575"/>
        <v>0.42144283263141474</v>
      </c>
      <c r="E6334" s="208">
        <f t="shared" si="576"/>
        <v>0.45</v>
      </c>
      <c r="F6334" s="207">
        <v>14860.28</v>
      </c>
      <c r="G6334" s="207">
        <v>21614.959999999999</v>
      </c>
      <c r="H6334" s="207">
        <v>24316.83</v>
      </c>
      <c r="I6334" s="214">
        <f t="shared" si="577"/>
        <v>251881</v>
      </c>
      <c r="J6334" s="211">
        <f t="shared" si="578"/>
        <v>0.39288878490095147</v>
      </c>
      <c r="K6334" s="212">
        <f t="shared" si="579"/>
        <v>0.45</v>
      </c>
      <c r="L6334" s="214">
        <f t="shared" ref="L6334:L6397" si="580">I6334*5.5%</f>
        <v>13853.455</v>
      </c>
      <c r="M6334" s="213">
        <f t="shared" ref="M6334:M6397" si="581">I6334*8%</f>
        <v>20150.48</v>
      </c>
      <c r="N6334" s="213">
        <f t="shared" ref="N6334:N6397" si="582">I6334*9%</f>
        <v>22669.29</v>
      </c>
      <c r="O6334" s="242">
        <f t="shared" si="574"/>
        <v>0.51520000000047728</v>
      </c>
      <c r="P6334" s="242"/>
      <c r="Q6334" s="179"/>
      <c r="R6334" s="179"/>
      <c r="S6334" s="179"/>
      <c r="T6334" s="179"/>
      <c r="U6334" s="179"/>
      <c r="V6334" s="179"/>
      <c r="W6334" s="179"/>
      <c r="X6334" s="179"/>
      <c r="Y6334" s="179"/>
      <c r="Z6334" s="179"/>
      <c r="AA6334" s="222"/>
      <c r="AB6334" s="222"/>
      <c r="AC6334" s="222"/>
      <c r="AD6334" s="179"/>
      <c r="AE6334" s="179"/>
      <c r="AF6334" s="179"/>
      <c r="AG6334" s="179"/>
      <c r="AH6334" s="179"/>
      <c r="AI6334" s="179"/>
      <c r="AJ6334" s="179"/>
    </row>
    <row r="6335" spans="2:36" x14ac:dyDescent="0.3">
      <c r="B6335" s="224">
        <v>641200</v>
      </c>
      <c r="C6335" s="209">
        <v>270232</v>
      </c>
      <c r="D6335" s="206">
        <f t="shared" si="575"/>
        <v>0.42144728633811601</v>
      </c>
      <c r="E6335" s="208">
        <f t="shared" si="576"/>
        <v>0.45</v>
      </c>
      <c r="F6335" s="207">
        <v>14862.76</v>
      </c>
      <c r="G6335" s="207">
        <v>21618.560000000001</v>
      </c>
      <c r="H6335" s="207">
        <v>24320.880000000001</v>
      </c>
      <c r="I6335" s="214">
        <f t="shared" si="577"/>
        <v>251926</v>
      </c>
      <c r="J6335" s="211">
        <f t="shared" si="578"/>
        <v>0.39289769182782286</v>
      </c>
      <c r="K6335" s="212">
        <f t="shared" si="579"/>
        <v>0.45</v>
      </c>
      <c r="L6335" s="214">
        <f t="shared" si="580"/>
        <v>13855.93</v>
      </c>
      <c r="M6335" s="213">
        <f t="shared" si="581"/>
        <v>20154.080000000002</v>
      </c>
      <c r="N6335" s="213">
        <f t="shared" si="582"/>
        <v>22673.34</v>
      </c>
      <c r="O6335" s="242">
        <f t="shared" si="574"/>
        <v>0.51530000000013387</v>
      </c>
      <c r="P6335" s="242"/>
      <c r="Q6335" s="179"/>
      <c r="R6335" s="179"/>
      <c r="S6335" s="179"/>
      <c r="T6335" s="179"/>
      <c r="U6335" s="179"/>
      <c r="V6335" s="179"/>
      <c r="W6335" s="179"/>
      <c r="X6335" s="179"/>
      <c r="Y6335" s="179"/>
      <c r="Z6335" s="179"/>
      <c r="AA6335" s="222"/>
      <c r="AB6335" s="222"/>
      <c r="AC6335" s="222"/>
      <c r="AD6335" s="179"/>
      <c r="AE6335" s="179"/>
      <c r="AF6335" s="179"/>
      <c r="AG6335" s="179"/>
      <c r="AH6335" s="179"/>
      <c r="AI6335" s="179"/>
      <c r="AJ6335" s="179"/>
    </row>
    <row r="6336" spans="2:36" x14ac:dyDescent="0.3">
      <c r="B6336" s="224">
        <v>641300</v>
      </c>
      <c r="C6336" s="209">
        <v>270277</v>
      </c>
      <c r="D6336" s="206">
        <f t="shared" si="575"/>
        <v>0.42145173865585528</v>
      </c>
      <c r="E6336" s="208">
        <f t="shared" si="576"/>
        <v>0.45</v>
      </c>
      <c r="F6336" s="207">
        <v>14865.23</v>
      </c>
      <c r="G6336" s="207">
        <v>21622.16</v>
      </c>
      <c r="H6336" s="207">
        <v>24324.93</v>
      </c>
      <c r="I6336" s="214">
        <f t="shared" si="577"/>
        <v>251971</v>
      </c>
      <c r="J6336" s="211">
        <f t="shared" si="578"/>
        <v>0.3929065959769219</v>
      </c>
      <c r="K6336" s="212">
        <f t="shared" si="579"/>
        <v>0.45</v>
      </c>
      <c r="L6336" s="214">
        <f t="shared" si="580"/>
        <v>13858.405000000001</v>
      </c>
      <c r="M6336" s="213">
        <f t="shared" si="581"/>
        <v>20157.68</v>
      </c>
      <c r="N6336" s="213">
        <f t="shared" si="582"/>
        <v>22677.39</v>
      </c>
      <c r="O6336" s="242">
        <f t="shared" si="574"/>
        <v>0.51519999999971333</v>
      </c>
      <c r="P6336" s="242"/>
      <c r="Q6336" s="179"/>
      <c r="R6336" s="179"/>
      <c r="S6336" s="179"/>
      <c r="T6336" s="179"/>
      <c r="U6336" s="179"/>
      <c r="V6336" s="179"/>
      <c r="W6336" s="179"/>
      <c r="X6336" s="179"/>
      <c r="Y6336" s="179"/>
      <c r="Z6336" s="179"/>
      <c r="AA6336" s="222"/>
      <c r="AB6336" s="222"/>
      <c r="AC6336" s="222"/>
      <c r="AD6336" s="179"/>
      <c r="AE6336" s="179"/>
      <c r="AF6336" s="179"/>
      <c r="AG6336" s="179"/>
      <c r="AH6336" s="179"/>
      <c r="AI6336" s="179"/>
      <c r="AJ6336" s="179"/>
    </row>
    <row r="6337" spans="2:36" x14ac:dyDescent="0.3">
      <c r="B6337" s="224">
        <v>641400</v>
      </c>
      <c r="C6337" s="209">
        <v>270322</v>
      </c>
      <c r="D6337" s="206">
        <f t="shared" si="575"/>
        <v>0.42145618958528219</v>
      </c>
      <c r="E6337" s="208">
        <f t="shared" si="576"/>
        <v>0.45</v>
      </c>
      <c r="F6337" s="207">
        <v>14867.71</v>
      </c>
      <c r="G6337" s="207">
        <v>21625.759999999998</v>
      </c>
      <c r="H6337" s="207">
        <v>24328.98</v>
      </c>
      <c r="I6337" s="214">
        <f t="shared" si="577"/>
        <v>252016</v>
      </c>
      <c r="J6337" s="211">
        <f t="shared" si="578"/>
        <v>0.39291549734954784</v>
      </c>
      <c r="K6337" s="212">
        <f t="shared" si="579"/>
        <v>0.45</v>
      </c>
      <c r="L6337" s="214">
        <f t="shared" si="580"/>
        <v>13860.88</v>
      </c>
      <c r="M6337" s="213">
        <f t="shared" si="581"/>
        <v>20161.28</v>
      </c>
      <c r="N6337" s="213">
        <f t="shared" si="582"/>
        <v>22681.439999999999</v>
      </c>
      <c r="O6337" s="242">
        <f t="shared" si="574"/>
        <v>0.51530000000002474</v>
      </c>
      <c r="P6337" s="242"/>
      <c r="Q6337" s="179"/>
      <c r="R6337" s="179"/>
      <c r="S6337" s="179"/>
      <c r="T6337" s="179"/>
      <c r="U6337" s="179"/>
      <c r="V6337" s="179"/>
      <c r="W6337" s="179"/>
      <c r="X6337" s="179"/>
      <c r="Y6337" s="179"/>
      <c r="Z6337" s="179"/>
      <c r="AA6337" s="222"/>
      <c r="AB6337" s="222"/>
      <c r="AC6337" s="222"/>
      <c r="AD6337" s="179"/>
      <c r="AE6337" s="179"/>
      <c r="AF6337" s="179"/>
      <c r="AG6337" s="179"/>
      <c r="AH6337" s="179"/>
      <c r="AI6337" s="179"/>
      <c r="AJ6337" s="179"/>
    </row>
    <row r="6338" spans="2:36" x14ac:dyDescent="0.3">
      <c r="B6338" s="224">
        <v>641500</v>
      </c>
      <c r="C6338" s="209">
        <v>270367</v>
      </c>
      <c r="D6338" s="206">
        <f t="shared" si="575"/>
        <v>0.42146063912704601</v>
      </c>
      <c r="E6338" s="208">
        <f t="shared" si="576"/>
        <v>0.45</v>
      </c>
      <c r="F6338" s="207">
        <v>14870.18</v>
      </c>
      <c r="G6338" s="207">
        <v>21629.360000000001</v>
      </c>
      <c r="H6338" s="207">
        <v>24333.03</v>
      </c>
      <c r="I6338" s="214">
        <f t="shared" si="577"/>
        <v>252061</v>
      </c>
      <c r="J6338" s="211">
        <f t="shared" si="578"/>
        <v>0.39292439594699924</v>
      </c>
      <c r="K6338" s="212">
        <f t="shared" si="579"/>
        <v>0.45</v>
      </c>
      <c r="L6338" s="214">
        <f t="shared" si="580"/>
        <v>13863.355</v>
      </c>
      <c r="M6338" s="213">
        <f t="shared" si="581"/>
        <v>20164.88</v>
      </c>
      <c r="N6338" s="213">
        <f t="shared" si="582"/>
        <v>22685.489999999998</v>
      </c>
      <c r="O6338" s="242">
        <f t="shared" si="574"/>
        <v>0.51519999999964061</v>
      </c>
      <c r="P6338" s="242"/>
      <c r="Q6338" s="179"/>
      <c r="R6338" s="179"/>
      <c r="S6338" s="179"/>
      <c r="T6338" s="179"/>
      <c r="U6338" s="179"/>
      <c r="V6338" s="179"/>
      <c r="W6338" s="179"/>
      <c r="X6338" s="179"/>
      <c r="Y6338" s="179"/>
      <c r="Z6338" s="179"/>
      <c r="AA6338" s="222"/>
      <c r="AB6338" s="222"/>
      <c r="AC6338" s="222"/>
      <c r="AD6338" s="179"/>
      <c r="AE6338" s="179"/>
      <c r="AF6338" s="179"/>
      <c r="AG6338" s="179"/>
      <c r="AH6338" s="179"/>
      <c r="AI6338" s="179"/>
      <c r="AJ6338" s="179"/>
    </row>
    <row r="6339" spans="2:36" x14ac:dyDescent="0.3">
      <c r="B6339" s="224">
        <v>641600</v>
      </c>
      <c r="C6339" s="209">
        <v>270412</v>
      </c>
      <c r="D6339" s="206">
        <f t="shared" si="575"/>
        <v>0.42146508728179549</v>
      </c>
      <c r="E6339" s="208">
        <f t="shared" si="576"/>
        <v>0.45</v>
      </c>
      <c r="F6339" s="207">
        <v>14872.66</v>
      </c>
      <c r="G6339" s="207">
        <v>21632.959999999999</v>
      </c>
      <c r="H6339" s="207">
        <v>24337.08</v>
      </c>
      <c r="I6339" s="214">
        <f t="shared" si="577"/>
        <v>252106</v>
      </c>
      <c r="J6339" s="211">
        <f t="shared" si="578"/>
        <v>0.39293329177057357</v>
      </c>
      <c r="K6339" s="212">
        <f t="shared" si="579"/>
        <v>0.45</v>
      </c>
      <c r="L6339" s="214">
        <f t="shared" si="580"/>
        <v>13865.83</v>
      </c>
      <c r="M6339" s="213">
        <f t="shared" si="581"/>
        <v>20168.48</v>
      </c>
      <c r="N6339" s="213">
        <f t="shared" si="582"/>
        <v>22689.54</v>
      </c>
      <c r="O6339" s="242">
        <f t="shared" si="574"/>
        <v>0.5152999999999156</v>
      </c>
      <c r="P6339" s="242"/>
      <c r="Q6339" s="179"/>
      <c r="R6339" s="179"/>
      <c r="S6339" s="179"/>
      <c r="T6339" s="179"/>
      <c r="U6339" s="179"/>
      <c r="V6339" s="179"/>
      <c r="W6339" s="179"/>
      <c r="X6339" s="179"/>
      <c r="Y6339" s="179"/>
      <c r="Z6339" s="179"/>
      <c r="AA6339" s="222"/>
      <c r="AB6339" s="222"/>
      <c r="AC6339" s="222"/>
      <c r="AD6339" s="179"/>
      <c r="AE6339" s="179"/>
      <c r="AF6339" s="179"/>
      <c r="AG6339" s="179"/>
      <c r="AH6339" s="179"/>
      <c r="AI6339" s="179"/>
      <c r="AJ6339" s="179"/>
    </row>
    <row r="6340" spans="2:36" x14ac:dyDescent="0.3">
      <c r="B6340" s="224">
        <v>641700</v>
      </c>
      <c r="C6340" s="209">
        <v>270457</v>
      </c>
      <c r="D6340" s="206">
        <f t="shared" si="575"/>
        <v>0.42146953405017923</v>
      </c>
      <c r="E6340" s="208">
        <f t="shared" si="576"/>
        <v>0.45</v>
      </c>
      <c r="F6340" s="207">
        <v>14875.13</v>
      </c>
      <c r="G6340" s="207">
        <v>21636.560000000001</v>
      </c>
      <c r="H6340" s="207">
        <v>24341.13</v>
      </c>
      <c r="I6340" s="214">
        <f t="shared" si="577"/>
        <v>252151</v>
      </c>
      <c r="J6340" s="211">
        <f t="shared" si="578"/>
        <v>0.39294218482156773</v>
      </c>
      <c r="K6340" s="212">
        <f t="shared" si="579"/>
        <v>0.45</v>
      </c>
      <c r="L6340" s="214">
        <f t="shared" si="580"/>
        <v>13868.305</v>
      </c>
      <c r="M6340" s="213">
        <f t="shared" si="581"/>
        <v>20172.080000000002</v>
      </c>
      <c r="N6340" s="213">
        <f t="shared" si="582"/>
        <v>22693.59</v>
      </c>
      <c r="O6340" s="242">
        <f t="shared" si="574"/>
        <v>0.51520000000007715</v>
      </c>
      <c r="P6340" s="242"/>
      <c r="Q6340" s="179"/>
      <c r="R6340" s="179"/>
      <c r="S6340" s="179"/>
      <c r="T6340" s="179"/>
      <c r="U6340" s="179"/>
      <c r="V6340" s="179"/>
      <c r="W6340" s="179"/>
      <c r="X6340" s="179"/>
      <c r="Y6340" s="179"/>
      <c r="Z6340" s="179"/>
      <c r="AA6340" s="222"/>
      <c r="AB6340" s="222"/>
      <c r="AC6340" s="222"/>
      <c r="AD6340" s="179"/>
      <c r="AE6340" s="179"/>
      <c r="AF6340" s="179"/>
      <c r="AG6340" s="179"/>
      <c r="AH6340" s="179"/>
      <c r="AI6340" s="179"/>
      <c r="AJ6340" s="179"/>
    </row>
    <row r="6341" spans="2:36" x14ac:dyDescent="0.3">
      <c r="B6341" s="224">
        <v>641800</v>
      </c>
      <c r="C6341" s="209">
        <v>270502</v>
      </c>
      <c r="D6341" s="206">
        <f t="shared" si="575"/>
        <v>0.42147397943284515</v>
      </c>
      <c r="E6341" s="208">
        <f t="shared" si="576"/>
        <v>0.45</v>
      </c>
      <c r="F6341" s="207">
        <v>14877.61</v>
      </c>
      <c r="G6341" s="207">
        <v>21640.16</v>
      </c>
      <c r="H6341" s="207">
        <v>24345.18</v>
      </c>
      <c r="I6341" s="214">
        <f t="shared" si="577"/>
        <v>252196</v>
      </c>
      <c r="J6341" s="211">
        <f t="shared" si="578"/>
        <v>0.39295107510127764</v>
      </c>
      <c r="K6341" s="212">
        <f t="shared" si="579"/>
        <v>0.45</v>
      </c>
      <c r="L6341" s="214">
        <f t="shared" si="580"/>
        <v>13870.78</v>
      </c>
      <c r="M6341" s="213">
        <f t="shared" si="581"/>
        <v>20175.68</v>
      </c>
      <c r="N6341" s="213">
        <f t="shared" si="582"/>
        <v>22697.64</v>
      </c>
      <c r="O6341" s="242">
        <f t="shared" ref="O6341:O6404" si="583">(C6341+F6341+H6341-C6340-F6340-H6340)/100</f>
        <v>0.51529999999980647</v>
      </c>
      <c r="P6341" s="242"/>
      <c r="Q6341" s="179"/>
      <c r="R6341" s="179"/>
      <c r="S6341" s="179"/>
      <c r="T6341" s="179"/>
      <c r="U6341" s="179"/>
      <c r="V6341" s="179"/>
      <c r="W6341" s="179"/>
      <c r="X6341" s="179"/>
      <c r="Y6341" s="179"/>
      <c r="Z6341" s="179"/>
      <c r="AA6341" s="222"/>
      <c r="AB6341" s="222"/>
      <c r="AC6341" s="222"/>
      <c r="AD6341" s="179"/>
      <c r="AE6341" s="179"/>
      <c r="AF6341" s="179"/>
      <c r="AG6341" s="179"/>
      <c r="AH6341" s="179"/>
      <c r="AI6341" s="179"/>
      <c r="AJ6341" s="179"/>
    </row>
    <row r="6342" spans="2:36" x14ac:dyDescent="0.3">
      <c r="B6342" s="224">
        <v>641900</v>
      </c>
      <c r="C6342" s="209">
        <v>270547</v>
      </c>
      <c r="D6342" s="206">
        <f t="shared" si="575"/>
        <v>0.4214784234304409</v>
      </c>
      <c r="E6342" s="208">
        <f t="shared" si="576"/>
        <v>0.45</v>
      </c>
      <c r="F6342" s="207">
        <v>14880.08</v>
      </c>
      <c r="G6342" s="207">
        <v>21643.759999999998</v>
      </c>
      <c r="H6342" s="207">
        <v>24349.23</v>
      </c>
      <c r="I6342" s="214">
        <f t="shared" si="577"/>
        <v>252241</v>
      </c>
      <c r="J6342" s="211">
        <f t="shared" si="578"/>
        <v>0.39295996261099858</v>
      </c>
      <c r="K6342" s="212">
        <f t="shared" si="579"/>
        <v>0.45</v>
      </c>
      <c r="L6342" s="214">
        <f t="shared" si="580"/>
        <v>13873.254999999999</v>
      </c>
      <c r="M6342" s="213">
        <f t="shared" si="581"/>
        <v>20179.28</v>
      </c>
      <c r="N6342" s="213">
        <f t="shared" si="582"/>
        <v>22701.69</v>
      </c>
      <c r="O6342" s="242">
        <f t="shared" si="583"/>
        <v>0.51519999999996802</v>
      </c>
      <c r="P6342" s="242"/>
      <c r="Q6342" s="179"/>
      <c r="R6342" s="179"/>
      <c r="S6342" s="179"/>
      <c r="T6342" s="179"/>
      <c r="U6342" s="179"/>
      <c r="V6342" s="179"/>
      <c r="W6342" s="179"/>
      <c r="X6342" s="179"/>
      <c r="Y6342" s="179"/>
      <c r="Z6342" s="179"/>
      <c r="AA6342" s="222"/>
      <c r="AB6342" s="222"/>
      <c r="AC6342" s="222"/>
      <c r="AD6342" s="179"/>
      <c r="AE6342" s="179"/>
      <c r="AF6342" s="179"/>
      <c r="AG6342" s="179"/>
      <c r="AH6342" s="179"/>
      <c r="AI6342" s="179"/>
      <c r="AJ6342" s="179"/>
    </row>
    <row r="6343" spans="2:36" x14ac:dyDescent="0.3">
      <c r="B6343" s="224">
        <v>642000</v>
      </c>
      <c r="C6343" s="209">
        <v>270592</v>
      </c>
      <c r="D6343" s="206">
        <f t="shared" si="575"/>
        <v>0.42148286604361368</v>
      </c>
      <c r="E6343" s="208">
        <f t="shared" si="576"/>
        <v>0.45</v>
      </c>
      <c r="F6343" s="207">
        <v>14882.56</v>
      </c>
      <c r="G6343" s="207">
        <v>21647.360000000001</v>
      </c>
      <c r="H6343" s="207">
        <v>24353.279999999999</v>
      </c>
      <c r="I6343" s="214">
        <f t="shared" si="577"/>
        <v>252286</v>
      </c>
      <c r="J6343" s="211">
        <f t="shared" si="578"/>
        <v>0.39296884735202492</v>
      </c>
      <c r="K6343" s="212">
        <f t="shared" si="579"/>
        <v>0.45</v>
      </c>
      <c r="L6343" s="214">
        <f t="shared" si="580"/>
        <v>13875.73</v>
      </c>
      <c r="M6343" s="213">
        <f t="shared" si="581"/>
        <v>20182.88</v>
      </c>
      <c r="N6343" s="213">
        <f t="shared" si="582"/>
        <v>22705.739999999998</v>
      </c>
      <c r="O6343" s="242">
        <f t="shared" si="583"/>
        <v>0.51529999999966092</v>
      </c>
      <c r="P6343" s="242"/>
      <c r="Q6343" s="179"/>
      <c r="R6343" s="179"/>
      <c r="S6343" s="179"/>
      <c r="T6343" s="179"/>
      <c r="U6343" s="179"/>
      <c r="V6343" s="179"/>
      <c r="W6343" s="179"/>
      <c r="X6343" s="179"/>
      <c r="Y6343" s="179"/>
      <c r="Z6343" s="179"/>
      <c r="AA6343" s="222"/>
      <c r="AB6343" s="222"/>
      <c r="AC6343" s="222"/>
      <c r="AD6343" s="179"/>
      <c r="AE6343" s="179"/>
      <c r="AF6343" s="179"/>
      <c r="AG6343" s="179"/>
      <c r="AH6343" s="179"/>
      <c r="AI6343" s="179"/>
      <c r="AJ6343" s="179"/>
    </row>
    <row r="6344" spans="2:36" x14ac:dyDescent="0.3">
      <c r="B6344" s="224">
        <v>642100</v>
      </c>
      <c r="C6344" s="209">
        <v>270637</v>
      </c>
      <c r="D6344" s="206">
        <f t="shared" si="575"/>
        <v>0.42148730727301043</v>
      </c>
      <c r="E6344" s="208">
        <f t="shared" si="576"/>
        <v>0.45</v>
      </c>
      <c r="F6344" s="207">
        <v>14885.03</v>
      </c>
      <c r="G6344" s="207">
        <v>21650.959999999999</v>
      </c>
      <c r="H6344" s="207">
        <v>24357.33</v>
      </c>
      <c r="I6344" s="214">
        <f t="shared" si="577"/>
        <v>252331</v>
      </c>
      <c r="J6344" s="211">
        <f t="shared" si="578"/>
        <v>0.39297772932565023</v>
      </c>
      <c r="K6344" s="212">
        <f t="shared" si="579"/>
        <v>0.45</v>
      </c>
      <c r="L6344" s="214">
        <f t="shared" si="580"/>
        <v>13878.205</v>
      </c>
      <c r="M6344" s="213">
        <f t="shared" si="581"/>
        <v>20186.48</v>
      </c>
      <c r="N6344" s="213">
        <f t="shared" si="582"/>
        <v>22709.79</v>
      </c>
      <c r="O6344" s="242">
        <f t="shared" si="583"/>
        <v>0.51520000000047728</v>
      </c>
      <c r="P6344" s="242"/>
      <c r="Q6344" s="179"/>
      <c r="R6344" s="179"/>
      <c r="S6344" s="179"/>
      <c r="T6344" s="179"/>
      <c r="U6344" s="179"/>
      <c r="V6344" s="179"/>
      <c r="W6344" s="179"/>
      <c r="X6344" s="179"/>
      <c r="Y6344" s="179"/>
      <c r="Z6344" s="179"/>
      <c r="AA6344" s="222"/>
      <c r="AB6344" s="222"/>
      <c r="AC6344" s="222"/>
      <c r="AD6344" s="179"/>
      <c r="AE6344" s="179"/>
      <c r="AF6344" s="179"/>
      <c r="AG6344" s="179"/>
      <c r="AH6344" s="179"/>
      <c r="AI6344" s="179"/>
      <c r="AJ6344" s="179"/>
    </row>
    <row r="6345" spans="2:36" x14ac:dyDescent="0.3">
      <c r="B6345" s="224">
        <v>642200</v>
      </c>
      <c r="C6345" s="209">
        <v>270682</v>
      </c>
      <c r="D6345" s="206">
        <f t="shared" si="575"/>
        <v>0.4214917471192775</v>
      </c>
      <c r="E6345" s="208">
        <f t="shared" si="576"/>
        <v>0.45</v>
      </c>
      <c r="F6345" s="207">
        <v>14887.51</v>
      </c>
      <c r="G6345" s="207">
        <v>21654.560000000001</v>
      </c>
      <c r="H6345" s="207">
        <v>24361.38</v>
      </c>
      <c r="I6345" s="214">
        <f t="shared" si="577"/>
        <v>252376</v>
      </c>
      <c r="J6345" s="211">
        <f t="shared" si="578"/>
        <v>0.39298660853316725</v>
      </c>
      <c r="K6345" s="212">
        <f t="shared" si="579"/>
        <v>0.45</v>
      </c>
      <c r="L6345" s="214">
        <f t="shared" si="580"/>
        <v>13880.68</v>
      </c>
      <c r="M6345" s="213">
        <f t="shared" si="581"/>
        <v>20190.080000000002</v>
      </c>
      <c r="N6345" s="213">
        <f t="shared" si="582"/>
        <v>22713.84</v>
      </c>
      <c r="O6345" s="242">
        <f t="shared" si="583"/>
        <v>0.51530000000013387</v>
      </c>
      <c r="P6345" s="242"/>
      <c r="Q6345" s="179"/>
      <c r="R6345" s="179"/>
      <c r="S6345" s="179"/>
      <c r="T6345" s="179"/>
      <c r="U6345" s="179"/>
      <c r="V6345" s="179"/>
      <c r="W6345" s="179"/>
      <c r="X6345" s="179"/>
      <c r="Y6345" s="179"/>
      <c r="Z6345" s="179"/>
      <c r="AA6345" s="222"/>
      <c r="AB6345" s="222"/>
      <c r="AC6345" s="222"/>
      <c r="AD6345" s="179"/>
      <c r="AE6345" s="179"/>
      <c r="AF6345" s="179"/>
      <c r="AG6345" s="179"/>
      <c r="AH6345" s="179"/>
      <c r="AI6345" s="179"/>
      <c r="AJ6345" s="179"/>
    </row>
    <row r="6346" spans="2:36" x14ac:dyDescent="0.3">
      <c r="B6346" s="224">
        <v>642300</v>
      </c>
      <c r="C6346" s="209">
        <v>270727</v>
      </c>
      <c r="D6346" s="206">
        <f t="shared" si="575"/>
        <v>0.4214961855830609</v>
      </c>
      <c r="E6346" s="208">
        <f t="shared" si="576"/>
        <v>0.45</v>
      </c>
      <c r="F6346" s="207">
        <v>14889.98</v>
      </c>
      <c r="G6346" s="207">
        <v>21658.16</v>
      </c>
      <c r="H6346" s="207">
        <v>24365.43</v>
      </c>
      <c r="I6346" s="214">
        <f t="shared" si="577"/>
        <v>252421</v>
      </c>
      <c r="J6346" s="211">
        <f t="shared" si="578"/>
        <v>0.39299548497586795</v>
      </c>
      <c r="K6346" s="212">
        <f t="shared" si="579"/>
        <v>0.45</v>
      </c>
      <c r="L6346" s="214">
        <f t="shared" si="580"/>
        <v>13883.155000000001</v>
      </c>
      <c r="M6346" s="213">
        <f t="shared" si="581"/>
        <v>20193.68</v>
      </c>
      <c r="N6346" s="213">
        <f t="shared" si="582"/>
        <v>22717.89</v>
      </c>
      <c r="O6346" s="242">
        <f t="shared" si="583"/>
        <v>0.51519999999971333</v>
      </c>
      <c r="P6346" s="242"/>
      <c r="Q6346" s="179"/>
      <c r="R6346" s="179"/>
      <c r="S6346" s="179"/>
      <c r="T6346" s="179"/>
      <c r="U6346" s="179"/>
      <c r="V6346" s="179"/>
      <c r="W6346" s="179"/>
      <c r="X6346" s="179"/>
      <c r="Y6346" s="179"/>
      <c r="Z6346" s="179"/>
      <c r="AA6346" s="222"/>
      <c r="AB6346" s="222"/>
      <c r="AC6346" s="222"/>
      <c r="AD6346" s="179"/>
      <c r="AE6346" s="179"/>
      <c r="AF6346" s="179"/>
      <c r="AG6346" s="179"/>
      <c r="AH6346" s="179"/>
      <c r="AI6346" s="179"/>
      <c r="AJ6346" s="179"/>
    </row>
    <row r="6347" spans="2:36" x14ac:dyDescent="0.3">
      <c r="B6347" s="224">
        <v>642400</v>
      </c>
      <c r="C6347" s="209">
        <v>270772</v>
      </c>
      <c r="D6347" s="206">
        <f t="shared" si="575"/>
        <v>0.42150062266500621</v>
      </c>
      <c r="E6347" s="208">
        <f t="shared" si="576"/>
        <v>0.45</v>
      </c>
      <c r="F6347" s="207">
        <v>14892.46</v>
      </c>
      <c r="G6347" s="207">
        <v>21661.759999999998</v>
      </c>
      <c r="H6347" s="207">
        <v>24369.48</v>
      </c>
      <c r="I6347" s="214">
        <f t="shared" si="577"/>
        <v>252466</v>
      </c>
      <c r="J6347" s="211">
        <f t="shared" si="578"/>
        <v>0.39300435865504357</v>
      </c>
      <c r="K6347" s="212">
        <f t="shared" si="579"/>
        <v>0.45</v>
      </c>
      <c r="L6347" s="214">
        <f t="shared" si="580"/>
        <v>13885.63</v>
      </c>
      <c r="M6347" s="213">
        <f t="shared" si="581"/>
        <v>20197.28</v>
      </c>
      <c r="N6347" s="213">
        <f t="shared" si="582"/>
        <v>22721.94</v>
      </c>
      <c r="O6347" s="242">
        <f t="shared" si="583"/>
        <v>0.51530000000002474</v>
      </c>
      <c r="P6347" s="242"/>
      <c r="Q6347" s="179"/>
      <c r="R6347" s="179"/>
      <c r="S6347" s="179"/>
      <c r="T6347" s="179"/>
      <c r="U6347" s="179"/>
      <c r="V6347" s="179"/>
      <c r="W6347" s="179"/>
      <c r="X6347" s="179"/>
      <c r="Y6347" s="179"/>
      <c r="Z6347" s="179"/>
      <c r="AA6347" s="222"/>
      <c r="AB6347" s="222"/>
      <c r="AC6347" s="222"/>
      <c r="AD6347" s="179"/>
      <c r="AE6347" s="179"/>
      <c r="AF6347" s="179"/>
      <c r="AG6347" s="179"/>
      <c r="AH6347" s="179"/>
      <c r="AI6347" s="179"/>
      <c r="AJ6347" s="179"/>
    </row>
    <row r="6348" spans="2:36" x14ac:dyDescent="0.3">
      <c r="B6348" s="224">
        <v>642500</v>
      </c>
      <c r="C6348" s="209">
        <v>270817</v>
      </c>
      <c r="D6348" s="206">
        <f t="shared" si="575"/>
        <v>0.42150505836575874</v>
      </c>
      <c r="E6348" s="208">
        <f t="shared" si="576"/>
        <v>0.45</v>
      </c>
      <c r="F6348" s="207">
        <v>14894.93</v>
      </c>
      <c r="G6348" s="207">
        <v>21665.360000000001</v>
      </c>
      <c r="H6348" s="207">
        <v>24373.53</v>
      </c>
      <c r="I6348" s="214">
        <f t="shared" si="577"/>
        <v>252511</v>
      </c>
      <c r="J6348" s="211">
        <f t="shared" si="578"/>
        <v>0.39301322957198442</v>
      </c>
      <c r="K6348" s="212">
        <f t="shared" si="579"/>
        <v>0.45</v>
      </c>
      <c r="L6348" s="214">
        <f t="shared" si="580"/>
        <v>13888.105</v>
      </c>
      <c r="M6348" s="213">
        <f t="shared" si="581"/>
        <v>20200.88</v>
      </c>
      <c r="N6348" s="213">
        <f t="shared" si="582"/>
        <v>22725.989999999998</v>
      </c>
      <c r="O6348" s="242">
        <f t="shared" si="583"/>
        <v>0.51519999999964061</v>
      </c>
      <c r="P6348" s="242"/>
      <c r="Q6348" s="179"/>
      <c r="R6348" s="179"/>
      <c r="S6348" s="179"/>
      <c r="T6348" s="179"/>
      <c r="U6348" s="179"/>
      <c r="V6348" s="179"/>
      <c r="W6348" s="179"/>
      <c r="X6348" s="179"/>
      <c r="Y6348" s="179"/>
      <c r="Z6348" s="179"/>
      <c r="AA6348" s="222"/>
      <c r="AB6348" s="222"/>
      <c r="AC6348" s="222"/>
      <c r="AD6348" s="179"/>
      <c r="AE6348" s="179"/>
      <c r="AF6348" s="179"/>
      <c r="AG6348" s="179"/>
      <c r="AH6348" s="179"/>
      <c r="AI6348" s="179"/>
      <c r="AJ6348" s="179"/>
    </row>
    <row r="6349" spans="2:36" x14ac:dyDescent="0.3">
      <c r="B6349" s="224">
        <v>642600</v>
      </c>
      <c r="C6349" s="209">
        <v>270862</v>
      </c>
      <c r="D6349" s="206">
        <f t="shared" si="575"/>
        <v>0.42150949268596327</v>
      </c>
      <c r="E6349" s="208">
        <f t="shared" si="576"/>
        <v>0.45</v>
      </c>
      <c r="F6349" s="207">
        <v>14897.41</v>
      </c>
      <c r="G6349" s="207">
        <v>21668.959999999999</v>
      </c>
      <c r="H6349" s="207">
        <v>24377.58</v>
      </c>
      <c r="I6349" s="214">
        <f t="shared" si="577"/>
        <v>252556</v>
      </c>
      <c r="J6349" s="211">
        <f t="shared" si="578"/>
        <v>0.39302209772798008</v>
      </c>
      <c r="K6349" s="212">
        <f t="shared" si="579"/>
        <v>0.45</v>
      </c>
      <c r="L6349" s="214">
        <f t="shared" si="580"/>
        <v>13890.58</v>
      </c>
      <c r="M6349" s="213">
        <f t="shared" si="581"/>
        <v>20204.48</v>
      </c>
      <c r="N6349" s="213">
        <f t="shared" si="582"/>
        <v>22730.04</v>
      </c>
      <c r="O6349" s="242">
        <f t="shared" si="583"/>
        <v>0.5152999999999156</v>
      </c>
      <c r="P6349" s="242"/>
      <c r="Q6349" s="179"/>
      <c r="R6349" s="179"/>
      <c r="S6349" s="179"/>
      <c r="T6349" s="179"/>
      <c r="U6349" s="179"/>
      <c r="V6349" s="179"/>
      <c r="W6349" s="179"/>
      <c r="X6349" s="179"/>
      <c r="Y6349" s="179"/>
      <c r="Z6349" s="179"/>
      <c r="AA6349" s="222"/>
      <c r="AB6349" s="222"/>
      <c r="AC6349" s="222"/>
      <c r="AD6349" s="179"/>
      <c r="AE6349" s="179"/>
      <c r="AF6349" s="179"/>
      <c r="AG6349" s="179"/>
      <c r="AH6349" s="179"/>
      <c r="AI6349" s="179"/>
      <c r="AJ6349" s="179"/>
    </row>
    <row r="6350" spans="2:36" x14ac:dyDescent="0.3">
      <c r="B6350" s="224">
        <v>642700</v>
      </c>
      <c r="C6350" s="209">
        <v>270907</v>
      </c>
      <c r="D6350" s="206">
        <f t="shared" si="575"/>
        <v>0.42151392562626422</v>
      </c>
      <c r="E6350" s="208">
        <f t="shared" si="576"/>
        <v>0.45</v>
      </c>
      <c r="F6350" s="207">
        <v>14899.88</v>
      </c>
      <c r="G6350" s="207">
        <v>21672.560000000001</v>
      </c>
      <c r="H6350" s="207">
        <v>24381.63</v>
      </c>
      <c r="I6350" s="214">
        <f t="shared" si="577"/>
        <v>252601</v>
      </c>
      <c r="J6350" s="211">
        <f t="shared" si="578"/>
        <v>0.39303096312431929</v>
      </c>
      <c r="K6350" s="212">
        <f t="shared" si="579"/>
        <v>0.45</v>
      </c>
      <c r="L6350" s="214">
        <f t="shared" si="580"/>
        <v>13893.055</v>
      </c>
      <c r="M6350" s="213">
        <f t="shared" si="581"/>
        <v>20208.080000000002</v>
      </c>
      <c r="N6350" s="213">
        <f t="shared" si="582"/>
        <v>22734.09</v>
      </c>
      <c r="O6350" s="242">
        <f t="shared" si="583"/>
        <v>0.51520000000007715</v>
      </c>
      <c r="P6350" s="242"/>
      <c r="Q6350" s="179"/>
      <c r="R6350" s="179"/>
      <c r="S6350" s="179"/>
      <c r="T6350" s="179"/>
      <c r="U6350" s="179"/>
      <c r="V6350" s="179"/>
      <c r="W6350" s="179"/>
      <c r="X6350" s="179"/>
      <c r="Y6350" s="179"/>
      <c r="Z6350" s="179"/>
      <c r="AA6350" s="222"/>
      <c r="AB6350" s="222"/>
      <c r="AC6350" s="222"/>
      <c r="AD6350" s="179"/>
      <c r="AE6350" s="179"/>
      <c r="AF6350" s="179"/>
      <c r="AG6350" s="179"/>
      <c r="AH6350" s="179"/>
      <c r="AI6350" s="179"/>
      <c r="AJ6350" s="179"/>
    </row>
    <row r="6351" spans="2:36" x14ac:dyDescent="0.3">
      <c r="B6351" s="224">
        <v>642800</v>
      </c>
      <c r="C6351" s="209">
        <v>270952</v>
      </c>
      <c r="D6351" s="206">
        <f t="shared" si="575"/>
        <v>0.42151835718730551</v>
      </c>
      <c r="E6351" s="208">
        <f t="shared" si="576"/>
        <v>0.45</v>
      </c>
      <c r="F6351" s="207">
        <v>14902.36</v>
      </c>
      <c r="G6351" s="207">
        <v>21676.16</v>
      </c>
      <c r="H6351" s="207">
        <v>24385.68</v>
      </c>
      <c r="I6351" s="214">
        <f t="shared" si="577"/>
        <v>252646</v>
      </c>
      <c r="J6351" s="211">
        <f t="shared" si="578"/>
        <v>0.39303982576228996</v>
      </c>
      <c r="K6351" s="212">
        <f t="shared" si="579"/>
        <v>0.45</v>
      </c>
      <c r="L6351" s="214">
        <f t="shared" si="580"/>
        <v>13895.53</v>
      </c>
      <c r="M6351" s="213">
        <f t="shared" si="581"/>
        <v>20211.68</v>
      </c>
      <c r="N6351" s="213">
        <f t="shared" si="582"/>
        <v>22738.14</v>
      </c>
      <c r="O6351" s="242">
        <f t="shared" si="583"/>
        <v>0.51529999999980647</v>
      </c>
      <c r="P6351" s="242"/>
      <c r="Q6351" s="179"/>
      <c r="R6351" s="179"/>
      <c r="S6351" s="179"/>
      <c r="T6351" s="179"/>
      <c r="U6351" s="179"/>
      <c r="V6351" s="179"/>
      <c r="W6351" s="179"/>
      <c r="X6351" s="179"/>
      <c r="Y6351" s="179"/>
      <c r="Z6351" s="179"/>
      <c r="AA6351" s="222"/>
      <c r="AB6351" s="222"/>
      <c r="AC6351" s="222"/>
      <c r="AD6351" s="179"/>
      <c r="AE6351" s="179"/>
      <c r="AF6351" s="179"/>
      <c r="AG6351" s="179"/>
      <c r="AH6351" s="179"/>
      <c r="AI6351" s="179"/>
      <c r="AJ6351" s="179"/>
    </row>
    <row r="6352" spans="2:36" x14ac:dyDescent="0.3">
      <c r="B6352" s="224">
        <v>642900</v>
      </c>
      <c r="C6352" s="209">
        <v>270997</v>
      </c>
      <c r="D6352" s="206">
        <f t="shared" si="575"/>
        <v>0.42152278736973092</v>
      </c>
      <c r="E6352" s="208">
        <f t="shared" si="576"/>
        <v>0.45</v>
      </c>
      <c r="F6352" s="207">
        <v>14904.83</v>
      </c>
      <c r="G6352" s="207">
        <v>21679.759999999998</v>
      </c>
      <c r="H6352" s="207">
        <v>24389.73</v>
      </c>
      <c r="I6352" s="214">
        <f t="shared" si="577"/>
        <v>252691</v>
      </c>
      <c r="J6352" s="211">
        <f t="shared" si="578"/>
        <v>0.39304868564317935</v>
      </c>
      <c r="K6352" s="212">
        <f t="shared" si="579"/>
        <v>0.45</v>
      </c>
      <c r="L6352" s="214">
        <f t="shared" si="580"/>
        <v>13898.004999999999</v>
      </c>
      <c r="M6352" s="213">
        <f t="shared" si="581"/>
        <v>20215.28</v>
      </c>
      <c r="N6352" s="213">
        <f t="shared" si="582"/>
        <v>22742.19</v>
      </c>
      <c r="O6352" s="242">
        <f t="shared" si="583"/>
        <v>0.51519999999996802</v>
      </c>
      <c r="P6352" s="242"/>
      <c r="Q6352" s="179"/>
      <c r="R6352" s="179"/>
      <c r="S6352" s="179"/>
      <c r="T6352" s="179"/>
      <c r="U6352" s="179"/>
      <c r="V6352" s="179"/>
      <c r="W6352" s="179"/>
      <c r="X6352" s="179"/>
      <c r="Y6352" s="179"/>
      <c r="Z6352" s="179"/>
      <c r="AA6352" s="222"/>
      <c r="AB6352" s="222"/>
      <c r="AC6352" s="222"/>
      <c r="AD6352" s="179"/>
      <c r="AE6352" s="179"/>
      <c r="AF6352" s="179"/>
      <c r="AG6352" s="179"/>
      <c r="AH6352" s="179"/>
      <c r="AI6352" s="179"/>
      <c r="AJ6352" s="179"/>
    </row>
    <row r="6353" spans="2:36" x14ac:dyDescent="0.3">
      <c r="B6353" s="224">
        <v>643000</v>
      </c>
      <c r="C6353" s="209">
        <v>271042</v>
      </c>
      <c r="D6353" s="206">
        <f t="shared" si="575"/>
        <v>0.42152721617418354</v>
      </c>
      <c r="E6353" s="208">
        <f t="shared" si="576"/>
        <v>0.45</v>
      </c>
      <c r="F6353" s="207">
        <v>14907.31</v>
      </c>
      <c r="G6353" s="207">
        <v>21683.360000000001</v>
      </c>
      <c r="H6353" s="207">
        <v>24393.78</v>
      </c>
      <c r="I6353" s="214">
        <f t="shared" si="577"/>
        <v>252736</v>
      </c>
      <c r="J6353" s="211">
        <f t="shared" si="578"/>
        <v>0.3930575427682737</v>
      </c>
      <c r="K6353" s="212">
        <f t="shared" si="579"/>
        <v>0.45</v>
      </c>
      <c r="L6353" s="214">
        <f t="shared" si="580"/>
        <v>13900.48</v>
      </c>
      <c r="M6353" s="213">
        <f t="shared" si="581"/>
        <v>20218.88</v>
      </c>
      <c r="N6353" s="213">
        <f t="shared" si="582"/>
        <v>22746.239999999998</v>
      </c>
      <c r="O6353" s="242">
        <f t="shared" si="583"/>
        <v>0.51529999999966092</v>
      </c>
      <c r="P6353" s="242"/>
      <c r="Q6353" s="179"/>
      <c r="R6353" s="179"/>
      <c r="S6353" s="179"/>
      <c r="T6353" s="179"/>
      <c r="U6353" s="179"/>
      <c r="V6353" s="179"/>
      <c r="W6353" s="179"/>
      <c r="X6353" s="179"/>
      <c r="Y6353" s="179"/>
      <c r="Z6353" s="179"/>
      <c r="AA6353" s="222"/>
      <c r="AB6353" s="222"/>
      <c r="AC6353" s="222"/>
      <c r="AD6353" s="179"/>
      <c r="AE6353" s="179"/>
      <c r="AF6353" s="179"/>
      <c r="AG6353" s="179"/>
      <c r="AH6353" s="179"/>
      <c r="AI6353" s="179"/>
      <c r="AJ6353" s="179"/>
    </row>
    <row r="6354" spans="2:36" x14ac:dyDescent="0.3">
      <c r="B6354" s="224">
        <v>643100</v>
      </c>
      <c r="C6354" s="209">
        <v>271087</v>
      </c>
      <c r="D6354" s="206">
        <f t="shared" si="575"/>
        <v>0.42153164360130618</v>
      </c>
      <c r="E6354" s="208">
        <f t="shared" si="576"/>
        <v>0.45</v>
      </c>
      <c r="F6354" s="207">
        <v>14909.78</v>
      </c>
      <c r="G6354" s="207">
        <v>21686.959999999999</v>
      </c>
      <c r="H6354" s="207">
        <v>24397.83</v>
      </c>
      <c r="I6354" s="214">
        <f t="shared" si="577"/>
        <v>252781</v>
      </c>
      <c r="J6354" s="211">
        <f t="shared" si="578"/>
        <v>0.39306639713885866</v>
      </c>
      <c r="K6354" s="212">
        <f t="shared" si="579"/>
        <v>0.45</v>
      </c>
      <c r="L6354" s="214">
        <f t="shared" si="580"/>
        <v>13902.955</v>
      </c>
      <c r="M6354" s="213">
        <f t="shared" si="581"/>
        <v>20222.48</v>
      </c>
      <c r="N6354" s="213">
        <f t="shared" si="582"/>
        <v>22750.29</v>
      </c>
      <c r="O6354" s="242">
        <f t="shared" si="583"/>
        <v>0.51520000000047728</v>
      </c>
      <c r="P6354" s="242"/>
      <c r="Q6354" s="179"/>
      <c r="R6354" s="179"/>
      <c r="S6354" s="179"/>
      <c r="T6354" s="179"/>
      <c r="U6354" s="179"/>
      <c r="V6354" s="179"/>
      <c r="W6354" s="179"/>
      <c r="X6354" s="179"/>
      <c r="Y6354" s="179"/>
      <c r="Z6354" s="179"/>
      <c r="AA6354" s="222"/>
      <c r="AB6354" s="222"/>
      <c r="AC6354" s="222"/>
      <c r="AD6354" s="179"/>
      <c r="AE6354" s="179"/>
      <c r="AF6354" s="179"/>
      <c r="AG6354" s="179"/>
      <c r="AH6354" s="179"/>
      <c r="AI6354" s="179"/>
      <c r="AJ6354" s="179"/>
    </row>
    <row r="6355" spans="2:36" x14ac:dyDescent="0.3">
      <c r="B6355" s="224">
        <v>643200</v>
      </c>
      <c r="C6355" s="209">
        <v>271132</v>
      </c>
      <c r="D6355" s="206">
        <f t="shared" si="575"/>
        <v>0.42153606965174129</v>
      </c>
      <c r="E6355" s="208">
        <f t="shared" si="576"/>
        <v>0.45</v>
      </c>
      <c r="F6355" s="207">
        <v>14912.26</v>
      </c>
      <c r="G6355" s="207">
        <v>21690.560000000001</v>
      </c>
      <c r="H6355" s="207">
        <v>24401.88</v>
      </c>
      <c r="I6355" s="214">
        <f t="shared" si="577"/>
        <v>252826</v>
      </c>
      <c r="J6355" s="211">
        <f t="shared" si="578"/>
        <v>0.39307524875621891</v>
      </c>
      <c r="K6355" s="212">
        <f t="shared" si="579"/>
        <v>0.45</v>
      </c>
      <c r="L6355" s="214">
        <f t="shared" si="580"/>
        <v>13905.43</v>
      </c>
      <c r="M6355" s="213">
        <f t="shared" si="581"/>
        <v>20226.080000000002</v>
      </c>
      <c r="N6355" s="213">
        <f t="shared" si="582"/>
        <v>22754.34</v>
      </c>
      <c r="O6355" s="242">
        <f t="shared" si="583"/>
        <v>0.51530000000013387</v>
      </c>
      <c r="P6355" s="242"/>
      <c r="Q6355" s="179"/>
      <c r="R6355" s="179"/>
      <c r="S6355" s="179"/>
      <c r="T6355" s="179"/>
      <c r="U6355" s="179"/>
      <c r="V6355" s="179"/>
      <c r="W6355" s="179"/>
      <c r="X6355" s="179"/>
      <c r="Y6355" s="179"/>
      <c r="Z6355" s="179"/>
      <c r="AA6355" s="222"/>
      <c r="AB6355" s="222"/>
      <c r="AC6355" s="222"/>
      <c r="AD6355" s="179"/>
      <c r="AE6355" s="179"/>
      <c r="AF6355" s="179"/>
      <c r="AG6355" s="179"/>
      <c r="AH6355" s="179"/>
      <c r="AI6355" s="179"/>
      <c r="AJ6355" s="179"/>
    </row>
    <row r="6356" spans="2:36" x14ac:dyDescent="0.3">
      <c r="B6356" s="224">
        <v>643300</v>
      </c>
      <c r="C6356" s="209">
        <v>271177</v>
      </c>
      <c r="D6356" s="206">
        <f t="shared" si="575"/>
        <v>0.42154049432613089</v>
      </c>
      <c r="E6356" s="208">
        <f t="shared" si="576"/>
        <v>0.45</v>
      </c>
      <c r="F6356" s="207">
        <v>14914.73</v>
      </c>
      <c r="G6356" s="207">
        <v>21694.16</v>
      </c>
      <c r="H6356" s="207">
        <v>24405.93</v>
      </c>
      <c r="I6356" s="214">
        <f t="shared" si="577"/>
        <v>252871</v>
      </c>
      <c r="J6356" s="211">
        <f t="shared" si="578"/>
        <v>0.39308409762163843</v>
      </c>
      <c r="K6356" s="212">
        <f t="shared" si="579"/>
        <v>0.45</v>
      </c>
      <c r="L6356" s="214">
        <f t="shared" si="580"/>
        <v>13907.905000000001</v>
      </c>
      <c r="M6356" s="213">
        <f t="shared" si="581"/>
        <v>20229.68</v>
      </c>
      <c r="N6356" s="213">
        <f t="shared" si="582"/>
        <v>22758.39</v>
      </c>
      <c r="O6356" s="242">
        <f t="shared" si="583"/>
        <v>0.51519999999971333</v>
      </c>
      <c r="P6356" s="242"/>
      <c r="Q6356" s="179"/>
      <c r="R6356" s="179"/>
      <c r="S6356" s="179"/>
      <c r="T6356" s="179"/>
      <c r="U6356" s="179"/>
      <c r="V6356" s="179"/>
      <c r="W6356" s="179"/>
      <c r="X6356" s="179"/>
      <c r="Y6356" s="179"/>
      <c r="Z6356" s="179"/>
      <c r="AA6356" s="222"/>
      <c r="AB6356" s="222"/>
      <c r="AC6356" s="222"/>
      <c r="AD6356" s="179"/>
      <c r="AE6356" s="179"/>
      <c r="AF6356" s="179"/>
      <c r="AG6356" s="179"/>
      <c r="AH6356" s="179"/>
      <c r="AI6356" s="179"/>
      <c r="AJ6356" s="179"/>
    </row>
    <row r="6357" spans="2:36" x14ac:dyDescent="0.3">
      <c r="B6357" s="224">
        <v>643400</v>
      </c>
      <c r="C6357" s="209">
        <v>271222</v>
      </c>
      <c r="D6357" s="206">
        <f t="shared" si="575"/>
        <v>0.42154491762511659</v>
      </c>
      <c r="E6357" s="208">
        <f t="shared" si="576"/>
        <v>0.45</v>
      </c>
      <c r="F6357" s="207">
        <v>14917.21</v>
      </c>
      <c r="G6357" s="207">
        <v>21697.759999999998</v>
      </c>
      <c r="H6357" s="207">
        <v>24409.98</v>
      </c>
      <c r="I6357" s="214">
        <f t="shared" si="577"/>
        <v>252916</v>
      </c>
      <c r="J6357" s="211">
        <f t="shared" si="578"/>
        <v>0.39309294373640036</v>
      </c>
      <c r="K6357" s="212">
        <f t="shared" si="579"/>
        <v>0.45</v>
      </c>
      <c r="L6357" s="214">
        <f t="shared" si="580"/>
        <v>13910.38</v>
      </c>
      <c r="M6357" s="213">
        <f t="shared" si="581"/>
        <v>20233.28</v>
      </c>
      <c r="N6357" s="213">
        <f t="shared" si="582"/>
        <v>22762.44</v>
      </c>
      <c r="O6357" s="242">
        <f t="shared" si="583"/>
        <v>0.51530000000002474</v>
      </c>
      <c r="P6357" s="242"/>
      <c r="Q6357" s="179"/>
      <c r="R6357" s="179"/>
      <c r="S6357" s="179"/>
      <c r="T6357" s="179"/>
      <c r="U6357" s="179"/>
      <c r="V6357" s="179"/>
      <c r="W6357" s="179"/>
      <c r="X6357" s="179"/>
      <c r="Y6357" s="179"/>
      <c r="Z6357" s="179"/>
      <c r="AA6357" s="222"/>
      <c r="AB6357" s="222"/>
      <c r="AC6357" s="222"/>
      <c r="AD6357" s="179"/>
      <c r="AE6357" s="179"/>
      <c r="AF6357" s="179"/>
      <c r="AG6357" s="179"/>
      <c r="AH6357" s="179"/>
      <c r="AI6357" s="179"/>
      <c r="AJ6357" s="179"/>
    </row>
    <row r="6358" spans="2:36" x14ac:dyDescent="0.3">
      <c r="B6358" s="224">
        <v>643500</v>
      </c>
      <c r="C6358" s="209">
        <v>271267</v>
      </c>
      <c r="D6358" s="206">
        <f t="shared" si="575"/>
        <v>0.42154933954933954</v>
      </c>
      <c r="E6358" s="208">
        <f t="shared" si="576"/>
        <v>0.45</v>
      </c>
      <c r="F6358" s="207">
        <v>14919.68</v>
      </c>
      <c r="G6358" s="207">
        <v>21701.360000000001</v>
      </c>
      <c r="H6358" s="207">
        <v>24414.03</v>
      </c>
      <c r="I6358" s="214">
        <f t="shared" si="577"/>
        <v>252961</v>
      </c>
      <c r="J6358" s="211">
        <f t="shared" si="578"/>
        <v>0.39310178710178711</v>
      </c>
      <c r="K6358" s="212">
        <f t="shared" si="579"/>
        <v>0.45</v>
      </c>
      <c r="L6358" s="214">
        <f t="shared" si="580"/>
        <v>13912.855</v>
      </c>
      <c r="M6358" s="213">
        <f t="shared" si="581"/>
        <v>20236.88</v>
      </c>
      <c r="N6358" s="213">
        <f t="shared" si="582"/>
        <v>22766.489999999998</v>
      </c>
      <c r="O6358" s="242">
        <f t="shared" si="583"/>
        <v>0.51519999999964061</v>
      </c>
      <c r="P6358" s="242"/>
      <c r="Q6358" s="179"/>
      <c r="R6358" s="179"/>
      <c r="S6358" s="179"/>
      <c r="T6358" s="179"/>
      <c r="U6358" s="179"/>
      <c r="V6358" s="179"/>
      <c r="W6358" s="179"/>
      <c r="X6358" s="179"/>
      <c r="Y6358" s="179"/>
      <c r="Z6358" s="179"/>
      <c r="AA6358" s="222"/>
      <c r="AB6358" s="222"/>
      <c r="AC6358" s="222"/>
      <c r="AD6358" s="179"/>
      <c r="AE6358" s="179"/>
      <c r="AF6358" s="179"/>
      <c r="AG6358" s="179"/>
      <c r="AH6358" s="179"/>
      <c r="AI6358" s="179"/>
      <c r="AJ6358" s="179"/>
    </row>
    <row r="6359" spans="2:36" x14ac:dyDescent="0.3">
      <c r="B6359" s="224">
        <v>643600</v>
      </c>
      <c r="C6359" s="209">
        <v>271312</v>
      </c>
      <c r="D6359" s="206">
        <f t="shared" si="575"/>
        <v>0.42155376009944062</v>
      </c>
      <c r="E6359" s="208">
        <f t="shared" si="576"/>
        <v>0.45</v>
      </c>
      <c r="F6359" s="207">
        <v>14922.16</v>
      </c>
      <c r="G6359" s="207">
        <v>21704.959999999999</v>
      </c>
      <c r="H6359" s="207">
        <v>24418.080000000002</v>
      </c>
      <c r="I6359" s="214">
        <f t="shared" si="577"/>
        <v>253006</v>
      </c>
      <c r="J6359" s="211">
        <f t="shared" si="578"/>
        <v>0.39311062771908017</v>
      </c>
      <c r="K6359" s="212">
        <f t="shared" si="579"/>
        <v>0.45</v>
      </c>
      <c r="L6359" s="214">
        <f t="shared" si="580"/>
        <v>13915.33</v>
      </c>
      <c r="M6359" s="213">
        <f t="shared" si="581"/>
        <v>20240.48</v>
      </c>
      <c r="N6359" s="213">
        <f t="shared" si="582"/>
        <v>22770.54</v>
      </c>
      <c r="O6359" s="242">
        <f t="shared" si="583"/>
        <v>0.5152999999999156</v>
      </c>
      <c r="P6359" s="242"/>
      <c r="Q6359" s="179"/>
      <c r="R6359" s="179"/>
      <c r="S6359" s="179"/>
      <c r="T6359" s="179"/>
      <c r="U6359" s="179"/>
      <c r="V6359" s="179"/>
      <c r="W6359" s="179"/>
      <c r="X6359" s="179"/>
      <c r="Y6359" s="179"/>
      <c r="Z6359" s="179"/>
      <c r="AA6359" s="222"/>
      <c r="AB6359" s="222"/>
      <c r="AC6359" s="222"/>
      <c r="AD6359" s="179"/>
      <c r="AE6359" s="179"/>
      <c r="AF6359" s="179"/>
      <c r="AG6359" s="179"/>
      <c r="AH6359" s="179"/>
      <c r="AI6359" s="179"/>
      <c r="AJ6359" s="179"/>
    </row>
    <row r="6360" spans="2:36" x14ac:dyDescent="0.3">
      <c r="B6360" s="224">
        <v>643700</v>
      </c>
      <c r="C6360" s="209">
        <v>271357</v>
      </c>
      <c r="D6360" s="206">
        <f t="shared" ref="D6360:D6423" si="584">C6360/B6360</f>
        <v>0.42155817927606026</v>
      </c>
      <c r="E6360" s="208">
        <f t="shared" ref="E6360:E6423" si="585">(C6360-C6359)/(B6360-B6359)</f>
        <v>0.45</v>
      </c>
      <c r="F6360" s="207">
        <v>14924.63</v>
      </c>
      <c r="G6360" s="207">
        <v>21708.560000000001</v>
      </c>
      <c r="H6360" s="207">
        <v>24422.13</v>
      </c>
      <c r="I6360" s="214">
        <f t="shared" si="577"/>
        <v>253051</v>
      </c>
      <c r="J6360" s="211">
        <f t="shared" si="578"/>
        <v>0.39311946558956035</v>
      </c>
      <c r="K6360" s="212">
        <f t="shared" si="579"/>
        <v>0.45</v>
      </c>
      <c r="L6360" s="214">
        <f t="shared" si="580"/>
        <v>13917.805</v>
      </c>
      <c r="M6360" s="213">
        <f t="shared" si="581"/>
        <v>20244.080000000002</v>
      </c>
      <c r="N6360" s="213">
        <f t="shared" si="582"/>
        <v>22774.59</v>
      </c>
      <c r="O6360" s="242">
        <f t="shared" si="583"/>
        <v>0.51520000000007715</v>
      </c>
      <c r="P6360" s="242"/>
      <c r="Q6360" s="179"/>
      <c r="R6360" s="179"/>
      <c r="S6360" s="179"/>
      <c r="T6360" s="179"/>
      <c r="U6360" s="179"/>
      <c r="V6360" s="179"/>
      <c r="W6360" s="179"/>
      <c r="X6360" s="179"/>
      <c r="Y6360" s="179"/>
      <c r="Z6360" s="179"/>
      <c r="AA6360" s="222"/>
      <c r="AB6360" s="222"/>
      <c r="AC6360" s="222"/>
      <c r="AD6360" s="179"/>
      <c r="AE6360" s="179"/>
      <c r="AF6360" s="179"/>
      <c r="AG6360" s="179"/>
      <c r="AH6360" s="179"/>
      <c r="AI6360" s="179"/>
      <c r="AJ6360" s="179"/>
    </row>
    <row r="6361" spans="2:36" x14ac:dyDescent="0.3">
      <c r="B6361" s="224">
        <v>643800</v>
      </c>
      <c r="C6361" s="209">
        <v>271402</v>
      </c>
      <c r="D6361" s="206">
        <f t="shared" si="584"/>
        <v>0.42156259707983845</v>
      </c>
      <c r="E6361" s="208">
        <f t="shared" si="585"/>
        <v>0.45</v>
      </c>
      <c r="F6361" s="207">
        <v>14927.11</v>
      </c>
      <c r="G6361" s="207">
        <v>21712.16</v>
      </c>
      <c r="H6361" s="207">
        <v>24426.18</v>
      </c>
      <c r="I6361" s="214">
        <f t="shared" si="577"/>
        <v>253096</v>
      </c>
      <c r="J6361" s="211">
        <f t="shared" si="578"/>
        <v>0.39312830071450761</v>
      </c>
      <c r="K6361" s="212">
        <f t="shared" si="579"/>
        <v>0.45</v>
      </c>
      <c r="L6361" s="214">
        <f t="shared" si="580"/>
        <v>13920.28</v>
      </c>
      <c r="M6361" s="213">
        <f t="shared" si="581"/>
        <v>20247.68</v>
      </c>
      <c r="N6361" s="213">
        <f t="shared" si="582"/>
        <v>22778.639999999999</v>
      </c>
      <c r="O6361" s="242">
        <f t="shared" si="583"/>
        <v>0.51529999999980647</v>
      </c>
      <c r="P6361" s="242"/>
      <c r="Q6361" s="179"/>
      <c r="R6361" s="179"/>
      <c r="S6361" s="179"/>
      <c r="T6361" s="179"/>
      <c r="U6361" s="179"/>
      <c r="V6361" s="179"/>
      <c r="W6361" s="179"/>
      <c r="X6361" s="179"/>
      <c r="Y6361" s="179"/>
      <c r="Z6361" s="179"/>
      <c r="AA6361" s="222"/>
      <c r="AB6361" s="222"/>
      <c r="AC6361" s="222"/>
      <c r="AD6361" s="179"/>
      <c r="AE6361" s="179"/>
      <c r="AF6361" s="179"/>
      <c r="AG6361" s="179"/>
      <c r="AH6361" s="179"/>
      <c r="AI6361" s="179"/>
      <c r="AJ6361" s="179"/>
    </row>
    <row r="6362" spans="2:36" x14ac:dyDescent="0.3">
      <c r="B6362" s="224">
        <v>643900</v>
      </c>
      <c r="C6362" s="209">
        <v>271447</v>
      </c>
      <c r="D6362" s="206">
        <f t="shared" si="584"/>
        <v>0.42156701351141479</v>
      </c>
      <c r="E6362" s="208">
        <f t="shared" si="585"/>
        <v>0.45</v>
      </c>
      <c r="F6362" s="207">
        <v>14929.58</v>
      </c>
      <c r="G6362" s="207">
        <v>21715.759999999998</v>
      </c>
      <c r="H6362" s="207">
        <v>24430.23</v>
      </c>
      <c r="I6362" s="214">
        <f t="shared" si="577"/>
        <v>253141</v>
      </c>
      <c r="J6362" s="211">
        <f t="shared" si="578"/>
        <v>0.3931371330952011</v>
      </c>
      <c r="K6362" s="212">
        <f t="shared" si="579"/>
        <v>0.45</v>
      </c>
      <c r="L6362" s="214">
        <f t="shared" si="580"/>
        <v>13922.754999999999</v>
      </c>
      <c r="M6362" s="213">
        <f t="shared" si="581"/>
        <v>20251.28</v>
      </c>
      <c r="N6362" s="213">
        <f t="shared" si="582"/>
        <v>22782.69</v>
      </c>
      <c r="O6362" s="242">
        <f t="shared" si="583"/>
        <v>0.51519999999996802</v>
      </c>
      <c r="P6362" s="242"/>
      <c r="Q6362" s="179"/>
      <c r="R6362" s="179"/>
      <c r="S6362" s="179"/>
      <c r="T6362" s="179"/>
      <c r="U6362" s="179"/>
      <c r="V6362" s="179"/>
      <c r="W6362" s="179"/>
      <c r="X6362" s="179"/>
      <c r="Y6362" s="179"/>
      <c r="Z6362" s="179"/>
      <c r="AA6362" s="222"/>
      <c r="AB6362" s="222"/>
      <c r="AC6362" s="222"/>
      <c r="AD6362" s="179"/>
      <c r="AE6362" s="179"/>
      <c r="AF6362" s="179"/>
      <c r="AG6362" s="179"/>
      <c r="AH6362" s="179"/>
      <c r="AI6362" s="179"/>
      <c r="AJ6362" s="179"/>
    </row>
    <row r="6363" spans="2:36" x14ac:dyDescent="0.3">
      <c r="B6363" s="224">
        <v>644000</v>
      </c>
      <c r="C6363" s="209">
        <v>271492</v>
      </c>
      <c r="D6363" s="206">
        <f t="shared" si="584"/>
        <v>0.4215714285714286</v>
      </c>
      <c r="E6363" s="208">
        <f t="shared" si="585"/>
        <v>0.45</v>
      </c>
      <c r="F6363" s="207">
        <v>14932.06</v>
      </c>
      <c r="G6363" s="207">
        <v>21719.360000000001</v>
      </c>
      <c r="H6363" s="207">
        <v>24434.28</v>
      </c>
      <c r="I6363" s="214">
        <f t="shared" si="577"/>
        <v>253186</v>
      </c>
      <c r="J6363" s="211">
        <f t="shared" si="578"/>
        <v>0.39314596273291924</v>
      </c>
      <c r="K6363" s="212">
        <f t="shared" si="579"/>
        <v>0.45</v>
      </c>
      <c r="L6363" s="214">
        <f t="shared" si="580"/>
        <v>13925.23</v>
      </c>
      <c r="M6363" s="213">
        <f t="shared" si="581"/>
        <v>20254.88</v>
      </c>
      <c r="N6363" s="213">
        <f t="shared" si="582"/>
        <v>22786.739999999998</v>
      </c>
      <c r="O6363" s="242">
        <f t="shared" si="583"/>
        <v>0.51529999999966092</v>
      </c>
      <c r="P6363" s="242"/>
      <c r="Q6363" s="179"/>
      <c r="R6363" s="179"/>
      <c r="S6363" s="179"/>
      <c r="T6363" s="179"/>
      <c r="U6363" s="179"/>
      <c r="V6363" s="179"/>
      <c r="W6363" s="179"/>
      <c r="X6363" s="179"/>
      <c r="Y6363" s="179"/>
      <c r="Z6363" s="179"/>
      <c r="AA6363" s="222"/>
      <c r="AB6363" s="222"/>
      <c r="AC6363" s="222"/>
      <c r="AD6363" s="179"/>
      <c r="AE6363" s="179"/>
      <c r="AF6363" s="179"/>
      <c r="AG6363" s="179"/>
      <c r="AH6363" s="179"/>
      <c r="AI6363" s="179"/>
      <c r="AJ6363" s="179"/>
    </row>
    <row r="6364" spans="2:36" x14ac:dyDescent="0.3">
      <c r="B6364" s="224">
        <v>644100</v>
      </c>
      <c r="C6364" s="209">
        <v>271537</v>
      </c>
      <c r="D6364" s="206">
        <f t="shared" si="584"/>
        <v>0.42157584226051853</v>
      </c>
      <c r="E6364" s="208">
        <f t="shared" si="585"/>
        <v>0.45</v>
      </c>
      <c r="F6364" s="207">
        <v>14934.53</v>
      </c>
      <c r="G6364" s="207">
        <v>21722.959999999999</v>
      </c>
      <c r="H6364" s="207">
        <v>24438.33</v>
      </c>
      <c r="I6364" s="214">
        <f t="shared" si="577"/>
        <v>253231</v>
      </c>
      <c r="J6364" s="211">
        <f t="shared" si="578"/>
        <v>0.39315478962893963</v>
      </c>
      <c r="K6364" s="212">
        <f t="shared" si="579"/>
        <v>0.45</v>
      </c>
      <c r="L6364" s="214">
        <f t="shared" si="580"/>
        <v>13927.705</v>
      </c>
      <c r="M6364" s="213">
        <f t="shared" si="581"/>
        <v>20258.48</v>
      </c>
      <c r="N6364" s="213">
        <f t="shared" si="582"/>
        <v>22790.79</v>
      </c>
      <c r="O6364" s="242">
        <f t="shared" si="583"/>
        <v>0.51520000000047728</v>
      </c>
      <c r="P6364" s="242"/>
      <c r="Q6364" s="179"/>
      <c r="R6364" s="179"/>
      <c r="S6364" s="179"/>
      <c r="T6364" s="179"/>
      <c r="U6364" s="179"/>
      <c r="V6364" s="179"/>
      <c r="W6364" s="179"/>
      <c r="X6364" s="179"/>
      <c r="Y6364" s="179"/>
      <c r="Z6364" s="179"/>
      <c r="AA6364" s="222"/>
      <c r="AB6364" s="222"/>
      <c r="AC6364" s="222"/>
      <c r="AD6364" s="179"/>
      <c r="AE6364" s="179"/>
      <c r="AF6364" s="179"/>
      <c r="AG6364" s="179"/>
      <c r="AH6364" s="179"/>
      <c r="AI6364" s="179"/>
      <c r="AJ6364" s="179"/>
    </row>
    <row r="6365" spans="2:36" x14ac:dyDescent="0.3">
      <c r="B6365" s="224">
        <v>644200</v>
      </c>
      <c r="C6365" s="209">
        <v>271582</v>
      </c>
      <c r="D6365" s="206">
        <f t="shared" si="584"/>
        <v>0.42158025457932319</v>
      </c>
      <c r="E6365" s="208">
        <f t="shared" si="585"/>
        <v>0.45</v>
      </c>
      <c r="F6365" s="207">
        <v>14937.01</v>
      </c>
      <c r="G6365" s="207">
        <v>21726.560000000001</v>
      </c>
      <c r="H6365" s="207">
        <v>24442.38</v>
      </c>
      <c r="I6365" s="214">
        <f t="shared" si="577"/>
        <v>253276</v>
      </c>
      <c r="J6365" s="211">
        <f t="shared" si="578"/>
        <v>0.39316361378453896</v>
      </c>
      <c r="K6365" s="212">
        <f t="shared" si="579"/>
        <v>0.45</v>
      </c>
      <c r="L6365" s="214">
        <f t="shared" si="580"/>
        <v>13930.18</v>
      </c>
      <c r="M6365" s="213">
        <f t="shared" si="581"/>
        <v>20262.080000000002</v>
      </c>
      <c r="N6365" s="213">
        <f t="shared" si="582"/>
        <v>22794.84</v>
      </c>
      <c r="O6365" s="242">
        <f t="shared" si="583"/>
        <v>0.51530000000013387</v>
      </c>
      <c r="P6365" s="242"/>
      <c r="Q6365" s="179"/>
      <c r="R6365" s="179"/>
      <c r="S6365" s="179"/>
      <c r="T6365" s="179"/>
      <c r="U6365" s="179"/>
      <c r="V6365" s="179"/>
      <c r="W6365" s="179"/>
      <c r="X6365" s="179"/>
      <c r="Y6365" s="179"/>
      <c r="Z6365" s="179"/>
      <c r="AA6365" s="222"/>
      <c r="AB6365" s="222"/>
      <c r="AC6365" s="222"/>
      <c r="AD6365" s="179"/>
      <c r="AE6365" s="179"/>
      <c r="AF6365" s="179"/>
      <c r="AG6365" s="179"/>
      <c r="AH6365" s="179"/>
      <c r="AI6365" s="179"/>
      <c r="AJ6365" s="179"/>
    </row>
    <row r="6366" spans="2:36" x14ac:dyDescent="0.3">
      <c r="B6366" s="224">
        <v>644300</v>
      </c>
      <c r="C6366" s="209">
        <v>271627</v>
      </c>
      <c r="D6366" s="206">
        <f t="shared" si="584"/>
        <v>0.42158466552848051</v>
      </c>
      <c r="E6366" s="208">
        <f t="shared" si="585"/>
        <v>0.45</v>
      </c>
      <c r="F6366" s="207">
        <v>14939.48</v>
      </c>
      <c r="G6366" s="207">
        <v>21730.16</v>
      </c>
      <c r="H6366" s="207">
        <v>24446.43</v>
      </c>
      <c r="I6366" s="214">
        <f t="shared" si="577"/>
        <v>253321</v>
      </c>
      <c r="J6366" s="211">
        <f t="shared" si="578"/>
        <v>0.39317243520099332</v>
      </c>
      <c r="K6366" s="212">
        <f t="shared" si="579"/>
        <v>0.45</v>
      </c>
      <c r="L6366" s="214">
        <f t="shared" si="580"/>
        <v>13932.655000000001</v>
      </c>
      <c r="M6366" s="213">
        <f t="shared" si="581"/>
        <v>20265.68</v>
      </c>
      <c r="N6366" s="213">
        <f t="shared" si="582"/>
        <v>22798.89</v>
      </c>
      <c r="O6366" s="242">
        <f t="shared" si="583"/>
        <v>0.51519999999971333</v>
      </c>
      <c r="P6366" s="242"/>
      <c r="Q6366" s="179"/>
      <c r="R6366" s="179"/>
      <c r="S6366" s="179"/>
      <c r="T6366" s="179"/>
      <c r="U6366" s="179"/>
      <c r="V6366" s="179"/>
      <c r="W6366" s="179"/>
      <c r="X6366" s="179"/>
      <c r="Y6366" s="179"/>
      <c r="Z6366" s="179"/>
      <c r="AA6366" s="222"/>
      <c r="AB6366" s="222"/>
      <c r="AC6366" s="222"/>
      <c r="AD6366" s="179"/>
      <c r="AE6366" s="179"/>
      <c r="AF6366" s="179"/>
      <c r="AG6366" s="179"/>
      <c r="AH6366" s="179"/>
      <c r="AI6366" s="179"/>
      <c r="AJ6366" s="179"/>
    </row>
    <row r="6367" spans="2:36" x14ac:dyDescent="0.3">
      <c r="B6367" s="224">
        <v>644400</v>
      </c>
      <c r="C6367" s="209">
        <v>271672</v>
      </c>
      <c r="D6367" s="206">
        <f t="shared" si="584"/>
        <v>0.4215890751086282</v>
      </c>
      <c r="E6367" s="208">
        <f t="shared" si="585"/>
        <v>0.45</v>
      </c>
      <c r="F6367" s="207">
        <v>14941.96</v>
      </c>
      <c r="G6367" s="207">
        <v>21733.759999999998</v>
      </c>
      <c r="H6367" s="207">
        <v>24450.48</v>
      </c>
      <c r="I6367" s="214">
        <f t="shared" si="577"/>
        <v>253366</v>
      </c>
      <c r="J6367" s="211">
        <f t="shared" si="578"/>
        <v>0.39318125387957792</v>
      </c>
      <c r="K6367" s="212">
        <f t="shared" si="579"/>
        <v>0.45</v>
      </c>
      <c r="L6367" s="214">
        <f t="shared" si="580"/>
        <v>13935.13</v>
      </c>
      <c r="M6367" s="213">
        <f t="shared" si="581"/>
        <v>20269.28</v>
      </c>
      <c r="N6367" s="213">
        <f t="shared" si="582"/>
        <v>22802.94</v>
      </c>
      <c r="O6367" s="242">
        <f t="shared" si="583"/>
        <v>0.51530000000002474</v>
      </c>
      <c r="P6367" s="242"/>
      <c r="Q6367" s="179"/>
      <c r="R6367" s="179"/>
      <c r="S6367" s="179"/>
      <c r="T6367" s="179"/>
      <c r="U6367" s="179"/>
      <c r="V6367" s="179"/>
      <c r="W6367" s="179"/>
      <c r="X6367" s="179"/>
      <c r="Y6367" s="179"/>
      <c r="Z6367" s="179"/>
      <c r="AA6367" s="222"/>
      <c r="AB6367" s="222"/>
      <c r="AC6367" s="222"/>
      <c r="AD6367" s="179"/>
      <c r="AE6367" s="179"/>
      <c r="AF6367" s="179"/>
      <c r="AG6367" s="179"/>
      <c r="AH6367" s="179"/>
      <c r="AI6367" s="179"/>
      <c r="AJ6367" s="179"/>
    </row>
    <row r="6368" spans="2:36" x14ac:dyDescent="0.3">
      <c r="B6368" s="224">
        <v>644500</v>
      </c>
      <c r="C6368" s="209">
        <v>271717</v>
      </c>
      <c r="D6368" s="206">
        <f t="shared" si="584"/>
        <v>0.42159348332040342</v>
      </c>
      <c r="E6368" s="208">
        <f t="shared" si="585"/>
        <v>0.45</v>
      </c>
      <c r="F6368" s="207">
        <v>14944.43</v>
      </c>
      <c r="G6368" s="207">
        <v>21737.360000000001</v>
      </c>
      <c r="H6368" s="207">
        <v>24454.53</v>
      </c>
      <c r="I6368" s="214">
        <f t="shared" si="577"/>
        <v>253411</v>
      </c>
      <c r="J6368" s="211">
        <f t="shared" si="578"/>
        <v>0.39319006982156712</v>
      </c>
      <c r="K6368" s="212">
        <f t="shared" si="579"/>
        <v>0.45</v>
      </c>
      <c r="L6368" s="214">
        <f t="shared" si="580"/>
        <v>13937.605</v>
      </c>
      <c r="M6368" s="213">
        <f t="shared" si="581"/>
        <v>20272.88</v>
      </c>
      <c r="N6368" s="213">
        <f t="shared" si="582"/>
        <v>22806.989999999998</v>
      </c>
      <c r="O6368" s="242">
        <f t="shared" si="583"/>
        <v>0.51519999999964061</v>
      </c>
      <c r="P6368" s="242"/>
      <c r="Q6368" s="179"/>
      <c r="R6368" s="179"/>
      <c r="S6368" s="179"/>
      <c r="T6368" s="179"/>
      <c r="U6368" s="179"/>
      <c r="V6368" s="179"/>
      <c r="W6368" s="179"/>
      <c r="X6368" s="179"/>
      <c r="Y6368" s="179"/>
      <c r="Z6368" s="179"/>
      <c r="AA6368" s="222"/>
      <c r="AB6368" s="222"/>
      <c r="AC6368" s="222"/>
      <c r="AD6368" s="179"/>
      <c r="AE6368" s="179"/>
      <c r="AF6368" s="179"/>
      <c r="AG6368" s="179"/>
      <c r="AH6368" s="179"/>
      <c r="AI6368" s="179"/>
      <c r="AJ6368" s="179"/>
    </row>
    <row r="6369" spans="2:36" x14ac:dyDescent="0.3">
      <c r="B6369" s="224">
        <v>644600</v>
      </c>
      <c r="C6369" s="209">
        <v>271762</v>
      </c>
      <c r="D6369" s="206">
        <f t="shared" si="584"/>
        <v>0.42159789016444305</v>
      </c>
      <c r="E6369" s="208">
        <f t="shared" si="585"/>
        <v>0.45</v>
      </c>
      <c r="F6369" s="207">
        <v>14946.91</v>
      </c>
      <c r="G6369" s="207">
        <v>21740.959999999999</v>
      </c>
      <c r="H6369" s="207">
        <v>24458.58</v>
      </c>
      <c r="I6369" s="214">
        <f t="shared" si="577"/>
        <v>253456</v>
      </c>
      <c r="J6369" s="211">
        <f t="shared" si="578"/>
        <v>0.39319888302823458</v>
      </c>
      <c r="K6369" s="212">
        <f t="shared" si="579"/>
        <v>0.45</v>
      </c>
      <c r="L6369" s="214">
        <f t="shared" si="580"/>
        <v>13940.08</v>
      </c>
      <c r="M6369" s="213">
        <f t="shared" si="581"/>
        <v>20276.48</v>
      </c>
      <c r="N6369" s="213">
        <f t="shared" si="582"/>
        <v>22811.040000000001</v>
      </c>
      <c r="O6369" s="242">
        <f t="shared" si="583"/>
        <v>0.5152999999999156</v>
      </c>
      <c r="P6369" s="242"/>
      <c r="Q6369" s="179"/>
      <c r="R6369" s="179"/>
      <c r="S6369" s="179"/>
      <c r="T6369" s="179"/>
      <c r="U6369" s="179"/>
      <c r="V6369" s="179"/>
      <c r="W6369" s="179"/>
      <c r="X6369" s="179"/>
      <c r="Y6369" s="179"/>
      <c r="Z6369" s="179"/>
      <c r="AA6369" s="222"/>
      <c r="AB6369" s="222"/>
      <c r="AC6369" s="222"/>
      <c r="AD6369" s="179"/>
      <c r="AE6369" s="179"/>
      <c r="AF6369" s="179"/>
      <c r="AG6369" s="179"/>
      <c r="AH6369" s="179"/>
      <c r="AI6369" s="179"/>
      <c r="AJ6369" s="179"/>
    </row>
    <row r="6370" spans="2:36" x14ac:dyDescent="0.3">
      <c r="B6370" s="224">
        <v>644700</v>
      </c>
      <c r="C6370" s="209">
        <v>271807</v>
      </c>
      <c r="D6370" s="206">
        <f t="shared" si="584"/>
        <v>0.42160229564138357</v>
      </c>
      <c r="E6370" s="208">
        <f t="shared" si="585"/>
        <v>0.45</v>
      </c>
      <c r="F6370" s="207">
        <v>14949.38</v>
      </c>
      <c r="G6370" s="207">
        <v>21744.560000000001</v>
      </c>
      <c r="H6370" s="207">
        <v>24462.63</v>
      </c>
      <c r="I6370" s="214">
        <f t="shared" si="577"/>
        <v>253501</v>
      </c>
      <c r="J6370" s="211">
        <f t="shared" si="578"/>
        <v>0.39320769350085311</v>
      </c>
      <c r="K6370" s="212">
        <f t="shared" si="579"/>
        <v>0.45</v>
      </c>
      <c r="L6370" s="214">
        <f t="shared" si="580"/>
        <v>13942.555</v>
      </c>
      <c r="M6370" s="213">
        <f t="shared" si="581"/>
        <v>20280.080000000002</v>
      </c>
      <c r="N6370" s="213">
        <f t="shared" si="582"/>
        <v>22815.09</v>
      </c>
      <c r="O6370" s="242">
        <f t="shared" si="583"/>
        <v>0.51520000000007715</v>
      </c>
      <c r="P6370" s="242"/>
      <c r="Q6370" s="179"/>
      <c r="R6370" s="179"/>
      <c r="S6370" s="179"/>
      <c r="T6370" s="179"/>
      <c r="U6370" s="179"/>
      <c r="V6370" s="179"/>
      <c r="W6370" s="179"/>
      <c r="X6370" s="179"/>
      <c r="Y6370" s="179"/>
      <c r="Z6370" s="179"/>
      <c r="AA6370" s="222"/>
      <c r="AB6370" s="222"/>
      <c r="AC6370" s="222"/>
      <c r="AD6370" s="179"/>
      <c r="AE6370" s="179"/>
      <c r="AF6370" s="179"/>
      <c r="AG6370" s="179"/>
      <c r="AH6370" s="179"/>
      <c r="AI6370" s="179"/>
      <c r="AJ6370" s="179"/>
    </row>
    <row r="6371" spans="2:36" x14ac:dyDescent="0.3">
      <c r="B6371" s="224">
        <v>644800</v>
      </c>
      <c r="C6371" s="209">
        <v>271852</v>
      </c>
      <c r="D6371" s="206">
        <f t="shared" si="584"/>
        <v>0.42160669975186105</v>
      </c>
      <c r="E6371" s="208">
        <f t="shared" si="585"/>
        <v>0.45</v>
      </c>
      <c r="F6371" s="207">
        <v>14951.86</v>
      </c>
      <c r="G6371" s="207">
        <v>21748.16</v>
      </c>
      <c r="H6371" s="207">
        <v>24466.68</v>
      </c>
      <c r="I6371" s="214">
        <f t="shared" si="577"/>
        <v>253546</v>
      </c>
      <c r="J6371" s="211">
        <f t="shared" si="578"/>
        <v>0.39321650124069479</v>
      </c>
      <c r="K6371" s="212">
        <f t="shared" si="579"/>
        <v>0.45</v>
      </c>
      <c r="L6371" s="214">
        <f t="shared" si="580"/>
        <v>13945.03</v>
      </c>
      <c r="M6371" s="213">
        <f t="shared" si="581"/>
        <v>20283.68</v>
      </c>
      <c r="N6371" s="213">
        <f t="shared" si="582"/>
        <v>22819.14</v>
      </c>
      <c r="O6371" s="242">
        <f t="shared" si="583"/>
        <v>0.51529999999980647</v>
      </c>
      <c r="P6371" s="242"/>
      <c r="Q6371" s="179"/>
      <c r="R6371" s="179"/>
      <c r="S6371" s="179"/>
      <c r="T6371" s="179"/>
      <c r="U6371" s="179"/>
      <c r="V6371" s="179"/>
      <c r="W6371" s="179"/>
      <c r="X6371" s="179"/>
      <c r="Y6371" s="179"/>
      <c r="Z6371" s="179"/>
      <c r="AA6371" s="222"/>
      <c r="AB6371" s="222"/>
      <c r="AC6371" s="222"/>
      <c r="AD6371" s="179"/>
      <c r="AE6371" s="179"/>
      <c r="AF6371" s="179"/>
      <c r="AG6371" s="179"/>
      <c r="AH6371" s="179"/>
      <c r="AI6371" s="179"/>
      <c r="AJ6371" s="179"/>
    </row>
    <row r="6372" spans="2:36" x14ac:dyDescent="0.3">
      <c r="B6372" s="224">
        <v>644900</v>
      </c>
      <c r="C6372" s="209">
        <v>271897</v>
      </c>
      <c r="D6372" s="206">
        <f t="shared" si="584"/>
        <v>0.42161110249651107</v>
      </c>
      <c r="E6372" s="208">
        <f t="shared" si="585"/>
        <v>0.45</v>
      </c>
      <c r="F6372" s="207">
        <v>14954.33</v>
      </c>
      <c r="G6372" s="207">
        <v>21751.759999999998</v>
      </c>
      <c r="H6372" s="207">
        <v>24470.73</v>
      </c>
      <c r="I6372" s="214">
        <f t="shared" si="577"/>
        <v>253591</v>
      </c>
      <c r="J6372" s="211">
        <f t="shared" si="578"/>
        <v>0.39322530624903085</v>
      </c>
      <c r="K6372" s="212">
        <f t="shared" si="579"/>
        <v>0.45</v>
      </c>
      <c r="L6372" s="214">
        <f t="shared" si="580"/>
        <v>13947.504999999999</v>
      </c>
      <c r="M6372" s="213">
        <f t="shared" si="581"/>
        <v>20287.28</v>
      </c>
      <c r="N6372" s="213">
        <f t="shared" si="582"/>
        <v>22823.19</v>
      </c>
      <c r="O6372" s="242">
        <f t="shared" si="583"/>
        <v>0.51519999999996802</v>
      </c>
      <c r="P6372" s="242"/>
      <c r="Q6372" s="179"/>
      <c r="R6372" s="179"/>
      <c r="S6372" s="179"/>
      <c r="T6372" s="179"/>
      <c r="U6372" s="179"/>
      <c r="V6372" s="179"/>
      <c r="W6372" s="179"/>
      <c r="X6372" s="179"/>
      <c r="Y6372" s="179"/>
      <c r="Z6372" s="179"/>
      <c r="AA6372" s="222"/>
      <c r="AB6372" s="222"/>
      <c r="AC6372" s="222"/>
      <c r="AD6372" s="179"/>
      <c r="AE6372" s="179"/>
      <c r="AF6372" s="179"/>
      <c r="AG6372" s="179"/>
      <c r="AH6372" s="179"/>
      <c r="AI6372" s="179"/>
      <c r="AJ6372" s="179"/>
    </row>
    <row r="6373" spans="2:36" x14ac:dyDescent="0.3">
      <c r="B6373" s="224">
        <v>645000</v>
      </c>
      <c r="C6373" s="209">
        <v>271942</v>
      </c>
      <c r="D6373" s="206">
        <f t="shared" si="584"/>
        <v>0.42161550387596897</v>
      </c>
      <c r="E6373" s="208">
        <f t="shared" si="585"/>
        <v>0.45</v>
      </c>
      <c r="F6373" s="207">
        <v>14956.81</v>
      </c>
      <c r="G6373" s="207">
        <v>21755.360000000001</v>
      </c>
      <c r="H6373" s="207">
        <v>24474.78</v>
      </c>
      <c r="I6373" s="214">
        <f t="shared" si="577"/>
        <v>253636</v>
      </c>
      <c r="J6373" s="211">
        <f t="shared" si="578"/>
        <v>0.39323410852713181</v>
      </c>
      <c r="K6373" s="212">
        <f t="shared" si="579"/>
        <v>0.45</v>
      </c>
      <c r="L6373" s="214">
        <f t="shared" si="580"/>
        <v>13949.98</v>
      </c>
      <c r="M6373" s="213">
        <f t="shared" si="581"/>
        <v>20290.88</v>
      </c>
      <c r="N6373" s="213">
        <f t="shared" si="582"/>
        <v>22827.239999999998</v>
      </c>
      <c r="O6373" s="242">
        <f t="shared" si="583"/>
        <v>0.51529999999966092</v>
      </c>
      <c r="P6373" s="242"/>
      <c r="Q6373" s="179"/>
      <c r="R6373" s="179"/>
      <c r="S6373" s="179"/>
      <c r="T6373" s="179"/>
      <c r="U6373" s="179"/>
      <c r="V6373" s="179"/>
      <c r="W6373" s="179"/>
      <c r="X6373" s="179"/>
      <c r="Y6373" s="179"/>
      <c r="Z6373" s="179"/>
      <c r="AA6373" s="222"/>
      <c r="AB6373" s="222"/>
      <c r="AC6373" s="222"/>
      <c r="AD6373" s="179"/>
      <c r="AE6373" s="179"/>
      <c r="AF6373" s="179"/>
      <c r="AG6373" s="179"/>
      <c r="AH6373" s="179"/>
      <c r="AI6373" s="179"/>
      <c r="AJ6373" s="179"/>
    </row>
    <row r="6374" spans="2:36" x14ac:dyDescent="0.3">
      <c r="B6374" s="224">
        <v>645100</v>
      </c>
      <c r="C6374" s="209">
        <v>271987</v>
      </c>
      <c r="D6374" s="206">
        <f t="shared" si="584"/>
        <v>0.42161990389086962</v>
      </c>
      <c r="E6374" s="208">
        <f t="shared" si="585"/>
        <v>0.45</v>
      </c>
      <c r="F6374" s="207">
        <v>14959.28</v>
      </c>
      <c r="G6374" s="207">
        <v>21758.959999999999</v>
      </c>
      <c r="H6374" s="207">
        <v>24478.83</v>
      </c>
      <c r="I6374" s="214">
        <f t="shared" si="577"/>
        <v>253681</v>
      </c>
      <c r="J6374" s="211">
        <f t="shared" si="578"/>
        <v>0.39324290807626727</v>
      </c>
      <c r="K6374" s="212">
        <f t="shared" si="579"/>
        <v>0.45</v>
      </c>
      <c r="L6374" s="214">
        <f t="shared" si="580"/>
        <v>13952.455</v>
      </c>
      <c r="M6374" s="213">
        <f t="shared" si="581"/>
        <v>20294.48</v>
      </c>
      <c r="N6374" s="213">
        <f t="shared" si="582"/>
        <v>22831.29</v>
      </c>
      <c r="O6374" s="242">
        <f t="shared" si="583"/>
        <v>0.51520000000047728</v>
      </c>
      <c r="P6374" s="242"/>
      <c r="Q6374" s="179"/>
      <c r="R6374" s="179"/>
      <c r="S6374" s="179"/>
      <c r="T6374" s="179"/>
      <c r="U6374" s="179"/>
      <c r="V6374" s="179"/>
      <c r="W6374" s="179"/>
      <c r="X6374" s="179"/>
      <c r="Y6374" s="179"/>
      <c r="Z6374" s="179"/>
      <c r="AA6374" s="222"/>
      <c r="AB6374" s="222"/>
      <c r="AC6374" s="222"/>
      <c r="AD6374" s="179"/>
      <c r="AE6374" s="179"/>
      <c r="AF6374" s="179"/>
      <c r="AG6374" s="179"/>
      <c r="AH6374" s="179"/>
      <c r="AI6374" s="179"/>
      <c r="AJ6374" s="179"/>
    </row>
    <row r="6375" spans="2:36" x14ac:dyDescent="0.3">
      <c r="B6375" s="224">
        <v>645200</v>
      </c>
      <c r="C6375" s="209">
        <v>272032</v>
      </c>
      <c r="D6375" s="206">
        <f t="shared" si="584"/>
        <v>0.42162430254184746</v>
      </c>
      <c r="E6375" s="208">
        <f t="shared" si="585"/>
        <v>0.45</v>
      </c>
      <c r="F6375" s="207">
        <v>14961.76</v>
      </c>
      <c r="G6375" s="207">
        <v>21762.560000000001</v>
      </c>
      <c r="H6375" s="207">
        <v>24482.880000000001</v>
      </c>
      <c r="I6375" s="214">
        <f t="shared" si="577"/>
        <v>253726</v>
      </c>
      <c r="J6375" s="211">
        <f t="shared" si="578"/>
        <v>0.39325170489770611</v>
      </c>
      <c r="K6375" s="212">
        <f t="shared" si="579"/>
        <v>0.45</v>
      </c>
      <c r="L6375" s="214">
        <f t="shared" si="580"/>
        <v>13954.93</v>
      </c>
      <c r="M6375" s="213">
        <f t="shared" si="581"/>
        <v>20298.080000000002</v>
      </c>
      <c r="N6375" s="213">
        <f t="shared" si="582"/>
        <v>22835.34</v>
      </c>
      <c r="O6375" s="242">
        <f t="shared" si="583"/>
        <v>0.51530000000013387</v>
      </c>
      <c r="P6375" s="242"/>
      <c r="Q6375" s="179"/>
      <c r="R6375" s="179"/>
      <c r="S6375" s="179"/>
      <c r="T6375" s="179"/>
      <c r="U6375" s="179"/>
      <c r="V6375" s="179"/>
      <c r="W6375" s="179"/>
      <c r="X6375" s="179"/>
      <c r="Y6375" s="179"/>
      <c r="Z6375" s="179"/>
      <c r="AA6375" s="222"/>
      <c r="AB6375" s="222"/>
      <c r="AC6375" s="222"/>
      <c r="AD6375" s="179"/>
      <c r="AE6375" s="179"/>
      <c r="AF6375" s="179"/>
      <c r="AG6375" s="179"/>
      <c r="AH6375" s="179"/>
      <c r="AI6375" s="179"/>
      <c r="AJ6375" s="179"/>
    </row>
    <row r="6376" spans="2:36" x14ac:dyDescent="0.3">
      <c r="B6376" s="224">
        <v>645300</v>
      </c>
      <c r="C6376" s="209">
        <v>272077</v>
      </c>
      <c r="D6376" s="206">
        <f t="shared" si="584"/>
        <v>0.42162869982953666</v>
      </c>
      <c r="E6376" s="208">
        <f t="shared" si="585"/>
        <v>0.45</v>
      </c>
      <c r="F6376" s="207">
        <v>14964.23</v>
      </c>
      <c r="G6376" s="207">
        <v>21766.16</v>
      </c>
      <c r="H6376" s="207">
        <v>24486.93</v>
      </c>
      <c r="I6376" s="214">
        <f t="shared" si="577"/>
        <v>253771</v>
      </c>
      <c r="J6376" s="211">
        <f t="shared" si="578"/>
        <v>0.39326049899271659</v>
      </c>
      <c r="K6376" s="212">
        <f t="shared" si="579"/>
        <v>0.45</v>
      </c>
      <c r="L6376" s="214">
        <f t="shared" si="580"/>
        <v>13957.405000000001</v>
      </c>
      <c r="M6376" s="213">
        <f t="shared" si="581"/>
        <v>20301.68</v>
      </c>
      <c r="N6376" s="213">
        <f t="shared" si="582"/>
        <v>22839.39</v>
      </c>
      <c r="O6376" s="242">
        <f t="shared" si="583"/>
        <v>0.51519999999971333</v>
      </c>
      <c r="P6376" s="242"/>
      <c r="Q6376" s="179"/>
      <c r="R6376" s="179"/>
      <c r="S6376" s="179"/>
      <c r="T6376" s="179"/>
      <c r="U6376" s="179"/>
      <c r="V6376" s="179"/>
      <c r="W6376" s="179"/>
      <c r="X6376" s="179"/>
      <c r="Y6376" s="179"/>
      <c r="Z6376" s="179"/>
      <c r="AA6376" s="222"/>
      <c r="AB6376" s="222"/>
      <c r="AC6376" s="222"/>
      <c r="AD6376" s="179"/>
      <c r="AE6376" s="179"/>
      <c r="AF6376" s="179"/>
      <c r="AG6376" s="179"/>
      <c r="AH6376" s="179"/>
      <c r="AI6376" s="179"/>
      <c r="AJ6376" s="179"/>
    </row>
    <row r="6377" spans="2:36" x14ac:dyDescent="0.3">
      <c r="B6377" s="224">
        <v>645400</v>
      </c>
      <c r="C6377" s="209">
        <v>272122</v>
      </c>
      <c r="D6377" s="206">
        <f t="shared" si="584"/>
        <v>0.42163309575457081</v>
      </c>
      <c r="E6377" s="208">
        <f t="shared" si="585"/>
        <v>0.45</v>
      </c>
      <c r="F6377" s="207">
        <v>14966.71</v>
      </c>
      <c r="G6377" s="207">
        <v>21769.759999999998</v>
      </c>
      <c r="H6377" s="207">
        <v>24490.98</v>
      </c>
      <c r="I6377" s="214">
        <f t="shared" ref="I6377:I6440" si="586">I6376+45</f>
        <v>253816</v>
      </c>
      <c r="J6377" s="211">
        <f t="shared" si="578"/>
        <v>0.39326929036256586</v>
      </c>
      <c r="K6377" s="212">
        <f t="shared" si="579"/>
        <v>0.45</v>
      </c>
      <c r="L6377" s="214">
        <f t="shared" si="580"/>
        <v>13959.88</v>
      </c>
      <c r="M6377" s="213">
        <f t="shared" si="581"/>
        <v>20305.28</v>
      </c>
      <c r="N6377" s="213">
        <f t="shared" si="582"/>
        <v>22843.439999999999</v>
      </c>
      <c r="O6377" s="242">
        <f t="shared" si="583"/>
        <v>0.51530000000002474</v>
      </c>
      <c r="P6377" s="242"/>
      <c r="Q6377" s="179"/>
      <c r="R6377" s="179"/>
      <c r="S6377" s="179"/>
      <c r="T6377" s="179"/>
      <c r="U6377" s="179"/>
      <c r="V6377" s="179"/>
      <c r="W6377" s="179"/>
      <c r="X6377" s="179"/>
      <c r="Y6377" s="179"/>
      <c r="Z6377" s="179"/>
      <c r="AA6377" s="222"/>
      <c r="AB6377" s="222"/>
      <c r="AC6377" s="222"/>
      <c r="AD6377" s="179"/>
      <c r="AE6377" s="179"/>
      <c r="AF6377" s="179"/>
      <c r="AG6377" s="179"/>
      <c r="AH6377" s="179"/>
      <c r="AI6377" s="179"/>
      <c r="AJ6377" s="179"/>
    </row>
    <row r="6378" spans="2:36" x14ac:dyDescent="0.3">
      <c r="B6378" s="224">
        <v>645500</v>
      </c>
      <c r="C6378" s="209">
        <v>272167</v>
      </c>
      <c r="D6378" s="206">
        <f t="shared" si="584"/>
        <v>0.42163749031758324</v>
      </c>
      <c r="E6378" s="208">
        <f t="shared" si="585"/>
        <v>0.45</v>
      </c>
      <c r="F6378" s="207">
        <v>14969.18</v>
      </c>
      <c r="G6378" s="207">
        <v>21773.360000000001</v>
      </c>
      <c r="H6378" s="207">
        <v>24495.03</v>
      </c>
      <c r="I6378" s="214">
        <f t="shared" si="586"/>
        <v>253861</v>
      </c>
      <c r="J6378" s="211">
        <f t="shared" si="578"/>
        <v>0.39327807900852052</v>
      </c>
      <c r="K6378" s="212">
        <f t="shared" si="579"/>
        <v>0.45</v>
      </c>
      <c r="L6378" s="214">
        <f t="shared" si="580"/>
        <v>13962.355</v>
      </c>
      <c r="M6378" s="213">
        <f t="shared" si="581"/>
        <v>20308.88</v>
      </c>
      <c r="N6378" s="213">
        <f t="shared" si="582"/>
        <v>22847.489999999998</v>
      </c>
      <c r="O6378" s="242">
        <f t="shared" si="583"/>
        <v>0.51519999999964061</v>
      </c>
      <c r="P6378" s="242"/>
      <c r="Q6378" s="179"/>
      <c r="R6378" s="179"/>
      <c r="S6378" s="179"/>
      <c r="T6378" s="179"/>
      <c r="U6378" s="179"/>
      <c r="V6378" s="179"/>
      <c r="W6378" s="179"/>
      <c r="X6378" s="179"/>
      <c r="Y6378" s="179"/>
      <c r="Z6378" s="179"/>
      <c r="AA6378" s="222"/>
      <c r="AB6378" s="222"/>
      <c r="AC6378" s="222"/>
      <c r="AD6378" s="179"/>
      <c r="AE6378" s="179"/>
      <c r="AF6378" s="179"/>
      <c r="AG6378" s="179"/>
      <c r="AH6378" s="179"/>
      <c r="AI6378" s="179"/>
      <c r="AJ6378" s="179"/>
    </row>
    <row r="6379" spans="2:36" x14ac:dyDescent="0.3">
      <c r="B6379" s="224">
        <v>645600</v>
      </c>
      <c r="C6379" s="209">
        <v>272212</v>
      </c>
      <c r="D6379" s="206">
        <f t="shared" si="584"/>
        <v>0.42164188351920695</v>
      </c>
      <c r="E6379" s="208">
        <f t="shared" si="585"/>
        <v>0.45</v>
      </c>
      <c r="F6379" s="207">
        <v>14971.66</v>
      </c>
      <c r="G6379" s="207">
        <v>21776.959999999999</v>
      </c>
      <c r="H6379" s="207">
        <v>24499.08</v>
      </c>
      <c r="I6379" s="214">
        <f t="shared" si="586"/>
        <v>253906</v>
      </c>
      <c r="J6379" s="211">
        <f t="shared" si="578"/>
        <v>0.39328686493184634</v>
      </c>
      <c r="K6379" s="212">
        <f t="shared" si="579"/>
        <v>0.45</v>
      </c>
      <c r="L6379" s="214">
        <f t="shared" si="580"/>
        <v>13964.83</v>
      </c>
      <c r="M6379" s="213">
        <f t="shared" si="581"/>
        <v>20312.48</v>
      </c>
      <c r="N6379" s="213">
        <f t="shared" si="582"/>
        <v>22851.54</v>
      </c>
      <c r="O6379" s="242">
        <f t="shared" si="583"/>
        <v>0.5152999999999156</v>
      </c>
      <c r="P6379" s="242"/>
      <c r="Q6379" s="179"/>
      <c r="R6379" s="179"/>
      <c r="S6379" s="179"/>
      <c r="T6379" s="179"/>
      <c r="U6379" s="179"/>
      <c r="V6379" s="179"/>
      <c r="W6379" s="179"/>
      <c r="X6379" s="179"/>
      <c r="Y6379" s="179"/>
      <c r="Z6379" s="179"/>
      <c r="AA6379" s="222"/>
      <c r="AB6379" s="222"/>
      <c r="AC6379" s="222"/>
      <c r="AD6379" s="179"/>
      <c r="AE6379" s="179"/>
      <c r="AF6379" s="179"/>
      <c r="AG6379" s="179"/>
      <c r="AH6379" s="179"/>
      <c r="AI6379" s="179"/>
      <c r="AJ6379" s="179"/>
    </row>
    <row r="6380" spans="2:36" x14ac:dyDescent="0.3">
      <c r="B6380" s="224">
        <v>645700</v>
      </c>
      <c r="C6380" s="209">
        <v>272257</v>
      </c>
      <c r="D6380" s="206">
        <f t="shared" si="584"/>
        <v>0.42164627536007432</v>
      </c>
      <c r="E6380" s="208">
        <f t="shared" si="585"/>
        <v>0.45</v>
      </c>
      <c r="F6380" s="207">
        <v>14974.13</v>
      </c>
      <c r="G6380" s="207">
        <v>21780.560000000001</v>
      </c>
      <c r="H6380" s="207">
        <v>24503.13</v>
      </c>
      <c r="I6380" s="214">
        <f t="shared" si="586"/>
        <v>253951</v>
      </c>
      <c r="J6380" s="211">
        <f t="shared" si="578"/>
        <v>0.3932956481338083</v>
      </c>
      <c r="K6380" s="212">
        <f t="shared" si="579"/>
        <v>0.45</v>
      </c>
      <c r="L6380" s="214">
        <f t="shared" si="580"/>
        <v>13967.305</v>
      </c>
      <c r="M6380" s="213">
        <f t="shared" si="581"/>
        <v>20316.080000000002</v>
      </c>
      <c r="N6380" s="213">
        <f t="shared" si="582"/>
        <v>22855.59</v>
      </c>
      <c r="O6380" s="242">
        <f t="shared" si="583"/>
        <v>0.51520000000007715</v>
      </c>
      <c r="P6380" s="242"/>
      <c r="Q6380" s="179"/>
      <c r="R6380" s="179"/>
      <c r="S6380" s="179"/>
      <c r="T6380" s="179"/>
      <c r="U6380" s="179"/>
      <c r="V6380" s="179"/>
      <c r="W6380" s="179"/>
      <c r="X6380" s="179"/>
      <c r="Y6380" s="179"/>
      <c r="Z6380" s="179"/>
      <c r="AA6380" s="222"/>
      <c r="AB6380" s="222"/>
      <c r="AC6380" s="222"/>
      <c r="AD6380" s="179"/>
      <c r="AE6380" s="179"/>
      <c r="AF6380" s="179"/>
      <c r="AG6380" s="179"/>
      <c r="AH6380" s="179"/>
      <c r="AI6380" s="179"/>
      <c r="AJ6380" s="179"/>
    </row>
    <row r="6381" spans="2:36" x14ac:dyDescent="0.3">
      <c r="B6381" s="224">
        <v>645800</v>
      </c>
      <c r="C6381" s="209">
        <v>272302</v>
      </c>
      <c r="D6381" s="206">
        <f t="shared" si="584"/>
        <v>0.42165066584081762</v>
      </c>
      <c r="E6381" s="208">
        <f t="shared" si="585"/>
        <v>0.45</v>
      </c>
      <c r="F6381" s="207">
        <v>14976.61</v>
      </c>
      <c r="G6381" s="207">
        <v>21784.16</v>
      </c>
      <c r="H6381" s="207">
        <v>24507.18</v>
      </c>
      <c r="I6381" s="214">
        <f t="shared" si="586"/>
        <v>253996</v>
      </c>
      <c r="J6381" s="211">
        <f t="shared" si="578"/>
        <v>0.3933044286156705</v>
      </c>
      <c r="K6381" s="212">
        <f t="shared" si="579"/>
        <v>0.45</v>
      </c>
      <c r="L6381" s="214">
        <f t="shared" si="580"/>
        <v>13969.78</v>
      </c>
      <c r="M6381" s="213">
        <f t="shared" si="581"/>
        <v>20319.68</v>
      </c>
      <c r="N6381" s="213">
        <f t="shared" si="582"/>
        <v>22859.64</v>
      </c>
      <c r="O6381" s="242">
        <f t="shared" si="583"/>
        <v>0.51529999999980647</v>
      </c>
      <c r="P6381" s="242"/>
      <c r="Q6381" s="179"/>
      <c r="R6381" s="179"/>
      <c r="S6381" s="179"/>
      <c r="T6381" s="179"/>
      <c r="U6381" s="179"/>
      <c r="V6381" s="179"/>
      <c r="W6381" s="179"/>
      <c r="X6381" s="179"/>
      <c r="Y6381" s="179"/>
      <c r="Z6381" s="179"/>
      <c r="AA6381" s="222"/>
      <c r="AB6381" s="222"/>
      <c r="AC6381" s="222"/>
      <c r="AD6381" s="179"/>
      <c r="AE6381" s="179"/>
      <c r="AF6381" s="179"/>
      <c r="AG6381" s="179"/>
      <c r="AH6381" s="179"/>
      <c r="AI6381" s="179"/>
      <c r="AJ6381" s="179"/>
    </row>
    <row r="6382" spans="2:36" x14ac:dyDescent="0.3">
      <c r="B6382" s="224">
        <v>645900</v>
      </c>
      <c r="C6382" s="209">
        <v>272347</v>
      </c>
      <c r="D6382" s="206">
        <f t="shared" si="584"/>
        <v>0.42165505496206845</v>
      </c>
      <c r="E6382" s="208">
        <f t="shared" si="585"/>
        <v>0.45</v>
      </c>
      <c r="F6382" s="207">
        <v>14979.08</v>
      </c>
      <c r="G6382" s="207">
        <v>21787.759999999998</v>
      </c>
      <c r="H6382" s="207">
        <v>24511.23</v>
      </c>
      <c r="I6382" s="214">
        <f t="shared" si="586"/>
        <v>254041</v>
      </c>
      <c r="J6382" s="211">
        <f t="shared" si="578"/>
        <v>0.39331320637869638</v>
      </c>
      <c r="K6382" s="212">
        <f t="shared" si="579"/>
        <v>0.45</v>
      </c>
      <c r="L6382" s="214">
        <f t="shared" si="580"/>
        <v>13972.254999999999</v>
      </c>
      <c r="M6382" s="213">
        <f t="shared" si="581"/>
        <v>20323.28</v>
      </c>
      <c r="N6382" s="213">
        <f t="shared" si="582"/>
        <v>22863.69</v>
      </c>
      <c r="O6382" s="242">
        <f t="shared" si="583"/>
        <v>0.51519999999996802</v>
      </c>
      <c r="P6382" s="242"/>
      <c r="Q6382" s="179"/>
      <c r="R6382" s="179"/>
      <c r="S6382" s="179"/>
      <c r="T6382" s="179"/>
      <c r="U6382" s="179"/>
      <c r="V6382" s="179"/>
      <c r="W6382" s="179"/>
      <c r="X6382" s="179"/>
      <c r="Y6382" s="179"/>
      <c r="Z6382" s="179"/>
      <c r="AA6382" s="222"/>
      <c r="AB6382" s="222"/>
      <c r="AC6382" s="222"/>
      <c r="AD6382" s="179"/>
      <c r="AE6382" s="179"/>
      <c r="AF6382" s="179"/>
      <c r="AG6382" s="179"/>
      <c r="AH6382" s="179"/>
      <c r="AI6382" s="179"/>
      <c r="AJ6382" s="179"/>
    </row>
    <row r="6383" spans="2:36" x14ac:dyDescent="0.3">
      <c r="B6383" s="224">
        <v>646000</v>
      </c>
      <c r="C6383" s="209">
        <v>272392</v>
      </c>
      <c r="D6383" s="206">
        <f t="shared" si="584"/>
        <v>0.42165944272445821</v>
      </c>
      <c r="E6383" s="208">
        <f t="shared" si="585"/>
        <v>0.45</v>
      </c>
      <c r="F6383" s="207">
        <v>14981.56</v>
      </c>
      <c r="G6383" s="207">
        <v>21791.360000000001</v>
      </c>
      <c r="H6383" s="207">
        <v>24515.279999999999</v>
      </c>
      <c r="I6383" s="214">
        <f t="shared" si="586"/>
        <v>254086</v>
      </c>
      <c r="J6383" s="211">
        <f t="shared" si="578"/>
        <v>0.39332198142414859</v>
      </c>
      <c r="K6383" s="212">
        <f t="shared" si="579"/>
        <v>0.45</v>
      </c>
      <c r="L6383" s="214">
        <f t="shared" si="580"/>
        <v>13974.73</v>
      </c>
      <c r="M6383" s="213">
        <f t="shared" si="581"/>
        <v>20326.88</v>
      </c>
      <c r="N6383" s="213">
        <f t="shared" si="582"/>
        <v>22867.739999999998</v>
      </c>
      <c r="O6383" s="242">
        <f t="shared" si="583"/>
        <v>0.51529999999966092</v>
      </c>
      <c r="P6383" s="242"/>
      <c r="Q6383" s="179"/>
      <c r="R6383" s="179"/>
      <c r="S6383" s="179"/>
      <c r="T6383" s="179"/>
      <c r="U6383" s="179"/>
      <c r="V6383" s="179"/>
      <c r="W6383" s="179"/>
      <c r="X6383" s="179"/>
      <c r="Y6383" s="179"/>
      <c r="Z6383" s="179"/>
      <c r="AA6383" s="222"/>
      <c r="AB6383" s="222"/>
      <c r="AC6383" s="222"/>
      <c r="AD6383" s="179"/>
      <c r="AE6383" s="179"/>
      <c r="AF6383" s="179"/>
      <c r="AG6383" s="179"/>
      <c r="AH6383" s="179"/>
      <c r="AI6383" s="179"/>
      <c r="AJ6383" s="179"/>
    </row>
    <row r="6384" spans="2:36" x14ac:dyDescent="0.3">
      <c r="B6384" s="224">
        <v>646100</v>
      </c>
      <c r="C6384" s="209">
        <v>272437</v>
      </c>
      <c r="D6384" s="206">
        <f t="shared" si="584"/>
        <v>0.42166382912861788</v>
      </c>
      <c r="E6384" s="208">
        <f t="shared" si="585"/>
        <v>0.45</v>
      </c>
      <c r="F6384" s="207">
        <v>14984.03</v>
      </c>
      <c r="G6384" s="207">
        <v>21794.959999999999</v>
      </c>
      <c r="H6384" s="207">
        <v>24519.33</v>
      </c>
      <c r="I6384" s="214">
        <f t="shared" si="586"/>
        <v>254131</v>
      </c>
      <c r="J6384" s="211">
        <f t="shared" si="578"/>
        <v>0.39333075375328896</v>
      </c>
      <c r="K6384" s="212">
        <f t="shared" si="579"/>
        <v>0.45</v>
      </c>
      <c r="L6384" s="214">
        <f t="shared" si="580"/>
        <v>13977.205</v>
      </c>
      <c r="M6384" s="213">
        <f t="shared" si="581"/>
        <v>20330.48</v>
      </c>
      <c r="N6384" s="213">
        <f t="shared" si="582"/>
        <v>22871.79</v>
      </c>
      <c r="O6384" s="242">
        <f t="shared" si="583"/>
        <v>0.51520000000047728</v>
      </c>
      <c r="P6384" s="242"/>
      <c r="Q6384" s="179"/>
      <c r="R6384" s="179"/>
      <c r="S6384" s="179"/>
      <c r="T6384" s="179"/>
      <c r="U6384" s="179"/>
      <c r="V6384" s="179"/>
      <c r="W6384" s="179"/>
      <c r="X6384" s="179"/>
      <c r="Y6384" s="179"/>
      <c r="Z6384" s="179"/>
      <c r="AA6384" s="222"/>
      <c r="AB6384" s="222"/>
      <c r="AC6384" s="222"/>
      <c r="AD6384" s="179"/>
      <c r="AE6384" s="179"/>
      <c r="AF6384" s="179"/>
      <c r="AG6384" s="179"/>
      <c r="AH6384" s="179"/>
      <c r="AI6384" s="179"/>
      <c r="AJ6384" s="179"/>
    </row>
    <row r="6385" spans="2:36" x14ac:dyDescent="0.3">
      <c r="B6385" s="224">
        <v>646200</v>
      </c>
      <c r="C6385" s="209">
        <v>272482</v>
      </c>
      <c r="D6385" s="206">
        <f t="shared" si="584"/>
        <v>0.42166821417517797</v>
      </c>
      <c r="E6385" s="208">
        <f t="shared" si="585"/>
        <v>0.45</v>
      </c>
      <c r="F6385" s="207">
        <v>14986.51</v>
      </c>
      <c r="G6385" s="207">
        <v>21798.560000000001</v>
      </c>
      <c r="H6385" s="207">
        <v>24523.38</v>
      </c>
      <c r="I6385" s="214">
        <f t="shared" si="586"/>
        <v>254176</v>
      </c>
      <c r="J6385" s="211">
        <f t="shared" si="578"/>
        <v>0.39333952336737854</v>
      </c>
      <c r="K6385" s="212">
        <f t="shared" si="579"/>
        <v>0.45</v>
      </c>
      <c r="L6385" s="214">
        <f t="shared" si="580"/>
        <v>13979.68</v>
      </c>
      <c r="M6385" s="213">
        <f t="shared" si="581"/>
        <v>20334.080000000002</v>
      </c>
      <c r="N6385" s="213">
        <f t="shared" si="582"/>
        <v>22875.84</v>
      </c>
      <c r="O6385" s="242">
        <f t="shared" si="583"/>
        <v>0.51530000000013387</v>
      </c>
      <c r="P6385" s="242"/>
      <c r="Q6385" s="179"/>
      <c r="R6385" s="179"/>
      <c r="S6385" s="179"/>
      <c r="T6385" s="179"/>
      <c r="U6385" s="179"/>
      <c r="V6385" s="179"/>
      <c r="W6385" s="179"/>
      <c r="X6385" s="179"/>
      <c r="Y6385" s="179"/>
      <c r="Z6385" s="179"/>
      <c r="AA6385" s="222"/>
      <c r="AB6385" s="222"/>
      <c r="AC6385" s="222"/>
      <c r="AD6385" s="179"/>
      <c r="AE6385" s="179"/>
      <c r="AF6385" s="179"/>
      <c r="AG6385" s="179"/>
      <c r="AH6385" s="179"/>
      <c r="AI6385" s="179"/>
      <c r="AJ6385" s="179"/>
    </row>
    <row r="6386" spans="2:36" x14ac:dyDescent="0.3">
      <c r="B6386" s="224">
        <v>646300</v>
      </c>
      <c r="C6386" s="209">
        <v>272527</v>
      </c>
      <c r="D6386" s="206">
        <f t="shared" si="584"/>
        <v>0.42167259786476868</v>
      </c>
      <c r="E6386" s="208">
        <f t="shared" si="585"/>
        <v>0.45</v>
      </c>
      <c r="F6386" s="207">
        <v>14988.98</v>
      </c>
      <c r="G6386" s="207">
        <v>21802.16</v>
      </c>
      <c r="H6386" s="207">
        <v>24527.43</v>
      </c>
      <c r="I6386" s="214">
        <f t="shared" si="586"/>
        <v>254221</v>
      </c>
      <c r="J6386" s="211">
        <f t="shared" si="578"/>
        <v>0.39334829026767754</v>
      </c>
      <c r="K6386" s="212">
        <f t="shared" si="579"/>
        <v>0.45</v>
      </c>
      <c r="L6386" s="214">
        <f t="shared" si="580"/>
        <v>13982.155000000001</v>
      </c>
      <c r="M6386" s="213">
        <f t="shared" si="581"/>
        <v>20337.68</v>
      </c>
      <c r="N6386" s="213">
        <f t="shared" si="582"/>
        <v>22879.89</v>
      </c>
      <c r="O6386" s="242">
        <f t="shared" si="583"/>
        <v>0.51519999999971333</v>
      </c>
      <c r="P6386" s="242"/>
      <c r="Q6386" s="179"/>
      <c r="R6386" s="179"/>
      <c r="S6386" s="179"/>
      <c r="T6386" s="179"/>
      <c r="U6386" s="179"/>
      <c r="V6386" s="179"/>
      <c r="W6386" s="179"/>
      <c r="X6386" s="179"/>
      <c r="Y6386" s="179"/>
      <c r="Z6386" s="179"/>
      <c r="AA6386" s="222"/>
      <c r="AB6386" s="222"/>
      <c r="AC6386" s="222"/>
      <c r="AD6386" s="179"/>
      <c r="AE6386" s="179"/>
      <c r="AF6386" s="179"/>
      <c r="AG6386" s="179"/>
      <c r="AH6386" s="179"/>
      <c r="AI6386" s="179"/>
      <c r="AJ6386" s="179"/>
    </row>
    <row r="6387" spans="2:36" x14ac:dyDescent="0.3">
      <c r="B6387" s="224">
        <v>646400</v>
      </c>
      <c r="C6387" s="209">
        <v>272572</v>
      </c>
      <c r="D6387" s="206">
        <f t="shared" si="584"/>
        <v>0.4216769801980198</v>
      </c>
      <c r="E6387" s="208">
        <f t="shared" si="585"/>
        <v>0.45</v>
      </c>
      <c r="F6387" s="207">
        <v>14991.46</v>
      </c>
      <c r="G6387" s="207">
        <v>21805.759999999998</v>
      </c>
      <c r="H6387" s="207">
        <v>24531.48</v>
      </c>
      <c r="I6387" s="214">
        <f t="shared" si="586"/>
        <v>254266</v>
      </c>
      <c r="J6387" s="211">
        <f t="shared" si="578"/>
        <v>0.39335705445544555</v>
      </c>
      <c r="K6387" s="212">
        <f t="shared" si="579"/>
        <v>0.45</v>
      </c>
      <c r="L6387" s="214">
        <f t="shared" si="580"/>
        <v>13984.63</v>
      </c>
      <c r="M6387" s="213">
        <f t="shared" si="581"/>
        <v>20341.28</v>
      </c>
      <c r="N6387" s="213">
        <f t="shared" si="582"/>
        <v>22883.94</v>
      </c>
      <c r="O6387" s="242">
        <f t="shared" si="583"/>
        <v>0.51530000000002474</v>
      </c>
      <c r="P6387" s="242"/>
      <c r="Q6387" s="179"/>
      <c r="R6387" s="179"/>
      <c r="S6387" s="179"/>
      <c r="T6387" s="179"/>
      <c r="U6387" s="179"/>
      <c r="V6387" s="179"/>
      <c r="W6387" s="179"/>
      <c r="X6387" s="179"/>
      <c r="Y6387" s="179"/>
      <c r="Z6387" s="179"/>
      <c r="AA6387" s="222"/>
      <c r="AB6387" s="222"/>
      <c r="AC6387" s="222"/>
      <c r="AD6387" s="179"/>
      <c r="AE6387" s="179"/>
      <c r="AF6387" s="179"/>
      <c r="AG6387" s="179"/>
      <c r="AH6387" s="179"/>
      <c r="AI6387" s="179"/>
      <c r="AJ6387" s="179"/>
    </row>
    <row r="6388" spans="2:36" x14ac:dyDescent="0.3">
      <c r="B6388" s="224">
        <v>646500</v>
      </c>
      <c r="C6388" s="209">
        <v>272617</v>
      </c>
      <c r="D6388" s="206">
        <f t="shared" si="584"/>
        <v>0.42168136117556071</v>
      </c>
      <c r="E6388" s="208">
        <f t="shared" si="585"/>
        <v>0.45</v>
      </c>
      <c r="F6388" s="207">
        <v>14993.93</v>
      </c>
      <c r="G6388" s="207">
        <v>21809.360000000001</v>
      </c>
      <c r="H6388" s="207">
        <v>24535.53</v>
      </c>
      <c r="I6388" s="214">
        <f t="shared" si="586"/>
        <v>254311</v>
      </c>
      <c r="J6388" s="211">
        <f t="shared" si="578"/>
        <v>0.3933658159319412</v>
      </c>
      <c r="K6388" s="212">
        <f t="shared" si="579"/>
        <v>0.45</v>
      </c>
      <c r="L6388" s="214">
        <f t="shared" si="580"/>
        <v>13987.105</v>
      </c>
      <c r="M6388" s="213">
        <f t="shared" si="581"/>
        <v>20344.88</v>
      </c>
      <c r="N6388" s="213">
        <f t="shared" si="582"/>
        <v>22887.989999999998</v>
      </c>
      <c r="O6388" s="242">
        <f t="shared" si="583"/>
        <v>0.51519999999964061</v>
      </c>
      <c r="P6388" s="242"/>
      <c r="Q6388" s="179"/>
      <c r="R6388" s="179"/>
      <c r="S6388" s="179"/>
      <c r="T6388" s="179"/>
      <c r="U6388" s="179"/>
      <c r="V6388" s="179"/>
      <c r="W6388" s="179"/>
      <c r="X6388" s="179"/>
      <c r="Y6388" s="179"/>
      <c r="Z6388" s="179"/>
      <c r="AA6388" s="222"/>
      <c r="AB6388" s="222"/>
      <c r="AC6388" s="222"/>
      <c r="AD6388" s="179"/>
      <c r="AE6388" s="179"/>
      <c r="AF6388" s="179"/>
      <c r="AG6388" s="179"/>
      <c r="AH6388" s="179"/>
      <c r="AI6388" s="179"/>
      <c r="AJ6388" s="179"/>
    </row>
    <row r="6389" spans="2:36" x14ac:dyDescent="0.3">
      <c r="B6389" s="224">
        <v>646600</v>
      </c>
      <c r="C6389" s="209">
        <v>272662</v>
      </c>
      <c r="D6389" s="206">
        <f t="shared" si="584"/>
        <v>0.4216857407980204</v>
      </c>
      <c r="E6389" s="208">
        <f t="shared" si="585"/>
        <v>0.45</v>
      </c>
      <c r="F6389" s="207">
        <v>14996.41</v>
      </c>
      <c r="G6389" s="207">
        <v>21812.959999999999</v>
      </c>
      <c r="H6389" s="207">
        <v>24539.58</v>
      </c>
      <c r="I6389" s="214">
        <f t="shared" si="586"/>
        <v>254356</v>
      </c>
      <c r="J6389" s="211">
        <f t="shared" si="578"/>
        <v>0.39337457469842252</v>
      </c>
      <c r="K6389" s="212">
        <f t="shared" si="579"/>
        <v>0.45</v>
      </c>
      <c r="L6389" s="214">
        <f t="shared" si="580"/>
        <v>13989.58</v>
      </c>
      <c r="M6389" s="213">
        <f t="shared" si="581"/>
        <v>20348.48</v>
      </c>
      <c r="N6389" s="213">
        <f t="shared" si="582"/>
        <v>22892.04</v>
      </c>
      <c r="O6389" s="242">
        <f t="shared" si="583"/>
        <v>0.5152999999999156</v>
      </c>
      <c r="P6389" s="242"/>
      <c r="Q6389" s="179"/>
      <c r="R6389" s="179"/>
      <c r="S6389" s="179"/>
      <c r="T6389" s="179"/>
      <c r="U6389" s="179"/>
      <c r="V6389" s="179"/>
      <c r="W6389" s="179"/>
      <c r="X6389" s="179"/>
      <c r="Y6389" s="179"/>
      <c r="Z6389" s="179"/>
      <c r="AA6389" s="222"/>
      <c r="AB6389" s="222"/>
      <c r="AC6389" s="222"/>
      <c r="AD6389" s="179"/>
      <c r="AE6389" s="179"/>
      <c r="AF6389" s="179"/>
      <c r="AG6389" s="179"/>
      <c r="AH6389" s="179"/>
      <c r="AI6389" s="179"/>
      <c r="AJ6389" s="179"/>
    </row>
    <row r="6390" spans="2:36" x14ac:dyDescent="0.3">
      <c r="B6390" s="224">
        <v>646700</v>
      </c>
      <c r="C6390" s="209">
        <v>272707</v>
      </c>
      <c r="D6390" s="206">
        <f t="shared" si="584"/>
        <v>0.42169011906602755</v>
      </c>
      <c r="E6390" s="208">
        <f t="shared" si="585"/>
        <v>0.45</v>
      </c>
      <c r="F6390" s="207">
        <v>14998.88</v>
      </c>
      <c r="G6390" s="207">
        <v>21816.560000000001</v>
      </c>
      <c r="H6390" s="207">
        <v>24543.63</v>
      </c>
      <c r="I6390" s="214">
        <f t="shared" si="586"/>
        <v>254401</v>
      </c>
      <c r="J6390" s="211">
        <f t="shared" si="578"/>
        <v>0.39338333075614657</v>
      </c>
      <c r="K6390" s="212">
        <f t="shared" si="579"/>
        <v>0.45</v>
      </c>
      <c r="L6390" s="214">
        <f t="shared" si="580"/>
        <v>13992.055</v>
      </c>
      <c r="M6390" s="213">
        <f t="shared" si="581"/>
        <v>20352.080000000002</v>
      </c>
      <c r="N6390" s="213">
        <f t="shared" si="582"/>
        <v>22896.09</v>
      </c>
      <c r="O6390" s="242">
        <f t="shared" si="583"/>
        <v>0.51520000000007715</v>
      </c>
      <c r="P6390" s="242"/>
      <c r="Q6390" s="179"/>
      <c r="R6390" s="179"/>
      <c r="S6390" s="179"/>
      <c r="T6390" s="179"/>
      <c r="U6390" s="179"/>
      <c r="V6390" s="179"/>
      <c r="W6390" s="179"/>
      <c r="X6390" s="179"/>
      <c r="Y6390" s="179"/>
      <c r="Z6390" s="179"/>
      <c r="AA6390" s="222"/>
      <c r="AB6390" s="222"/>
      <c r="AC6390" s="222"/>
      <c r="AD6390" s="179"/>
      <c r="AE6390" s="179"/>
      <c r="AF6390" s="179"/>
      <c r="AG6390" s="179"/>
      <c r="AH6390" s="179"/>
      <c r="AI6390" s="179"/>
      <c r="AJ6390" s="179"/>
    </row>
    <row r="6391" spans="2:36" x14ac:dyDescent="0.3">
      <c r="B6391" s="224">
        <v>646800</v>
      </c>
      <c r="C6391" s="209">
        <v>272752</v>
      </c>
      <c r="D6391" s="206">
        <f t="shared" si="584"/>
        <v>0.42169449598021025</v>
      </c>
      <c r="E6391" s="208">
        <f t="shared" si="585"/>
        <v>0.45</v>
      </c>
      <c r="F6391" s="207">
        <v>15001.36</v>
      </c>
      <c r="G6391" s="207">
        <v>21820.16</v>
      </c>
      <c r="H6391" s="207">
        <v>24547.68</v>
      </c>
      <c r="I6391" s="214">
        <f t="shared" si="586"/>
        <v>254446</v>
      </c>
      <c r="J6391" s="211">
        <f t="shared" si="578"/>
        <v>0.39339208410636983</v>
      </c>
      <c r="K6391" s="212">
        <f t="shared" si="579"/>
        <v>0.45</v>
      </c>
      <c r="L6391" s="214">
        <f t="shared" si="580"/>
        <v>13994.53</v>
      </c>
      <c r="M6391" s="213">
        <f t="shared" si="581"/>
        <v>20355.68</v>
      </c>
      <c r="N6391" s="213">
        <f t="shared" si="582"/>
        <v>22900.14</v>
      </c>
      <c r="O6391" s="242">
        <f t="shared" si="583"/>
        <v>0.51529999999980647</v>
      </c>
      <c r="P6391" s="242"/>
      <c r="Q6391" s="179"/>
      <c r="R6391" s="179"/>
      <c r="S6391" s="179"/>
      <c r="T6391" s="179"/>
      <c r="U6391" s="179"/>
      <c r="V6391" s="179"/>
      <c r="W6391" s="179"/>
      <c r="X6391" s="179"/>
      <c r="Y6391" s="179"/>
      <c r="Z6391" s="179"/>
      <c r="AA6391" s="222"/>
      <c r="AB6391" s="222"/>
      <c r="AC6391" s="222"/>
      <c r="AD6391" s="179"/>
      <c r="AE6391" s="179"/>
      <c r="AF6391" s="179"/>
      <c r="AG6391" s="179"/>
      <c r="AH6391" s="179"/>
      <c r="AI6391" s="179"/>
      <c r="AJ6391" s="179"/>
    </row>
    <row r="6392" spans="2:36" x14ac:dyDescent="0.3">
      <c r="B6392" s="224">
        <v>646900</v>
      </c>
      <c r="C6392" s="209">
        <v>272797</v>
      </c>
      <c r="D6392" s="206">
        <f t="shared" si="584"/>
        <v>0.42169887154119645</v>
      </c>
      <c r="E6392" s="208">
        <f t="shared" si="585"/>
        <v>0.45</v>
      </c>
      <c r="F6392" s="207">
        <v>15003.83</v>
      </c>
      <c r="G6392" s="207">
        <v>21823.759999999998</v>
      </c>
      <c r="H6392" s="207">
        <v>24551.73</v>
      </c>
      <c r="I6392" s="214">
        <f t="shared" si="586"/>
        <v>254491</v>
      </c>
      <c r="J6392" s="211">
        <f t="shared" si="578"/>
        <v>0.39340083475034782</v>
      </c>
      <c r="K6392" s="212">
        <f t="shared" si="579"/>
        <v>0.45</v>
      </c>
      <c r="L6392" s="214">
        <f t="shared" si="580"/>
        <v>13997.004999999999</v>
      </c>
      <c r="M6392" s="213">
        <f t="shared" si="581"/>
        <v>20359.28</v>
      </c>
      <c r="N6392" s="213">
        <f t="shared" si="582"/>
        <v>22904.19</v>
      </c>
      <c r="O6392" s="242">
        <f t="shared" si="583"/>
        <v>0.51519999999996802</v>
      </c>
      <c r="P6392" s="242"/>
      <c r="Q6392" s="179"/>
      <c r="R6392" s="179"/>
      <c r="S6392" s="179"/>
      <c r="T6392" s="179"/>
      <c r="U6392" s="179"/>
      <c r="V6392" s="179"/>
      <c r="W6392" s="179"/>
      <c r="X6392" s="179"/>
      <c r="Y6392" s="179"/>
      <c r="Z6392" s="179"/>
      <c r="AA6392" s="222"/>
      <c r="AB6392" s="222"/>
      <c r="AC6392" s="222"/>
      <c r="AD6392" s="179"/>
      <c r="AE6392" s="179"/>
      <c r="AF6392" s="179"/>
      <c r="AG6392" s="179"/>
      <c r="AH6392" s="179"/>
      <c r="AI6392" s="179"/>
      <c r="AJ6392" s="179"/>
    </row>
    <row r="6393" spans="2:36" x14ac:dyDescent="0.3">
      <c r="B6393" s="224">
        <v>647000</v>
      </c>
      <c r="C6393" s="209">
        <v>272842</v>
      </c>
      <c r="D6393" s="206">
        <f t="shared" si="584"/>
        <v>0.4217032457496136</v>
      </c>
      <c r="E6393" s="208">
        <f t="shared" si="585"/>
        <v>0.45</v>
      </c>
      <c r="F6393" s="207">
        <v>15006.31</v>
      </c>
      <c r="G6393" s="207">
        <v>21827.360000000001</v>
      </c>
      <c r="H6393" s="207">
        <v>24555.78</v>
      </c>
      <c r="I6393" s="214">
        <f t="shared" si="586"/>
        <v>254536</v>
      </c>
      <c r="J6393" s="211">
        <f t="shared" si="578"/>
        <v>0.3934095826893354</v>
      </c>
      <c r="K6393" s="212">
        <f t="shared" si="579"/>
        <v>0.45</v>
      </c>
      <c r="L6393" s="214">
        <f t="shared" si="580"/>
        <v>13999.48</v>
      </c>
      <c r="M6393" s="213">
        <f t="shared" si="581"/>
        <v>20362.88</v>
      </c>
      <c r="N6393" s="213">
        <f t="shared" si="582"/>
        <v>22908.239999999998</v>
      </c>
      <c r="O6393" s="242">
        <f t="shared" si="583"/>
        <v>0.51529999999966092</v>
      </c>
      <c r="P6393" s="242"/>
      <c r="Q6393" s="179"/>
      <c r="R6393" s="179"/>
      <c r="S6393" s="179"/>
      <c r="T6393" s="179"/>
      <c r="U6393" s="179"/>
      <c r="V6393" s="179"/>
      <c r="W6393" s="179"/>
      <c r="X6393" s="179"/>
      <c r="Y6393" s="179"/>
      <c r="Z6393" s="179"/>
      <c r="AA6393" s="222"/>
      <c r="AB6393" s="222"/>
      <c r="AC6393" s="222"/>
      <c r="AD6393" s="179"/>
      <c r="AE6393" s="179"/>
      <c r="AF6393" s="179"/>
      <c r="AG6393" s="179"/>
      <c r="AH6393" s="179"/>
      <c r="AI6393" s="179"/>
      <c r="AJ6393" s="179"/>
    </row>
    <row r="6394" spans="2:36" x14ac:dyDescent="0.3">
      <c r="B6394" s="224">
        <v>647100</v>
      </c>
      <c r="C6394" s="209">
        <v>272887</v>
      </c>
      <c r="D6394" s="206">
        <f t="shared" si="584"/>
        <v>0.42170761860608869</v>
      </c>
      <c r="E6394" s="208">
        <f t="shared" si="585"/>
        <v>0.45</v>
      </c>
      <c r="F6394" s="207">
        <v>15008.78</v>
      </c>
      <c r="G6394" s="207">
        <v>21830.959999999999</v>
      </c>
      <c r="H6394" s="207">
        <v>24559.83</v>
      </c>
      <c r="I6394" s="214">
        <f t="shared" si="586"/>
        <v>254581</v>
      </c>
      <c r="J6394" s="211">
        <f t="shared" si="578"/>
        <v>0.39341832792458664</v>
      </c>
      <c r="K6394" s="212">
        <f t="shared" si="579"/>
        <v>0.45</v>
      </c>
      <c r="L6394" s="214">
        <f t="shared" si="580"/>
        <v>14001.955</v>
      </c>
      <c r="M6394" s="213">
        <f t="shared" si="581"/>
        <v>20366.48</v>
      </c>
      <c r="N6394" s="213">
        <f t="shared" si="582"/>
        <v>22912.29</v>
      </c>
      <c r="O6394" s="242">
        <f t="shared" si="583"/>
        <v>0.51520000000047728</v>
      </c>
      <c r="P6394" s="242"/>
      <c r="Q6394" s="179"/>
      <c r="R6394" s="179"/>
      <c r="S6394" s="179"/>
      <c r="T6394" s="179"/>
      <c r="U6394" s="179"/>
      <c r="V6394" s="179"/>
      <c r="W6394" s="179"/>
      <c r="X6394" s="179"/>
      <c r="Y6394" s="179"/>
      <c r="Z6394" s="179"/>
      <c r="AA6394" s="222"/>
      <c r="AB6394" s="222"/>
      <c r="AC6394" s="222"/>
      <c r="AD6394" s="179"/>
      <c r="AE6394" s="179"/>
      <c r="AF6394" s="179"/>
      <c r="AG6394" s="179"/>
      <c r="AH6394" s="179"/>
      <c r="AI6394" s="179"/>
      <c r="AJ6394" s="179"/>
    </row>
    <row r="6395" spans="2:36" x14ac:dyDescent="0.3">
      <c r="B6395" s="224">
        <v>647200</v>
      </c>
      <c r="C6395" s="209">
        <v>272932</v>
      </c>
      <c r="D6395" s="206">
        <f t="shared" si="584"/>
        <v>0.42171199011124844</v>
      </c>
      <c r="E6395" s="208">
        <f t="shared" si="585"/>
        <v>0.45</v>
      </c>
      <c r="F6395" s="207">
        <v>15011.26</v>
      </c>
      <c r="G6395" s="207">
        <v>21834.560000000001</v>
      </c>
      <c r="H6395" s="207">
        <v>24563.88</v>
      </c>
      <c r="I6395" s="214">
        <f t="shared" si="586"/>
        <v>254626</v>
      </c>
      <c r="J6395" s="211">
        <f t="shared" ref="J6395:J6458" si="587">I6395/$B6395</f>
        <v>0.39342707045735476</v>
      </c>
      <c r="K6395" s="212">
        <f t="shared" ref="K6395:K6458" si="588">(I6395-I6394)/($B6395-$B6394)</f>
        <v>0.45</v>
      </c>
      <c r="L6395" s="214">
        <f t="shared" si="580"/>
        <v>14004.43</v>
      </c>
      <c r="M6395" s="213">
        <f t="shared" si="581"/>
        <v>20370.080000000002</v>
      </c>
      <c r="N6395" s="213">
        <f t="shared" si="582"/>
        <v>22916.34</v>
      </c>
      <c r="O6395" s="242">
        <f t="shared" si="583"/>
        <v>0.51530000000013387</v>
      </c>
      <c r="P6395" s="242"/>
      <c r="Q6395" s="179"/>
      <c r="R6395" s="179"/>
      <c r="S6395" s="179"/>
      <c r="T6395" s="179"/>
      <c r="U6395" s="179"/>
      <c r="V6395" s="179"/>
      <c r="W6395" s="179"/>
      <c r="X6395" s="179"/>
      <c r="Y6395" s="179"/>
      <c r="Z6395" s="179"/>
      <c r="AA6395" s="222"/>
      <c r="AB6395" s="222"/>
      <c r="AC6395" s="222"/>
      <c r="AD6395" s="179"/>
      <c r="AE6395" s="179"/>
      <c r="AF6395" s="179"/>
      <c r="AG6395" s="179"/>
      <c r="AH6395" s="179"/>
      <c r="AI6395" s="179"/>
      <c r="AJ6395" s="179"/>
    </row>
    <row r="6396" spans="2:36" x14ac:dyDescent="0.3">
      <c r="B6396" s="224">
        <v>647300</v>
      </c>
      <c r="C6396" s="209">
        <v>272977</v>
      </c>
      <c r="D6396" s="206">
        <f t="shared" si="584"/>
        <v>0.42171636026571913</v>
      </c>
      <c r="E6396" s="208">
        <f t="shared" si="585"/>
        <v>0.45</v>
      </c>
      <c r="F6396" s="207">
        <v>15013.73</v>
      </c>
      <c r="G6396" s="207">
        <v>21838.16</v>
      </c>
      <c r="H6396" s="207">
        <v>24567.93</v>
      </c>
      <c r="I6396" s="214">
        <f t="shared" si="586"/>
        <v>254671</v>
      </c>
      <c r="J6396" s="211">
        <f t="shared" si="587"/>
        <v>0.3934358102888923</v>
      </c>
      <c r="K6396" s="212">
        <f t="shared" si="588"/>
        <v>0.45</v>
      </c>
      <c r="L6396" s="214">
        <f t="shared" si="580"/>
        <v>14006.905000000001</v>
      </c>
      <c r="M6396" s="213">
        <f t="shared" si="581"/>
        <v>20373.68</v>
      </c>
      <c r="N6396" s="213">
        <f t="shared" si="582"/>
        <v>22920.39</v>
      </c>
      <c r="O6396" s="242">
        <f t="shared" si="583"/>
        <v>0.51519999999971333</v>
      </c>
      <c r="P6396" s="242"/>
      <c r="Q6396" s="179"/>
      <c r="R6396" s="179"/>
      <c r="S6396" s="179"/>
      <c r="T6396" s="179"/>
      <c r="U6396" s="179"/>
      <c r="V6396" s="179"/>
      <c r="W6396" s="179"/>
      <c r="X6396" s="179"/>
      <c r="Y6396" s="179"/>
      <c r="Z6396" s="179"/>
      <c r="AA6396" s="222"/>
      <c r="AB6396" s="222"/>
      <c r="AC6396" s="222"/>
      <c r="AD6396" s="179"/>
      <c r="AE6396" s="179"/>
      <c r="AF6396" s="179"/>
      <c r="AG6396" s="179"/>
      <c r="AH6396" s="179"/>
      <c r="AI6396" s="179"/>
      <c r="AJ6396" s="179"/>
    </row>
    <row r="6397" spans="2:36" x14ac:dyDescent="0.3">
      <c r="B6397" s="224">
        <v>647400</v>
      </c>
      <c r="C6397" s="209">
        <v>273022</v>
      </c>
      <c r="D6397" s="206">
        <f t="shared" si="584"/>
        <v>0.42172072907012664</v>
      </c>
      <c r="E6397" s="208">
        <f t="shared" si="585"/>
        <v>0.45</v>
      </c>
      <c r="F6397" s="207">
        <v>15016.21</v>
      </c>
      <c r="G6397" s="207">
        <v>21841.759999999998</v>
      </c>
      <c r="H6397" s="207">
        <v>24571.98</v>
      </c>
      <c r="I6397" s="214">
        <f t="shared" si="586"/>
        <v>254716</v>
      </c>
      <c r="J6397" s="211">
        <f t="shared" si="587"/>
        <v>0.39344454742045104</v>
      </c>
      <c r="K6397" s="212">
        <f t="shared" si="588"/>
        <v>0.45</v>
      </c>
      <c r="L6397" s="214">
        <f t="shared" si="580"/>
        <v>14009.38</v>
      </c>
      <c r="M6397" s="213">
        <f t="shared" si="581"/>
        <v>20377.28</v>
      </c>
      <c r="N6397" s="213">
        <f t="shared" si="582"/>
        <v>22924.44</v>
      </c>
      <c r="O6397" s="242">
        <f t="shared" si="583"/>
        <v>0.51530000000002474</v>
      </c>
      <c r="P6397" s="242"/>
      <c r="Q6397" s="179"/>
      <c r="R6397" s="179"/>
      <c r="S6397" s="179"/>
      <c r="T6397" s="179"/>
      <c r="U6397" s="179"/>
      <c r="V6397" s="179"/>
      <c r="W6397" s="179"/>
      <c r="X6397" s="179"/>
      <c r="Y6397" s="179"/>
      <c r="Z6397" s="179"/>
      <c r="AA6397" s="222"/>
      <c r="AB6397" s="222"/>
      <c r="AC6397" s="222"/>
      <c r="AD6397" s="179"/>
      <c r="AE6397" s="179"/>
      <c r="AF6397" s="179"/>
      <c r="AG6397" s="179"/>
      <c r="AH6397" s="179"/>
      <c r="AI6397" s="179"/>
      <c r="AJ6397" s="179"/>
    </row>
    <row r="6398" spans="2:36" x14ac:dyDescent="0.3">
      <c r="B6398" s="224">
        <v>647500</v>
      </c>
      <c r="C6398" s="209">
        <v>273067</v>
      </c>
      <c r="D6398" s="206">
        <f t="shared" si="584"/>
        <v>0.42172509652509654</v>
      </c>
      <c r="E6398" s="208">
        <f t="shared" si="585"/>
        <v>0.45</v>
      </c>
      <c r="F6398" s="207">
        <v>15018.68</v>
      </c>
      <c r="G6398" s="207">
        <v>21845.360000000001</v>
      </c>
      <c r="H6398" s="207">
        <v>24576.03</v>
      </c>
      <c r="I6398" s="214">
        <f t="shared" si="586"/>
        <v>254761</v>
      </c>
      <c r="J6398" s="211">
        <f t="shared" si="587"/>
        <v>0.39345328185328188</v>
      </c>
      <c r="K6398" s="212">
        <f t="shared" si="588"/>
        <v>0.45</v>
      </c>
      <c r="L6398" s="214">
        <f t="shared" ref="L6398:L6461" si="589">I6398*5.5%</f>
        <v>14011.855</v>
      </c>
      <c r="M6398" s="213">
        <f t="shared" ref="M6398:M6461" si="590">I6398*8%</f>
        <v>20380.88</v>
      </c>
      <c r="N6398" s="213">
        <f t="shared" ref="N6398:N6461" si="591">I6398*9%</f>
        <v>22928.489999999998</v>
      </c>
      <c r="O6398" s="242">
        <f t="shared" si="583"/>
        <v>0.51519999999964061</v>
      </c>
      <c r="P6398" s="242"/>
      <c r="Q6398" s="179"/>
      <c r="R6398" s="179"/>
      <c r="S6398" s="179"/>
      <c r="T6398" s="179"/>
      <c r="U6398" s="179"/>
      <c r="V6398" s="179"/>
      <c r="W6398" s="179"/>
      <c r="X6398" s="179"/>
      <c r="Y6398" s="179"/>
      <c r="Z6398" s="179"/>
      <c r="AA6398" s="222"/>
      <c r="AB6398" s="222"/>
      <c r="AC6398" s="222"/>
      <c r="AD6398" s="179"/>
      <c r="AE6398" s="179"/>
      <c r="AF6398" s="179"/>
      <c r="AG6398" s="179"/>
      <c r="AH6398" s="179"/>
      <c r="AI6398" s="179"/>
      <c r="AJ6398" s="179"/>
    </row>
    <row r="6399" spans="2:36" x14ac:dyDescent="0.3">
      <c r="B6399" s="224">
        <v>647600</v>
      </c>
      <c r="C6399" s="209">
        <v>273112</v>
      </c>
      <c r="D6399" s="206">
        <f t="shared" si="584"/>
        <v>0.42172946263125388</v>
      </c>
      <c r="E6399" s="208">
        <f t="shared" si="585"/>
        <v>0.45</v>
      </c>
      <c r="F6399" s="207">
        <v>15021.16</v>
      </c>
      <c r="G6399" s="207">
        <v>21848.959999999999</v>
      </c>
      <c r="H6399" s="207">
        <v>24580.080000000002</v>
      </c>
      <c r="I6399" s="214">
        <f t="shared" si="586"/>
        <v>254806</v>
      </c>
      <c r="J6399" s="211">
        <f t="shared" si="587"/>
        <v>0.39346201358863497</v>
      </c>
      <c r="K6399" s="212">
        <f t="shared" si="588"/>
        <v>0.45</v>
      </c>
      <c r="L6399" s="214">
        <f t="shared" si="589"/>
        <v>14014.33</v>
      </c>
      <c r="M6399" s="213">
        <f t="shared" si="590"/>
        <v>20384.48</v>
      </c>
      <c r="N6399" s="213">
        <f t="shared" si="591"/>
        <v>22932.54</v>
      </c>
      <c r="O6399" s="242">
        <f t="shared" si="583"/>
        <v>0.5152999999999156</v>
      </c>
      <c r="P6399" s="242"/>
      <c r="Q6399" s="179"/>
      <c r="R6399" s="179"/>
      <c r="S6399" s="179"/>
      <c r="T6399" s="179"/>
      <c r="U6399" s="179"/>
      <c r="V6399" s="179"/>
      <c r="W6399" s="179"/>
      <c r="X6399" s="179"/>
      <c r="Y6399" s="179"/>
      <c r="Z6399" s="179"/>
      <c r="AA6399" s="222"/>
      <c r="AB6399" s="222"/>
      <c r="AC6399" s="222"/>
      <c r="AD6399" s="179"/>
      <c r="AE6399" s="179"/>
      <c r="AF6399" s="179"/>
      <c r="AG6399" s="179"/>
      <c r="AH6399" s="179"/>
      <c r="AI6399" s="179"/>
      <c r="AJ6399" s="179"/>
    </row>
    <row r="6400" spans="2:36" x14ac:dyDescent="0.3">
      <c r="B6400" s="224">
        <v>647700</v>
      </c>
      <c r="C6400" s="209">
        <v>273157</v>
      </c>
      <c r="D6400" s="206">
        <f t="shared" si="584"/>
        <v>0.42173382738922338</v>
      </c>
      <c r="E6400" s="208">
        <f t="shared" si="585"/>
        <v>0.45</v>
      </c>
      <c r="F6400" s="207">
        <v>15023.63</v>
      </c>
      <c r="G6400" s="207">
        <v>21852.560000000001</v>
      </c>
      <c r="H6400" s="207">
        <v>24584.13</v>
      </c>
      <c r="I6400" s="214">
        <f t="shared" si="586"/>
        <v>254851</v>
      </c>
      <c r="J6400" s="211">
        <f t="shared" si="587"/>
        <v>0.39347074262775977</v>
      </c>
      <c r="K6400" s="212">
        <f t="shared" si="588"/>
        <v>0.45</v>
      </c>
      <c r="L6400" s="214">
        <f t="shared" si="589"/>
        <v>14016.805</v>
      </c>
      <c r="M6400" s="213">
        <f t="shared" si="590"/>
        <v>20388.080000000002</v>
      </c>
      <c r="N6400" s="213">
        <f t="shared" si="591"/>
        <v>22936.59</v>
      </c>
      <c r="O6400" s="242">
        <f t="shared" si="583"/>
        <v>0.51520000000007715</v>
      </c>
      <c r="P6400" s="242"/>
      <c r="Q6400" s="179"/>
      <c r="R6400" s="179"/>
      <c r="S6400" s="179"/>
      <c r="T6400" s="179"/>
      <c r="U6400" s="179"/>
      <c r="V6400" s="179"/>
      <c r="W6400" s="179"/>
      <c r="X6400" s="179"/>
      <c r="Y6400" s="179"/>
      <c r="Z6400" s="179"/>
      <c r="AA6400" s="222"/>
      <c r="AB6400" s="222"/>
      <c r="AC6400" s="222"/>
      <c r="AD6400" s="179"/>
      <c r="AE6400" s="179"/>
      <c r="AF6400" s="179"/>
      <c r="AG6400" s="179"/>
      <c r="AH6400" s="179"/>
      <c r="AI6400" s="179"/>
      <c r="AJ6400" s="179"/>
    </row>
    <row r="6401" spans="2:36" x14ac:dyDescent="0.3">
      <c r="B6401" s="224">
        <v>647800</v>
      </c>
      <c r="C6401" s="209">
        <v>273202</v>
      </c>
      <c r="D6401" s="206">
        <f t="shared" si="584"/>
        <v>0.42173819079962954</v>
      </c>
      <c r="E6401" s="208">
        <f t="shared" si="585"/>
        <v>0.45</v>
      </c>
      <c r="F6401" s="207">
        <v>15026.11</v>
      </c>
      <c r="G6401" s="207">
        <v>21856.16</v>
      </c>
      <c r="H6401" s="207">
        <v>24588.18</v>
      </c>
      <c r="I6401" s="214">
        <f t="shared" si="586"/>
        <v>254896</v>
      </c>
      <c r="J6401" s="211">
        <f t="shared" si="587"/>
        <v>0.39347946897190489</v>
      </c>
      <c r="K6401" s="212">
        <f t="shared" si="588"/>
        <v>0.45</v>
      </c>
      <c r="L6401" s="214">
        <f t="shared" si="589"/>
        <v>14019.28</v>
      </c>
      <c r="M6401" s="213">
        <f t="shared" si="590"/>
        <v>20391.68</v>
      </c>
      <c r="N6401" s="213">
        <f t="shared" si="591"/>
        <v>22940.639999999999</v>
      </c>
      <c r="O6401" s="242">
        <f t="shared" si="583"/>
        <v>0.51529999999980647</v>
      </c>
      <c r="P6401" s="242"/>
      <c r="Q6401" s="179"/>
      <c r="R6401" s="179"/>
      <c r="S6401" s="179"/>
      <c r="T6401" s="179"/>
      <c r="U6401" s="179"/>
      <c r="V6401" s="179"/>
      <c r="W6401" s="179"/>
      <c r="X6401" s="179"/>
      <c r="Y6401" s="179"/>
      <c r="Z6401" s="179"/>
      <c r="AA6401" s="222"/>
      <c r="AB6401" s="222"/>
      <c r="AC6401" s="222"/>
      <c r="AD6401" s="179"/>
      <c r="AE6401" s="179"/>
      <c r="AF6401" s="179"/>
      <c r="AG6401" s="179"/>
      <c r="AH6401" s="179"/>
      <c r="AI6401" s="179"/>
      <c r="AJ6401" s="179"/>
    </row>
    <row r="6402" spans="2:36" x14ac:dyDescent="0.3">
      <c r="B6402" s="224">
        <v>647900</v>
      </c>
      <c r="C6402" s="209">
        <v>273247</v>
      </c>
      <c r="D6402" s="206">
        <f t="shared" si="584"/>
        <v>0.42174255286309614</v>
      </c>
      <c r="E6402" s="208">
        <f t="shared" si="585"/>
        <v>0.45</v>
      </c>
      <c r="F6402" s="207">
        <v>15028.58</v>
      </c>
      <c r="G6402" s="207">
        <v>21859.759999999998</v>
      </c>
      <c r="H6402" s="207">
        <v>24592.23</v>
      </c>
      <c r="I6402" s="214">
        <f t="shared" si="586"/>
        <v>254941</v>
      </c>
      <c r="J6402" s="211">
        <f t="shared" si="587"/>
        <v>0.39348819262231827</v>
      </c>
      <c r="K6402" s="212">
        <f t="shared" si="588"/>
        <v>0.45</v>
      </c>
      <c r="L6402" s="214">
        <f t="shared" si="589"/>
        <v>14021.754999999999</v>
      </c>
      <c r="M6402" s="213">
        <f t="shared" si="590"/>
        <v>20395.28</v>
      </c>
      <c r="N6402" s="213">
        <f t="shared" si="591"/>
        <v>22944.69</v>
      </c>
      <c r="O6402" s="242">
        <f t="shared" si="583"/>
        <v>0.51519999999996802</v>
      </c>
      <c r="P6402" s="242"/>
      <c r="Q6402" s="179"/>
      <c r="R6402" s="179"/>
      <c r="S6402" s="179"/>
      <c r="T6402" s="179"/>
      <c r="U6402" s="179"/>
      <c r="V6402" s="179"/>
      <c r="W6402" s="179"/>
      <c r="X6402" s="179"/>
      <c r="Y6402" s="179"/>
      <c r="Z6402" s="179"/>
      <c r="AA6402" s="222"/>
      <c r="AB6402" s="222"/>
      <c r="AC6402" s="222"/>
      <c r="AD6402" s="179"/>
      <c r="AE6402" s="179"/>
      <c r="AF6402" s="179"/>
      <c r="AG6402" s="179"/>
      <c r="AH6402" s="179"/>
      <c r="AI6402" s="179"/>
      <c r="AJ6402" s="179"/>
    </row>
    <row r="6403" spans="2:36" x14ac:dyDescent="0.3">
      <c r="B6403" s="224">
        <v>648000</v>
      </c>
      <c r="C6403" s="209">
        <v>273292</v>
      </c>
      <c r="D6403" s="206">
        <f t="shared" si="584"/>
        <v>0.42174691358024691</v>
      </c>
      <c r="E6403" s="208">
        <f t="shared" si="585"/>
        <v>0.45</v>
      </c>
      <c r="F6403" s="207">
        <v>15031.06</v>
      </c>
      <c r="G6403" s="207">
        <v>21863.360000000001</v>
      </c>
      <c r="H6403" s="207">
        <v>24596.28</v>
      </c>
      <c r="I6403" s="214">
        <f t="shared" si="586"/>
        <v>254986</v>
      </c>
      <c r="J6403" s="211">
        <f t="shared" si="587"/>
        <v>0.39349691358024691</v>
      </c>
      <c r="K6403" s="212">
        <f t="shared" si="588"/>
        <v>0.45</v>
      </c>
      <c r="L6403" s="214">
        <f t="shared" si="589"/>
        <v>14024.23</v>
      </c>
      <c r="M6403" s="213">
        <f t="shared" si="590"/>
        <v>20398.88</v>
      </c>
      <c r="N6403" s="213">
        <f t="shared" si="591"/>
        <v>22948.739999999998</v>
      </c>
      <c r="O6403" s="242">
        <f t="shared" si="583"/>
        <v>0.51529999999966092</v>
      </c>
      <c r="P6403" s="242"/>
      <c r="Q6403" s="179"/>
      <c r="R6403" s="179"/>
      <c r="S6403" s="179"/>
      <c r="T6403" s="179"/>
      <c r="U6403" s="179"/>
      <c r="V6403" s="179"/>
      <c r="W6403" s="179"/>
      <c r="X6403" s="179"/>
      <c r="Y6403" s="179"/>
      <c r="Z6403" s="179"/>
      <c r="AA6403" s="222"/>
      <c r="AB6403" s="222"/>
      <c r="AC6403" s="222"/>
      <c r="AD6403" s="179"/>
      <c r="AE6403" s="179"/>
      <c r="AF6403" s="179"/>
      <c r="AG6403" s="179"/>
      <c r="AH6403" s="179"/>
      <c r="AI6403" s="179"/>
      <c r="AJ6403" s="179"/>
    </row>
    <row r="6404" spans="2:36" x14ac:dyDescent="0.3">
      <c r="B6404" s="224">
        <v>648100</v>
      </c>
      <c r="C6404" s="209">
        <v>273337</v>
      </c>
      <c r="D6404" s="206">
        <f t="shared" si="584"/>
        <v>0.421751272951705</v>
      </c>
      <c r="E6404" s="208">
        <f t="shared" si="585"/>
        <v>0.45</v>
      </c>
      <c r="F6404" s="207">
        <v>15033.53</v>
      </c>
      <c r="G6404" s="207">
        <v>21866.959999999999</v>
      </c>
      <c r="H6404" s="207">
        <v>24600.33</v>
      </c>
      <c r="I6404" s="214">
        <f t="shared" si="586"/>
        <v>255031</v>
      </c>
      <c r="J6404" s="211">
        <f t="shared" si="587"/>
        <v>0.39350563184693721</v>
      </c>
      <c r="K6404" s="212">
        <f t="shared" si="588"/>
        <v>0.45</v>
      </c>
      <c r="L6404" s="214">
        <f t="shared" si="589"/>
        <v>14026.705</v>
      </c>
      <c r="M6404" s="213">
        <f t="shared" si="590"/>
        <v>20402.48</v>
      </c>
      <c r="N6404" s="213">
        <f t="shared" si="591"/>
        <v>22952.79</v>
      </c>
      <c r="O6404" s="242">
        <f t="shared" si="583"/>
        <v>0.51520000000047728</v>
      </c>
      <c r="P6404" s="242"/>
      <c r="Q6404" s="179"/>
      <c r="R6404" s="179"/>
      <c r="S6404" s="179"/>
      <c r="T6404" s="179"/>
      <c r="U6404" s="179"/>
      <c r="V6404" s="179"/>
      <c r="W6404" s="179"/>
      <c r="X6404" s="179"/>
      <c r="Y6404" s="179"/>
      <c r="Z6404" s="179"/>
      <c r="AA6404" s="222"/>
      <c r="AB6404" s="222"/>
      <c r="AC6404" s="222"/>
      <c r="AD6404" s="179"/>
      <c r="AE6404" s="179"/>
      <c r="AF6404" s="179"/>
      <c r="AG6404" s="179"/>
      <c r="AH6404" s="179"/>
      <c r="AI6404" s="179"/>
      <c r="AJ6404" s="179"/>
    </row>
    <row r="6405" spans="2:36" x14ac:dyDescent="0.3">
      <c r="B6405" s="224">
        <v>648200</v>
      </c>
      <c r="C6405" s="209">
        <v>273382</v>
      </c>
      <c r="D6405" s="206">
        <f t="shared" si="584"/>
        <v>0.42175563097809315</v>
      </c>
      <c r="E6405" s="208">
        <f t="shared" si="585"/>
        <v>0.45</v>
      </c>
      <c r="F6405" s="207">
        <v>15036.01</v>
      </c>
      <c r="G6405" s="207">
        <v>21870.560000000001</v>
      </c>
      <c r="H6405" s="207">
        <v>24604.38</v>
      </c>
      <c r="I6405" s="214">
        <f t="shared" si="586"/>
        <v>255076</v>
      </c>
      <c r="J6405" s="211">
        <f t="shared" si="587"/>
        <v>0.39351434742363467</v>
      </c>
      <c r="K6405" s="212">
        <f t="shared" si="588"/>
        <v>0.45</v>
      </c>
      <c r="L6405" s="214">
        <f t="shared" si="589"/>
        <v>14029.18</v>
      </c>
      <c r="M6405" s="213">
        <f t="shared" si="590"/>
        <v>20406.080000000002</v>
      </c>
      <c r="N6405" s="213">
        <f t="shared" si="591"/>
        <v>22956.84</v>
      </c>
      <c r="O6405" s="242">
        <f t="shared" ref="O6405:O6468" si="592">(C6405+F6405+H6405-C6404-F6404-H6404)/100</f>
        <v>0.51530000000013387</v>
      </c>
      <c r="P6405" s="242"/>
      <c r="Q6405" s="179"/>
      <c r="R6405" s="179"/>
      <c r="S6405" s="179"/>
      <c r="T6405" s="179"/>
      <c r="U6405" s="179"/>
      <c r="V6405" s="179"/>
      <c r="W6405" s="179"/>
      <c r="X6405" s="179"/>
      <c r="Y6405" s="179"/>
      <c r="Z6405" s="179"/>
      <c r="AA6405" s="222"/>
      <c r="AB6405" s="222"/>
      <c r="AC6405" s="222"/>
      <c r="AD6405" s="179"/>
      <c r="AE6405" s="179"/>
      <c r="AF6405" s="179"/>
      <c r="AG6405" s="179"/>
      <c r="AH6405" s="179"/>
      <c r="AI6405" s="179"/>
      <c r="AJ6405" s="179"/>
    </row>
    <row r="6406" spans="2:36" x14ac:dyDescent="0.3">
      <c r="B6406" s="224">
        <v>648300</v>
      </c>
      <c r="C6406" s="209">
        <v>273427</v>
      </c>
      <c r="D6406" s="206">
        <f t="shared" si="584"/>
        <v>0.42175998766003392</v>
      </c>
      <c r="E6406" s="208">
        <f t="shared" si="585"/>
        <v>0.45</v>
      </c>
      <c r="F6406" s="207">
        <v>15038.48</v>
      </c>
      <c r="G6406" s="207">
        <v>21874.16</v>
      </c>
      <c r="H6406" s="207">
        <v>24608.43</v>
      </c>
      <c r="I6406" s="214">
        <f t="shared" si="586"/>
        <v>255121</v>
      </c>
      <c r="J6406" s="211">
        <f t="shared" si="587"/>
        <v>0.39352306031158413</v>
      </c>
      <c r="K6406" s="212">
        <f t="shared" si="588"/>
        <v>0.45</v>
      </c>
      <c r="L6406" s="214">
        <f t="shared" si="589"/>
        <v>14031.655000000001</v>
      </c>
      <c r="M6406" s="213">
        <f t="shared" si="590"/>
        <v>20409.68</v>
      </c>
      <c r="N6406" s="213">
        <f t="shared" si="591"/>
        <v>22960.89</v>
      </c>
      <c r="O6406" s="242">
        <f t="shared" si="592"/>
        <v>0.51519999999971333</v>
      </c>
      <c r="P6406" s="242"/>
      <c r="Q6406" s="179"/>
      <c r="R6406" s="179"/>
      <c r="S6406" s="179"/>
      <c r="T6406" s="179"/>
      <c r="U6406" s="179"/>
      <c r="V6406" s="179"/>
      <c r="W6406" s="179"/>
      <c r="X6406" s="179"/>
      <c r="Y6406" s="179"/>
      <c r="Z6406" s="179"/>
      <c r="AA6406" s="222"/>
      <c r="AB6406" s="222"/>
      <c r="AC6406" s="222"/>
      <c r="AD6406" s="179"/>
      <c r="AE6406" s="179"/>
      <c r="AF6406" s="179"/>
      <c r="AG6406" s="179"/>
      <c r="AH6406" s="179"/>
      <c r="AI6406" s="179"/>
      <c r="AJ6406" s="179"/>
    </row>
    <row r="6407" spans="2:36" x14ac:dyDescent="0.3">
      <c r="B6407" s="224">
        <v>648400</v>
      </c>
      <c r="C6407" s="209">
        <v>273472</v>
      </c>
      <c r="D6407" s="206">
        <f t="shared" si="584"/>
        <v>0.4217643429981493</v>
      </c>
      <c r="E6407" s="208">
        <f t="shared" si="585"/>
        <v>0.45</v>
      </c>
      <c r="F6407" s="207">
        <v>15040.96</v>
      </c>
      <c r="G6407" s="207">
        <v>21877.759999999998</v>
      </c>
      <c r="H6407" s="207">
        <v>24612.48</v>
      </c>
      <c r="I6407" s="214">
        <f t="shared" si="586"/>
        <v>255166</v>
      </c>
      <c r="J6407" s="211">
        <f t="shared" si="587"/>
        <v>0.39353177051202959</v>
      </c>
      <c r="K6407" s="212">
        <f t="shared" si="588"/>
        <v>0.45</v>
      </c>
      <c r="L6407" s="214">
        <f t="shared" si="589"/>
        <v>14034.13</v>
      </c>
      <c r="M6407" s="213">
        <f t="shared" si="590"/>
        <v>20413.28</v>
      </c>
      <c r="N6407" s="213">
        <f t="shared" si="591"/>
        <v>22964.94</v>
      </c>
      <c r="O6407" s="242">
        <f t="shared" si="592"/>
        <v>0.51530000000002474</v>
      </c>
      <c r="P6407" s="242"/>
      <c r="Q6407" s="179"/>
      <c r="R6407" s="179"/>
      <c r="S6407" s="179"/>
      <c r="T6407" s="179"/>
      <c r="U6407" s="179"/>
      <c r="V6407" s="179"/>
      <c r="W6407" s="179"/>
      <c r="X6407" s="179"/>
      <c r="Y6407" s="179"/>
      <c r="Z6407" s="179"/>
      <c r="AA6407" s="222"/>
      <c r="AB6407" s="222"/>
      <c r="AC6407" s="222"/>
      <c r="AD6407" s="179"/>
      <c r="AE6407" s="179"/>
      <c r="AF6407" s="179"/>
      <c r="AG6407" s="179"/>
      <c r="AH6407" s="179"/>
      <c r="AI6407" s="179"/>
      <c r="AJ6407" s="179"/>
    </row>
    <row r="6408" spans="2:36" x14ac:dyDescent="0.3">
      <c r="B6408" s="224">
        <v>648500</v>
      </c>
      <c r="C6408" s="209">
        <v>273517</v>
      </c>
      <c r="D6408" s="206">
        <f t="shared" si="584"/>
        <v>0.42176869699306091</v>
      </c>
      <c r="E6408" s="208">
        <f t="shared" si="585"/>
        <v>0.45</v>
      </c>
      <c r="F6408" s="207">
        <v>15043.43</v>
      </c>
      <c r="G6408" s="207">
        <v>21881.360000000001</v>
      </c>
      <c r="H6408" s="207">
        <v>24616.53</v>
      </c>
      <c r="I6408" s="214">
        <f t="shared" si="586"/>
        <v>255211</v>
      </c>
      <c r="J6408" s="211">
        <f t="shared" si="587"/>
        <v>0.39354047802621434</v>
      </c>
      <c r="K6408" s="212">
        <f t="shared" si="588"/>
        <v>0.45</v>
      </c>
      <c r="L6408" s="214">
        <f t="shared" si="589"/>
        <v>14036.605</v>
      </c>
      <c r="M6408" s="213">
        <f t="shared" si="590"/>
        <v>20416.88</v>
      </c>
      <c r="N6408" s="213">
        <f t="shared" si="591"/>
        <v>22968.989999999998</v>
      </c>
      <c r="O6408" s="242">
        <f t="shared" si="592"/>
        <v>0.51519999999964061</v>
      </c>
      <c r="P6408" s="242"/>
      <c r="Q6408" s="179"/>
      <c r="R6408" s="179"/>
      <c r="S6408" s="179"/>
      <c r="T6408" s="179"/>
      <c r="U6408" s="179"/>
      <c r="V6408" s="179"/>
      <c r="W6408" s="179"/>
      <c r="X6408" s="179"/>
      <c r="Y6408" s="179"/>
      <c r="Z6408" s="179"/>
      <c r="AA6408" s="222"/>
      <c r="AB6408" s="222"/>
      <c r="AC6408" s="222"/>
      <c r="AD6408" s="179"/>
      <c r="AE6408" s="179"/>
      <c r="AF6408" s="179"/>
      <c r="AG6408" s="179"/>
      <c r="AH6408" s="179"/>
      <c r="AI6408" s="179"/>
      <c r="AJ6408" s="179"/>
    </row>
    <row r="6409" spans="2:36" x14ac:dyDescent="0.3">
      <c r="B6409" s="224">
        <v>648600</v>
      </c>
      <c r="C6409" s="209">
        <v>273562</v>
      </c>
      <c r="D6409" s="206">
        <f t="shared" si="584"/>
        <v>0.42177304964539009</v>
      </c>
      <c r="E6409" s="208">
        <f t="shared" si="585"/>
        <v>0.45</v>
      </c>
      <c r="F6409" s="207">
        <v>15045.91</v>
      </c>
      <c r="G6409" s="207">
        <v>21884.959999999999</v>
      </c>
      <c r="H6409" s="207">
        <v>24620.58</v>
      </c>
      <c r="I6409" s="214">
        <f t="shared" si="586"/>
        <v>255256</v>
      </c>
      <c r="J6409" s="211">
        <f t="shared" si="587"/>
        <v>0.39354918285538082</v>
      </c>
      <c r="K6409" s="212">
        <f t="shared" si="588"/>
        <v>0.45</v>
      </c>
      <c r="L6409" s="214">
        <f t="shared" si="589"/>
        <v>14039.08</v>
      </c>
      <c r="M6409" s="213">
        <f t="shared" si="590"/>
        <v>20420.48</v>
      </c>
      <c r="N6409" s="213">
        <f t="shared" si="591"/>
        <v>22973.040000000001</v>
      </c>
      <c r="O6409" s="242">
        <f t="shared" si="592"/>
        <v>0.5152999999999156</v>
      </c>
      <c r="P6409" s="242"/>
      <c r="Q6409" s="179"/>
      <c r="R6409" s="179"/>
      <c r="S6409" s="179"/>
      <c r="T6409" s="179"/>
      <c r="U6409" s="179"/>
      <c r="V6409" s="179"/>
      <c r="W6409" s="179"/>
      <c r="X6409" s="179"/>
      <c r="Y6409" s="179"/>
      <c r="Z6409" s="179"/>
      <c r="AA6409" s="222"/>
      <c r="AB6409" s="222"/>
      <c r="AC6409" s="222"/>
      <c r="AD6409" s="179"/>
      <c r="AE6409" s="179"/>
      <c r="AF6409" s="179"/>
      <c r="AG6409" s="179"/>
      <c r="AH6409" s="179"/>
      <c r="AI6409" s="179"/>
      <c r="AJ6409" s="179"/>
    </row>
    <row r="6410" spans="2:36" x14ac:dyDescent="0.3">
      <c r="B6410" s="224">
        <v>648700</v>
      </c>
      <c r="C6410" s="209">
        <v>273607</v>
      </c>
      <c r="D6410" s="206">
        <f t="shared" si="584"/>
        <v>0.42177740095575766</v>
      </c>
      <c r="E6410" s="208">
        <f t="shared" si="585"/>
        <v>0.45</v>
      </c>
      <c r="F6410" s="207">
        <v>15048.38</v>
      </c>
      <c r="G6410" s="207">
        <v>21888.560000000001</v>
      </c>
      <c r="H6410" s="207">
        <v>24624.63</v>
      </c>
      <c r="I6410" s="214">
        <f t="shared" si="586"/>
        <v>255301</v>
      </c>
      <c r="J6410" s="211">
        <f t="shared" si="587"/>
        <v>0.39355788500077077</v>
      </c>
      <c r="K6410" s="212">
        <f t="shared" si="588"/>
        <v>0.45</v>
      </c>
      <c r="L6410" s="214">
        <f t="shared" si="589"/>
        <v>14041.555</v>
      </c>
      <c r="M6410" s="213">
        <f t="shared" si="590"/>
        <v>20424.080000000002</v>
      </c>
      <c r="N6410" s="213">
        <f t="shared" si="591"/>
        <v>22977.09</v>
      </c>
      <c r="O6410" s="242">
        <f t="shared" si="592"/>
        <v>0.51520000000007715</v>
      </c>
      <c r="P6410" s="242"/>
      <c r="Q6410" s="179"/>
      <c r="R6410" s="179"/>
      <c r="S6410" s="179"/>
      <c r="T6410" s="179"/>
      <c r="U6410" s="179"/>
      <c r="V6410" s="179"/>
      <c r="W6410" s="179"/>
      <c r="X6410" s="179"/>
      <c r="Y6410" s="179"/>
      <c r="Z6410" s="179"/>
      <c r="AA6410" s="222"/>
      <c r="AB6410" s="222"/>
      <c r="AC6410" s="222"/>
      <c r="AD6410" s="179"/>
      <c r="AE6410" s="179"/>
      <c r="AF6410" s="179"/>
      <c r="AG6410" s="179"/>
      <c r="AH6410" s="179"/>
      <c r="AI6410" s="179"/>
      <c r="AJ6410" s="179"/>
    </row>
    <row r="6411" spans="2:36" x14ac:dyDescent="0.3">
      <c r="B6411" s="224">
        <v>648800</v>
      </c>
      <c r="C6411" s="209">
        <v>273652</v>
      </c>
      <c r="D6411" s="206">
        <f t="shared" si="584"/>
        <v>0.4217817509247842</v>
      </c>
      <c r="E6411" s="208">
        <f t="shared" si="585"/>
        <v>0.45</v>
      </c>
      <c r="F6411" s="207">
        <v>15050.86</v>
      </c>
      <c r="G6411" s="207">
        <v>21892.16</v>
      </c>
      <c r="H6411" s="207">
        <v>24628.68</v>
      </c>
      <c r="I6411" s="214">
        <f t="shared" si="586"/>
        <v>255346</v>
      </c>
      <c r="J6411" s="211">
        <f t="shared" si="587"/>
        <v>0.39356658446362514</v>
      </c>
      <c r="K6411" s="212">
        <f t="shared" si="588"/>
        <v>0.45</v>
      </c>
      <c r="L6411" s="214">
        <f t="shared" si="589"/>
        <v>14044.03</v>
      </c>
      <c r="M6411" s="213">
        <f t="shared" si="590"/>
        <v>20427.68</v>
      </c>
      <c r="N6411" s="213">
        <f t="shared" si="591"/>
        <v>22981.14</v>
      </c>
      <c r="O6411" s="242">
        <f t="shared" si="592"/>
        <v>0.51529999999980647</v>
      </c>
      <c r="P6411" s="242"/>
      <c r="Q6411" s="179"/>
      <c r="R6411" s="179"/>
      <c r="S6411" s="179"/>
      <c r="T6411" s="179"/>
      <c r="U6411" s="179"/>
      <c r="V6411" s="179"/>
      <c r="W6411" s="179"/>
      <c r="X6411" s="179"/>
      <c r="Y6411" s="179"/>
      <c r="Z6411" s="179"/>
      <c r="AA6411" s="222"/>
      <c r="AB6411" s="222"/>
      <c r="AC6411" s="222"/>
      <c r="AD6411" s="179"/>
      <c r="AE6411" s="179"/>
      <c r="AF6411" s="179"/>
      <c r="AG6411" s="179"/>
      <c r="AH6411" s="179"/>
      <c r="AI6411" s="179"/>
      <c r="AJ6411" s="179"/>
    </row>
    <row r="6412" spans="2:36" x14ac:dyDescent="0.3">
      <c r="B6412" s="224">
        <v>648900</v>
      </c>
      <c r="C6412" s="209">
        <v>273697</v>
      </c>
      <c r="D6412" s="206">
        <f t="shared" si="584"/>
        <v>0.42178609955308982</v>
      </c>
      <c r="E6412" s="208">
        <f t="shared" si="585"/>
        <v>0.45</v>
      </c>
      <c r="F6412" s="207">
        <v>15053.33</v>
      </c>
      <c r="G6412" s="207">
        <v>21895.759999999998</v>
      </c>
      <c r="H6412" s="207">
        <v>24632.73</v>
      </c>
      <c r="I6412" s="214">
        <f t="shared" si="586"/>
        <v>255391</v>
      </c>
      <c r="J6412" s="211">
        <f t="shared" si="587"/>
        <v>0.39357528124518415</v>
      </c>
      <c r="K6412" s="212">
        <f t="shared" si="588"/>
        <v>0.45</v>
      </c>
      <c r="L6412" s="214">
        <f t="shared" si="589"/>
        <v>14046.504999999999</v>
      </c>
      <c r="M6412" s="213">
        <f t="shared" si="590"/>
        <v>20431.28</v>
      </c>
      <c r="N6412" s="213">
        <f t="shared" si="591"/>
        <v>22985.19</v>
      </c>
      <c r="O6412" s="242">
        <f t="shared" si="592"/>
        <v>0.51519999999996802</v>
      </c>
      <c r="P6412" s="242"/>
      <c r="Q6412" s="179"/>
      <c r="R6412" s="179"/>
      <c r="S6412" s="179"/>
      <c r="T6412" s="179"/>
      <c r="U6412" s="179"/>
      <c r="V6412" s="179"/>
      <c r="W6412" s="179"/>
      <c r="X6412" s="179"/>
      <c r="Y6412" s="179"/>
      <c r="Z6412" s="179"/>
      <c r="AA6412" s="222"/>
      <c r="AB6412" s="222"/>
      <c r="AC6412" s="222"/>
      <c r="AD6412" s="179"/>
      <c r="AE6412" s="179"/>
      <c r="AF6412" s="179"/>
      <c r="AG6412" s="179"/>
      <c r="AH6412" s="179"/>
      <c r="AI6412" s="179"/>
      <c r="AJ6412" s="179"/>
    </row>
    <row r="6413" spans="2:36" x14ac:dyDescent="0.3">
      <c r="B6413" s="224">
        <v>649000</v>
      </c>
      <c r="C6413" s="209">
        <v>273742</v>
      </c>
      <c r="D6413" s="206">
        <f t="shared" si="584"/>
        <v>0.4217904468412943</v>
      </c>
      <c r="E6413" s="208">
        <f t="shared" si="585"/>
        <v>0.45</v>
      </c>
      <c r="F6413" s="207">
        <v>15055.81</v>
      </c>
      <c r="G6413" s="207">
        <v>21899.360000000001</v>
      </c>
      <c r="H6413" s="207">
        <v>24636.78</v>
      </c>
      <c r="I6413" s="214">
        <f t="shared" si="586"/>
        <v>255436</v>
      </c>
      <c r="J6413" s="211">
        <f t="shared" si="587"/>
        <v>0.39358397534668721</v>
      </c>
      <c r="K6413" s="212">
        <f t="shared" si="588"/>
        <v>0.45</v>
      </c>
      <c r="L6413" s="214">
        <f t="shared" si="589"/>
        <v>14048.98</v>
      </c>
      <c r="M6413" s="213">
        <f t="shared" si="590"/>
        <v>20434.88</v>
      </c>
      <c r="N6413" s="213">
        <f t="shared" si="591"/>
        <v>22989.239999999998</v>
      </c>
      <c r="O6413" s="242">
        <f t="shared" si="592"/>
        <v>0.51529999999966092</v>
      </c>
      <c r="P6413" s="242"/>
      <c r="Q6413" s="179"/>
      <c r="R6413" s="179"/>
      <c r="S6413" s="179"/>
      <c r="T6413" s="179"/>
      <c r="U6413" s="179"/>
      <c r="V6413" s="179"/>
      <c r="W6413" s="179"/>
      <c r="X6413" s="179"/>
      <c r="Y6413" s="179"/>
      <c r="Z6413" s="179"/>
      <c r="AA6413" s="222"/>
      <c r="AB6413" s="222"/>
      <c r="AC6413" s="222"/>
      <c r="AD6413" s="179"/>
      <c r="AE6413" s="179"/>
      <c r="AF6413" s="179"/>
      <c r="AG6413" s="179"/>
      <c r="AH6413" s="179"/>
      <c r="AI6413" s="179"/>
      <c r="AJ6413" s="179"/>
    </row>
    <row r="6414" spans="2:36" x14ac:dyDescent="0.3">
      <c r="B6414" s="224">
        <v>649100</v>
      </c>
      <c r="C6414" s="209">
        <v>273787</v>
      </c>
      <c r="D6414" s="206">
        <f t="shared" si="584"/>
        <v>0.42179479279001697</v>
      </c>
      <c r="E6414" s="208">
        <f t="shared" si="585"/>
        <v>0.45</v>
      </c>
      <c r="F6414" s="207">
        <v>15058.28</v>
      </c>
      <c r="G6414" s="207">
        <v>21902.959999999999</v>
      </c>
      <c r="H6414" s="207">
        <v>24640.83</v>
      </c>
      <c r="I6414" s="214">
        <f t="shared" si="586"/>
        <v>255481</v>
      </c>
      <c r="J6414" s="211">
        <f t="shared" si="587"/>
        <v>0.39359266676937299</v>
      </c>
      <c r="K6414" s="212">
        <f t="shared" si="588"/>
        <v>0.45</v>
      </c>
      <c r="L6414" s="214">
        <f t="shared" si="589"/>
        <v>14051.455</v>
      </c>
      <c r="M6414" s="213">
        <f t="shared" si="590"/>
        <v>20438.48</v>
      </c>
      <c r="N6414" s="213">
        <f t="shared" si="591"/>
        <v>22993.29</v>
      </c>
      <c r="O6414" s="242">
        <f t="shared" si="592"/>
        <v>0.51520000000047728</v>
      </c>
      <c r="P6414" s="242"/>
      <c r="Q6414" s="179"/>
      <c r="R6414" s="179"/>
      <c r="S6414" s="179"/>
      <c r="T6414" s="179"/>
      <c r="U6414" s="179"/>
      <c r="V6414" s="179"/>
      <c r="W6414" s="179"/>
      <c r="X6414" s="179"/>
      <c r="Y6414" s="179"/>
      <c r="Z6414" s="179"/>
      <c r="AA6414" s="222"/>
      <c r="AB6414" s="222"/>
      <c r="AC6414" s="222"/>
      <c r="AD6414" s="179"/>
      <c r="AE6414" s="179"/>
      <c r="AF6414" s="179"/>
      <c r="AG6414" s="179"/>
      <c r="AH6414" s="179"/>
      <c r="AI6414" s="179"/>
      <c r="AJ6414" s="179"/>
    </row>
    <row r="6415" spans="2:36" x14ac:dyDescent="0.3">
      <c r="B6415" s="224">
        <v>649200</v>
      </c>
      <c r="C6415" s="209">
        <v>273832</v>
      </c>
      <c r="D6415" s="206">
        <f t="shared" si="584"/>
        <v>0.42179913739987679</v>
      </c>
      <c r="E6415" s="208">
        <f t="shared" si="585"/>
        <v>0.45</v>
      </c>
      <c r="F6415" s="207">
        <v>15060.76</v>
      </c>
      <c r="G6415" s="207">
        <v>21906.560000000001</v>
      </c>
      <c r="H6415" s="207">
        <v>24644.880000000001</v>
      </c>
      <c r="I6415" s="214">
        <f t="shared" si="586"/>
        <v>255526</v>
      </c>
      <c r="J6415" s="211">
        <f t="shared" si="587"/>
        <v>0.39360135551447933</v>
      </c>
      <c r="K6415" s="212">
        <f t="shared" si="588"/>
        <v>0.45</v>
      </c>
      <c r="L6415" s="214">
        <f t="shared" si="589"/>
        <v>14053.93</v>
      </c>
      <c r="M6415" s="213">
        <f t="shared" si="590"/>
        <v>20442.080000000002</v>
      </c>
      <c r="N6415" s="213">
        <f t="shared" si="591"/>
        <v>22997.34</v>
      </c>
      <c r="O6415" s="242">
        <f t="shared" si="592"/>
        <v>0.51530000000013387</v>
      </c>
      <c r="P6415" s="242"/>
      <c r="Q6415" s="179"/>
      <c r="R6415" s="179"/>
      <c r="S6415" s="179"/>
      <c r="T6415" s="179"/>
      <c r="U6415" s="179"/>
      <c r="V6415" s="179"/>
      <c r="W6415" s="179"/>
      <c r="X6415" s="179"/>
      <c r="Y6415" s="179"/>
      <c r="Z6415" s="179"/>
      <c r="AA6415" s="222"/>
      <c r="AB6415" s="222"/>
      <c r="AC6415" s="222"/>
      <c r="AD6415" s="179"/>
      <c r="AE6415" s="179"/>
      <c r="AF6415" s="179"/>
      <c r="AG6415" s="179"/>
      <c r="AH6415" s="179"/>
      <c r="AI6415" s="179"/>
      <c r="AJ6415" s="179"/>
    </row>
    <row r="6416" spans="2:36" x14ac:dyDescent="0.3">
      <c r="B6416" s="224">
        <v>649300</v>
      </c>
      <c r="C6416" s="209">
        <v>273877</v>
      </c>
      <c r="D6416" s="206">
        <f t="shared" si="584"/>
        <v>0.42180348067149237</v>
      </c>
      <c r="E6416" s="208">
        <f t="shared" si="585"/>
        <v>0.45</v>
      </c>
      <c r="F6416" s="207">
        <v>15063.23</v>
      </c>
      <c r="G6416" s="207">
        <v>21910.16</v>
      </c>
      <c r="H6416" s="207">
        <v>24648.93</v>
      </c>
      <c r="I6416" s="214">
        <f t="shared" si="586"/>
        <v>255571</v>
      </c>
      <c r="J6416" s="211">
        <f t="shared" si="587"/>
        <v>0.39361004158324348</v>
      </c>
      <c r="K6416" s="212">
        <f t="shared" si="588"/>
        <v>0.45</v>
      </c>
      <c r="L6416" s="214">
        <f t="shared" si="589"/>
        <v>14056.405000000001</v>
      </c>
      <c r="M6416" s="213">
        <f t="shared" si="590"/>
        <v>20445.68</v>
      </c>
      <c r="N6416" s="213">
        <f t="shared" si="591"/>
        <v>23001.39</v>
      </c>
      <c r="O6416" s="242">
        <f t="shared" si="592"/>
        <v>0.51519999999971333</v>
      </c>
      <c r="P6416" s="242"/>
      <c r="Q6416" s="179"/>
      <c r="R6416" s="179"/>
      <c r="S6416" s="179"/>
      <c r="T6416" s="179"/>
      <c r="U6416" s="179"/>
      <c r="V6416" s="179"/>
      <c r="W6416" s="179"/>
      <c r="X6416" s="179"/>
      <c r="Y6416" s="179"/>
      <c r="Z6416" s="179"/>
      <c r="AA6416" s="222"/>
      <c r="AB6416" s="222"/>
      <c r="AC6416" s="222"/>
      <c r="AD6416" s="179"/>
      <c r="AE6416" s="179"/>
      <c r="AF6416" s="179"/>
      <c r="AG6416" s="179"/>
      <c r="AH6416" s="179"/>
      <c r="AI6416" s="179"/>
      <c r="AJ6416" s="179"/>
    </row>
    <row r="6417" spans="2:36" x14ac:dyDescent="0.3">
      <c r="B6417" s="224">
        <v>649400</v>
      </c>
      <c r="C6417" s="209">
        <v>273922</v>
      </c>
      <c r="D6417" s="206">
        <f t="shared" si="584"/>
        <v>0.421807822605482</v>
      </c>
      <c r="E6417" s="208">
        <f t="shared" si="585"/>
        <v>0.45</v>
      </c>
      <c r="F6417" s="207">
        <v>15065.71</v>
      </c>
      <c r="G6417" s="207">
        <v>21913.759999999998</v>
      </c>
      <c r="H6417" s="207">
        <v>24652.98</v>
      </c>
      <c r="I6417" s="214">
        <f t="shared" si="586"/>
        <v>255616</v>
      </c>
      <c r="J6417" s="211">
        <f t="shared" si="587"/>
        <v>0.39361872497690176</v>
      </c>
      <c r="K6417" s="212">
        <f t="shared" si="588"/>
        <v>0.45</v>
      </c>
      <c r="L6417" s="214">
        <f t="shared" si="589"/>
        <v>14058.88</v>
      </c>
      <c r="M6417" s="213">
        <f t="shared" si="590"/>
        <v>20449.28</v>
      </c>
      <c r="N6417" s="213">
        <f t="shared" si="591"/>
        <v>23005.439999999999</v>
      </c>
      <c r="O6417" s="242">
        <f t="shared" si="592"/>
        <v>0.51530000000002474</v>
      </c>
      <c r="P6417" s="242"/>
      <c r="Q6417" s="179"/>
      <c r="R6417" s="179"/>
      <c r="S6417" s="179"/>
      <c r="T6417" s="179"/>
      <c r="U6417" s="179"/>
      <c r="V6417" s="179"/>
      <c r="W6417" s="179"/>
      <c r="X6417" s="179"/>
      <c r="Y6417" s="179"/>
      <c r="Z6417" s="179"/>
      <c r="AA6417" s="222"/>
      <c r="AB6417" s="222"/>
      <c r="AC6417" s="222"/>
      <c r="AD6417" s="179"/>
      <c r="AE6417" s="179"/>
      <c r="AF6417" s="179"/>
      <c r="AG6417" s="179"/>
      <c r="AH6417" s="179"/>
      <c r="AI6417" s="179"/>
      <c r="AJ6417" s="179"/>
    </row>
    <row r="6418" spans="2:36" x14ac:dyDescent="0.3">
      <c r="B6418" s="224">
        <v>649500</v>
      </c>
      <c r="C6418" s="209">
        <v>273967</v>
      </c>
      <c r="D6418" s="206">
        <f t="shared" si="584"/>
        <v>0.42181216320246345</v>
      </c>
      <c r="E6418" s="208">
        <f t="shared" si="585"/>
        <v>0.45</v>
      </c>
      <c r="F6418" s="207">
        <v>15068.18</v>
      </c>
      <c r="G6418" s="207">
        <v>21917.360000000001</v>
      </c>
      <c r="H6418" s="207">
        <v>24657.03</v>
      </c>
      <c r="I6418" s="214">
        <f t="shared" si="586"/>
        <v>255661</v>
      </c>
      <c r="J6418" s="211">
        <f t="shared" si="587"/>
        <v>0.39362740569668975</v>
      </c>
      <c r="K6418" s="212">
        <f t="shared" si="588"/>
        <v>0.45</v>
      </c>
      <c r="L6418" s="214">
        <f t="shared" si="589"/>
        <v>14061.355</v>
      </c>
      <c r="M6418" s="213">
        <f t="shared" si="590"/>
        <v>20452.88</v>
      </c>
      <c r="N6418" s="213">
        <f t="shared" si="591"/>
        <v>23009.489999999998</v>
      </c>
      <c r="O6418" s="242">
        <f t="shared" si="592"/>
        <v>0.51519999999964061</v>
      </c>
      <c r="P6418" s="242"/>
      <c r="Q6418" s="179"/>
      <c r="R6418" s="179"/>
      <c r="S6418" s="179"/>
      <c r="T6418" s="179"/>
      <c r="U6418" s="179"/>
      <c r="V6418" s="179"/>
      <c r="W6418" s="179"/>
      <c r="X6418" s="179"/>
      <c r="Y6418" s="179"/>
      <c r="Z6418" s="179"/>
      <c r="AA6418" s="222"/>
      <c r="AB6418" s="222"/>
      <c r="AC6418" s="222"/>
      <c r="AD6418" s="179"/>
      <c r="AE6418" s="179"/>
      <c r="AF6418" s="179"/>
      <c r="AG6418" s="179"/>
      <c r="AH6418" s="179"/>
      <c r="AI6418" s="179"/>
      <c r="AJ6418" s="179"/>
    </row>
    <row r="6419" spans="2:36" x14ac:dyDescent="0.3">
      <c r="B6419" s="224">
        <v>649600</v>
      </c>
      <c r="C6419" s="209">
        <v>274012</v>
      </c>
      <c r="D6419" s="206">
        <f t="shared" si="584"/>
        <v>0.42181650246305419</v>
      </c>
      <c r="E6419" s="208">
        <f t="shared" si="585"/>
        <v>0.45</v>
      </c>
      <c r="F6419" s="207">
        <v>15070.66</v>
      </c>
      <c r="G6419" s="207">
        <v>21920.959999999999</v>
      </c>
      <c r="H6419" s="207">
        <v>24661.08</v>
      </c>
      <c r="I6419" s="214">
        <f t="shared" si="586"/>
        <v>255706</v>
      </c>
      <c r="J6419" s="211">
        <f t="shared" si="587"/>
        <v>0.39363608374384235</v>
      </c>
      <c r="K6419" s="212">
        <f t="shared" si="588"/>
        <v>0.45</v>
      </c>
      <c r="L6419" s="214">
        <f t="shared" si="589"/>
        <v>14063.83</v>
      </c>
      <c r="M6419" s="213">
        <f t="shared" si="590"/>
        <v>20456.48</v>
      </c>
      <c r="N6419" s="213">
        <f t="shared" si="591"/>
        <v>23013.54</v>
      </c>
      <c r="O6419" s="242">
        <f t="shared" si="592"/>
        <v>0.5152999999999156</v>
      </c>
      <c r="P6419" s="242"/>
      <c r="Q6419" s="179"/>
      <c r="R6419" s="179"/>
      <c r="S6419" s="179"/>
      <c r="T6419" s="179"/>
      <c r="U6419" s="179"/>
      <c r="V6419" s="179"/>
      <c r="W6419" s="179"/>
      <c r="X6419" s="179"/>
      <c r="Y6419" s="179"/>
      <c r="Z6419" s="179"/>
      <c r="AA6419" s="222"/>
      <c r="AB6419" s="222"/>
      <c r="AC6419" s="222"/>
      <c r="AD6419" s="179"/>
      <c r="AE6419" s="179"/>
      <c r="AF6419" s="179"/>
      <c r="AG6419" s="179"/>
      <c r="AH6419" s="179"/>
      <c r="AI6419" s="179"/>
      <c r="AJ6419" s="179"/>
    </row>
    <row r="6420" spans="2:36" x14ac:dyDescent="0.3">
      <c r="B6420" s="224">
        <v>649700</v>
      </c>
      <c r="C6420" s="209">
        <v>274057</v>
      </c>
      <c r="D6420" s="206">
        <f t="shared" si="584"/>
        <v>0.42182084038787132</v>
      </c>
      <c r="E6420" s="208">
        <f t="shared" si="585"/>
        <v>0.45</v>
      </c>
      <c r="F6420" s="207">
        <v>15073.13</v>
      </c>
      <c r="G6420" s="207">
        <v>21924.560000000001</v>
      </c>
      <c r="H6420" s="207">
        <v>24665.13</v>
      </c>
      <c r="I6420" s="214">
        <f t="shared" si="586"/>
        <v>255751</v>
      </c>
      <c r="J6420" s="211">
        <f t="shared" si="587"/>
        <v>0.39364475911959368</v>
      </c>
      <c r="K6420" s="212">
        <f t="shared" si="588"/>
        <v>0.45</v>
      </c>
      <c r="L6420" s="214">
        <f t="shared" si="589"/>
        <v>14066.305</v>
      </c>
      <c r="M6420" s="213">
        <f t="shared" si="590"/>
        <v>20460.080000000002</v>
      </c>
      <c r="N6420" s="213">
        <f t="shared" si="591"/>
        <v>23017.59</v>
      </c>
      <c r="O6420" s="242">
        <f t="shared" si="592"/>
        <v>0.51520000000007715</v>
      </c>
      <c r="P6420" s="242"/>
      <c r="Q6420" s="179"/>
      <c r="R6420" s="179"/>
      <c r="S6420" s="179"/>
      <c r="T6420" s="179"/>
      <c r="U6420" s="179"/>
      <c r="V6420" s="179"/>
      <c r="W6420" s="179"/>
      <c r="X6420" s="179"/>
      <c r="Y6420" s="179"/>
      <c r="Z6420" s="179"/>
      <c r="AA6420" s="222"/>
      <c r="AB6420" s="222"/>
      <c r="AC6420" s="222"/>
      <c r="AD6420" s="179"/>
      <c r="AE6420" s="179"/>
      <c r="AF6420" s="179"/>
      <c r="AG6420" s="179"/>
      <c r="AH6420" s="179"/>
      <c r="AI6420" s="179"/>
      <c r="AJ6420" s="179"/>
    </row>
    <row r="6421" spans="2:36" x14ac:dyDescent="0.3">
      <c r="B6421" s="224">
        <v>649800</v>
      </c>
      <c r="C6421" s="209">
        <v>274102</v>
      </c>
      <c r="D6421" s="206">
        <f t="shared" si="584"/>
        <v>0.42182517697753152</v>
      </c>
      <c r="E6421" s="208">
        <f t="shared" si="585"/>
        <v>0.45</v>
      </c>
      <c r="F6421" s="207">
        <v>15075.61</v>
      </c>
      <c r="G6421" s="207">
        <v>21928.16</v>
      </c>
      <c r="H6421" s="207">
        <v>24669.18</v>
      </c>
      <c r="I6421" s="214">
        <f t="shared" si="586"/>
        <v>255796</v>
      </c>
      <c r="J6421" s="211">
        <f t="shared" si="587"/>
        <v>0.39365343182517698</v>
      </c>
      <c r="K6421" s="212">
        <f t="shared" si="588"/>
        <v>0.45</v>
      </c>
      <c r="L6421" s="214">
        <f t="shared" si="589"/>
        <v>14068.78</v>
      </c>
      <c r="M6421" s="213">
        <f t="shared" si="590"/>
        <v>20463.68</v>
      </c>
      <c r="N6421" s="213">
        <f t="shared" si="591"/>
        <v>23021.64</v>
      </c>
      <c r="O6421" s="242">
        <f t="shared" si="592"/>
        <v>0.51529999999980647</v>
      </c>
      <c r="P6421" s="242"/>
      <c r="Q6421" s="179"/>
      <c r="R6421" s="179"/>
      <c r="S6421" s="179"/>
      <c r="T6421" s="179"/>
      <c r="U6421" s="179"/>
      <c r="V6421" s="179"/>
      <c r="W6421" s="179"/>
      <c r="X6421" s="179"/>
      <c r="Y6421" s="179"/>
      <c r="Z6421" s="179"/>
      <c r="AA6421" s="222"/>
      <c r="AB6421" s="222"/>
      <c r="AC6421" s="222"/>
      <c r="AD6421" s="179"/>
      <c r="AE6421" s="179"/>
      <c r="AF6421" s="179"/>
      <c r="AG6421" s="179"/>
      <c r="AH6421" s="179"/>
      <c r="AI6421" s="179"/>
      <c r="AJ6421" s="179"/>
    </row>
    <row r="6422" spans="2:36" x14ac:dyDescent="0.3">
      <c r="B6422" s="224">
        <v>649900</v>
      </c>
      <c r="C6422" s="209">
        <v>274147</v>
      </c>
      <c r="D6422" s="206">
        <f t="shared" si="584"/>
        <v>0.42182951223265119</v>
      </c>
      <c r="E6422" s="208">
        <f t="shared" si="585"/>
        <v>0.45</v>
      </c>
      <c r="F6422" s="207">
        <v>15078.08</v>
      </c>
      <c r="G6422" s="207">
        <v>21931.759999999998</v>
      </c>
      <c r="H6422" s="207">
        <v>24673.23</v>
      </c>
      <c r="I6422" s="214">
        <f t="shared" si="586"/>
        <v>255841</v>
      </c>
      <c r="J6422" s="211">
        <f t="shared" si="587"/>
        <v>0.39366210186182488</v>
      </c>
      <c r="K6422" s="212">
        <f t="shared" si="588"/>
        <v>0.45</v>
      </c>
      <c r="L6422" s="214">
        <f t="shared" si="589"/>
        <v>14071.254999999999</v>
      </c>
      <c r="M6422" s="213">
        <f t="shared" si="590"/>
        <v>20467.28</v>
      </c>
      <c r="N6422" s="213">
        <f t="shared" si="591"/>
        <v>23025.69</v>
      </c>
      <c r="O6422" s="242">
        <f t="shared" si="592"/>
        <v>0.51519999999996802</v>
      </c>
      <c r="P6422" s="242"/>
      <c r="Q6422" s="179"/>
      <c r="R6422" s="179"/>
      <c r="S6422" s="179"/>
      <c r="T6422" s="179"/>
      <c r="U6422" s="179"/>
      <c r="V6422" s="179"/>
      <c r="W6422" s="179"/>
      <c r="X6422" s="179"/>
      <c r="Y6422" s="179"/>
      <c r="Z6422" s="179"/>
      <c r="AA6422" s="222"/>
      <c r="AB6422" s="222"/>
      <c r="AC6422" s="222"/>
      <c r="AD6422" s="179"/>
      <c r="AE6422" s="179"/>
      <c r="AF6422" s="179"/>
      <c r="AG6422" s="179"/>
      <c r="AH6422" s="179"/>
      <c r="AI6422" s="179"/>
      <c r="AJ6422" s="179"/>
    </row>
    <row r="6423" spans="2:36" x14ac:dyDescent="0.3">
      <c r="B6423" s="224">
        <v>650000</v>
      </c>
      <c r="C6423" s="209">
        <v>274192</v>
      </c>
      <c r="D6423" s="206">
        <f t="shared" si="584"/>
        <v>0.42183384615384617</v>
      </c>
      <c r="E6423" s="208">
        <f t="shared" si="585"/>
        <v>0.45</v>
      </c>
      <c r="F6423" s="207">
        <v>15080.56</v>
      </c>
      <c r="G6423" s="207">
        <v>21935.360000000001</v>
      </c>
      <c r="H6423" s="207">
        <v>24677.279999999999</v>
      </c>
      <c r="I6423" s="214">
        <f t="shared" si="586"/>
        <v>255886</v>
      </c>
      <c r="J6423" s="211">
        <f t="shared" si="587"/>
        <v>0.39367076923076921</v>
      </c>
      <c r="K6423" s="212">
        <f t="shared" si="588"/>
        <v>0.45</v>
      </c>
      <c r="L6423" s="214">
        <f t="shared" si="589"/>
        <v>14073.73</v>
      </c>
      <c r="M6423" s="213">
        <f t="shared" si="590"/>
        <v>20470.88</v>
      </c>
      <c r="N6423" s="213">
        <f t="shared" si="591"/>
        <v>23029.739999999998</v>
      </c>
      <c r="O6423" s="242">
        <f t="shared" si="592"/>
        <v>0.51529999999966092</v>
      </c>
      <c r="P6423" s="242"/>
      <c r="Q6423" s="179"/>
      <c r="R6423" s="179"/>
      <c r="S6423" s="179"/>
      <c r="T6423" s="179"/>
      <c r="U6423" s="179"/>
      <c r="V6423" s="179"/>
      <c r="W6423" s="179"/>
      <c r="X6423" s="179"/>
      <c r="Y6423" s="179"/>
      <c r="Z6423" s="179"/>
      <c r="AA6423" s="222"/>
      <c r="AB6423" s="222"/>
      <c r="AC6423" s="222"/>
      <c r="AD6423" s="179"/>
      <c r="AE6423" s="179"/>
      <c r="AF6423" s="179"/>
      <c r="AG6423" s="179"/>
      <c r="AH6423" s="179"/>
      <c r="AI6423" s="179"/>
      <c r="AJ6423" s="179"/>
    </row>
    <row r="6424" spans="2:36" x14ac:dyDescent="0.3">
      <c r="B6424" s="224">
        <v>650100</v>
      </c>
      <c r="C6424" s="209">
        <v>274237</v>
      </c>
      <c r="D6424" s="206">
        <f t="shared" ref="D6424:D6487" si="593">C6424/B6424</f>
        <v>0.42183817874173202</v>
      </c>
      <c r="E6424" s="208">
        <f t="shared" ref="E6424:E6487" si="594">(C6424-C6423)/(B6424-B6423)</f>
        <v>0.45</v>
      </c>
      <c r="F6424" s="207">
        <v>15083.03</v>
      </c>
      <c r="G6424" s="207">
        <v>21938.959999999999</v>
      </c>
      <c r="H6424" s="207">
        <v>24681.33</v>
      </c>
      <c r="I6424" s="214">
        <f t="shared" si="586"/>
        <v>255931</v>
      </c>
      <c r="J6424" s="211">
        <f t="shared" si="587"/>
        <v>0.39367943393324106</v>
      </c>
      <c r="K6424" s="212">
        <f t="shared" si="588"/>
        <v>0.45</v>
      </c>
      <c r="L6424" s="214">
        <f t="shared" si="589"/>
        <v>14076.205</v>
      </c>
      <c r="M6424" s="213">
        <f t="shared" si="590"/>
        <v>20474.48</v>
      </c>
      <c r="N6424" s="213">
        <f t="shared" si="591"/>
        <v>23033.79</v>
      </c>
      <c r="O6424" s="242">
        <f t="shared" si="592"/>
        <v>0.51520000000047728</v>
      </c>
      <c r="P6424" s="242"/>
      <c r="Q6424" s="179"/>
      <c r="R6424" s="179"/>
      <c r="S6424" s="179"/>
      <c r="T6424" s="179"/>
      <c r="U6424" s="179"/>
      <c r="V6424" s="179"/>
      <c r="W6424" s="179"/>
      <c r="X6424" s="179"/>
      <c r="Y6424" s="179"/>
      <c r="Z6424" s="179"/>
      <c r="AA6424" s="222"/>
      <c r="AB6424" s="222"/>
      <c r="AC6424" s="222"/>
      <c r="AD6424" s="179"/>
      <c r="AE6424" s="179"/>
      <c r="AF6424" s="179"/>
      <c r="AG6424" s="179"/>
      <c r="AH6424" s="179"/>
      <c r="AI6424" s="179"/>
      <c r="AJ6424" s="179"/>
    </row>
    <row r="6425" spans="2:36" x14ac:dyDescent="0.3">
      <c r="B6425" s="224">
        <v>650200</v>
      </c>
      <c r="C6425" s="209">
        <v>274282</v>
      </c>
      <c r="D6425" s="206">
        <f t="shared" si="593"/>
        <v>0.42184250999692402</v>
      </c>
      <c r="E6425" s="208">
        <f t="shared" si="594"/>
        <v>0.45</v>
      </c>
      <c r="F6425" s="207">
        <v>15085.51</v>
      </c>
      <c r="G6425" s="207">
        <v>21942.560000000001</v>
      </c>
      <c r="H6425" s="207">
        <v>24685.38</v>
      </c>
      <c r="I6425" s="214">
        <f t="shared" si="586"/>
        <v>255976</v>
      </c>
      <c r="J6425" s="211">
        <f t="shared" si="587"/>
        <v>0.39368809597047061</v>
      </c>
      <c r="K6425" s="212">
        <f t="shared" si="588"/>
        <v>0.45</v>
      </c>
      <c r="L6425" s="214">
        <f t="shared" si="589"/>
        <v>14078.68</v>
      </c>
      <c r="M6425" s="213">
        <f t="shared" si="590"/>
        <v>20478.080000000002</v>
      </c>
      <c r="N6425" s="213">
        <f t="shared" si="591"/>
        <v>23037.84</v>
      </c>
      <c r="O6425" s="242">
        <f t="shared" si="592"/>
        <v>0.51530000000013387</v>
      </c>
      <c r="P6425" s="242"/>
      <c r="Q6425" s="179"/>
      <c r="R6425" s="179"/>
      <c r="S6425" s="179"/>
      <c r="T6425" s="179"/>
      <c r="U6425" s="179"/>
      <c r="V6425" s="179"/>
      <c r="W6425" s="179"/>
      <c r="X6425" s="179"/>
      <c r="Y6425" s="179"/>
      <c r="Z6425" s="179"/>
      <c r="AA6425" s="222"/>
      <c r="AB6425" s="222"/>
      <c r="AC6425" s="222"/>
      <c r="AD6425" s="179"/>
      <c r="AE6425" s="179"/>
      <c r="AF6425" s="179"/>
      <c r="AG6425" s="179"/>
      <c r="AH6425" s="179"/>
      <c r="AI6425" s="179"/>
      <c r="AJ6425" s="179"/>
    </row>
    <row r="6426" spans="2:36" x14ac:dyDescent="0.3">
      <c r="B6426" s="224">
        <v>650300</v>
      </c>
      <c r="C6426" s="209">
        <v>274327</v>
      </c>
      <c r="D6426" s="206">
        <f t="shared" si="593"/>
        <v>0.42184683992003691</v>
      </c>
      <c r="E6426" s="208">
        <f t="shared" si="594"/>
        <v>0.45</v>
      </c>
      <c r="F6426" s="207">
        <v>15087.98</v>
      </c>
      <c r="G6426" s="207">
        <v>21946.16</v>
      </c>
      <c r="H6426" s="207">
        <v>24689.43</v>
      </c>
      <c r="I6426" s="214">
        <f t="shared" si="586"/>
        <v>256021</v>
      </c>
      <c r="J6426" s="211">
        <f t="shared" si="587"/>
        <v>0.39369675534368753</v>
      </c>
      <c r="K6426" s="212">
        <f t="shared" si="588"/>
        <v>0.45</v>
      </c>
      <c r="L6426" s="214">
        <f t="shared" si="589"/>
        <v>14081.155000000001</v>
      </c>
      <c r="M6426" s="213">
        <f t="shared" si="590"/>
        <v>20481.68</v>
      </c>
      <c r="N6426" s="213">
        <f t="shared" si="591"/>
        <v>23041.89</v>
      </c>
      <c r="O6426" s="242">
        <f t="shared" si="592"/>
        <v>0.51519999999971333</v>
      </c>
      <c r="P6426" s="242"/>
      <c r="Q6426" s="179"/>
      <c r="R6426" s="179"/>
      <c r="S6426" s="179"/>
      <c r="T6426" s="179"/>
      <c r="U6426" s="179"/>
      <c r="V6426" s="179"/>
      <c r="W6426" s="179"/>
      <c r="X6426" s="179"/>
      <c r="Y6426" s="179"/>
      <c r="Z6426" s="179"/>
      <c r="AA6426" s="222"/>
      <c r="AB6426" s="222"/>
      <c r="AC6426" s="222"/>
      <c r="AD6426" s="179"/>
      <c r="AE6426" s="179"/>
      <c r="AF6426" s="179"/>
      <c r="AG6426" s="179"/>
      <c r="AH6426" s="179"/>
      <c r="AI6426" s="179"/>
      <c r="AJ6426" s="179"/>
    </row>
    <row r="6427" spans="2:36" x14ac:dyDescent="0.3">
      <c r="B6427" s="224">
        <v>650400</v>
      </c>
      <c r="C6427" s="209">
        <v>274372</v>
      </c>
      <c r="D6427" s="206">
        <f t="shared" si="593"/>
        <v>0.42185116851168514</v>
      </c>
      <c r="E6427" s="208">
        <f t="shared" si="594"/>
        <v>0.45</v>
      </c>
      <c r="F6427" s="207">
        <v>15090.46</v>
      </c>
      <c r="G6427" s="207">
        <v>21949.759999999998</v>
      </c>
      <c r="H6427" s="207">
        <v>24693.48</v>
      </c>
      <c r="I6427" s="214">
        <f t="shared" si="586"/>
        <v>256066</v>
      </c>
      <c r="J6427" s="211">
        <f t="shared" si="587"/>
        <v>0.39370541205412052</v>
      </c>
      <c r="K6427" s="212">
        <f t="shared" si="588"/>
        <v>0.45</v>
      </c>
      <c r="L6427" s="214">
        <f t="shared" si="589"/>
        <v>14083.63</v>
      </c>
      <c r="M6427" s="213">
        <f t="shared" si="590"/>
        <v>20485.28</v>
      </c>
      <c r="N6427" s="213">
        <f t="shared" si="591"/>
        <v>23045.94</v>
      </c>
      <c r="O6427" s="242">
        <f t="shared" si="592"/>
        <v>0.51530000000002474</v>
      </c>
      <c r="P6427" s="242"/>
      <c r="Q6427" s="179"/>
      <c r="R6427" s="179"/>
      <c r="S6427" s="179"/>
      <c r="T6427" s="179"/>
      <c r="U6427" s="179"/>
      <c r="V6427" s="179"/>
      <c r="W6427" s="179"/>
      <c r="X6427" s="179"/>
      <c r="Y6427" s="179"/>
      <c r="Z6427" s="179"/>
      <c r="AA6427" s="222"/>
      <c r="AB6427" s="222"/>
      <c r="AC6427" s="222"/>
      <c r="AD6427" s="179"/>
      <c r="AE6427" s="179"/>
      <c r="AF6427" s="179"/>
      <c r="AG6427" s="179"/>
      <c r="AH6427" s="179"/>
      <c r="AI6427" s="179"/>
      <c r="AJ6427" s="179"/>
    </row>
    <row r="6428" spans="2:36" x14ac:dyDescent="0.3">
      <c r="B6428" s="224">
        <v>650500</v>
      </c>
      <c r="C6428" s="209">
        <v>274417</v>
      </c>
      <c r="D6428" s="206">
        <f t="shared" si="593"/>
        <v>0.42185549577248271</v>
      </c>
      <c r="E6428" s="208">
        <f t="shared" si="594"/>
        <v>0.45</v>
      </c>
      <c r="F6428" s="207">
        <v>15092.93</v>
      </c>
      <c r="G6428" s="207">
        <v>21953.360000000001</v>
      </c>
      <c r="H6428" s="207">
        <v>24697.53</v>
      </c>
      <c r="I6428" s="214">
        <f t="shared" si="586"/>
        <v>256111</v>
      </c>
      <c r="J6428" s="211">
        <f t="shared" si="587"/>
        <v>0.3937140661029977</v>
      </c>
      <c r="K6428" s="212">
        <f t="shared" si="588"/>
        <v>0.45</v>
      </c>
      <c r="L6428" s="214">
        <f t="shared" si="589"/>
        <v>14086.105</v>
      </c>
      <c r="M6428" s="213">
        <f t="shared" si="590"/>
        <v>20488.88</v>
      </c>
      <c r="N6428" s="213">
        <f t="shared" si="591"/>
        <v>23049.989999999998</v>
      </c>
      <c r="O6428" s="242">
        <f t="shared" si="592"/>
        <v>0.51519999999964061</v>
      </c>
      <c r="P6428" s="242"/>
      <c r="Q6428" s="179"/>
      <c r="R6428" s="179"/>
      <c r="S6428" s="179"/>
      <c r="T6428" s="179"/>
      <c r="U6428" s="179"/>
      <c r="V6428" s="179"/>
      <c r="W6428" s="179"/>
      <c r="X6428" s="179"/>
      <c r="Y6428" s="179"/>
      <c r="Z6428" s="179"/>
      <c r="AA6428" s="222"/>
      <c r="AB6428" s="222"/>
      <c r="AC6428" s="222"/>
      <c r="AD6428" s="179"/>
      <c r="AE6428" s="179"/>
      <c r="AF6428" s="179"/>
      <c r="AG6428" s="179"/>
      <c r="AH6428" s="179"/>
      <c r="AI6428" s="179"/>
      <c r="AJ6428" s="179"/>
    </row>
    <row r="6429" spans="2:36" x14ac:dyDescent="0.3">
      <c r="B6429" s="224">
        <v>650600</v>
      </c>
      <c r="C6429" s="209">
        <v>274462</v>
      </c>
      <c r="D6429" s="206">
        <f t="shared" si="593"/>
        <v>0.42185982170304337</v>
      </c>
      <c r="E6429" s="208">
        <f t="shared" si="594"/>
        <v>0.45</v>
      </c>
      <c r="F6429" s="207">
        <v>15095.41</v>
      </c>
      <c r="G6429" s="207">
        <v>21956.959999999999</v>
      </c>
      <c r="H6429" s="207">
        <v>24701.58</v>
      </c>
      <c r="I6429" s="214">
        <f t="shared" si="586"/>
        <v>256156</v>
      </c>
      <c r="J6429" s="211">
        <f t="shared" si="587"/>
        <v>0.39372271749154625</v>
      </c>
      <c r="K6429" s="212">
        <f t="shared" si="588"/>
        <v>0.45</v>
      </c>
      <c r="L6429" s="214">
        <f t="shared" si="589"/>
        <v>14088.58</v>
      </c>
      <c r="M6429" s="213">
        <f t="shared" si="590"/>
        <v>20492.48</v>
      </c>
      <c r="N6429" s="213">
        <f t="shared" si="591"/>
        <v>23054.04</v>
      </c>
      <c r="O6429" s="242">
        <f t="shared" si="592"/>
        <v>0.5152999999999156</v>
      </c>
      <c r="P6429" s="242"/>
      <c r="Q6429" s="179"/>
      <c r="R6429" s="179"/>
      <c r="S6429" s="179"/>
      <c r="T6429" s="179"/>
      <c r="U6429" s="179"/>
      <c r="V6429" s="179"/>
      <c r="W6429" s="179"/>
      <c r="X6429" s="179"/>
      <c r="Y6429" s="179"/>
      <c r="Z6429" s="179"/>
      <c r="AA6429" s="222"/>
      <c r="AB6429" s="222"/>
      <c r="AC6429" s="222"/>
      <c r="AD6429" s="179"/>
      <c r="AE6429" s="179"/>
      <c r="AF6429" s="179"/>
      <c r="AG6429" s="179"/>
      <c r="AH6429" s="179"/>
      <c r="AI6429" s="179"/>
      <c r="AJ6429" s="179"/>
    </row>
    <row r="6430" spans="2:36" x14ac:dyDescent="0.3">
      <c r="B6430" s="224">
        <v>650700</v>
      </c>
      <c r="C6430" s="209">
        <v>274507</v>
      </c>
      <c r="D6430" s="206">
        <f t="shared" si="593"/>
        <v>0.42186414630398034</v>
      </c>
      <c r="E6430" s="208">
        <f t="shared" si="594"/>
        <v>0.45</v>
      </c>
      <c r="F6430" s="207">
        <v>15097.88</v>
      </c>
      <c r="G6430" s="207">
        <v>21960.560000000001</v>
      </c>
      <c r="H6430" s="207">
        <v>24705.63</v>
      </c>
      <c r="I6430" s="214">
        <f t="shared" si="586"/>
        <v>256201</v>
      </c>
      <c r="J6430" s="211">
        <f t="shared" si="587"/>
        <v>0.39373136622099275</v>
      </c>
      <c r="K6430" s="212">
        <f t="shared" si="588"/>
        <v>0.45</v>
      </c>
      <c r="L6430" s="214">
        <f t="shared" si="589"/>
        <v>14091.055</v>
      </c>
      <c r="M6430" s="213">
        <f t="shared" si="590"/>
        <v>20496.080000000002</v>
      </c>
      <c r="N6430" s="213">
        <f t="shared" si="591"/>
        <v>23058.09</v>
      </c>
      <c r="O6430" s="242">
        <f t="shared" si="592"/>
        <v>0.51520000000007715</v>
      </c>
      <c r="P6430" s="242"/>
      <c r="Q6430" s="179"/>
      <c r="R6430" s="179"/>
      <c r="S6430" s="179"/>
      <c r="T6430" s="179"/>
      <c r="U6430" s="179"/>
      <c r="V6430" s="179"/>
      <c r="W6430" s="179"/>
      <c r="X6430" s="179"/>
      <c r="Y6430" s="179"/>
      <c r="Z6430" s="179"/>
      <c r="AA6430" s="222"/>
      <c r="AB6430" s="222"/>
      <c r="AC6430" s="222"/>
      <c r="AD6430" s="179"/>
      <c r="AE6430" s="179"/>
      <c r="AF6430" s="179"/>
      <c r="AG6430" s="179"/>
      <c r="AH6430" s="179"/>
      <c r="AI6430" s="179"/>
      <c r="AJ6430" s="179"/>
    </row>
    <row r="6431" spans="2:36" x14ac:dyDescent="0.3">
      <c r="B6431" s="224">
        <v>650800</v>
      </c>
      <c r="C6431" s="209">
        <v>274552</v>
      </c>
      <c r="D6431" s="206">
        <f t="shared" si="593"/>
        <v>0.42186846957590657</v>
      </c>
      <c r="E6431" s="208">
        <f t="shared" si="594"/>
        <v>0.45</v>
      </c>
      <c r="F6431" s="207">
        <v>15100.36</v>
      </c>
      <c r="G6431" s="207">
        <v>21964.16</v>
      </c>
      <c r="H6431" s="207">
        <v>24709.68</v>
      </c>
      <c r="I6431" s="214">
        <f t="shared" si="586"/>
        <v>256246</v>
      </c>
      <c r="J6431" s="211">
        <f t="shared" si="587"/>
        <v>0.393740012292563</v>
      </c>
      <c r="K6431" s="212">
        <f t="shared" si="588"/>
        <v>0.45</v>
      </c>
      <c r="L6431" s="214">
        <f t="shared" si="589"/>
        <v>14093.53</v>
      </c>
      <c r="M6431" s="213">
        <f t="shared" si="590"/>
        <v>20499.68</v>
      </c>
      <c r="N6431" s="213">
        <f t="shared" si="591"/>
        <v>23062.14</v>
      </c>
      <c r="O6431" s="242">
        <f t="shared" si="592"/>
        <v>0.51529999999980647</v>
      </c>
      <c r="P6431" s="242"/>
      <c r="Q6431" s="179"/>
      <c r="R6431" s="179"/>
      <c r="S6431" s="179"/>
      <c r="T6431" s="179"/>
      <c r="U6431" s="179"/>
      <c r="V6431" s="179"/>
      <c r="W6431" s="179"/>
      <c r="X6431" s="179"/>
      <c r="Y6431" s="179"/>
      <c r="Z6431" s="179"/>
      <c r="AA6431" s="222"/>
      <c r="AB6431" s="222"/>
      <c r="AC6431" s="222"/>
      <c r="AD6431" s="179"/>
      <c r="AE6431" s="179"/>
      <c r="AF6431" s="179"/>
      <c r="AG6431" s="179"/>
      <c r="AH6431" s="179"/>
      <c r="AI6431" s="179"/>
      <c r="AJ6431" s="179"/>
    </row>
    <row r="6432" spans="2:36" x14ac:dyDescent="0.3">
      <c r="B6432" s="224">
        <v>650900</v>
      </c>
      <c r="C6432" s="209">
        <v>274597</v>
      </c>
      <c r="D6432" s="206">
        <f t="shared" si="593"/>
        <v>0.42187279151943463</v>
      </c>
      <c r="E6432" s="208">
        <f t="shared" si="594"/>
        <v>0.45</v>
      </c>
      <c r="F6432" s="207">
        <v>15102.83</v>
      </c>
      <c r="G6432" s="207">
        <v>21967.759999999998</v>
      </c>
      <c r="H6432" s="207">
        <v>24713.73</v>
      </c>
      <c r="I6432" s="214">
        <f t="shared" si="586"/>
        <v>256291</v>
      </c>
      <c r="J6432" s="211">
        <f t="shared" si="587"/>
        <v>0.39374865570748196</v>
      </c>
      <c r="K6432" s="212">
        <f t="shared" si="588"/>
        <v>0.45</v>
      </c>
      <c r="L6432" s="214">
        <f t="shared" si="589"/>
        <v>14096.004999999999</v>
      </c>
      <c r="M6432" s="213">
        <f t="shared" si="590"/>
        <v>20503.28</v>
      </c>
      <c r="N6432" s="213">
        <f t="shared" si="591"/>
        <v>23066.19</v>
      </c>
      <c r="O6432" s="242">
        <f t="shared" si="592"/>
        <v>0.51519999999996802</v>
      </c>
      <c r="P6432" s="242"/>
      <c r="Q6432" s="179"/>
      <c r="R6432" s="179"/>
      <c r="S6432" s="179"/>
      <c r="T6432" s="179"/>
      <c r="U6432" s="179"/>
      <c r="V6432" s="179"/>
      <c r="W6432" s="179"/>
      <c r="X6432" s="179"/>
      <c r="Y6432" s="179"/>
      <c r="Z6432" s="179"/>
      <c r="AA6432" s="222"/>
      <c r="AB6432" s="222"/>
      <c r="AC6432" s="222"/>
      <c r="AD6432" s="179"/>
      <c r="AE6432" s="179"/>
      <c r="AF6432" s="179"/>
      <c r="AG6432" s="179"/>
      <c r="AH6432" s="179"/>
      <c r="AI6432" s="179"/>
      <c r="AJ6432" s="179"/>
    </row>
    <row r="6433" spans="2:36" x14ac:dyDescent="0.3">
      <c r="B6433" s="224">
        <v>651000</v>
      </c>
      <c r="C6433" s="209">
        <v>274642</v>
      </c>
      <c r="D6433" s="206">
        <f t="shared" si="593"/>
        <v>0.42187711213517665</v>
      </c>
      <c r="E6433" s="208">
        <f t="shared" si="594"/>
        <v>0.45</v>
      </c>
      <c r="F6433" s="207">
        <v>15105.31</v>
      </c>
      <c r="G6433" s="207">
        <v>21971.360000000001</v>
      </c>
      <c r="H6433" s="207">
        <v>24717.78</v>
      </c>
      <c r="I6433" s="214">
        <f t="shared" si="586"/>
        <v>256336</v>
      </c>
      <c r="J6433" s="211">
        <f t="shared" si="587"/>
        <v>0.39375729646697388</v>
      </c>
      <c r="K6433" s="212">
        <f t="shared" si="588"/>
        <v>0.45</v>
      </c>
      <c r="L6433" s="214">
        <f t="shared" si="589"/>
        <v>14098.48</v>
      </c>
      <c r="M6433" s="213">
        <f t="shared" si="590"/>
        <v>20506.88</v>
      </c>
      <c r="N6433" s="213">
        <f t="shared" si="591"/>
        <v>23070.239999999998</v>
      </c>
      <c r="O6433" s="242">
        <f t="shared" si="592"/>
        <v>0.51529999999966092</v>
      </c>
      <c r="P6433" s="242"/>
      <c r="Q6433" s="179"/>
      <c r="R6433" s="179"/>
      <c r="S6433" s="179"/>
      <c r="T6433" s="179"/>
      <c r="U6433" s="179"/>
      <c r="V6433" s="179"/>
      <c r="W6433" s="179"/>
      <c r="X6433" s="179"/>
      <c r="Y6433" s="179"/>
      <c r="Z6433" s="179"/>
      <c r="AA6433" s="222"/>
      <c r="AB6433" s="222"/>
      <c r="AC6433" s="222"/>
      <c r="AD6433" s="179"/>
      <c r="AE6433" s="179"/>
      <c r="AF6433" s="179"/>
      <c r="AG6433" s="179"/>
      <c r="AH6433" s="179"/>
      <c r="AI6433" s="179"/>
      <c r="AJ6433" s="179"/>
    </row>
    <row r="6434" spans="2:36" x14ac:dyDescent="0.3">
      <c r="B6434" s="224">
        <v>651100</v>
      </c>
      <c r="C6434" s="209">
        <v>274687</v>
      </c>
      <c r="D6434" s="206">
        <f t="shared" si="593"/>
        <v>0.42188143142374446</v>
      </c>
      <c r="E6434" s="208">
        <f t="shared" si="594"/>
        <v>0.45</v>
      </c>
      <c r="F6434" s="207">
        <v>15107.78</v>
      </c>
      <c r="G6434" s="207">
        <v>21974.959999999999</v>
      </c>
      <c r="H6434" s="207">
        <v>24721.83</v>
      </c>
      <c r="I6434" s="214">
        <f t="shared" si="586"/>
        <v>256381</v>
      </c>
      <c r="J6434" s="211">
        <f t="shared" si="587"/>
        <v>0.39376593457226233</v>
      </c>
      <c r="K6434" s="212">
        <f t="shared" si="588"/>
        <v>0.45</v>
      </c>
      <c r="L6434" s="214">
        <f t="shared" si="589"/>
        <v>14100.955</v>
      </c>
      <c r="M6434" s="213">
        <f t="shared" si="590"/>
        <v>20510.48</v>
      </c>
      <c r="N6434" s="213">
        <f t="shared" si="591"/>
        <v>23074.29</v>
      </c>
      <c r="O6434" s="242">
        <f t="shared" si="592"/>
        <v>0.51520000000047728</v>
      </c>
      <c r="P6434" s="242"/>
      <c r="Q6434" s="179"/>
      <c r="R6434" s="179"/>
      <c r="S6434" s="179"/>
      <c r="T6434" s="179"/>
      <c r="U6434" s="179"/>
      <c r="V6434" s="179"/>
      <c r="W6434" s="179"/>
      <c r="X6434" s="179"/>
      <c r="Y6434" s="179"/>
      <c r="Z6434" s="179"/>
      <c r="AA6434" s="222"/>
      <c r="AB6434" s="222"/>
      <c r="AC6434" s="222"/>
      <c r="AD6434" s="179"/>
      <c r="AE6434" s="179"/>
      <c r="AF6434" s="179"/>
      <c r="AG6434" s="179"/>
      <c r="AH6434" s="179"/>
      <c r="AI6434" s="179"/>
      <c r="AJ6434" s="179"/>
    </row>
    <row r="6435" spans="2:36" x14ac:dyDescent="0.3">
      <c r="B6435" s="224">
        <v>651200</v>
      </c>
      <c r="C6435" s="209">
        <v>274732</v>
      </c>
      <c r="D6435" s="206">
        <f t="shared" si="593"/>
        <v>0.42188574938574941</v>
      </c>
      <c r="E6435" s="208">
        <f t="shared" si="594"/>
        <v>0.45</v>
      </c>
      <c r="F6435" s="207">
        <v>15110.26</v>
      </c>
      <c r="G6435" s="207">
        <v>21978.560000000001</v>
      </c>
      <c r="H6435" s="207">
        <v>24725.88</v>
      </c>
      <c r="I6435" s="214">
        <f t="shared" si="586"/>
        <v>256426</v>
      </c>
      <c r="J6435" s="211">
        <f t="shared" si="587"/>
        <v>0.39377457002457</v>
      </c>
      <c r="K6435" s="212">
        <f t="shared" si="588"/>
        <v>0.45</v>
      </c>
      <c r="L6435" s="214">
        <f t="shared" si="589"/>
        <v>14103.43</v>
      </c>
      <c r="M6435" s="213">
        <f t="shared" si="590"/>
        <v>20514.080000000002</v>
      </c>
      <c r="N6435" s="213">
        <f t="shared" si="591"/>
        <v>23078.34</v>
      </c>
      <c r="O6435" s="242">
        <f t="shared" si="592"/>
        <v>0.51530000000013387</v>
      </c>
      <c r="P6435" s="242"/>
      <c r="Q6435" s="179"/>
      <c r="R6435" s="179"/>
      <c r="S6435" s="179"/>
      <c r="T6435" s="179"/>
      <c r="U6435" s="179"/>
      <c r="V6435" s="179"/>
      <c r="W6435" s="179"/>
      <c r="X6435" s="179"/>
      <c r="Y6435" s="179"/>
      <c r="Z6435" s="179"/>
      <c r="AA6435" s="222"/>
      <c r="AB6435" s="222"/>
      <c r="AC6435" s="222"/>
      <c r="AD6435" s="179"/>
      <c r="AE6435" s="179"/>
      <c r="AF6435" s="179"/>
      <c r="AG6435" s="179"/>
      <c r="AH6435" s="179"/>
      <c r="AI6435" s="179"/>
      <c r="AJ6435" s="179"/>
    </row>
    <row r="6436" spans="2:36" x14ac:dyDescent="0.3">
      <c r="B6436" s="224">
        <v>651300</v>
      </c>
      <c r="C6436" s="209">
        <v>274777</v>
      </c>
      <c r="D6436" s="206">
        <f t="shared" si="593"/>
        <v>0.42189006602180257</v>
      </c>
      <c r="E6436" s="208">
        <f t="shared" si="594"/>
        <v>0.45</v>
      </c>
      <c r="F6436" s="207">
        <v>15112.73</v>
      </c>
      <c r="G6436" s="207">
        <v>21982.16</v>
      </c>
      <c r="H6436" s="207">
        <v>24729.93</v>
      </c>
      <c r="I6436" s="214">
        <f t="shared" si="586"/>
        <v>256471</v>
      </c>
      <c r="J6436" s="211">
        <f t="shared" si="587"/>
        <v>0.39378320282511897</v>
      </c>
      <c r="K6436" s="212">
        <f t="shared" si="588"/>
        <v>0.45</v>
      </c>
      <c r="L6436" s="214">
        <f t="shared" si="589"/>
        <v>14105.905000000001</v>
      </c>
      <c r="M6436" s="213">
        <f t="shared" si="590"/>
        <v>20517.68</v>
      </c>
      <c r="N6436" s="213">
        <f t="shared" si="591"/>
        <v>23082.39</v>
      </c>
      <c r="O6436" s="242">
        <f t="shared" si="592"/>
        <v>0.51519999999971333</v>
      </c>
      <c r="P6436" s="242"/>
      <c r="Q6436" s="179"/>
      <c r="R6436" s="179"/>
      <c r="S6436" s="179"/>
      <c r="T6436" s="179"/>
      <c r="U6436" s="179"/>
      <c r="V6436" s="179"/>
      <c r="W6436" s="179"/>
      <c r="X6436" s="179"/>
      <c r="Y6436" s="179"/>
      <c r="Z6436" s="179"/>
      <c r="AA6436" s="222"/>
      <c r="AB6436" s="222"/>
      <c r="AC6436" s="222"/>
      <c r="AD6436" s="179"/>
      <c r="AE6436" s="179"/>
      <c r="AF6436" s="179"/>
      <c r="AG6436" s="179"/>
      <c r="AH6436" s="179"/>
      <c r="AI6436" s="179"/>
      <c r="AJ6436" s="179"/>
    </row>
    <row r="6437" spans="2:36" x14ac:dyDescent="0.3">
      <c r="B6437" s="224">
        <v>651400</v>
      </c>
      <c r="C6437" s="209">
        <v>274822</v>
      </c>
      <c r="D6437" s="206">
        <f t="shared" si="593"/>
        <v>0.42189438133251456</v>
      </c>
      <c r="E6437" s="208">
        <f t="shared" si="594"/>
        <v>0.45</v>
      </c>
      <c r="F6437" s="207">
        <v>15115.21</v>
      </c>
      <c r="G6437" s="207">
        <v>21985.759999999998</v>
      </c>
      <c r="H6437" s="207">
        <v>24733.98</v>
      </c>
      <c r="I6437" s="214">
        <f t="shared" si="586"/>
        <v>256516</v>
      </c>
      <c r="J6437" s="211">
        <f t="shared" si="587"/>
        <v>0.39379183297513048</v>
      </c>
      <c r="K6437" s="212">
        <f t="shared" si="588"/>
        <v>0.45</v>
      </c>
      <c r="L6437" s="214">
        <f t="shared" si="589"/>
        <v>14108.38</v>
      </c>
      <c r="M6437" s="213">
        <f t="shared" si="590"/>
        <v>20521.28</v>
      </c>
      <c r="N6437" s="213">
        <f t="shared" si="591"/>
        <v>23086.44</v>
      </c>
      <c r="O6437" s="242">
        <f t="shared" si="592"/>
        <v>0.51530000000002474</v>
      </c>
      <c r="P6437" s="242"/>
      <c r="Q6437" s="179"/>
      <c r="R6437" s="179"/>
      <c r="S6437" s="179"/>
      <c r="T6437" s="179"/>
      <c r="U6437" s="179"/>
      <c r="V6437" s="179"/>
      <c r="W6437" s="179"/>
      <c r="X6437" s="179"/>
      <c r="Y6437" s="179"/>
      <c r="Z6437" s="179"/>
      <c r="AA6437" s="222"/>
      <c r="AB6437" s="222"/>
      <c r="AC6437" s="222"/>
      <c r="AD6437" s="179"/>
      <c r="AE6437" s="179"/>
      <c r="AF6437" s="179"/>
      <c r="AG6437" s="179"/>
      <c r="AH6437" s="179"/>
      <c r="AI6437" s="179"/>
      <c r="AJ6437" s="179"/>
    </row>
    <row r="6438" spans="2:36" x14ac:dyDescent="0.3">
      <c r="B6438" s="224">
        <v>651500</v>
      </c>
      <c r="C6438" s="209">
        <v>274867</v>
      </c>
      <c r="D6438" s="206">
        <f t="shared" si="593"/>
        <v>0.42189869531849578</v>
      </c>
      <c r="E6438" s="208">
        <f t="shared" si="594"/>
        <v>0.45</v>
      </c>
      <c r="F6438" s="207">
        <v>15117.68</v>
      </c>
      <c r="G6438" s="207">
        <v>21989.360000000001</v>
      </c>
      <c r="H6438" s="207">
        <v>24738.03</v>
      </c>
      <c r="I6438" s="214">
        <f t="shared" si="586"/>
        <v>256561</v>
      </c>
      <c r="J6438" s="211">
        <f t="shared" si="587"/>
        <v>0.39380046047582501</v>
      </c>
      <c r="K6438" s="212">
        <f t="shared" si="588"/>
        <v>0.45</v>
      </c>
      <c r="L6438" s="214">
        <f t="shared" si="589"/>
        <v>14110.855</v>
      </c>
      <c r="M6438" s="213">
        <f t="shared" si="590"/>
        <v>20524.88</v>
      </c>
      <c r="N6438" s="213">
        <f t="shared" si="591"/>
        <v>23090.489999999998</v>
      </c>
      <c r="O6438" s="242">
        <f t="shared" si="592"/>
        <v>0.51519999999964061</v>
      </c>
      <c r="P6438" s="242"/>
      <c r="Q6438" s="179"/>
      <c r="R6438" s="179"/>
      <c r="S6438" s="179"/>
      <c r="T6438" s="179"/>
      <c r="U6438" s="179"/>
      <c r="V6438" s="179"/>
      <c r="W6438" s="179"/>
      <c r="X6438" s="179"/>
      <c r="Y6438" s="179"/>
      <c r="Z6438" s="179"/>
      <c r="AA6438" s="222"/>
      <c r="AB6438" s="222"/>
      <c r="AC6438" s="222"/>
      <c r="AD6438" s="179"/>
      <c r="AE6438" s="179"/>
      <c r="AF6438" s="179"/>
      <c r="AG6438" s="179"/>
      <c r="AH6438" s="179"/>
      <c r="AI6438" s="179"/>
      <c r="AJ6438" s="179"/>
    </row>
    <row r="6439" spans="2:36" x14ac:dyDescent="0.3">
      <c r="B6439" s="224">
        <v>651600</v>
      </c>
      <c r="C6439" s="209">
        <v>274912</v>
      </c>
      <c r="D6439" s="206">
        <f t="shared" si="593"/>
        <v>0.42190300798035607</v>
      </c>
      <c r="E6439" s="208">
        <f t="shared" si="594"/>
        <v>0.45</v>
      </c>
      <c r="F6439" s="207">
        <v>15120.16</v>
      </c>
      <c r="G6439" s="207">
        <v>21992.959999999999</v>
      </c>
      <c r="H6439" s="207">
        <v>24742.080000000002</v>
      </c>
      <c r="I6439" s="214">
        <f t="shared" si="586"/>
        <v>256606</v>
      </c>
      <c r="J6439" s="211">
        <f t="shared" si="587"/>
        <v>0.39380908532842235</v>
      </c>
      <c r="K6439" s="212">
        <f t="shared" si="588"/>
        <v>0.45</v>
      </c>
      <c r="L6439" s="214">
        <f t="shared" si="589"/>
        <v>14113.33</v>
      </c>
      <c r="M6439" s="213">
        <f t="shared" si="590"/>
        <v>20528.48</v>
      </c>
      <c r="N6439" s="213">
        <f t="shared" si="591"/>
        <v>23094.54</v>
      </c>
      <c r="O6439" s="242">
        <f t="shared" si="592"/>
        <v>0.5152999999999156</v>
      </c>
      <c r="P6439" s="242"/>
      <c r="Q6439" s="179"/>
      <c r="R6439" s="179"/>
      <c r="S6439" s="179"/>
      <c r="T6439" s="179"/>
      <c r="U6439" s="179"/>
      <c r="V6439" s="179"/>
      <c r="W6439" s="179"/>
      <c r="X6439" s="179"/>
      <c r="Y6439" s="179"/>
      <c r="Z6439" s="179"/>
      <c r="AA6439" s="222"/>
      <c r="AB6439" s="222"/>
      <c r="AC6439" s="222"/>
      <c r="AD6439" s="179"/>
      <c r="AE6439" s="179"/>
      <c r="AF6439" s="179"/>
      <c r="AG6439" s="179"/>
      <c r="AH6439" s="179"/>
      <c r="AI6439" s="179"/>
      <c r="AJ6439" s="179"/>
    </row>
    <row r="6440" spans="2:36" x14ac:dyDescent="0.3">
      <c r="B6440" s="224">
        <v>651700</v>
      </c>
      <c r="C6440" s="209">
        <v>274957</v>
      </c>
      <c r="D6440" s="206">
        <f t="shared" si="593"/>
        <v>0.4219073193187049</v>
      </c>
      <c r="E6440" s="208">
        <f t="shared" si="594"/>
        <v>0.45</v>
      </c>
      <c r="F6440" s="207">
        <v>15122.63</v>
      </c>
      <c r="G6440" s="207">
        <v>21996.560000000001</v>
      </c>
      <c r="H6440" s="207">
        <v>24746.13</v>
      </c>
      <c r="I6440" s="214">
        <f t="shared" si="586"/>
        <v>256651</v>
      </c>
      <c r="J6440" s="211">
        <f t="shared" si="587"/>
        <v>0.39381770753414147</v>
      </c>
      <c r="K6440" s="212">
        <f t="shared" si="588"/>
        <v>0.45</v>
      </c>
      <c r="L6440" s="214">
        <f t="shared" si="589"/>
        <v>14115.805</v>
      </c>
      <c r="M6440" s="213">
        <f t="shared" si="590"/>
        <v>20532.080000000002</v>
      </c>
      <c r="N6440" s="213">
        <f t="shared" si="591"/>
        <v>23098.59</v>
      </c>
      <c r="O6440" s="242">
        <f t="shared" si="592"/>
        <v>0.51520000000007715</v>
      </c>
      <c r="P6440" s="242"/>
      <c r="Q6440" s="179"/>
      <c r="R6440" s="179"/>
      <c r="S6440" s="179"/>
      <c r="T6440" s="179"/>
      <c r="U6440" s="179"/>
      <c r="V6440" s="179"/>
      <c r="W6440" s="179"/>
      <c r="X6440" s="179"/>
      <c r="Y6440" s="179"/>
      <c r="Z6440" s="179"/>
      <c r="AA6440" s="222"/>
      <c r="AB6440" s="222"/>
      <c r="AC6440" s="222"/>
      <c r="AD6440" s="179"/>
      <c r="AE6440" s="179"/>
      <c r="AF6440" s="179"/>
      <c r="AG6440" s="179"/>
      <c r="AH6440" s="179"/>
      <c r="AI6440" s="179"/>
      <c r="AJ6440" s="179"/>
    </row>
    <row r="6441" spans="2:36" x14ac:dyDescent="0.3">
      <c r="B6441" s="224">
        <v>651800</v>
      </c>
      <c r="C6441" s="209">
        <v>275002</v>
      </c>
      <c r="D6441" s="206">
        <f t="shared" si="593"/>
        <v>0.42191162933415161</v>
      </c>
      <c r="E6441" s="208">
        <f t="shared" si="594"/>
        <v>0.45</v>
      </c>
      <c r="F6441" s="207">
        <v>15125.11</v>
      </c>
      <c r="G6441" s="207">
        <v>22000.16</v>
      </c>
      <c r="H6441" s="207">
        <v>24750.18</v>
      </c>
      <c r="I6441" s="214">
        <f t="shared" ref="I6441:I6504" si="595">I6440+45</f>
        <v>256696</v>
      </c>
      <c r="J6441" s="211">
        <f t="shared" si="587"/>
        <v>0.39382632709420068</v>
      </c>
      <c r="K6441" s="212">
        <f t="shared" si="588"/>
        <v>0.45</v>
      </c>
      <c r="L6441" s="214">
        <f t="shared" si="589"/>
        <v>14118.28</v>
      </c>
      <c r="M6441" s="213">
        <f t="shared" si="590"/>
        <v>20535.68</v>
      </c>
      <c r="N6441" s="213">
        <f t="shared" si="591"/>
        <v>23102.639999999999</v>
      </c>
      <c r="O6441" s="242">
        <f t="shared" si="592"/>
        <v>0.51529999999980647</v>
      </c>
      <c r="P6441" s="242"/>
      <c r="Q6441" s="179"/>
      <c r="R6441" s="179"/>
      <c r="S6441" s="179"/>
      <c r="T6441" s="179"/>
      <c r="U6441" s="179"/>
      <c r="V6441" s="179"/>
      <c r="W6441" s="179"/>
      <c r="X6441" s="179"/>
      <c r="Y6441" s="179"/>
      <c r="Z6441" s="179"/>
      <c r="AA6441" s="222"/>
      <c r="AB6441" s="222"/>
      <c r="AC6441" s="222"/>
      <c r="AD6441" s="179"/>
      <c r="AE6441" s="179"/>
      <c r="AF6441" s="179"/>
      <c r="AG6441" s="179"/>
      <c r="AH6441" s="179"/>
      <c r="AI6441" s="179"/>
      <c r="AJ6441" s="179"/>
    </row>
    <row r="6442" spans="2:36" x14ac:dyDescent="0.3">
      <c r="B6442" s="224">
        <v>651900</v>
      </c>
      <c r="C6442" s="209">
        <v>275047</v>
      </c>
      <c r="D6442" s="206">
        <f t="shared" si="593"/>
        <v>0.42191593802730482</v>
      </c>
      <c r="E6442" s="208">
        <f t="shared" si="594"/>
        <v>0.45</v>
      </c>
      <c r="F6442" s="207">
        <v>15127.58</v>
      </c>
      <c r="G6442" s="207">
        <v>22003.759999999998</v>
      </c>
      <c r="H6442" s="207">
        <v>24754.23</v>
      </c>
      <c r="I6442" s="214">
        <f t="shared" si="595"/>
        <v>256741</v>
      </c>
      <c r="J6442" s="211">
        <f t="shared" si="587"/>
        <v>0.39383494400981744</v>
      </c>
      <c r="K6442" s="212">
        <f t="shared" si="588"/>
        <v>0.45</v>
      </c>
      <c r="L6442" s="214">
        <f t="shared" si="589"/>
        <v>14120.754999999999</v>
      </c>
      <c r="M6442" s="213">
        <f t="shared" si="590"/>
        <v>20539.28</v>
      </c>
      <c r="N6442" s="213">
        <f t="shared" si="591"/>
        <v>23106.69</v>
      </c>
      <c r="O6442" s="242">
        <f t="shared" si="592"/>
        <v>0.51519999999996802</v>
      </c>
      <c r="P6442" s="242"/>
      <c r="Q6442" s="179"/>
      <c r="R6442" s="179"/>
      <c r="S6442" s="179"/>
      <c r="T6442" s="179"/>
      <c r="U6442" s="179"/>
      <c r="V6442" s="179"/>
      <c r="W6442" s="179"/>
      <c r="X6442" s="179"/>
      <c r="Y6442" s="179"/>
      <c r="Z6442" s="179"/>
      <c r="AA6442" s="222"/>
      <c r="AB6442" s="222"/>
      <c r="AC6442" s="222"/>
      <c r="AD6442" s="179"/>
      <c r="AE6442" s="179"/>
      <c r="AF6442" s="179"/>
      <c r="AG6442" s="179"/>
      <c r="AH6442" s="179"/>
      <c r="AI6442" s="179"/>
      <c r="AJ6442" s="179"/>
    </row>
    <row r="6443" spans="2:36" x14ac:dyDescent="0.3">
      <c r="B6443" s="224">
        <v>652000</v>
      </c>
      <c r="C6443" s="209">
        <v>275092</v>
      </c>
      <c r="D6443" s="206">
        <f t="shared" si="593"/>
        <v>0.42192024539877299</v>
      </c>
      <c r="E6443" s="208">
        <f t="shared" si="594"/>
        <v>0.45</v>
      </c>
      <c r="F6443" s="207">
        <v>15130.06</v>
      </c>
      <c r="G6443" s="207">
        <v>22007.360000000001</v>
      </c>
      <c r="H6443" s="207">
        <v>24758.28</v>
      </c>
      <c r="I6443" s="214">
        <f t="shared" si="595"/>
        <v>256786</v>
      </c>
      <c r="J6443" s="211">
        <f t="shared" si="587"/>
        <v>0.39384355828220857</v>
      </c>
      <c r="K6443" s="212">
        <f t="shared" si="588"/>
        <v>0.45</v>
      </c>
      <c r="L6443" s="214">
        <f t="shared" si="589"/>
        <v>14123.23</v>
      </c>
      <c r="M6443" s="213">
        <f t="shared" si="590"/>
        <v>20542.88</v>
      </c>
      <c r="N6443" s="213">
        <f t="shared" si="591"/>
        <v>23110.739999999998</v>
      </c>
      <c r="O6443" s="242">
        <f t="shared" si="592"/>
        <v>0.51529999999966092</v>
      </c>
      <c r="P6443" s="242"/>
      <c r="Q6443" s="179"/>
      <c r="R6443" s="179"/>
      <c r="S6443" s="179"/>
      <c r="T6443" s="179"/>
      <c r="U6443" s="179"/>
      <c r="V6443" s="179"/>
      <c r="W6443" s="179"/>
      <c r="X6443" s="179"/>
      <c r="Y6443" s="179"/>
      <c r="Z6443" s="179"/>
      <c r="AA6443" s="222"/>
      <c r="AB6443" s="222"/>
      <c r="AC6443" s="222"/>
      <c r="AD6443" s="179"/>
      <c r="AE6443" s="179"/>
      <c r="AF6443" s="179"/>
      <c r="AG6443" s="179"/>
      <c r="AH6443" s="179"/>
      <c r="AI6443" s="179"/>
      <c r="AJ6443" s="179"/>
    </row>
    <row r="6444" spans="2:36" x14ac:dyDescent="0.3">
      <c r="B6444" s="224">
        <v>652100</v>
      </c>
      <c r="C6444" s="209">
        <v>275137</v>
      </c>
      <c r="D6444" s="206">
        <f t="shared" si="593"/>
        <v>0.42192455144916424</v>
      </c>
      <c r="E6444" s="208">
        <f t="shared" si="594"/>
        <v>0.45</v>
      </c>
      <c r="F6444" s="207">
        <v>15132.53</v>
      </c>
      <c r="G6444" s="207">
        <v>22010.959999999999</v>
      </c>
      <c r="H6444" s="207">
        <v>24762.33</v>
      </c>
      <c r="I6444" s="214">
        <f t="shared" si="595"/>
        <v>256831</v>
      </c>
      <c r="J6444" s="211">
        <f t="shared" si="587"/>
        <v>0.39385216991259009</v>
      </c>
      <c r="K6444" s="212">
        <f t="shared" si="588"/>
        <v>0.45</v>
      </c>
      <c r="L6444" s="214">
        <f t="shared" si="589"/>
        <v>14125.705</v>
      </c>
      <c r="M6444" s="213">
        <f t="shared" si="590"/>
        <v>20546.48</v>
      </c>
      <c r="N6444" s="213">
        <f t="shared" si="591"/>
        <v>23114.79</v>
      </c>
      <c r="O6444" s="242">
        <f t="shared" si="592"/>
        <v>0.51520000000047728</v>
      </c>
      <c r="P6444" s="242"/>
      <c r="Q6444" s="179"/>
      <c r="R6444" s="179"/>
      <c r="S6444" s="179"/>
      <c r="T6444" s="179"/>
      <c r="U6444" s="179"/>
      <c r="V6444" s="179"/>
      <c r="W6444" s="179"/>
      <c r="X6444" s="179"/>
      <c r="Y6444" s="179"/>
      <c r="Z6444" s="179"/>
      <c r="AA6444" s="222"/>
      <c r="AB6444" s="222"/>
      <c r="AC6444" s="222"/>
      <c r="AD6444" s="179"/>
      <c r="AE6444" s="179"/>
      <c r="AF6444" s="179"/>
      <c r="AG6444" s="179"/>
      <c r="AH6444" s="179"/>
      <c r="AI6444" s="179"/>
      <c r="AJ6444" s="179"/>
    </row>
    <row r="6445" spans="2:36" x14ac:dyDescent="0.3">
      <c r="B6445" s="224">
        <v>652200</v>
      </c>
      <c r="C6445" s="209">
        <v>275182</v>
      </c>
      <c r="D6445" s="206">
        <f t="shared" si="593"/>
        <v>0.42192885617908615</v>
      </c>
      <c r="E6445" s="208">
        <f t="shared" si="594"/>
        <v>0.45</v>
      </c>
      <c r="F6445" s="207">
        <v>15135.01</v>
      </c>
      <c r="G6445" s="207">
        <v>22014.560000000001</v>
      </c>
      <c r="H6445" s="207">
        <v>24766.38</v>
      </c>
      <c r="I6445" s="214">
        <f t="shared" si="595"/>
        <v>256876</v>
      </c>
      <c r="J6445" s="211">
        <f t="shared" si="587"/>
        <v>0.39386077890217724</v>
      </c>
      <c r="K6445" s="212">
        <f t="shared" si="588"/>
        <v>0.45</v>
      </c>
      <c r="L6445" s="214">
        <f t="shared" si="589"/>
        <v>14128.18</v>
      </c>
      <c r="M6445" s="213">
        <f t="shared" si="590"/>
        <v>20550.080000000002</v>
      </c>
      <c r="N6445" s="213">
        <f t="shared" si="591"/>
        <v>23118.84</v>
      </c>
      <c r="O6445" s="242">
        <f t="shared" si="592"/>
        <v>0.51530000000013387</v>
      </c>
      <c r="P6445" s="242"/>
      <c r="Q6445" s="179"/>
      <c r="R6445" s="179"/>
      <c r="S6445" s="179"/>
      <c r="T6445" s="179"/>
      <c r="U6445" s="179"/>
      <c r="V6445" s="179"/>
      <c r="W6445" s="179"/>
      <c r="X6445" s="179"/>
      <c r="Y6445" s="179"/>
      <c r="Z6445" s="179"/>
      <c r="AA6445" s="222"/>
      <c r="AB6445" s="222"/>
      <c r="AC6445" s="222"/>
      <c r="AD6445" s="179"/>
      <c r="AE6445" s="179"/>
      <c r="AF6445" s="179"/>
      <c r="AG6445" s="179"/>
      <c r="AH6445" s="179"/>
      <c r="AI6445" s="179"/>
      <c r="AJ6445" s="179"/>
    </row>
    <row r="6446" spans="2:36" x14ac:dyDescent="0.3">
      <c r="B6446" s="224">
        <v>652300</v>
      </c>
      <c r="C6446" s="209">
        <v>275227</v>
      </c>
      <c r="D6446" s="206">
        <f t="shared" si="593"/>
        <v>0.42193315958914612</v>
      </c>
      <c r="E6446" s="208">
        <f t="shared" si="594"/>
        <v>0.45</v>
      </c>
      <c r="F6446" s="207">
        <v>15137.48</v>
      </c>
      <c r="G6446" s="207">
        <v>22018.16</v>
      </c>
      <c r="H6446" s="207">
        <v>24770.43</v>
      </c>
      <c r="I6446" s="214">
        <f t="shared" si="595"/>
        <v>256921</v>
      </c>
      <c r="J6446" s="211">
        <f t="shared" si="587"/>
        <v>0.39386938525218457</v>
      </c>
      <c r="K6446" s="212">
        <f t="shared" si="588"/>
        <v>0.45</v>
      </c>
      <c r="L6446" s="214">
        <f t="shared" si="589"/>
        <v>14130.655000000001</v>
      </c>
      <c r="M6446" s="213">
        <f t="shared" si="590"/>
        <v>20553.68</v>
      </c>
      <c r="N6446" s="213">
        <f t="shared" si="591"/>
        <v>23122.89</v>
      </c>
      <c r="O6446" s="242">
        <f t="shared" si="592"/>
        <v>0.51519999999971333</v>
      </c>
      <c r="P6446" s="242"/>
      <c r="Q6446" s="179"/>
      <c r="R6446" s="179"/>
      <c r="S6446" s="179"/>
      <c r="T6446" s="179"/>
      <c r="U6446" s="179"/>
      <c r="V6446" s="179"/>
      <c r="W6446" s="179"/>
      <c r="X6446" s="179"/>
      <c r="Y6446" s="179"/>
      <c r="Z6446" s="179"/>
      <c r="AA6446" s="222"/>
      <c r="AB6446" s="222"/>
      <c r="AC6446" s="222"/>
      <c r="AD6446" s="179"/>
      <c r="AE6446" s="179"/>
      <c r="AF6446" s="179"/>
      <c r="AG6446" s="179"/>
      <c r="AH6446" s="179"/>
      <c r="AI6446" s="179"/>
      <c r="AJ6446" s="179"/>
    </row>
    <row r="6447" spans="2:36" x14ac:dyDescent="0.3">
      <c r="B6447" s="224">
        <v>652400</v>
      </c>
      <c r="C6447" s="209">
        <v>275272</v>
      </c>
      <c r="D6447" s="206">
        <f t="shared" si="593"/>
        <v>0.42193746167995094</v>
      </c>
      <c r="E6447" s="208">
        <f t="shared" si="594"/>
        <v>0.45</v>
      </c>
      <c r="F6447" s="207">
        <v>15139.96</v>
      </c>
      <c r="G6447" s="207">
        <v>22021.759999999998</v>
      </c>
      <c r="H6447" s="207">
        <v>24774.48</v>
      </c>
      <c r="I6447" s="214">
        <f t="shared" si="595"/>
        <v>256966</v>
      </c>
      <c r="J6447" s="211">
        <f t="shared" si="587"/>
        <v>0.39387798896382586</v>
      </c>
      <c r="K6447" s="212">
        <f t="shared" si="588"/>
        <v>0.45</v>
      </c>
      <c r="L6447" s="214">
        <f t="shared" si="589"/>
        <v>14133.13</v>
      </c>
      <c r="M6447" s="213">
        <f t="shared" si="590"/>
        <v>20557.28</v>
      </c>
      <c r="N6447" s="213">
        <f t="shared" si="591"/>
        <v>23126.94</v>
      </c>
      <c r="O6447" s="242">
        <f t="shared" si="592"/>
        <v>0.51530000000002474</v>
      </c>
      <c r="P6447" s="242"/>
      <c r="Q6447" s="179"/>
      <c r="R6447" s="179"/>
      <c r="S6447" s="179"/>
      <c r="T6447" s="179"/>
      <c r="U6447" s="179"/>
      <c r="V6447" s="179"/>
      <c r="W6447" s="179"/>
      <c r="X6447" s="179"/>
      <c r="Y6447" s="179"/>
      <c r="Z6447" s="179"/>
      <c r="AA6447" s="222"/>
      <c r="AB6447" s="222"/>
      <c r="AC6447" s="222"/>
      <c r="AD6447" s="179"/>
      <c r="AE6447" s="179"/>
      <c r="AF6447" s="179"/>
      <c r="AG6447" s="179"/>
      <c r="AH6447" s="179"/>
      <c r="AI6447" s="179"/>
      <c r="AJ6447" s="179"/>
    </row>
    <row r="6448" spans="2:36" x14ac:dyDescent="0.3">
      <c r="B6448" s="224">
        <v>652500</v>
      </c>
      <c r="C6448" s="209">
        <v>275317</v>
      </c>
      <c r="D6448" s="206">
        <f t="shared" si="593"/>
        <v>0.42194176245210729</v>
      </c>
      <c r="E6448" s="208">
        <f t="shared" si="594"/>
        <v>0.45</v>
      </c>
      <c r="F6448" s="207">
        <v>15142.43</v>
      </c>
      <c r="G6448" s="207">
        <v>22025.360000000001</v>
      </c>
      <c r="H6448" s="207">
        <v>24778.53</v>
      </c>
      <c r="I6448" s="214">
        <f t="shared" si="595"/>
        <v>257011</v>
      </c>
      <c r="J6448" s="211">
        <f t="shared" si="587"/>
        <v>0.39388659003831417</v>
      </c>
      <c r="K6448" s="212">
        <f t="shared" si="588"/>
        <v>0.45</v>
      </c>
      <c r="L6448" s="214">
        <f t="shared" si="589"/>
        <v>14135.605</v>
      </c>
      <c r="M6448" s="213">
        <f t="shared" si="590"/>
        <v>20560.88</v>
      </c>
      <c r="N6448" s="213">
        <f t="shared" si="591"/>
        <v>23130.989999999998</v>
      </c>
      <c r="O6448" s="242">
        <f t="shared" si="592"/>
        <v>0.51519999999964061</v>
      </c>
      <c r="P6448" s="242"/>
      <c r="Q6448" s="179"/>
      <c r="R6448" s="179"/>
      <c r="S6448" s="179"/>
      <c r="T6448" s="179"/>
      <c r="U6448" s="179"/>
      <c r="V6448" s="179"/>
      <c r="W6448" s="179"/>
      <c r="X6448" s="179"/>
      <c r="Y6448" s="179"/>
      <c r="Z6448" s="179"/>
      <c r="AA6448" s="222"/>
      <c r="AB6448" s="222"/>
      <c r="AC6448" s="222"/>
      <c r="AD6448" s="179"/>
      <c r="AE6448" s="179"/>
      <c r="AF6448" s="179"/>
      <c r="AG6448" s="179"/>
      <c r="AH6448" s="179"/>
      <c r="AI6448" s="179"/>
      <c r="AJ6448" s="179"/>
    </row>
    <row r="6449" spans="2:36" x14ac:dyDescent="0.3">
      <c r="B6449" s="224">
        <v>652600</v>
      </c>
      <c r="C6449" s="209">
        <v>275362</v>
      </c>
      <c r="D6449" s="206">
        <f t="shared" si="593"/>
        <v>0.42194606190622125</v>
      </c>
      <c r="E6449" s="208">
        <f t="shared" si="594"/>
        <v>0.45</v>
      </c>
      <c r="F6449" s="207">
        <v>15144.91</v>
      </c>
      <c r="G6449" s="207">
        <v>22028.959999999999</v>
      </c>
      <c r="H6449" s="207">
        <v>24782.58</v>
      </c>
      <c r="I6449" s="214">
        <f t="shared" si="595"/>
        <v>257056</v>
      </c>
      <c r="J6449" s="211">
        <f t="shared" si="587"/>
        <v>0.39389518847686178</v>
      </c>
      <c r="K6449" s="212">
        <f t="shared" si="588"/>
        <v>0.45</v>
      </c>
      <c r="L6449" s="214">
        <f t="shared" si="589"/>
        <v>14138.08</v>
      </c>
      <c r="M6449" s="213">
        <f t="shared" si="590"/>
        <v>20564.48</v>
      </c>
      <c r="N6449" s="213">
        <f t="shared" si="591"/>
        <v>23135.040000000001</v>
      </c>
      <c r="O6449" s="242">
        <f t="shared" si="592"/>
        <v>0.5152999999999156</v>
      </c>
      <c r="P6449" s="242"/>
      <c r="Q6449" s="179"/>
      <c r="R6449" s="179"/>
      <c r="S6449" s="179"/>
      <c r="T6449" s="179"/>
      <c r="U6449" s="179"/>
      <c r="V6449" s="179"/>
      <c r="W6449" s="179"/>
      <c r="X6449" s="179"/>
      <c r="Y6449" s="179"/>
      <c r="Z6449" s="179"/>
      <c r="AA6449" s="222"/>
      <c r="AB6449" s="222"/>
      <c r="AC6449" s="222"/>
      <c r="AD6449" s="179"/>
      <c r="AE6449" s="179"/>
      <c r="AF6449" s="179"/>
      <c r="AG6449" s="179"/>
      <c r="AH6449" s="179"/>
      <c r="AI6449" s="179"/>
      <c r="AJ6449" s="179"/>
    </row>
    <row r="6450" spans="2:36" x14ac:dyDescent="0.3">
      <c r="B6450" s="224">
        <v>652700</v>
      </c>
      <c r="C6450" s="209">
        <v>275407</v>
      </c>
      <c r="D6450" s="206">
        <f t="shared" si="593"/>
        <v>0.42195036004289871</v>
      </c>
      <c r="E6450" s="208">
        <f t="shared" si="594"/>
        <v>0.45</v>
      </c>
      <c r="F6450" s="207">
        <v>15147.38</v>
      </c>
      <c r="G6450" s="207">
        <v>22032.560000000001</v>
      </c>
      <c r="H6450" s="207">
        <v>24786.63</v>
      </c>
      <c r="I6450" s="214">
        <f t="shared" si="595"/>
        <v>257101</v>
      </c>
      <c r="J6450" s="211">
        <f t="shared" si="587"/>
        <v>0.39390378428068024</v>
      </c>
      <c r="K6450" s="212">
        <f t="shared" si="588"/>
        <v>0.45</v>
      </c>
      <c r="L6450" s="214">
        <f t="shared" si="589"/>
        <v>14140.555</v>
      </c>
      <c r="M6450" s="213">
        <f t="shared" si="590"/>
        <v>20568.080000000002</v>
      </c>
      <c r="N6450" s="213">
        <f t="shared" si="591"/>
        <v>23139.09</v>
      </c>
      <c r="O6450" s="242">
        <f t="shared" si="592"/>
        <v>0.51520000000007715</v>
      </c>
      <c r="P6450" s="242"/>
      <c r="Q6450" s="179"/>
      <c r="R6450" s="179"/>
      <c r="S6450" s="179"/>
      <c r="T6450" s="179"/>
      <c r="U6450" s="179"/>
      <c r="V6450" s="179"/>
      <c r="W6450" s="179"/>
      <c r="X6450" s="179"/>
      <c r="Y6450" s="179"/>
      <c r="Z6450" s="179"/>
      <c r="AA6450" s="222"/>
      <c r="AB6450" s="222"/>
      <c r="AC6450" s="222"/>
      <c r="AD6450" s="179"/>
      <c r="AE6450" s="179"/>
      <c r="AF6450" s="179"/>
      <c r="AG6450" s="179"/>
      <c r="AH6450" s="179"/>
      <c r="AI6450" s="179"/>
      <c r="AJ6450" s="179"/>
    </row>
    <row r="6451" spans="2:36" x14ac:dyDescent="0.3">
      <c r="B6451" s="224">
        <v>652800</v>
      </c>
      <c r="C6451" s="209">
        <v>275452</v>
      </c>
      <c r="D6451" s="206">
        <f t="shared" si="593"/>
        <v>0.42195465686274508</v>
      </c>
      <c r="E6451" s="208">
        <f t="shared" si="594"/>
        <v>0.45</v>
      </c>
      <c r="F6451" s="207">
        <v>15149.86</v>
      </c>
      <c r="G6451" s="207">
        <v>22036.16</v>
      </c>
      <c r="H6451" s="207">
        <v>24790.68</v>
      </c>
      <c r="I6451" s="214">
        <f t="shared" si="595"/>
        <v>257146</v>
      </c>
      <c r="J6451" s="211">
        <f t="shared" si="587"/>
        <v>0.3939123774509804</v>
      </c>
      <c r="K6451" s="212">
        <f t="shared" si="588"/>
        <v>0.45</v>
      </c>
      <c r="L6451" s="214">
        <f t="shared" si="589"/>
        <v>14143.03</v>
      </c>
      <c r="M6451" s="213">
        <f t="shared" si="590"/>
        <v>20571.68</v>
      </c>
      <c r="N6451" s="213">
        <f t="shared" si="591"/>
        <v>23143.14</v>
      </c>
      <c r="O6451" s="242">
        <f t="shared" si="592"/>
        <v>0.51529999999980647</v>
      </c>
      <c r="P6451" s="242"/>
      <c r="Q6451" s="179"/>
      <c r="R6451" s="179"/>
      <c r="S6451" s="179"/>
      <c r="T6451" s="179"/>
      <c r="U6451" s="179"/>
      <c r="V6451" s="179"/>
      <c r="W6451" s="179"/>
      <c r="X6451" s="179"/>
      <c r="Y6451" s="179"/>
      <c r="Z6451" s="179"/>
      <c r="AA6451" s="222"/>
      <c r="AB6451" s="222"/>
      <c r="AC6451" s="222"/>
      <c r="AD6451" s="179"/>
      <c r="AE6451" s="179"/>
      <c r="AF6451" s="179"/>
      <c r="AG6451" s="179"/>
      <c r="AH6451" s="179"/>
      <c r="AI6451" s="179"/>
      <c r="AJ6451" s="179"/>
    </row>
    <row r="6452" spans="2:36" x14ac:dyDescent="0.3">
      <c r="B6452" s="224">
        <v>652900</v>
      </c>
      <c r="C6452" s="209">
        <v>275497</v>
      </c>
      <c r="D6452" s="206">
        <f t="shared" si="593"/>
        <v>0.42195895236636544</v>
      </c>
      <c r="E6452" s="208">
        <f t="shared" si="594"/>
        <v>0.45</v>
      </c>
      <c r="F6452" s="207">
        <v>15152.33</v>
      </c>
      <c r="G6452" s="207">
        <v>22039.759999999998</v>
      </c>
      <c r="H6452" s="207">
        <v>24794.73</v>
      </c>
      <c r="I6452" s="214">
        <f t="shared" si="595"/>
        <v>257191</v>
      </c>
      <c r="J6452" s="211">
        <f t="shared" si="587"/>
        <v>0.3939209679889723</v>
      </c>
      <c r="K6452" s="212">
        <f t="shared" si="588"/>
        <v>0.45</v>
      </c>
      <c r="L6452" s="214">
        <f t="shared" si="589"/>
        <v>14145.504999999999</v>
      </c>
      <c r="M6452" s="213">
        <f t="shared" si="590"/>
        <v>20575.28</v>
      </c>
      <c r="N6452" s="213">
        <f t="shared" si="591"/>
        <v>23147.19</v>
      </c>
      <c r="O6452" s="242">
        <f t="shared" si="592"/>
        <v>0.51519999999996802</v>
      </c>
      <c r="P6452" s="242"/>
      <c r="Q6452" s="179"/>
      <c r="R6452" s="179"/>
      <c r="S6452" s="179"/>
      <c r="T6452" s="179"/>
      <c r="U6452" s="179"/>
      <c r="V6452" s="179"/>
      <c r="W6452" s="179"/>
      <c r="X6452" s="179"/>
      <c r="Y6452" s="179"/>
      <c r="Z6452" s="179"/>
      <c r="AA6452" s="222"/>
      <c r="AB6452" s="222"/>
      <c r="AC6452" s="222"/>
      <c r="AD6452" s="179"/>
      <c r="AE6452" s="179"/>
      <c r="AF6452" s="179"/>
      <c r="AG6452" s="179"/>
      <c r="AH6452" s="179"/>
      <c r="AI6452" s="179"/>
      <c r="AJ6452" s="179"/>
    </row>
    <row r="6453" spans="2:36" x14ac:dyDescent="0.3">
      <c r="B6453" s="224">
        <v>653000</v>
      </c>
      <c r="C6453" s="209">
        <v>275542</v>
      </c>
      <c r="D6453" s="206">
        <f t="shared" si="593"/>
        <v>0.42196324655436446</v>
      </c>
      <c r="E6453" s="208">
        <f t="shared" si="594"/>
        <v>0.45</v>
      </c>
      <c r="F6453" s="207">
        <v>15154.81</v>
      </c>
      <c r="G6453" s="207">
        <v>22043.360000000001</v>
      </c>
      <c r="H6453" s="207">
        <v>24798.78</v>
      </c>
      <c r="I6453" s="214">
        <f t="shared" si="595"/>
        <v>257236</v>
      </c>
      <c r="J6453" s="211">
        <f t="shared" si="587"/>
        <v>0.39392955589586526</v>
      </c>
      <c r="K6453" s="212">
        <f t="shared" si="588"/>
        <v>0.45</v>
      </c>
      <c r="L6453" s="214">
        <f t="shared" si="589"/>
        <v>14147.98</v>
      </c>
      <c r="M6453" s="213">
        <f t="shared" si="590"/>
        <v>20578.88</v>
      </c>
      <c r="N6453" s="213">
        <f t="shared" si="591"/>
        <v>23151.239999999998</v>
      </c>
      <c r="O6453" s="242">
        <f t="shared" si="592"/>
        <v>0.51529999999966092</v>
      </c>
      <c r="P6453" s="242"/>
      <c r="Q6453" s="179"/>
      <c r="R6453" s="179"/>
      <c r="S6453" s="179"/>
      <c r="T6453" s="179"/>
      <c r="U6453" s="179"/>
      <c r="V6453" s="179"/>
      <c r="W6453" s="179"/>
      <c r="X6453" s="179"/>
      <c r="Y6453" s="179"/>
      <c r="Z6453" s="179"/>
      <c r="AA6453" s="222"/>
      <c r="AB6453" s="222"/>
      <c r="AC6453" s="222"/>
      <c r="AD6453" s="179"/>
      <c r="AE6453" s="179"/>
      <c r="AF6453" s="179"/>
      <c r="AG6453" s="179"/>
      <c r="AH6453" s="179"/>
      <c r="AI6453" s="179"/>
      <c r="AJ6453" s="179"/>
    </row>
    <row r="6454" spans="2:36" x14ac:dyDescent="0.3">
      <c r="B6454" s="224">
        <v>653100</v>
      </c>
      <c r="C6454" s="209">
        <v>275587</v>
      </c>
      <c r="D6454" s="206">
        <f t="shared" si="593"/>
        <v>0.42196753942734649</v>
      </c>
      <c r="E6454" s="208">
        <f t="shared" si="594"/>
        <v>0.45</v>
      </c>
      <c r="F6454" s="207">
        <v>15157.28</v>
      </c>
      <c r="G6454" s="207">
        <v>22046.959999999999</v>
      </c>
      <c r="H6454" s="207">
        <v>24802.83</v>
      </c>
      <c r="I6454" s="214">
        <f t="shared" si="595"/>
        <v>257281</v>
      </c>
      <c r="J6454" s="211">
        <f t="shared" si="587"/>
        <v>0.39393814117286785</v>
      </c>
      <c r="K6454" s="212">
        <f t="shared" si="588"/>
        <v>0.45</v>
      </c>
      <c r="L6454" s="214">
        <f t="shared" si="589"/>
        <v>14150.455</v>
      </c>
      <c r="M6454" s="213">
        <f t="shared" si="590"/>
        <v>20582.48</v>
      </c>
      <c r="N6454" s="213">
        <f t="shared" si="591"/>
        <v>23155.29</v>
      </c>
      <c r="O6454" s="242">
        <f t="shared" si="592"/>
        <v>0.51520000000047728</v>
      </c>
      <c r="P6454" s="242"/>
      <c r="Q6454" s="179"/>
      <c r="R6454" s="179"/>
      <c r="S6454" s="179"/>
      <c r="T6454" s="179"/>
      <c r="U6454" s="179"/>
      <c r="V6454" s="179"/>
      <c r="W6454" s="179"/>
      <c r="X6454" s="179"/>
      <c r="Y6454" s="179"/>
      <c r="Z6454" s="179"/>
      <c r="AA6454" s="222"/>
      <c r="AB6454" s="222"/>
      <c r="AC6454" s="222"/>
      <c r="AD6454" s="179"/>
      <c r="AE6454" s="179"/>
      <c r="AF6454" s="179"/>
      <c r="AG6454" s="179"/>
      <c r="AH6454" s="179"/>
      <c r="AI6454" s="179"/>
      <c r="AJ6454" s="179"/>
    </row>
    <row r="6455" spans="2:36" x14ac:dyDescent="0.3">
      <c r="B6455" s="224">
        <v>653200</v>
      </c>
      <c r="C6455" s="209">
        <v>275632</v>
      </c>
      <c r="D6455" s="206">
        <f t="shared" si="593"/>
        <v>0.42197183098591551</v>
      </c>
      <c r="E6455" s="208">
        <f t="shared" si="594"/>
        <v>0.45</v>
      </c>
      <c r="F6455" s="207">
        <v>15159.76</v>
      </c>
      <c r="G6455" s="207">
        <v>22050.560000000001</v>
      </c>
      <c r="H6455" s="207">
        <v>24806.880000000001</v>
      </c>
      <c r="I6455" s="214">
        <f t="shared" si="595"/>
        <v>257326</v>
      </c>
      <c r="J6455" s="211">
        <f t="shared" si="587"/>
        <v>0.39394672382118801</v>
      </c>
      <c r="K6455" s="212">
        <f t="shared" si="588"/>
        <v>0.45</v>
      </c>
      <c r="L6455" s="214">
        <f t="shared" si="589"/>
        <v>14152.93</v>
      </c>
      <c r="M6455" s="213">
        <f t="shared" si="590"/>
        <v>20586.080000000002</v>
      </c>
      <c r="N6455" s="213">
        <f t="shared" si="591"/>
        <v>23159.34</v>
      </c>
      <c r="O6455" s="242">
        <f t="shared" si="592"/>
        <v>0.51530000000013387</v>
      </c>
      <c r="P6455" s="242"/>
      <c r="Q6455" s="179"/>
      <c r="R6455" s="179"/>
      <c r="S6455" s="179"/>
      <c r="T6455" s="179"/>
      <c r="U6455" s="179"/>
      <c r="V6455" s="179"/>
      <c r="W6455" s="179"/>
      <c r="X6455" s="179"/>
      <c r="Y6455" s="179"/>
      <c r="Z6455" s="179"/>
      <c r="AA6455" s="222"/>
      <c r="AB6455" s="222"/>
      <c r="AC6455" s="222"/>
      <c r="AD6455" s="179"/>
      <c r="AE6455" s="179"/>
      <c r="AF6455" s="179"/>
      <c r="AG6455" s="179"/>
      <c r="AH6455" s="179"/>
      <c r="AI6455" s="179"/>
      <c r="AJ6455" s="179"/>
    </row>
    <row r="6456" spans="2:36" x14ac:dyDescent="0.3">
      <c r="B6456" s="224">
        <v>653300</v>
      </c>
      <c r="C6456" s="209">
        <v>275677</v>
      </c>
      <c r="D6456" s="206">
        <f t="shared" si="593"/>
        <v>0.42197612123067502</v>
      </c>
      <c r="E6456" s="208">
        <f t="shared" si="594"/>
        <v>0.45</v>
      </c>
      <c r="F6456" s="207">
        <v>15162.23</v>
      </c>
      <c r="G6456" s="207">
        <v>22054.16</v>
      </c>
      <c r="H6456" s="207">
        <v>24810.93</v>
      </c>
      <c r="I6456" s="214">
        <f t="shared" si="595"/>
        <v>257371</v>
      </c>
      <c r="J6456" s="211">
        <f t="shared" si="587"/>
        <v>0.39395530384203276</v>
      </c>
      <c r="K6456" s="212">
        <f t="shared" si="588"/>
        <v>0.45</v>
      </c>
      <c r="L6456" s="214">
        <f t="shared" si="589"/>
        <v>14155.405000000001</v>
      </c>
      <c r="M6456" s="213">
        <f t="shared" si="590"/>
        <v>20589.68</v>
      </c>
      <c r="N6456" s="213">
        <f t="shared" si="591"/>
        <v>23163.39</v>
      </c>
      <c r="O6456" s="242">
        <f t="shared" si="592"/>
        <v>0.51519999999971333</v>
      </c>
      <c r="P6456" s="242"/>
      <c r="Q6456" s="179"/>
      <c r="R6456" s="179"/>
      <c r="S6456" s="179"/>
      <c r="T6456" s="179"/>
      <c r="U6456" s="179"/>
      <c r="V6456" s="179"/>
      <c r="W6456" s="179"/>
      <c r="X6456" s="179"/>
      <c r="Y6456" s="179"/>
      <c r="Z6456" s="179"/>
      <c r="AA6456" s="222"/>
      <c r="AB6456" s="222"/>
      <c r="AC6456" s="222"/>
      <c r="AD6456" s="179"/>
      <c r="AE6456" s="179"/>
      <c r="AF6456" s="179"/>
      <c r="AG6456" s="179"/>
      <c r="AH6456" s="179"/>
      <c r="AI6456" s="179"/>
      <c r="AJ6456" s="179"/>
    </row>
    <row r="6457" spans="2:36" x14ac:dyDescent="0.3">
      <c r="B6457" s="224">
        <v>653400</v>
      </c>
      <c r="C6457" s="209">
        <v>275722</v>
      </c>
      <c r="D6457" s="206">
        <f t="shared" si="593"/>
        <v>0.42198041016222837</v>
      </c>
      <c r="E6457" s="208">
        <f t="shared" si="594"/>
        <v>0.45</v>
      </c>
      <c r="F6457" s="207">
        <v>15164.71</v>
      </c>
      <c r="G6457" s="207">
        <v>22057.759999999998</v>
      </c>
      <c r="H6457" s="207">
        <v>24814.98</v>
      </c>
      <c r="I6457" s="214">
        <f t="shared" si="595"/>
        <v>257416</v>
      </c>
      <c r="J6457" s="211">
        <f t="shared" si="587"/>
        <v>0.39396388123660853</v>
      </c>
      <c r="K6457" s="212">
        <f t="shared" si="588"/>
        <v>0.45</v>
      </c>
      <c r="L6457" s="214">
        <f t="shared" si="589"/>
        <v>14157.88</v>
      </c>
      <c r="M6457" s="213">
        <f t="shared" si="590"/>
        <v>20593.28</v>
      </c>
      <c r="N6457" s="213">
        <f t="shared" si="591"/>
        <v>23167.439999999999</v>
      </c>
      <c r="O6457" s="242">
        <f t="shared" si="592"/>
        <v>0.51530000000002474</v>
      </c>
      <c r="P6457" s="242"/>
      <c r="Q6457" s="179"/>
      <c r="R6457" s="179"/>
      <c r="S6457" s="179"/>
      <c r="T6457" s="179"/>
      <c r="U6457" s="179"/>
      <c r="V6457" s="179"/>
      <c r="W6457" s="179"/>
      <c r="X6457" s="179"/>
      <c r="Y6457" s="179"/>
      <c r="Z6457" s="179"/>
      <c r="AA6457" s="222"/>
      <c r="AB6457" s="222"/>
      <c r="AC6457" s="222"/>
      <c r="AD6457" s="179"/>
      <c r="AE6457" s="179"/>
      <c r="AF6457" s="179"/>
      <c r="AG6457" s="179"/>
      <c r="AH6457" s="179"/>
      <c r="AI6457" s="179"/>
      <c r="AJ6457" s="179"/>
    </row>
    <row r="6458" spans="2:36" x14ac:dyDescent="0.3">
      <c r="B6458" s="224">
        <v>653500</v>
      </c>
      <c r="C6458" s="209">
        <v>275767</v>
      </c>
      <c r="D6458" s="206">
        <f t="shared" si="593"/>
        <v>0.42198469778117825</v>
      </c>
      <c r="E6458" s="208">
        <f t="shared" si="594"/>
        <v>0.45</v>
      </c>
      <c r="F6458" s="207">
        <v>15167.18</v>
      </c>
      <c r="G6458" s="207">
        <v>22061.360000000001</v>
      </c>
      <c r="H6458" s="207">
        <v>24819.03</v>
      </c>
      <c r="I6458" s="214">
        <f t="shared" si="595"/>
        <v>257461</v>
      </c>
      <c r="J6458" s="211">
        <f t="shared" si="587"/>
        <v>0.39397245600612091</v>
      </c>
      <c r="K6458" s="212">
        <f t="shared" si="588"/>
        <v>0.45</v>
      </c>
      <c r="L6458" s="214">
        <f t="shared" si="589"/>
        <v>14160.355</v>
      </c>
      <c r="M6458" s="213">
        <f t="shared" si="590"/>
        <v>20596.88</v>
      </c>
      <c r="N6458" s="213">
        <f t="shared" si="591"/>
        <v>23171.489999999998</v>
      </c>
      <c r="O6458" s="242">
        <f t="shared" si="592"/>
        <v>0.51519999999964061</v>
      </c>
      <c r="P6458" s="242"/>
      <c r="Q6458" s="179"/>
      <c r="R6458" s="179"/>
      <c r="S6458" s="179"/>
      <c r="T6458" s="179"/>
      <c r="U6458" s="179"/>
      <c r="V6458" s="179"/>
      <c r="W6458" s="179"/>
      <c r="X6458" s="179"/>
      <c r="Y6458" s="179"/>
      <c r="Z6458" s="179"/>
      <c r="AA6458" s="222"/>
      <c r="AB6458" s="222"/>
      <c r="AC6458" s="222"/>
      <c r="AD6458" s="179"/>
      <c r="AE6458" s="179"/>
      <c r="AF6458" s="179"/>
      <c r="AG6458" s="179"/>
      <c r="AH6458" s="179"/>
      <c r="AI6458" s="179"/>
      <c r="AJ6458" s="179"/>
    </row>
    <row r="6459" spans="2:36" x14ac:dyDescent="0.3">
      <c r="B6459" s="224">
        <v>653600</v>
      </c>
      <c r="C6459" s="209">
        <v>275812</v>
      </c>
      <c r="D6459" s="206">
        <f t="shared" si="593"/>
        <v>0.42198898408812729</v>
      </c>
      <c r="E6459" s="208">
        <f t="shared" si="594"/>
        <v>0.45</v>
      </c>
      <c r="F6459" s="207">
        <v>15169.66</v>
      </c>
      <c r="G6459" s="207">
        <v>22064.959999999999</v>
      </c>
      <c r="H6459" s="207">
        <v>24823.08</v>
      </c>
      <c r="I6459" s="214">
        <f t="shared" si="595"/>
        <v>257506</v>
      </c>
      <c r="J6459" s="211">
        <f t="shared" ref="J6459:J6522" si="596">I6459/$B6459</f>
        <v>0.39398102815177477</v>
      </c>
      <c r="K6459" s="212">
        <f t="shared" ref="K6459:K6522" si="597">(I6459-I6458)/($B6459-$B6458)</f>
        <v>0.45</v>
      </c>
      <c r="L6459" s="214">
        <f t="shared" si="589"/>
        <v>14162.83</v>
      </c>
      <c r="M6459" s="213">
        <f t="shared" si="590"/>
        <v>20600.48</v>
      </c>
      <c r="N6459" s="213">
        <f t="shared" si="591"/>
        <v>23175.54</v>
      </c>
      <c r="O6459" s="242">
        <f t="shared" si="592"/>
        <v>0.5152999999999156</v>
      </c>
      <c r="P6459" s="242"/>
      <c r="Q6459" s="179"/>
      <c r="R6459" s="179"/>
      <c r="S6459" s="179"/>
      <c r="T6459" s="179"/>
      <c r="U6459" s="179"/>
      <c r="V6459" s="179"/>
      <c r="W6459" s="179"/>
      <c r="X6459" s="179"/>
      <c r="Y6459" s="179"/>
      <c r="Z6459" s="179"/>
      <c r="AA6459" s="222"/>
      <c r="AB6459" s="222"/>
      <c r="AC6459" s="222"/>
      <c r="AD6459" s="179"/>
      <c r="AE6459" s="179"/>
      <c r="AF6459" s="179"/>
      <c r="AG6459" s="179"/>
      <c r="AH6459" s="179"/>
      <c r="AI6459" s="179"/>
      <c r="AJ6459" s="179"/>
    </row>
    <row r="6460" spans="2:36" x14ac:dyDescent="0.3">
      <c r="B6460" s="224">
        <v>653700</v>
      </c>
      <c r="C6460" s="209">
        <v>275857</v>
      </c>
      <c r="D6460" s="206">
        <f t="shared" si="593"/>
        <v>0.42199326908367751</v>
      </c>
      <c r="E6460" s="208">
        <f t="shared" si="594"/>
        <v>0.45</v>
      </c>
      <c r="F6460" s="207">
        <v>15172.13</v>
      </c>
      <c r="G6460" s="207">
        <v>22068.560000000001</v>
      </c>
      <c r="H6460" s="207">
        <v>24827.13</v>
      </c>
      <c r="I6460" s="214">
        <f t="shared" si="595"/>
        <v>257551</v>
      </c>
      <c r="J6460" s="211">
        <f t="shared" si="596"/>
        <v>0.39398959767477437</v>
      </c>
      <c r="K6460" s="212">
        <f t="shared" si="597"/>
        <v>0.45</v>
      </c>
      <c r="L6460" s="214">
        <f t="shared" si="589"/>
        <v>14165.305</v>
      </c>
      <c r="M6460" s="213">
        <f t="shared" si="590"/>
        <v>20604.080000000002</v>
      </c>
      <c r="N6460" s="213">
        <f t="shared" si="591"/>
        <v>23179.59</v>
      </c>
      <c r="O6460" s="242">
        <f t="shared" si="592"/>
        <v>0.51520000000007715</v>
      </c>
      <c r="P6460" s="242"/>
      <c r="Q6460" s="179"/>
      <c r="R6460" s="179"/>
      <c r="S6460" s="179"/>
      <c r="T6460" s="179"/>
      <c r="U6460" s="179"/>
      <c r="V6460" s="179"/>
      <c r="W6460" s="179"/>
      <c r="X6460" s="179"/>
      <c r="Y6460" s="179"/>
      <c r="Z6460" s="179"/>
      <c r="AA6460" s="222"/>
      <c r="AB6460" s="222"/>
      <c r="AC6460" s="222"/>
      <c r="AD6460" s="179"/>
      <c r="AE6460" s="179"/>
      <c r="AF6460" s="179"/>
      <c r="AG6460" s="179"/>
      <c r="AH6460" s="179"/>
      <c r="AI6460" s="179"/>
      <c r="AJ6460" s="179"/>
    </row>
    <row r="6461" spans="2:36" x14ac:dyDescent="0.3">
      <c r="B6461" s="224">
        <v>653800</v>
      </c>
      <c r="C6461" s="209">
        <v>275902</v>
      </c>
      <c r="D6461" s="206">
        <f t="shared" si="593"/>
        <v>0.42199755276843071</v>
      </c>
      <c r="E6461" s="208">
        <f t="shared" si="594"/>
        <v>0.45</v>
      </c>
      <c r="F6461" s="207">
        <v>15174.61</v>
      </c>
      <c r="G6461" s="207">
        <v>22072.16</v>
      </c>
      <c r="H6461" s="207">
        <v>24831.18</v>
      </c>
      <c r="I6461" s="214">
        <f t="shared" si="595"/>
        <v>257596</v>
      </c>
      <c r="J6461" s="211">
        <f t="shared" si="596"/>
        <v>0.39399816457632303</v>
      </c>
      <c r="K6461" s="212">
        <f t="shared" si="597"/>
        <v>0.45</v>
      </c>
      <c r="L6461" s="214">
        <f t="shared" si="589"/>
        <v>14167.78</v>
      </c>
      <c r="M6461" s="213">
        <f t="shared" si="590"/>
        <v>20607.68</v>
      </c>
      <c r="N6461" s="213">
        <f t="shared" si="591"/>
        <v>23183.64</v>
      </c>
      <c r="O6461" s="242">
        <f t="shared" si="592"/>
        <v>0.51529999999980647</v>
      </c>
      <c r="P6461" s="242"/>
      <c r="Q6461" s="179"/>
      <c r="R6461" s="179"/>
      <c r="S6461" s="179"/>
      <c r="T6461" s="179"/>
      <c r="U6461" s="179"/>
      <c r="V6461" s="179"/>
      <c r="W6461" s="179"/>
      <c r="X6461" s="179"/>
      <c r="Y6461" s="179"/>
      <c r="Z6461" s="179"/>
      <c r="AA6461" s="222"/>
      <c r="AB6461" s="222"/>
      <c r="AC6461" s="222"/>
      <c r="AD6461" s="179"/>
      <c r="AE6461" s="179"/>
      <c r="AF6461" s="179"/>
      <c r="AG6461" s="179"/>
      <c r="AH6461" s="179"/>
      <c r="AI6461" s="179"/>
      <c r="AJ6461" s="179"/>
    </row>
    <row r="6462" spans="2:36" x14ac:dyDescent="0.3">
      <c r="B6462" s="224">
        <v>653900</v>
      </c>
      <c r="C6462" s="209">
        <v>275947</v>
      </c>
      <c r="D6462" s="206">
        <f t="shared" si="593"/>
        <v>0.42200183514298822</v>
      </c>
      <c r="E6462" s="208">
        <f t="shared" si="594"/>
        <v>0.45</v>
      </c>
      <c r="F6462" s="207">
        <v>15177.08</v>
      </c>
      <c r="G6462" s="207">
        <v>22075.759999999998</v>
      </c>
      <c r="H6462" s="207">
        <v>24835.23</v>
      </c>
      <c r="I6462" s="214">
        <f t="shared" si="595"/>
        <v>257641</v>
      </c>
      <c r="J6462" s="211">
        <f t="shared" si="596"/>
        <v>0.3940067288576235</v>
      </c>
      <c r="K6462" s="212">
        <f t="shared" si="597"/>
        <v>0.45</v>
      </c>
      <c r="L6462" s="214">
        <f t="shared" ref="L6462:L6525" si="598">I6462*5.5%</f>
        <v>14170.254999999999</v>
      </c>
      <c r="M6462" s="213">
        <f t="shared" ref="M6462:M6525" si="599">I6462*8%</f>
        <v>20611.28</v>
      </c>
      <c r="N6462" s="213">
        <f t="shared" ref="N6462:N6525" si="600">I6462*9%</f>
        <v>23187.69</v>
      </c>
      <c r="O6462" s="242">
        <f t="shared" si="592"/>
        <v>0.51519999999996802</v>
      </c>
      <c r="P6462" s="242"/>
      <c r="Q6462" s="179"/>
      <c r="R6462" s="179"/>
      <c r="S6462" s="179"/>
      <c r="T6462" s="179"/>
      <c r="U6462" s="179"/>
      <c r="V6462" s="179"/>
      <c r="W6462" s="179"/>
      <c r="X6462" s="179"/>
      <c r="Y6462" s="179"/>
      <c r="Z6462" s="179"/>
      <c r="AA6462" s="222"/>
      <c r="AB6462" s="222"/>
      <c r="AC6462" s="222"/>
      <c r="AD6462" s="179"/>
      <c r="AE6462" s="179"/>
      <c r="AF6462" s="179"/>
      <c r="AG6462" s="179"/>
      <c r="AH6462" s="179"/>
      <c r="AI6462" s="179"/>
      <c r="AJ6462" s="179"/>
    </row>
    <row r="6463" spans="2:36" x14ac:dyDescent="0.3">
      <c r="B6463" s="224">
        <v>654000</v>
      </c>
      <c r="C6463" s="209">
        <v>275992</v>
      </c>
      <c r="D6463" s="206">
        <f t="shared" si="593"/>
        <v>0.42200611620795109</v>
      </c>
      <c r="E6463" s="208">
        <f t="shared" si="594"/>
        <v>0.45</v>
      </c>
      <c r="F6463" s="207">
        <v>15179.56</v>
      </c>
      <c r="G6463" s="207">
        <v>22079.360000000001</v>
      </c>
      <c r="H6463" s="207">
        <v>24839.279999999999</v>
      </c>
      <c r="I6463" s="214">
        <f t="shared" si="595"/>
        <v>257686</v>
      </c>
      <c r="J6463" s="211">
        <f t="shared" si="596"/>
        <v>0.39401529051987766</v>
      </c>
      <c r="K6463" s="212">
        <f t="shared" si="597"/>
        <v>0.45</v>
      </c>
      <c r="L6463" s="214">
        <f t="shared" si="598"/>
        <v>14172.73</v>
      </c>
      <c r="M6463" s="213">
        <f t="shared" si="599"/>
        <v>20614.88</v>
      </c>
      <c r="N6463" s="213">
        <f t="shared" si="600"/>
        <v>23191.739999999998</v>
      </c>
      <c r="O6463" s="242">
        <f t="shared" si="592"/>
        <v>0.51529999999966092</v>
      </c>
      <c r="P6463" s="242"/>
      <c r="Q6463" s="179"/>
      <c r="R6463" s="179"/>
      <c r="S6463" s="179"/>
      <c r="T6463" s="179"/>
      <c r="U6463" s="179"/>
      <c r="V6463" s="179"/>
      <c r="W6463" s="179"/>
      <c r="X6463" s="179"/>
      <c r="Y6463" s="179"/>
      <c r="Z6463" s="179"/>
      <c r="AA6463" s="222"/>
      <c r="AB6463" s="222"/>
      <c r="AC6463" s="222"/>
      <c r="AD6463" s="179"/>
      <c r="AE6463" s="179"/>
      <c r="AF6463" s="179"/>
      <c r="AG6463" s="179"/>
      <c r="AH6463" s="179"/>
      <c r="AI6463" s="179"/>
      <c r="AJ6463" s="179"/>
    </row>
    <row r="6464" spans="2:36" x14ac:dyDescent="0.3">
      <c r="B6464" s="224">
        <v>654100</v>
      </c>
      <c r="C6464" s="209">
        <v>276037</v>
      </c>
      <c r="D6464" s="206">
        <f t="shared" si="593"/>
        <v>0.42201039596391987</v>
      </c>
      <c r="E6464" s="208">
        <f t="shared" si="594"/>
        <v>0.45</v>
      </c>
      <c r="F6464" s="207">
        <v>15182.03</v>
      </c>
      <c r="G6464" s="207">
        <v>22082.959999999999</v>
      </c>
      <c r="H6464" s="207">
        <v>24843.33</v>
      </c>
      <c r="I6464" s="214">
        <f t="shared" si="595"/>
        <v>257731</v>
      </c>
      <c r="J6464" s="211">
        <f t="shared" si="596"/>
        <v>0.39402384956428682</v>
      </c>
      <c r="K6464" s="212">
        <f t="shared" si="597"/>
        <v>0.45</v>
      </c>
      <c r="L6464" s="214">
        <f t="shared" si="598"/>
        <v>14175.205</v>
      </c>
      <c r="M6464" s="213">
        <f t="shared" si="599"/>
        <v>20618.48</v>
      </c>
      <c r="N6464" s="213">
        <f t="shared" si="600"/>
        <v>23195.79</v>
      </c>
      <c r="O6464" s="242">
        <f t="shared" si="592"/>
        <v>0.51520000000047728</v>
      </c>
      <c r="P6464" s="242"/>
      <c r="Q6464" s="179"/>
      <c r="R6464" s="179"/>
      <c r="S6464" s="179"/>
      <c r="T6464" s="179"/>
      <c r="U6464" s="179"/>
      <c r="V6464" s="179"/>
      <c r="W6464" s="179"/>
      <c r="X6464" s="179"/>
      <c r="Y6464" s="179"/>
      <c r="Z6464" s="179"/>
      <c r="AA6464" s="222"/>
      <c r="AB6464" s="222"/>
      <c r="AC6464" s="222"/>
      <c r="AD6464" s="179"/>
      <c r="AE6464" s="179"/>
      <c r="AF6464" s="179"/>
      <c r="AG6464" s="179"/>
      <c r="AH6464" s="179"/>
      <c r="AI6464" s="179"/>
      <c r="AJ6464" s="179"/>
    </row>
    <row r="6465" spans="2:36" x14ac:dyDescent="0.3">
      <c r="B6465" s="224">
        <v>654200</v>
      </c>
      <c r="C6465" s="209">
        <v>276082</v>
      </c>
      <c r="D6465" s="206">
        <f t="shared" si="593"/>
        <v>0.42201467441149498</v>
      </c>
      <c r="E6465" s="208">
        <f t="shared" si="594"/>
        <v>0.45</v>
      </c>
      <c r="F6465" s="207">
        <v>15184.51</v>
      </c>
      <c r="G6465" s="207">
        <v>22086.560000000001</v>
      </c>
      <c r="H6465" s="207">
        <v>24847.38</v>
      </c>
      <c r="I6465" s="214">
        <f t="shared" si="595"/>
        <v>257776</v>
      </c>
      <c r="J6465" s="211">
        <f t="shared" si="596"/>
        <v>0.39403240599205136</v>
      </c>
      <c r="K6465" s="212">
        <f t="shared" si="597"/>
        <v>0.45</v>
      </c>
      <c r="L6465" s="214">
        <f t="shared" si="598"/>
        <v>14177.68</v>
      </c>
      <c r="M6465" s="213">
        <f t="shared" si="599"/>
        <v>20622.080000000002</v>
      </c>
      <c r="N6465" s="213">
        <f t="shared" si="600"/>
        <v>23199.84</v>
      </c>
      <c r="O6465" s="242">
        <f t="shared" si="592"/>
        <v>0.51530000000013387</v>
      </c>
      <c r="P6465" s="242"/>
      <c r="Q6465" s="179"/>
      <c r="R6465" s="179"/>
      <c r="S6465" s="179"/>
      <c r="T6465" s="179"/>
      <c r="U6465" s="179"/>
      <c r="V6465" s="179"/>
      <c r="W6465" s="179"/>
      <c r="X6465" s="179"/>
      <c r="Y6465" s="179"/>
      <c r="Z6465" s="179"/>
      <c r="AA6465" s="222"/>
      <c r="AB6465" s="222"/>
      <c r="AC6465" s="222"/>
      <c r="AD6465" s="179"/>
      <c r="AE6465" s="179"/>
      <c r="AF6465" s="179"/>
      <c r="AG6465" s="179"/>
      <c r="AH6465" s="179"/>
      <c r="AI6465" s="179"/>
      <c r="AJ6465" s="179"/>
    </row>
    <row r="6466" spans="2:36" x14ac:dyDescent="0.3">
      <c r="B6466" s="224">
        <v>654300</v>
      </c>
      <c r="C6466" s="209">
        <v>276127</v>
      </c>
      <c r="D6466" s="206">
        <f t="shared" si="593"/>
        <v>0.42201895155127617</v>
      </c>
      <c r="E6466" s="208">
        <f t="shared" si="594"/>
        <v>0.45</v>
      </c>
      <c r="F6466" s="207">
        <v>15186.98</v>
      </c>
      <c r="G6466" s="207">
        <v>22090.16</v>
      </c>
      <c r="H6466" s="207">
        <v>24851.43</v>
      </c>
      <c r="I6466" s="214">
        <f t="shared" si="595"/>
        <v>257821</v>
      </c>
      <c r="J6466" s="211">
        <f t="shared" si="596"/>
        <v>0.39404095980437109</v>
      </c>
      <c r="K6466" s="212">
        <f t="shared" si="597"/>
        <v>0.45</v>
      </c>
      <c r="L6466" s="214">
        <f t="shared" si="598"/>
        <v>14180.155000000001</v>
      </c>
      <c r="M6466" s="213">
        <f t="shared" si="599"/>
        <v>20625.68</v>
      </c>
      <c r="N6466" s="213">
        <f t="shared" si="600"/>
        <v>23203.89</v>
      </c>
      <c r="O6466" s="242">
        <f t="shared" si="592"/>
        <v>0.51519999999971333</v>
      </c>
      <c r="P6466" s="242"/>
      <c r="Q6466" s="179"/>
      <c r="R6466" s="179"/>
      <c r="S6466" s="179"/>
      <c r="T6466" s="179"/>
      <c r="U6466" s="179"/>
      <c r="V6466" s="179"/>
      <c r="W6466" s="179"/>
      <c r="X6466" s="179"/>
      <c r="Y6466" s="179"/>
      <c r="Z6466" s="179"/>
      <c r="AA6466" s="222"/>
      <c r="AB6466" s="222"/>
      <c r="AC6466" s="222"/>
      <c r="AD6466" s="179"/>
      <c r="AE6466" s="179"/>
      <c r="AF6466" s="179"/>
      <c r="AG6466" s="179"/>
      <c r="AH6466" s="179"/>
      <c r="AI6466" s="179"/>
      <c r="AJ6466" s="179"/>
    </row>
    <row r="6467" spans="2:36" x14ac:dyDescent="0.3">
      <c r="B6467" s="224">
        <v>654400</v>
      </c>
      <c r="C6467" s="209">
        <v>276172</v>
      </c>
      <c r="D6467" s="206">
        <f t="shared" si="593"/>
        <v>0.42202322738386305</v>
      </c>
      <c r="E6467" s="208">
        <f t="shared" si="594"/>
        <v>0.45</v>
      </c>
      <c r="F6467" s="207">
        <v>15189.46</v>
      </c>
      <c r="G6467" s="207">
        <v>22093.759999999998</v>
      </c>
      <c r="H6467" s="207">
        <v>24855.48</v>
      </c>
      <c r="I6467" s="214">
        <f t="shared" si="595"/>
        <v>257866</v>
      </c>
      <c r="J6467" s="211">
        <f t="shared" si="596"/>
        <v>0.39404951100244501</v>
      </c>
      <c r="K6467" s="212">
        <f t="shared" si="597"/>
        <v>0.45</v>
      </c>
      <c r="L6467" s="214">
        <f t="shared" si="598"/>
        <v>14182.63</v>
      </c>
      <c r="M6467" s="213">
        <f t="shared" si="599"/>
        <v>20629.28</v>
      </c>
      <c r="N6467" s="213">
        <f t="shared" si="600"/>
        <v>23207.94</v>
      </c>
      <c r="O6467" s="242">
        <f t="shared" si="592"/>
        <v>0.51530000000002474</v>
      </c>
      <c r="P6467" s="242"/>
      <c r="Q6467" s="179"/>
      <c r="R6467" s="179"/>
      <c r="S6467" s="179"/>
      <c r="T6467" s="179"/>
      <c r="U6467" s="179"/>
      <c r="V6467" s="179"/>
      <c r="W6467" s="179"/>
      <c r="X6467" s="179"/>
      <c r="Y6467" s="179"/>
      <c r="Z6467" s="179"/>
      <c r="AA6467" s="222"/>
      <c r="AB6467" s="222"/>
      <c r="AC6467" s="222"/>
      <c r="AD6467" s="179"/>
      <c r="AE6467" s="179"/>
      <c r="AF6467" s="179"/>
      <c r="AG6467" s="179"/>
      <c r="AH6467" s="179"/>
      <c r="AI6467" s="179"/>
      <c r="AJ6467" s="179"/>
    </row>
    <row r="6468" spans="2:36" x14ac:dyDescent="0.3">
      <c r="B6468" s="224">
        <v>654500</v>
      </c>
      <c r="C6468" s="209">
        <v>276217</v>
      </c>
      <c r="D6468" s="206">
        <f t="shared" si="593"/>
        <v>0.42202750190985483</v>
      </c>
      <c r="E6468" s="208">
        <f t="shared" si="594"/>
        <v>0.45</v>
      </c>
      <c r="F6468" s="207">
        <v>15191.93</v>
      </c>
      <c r="G6468" s="207">
        <v>22097.360000000001</v>
      </c>
      <c r="H6468" s="207">
        <v>24859.53</v>
      </c>
      <c r="I6468" s="214">
        <f t="shared" si="595"/>
        <v>257911</v>
      </c>
      <c r="J6468" s="211">
        <f t="shared" si="596"/>
        <v>0.39405805958747137</v>
      </c>
      <c r="K6468" s="212">
        <f t="shared" si="597"/>
        <v>0.45</v>
      </c>
      <c r="L6468" s="214">
        <f t="shared" si="598"/>
        <v>14185.105</v>
      </c>
      <c r="M6468" s="213">
        <f t="shared" si="599"/>
        <v>20632.88</v>
      </c>
      <c r="N6468" s="213">
        <f t="shared" si="600"/>
        <v>23211.989999999998</v>
      </c>
      <c r="O6468" s="242">
        <f t="shared" si="592"/>
        <v>0.51519999999964061</v>
      </c>
      <c r="P6468" s="242"/>
      <c r="Q6468" s="179"/>
      <c r="R6468" s="179"/>
      <c r="S6468" s="179"/>
      <c r="T6468" s="179"/>
      <c r="U6468" s="179"/>
      <c r="V6468" s="179"/>
      <c r="W6468" s="179"/>
      <c r="X6468" s="179"/>
      <c r="Y6468" s="179"/>
      <c r="Z6468" s="179"/>
      <c r="AA6468" s="222"/>
      <c r="AB6468" s="222"/>
      <c r="AC6468" s="222"/>
      <c r="AD6468" s="179"/>
      <c r="AE6468" s="179"/>
      <c r="AF6468" s="179"/>
      <c r="AG6468" s="179"/>
      <c r="AH6468" s="179"/>
      <c r="AI6468" s="179"/>
      <c r="AJ6468" s="179"/>
    </row>
    <row r="6469" spans="2:36" x14ac:dyDescent="0.3">
      <c r="B6469" s="224">
        <v>654600</v>
      </c>
      <c r="C6469" s="209">
        <v>276262</v>
      </c>
      <c r="D6469" s="206">
        <f t="shared" si="593"/>
        <v>0.4220317751298503</v>
      </c>
      <c r="E6469" s="208">
        <f t="shared" si="594"/>
        <v>0.45</v>
      </c>
      <c r="F6469" s="207">
        <v>15194.41</v>
      </c>
      <c r="G6469" s="207">
        <v>22100.959999999999</v>
      </c>
      <c r="H6469" s="207">
        <v>24863.58</v>
      </c>
      <c r="I6469" s="214">
        <f t="shared" si="595"/>
        <v>257956</v>
      </c>
      <c r="J6469" s="211">
        <f t="shared" si="596"/>
        <v>0.39406660556064771</v>
      </c>
      <c r="K6469" s="212">
        <f t="shared" si="597"/>
        <v>0.45</v>
      </c>
      <c r="L6469" s="214">
        <f t="shared" si="598"/>
        <v>14187.58</v>
      </c>
      <c r="M6469" s="213">
        <f t="shared" si="599"/>
        <v>20636.48</v>
      </c>
      <c r="N6469" s="213">
        <f t="shared" si="600"/>
        <v>23216.04</v>
      </c>
      <c r="O6469" s="242">
        <f t="shared" ref="O6469:O6532" si="601">(C6469+F6469+H6469-C6468-F6468-H6468)/100</f>
        <v>0.5152999999999156</v>
      </c>
      <c r="P6469" s="242"/>
      <c r="Q6469" s="179"/>
      <c r="R6469" s="179"/>
      <c r="S6469" s="179"/>
      <c r="T6469" s="179"/>
      <c r="U6469" s="179"/>
      <c r="V6469" s="179"/>
      <c r="W6469" s="179"/>
      <c r="X6469" s="179"/>
      <c r="Y6469" s="179"/>
      <c r="Z6469" s="179"/>
      <c r="AA6469" s="222"/>
      <c r="AB6469" s="222"/>
      <c r="AC6469" s="222"/>
      <c r="AD6469" s="179"/>
      <c r="AE6469" s="179"/>
      <c r="AF6469" s="179"/>
      <c r="AG6469" s="179"/>
      <c r="AH6469" s="179"/>
      <c r="AI6469" s="179"/>
      <c r="AJ6469" s="179"/>
    </row>
    <row r="6470" spans="2:36" x14ac:dyDescent="0.3">
      <c r="B6470" s="224">
        <v>654700</v>
      </c>
      <c r="C6470" s="209">
        <v>276307</v>
      </c>
      <c r="D6470" s="206">
        <f t="shared" si="593"/>
        <v>0.42203604704444786</v>
      </c>
      <c r="E6470" s="208">
        <f t="shared" si="594"/>
        <v>0.45</v>
      </c>
      <c r="F6470" s="207">
        <v>15196.88</v>
      </c>
      <c r="G6470" s="207">
        <v>22104.560000000001</v>
      </c>
      <c r="H6470" s="207">
        <v>24867.63</v>
      </c>
      <c r="I6470" s="214">
        <f t="shared" si="595"/>
        <v>258001</v>
      </c>
      <c r="J6470" s="211">
        <f t="shared" si="596"/>
        <v>0.39407514892317091</v>
      </c>
      <c r="K6470" s="212">
        <f t="shared" si="597"/>
        <v>0.45</v>
      </c>
      <c r="L6470" s="214">
        <f t="shared" si="598"/>
        <v>14190.055</v>
      </c>
      <c r="M6470" s="213">
        <f t="shared" si="599"/>
        <v>20640.080000000002</v>
      </c>
      <c r="N6470" s="213">
        <f t="shared" si="600"/>
        <v>23220.09</v>
      </c>
      <c r="O6470" s="242">
        <f t="shared" si="601"/>
        <v>0.51520000000007715</v>
      </c>
      <c r="P6470" s="242"/>
      <c r="Q6470" s="179"/>
      <c r="R6470" s="179"/>
      <c r="S6470" s="179"/>
      <c r="T6470" s="179"/>
      <c r="U6470" s="179"/>
      <c r="V6470" s="179"/>
      <c r="W6470" s="179"/>
      <c r="X6470" s="179"/>
      <c r="Y6470" s="179"/>
      <c r="Z6470" s="179"/>
      <c r="AA6470" s="222"/>
      <c r="AB6470" s="222"/>
      <c r="AC6470" s="222"/>
      <c r="AD6470" s="179"/>
      <c r="AE6470" s="179"/>
      <c r="AF6470" s="179"/>
      <c r="AG6470" s="179"/>
      <c r="AH6470" s="179"/>
      <c r="AI6470" s="179"/>
      <c r="AJ6470" s="179"/>
    </row>
    <row r="6471" spans="2:36" x14ac:dyDescent="0.3">
      <c r="B6471" s="224">
        <v>654800</v>
      </c>
      <c r="C6471" s="209">
        <v>276352</v>
      </c>
      <c r="D6471" s="206">
        <f t="shared" si="593"/>
        <v>0.42204031765424554</v>
      </c>
      <c r="E6471" s="208">
        <f t="shared" si="594"/>
        <v>0.45</v>
      </c>
      <c r="F6471" s="207">
        <v>15199.36</v>
      </c>
      <c r="G6471" s="207">
        <v>22108.16</v>
      </c>
      <c r="H6471" s="207">
        <v>24871.68</v>
      </c>
      <c r="I6471" s="214">
        <f t="shared" si="595"/>
        <v>258046</v>
      </c>
      <c r="J6471" s="211">
        <f t="shared" si="596"/>
        <v>0.39408368967623703</v>
      </c>
      <c r="K6471" s="212">
        <f t="shared" si="597"/>
        <v>0.45</v>
      </c>
      <c r="L6471" s="214">
        <f t="shared" si="598"/>
        <v>14192.53</v>
      </c>
      <c r="M6471" s="213">
        <f t="shared" si="599"/>
        <v>20643.68</v>
      </c>
      <c r="N6471" s="213">
        <f t="shared" si="600"/>
        <v>23224.14</v>
      </c>
      <c r="O6471" s="242">
        <f t="shared" si="601"/>
        <v>0.51529999999980647</v>
      </c>
      <c r="P6471" s="242"/>
      <c r="Q6471" s="179"/>
      <c r="R6471" s="179"/>
      <c r="S6471" s="179"/>
      <c r="T6471" s="179"/>
      <c r="U6471" s="179"/>
      <c r="V6471" s="179"/>
      <c r="W6471" s="179"/>
      <c r="X6471" s="179"/>
      <c r="Y6471" s="179"/>
      <c r="Z6471" s="179"/>
      <c r="AA6471" s="222"/>
      <c r="AB6471" s="222"/>
      <c r="AC6471" s="222"/>
      <c r="AD6471" s="179"/>
      <c r="AE6471" s="179"/>
      <c r="AF6471" s="179"/>
      <c r="AG6471" s="179"/>
      <c r="AH6471" s="179"/>
      <c r="AI6471" s="179"/>
      <c r="AJ6471" s="179"/>
    </row>
    <row r="6472" spans="2:36" x14ac:dyDescent="0.3">
      <c r="B6472" s="224">
        <v>654900</v>
      </c>
      <c r="C6472" s="209">
        <v>276397</v>
      </c>
      <c r="D6472" s="206">
        <f t="shared" si="593"/>
        <v>0.42204458695984121</v>
      </c>
      <c r="E6472" s="208">
        <f t="shared" si="594"/>
        <v>0.45</v>
      </c>
      <c r="F6472" s="207">
        <v>15201.83</v>
      </c>
      <c r="G6472" s="207">
        <v>22111.759999999998</v>
      </c>
      <c r="H6472" s="207">
        <v>24875.73</v>
      </c>
      <c r="I6472" s="214">
        <f t="shared" si="595"/>
        <v>258091</v>
      </c>
      <c r="J6472" s="211">
        <f t="shared" si="596"/>
        <v>0.39409222782104136</v>
      </c>
      <c r="K6472" s="212">
        <f t="shared" si="597"/>
        <v>0.45</v>
      </c>
      <c r="L6472" s="214">
        <f t="shared" si="598"/>
        <v>14195.004999999999</v>
      </c>
      <c r="M6472" s="213">
        <f t="shared" si="599"/>
        <v>20647.28</v>
      </c>
      <c r="N6472" s="213">
        <f t="shared" si="600"/>
        <v>23228.19</v>
      </c>
      <c r="O6472" s="242">
        <f t="shared" si="601"/>
        <v>0.51519999999996802</v>
      </c>
      <c r="P6472" s="242"/>
      <c r="Q6472" s="179"/>
      <c r="R6472" s="179"/>
      <c r="S6472" s="179"/>
      <c r="T6472" s="179"/>
      <c r="U6472" s="179"/>
      <c r="V6472" s="179"/>
      <c r="W6472" s="179"/>
      <c r="X6472" s="179"/>
      <c r="Y6472" s="179"/>
      <c r="Z6472" s="179"/>
      <c r="AA6472" s="222"/>
      <c r="AB6472" s="222"/>
      <c r="AC6472" s="222"/>
      <c r="AD6472" s="179"/>
      <c r="AE6472" s="179"/>
      <c r="AF6472" s="179"/>
      <c r="AG6472" s="179"/>
      <c r="AH6472" s="179"/>
      <c r="AI6472" s="179"/>
      <c r="AJ6472" s="179"/>
    </row>
    <row r="6473" spans="2:36" x14ac:dyDescent="0.3">
      <c r="B6473" s="224">
        <v>655000</v>
      </c>
      <c r="C6473" s="209">
        <v>276442</v>
      </c>
      <c r="D6473" s="206">
        <f t="shared" si="593"/>
        <v>0.42204885496183209</v>
      </c>
      <c r="E6473" s="208">
        <f t="shared" si="594"/>
        <v>0.45</v>
      </c>
      <c r="F6473" s="207">
        <v>15204.31</v>
      </c>
      <c r="G6473" s="207">
        <v>22115.360000000001</v>
      </c>
      <c r="H6473" s="207">
        <v>24879.78</v>
      </c>
      <c r="I6473" s="214">
        <f t="shared" si="595"/>
        <v>258136</v>
      </c>
      <c r="J6473" s="211">
        <f t="shared" si="596"/>
        <v>0.39410076335877864</v>
      </c>
      <c r="K6473" s="212">
        <f t="shared" si="597"/>
        <v>0.45</v>
      </c>
      <c r="L6473" s="214">
        <f t="shared" si="598"/>
        <v>14197.48</v>
      </c>
      <c r="M6473" s="213">
        <f t="shared" si="599"/>
        <v>20650.88</v>
      </c>
      <c r="N6473" s="213">
        <f t="shared" si="600"/>
        <v>23232.239999999998</v>
      </c>
      <c r="O6473" s="242">
        <f t="shared" si="601"/>
        <v>0.51529999999966092</v>
      </c>
      <c r="P6473" s="242"/>
      <c r="Q6473" s="179"/>
      <c r="R6473" s="179"/>
      <c r="S6473" s="179"/>
      <c r="T6473" s="179"/>
      <c r="U6473" s="179"/>
      <c r="V6473" s="179"/>
      <c r="W6473" s="179"/>
      <c r="X6473" s="179"/>
      <c r="Y6473" s="179"/>
      <c r="Z6473" s="179"/>
      <c r="AA6473" s="222"/>
      <c r="AB6473" s="222"/>
      <c r="AC6473" s="222"/>
      <c r="AD6473" s="179"/>
      <c r="AE6473" s="179"/>
      <c r="AF6473" s="179"/>
      <c r="AG6473" s="179"/>
      <c r="AH6473" s="179"/>
      <c r="AI6473" s="179"/>
      <c r="AJ6473" s="179"/>
    </row>
    <row r="6474" spans="2:36" x14ac:dyDescent="0.3">
      <c r="B6474" s="224">
        <v>655100</v>
      </c>
      <c r="C6474" s="209">
        <v>276487</v>
      </c>
      <c r="D6474" s="206">
        <f t="shared" si="593"/>
        <v>0.42205312166081516</v>
      </c>
      <c r="E6474" s="208">
        <f t="shared" si="594"/>
        <v>0.45</v>
      </c>
      <c r="F6474" s="207">
        <v>15206.78</v>
      </c>
      <c r="G6474" s="207">
        <v>22118.959999999999</v>
      </c>
      <c r="H6474" s="207">
        <v>24883.83</v>
      </c>
      <c r="I6474" s="214">
        <f t="shared" si="595"/>
        <v>258181</v>
      </c>
      <c r="J6474" s="211">
        <f t="shared" si="596"/>
        <v>0.39410929629064267</v>
      </c>
      <c r="K6474" s="212">
        <f t="shared" si="597"/>
        <v>0.45</v>
      </c>
      <c r="L6474" s="214">
        <f t="shared" si="598"/>
        <v>14199.955</v>
      </c>
      <c r="M6474" s="213">
        <f t="shared" si="599"/>
        <v>20654.48</v>
      </c>
      <c r="N6474" s="213">
        <f t="shared" si="600"/>
        <v>23236.29</v>
      </c>
      <c r="O6474" s="242">
        <f t="shared" si="601"/>
        <v>0.51520000000047728</v>
      </c>
      <c r="P6474" s="242"/>
      <c r="Q6474" s="179"/>
      <c r="R6474" s="179"/>
      <c r="S6474" s="179"/>
      <c r="T6474" s="179"/>
      <c r="U6474" s="179"/>
      <c r="V6474" s="179"/>
      <c r="W6474" s="179"/>
      <c r="X6474" s="179"/>
      <c r="Y6474" s="179"/>
      <c r="Z6474" s="179"/>
      <c r="AA6474" s="222"/>
      <c r="AB6474" s="222"/>
      <c r="AC6474" s="222"/>
      <c r="AD6474" s="179"/>
      <c r="AE6474" s="179"/>
      <c r="AF6474" s="179"/>
      <c r="AG6474" s="179"/>
      <c r="AH6474" s="179"/>
      <c r="AI6474" s="179"/>
      <c r="AJ6474" s="179"/>
    </row>
    <row r="6475" spans="2:36" x14ac:dyDescent="0.3">
      <c r="B6475" s="224">
        <v>655200</v>
      </c>
      <c r="C6475" s="209">
        <v>276532</v>
      </c>
      <c r="D6475" s="206">
        <f t="shared" si="593"/>
        <v>0.42205738705738705</v>
      </c>
      <c r="E6475" s="208">
        <f t="shared" si="594"/>
        <v>0.45</v>
      </c>
      <c r="F6475" s="207">
        <v>15209.26</v>
      </c>
      <c r="G6475" s="207">
        <v>22122.560000000001</v>
      </c>
      <c r="H6475" s="207">
        <v>24887.88</v>
      </c>
      <c r="I6475" s="214">
        <f t="shared" si="595"/>
        <v>258226</v>
      </c>
      <c r="J6475" s="211">
        <f t="shared" si="596"/>
        <v>0.39411782661782663</v>
      </c>
      <c r="K6475" s="212">
        <f t="shared" si="597"/>
        <v>0.45</v>
      </c>
      <c r="L6475" s="214">
        <f t="shared" si="598"/>
        <v>14202.43</v>
      </c>
      <c r="M6475" s="213">
        <f t="shared" si="599"/>
        <v>20658.080000000002</v>
      </c>
      <c r="N6475" s="213">
        <f t="shared" si="600"/>
        <v>23240.34</v>
      </c>
      <c r="O6475" s="242">
        <f t="shared" si="601"/>
        <v>0.51530000000013387</v>
      </c>
      <c r="P6475" s="242"/>
      <c r="Q6475" s="179"/>
      <c r="R6475" s="179"/>
      <c r="S6475" s="179"/>
      <c r="T6475" s="179"/>
      <c r="U6475" s="179"/>
      <c r="V6475" s="179"/>
      <c r="W6475" s="179"/>
      <c r="X6475" s="179"/>
      <c r="Y6475" s="179"/>
      <c r="Z6475" s="179"/>
      <c r="AA6475" s="222"/>
      <c r="AB6475" s="222"/>
      <c r="AC6475" s="222"/>
      <c r="AD6475" s="179"/>
      <c r="AE6475" s="179"/>
      <c r="AF6475" s="179"/>
      <c r="AG6475" s="179"/>
      <c r="AH6475" s="179"/>
      <c r="AI6475" s="179"/>
      <c r="AJ6475" s="179"/>
    </row>
    <row r="6476" spans="2:36" x14ac:dyDescent="0.3">
      <c r="B6476" s="224">
        <v>655300</v>
      </c>
      <c r="C6476" s="209">
        <v>276577</v>
      </c>
      <c r="D6476" s="206">
        <f t="shared" si="593"/>
        <v>0.42206165115214406</v>
      </c>
      <c r="E6476" s="208">
        <f t="shared" si="594"/>
        <v>0.45</v>
      </c>
      <c r="F6476" s="207">
        <v>15211.73</v>
      </c>
      <c r="G6476" s="207">
        <v>22126.16</v>
      </c>
      <c r="H6476" s="207">
        <v>24891.93</v>
      </c>
      <c r="I6476" s="214">
        <f t="shared" si="595"/>
        <v>258271</v>
      </c>
      <c r="J6476" s="211">
        <f t="shared" si="596"/>
        <v>0.39412635434152299</v>
      </c>
      <c r="K6476" s="212">
        <f t="shared" si="597"/>
        <v>0.45</v>
      </c>
      <c r="L6476" s="214">
        <f t="shared" si="598"/>
        <v>14204.905000000001</v>
      </c>
      <c r="M6476" s="213">
        <f t="shared" si="599"/>
        <v>20661.68</v>
      </c>
      <c r="N6476" s="213">
        <f t="shared" si="600"/>
        <v>23244.39</v>
      </c>
      <c r="O6476" s="242">
        <f t="shared" si="601"/>
        <v>0.51519999999971333</v>
      </c>
      <c r="P6476" s="242"/>
      <c r="Q6476" s="179"/>
      <c r="R6476" s="179"/>
      <c r="S6476" s="179"/>
      <c r="T6476" s="179"/>
      <c r="U6476" s="179"/>
      <c r="V6476" s="179"/>
      <c r="W6476" s="179"/>
      <c r="X6476" s="179"/>
      <c r="Y6476" s="179"/>
      <c r="Z6476" s="179"/>
      <c r="AA6476" s="222"/>
      <c r="AB6476" s="222"/>
      <c r="AC6476" s="222"/>
      <c r="AD6476" s="179"/>
      <c r="AE6476" s="179"/>
      <c r="AF6476" s="179"/>
      <c r="AG6476" s="179"/>
      <c r="AH6476" s="179"/>
      <c r="AI6476" s="179"/>
      <c r="AJ6476" s="179"/>
    </row>
    <row r="6477" spans="2:36" x14ac:dyDescent="0.3">
      <c r="B6477" s="224">
        <v>655400</v>
      </c>
      <c r="C6477" s="209">
        <v>276622</v>
      </c>
      <c r="D6477" s="206">
        <f t="shared" si="593"/>
        <v>0.42206591394568205</v>
      </c>
      <c r="E6477" s="208">
        <f t="shared" si="594"/>
        <v>0.45</v>
      </c>
      <c r="F6477" s="207">
        <v>15214.21</v>
      </c>
      <c r="G6477" s="207">
        <v>22129.759999999998</v>
      </c>
      <c r="H6477" s="207">
        <v>24895.98</v>
      </c>
      <c r="I6477" s="214">
        <f t="shared" si="595"/>
        <v>258316</v>
      </c>
      <c r="J6477" s="211">
        <f t="shared" si="596"/>
        <v>0.39413487946292342</v>
      </c>
      <c r="K6477" s="212">
        <f t="shared" si="597"/>
        <v>0.45</v>
      </c>
      <c r="L6477" s="214">
        <f t="shared" si="598"/>
        <v>14207.38</v>
      </c>
      <c r="M6477" s="213">
        <f t="shared" si="599"/>
        <v>20665.28</v>
      </c>
      <c r="N6477" s="213">
        <f t="shared" si="600"/>
        <v>23248.44</v>
      </c>
      <c r="O6477" s="242">
        <f t="shared" si="601"/>
        <v>0.51530000000002474</v>
      </c>
      <c r="P6477" s="242"/>
      <c r="Q6477" s="179"/>
      <c r="R6477" s="179"/>
      <c r="S6477" s="179"/>
      <c r="T6477" s="179"/>
      <c r="U6477" s="179"/>
      <c r="V6477" s="179"/>
      <c r="W6477" s="179"/>
      <c r="X6477" s="179"/>
      <c r="Y6477" s="179"/>
      <c r="Z6477" s="179"/>
      <c r="AA6477" s="222"/>
      <c r="AB6477" s="222"/>
      <c r="AC6477" s="222"/>
      <c r="AD6477" s="179"/>
      <c r="AE6477" s="179"/>
      <c r="AF6477" s="179"/>
      <c r="AG6477" s="179"/>
      <c r="AH6477" s="179"/>
      <c r="AI6477" s="179"/>
      <c r="AJ6477" s="179"/>
    </row>
    <row r="6478" spans="2:36" x14ac:dyDescent="0.3">
      <c r="B6478" s="224">
        <v>655500</v>
      </c>
      <c r="C6478" s="209">
        <v>276667</v>
      </c>
      <c r="D6478" s="206">
        <f t="shared" si="593"/>
        <v>0.42207017543859648</v>
      </c>
      <c r="E6478" s="208">
        <f t="shared" si="594"/>
        <v>0.45</v>
      </c>
      <c r="F6478" s="207">
        <v>15216.68</v>
      </c>
      <c r="G6478" s="207">
        <v>22133.360000000001</v>
      </c>
      <c r="H6478" s="207">
        <v>24900.03</v>
      </c>
      <c r="I6478" s="214">
        <f t="shared" si="595"/>
        <v>258361</v>
      </c>
      <c r="J6478" s="211">
        <f t="shared" si="596"/>
        <v>0.3941434019832189</v>
      </c>
      <c r="K6478" s="212">
        <f t="shared" si="597"/>
        <v>0.45</v>
      </c>
      <c r="L6478" s="214">
        <f t="shared" si="598"/>
        <v>14209.855</v>
      </c>
      <c r="M6478" s="213">
        <f t="shared" si="599"/>
        <v>20668.88</v>
      </c>
      <c r="N6478" s="213">
        <f t="shared" si="600"/>
        <v>23252.489999999998</v>
      </c>
      <c r="O6478" s="242">
        <f t="shared" si="601"/>
        <v>0.51519999999964061</v>
      </c>
      <c r="P6478" s="242"/>
      <c r="Q6478" s="179"/>
      <c r="R6478" s="179"/>
      <c r="S6478" s="179"/>
      <c r="T6478" s="179"/>
      <c r="U6478" s="179"/>
      <c r="V6478" s="179"/>
      <c r="W6478" s="179"/>
      <c r="X6478" s="179"/>
      <c r="Y6478" s="179"/>
      <c r="Z6478" s="179"/>
      <c r="AA6478" s="222"/>
      <c r="AB6478" s="222"/>
      <c r="AC6478" s="222"/>
      <c r="AD6478" s="179"/>
      <c r="AE6478" s="179"/>
      <c r="AF6478" s="179"/>
      <c r="AG6478" s="179"/>
      <c r="AH6478" s="179"/>
      <c r="AI6478" s="179"/>
      <c r="AJ6478" s="179"/>
    </row>
    <row r="6479" spans="2:36" x14ac:dyDescent="0.3">
      <c r="B6479" s="224">
        <v>655600</v>
      </c>
      <c r="C6479" s="209">
        <v>276712</v>
      </c>
      <c r="D6479" s="206">
        <f t="shared" si="593"/>
        <v>0.42207443563148261</v>
      </c>
      <c r="E6479" s="208">
        <f t="shared" si="594"/>
        <v>0.45</v>
      </c>
      <c r="F6479" s="207">
        <v>15219.16</v>
      </c>
      <c r="G6479" s="207">
        <v>22136.959999999999</v>
      </c>
      <c r="H6479" s="207">
        <v>24904.080000000002</v>
      </c>
      <c r="I6479" s="214">
        <f t="shared" si="595"/>
        <v>258406</v>
      </c>
      <c r="J6479" s="211">
        <f t="shared" si="596"/>
        <v>0.39415192190359977</v>
      </c>
      <c r="K6479" s="212">
        <f t="shared" si="597"/>
        <v>0.45</v>
      </c>
      <c r="L6479" s="214">
        <f t="shared" si="598"/>
        <v>14212.33</v>
      </c>
      <c r="M6479" s="213">
        <f t="shared" si="599"/>
        <v>20672.48</v>
      </c>
      <c r="N6479" s="213">
        <f t="shared" si="600"/>
        <v>23256.54</v>
      </c>
      <c r="O6479" s="242">
        <f t="shared" si="601"/>
        <v>0.5152999999999156</v>
      </c>
      <c r="P6479" s="242"/>
      <c r="Q6479" s="179"/>
      <c r="R6479" s="179"/>
      <c r="S6479" s="179"/>
      <c r="T6479" s="179"/>
      <c r="U6479" s="179"/>
      <c r="V6479" s="179"/>
      <c r="W6479" s="179"/>
      <c r="X6479" s="179"/>
      <c r="Y6479" s="179"/>
      <c r="Z6479" s="179"/>
      <c r="AA6479" s="222"/>
      <c r="AB6479" s="222"/>
      <c r="AC6479" s="222"/>
      <c r="AD6479" s="179"/>
      <c r="AE6479" s="179"/>
      <c r="AF6479" s="179"/>
      <c r="AG6479" s="179"/>
      <c r="AH6479" s="179"/>
      <c r="AI6479" s="179"/>
      <c r="AJ6479" s="179"/>
    </row>
    <row r="6480" spans="2:36" x14ac:dyDescent="0.3">
      <c r="B6480" s="224">
        <v>655700</v>
      </c>
      <c r="C6480" s="209">
        <v>276757</v>
      </c>
      <c r="D6480" s="206">
        <f t="shared" si="593"/>
        <v>0.42207869452493518</v>
      </c>
      <c r="E6480" s="208">
        <f t="shared" si="594"/>
        <v>0.45</v>
      </c>
      <c r="F6480" s="207">
        <v>15221.63</v>
      </c>
      <c r="G6480" s="207">
        <v>22140.560000000001</v>
      </c>
      <c r="H6480" s="207">
        <v>24908.13</v>
      </c>
      <c r="I6480" s="214">
        <f t="shared" si="595"/>
        <v>258451</v>
      </c>
      <c r="J6480" s="211">
        <f t="shared" si="596"/>
        <v>0.39416043922525545</v>
      </c>
      <c r="K6480" s="212">
        <f t="shared" si="597"/>
        <v>0.45</v>
      </c>
      <c r="L6480" s="214">
        <f t="shared" si="598"/>
        <v>14214.805</v>
      </c>
      <c r="M6480" s="213">
        <f t="shared" si="599"/>
        <v>20676.080000000002</v>
      </c>
      <c r="N6480" s="213">
        <f t="shared" si="600"/>
        <v>23260.59</v>
      </c>
      <c r="O6480" s="242">
        <f t="shared" si="601"/>
        <v>0.51520000000007715</v>
      </c>
      <c r="P6480" s="242"/>
      <c r="Q6480" s="179"/>
      <c r="R6480" s="179"/>
      <c r="S6480" s="179"/>
      <c r="T6480" s="179"/>
      <c r="U6480" s="179"/>
      <c r="V6480" s="179"/>
      <c r="W6480" s="179"/>
      <c r="X6480" s="179"/>
      <c r="Y6480" s="179"/>
      <c r="Z6480" s="179"/>
      <c r="AA6480" s="222"/>
      <c r="AB6480" s="222"/>
      <c r="AC6480" s="222"/>
      <c r="AD6480" s="179"/>
      <c r="AE6480" s="179"/>
      <c r="AF6480" s="179"/>
      <c r="AG6480" s="179"/>
      <c r="AH6480" s="179"/>
      <c r="AI6480" s="179"/>
      <c r="AJ6480" s="179"/>
    </row>
    <row r="6481" spans="2:36" x14ac:dyDescent="0.3">
      <c r="B6481" s="224">
        <v>655800</v>
      </c>
      <c r="C6481" s="209">
        <v>276802</v>
      </c>
      <c r="D6481" s="206">
        <f t="shared" si="593"/>
        <v>0.42208295211954866</v>
      </c>
      <c r="E6481" s="208">
        <f t="shared" si="594"/>
        <v>0.45</v>
      </c>
      <c r="F6481" s="207">
        <v>15224.11</v>
      </c>
      <c r="G6481" s="207">
        <v>22144.16</v>
      </c>
      <c r="H6481" s="207">
        <v>24912.18</v>
      </c>
      <c r="I6481" s="214">
        <f t="shared" si="595"/>
        <v>258496</v>
      </c>
      <c r="J6481" s="211">
        <f t="shared" si="596"/>
        <v>0.39416895394937479</v>
      </c>
      <c r="K6481" s="212">
        <f t="shared" si="597"/>
        <v>0.45</v>
      </c>
      <c r="L6481" s="214">
        <f t="shared" si="598"/>
        <v>14217.28</v>
      </c>
      <c r="M6481" s="213">
        <f t="shared" si="599"/>
        <v>20679.68</v>
      </c>
      <c r="N6481" s="213">
        <f t="shared" si="600"/>
        <v>23264.639999999999</v>
      </c>
      <c r="O6481" s="242">
        <f t="shared" si="601"/>
        <v>0.51529999999980647</v>
      </c>
      <c r="P6481" s="242"/>
      <c r="Q6481" s="179"/>
      <c r="R6481" s="179"/>
      <c r="S6481" s="179"/>
      <c r="T6481" s="179"/>
      <c r="U6481" s="179"/>
      <c r="V6481" s="179"/>
      <c r="W6481" s="179"/>
      <c r="X6481" s="179"/>
      <c r="Y6481" s="179"/>
      <c r="Z6481" s="179"/>
      <c r="AA6481" s="222"/>
      <c r="AB6481" s="222"/>
      <c r="AC6481" s="222"/>
      <c r="AD6481" s="179"/>
      <c r="AE6481" s="179"/>
      <c r="AF6481" s="179"/>
      <c r="AG6481" s="179"/>
      <c r="AH6481" s="179"/>
      <c r="AI6481" s="179"/>
      <c r="AJ6481" s="179"/>
    </row>
    <row r="6482" spans="2:36" x14ac:dyDescent="0.3">
      <c r="B6482" s="224">
        <v>655900</v>
      </c>
      <c r="C6482" s="209">
        <v>276847</v>
      </c>
      <c r="D6482" s="206">
        <f t="shared" si="593"/>
        <v>0.42208720841591707</v>
      </c>
      <c r="E6482" s="208">
        <f t="shared" si="594"/>
        <v>0.45</v>
      </c>
      <c r="F6482" s="207">
        <v>15226.58</v>
      </c>
      <c r="G6482" s="207">
        <v>22147.759999999998</v>
      </c>
      <c r="H6482" s="207">
        <v>24916.23</v>
      </c>
      <c r="I6482" s="214">
        <f t="shared" si="595"/>
        <v>258541</v>
      </c>
      <c r="J6482" s="211">
        <f t="shared" si="596"/>
        <v>0.39417746607714593</v>
      </c>
      <c r="K6482" s="212">
        <f t="shared" si="597"/>
        <v>0.45</v>
      </c>
      <c r="L6482" s="214">
        <f t="shared" si="598"/>
        <v>14219.754999999999</v>
      </c>
      <c r="M6482" s="213">
        <f t="shared" si="599"/>
        <v>20683.28</v>
      </c>
      <c r="N6482" s="213">
        <f t="shared" si="600"/>
        <v>23268.69</v>
      </c>
      <c r="O6482" s="242">
        <f t="shared" si="601"/>
        <v>0.51519999999996802</v>
      </c>
      <c r="P6482" s="242"/>
      <c r="Q6482" s="179"/>
      <c r="R6482" s="179"/>
      <c r="S6482" s="179"/>
      <c r="T6482" s="179"/>
      <c r="U6482" s="179"/>
      <c r="V6482" s="179"/>
      <c r="W6482" s="179"/>
      <c r="X6482" s="179"/>
      <c r="Y6482" s="179"/>
      <c r="Z6482" s="179"/>
      <c r="AA6482" s="222"/>
      <c r="AB6482" s="222"/>
      <c r="AC6482" s="222"/>
      <c r="AD6482" s="179"/>
      <c r="AE6482" s="179"/>
      <c r="AF6482" s="179"/>
      <c r="AG6482" s="179"/>
      <c r="AH6482" s="179"/>
      <c r="AI6482" s="179"/>
      <c r="AJ6482" s="179"/>
    </row>
    <row r="6483" spans="2:36" x14ac:dyDescent="0.3">
      <c r="B6483" s="224">
        <v>656000</v>
      </c>
      <c r="C6483" s="209">
        <v>276892</v>
      </c>
      <c r="D6483" s="206">
        <f t="shared" si="593"/>
        <v>0.42209146341463416</v>
      </c>
      <c r="E6483" s="208">
        <f t="shared" si="594"/>
        <v>0.45</v>
      </c>
      <c r="F6483" s="207">
        <v>15229.06</v>
      </c>
      <c r="G6483" s="207">
        <v>22151.360000000001</v>
      </c>
      <c r="H6483" s="207">
        <v>24920.28</v>
      </c>
      <c r="I6483" s="214">
        <f t="shared" si="595"/>
        <v>258586</v>
      </c>
      <c r="J6483" s="211">
        <f t="shared" si="596"/>
        <v>0.3941859756097561</v>
      </c>
      <c r="K6483" s="212">
        <f t="shared" si="597"/>
        <v>0.45</v>
      </c>
      <c r="L6483" s="214">
        <f t="shared" si="598"/>
        <v>14222.23</v>
      </c>
      <c r="M6483" s="213">
        <f t="shared" si="599"/>
        <v>20686.88</v>
      </c>
      <c r="N6483" s="213">
        <f t="shared" si="600"/>
        <v>23272.739999999998</v>
      </c>
      <c r="O6483" s="242">
        <f t="shared" si="601"/>
        <v>0.51529999999966092</v>
      </c>
      <c r="P6483" s="242"/>
      <c r="Q6483" s="179"/>
      <c r="R6483" s="179"/>
      <c r="S6483" s="179"/>
      <c r="T6483" s="179"/>
      <c r="U6483" s="179"/>
      <c r="V6483" s="179"/>
      <c r="W6483" s="179"/>
      <c r="X6483" s="179"/>
      <c r="Y6483" s="179"/>
      <c r="Z6483" s="179"/>
      <c r="AA6483" s="222"/>
      <c r="AB6483" s="222"/>
      <c r="AC6483" s="222"/>
      <c r="AD6483" s="179"/>
      <c r="AE6483" s="179"/>
      <c r="AF6483" s="179"/>
      <c r="AG6483" s="179"/>
      <c r="AH6483" s="179"/>
      <c r="AI6483" s="179"/>
      <c r="AJ6483" s="179"/>
    </row>
    <row r="6484" spans="2:36" x14ac:dyDescent="0.3">
      <c r="B6484" s="224">
        <v>656100</v>
      </c>
      <c r="C6484" s="209">
        <v>276937</v>
      </c>
      <c r="D6484" s="206">
        <f t="shared" si="593"/>
        <v>0.42209571711629323</v>
      </c>
      <c r="E6484" s="208">
        <f t="shared" si="594"/>
        <v>0.45</v>
      </c>
      <c r="F6484" s="207">
        <v>15231.53</v>
      </c>
      <c r="G6484" s="207">
        <v>22154.959999999999</v>
      </c>
      <c r="H6484" s="207">
        <v>24924.33</v>
      </c>
      <c r="I6484" s="214">
        <f t="shared" si="595"/>
        <v>258631</v>
      </c>
      <c r="J6484" s="211">
        <f t="shared" si="596"/>
        <v>0.39419448254839201</v>
      </c>
      <c r="K6484" s="212">
        <f t="shared" si="597"/>
        <v>0.45</v>
      </c>
      <c r="L6484" s="214">
        <f t="shared" si="598"/>
        <v>14224.705</v>
      </c>
      <c r="M6484" s="213">
        <f t="shared" si="599"/>
        <v>20690.48</v>
      </c>
      <c r="N6484" s="213">
        <f t="shared" si="600"/>
        <v>23276.79</v>
      </c>
      <c r="O6484" s="242">
        <f t="shared" si="601"/>
        <v>0.51520000000047728</v>
      </c>
      <c r="P6484" s="242"/>
      <c r="Q6484" s="179"/>
      <c r="R6484" s="179"/>
      <c r="S6484" s="179"/>
      <c r="T6484" s="179"/>
      <c r="U6484" s="179"/>
      <c r="V6484" s="179"/>
      <c r="W6484" s="179"/>
      <c r="X6484" s="179"/>
      <c r="Y6484" s="179"/>
      <c r="Z6484" s="179"/>
      <c r="AA6484" s="222"/>
      <c r="AB6484" s="222"/>
      <c r="AC6484" s="222"/>
      <c r="AD6484" s="179"/>
      <c r="AE6484" s="179"/>
      <c r="AF6484" s="179"/>
      <c r="AG6484" s="179"/>
      <c r="AH6484" s="179"/>
      <c r="AI6484" s="179"/>
      <c r="AJ6484" s="179"/>
    </row>
    <row r="6485" spans="2:36" x14ac:dyDescent="0.3">
      <c r="B6485" s="224">
        <v>656200</v>
      </c>
      <c r="C6485" s="209">
        <v>276982</v>
      </c>
      <c r="D6485" s="206">
        <f t="shared" si="593"/>
        <v>0.42209996952148737</v>
      </c>
      <c r="E6485" s="208">
        <f t="shared" si="594"/>
        <v>0.45</v>
      </c>
      <c r="F6485" s="207">
        <v>15234.01</v>
      </c>
      <c r="G6485" s="207">
        <v>22158.560000000001</v>
      </c>
      <c r="H6485" s="207">
        <v>24928.38</v>
      </c>
      <c r="I6485" s="214">
        <f t="shared" si="595"/>
        <v>258676</v>
      </c>
      <c r="J6485" s="211">
        <f t="shared" si="596"/>
        <v>0.39420298689423955</v>
      </c>
      <c r="K6485" s="212">
        <f t="shared" si="597"/>
        <v>0.45</v>
      </c>
      <c r="L6485" s="214">
        <f t="shared" si="598"/>
        <v>14227.18</v>
      </c>
      <c r="M6485" s="213">
        <f t="shared" si="599"/>
        <v>20694.080000000002</v>
      </c>
      <c r="N6485" s="213">
        <f t="shared" si="600"/>
        <v>23280.84</v>
      </c>
      <c r="O6485" s="242">
        <f t="shared" si="601"/>
        <v>0.51530000000013387</v>
      </c>
      <c r="P6485" s="242"/>
      <c r="Q6485" s="179"/>
      <c r="R6485" s="179"/>
      <c r="S6485" s="179"/>
      <c r="T6485" s="179"/>
      <c r="U6485" s="179"/>
      <c r="V6485" s="179"/>
      <c r="W6485" s="179"/>
      <c r="X6485" s="179"/>
      <c r="Y6485" s="179"/>
      <c r="Z6485" s="179"/>
      <c r="AA6485" s="222"/>
      <c r="AB6485" s="222"/>
      <c r="AC6485" s="222"/>
      <c r="AD6485" s="179"/>
      <c r="AE6485" s="179"/>
      <c r="AF6485" s="179"/>
      <c r="AG6485" s="179"/>
      <c r="AH6485" s="179"/>
      <c r="AI6485" s="179"/>
      <c r="AJ6485" s="179"/>
    </row>
    <row r="6486" spans="2:36" x14ac:dyDescent="0.3">
      <c r="B6486" s="224">
        <v>656300</v>
      </c>
      <c r="C6486" s="209">
        <v>277027</v>
      </c>
      <c r="D6486" s="206">
        <f t="shared" si="593"/>
        <v>0.4221042206308091</v>
      </c>
      <c r="E6486" s="208">
        <f t="shared" si="594"/>
        <v>0.45</v>
      </c>
      <c r="F6486" s="207">
        <v>15236.48</v>
      </c>
      <c r="G6486" s="207">
        <v>22162.16</v>
      </c>
      <c r="H6486" s="207">
        <v>24932.43</v>
      </c>
      <c r="I6486" s="214">
        <f t="shared" si="595"/>
        <v>258721</v>
      </c>
      <c r="J6486" s="211">
        <f t="shared" si="596"/>
        <v>0.39421148864848393</v>
      </c>
      <c r="K6486" s="212">
        <f t="shared" si="597"/>
        <v>0.45</v>
      </c>
      <c r="L6486" s="214">
        <f t="shared" si="598"/>
        <v>14229.655000000001</v>
      </c>
      <c r="M6486" s="213">
        <f t="shared" si="599"/>
        <v>20697.68</v>
      </c>
      <c r="N6486" s="213">
        <f t="shared" si="600"/>
        <v>23284.89</v>
      </c>
      <c r="O6486" s="242">
        <f t="shared" si="601"/>
        <v>0.51519999999971333</v>
      </c>
      <c r="P6486" s="242"/>
      <c r="Q6486" s="179"/>
      <c r="R6486" s="179"/>
      <c r="S6486" s="179"/>
      <c r="T6486" s="179"/>
      <c r="U6486" s="179"/>
      <c r="V6486" s="179"/>
      <c r="W6486" s="179"/>
      <c r="X6486" s="179"/>
      <c r="Y6486" s="179"/>
      <c r="Z6486" s="179"/>
      <c r="AA6486" s="222"/>
      <c r="AB6486" s="222"/>
      <c r="AC6486" s="222"/>
      <c r="AD6486" s="179"/>
      <c r="AE6486" s="179"/>
      <c r="AF6486" s="179"/>
      <c r="AG6486" s="179"/>
      <c r="AH6486" s="179"/>
      <c r="AI6486" s="179"/>
      <c r="AJ6486" s="179"/>
    </row>
    <row r="6487" spans="2:36" x14ac:dyDescent="0.3">
      <c r="B6487" s="224">
        <v>656400</v>
      </c>
      <c r="C6487" s="209">
        <v>277072</v>
      </c>
      <c r="D6487" s="206">
        <f t="shared" si="593"/>
        <v>0.42210847044485073</v>
      </c>
      <c r="E6487" s="208">
        <f t="shared" si="594"/>
        <v>0.45</v>
      </c>
      <c r="F6487" s="207">
        <v>15238.96</v>
      </c>
      <c r="G6487" s="207">
        <v>22165.759999999998</v>
      </c>
      <c r="H6487" s="207">
        <v>24936.48</v>
      </c>
      <c r="I6487" s="214">
        <f t="shared" si="595"/>
        <v>258766</v>
      </c>
      <c r="J6487" s="211">
        <f t="shared" si="596"/>
        <v>0.39421998781230955</v>
      </c>
      <c r="K6487" s="212">
        <f t="shared" si="597"/>
        <v>0.45</v>
      </c>
      <c r="L6487" s="214">
        <f t="shared" si="598"/>
        <v>14232.13</v>
      </c>
      <c r="M6487" s="213">
        <f t="shared" si="599"/>
        <v>20701.28</v>
      </c>
      <c r="N6487" s="213">
        <f t="shared" si="600"/>
        <v>23288.94</v>
      </c>
      <c r="O6487" s="242">
        <f t="shared" si="601"/>
        <v>0.51530000000002474</v>
      </c>
      <c r="P6487" s="242"/>
      <c r="Q6487" s="179"/>
      <c r="R6487" s="179"/>
      <c r="S6487" s="179"/>
      <c r="T6487" s="179"/>
      <c r="U6487" s="179"/>
      <c r="V6487" s="179"/>
      <c r="W6487" s="179"/>
      <c r="X6487" s="179"/>
      <c r="Y6487" s="179"/>
      <c r="Z6487" s="179"/>
      <c r="AA6487" s="222"/>
      <c r="AB6487" s="222"/>
      <c r="AC6487" s="222"/>
      <c r="AD6487" s="179"/>
      <c r="AE6487" s="179"/>
      <c r="AF6487" s="179"/>
      <c r="AG6487" s="179"/>
      <c r="AH6487" s="179"/>
      <c r="AI6487" s="179"/>
      <c r="AJ6487" s="179"/>
    </row>
    <row r="6488" spans="2:36" x14ac:dyDescent="0.3">
      <c r="B6488" s="224">
        <v>656500</v>
      </c>
      <c r="C6488" s="209">
        <v>277117</v>
      </c>
      <c r="D6488" s="206">
        <f t="shared" ref="D6488:D6551" si="602">C6488/B6488</f>
        <v>0.4221127189642041</v>
      </c>
      <c r="E6488" s="208">
        <f t="shared" ref="E6488:E6551" si="603">(C6488-C6487)/(B6488-B6487)</f>
        <v>0.45</v>
      </c>
      <c r="F6488" s="207">
        <v>15241.43</v>
      </c>
      <c r="G6488" s="207">
        <v>22169.360000000001</v>
      </c>
      <c r="H6488" s="207">
        <v>24940.53</v>
      </c>
      <c r="I6488" s="214">
        <f t="shared" si="595"/>
        <v>258811</v>
      </c>
      <c r="J6488" s="211">
        <f t="shared" si="596"/>
        <v>0.39422848438690022</v>
      </c>
      <c r="K6488" s="212">
        <f t="shared" si="597"/>
        <v>0.45</v>
      </c>
      <c r="L6488" s="214">
        <f t="shared" si="598"/>
        <v>14234.605</v>
      </c>
      <c r="M6488" s="213">
        <f t="shared" si="599"/>
        <v>20704.88</v>
      </c>
      <c r="N6488" s="213">
        <f t="shared" si="600"/>
        <v>23292.989999999998</v>
      </c>
      <c r="O6488" s="242">
        <f t="shared" si="601"/>
        <v>0.51519999999964061</v>
      </c>
      <c r="P6488" s="242"/>
      <c r="Q6488" s="179"/>
      <c r="R6488" s="179"/>
      <c r="S6488" s="179"/>
      <c r="T6488" s="179"/>
      <c r="U6488" s="179"/>
      <c r="V6488" s="179"/>
      <c r="W6488" s="179"/>
      <c r="X6488" s="179"/>
      <c r="Y6488" s="179"/>
      <c r="Z6488" s="179"/>
      <c r="AA6488" s="222"/>
      <c r="AB6488" s="222"/>
      <c r="AC6488" s="222"/>
      <c r="AD6488" s="179"/>
      <c r="AE6488" s="179"/>
      <c r="AF6488" s="179"/>
      <c r="AG6488" s="179"/>
      <c r="AH6488" s="179"/>
      <c r="AI6488" s="179"/>
      <c r="AJ6488" s="179"/>
    </row>
    <row r="6489" spans="2:36" x14ac:dyDescent="0.3">
      <c r="B6489" s="224">
        <v>656600</v>
      </c>
      <c r="C6489" s="209">
        <v>277162</v>
      </c>
      <c r="D6489" s="206">
        <f t="shared" si="602"/>
        <v>0.42211696618946087</v>
      </c>
      <c r="E6489" s="208">
        <f t="shared" si="603"/>
        <v>0.45</v>
      </c>
      <c r="F6489" s="207">
        <v>15243.91</v>
      </c>
      <c r="G6489" s="207">
        <v>22172.959999999999</v>
      </c>
      <c r="H6489" s="207">
        <v>24944.58</v>
      </c>
      <c r="I6489" s="214">
        <f t="shared" si="595"/>
        <v>258856</v>
      </c>
      <c r="J6489" s="211">
        <f t="shared" si="596"/>
        <v>0.39423697837343891</v>
      </c>
      <c r="K6489" s="212">
        <f t="shared" si="597"/>
        <v>0.45</v>
      </c>
      <c r="L6489" s="214">
        <f t="shared" si="598"/>
        <v>14237.08</v>
      </c>
      <c r="M6489" s="213">
        <f t="shared" si="599"/>
        <v>20708.48</v>
      </c>
      <c r="N6489" s="213">
        <f t="shared" si="600"/>
        <v>23297.040000000001</v>
      </c>
      <c r="O6489" s="242">
        <f t="shared" si="601"/>
        <v>0.5152999999999156</v>
      </c>
      <c r="P6489" s="242"/>
      <c r="Q6489" s="179"/>
      <c r="R6489" s="179"/>
      <c r="S6489" s="179"/>
      <c r="T6489" s="179"/>
      <c r="U6489" s="179"/>
      <c r="V6489" s="179"/>
      <c r="W6489" s="179"/>
      <c r="X6489" s="179"/>
      <c r="Y6489" s="179"/>
      <c r="Z6489" s="179"/>
      <c r="AA6489" s="222"/>
      <c r="AB6489" s="222"/>
      <c r="AC6489" s="222"/>
      <c r="AD6489" s="179"/>
      <c r="AE6489" s="179"/>
      <c r="AF6489" s="179"/>
      <c r="AG6489" s="179"/>
      <c r="AH6489" s="179"/>
      <c r="AI6489" s="179"/>
      <c r="AJ6489" s="179"/>
    </row>
    <row r="6490" spans="2:36" x14ac:dyDescent="0.3">
      <c r="B6490" s="224">
        <v>656700</v>
      </c>
      <c r="C6490" s="209">
        <v>277207</v>
      </c>
      <c r="D6490" s="206">
        <f t="shared" si="602"/>
        <v>0.42212121212121212</v>
      </c>
      <c r="E6490" s="208">
        <f t="shared" si="603"/>
        <v>0.45</v>
      </c>
      <c r="F6490" s="207">
        <v>15246.38</v>
      </c>
      <c r="G6490" s="207">
        <v>22176.560000000001</v>
      </c>
      <c r="H6490" s="207">
        <v>24948.63</v>
      </c>
      <c r="I6490" s="214">
        <f t="shared" si="595"/>
        <v>258901</v>
      </c>
      <c r="J6490" s="211">
        <f t="shared" si="596"/>
        <v>0.39424546977310798</v>
      </c>
      <c r="K6490" s="212">
        <f t="shared" si="597"/>
        <v>0.45</v>
      </c>
      <c r="L6490" s="214">
        <f t="shared" si="598"/>
        <v>14239.555</v>
      </c>
      <c r="M6490" s="213">
        <f t="shared" si="599"/>
        <v>20712.080000000002</v>
      </c>
      <c r="N6490" s="213">
        <f t="shared" si="600"/>
        <v>23301.09</v>
      </c>
      <c r="O6490" s="242">
        <f t="shared" si="601"/>
        <v>0.51520000000007715</v>
      </c>
      <c r="P6490" s="242"/>
      <c r="Q6490" s="179"/>
      <c r="R6490" s="179"/>
      <c r="S6490" s="179"/>
      <c r="T6490" s="179"/>
      <c r="U6490" s="179"/>
      <c r="V6490" s="179"/>
      <c r="W6490" s="179"/>
      <c r="X6490" s="179"/>
      <c r="Y6490" s="179"/>
      <c r="Z6490" s="179"/>
      <c r="AA6490" s="222"/>
      <c r="AB6490" s="222"/>
      <c r="AC6490" s="222"/>
      <c r="AD6490" s="179"/>
      <c r="AE6490" s="179"/>
      <c r="AF6490" s="179"/>
      <c r="AG6490" s="179"/>
      <c r="AH6490" s="179"/>
      <c r="AI6490" s="179"/>
      <c r="AJ6490" s="179"/>
    </row>
    <row r="6491" spans="2:36" x14ac:dyDescent="0.3">
      <c r="B6491" s="224">
        <v>656800</v>
      </c>
      <c r="C6491" s="209">
        <v>277252</v>
      </c>
      <c r="D6491" s="206">
        <f t="shared" si="602"/>
        <v>0.4221254567600487</v>
      </c>
      <c r="E6491" s="208">
        <f t="shared" si="603"/>
        <v>0.45</v>
      </c>
      <c r="F6491" s="207">
        <v>15248.86</v>
      </c>
      <c r="G6491" s="207">
        <v>22180.16</v>
      </c>
      <c r="H6491" s="207">
        <v>24952.68</v>
      </c>
      <c r="I6491" s="214">
        <f t="shared" si="595"/>
        <v>258946</v>
      </c>
      <c r="J6491" s="211">
        <f t="shared" si="596"/>
        <v>0.39425395858708889</v>
      </c>
      <c r="K6491" s="212">
        <f t="shared" si="597"/>
        <v>0.45</v>
      </c>
      <c r="L6491" s="214">
        <f t="shared" si="598"/>
        <v>14242.03</v>
      </c>
      <c r="M6491" s="213">
        <f t="shared" si="599"/>
        <v>20715.68</v>
      </c>
      <c r="N6491" s="213">
        <f t="shared" si="600"/>
        <v>23305.14</v>
      </c>
      <c r="O6491" s="242">
        <f t="shared" si="601"/>
        <v>0.51529999999980647</v>
      </c>
      <c r="P6491" s="242"/>
      <c r="Q6491" s="179"/>
      <c r="R6491" s="179"/>
      <c r="S6491" s="179"/>
      <c r="T6491" s="179"/>
      <c r="U6491" s="179"/>
      <c r="V6491" s="179"/>
      <c r="W6491" s="179"/>
      <c r="X6491" s="179"/>
      <c r="Y6491" s="179"/>
      <c r="Z6491" s="179"/>
      <c r="AA6491" s="222"/>
      <c r="AB6491" s="222"/>
      <c r="AC6491" s="222"/>
      <c r="AD6491" s="179"/>
      <c r="AE6491" s="179"/>
      <c r="AF6491" s="179"/>
      <c r="AG6491" s="179"/>
      <c r="AH6491" s="179"/>
      <c r="AI6491" s="179"/>
      <c r="AJ6491" s="179"/>
    </row>
    <row r="6492" spans="2:36" x14ac:dyDescent="0.3">
      <c r="B6492" s="224">
        <v>656900</v>
      </c>
      <c r="C6492" s="209">
        <v>277297</v>
      </c>
      <c r="D6492" s="206">
        <f t="shared" si="602"/>
        <v>0.42212970010656115</v>
      </c>
      <c r="E6492" s="208">
        <f t="shared" si="603"/>
        <v>0.45</v>
      </c>
      <c r="F6492" s="207">
        <v>15251.33</v>
      </c>
      <c r="G6492" s="207">
        <v>22183.759999999998</v>
      </c>
      <c r="H6492" s="207">
        <v>24956.73</v>
      </c>
      <c r="I6492" s="214">
        <f t="shared" si="595"/>
        <v>258991</v>
      </c>
      <c r="J6492" s="211">
        <f t="shared" si="596"/>
        <v>0.39426244481656264</v>
      </c>
      <c r="K6492" s="212">
        <f t="shared" si="597"/>
        <v>0.45</v>
      </c>
      <c r="L6492" s="214">
        <f t="shared" si="598"/>
        <v>14244.504999999999</v>
      </c>
      <c r="M6492" s="213">
        <f t="shared" si="599"/>
        <v>20719.28</v>
      </c>
      <c r="N6492" s="213">
        <f t="shared" si="600"/>
        <v>23309.19</v>
      </c>
      <c r="O6492" s="242">
        <f t="shared" si="601"/>
        <v>0.51519999999996802</v>
      </c>
      <c r="P6492" s="242"/>
      <c r="Q6492" s="179"/>
      <c r="R6492" s="179"/>
      <c r="S6492" s="179"/>
      <c r="T6492" s="179"/>
      <c r="U6492" s="179"/>
      <c r="V6492" s="179"/>
      <c r="W6492" s="179"/>
      <c r="X6492" s="179"/>
      <c r="Y6492" s="179"/>
      <c r="Z6492" s="179"/>
      <c r="AA6492" s="222"/>
      <c r="AB6492" s="222"/>
      <c r="AC6492" s="222"/>
      <c r="AD6492" s="179"/>
      <c r="AE6492" s="179"/>
      <c r="AF6492" s="179"/>
      <c r="AG6492" s="179"/>
      <c r="AH6492" s="179"/>
      <c r="AI6492" s="179"/>
      <c r="AJ6492" s="179"/>
    </row>
    <row r="6493" spans="2:36" x14ac:dyDescent="0.3">
      <c r="B6493" s="224">
        <v>657000</v>
      </c>
      <c r="C6493" s="209">
        <v>277342</v>
      </c>
      <c r="D6493" s="206">
        <f t="shared" si="602"/>
        <v>0.42213394216133943</v>
      </c>
      <c r="E6493" s="208">
        <f t="shared" si="603"/>
        <v>0.45</v>
      </c>
      <c r="F6493" s="207">
        <v>15253.81</v>
      </c>
      <c r="G6493" s="207">
        <v>22187.360000000001</v>
      </c>
      <c r="H6493" s="207">
        <v>24960.78</v>
      </c>
      <c r="I6493" s="214">
        <f t="shared" si="595"/>
        <v>259036</v>
      </c>
      <c r="J6493" s="211">
        <f t="shared" si="596"/>
        <v>0.39427092846270928</v>
      </c>
      <c r="K6493" s="212">
        <f t="shared" si="597"/>
        <v>0.45</v>
      </c>
      <c r="L6493" s="214">
        <f t="shared" si="598"/>
        <v>14246.98</v>
      </c>
      <c r="M6493" s="213">
        <f t="shared" si="599"/>
        <v>20722.88</v>
      </c>
      <c r="N6493" s="213">
        <f t="shared" si="600"/>
        <v>23313.239999999998</v>
      </c>
      <c r="O6493" s="242">
        <f t="shared" si="601"/>
        <v>0.51529999999966092</v>
      </c>
      <c r="P6493" s="242"/>
      <c r="Q6493" s="179"/>
      <c r="R6493" s="179"/>
      <c r="S6493" s="179"/>
      <c r="T6493" s="179"/>
      <c r="U6493" s="179"/>
      <c r="V6493" s="179"/>
      <c r="W6493" s="179"/>
      <c r="X6493" s="179"/>
      <c r="Y6493" s="179"/>
      <c r="Z6493" s="179"/>
      <c r="AA6493" s="222"/>
      <c r="AB6493" s="222"/>
      <c r="AC6493" s="222"/>
      <c r="AD6493" s="179"/>
      <c r="AE6493" s="179"/>
      <c r="AF6493" s="179"/>
      <c r="AG6493" s="179"/>
      <c r="AH6493" s="179"/>
      <c r="AI6493" s="179"/>
      <c r="AJ6493" s="179"/>
    </row>
    <row r="6494" spans="2:36" x14ac:dyDescent="0.3">
      <c r="B6494" s="224">
        <v>657100</v>
      </c>
      <c r="C6494" s="209">
        <v>277387</v>
      </c>
      <c r="D6494" s="206">
        <f t="shared" si="602"/>
        <v>0.42213818292497335</v>
      </c>
      <c r="E6494" s="208">
        <f t="shared" si="603"/>
        <v>0.45</v>
      </c>
      <c r="F6494" s="207">
        <v>15256.28</v>
      </c>
      <c r="G6494" s="207">
        <v>22190.959999999999</v>
      </c>
      <c r="H6494" s="207">
        <v>24964.83</v>
      </c>
      <c r="I6494" s="214">
        <f t="shared" si="595"/>
        <v>259081</v>
      </c>
      <c r="J6494" s="211">
        <f t="shared" si="596"/>
        <v>0.39427940952670826</v>
      </c>
      <c r="K6494" s="212">
        <f t="shared" si="597"/>
        <v>0.45</v>
      </c>
      <c r="L6494" s="214">
        <f t="shared" si="598"/>
        <v>14249.455</v>
      </c>
      <c r="M6494" s="213">
        <f t="shared" si="599"/>
        <v>20726.48</v>
      </c>
      <c r="N6494" s="213">
        <f t="shared" si="600"/>
        <v>23317.29</v>
      </c>
      <c r="O6494" s="242">
        <f t="shared" si="601"/>
        <v>0.51520000000047728</v>
      </c>
      <c r="P6494" s="242"/>
      <c r="Q6494" s="179"/>
      <c r="R6494" s="179"/>
      <c r="S6494" s="179"/>
      <c r="T6494" s="179"/>
      <c r="U6494" s="179"/>
      <c r="V6494" s="179"/>
      <c r="W6494" s="179"/>
      <c r="X6494" s="179"/>
      <c r="Y6494" s="179"/>
      <c r="Z6494" s="179"/>
      <c r="AA6494" s="222"/>
      <c r="AB6494" s="222"/>
      <c r="AC6494" s="222"/>
      <c r="AD6494" s="179"/>
      <c r="AE6494" s="179"/>
      <c r="AF6494" s="179"/>
      <c r="AG6494" s="179"/>
      <c r="AH6494" s="179"/>
      <c r="AI6494" s="179"/>
      <c r="AJ6494" s="179"/>
    </row>
    <row r="6495" spans="2:36" x14ac:dyDescent="0.3">
      <c r="B6495" s="224">
        <v>657200</v>
      </c>
      <c r="C6495" s="209">
        <v>277432</v>
      </c>
      <c r="D6495" s="206">
        <f t="shared" si="602"/>
        <v>0.42214242239805233</v>
      </c>
      <c r="E6495" s="208">
        <f t="shared" si="603"/>
        <v>0.45</v>
      </c>
      <c r="F6495" s="207">
        <v>15258.76</v>
      </c>
      <c r="G6495" s="207">
        <v>22194.560000000001</v>
      </c>
      <c r="H6495" s="207">
        <v>24968.880000000001</v>
      </c>
      <c r="I6495" s="214">
        <f t="shared" si="595"/>
        <v>259126</v>
      </c>
      <c r="J6495" s="211">
        <f t="shared" si="596"/>
        <v>0.3942878880097383</v>
      </c>
      <c r="K6495" s="212">
        <f t="shared" si="597"/>
        <v>0.45</v>
      </c>
      <c r="L6495" s="214">
        <f t="shared" si="598"/>
        <v>14251.93</v>
      </c>
      <c r="M6495" s="213">
        <f t="shared" si="599"/>
        <v>20730.080000000002</v>
      </c>
      <c r="N6495" s="213">
        <f t="shared" si="600"/>
        <v>23321.34</v>
      </c>
      <c r="O6495" s="242">
        <f t="shared" si="601"/>
        <v>0.51530000000013387</v>
      </c>
      <c r="P6495" s="242"/>
      <c r="Q6495" s="179"/>
      <c r="R6495" s="179"/>
      <c r="S6495" s="179"/>
      <c r="T6495" s="179"/>
      <c r="U6495" s="179"/>
      <c r="V6495" s="179"/>
      <c r="W6495" s="179"/>
      <c r="X6495" s="179"/>
      <c r="Y6495" s="179"/>
      <c r="Z6495" s="179"/>
      <c r="AA6495" s="222"/>
      <c r="AB6495" s="222"/>
      <c r="AC6495" s="222"/>
      <c r="AD6495" s="179"/>
      <c r="AE6495" s="179"/>
      <c r="AF6495" s="179"/>
      <c r="AG6495" s="179"/>
      <c r="AH6495" s="179"/>
      <c r="AI6495" s="179"/>
      <c r="AJ6495" s="179"/>
    </row>
    <row r="6496" spans="2:36" x14ac:dyDescent="0.3">
      <c r="B6496" s="224">
        <v>657300</v>
      </c>
      <c r="C6496" s="209">
        <v>277477</v>
      </c>
      <c r="D6496" s="206">
        <f t="shared" si="602"/>
        <v>0.4221466605811654</v>
      </c>
      <c r="E6496" s="208">
        <f t="shared" si="603"/>
        <v>0.45</v>
      </c>
      <c r="F6496" s="207">
        <v>15261.23</v>
      </c>
      <c r="G6496" s="207">
        <v>22198.16</v>
      </c>
      <c r="H6496" s="207">
        <v>24972.93</v>
      </c>
      <c r="I6496" s="214">
        <f t="shared" si="595"/>
        <v>259171</v>
      </c>
      <c r="J6496" s="211">
        <f t="shared" si="596"/>
        <v>0.39429636391297734</v>
      </c>
      <c r="K6496" s="212">
        <f t="shared" si="597"/>
        <v>0.45</v>
      </c>
      <c r="L6496" s="214">
        <f t="shared" si="598"/>
        <v>14254.405000000001</v>
      </c>
      <c r="M6496" s="213">
        <f t="shared" si="599"/>
        <v>20733.68</v>
      </c>
      <c r="N6496" s="213">
        <f t="shared" si="600"/>
        <v>23325.39</v>
      </c>
      <c r="O6496" s="242">
        <f t="shared" si="601"/>
        <v>0.51519999999971333</v>
      </c>
      <c r="P6496" s="242"/>
      <c r="Q6496" s="179"/>
      <c r="R6496" s="179"/>
      <c r="S6496" s="179"/>
      <c r="T6496" s="179"/>
      <c r="U6496" s="179"/>
      <c r="V6496" s="179"/>
      <c r="W6496" s="179"/>
      <c r="X6496" s="179"/>
      <c r="Y6496" s="179"/>
      <c r="Z6496" s="179"/>
      <c r="AA6496" s="222"/>
      <c r="AB6496" s="222"/>
      <c r="AC6496" s="222"/>
      <c r="AD6496" s="179"/>
      <c r="AE6496" s="179"/>
      <c r="AF6496" s="179"/>
      <c r="AG6496" s="179"/>
      <c r="AH6496" s="179"/>
      <c r="AI6496" s="179"/>
      <c r="AJ6496" s="179"/>
    </row>
    <row r="6497" spans="2:36" x14ac:dyDescent="0.3">
      <c r="B6497" s="224">
        <v>657400</v>
      </c>
      <c r="C6497" s="209">
        <v>277522</v>
      </c>
      <c r="D6497" s="206">
        <f t="shared" si="602"/>
        <v>0.42215089747490114</v>
      </c>
      <c r="E6497" s="208">
        <f t="shared" si="603"/>
        <v>0.45</v>
      </c>
      <c r="F6497" s="207">
        <v>15263.71</v>
      </c>
      <c r="G6497" s="207">
        <v>22201.759999999998</v>
      </c>
      <c r="H6497" s="207">
        <v>24976.98</v>
      </c>
      <c r="I6497" s="214">
        <f t="shared" si="595"/>
        <v>259216</v>
      </c>
      <c r="J6497" s="211">
        <f t="shared" si="596"/>
        <v>0.39430483723760268</v>
      </c>
      <c r="K6497" s="212">
        <f t="shared" si="597"/>
        <v>0.45</v>
      </c>
      <c r="L6497" s="214">
        <f t="shared" si="598"/>
        <v>14256.88</v>
      </c>
      <c r="M6497" s="213">
        <f t="shared" si="599"/>
        <v>20737.28</v>
      </c>
      <c r="N6497" s="213">
        <f t="shared" si="600"/>
        <v>23329.439999999999</v>
      </c>
      <c r="O6497" s="242">
        <f t="shared" si="601"/>
        <v>0.51530000000002474</v>
      </c>
      <c r="P6497" s="242"/>
      <c r="Q6497" s="179"/>
      <c r="R6497" s="179"/>
      <c r="S6497" s="179"/>
      <c r="T6497" s="179"/>
      <c r="U6497" s="179"/>
      <c r="V6497" s="179"/>
      <c r="W6497" s="179"/>
      <c r="X6497" s="179"/>
      <c r="Y6497" s="179"/>
      <c r="Z6497" s="179"/>
      <c r="AA6497" s="222"/>
      <c r="AB6497" s="222"/>
      <c r="AC6497" s="222"/>
      <c r="AD6497" s="179"/>
      <c r="AE6497" s="179"/>
      <c r="AF6497" s="179"/>
      <c r="AG6497" s="179"/>
      <c r="AH6497" s="179"/>
      <c r="AI6497" s="179"/>
      <c r="AJ6497" s="179"/>
    </row>
    <row r="6498" spans="2:36" x14ac:dyDescent="0.3">
      <c r="B6498" s="224">
        <v>657500</v>
      </c>
      <c r="C6498" s="209">
        <v>277567</v>
      </c>
      <c r="D6498" s="206">
        <f t="shared" si="602"/>
        <v>0.42215513307984792</v>
      </c>
      <c r="E6498" s="208">
        <f t="shared" si="603"/>
        <v>0.45</v>
      </c>
      <c r="F6498" s="207">
        <v>15266.18</v>
      </c>
      <c r="G6498" s="207">
        <v>22205.360000000001</v>
      </c>
      <c r="H6498" s="207">
        <v>24981.03</v>
      </c>
      <c r="I6498" s="214">
        <f t="shared" si="595"/>
        <v>259261</v>
      </c>
      <c r="J6498" s="211">
        <f t="shared" si="596"/>
        <v>0.39431330798479086</v>
      </c>
      <c r="K6498" s="212">
        <f t="shared" si="597"/>
        <v>0.45</v>
      </c>
      <c r="L6498" s="214">
        <f t="shared" si="598"/>
        <v>14259.355</v>
      </c>
      <c r="M6498" s="213">
        <f t="shared" si="599"/>
        <v>20740.88</v>
      </c>
      <c r="N6498" s="213">
        <f t="shared" si="600"/>
        <v>23333.489999999998</v>
      </c>
      <c r="O6498" s="242">
        <f t="shared" si="601"/>
        <v>0.51519999999964061</v>
      </c>
      <c r="P6498" s="242"/>
      <c r="Q6498" s="179"/>
      <c r="R6498" s="179"/>
      <c r="S6498" s="179"/>
      <c r="T6498" s="179"/>
      <c r="U6498" s="179"/>
      <c r="V6498" s="179"/>
      <c r="W6498" s="179"/>
      <c r="X6498" s="179"/>
      <c r="Y6498" s="179"/>
      <c r="Z6498" s="179"/>
      <c r="AA6498" s="222"/>
      <c r="AB6498" s="222"/>
      <c r="AC6498" s="222"/>
      <c r="AD6498" s="179"/>
      <c r="AE6498" s="179"/>
      <c r="AF6498" s="179"/>
      <c r="AG6498" s="179"/>
      <c r="AH6498" s="179"/>
      <c r="AI6498" s="179"/>
      <c r="AJ6498" s="179"/>
    </row>
    <row r="6499" spans="2:36" x14ac:dyDescent="0.3">
      <c r="B6499" s="224">
        <v>657600</v>
      </c>
      <c r="C6499" s="209">
        <v>277612</v>
      </c>
      <c r="D6499" s="206">
        <f t="shared" si="602"/>
        <v>0.42215936739659365</v>
      </c>
      <c r="E6499" s="208">
        <f t="shared" si="603"/>
        <v>0.45</v>
      </c>
      <c r="F6499" s="207">
        <v>15268.66</v>
      </c>
      <c r="G6499" s="207">
        <v>22208.959999999999</v>
      </c>
      <c r="H6499" s="207">
        <v>24985.08</v>
      </c>
      <c r="I6499" s="214">
        <f t="shared" si="595"/>
        <v>259306</v>
      </c>
      <c r="J6499" s="211">
        <f t="shared" si="596"/>
        <v>0.39432177615571778</v>
      </c>
      <c r="K6499" s="212">
        <f t="shared" si="597"/>
        <v>0.45</v>
      </c>
      <c r="L6499" s="214">
        <f t="shared" si="598"/>
        <v>14261.83</v>
      </c>
      <c r="M6499" s="213">
        <f t="shared" si="599"/>
        <v>20744.48</v>
      </c>
      <c r="N6499" s="213">
        <f t="shared" si="600"/>
        <v>23337.54</v>
      </c>
      <c r="O6499" s="242">
        <f t="shared" si="601"/>
        <v>0.5152999999999156</v>
      </c>
      <c r="P6499" s="242"/>
      <c r="Q6499" s="179"/>
      <c r="R6499" s="179"/>
      <c r="S6499" s="179"/>
      <c r="T6499" s="179"/>
      <c r="U6499" s="179"/>
      <c r="V6499" s="179"/>
      <c r="W6499" s="179"/>
      <c r="X6499" s="179"/>
      <c r="Y6499" s="179"/>
      <c r="Z6499" s="179"/>
      <c r="AA6499" s="222"/>
      <c r="AB6499" s="222"/>
      <c r="AC6499" s="222"/>
      <c r="AD6499" s="179"/>
      <c r="AE6499" s="179"/>
      <c r="AF6499" s="179"/>
      <c r="AG6499" s="179"/>
      <c r="AH6499" s="179"/>
      <c r="AI6499" s="179"/>
      <c r="AJ6499" s="179"/>
    </row>
    <row r="6500" spans="2:36" x14ac:dyDescent="0.3">
      <c r="B6500" s="224">
        <v>657700</v>
      </c>
      <c r="C6500" s="209">
        <v>277657</v>
      </c>
      <c r="D6500" s="206">
        <f t="shared" si="602"/>
        <v>0.42216360042572604</v>
      </c>
      <c r="E6500" s="208">
        <f t="shared" si="603"/>
        <v>0.45</v>
      </c>
      <c r="F6500" s="207">
        <v>15271.13</v>
      </c>
      <c r="G6500" s="207">
        <v>22212.560000000001</v>
      </c>
      <c r="H6500" s="207">
        <v>24989.13</v>
      </c>
      <c r="I6500" s="214">
        <f t="shared" si="595"/>
        <v>259351</v>
      </c>
      <c r="J6500" s="211">
        <f t="shared" si="596"/>
        <v>0.39433024175155845</v>
      </c>
      <c r="K6500" s="212">
        <f t="shared" si="597"/>
        <v>0.45</v>
      </c>
      <c r="L6500" s="214">
        <f t="shared" si="598"/>
        <v>14264.305</v>
      </c>
      <c r="M6500" s="213">
        <f t="shared" si="599"/>
        <v>20748.080000000002</v>
      </c>
      <c r="N6500" s="213">
        <f t="shared" si="600"/>
        <v>23341.59</v>
      </c>
      <c r="O6500" s="242">
        <f t="shared" si="601"/>
        <v>0.51520000000007715</v>
      </c>
      <c r="P6500" s="242"/>
      <c r="Q6500" s="179"/>
      <c r="R6500" s="179"/>
      <c r="S6500" s="179"/>
      <c r="T6500" s="179"/>
      <c r="U6500" s="179"/>
      <c r="V6500" s="179"/>
      <c r="W6500" s="179"/>
      <c r="X6500" s="179"/>
      <c r="Y6500" s="179"/>
      <c r="Z6500" s="179"/>
      <c r="AA6500" s="222"/>
      <c r="AB6500" s="222"/>
      <c r="AC6500" s="222"/>
      <c r="AD6500" s="179"/>
      <c r="AE6500" s="179"/>
      <c r="AF6500" s="179"/>
      <c r="AG6500" s="179"/>
      <c r="AH6500" s="179"/>
      <c r="AI6500" s="179"/>
      <c r="AJ6500" s="179"/>
    </row>
    <row r="6501" spans="2:36" x14ac:dyDescent="0.3">
      <c r="B6501" s="224">
        <v>657800</v>
      </c>
      <c r="C6501" s="209">
        <v>277702</v>
      </c>
      <c r="D6501" s="206">
        <f t="shared" si="602"/>
        <v>0.42216783216783216</v>
      </c>
      <c r="E6501" s="208">
        <f t="shared" si="603"/>
        <v>0.45</v>
      </c>
      <c r="F6501" s="207">
        <v>15273.61</v>
      </c>
      <c r="G6501" s="207">
        <v>22216.16</v>
      </c>
      <c r="H6501" s="207">
        <v>24993.18</v>
      </c>
      <c r="I6501" s="214">
        <f t="shared" si="595"/>
        <v>259396</v>
      </c>
      <c r="J6501" s="211">
        <f t="shared" si="596"/>
        <v>0.39433870477348737</v>
      </c>
      <c r="K6501" s="212">
        <f t="shared" si="597"/>
        <v>0.45</v>
      </c>
      <c r="L6501" s="214">
        <f t="shared" si="598"/>
        <v>14266.78</v>
      </c>
      <c r="M6501" s="213">
        <f t="shared" si="599"/>
        <v>20751.68</v>
      </c>
      <c r="N6501" s="213">
        <f t="shared" si="600"/>
        <v>23345.64</v>
      </c>
      <c r="O6501" s="242">
        <f t="shared" si="601"/>
        <v>0.51529999999980647</v>
      </c>
      <c r="P6501" s="242"/>
      <c r="Q6501" s="179"/>
      <c r="R6501" s="179"/>
      <c r="S6501" s="179"/>
      <c r="T6501" s="179"/>
      <c r="U6501" s="179"/>
      <c r="V6501" s="179"/>
      <c r="W6501" s="179"/>
      <c r="X6501" s="179"/>
      <c r="Y6501" s="179"/>
      <c r="Z6501" s="179"/>
      <c r="AA6501" s="222"/>
      <c r="AB6501" s="222"/>
      <c r="AC6501" s="222"/>
      <c r="AD6501" s="179"/>
      <c r="AE6501" s="179"/>
      <c r="AF6501" s="179"/>
      <c r="AG6501" s="179"/>
      <c r="AH6501" s="179"/>
      <c r="AI6501" s="179"/>
      <c r="AJ6501" s="179"/>
    </row>
    <row r="6502" spans="2:36" x14ac:dyDescent="0.3">
      <c r="B6502" s="224">
        <v>657900</v>
      </c>
      <c r="C6502" s="209">
        <v>277747</v>
      </c>
      <c r="D6502" s="206">
        <f t="shared" si="602"/>
        <v>0.42217206262349899</v>
      </c>
      <c r="E6502" s="208">
        <f t="shared" si="603"/>
        <v>0.45</v>
      </c>
      <c r="F6502" s="207">
        <v>15276.08</v>
      </c>
      <c r="G6502" s="207">
        <v>22219.759999999998</v>
      </c>
      <c r="H6502" s="207">
        <v>24997.23</v>
      </c>
      <c r="I6502" s="214">
        <f t="shared" si="595"/>
        <v>259441</v>
      </c>
      <c r="J6502" s="211">
        <f t="shared" si="596"/>
        <v>0.39434716522267821</v>
      </c>
      <c r="K6502" s="212">
        <f t="shared" si="597"/>
        <v>0.45</v>
      </c>
      <c r="L6502" s="214">
        <f t="shared" si="598"/>
        <v>14269.254999999999</v>
      </c>
      <c r="M6502" s="213">
        <f t="shared" si="599"/>
        <v>20755.28</v>
      </c>
      <c r="N6502" s="213">
        <f t="shared" si="600"/>
        <v>23349.69</v>
      </c>
      <c r="O6502" s="242">
        <f t="shared" si="601"/>
        <v>0.51519999999996802</v>
      </c>
      <c r="P6502" s="242"/>
      <c r="Q6502" s="179"/>
      <c r="R6502" s="179"/>
      <c r="S6502" s="179"/>
      <c r="T6502" s="179"/>
      <c r="U6502" s="179"/>
      <c r="V6502" s="179"/>
      <c r="W6502" s="179"/>
      <c r="X6502" s="179"/>
      <c r="Y6502" s="179"/>
      <c r="Z6502" s="179"/>
      <c r="AA6502" s="222"/>
      <c r="AB6502" s="222"/>
      <c r="AC6502" s="222"/>
      <c r="AD6502" s="179"/>
      <c r="AE6502" s="179"/>
      <c r="AF6502" s="179"/>
      <c r="AG6502" s="179"/>
      <c r="AH6502" s="179"/>
      <c r="AI6502" s="179"/>
      <c r="AJ6502" s="179"/>
    </row>
    <row r="6503" spans="2:36" x14ac:dyDescent="0.3">
      <c r="B6503" s="224">
        <v>658000</v>
      </c>
      <c r="C6503" s="209">
        <v>277792</v>
      </c>
      <c r="D6503" s="206">
        <f t="shared" si="602"/>
        <v>0.42217629179331306</v>
      </c>
      <c r="E6503" s="208">
        <f t="shared" si="603"/>
        <v>0.45</v>
      </c>
      <c r="F6503" s="207">
        <v>15278.56</v>
      </c>
      <c r="G6503" s="207">
        <v>22223.360000000001</v>
      </c>
      <c r="H6503" s="207">
        <v>25001.279999999999</v>
      </c>
      <c r="I6503" s="214">
        <f t="shared" si="595"/>
        <v>259486</v>
      </c>
      <c r="J6503" s="211">
        <f t="shared" si="596"/>
        <v>0.39435562310030398</v>
      </c>
      <c r="K6503" s="212">
        <f t="shared" si="597"/>
        <v>0.45</v>
      </c>
      <c r="L6503" s="214">
        <f t="shared" si="598"/>
        <v>14271.73</v>
      </c>
      <c r="M6503" s="213">
        <f t="shared" si="599"/>
        <v>20758.88</v>
      </c>
      <c r="N6503" s="213">
        <f t="shared" si="600"/>
        <v>23353.739999999998</v>
      </c>
      <c r="O6503" s="242">
        <f t="shared" si="601"/>
        <v>0.51529999999966092</v>
      </c>
      <c r="P6503" s="242"/>
      <c r="Q6503" s="179"/>
      <c r="R6503" s="179"/>
      <c r="S6503" s="179"/>
      <c r="T6503" s="179"/>
      <c r="U6503" s="179"/>
      <c r="V6503" s="179"/>
      <c r="W6503" s="179"/>
      <c r="X6503" s="179"/>
      <c r="Y6503" s="179"/>
      <c r="Z6503" s="179"/>
      <c r="AA6503" s="222"/>
      <c r="AB6503" s="222"/>
      <c r="AC6503" s="222"/>
      <c r="AD6503" s="179"/>
      <c r="AE6503" s="179"/>
      <c r="AF6503" s="179"/>
      <c r="AG6503" s="179"/>
      <c r="AH6503" s="179"/>
      <c r="AI6503" s="179"/>
      <c r="AJ6503" s="179"/>
    </row>
    <row r="6504" spans="2:36" x14ac:dyDescent="0.3">
      <c r="B6504" s="224">
        <v>658100</v>
      </c>
      <c r="C6504" s="209">
        <v>277837</v>
      </c>
      <c r="D6504" s="206">
        <f t="shared" si="602"/>
        <v>0.42218051967786052</v>
      </c>
      <c r="E6504" s="208">
        <f t="shared" si="603"/>
        <v>0.45</v>
      </c>
      <c r="F6504" s="207">
        <v>15281.03</v>
      </c>
      <c r="G6504" s="207">
        <v>22226.959999999999</v>
      </c>
      <c r="H6504" s="207">
        <v>25005.33</v>
      </c>
      <c r="I6504" s="214">
        <f t="shared" si="595"/>
        <v>259531</v>
      </c>
      <c r="J6504" s="211">
        <f t="shared" si="596"/>
        <v>0.39436407840753684</v>
      </c>
      <c r="K6504" s="212">
        <f t="shared" si="597"/>
        <v>0.45</v>
      </c>
      <c r="L6504" s="214">
        <f t="shared" si="598"/>
        <v>14274.205</v>
      </c>
      <c r="M6504" s="213">
        <f t="shared" si="599"/>
        <v>20762.48</v>
      </c>
      <c r="N6504" s="213">
        <f t="shared" si="600"/>
        <v>23357.79</v>
      </c>
      <c r="O6504" s="242">
        <f t="shared" si="601"/>
        <v>0.51520000000047728</v>
      </c>
      <c r="P6504" s="242"/>
      <c r="Q6504" s="179"/>
      <c r="R6504" s="179"/>
      <c r="S6504" s="179"/>
      <c r="T6504" s="179"/>
      <c r="U6504" s="179"/>
      <c r="V6504" s="179"/>
      <c r="W6504" s="179"/>
      <c r="X6504" s="179"/>
      <c r="Y6504" s="179"/>
      <c r="Z6504" s="179"/>
      <c r="AA6504" s="222"/>
      <c r="AB6504" s="222"/>
      <c r="AC6504" s="222"/>
      <c r="AD6504" s="179"/>
      <c r="AE6504" s="179"/>
      <c r="AF6504" s="179"/>
      <c r="AG6504" s="179"/>
      <c r="AH6504" s="179"/>
      <c r="AI6504" s="179"/>
      <c r="AJ6504" s="179"/>
    </row>
    <row r="6505" spans="2:36" x14ac:dyDescent="0.3">
      <c r="B6505" s="224">
        <v>658200</v>
      </c>
      <c r="C6505" s="209">
        <v>277882</v>
      </c>
      <c r="D6505" s="206">
        <f t="shared" si="602"/>
        <v>0.42218474627772712</v>
      </c>
      <c r="E6505" s="208">
        <f t="shared" si="603"/>
        <v>0.45</v>
      </c>
      <c r="F6505" s="207">
        <v>15283.51</v>
      </c>
      <c r="G6505" s="207">
        <v>22230.560000000001</v>
      </c>
      <c r="H6505" s="207">
        <v>25009.38</v>
      </c>
      <c r="I6505" s="214">
        <f t="shared" ref="I6505:I6568" si="604">I6504+45</f>
        <v>259576</v>
      </c>
      <c r="J6505" s="211">
        <f t="shared" si="596"/>
        <v>0.39437253114554849</v>
      </c>
      <c r="K6505" s="212">
        <f t="shared" si="597"/>
        <v>0.45</v>
      </c>
      <c r="L6505" s="214">
        <f t="shared" si="598"/>
        <v>14276.68</v>
      </c>
      <c r="M6505" s="213">
        <f t="shared" si="599"/>
        <v>20766.080000000002</v>
      </c>
      <c r="N6505" s="213">
        <f t="shared" si="600"/>
        <v>23361.84</v>
      </c>
      <c r="O6505" s="242">
        <f t="shared" si="601"/>
        <v>0.51530000000013387</v>
      </c>
      <c r="P6505" s="242"/>
      <c r="Q6505" s="179"/>
      <c r="R6505" s="179"/>
      <c r="S6505" s="179"/>
      <c r="T6505" s="179"/>
      <c r="U6505" s="179"/>
      <c r="V6505" s="179"/>
      <c r="W6505" s="179"/>
      <c r="X6505" s="179"/>
      <c r="Y6505" s="179"/>
      <c r="Z6505" s="179"/>
      <c r="AA6505" s="222"/>
      <c r="AB6505" s="222"/>
      <c r="AC6505" s="222"/>
      <c r="AD6505" s="179"/>
      <c r="AE6505" s="179"/>
      <c r="AF6505" s="179"/>
      <c r="AG6505" s="179"/>
      <c r="AH6505" s="179"/>
      <c r="AI6505" s="179"/>
      <c r="AJ6505" s="179"/>
    </row>
    <row r="6506" spans="2:36" x14ac:dyDescent="0.3">
      <c r="B6506" s="224">
        <v>658300</v>
      </c>
      <c r="C6506" s="209">
        <v>277927</v>
      </c>
      <c r="D6506" s="206">
        <f t="shared" si="602"/>
        <v>0.42218897159349839</v>
      </c>
      <c r="E6506" s="208">
        <f t="shared" si="603"/>
        <v>0.45</v>
      </c>
      <c r="F6506" s="207">
        <v>15285.98</v>
      </c>
      <c r="G6506" s="207">
        <v>22234.16</v>
      </c>
      <c r="H6506" s="207">
        <v>25013.43</v>
      </c>
      <c r="I6506" s="214">
        <f t="shared" si="604"/>
        <v>259621</v>
      </c>
      <c r="J6506" s="211">
        <f t="shared" si="596"/>
        <v>0.39438098131550964</v>
      </c>
      <c r="K6506" s="212">
        <f t="shared" si="597"/>
        <v>0.45</v>
      </c>
      <c r="L6506" s="214">
        <f t="shared" si="598"/>
        <v>14279.155000000001</v>
      </c>
      <c r="M6506" s="213">
        <f t="shared" si="599"/>
        <v>20769.68</v>
      </c>
      <c r="N6506" s="213">
        <f t="shared" si="600"/>
        <v>23365.89</v>
      </c>
      <c r="O6506" s="242">
        <f t="shared" si="601"/>
        <v>0.51519999999971333</v>
      </c>
      <c r="P6506" s="242"/>
      <c r="Q6506" s="179"/>
      <c r="R6506" s="179"/>
      <c r="S6506" s="179"/>
      <c r="T6506" s="179"/>
      <c r="U6506" s="179"/>
      <c r="V6506" s="179"/>
      <c r="W6506" s="179"/>
      <c r="X6506" s="179"/>
      <c r="Y6506" s="179"/>
      <c r="Z6506" s="179"/>
      <c r="AA6506" s="222"/>
      <c r="AB6506" s="222"/>
      <c r="AC6506" s="222"/>
      <c r="AD6506" s="179"/>
      <c r="AE6506" s="179"/>
      <c r="AF6506" s="179"/>
      <c r="AG6506" s="179"/>
      <c r="AH6506" s="179"/>
      <c r="AI6506" s="179"/>
      <c r="AJ6506" s="179"/>
    </row>
    <row r="6507" spans="2:36" x14ac:dyDescent="0.3">
      <c r="B6507" s="224">
        <v>658400</v>
      </c>
      <c r="C6507" s="209">
        <v>277972</v>
      </c>
      <c r="D6507" s="206">
        <f t="shared" si="602"/>
        <v>0.42219319562575941</v>
      </c>
      <c r="E6507" s="208">
        <f t="shared" si="603"/>
        <v>0.45</v>
      </c>
      <c r="F6507" s="207">
        <v>15288.46</v>
      </c>
      <c r="G6507" s="207">
        <v>22237.759999999998</v>
      </c>
      <c r="H6507" s="207">
        <v>25017.48</v>
      </c>
      <c r="I6507" s="214">
        <f t="shared" si="604"/>
        <v>259666</v>
      </c>
      <c r="J6507" s="211">
        <f t="shared" si="596"/>
        <v>0.39438942891859052</v>
      </c>
      <c r="K6507" s="212">
        <f t="shared" si="597"/>
        <v>0.45</v>
      </c>
      <c r="L6507" s="214">
        <f t="shared" si="598"/>
        <v>14281.63</v>
      </c>
      <c r="M6507" s="213">
        <f t="shared" si="599"/>
        <v>20773.28</v>
      </c>
      <c r="N6507" s="213">
        <f t="shared" si="600"/>
        <v>23369.94</v>
      </c>
      <c r="O6507" s="242">
        <f t="shared" si="601"/>
        <v>0.51530000000002474</v>
      </c>
      <c r="P6507" s="242"/>
      <c r="Q6507" s="179"/>
      <c r="R6507" s="179"/>
      <c r="S6507" s="179"/>
      <c r="T6507" s="179"/>
      <c r="U6507" s="179"/>
      <c r="V6507" s="179"/>
      <c r="W6507" s="179"/>
      <c r="X6507" s="179"/>
      <c r="Y6507" s="179"/>
      <c r="Z6507" s="179"/>
      <c r="AA6507" s="222"/>
      <c r="AB6507" s="222"/>
      <c r="AC6507" s="222"/>
      <c r="AD6507" s="179"/>
      <c r="AE6507" s="179"/>
      <c r="AF6507" s="179"/>
      <c r="AG6507" s="179"/>
      <c r="AH6507" s="179"/>
      <c r="AI6507" s="179"/>
      <c r="AJ6507" s="179"/>
    </row>
    <row r="6508" spans="2:36" x14ac:dyDescent="0.3">
      <c r="B6508" s="224">
        <v>658500</v>
      </c>
      <c r="C6508" s="209">
        <v>278017</v>
      </c>
      <c r="D6508" s="206">
        <f t="shared" si="602"/>
        <v>0.42219741837509489</v>
      </c>
      <c r="E6508" s="208">
        <f t="shared" si="603"/>
        <v>0.45</v>
      </c>
      <c r="F6508" s="207">
        <v>15290.93</v>
      </c>
      <c r="G6508" s="207">
        <v>22241.360000000001</v>
      </c>
      <c r="H6508" s="207">
        <v>25021.53</v>
      </c>
      <c r="I6508" s="214">
        <f t="shared" si="604"/>
        <v>259711</v>
      </c>
      <c r="J6508" s="211">
        <f t="shared" si="596"/>
        <v>0.39439787395596054</v>
      </c>
      <c r="K6508" s="212">
        <f t="shared" si="597"/>
        <v>0.45</v>
      </c>
      <c r="L6508" s="214">
        <f t="shared" si="598"/>
        <v>14284.105</v>
      </c>
      <c r="M6508" s="213">
        <f t="shared" si="599"/>
        <v>20776.88</v>
      </c>
      <c r="N6508" s="213">
        <f t="shared" si="600"/>
        <v>23373.989999999998</v>
      </c>
      <c r="O6508" s="242">
        <f t="shared" si="601"/>
        <v>0.51519999999964061</v>
      </c>
      <c r="P6508" s="242"/>
      <c r="Q6508" s="179"/>
      <c r="R6508" s="179"/>
      <c r="S6508" s="179"/>
      <c r="T6508" s="179"/>
      <c r="U6508" s="179"/>
      <c r="V6508" s="179"/>
      <c r="W6508" s="179"/>
      <c r="X6508" s="179"/>
      <c r="Y6508" s="179"/>
      <c r="Z6508" s="179"/>
      <c r="AA6508" s="222"/>
      <c r="AB6508" s="222"/>
      <c r="AC6508" s="222"/>
      <c r="AD6508" s="179"/>
      <c r="AE6508" s="179"/>
      <c r="AF6508" s="179"/>
      <c r="AG6508" s="179"/>
      <c r="AH6508" s="179"/>
      <c r="AI6508" s="179"/>
      <c r="AJ6508" s="179"/>
    </row>
    <row r="6509" spans="2:36" x14ac:dyDescent="0.3">
      <c r="B6509" s="224">
        <v>658600</v>
      </c>
      <c r="C6509" s="209">
        <v>278062</v>
      </c>
      <c r="D6509" s="206">
        <f t="shared" si="602"/>
        <v>0.4222016398420893</v>
      </c>
      <c r="E6509" s="208">
        <f t="shared" si="603"/>
        <v>0.45</v>
      </c>
      <c r="F6509" s="207">
        <v>15293.41</v>
      </c>
      <c r="G6509" s="207">
        <v>22244.959999999999</v>
      </c>
      <c r="H6509" s="207">
        <v>25025.58</v>
      </c>
      <c r="I6509" s="214">
        <f t="shared" si="604"/>
        <v>259756</v>
      </c>
      <c r="J6509" s="211">
        <f t="shared" si="596"/>
        <v>0.39440631642878832</v>
      </c>
      <c r="K6509" s="212">
        <f t="shared" si="597"/>
        <v>0.45</v>
      </c>
      <c r="L6509" s="214">
        <f t="shared" si="598"/>
        <v>14286.58</v>
      </c>
      <c r="M6509" s="213">
        <f t="shared" si="599"/>
        <v>20780.48</v>
      </c>
      <c r="N6509" s="213">
        <f t="shared" si="600"/>
        <v>23378.04</v>
      </c>
      <c r="O6509" s="242">
        <f t="shared" si="601"/>
        <v>0.5152999999999156</v>
      </c>
      <c r="P6509" s="242"/>
      <c r="Q6509" s="179"/>
      <c r="R6509" s="179"/>
      <c r="S6509" s="179"/>
      <c r="T6509" s="179"/>
      <c r="U6509" s="179"/>
      <c r="V6509" s="179"/>
      <c r="W6509" s="179"/>
      <c r="X6509" s="179"/>
      <c r="Y6509" s="179"/>
      <c r="Z6509" s="179"/>
      <c r="AA6509" s="222"/>
      <c r="AB6509" s="222"/>
      <c r="AC6509" s="222"/>
      <c r="AD6509" s="179"/>
      <c r="AE6509" s="179"/>
      <c r="AF6509" s="179"/>
      <c r="AG6509" s="179"/>
      <c r="AH6509" s="179"/>
      <c r="AI6509" s="179"/>
      <c r="AJ6509" s="179"/>
    </row>
    <row r="6510" spans="2:36" x14ac:dyDescent="0.3">
      <c r="B6510" s="224">
        <v>658700</v>
      </c>
      <c r="C6510" s="209">
        <v>278107</v>
      </c>
      <c r="D6510" s="206">
        <f t="shared" si="602"/>
        <v>0.42220586002732657</v>
      </c>
      <c r="E6510" s="208">
        <f t="shared" si="603"/>
        <v>0.45</v>
      </c>
      <c r="F6510" s="207">
        <v>15295.88</v>
      </c>
      <c r="G6510" s="207">
        <v>22248.560000000001</v>
      </c>
      <c r="H6510" s="207">
        <v>25029.63</v>
      </c>
      <c r="I6510" s="214">
        <f t="shared" si="604"/>
        <v>259801</v>
      </c>
      <c r="J6510" s="211">
        <f t="shared" si="596"/>
        <v>0.39441475633824197</v>
      </c>
      <c r="K6510" s="212">
        <f t="shared" si="597"/>
        <v>0.45</v>
      </c>
      <c r="L6510" s="214">
        <f t="shared" si="598"/>
        <v>14289.055</v>
      </c>
      <c r="M6510" s="213">
        <f t="shared" si="599"/>
        <v>20784.080000000002</v>
      </c>
      <c r="N6510" s="213">
        <f t="shared" si="600"/>
        <v>23382.09</v>
      </c>
      <c r="O6510" s="242">
        <f t="shared" si="601"/>
        <v>0.51520000000007715</v>
      </c>
      <c r="P6510" s="242"/>
      <c r="Q6510" s="179"/>
      <c r="R6510" s="179"/>
      <c r="S6510" s="179"/>
      <c r="T6510" s="179"/>
      <c r="U6510" s="179"/>
      <c r="V6510" s="179"/>
      <c r="W6510" s="179"/>
      <c r="X6510" s="179"/>
      <c r="Y6510" s="179"/>
      <c r="Z6510" s="179"/>
      <c r="AA6510" s="222"/>
      <c r="AB6510" s="222"/>
      <c r="AC6510" s="222"/>
      <c r="AD6510" s="179"/>
      <c r="AE6510" s="179"/>
      <c r="AF6510" s="179"/>
      <c r="AG6510" s="179"/>
      <c r="AH6510" s="179"/>
      <c r="AI6510" s="179"/>
      <c r="AJ6510" s="179"/>
    </row>
    <row r="6511" spans="2:36" x14ac:dyDescent="0.3">
      <c r="B6511" s="224">
        <v>658800</v>
      </c>
      <c r="C6511" s="209">
        <v>278152</v>
      </c>
      <c r="D6511" s="206">
        <f t="shared" si="602"/>
        <v>0.4222100789313904</v>
      </c>
      <c r="E6511" s="208">
        <f t="shared" si="603"/>
        <v>0.45</v>
      </c>
      <c r="F6511" s="207">
        <v>15298.36</v>
      </c>
      <c r="G6511" s="207">
        <v>22252.16</v>
      </c>
      <c r="H6511" s="207">
        <v>25033.68</v>
      </c>
      <c r="I6511" s="214">
        <f t="shared" si="604"/>
        <v>259846</v>
      </c>
      <c r="J6511" s="211">
        <f t="shared" si="596"/>
        <v>0.39442319368548878</v>
      </c>
      <c r="K6511" s="212">
        <f t="shared" si="597"/>
        <v>0.45</v>
      </c>
      <c r="L6511" s="214">
        <f t="shared" si="598"/>
        <v>14291.53</v>
      </c>
      <c r="M6511" s="213">
        <f t="shared" si="599"/>
        <v>20787.68</v>
      </c>
      <c r="N6511" s="213">
        <f t="shared" si="600"/>
        <v>23386.14</v>
      </c>
      <c r="O6511" s="242">
        <f t="shared" si="601"/>
        <v>0.51529999999980647</v>
      </c>
      <c r="P6511" s="242"/>
      <c r="Q6511" s="179"/>
      <c r="R6511" s="179"/>
      <c r="S6511" s="179"/>
      <c r="T6511" s="179"/>
      <c r="U6511" s="179"/>
      <c r="V6511" s="179"/>
      <c r="W6511" s="179"/>
      <c r="X6511" s="179"/>
      <c r="Y6511" s="179"/>
      <c r="Z6511" s="179"/>
      <c r="AA6511" s="222"/>
      <c r="AB6511" s="222"/>
      <c r="AC6511" s="222"/>
      <c r="AD6511" s="179"/>
      <c r="AE6511" s="179"/>
      <c r="AF6511" s="179"/>
      <c r="AG6511" s="179"/>
      <c r="AH6511" s="179"/>
      <c r="AI6511" s="179"/>
      <c r="AJ6511" s="179"/>
    </row>
    <row r="6512" spans="2:36" x14ac:dyDescent="0.3">
      <c r="B6512" s="224">
        <v>658900</v>
      </c>
      <c r="C6512" s="209">
        <v>278197</v>
      </c>
      <c r="D6512" s="206">
        <f t="shared" si="602"/>
        <v>0.42221429655486414</v>
      </c>
      <c r="E6512" s="208">
        <f t="shared" si="603"/>
        <v>0.45</v>
      </c>
      <c r="F6512" s="207">
        <v>15300.83</v>
      </c>
      <c r="G6512" s="207">
        <v>22255.759999999998</v>
      </c>
      <c r="H6512" s="207">
        <v>25037.73</v>
      </c>
      <c r="I6512" s="214">
        <f t="shared" si="604"/>
        <v>259891</v>
      </c>
      <c r="J6512" s="211">
        <f t="shared" si="596"/>
        <v>0.39443162847169527</v>
      </c>
      <c r="K6512" s="212">
        <f t="shared" si="597"/>
        <v>0.45</v>
      </c>
      <c r="L6512" s="214">
        <f t="shared" si="598"/>
        <v>14294.004999999999</v>
      </c>
      <c r="M6512" s="213">
        <f t="shared" si="599"/>
        <v>20791.28</v>
      </c>
      <c r="N6512" s="213">
        <f t="shared" si="600"/>
        <v>23390.19</v>
      </c>
      <c r="O6512" s="242">
        <f t="shared" si="601"/>
        <v>0.51519999999996802</v>
      </c>
      <c r="P6512" s="242"/>
      <c r="Q6512" s="179"/>
      <c r="R6512" s="179"/>
      <c r="S6512" s="179"/>
      <c r="T6512" s="179"/>
      <c r="U6512" s="179"/>
      <c r="V6512" s="179"/>
      <c r="W6512" s="179"/>
      <c r="X6512" s="179"/>
      <c r="Y6512" s="179"/>
      <c r="Z6512" s="179"/>
      <c r="AA6512" s="222"/>
      <c r="AB6512" s="222"/>
      <c r="AC6512" s="222"/>
      <c r="AD6512" s="179"/>
      <c r="AE6512" s="179"/>
      <c r="AF6512" s="179"/>
      <c r="AG6512" s="179"/>
      <c r="AH6512" s="179"/>
      <c r="AI6512" s="179"/>
      <c r="AJ6512" s="179"/>
    </row>
    <row r="6513" spans="2:36" x14ac:dyDescent="0.3">
      <c r="B6513" s="224">
        <v>659000</v>
      </c>
      <c r="C6513" s="209">
        <v>278242</v>
      </c>
      <c r="D6513" s="206">
        <f t="shared" si="602"/>
        <v>0.42221851289833079</v>
      </c>
      <c r="E6513" s="208">
        <f t="shared" si="603"/>
        <v>0.45</v>
      </c>
      <c r="F6513" s="207">
        <v>15303.31</v>
      </c>
      <c r="G6513" s="207">
        <v>22259.360000000001</v>
      </c>
      <c r="H6513" s="207">
        <v>25041.78</v>
      </c>
      <c r="I6513" s="214">
        <f t="shared" si="604"/>
        <v>259936</v>
      </c>
      <c r="J6513" s="211">
        <f t="shared" si="596"/>
        <v>0.39444006069802734</v>
      </c>
      <c r="K6513" s="212">
        <f t="shared" si="597"/>
        <v>0.45</v>
      </c>
      <c r="L6513" s="214">
        <f t="shared" si="598"/>
        <v>14296.48</v>
      </c>
      <c r="M6513" s="213">
        <f t="shared" si="599"/>
        <v>20794.88</v>
      </c>
      <c r="N6513" s="213">
        <f t="shared" si="600"/>
        <v>23394.239999999998</v>
      </c>
      <c r="O6513" s="242">
        <f t="shared" si="601"/>
        <v>0.51529999999966092</v>
      </c>
      <c r="P6513" s="242"/>
      <c r="Q6513" s="179"/>
      <c r="R6513" s="179"/>
      <c r="S6513" s="179"/>
      <c r="T6513" s="179"/>
      <c r="U6513" s="179"/>
      <c r="V6513" s="179"/>
      <c r="W6513" s="179"/>
      <c r="X6513" s="179"/>
      <c r="Y6513" s="179"/>
      <c r="Z6513" s="179"/>
      <c r="AA6513" s="222"/>
      <c r="AB6513" s="222"/>
      <c r="AC6513" s="222"/>
      <c r="AD6513" s="179"/>
      <c r="AE6513" s="179"/>
      <c r="AF6513" s="179"/>
      <c r="AG6513" s="179"/>
      <c r="AH6513" s="179"/>
      <c r="AI6513" s="179"/>
      <c r="AJ6513" s="179"/>
    </row>
    <row r="6514" spans="2:36" x14ac:dyDescent="0.3">
      <c r="B6514" s="224">
        <v>659100</v>
      </c>
      <c r="C6514" s="209">
        <v>278287</v>
      </c>
      <c r="D6514" s="206">
        <f t="shared" si="602"/>
        <v>0.42222272796237292</v>
      </c>
      <c r="E6514" s="208">
        <f t="shared" si="603"/>
        <v>0.45</v>
      </c>
      <c r="F6514" s="207">
        <v>15305.78</v>
      </c>
      <c r="G6514" s="207">
        <v>22262.959999999999</v>
      </c>
      <c r="H6514" s="207">
        <v>25045.83</v>
      </c>
      <c r="I6514" s="214">
        <f t="shared" si="604"/>
        <v>259981</v>
      </c>
      <c r="J6514" s="211">
        <f t="shared" si="596"/>
        <v>0.39444849036565011</v>
      </c>
      <c r="K6514" s="212">
        <f t="shared" si="597"/>
        <v>0.45</v>
      </c>
      <c r="L6514" s="214">
        <f t="shared" si="598"/>
        <v>14298.955</v>
      </c>
      <c r="M6514" s="213">
        <f t="shared" si="599"/>
        <v>20798.48</v>
      </c>
      <c r="N6514" s="213">
        <f t="shared" si="600"/>
        <v>23398.29</v>
      </c>
      <c r="O6514" s="242">
        <f t="shared" si="601"/>
        <v>0.51520000000047728</v>
      </c>
      <c r="P6514" s="242"/>
      <c r="Q6514" s="179"/>
      <c r="R6514" s="179"/>
      <c r="S6514" s="179"/>
      <c r="T6514" s="179"/>
      <c r="U6514" s="179"/>
      <c r="V6514" s="179"/>
      <c r="W6514" s="179"/>
      <c r="X6514" s="179"/>
      <c r="Y6514" s="179"/>
      <c r="Z6514" s="179"/>
      <c r="AA6514" s="222"/>
      <c r="AB6514" s="222"/>
      <c r="AC6514" s="222"/>
      <c r="AD6514" s="179"/>
      <c r="AE6514" s="179"/>
      <c r="AF6514" s="179"/>
      <c r="AG6514" s="179"/>
      <c r="AH6514" s="179"/>
      <c r="AI6514" s="179"/>
      <c r="AJ6514" s="179"/>
    </row>
    <row r="6515" spans="2:36" x14ac:dyDescent="0.3">
      <c r="B6515" s="224">
        <v>659200</v>
      </c>
      <c r="C6515" s="209">
        <v>278332</v>
      </c>
      <c r="D6515" s="206">
        <f t="shared" si="602"/>
        <v>0.4222269417475728</v>
      </c>
      <c r="E6515" s="208">
        <f t="shared" si="603"/>
        <v>0.45</v>
      </c>
      <c r="F6515" s="207">
        <v>15308.26</v>
      </c>
      <c r="G6515" s="207">
        <v>22266.560000000001</v>
      </c>
      <c r="H6515" s="207">
        <v>25049.88</v>
      </c>
      <c r="I6515" s="214">
        <f t="shared" si="604"/>
        <v>260026</v>
      </c>
      <c r="J6515" s="211">
        <f t="shared" si="596"/>
        <v>0.39445691747572814</v>
      </c>
      <c r="K6515" s="212">
        <f t="shared" si="597"/>
        <v>0.45</v>
      </c>
      <c r="L6515" s="214">
        <f t="shared" si="598"/>
        <v>14301.43</v>
      </c>
      <c r="M6515" s="213">
        <f t="shared" si="599"/>
        <v>20802.080000000002</v>
      </c>
      <c r="N6515" s="213">
        <f t="shared" si="600"/>
        <v>23402.34</v>
      </c>
      <c r="O6515" s="242">
        <f t="shared" si="601"/>
        <v>0.51530000000013387</v>
      </c>
      <c r="P6515" s="242"/>
      <c r="Q6515" s="179"/>
      <c r="R6515" s="179"/>
      <c r="S6515" s="179"/>
      <c r="T6515" s="179"/>
      <c r="U6515" s="179"/>
      <c r="V6515" s="179"/>
      <c r="W6515" s="179"/>
      <c r="X6515" s="179"/>
      <c r="Y6515" s="179"/>
      <c r="Z6515" s="179"/>
      <c r="AA6515" s="222"/>
      <c r="AB6515" s="222"/>
      <c r="AC6515" s="222"/>
      <c r="AD6515" s="179"/>
      <c r="AE6515" s="179"/>
      <c r="AF6515" s="179"/>
      <c r="AG6515" s="179"/>
      <c r="AH6515" s="179"/>
      <c r="AI6515" s="179"/>
      <c r="AJ6515" s="179"/>
    </row>
    <row r="6516" spans="2:36" x14ac:dyDescent="0.3">
      <c r="B6516" s="224">
        <v>659300</v>
      </c>
      <c r="C6516" s="209">
        <v>278377</v>
      </c>
      <c r="D6516" s="206">
        <f t="shared" si="602"/>
        <v>0.42223115425451235</v>
      </c>
      <c r="E6516" s="208">
        <f t="shared" si="603"/>
        <v>0.45</v>
      </c>
      <c r="F6516" s="207">
        <v>15310.73</v>
      </c>
      <c r="G6516" s="207">
        <v>22270.16</v>
      </c>
      <c r="H6516" s="207">
        <v>25053.93</v>
      </c>
      <c r="I6516" s="214">
        <f t="shared" si="604"/>
        <v>260071</v>
      </c>
      <c r="J6516" s="211">
        <f t="shared" si="596"/>
        <v>0.39446534202942513</v>
      </c>
      <c r="K6516" s="212">
        <f t="shared" si="597"/>
        <v>0.45</v>
      </c>
      <c r="L6516" s="214">
        <f t="shared" si="598"/>
        <v>14303.905000000001</v>
      </c>
      <c r="M6516" s="213">
        <f t="shared" si="599"/>
        <v>20805.68</v>
      </c>
      <c r="N6516" s="213">
        <f t="shared" si="600"/>
        <v>23406.39</v>
      </c>
      <c r="O6516" s="242">
        <f t="shared" si="601"/>
        <v>0.51519999999971333</v>
      </c>
      <c r="P6516" s="242"/>
      <c r="Q6516" s="179"/>
      <c r="R6516" s="179"/>
      <c r="S6516" s="179"/>
      <c r="T6516" s="179"/>
      <c r="U6516" s="179"/>
      <c r="V6516" s="179"/>
      <c r="W6516" s="179"/>
      <c r="X6516" s="179"/>
      <c r="Y6516" s="179"/>
      <c r="Z6516" s="179"/>
      <c r="AA6516" s="222"/>
      <c r="AB6516" s="222"/>
      <c r="AC6516" s="222"/>
      <c r="AD6516" s="179"/>
      <c r="AE6516" s="179"/>
      <c r="AF6516" s="179"/>
      <c r="AG6516" s="179"/>
      <c r="AH6516" s="179"/>
      <c r="AI6516" s="179"/>
      <c r="AJ6516" s="179"/>
    </row>
    <row r="6517" spans="2:36" x14ac:dyDescent="0.3">
      <c r="B6517" s="224">
        <v>659400</v>
      </c>
      <c r="C6517" s="209">
        <v>278422</v>
      </c>
      <c r="D6517" s="206">
        <f t="shared" si="602"/>
        <v>0.42223536548377311</v>
      </c>
      <c r="E6517" s="208">
        <f t="shared" si="603"/>
        <v>0.45</v>
      </c>
      <c r="F6517" s="207">
        <v>15313.21</v>
      </c>
      <c r="G6517" s="207">
        <v>22273.759999999998</v>
      </c>
      <c r="H6517" s="207">
        <v>25057.98</v>
      </c>
      <c r="I6517" s="214">
        <f t="shared" si="604"/>
        <v>260116</v>
      </c>
      <c r="J6517" s="211">
        <f t="shared" si="596"/>
        <v>0.39447376402790413</v>
      </c>
      <c r="K6517" s="212">
        <f t="shared" si="597"/>
        <v>0.45</v>
      </c>
      <c r="L6517" s="214">
        <f t="shared" si="598"/>
        <v>14306.38</v>
      </c>
      <c r="M6517" s="213">
        <f t="shared" si="599"/>
        <v>20809.28</v>
      </c>
      <c r="N6517" s="213">
        <f t="shared" si="600"/>
        <v>23410.44</v>
      </c>
      <c r="O6517" s="242">
        <f t="shared" si="601"/>
        <v>0.51530000000002474</v>
      </c>
      <c r="P6517" s="242"/>
      <c r="Q6517" s="179"/>
      <c r="R6517" s="179"/>
      <c r="S6517" s="179"/>
      <c r="T6517" s="179"/>
      <c r="U6517" s="179"/>
      <c r="V6517" s="179"/>
      <c r="W6517" s="179"/>
      <c r="X6517" s="179"/>
      <c r="Y6517" s="179"/>
      <c r="Z6517" s="179"/>
      <c r="AA6517" s="222"/>
      <c r="AB6517" s="222"/>
      <c r="AC6517" s="222"/>
      <c r="AD6517" s="179"/>
      <c r="AE6517" s="179"/>
      <c r="AF6517" s="179"/>
      <c r="AG6517" s="179"/>
      <c r="AH6517" s="179"/>
      <c r="AI6517" s="179"/>
      <c r="AJ6517" s="179"/>
    </row>
    <row r="6518" spans="2:36" x14ac:dyDescent="0.3">
      <c r="B6518" s="224">
        <v>659500</v>
      </c>
      <c r="C6518" s="209">
        <v>278467</v>
      </c>
      <c r="D6518" s="206">
        <f t="shared" si="602"/>
        <v>0.42223957543593632</v>
      </c>
      <c r="E6518" s="208">
        <f t="shared" si="603"/>
        <v>0.45</v>
      </c>
      <c r="F6518" s="207">
        <v>15315.68</v>
      </c>
      <c r="G6518" s="207">
        <v>22277.360000000001</v>
      </c>
      <c r="H6518" s="207">
        <v>25062.03</v>
      </c>
      <c r="I6518" s="214">
        <f t="shared" si="604"/>
        <v>260161</v>
      </c>
      <c r="J6518" s="211">
        <f t="shared" si="596"/>
        <v>0.3944821834723275</v>
      </c>
      <c r="K6518" s="212">
        <f t="shared" si="597"/>
        <v>0.45</v>
      </c>
      <c r="L6518" s="214">
        <f t="shared" si="598"/>
        <v>14308.855</v>
      </c>
      <c r="M6518" s="213">
        <f t="shared" si="599"/>
        <v>20812.88</v>
      </c>
      <c r="N6518" s="213">
        <f t="shared" si="600"/>
        <v>23414.489999999998</v>
      </c>
      <c r="O6518" s="242">
        <f t="shared" si="601"/>
        <v>0.51519999999964061</v>
      </c>
      <c r="P6518" s="242"/>
      <c r="Q6518" s="179"/>
      <c r="R6518" s="179"/>
      <c r="S6518" s="179"/>
      <c r="T6518" s="179"/>
      <c r="U6518" s="179"/>
      <c r="V6518" s="179"/>
      <c r="W6518" s="179"/>
      <c r="X6518" s="179"/>
      <c r="Y6518" s="179"/>
      <c r="Z6518" s="179"/>
      <c r="AA6518" s="222"/>
      <c r="AB6518" s="222"/>
      <c r="AC6518" s="222"/>
      <c r="AD6518" s="179"/>
      <c r="AE6518" s="179"/>
      <c r="AF6518" s="179"/>
      <c r="AG6518" s="179"/>
      <c r="AH6518" s="179"/>
      <c r="AI6518" s="179"/>
      <c r="AJ6518" s="179"/>
    </row>
    <row r="6519" spans="2:36" x14ac:dyDescent="0.3">
      <c r="B6519" s="224">
        <v>659600</v>
      </c>
      <c r="C6519" s="209">
        <v>278512</v>
      </c>
      <c r="D6519" s="206">
        <f t="shared" si="602"/>
        <v>0.42224378411158275</v>
      </c>
      <c r="E6519" s="208">
        <f t="shared" si="603"/>
        <v>0.45</v>
      </c>
      <c r="F6519" s="207">
        <v>15318.16</v>
      </c>
      <c r="G6519" s="207">
        <v>22280.959999999999</v>
      </c>
      <c r="H6519" s="207">
        <v>25066.080000000002</v>
      </c>
      <c r="I6519" s="214">
        <f t="shared" si="604"/>
        <v>260206</v>
      </c>
      <c r="J6519" s="211">
        <f t="shared" si="596"/>
        <v>0.39449060036385686</v>
      </c>
      <c r="K6519" s="212">
        <f t="shared" si="597"/>
        <v>0.45</v>
      </c>
      <c r="L6519" s="214">
        <f t="shared" si="598"/>
        <v>14311.33</v>
      </c>
      <c r="M6519" s="213">
        <f t="shared" si="599"/>
        <v>20816.48</v>
      </c>
      <c r="N6519" s="213">
        <f t="shared" si="600"/>
        <v>23418.54</v>
      </c>
      <c r="O6519" s="242">
        <f t="shared" si="601"/>
        <v>0.5152999999999156</v>
      </c>
      <c r="P6519" s="242"/>
      <c r="Q6519" s="179"/>
      <c r="R6519" s="179"/>
      <c r="S6519" s="179"/>
      <c r="T6519" s="179"/>
      <c r="U6519" s="179"/>
      <c r="V6519" s="179"/>
      <c r="W6519" s="179"/>
      <c r="X6519" s="179"/>
      <c r="Y6519" s="179"/>
      <c r="Z6519" s="179"/>
      <c r="AA6519" s="222"/>
      <c r="AB6519" s="222"/>
      <c r="AC6519" s="222"/>
      <c r="AD6519" s="179"/>
      <c r="AE6519" s="179"/>
      <c r="AF6519" s="179"/>
      <c r="AG6519" s="179"/>
      <c r="AH6519" s="179"/>
      <c r="AI6519" s="179"/>
      <c r="AJ6519" s="179"/>
    </row>
    <row r="6520" spans="2:36" x14ac:dyDescent="0.3">
      <c r="B6520" s="224">
        <v>659700</v>
      </c>
      <c r="C6520" s="209">
        <v>278557</v>
      </c>
      <c r="D6520" s="206">
        <f t="shared" si="602"/>
        <v>0.422247991511293</v>
      </c>
      <c r="E6520" s="208">
        <f t="shared" si="603"/>
        <v>0.45</v>
      </c>
      <c r="F6520" s="207">
        <v>15320.63</v>
      </c>
      <c r="G6520" s="207">
        <v>22284.560000000001</v>
      </c>
      <c r="H6520" s="207">
        <v>25070.13</v>
      </c>
      <c r="I6520" s="214">
        <f t="shared" si="604"/>
        <v>260251</v>
      </c>
      <c r="J6520" s="211">
        <f t="shared" si="596"/>
        <v>0.39449901470365317</v>
      </c>
      <c r="K6520" s="212">
        <f t="shared" si="597"/>
        <v>0.45</v>
      </c>
      <c r="L6520" s="214">
        <f t="shared" si="598"/>
        <v>14313.805</v>
      </c>
      <c r="M6520" s="213">
        <f t="shared" si="599"/>
        <v>20820.080000000002</v>
      </c>
      <c r="N6520" s="213">
        <f t="shared" si="600"/>
        <v>23422.59</v>
      </c>
      <c r="O6520" s="242">
        <f t="shared" si="601"/>
        <v>0.51520000000007715</v>
      </c>
      <c r="P6520" s="242"/>
      <c r="Q6520" s="179"/>
      <c r="R6520" s="179"/>
      <c r="S6520" s="179"/>
      <c r="T6520" s="179"/>
      <c r="U6520" s="179"/>
      <c r="V6520" s="179"/>
      <c r="W6520" s="179"/>
      <c r="X6520" s="179"/>
      <c r="Y6520" s="179"/>
      <c r="Z6520" s="179"/>
      <c r="AA6520" s="222"/>
      <c r="AB6520" s="222"/>
      <c r="AC6520" s="222"/>
      <c r="AD6520" s="179"/>
      <c r="AE6520" s="179"/>
      <c r="AF6520" s="179"/>
      <c r="AG6520" s="179"/>
      <c r="AH6520" s="179"/>
      <c r="AI6520" s="179"/>
      <c r="AJ6520" s="179"/>
    </row>
    <row r="6521" spans="2:36" x14ac:dyDescent="0.3">
      <c r="B6521" s="224">
        <v>659800</v>
      </c>
      <c r="C6521" s="209">
        <v>278602</v>
      </c>
      <c r="D6521" s="206">
        <f t="shared" si="602"/>
        <v>0.42225219763564714</v>
      </c>
      <c r="E6521" s="208">
        <f t="shared" si="603"/>
        <v>0.45</v>
      </c>
      <c r="F6521" s="207">
        <v>15323.11</v>
      </c>
      <c r="G6521" s="207">
        <v>22288.16</v>
      </c>
      <c r="H6521" s="207">
        <v>25074.18</v>
      </c>
      <c r="I6521" s="214">
        <f t="shared" si="604"/>
        <v>260296</v>
      </c>
      <c r="J6521" s="211">
        <f t="shared" si="596"/>
        <v>0.39450742649287662</v>
      </c>
      <c r="K6521" s="212">
        <f t="shared" si="597"/>
        <v>0.45</v>
      </c>
      <c r="L6521" s="214">
        <f t="shared" si="598"/>
        <v>14316.28</v>
      </c>
      <c r="M6521" s="213">
        <f t="shared" si="599"/>
        <v>20823.68</v>
      </c>
      <c r="N6521" s="213">
        <f t="shared" si="600"/>
        <v>23426.639999999999</v>
      </c>
      <c r="O6521" s="242">
        <f t="shared" si="601"/>
        <v>0.51529999999980647</v>
      </c>
      <c r="P6521" s="242"/>
      <c r="Q6521" s="179"/>
      <c r="R6521" s="179"/>
      <c r="S6521" s="179"/>
      <c r="T6521" s="179"/>
      <c r="U6521" s="179"/>
      <c r="V6521" s="179"/>
      <c r="W6521" s="179"/>
      <c r="X6521" s="179"/>
      <c r="Y6521" s="179"/>
      <c r="Z6521" s="179"/>
      <c r="AA6521" s="222"/>
      <c r="AB6521" s="222"/>
      <c r="AC6521" s="222"/>
      <c r="AD6521" s="179"/>
      <c r="AE6521" s="179"/>
      <c r="AF6521" s="179"/>
      <c r="AG6521" s="179"/>
      <c r="AH6521" s="179"/>
      <c r="AI6521" s="179"/>
      <c r="AJ6521" s="179"/>
    </row>
    <row r="6522" spans="2:36" x14ac:dyDescent="0.3">
      <c r="B6522" s="224">
        <v>659900</v>
      </c>
      <c r="C6522" s="209">
        <v>278647</v>
      </c>
      <c r="D6522" s="206">
        <f t="shared" si="602"/>
        <v>0.42225640248522506</v>
      </c>
      <c r="E6522" s="208">
        <f t="shared" si="603"/>
        <v>0.45</v>
      </c>
      <c r="F6522" s="207">
        <v>15325.58</v>
      </c>
      <c r="G6522" s="207">
        <v>22291.759999999998</v>
      </c>
      <c r="H6522" s="207">
        <v>25078.23</v>
      </c>
      <c r="I6522" s="214">
        <f t="shared" si="604"/>
        <v>260341</v>
      </c>
      <c r="J6522" s="211">
        <f t="shared" si="596"/>
        <v>0.39451583573268678</v>
      </c>
      <c r="K6522" s="212">
        <f t="shared" si="597"/>
        <v>0.45</v>
      </c>
      <c r="L6522" s="214">
        <f t="shared" si="598"/>
        <v>14318.754999999999</v>
      </c>
      <c r="M6522" s="213">
        <f t="shared" si="599"/>
        <v>20827.28</v>
      </c>
      <c r="N6522" s="213">
        <f t="shared" si="600"/>
        <v>23430.69</v>
      </c>
      <c r="O6522" s="242">
        <f t="shared" si="601"/>
        <v>0.51519999999996802</v>
      </c>
      <c r="P6522" s="242"/>
      <c r="Q6522" s="179"/>
      <c r="R6522" s="179"/>
      <c r="S6522" s="179"/>
      <c r="T6522" s="179"/>
      <c r="U6522" s="179"/>
      <c r="V6522" s="179"/>
      <c r="W6522" s="179"/>
      <c r="X6522" s="179"/>
      <c r="Y6522" s="179"/>
      <c r="Z6522" s="179"/>
      <c r="AA6522" s="222"/>
      <c r="AB6522" s="222"/>
      <c r="AC6522" s="222"/>
      <c r="AD6522" s="179"/>
      <c r="AE6522" s="179"/>
      <c r="AF6522" s="179"/>
      <c r="AG6522" s="179"/>
      <c r="AH6522" s="179"/>
      <c r="AI6522" s="179"/>
      <c r="AJ6522" s="179"/>
    </row>
    <row r="6523" spans="2:36" x14ac:dyDescent="0.3">
      <c r="B6523" s="224">
        <v>660000</v>
      </c>
      <c r="C6523" s="209">
        <v>278692</v>
      </c>
      <c r="D6523" s="206">
        <f t="shared" si="602"/>
        <v>0.42226060606060606</v>
      </c>
      <c r="E6523" s="208">
        <f t="shared" si="603"/>
        <v>0.45</v>
      </c>
      <c r="F6523" s="207">
        <v>15328.06</v>
      </c>
      <c r="G6523" s="207">
        <v>22295.360000000001</v>
      </c>
      <c r="H6523" s="207">
        <v>25082.28</v>
      </c>
      <c r="I6523" s="214">
        <f t="shared" si="604"/>
        <v>260386</v>
      </c>
      <c r="J6523" s="211">
        <f t="shared" ref="J6523:J6586" si="605">I6523/$B6523</f>
        <v>0.39452424242424244</v>
      </c>
      <c r="K6523" s="212">
        <f t="shared" ref="K6523:K6586" si="606">(I6523-I6522)/($B6523-$B6522)</f>
        <v>0.45</v>
      </c>
      <c r="L6523" s="214">
        <f t="shared" si="598"/>
        <v>14321.23</v>
      </c>
      <c r="M6523" s="213">
        <f t="shared" si="599"/>
        <v>20830.88</v>
      </c>
      <c r="N6523" s="213">
        <f t="shared" si="600"/>
        <v>23434.739999999998</v>
      </c>
      <c r="O6523" s="242">
        <f t="shared" si="601"/>
        <v>0.51529999999966092</v>
      </c>
      <c r="P6523" s="242"/>
      <c r="Q6523" s="179"/>
      <c r="R6523" s="179"/>
      <c r="S6523" s="179"/>
      <c r="T6523" s="179"/>
      <c r="U6523" s="179"/>
      <c r="V6523" s="179"/>
      <c r="W6523" s="179"/>
      <c r="X6523" s="179"/>
      <c r="Y6523" s="179"/>
      <c r="Z6523" s="179"/>
      <c r="AA6523" s="222"/>
      <c r="AB6523" s="222"/>
      <c r="AC6523" s="222"/>
      <c r="AD6523" s="179"/>
      <c r="AE6523" s="179"/>
      <c r="AF6523" s="179"/>
      <c r="AG6523" s="179"/>
      <c r="AH6523" s="179"/>
      <c r="AI6523" s="179"/>
      <c r="AJ6523" s="179"/>
    </row>
    <row r="6524" spans="2:36" x14ac:dyDescent="0.3">
      <c r="B6524" s="224">
        <v>660100</v>
      </c>
      <c r="C6524" s="209">
        <v>278737</v>
      </c>
      <c r="D6524" s="206">
        <f t="shared" si="602"/>
        <v>0.42226480836236935</v>
      </c>
      <c r="E6524" s="208">
        <f t="shared" si="603"/>
        <v>0.45</v>
      </c>
      <c r="F6524" s="207">
        <v>15330.53</v>
      </c>
      <c r="G6524" s="207">
        <v>22298.959999999999</v>
      </c>
      <c r="H6524" s="207">
        <v>25086.33</v>
      </c>
      <c r="I6524" s="214">
        <f t="shared" si="604"/>
        <v>260431</v>
      </c>
      <c r="J6524" s="211">
        <f t="shared" si="605"/>
        <v>0.39453264656870174</v>
      </c>
      <c r="K6524" s="212">
        <f t="shared" si="606"/>
        <v>0.45</v>
      </c>
      <c r="L6524" s="214">
        <f t="shared" si="598"/>
        <v>14323.705</v>
      </c>
      <c r="M6524" s="213">
        <f t="shared" si="599"/>
        <v>20834.48</v>
      </c>
      <c r="N6524" s="213">
        <f t="shared" si="600"/>
        <v>23438.79</v>
      </c>
      <c r="O6524" s="242">
        <f t="shared" si="601"/>
        <v>0.51520000000047728</v>
      </c>
      <c r="P6524" s="242"/>
      <c r="Q6524" s="179"/>
      <c r="R6524" s="179"/>
      <c r="S6524" s="179"/>
      <c r="T6524" s="179"/>
      <c r="U6524" s="179"/>
      <c r="V6524" s="179"/>
      <c r="W6524" s="179"/>
      <c r="X6524" s="179"/>
      <c r="Y6524" s="179"/>
      <c r="Z6524" s="179"/>
      <c r="AA6524" s="222"/>
      <c r="AB6524" s="222"/>
      <c r="AC6524" s="222"/>
      <c r="AD6524" s="179"/>
      <c r="AE6524" s="179"/>
      <c r="AF6524" s="179"/>
      <c r="AG6524" s="179"/>
      <c r="AH6524" s="179"/>
      <c r="AI6524" s="179"/>
      <c r="AJ6524" s="179"/>
    </row>
    <row r="6525" spans="2:36" x14ac:dyDescent="0.3">
      <c r="B6525" s="224">
        <v>660200</v>
      </c>
      <c r="C6525" s="209">
        <v>278782</v>
      </c>
      <c r="D6525" s="206">
        <f t="shared" si="602"/>
        <v>0.42226900939109363</v>
      </c>
      <c r="E6525" s="208">
        <f t="shared" si="603"/>
        <v>0.45</v>
      </c>
      <c r="F6525" s="207">
        <v>15333.01</v>
      </c>
      <c r="G6525" s="207">
        <v>22302.560000000001</v>
      </c>
      <c r="H6525" s="207">
        <v>25090.38</v>
      </c>
      <c r="I6525" s="214">
        <f t="shared" si="604"/>
        <v>260476</v>
      </c>
      <c r="J6525" s="211">
        <f t="shared" si="605"/>
        <v>0.39454104816722207</v>
      </c>
      <c r="K6525" s="212">
        <f t="shared" si="606"/>
        <v>0.45</v>
      </c>
      <c r="L6525" s="214">
        <f t="shared" si="598"/>
        <v>14326.18</v>
      </c>
      <c r="M6525" s="213">
        <f t="shared" si="599"/>
        <v>20838.080000000002</v>
      </c>
      <c r="N6525" s="213">
        <f t="shared" si="600"/>
        <v>23442.84</v>
      </c>
      <c r="O6525" s="242">
        <f t="shared" si="601"/>
        <v>0.51530000000013387</v>
      </c>
      <c r="P6525" s="242"/>
      <c r="Q6525" s="179"/>
      <c r="R6525" s="179"/>
      <c r="S6525" s="179"/>
      <c r="T6525" s="179"/>
      <c r="U6525" s="179"/>
      <c r="V6525" s="179"/>
      <c r="W6525" s="179"/>
      <c r="X6525" s="179"/>
      <c r="Y6525" s="179"/>
      <c r="Z6525" s="179"/>
      <c r="AA6525" s="222"/>
      <c r="AB6525" s="222"/>
      <c r="AC6525" s="222"/>
      <c r="AD6525" s="179"/>
      <c r="AE6525" s="179"/>
      <c r="AF6525" s="179"/>
      <c r="AG6525" s="179"/>
      <c r="AH6525" s="179"/>
      <c r="AI6525" s="179"/>
      <c r="AJ6525" s="179"/>
    </row>
    <row r="6526" spans="2:36" x14ac:dyDescent="0.3">
      <c r="B6526" s="224">
        <v>660300</v>
      </c>
      <c r="C6526" s="209">
        <v>278827</v>
      </c>
      <c r="D6526" s="206">
        <f t="shared" si="602"/>
        <v>0.42227320914735728</v>
      </c>
      <c r="E6526" s="208">
        <f t="shared" si="603"/>
        <v>0.45</v>
      </c>
      <c r="F6526" s="207">
        <v>15335.48</v>
      </c>
      <c r="G6526" s="207">
        <v>22306.16</v>
      </c>
      <c r="H6526" s="207">
        <v>25094.43</v>
      </c>
      <c r="I6526" s="214">
        <f t="shared" si="604"/>
        <v>260521</v>
      </c>
      <c r="J6526" s="211">
        <f t="shared" si="605"/>
        <v>0.39454944722096019</v>
      </c>
      <c r="K6526" s="212">
        <f t="shared" si="606"/>
        <v>0.45</v>
      </c>
      <c r="L6526" s="214">
        <f t="shared" ref="L6526:L6589" si="607">I6526*5.5%</f>
        <v>14328.655000000001</v>
      </c>
      <c r="M6526" s="213">
        <f t="shared" ref="M6526:M6589" si="608">I6526*8%</f>
        <v>20841.68</v>
      </c>
      <c r="N6526" s="213">
        <f t="shared" ref="N6526:N6589" si="609">I6526*9%</f>
        <v>23446.89</v>
      </c>
      <c r="O6526" s="242">
        <f t="shared" si="601"/>
        <v>0.51519999999971333</v>
      </c>
      <c r="P6526" s="242"/>
      <c r="Q6526" s="179"/>
      <c r="R6526" s="179"/>
      <c r="S6526" s="179"/>
      <c r="T6526" s="179"/>
      <c r="U6526" s="179"/>
      <c r="V6526" s="179"/>
      <c r="W6526" s="179"/>
      <c r="X6526" s="179"/>
      <c r="Y6526" s="179"/>
      <c r="Z6526" s="179"/>
      <c r="AA6526" s="222"/>
      <c r="AB6526" s="222"/>
      <c r="AC6526" s="222"/>
      <c r="AD6526" s="179"/>
      <c r="AE6526" s="179"/>
      <c r="AF6526" s="179"/>
      <c r="AG6526" s="179"/>
      <c r="AH6526" s="179"/>
      <c r="AI6526" s="179"/>
      <c r="AJ6526" s="179"/>
    </row>
    <row r="6527" spans="2:36" x14ac:dyDescent="0.3">
      <c r="B6527" s="224">
        <v>660400</v>
      </c>
      <c r="C6527" s="209">
        <v>278872</v>
      </c>
      <c r="D6527" s="206">
        <f t="shared" si="602"/>
        <v>0.42227740763173832</v>
      </c>
      <c r="E6527" s="208">
        <f t="shared" si="603"/>
        <v>0.45</v>
      </c>
      <c r="F6527" s="207">
        <v>15337.96</v>
      </c>
      <c r="G6527" s="207">
        <v>22309.759999999998</v>
      </c>
      <c r="H6527" s="207">
        <v>25098.48</v>
      </c>
      <c r="I6527" s="214">
        <f t="shared" si="604"/>
        <v>260566</v>
      </c>
      <c r="J6527" s="211">
        <f t="shared" si="605"/>
        <v>0.39455784373107206</v>
      </c>
      <c r="K6527" s="212">
        <f t="shared" si="606"/>
        <v>0.45</v>
      </c>
      <c r="L6527" s="214">
        <f t="shared" si="607"/>
        <v>14331.13</v>
      </c>
      <c r="M6527" s="213">
        <f t="shared" si="608"/>
        <v>20845.28</v>
      </c>
      <c r="N6527" s="213">
        <f t="shared" si="609"/>
        <v>23450.94</v>
      </c>
      <c r="O6527" s="242">
        <f t="shared" si="601"/>
        <v>0.51530000000002474</v>
      </c>
      <c r="P6527" s="242"/>
      <c r="Q6527" s="179"/>
      <c r="R6527" s="179"/>
      <c r="S6527" s="179"/>
      <c r="T6527" s="179"/>
      <c r="U6527" s="179"/>
      <c r="V6527" s="179"/>
      <c r="W6527" s="179"/>
      <c r="X6527" s="179"/>
      <c r="Y6527" s="179"/>
      <c r="Z6527" s="179"/>
      <c r="AA6527" s="222"/>
      <c r="AB6527" s="222"/>
      <c r="AC6527" s="222"/>
      <c r="AD6527" s="179"/>
      <c r="AE6527" s="179"/>
      <c r="AF6527" s="179"/>
      <c r="AG6527" s="179"/>
      <c r="AH6527" s="179"/>
      <c r="AI6527" s="179"/>
      <c r="AJ6527" s="179"/>
    </row>
    <row r="6528" spans="2:36" x14ac:dyDescent="0.3">
      <c r="B6528" s="224">
        <v>660500</v>
      </c>
      <c r="C6528" s="209">
        <v>278917</v>
      </c>
      <c r="D6528" s="206">
        <f t="shared" si="602"/>
        <v>0.42228160484481453</v>
      </c>
      <c r="E6528" s="208">
        <f t="shared" si="603"/>
        <v>0.45</v>
      </c>
      <c r="F6528" s="207">
        <v>15340.43</v>
      </c>
      <c r="G6528" s="207">
        <v>22313.360000000001</v>
      </c>
      <c r="H6528" s="207">
        <v>25102.53</v>
      </c>
      <c r="I6528" s="214">
        <f t="shared" si="604"/>
        <v>260611</v>
      </c>
      <c r="J6528" s="211">
        <f t="shared" si="605"/>
        <v>0.39456623769871307</v>
      </c>
      <c r="K6528" s="212">
        <f t="shared" si="606"/>
        <v>0.45</v>
      </c>
      <c r="L6528" s="214">
        <f t="shared" si="607"/>
        <v>14333.605</v>
      </c>
      <c r="M6528" s="213">
        <f t="shared" si="608"/>
        <v>20848.88</v>
      </c>
      <c r="N6528" s="213">
        <f t="shared" si="609"/>
        <v>23454.989999999998</v>
      </c>
      <c r="O6528" s="242">
        <f t="shared" si="601"/>
        <v>0.51519999999964061</v>
      </c>
      <c r="P6528" s="242"/>
      <c r="Q6528" s="179"/>
      <c r="R6528" s="179"/>
      <c r="S6528" s="179"/>
      <c r="T6528" s="179"/>
      <c r="U6528" s="179"/>
      <c r="V6528" s="179"/>
      <c r="W6528" s="179"/>
      <c r="X6528" s="179"/>
      <c r="Y6528" s="179"/>
      <c r="Z6528" s="179"/>
      <c r="AA6528" s="222"/>
      <c r="AB6528" s="222"/>
      <c r="AC6528" s="222"/>
      <c r="AD6528" s="179"/>
      <c r="AE6528" s="179"/>
      <c r="AF6528" s="179"/>
      <c r="AG6528" s="179"/>
      <c r="AH6528" s="179"/>
      <c r="AI6528" s="179"/>
      <c r="AJ6528" s="179"/>
    </row>
    <row r="6529" spans="2:36" x14ac:dyDescent="0.3">
      <c r="B6529" s="224">
        <v>660600</v>
      </c>
      <c r="C6529" s="209">
        <v>278962</v>
      </c>
      <c r="D6529" s="206">
        <f t="shared" si="602"/>
        <v>0.42228580078716321</v>
      </c>
      <c r="E6529" s="208">
        <f t="shared" si="603"/>
        <v>0.45</v>
      </c>
      <c r="F6529" s="207">
        <v>15342.91</v>
      </c>
      <c r="G6529" s="207">
        <v>22316.959999999999</v>
      </c>
      <c r="H6529" s="207">
        <v>25106.58</v>
      </c>
      <c r="I6529" s="214">
        <f t="shared" si="604"/>
        <v>260656</v>
      </c>
      <c r="J6529" s="211">
        <f t="shared" si="605"/>
        <v>0.39457462912503782</v>
      </c>
      <c r="K6529" s="212">
        <f t="shared" si="606"/>
        <v>0.45</v>
      </c>
      <c r="L6529" s="214">
        <f t="shared" si="607"/>
        <v>14336.08</v>
      </c>
      <c r="M6529" s="213">
        <f t="shared" si="608"/>
        <v>20852.48</v>
      </c>
      <c r="N6529" s="213">
        <f t="shared" si="609"/>
        <v>23459.040000000001</v>
      </c>
      <c r="O6529" s="242">
        <f t="shared" si="601"/>
        <v>0.5152999999999156</v>
      </c>
      <c r="P6529" s="242"/>
      <c r="Q6529" s="179"/>
      <c r="R6529" s="179"/>
      <c r="S6529" s="179"/>
      <c r="T6529" s="179"/>
      <c r="U6529" s="179"/>
      <c r="V6529" s="179"/>
      <c r="W6529" s="179"/>
      <c r="X6529" s="179"/>
      <c r="Y6529" s="179"/>
      <c r="Z6529" s="179"/>
      <c r="AA6529" s="222"/>
      <c r="AB6529" s="222"/>
      <c r="AC6529" s="222"/>
      <c r="AD6529" s="179"/>
      <c r="AE6529" s="179"/>
      <c r="AF6529" s="179"/>
      <c r="AG6529" s="179"/>
      <c r="AH6529" s="179"/>
      <c r="AI6529" s="179"/>
      <c r="AJ6529" s="179"/>
    </row>
    <row r="6530" spans="2:36" x14ac:dyDescent="0.3">
      <c r="B6530" s="224">
        <v>660700</v>
      </c>
      <c r="C6530" s="209">
        <v>279007</v>
      </c>
      <c r="D6530" s="206">
        <f t="shared" si="602"/>
        <v>0.4222899954593613</v>
      </c>
      <c r="E6530" s="208">
        <f t="shared" si="603"/>
        <v>0.45</v>
      </c>
      <c r="F6530" s="207">
        <v>15345.38</v>
      </c>
      <c r="G6530" s="207">
        <v>22320.560000000001</v>
      </c>
      <c r="H6530" s="207">
        <v>25110.63</v>
      </c>
      <c r="I6530" s="214">
        <f t="shared" si="604"/>
        <v>260701</v>
      </c>
      <c r="J6530" s="211">
        <f t="shared" si="605"/>
        <v>0.39458301801120022</v>
      </c>
      <c r="K6530" s="212">
        <f t="shared" si="606"/>
        <v>0.45</v>
      </c>
      <c r="L6530" s="214">
        <f t="shared" si="607"/>
        <v>14338.555</v>
      </c>
      <c r="M6530" s="213">
        <f t="shared" si="608"/>
        <v>20856.080000000002</v>
      </c>
      <c r="N6530" s="213">
        <f t="shared" si="609"/>
        <v>23463.09</v>
      </c>
      <c r="O6530" s="242">
        <f t="shared" si="601"/>
        <v>0.51520000000007715</v>
      </c>
      <c r="P6530" s="242"/>
      <c r="Q6530" s="179"/>
      <c r="R6530" s="179"/>
      <c r="S6530" s="179"/>
      <c r="T6530" s="179"/>
      <c r="U6530" s="179"/>
      <c r="V6530" s="179"/>
      <c r="W6530" s="179"/>
      <c r="X6530" s="179"/>
      <c r="Y6530" s="179"/>
      <c r="Z6530" s="179"/>
      <c r="AA6530" s="222"/>
      <c r="AB6530" s="222"/>
      <c r="AC6530" s="222"/>
      <c r="AD6530" s="179"/>
      <c r="AE6530" s="179"/>
      <c r="AF6530" s="179"/>
      <c r="AG6530" s="179"/>
      <c r="AH6530" s="179"/>
      <c r="AI6530" s="179"/>
      <c r="AJ6530" s="179"/>
    </row>
    <row r="6531" spans="2:36" x14ac:dyDescent="0.3">
      <c r="B6531" s="224">
        <v>660800</v>
      </c>
      <c r="C6531" s="209">
        <v>279052</v>
      </c>
      <c r="D6531" s="206">
        <f t="shared" si="602"/>
        <v>0.4222941888619855</v>
      </c>
      <c r="E6531" s="208">
        <f t="shared" si="603"/>
        <v>0.45</v>
      </c>
      <c r="F6531" s="207">
        <v>15347.86</v>
      </c>
      <c r="G6531" s="207">
        <v>22324.16</v>
      </c>
      <c r="H6531" s="207">
        <v>25114.68</v>
      </c>
      <c r="I6531" s="214">
        <f t="shared" si="604"/>
        <v>260746</v>
      </c>
      <c r="J6531" s="211">
        <f t="shared" si="605"/>
        <v>0.39459140435835349</v>
      </c>
      <c r="K6531" s="212">
        <f t="shared" si="606"/>
        <v>0.45</v>
      </c>
      <c r="L6531" s="214">
        <f t="shared" si="607"/>
        <v>14341.03</v>
      </c>
      <c r="M6531" s="213">
        <f t="shared" si="608"/>
        <v>20859.68</v>
      </c>
      <c r="N6531" s="213">
        <f t="shared" si="609"/>
        <v>23467.14</v>
      </c>
      <c r="O6531" s="242">
        <f t="shared" si="601"/>
        <v>0.51529999999980647</v>
      </c>
      <c r="P6531" s="242"/>
      <c r="Q6531" s="179"/>
      <c r="R6531" s="179"/>
      <c r="S6531" s="179"/>
      <c r="T6531" s="179"/>
      <c r="U6531" s="179"/>
      <c r="V6531" s="179"/>
      <c r="W6531" s="179"/>
      <c r="X6531" s="179"/>
      <c r="Y6531" s="179"/>
      <c r="Z6531" s="179"/>
      <c r="AA6531" s="222"/>
      <c r="AB6531" s="222"/>
      <c r="AC6531" s="222"/>
      <c r="AD6531" s="179"/>
      <c r="AE6531" s="179"/>
      <c r="AF6531" s="179"/>
      <c r="AG6531" s="179"/>
      <c r="AH6531" s="179"/>
      <c r="AI6531" s="179"/>
      <c r="AJ6531" s="179"/>
    </row>
    <row r="6532" spans="2:36" x14ac:dyDescent="0.3">
      <c r="B6532" s="224">
        <v>660900</v>
      </c>
      <c r="C6532" s="209">
        <v>279097</v>
      </c>
      <c r="D6532" s="206">
        <f t="shared" si="602"/>
        <v>0.42229838099561207</v>
      </c>
      <c r="E6532" s="208">
        <f t="shared" si="603"/>
        <v>0.45</v>
      </c>
      <c r="F6532" s="207">
        <v>15350.33</v>
      </c>
      <c r="G6532" s="207">
        <v>22327.759999999998</v>
      </c>
      <c r="H6532" s="207">
        <v>25118.73</v>
      </c>
      <c r="I6532" s="214">
        <f t="shared" si="604"/>
        <v>260791</v>
      </c>
      <c r="J6532" s="211">
        <f t="shared" si="605"/>
        <v>0.39459978816765018</v>
      </c>
      <c r="K6532" s="212">
        <f t="shared" si="606"/>
        <v>0.45</v>
      </c>
      <c r="L6532" s="214">
        <f t="shared" si="607"/>
        <v>14343.504999999999</v>
      </c>
      <c r="M6532" s="213">
        <f t="shared" si="608"/>
        <v>20863.28</v>
      </c>
      <c r="N6532" s="213">
        <f t="shared" si="609"/>
        <v>23471.19</v>
      </c>
      <c r="O6532" s="242">
        <f t="shared" si="601"/>
        <v>0.51519999999996802</v>
      </c>
      <c r="P6532" s="242"/>
      <c r="Q6532" s="179"/>
      <c r="R6532" s="179"/>
      <c r="S6532" s="179"/>
      <c r="T6532" s="179"/>
      <c r="U6532" s="179"/>
      <c r="V6532" s="179"/>
      <c r="W6532" s="179"/>
      <c r="X6532" s="179"/>
      <c r="Y6532" s="179"/>
      <c r="Z6532" s="179"/>
      <c r="AA6532" s="222"/>
      <c r="AB6532" s="222"/>
      <c r="AC6532" s="222"/>
      <c r="AD6532" s="179"/>
      <c r="AE6532" s="179"/>
      <c r="AF6532" s="179"/>
      <c r="AG6532" s="179"/>
      <c r="AH6532" s="179"/>
      <c r="AI6532" s="179"/>
      <c r="AJ6532" s="179"/>
    </row>
    <row r="6533" spans="2:36" x14ac:dyDescent="0.3">
      <c r="B6533" s="224">
        <v>661000</v>
      </c>
      <c r="C6533" s="209">
        <v>279142</v>
      </c>
      <c r="D6533" s="206">
        <f t="shared" si="602"/>
        <v>0.42230257186081693</v>
      </c>
      <c r="E6533" s="208">
        <f t="shared" si="603"/>
        <v>0.45</v>
      </c>
      <c r="F6533" s="207">
        <v>15352.81</v>
      </c>
      <c r="G6533" s="207">
        <v>22331.360000000001</v>
      </c>
      <c r="H6533" s="207">
        <v>25122.78</v>
      </c>
      <c r="I6533" s="214">
        <f t="shared" si="604"/>
        <v>260836</v>
      </c>
      <c r="J6533" s="211">
        <f t="shared" si="605"/>
        <v>0.39460816944024207</v>
      </c>
      <c r="K6533" s="212">
        <f t="shared" si="606"/>
        <v>0.45</v>
      </c>
      <c r="L6533" s="214">
        <f t="shared" si="607"/>
        <v>14345.98</v>
      </c>
      <c r="M6533" s="213">
        <f t="shared" si="608"/>
        <v>20866.88</v>
      </c>
      <c r="N6533" s="213">
        <f t="shared" si="609"/>
        <v>23475.239999999998</v>
      </c>
      <c r="O6533" s="242">
        <f t="shared" ref="O6533:O6596" si="610">(C6533+F6533+H6533-C6532-F6532-H6532)/100</f>
        <v>0.51529999999966092</v>
      </c>
      <c r="P6533" s="242"/>
      <c r="Q6533" s="179"/>
      <c r="R6533" s="179"/>
      <c r="S6533" s="179"/>
      <c r="T6533" s="179"/>
      <c r="U6533" s="179"/>
      <c r="V6533" s="179"/>
      <c r="W6533" s="179"/>
      <c r="X6533" s="179"/>
      <c r="Y6533" s="179"/>
      <c r="Z6533" s="179"/>
      <c r="AA6533" s="222"/>
      <c r="AB6533" s="222"/>
      <c r="AC6533" s="222"/>
      <c r="AD6533" s="179"/>
      <c r="AE6533" s="179"/>
      <c r="AF6533" s="179"/>
      <c r="AG6533" s="179"/>
      <c r="AH6533" s="179"/>
      <c r="AI6533" s="179"/>
      <c r="AJ6533" s="179"/>
    </row>
    <row r="6534" spans="2:36" x14ac:dyDescent="0.3">
      <c r="B6534" s="224">
        <v>661100</v>
      </c>
      <c r="C6534" s="209">
        <v>279187</v>
      </c>
      <c r="D6534" s="206">
        <f t="shared" si="602"/>
        <v>0.42230676145817575</v>
      </c>
      <c r="E6534" s="208">
        <f t="shared" si="603"/>
        <v>0.45</v>
      </c>
      <c r="F6534" s="207">
        <v>15355.28</v>
      </c>
      <c r="G6534" s="207">
        <v>22334.959999999999</v>
      </c>
      <c r="H6534" s="207">
        <v>25126.83</v>
      </c>
      <c r="I6534" s="214">
        <f t="shared" si="604"/>
        <v>260881</v>
      </c>
      <c r="J6534" s="211">
        <f t="shared" si="605"/>
        <v>0.39461654817728031</v>
      </c>
      <c r="K6534" s="212">
        <f t="shared" si="606"/>
        <v>0.45</v>
      </c>
      <c r="L6534" s="214">
        <f t="shared" si="607"/>
        <v>14348.455</v>
      </c>
      <c r="M6534" s="213">
        <f t="shared" si="608"/>
        <v>20870.48</v>
      </c>
      <c r="N6534" s="213">
        <f t="shared" si="609"/>
        <v>23479.29</v>
      </c>
      <c r="O6534" s="242">
        <f t="shared" si="610"/>
        <v>0.51520000000047728</v>
      </c>
      <c r="P6534" s="242"/>
      <c r="Q6534" s="179"/>
      <c r="R6534" s="179"/>
      <c r="S6534" s="179"/>
      <c r="T6534" s="179"/>
      <c r="U6534" s="179"/>
      <c r="V6534" s="179"/>
      <c r="W6534" s="179"/>
      <c r="X6534" s="179"/>
      <c r="Y6534" s="179"/>
      <c r="Z6534" s="179"/>
      <c r="AA6534" s="222"/>
      <c r="AB6534" s="222"/>
      <c r="AC6534" s="222"/>
      <c r="AD6534" s="179"/>
      <c r="AE6534" s="179"/>
      <c r="AF6534" s="179"/>
      <c r="AG6534" s="179"/>
      <c r="AH6534" s="179"/>
      <c r="AI6534" s="179"/>
      <c r="AJ6534" s="179"/>
    </row>
    <row r="6535" spans="2:36" x14ac:dyDescent="0.3">
      <c r="B6535" s="224">
        <v>661200</v>
      </c>
      <c r="C6535" s="209">
        <v>279232</v>
      </c>
      <c r="D6535" s="206">
        <f t="shared" si="602"/>
        <v>0.42231094978826378</v>
      </c>
      <c r="E6535" s="208">
        <f t="shared" si="603"/>
        <v>0.45</v>
      </c>
      <c r="F6535" s="207">
        <v>15357.76</v>
      </c>
      <c r="G6535" s="207">
        <v>22338.560000000001</v>
      </c>
      <c r="H6535" s="207">
        <v>25130.880000000001</v>
      </c>
      <c r="I6535" s="214">
        <f t="shared" si="604"/>
        <v>260926</v>
      </c>
      <c r="J6535" s="211">
        <f t="shared" si="605"/>
        <v>0.39462492437991531</v>
      </c>
      <c r="K6535" s="212">
        <f t="shared" si="606"/>
        <v>0.45</v>
      </c>
      <c r="L6535" s="214">
        <f t="shared" si="607"/>
        <v>14350.93</v>
      </c>
      <c r="M6535" s="213">
        <f t="shared" si="608"/>
        <v>20874.080000000002</v>
      </c>
      <c r="N6535" s="213">
        <f t="shared" si="609"/>
        <v>23483.34</v>
      </c>
      <c r="O6535" s="242">
        <f t="shared" si="610"/>
        <v>0.51530000000013387</v>
      </c>
      <c r="P6535" s="242"/>
      <c r="Q6535" s="179"/>
      <c r="R6535" s="179"/>
      <c r="S6535" s="179"/>
      <c r="T6535" s="179"/>
      <c r="U6535" s="179"/>
      <c r="V6535" s="179"/>
      <c r="W6535" s="179"/>
      <c r="X6535" s="179"/>
      <c r="Y6535" s="179"/>
      <c r="Z6535" s="179"/>
      <c r="AA6535" s="222"/>
      <c r="AB6535" s="222"/>
      <c r="AC6535" s="222"/>
      <c r="AD6535" s="179"/>
      <c r="AE6535" s="179"/>
      <c r="AF6535" s="179"/>
      <c r="AG6535" s="179"/>
      <c r="AH6535" s="179"/>
      <c r="AI6535" s="179"/>
      <c r="AJ6535" s="179"/>
    </row>
    <row r="6536" spans="2:36" x14ac:dyDescent="0.3">
      <c r="B6536" s="224">
        <v>661300</v>
      </c>
      <c r="C6536" s="209">
        <v>279277</v>
      </c>
      <c r="D6536" s="206">
        <f t="shared" si="602"/>
        <v>0.42231513685165584</v>
      </c>
      <c r="E6536" s="208">
        <f t="shared" si="603"/>
        <v>0.45</v>
      </c>
      <c r="F6536" s="207">
        <v>15360.23</v>
      </c>
      <c r="G6536" s="207">
        <v>22342.16</v>
      </c>
      <c r="H6536" s="207">
        <v>25134.93</v>
      </c>
      <c r="I6536" s="214">
        <f t="shared" si="604"/>
        <v>260971</v>
      </c>
      <c r="J6536" s="211">
        <f t="shared" si="605"/>
        <v>0.39463329804929687</v>
      </c>
      <c r="K6536" s="212">
        <f t="shared" si="606"/>
        <v>0.45</v>
      </c>
      <c r="L6536" s="214">
        <f t="shared" si="607"/>
        <v>14353.405000000001</v>
      </c>
      <c r="M6536" s="213">
        <f t="shared" si="608"/>
        <v>20877.68</v>
      </c>
      <c r="N6536" s="213">
        <f t="shared" si="609"/>
        <v>23487.39</v>
      </c>
      <c r="O6536" s="242">
        <f t="shared" si="610"/>
        <v>0.51519999999971333</v>
      </c>
      <c r="P6536" s="242"/>
      <c r="Q6536" s="179"/>
      <c r="R6536" s="179"/>
      <c r="S6536" s="179"/>
      <c r="T6536" s="179"/>
      <c r="U6536" s="179"/>
      <c r="V6536" s="179"/>
      <c r="W6536" s="179"/>
      <c r="X6536" s="179"/>
      <c r="Y6536" s="179"/>
      <c r="Z6536" s="179"/>
      <c r="AA6536" s="222"/>
      <c r="AB6536" s="222"/>
      <c r="AC6536" s="222"/>
      <c r="AD6536" s="179"/>
      <c r="AE6536" s="179"/>
      <c r="AF6536" s="179"/>
      <c r="AG6536" s="179"/>
      <c r="AH6536" s="179"/>
      <c r="AI6536" s="179"/>
      <c r="AJ6536" s="179"/>
    </row>
    <row r="6537" spans="2:36" x14ac:dyDescent="0.3">
      <c r="B6537" s="224">
        <v>661400</v>
      </c>
      <c r="C6537" s="209">
        <v>279322</v>
      </c>
      <c r="D6537" s="206">
        <f t="shared" si="602"/>
        <v>0.42231932264892652</v>
      </c>
      <c r="E6537" s="208">
        <f t="shared" si="603"/>
        <v>0.45</v>
      </c>
      <c r="F6537" s="207">
        <v>15362.71</v>
      </c>
      <c r="G6537" s="207">
        <v>22345.759999999998</v>
      </c>
      <c r="H6537" s="207">
        <v>25138.98</v>
      </c>
      <c r="I6537" s="214">
        <f t="shared" si="604"/>
        <v>261016</v>
      </c>
      <c r="J6537" s="211">
        <f t="shared" si="605"/>
        <v>0.39464166918657395</v>
      </c>
      <c r="K6537" s="212">
        <f t="shared" si="606"/>
        <v>0.45</v>
      </c>
      <c r="L6537" s="214">
        <f t="shared" si="607"/>
        <v>14355.88</v>
      </c>
      <c r="M6537" s="213">
        <f t="shared" si="608"/>
        <v>20881.28</v>
      </c>
      <c r="N6537" s="213">
        <f t="shared" si="609"/>
        <v>23491.439999999999</v>
      </c>
      <c r="O6537" s="242">
        <f t="shared" si="610"/>
        <v>0.51530000000002474</v>
      </c>
      <c r="P6537" s="242"/>
      <c r="Q6537" s="179"/>
      <c r="R6537" s="179"/>
      <c r="S6537" s="179"/>
      <c r="T6537" s="179"/>
      <c r="U6537" s="179"/>
      <c r="V6537" s="179"/>
      <c r="W6537" s="179"/>
      <c r="X6537" s="179"/>
      <c r="Y6537" s="179"/>
      <c r="Z6537" s="179"/>
      <c r="AA6537" s="222"/>
      <c r="AB6537" s="222"/>
      <c r="AC6537" s="222"/>
      <c r="AD6537" s="179"/>
      <c r="AE6537" s="179"/>
      <c r="AF6537" s="179"/>
      <c r="AG6537" s="179"/>
      <c r="AH6537" s="179"/>
      <c r="AI6537" s="179"/>
      <c r="AJ6537" s="179"/>
    </row>
    <row r="6538" spans="2:36" x14ac:dyDescent="0.3">
      <c r="B6538" s="224">
        <v>661500</v>
      </c>
      <c r="C6538" s="209">
        <v>279367</v>
      </c>
      <c r="D6538" s="206">
        <f t="shared" si="602"/>
        <v>0.42232350718065004</v>
      </c>
      <c r="E6538" s="208">
        <f t="shared" si="603"/>
        <v>0.45</v>
      </c>
      <c r="F6538" s="207">
        <v>15365.18</v>
      </c>
      <c r="G6538" s="207">
        <v>22349.360000000001</v>
      </c>
      <c r="H6538" s="207">
        <v>25143.03</v>
      </c>
      <c r="I6538" s="214">
        <f t="shared" si="604"/>
        <v>261061</v>
      </c>
      <c r="J6538" s="211">
        <f t="shared" si="605"/>
        <v>0.39465003779289493</v>
      </c>
      <c r="K6538" s="212">
        <f t="shared" si="606"/>
        <v>0.45</v>
      </c>
      <c r="L6538" s="214">
        <f t="shared" si="607"/>
        <v>14358.355</v>
      </c>
      <c r="M6538" s="213">
        <f t="shared" si="608"/>
        <v>20884.88</v>
      </c>
      <c r="N6538" s="213">
        <f t="shared" si="609"/>
        <v>23495.489999999998</v>
      </c>
      <c r="O6538" s="242">
        <f t="shared" si="610"/>
        <v>0.51519999999964061</v>
      </c>
      <c r="P6538" s="242"/>
      <c r="Q6538" s="179"/>
      <c r="R6538" s="179"/>
      <c r="S6538" s="179"/>
      <c r="T6538" s="179"/>
      <c r="U6538" s="179"/>
      <c r="V6538" s="179"/>
      <c r="W6538" s="179"/>
      <c r="X6538" s="179"/>
      <c r="Y6538" s="179"/>
      <c r="Z6538" s="179"/>
      <c r="AA6538" s="222"/>
      <c r="AB6538" s="222"/>
      <c r="AC6538" s="222"/>
      <c r="AD6538" s="179"/>
      <c r="AE6538" s="179"/>
      <c r="AF6538" s="179"/>
      <c r="AG6538" s="179"/>
      <c r="AH6538" s="179"/>
      <c r="AI6538" s="179"/>
      <c r="AJ6538" s="179"/>
    </row>
    <row r="6539" spans="2:36" x14ac:dyDescent="0.3">
      <c r="B6539" s="224">
        <v>661600</v>
      </c>
      <c r="C6539" s="209">
        <v>279412</v>
      </c>
      <c r="D6539" s="206">
        <f t="shared" si="602"/>
        <v>0.42232769044740026</v>
      </c>
      <c r="E6539" s="208">
        <f t="shared" si="603"/>
        <v>0.45</v>
      </c>
      <c r="F6539" s="207">
        <v>15367.66</v>
      </c>
      <c r="G6539" s="207">
        <v>22352.959999999999</v>
      </c>
      <c r="H6539" s="207">
        <v>25147.08</v>
      </c>
      <c r="I6539" s="214">
        <f t="shared" si="604"/>
        <v>261106</v>
      </c>
      <c r="J6539" s="211">
        <f t="shared" si="605"/>
        <v>0.39465840386940748</v>
      </c>
      <c r="K6539" s="212">
        <f t="shared" si="606"/>
        <v>0.45</v>
      </c>
      <c r="L6539" s="214">
        <f t="shared" si="607"/>
        <v>14360.83</v>
      </c>
      <c r="M6539" s="213">
        <f t="shared" si="608"/>
        <v>20888.48</v>
      </c>
      <c r="N6539" s="213">
        <f t="shared" si="609"/>
        <v>23499.54</v>
      </c>
      <c r="O6539" s="242">
        <f t="shared" si="610"/>
        <v>0.5152999999999156</v>
      </c>
      <c r="P6539" s="242"/>
      <c r="Q6539" s="179"/>
      <c r="R6539" s="179"/>
      <c r="S6539" s="179"/>
      <c r="T6539" s="179"/>
      <c r="U6539" s="179"/>
      <c r="V6539" s="179"/>
      <c r="W6539" s="179"/>
      <c r="X6539" s="179"/>
      <c r="Y6539" s="179"/>
      <c r="Z6539" s="179"/>
      <c r="AA6539" s="222"/>
      <c r="AB6539" s="222"/>
      <c r="AC6539" s="222"/>
      <c r="AD6539" s="179"/>
      <c r="AE6539" s="179"/>
      <c r="AF6539" s="179"/>
      <c r="AG6539" s="179"/>
      <c r="AH6539" s="179"/>
      <c r="AI6539" s="179"/>
      <c r="AJ6539" s="179"/>
    </row>
    <row r="6540" spans="2:36" x14ac:dyDescent="0.3">
      <c r="B6540" s="224">
        <v>661700</v>
      </c>
      <c r="C6540" s="209">
        <v>279457</v>
      </c>
      <c r="D6540" s="206">
        <f t="shared" si="602"/>
        <v>0.42233187244975062</v>
      </c>
      <c r="E6540" s="208">
        <f t="shared" si="603"/>
        <v>0.45</v>
      </c>
      <c r="F6540" s="207">
        <v>15370.13</v>
      </c>
      <c r="G6540" s="207">
        <v>22356.560000000001</v>
      </c>
      <c r="H6540" s="207">
        <v>25151.13</v>
      </c>
      <c r="I6540" s="214">
        <f t="shared" si="604"/>
        <v>261151</v>
      </c>
      <c r="J6540" s="211">
        <f t="shared" si="605"/>
        <v>0.39466676741725859</v>
      </c>
      <c r="K6540" s="212">
        <f t="shared" si="606"/>
        <v>0.45</v>
      </c>
      <c r="L6540" s="214">
        <f t="shared" si="607"/>
        <v>14363.305</v>
      </c>
      <c r="M6540" s="213">
        <f t="shared" si="608"/>
        <v>20892.080000000002</v>
      </c>
      <c r="N6540" s="213">
        <f t="shared" si="609"/>
        <v>23503.59</v>
      </c>
      <c r="O6540" s="242">
        <f t="shared" si="610"/>
        <v>0.51520000000007715</v>
      </c>
      <c r="P6540" s="242"/>
      <c r="Q6540" s="179"/>
      <c r="R6540" s="179"/>
      <c r="S6540" s="179"/>
      <c r="T6540" s="179"/>
      <c r="U6540" s="179"/>
      <c r="V6540" s="179"/>
      <c r="W6540" s="179"/>
      <c r="X6540" s="179"/>
      <c r="Y6540" s="179"/>
      <c r="Z6540" s="179"/>
      <c r="AA6540" s="222"/>
      <c r="AB6540" s="222"/>
      <c r="AC6540" s="222"/>
      <c r="AD6540" s="179"/>
      <c r="AE6540" s="179"/>
      <c r="AF6540" s="179"/>
      <c r="AG6540" s="179"/>
      <c r="AH6540" s="179"/>
      <c r="AI6540" s="179"/>
      <c r="AJ6540" s="179"/>
    </row>
    <row r="6541" spans="2:36" x14ac:dyDescent="0.3">
      <c r="B6541" s="224">
        <v>661800</v>
      </c>
      <c r="C6541" s="209">
        <v>279502</v>
      </c>
      <c r="D6541" s="206">
        <f t="shared" si="602"/>
        <v>0.42233605318827439</v>
      </c>
      <c r="E6541" s="208">
        <f t="shared" si="603"/>
        <v>0.45</v>
      </c>
      <c r="F6541" s="207">
        <v>15372.61</v>
      </c>
      <c r="G6541" s="207">
        <v>22360.16</v>
      </c>
      <c r="H6541" s="207">
        <v>25155.18</v>
      </c>
      <c r="I6541" s="214">
        <f t="shared" si="604"/>
        <v>261196</v>
      </c>
      <c r="J6541" s="211">
        <f t="shared" si="605"/>
        <v>0.39467512843759445</v>
      </c>
      <c r="K6541" s="212">
        <f t="shared" si="606"/>
        <v>0.45</v>
      </c>
      <c r="L6541" s="214">
        <f t="shared" si="607"/>
        <v>14365.78</v>
      </c>
      <c r="M6541" s="213">
        <f t="shared" si="608"/>
        <v>20895.68</v>
      </c>
      <c r="N6541" s="213">
        <f t="shared" si="609"/>
        <v>23507.64</v>
      </c>
      <c r="O6541" s="242">
        <f t="shared" si="610"/>
        <v>0.51529999999980647</v>
      </c>
      <c r="P6541" s="242"/>
      <c r="Q6541" s="179"/>
      <c r="R6541" s="179"/>
      <c r="S6541" s="179"/>
      <c r="T6541" s="179"/>
      <c r="U6541" s="179"/>
      <c r="V6541" s="179"/>
      <c r="W6541" s="179"/>
      <c r="X6541" s="179"/>
      <c r="Y6541" s="179"/>
      <c r="Z6541" s="179"/>
      <c r="AA6541" s="222"/>
      <c r="AB6541" s="222"/>
      <c r="AC6541" s="222"/>
      <c r="AD6541" s="179"/>
      <c r="AE6541" s="179"/>
      <c r="AF6541" s="179"/>
      <c r="AG6541" s="179"/>
      <c r="AH6541" s="179"/>
      <c r="AI6541" s="179"/>
      <c r="AJ6541" s="179"/>
    </row>
    <row r="6542" spans="2:36" x14ac:dyDescent="0.3">
      <c r="B6542" s="224">
        <v>661900</v>
      </c>
      <c r="C6542" s="209">
        <v>279547</v>
      </c>
      <c r="D6542" s="206">
        <f t="shared" si="602"/>
        <v>0.42234023266354437</v>
      </c>
      <c r="E6542" s="208">
        <f t="shared" si="603"/>
        <v>0.45</v>
      </c>
      <c r="F6542" s="207">
        <v>15375.08</v>
      </c>
      <c r="G6542" s="207">
        <v>22363.759999999998</v>
      </c>
      <c r="H6542" s="207">
        <v>25159.23</v>
      </c>
      <c r="I6542" s="214">
        <f t="shared" si="604"/>
        <v>261241</v>
      </c>
      <c r="J6542" s="211">
        <f t="shared" si="605"/>
        <v>0.39468348693156063</v>
      </c>
      <c r="K6542" s="212">
        <f t="shared" si="606"/>
        <v>0.45</v>
      </c>
      <c r="L6542" s="214">
        <f t="shared" si="607"/>
        <v>14368.254999999999</v>
      </c>
      <c r="M6542" s="213">
        <f t="shared" si="608"/>
        <v>20899.28</v>
      </c>
      <c r="N6542" s="213">
        <f t="shared" si="609"/>
        <v>23511.69</v>
      </c>
      <c r="O6542" s="242">
        <f t="shared" si="610"/>
        <v>0.51519999999996802</v>
      </c>
      <c r="P6542" s="242"/>
      <c r="Q6542" s="179"/>
      <c r="R6542" s="179"/>
      <c r="S6542" s="179"/>
      <c r="T6542" s="179"/>
      <c r="U6542" s="179"/>
      <c r="V6542" s="179"/>
      <c r="W6542" s="179"/>
      <c r="X6542" s="179"/>
      <c r="Y6542" s="179"/>
      <c r="Z6542" s="179"/>
      <c r="AA6542" s="222"/>
      <c r="AB6542" s="222"/>
      <c r="AC6542" s="222"/>
      <c r="AD6542" s="179"/>
      <c r="AE6542" s="179"/>
      <c r="AF6542" s="179"/>
      <c r="AG6542" s="179"/>
      <c r="AH6542" s="179"/>
      <c r="AI6542" s="179"/>
      <c r="AJ6542" s="179"/>
    </row>
    <row r="6543" spans="2:36" x14ac:dyDescent="0.3">
      <c r="B6543" s="224">
        <v>662000</v>
      </c>
      <c r="C6543" s="209">
        <v>279592</v>
      </c>
      <c r="D6543" s="206">
        <f t="shared" si="602"/>
        <v>0.42234441087613295</v>
      </c>
      <c r="E6543" s="208">
        <f t="shared" si="603"/>
        <v>0.45</v>
      </c>
      <c r="F6543" s="207">
        <v>15377.56</v>
      </c>
      <c r="G6543" s="207">
        <v>22367.360000000001</v>
      </c>
      <c r="H6543" s="207">
        <v>25163.279999999999</v>
      </c>
      <c r="I6543" s="214">
        <f t="shared" si="604"/>
        <v>261286</v>
      </c>
      <c r="J6543" s="211">
        <f t="shared" si="605"/>
        <v>0.39469184290030213</v>
      </c>
      <c r="K6543" s="212">
        <f t="shared" si="606"/>
        <v>0.45</v>
      </c>
      <c r="L6543" s="214">
        <f t="shared" si="607"/>
        <v>14370.73</v>
      </c>
      <c r="M6543" s="213">
        <f t="shared" si="608"/>
        <v>20902.88</v>
      </c>
      <c r="N6543" s="213">
        <f t="shared" si="609"/>
        <v>23515.739999999998</v>
      </c>
      <c r="O6543" s="242">
        <f t="shared" si="610"/>
        <v>0.51529999999966092</v>
      </c>
      <c r="P6543" s="242"/>
      <c r="Q6543" s="179"/>
      <c r="R6543" s="179"/>
      <c r="S6543" s="179"/>
      <c r="T6543" s="179"/>
      <c r="U6543" s="179"/>
      <c r="V6543" s="179"/>
      <c r="W6543" s="179"/>
      <c r="X6543" s="179"/>
      <c r="Y6543" s="179"/>
      <c r="Z6543" s="179"/>
      <c r="AA6543" s="222"/>
      <c r="AB6543" s="222"/>
      <c r="AC6543" s="222"/>
      <c r="AD6543" s="179"/>
      <c r="AE6543" s="179"/>
      <c r="AF6543" s="179"/>
      <c r="AG6543" s="179"/>
      <c r="AH6543" s="179"/>
      <c r="AI6543" s="179"/>
      <c r="AJ6543" s="179"/>
    </row>
    <row r="6544" spans="2:36" x14ac:dyDescent="0.3">
      <c r="B6544" s="224">
        <v>662100</v>
      </c>
      <c r="C6544" s="209">
        <v>279637</v>
      </c>
      <c r="D6544" s="206">
        <f t="shared" si="602"/>
        <v>0.42234858782661228</v>
      </c>
      <c r="E6544" s="208">
        <f t="shared" si="603"/>
        <v>0.45</v>
      </c>
      <c r="F6544" s="207">
        <v>15380.03</v>
      </c>
      <c r="G6544" s="207">
        <v>22370.959999999999</v>
      </c>
      <c r="H6544" s="207">
        <v>25167.33</v>
      </c>
      <c r="I6544" s="214">
        <f t="shared" si="604"/>
        <v>261331</v>
      </c>
      <c r="J6544" s="211">
        <f t="shared" si="605"/>
        <v>0.39470019634496301</v>
      </c>
      <c r="K6544" s="212">
        <f t="shared" si="606"/>
        <v>0.45</v>
      </c>
      <c r="L6544" s="214">
        <f t="shared" si="607"/>
        <v>14373.205</v>
      </c>
      <c r="M6544" s="213">
        <f t="shared" si="608"/>
        <v>20906.48</v>
      </c>
      <c r="N6544" s="213">
        <f t="shared" si="609"/>
        <v>23519.79</v>
      </c>
      <c r="O6544" s="242">
        <f t="shared" si="610"/>
        <v>0.51520000000047728</v>
      </c>
      <c r="P6544" s="242"/>
      <c r="Q6544" s="179"/>
      <c r="R6544" s="179"/>
      <c r="S6544" s="179"/>
      <c r="T6544" s="179"/>
      <c r="U6544" s="179"/>
      <c r="V6544" s="179"/>
      <c r="W6544" s="179"/>
      <c r="X6544" s="179"/>
      <c r="Y6544" s="179"/>
      <c r="Z6544" s="179"/>
      <c r="AA6544" s="222"/>
      <c r="AB6544" s="222"/>
      <c r="AC6544" s="222"/>
      <c r="AD6544" s="179"/>
      <c r="AE6544" s="179"/>
      <c r="AF6544" s="179"/>
      <c r="AG6544" s="179"/>
      <c r="AH6544" s="179"/>
      <c r="AI6544" s="179"/>
      <c r="AJ6544" s="179"/>
    </row>
    <row r="6545" spans="2:36" x14ac:dyDescent="0.3">
      <c r="B6545" s="224">
        <v>662200</v>
      </c>
      <c r="C6545" s="209">
        <v>279682</v>
      </c>
      <c r="D6545" s="206">
        <f t="shared" si="602"/>
        <v>0.42235276351555423</v>
      </c>
      <c r="E6545" s="208">
        <f t="shared" si="603"/>
        <v>0.45</v>
      </c>
      <c r="F6545" s="207">
        <v>15382.51</v>
      </c>
      <c r="G6545" s="207">
        <v>22374.560000000001</v>
      </c>
      <c r="H6545" s="207">
        <v>25171.38</v>
      </c>
      <c r="I6545" s="214">
        <f t="shared" si="604"/>
        <v>261376</v>
      </c>
      <c r="J6545" s="211">
        <f t="shared" si="605"/>
        <v>0.3947085472666868</v>
      </c>
      <c r="K6545" s="212">
        <f t="shared" si="606"/>
        <v>0.45</v>
      </c>
      <c r="L6545" s="214">
        <f t="shared" si="607"/>
        <v>14375.68</v>
      </c>
      <c r="M6545" s="213">
        <f t="shared" si="608"/>
        <v>20910.080000000002</v>
      </c>
      <c r="N6545" s="213">
        <f t="shared" si="609"/>
        <v>23523.84</v>
      </c>
      <c r="O6545" s="242">
        <f t="shared" si="610"/>
        <v>0.51530000000013387</v>
      </c>
      <c r="P6545" s="242"/>
      <c r="Q6545" s="179"/>
      <c r="R6545" s="179"/>
      <c r="S6545" s="179"/>
      <c r="T6545" s="179"/>
      <c r="U6545" s="179"/>
      <c r="V6545" s="179"/>
      <c r="W6545" s="179"/>
      <c r="X6545" s="179"/>
      <c r="Y6545" s="179"/>
      <c r="Z6545" s="179"/>
      <c r="AA6545" s="222"/>
      <c r="AB6545" s="222"/>
      <c r="AC6545" s="222"/>
      <c r="AD6545" s="179"/>
      <c r="AE6545" s="179"/>
      <c r="AF6545" s="179"/>
      <c r="AG6545" s="179"/>
      <c r="AH6545" s="179"/>
      <c r="AI6545" s="179"/>
      <c r="AJ6545" s="179"/>
    </row>
    <row r="6546" spans="2:36" x14ac:dyDescent="0.3">
      <c r="B6546" s="224">
        <v>662300</v>
      </c>
      <c r="C6546" s="209">
        <v>279727</v>
      </c>
      <c r="D6546" s="206">
        <f t="shared" si="602"/>
        <v>0.42235693794353013</v>
      </c>
      <c r="E6546" s="208">
        <f t="shared" si="603"/>
        <v>0.45</v>
      </c>
      <c r="F6546" s="207">
        <v>15384.98</v>
      </c>
      <c r="G6546" s="207">
        <v>22378.16</v>
      </c>
      <c r="H6546" s="207">
        <v>25175.43</v>
      </c>
      <c r="I6546" s="214">
        <f t="shared" si="604"/>
        <v>261421</v>
      </c>
      <c r="J6546" s="211">
        <f t="shared" si="605"/>
        <v>0.39471689566661633</v>
      </c>
      <c r="K6546" s="212">
        <f t="shared" si="606"/>
        <v>0.45</v>
      </c>
      <c r="L6546" s="214">
        <f t="shared" si="607"/>
        <v>14378.155000000001</v>
      </c>
      <c r="M6546" s="213">
        <f t="shared" si="608"/>
        <v>20913.68</v>
      </c>
      <c r="N6546" s="213">
        <f t="shared" si="609"/>
        <v>23527.89</v>
      </c>
      <c r="O6546" s="242">
        <f t="shared" si="610"/>
        <v>0.51519999999971333</v>
      </c>
      <c r="P6546" s="242"/>
      <c r="Q6546" s="179"/>
      <c r="R6546" s="179"/>
      <c r="S6546" s="179"/>
      <c r="T6546" s="179"/>
      <c r="U6546" s="179"/>
      <c r="V6546" s="179"/>
      <c r="W6546" s="179"/>
      <c r="X6546" s="179"/>
      <c r="Y6546" s="179"/>
      <c r="Z6546" s="179"/>
      <c r="AA6546" s="222"/>
      <c r="AB6546" s="222"/>
      <c r="AC6546" s="222"/>
      <c r="AD6546" s="179"/>
      <c r="AE6546" s="179"/>
      <c r="AF6546" s="179"/>
      <c r="AG6546" s="179"/>
      <c r="AH6546" s="179"/>
      <c r="AI6546" s="179"/>
      <c r="AJ6546" s="179"/>
    </row>
    <row r="6547" spans="2:36" x14ac:dyDescent="0.3">
      <c r="B6547" s="224">
        <v>662400</v>
      </c>
      <c r="C6547" s="209">
        <v>279772</v>
      </c>
      <c r="D6547" s="206">
        <f t="shared" si="602"/>
        <v>0.42236111111111113</v>
      </c>
      <c r="E6547" s="208">
        <f t="shared" si="603"/>
        <v>0.45</v>
      </c>
      <c r="F6547" s="207">
        <v>15387.46</v>
      </c>
      <c r="G6547" s="207">
        <v>22381.759999999998</v>
      </c>
      <c r="H6547" s="207">
        <v>25179.48</v>
      </c>
      <c r="I6547" s="214">
        <f t="shared" si="604"/>
        <v>261466</v>
      </c>
      <c r="J6547" s="211">
        <f t="shared" si="605"/>
        <v>0.39472524154589372</v>
      </c>
      <c r="K6547" s="212">
        <f t="shared" si="606"/>
        <v>0.45</v>
      </c>
      <c r="L6547" s="214">
        <f t="shared" si="607"/>
        <v>14380.63</v>
      </c>
      <c r="M6547" s="213">
        <f t="shared" si="608"/>
        <v>20917.28</v>
      </c>
      <c r="N6547" s="213">
        <f t="shared" si="609"/>
        <v>23531.94</v>
      </c>
      <c r="O6547" s="242">
        <f t="shared" si="610"/>
        <v>0.51530000000002474</v>
      </c>
      <c r="P6547" s="242"/>
      <c r="Q6547" s="179"/>
      <c r="R6547" s="179"/>
      <c r="S6547" s="179"/>
      <c r="T6547" s="179"/>
      <c r="U6547" s="179"/>
      <c r="V6547" s="179"/>
      <c r="W6547" s="179"/>
      <c r="X6547" s="179"/>
      <c r="Y6547" s="179"/>
      <c r="Z6547" s="179"/>
      <c r="AA6547" s="222"/>
      <c r="AB6547" s="222"/>
      <c r="AC6547" s="222"/>
      <c r="AD6547" s="179"/>
      <c r="AE6547" s="179"/>
      <c r="AF6547" s="179"/>
      <c r="AG6547" s="179"/>
      <c r="AH6547" s="179"/>
      <c r="AI6547" s="179"/>
      <c r="AJ6547" s="179"/>
    </row>
    <row r="6548" spans="2:36" x14ac:dyDescent="0.3">
      <c r="B6548" s="224">
        <v>662500</v>
      </c>
      <c r="C6548" s="209">
        <v>279817</v>
      </c>
      <c r="D6548" s="206">
        <f t="shared" si="602"/>
        <v>0.42236528301886794</v>
      </c>
      <c r="E6548" s="208">
        <f t="shared" si="603"/>
        <v>0.45</v>
      </c>
      <c r="F6548" s="207">
        <v>15389.93</v>
      </c>
      <c r="G6548" s="207">
        <v>22385.360000000001</v>
      </c>
      <c r="H6548" s="207">
        <v>25183.53</v>
      </c>
      <c r="I6548" s="214">
        <f t="shared" si="604"/>
        <v>261511</v>
      </c>
      <c r="J6548" s="211">
        <f t="shared" si="605"/>
        <v>0.39473358490566035</v>
      </c>
      <c r="K6548" s="212">
        <f t="shared" si="606"/>
        <v>0.45</v>
      </c>
      <c r="L6548" s="214">
        <f t="shared" si="607"/>
        <v>14383.105</v>
      </c>
      <c r="M6548" s="213">
        <f t="shared" si="608"/>
        <v>20920.88</v>
      </c>
      <c r="N6548" s="213">
        <f t="shared" si="609"/>
        <v>23535.989999999998</v>
      </c>
      <c r="O6548" s="242">
        <f t="shared" si="610"/>
        <v>0.51519999999964061</v>
      </c>
      <c r="P6548" s="242"/>
      <c r="Q6548" s="179"/>
      <c r="R6548" s="179"/>
      <c r="S6548" s="179"/>
      <c r="T6548" s="179"/>
      <c r="U6548" s="179"/>
      <c r="V6548" s="179"/>
      <c r="W6548" s="179"/>
      <c r="X6548" s="179"/>
      <c r="Y6548" s="179"/>
      <c r="Z6548" s="179"/>
      <c r="AA6548" s="222"/>
      <c r="AB6548" s="222"/>
      <c r="AC6548" s="222"/>
      <c r="AD6548" s="179"/>
      <c r="AE6548" s="179"/>
      <c r="AF6548" s="179"/>
      <c r="AG6548" s="179"/>
      <c r="AH6548" s="179"/>
      <c r="AI6548" s="179"/>
      <c r="AJ6548" s="179"/>
    </row>
    <row r="6549" spans="2:36" x14ac:dyDescent="0.3">
      <c r="B6549" s="224">
        <v>662600</v>
      </c>
      <c r="C6549" s="209">
        <v>279862</v>
      </c>
      <c r="D6549" s="206">
        <f t="shared" si="602"/>
        <v>0.42236945366737094</v>
      </c>
      <c r="E6549" s="208">
        <f t="shared" si="603"/>
        <v>0.45</v>
      </c>
      <c r="F6549" s="207">
        <v>15392.41</v>
      </c>
      <c r="G6549" s="207">
        <v>22388.959999999999</v>
      </c>
      <c r="H6549" s="207">
        <v>25187.58</v>
      </c>
      <c r="I6549" s="214">
        <f t="shared" si="604"/>
        <v>261556</v>
      </c>
      <c r="J6549" s="211">
        <f t="shared" si="605"/>
        <v>0.39474192574705702</v>
      </c>
      <c r="K6549" s="212">
        <f t="shared" si="606"/>
        <v>0.45</v>
      </c>
      <c r="L6549" s="214">
        <f t="shared" si="607"/>
        <v>14385.58</v>
      </c>
      <c r="M6549" s="213">
        <f t="shared" si="608"/>
        <v>20924.48</v>
      </c>
      <c r="N6549" s="213">
        <f t="shared" si="609"/>
        <v>23540.04</v>
      </c>
      <c r="O6549" s="242">
        <f t="shared" si="610"/>
        <v>0.5152999999999156</v>
      </c>
      <c r="P6549" s="242"/>
      <c r="Q6549" s="179"/>
      <c r="R6549" s="179"/>
      <c r="S6549" s="179"/>
      <c r="T6549" s="179"/>
      <c r="U6549" s="179"/>
      <c r="V6549" s="179"/>
      <c r="W6549" s="179"/>
      <c r="X6549" s="179"/>
      <c r="Y6549" s="179"/>
      <c r="Z6549" s="179"/>
      <c r="AA6549" s="222"/>
      <c r="AB6549" s="222"/>
      <c r="AC6549" s="222"/>
      <c r="AD6549" s="179"/>
      <c r="AE6549" s="179"/>
      <c r="AF6549" s="179"/>
      <c r="AG6549" s="179"/>
      <c r="AH6549" s="179"/>
      <c r="AI6549" s="179"/>
      <c r="AJ6549" s="179"/>
    </row>
    <row r="6550" spans="2:36" x14ac:dyDescent="0.3">
      <c r="B6550" s="224">
        <v>662700</v>
      </c>
      <c r="C6550" s="209">
        <v>279907</v>
      </c>
      <c r="D6550" s="206">
        <f t="shared" si="602"/>
        <v>0.42237362305719028</v>
      </c>
      <c r="E6550" s="208">
        <f t="shared" si="603"/>
        <v>0.45</v>
      </c>
      <c r="F6550" s="207">
        <v>15394.88</v>
      </c>
      <c r="G6550" s="207">
        <v>22392.560000000001</v>
      </c>
      <c r="H6550" s="207">
        <v>25191.63</v>
      </c>
      <c r="I6550" s="214">
        <f t="shared" si="604"/>
        <v>261601</v>
      </c>
      <c r="J6550" s="211">
        <f t="shared" si="605"/>
        <v>0.39475026407122377</v>
      </c>
      <c r="K6550" s="212">
        <f t="shared" si="606"/>
        <v>0.45</v>
      </c>
      <c r="L6550" s="214">
        <f t="shared" si="607"/>
        <v>14388.055</v>
      </c>
      <c r="M6550" s="213">
        <f t="shared" si="608"/>
        <v>20928.080000000002</v>
      </c>
      <c r="N6550" s="213">
        <f t="shared" si="609"/>
        <v>23544.09</v>
      </c>
      <c r="O6550" s="242">
        <f t="shared" si="610"/>
        <v>0.51520000000007715</v>
      </c>
      <c r="P6550" s="242"/>
      <c r="Q6550" s="179"/>
      <c r="R6550" s="179"/>
      <c r="S6550" s="179"/>
      <c r="T6550" s="179"/>
      <c r="U6550" s="179"/>
      <c r="V6550" s="179"/>
      <c r="W6550" s="179"/>
      <c r="X6550" s="179"/>
      <c r="Y6550" s="179"/>
      <c r="Z6550" s="179"/>
      <c r="AA6550" s="222"/>
      <c r="AB6550" s="222"/>
      <c r="AC6550" s="222"/>
      <c r="AD6550" s="179"/>
      <c r="AE6550" s="179"/>
      <c r="AF6550" s="179"/>
      <c r="AG6550" s="179"/>
      <c r="AH6550" s="179"/>
      <c r="AI6550" s="179"/>
      <c r="AJ6550" s="179"/>
    </row>
    <row r="6551" spans="2:36" x14ac:dyDescent="0.3">
      <c r="B6551" s="224">
        <v>662800</v>
      </c>
      <c r="C6551" s="209">
        <v>279952</v>
      </c>
      <c r="D6551" s="206">
        <f t="shared" si="602"/>
        <v>0.42237779118889557</v>
      </c>
      <c r="E6551" s="208">
        <f t="shared" si="603"/>
        <v>0.45</v>
      </c>
      <c r="F6551" s="207">
        <v>15397.36</v>
      </c>
      <c r="G6551" s="207">
        <v>22396.16</v>
      </c>
      <c r="H6551" s="207">
        <v>25195.68</v>
      </c>
      <c r="I6551" s="214">
        <f t="shared" si="604"/>
        <v>261646</v>
      </c>
      <c r="J6551" s="211">
        <f t="shared" si="605"/>
        <v>0.39475859987929995</v>
      </c>
      <c r="K6551" s="212">
        <f t="shared" si="606"/>
        <v>0.45</v>
      </c>
      <c r="L6551" s="214">
        <f t="shared" si="607"/>
        <v>14390.53</v>
      </c>
      <c r="M6551" s="213">
        <f t="shared" si="608"/>
        <v>20931.68</v>
      </c>
      <c r="N6551" s="213">
        <f t="shared" si="609"/>
        <v>23548.14</v>
      </c>
      <c r="O6551" s="242">
        <f t="shared" si="610"/>
        <v>0.51529999999980647</v>
      </c>
      <c r="P6551" s="242"/>
      <c r="Q6551" s="179"/>
      <c r="R6551" s="179"/>
      <c r="S6551" s="179"/>
      <c r="T6551" s="179"/>
      <c r="U6551" s="179"/>
      <c r="V6551" s="179"/>
      <c r="W6551" s="179"/>
      <c r="X6551" s="179"/>
      <c r="Y6551" s="179"/>
      <c r="Z6551" s="179"/>
      <c r="AA6551" s="222"/>
      <c r="AB6551" s="222"/>
      <c r="AC6551" s="222"/>
      <c r="AD6551" s="179"/>
      <c r="AE6551" s="179"/>
      <c r="AF6551" s="179"/>
      <c r="AG6551" s="179"/>
      <c r="AH6551" s="179"/>
      <c r="AI6551" s="179"/>
      <c r="AJ6551" s="179"/>
    </row>
    <row r="6552" spans="2:36" x14ac:dyDescent="0.3">
      <c r="B6552" s="224">
        <v>662900</v>
      </c>
      <c r="C6552" s="209">
        <v>279997</v>
      </c>
      <c r="D6552" s="206">
        <f t="shared" ref="D6552:D6615" si="611">C6552/B6552</f>
        <v>0.42238195806305628</v>
      </c>
      <c r="E6552" s="208">
        <f t="shared" ref="E6552:E6615" si="612">(C6552-C6551)/(B6552-B6551)</f>
        <v>0.45</v>
      </c>
      <c r="F6552" s="207">
        <v>15399.83</v>
      </c>
      <c r="G6552" s="207">
        <v>22399.759999999998</v>
      </c>
      <c r="H6552" s="207">
        <v>25199.73</v>
      </c>
      <c r="I6552" s="214">
        <f t="shared" si="604"/>
        <v>261691</v>
      </c>
      <c r="J6552" s="211">
        <f t="shared" si="605"/>
        <v>0.39476693317242417</v>
      </c>
      <c r="K6552" s="212">
        <f t="shared" si="606"/>
        <v>0.45</v>
      </c>
      <c r="L6552" s="214">
        <f t="shared" si="607"/>
        <v>14393.004999999999</v>
      </c>
      <c r="M6552" s="213">
        <f t="shared" si="608"/>
        <v>20935.28</v>
      </c>
      <c r="N6552" s="213">
        <f t="shared" si="609"/>
        <v>23552.19</v>
      </c>
      <c r="O6552" s="242">
        <f t="shared" si="610"/>
        <v>0.51519999999996802</v>
      </c>
      <c r="P6552" s="242"/>
      <c r="Q6552" s="179"/>
      <c r="R6552" s="179"/>
      <c r="S6552" s="179"/>
      <c r="T6552" s="179"/>
      <c r="U6552" s="179"/>
      <c r="V6552" s="179"/>
      <c r="W6552" s="179"/>
      <c r="X6552" s="179"/>
      <c r="Y6552" s="179"/>
      <c r="Z6552" s="179"/>
      <c r="AA6552" s="222"/>
      <c r="AB6552" s="222"/>
      <c r="AC6552" s="222"/>
      <c r="AD6552" s="179"/>
      <c r="AE6552" s="179"/>
      <c r="AF6552" s="179"/>
      <c r="AG6552" s="179"/>
      <c r="AH6552" s="179"/>
      <c r="AI6552" s="179"/>
      <c r="AJ6552" s="179"/>
    </row>
    <row r="6553" spans="2:36" x14ac:dyDescent="0.3">
      <c r="B6553" s="224">
        <v>663000</v>
      </c>
      <c r="C6553" s="209">
        <v>280042</v>
      </c>
      <c r="D6553" s="206">
        <f t="shared" si="611"/>
        <v>0.42238612368024131</v>
      </c>
      <c r="E6553" s="208">
        <f t="shared" si="612"/>
        <v>0.45</v>
      </c>
      <c r="F6553" s="207">
        <v>15402.31</v>
      </c>
      <c r="G6553" s="207">
        <v>22403.360000000001</v>
      </c>
      <c r="H6553" s="207">
        <v>25203.78</v>
      </c>
      <c r="I6553" s="214">
        <f t="shared" si="604"/>
        <v>261736</v>
      </c>
      <c r="J6553" s="211">
        <f t="shared" si="605"/>
        <v>0.39477526395173457</v>
      </c>
      <c r="K6553" s="212">
        <f t="shared" si="606"/>
        <v>0.45</v>
      </c>
      <c r="L6553" s="214">
        <f t="shared" si="607"/>
        <v>14395.48</v>
      </c>
      <c r="M6553" s="213">
        <f t="shared" si="608"/>
        <v>20938.88</v>
      </c>
      <c r="N6553" s="213">
        <f t="shared" si="609"/>
        <v>23556.239999999998</v>
      </c>
      <c r="O6553" s="242">
        <f t="shared" si="610"/>
        <v>0.51529999999966092</v>
      </c>
      <c r="P6553" s="242"/>
      <c r="Q6553" s="179"/>
      <c r="R6553" s="179"/>
      <c r="S6553" s="179"/>
      <c r="T6553" s="179"/>
      <c r="U6553" s="179"/>
      <c r="V6553" s="179"/>
      <c r="W6553" s="179"/>
      <c r="X6553" s="179"/>
      <c r="Y6553" s="179"/>
      <c r="Z6553" s="179"/>
      <c r="AA6553" s="222"/>
      <c r="AB6553" s="222"/>
      <c r="AC6553" s="222"/>
      <c r="AD6553" s="179"/>
      <c r="AE6553" s="179"/>
      <c r="AF6553" s="179"/>
      <c r="AG6553" s="179"/>
      <c r="AH6553" s="179"/>
      <c r="AI6553" s="179"/>
      <c r="AJ6553" s="179"/>
    </row>
    <row r="6554" spans="2:36" x14ac:dyDescent="0.3">
      <c r="B6554" s="224">
        <v>663100</v>
      </c>
      <c r="C6554" s="209">
        <v>280087</v>
      </c>
      <c r="D6554" s="206">
        <f t="shared" si="611"/>
        <v>0.42239028804101947</v>
      </c>
      <c r="E6554" s="208">
        <f t="shared" si="612"/>
        <v>0.45</v>
      </c>
      <c r="F6554" s="207">
        <v>15404.78</v>
      </c>
      <c r="G6554" s="207">
        <v>22406.959999999999</v>
      </c>
      <c r="H6554" s="207">
        <v>25207.83</v>
      </c>
      <c r="I6554" s="214">
        <f t="shared" si="604"/>
        <v>261781</v>
      </c>
      <c r="J6554" s="211">
        <f t="shared" si="605"/>
        <v>0.39478359221836828</v>
      </c>
      <c r="K6554" s="212">
        <f t="shared" si="606"/>
        <v>0.45</v>
      </c>
      <c r="L6554" s="214">
        <f t="shared" si="607"/>
        <v>14397.955</v>
      </c>
      <c r="M6554" s="213">
        <f t="shared" si="608"/>
        <v>20942.48</v>
      </c>
      <c r="N6554" s="213">
        <f t="shared" si="609"/>
        <v>23560.29</v>
      </c>
      <c r="O6554" s="242">
        <f t="shared" si="610"/>
        <v>0.51520000000047728</v>
      </c>
      <c r="P6554" s="242"/>
      <c r="Q6554" s="179"/>
      <c r="R6554" s="179"/>
      <c r="S6554" s="179"/>
      <c r="T6554" s="179"/>
      <c r="U6554" s="179"/>
      <c r="V6554" s="179"/>
      <c r="W6554" s="179"/>
      <c r="X6554" s="179"/>
      <c r="Y6554" s="179"/>
      <c r="Z6554" s="179"/>
      <c r="AA6554" s="222"/>
      <c r="AB6554" s="222"/>
      <c r="AC6554" s="222"/>
      <c r="AD6554" s="179"/>
      <c r="AE6554" s="179"/>
      <c r="AF6554" s="179"/>
      <c r="AG6554" s="179"/>
      <c r="AH6554" s="179"/>
      <c r="AI6554" s="179"/>
      <c r="AJ6554" s="179"/>
    </row>
    <row r="6555" spans="2:36" x14ac:dyDescent="0.3">
      <c r="B6555" s="224">
        <v>663200</v>
      </c>
      <c r="C6555" s="209">
        <v>280132</v>
      </c>
      <c r="D6555" s="206">
        <f t="shared" si="611"/>
        <v>0.42239445114595897</v>
      </c>
      <c r="E6555" s="208">
        <f t="shared" si="612"/>
        <v>0.45</v>
      </c>
      <c r="F6555" s="207">
        <v>15407.26</v>
      </c>
      <c r="G6555" s="207">
        <v>22410.560000000001</v>
      </c>
      <c r="H6555" s="207">
        <v>25211.88</v>
      </c>
      <c r="I6555" s="214">
        <f t="shared" si="604"/>
        <v>261826</v>
      </c>
      <c r="J6555" s="211">
        <f t="shared" si="605"/>
        <v>0.39479191797346203</v>
      </c>
      <c r="K6555" s="212">
        <f t="shared" si="606"/>
        <v>0.45</v>
      </c>
      <c r="L6555" s="214">
        <f t="shared" si="607"/>
        <v>14400.43</v>
      </c>
      <c r="M6555" s="213">
        <f t="shared" si="608"/>
        <v>20946.080000000002</v>
      </c>
      <c r="N6555" s="213">
        <f t="shared" si="609"/>
        <v>23564.34</v>
      </c>
      <c r="O6555" s="242">
        <f t="shared" si="610"/>
        <v>0.51530000000013387</v>
      </c>
      <c r="P6555" s="242"/>
      <c r="Q6555" s="179"/>
      <c r="R6555" s="179"/>
      <c r="S6555" s="179"/>
      <c r="T6555" s="179"/>
      <c r="U6555" s="179"/>
      <c r="V6555" s="179"/>
      <c r="W6555" s="179"/>
      <c r="X6555" s="179"/>
      <c r="Y6555" s="179"/>
      <c r="Z6555" s="179"/>
      <c r="AA6555" s="222"/>
      <c r="AB6555" s="222"/>
      <c r="AC6555" s="222"/>
      <c r="AD6555" s="179"/>
      <c r="AE6555" s="179"/>
      <c r="AF6555" s="179"/>
      <c r="AG6555" s="179"/>
      <c r="AH6555" s="179"/>
      <c r="AI6555" s="179"/>
      <c r="AJ6555" s="179"/>
    </row>
    <row r="6556" spans="2:36" x14ac:dyDescent="0.3">
      <c r="B6556" s="224">
        <v>663300</v>
      </c>
      <c r="C6556" s="209">
        <v>280177</v>
      </c>
      <c r="D6556" s="206">
        <f t="shared" si="611"/>
        <v>0.42239861299562792</v>
      </c>
      <c r="E6556" s="208">
        <f t="shared" si="612"/>
        <v>0.45</v>
      </c>
      <c r="F6556" s="207">
        <v>15409.73</v>
      </c>
      <c r="G6556" s="207">
        <v>22414.16</v>
      </c>
      <c r="H6556" s="207">
        <v>25215.93</v>
      </c>
      <c r="I6556" s="214">
        <f t="shared" si="604"/>
        <v>261871</v>
      </c>
      <c r="J6556" s="211">
        <f t="shared" si="605"/>
        <v>0.39480024121815166</v>
      </c>
      <c r="K6556" s="212">
        <f t="shared" si="606"/>
        <v>0.45</v>
      </c>
      <c r="L6556" s="214">
        <f t="shared" si="607"/>
        <v>14402.905000000001</v>
      </c>
      <c r="M6556" s="213">
        <f t="shared" si="608"/>
        <v>20949.68</v>
      </c>
      <c r="N6556" s="213">
        <f t="shared" si="609"/>
        <v>23568.39</v>
      </c>
      <c r="O6556" s="242">
        <f t="shared" si="610"/>
        <v>0.51519999999971333</v>
      </c>
      <c r="P6556" s="242"/>
      <c r="Q6556" s="179"/>
      <c r="R6556" s="179"/>
      <c r="S6556" s="179"/>
      <c r="T6556" s="179"/>
      <c r="U6556" s="179"/>
      <c r="V6556" s="179"/>
      <c r="W6556" s="179"/>
      <c r="X6556" s="179"/>
      <c r="Y6556" s="179"/>
      <c r="Z6556" s="179"/>
      <c r="AA6556" s="222"/>
      <c r="AB6556" s="222"/>
      <c r="AC6556" s="222"/>
      <c r="AD6556" s="179"/>
      <c r="AE6556" s="179"/>
      <c r="AF6556" s="179"/>
      <c r="AG6556" s="179"/>
      <c r="AH6556" s="179"/>
      <c r="AI6556" s="179"/>
      <c r="AJ6556" s="179"/>
    </row>
    <row r="6557" spans="2:36" x14ac:dyDescent="0.3">
      <c r="B6557" s="224">
        <v>663400</v>
      </c>
      <c r="C6557" s="209">
        <v>280222</v>
      </c>
      <c r="D6557" s="206">
        <f t="shared" si="611"/>
        <v>0.42240277359059392</v>
      </c>
      <c r="E6557" s="208">
        <f t="shared" si="612"/>
        <v>0.45</v>
      </c>
      <c r="F6557" s="207">
        <v>15412.21</v>
      </c>
      <c r="G6557" s="207">
        <v>22417.759999999998</v>
      </c>
      <c r="H6557" s="207">
        <v>25219.98</v>
      </c>
      <c r="I6557" s="214">
        <f t="shared" si="604"/>
        <v>261916</v>
      </c>
      <c r="J6557" s="211">
        <f t="shared" si="605"/>
        <v>0.3948085619535725</v>
      </c>
      <c r="K6557" s="212">
        <f t="shared" si="606"/>
        <v>0.45</v>
      </c>
      <c r="L6557" s="214">
        <f t="shared" si="607"/>
        <v>14405.38</v>
      </c>
      <c r="M6557" s="213">
        <f t="shared" si="608"/>
        <v>20953.28</v>
      </c>
      <c r="N6557" s="213">
        <f t="shared" si="609"/>
        <v>23572.44</v>
      </c>
      <c r="O6557" s="242">
        <f t="shared" si="610"/>
        <v>0.51530000000002474</v>
      </c>
      <c r="P6557" s="242"/>
      <c r="Q6557" s="179"/>
      <c r="R6557" s="179"/>
      <c r="S6557" s="179"/>
      <c r="T6557" s="179"/>
      <c r="U6557" s="179"/>
      <c r="V6557" s="179"/>
      <c r="W6557" s="179"/>
      <c r="X6557" s="179"/>
      <c r="Y6557" s="179"/>
      <c r="Z6557" s="179"/>
      <c r="AA6557" s="222"/>
      <c r="AB6557" s="222"/>
      <c r="AC6557" s="222"/>
      <c r="AD6557" s="179"/>
      <c r="AE6557" s="179"/>
      <c r="AF6557" s="179"/>
      <c r="AG6557" s="179"/>
      <c r="AH6557" s="179"/>
      <c r="AI6557" s="179"/>
      <c r="AJ6557" s="179"/>
    </row>
    <row r="6558" spans="2:36" x14ac:dyDescent="0.3">
      <c r="B6558" s="224">
        <v>663500</v>
      </c>
      <c r="C6558" s="209">
        <v>280267</v>
      </c>
      <c r="D6558" s="206">
        <f t="shared" si="611"/>
        <v>0.42240693293142428</v>
      </c>
      <c r="E6558" s="208">
        <f t="shared" si="612"/>
        <v>0.45</v>
      </c>
      <c r="F6558" s="207">
        <v>15414.68</v>
      </c>
      <c r="G6558" s="207">
        <v>22421.360000000001</v>
      </c>
      <c r="H6558" s="207">
        <v>25224.03</v>
      </c>
      <c r="I6558" s="214">
        <f t="shared" si="604"/>
        <v>261961</v>
      </c>
      <c r="J6558" s="211">
        <f t="shared" si="605"/>
        <v>0.39481688018085909</v>
      </c>
      <c r="K6558" s="212">
        <f t="shared" si="606"/>
        <v>0.45</v>
      </c>
      <c r="L6558" s="214">
        <f t="shared" si="607"/>
        <v>14407.855</v>
      </c>
      <c r="M6558" s="213">
        <f t="shared" si="608"/>
        <v>20956.88</v>
      </c>
      <c r="N6558" s="213">
        <f t="shared" si="609"/>
        <v>23576.489999999998</v>
      </c>
      <c r="O6558" s="242">
        <f t="shared" si="610"/>
        <v>0.51519999999964061</v>
      </c>
      <c r="P6558" s="242"/>
      <c r="Q6558" s="179"/>
      <c r="R6558" s="179"/>
      <c r="S6558" s="179"/>
      <c r="T6558" s="179"/>
      <c r="U6558" s="179"/>
      <c r="V6558" s="179"/>
      <c r="W6558" s="179"/>
      <c r="X6558" s="179"/>
      <c r="Y6558" s="179"/>
      <c r="Z6558" s="179"/>
      <c r="AA6558" s="222"/>
      <c r="AB6558" s="222"/>
      <c r="AC6558" s="222"/>
      <c r="AD6558" s="179"/>
      <c r="AE6558" s="179"/>
      <c r="AF6558" s="179"/>
      <c r="AG6558" s="179"/>
      <c r="AH6558" s="179"/>
      <c r="AI6558" s="179"/>
      <c r="AJ6558" s="179"/>
    </row>
    <row r="6559" spans="2:36" x14ac:dyDescent="0.3">
      <c r="B6559" s="224">
        <v>663600</v>
      </c>
      <c r="C6559" s="209">
        <v>280312</v>
      </c>
      <c r="D6559" s="206">
        <f t="shared" si="611"/>
        <v>0.42241109101868596</v>
      </c>
      <c r="E6559" s="208">
        <f t="shared" si="612"/>
        <v>0.45</v>
      </c>
      <c r="F6559" s="207">
        <v>15417.16</v>
      </c>
      <c r="G6559" s="207">
        <v>22424.959999999999</v>
      </c>
      <c r="H6559" s="207">
        <v>25228.080000000002</v>
      </c>
      <c r="I6559" s="214">
        <f t="shared" si="604"/>
        <v>262006</v>
      </c>
      <c r="J6559" s="211">
        <f t="shared" si="605"/>
        <v>0.39482519590114529</v>
      </c>
      <c r="K6559" s="212">
        <f t="shared" si="606"/>
        <v>0.45</v>
      </c>
      <c r="L6559" s="214">
        <f t="shared" si="607"/>
        <v>14410.33</v>
      </c>
      <c r="M6559" s="213">
        <f t="shared" si="608"/>
        <v>20960.48</v>
      </c>
      <c r="N6559" s="213">
        <f t="shared" si="609"/>
        <v>23580.54</v>
      </c>
      <c r="O6559" s="242">
        <f t="shared" si="610"/>
        <v>0.5152999999999156</v>
      </c>
      <c r="P6559" s="242"/>
      <c r="Q6559" s="179"/>
      <c r="R6559" s="179"/>
      <c r="S6559" s="179"/>
      <c r="T6559" s="179"/>
      <c r="U6559" s="179"/>
      <c r="V6559" s="179"/>
      <c r="W6559" s="179"/>
      <c r="X6559" s="179"/>
      <c r="Y6559" s="179"/>
      <c r="Z6559" s="179"/>
      <c r="AA6559" s="222"/>
      <c r="AB6559" s="222"/>
      <c r="AC6559" s="222"/>
      <c r="AD6559" s="179"/>
      <c r="AE6559" s="179"/>
      <c r="AF6559" s="179"/>
      <c r="AG6559" s="179"/>
      <c r="AH6559" s="179"/>
      <c r="AI6559" s="179"/>
      <c r="AJ6559" s="179"/>
    </row>
    <row r="6560" spans="2:36" x14ac:dyDescent="0.3">
      <c r="B6560" s="224">
        <v>663700</v>
      </c>
      <c r="C6560" s="209">
        <v>280357</v>
      </c>
      <c r="D6560" s="206">
        <f t="shared" si="611"/>
        <v>0.4224152478529456</v>
      </c>
      <c r="E6560" s="208">
        <f t="shared" si="612"/>
        <v>0.45</v>
      </c>
      <c r="F6560" s="207">
        <v>15419.63</v>
      </c>
      <c r="G6560" s="207">
        <v>22428.560000000001</v>
      </c>
      <c r="H6560" s="207">
        <v>25232.13</v>
      </c>
      <c r="I6560" s="214">
        <f t="shared" si="604"/>
        <v>262051</v>
      </c>
      <c r="J6560" s="211">
        <f t="shared" si="605"/>
        <v>0.39483350911556425</v>
      </c>
      <c r="K6560" s="212">
        <f t="shared" si="606"/>
        <v>0.45</v>
      </c>
      <c r="L6560" s="214">
        <f t="shared" si="607"/>
        <v>14412.805</v>
      </c>
      <c r="M6560" s="213">
        <f t="shared" si="608"/>
        <v>20964.080000000002</v>
      </c>
      <c r="N6560" s="213">
        <f t="shared" si="609"/>
        <v>23584.59</v>
      </c>
      <c r="O6560" s="242">
        <f t="shared" si="610"/>
        <v>0.51520000000007715</v>
      </c>
      <c r="P6560" s="242"/>
      <c r="Q6560" s="179"/>
      <c r="R6560" s="179"/>
      <c r="S6560" s="179"/>
      <c r="T6560" s="179"/>
      <c r="U6560" s="179"/>
      <c r="V6560" s="179"/>
      <c r="W6560" s="179"/>
      <c r="X6560" s="179"/>
      <c r="Y6560" s="179"/>
      <c r="Z6560" s="179"/>
      <c r="AA6560" s="222"/>
      <c r="AB6560" s="222"/>
      <c r="AC6560" s="222"/>
      <c r="AD6560" s="179"/>
      <c r="AE6560" s="179"/>
      <c r="AF6560" s="179"/>
      <c r="AG6560" s="179"/>
      <c r="AH6560" s="179"/>
      <c r="AI6560" s="179"/>
      <c r="AJ6560" s="179"/>
    </row>
    <row r="6561" spans="2:36" x14ac:dyDescent="0.3">
      <c r="B6561" s="224">
        <v>663800</v>
      </c>
      <c r="C6561" s="209">
        <v>280402</v>
      </c>
      <c r="D6561" s="206">
        <f t="shared" si="611"/>
        <v>0.42241940343476952</v>
      </c>
      <c r="E6561" s="208">
        <f t="shared" si="612"/>
        <v>0.45</v>
      </c>
      <c r="F6561" s="207">
        <v>15422.11</v>
      </c>
      <c r="G6561" s="207">
        <v>22432.16</v>
      </c>
      <c r="H6561" s="207">
        <v>25236.18</v>
      </c>
      <c r="I6561" s="214">
        <f t="shared" si="604"/>
        <v>262096</v>
      </c>
      <c r="J6561" s="211">
        <f t="shared" si="605"/>
        <v>0.39484181982524857</v>
      </c>
      <c r="K6561" s="212">
        <f t="shared" si="606"/>
        <v>0.45</v>
      </c>
      <c r="L6561" s="214">
        <f t="shared" si="607"/>
        <v>14415.28</v>
      </c>
      <c r="M6561" s="213">
        <f t="shared" si="608"/>
        <v>20967.68</v>
      </c>
      <c r="N6561" s="213">
        <f t="shared" si="609"/>
        <v>23588.639999999999</v>
      </c>
      <c r="O6561" s="242">
        <f t="shared" si="610"/>
        <v>0.51529999999980647</v>
      </c>
      <c r="P6561" s="242"/>
      <c r="Q6561" s="179"/>
      <c r="R6561" s="179"/>
      <c r="S6561" s="179"/>
      <c r="T6561" s="179"/>
      <c r="U6561" s="179"/>
      <c r="V6561" s="179"/>
      <c r="W6561" s="179"/>
      <c r="X6561" s="179"/>
      <c r="Y6561" s="179"/>
      <c r="Z6561" s="179"/>
      <c r="AA6561" s="222"/>
      <c r="AB6561" s="222"/>
      <c r="AC6561" s="222"/>
      <c r="AD6561" s="179"/>
      <c r="AE6561" s="179"/>
      <c r="AF6561" s="179"/>
      <c r="AG6561" s="179"/>
      <c r="AH6561" s="179"/>
      <c r="AI6561" s="179"/>
      <c r="AJ6561" s="179"/>
    </row>
    <row r="6562" spans="2:36" x14ac:dyDescent="0.3">
      <c r="B6562" s="224">
        <v>663900</v>
      </c>
      <c r="C6562" s="209">
        <v>280447</v>
      </c>
      <c r="D6562" s="206">
        <f t="shared" si="611"/>
        <v>0.42242355776472362</v>
      </c>
      <c r="E6562" s="208">
        <f t="shared" si="612"/>
        <v>0.45</v>
      </c>
      <c r="F6562" s="207">
        <v>15424.58</v>
      </c>
      <c r="G6562" s="207">
        <v>22435.759999999998</v>
      </c>
      <c r="H6562" s="207">
        <v>25240.23</v>
      </c>
      <c r="I6562" s="214">
        <f t="shared" si="604"/>
        <v>262141</v>
      </c>
      <c r="J6562" s="211">
        <f t="shared" si="605"/>
        <v>0.39485012803133002</v>
      </c>
      <c r="K6562" s="212">
        <f t="shared" si="606"/>
        <v>0.45</v>
      </c>
      <c r="L6562" s="214">
        <f t="shared" si="607"/>
        <v>14417.754999999999</v>
      </c>
      <c r="M6562" s="213">
        <f t="shared" si="608"/>
        <v>20971.28</v>
      </c>
      <c r="N6562" s="213">
        <f t="shared" si="609"/>
        <v>23592.69</v>
      </c>
      <c r="O6562" s="242">
        <f t="shared" si="610"/>
        <v>0.51519999999996802</v>
      </c>
      <c r="P6562" s="242"/>
      <c r="Q6562" s="179"/>
      <c r="R6562" s="179"/>
      <c r="S6562" s="179"/>
      <c r="T6562" s="179"/>
      <c r="U6562" s="179"/>
      <c r="V6562" s="179"/>
      <c r="W6562" s="179"/>
      <c r="X6562" s="179"/>
      <c r="Y6562" s="179"/>
      <c r="Z6562" s="179"/>
      <c r="AA6562" s="222"/>
      <c r="AB6562" s="222"/>
      <c r="AC6562" s="222"/>
      <c r="AD6562" s="179"/>
      <c r="AE6562" s="179"/>
      <c r="AF6562" s="179"/>
      <c r="AG6562" s="179"/>
      <c r="AH6562" s="179"/>
      <c r="AI6562" s="179"/>
      <c r="AJ6562" s="179"/>
    </row>
    <row r="6563" spans="2:36" x14ac:dyDescent="0.3">
      <c r="B6563" s="224">
        <v>664000</v>
      </c>
      <c r="C6563" s="209">
        <v>280492</v>
      </c>
      <c r="D6563" s="206">
        <f t="shared" si="611"/>
        <v>0.42242771084337349</v>
      </c>
      <c r="E6563" s="208">
        <f t="shared" si="612"/>
        <v>0.45</v>
      </c>
      <c r="F6563" s="207">
        <v>15427.06</v>
      </c>
      <c r="G6563" s="207">
        <v>22439.360000000001</v>
      </c>
      <c r="H6563" s="207">
        <v>25244.28</v>
      </c>
      <c r="I6563" s="214">
        <f t="shared" si="604"/>
        <v>262186</v>
      </c>
      <c r="J6563" s="211">
        <f t="shared" si="605"/>
        <v>0.39485843373493978</v>
      </c>
      <c r="K6563" s="212">
        <f t="shared" si="606"/>
        <v>0.45</v>
      </c>
      <c r="L6563" s="214">
        <f t="shared" si="607"/>
        <v>14420.23</v>
      </c>
      <c r="M6563" s="213">
        <f t="shared" si="608"/>
        <v>20974.880000000001</v>
      </c>
      <c r="N6563" s="213">
        <f t="shared" si="609"/>
        <v>23596.739999999998</v>
      </c>
      <c r="O6563" s="242">
        <f t="shared" si="610"/>
        <v>0.51529999999966092</v>
      </c>
      <c r="P6563" s="242"/>
      <c r="Q6563" s="179"/>
      <c r="R6563" s="179"/>
      <c r="S6563" s="179"/>
      <c r="T6563" s="179"/>
      <c r="U6563" s="179"/>
      <c r="V6563" s="179"/>
      <c r="W6563" s="179"/>
      <c r="X6563" s="179"/>
      <c r="Y6563" s="179"/>
      <c r="Z6563" s="179"/>
      <c r="AA6563" s="222"/>
      <c r="AB6563" s="222"/>
      <c r="AC6563" s="222"/>
      <c r="AD6563" s="179"/>
      <c r="AE6563" s="179"/>
      <c r="AF6563" s="179"/>
      <c r="AG6563" s="179"/>
      <c r="AH6563" s="179"/>
      <c r="AI6563" s="179"/>
      <c r="AJ6563" s="179"/>
    </row>
    <row r="6564" spans="2:36" x14ac:dyDescent="0.3">
      <c r="B6564" s="224">
        <v>664100</v>
      </c>
      <c r="C6564" s="209">
        <v>280537</v>
      </c>
      <c r="D6564" s="206">
        <f t="shared" si="611"/>
        <v>0.42243186267128446</v>
      </c>
      <c r="E6564" s="208">
        <f t="shared" si="612"/>
        <v>0.45</v>
      </c>
      <c r="F6564" s="207">
        <v>15429.53</v>
      </c>
      <c r="G6564" s="207">
        <v>22442.959999999999</v>
      </c>
      <c r="H6564" s="207">
        <v>25248.33</v>
      </c>
      <c r="I6564" s="214">
        <f t="shared" si="604"/>
        <v>262231</v>
      </c>
      <c r="J6564" s="211">
        <f t="shared" si="605"/>
        <v>0.39486673693720825</v>
      </c>
      <c r="K6564" s="212">
        <f t="shared" si="606"/>
        <v>0.45</v>
      </c>
      <c r="L6564" s="214">
        <f t="shared" si="607"/>
        <v>14422.705</v>
      </c>
      <c r="M6564" s="213">
        <f t="shared" si="608"/>
        <v>20978.48</v>
      </c>
      <c r="N6564" s="213">
        <f t="shared" si="609"/>
        <v>23600.79</v>
      </c>
      <c r="O6564" s="242">
        <f t="shared" si="610"/>
        <v>0.51520000000047728</v>
      </c>
      <c r="P6564" s="242"/>
      <c r="Q6564" s="179"/>
      <c r="R6564" s="179"/>
      <c r="S6564" s="179"/>
      <c r="T6564" s="179"/>
      <c r="U6564" s="179"/>
      <c r="V6564" s="179"/>
      <c r="W6564" s="179"/>
      <c r="X6564" s="179"/>
      <c r="Y6564" s="179"/>
      <c r="Z6564" s="179"/>
      <c r="AA6564" s="222"/>
      <c r="AB6564" s="222"/>
      <c r="AC6564" s="222"/>
      <c r="AD6564" s="179"/>
      <c r="AE6564" s="179"/>
      <c r="AF6564" s="179"/>
      <c r="AG6564" s="179"/>
      <c r="AH6564" s="179"/>
      <c r="AI6564" s="179"/>
      <c r="AJ6564" s="179"/>
    </row>
    <row r="6565" spans="2:36" x14ac:dyDescent="0.3">
      <c r="B6565" s="224">
        <v>664200</v>
      </c>
      <c r="C6565" s="209">
        <v>280582</v>
      </c>
      <c r="D6565" s="206">
        <f t="shared" si="611"/>
        <v>0.42243601324902136</v>
      </c>
      <c r="E6565" s="208">
        <f t="shared" si="612"/>
        <v>0.45</v>
      </c>
      <c r="F6565" s="207">
        <v>15432.01</v>
      </c>
      <c r="G6565" s="207">
        <v>22446.560000000001</v>
      </c>
      <c r="H6565" s="207">
        <v>25252.38</v>
      </c>
      <c r="I6565" s="214">
        <f t="shared" si="604"/>
        <v>262276</v>
      </c>
      <c r="J6565" s="211">
        <f t="shared" si="605"/>
        <v>0.39487503763926529</v>
      </c>
      <c r="K6565" s="212">
        <f t="shared" si="606"/>
        <v>0.45</v>
      </c>
      <c r="L6565" s="214">
        <f t="shared" si="607"/>
        <v>14425.18</v>
      </c>
      <c r="M6565" s="213">
        <f t="shared" si="608"/>
        <v>20982.080000000002</v>
      </c>
      <c r="N6565" s="213">
        <f t="shared" si="609"/>
        <v>23604.84</v>
      </c>
      <c r="O6565" s="242">
        <f t="shared" si="610"/>
        <v>0.51530000000013387</v>
      </c>
      <c r="P6565" s="242"/>
      <c r="Q6565" s="179"/>
      <c r="R6565" s="179"/>
      <c r="S6565" s="179"/>
      <c r="T6565" s="179"/>
      <c r="U6565" s="179"/>
      <c r="V6565" s="179"/>
      <c r="W6565" s="179"/>
      <c r="X6565" s="179"/>
      <c r="Y6565" s="179"/>
      <c r="Z6565" s="179"/>
      <c r="AA6565" s="222"/>
      <c r="AB6565" s="222"/>
      <c r="AC6565" s="222"/>
      <c r="AD6565" s="179"/>
      <c r="AE6565" s="179"/>
      <c r="AF6565" s="179"/>
      <c r="AG6565" s="179"/>
      <c r="AH6565" s="179"/>
      <c r="AI6565" s="179"/>
      <c r="AJ6565" s="179"/>
    </row>
    <row r="6566" spans="2:36" x14ac:dyDescent="0.3">
      <c r="B6566" s="224">
        <v>664300</v>
      </c>
      <c r="C6566" s="209">
        <v>280627</v>
      </c>
      <c r="D6566" s="206">
        <f t="shared" si="611"/>
        <v>0.42244016257714889</v>
      </c>
      <c r="E6566" s="208">
        <f t="shared" si="612"/>
        <v>0.45</v>
      </c>
      <c r="F6566" s="207">
        <v>15434.48</v>
      </c>
      <c r="G6566" s="207">
        <v>22450.16</v>
      </c>
      <c r="H6566" s="207">
        <v>25256.43</v>
      </c>
      <c r="I6566" s="214">
        <f t="shared" si="604"/>
        <v>262321</v>
      </c>
      <c r="J6566" s="211">
        <f t="shared" si="605"/>
        <v>0.39488333584223995</v>
      </c>
      <c r="K6566" s="212">
        <f t="shared" si="606"/>
        <v>0.45</v>
      </c>
      <c r="L6566" s="214">
        <f t="shared" si="607"/>
        <v>14427.655000000001</v>
      </c>
      <c r="M6566" s="213">
        <f t="shared" si="608"/>
        <v>20985.68</v>
      </c>
      <c r="N6566" s="213">
        <f t="shared" si="609"/>
        <v>23608.89</v>
      </c>
      <c r="O6566" s="242">
        <f t="shared" si="610"/>
        <v>0.51519999999971333</v>
      </c>
      <c r="P6566" s="242"/>
      <c r="Q6566" s="179"/>
      <c r="R6566" s="179"/>
      <c r="S6566" s="179"/>
      <c r="T6566" s="179"/>
      <c r="U6566" s="179"/>
      <c r="V6566" s="179"/>
      <c r="W6566" s="179"/>
      <c r="X6566" s="179"/>
      <c r="Y6566" s="179"/>
      <c r="Z6566" s="179"/>
      <c r="AA6566" s="222"/>
      <c r="AB6566" s="222"/>
      <c r="AC6566" s="222"/>
      <c r="AD6566" s="179"/>
      <c r="AE6566" s="179"/>
      <c r="AF6566" s="179"/>
      <c r="AG6566" s="179"/>
      <c r="AH6566" s="179"/>
      <c r="AI6566" s="179"/>
      <c r="AJ6566" s="179"/>
    </row>
    <row r="6567" spans="2:36" x14ac:dyDescent="0.3">
      <c r="B6567" s="224">
        <v>664400</v>
      </c>
      <c r="C6567" s="209">
        <v>280672</v>
      </c>
      <c r="D6567" s="206">
        <f t="shared" si="611"/>
        <v>0.42244431065623117</v>
      </c>
      <c r="E6567" s="208">
        <f t="shared" si="612"/>
        <v>0.45</v>
      </c>
      <c r="F6567" s="207">
        <v>15436.96</v>
      </c>
      <c r="G6567" s="207">
        <v>22453.759999999998</v>
      </c>
      <c r="H6567" s="207">
        <v>25260.48</v>
      </c>
      <c r="I6567" s="214">
        <f t="shared" si="604"/>
        <v>262366</v>
      </c>
      <c r="J6567" s="211">
        <f t="shared" si="605"/>
        <v>0.3948916315472607</v>
      </c>
      <c r="K6567" s="212">
        <f t="shared" si="606"/>
        <v>0.45</v>
      </c>
      <c r="L6567" s="214">
        <f t="shared" si="607"/>
        <v>14430.13</v>
      </c>
      <c r="M6567" s="213">
        <f t="shared" si="608"/>
        <v>20989.279999999999</v>
      </c>
      <c r="N6567" s="213">
        <f t="shared" si="609"/>
        <v>23612.94</v>
      </c>
      <c r="O6567" s="242">
        <f t="shared" si="610"/>
        <v>0.51530000000002474</v>
      </c>
      <c r="P6567" s="242"/>
      <c r="Q6567" s="179"/>
      <c r="R6567" s="179"/>
      <c r="S6567" s="179"/>
      <c r="T6567" s="179"/>
      <c r="U6567" s="179"/>
      <c r="V6567" s="179"/>
      <c r="W6567" s="179"/>
      <c r="X6567" s="179"/>
      <c r="Y6567" s="179"/>
      <c r="Z6567" s="179"/>
      <c r="AA6567" s="222"/>
      <c r="AB6567" s="222"/>
      <c r="AC6567" s="222"/>
      <c r="AD6567" s="179"/>
      <c r="AE6567" s="179"/>
      <c r="AF6567" s="179"/>
      <c r="AG6567" s="179"/>
      <c r="AH6567" s="179"/>
      <c r="AI6567" s="179"/>
      <c r="AJ6567" s="179"/>
    </row>
    <row r="6568" spans="2:36" x14ac:dyDescent="0.3">
      <c r="B6568" s="224">
        <v>664500</v>
      </c>
      <c r="C6568" s="209">
        <v>280717</v>
      </c>
      <c r="D6568" s="206">
        <f t="shared" si="611"/>
        <v>0.42244845748683219</v>
      </c>
      <c r="E6568" s="208">
        <f t="shared" si="612"/>
        <v>0.45</v>
      </c>
      <c r="F6568" s="207">
        <v>15439.43</v>
      </c>
      <c r="G6568" s="207">
        <v>22457.360000000001</v>
      </c>
      <c r="H6568" s="207">
        <v>25264.53</v>
      </c>
      <c r="I6568" s="214">
        <f t="shared" si="604"/>
        <v>262411</v>
      </c>
      <c r="J6568" s="211">
        <f t="shared" si="605"/>
        <v>0.39489992475545521</v>
      </c>
      <c r="K6568" s="212">
        <f t="shared" si="606"/>
        <v>0.45</v>
      </c>
      <c r="L6568" s="214">
        <f t="shared" si="607"/>
        <v>14432.605</v>
      </c>
      <c r="M6568" s="213">
        <f t="shared" si="608"/>
        <v>20992.880000000001</v>
      </c>
      <c r="N6568" s="213">
        <f t="shared" si="609"/>
        <v>23616.989999999998</v>
      </c>
      <c r="O6568" s="242">
        <f t="shared" si="610"/>
        <v>0.51519999999964061</v>
      </c>
      <c r="P6568" s="242"/>
      <c r="Q6568" s="179"/>
      <c r="R6568" s="179"/>
      <c r="S6568" s="179"/>
      <c r="T6568" s="179"/>
      <c r="U6568" s="179"/>
      <c r="V6568" s="179"/>
      <c r="W6568" s="179"/>
      <c r="X6568" s="179"/>
      <c r="Y6568" s="179"/>
      <c r="Z6568" s="179"/>
      <c r="AA6568" s="222"/>
      <c r="AB6568" s="222"/>
      <c r="AC6568" s="222"/>
      <c r="AD6568" s="179"/>
      <c r="AE6568" s="179"/>
      <c r="AF6568" s="179"/>
      <c r="AG6568" s="179"/>
      <c r="AH6568" s="179"/>
      <c r="AI6568" s="179"/>
      <c r="AJ6568" s="179"/>
    </row>
    <row r="6569" spans="2:36" x14ac:dyDescent="0.3">
      <c r="B6569" s="224">
        <v>664600</v>
      </c>
      <c r="C6569" s="209">
        <v>280762</v>
      </c>
      <c r="D6569" s="206">
        <f t="shared" si="611"/>
        <v>0.42245260306951549</v>
      </c>
      <c r="E6569" s="208">
        <f t="shared" si="612"/>
        <v>0.45</v>
      </c>
      <c r="F6569" s="207">
        <v>15441.91</v>
      </c>
      <c r="G6569" s="207">
        <v>22460.959999999999</v>
      </c>
      <c r="H6569" s="207">
        <v>25268.58</v>
      </c>
      <c r="I6569" s="214">
        <f t="shared" ref="I6569:I6632" si="613">I6568+45</f>
        <v>262456</v>
      </c>
      <c r="J6569" s="211">
        <f t="shared" si="605"/>
        <v>0.39490821546795063</v>
      </c>
      <c r="K6569" s="212">
        <f t="shared" si="606"/>
        <v>0.45</v>
      </c>
      <c r="L6569" s="214">
        <f t="shared" si="607"/>
        <v>14435.08</v>
      </c>
      <c r="M6569" s="213">
        <f t="shared" si="608"/>
        <v>20996.48</v>
      </c>
      <c r="N6569" s="213">
        <f t="shared" si="609"/>
        <v>23621.040000000001</v>
      </c>
      <c r="O6569" s="242">
        <f t="shared" si="610"/>
        <v>0.5152999999999156</v>
      </c>
      <c r="P6569" s="242"/>
      <c r="Q6569" s="179"/>
      <c r="R6569" s="179"/>
      <c r="S6569" s="179"/>
      <c r="T6569" s="179"/>
      <c r="U6569" s="179"/>
      <c r="V6569" s="179"/>
      <c r="W6569" s="179"/>
      <c r="X6569" s="179"/>
      <c r="Y6569" s="179"/>
      <c r="Z6569" s="179"/>
      <c r="AA6569" s="222"/>
      <c r="AB6569" s="222"/>
      <c r="AC6569" s="222"/>
      <c r="AD6569" s="179"/>
      <c r="AE6569" s="179"/>
      <c r="AF6569" s="179"/>
      <c r="AG6569" s="179"/>
      <c r="AH6569" s="179"/>
      <c r="AI6569" s="179"/>
      <c r="AJ6569" s="179"/>
    </row>
    <row r="6570" spans="2:36" x14ac:dyDescent="0.3">
      <c r="B6570" s="224">
        <v>664700</v>
      </c>
      <c r="C6570" s="209">
        <v>280807</v>
      </c>
      <c r="D6570" s="206">
        <f t="shared" si="611"/>
        <v>0.42245674740484429</v>
      </c>
      <c r="E6570" s="208">
        <f t="shared" si="612"/>
        <v>0.45</v>
      </c>
      <c r="F6570" s="207">
        <v>15444.38</v>
      </c>
      <c r="G6570" s="207">
        <v>22464.560000000001</v>
      </c>
      <c r="H6570" s="207">
        <v>25272.63</v>
      </c>
      <c r="I6570" s="214">
        <f t="shared" si="613"/>
        <v>262501</v>
      </c>
      <c r="J6570" s="211">
        <f t="shared" si="605"/>
        <v>0.39491650368587333</v>
      </c>
      <c r="K6570" s="212">
        <f t="shared" si="606"/>
        <v>0.45</v>
      </c>
      <c r="L6570" s="214">
        <f t="shared" si="607"/>
        <v>14437.555</v>
      </c>
      <c r="M6570" s="213">
        <f t="shared" si="608"/>
        <v>21000.080000000002</v>
      </c>
      <c r="N6570" s="213">
        <f t="shared" si="609"/>
        <v>23625.09</v>
      </c>
      <c r="O6570" s="242">
        <f t="shared" si="610"/>
        <v>0.51520000000007715</v>
      </c>
      <c r="P6570" s="242"/>
      <c r="Q6570" s="179"/>
      <c r="R6570" s="179"/>
      <c r="S6570" s="179"/>
      <c r="T6570" s="179"/>
      <c r="U6570" s="179"/>
      <c r="V6570" s="179"/>
      <c r="W6570" s="179"/>
      <c r="X6570" s="179"/>
      <c r="Y6570" s="179"/>
      <c r="Z6570" s="179"/>
      <c r="AA6570" s="222"/>
      <c r="AB6570" s="222"/>
      <c r="AC6570" s="222"/>
      <c r="AD6570" s="179"/>
      <c r="AE6570" s="179"/>
      <c r="AF6570" s="179"/>
      <c r="AG6570" s="179"/>
      <c r="AH6570" s="179"/>
      <c r="AI6570" s="179"/>
      <c r="AJ6570" s="179"/>
    </row>
    <row r="6571" spans="2:36" x14ac:dyDescent="0.3">
      <c r="B6571" s="224">
        <v>664800</v>
      </c>
      <c r="C6571" s="209">
        <v>280852</v>
      </c>
      <c r="D6571" s="206">
        <f t="shared" si="611"/>
        <v>0.42246089049338148</v>
      </c>
      <c r="E6571" s="208">
        <f t="shared" si="612"/>
        <v>0.45</v>
      </c>
      <c r="F6571" s="207">
        <v>15446.86</v>
      </c>
      <c r="G6571" s="207">
        <v>22468.16</v>
      </c>
      <c r="H6571" s="207">
        <v>25276.68</v>
      </c>
      <c r="I6571" s="214">
        <f t="shared" si="613"/>
        <v>262546</v>
      </c>
      <c r="J6571" s="211">
        <f t="shared" si="605"/>
        <v>0.39492478941034898</v>
      </c>
      <c r="K6571" s="212">
        <f t="shared" si="606"/>
        <v>0.45</v>
      </c>
      <c r="L6571" s="214">
        <f t="shared" si="607"/>
        <v>14440.03</v>
      </c>
      <c r="M6571" s="213">
        <f t="shared" si="608"/>
        <v>21003.68</v>
      </c>
      <c r="N6571" s="213">
        <f t="shared" si="609"/>
        <v>23629.14</v>
      </c>
      <c r="O6571" s="242">
        <f t="shared" si="610"/>
        <v>0.51529999999980647</v>
      </c>
      <c r="P6571" s="242"/>
      <c r="Q6571" s="179"/>
      <c r="R6571" s="179"/>
      <c r="S6571" s="179"/>
      <c r="T6571" s="179"/>
      <c r="U6571" s="179"/>
      <c r="V6571" s="179"/>
      <c r="W6571" s="179"/>
      <c r="X6571" s="179"/>
      <c r="Y6571" s="179"/>
      <c r="Z6571" s="179"/>
      <c r="AA6571" s="222"/>
      <c r="AB6571" s="222"/>
      <c r="AC6571" s="222"/>
      <c r="AD6571" s="179"/>
      <c r="AE6571" s="179"/>
      <c r="AF6571" s="179"/>
      <c r="AG6571" s="179"/>
      <c r="AH6571" s="179"/>
      <c r="AI6571" s="179"/>
      <c r="AJ6571" s="179"/>
    </row>
    <row r="6572" spans="2:36" x14ac:dyDescent="0.3">
      <c r="B6572" s="224">
        <v>664900</v>
      </c>
      <c r="C6572" s="209">
        <v>280897</v>
      </c>
      <c r="D6572" s="206">
        <f t="shared" si="611"/>
        <v>0.42246503233568955</v>
      </c>
      <c r="E6572" s="208">
        <f t="shared" si="612"/>
        <v>0.45</v>
      </c>
      <c r="F6572" s="207">
        <v>15449.33</v>
      </c>
      <c r="G6572" s="207">
        <v>22471.759999999998</v>
      </c>
      <c r="H6572" s="207">
        <v>25280.73</v>
      </c>
      <c r="I6572" s="214">
        <f t="shared" si="613"/>
        <v>262591</v>
      </c>
      <c r="J6572" s="211">
        <f t="shared" si="605"/>
        <v>0.39493307264250266</v>
      </c>
      <c r="K6572" s="212">
        <f t="shared" si="606"/>
        <v>0.45</v>
      </c>
      <c r="L6572" s="214">
        <f t="shared" si="607"/>
        <v>14442.504999999999</v>
      </c>
      <c r="M6572" s="213">
        <f t="shared" si="608"/>
        <v>21007.279999999999</v>
      </c>
      <c r="N6572" s="213">
        <f t="shared" si="609"/>
        <v>23633.19</v>
      </c>
      <c r="O6572" s="242">
        <f t="shared" si="610"/>
        <v>0.51519999999996802</v>
      </c>
      <c r="P6572" s="242"/>
      <c r="Q6572" s="179"/>
      <c r="R6572" s="179"/>
      <c r="S6572" s="179"/>
      <c r="T6572" s="179"/>
      <c r="U6572" s="179"/>
      <c r="V6572" s="179"/>
      <c r="W6572" s="179"/>
      <c r="X6572" s="179"/>
      <c r="Y6572" s="179"/>
      <c r="Z6572" s="179"/>
      <c r="AA6572" s="222"/>
      <c r="AB6572" s="222"/>
      <c r="AC6572" s="222"/>
      <c r="AD6572" s="179"/>
      <c r="AE6572" s="179"/>
      <c r="AF6572" s="179"/>
      <c r="AG6572" s="179"/>
      <c r="AH6572" s="179"/>
      <c r="AI6572" s="179"/>
      <c r="AJ6572" s="179"/>
    </row>
    <row r="6573" spans="2:36" x14ac:dyDescent="0.3">
      <c r="B6573" s="224">
        <v>665000</v>
      </c>
      <c r="C6573" s="209">
        <v>280942</v>
      </c>
      <c r="D6573" s="206">
        <f t="shared" si="611"/>
        <v>0.42246917293233083</v>
      </c>
      <c r="E6573" s="208">
        <f t="shared" si="612"/>
        <v>0.45</v>
      </c>
      <c r="F6573" s="207">
        <v>15451.81</v>
      </c>
      <c r="G6573" s="207">
        <v>22475.360000000001</v>
      </c>
      <c r="H6573" s="207">
        <v>25284.78</v>
      </c>
      <c r="I6573" s="214">
        <f t="shared" si="613"/>
        <v>262636</v>
      </c>
      <c r="J6573" s="211">
        <f t="shared" si="605"/>
        <v>0.39494135338345865</v>
      </c>
      <c r="K6573" s="212">
        <f t="shared" si="606"/>
        <v>0.45</v>
      </c>
      <c r="L6573" s="214">
        <f t="shared" si="607"/>
        <v>14444.98</v>
      </c>
      <c r="M6573" s="213">
        <f t="shared" si="608"/>
        <v>21010.880000000001</v>
      </c>
      <c r="N6573" s="213">
        <f t="shared" si="609"/>
        <v>23637.239999999998</v>
      </c>
      <c r="O6573" s="242">
        <f t="shared" si="610"/>
        <v>0.51529999999966092</v>
      </c>
      <c r="P6573" s="242"/>
      <c r="Q6573" s="179"/>
      <c r="R6573" s="179"/>
      <c r="S6573" s="179"/>
      <c r="T6573" s="179"/>
      <c r="U6573" s="179"/>
      <c r="V6573" s="179"/>
      <c r="W6573" s="179"/>
      <c r="X6573" s="179"/>
      <c r="Y6573" s="179"/>
      <c r="Z6573" s="179"/>
      <c r="AA6573" s="222"/>
      <c r="AB6573" s="222"/>
      <c r="AC6573" s="222"/>
      <c r="AD6573" s="179"/>
      <c r="AE6573" s="179"/>
      <c r="AF6573" s="179"/>
      <c r="AG6573" s="179"/>
      <c r="AH6573" s="179"/>
      <c r="AI6573" s="179"/>
      <c r="AJ6573" s="179"/>
    </row>
    <row r="6574" spans="2:36" x14ac:dyDescent="0.3">
      <c r="B6574" s="224">
        <v>665100</v>
      </c>
      <c r="C6574" s="209">
        <v>280987</v>
      </c>
      <c r="D6574" s="206">
        <f t="shared" si="611"/>
        <v>0.42247331228386709</v>
      </c>
      <c r="E6574" s="208">
        <f t="shared" si="612"/>
        <v>0.45</v>
      </c>
      <c r="F6574" s="207">
        <v>15454.28</v>
      </c>
      <c r="G6574" s="207">
        <v>22478.959999999999</v>
      </c>
      <c r="H6574" s="207">
        <v>25288.83</v>
      </c>
      <c r="I6574" s="214">
        <f t="shared" si="613"/>
        <v>262681</v>
      </c>
      <c r="J6574" s="211">
        <f t="shared" si="605"/>
        <v>0.39494963163434071</v>
      </c>
      <c r="K6574" s="212">
        <f t="shared" si="606"/>
        <v>0.45</v>
      </c>
      <c r="L6574" s="214">
        <f t="shared" si="607"/>
        <v>14447.455</v>
      </c>
      <c r="M6574" s="213">
        <f t="shared" si="608"/>
        <v>21014.48</v>
      </c>
      <c r="N6574" s="213">
        <f t="shared" si="609"/>
        <v>23641.29</v>
      </c>
      <c r="O6574" s="242">
        <f t="shared" si="610"/>
        <v>0.51520000000047728</v>
      </c>
      <c r="P6574" s="242"/>
      <c r="Q6574" s="179"/>
      <c r="R6574" s="179"/>
      <c r="S6574" s="179"/>
      <c r="T6574" s="179"/>
      <c r="U6574" s="179"/>
      <c r="V6574" s="179"/>
      <c r="W6574" s="179"/>
      <c r="X6574" s="179"/>
      <c r="Y6574" s="179"/>
      <c r="Z6574" s="179"/>
      <c r="AA6574" s="222"/>
      <c r="AB6574" s="222"/>
      <c r="AC6574" s="222"/>
      <c r="AD6574" s="179"/>
      <c r="AE6574" s="179"/>
      <c r="AF6574" s="179"/>
      <c r="AG6574" s="179"/>
      <c r="AH6574" s="179"/>
      <c r="AI6574" s="179"/>
      <c r="AJ6574" s="179"/>
    </row>
    <row r="6575" spans="2:36" x14ac:dyDescent="0.3">
      <c r="B6575" s="224">
        <v>665200</v>
      </c>
      <c r="C6575" s="209">
        <v>281032</v>
      </c>
      <c r="D6575" s="206">
        <f t="shared" si="611"/>
        <v>0.42247745039085988</v>
      </c>
      <c r="E6575" s="208">
        <f t="shared" si="612"/>
        <v>0.45</v>
      </c>
      <c r="F6575" s="207">
        <v>15456.76</v>
      </c>
      <c r="G6575" s="207">
        <v>22482.560000000001</v>
      </c>
      <c r="H6575" s="207">
        <v>25292.880000000001</v>
      </c>
      <c r="I6575" s="214">
        <f t="shared" si="613"/>
        <v>262726</v>
      </c>
      <c r="J6575" s="211">
        <f t="shared" si="605"/>
        <v>0.39495790739627179</v>
      </c>
      <c r="K6575" s="212">
        <f t="shared" si="606"/>
        <v>0.45</v>
      </c>
      <c r="L6575" s="214">
        <f t="shared" si="607"/>
        <v>14449.93</v>
      </c>
      <c r="M6575" s="213">
        <f t="shared" si="608"/>
        <v>21018.080000000002</v>
      </c>
      <c r="N6575" s="213">
        <f t="shared" si="609"/>
        <v>23645.34</v>
      </c>
      <c r="O6575" s="242">
        <f t="shared" si="610"/>
        <v>0.51530000000013387</v>
      </c>
      <c r="P6575" s="242"/>
      <c r="Q6575" s="179"/>
      <c r="R6575" s="179"/>
      <c r="S6575" s="179"/>
      <c r="T6575" s="179"/>
      <c r="U6575" s="179"/>
      <c r="V6575" s="179"/>
      <c r="W6575" s="179"/>
      <c r="X6575" s="179"/>
      <c r="Y6575" s="179"/>
      <c r="Z6575" s="179"/>
      <c r="AA6575" s="222"/>
      <c r="AB6575" s="222"/>
      <c r="AC6575" s="222"/>
      <c r="AD6575" s="179"/>
      <c r="AE6575" s="179"/>
      <c r="AF6575" s="179"/>
      <c r="AG6575" s="179"/>
      <c r="AH6575" s="179"/>
      <c r="AI6575" s="179"/>
      <c r="AJ6575" s="179"/>
    </row>
    <row r="6576" spans="2:36" x14ac:dyDescent="0.3">
      <c r="B6576" s="224">
        <v>665300</v>
      </c>
      <c r="C6576" s="209">
        <v>281077</v>
      </c>
      <c r="D6576" s="206">
        <f t="shared" si="611"/>
        <v>0.42248158725387042</v>
      </c>
      <c r="E6576" s="208">
        <f t="shared" si="612"/>
        <v>0.45</v>
      </c>
      <c r="F6576" s="207">
        <v>15459.23</v>
      </c>
      <c r="G6576" s="207">
        <v>22486.16</v>
      </c>
      <c r="H6576" s="207">
        <v>25296.93</v>
      </c>
      <c r="I6576" s="214">
        <f t="shared" si="613"/>
        <v>262771</v>
      </c>
      <c r="J6576" s="211">
        <f t="shared" si="605"/>
        <v>0.39496618067037426</v>
      </c>
      <c r="K6576" s="212">
        <f t="shared" si="606"/>
        <v>0.45</v>
      </c>
      <c r="L6576" s="214">
        <f t="shared" si="607"/>
        <v>14452.405000000001</v>
      </c>
      <c r="M6576" s="213">
        <f t="shared" si="608"/>
        <v>21021.68</v>
      </c>
      <c r="N6576" s="213">
        <f t="shared" si="609"/>
        <v>23649.39</v>
      </c>
      <c r="O6576" s="242">
        <f t="shared" si="610"/>
        <v>0.51519999999971333</v>
      </c>
      <c r="P6576" s="242"/>
      <c r="Q6576" s="179"/>
      <c r="R6576" s="179"/>
      <c r="S6576" s="179"/>
      <c r="T6576" s="179"/>
      <c r="U6576" s="179"/>
      <c r="V6576" s="179"/>
      <c r="W6576" s="179"/>
      <c r="X6576" s="179"/>
      <c r="Y6576" s="179"/>
      <c r="Z6576" s="179"/>
      <c r="AA6576" s="222"/>
      <c r="AB6576" s="222"/>
      <c r="AC6576" s="222"/>
      <c r="AD6576" s="179"/>
      <c r="AE6576" s="179"/>
      <c r="AF6576" s="179"/>
      <c r="AG6576" s="179"/>
      <c r="AH6576" s="179"/>
      <c r="AI6576" s="179"/>
      <c r="AJ6576" s="179"/>
    </row>
    <row r="6577" spans="2:36" x14ac:dyDescent="0.3">
      <c r="B6577" s="224">
        <v>665400</v>
      </c>
      <c r="C6577" s="209">
        <v>281122</v>
      </c>
      <c r="D6577" s="206">
        <f t="shared" si="611"/>
        <v>0.42248572287345959</v>
      </c>
      <c r="E6577" s="208">
        <f t="shared" si="612"/>
        <v>0.45</v>
      </c>
      <c r="F6577" s="207">
        <v>15461.71</v>
      </c>
      <c r="G6577" s="207">
        <v>22489.759999999998</v>
      </c>
      <c r="H6577" s="207">
        <v>25300.98</v>
      </c>
      <c r="I6577" s="214">
        <f t="shared" si="613"/>
        <v>262816</v>
      </c>
      <c r="J6577" s="211">
        <f t="shared" si="605"/>
        <v>0.39497445145776977</v>
      </c>
      <c r="K6577" s="212">
        <f t="shared" si="606"/>
        <v>0.45</v>
      </c>
      <c r="L6577" s="214">
        <f t="shared" si="607"/>
        <v>14454.88</v>
      </c>
      <c r="M6577" s="213">
        <f t="shared" si="608"/>
        <v>21025.279999999999</v>
      </c>
      <c r="N6577" s="213">
        <f t="shared" si="609"/>
        <v>23653.439999999999</v>
      </c>
      <c r="O6577" s="242">
        <f t="shared" si="610"/>
        <v>0.51530000000002474</v>
      </c>
      <c r="P6577" s="242"/>
      <c r="Q6577" s="179"/>
      <c r="R6577" s="179"/>
      <c r="S6577" s="179"/>
      <c r="T6577" s="179"/>
      <c r="U6577" s="179"/>
      <c r="V6577" s="179"/>
      <c r="W6577" s="179"/>
      <c r="X6577" s="179"/>
      <c r="Y6577" s="179"/>
      <c r="Z6577" s="179"/>
      <c r="AA6577" s="222"/>
      <c r="AB6577" s="222"/>
      <c r="AC6577" s="222"/>
      <c r="AD6577" s="179"/>
      <c r="AE6577" s="179"/>
      <c r="AF6577" s="179"/>
      <c r="AG6577" s="179"/>
      <c r="AH6577" s="179"/>
      <c r="AI6577" s="179"/>
      <c r="AJ6577" s="179"/>
    </row>
    <row r="6578" spans="2:36" x14ac:dyDescent="0.3">
      <c r="B6578" s="224">
        <v>665500</v>
      </c>
      <c r="C6578" s="209">
        <v>281167</v>
      </c>
      <c r="D6578" s="206">
        <f t="shared" si="611"/>
        <v>0.42248985725018784</v>
      </c>
      <c r="E6578" s="208">
        <f t="shared" si="612"/>
        <v>0.45</v>
      </c>
      <c r="F6578" s="207">
        <v>15464.18</v>
      </c>
      <c r="G6578" s="207">
        <v>22493.360000000001</v>
      </c>
      <c r="H6578" s="207">
        <v>25305.03</v>
      </c>
      <c r="I6578" s="214">
        <f t="shared" si="613"/>
        <v>262861</v>
      </c>
      <c r="J6578" s="211">
        <f t="shared" si="605"/>
        <v>0.39498271975957927</v>
      </c>
      <c r="K6578" s="212">
        <f t="shared" si="606"/>
        <v>0.45</v>
      </c>
      <c r="L6578" s="214">
        <f t="shared" si="607"/>
        <v>14457.355</v>
      </c>
      <c r="M6578" s="213">
        <f t="shared" si="608"/>
        <v>21028.880000000001</v>
      </c>
      <c r="N6578" s="213">
        <f t="shared" si="609"/>
        <v>23657.489999999998</v>
      </c>
      <c r="O6578" s="242">
        <f t="shared" si="610"/>
        <v>0.51519999999964061</v>
      </c>
      <c r="P6578" s="242"/>
      <c r="Q6578" s="179"/>
      <c r="R6578" s="179"/>
      <c r="S6578" s="179"/>
      <c r="T6578" s="179"/>
      <c r="U6578" s="179"/>
      <c r="V6578" s="179"/>
      <c r="W6578" s="179"/>
      <c r="X6578" s="179"/>
      <c r="Y6578" s="179"/>
      <c r="Z6578" s="179"/>
      <c r="AA6578" s="222"/>
      <c r="AB6578" s="222"/>
      <c r="AC6578" s="222"/>
      <c r="AD6578" s="179"/>
      <c r="AE6578" s="179"/>
      <c r="AF6578" s="179"/>
      <c r="AG6578" s="179"/>
      <c r="AH6578" s="179"/>
      <c r="AI6578" s="179"/>
      <c r="AJ6578" s="179"/>
    </row>
    <row r="6579" spans="2:36" x14ac:dyDescent="0.3">
      <c r="B6579" s="224">
        <v>665600</v>
      </c>
      <c r="C6579" s="209">
        <v>281212</v>
      </c>
      <c r="D6579" s="206">
        <f t="shared" si="611"/>
        <v>0.42249399038461538</v>
      </c>
      <c r="E6579" s="208">
        <f t="shared" si="612"/>
        <v>0.45</v>
      </c>
      <c r="F6579" s="207">
        <v>15466.66</v>
      </c>
      <c r="G6579" s="207">
        <v>22496.959999999999</v>
      </c>
      <c r="H6579" s="207">
        <v>25309.08</v>
      </c>
      <c r="I6579" s="214">
        <f t="shared" si="613"/>
        <v>262906</v>
      </c>
      <c r="J6579" s="211">
        <f t="shared" si="605"/>
        <v>0.39499098557692308</v>
      </c>
      <c r="K6579" s="212">
        <f t="shared" si="606"/>
        <v>0.45</v>
      </c>
      <c r="L6579" s="214">
        <f t="shared" si="607"/>
        <v>14459.83</v>
      </c>
      <c r="M6579" s="213">
        <f t="shared" si="608"/>
        <v>21032.48</v>
      </c>
      <c r="N6579" s="213">
        <f t="shared" si="609"/>
        <v>23661.54</v>
      </c>
      <c r="O6579" s="242">
        <f t="shared" si="610"/>
        <v>0.5152999999999156</v>
      </c>
      <c r="P6579" s="242"/>
      <c r="Q6579" s="179"/>
      <c r="R6579" s="179"/>
      <c r="S6579" s="179"/>
      <c r="T6579" s="179"/>
      <c r="U6579" s="179"/>
      <c r="V6579" s="179"/>
      <c r="W6579" s="179"/>
      <c r="X6579" s="179"/>
      <c r="Y6579" s="179"/>
      <c r="Z6579" s="179"/>
      <c r="AA6579" s="222"/>
      <c r="AB6579" s="222"/>
      <c r="AC6579" s="222"/>
      <c r="AD6579" s="179"/>
      <c r="AE6579" s="179"/>
      <c r="AF6579" s="179"/>
      <c r="AG6579" s="179"/>
      <c r="AH6579" s="179"/>
      <c r="AI6579" s="179"/>
      <c r="AJ6579" s="179"/>
    </row>
    <row r="6580" spans="2:36" x14ac:dyDescent="0.3">
      <c r="B6580" s="224">
        <v>665700</v>
      </c>
      <c r="C6580" s="209">
        <v>281257</v>
      </c>
      <c r="D6580" s="206">
        <f t="shared" si="611"/>
        <v>0.4224981222773021</v>
      </c>
      <c r="E6580" s="208">
        <f t="shared" si="612"/>
        <v>0.45</v>
      </c>
      <c r="F6580" s="207">
        <v>15469.13</v>
      </c>
      <c r="G6580" s="207">
        <v>22500.560000000001</v>
      </c>
      <c r="H6580" s="207">
        <v>25313.13</v>
      </c>
      <c r="I6580" s="214">
        <f t="shared" si="613"/>
        <v>262951</v>
      </c>
      <c r="J6580" s="211">
        <f t="shared" si="605"/>
        <v>0.39499924891092081</v>
      </c>
      <c r="K6580" s="212">
        <f t="shared" si="606"/>
        <v>0.45</v>
      </c>
      <c r="L6580" s="214">
        <f t="shared" si="607"/>
        <v>14462.305</v>
      </c>
      <c r="M6580" s="213">
        <f t="shared" si="608"/>
        <v>21036.080000000002</v>
      </c>
      <c r="N6580" s="213">
        <f t="shared" si="609"/>
        <v>23665.59</v>
      </c>
      <c r="O6580" s="242">
        <f t="shared" si="610"/>
        <v>0.51520000000007715</v>
      </c>
      <c r="P6580" s="242"/>
      <c r="Q6580" s="179"/>
      <c r="R6580" s="179"/>
      <c r="S6580" s="179"/>
      <c r="T6580" s="179"/>
      <c r="U6580" s="179"/>
      <c r="V6580" s="179"/>
      <c r="W6580" s="179"/>
      <c r="X6580" s="179"/>
      <c r="Y6580" s="179"/>
      <c r="Z6580" s="179"/>
      <c r="AA6580" s="222"/>
      <c r="AB6580" s="222"/>
      <c r="AC6580" s="222"/>
      <c r="AD6580" s="179"/>
      <c r="AE6580" s="179"/>
      <c r="AF6580" s="179"/>
      <c r="AG6580" s="179"/>
      <c r="AH6580" s="179"/>
      <c r="AI6580" s="179"/>
      <c r="AJ6580" s="179"/>
    </row>
    <row r="6581" spans="2:36" x14ac:dyDescent="0.3">
      <c r="B6581" s="224">
        <v>665800</v>
      </c>
      <c r="C6581" s="209">
        <v>281302</v>
      </c>
      <c r="D6581" s="206">
        <f t="shared" si="611"/>
        <v>0.42250225292880744</v>
      </c>
      <c r="E6581" s="208">
        <f t="shared" si="612"/>
        <v>0.45</v>
      </c>
      <c r="F6581" s="207">
        <v>15471.61</v>
      </c>
      <c r="G6581" s="207">
        <v>22504.16</v>
      </c>
      <c r="H6581" s="207">
        <v>25317.18</v>
      </c>
      <c r="I6581" s="214">
        <f t="shared" si="613"/>
        <v>262996</v>
      </c>
      <c r="J6581" s="211">
        <f t="shared" si="605"/>
        <v>0.3950075097626915</v>
      </c>
      <c r="K6581" s="212">
        <f t="shared" si="606"/>
        <v>0.45</v>
      </c>
      <c r="L6581" s="214">
        <f t="shared" si="607"/>
        <v>14464.78</v>
      </c>
      <c r="M6581" s="213">
        <f t="shared" si="608"/>
        <v>21039.68</v>
      </c>
      <c r="N6581" s="213">
        <f t="shared" si="609"/>
        <v>23669.64</v>
      </c>
      <c r="O6581" s="242">
        <f t="shared" si="610"/>
        <v>0.51529999999980647</v>
      </c>
      <c r="P6581" s="242"/>
      <c r="Q6581" s="179"/>
      <c r="R6581" s="179"/>
      <c r="S6581" s="179"/>
      <c r="T6581" s="179"/>
      <c r="U6581" s="179"/>
      <c r="V6581" s="179"/>
      <c r="W6581" s="179"/>
      <c r="X6581" s="179"/>
      <c r="Y6581" s="179"/>
      <c r="Z6581" s="179"/>
      <c r="AA6581" s="222"/>
      <c r="AB6581" s="222"/>
      <c r="AC6581" s="222"/>
      <c r="AD6581" s="179"/>
      <c r="AE6581" s="179"/>
      <c r="AF6581" s="179"/>
      <c r="AG6581" s="179"/>
      <c r="AH6581" s="179"/>
      <c r="AI6581" s="179"/>
      <c r="AJ6581" s="179"/>
    </row>
    <row r="6582" spans="2:36" x14ac:dyDescent="0.3">
      <c r="B6582" s="224">
        <v>665900</v>
      </c>
      <c r="C6582" s="209">
        <v>281347</v>
      </c>
      <c r="D6582" s="206">
        <f t="shared" si="611"/>
        <v>0.42250638233969062</v>
      </c>
      <c r="E6582" s="208">
        <f t="shared" si="612"/>
        <v>0.45</v>
      </c>
      <c r="F6582" s="207">
        <v>15474.08</v>
      </c>
      <c r="G6582" s="207">
        <v>22507.759999999998</v>
      </c>
      <c r="H6582" s="207">
        <v>25321.23</v>
      </c>
      <c r="I6582" s="214">
        <f t="shared" si="613"/>
        <v>263041</v>
      </c>
      <c r="J6582" s="211">
        <f t="shared" si="605"/>
        <v>0.39501576813335337</v>
      </c>
      <c r="K6582" s="212">
        <f t="shared" si="606"/>
        <v>0.45</v>
      </c>
      <c r="L6582" s="214">
        <f t="shared" si="607"/>
        <v>14467.254999999999</v>
      </c>
      <c r="M6582" s="213">
        <f t="shared" si="608"/>
        <v>21043.279999999999</v>
      </c>
      <c r="N6582" s="213">
        <f t="shared" si="609"/>
        <v>23673.69</v>
      </c>
      <c r="O6582" s="242">
        <f t="shared" si="610"/>
        <v>0.51519999999996802</v>
      </c>
      <c r="P6582" s="242"/>
      <c r="Q6582" s="179"/>
      <c r="R6582" s="179"/>
      <c r="S6582" s="179"/>
      <c r="T6582" s="179"/>
      <c r="U6582" s="179"/>
      <c r="V6582" s="179"/>
      <c r="W6582" s="179"/>
      <c r="X6582" s="179"/>
      <c r="Y6582" s="179"/>
      <c r="Z6582" s="179"/>
      <c r="AA6582" s="222"/>
      <c r="AB6582" s="222"/>
      <c r="AC6582" s="222"/>
      <c r="AD6582" s="179"/>
      <c r="AE6582" s="179"/>
      <c r="AF6582" s="179"/>
      <c r="AG6582" s="179"/>
      <c r="AH6582" s="179"/>
      <c r="AI6582" s="179"/>
      <c r="AJ6582" s="179"/>
    </row>
    <row r="6583" spans="2:36" x14ac:dyDescent="0.3">
      <c r="B6583" s="224">
        <v>666000</v>
      </c>
      <c r="C6583" s="209">
        <v>281392</v>
      </c>
      <c r="D6583" s="206">
        <f t="shared" si="611"/>
        <v>0.42251051051051053</v>
      </c>
      <c r="E6583" s="208">
        <f t="shared" si="612"/>
        <v>0.45</v>
      </c>
      <c r="F6583" s="207">
        <v>15476.56</v>
      </c>
      <c r="G6583" s="207">
        <v>22511.360000000001</v>
      </c>
      <c r="H6583" s="207">
        <v>25325.279999999999</v>
      </c>
      <c r="I6583" s="214">
        <f t="shared" si="613"/>
        <v>263086</v>
      </c>
      <c r="J6583" s="211">
        <f t="shared" si="605"/>
        <v>0.39502402402402403</v>
      </c>
      <c r="K6583" s="212">
        <f t="shared" si="606"/>
        <v>0.45</v>
      </c>
      <c r="L6583" s="214">
        <f t="shared" si="607"/>
        <v>14469.73</v>
      </c>
      <c r="M6583" s="213">
        <f t="shared" si="608"/>
        <v>21046.880000000001</v>
      </c>
      <c r="N6583" s="213">
        <f t="shared" si="609"/>
        <v>23677.739999999998</v>
      </c>
      <c r="O6583" s="242">
        <f t="shared" si="610"/>
        <v>0.51529999999966092</v>
      </c>
      <c r="P6583" s="242"/>
      <c r="Q6583" s="179"/>
      <c r="R6583" s="179"/>
      <c r="S6583" s="179"/>
      <c r="T6583" s="179"/>
      <c r="U6583" s="179"/>
      <c r="V6583" s="179"/>
      <c r="W6583" s="179"/>
      <c r="X6583" s="179"/>
      <c r="Y6583" s="179"/>
      <c r="Z6583" s="179"/>
      <c r="AA6583" s="222"/>
      <c r="AB6583" s="222"/>
      <c r="AC6583" s="222"/>
      <c r="AD6583" s="179"/>
      <c r="AE6583" s="179"/>
      <c r="AF6583" s="179"/>
      <c r="AG6583" s="179"/>
      <c r="AH6583" s="179"/>
      <c r="AI6583" s="179"/>
      <c r="AJ6583" s="179"/>
    </row>
    <row r="6584" spans="2:36" x14ac:dyDescent="0.3">
      <c r="B6584" s="224">
        <v>666100</v>
      </c>
      <c r="C6584" s="209">
        <v>281437</v>
      </c>
      <c r="D6584" s="206">
        <f t="shared" si="611"/>
        <v>0.42251463744182555</v>
      </c>
      <c r="E6584" s="208">
        <f t="shared" si="612"/>
        <v>0.45</v>
      </c>
      <c r="F6584" s="207">
        <v>15479.03</v>
      </c>
      <c r="G6584" s="207">
        <v>22514.959999999999</v>
      </c>
      <c r="H6584" s="207">
        <v>25329.33</v>
      </c>
      <c r="I6584" s="214">
        <f t="shared" si="613"/>
        <v>263131</v>
      </c>
      <c r="J6584" s="211">
        <f t="shared" si="605"/>
        <v>0.39503227743582042</v>
      </c>
      <c r="K6584" s="212">
        <f t="shared" si="606"/>
        <v>0.45</v>
      </c>
      <c r="L6584" s="214">
        <f t="shared" si="607"/>
        <v>14472.205</v>
      </c>
      <c r="M6584" s="213">
        <f t="shared" si="608"/>
        <v>21050.48</v>
      </c>
      <c r="N6584" s="213">
        <f t="shared" si="609"/>
        <v>23681.79</v>
      </c>
      <c r="O6584" s="242">
        <f t="shared" si="610"/>
        <v>0.51520000000047728</v>
      </c>
      <c r="P6584" s="242"/>
      <c r="Q6584" s="179"/>
      <c r="R6584" s="179"/>
      <c r="S6584" s="179"/>
      <c r="T6584" s="179"/>
      <c r="U6584" s="179"/>
      <c r="V6584" s="179"/>
      <c r="W6584" s="179"/>
      <c r="X6584" s="179"/>
      <c r="Y6584" s="179"/>
      <c r="Z6584" s="179"/>
      <c r="AA6584" s="222"/>
      <c r="AB6584" s="222"/>
      <c r="AC6584" s="222"/>
      <c r="AD6584" s="179"/>
      <c r="AE6584" s="179"/>
      <c r="AF6584" s="179"/>
      <c r="AG6584" s="179"/>
      <c r="AH6584" s="179"/>
      <c r="AI6584" s="179"/>
      <c r="AJ6584" s="179"/>
    </row>
    <row r="6585" spans="2:36" x14ac:dyDescent="0.3">
      <c r="B6585" s="224">
        <v>666200</v>
      </c>
      <c r="C6585" s="209">
        <v>281482</v>
      </c>
      <c r="D6585" s="206">
        <f t="shared" si="611"/>
        <v>0.42251876313419395</v>
      </c>
      <c r="E6585" s="208">
        <f t="shared" si="612"/>
        <v>0.45</v>
      </c>
      <c r="F6585" s="207">
        <v>15481.51</v>
      </c>
      <c r="G6585" s="207">
        <v>22518.560000000001</v>
      </c>
      <c r="H6585" s="207">
        <v>25333.38</v>
      </c>
      <c r="I6585" s="214">
        <f t="shared" si="613"/>
        <v>263176</v>
      </c>
      <c r="J6585" s="211">
        <f t="shared" si="605"/>
        <v>0.39504052836985892</v>
      </c>
      <c r="K6585" s="212">
        <f t="shared" si="606"/>
        <v>0.45</v>
      </c>
      <c r="L6585" s="214">
        <f t="shared" si="607"/>
        <v>14474.68</v>
      </c>
      <c r="M6585" s="213">
        <f t="shared" si="608"/>
        <v>21054.080000000002</v>
      </c>
      <c r="N6585" s="213">
        <f t="shared" si="609"/>
        <v>23685.84</v>
      </c>
      <c r="O6585" s="242">
        <f t="shared" si="610"/>
        <v>0.51530000000013387</v>
      </c>
      <c r="P6585" s="242"/>
      <c r="Q6585" s="179"/>
      <c r="R6585" s="179"/>
      <c r="S6585" s="179"/>
      <c r="T6585" s="179"/>
      <c r="U6585" s="179"/>
      <c r="V6585" s="179"/>
      <c r="W6585" s="179"/>
      <c r="X6585" s="179"/>
      <c r="Y6585" s="179"/>
      <c r="Z6585" s="179"/>
      <c r="AA6585" s="222"/>
      <c r="AB6585" s="222"/>
      <c r="AC6585" s="222"/>
      <c r="AD6585" s="179"/>
      <c r="AE6585" s="179"/>
      <c r="AF6585" s="179"/>
      <c r="AG6585" s="179"/>
      <c r="AH6585" s="179"/>
      <c r="AI6585" s="179"/>
      <c r="AJ6585" s="179"/>
    </row>
    <row r="6586" spans="2:36" x14ac:dyDescent="0.3">
      <c r="B6586" s="224">
        <v>666300</v>
      </c>
      <c r="C6586" s="209">
        <v>281527</v>
      </c>
      <c r="D6586" s="206">
        <f t="shared" si="611"/>
        <v>0.42252288758817347</v>
      </c>
      <c r="E6586" s="208">
        <f t="shared" si="612"/>
        <v>0.45</v>
      </c>
      <c r="F6586" s="207">
        <v>15483.98</v>
      </c>
      <c r="G6586" s="207">
        <v>22522.16</v>
      </c>
      <c r="H6586" s="207">
        <v>25337.43</v>
      </c>
      <c r="I6586" s="214">
        <f t="shared" si="613"/>
        <v>263221</v>
      </c>
      <c r="J6586" s="211">
        <f t="shared" si="605"/>
        <v>0.39504877682725498</v>
      </c>
      <c r="K6586" s="212">
        <f t="shared" si="606"/>
        <v>0.45</v>
      </c>
      <c r="L6586" s="214">
        <f t="shared" si="607"/>
        <v>14477.155000000001</v>
      </c>
      <c r="M6586" s="213">
        <f t="shared" si="608"/>
        <v>21057.68</v>
      </c>
      <c r="N6586" s="213">
        <f t="shared" si="609"/>
        <v>23689.89</v>
      </c>
      <c r="O6586" s="242">
        <f t="shared" si="610"/>
        <v>0.51519999999971333</v>
      </c>
      <c r="P6586" s="242"/>
      <c r="Q6586" s="179"/>
      <c r="R6586" s="179"/>
      <c r="S6586" s="179"/>
      <c r="T6586" s="179"/>
      <c r="U6586" s="179"/>
      <c r="V6586" s="179"/>
      <c r="W6586" s="179"/>
      <c r="X6586" s="179"/>
      <c r="Y6586" s="179"/>
      <c r="Z6586" s="179"/>
      <c r="AA6586" s="222"/>
      <c r="AB6586" s="222"/>
      <c r="AC6586" s="222"/>
      <c r="AD6586" s="179"/>
      <c r="AE6586" s="179"/>
      <c r="AF6586" s="179"/>
      <c r="AG6586" s="179"/>
      <c r="AH6586" s="179"/>
      <c r="AI6586" s="179"/>
      <c r="AJ6586" s="179"/>
    </row>
    <row r="6587" spans="2:36" x14ac:dyDescent="0.3">
      <c r="B6587" s="224">
        <v>666400</v>
      </c>
      <c r="C6587" s="209">
        <v>281572</v>
      </c>
      <c r="D6587" s="206">
        <f t="shared" si="611"/>
        <v>0.4225270108043217</v>
      </c>
      <c r="E6587" s="208">
        <f t="shared" si="612"/>
        <v>0.45</v>
      </c>
      <c r="F6587" s="207">
        <v>15486.46</v>
      </c>
      <c r="G6587" s="207">
        <v>22525.759999999998</v>
      </c>
      <c r="H6587" s="207">
        <v>25341.48</v>
      </c>
      <c r="I6587" s="214">
        <f t="shared" si="613"/>
        <v>263266</v>
      </c>
      <c r="J6587" s="211">
        <f t="shared" ref="J6587:J6650" si="614">I6587/$B6587</f>
        <v>0.39505702280912364</v>
      </c>
      <c r="K6587" s="212">
        <f t="shared" ref="K6587:K6650" si="615">(I6587-I6586)/($B6587-$B6586)</f>
        <v>0.45</v>
      </c>
      <c r="L6587" s="214">
        <f t="shared" si="607"/>
        <v>14479.63</v>
      </c>
      <c r="M6587" s="213">
        <f t="shared" si="608"/>
        <v>21061.279999999999</v>
      </c>
      <c r="N6587" s="213">
        <f t="shared" si="609"/>
        <v>23693.94</v>
      </c>
      <c r="O6587" s="242">
        <f t="shared" si="610"/>
        <v>0.51530000000002474</v>
      </c>
      <c r="P6587" s="242"/>
      <c r="Q6587" s="179"/>
      <c r="R6587" s="179"/>
      <c r="S6587" s="179"/>
      <c r="T6587" s="179"/>
      <c r="U6587" s="179"/>
      <c r="V6587" s="179"/>
      <c r="W6587" s="179"/>
      <c r="X6587" s="179"/>
      <c r="Y6587" s="179"/>
      <c r="Z6587" s="179"/>
      <c r="AA6587" s="222"/>
      <c r="AB6587" s="222"/>
      <c r="AC6587" s="222"/>
      <c r="AD6587" s="179"/>
      <c r="AE6587" s="179"/>
      <c r="AF6587" s="179"/>
      <c r="AG6587" s="179"/>
      <c r="AH6587" s="179"/>
      <c r="AI6587" s="179"/>
      <c r="AJ6587" s="179"/>
    </row>
    <row r="6588" spans="2:36" x14ac:dyDescent="0.3">
      <c r="B6588" s="224">
        <v>666500</v>
      </c>
      <c r="C6588" s="209">
        <v>281617</v>
      </c>
      <c r="D6588" s="206">
        <f t="shared" si="611"/>
        <v>0.42253113278319582</v>
      </c>
      <c r="E6588" s="208">
        <f t="shared" si="612"/>
        <v>0.45</v>
      </c>
      <c r="F6588" s="207">
        <v>15488.93</v>
      </c>
      <c r="G6588" s="207">
        <v>22529.360000000001</v>
      </c>
      <c r="H6588" s="207">
        <v>25345.53</v>
      </c>
      <c r="I6588" s="214">
        <f t="shared" si="613"/>
        <v>263311</v>
      </c>
      <c r="J6588" s="211">
        <f t="shared" si="614"/>
        <v>0.39506526631657912</v>
      </c>
      <c r="K6588" s="212">
        <f t="shared" si="615"/>
        <v>0.45</v>
      </c>
      <c r="L6588" s="214">
        <f t="shared" si="607"/>
        <v>14482.105</v>
      </c>
      <c r="M6588" s="213">
        <f t="shared" si="608"/>
        <v>21064.880000000001</v>
      </c>
      <c r="N6588" s="213">
        <f t="shared" si="609"/>
        <v>23697.989999999998</v>
      </c>
      <c r="O6588" s="242">
        <f t="shared" si="610"/>
        <v>0.51519999999964061</v>
      </c>
      <c r="P6588" s="242"/>
      <c r="Q6588" s="179"/>
      <c r="R6588" s="179"/>
      <c r="S6588" s="179"/>
      <c r="T6588" s="179"/>
      <c r="U6588" s="179"/>
      <c r="V6588" s="179"/>
      <c r="W6588" s="179"/>
      <c r="X6588" s="179"/>
      <c r="Y6588" s="179"/>
      <c r="Z6588" s="179"/>
      <c r="AA6588" s="222"/>
      <c r="AB6588" s="222"/>
      <c r="AC6588" s="222"/>
      <c r="AD6588" s="179"/>
      <c r="AE6588" s="179"/>
      <c r="AF6588" s="179"/>
      <c r="AG6588" s="179"/>
      <c r="AH6588" s="179"/>
      <c r="AI6588" s="179"/>
      <c r="AJ6588" s="179"/>
    </row>
    <row r="6589" spans="2:36" x14ac:dyDescent="0.3">
      <c r="B6589" s="224">
        <v>666600</v>
      </c>
      <c r="C6589" s="209">
        <v>281662</v>
      </c>
      <c r="D6589" s="206">
        <f t="shared" si="611"/>
        <v>0.42253525352535254</v>
      </c>
      <c r="E6589" s="208">
        <f t="shared" si="612"/>
        <v>0.45</v>
      </c>
      <c r="F6589" s="207">
        <v>15491.41</v>
      </c>
      <c r="G6589" s="207">
        <v>22532.959999999999</v>
      </c>
      <c r="H6589" s="207">
        <v>25349.58</v>
      </c>
      <c r="I6589" s="214">
        <f t="shared" si="613"/>
        <v>263356</v>
      </c>
      <c r="J6589" s="211">
        <f t="shared" si="614"/>
        <v>0.3950735073507351</v>
      </c>
      <c r="K6589" s="212">
        <f t="shared" si="615"/>
        <v>0.45</v>
      </c>
      <c r="L6589" s="214">
        <f t="shared" si="607"/>
        <v>14484.58</v>
      </c>
      <c r="M6589" s="213">
        <f t="shared" si="608"/>
        <v>21068.48</v>
      </c>
      <c r="N6589" s="213">
        <f t="shared" si="609"/>
        <v>23702.04</v>
      </c>
      <c r="O6589" s="242">
        <f t="shared" si="610"/>
        <v>0.5152999999999156</v>
      </c>
      <c r="P6589" s="242"/>
      <c r="Q6589" s="179"/>
      <c r="R6589" s="179"/>
      <c r="S6589" s="179"/>
      <c r="T6589" s="179"/>
      <c r="U6589" s="179"/>
      <c r="V6589" s="179"/>
      <c r="W6589" s="179"/>
      <c r="X6589" s="179"/>
      <c r="Y6589" s="179"/>
      <c r="Z6589" s="179"/>
      <c r="AA6589" s="222"/>
      <c r="AB6589" s="222"/>
      <c r="AC6589" s="222"/>
      <c r="AD6589" s="179"/>
      <c r="AE6589" s="179"/>
      <c r="AF6589" s="179"/>
      <c r="AG6589" s="179"/>
      <c r="AH6589" s="179"/>
      <c r="AI6589" s="179"/>
      <c r="AJ6589" s="179"/>
    </row>
    <row r="6590" spans="2:36" x14ac:dyDescent="0.3">
      <c r="B6590" s="224">
        <v>666700</v>
      </c>
      <c r="C6590" s="209">
        <v>281707</v>
      </c>
      <c r="D6590" s="206">
        <f t="shared" si="611"/>
        <v>0.42253937303134842</v>
      </c>
      <c r="E6590" s="208">
        <f t="shared" si="612"/>
        <v>0.45</v>
      </c>
      <c r="F6590" s="207">
        <v>15493.88</v>
      </c>
      <c r="G6590" s="207">
        <v>22536.560000000001</v>
      </c>
      <c r="H6590" s="207">
        <v>25353.63</v>
      </c>
      <c r="I6590" s="214">
        <f t="shared" si="613"/>
        <v>263401</v>
      </c>
      <c r="J6590" s="211">
        <f t="shared" si="614"/>
        <v>0.39508174591270434</v>
      </c>
      <c r="K6590" s="212">
        <f t="shared" si="615"/>
        <v>0.45</v>
      </c>
      <c r="L6590" s="214">
        <f t="shared" ref="L6590:L6653" si="616">I6590*5.5%</f>
        <v>14487.055</v>
      </c>
      <c r="M6590" s="213">
        <f t="shared" ref="M6590:M6653" si="617">I6590*8%</f>
        <v>21072.080000000002</v>
      </c>
      <c r="N6590" s="213">
        <f t="shared" ref="N6590:N6653" si="618">I6590*9%</f>
        <v>23706.09</v>
      </c>
      <c r="O6590" s="242">
        <f t="shared" si="610"/>
        <v>0.51520000000007715</v>
      </c>
      <c r="P6590" s="242"/>
      <c r="Q6590" s="179"/>
      <c r="R6590" s="179"/>
      <c r="S6590" s="179"/>
      <c r="T6590" s="179"/>
      <c r="U6590" s="179"/>
      <c r="V6590" s="179"/>
      <c r="W6590" s="179"/>
      <c r="X6590" s="179"/>
      <c r="Y6590" s="179"/>
      <c r="Z6590" s="179"/>
      <c r="AA6590" s="222"/>
      <c r="AB6590" s="222"/>
      <c r="AC6590" s="222"/>
      <c r="AD6590" s="179"/>
      <c r="AE6590" s="179"/>
      <c r="AF6590" s="179"/>
      <c r="AG6590" s="179"/>
      <c r="AH6590" s="179"/>
      <c r="AI6590" s="179"/>
      <c r="AJ6590" s="179"/>
    </row>
    <row r="6591" spans="2:36" x14ac:dyDescent="0.3">
      <c r="B6591" s="224">
        <v>666800</v>
      </c>
      <c r="C6591" s="209">
        <v>281752</v>
      </c>
      <c r="D6591" s="206">
        <f t="shared" si="611"/>
        <v>0.42254349130173963</v>
      </c>
      <c r="E6591" s="208">
        <f t="shared" si="612"/>
        <v>0.45</v>
      </c>
      <c r="F6591" s="207">
        <v>15496.36</v>
      </c>
      <c r="G6591" s="207">
        <v>22540.16</v>
      </c>
      <c r="H6591" s="207">
        <v>25357.68</v>
      </c>
      <c r="I6591" s="214">
        <f t="shared" si="613"/>
        <v>263446</v>
      </c>
      <c r="J6591" s="211">
        <f t="shared" si="614"/>
        <v>0.39508998200359929</v>
      </c>
      <c r="K6591" s="212">
        <f t="shared" si="615"/>
        <v>0.45</v>
      </c>
      <c r="L6591" s="214">
        <f t="shared" si="616"/>
        <v>14489.53</v>
      </c>
      <c r="M6591" s="213">
        <f t="shared" si="617"/>
        <v>21075.68</v>
      </c>
      <c r="N6591" s="213">
        <f t="shared" si="618"/>
        <v>23710.14</v>
      </c>
      <c r="O6591" s="242">
        <f t="shared" si="610"/>
        <v>0.51529999999980647</v>
      </c>
      <c r="P6591" s="242"/>
      <c r="Q6591" s="179"/>
      <c r="R6591" s="179"/>
      <c r="S6591" s="179"/>
      <c r="T6591" s="179"/>
      <c r="U6591" s="179"/>
      <c r="V6591" s="179"/>
      <c r="W6591" s="179"/>
      <c r="X6591" s="179"/>
      <c r="Y6591" s="179"/>
      <c r="Z6591" s="179"/>
      <c r="AA6591" s="222"/>
      <c r="AB6591" s="222"/>
      <c r="AC6591" s="222"/>
      <c r="AD6591" s="179"/>
      <c r="AE6591" s="179"/>
      <c r="AF6591" s="179"/>
      <c r="AG6591" s="179"/>
      <c r="AH6591" s="179"/>
      <c r="AI6591" s="179"/>
      <c r="AJ6591" s="179"/>
    </row>
    <row r="6592" spans="2:36" x14ac:dyDescent="0.3">
      <c r="B6592" s="224">
        <v>666900</v>
      </c>
      <c r="C6592" s="209">
        <v>281797</v>
      </c>
      <c r="D6592" s="206">
        <f t="shared" si="611"/>
        <v>0.42254760833708205</v>
      </c>
      <c r="E6592" s="208">
        <f t="shared" si="612"/>
        <v>0.45</v>
      </c>
      <c r="F6592" s="207">
        <v>15498.83</v>
      </c>
      <c r="G6592" s="207">
        <v>22543.759999999998</v>
      </c>
      <c r="H6592" s="207">
        <v>25361.73</v>
      </c>
      <c r="I6592" s="214">
        <f t="shared" si="613"/>
        <v>263491</v>
      </c>
      <c r="J6592" s="211">
        <f t="shared" si="614"/>
        <v>0.3950982156245314</v>
      </c>
      <c r="K6592" s="212">
        <f t="shared" si="615"/>
        <v>0.45</v>
      </c>
      <c r="L6592" s="214">
        <f t="shared" si="616"/>
        <v>14492.004999999999</v>
      </c>
      <c r="M6592" s="213">
        <f t="shared" si="617"/>
        <v>21079.279999999999</v>
      </c>
      <c r="N6592" s="213">
        <f t="shared" si="618"/>
        <v>23714.19</v>
      </c>
      <c r="O6592" s="242">
        <f t="shared" si="610"/>
        <v>0.51519999999996802</v>
      </c>
      <c r="P6592" s="242"/>
      <c r="Q6592" s="179"/>
      <c r="R6592" s="179"/>
      <c r="S6592" s="179"/>
      <c r="T6592" s="179"/>
      <c r="U6592" s="179"/>
      <c r="V6592" s="179"/>
      <c r="W6592" s="179"/>
      <c r="X6592" s="179"/>
      <c r="Y6592" s="179"/>
      <c r="Z6592" s="179"/>
      <c r="AA6592" s="222"/>
      <c r="AB6592" s="222"/>
      <c r="AC6592" s="222"/>
      <c r="AD6592" s="179"/>
      <c r="AE6592" s="179"/>
      <c r="AF6592" s="179"/>
      <c r="AG6592" s="179"/>
      <c r="AH6592" s="179"/>
      <c r="AI6592" s="179"/>
      <c r="AJ6592" s="179"/>
    </row>
    <row r="6593" spans="2:36" x14ac:dyDescent="0.3">
      <c r="B6593" s="224">
        <v>667000</v>
      </c>
      <c r="C6593" s="209">
        <v>281842</v>
      </c>
      <c r="D6593" s="206">
        <f t="shared" si="611"/>
        <v>0.42255172413793102</v>
      </c>
      <c r="E6593" s="208">
        <f t="shared" si="612"/>
        <v>0.45</v>
      </c>
      <c r="F6593" s="207">
        <v>15501.31</v>
      </c>
      <c r="G6593" s="207">
        <v>22547.360000000001</v>
      </c>
      <c r="H6593" s="207">
        <v>25365.78</v>
      </c>
      <c r="I6593" s="214">
        <f t="shared" si="613"/>
        <v>263536</v>
      </c>
      <c r="J6593" s="211">
        <f t="shared" si="614"/>
        <v>0.39510644677661172</v>
      </c>
      <c r="K6593" s="212">
        <f t="shared" si="615"/>
        <v>0.45</v>
      </c>
      <c r="L6593" s="214">
        <f t="shared" si="616"/>
        <v>14494.48</v>
      </c>
      <c r="M6593" s="213">
        <f t="shared" si="617"/>
        <v>21082.880000000001</v>
      </c>
      <c r="N6593" s="213">
        <f t="shared" si="618"/>
        <v>23718.239999999998</v>
      </c>
      <c r="O6593" s="242">
        <f t="shared" si="610"/>
        <v>0.51529999999966092</v>
      </c>
      <c r="P6593" s="242"/>
      <c r="Q6593" s="179"/>
      <c r="R6593" s="179"/>
      <c r="S6593" s="179"/>
      <c r="T6593" s="179"/>
      <c r="U6593" s="179"/>
      <c r="V6593" s="179"/>
      <c r="W6593" s="179"/>
      <c r="X6593" s="179"/>
      <c r="Y6593" s="179"/>
      <c r="Z6593" s="179"/>
      <c r="AA6593" s="222"/>
      <c r="AB6593" s="222"/>
      <c r="AC6593" s="222"/>
      <c r="AD6593" s="179"/>
      <c r="AE6593" s="179"/>
      <c r="AF6593" s="179"/>
      <c r="AG6593" s="179"/>
      <c r="AH6593" s="179"/>
      <c r="AI6593" s="179"/>
      <c r="AJ6593" s="179"/>
    </row>
    <row r="6594" spans="2:36" x14ac:dyDescent="0.3">
      <c r="B6594" s="224">
        <v>667100</v>
      </c>
      <c r="C6594" s="209">
        <v>281887</v>
      </c>
      <c r="D6594" s="206">
        <f t="shared" si="611"/>
        <v>0.42255583870484187</v>
      </c>
      <c r="E6594" s="208">
        <f t="shared" si="612"/>
        <v>0.45</v>
      </c>
      <c r="F6594" s="207">
        <v>15503.78</v>
      </c>
      <c r="G6594" s="207">
        <v>22550.959999999999</v>
      </c>
      <c r="H6594" s="207">
        <v>25369.83</v>
      </c>
      <c r="I6594" s="214">
        <f t="shared" si="613"/>
        <v>263581</v>
      </c>
      <c r="J6594" s="211">
        <f t="shared" si="614"/>
        <v>0.39511467546095036</v>
      </c>
      <c r="K6594" s="212">
        <f t="shared" si="615"/>
        <v>0.45</v>
      </c>
      <c r="L6594" s="214">
        <f t="shared" si="616"/>
        <v>14496.955</v>
      </c>
      <c r="M6594" s="213">
        <f t="shared" si="617"/>
        <v>21086.48</v>
      </c>
      <c r="N6594" s="213">
        <f t="shared" si="618"/>
        <v>23722.29</v>
      </c>
      <c r="O6594" s="242">
        <f t="shared" si="610"/>
        <v>0.51520000000047728</v>
      </c>
      <c r="P6594" s="242"/>
      <c r="Q6594" s="179"/>
      <c r="R6594" s="179"/>
      <c r="S6594" s="179"/>
      <c r="T6594" s="179"/>
      <c r="U6594" s="179"/>
      <c r="V6594" s="179"/>
      <c r="W6594" s="179"/>
      <c r="X6594" s="179"/>
      <c r="Y6594" s="179"/>
      <c r="Z6594" s="179"/>
      <c r="AA6594" s="222"/>
      <c r="AB6594" s="222"/>
      <c r="AC6594" s="222"/>
      <c r="AD6594" s="179"/>
      <c r="AE6594" s="179"/>
      <c r="AF6594" s="179"/>
      <c r="AG6594" s="179"/>
      <c r="AH6594" s="179"/>
      <c r="AI6594" s="179"/>
      <c r="AJ6594" s="179"/>
    </row>
    <row r="6595" spans="2:36" x14ac:dyDescent="0.3">
      <c r="B6595" s="224">
        <v>667200</v>
      </c>
      <c r="C6595" s="209">
        <v>281932</v>
      </c>
      <c r="D6595" s="206">
        <f t="shared" si="611"/>
        <v>0.42255995203836932</v>
      </c>
      <c r="E6595" s="208">
        <f t="shared" si="612"/>
        <v>0.45</v>
      </c>
      <c r="F6595" s="207">
        <v>15506.26</v>
      </c>
      <c r="G6595" s="207">
        <v>22554.560000000001</v>
      </c>
      <c r="H6595" s="207">
        <v>25373.88</v>
      </c>
      <c r="I6595" s="214">
        <f t="shared" si="613"/>
        <v>263626</v>
      </c>
      <c r="J6595" s="211">
        <f t="shared" si="614"/>
        <v>0.3951229016786571</v>
      </c>
      <c r="K6595" s="212">
        <f t="shared" si="615"/>
        <v>0.45</v>
      </c>
      <c r="L6595" s="214">
        <f t="shared" si="616"/>
        <v>14499.43</v>
      </c>
      <c r="M6595" s="213">
        <f t="shared" si="617"/>
        <v>21090.080000000002</v>
      </c>
      <c r="N6595" s="213">
        <f t="shared" si="618"/>
        <v>23726.34</v>
      </c>
      <c r="O6595" s="242">
        <f t="shared" si="610"/>
        <v>0.51530000000013387</v>
      </c>
      <c r="P6595" s="242"/>
      <c r="Q6595" s="179"/>
      <c r="R6595" s="179"/>
      <c r="S6595" s="179"/>
      <c r="T6595" s="179"/>
      <c r="U6595" s="179"/>
      <c r="V6595" s="179"/>
      <c r="W6595" s="179"/>
      <c r="X6595" s="179"/>
      <c r="Y6595" s="179"/>
      <c r="Z6595" s="179"/>
      <c r="AA6595" s="222"/>
      <c r="AB6595" s="222"/>
      <c r="AC6595" s="222"/>
      <c r="AD6595" s="179"/>
      <c r="AE6595" s="179"/>
      <c r="AF6595" s="179"/>
      <c r="AG6595" s="179"/>
      <c r="AH6595" s="179"/>
      <c r="AI6595" s="179"/>
      <c r="AJ6595" s="179"/>
    </row>
    <row r="6596" spans="2:36" x14ac:dyDescent="0.3">
      <c r="B6596" s="224">
        <v>667300</v>
      </c>
      <c r="C6596" s="209">
        <v>281977</v>
      </c>
      <c r="D6596" s="206">
        <f t="shared" si="611"/>
        <v>0.42256406413906789</v>
      </c>
      <c r="E6596" s="208">
        <f t="shared" si="612"/>
        <v>0.45</v>
      </c>
      <c r="F6596" s="207">
        <v>15508.73</v>
      </c>
      <c r="G6596" s="207">
        <v>22558.16</v>
      </c>
      <c r="H6596" s="207">
        <v>25377.93</v>
      </c>
      <c r="I6596" s="214">
        <f t="shared" si="613"/>
        <v>263671</v>
      </c>
      <c r="J6596" s="211">
        <f t="shared" si="614"/>
        <v>0.39513112543084072</v>
      </c>
      <c r="K6596" s="212">
        <f t="shared" si="615"/>
        <v>0.45</v>
      </c>
      <c r="L6596" s="214">
        <f t="shared" si="616"/>
        <v>14501.905000000001</v>
      </c>
      <c r="M6596" s="213">
        <f t="shared" si="617"/>
        <v>21093.68</v>
      </c>
      <c r="N6596" s="213">
        <f t="shared" si="618"/>
        <v>23730.39</v>
      </c>
      <c r="O6596" s="242">
        <f t="shared" si="610"/>
        <v>0.51519999999971333</v>
      </c>
      <c r="P6596" s="242"/>
      <c r="Q6596" s="179"/>
      <c r="R6596" s="179"/>
      <c r="S6596" s="179"/>
      <c r="T6596" s="179"/>
      <c r="U6596" s="179"/>
      <c r="V6596" s="179"/>
      <c r="W6596" s="179"/>
      <c r="X6596" s="179"/>
      <c r="Y6596" s="179"/>
      <c r="Z6596" s="179"/>
      <c r="AA6596" s="222"/>
      <c r="AB6596" s="222"/>
      <c r="AC6596" s="222"/>
      <c r="AD6596" s="179"/>
      <c r="AE6596" s="179"/>
      <c r="AF6596" s="179"/>
      <c r="AG6596" s="179"/>
      <c r="AH6596" s="179"/>
      <c r="AI6596" s="179"/>
      <c r="AJ6596" s="179"/>
    </row>
    <row r="6597" spans="2:36" x14ac:dyDescent="0.3">
      <c r="B6597" s="224">
        <v>667400</v>
      </c>
      <c r="C6597" s="209">
        <v>282022</v>
      </c>
      <c r="D6597" s="206">
        <f t="shared" si="611"/>
        <v>0.42256817500749178</v>
      </c>
      <c r="E6597" s="208">
        <f t="shared" si="612"/>
        <v>0.45</v>
      </c>
      <c r="F6597" s="207">
        <v>15511.21</v>
      </c>
      <c r="G6597" s="207">
        <v>22561.759999999998</v>
      </c>
      <c r="H6597" s="207">
        <v>25381.98</v>
      </c>
      <c r="I6597" s="214">
        <f t="shared" si="613"/>
        <v>263716</v>
      </c>
      <c r="J6597" s="211">
        <f t="shared" si="614"/>
        <v>0.39513934671860951</v>
      </c>
      <c r="K6597" s="212">
        <f t="shared" si="615"/>
        <v>0.45</v>
      </c>
      <c r="L6597" s="214">
        <f t="shared" si="616"/>
        <v>14504.38</v>
      </c>
      <c r="M6597" s="213">
        <f t="shared" si="617"/>
        <v>21097.279999999999</v>
      </c>
      <c r="N6597" s="213">
        <f t="shared" si="618"/>
        <v>23734.44</v>
      </c>
      <c r="O6597" s="242">
        <f t="shared" ref="O6597:O6660" si="619">(C6597+F6597+H6597-C6596-F6596-H6596)/100</f>
        <v>0.51530000000002474</v>
      </c>
      <c r="P6597" s="242"/>
      <c r="Q6597" s="179"/>
      <c r="R6597" s="179"/>
      <c r="S6597" s="179"/>
      <c r="T6597" s="179"/>
      <c r="U6597" s="179"/>
      <c r="V6597" s="179"/>
      <c r="W6597" s="179"/>
      <c r="X6597" s="179"/>
      <c r="Y6597" s="179"/>
      <c r="Z6597" s="179"/>
      <c r="AA6597" s="222"/>
      <c r="AB6597" s="222"/>
      <c r="AC6597" s="222"/>
      <c r="AD6597" s="179"/>
      <c r="AE6597" s="179"/>
      <c r="AF6597" s="179"/>
      <c r="AG6597" s="179"/>
      <c r="AH6597" s="179"/>
      <c r="AI6597" s="179"/>
      <c r="AJ6597" s="179"/>
    </row>
    <row r="6598" spans="2:36" x14ac:dyDescent="0.3">
      <c r="B6598" s="224">
        <v>667500</v>
      </c>
      <c r="C6598" s="209">
        <v>282067</v>
      </c>
      <c r="D6598" s="206">
        <f t="shared" si="611"/>
        <v>0.42257228464419477</v>
      </c>
      <c r="E6598" s="208">
        <f t="shared" si="612"/>
        <v>0.45</v>
      </c>
      <c r="F6598" s="207">
        <v>15513.68</v>
      </c>
      <c r="G6598" s="207">
        <v>22565.360000000001</v>
      </c>
      <c r="H6598" s="207">
        <v>25386.03</v>
      </c>
      <c r="I6598" s="214">
        <f t="shared" si="613"/>
        <v>263761</v>
      </c>
      <c r="J6598" s="211">
        <f t="shared" si="614"/>
        <v>0.39514756554307118</v>
      </c>
      <c r="K6598" s="212">
        <f t="shared" si="615"/>
        <v>0.45</v>
      </c>
      <c r="L6598" s="214">
        <f t="shared" si="616"/>
        <v>14506.855</v>
      </c>
      <c r="M6598" s="213">
        <f t="shared" si="617"/>
        <v>21100.880000000001</v>
      </c>
      <c r="N6598" s="213">
        <f t="shared" si="618"/>
        <v>23738.489999999998</v>
      </c>
      <c r="O6598" s="242">
        <f t="shared" si="619"/>
        <v>0.51519999999964061</v>
      </c>
      <c r="P6598" s="242"/>
      <c r="Q6598" s="179"/>
      <c r="R6598" s="179"/>
      <c r="S6598" s="179"/>
      <c r="T6598" s="179"/>
      <c r="U6598" s="179"/>
      <c r="V6598" s="179"/>
      <c r="W6598" s="179"/>
      <c r="X6598" s="179"/>
      <c r="Y6598" s="179"/>
      <c r="Z6598" s="179"/>
      <c r="AA6598" s="222"/>
      <c r="AB6598" s="222"/>
      <c r="AC6598" s="222"/>
      <c r="AD6598" s="179"/>
      <c r="AE6598" s="179"/>
      <c r="AF6598" s="179"/>
      <c r="AG6598" s="179"/>
      <c r="AH6598" s="179"/>
      <c r="AI6598" s="179"/>
      <c r="AJ6598" s="179"/>
    </row>
    <row r="6599" spans="2:36" x14ac:dyDescent="0.3">
      <c r="B6599" s="224">
        <v>667600</v>
      </c>
      <c r="C6599" s="209">
        <v>282112</v>
      </c>
      <c r="D6599" s="206">
        <f t="shared" si="611"/>
        <v>0.42257639304973038</v>
      </c>
      <c r="E6599" s="208">
        <f t="shared" si="612"/>
        <v>0.45</v>
      </c>
      <c r="F6599" s="207">
        <v>15516.16</v>
      </c>
      <c r="G6599" s="207">
        <v>22568.959999999999</v>
      </c>
      <c r="H6599" s="207">
        <v>25390.080000000002</v>
      </c>
      <c r="I6599" s="214">
        <f t="shared" si="613"/>
        <v>263806</v>
      </c>
      <c r="J6599" s="211">
        <f t="shared" si="614"/>
        <v>0.39515578190533251</v>
      </c>
      <c r="K6599" s="212">
        <f t="shared" si="615"/>
        <v>0.45</v>
      </c>
      <c r="L6599" s="214">
        <f t="shared" si="616"/>
        <v>14509.33</v>
      </c>
      <c r="M6599" s="213">
        <f t="shared" si="617"/>
        <v>21104.48</v>
      </c>
      <c r="N6599" s="213">
        <f t="shared" si="618"/>
        <v>23742.54</v>
      </c>
      <c r="O6599" s="242">
        <f t="shared" si="619"/>
        <v>0.5152999999999156</v>
      </c>
      <c r="P6599" s="242"/>
      <c r="Q6599" s="179"/>
      <c r="R6599" s="179"/>
      <c r="S6599" s="179"/>
      <c r="T6599" s="179"/>
      <c r="U6599" s="179"/>
      <c r="V6599" s="179"/>
      <c r="W6599" s="179"/>
      <c r="X6599" s="179"/>
      <c r="Y6599" s="179"/>
      <c r="Z6599" s="179"/>
      <c r="AA6599" s="222"/>
      <c r="AB6599" s="222"/>
      <c r="AC6599" s="222"/>
      <c r="AD6599" s="179"/>
      <c r="AE6599" s="179"/>
      <c r="AF6599" s="179"/>
      <c r="AG6599" s="179"/>
      <c r="AH6599" s="179"/>
      <c r="AI6599" s="179"/>
      <c r="AJ6599" s="179"/>
    </row>
    <row r="6600" spans="2:36" x14ac:dyDescent="0.3">
      <c r="B6600" s="224">
        <v>667700</v>
      </c>
      <c r="C6600" s="209">
        <v>282157</v>
      </c>
      <c r="D6600" s="206">
        <f t="shared" si="611"/>
        <v>0.42258050022465177</v>
      </c>
      <c r="E6600" s="208">
        <f t="shared" si="612"/>
        <v>0.45</v>
      </c>
      <c r="F6600" s="207">
        <v>15518.63</v>
      </c>
      <c r="G6600" s="207">
        <v>22572.560000000001</v>
      </c>
      <c r="H6600" s="207">
        <v>25394.13</v>
      </c>
      <c r="I6600" s="214">
        <f t="shared" si="613"/>
        <v>263851</v>
      </c>
      <c r="J6600" s="211">
        <f t="shared" si="614"/>
        <v>0.39516399580649991</v>
      </c>
      <c r="K6600" s="212">
        <f t="shared" si="615"/>
        <v>0.45</v>
      </c>
      <c r="L6600" s="214">
        <f t="shared" si="616"/>
        <v>14511.805</v>
      </c>
      <c r="M6600" s="213">
        <f t="shared" si="617"/>
        <v>21108.080000000002</v>
      </c>
      <c r="N6600" s="213">
        <f t="shared" si="618"/>
        <v>23746.59</v>
      </c>
      <c r="O6600" s="242">
        <f t="shared" si="619"/>
        <v>0.51520000000007715</v>
      </c>
      <c r="P6600" s="242"/>
      <c r="Q6600" s="179"/>
      <c r="R6600" s="179"/>
      <c r="S6600" s="179"/>
      <c r="T6600" s="179"/>
      <c r="U6600" s="179"/>
      <c r="V6600" s="179"/>
      <c r="W6600" s="179"/>
      <c r="X6600" s="179"/>
      <c r="Y6600" s="179"/>
      <c r="Z6600" s="179"/>
      <c r="AA6600" s="222"/>
      <c r="AB6600" s="222"/>
      <c r="AC6600" s="222"/>
      <c r="AD6600" s="179"/>
      <c r="AE6600" s="179"/>
      <c r="AF6600" s="179"/>
      <c r="AG6600" s="179"/>
      <c r="AH6600" s="179"/>
      <c r="AI6600" s="179"/>
      <c r="AJ6600" s="179"/>
    </row>
    <row r="6601" spans="2:36" x14ac:dyDescent="0.3">
      <c r="B6601" s="224">
        <v>667800</v>
      </c>
      <c r="C6601" s="209">
        <v>282202</v>
      </c>
      <c r="D6601" s="206">
        <f t="shared" si="611"/>
        <v>0.42258460616951182</v>
      </c>
      <c r="E6601" s="208">
        <f t="shared" si="612"/>
        <v>0.45</v>
      </c>
      <c r="F6601" s="207">
        <v>15521.11</v>
      </c>
      <c r="G6601" s="207">
        <v>22576.16</v>
      </c>
      <c r="H6601" s="207">
        <v>25398.18</v>
      </c>
      <c r="I6601" s="214">
        <f t="shared" si="613"/>
        <v>263896</v>
      </c>
      <c r="J6601" s="211">
        <f t="shared" si="614"/>
        <v>0.39517220724767893</v>
      </c>
      <c r="K6601" s="212">
        <f t="shared" si="615"/>
        <v>0.45</v>
      </c>
      <c r="L6601" s="214">
        <f t="shared" si="616"/>
        <v>14514.28</v>
      </c>
      <c r="M6601" s="213">
        <f t="shared" si="617"/>
        <v>21111.68</v>
      </c>
      <c r="N6601" s="213">
        <f t="shared" si="618"/>
        <v>23750.639999999999</v>
      </c>
      <c r="O6601" s="242">
        <f t="shared" si="619"/>
        <v>0.51529999999980647</v>
      </c>
      <c r="P6601" s="242"/>
      <c r="Q6601" s="179"/>
      <c r="R6601" s="179"/>
      <c r="S6601" s="179"/>
      <c r="T6601" s="179"/>
      <c r="U6601" s="179"/>
      <c r="V6601" s="179"/>
      <c r="W6601" s="179"/>
      <c r="X6601" s="179"/>
      <c r="Y6601" s="179"/>
      <c r="Z6601" s="179"/>
      <c r="AA6601" s="222"/>
      <c r="AB6601" s="222"/>
      <c r="AC6601" s="222"/>
      <c r="AD6601" s="179"/>
      <c r="AE6601" s="179"/>
      <c r="AF6601" s="179"/>
      <c r="AG6601" s="179"/>
      <c r="AH6601" s="179"/>
      <c r="AI6601" s="179"/>
      <c r="AJ6601" s="179"/>
    </row>
    <row r="6602" spans="2:36" x14ac:dyDescent="0.3">
      <c r="B6602" s="224">
        <v>667900</v>
      </c>
      <c r="C6602" s="209">
        <v>282247</v>
      </c>
      <c r="D6602" s="206">
        <f t="shared" si="611"/>
        <v>0.42258871088486299</v>
      </c>
      <c r="E6602" s="208">
        <f t="shared" si="612"/>
        <v>0.45</v>
      </c>
      <c r="F6602" s="207">
        <v>15523.58</v>
      </c>
      <c r="G6602" s="207">
        <v>22579.759999999998</v>
      </c>
      <c r="H6602" s="207">
        <v>25402.23</v>
      </c>
      <c r="I6602" s="214">
        <f t="shared" si="613"/>
        <v>263941</v>
      </c>
      <c r="J6602" s="211">
        <f t="shared" si="614"/>
        <v>0.39518041622997457</v>
      </c>
      <c r="K6602" s="212">
        <f t="shared" si="615"/>
        <v>0.45</v>
      </c>
      <c r="L6602" s="214">
        <f t="shared" si="616"/>
        <v>14516.754999999999</v>
      </c>
      <c r="M6602" s="213">
        <f t="shared" si="617"/>
        <v>21115.279999999999</v>
      </c>
      <c r="N6602" s="213">
        <f t="shared" si="618"/>
        <v>23754.69</v>
      </c>
      <c r="O6602" s="242">
        <f t="shared" si="619"/>
        <v>0.51519999999996802</v>
      </c>
      <c r="P6602" s="242"/>
      <c r="Q6602" s="179"/>
      <c r="R6602" s="179"/>
      <c r="S6602" s="179"/>
      <c r="T6602" s="179"/>
      <c r="U6602" s="179"/>
      <c r="V6602" s="179"/>
      <c r="W6602" s="179"/>
      <c r="X6602" s="179"/>
      <c r="Y6602" s="179"/>
      <c r="Z6602" s="179"/>
      <c r="AA6602" s="222"/>
      <c r="AB6602" s="222"/>
      <c r="AC6602" s="222"/>
      <c r="AD6602" s="179"/>
      <c r="AE6602" s="179"/>
      <c r="AF6602" s="179"/>
      <c r="AG6602" s="179"/>
      <c r="AH6602" s="179"/>
      <c r="AI6602" s="179"/>
      <c r="AJ6602" s="179"/>
    </row>
    <row r="6603" spans="2:36" x14ac:dyDescent="0.3">
      <c r="B6603" s="224">
        <v>668000</v>
      </c>
      <c r="C6603" s="209">
        <v>282292</v>
      </c>
      <c r="D6603" s="206">
        <f t="shared" si="611"/>
        <v>0.42259281437125751</v>
      </c>
      <c r="E6603" s="208">
        <f t="shared" si="612"/>
        <v>0.45</v>
      </c>
      <c r="F6603" s="207">
        <v>15526.06</v>
      </c>
      <c r="G6603" s="207">
        <v>22583.360000000001</v>
      </c>
      <c r="H6603" s="207">
        <v>25406.28</v>
      </c>
      <c r="I6603" s="214">
        <f t="shared" si="613"/>
        <v>263986</v>
      </c>
      <c r="J6603" s="211">
        <f t="shared" si="614"/>
        <v>0.39518862275449101</v>
      </c>
      <c r="K6603" s="212">
        <f t="shared" si="615"/>
        <v>0.45</v>
      </c>
      <c r="L6603" s="214">
        <f t="shared" si="616"/>
        <v>14519.23</v>
      </c>
      <c r="M6603" s="213">
        <f t="shared" si="617"/>
        <v>21118.880000000001</v>
      </c>
      <c r="N6603" s="213">
        <f t="shared" si="618"/>
        <v>23758.739999999998</v>
      </c>
      <c r="O6603" s="242">
        <f t="shared" si="619"/>
        <v>0.51529999999966092</v>
      </c>
      <c r="P6603" s="242"/>
      <c r="Q6603" s="179"/>
      <c r="R6603" s="179"/>
      <c r="S6603" s="179"/>
      <c r="T6603" s="179"/>
      <c r="U6603" s="179"/>
      <c r="V6603" s="179"/>
      <c r="W6603" s="179"/>
      <c r="X6603" s="179"/>
      <c r="Y6603" s="179"/>
      <c r="Z6603" s="179"/>
      <c r="AA6603" s="222"/>
      <c r="AB6603" s="222"/>
      <c r="AC6603" s="222"/>
      <c r="AD6603" s="179"/>
      <c r="AE6603" s="179"/>
      <c r="AF6603" s="179"/>
      <c r="AG6603" s="179"/>
      <c r="AH6603" s="179"/>
      <c r="AI6603" s="179"/>
      <c r="AJ6603" s="179"/>
    </row>
    <row r="6604" spans="2:36" x14ac:dyDescent="0.3">
      <c r="B6604" s="224">
        <v>668100</v>
      </c>
      <c r="C6604" s="209">
        <v>282337</v>
      </c>
      <c r="D6604" s="206">
        <f t="shared" si="611"/>
        <v>0.42259691662924714</v>
      </c>
      <c r="E6604" s="208">
        <f t="shared" si="612"/>
        <v>0.45</v>
      </c>
      <c r="F6604" s="207">
        <v>15528.53</v>
      </c>
      <c r="G6604" s="207">
        <v>22586.959999999999</v>
      </c>
      <c r="H6604" s="207">
        <v>25410.33</v>
      </c>
      <c r="I6604" s="214">
        <f t="shared" si="613"/>
        <v>264031</v>
      </c>
      <c r="J6604" s="211">
        <f t="shared" si="614"/>
        <v>0.39519682682233198</v>
      </c>
      <c r="K6604" s="212">
        <f t="shared" si="615"/>
        <v>0.45</v>
      </c>
      <c r="L6604" s="214">
        <f t="shared" si="616"/>
        <v>14521.705</v>
      </c>
      <c r="M6604" s="213">
        <f t="shared" si="617"/>
        <v>21122.48</v>
      </c>
      <c r="N6604" s="213">
        <f t="shared" si="618"/>
        <v>23762.79</v>
      </c>
      <c r="O6604" s="242">
        <f t="shared" si="619"/>
        <v>0.51520000000047728</v>
      </c>
      <c r="P6604" s="242"/>
      <c r="Q6604" s="179"/>
      <c r="R6604" s="179"/>
      <c r="S6604" s="179"/>
      <c r="T6604" s="179"/>
      <c r="U6604" s="179"/>
      <c r="V6604" s="179"/>
      <c r="W6604" s="179"/>
      <c r="X6604" s="179"/>
      <c r="Y6604" s="179"/>
      <c r="Z6604" s="179"/>
      <c r="AA6604" s="222"/>
      <c r="AB6604" s="222"/>
      <c r="AC6604" s="222"/>
      <c r="AD6604" s="179"/>
      <c r="AE6604" s="179"/>
      <c r="AF6604" s="179"/>
      <c r="AG6604" s="179"/>
      <c r="AH6604" s="179"/>
      <c r="AI6604" s="179"/>
      <c r="AJ6604" s="179"/>
    </row>
    <row r="6605" spans="2:36" x14ac:dyDescent="0.3">
      <c r="B6605" s="224">
        <v>668200</v>
      </c>
      <c r="C6605" s="209">
        <v>282382</v>
      </c>
      <c r="D6605" s="206">
        <f t="shared" si="611"/>
        <v>0.4226010176593834</v>
      </c>
      <c r="E6605" s="208">
        <f t="shared" si="612"/>
        <v>0.45</v>
      </c>
      <c r="F6605" s="207">
        <v>15531.01</v>
      </c>
      <c r="G6605" s="207">
        <v>22590.560000000001</v>
      </c>
      <c r="H6605" s="207">
        <v>25414.38</v>
      </c>
      <c r="I6605" s="214">
        <f t="shared" si="613"/>
        <v>264076</v>
      </c>
      <c r="J6605" s="211">
        <f t="shared" si="614"/>
        <v>0.39520502843460042</v>
      </c>
      <c r="K6605" s="212">
        <f t="shared" si="615"/>
        <v>0.45</v>
      </c>
      <c r="L6605" s="214">
        <f t="shared" si="616"/>
        <v>14524.18</v>
      </c>
      <c r="M6605" s="213">
        <f t="shared" si="617"/>
        <v>21126.080000000002</v>
      </c>
      <c r="N6605" s="213">
        <f t="shared" si="618"/>
        <v>23766.84</v>
      </c>
      <c r="O6605" s="242">
        <f t="shared" si="619"/>
        <v>0.51530000000013387</v>
      </c>
      <c r="P6605" s="242"/>
      <c r="Q6605" s="179"/>
      <c r="R6605" s="179"/>
      <c r="S6605" s="179"/>
      <c r="T6605" s="179"/>
      <c r="U6605" s="179"/>
      <c r="V6605" s="179"/>
      <c r="W6605" s="179"/>
      <c r="X6605" s="179"/>
      <c r="Y6605" s="179"/>
      <c r="Z6605" s="179"/>
      <c r="AA6605" s="222"/>
      <c r="AB6605" s="222"/>
      <c r="AC6605" s="222"/>
      <c r="AD6605" s="179"/>
      <c r="AE6605" s="179"/>
      <c r="AF6605" s="179"/>
      <c r="AG6605" s="179"/>
      <c r="AH6605" s="179"/>
      <c r="AI6605" s="179"/>
      <c r="AJ6605" s="179"/>
    </row>
    <row r="6606" spans="2:36" x14ac:dyDescent="0.3">
      <c r="B6606" s="224">
        <v>668300</v>
      </c>
      <c r="C6606" s="209">
        <v>282427</v>
      </c>
      <c r="D6606" s="206">
        <f t="shared" si="611"/>
        <v>0.42260511746221757</v>
      </c>
      <c r="E6606" s="208">
        <f t="shared" si="612"/>
        <v>0.45</v>
      </c>
      <c r="F6606" s="207">
        <v>15533.48</v>
      </c>
      <c r="G6606" s="207">
        <v>22594.16</v>
      </c>
      <c r="H6606" s="207">
        <v>25418.43</v>
      </c>
      <c r="I6606" s="214">
        <f t="shared" si="613"/>
        <v>264121</v>
      </c>
      <c r="J6606" s="211">
        <f t="shared" si="614"/>
        <v>0.39521322759239863</v>
      </c>
      <c r="K6606" s="212">
        <f t="shared" si="615"/>
        <v>0.45</v>
      </c>
      <c r="L6606" s="214">
        <f t="shared" si="616"/>
        <v>14526.655000000001</v>
      </c>
      <c r="M6606" s="213">
        <f t="shared" si="617"/>
        <v>21129.68</v>
      </c>
      <c r="N6606" s="213">
        <f t="shared" si="618"/>
        <v>23770.89</v>
      </c>
      <c r="O6606" s="242">
        <f t="shared" si="619"/>
        <v>0.51519999999971333</v>
      </c>
      <c r="P6606" s="242"/>
      <c r="Q6606" s="179"/>
      <c r="R6606" s="179"/>
      <c r="S6606" s="179"/>
      <c r="T6606" s="179"/>
      <c r="U6606" s="179"/>
      <c r="V6606" s="179"/>
      <c r="W6606" s="179"/>
      <c r="X6606" s="179"/>
      <c r="Y6606" s="179"/>
      <c r="Z6606" s="179"/>
      <c r="AA6606" s="222"/>
      <c r="AB6606" s="222"/>
      <c r="AC6606" s="222"/>
      <c r="AD6606" s="179"/>
      <c r="AE6606" s="179"/>
      <c r="AF6606" s="179"/>
      <c r="AG6606" s="179"/>
      <c r="AH6606" s="179"/>
      <c r="AI6606" s="179"/>
      <c r="AJ6606" s="179"/>
    </row>
    <row r="6607" spans="2:36" x14ac:dyDescent="0.3">
      <c r="B6607" s="224">
        <v>668400</v>
      </c>
      <c r="C6607" s="209">
        <v>282472</v>
      </c>
      <c r="D6607" s="206">
        <f t="shared" si="611"/>
        <v>0.42260921603830043</v>
      </c>
      <c r="E6607" s="208">
        <f t="shared" si="612"/>
        <v>0.45</v>
      </c>
      <c r="F6607" s="207">
        <v>15535.96</v>
      </c>
      <c r="G6607" s="207">
        <v>22597.759999999998</v>
      </c>
      <c r="H6607" s="207">
        <v>25422.48</v>
      </c>
      <c r="I6607" s="214">
        <f t="shared" si="613"/>
        <v>264166</v>
      </c>
      <c r="J6607" s="211">
        <f t="shared" si="614"/>
        <v>0.39522142429682827</v>
      </c>
      <c r="K6607" s="212">
        <f t="shared" si="615"/>
        <v>0.45</v>
      </c>
      <c r="L6607" s="214">
        <f t="shared" si="616"/>
        <v>14529.13</v>
      </c>
      <c r="M6607" s="213">
        <f t="shared" si="617"/>
        <v>21133.279999999999</v>
      </c>
      <c r="N6607" s="213">
        <f t="shared" si="618"/>
        <v>23774.94</v>
      </c>
      <c r="O6607" s="242">
        <f t="shared" si="619"/>
        <v>0.51530000000002474</v>
      </c>
      <c r="P6607" s="242"/>
      <c r="Q6607" s="179"/>
      <c r="R6607" s="179"/>
      <c r="S6607" s="179"/>
      <c r="T6607" s="179"/>
      <c r="U6607" s="179"/>
      <c r="V6607" s="179"/>
      <c r="W6607" s="179"/>
      <c r="X6607" s="179"/>
      <c r="Y6607" s="179"/>
      <c r="Z6607" s="179"/>
      <c r="AA6607" s="222"/>
      <c r="AB6607" s="222"/>
      <c r="AC6607" s="222"/>
      <c r="AD6607" s="179"/>
      <c r="AE6607" s="179"/>
      <c r="AF6607" s="179"/>
      <c r="AG6607" s="179"/>
      <c r="AH6607" s="179"/>
      <c r="AI6607" s="179"/>
      <c r="AJ6607" s="179"/>
    </row>
    <row r="6608" spans="2:36" x14ac:dyDescent="0.3">
      <c r="B6608" s="224">
        <v>668500</v>
      </c>
      <c r="C6608" s="209">
        <v>282517</v>
      </c>
      <c r="D6608" s="206">
        <f t="shared" si="611"/>
        <v>0.42261331338818248</v>
      </c>
      <c r="E6608" s="208">
        <f t="shared" si="612"/>
        <v>0.45</v>
      </c>
      <c r="F6608" s="207">
        <v>15538.43</v>
      </c>
      <c r="G6608" s="207">
        <v>22601.360000000001</v>
      </c>
      <c r="H6608" s="207">
        <v>25426.53</v>
      </c>
      <c r="I6608" s="214">
        <f t="shared" si="613"/>
        <v>264211</v>
      </c>
      <c r="J6608" s="211">
        <f t="shared" si="614"/>
        <v>0.3952296185489903</v>
      </c>
      <c r="K6608" s="212">
        <f t="shared" si="615"/>
        <v>0.45</v>
      </c>
      <c r="L6608" s="214">
        <f t="shared" si="616"/>
        <v>14531.605</v>
      </c>
      <c r="M6608" s="213">
        <f t="shared" si="617"/>
        <v>21136.880000000001</v>
      </c>
      <c r="N6608" s="213">
        <f t="shared" si="618"/>
        <v>23778.989999999998</v>
      </c>
      <c r="O6608" s="242">
        <f t="shared" si="619"/>
        <v>0.51519999999964061</v>
      </c>
      <c r="P6608" s="242"/>
      <c r="Q6608" s="179"/>
      <c r="R6608" s="179"/>
      <c r="S6608" s="179"/>
      <c r="T6608" s="179"/>
      <c r="U6608" s="179"/>
      <c r="V6608" s="179"/>
      <c r="W6608" s="179"/>
      <c r="X6608" s="179"/>
      <c r="Y6608" s="179"/>
      <c r="Z6608" s="179"/>
      <c r="AA6608" s="222"/>
      <c r="AB6608" s="222"/>
      <c r="AC6608" s="222"/>
      <c r="AD6608" s="179"/>
      <c r="AE6608" s="179"/>
      <c r="AF6608" s="179"/>
      <c r="AG6608" s="179"/>
      <c r="AH6608" s="179"/>
      <c r="AI6608" s="179"/>
      <c r="AJ6608" s="179"/>
    </row>
    <row r="6609" spans="2:36" x14ac:dyDescent="0.3">
      <c r="B6609" s="224">
        <v>668600</v>
      </c>
      <c r="C6609" s="209">
        <v>282562</v>
      </c>
      <c r="D6609" s="206">
        <f t="shared" si="611"/>
        <v>0.422617409512414</v>
      </c>
      <c r="E6609" s="208">
        <f t="shared" si="612"/>
        <v>0.45</v>
      </c>
      <c r="F6609" s="207">
        <v>15540.91</v>
      </c>
      <c r="G6609" s="207">
        <v>22604.959999999999</v>
      </c>
      <c r="H6609" s="207">
        <v>25430.58</v>
      </c>
      <c r="I6609" s="214">
        <f t="shared" si="613"/>
        <v>264256</v>
      </c>
      <c r="J6609" s="211">
        <f t="shared" si="614"/>
        <v>0.39523781034998506</v>
      </c>
      <c r="K6609" s="212">
        <f t="shared" si="615"/>
        <v>0.45</v>
      </c>
      <c r="L6609" s="214">
        <f t="shared" si="616"/>
        <v>14534.08</v>
      </c>
      <c r="M6609" s="213">
        <f t="shared" si="617"/>
        <v>21140.48</v>
      </c>
      <c r="N6609" s="213">
        <f t="shared" si="618"/>
        <v>23783.040000000001</v>
      </c>
      <c r="O6609" s="242">
        <f t="shared" si="619"/>
        <v>0.5152999999999156</v>
      </c>
      <c r="P6609" s="242"/>
      <c r="Q6609" s="179"/>
      <c r="R6609" s="179"/>
      <c r="S6609" s="179"/>
      <c r="T6609" s="179"/>
      <c r="U6609" s="179"/>
      <c r="V6609" s="179"/>
      <c r="W6609" s="179"/>
      <c r="X6609" s="179"/>
      <c r="Y6609" s="179"/>
      <c r="Z6609" s="179"/>
      <c r="AA6609" s="222"/>
      <c r="AB6609" s="222"/>
      <c r="AC6609" s="222"/>
      <c r="AD6609" s="179"/>
      <c r="AE6609" s="179"/>
      <c r="AF6609" s="179"/>
      <c r="AG6609" s="179"/>
      <c r="AH6609" s="179"/>
      <c r="AI6609" s="179"/>
      <c r="AJ6609" s="179"/>
    </row>
    <row r="6610" spans="2:36" x14ac:dyDescent="0.3">
      <c r="B6610" s="224">
        <v>668700</v>
      </c>
      <c r="C6610" s="209">
        <v>282607</v>
      </c>
      <c r="D6610" s="206">
        <f t="shared" si="611"/>
        <v>0.42262150441154478</v>
      </c>
      <c r="E6610" s="208">
        <f t="shared" si="612"/>
        <v>0.45</v>
      </c>
      <c r="F6610" s="207">
        <v>15543.38</v>
      </c>
      <c r="G6610" s="207">
        <v>22608.560000000001</v>
      </c>
      <c r="H6610" s="207">
        <v>25434.63</v>
      </c>
      <c r="I6610" s="214">
        <f t="shared" si="613"/>
        <v>264301</v>
      </c>
      <c r="J6610" s="211">
        <f t="shared" si="614"/>
        <v>0.39524599970091223</v>
      </c>
      <c r="K6610" s="212">
        <f t="shared" si="615"/>
        <v>0.45</v>
      </c>
      <c r="L6610" s="214">
        <f t="shared" si="616"/>
        <v>14536.555</v>
      </c>
      <c r="M6610" s="213">
        <f t="shared" si="617"/>
        <v>21144.080000000002</v>
      </c>
      <c r="N6610" s="213">
        <f t="shared" si="618"/>
        <v>23787.09</v>
      </c>
      <c r="O6610" s="242">
        <f t="shared" si="619"/>
        <v>0.51520000000007715</v>
      </c>
      <c r="P6610" s="242"/>
      <c r="Q6610" s="179"/>
      <c r="R6610" s="179"/>
      <c r="S6610" s="179"/>
      <c r="T6610" s="179"/>
      <c r="U6610" s="179"/>
      <c r="V6610" s="179"/>
      <c r="W6610" s="179"/>
      <c r="X6610" s="179"/>
      <c r="Y6610" s="179"/>
      <c r="Z6610" s="179"/>
      <c r="AA6610" s="222"/>
      <c r="AB6610" s="222"/>
      <c r="AC6610" s="222"/>
      <c r="AD6610" s="179"/>
      <c r="AE6610" s="179"/>
      <c r="AF6610" s="179"/>
      <c r="AG6610" s="179"/>
      <c r="AH6610" s="179"/>
      <c r="AI6610" s="179"/>
      <c r="AJ6610" s="179"/>
    </row>
    <row r="6611" spans="2:36" x14ac:dyDescent="0.3">
      <c r="B6611" s="224">
        <v>668800</v>
      </c>
      <c r="C6611" s="209">
        <v>282652</v>
      </c>
      <c r="D6611" s="206">
        <f t="shared" si="611"/>
        <v>0.42262559808612438</v>
      </c>
      <c r="E6611" s="208">
        <f t="shared" si="612"/>
        <v>0.45</v>
      </c>
      <c r="F6611" s="207">
        <v>15545.86</v>
      </c>
      <c r="G6611" s="207">
        <v>22612.16</v>
      </c>
      <c r="H6611" s="207">
        <v>25438.68</v>
      </c>
      <c r="I6611" s="214">
        <f t="shared" si="613"/>
        <v>264346</v>
      </c>
      <c r="J6611" s="211">
        <f t="shared" si="614"/>
        <v>0.39525418660287082</v>
      </c>
      <c r="K6611" s="212">
        <f t="shared" si="615"/>
        <v>0.45</v>
      </c>
      <c r="L6611" s="214">
        <f t="shared" si="616"/>
        <v>14539.03</v>
      </c>
      <c r="M6611" s="213">
        <f t="shared" si="617"/>
        <v>21147.68</v>
      </c>
      <c r="N6611" s="213">
        <f t="shared" si="618"/>
        <v>23791.14</v>
      </c>
      <c r="O6611" s="242">
        <f t="shared" si="619"/>
        <v>0.51529999999980647</v>
      </c>
      <c r="P6611" s="242"/>
      <c r="Q6611" s="179"/>
      <c r="R6611" s="179"/>
      <c r="S6611" s="179"/>
      <c r="T6611" s="179"/>
      <c r="U6611" s="179"/>
      <c r="V6611" s="179"/>
      <c r="W6611" s="179"/>
      <c r="X6611" s="179"/>
      <c r="Y6611" s="179"/>
      <c r="Z6611" s="179"/>
      <c r="AA6611" s="222"/>
      <c r="AB6611" s="222"/>
      <c r="AC6611" s="222"/>
      <c r="AD6611" s="179"/>
      <c r="AE6611" s="179"/>
      <c r="AF6611" s="179"/>
      <c r="AG6611" s="179"/>
      <c r="AH6611" s="179"/>
      <c r="AI6611" s="179"/>
      <c r="AJ6611" s="179"/>
    </row>
    <row r="6612" spans="2:36" x14ac:dyDescent="0.3">
      <c r="B6612" s="224">
        <v>668900</v>
      </c>
      <c r="C6612" s="209">
        <v>282697</v>
      </c>
      <c r="D6612" s="206">
        <f t="shared" si="611"/>
        <v>0.42262969053670207</v>
      </c>
      <c r="E6612" s="208">
        <f t="shared" si="612"/>
        <v>0.45</v>
      </c>
      <c r="F6612" s="207">
        <v>15548.33</v>
      </c>
      <c r="G6612" s="207">
        <v>22615.759999999998</v>
      </c>
      <c r="H6612" s="207">
        <v>25442.73</v>
      </c>
      <c r="I6612" s="214">
        <f t="shared" si="613"/>
        <v>264391</v>
      </c>
      <c r="J6612" s="211">
        <f t="shared" si="614"/>
        <v>0.39526237105695916</v>
      </c>
      <c r="K6612" s="212">
        <f t="shared" si="615"/>
        <v>0.45</v>
      </c>
      <c r="L6612" s="214">
        <f t="shared" si="616"/>
        <v>14541.504999999999</v>
      </c>
      <c r="M6612" s="213">
        <f t="shared" si="617"/>
        <v>21151.279999999999</v>
      </c>
      <c r="N6612" s="213">
        <f t="shared" si="618"/>
        <v>23795.19</v>
      </c>
      <c r="O6612" s="242">
        <f t="shared" si="619"/>
        <v>0.51519999999996802</v>
      </c>
      <c r="P6612" s="242"/>
      <c r="Q6612" s="179"/>
      <c r="R6612" s="179"/>
      <c r="S6612" s="179"/>
      <c r="T6612" s="179"/>
      <c r="U6612" s="179"/>
      <c r="V6612" s="179"/>
      <c r="W6612" s="179"/>
      <c r="X6612" s="179"/>
      <c r="Y6612" s="179"/>
      <c r="Z6612" s="179"/>
      <c r="AA6612" s="222"/>
      <c r="AB6612" s="222"/>
      <c r="AC6612" s="222"/>
      <c r="AD6612" s="179"/>
      <c r="AE6612" s="179"/>
      <c r="AF6612" s="179"/>
      <c r="AG6612" s="179"/>
      <c r="AH6612" s="179"/>
      <c r="AI6612" s="179"/>
      <c r="AJ6612" s="179"/>
    </row>
    <row r="6613" spans="2:36" x14ac:dyDescent="0.3">
      <c r="B6613" s="224">
        <v>669000</v>
      </c>
      <c r="C6613" s="209">
        <v>282742</v>
      </c>
      <c r="D6613" s="206">
        <f t="shared" si="611"/>
        <v>0.4226337817638266</v>
      </c>
      <c r="E6613" s="208">
        <f t="shared" si="612"/>
        <v>0.45</v>
      </c>
      <c r="F6613" s="207">
        <v>15550.81</v>
      </c>
      <c r="G6613" s="207">
        <v>22619.360000000001</v>
      </c>
      <c r="H6613" s="207">
        <v>25446.78</v>
      </c>
      <c r="I6613" s="214">
        <f t="shared" si="613"/>
        <v>264436</v>
      </c>
      <c r="J6613" s="211">
        <f t="shared" si="614"/>
        <v>0.39527055306427505</v>
      </c>
      <c r="K6613" s="212">
        <f t="shared" si="615"/>
        <v>0.45</v>
      </c>
      <c r="L6613" s="214">
        <f t="shared" si="616"/>
        <v>14543.98</v>
      </c>
      <c r="M6613" s="213">
        <f t="shared" si="617"/>
        <v>21154.880000000001</v>
      </c>
      <c r="N6613" s="213">
        <f t="shared" si="618"/>
        <v>23799.239999999998</v>
      </c>
      <c r="O6613" s="242">
        <f t="shared" si="619"/>
        <v>0.51529999999966092</v>
      </c>
      <c r="P6613" s="242"/>
      <c r="Q6613" s="179"/>
      <c r="R6613" s="179"/>
      <c r="S6613" s="179"/>
      <c r="T6613" s="179"/>
      <c r="U6613" s="179"/>
      <c r="V6613" s="179"/>
      <c r="W6613" s="179"/>
      <c r="X6613" s="179"/>
      <c r="Y6613" s="179"/>
      <c r="Z6613" s="179"/>
      <c r="AA6613" s="222"/>
      <c r="AB6613" s="222"/>
      <c r="AC6613" s="222"/>
      <c r="AD6613" s="179"/>
      <c r="AE6613" s="179"/>
      <c r="AF6613" s="179"/>
      <c r="AG6613" s="179"/>
      <c r="AH6613" s="179"/>
      <c r="AI6613" s="179"/>
      <c r="AJ6613" s="179"/>
    </row>
    <row r="6614" spans="2:36" x14ac:dyDescent="0.3">
      <c r="B6614" s="224">
        <v>669100</v>
      </c>
      <c r="C6614" s="209">
        <v>282787</v>
      </c>
      <c r="D6614" s="206">
        <f t="shared" si="611"/>
        <v>0.42263787176804662</v>
      </c>
      <c r="E6614" s="208">
        <f t="shared" si="612"/>
        <v>0.45</v>
      </c>
      <c r="F6614" s="207">
        <v>15553.28</v>
      </c>
      <c r="G6614" s="207">
        <v>22622.959999999999</v>
      </c>
      <c r="H6614" s="207">
        <v>25450.83</v>
      </c>
      <c r="I6614" s="214">
        <f t="shared" si="613"/>
        <v>264481</v>
      </c>
      <c r="J6614" s="211">
        <f t="shared" si="614"/>
        <v>0.3952787326259154</v>
      </c>
      <c r="K6614" s="212">
        <f t="shared" si="615"/>
        <v>0.45</v>
      </c>
      <c r="L6614" s="214">
        <f t="shared" si="616"/>
        <v>14546.455</v>
      </c>
      <c r="M6614" s="213">
        <f t="shared" si="617"/>
        <v>21158.48</v>
      </c>
      <c r="N6614" s="213">
        <f t="shared" si="618"/>
        <v>23803.29</v>
      </c>
      <c r="O6614" s="242">
        <f t="shared" si="619"/>
        <v>0.51520000000047728</v>
      </c>
      <c r="P6614" s="242"/>
      <c r="Q6614" s="179"/>
      <c r="R6614" s="179"/>
      <c r="S6614" s="179"/>
      <c r="T6614" s="179"/>
      <c r="U6614" s="179"/>
      <c r="V6614" s="179"/>
      <c r="W6614" s="179"/>
      <c r="X6614" s="179"/>
      <c r="Y6614" s="179"/>
      <c r="Z6614" s="179"/>
      <c r="AA6614" s="222"/>
      <c r="AB6614" s="222"/>
      <c r="AC6614" s="222"/>
      <c r="AD6614" s="179"/>
      <c r="AE6614" s="179"/>
      <c r="AF6614" s="179"/>
      <c r="AG6614" s="179"/>
      <c r="AH6614" s="179"/>
      <c r="AI6614" s="179"/>
      <c r="AJ6614" s="179"/>
    </row>
    <row r="6615" spans="2:36" x14ac:dyDescent="0.3">
      <c r="B6615" s="224">
        <v>669200</v>
      </c>
      <c r="C6615" s="209">
        <v>282832</v>
      </c>
      <c r="D6615" s="206">
        <f t="shared" si="611"/>
        <v>0.42264196054991032</v>
      </c>
      <c r="E6615" s="208">
        <f t="shared" si="612"/>
        <v>0.45</v>
      </c>
      <c r="F6615" s="207">
        <v>15555.76</v>
      </c>
      <c r="G6615" s="207">
        <v>22626.560000000001</v>
      </c>
      <c r="H6615" s="207">
        <v>25454.880000000001</v>
      </c>
      <c r="I6615" s="214">
        <f t="shared" si="613"/>
        <v>264526</v>
      </c>
      <c r="J6615" s="211">
        <f t="shared" si="614"/>
        <v>0.3952869097429767</v>
      </c>
      <c r="K6615" s="212">
        <f t="shared" si="615"/>
        <v>0.45</v>
      </c>
      <c r="L6615" s="214">
        <f t="shared" si="616"/>
        <v>14548.93</v>
      </c>
      <c r="M6615" s="213">
        <f t="shared" si="617"/>
        <v>21162.080000000002</v>
      </c>
      <c r="N6615" s="213">
        <f t="shared" si="618"/>
        <v>23807.34</v>
      </c>
      <c r="O6615" s="242">
        <f t="shared" si="619"/>
        <v>0.51530000000013387</v>
      </c>
      <c r="P6615" s="242"/>
      <c r="Q6615" s="179"/>
      <c r="R6615" s="179"/>
      <c r="S6615" s="179"/>
      <c r="T6615" s="179"/>
      <c r="U6615" s="179"/>
      <c r="V6615" s="179"/>
      <c r="W6615" s="179"/>
      <c r="X6615" s="179"/>
      <c r="Y6615" s="179"/>
      <c r="Z6615" s="179"/>
      <c r="AA6615" s="222"/>
      <c r="AB6615" s="222"/>
      <c r="AC6615" s="222"/>
      <c r="AD6615" s="179"/>
      <c r="AE6615" s="179"/>
      <c r="AF6615" s="179"/>
      <c r="AG6615" s="179"/>
      <c r="AH6615" s="179"/>
      <c r="AI6615" s="179"/>
      <c r="AJ6615" s="179"/>
    </row>
    <row r="6616" spans="2:36" x14ac:dyDescent="0.3">
      <c r="B6616" s="224">
        <v>669300</v>
      </c>
      <c r="C6616" s="209">
        <v>282877</v>
      </c>
      <c r="D6616" s="206">
        <f t="shared" ref="D6616:D6679" si="620">C6616/B6616</f>
        <v>0.42264604810996564</v>
      </c>
      <c r="E6616" s="208">
        <f t="shared" ref="E6616:E6679" si="621">(C6616-C6615)/(B6616-B6615)</f>
        <v>0.45</v>
      </c>
      <c r="F6616" s="207">
        <v>15558.23</v>
      </c>
      <c r="G6616" s="207">
        <v>22630.16</v>
      </c>
      <c r="H6616" s="207">
        <v>25458.93</v>
      </c>
      <c r="I6616" s="214">
        <f t="shared" si="613"/>
        <v>264571</v>
      </c>
      <c r="J6616" s="211">
        <f t="shared" si="614"/>
        <v>0.39529508441655459</v>
      </c>
      <c r="K6616" s="212">
        <f t="shared" si="615"/>
        <v>0.45</v>
      </c>
      <c r="L6616" s="214">
        <f t="shared" si="616"/>
        <v>14551.405000000001</v>
      </c>
      <c r="M6616" s="213">
        <f t="shared" si="617"/>
        <v>21165.68</v>
      </c>
      <c r="N6616" s="213">
        <f t="shared" si="618"/>
        <v>23811.39</v>
      </c>
      <c r="O6616" s="242">
        <f t="shared" si="619"/>
        <v>0.51519999999971333</v>
      </c>
      <c r="P6616" s="242"/>
      <c r="Q6616" s="179"/>
      <c r="R6616" s="179"/>
      <c r="S6616" s="179"/>
      <c r="T6616" s="179"/>
      <c r="U6616" s="179"/>
      <c r="V6616" s="179"/>
      <c r="W6616" s="179"/>
      <c r="X6616" s="179"/>
      <c r="Y6616" s="179"/>
      <c r="Z6616" s="179"/>
      <c r="AA6616" s="222"/>
      <c r="AB6616" s="222"/>
      <c r="AC6616" s="222"/>
      <c r="AD6616" s="179"/>
      <c r="AE6616" s="179"/>
      <c r="AF6616" s="179"/>
      <c r="AG6616" s="179"/>
      <c r="AH6616" s="179"/>
      <c r="AI6616" s="179"/>
      <c r="AJ6616" s="179"/>
    </row>
    <row r="6617" spans="2:36" x14ac:dyDescent="0.3">
      <c r="B6617" s="224">
        <v>669400</v>
      </c>
      <c r="C6617" s="209">
        <v>282922</v>
      </c>
      <c r="D6617" s="206">
        <f t="shared" si="620"/>
        <v>0.4226501344487601</v>
      </c>
      <c r="E6617" s="208">
        <f t="shared" si="621"/>
        <v>0.45</v>
      </c>
      <c r="F6617" s="207">
        <v>15560.71</v>
      </c>
      <c r="G6617" s="207">
        <v>22633.759999999998</v>
      </c>
      <c r="H6617" s="207">
        <v>25462.98</v>
      </c>
      <c r="I6617" s="214">
        <f t="shared" si="613"/>
        <v>264616</v>
      </c>
      <c r="J6617" s="211">
        <f t="shared" si="614"/>
        <v>0.39530325664774424</v>
      </c>
      <c r="K6617" s="212">
        <f t="shared" si="615"/>
        <v>0.45</v>
      </c>
      <c r="L6617" s="214">
        <f t="shared" si="616"/>
        <v>14553.88</v>
      </c>
      <c r="M6617" s="213">
        <f t="shared" si="617"/>
        <v>21169.279999999999</v>
      </c>
      <c r="N6617" s="213">
        <f t="shared" si="618"/>
        <v>23815.439999999999</v>
      </c>
      <c r="O6617" s="242">
        <f t="shared" si="619"/>
        <v>0.51530000000002474</v>
      </c>
      <c r="P6617" s="242"/>
      <c r="Q6617" s="179"/>
      <c r="R6617" s="179"/>
      <c r="S6617" s="179"/>
      <c r="T6617" s="179"/>
      <c r="U6617" s="179"/>
      <c r="V6617" s="179"/>
      <c r="W6617" s="179"/>
      <c r="X6617" s="179"/>
      <c r="Y6617" s="179"/>
      <c r="Z6617" s="179"/>
      <c r="AA6617" s="222"/>
      <c r="AB6617" s="222"/>
      <c r="AC6617" s="222"/>
      <c r="AD6617" s="179"/>
      <c r="AE6617" s="179"/>
      <c r="AF6617" s="179"/>
      <c r="AG6617" s="179"/>
      <c r="AH6617" s="179"/>
      <c r="AI6617" s="179"/>
      <c r="AJ6617" s="179"/>
    </row>
    <row r="6618" spans="2:36" x14ac:dyDescent="0.3">
      <c r="B6618" s="224">
        <v>669500</v>
      </c>
      <c r="C6618" s="209">
        <v>282967</v>
      </c>
      <c r="D6618" s="206">
        <f t="shared" si="620"/>
        <v>0.42265421956684091</v>
      </c>
      <c r="E6618" s="208">
        <f t="shared" si="621"/>
        <v>0.45</v>
      </c>
      <c r="F6618" s="207">
        <v>15563.18</v>
      </c>
      <c r="G6618" s="207">
        <v>22637.360000000001</v>
      </c>
      <c r="H6618" s="207">
        <v>25467.03</v>
      </c>
      <c r="I6618" s="214">
        <f t="shared" si="613"/>
        <v>264661</v>
      </c>
      <c r="J6618" s="211">
        <f t="shared" si="614"/>
        <v>0.39531142643764006</v>
      </c>
      <c r="K6618" s="212">
        <f t="shared" si="615"/>
        <v>0.45</v>
      </c>
      <c r="L6618" s="214">
        <f t="shared" si="616"/>
        <v>14556.355</v>
      </c>
      <c r="M6618" s="213">
        <f t="shared" si="617"/>
        <v>21172.880000000001</v>
      </c>
      <c r="N6618" s="213">
        <f t="shared" si="618"/>
        <v>23819.489999999998</v>
      </c>
      <c r="O6618" s="242">
        <f t="shared" si="619"/>
        <v>0.51519999999964061</v>
      </c>
      <c r="P6618" s="242"/>
      <c r="Q6618" s="179"/>
      <c r="R6618" s="179"/>
      <c r="S6618" s="179"/>
      <c r="T6618" s="179"/>
      <c r="U6618" s="179"/>
      <c r="V6618" s="179"/>
      <c r="W6618" s="179"/>
      <c r="X6618" s="179"/>
      <c r="Y6618" s="179"/>
      <c r="Z6618" s="179"/>
      <c r="AA6618" s="222"/>
      <c r="AB6618" s="222"/>
      <c r="AC6618" s="222"/>
      <c r="AD6618" s="179"/>
      <c r="AE6618" s="179"/>
      <c r="AF6618" s="179"/>
      <c r="AG6618" s="179"/>
      <c r="AH6618" s="179"/>
      <c r="AI6618" s="179"/>
      <c r="AJ6618" s="179"/>
    </row>
    <row r="6619" spans="2:36" x14ac:dyDescent="0.3">
      <c r="B6619" s="224">
        <v>669600</v>
      </c>
      <c r="C6619" s="209">
        <v>283012</v>
      </c>
      <c r="D6619" s="206">
        <f t="shared" si="620"/>
        <v>0.42265830346475508</v>
      </c>
      <c r="E6619" s="208">
        <f t="shared" si="621"/>
        <v>0.45</v>
      </c>
      <c r="F6619" s="207">
        <v>15565.66</v>
      </c>
      <c r="G6619" s="207">
        <v>22640.959999999999</v>
      </c>
      <c r="H6619" s="207">
        <v>25471.08</v>
      </c>
      <c r="I6619" s="214">
        <f t="shared" si="613"/>
        <v>264706</v>
      </c>
      <c r="J6619" s="211">
        <f t="shared" si="614"/>
        <v>0.39531959378733572</v>
      </c>
      <c r="K6619" s="212">
        <f t="shared" si="615"/>
        <v>0.45</v>
      </c>
      <c r="L6619" s="214">
        <f t="shared" si="616"/>
        <v>14558.83</v>
      </c>
      <c r="M6619" s="213">
        <f t="shared" si="617"/>
        <v>21176.48</v>
      </c>
      <c r="N6619" s="213">
        <f t="shared" si="618"/>
        <v>23823.54</v>
      </c>
      <c r="O6619" s="242">
        <f t="shared" si="619"/>
        <v>0.5152999999999156</v>
      </c>
      <c r="P6619" s="242"/>
      <c r="Q6619" s="179"/>
      <c r="R6619" s="179"/>
      <c r="S6619" s="179"/>
      <c r="T6619" s="179"/>
      <c r="U6619" s="179"/>
      <c r="V6619" s="179"/>
      <c r="W6619" s="179"/>
      <c r="X6619" s="179"/>
      <c r="Y6619" s="179"/>
      <c r="Z6619" s="179"/>
      <c r="AA6619" s="222"/>
      <c r="AB6619" s="222"/>
      <c r="AC6619" s="222"/>
      <c r="AD6619" s="179"/>
      <c r="AE6619" s="179"/>
      <c r="AF6619" s="179"/>
      <c r="AG6619" s="179"/>
      <c r="AH6619" s="179"/>
      <c r="AI6619" s="179"/>
      <c r="AJ6619" s="179"/>
    </row>
    <row r="6620" spans="2:36" x14ac:dyDescent="0.3">
      <c r="B6620" s="224">
        <v>669700</v>
      </c>
      <c r="C6620" s="209">
        <v>283057</v>
      </c>
      <c r="D6620" s="206">
        <f t="shared" si="620"/>
        <v>0.42266238614304913</v>
      </c>
      <c r="E6620" s="208">
        <f t="shared" si="621"/>
        <v>0.45</v>
      </c>
      <c r="F6620" s="207">
        <v>15568.13</v>
      </c>
      <c r="G6620" s="207">
        <v>22644.560000000001</v>
      </c>
      <c r="H6620" s="207">
        <v>25475.13</v>
      </c>
      <c r="I6620" s="214">
        <f t="shared" si="613"/>
        <v>264751</v>
      </c>
      <c r="J6620" s="211">
        <f t="shared" si="614"/>
        <v>0.39532775869792447</v>
      </c>
      <c r="K6620" s="212">
        <f t="shared" si="615"/>
        <v>0.45</v>
      </c>
      <c r="L6620" s="214">
        <f t="shared" si="616"/>
        <v>14561.305</v>
      </c>
      <c r="M6620" s="213">
        <f t="shared" si="617"/>
        <v>21180.080000000002</v>
      </c>
      <c r="N6620" s="213">
        <f t="shared" si="618"/>
        <v>23827.59</v>
      </c>
      <c r="O6620" s="242">
        <f t="shared" si="619"/>
        <v>0.51520000000007715</v>
      </c>
      <c r="P6620" s="242"/>
      <c r="Q6620" s="179"/>
      <c r="R6620" s="179"/>
      <c r="S6620" s="179"/>
      <c r="T6620" s="179"/>
      <c r="U6620" s="179"/>
      <c r="V6620" s="179"/>
      <c r="W6620" s="179"/>
      <c r="X6620" s="179"/>
      <c r="Y6620" s="179"/>
      <c r="Z6620" s="179"/>
      <c r="AA6620" s="222"/>
      <c r="AB6620" s="222"/>
      <c r="AC6620" s="222"/>
      <c r="AD6620" s="179"/>
      <c r="AE6620" s="179"/>
      <c r="AF6620" s="179"/>
      <c r="AG6620" s="179"/>
      <c r="AH6620" s="179"/>
      <c r="AI6620" s="179"/>
      <c r="AJ6620" s="179"/>
    </row>
    <row r="6621" spans="2:36" x14ac:dyDescent="0.3">
      <c r="B6621" s="224">
        <v>669800</v>
      </c>
      <c r="C6621" s="209">
        <v>283102</v>
      </c>
      <c r="D6621" s="206">
        <f t="shared" si="620"/>
        <v>0.42266646760226934</v>
      </c>
      <c r="E6621" s="208">
        <f t="shared" si="621"/>
        <v>0.45</v>
      </c>
      <c r="F6621" s="207">
        <v>15570.61</v>
      </c>
      <c r="G6621" s="207">
        <v>22648.16</v>
      </c>
      <c r="H6621" s="207">
        <v>25479.18</v>
      </c>
      <c r="I6621" s="214">
        <f t="shared" si="613"/>
        <v>264796</v>
      </c>
      <c r="J6621" s="211">
        <f t="shared" si="614"/>
        <v>0.39533592117049865</v>
      </c>
      <c r="K6621" s="212">
        <f t="shared" si="615"/>
        <v>0.45</v>
      </c>
      <c r="L6621" s="214">
        <f t="shared" si="616"/>
        <v>14563.78</v>
      </c>
      <c r="M6621" s="213">
        <f t="shared" si="617"/>
        <v>21183.68</v>
      </c>
      <c r="N6621" s="213">
        <f t="shared" si="618"/>
        <v>23831.64</v>
      </c>
      <c r="O6621" s="242">
        <f t="shared" si="619"/>
        <v>0.51529999999980647</v>
      </c>
      <c r="P6621" s="242"/>
      <c r="Q6621" s="179"/>
      <c r="R6621" s="179"/>
      <c r="S6621" s="179"/>
      <c r="T6621" s="179"/>
      <c r="U6621" s="179"/>
      <c r="V6621" s="179"/>
      <c r="W6621" s="179"/>
      <c r="X6621" s="179"/>
      <c r="Y6621" s="179"/>
      <c r="Z6621" s="179"/>
      <c r="AA6621" s="222"/>
      <c r="AB6621" s="222"/>
      <c r="AC6621" s="222"/>
      <c r="AD6621" s="179"/>
      <c r="AE6621" s="179"/>
      <c r="AF6621" s="179"/>
      <c r="AG6621" s="179"/>
      <c r="AH6621" s="179"/>
      <c r="AI6621" s="179"/>
      <c r="AJ6621" s="179"/>
    </row>
    <row r="6622" spans="2:36" x14ac:dyDescent="0.3">
      <c r="B6622" s="224">
        <v>669900</v>
      </c>
      <c r="C6622" s="209">
        <v>283147</v>
      </c>
      <c r="D6622" s="206">
        <f t="shared" si="620"/>
        <v>0.42267054784296165</v>
      </c>
      <c r="E6622" s="208">
        <f t="shared" si="621"/>
        <v>0.45</v>
      </c>
      <c r="F6622" s="207">
        <v>15573.08</v>
      </c>
      <c r="G6622" s="207">
        <v>22651.759999999998</v>
      </c>
      <c r="H6622" s="207">
        <v>25483.23</v>
      </c>
      <c r="I6622" s="214">
        <f t="shared" si="613"/>
        <v>264841</v>
      </c>
      <c r="J6622" s="211">
        <f t="shared" si="614"/>
        <v>0.39534408120615017</v>
      </c>
      <c r="K6622" s="212">
        <f t="shared" si="615"/>
        <v>0.45</v>
      </c>
      <c r="L6622" s="214">
        <f t="shared" si="616"/>
        <v>14566.254999999999</v>
      </c>
      <c r="M6622" s="213">
        <f t="shared" si="617"/>
        <v>21187.279999999999</v>
      </c>
      <c r="N6622" s="213">
        <f t="shared" si="618"/>
        <v>23835.69</v>
      </c>
      <c r="O6622" s="242">
        <f t="shared" si="619"/>
        <v>0.51519999999996802</v>
      </c>
      <c r="P6622" s="242"/>
      <c r="Q6622" s="179"/>
      <c r="R6622" s="179"/>
      <c r="S6622" s="179"/>
      <c r="T6622" s="179"/>
      <c r="U6622" s="179"/>
      <c r="V6622" s="179"/>
      <c r="W6622" s="179"/>
      <c r="X6622" s="179"/>
      <c r="Y6622" s="179"/>
      <c r="Z6622" s="179"/>
      <c r="AA6622" s="222"/>
      <c r="AB6622" s="222"/>
      <c r="AC6622" s="222"/>
      <c r="AD6622" s="179"/>
      <c r="AE6622" s="179"/>
      <c r="AF6622" s="179"/>
      <c r="AG6622" s="179"/>
      <c r="AH6622" s="179"/>
      <c r="AI6622" s="179"/>
      <c r="AJ6622" s="179"/>
    </row>
    <row r="6623" spans="2:36" x14ac:dyDescent="0.3">
      <c r="B6623" s="224">
        <v>670000</v>
      </c>
      <c r="C6623" s="209">
        <v>283192</v>
      </c>
      <c r="D6623" s="206">
        <f t="shared" si="620"/>
        <v>0.42267462686567164</v>
      </c>
      <c r="E6623" s="208">
        <f t="shared" si="621"/>
        <v>0.45</v>
      </c>
      <c r="F6623" s="207">
        <v>15575.56</v>
      </c>
      <c r="G6623" s="207">
        <v>22655.360000000001</v>
      </c>
      <c r="H6623" s="207">
        <v>25487.279999999999</v>
      </c>
      <c r="I6623" s="214">
        <f t="shared" si="613"/>
        <v>264886</v>
      </c>
      <c r="J6623" s="211">
        <f t="shared" si="614"/>
        <v>0.39535223880597015</v>
      </c>
      <c r="K6623" s="212">
        <f t="shared" si="615"/>
        <v>0.45</v>
      </c>
      <c r="L6623" s="214">
        <f t="shared" si="616"/>
        <v>14568.73</v>
      </c>
      <c r="M6623" s="213">
        <f t="shared" si="617"/>
        <v>21190.880000000001</v>
      </c>
      <c r="N6623" s="213">
        <f t="shared" si="618"/>
        <v>23839.739999999998</v>
      </c>
      <c r="O6623" s="242">
        <f t="shared" si="619"/>
        <v>0.51529999999966092</v>
      </c>
      <c r="P6623" s="242"/>
      <c r="Q6623" s="179"/>
      <c r="R6623" s="179"/>
      <c r="S6623" s="179"/>
      <c r="T6623" s="179"/>
      <c r="U6623" s="179"/>
      <c r="V6623" s="179"/>
      <c r="W6623" s="179"/>
      <c r="X6623" s="179"/>
      <c r="Y6623" s="179"/>
      <c r="Z6623" s="179"/>
      <c r="AA6623" s="222"/>
      <c r="AB6623" s="222"/>
      <c r="AC6623" s="222"/>
      <c r="AD6623" s="179"/>
      <c r="AE6623" s="179"/>
      <c r="AF6623" s="179"/>
      <c r="AG6623" s="179"/>
      <c r="AH6623" s="179"/>
      <c r="AI6623" s="179"/>
      <c r="AJ6623" s="179"/>
    </row>
    <row r="6624" spans="2:36" x14ac:dyDescent="0.3">
      <c r="B6624" s="224">
        <v>670100</v>
      </c>
      <c r="C6624" s="209">
        <v>283237</v>
      </c>
      <c r="D6624" s="206">
        <f t="shared" si="620"/>
        <v>0.42267870467094465</v>
      </c>
      <c r="E6624" s="208">
        <f t="shared" si="621"/>
        <v>0.45</v>
      </c>
      <c r="F6624" s="207">
        <v>15578.03</v>
      </c>
      <c r="G6624" s="207">
        <v>22658.959999999999</v>
      </c>
      <c r="H6624" s="207">
        <v>25491.33</v>
      </c>
      <c r="I6624" s="214">
        <f t="shared" si="613"/>
        <v>264931</v>
      </c>
      <c r="J6624" s="211">
        <f t="shared" si="614"/>
        <v>0.39536039397104911</v>
      </c>
      <c r="K6624" s="212">
        <f t="shared" si="615"/>
        <v>0.45</v>
      </c>
      <c r="L6624" s="214">
        <f t="shared" si="616"/>
        <v>14571.205</v>
      </c>
      <c r="M6624" s="213">
        <f t="shared" si="617"/>
        <v>21194.48</v>
      </c>
      <c r="N6624" s="213">
        <f t="shared" si="618"/>
        <v>23843.79</v>
      </c>
      <c r="O6624" s="242">
        <f t="shared" si="619"/>
        <v>0.51520000000047728</v>
      </c>
      <c r="P6624" s="242"/>
      <c r="Q6624" s="179"/>
      <c r="R6624" s="179"/>
      <c r="S6624" s="179"/>
      <c r="T6624" s="179"/>
      <c r="U6624" s="179"/>
      <c r="V6624" s="179"/>
      <c r="W6624" s="179"/>
      <c r="X6624" s="179"/>
      <c r="Y6624" s="179"/>
      <c r="Z6624" s="179"/>
      <c r="AA6624" s="222"/>
      <c r="AB6624" s="222"/>
      <c r="AC6624" s="222"/>
      <c r="AD6624" s="179"/>
      <c r="AE6624" s="179"/>
      <c r="AF6624" s="179"/>
      <c r="AG6624" s="179"/>
      <c r="AH6624" s="179"/>
      <c r="AI6624" s="179"/>
      <c r="AJ6624" s="179"/>
    </row>
    <row r="6625" spans="2:36" x14ac:dyDescent="0.3">
      <c r="B6625" s="224">
        <v>670200</v>
      </c>
      <c r="C6625" s="209">
        <v>283282</v>
      </c>
      <c r="D6625" s="206">
        <f t="shared" si="620"/>
        <v>0.42268278125932557</v>
      </c>
      <c r="E6625" s="208">
        <f t="shared" si="621"/>
        <v>0.45</v>
      </c>
      <c r="F6625" s="207">
        <v>15580.51</v>
      </c>
      <c r="G6625" s="207">
        <v>22662.560000000001</v>
      </c>
      <c r="H6625" s="207">
        <v>25495.38</v>
      </c>
      <c r="I6625" s="214">
        <f t="shared" si="613"/>
        <v>264976</v>
      </c>
      <c r="J6625" s="211">
        <f t="shared" si="614"/>
        <v>0.3953685467024769</v>
      </c>
      <c r="K6625" s="212">
        <f t="shared" si="615"/>
        <v>0.45</v>
      </c>
      <c r="L6625" s="214">
        <f t="shared" si="616"/>
        <v>14573.68</v>
      </c>
      <c r="M6625" s="213">
        <f t="shared" si="617"/>
        <v>21198.080000000002</v>
      </c>
      <c r="N6625" s="213">
        <f t="shared" si="618"/>
        <v>23847.84</v>
      </c>
      <c r="O6625" s="242">
        <f t="shared" si="619"/>
        <v>0.51530000000013387</v>
      </c>
      <c r="P6625" s="242"/>
      <c r="Q6625" s="179"/>
      <c r="R6625" s="179"/>
      <c r="S6625" s="179"/>
      <c r="T6625" s="179"/>
      <c r="U6625" s="179"/>
      <c r="V6625" s="179"/>
      <c r="W6625" s="179"/>
      <c r="X6625" s="179"/>
      <c r="Y6625" s="179"/>
      <c r="Z6625" s="179"/>
      <c r="AA6625" s="222"/>
      <c r="AB6625" s="222"/>
      <c r="AC6625" s="222"/>
      <c r="AD6625" s="179"/>
      <c r="AE6625" s="179"/>
      <c r="AF6625" s="179"/>
      <c r="AG6625" s="179"/>
      <c r="AH6625" s="179"/>
      <c r="AI6625" s="179"/>
      <c r="AJ6625" s="179"/>
    </row>
    <row r="6626" spans="2:36" x14ac:dyDescent="0.3">
      <c r="B6626" s="224">
        <v>670300</v>
      </c>
      <c r="C6626" s="209">
        <v>283327</v>
      </c>
      <c r="D6626" s="206">
        <f t="shared" si="620"/>
        <v>0.42268685663135908</v>
      </c>
      <c r="E6626" s="208">
        <f t="shared" si="621"/>
        <v>0.45</v>
      </c>
      <c r="F6626" s="207">
        <v>15582.98</v>
      </c>
      <c r="G6626" s="207">
        <v>22666.16</v>
      </c>
      <c r="H6626" s="207">
        <v>25499.43</v>
      </c>
      <c r="I6626" s="214">
        <f t="shared" si="613"/>
        <v>265021</v>
      </c>
      <c r="J6626" s="211">
        <f t="shared" si="614"/>
        <v>0.3953766970013427</v>
      </c>
      <c r="K6626" s="212">
        <f t="shared" si="615"/>
        <v>0.45</v>
      </c>
      <c r="L6626" s="214">
        <f t="shared" si="616"/>
        <v>14576.155000000001</v>
      </c>
      <c r="M6626" s="213">
        <f t="shared" si="617"/>
        <v>21201.68</v>
      </c>
      <c r="N6626" s="213">
        <f t="shared" si="618"/>
        <v>23851.89</v>
      </c>
      <c r="O6626" s="242">
        <f t="shared" si="619"/>
        <v>0.51519999999971333</v>
      </c>
      <c r="P6626" s="242"/>
      <c r="Q6626" s="179"/>
      <c r="R6626" s="179"/>
      <c r="S6626" s="179"/>
      <c r="T6626" s="179"/>
      <c r="U6626" s="179"/>
      <c r="V6626" s="179"/>
      <c r="W6626" s="179"/>
      <c r="X6626" s="179"/>
      <c r="Y6626" s="179"/>
      <c r="Z6626" s="179"/>
      <c r="AA6626" s="222"/>
      <c r="AB6626" s="222"/>
      <c r="AC6626" s="222"/>
      <c r="AD6626" s="179"/>
      <c r="AE6626" s="179"/>
      <c r="AF6626" s="179"/>
      <c r="AG6626" s="179"/>
      <c r="AH6626" s="179"/>
      <c r="AI6626" s="179"/>
      <c r="AJ6626" s="179"/>
    </row>
    <row r="6627" spans="2:36" x14ac:dyDescent="0.3">
      <c r="B6627" s="224">
        <v>670400</v>
      </c>
      <c r="C6627" s="209">
        <v>283372</v>
      </c>
      <c r="D6627" s="206">
        <f t="shared" si="620"/>
        <v>0.42269093078758951</v>
      </c>
      <c r="E6627" s="208">
        <f t="shared" si="621"/>
        <v>0.45</v>
      </c>
      <c r="F6627" s="207">
        <v>15585.46</v>
      </c>
      <c r="G6627" s="207">
        <v>22669.759999999998</v>
      </c>
      <c r="H6627" s="207">
        <v>25503.48</v>
      </c>
      <c r="I6627" s="214">
        <f t="shared" si="613"/>
        <v>265066</v>
      </c>
      <c r="J6627" s="211">
        <f t="shared" si="614"/>
        <v>0.3953848448687351</v>
      </c>
      <c r="K6627" s="212">
        <f t="shared" si="615"/>
        <v>0.45</v>
      </c>
      <c r="L6627" s="214">
        <f t="shared" si="616"/>
        <v>14578.63</v>
      </c>
      <c r="M6627" s="213">
        <f t="shared" si="617"/>
        <v>21205.279999999999</v>
      </c>
      <c r="N6627" s="213">
        <f t="shared" si="618"/>
        <v>23855.94</v>
      </c>
      <c r="O6627" s="242">
        <f t="shared" si="619"/>
        <v>0.51530000000002474</v>
      </c>
      <c r="P6627" s="242"/>
      <c r="Q6627" s="179"/>
      <c r="R6627" s="179"/>
      <c r="S6627" s="179"/>
      <c r="T6627" s="179"/>
      <c r="U6627" s="179"/>
      <c r="V6627" s="179"/>
      <c r="W6627" s="179"/>
      <c r="X6627" s="179"/>
      <c r="Y6627" s="179"/>
      <c r="Z6627" s="179"/>
      <c r="AA6627" s="222"/>
      <c r="AB6627" s="222"/>
      <c r="AC6627" s="222"/>
      <c r="AD6627" s="179"/>
      <c r="AE6627" s="179"/>
      <c r="AF6627" s="179"/>
      <c r="AG6627" s="179"/>
      <c r="AH6627" s="179"/>
      <c r="AI6627" s="179"/>
      <c r="AJ6627" s="179"/>
    </row>
    <row r="6628" spans="2:36" x14ac:dyDescent="0.3">
      <c r="B6628" s="224">
        <v>670500</v>
      </c>
      <c r="C6628" s="209">
        <v>283417</v>
      </c>
      <c r="D6628" s="206">
        <f t="shared" si="620"/>
        <v>0.42269500372856078</v>
      </c>
      <c r="E6628" s="208">
        <f t="shared" si="621"/>
        <v>0.45</v>
      </c>
      <c r="F6628" s="207">
        <v>15587.93</v>
      </c>
      <c r="G6628" s="207">
        <v>22673.360000000001</v>
      </c>
      <c r="H6628" s="207">
        <v>25507.53</v>
      </c>
      <c r="I6628" s="214">
        <f t="shared" si="613"/>
        <v>265111</v>
      </c>
      <c r="J6628" s="211">
        <f t="shared" si="614"/>
        <v>0.39539299030574199</v>
      </c>
      <c r="K6628" s="212">
        <f t="shared" si="615"/>
        <v>0.45</v>
      </c>
      <c r="L6628" s="214">
        <f t="shared" si="616"/>
        <v>14581.105</v>
      </c>
      <c r="M6628" s="213">
        <f t="shared" si="617"/>
        <v>21208.880000000001</v>
      </c>
      <c r="N6628" s="213">
        <f t="shared" si="618"/>
        <v>23859.989999999998</v>
      </c>
      <c r="O6628" s="242">
        <f t="shared" si="619"/>
        <v>0.51519999999964061</v>
      </c>
      <c r="P6628" s="242"/>
      <c r="Q6628" s="179"/>
      <c r="R6628" s="179"/>
      <c r="S6628" s="179"/>
      <c r="T6628" s="179"/>
      <c r="U6628" s="179"/>
      <c r="V6628" s="179"/>
      <c r="W6628" s="179"/>
      <c r="X6628" s="179"/>
      <c r="Y6628" s="179"/>
      <c r="Z6628" s="179"/>
      <c r="AA6628" s="222"/>
      <c r="AB6628" s="222"/>
      <c r="AC6628" s="222"/>
      <c r="AD6628" s="179"/>
      <c r="AE6628" s="179"/>
      <c r="AF6628" s="179"/>
      <c r="AG6628" s="179"/>
      <c r="AH6628" s="179"/>
      <c r="AI6628" s="179"/>
      <c r="AJ6628" s="179"/>
    </row>
    <row r="6629" spans="2:36" x14ac:dyDescent="0.3">
      <c r="B6629" s="224">
        <v>670600</v>
      </c>
      <c r="C6629" s="209">
        <v>283462</v>
      </c>
      <c r="D6629" s="206">
        <f t="shared" si="620"/>
        <v>0.42269907545481661</v>
      </c>
      <c r="E6629" s="208">
        <f t="shared" si="621"/>
        <v>0.45</v>
      </c>
      <c r="F6629" s="207">
        <v>15590.41</v>
      </c>
      <c r="G6629" s="207">
        <v>22676.959999999999</v>
      </c>
      <c r="H6629" s="207">
        <v>25511.58</v>
      </c>
      <c r="I6629" s="214">
        <f t="shared" si="613"/>
        <v>265156</v>
      </c>
      <c r="J6629" s="211">
        <f t="shared" si="614"/>
        <v>0.39540113331345061</v>
      </c>
      <c r="K6629" s="212">
        <f t="shared" si="615"/>
        <v>0.45</v>
      </c>
      <c r="L6629" s="214">
        <f t="shared" si="616"/>
        <v>14583.58</v>
      </c>
      <c r="M6629" s="213">
        <f t="shared" si="617"/>
        <v>21212.48</v>
      </c>
      <c r="N6629" s="213">
        <f t="shared" si="618"/>
        <v>23864.04</v>
      </c>
      <c r="O6629" s="242">
        <f t="shared" si="619"/>
        <v>0.5152999999999156</v>
      </c>
      <c r="P6629" s="242"/>
      <c r="Q6629" s="179"/>
      <c r="R6629" s="179"/>
      <c r="S6629" s="179"/>
      <c r="T6629" s="179"/>
      <c r="U6629" s="179"/>
      <c r="V6629" s="179"/>
      <c r="W6629" s="179"/>
      <c r="X6629" s="179"/>
      <c r="Y6629" s="179"/>
      <c r="Z6629" s="179"/>
      <c r="AA6629" s="222"/>
      <c r="AB6629" s="222"/>
      <c r="AC6629" s="222"/>
      <c r="AD6629" s="179"/>
      <c r="AE6629" s="179"/>
      <c r="AF6629" s="179"/>
      <c r="AG6629" s="179"/>
      <c r="AH6629" s="179"/>
      <c r="AI6629" s="179"/>
      <c r="AJ6629" s="179"/>
    </row>
    <row r="6630" spans="2:36" x14ac:dyDescent="0.3">
      <c r="B6630" s="224">
        <v>670700</v>
      </c>
      <c r="C6630" s="209">
        <v>283507</v>
      </c>
      <c r="D6630" s="206">
        <f t="shared" si="620"/>
        <v>0.42270314596690023</v>
      </c>
      <c r="E6630" s="208">
        <f t="shared" si="621"/>
        <v>0.45</v>
      </c>
      <c r="F6630" s="207">
        <v>15592.88</v>
      </c>
      <c r="G6630" s="207">
        <v>22680.560000000001</v>
      </c>
      <c r="H6630" s="207">
        <v>25515.63</v>
      </c>
      <c r="I6630" s="214">
        <f t="shared" si="613"/>
        <v>265201</v>
      </c>
      <c r="J6630" s="211">
        <f t="shared" si="614"/>
        <v>0.39540927389294767</v>
      </c>
      <c r="K6630" s="212">
        <f t="shared" si="615"/>
        <v>0.45</v>
      </c>
      <c r="L6630" s="214">
        <f t="shared" si="616"/>
        <v>14586.055</v>
      </c>
      <c r="M6630" s="213">
        <f t="shared" si="617"/>
        <v>21216.080000000002</v>
      </c>
      <c r="N6630" s="213">
        <f t="shared" si="618"/>
        <v>23868.09</v>
      </c>
      <c r="O6630" s="242">
        <f t="shared" si="619"/>
        <v>0.51520000000007715</v>
      </c>
      <c r="P6630" s="242"/>
      <c r="Q6630" s="179"/>
      <c r="R6630" s="179"/>
      <c r="S6630" s="179"/>
      <c r="T6630" s="179"/>
      <c r="U6630" s="179"/>
      <c r="V6630" s="179"/>
      <c r="W6630" s="179"/>
      <c r="X6630" s="179"/>
      <c r="Y6630" s="179"/>
      <c r="Z6630" s="179"/>
      <c r="AA6630" s="222"/>
      <c r="AB6630" s="222"/>
      <c r="AC6630" s="222"/>
      <c r="AD6630" s="179"/>
      <c r="AE6630" s="179"/>
      <c r="AF6630" s="179"/>
      <c r="AG6630" s="179"/>
      <c r="AH6630" s="179"/>
      <c r="AI6630" s="179"/>
      <c r="AJ6630" s="179"/>
    </row>
    <row r="6631" spans="2:36" x14ac:dyDescent="0.3">
      <c r="B6631" s="224">
        <v>670800</v>
      </c>
      <c r="C6631" s="209">
        <v>283552</v>
      </c>
      <c r="D6631" s="206">
        <f t="shared" si="620"/>
        <v>0.42270721526535482</v>
      </c>
      <c r="E6631" s="208">
        <f t="shared" si="621"/>
        <v>0.45</v>
      </c>
      <c r="F6631" s="207">
        <v>15595.36</v>
      </c>
      <c r="G6631" s="207">
        <v>22684.16</v>
      </c>
      <c r="H6631" s="207">
        <v>25519.68</v>
      </c>
      <c r="I6631" s="214">
        <f t="shared" si="613"/>
        <v>265246</v>
      </c>
      <c r="J6631" s="211">
        <f t="shared" si="614"/>
        <v>0.39541741204531899</v>
      </c>
      <c r="K6631" s="212">
        <f t="shared" si="615"/>
        <v>0.45</v>
      </c>
      <c r="L6631" s="214">
        <f t="shared" si="616"/>
        <v>14588.53</v>
      </c>
      <c r="M6631" s="213">
        <f t="shared" si="617"/>
        <v>21219.68</v>
      </c>
      <c r="N6631" s="213">
        <f t="shared" si="618"/>
        <v>23872.14</v>
      </c>
      <c r="O6631" s="242">
        <f t="shared" si="619"/>
        <v>0.51529999999980647</v>
      </c>
      <c r="P6631" s="242"/>
      <c r="Q6631" s="179"/>
      <c r="R6631" s="179"/>
      <c r="S6631" s="179"/>
      <c r="T6631" s="179"/>
      <c r="U6631" s="179"/>
      <c r="V6631" s="179"/>
      <c r="W6631" s="179"/>
      <c r="X6631" s="179"/>
      <c r="Y6631" s="179"/>
      <c r="Z6631" s="179"/>
      <c r="AA6631" s="222"/>
      <c r="AB6631" s="222"/>
      <c r="AC6631" s="222"/>
      <c r="AD6631" s="179"/>
      <c r="AE6631" s="179"/>
      <c r="AF6631" s="179"/>
      <c r="AG6631" s="179"/>
      <c r="AH6631" s="179"/>
      <c r="AI6631" s="179"/>
      <c r="AJ6631" s="179"/>
    </row>
    <row r="6632" spans="2:36" x14ac:dyDescent="0.3">
      <c r="B6632" s="224">
        <v>670900</v>
      </c>
      <c r="C6632" s="209">
        <v>283597</v>
      </c>
      <c r="D6632" s="206">
        <f t="shared" si="620"/>
        <v>0.42271128335072289</v>
      </c>
      <c r="E6632" s="208">
        <f t="shared" si="621"/>
        <v>0.45</v>
      </c>
      <c r="F6632" s="207">
        <v>15597.83</v>
      </c>
      <c r="G6632" s="207">
        <v>22687.759999999998</v>
      </c>
      <c r="H6632" s="207">
        <v>25523.73</v>
      </c>
      <c r="I6632" s="214">
        <f t="shared" si="613"/>
        <v>265291</v>
      </c>
      <c r="J6632" s="211">
        <f t="shared" si="614"/>
        <v>0.39542554777165001</v>
      </c>
      <c r="K6632" s="212">
        <f t="shared" si="615"/>
        <v>0.45</v>
      </c>
      <c r="L6632" s="214">
        <f t="shared" si="616"/>
        <v>14591.004999999999</v>
      </c>
      <c r="M6632" s="213">
        <f t="shared" si="617"/>
        <v>21223.279999999999</v>
      </c>
      <c r="N6632" s="213">
        <f t="shared" si="618"/>
        <v>23876.19</v>
      </c>
      <c r="O6632" s="242">
        <f t="shared" si="619"/>
        <v>0.51519999999996802</v>
      </c>
      <c r="P6632" s="242"/>
      <c r="Q6632" s="179"/>
      <c r="R6632" s="179"/>
      <c r="S6632" s="179"/>
      <c r="T6632" s="179"/>
      <c r="U6632" s="179"/>
      <c r="V6632" s="179"/>
      <c r="W6632" s="179"/>
      <c r="X6632" s="179"/>
      <c r="Y6632" s="179"/>
      <c r="Z6632" s="179"/>
      <c r="AA6632" s="222"/>
      <c r="AB6632" s="222"/>
      <c r="AC6632" s="222"/>
      <c r="AD6632" s="179"/>
      <c r="AE6632" s="179"/>
      <c r="AF6632" s="179"/>
      <c r="AG6632" s="179"/>
      <c r="AH6632" s="179"/>
      <c r="AI6632" s="179"/>
      <c r="AJ6632" s="179"/>
    </row>
    <row r="6633" spans="2:36" x14ac:dyDescent="0.3">
      <c r="B6633" s="224">
        <v>671000</v>
      </c>
      <c r="C6633" s="209">
        <v>283642</v>
      </c>
      <c r="D6633" s="206">
        <f t="shared" si="620"/>
        <v>0.42271535022354695</v>
      </c>
      <c r="E6633" s="208">
        <f t="shared" si="621"/>
        <v>0.45</v>
      </c>
      <c r="F6633" s="207">
        <v>15600.31</v>
      </c>
      <c r="G6633" s="207">
        <v>22691.360000000001</v>
      </c>
      <c r="H6633" s="207">
        <v>25527.78</v>
      </c>
      <c r="I6633" s="214">
        <f t="shared" ref="I6633:I6696" si="622">I6632+45</f>
        <v>265336</v>
      </c>
      <c r="J6633" s="211">
        <f t="shared" si="614"/>
        <v>0.39543368107302534</v>
      </c>
      <c r="K6633" s="212">
        <f t="shared" si="615"/>
        <v>0.45</v>
      </c>
      <c r="L6633" s="214">
        <f t="shared" si="616"/>
        <v>14593.48</v>
      </c>
      <c r="M6633" s="213">
        <f t="shared" si="617"/>
        <v>21226.880000000001</v>
      </c>
      <c r="N6633" s="213">
        <f t="shared" si="618"/>
        <v>23880.239999999998</v>
      </c>
      <c r="O6633" s="242">
        <f t="shared" si="619"/>
        <v>0.51529999999966092</v>
      </c>
      <c r="P6633" s="242"/>
      <c r="Q6633" s="179"/>
      <c r="R6633" s="179"/>
      <c r="S6633" s="179"/>
      <c r="T6633" s="179"/>
      <c r="U6633" s="179"/>
      <c r="V6633" s="179"/>
      <c r="W6633" s="179"/>
      <c r="X6633" s="179"/>
      <c r="Y6633" s="179"/>
      <c r="Z6633" s="179"/>
      <c r="AA6633" s="222"/>
      <c r="AB6633" s="222"/>
      <c r="AC6633" s="222"/>
      <c r="AD6633" s="179"/>
      <c r="AE6633" s="179"/>
      <c r="AF6633" s="179"/>
      <c r="AG6633" s="179"/>
      <c r="AH6633" s="179"/>
      <c r="AI6633" s="179"/>
      <c r="AJ6633" s="179"/>
    </row>
    <row r="6634" spans="2:36" x14ac:dyDescent="0.3">
      <c r="B6634" s="224">
        <v>671100</v>
      </c>
      <c r="C6634" s="209">
        <v>283687</v>
      </c>
      <c r="D6634" s="206">
        <f t="shared" si="620"/>
        <v>0.42271941588436895</v>
      </c>
      <c r="E6634" s="208">
        <f t="shared" si="621"/>
        <v>0.45</v>
      </c>
      <c r="F6634" s="207">
        <v>15602.78</v>
      </c>
      <c r="G6634" s="207">
        <v>22694.959999999999</v>
      </c>
      <c r="H6634" s="207">
        <v>25531.83</v>
      </c>
      <c r="I6634" s="214">
        <f t="shared" si="622"/>
        <v>265381</v>
      </c>
      <c r="J6634" s="211">
        <f t="shared" si="614"/>
        <v>0.39544181195052897</v>
      </c>
      <c r="K6634" s="212">
        <f t="shared" si="615"/>
        <v>0.45</v>
      </c>
      <c r="L6634" s="214">
        <f t="shared" si="616"/>
        <v>14595.955</v>
      </c>
      <c r="M6634" s="213">
        <f t="shared" si="617"/>
        <v>21230.48</v>
      </c>
      <c r="N6634" s="213">
        <f t="shared" si="618"/>
        <v>23884.29</v>
      </c>
      <c r="O6634" s="242">
        <f t="shared" si="619"/>
        <v>0.51520000000047728</v>
      </c>
      <c r="P6634" s="242"/>
      <c r="Q6634" s="179"/>
      <c r="R6634" s="179"/>
      <c r="S6634" s="179"/>
      <c r="T6634" s="179"/>
      <c r="U6634" s="179"/>
      <c r="V6634" s="179"/>
      <c r="W6634" s="179"/>
      <c r="X6634" s="179"/>
      <c r="Y6634" s="179"/>
      <c r="Z6634" s="179"/>
      <c r="AA6634" s="222"/>
      <c r="AB6634" s="222"/>
      <c r="AC6634" s="222"/>
      <c r="AD6634" s="179"/>
      <c r="AE6634" s="179"/>
      <c r="AF6634" s="179"/>
      <c r="AG6634" s="179"/>
      <c r="AH6634" s="179"/>
      <c r="AI6634" s="179"/>
      <c r="AJ6634" s="179"/>
    </row>
    <row r="6635" spans="2:36" x14ac:dyDescent="0.3">
      <c r="B6635" s="224">
        <v>671200</v>
      </c>
      <c r="C6635" s="209">
        <v>283732</v>
      </c>
      <c r="D6635" s="206">
        <f t="shared" si="620"/>
        <v>0.42272348033373064</v>
      </c>
      <c r="E6635" s="208">
        <f t="shared" si="621"/>
        <v>0.45</v>
      </c>
      <c r="F6635" s="207">
        <v>15605.26</v>
      </c>
      <c r="G6635" s="207">
        <v>22698.560000000001</v>
      </c>
      <c r="H6635" s="207">
        <v>25535.88</v>
      </c>
      <c r="I6635" s="214">
        <f t="shared" si="622"/>
        <v>265426</v>
      </c>
      <c r="J6635" s="211">
        <f t="shared" si="614"/>
        <v>0.39544994040524434</v>
      </c>
      <c r="K6635" s="212">
        <f t="shared" si="615"/>
        <v>0.45</v>
      </c>
      <c r="L6635" s="214">
        <f t="shared" si="616"/>
        <v>14598.43</v>
      </c>
      <c r="M6635" s="213">
        <f t="shared" si="617"/>
        <v>21234.080000000002</v>
      </c>
      <c r="N6635" s="213">
        <f t="shared" si="618"/>
        <v>23888.34</v>
      </c>
      <c r="O6635" s="242">
        <f t="shared" si="619"/>
        <v>0.51530000000013387</v>
      </c>
      <c r="P6635" s="242"/>
      <c r="Q6635" s="179"/>
      <c r="R6635" s="179"/>
      <c r="S6635" s="179"/>
      <c r="T6635" s="179"/>
      <c r="U6635" s="179"/>
      <c r="V6635" s="179"/>
      <c r="W6635" s="179"/>
      <c r="X6635" s="179"/>
      <c r="Y6635" s="179"/>
      <c r="Z6635" s="179"/>
      <c r="AA6635" s="222"/>
      <c r="AB6635" s="222"/>
      <c r="AC6635" s="222"/>
      <c r="AD6635" s="179"/>
      <c r="AE6635" s="179"/>
      <c r="AF6635" s="179"/>
      <c r="AG6635" s="179"/>
      <c r="AH6635" s="179"/>
      <c r="AI6635" s="179"/>
      <c r="AJ6635" s="179"/>
    </row>
    <row r="6636" spans="2:36" x14ac:dyDescent="0.3">
      <c r="B6636" s="224">
        <v>671300</v>
      </c>
      <c r="C6636" s="209">
        <v>283777</v>
      </c>
      <c r="D6636" s="206">
        <f t="shared" si="620"/>
        <v>0.4227275435721734</v>
      </c>
      <c r="E6636" s="208">
        <f t="shared" si="621"/>
        <v>0.45</v>
      </c>
      <c r="F6636" s="207">
        <v>15607.73</v>
      </c>
      <c r="G6636" s="207">
        <v>22702.16</v>
      </c>
      <c r="H6636" s="207">
        <v>25539.93</v>
      </c>
      <c r="I6636" s="214">
        <f t="shared" si="622"/>
        <v>265471</v>
      </c>
      <c r="J6636" s="211">
        <f t="shared" si="614"/>
        <v>0.39545806643825415</v>
      </c>
      <c r="K6636" s="212">
        <f t="shared" si="615"/>
        <v>0.45</v>
      </c>
      <c r="L6636" s="214">
        <f t="shared" si="616"/>
        <v>14600.905000000001</v>
      </c>
      <c r="M6636" s="213">
        <f t="shared" si="617"/>
        <v>21237.68</v>
      </c>
      <c r="N6636" s="213">
        <f t="shared" si="618"/>
        <v>23892.39</v>
      </c>
      <c r="O6636" s="242">
        <f t="shared" si="619"/>
        <v>0.51519999999971333</v>
      </c>
      <c r="P6636" s="242"/>
      <c r="Q6636" s="179"/>
      <c r="R6636" s="179"/>
      <c r="S6636" s="179"/>
      <c r="T6636" s="179"/>
      <c r="U6636" s="179"/>
      <c r="V6636" s="179"/>
      <c r="W6636" s="179"/>
      <c r="X6636" s="179"/>
      <c r="Y6636" s="179"/>
      <c r="Z6636" s="179"/>
      <c r="AA6636" s="222"/>
      <c r="AB6636" s="222"/>
      <c r="AC6636" s="222"/>
      <c r="AD6636" s="179"/>
      <c r="AE6636" s="179"/>
      <c r="AF6636" s="179"/>
      <c r="AG6636" s="179"/>
      <c r="AH6636" s="179"/>
      <c r="AI6636" s="179"/>
      <c r="AJ6636" s="179"/>
    </row>
    <row r="6637" spans="2:36" x14ac:dyDescent="0.3">
      <c r="B6637" s="224">
        <v>671400</v>
      </c>
      <c r="C6637" s="209">
        <v>283822</v>
      </c>
      <c r="D6637" s="206">
        <f t="shared" si="620"/>
        <v>0.42273160560023831</v>
      </c>
      <c r="E6637" s="208">
        <f t="shared" si="621"/>
        <v>0.45</v>
      </c>
      <c r="F6637" s="207">
        <v>15610.21</v>
      </c>
      <c r="G6637" s="207">
        <v>22705.759999999998</v>
      </c>
      <c r="H6637" s="207">
        <v>25543.98</v>
      </c>
      <c r="I6637" s="214">
        <f t="shared" si="622"/>
        <v>265516</v>
      </c>
      <c r="J6637" s="211">
        <f t="shared" si="614"/>
        <v>0.39546619005064043</v>
      </c>
      <c r="K6637" s="212">
        <f t="shared" si="615"/>
        <v>0.45</v>
      </c>
      <c r="L6637" s="214">
        <f t="shared" si="616"/>
        <v>14603.38</v>
      </c>
      <c r="M6637" s="213">
        <f t="shared" si="617"/>
        <v>21241.279999999999</v>
      </c>
      <c r="N6637" s="213">
        <f t="shared" si="618"/>
        <v>23896.44</v>
      </c>
      <c r="O6637" s="242">
        <f t="shared" si="619"/>
        <v>0.51530000000002474</v>
      </c>
      <c r="P6637" s="242"/>
      <c r="Q6637" s="179"/>
      <c r="R6637" s="179"/>
      <c r="S6637" s="179"/>
      <c r="T6637" s="179"/>
      <c r="U6637" s="179"/>
      <c r="V6637" s="179"/>
      <c r="W6637" s="179"/>
      <c r="X6637" s="179"/>
      <c r="Y6637" s="179"/>
      <c r="Z6637" s="179"/>
      <c r="AA6637" s="222"/>
      <c r="AB6637" s="222"/>
      <c r="AC6637" s="222"/>
      <c r="AD6637" s="179"/>
      <c r="AE6637" s="179"/>
      <c r="AF6637" s="179"/>
      <c r="AG6637" s="179"/>
      <c r="AH6637" s="179"/>
      <c r="AI6637" s="179"/>
      <c r="AJ6637" s="179"/>
    </row>
    <row r="6638" spans="2:36" x14ac:dyDescent="0.3">
      <c r="B6638" s="224">
        <v>671500</v>
      </c>
      <c r="C6638" s="209">
        <v>283867</v>
      </c>
      <c r="D6638" s="206">
        <f t="shared" si="620"/>
        <v>0.42273566641846611</v>
      </c>
      <c r="E6638" s="208">
        <f t="shared" si="621"/>
        <v>0.45</v>
      </c>
      <c r="F6638" s="207">
        <v>15612.68</v>
      </c>
      <c r="G6638" s="207">
        <v>22709.360000000001</v>
      </c>
      <c r="H6638" s="207">
        <v>25548.03</v>
      </c>
      <c r="I6638" s="214">
        <f t="shared" si="622"/>
        <v>265561</v>
      </c>
      <c r="J6638" s="211">
        <f t="shared" si="614"/>
        <v>0.39547431124348476</v>
      </c>
      <c r="K6638" s="212">
        <f t="shared" si="615"/>
        <v>0.45</v>
      </c>
      <c r="L6638" s="214">
        <f t="shared" si="616"/>
        <v>14605.855</v>
      </c>
      <c r="M6638" s="213">
        <f t="shared" si="617"/>
        <v>21244.880000000001</v>
      </c>
      <c r="N6638" s="213">
        <f t="shared" si="618"/>
        <v>23900.489999999998</v>
      </c>
      <c r="O6638" s="242">
        <f t="shared" si="619"/>
        <v>0.51519999999964061</v>
      </c>
      <c r="P6638" s="242"/>
      <c r="Q6638" s="179"/>
      <c r="R6638" s="179"/>
      <c r="S6638" s="179"/>
      <c r="T6638" s="179"/>
      <c r="U6638" s="179"/>
      <c r="V6638" s="179"/>
      <c r="W6638" s="179"/>
      <c r="X6638" s="179"/>
      <c r="Y6638" s="179"/>
      <c r="Z6638" s="179"/>
      <c r="AA6638" s="222"/>
      <c r="AB6638" s="222"/>
      <c r="AC6638" s="222"/>
      <c r="AD6638" s="179"/>
      <c r="AE6638" s="179"/>
      <c r="AF6638" s="179"/>
      <c r="AG6638" s="179"/>
      <c r="AH6638" s="179"/>
      <c r="AI6638" s="179"/>
      <c r="AJ6638" s="179"/>
    </row>
    <row r="6639" spans="2:36" x14ac:dyDescent="0.3">
      <c r="B6639" s="224">
        <v>671600</v>
      </c>
      <c r="C6639" s="209">
        <v>283912</v>
      </c>
      <c r="D6639" s="206">
        <f t="shared" si="620"/>
        <v>0.42273972602739723</v>
      </c>
      <c r="E6639" s="208">
        <f t="shared" si="621"/>
        <v>0.45</v>
      </c>
      <c r="F6639" s="207">
        <v>15615.16</v>
      </c>
      <c r="G6639" s="207">
        <v>22712.959999999999</v>
      </c>
      <c r="H6639" s="207">
        <v>25552.080000000002</v>
      </c>
      <c r="I6639" s="214">
        <f t="shared" si="622"/>
        <v>265606</v>
      </c>
      <c r="J6639" s="211">
        <f t="shared" si="614"/>
        <v>0.39548243001786776</v>
      </c>
      <c r="K6639" s="212">
        <f t="shared" si="615"/>
        <v>0.45</v>
      </c>
      <c r="L6639" s="214">
        <f t="shared" si="616"/>
        <v>14608.33</v>
      </c>
      <c r="M6639" s="213">
        <f t="shared" si="617"/>
        <v>21248.48</v>
      </c>
      <c r="N6639" s="213">
        <f t="shared" si="618"/>
        <v>23904.54</v>
      </c>
      <c r="O6639" s="242">
        <f t="shared" si="619"/>
        <v>0.5152999999999156</v>
      </c>
      <c r="P6639" s="242"/>
      <c r="Q6639" s="179"/>
      <c r="R6639" s="179"/>
      <c r="S6639" s="179"/>
      <c r="T6639" s="179"/>
      <c r="U6639" s="179"/>
      <c r="V6639" s="179"/>
      <c r="W6639" s="179"/>
      <c r="X6639" s="179"/>
      <c r="Y6639" s="179"/>
      <c r="Z6639" s="179"/>
      <c r="AA6639" s="222"/>
      <c r="AB6639" s="222"/>
      <c r="AC6639" s="222"/>
      <c r="AD6639" s="179"/>
      <c r="AE6639" s="179"/>
      <c r="AF6639" s="179"/>
      <c r="AG6639" s="179"/>
      <c r="AH6639" s="179"/>
      <c r="AI6639" s="179"/>
      <c r="AJ6639" s="179"/>
    </row>
    <row r="6640" spans="2:36" x14ac:dyDescent="0.3">
      <c r="B6640" s="224">
        <v>671700</v>
      </c>
      <c r="C6640" s="209">
        <v>283957</v>
      </c>
      <c r="D6640" s="206">
        <f t="shared" si="620"/>
        <v>0.42274378442757182</v>
      </c>
      <c r="E6640" s="208">
        <f t="shared" si="621"/>
        <v>0.45</v>
      </c>
      <c r="F6640" s="207">
        <v>15617.63</v>
      </c>
      <c r="G6640" s="207">
        <v>22716.560000000001</v>
      </c>
      <c r="H6640" s="207">
        <v>25556.13</v>
      </c>
      <c r="I6640" s="214">
        <f t="shared" si="622"/>
        <v>265651</v>
      </c>
      <c r="J6640" s="211">
        <f t="shared" si="614"/>
        <v>0.39549054637486974</v>
      </c>
      <c r="K6640" s="212">
        <f t="shared" si="615"/>
        <v>0.45</v>
      </c>
      <c r="L6640" s="214">
        <f t="shared" si="616"/>
        <v>14610.805</v>
      </c>
      <c r="M6640" s="213">
        <f t="shared" si="617"/>
        <v>21252.080000000002</v>
      </c>
      <c r="N6640" s="213">
        <f t="shared" si="618"/>
        <v>23908.59</v>
      </c>
      <c r="O6640" s="242">
        <f t="shared" si="619"/>
        <v>0.51520000000007715</v>
      </c>
      <c r="P6640" s="242"/>
      <c r="Q6640" s="179"/>
      <c r="R6640" s="179"/>
      <c r="S6640" s="179"/>
      <c r="T6640" s="179"/>
      <c r="U6640" s="179"/>
      <c r="V6640" s="179"/>
      <c r="W6640" s="179"/>
      <c r="X6640" s="179"/>
      <c r="Y6640" s="179"/>
      <c r="Z6640" s="179"/>
      <c r="AA6640" s="222"/>
      <c r="AB6640" s="222"/>
      <c r="AC6640" s="222"/>
      <c r="AD6640" s="179"/>
      <c r="AE6640" s="179"/>
      <c r="AF6640" s="179"/>
      <c r="AG6640" s="179"/>
      <c r="AH6640" s="179"/>
      <c r="AI6640" s="179"/>
      <c r="AJ6640" s="179"/>
    </row>
    <row r="6641" spans="2:36" x14ac:dyDescent="0.3">
      <c r="B6641" s="224">
        <v>671800</v>
      </c>
      <c r="C6641" s="209">
        <v>284002</v>
      </c>
      <c r="D6641" s="206">
        <f t="shared" si="620"/>
        <v>0.42274784161952961</v>
      </c>
      <c r="E6641" s="208">
        <f t="shared" si="621"/>
        <v>0.45</v>
      </c>
      <c r="F6641" s="207">
        <v>15620.11</v>
      </c>
      <c r="G6641" s="207">
        <v>22720.16</v>
      </c>
      <c r="H6641" s="207">
        <v>25560.18</v>
      </c>
      <c r="I6641" s="214">
        <f t="shared" si="622"/>
        <v>265696</v>
      </c>
      <c r="J6641" s="211">
        <f t="shared" si="614"/>
        <v>0.39549866031557013</v>
      </c>
      <c r="K6641" s="212">
        <f t="shared" si="615"/>
        <v>0.45</v>
      </c>
      <c r="L6641" s="214">
        <f t="shared" si="616"/>
        <v>14613.28</v>
      </c>
      <c r="M6641" s="213">
        <f t="shared" si="617"/>
        <v>21255.68</v>
      </c>
      <c r="N6641" s="213">
        <f t="shared" si="618"/>
        <v>23912.639999999999</v>
      </c>
      <c r="O6641" s="242">
        <f t="shared" si="619"/>
        <v>0.51529999999980647</v>
      </c>
      <c r="P6641" s="242"/>
      <c r="Q6641" s="179"/>
      <c r="R6641" s="179"/>
      <c r="S6641" s="179"/>
      <c r="T6641" s="179"/>
      <c r="U6641" s="179"/>
      <c r="V6641" s="179"/>
      <c r="W6641" s="179"/>
      <c r="X6641" s="179"/>
      <c r="Y6641" s="179"/>
      <c r="Z6641" s="179"/>
      <c r="AA6641" s="222"/>
      <c r="AB6641" s="222"/>
      <c r="AC6641" s="222"/>
      <c r="AD6641" s="179"/>
      <c r="AE6641" s="179"/>
      <c r="AF6641" s="179"/>
      <c r="AG6641" s="179"/>
      <c r="AH6641" s="179"/>
      <c r="AI6641" s="179"/>
      <c r="AJ6641" s="179"/>
    </row>
    <row r="6642" spans="2:36" x14ac:dyDescent="0.3">
      <c r="B6642" s="224">
        <v>671900</v>
      </c>
      <c r="C6642" s="209">
        <v>284047</v>
      </c>
      <c r="D6642" s="206">
        <f t="shared" si="620"/>
        <v>0.4227518976038101</v>
      </c>
      <c r="E6642" s="208">
        <f t="shared" si="621"/>
        <v>0.45</v>
      </c>
      <c r="F6642" s="207">
        <v>15622.58</v>
      </c>
      <c r="G6642" s="207">
        <v>22723.759999999998</v>
      </c>
      <c r="H6642" s="207">
        <v>25564.23</v>
      </c>
      <c r="I6642" s="214">
        <f t="shared" si="622"/>
        <v>265741</v>
      </c>
      <c r="J6642" s="211">
        <f t="shared" si="614"/>
        <v>0.39550677184104777</v>
      </c>
      <c r="K6642" s="212">
        <f t="shared" si="615"/>
        <v>0.45</v>
      </c>
      <c r="L6642" s="214">
        <f t="shared" si="616"/>
        <v>14615.754999999999</v>
      </c>
      <c r="M6642" s="213">
        <f t="shared" si="617"/>
        <v>21259.279999999999</v>
      </c>
      <c r="N6642" s="213">
        <f t="shared" si="618"/>
        <v>23916.69</v>
      </c>
      <c r="O6642" s="242">
        <f t="shared" si="619"/>
        <v>0.51519999999996802</v>
      </c>
      <c r="P6642" s="242"/>
      <c r="Q6642" s="179"/>
      <c r="R6642" s="179"/>
      <c r="S6642" s="179"/>
      <c r="T6642" s="179"/>
      <c r="U6642" s="179"/>
      <c r="V6642" s="179"/>
      <c r="W6642" s="179"/>
      <c r="X6642" s="179"/>
      <c r="Y6642" s="179"/>
      <c r="Z6642" s="179"/>
      <c r="AA6642" s="222"/>
      <c r="AB6642" s="222"/>
      <c r="AC6642" s="222"/>
      <c r="AD6642" s="179"/>
      <c r="AE6642" s="179"/>
      <c r="AF6642" s="179"/>
      <c r="AG6642" s="179"/>
      <c r="AH6642" s="179"/>
      <c r="AI6642" s="179"/>
      <c r="AJ6642" s="179"/>
    </row>
    <row r="6643" spans="2:36" x14ac:dyDescent="0.3">
      <c r="B6643" s="224">
        <v>672000</v>
      </c>
      <c r="C6643" s="209">
        <v>284092</v>
      </c>
      <c r="D6643" s="206">
        <f t="shared" si="620"/>
        <v>0.42275595238095237</v>
      </c>
      <c r="E6643" s="208">
        <f t="shared" si="621"/>
        <v>0.45</v>
      </c>
      <c r="F6643" s="207">
        <v>15625.06</v>
      </c>
      <c r="G6643" s="207">
        <v>22727.360000000001</v>
      </c>
      <c r="H6643" s="207">
        <v>25568.28</v>
      </c>
      <c r="I6643" s="214">
        <f t="shared" si="622"/>
        <v>265786</v>
      </c>
      <c r="J6643" s="211">
        <f t="shared" si="614"/>
        <v>0.39551488095238096</v>
      </c>
      <c r="K6643" s="212">
        <f t="shared" si="615"/>
        <v>0.45</v>
      </c>
      <c r="L6643" s="214">
        <f t="shared" si="616"/>
        <v>14618.23</v>
      </c>
      <c r="M6643" s="213">
        <f t="shared" si="617"/>
        <v>21262.880000000001</v>
      </c>
      <c r="N6643" s="213">
        <f t="shared" si="618"/>
        <v>23920.739999999998</v>
      </c>
      <c r="O6643" s="242">
        <f t="shared" si="619"/>
        <v>0.51529999999966092</v>
      </c>
      <c r="P6643" s="242"/>
      <c r="Q6643" s="179"/>
      <c r="R6643" s="179"/>
      <c r="S6643" s="179"/>
      <c r="T6643" s="179"/>
      <c r="U6643" s="179"/>
      <c r="V6643" s="179"/>
      <c r="W6643" s="179"/>
      <c r="X6643" s="179"/>
      <c r="Y6643" s="179"/>
      <c r="Z6643" s="179"/>
      <c r="AA6643" s="222"/>
      <c r="AB6643" s="222"/>
      <c r="AC6643" s="222"/>
      <c r="AD6643" s="179"/>
      <c r="AE6643" s="179"/>
      <c r="AF6643" s="179"/>
      <c r="AG6643" s="179"/>
      <c r="AH6643" s="179"/>
      <c r="AI6643" s="179"/>
      <c r="AJ6643" s="179"/>
    </row>
    <row r="6644" spans="2:36" x14ac:dyDescent="0.3">
      <c r="B6644" s="224">
        <v>672100</v>
      </c>
      <c r="C6644" s="209">
        <v>284137</v>
      </c>
      <c r="D6644" s="206">
        <f t="shared" si="620"/>
        <v>0.42276000595149532</v>
      </c>
      <c r="E6644" s="208">
        <f t="shared" si="621"/>
        <v>0.45</v>
      </c>
      <c r="F6644" s="207">
        <v>15627.53</v>
      </c>
      <c r="G6644" s="207">
        <v>22730.959999999999</v>
      </c>
      <c r="H6644" s="207">
        <v>25572.33</v>
      </c>
      <c r="I6644" s="214">
        <f t="shared" si="622"/>
        <v>265831</v>
      </c>
      <c r="J6644" s="211">
        <f t="shared" si="614"/>
        <v>0.39552298765064725</v>
      </c>
      <c r="K6644" s="212">
        <f t="shared" si="615"/>
        <v>0.45</v>
      </c>
      <c r="L6644" s="214">
        <f t="shared" si="616"/>
        <v>14620.705</v>
      </c>
      <c r="M6644" s="213">
        <f t="shared" si="617"/>
        <v>21266.48</v>
      </c>
      <c r="N6644" s="213">
        <f t="shared" si="618"/>
        <v>23924.79</v>
      </c>
      <c r="O6644" s="242">
        <f t="shared" si="619"/>
        <v>0.51520000000047728</v>
      </c>
      <c r="P6644" s="242"/>
      <c r="Q6644" s="179"/>
      <c r="R6644" s="179"/>
      <c r="S6644" s="179"/>
      <c r="T6644" s="179"/>
      <c r="U6644" s="179"/>
      <c r="V6644" s="179"/>
      <c r="W6644" s="179"/>
      <c r="X6644" s="179"/>
      <c r="Y6644" s="179"/>
      <c r="Z6644" s="179"/>
      <c r="AA6644" s="222"/>
      <c r="AB6644" s="222"/>
      <c r="AC6644" s="222"/>
      <c r="AD6644" s="179"/>
      <c r="AE6644" s="179"/>
      <c r="AF6644" s="179"/>
      <c r="AG6644" s="179"/>
      <c r="AH6644" s="179"/>
      <c r="AI6644" s="179"/>
      <c r="AJ6644" s="179"/>
    </row>
    <row r="6645" spans="2:36" x14ac:dyDescent="0.3">
      <c r="B6645" s="224">
        <v>672200</v>
      </c>
      <c r="C6645" s="209">
        <v>284182</v>
      </c>
      <c r="D6645" s="206">
        <f t="shared" si="620"/>
        <v>0.42276405831597741</v>
      </c>
      <c r="E6645" s="208">
        <f t="shared" si="621"/>
        <v>0.45</v>
      </c>
      <c r="F6645" s="207">
        <v>15630.01</v>
      </c>
      <c r="G6645" s="207">
        <v>22734.560000000001</v>
      </c>
      <c r="H6645" s="207">
        <v>25576.38</v>
      </c>
      <c r="I6645" s="214">
        <f t="shared" si="622"/>
        <v>265876</v>
      </c>
      <c r="J6645" s="211">
        <f t="shared" si="614"/>
        <v>0.39553109193692354</v>
      </c>
      <c r="K6645" s="212">
        <f t="shared" si="615"/>
        <v>0.45</v>
      </c>
      <c r="L6645" s="214">
        <f t="shared" si="616"/>
        <v>14623.18</v>
      </c>
      <c r="M6645" s="213">
        <f t="shared" si="617"/>
        <v>21270.080000000002</v>
      </c>
      <c r="N6645" s="213">
        <f t="shared" si="618"/>
        <v>23928.84</v>
      </c>
      <c r="O6645" s="242">
        <f t="shared" si="619"/>
        <v>0.51530000000013387</v>
      </c>
      <c r="P6645" s="242"/>
      <c r="Q6645" s="179"/>
      <c r="R6645" s="179"/>
      <c r="S6645" s="179"/>
      <c r="T6645" s="179"/>
      <c r="U6645" s="179"/>
      <c r="V6645" s="179"/>
      <c r="W6645" s="179"/>
      <c r="X6645" s="179"/>
      <c r="Y6645" s="179"/>
      <c r="Z6645" s="179"/>
      <c r="AA6645" s="222"/>
      <c r="AB6645" s="222"/>
      <c r="AC6645" s="222"/>
      <c r="AD6645" s="179"/>
      <c r="AE6645" s="179"/>
      <c r="AF6645" s="179"/>
      <c r="AG6645" s="179"/>
      <c r="AH6645" s="179"/>
      <c r="AI6645" s="179"/>
      <c r="AJ6645" s="179"/>
    </row>
    <row r="6646" spans="2:36" x14ac:dyDescent="0.3">
      <c r="B6646" s="224">
        <v>672300</v>
      </c>
      <c r="C6646" s="209">
        <v>284227</v>
      </c>
      <c r="D6646" s="206">
        <f t="shared" si="620"/>
        <v>0.42276810947493676</v>
      </c>
      <c r="E6646" s="208">
        <f t="shared" si="621"/>
        <v>0.45</v>
      </c>
      <c r="F6646" s="207">
        <v>15632.48</v>
      </c>
      <c r="G6646" s="207">
        <v>22738.16</v>
      </c>
      <c r="H6646" s="207">
        <v>25580.43</v>
      </c>
      <c r="I6646" s="214">
        <f t="shared" si="622"/>
        <v>265921</v>
      </c>
      <c r="J6646" s="211">
        <f t="shared" si="614"/>
        <v>0.39553919381228619</v>
      </c>
      <c r="K6646" s="212">
        <f t="shared" si="615"/>
        <v>0.45</v>
      </c>
      <c r="L6646" s="214">
        <f t="shared" si="616"/>
        <v>14625.655000000001</v>
      </c>
      <c r="M6646" s="213">
        <f t="shared" si="617"/>
        <v>21273.68</v>
      </c>
      <c r="N6646" s="213">
        <f t="shared" si="618"/>
        <v>23932.89</v>
      </c>
      <c r="O6646" s="242">
        <f t="shared" si="619"/>
        <v>0.51519999999971333</v>
      </c>
      <c r="P6646" s="242"/>
      <c r="Q6646" s="179"/>
      <c r="R6646" s="179"/>
      <c r="S6646" s="179"/>
      <c r="T6646" s="179"/>
      <c r="U6646" s="179"/>
      <c r="V6646" s="179"/>
      <c r="W6646" s="179"/>
      <c r="X6646" s="179"/>
      <c r="Y6646" s="179"/>
      <c r="Z6646" s="179"/>
      <c r="AA6646" s="222"/>
      <c r="AB6646" s="222"/>
      <c r="AC6646" s="222"/>
      <c r="AD6646" s="179"/>
      <c r="AE6646" s="179"/>
      <c r="AF6646" s="179"/>
      <c r="AG6646" s="179"/>
      <c r="AH6646" s="179"/>
      <c r="AI6646" s="179"/>
      <c r="AJ6646" s="179"/>
    </row>
    <row r="6647" spans="2:36" x14ac:dyDescent="0.3">
      <c r="B6647" s="224">
        <v>672400</v>
      </c>
      <c r="C6647" s="209">
        <v>284272</v>
      </c>
      <c r="D6647" s="206">
        <f t="shared" si="620"/>
        <v>0.42277215942891139</v>
      </c>
      <c r="E6647" s="208">
        <f t="shared" si="621"/>
        <v>0.45</v>
      </c>
      <c r="F6647" s="207">
        <v>15634.96</v>
      </c>
      <c r="G6647" s="207">
        <v>22741.759999999998</v>
      </c>
      <c r="H6647" s="207">
        <v>25584.48</v>
      </c>
      <c r="I6647" s="214">
        <f t="shared" si="622"/>
        <v>265966</v>
      </c>
      <c r="J6647" s="211">
        <f t="shared" si="614"/>
        <v>0.39554729327781085</v>
      </c>
      <c r="K6647" s="212">
        <f t="shared" si="615"/>
        <v>0.45</v>
      </c>
      <c r="L6647" s="214">
        <f t="shared" si="616"/>
        <v>14628.13</v>
      </c>
      <c r="M6647" s="213">
        <f t="shared" si="617"/>
        <v>21277.279999999999</v>
      </c>
      <c r="N6647" s="213">
        <f t="shared" si="618"/>
        <v>23936.94</v>
      </c>
      <c r="O6647" s="242">
        <f t="shared" si="619"/>
        <v>0.51530000000002474</v>
      </c>
      <c r="P6647" s="242"/>
      <c r="Q6647" s="179"/>
      <c r="R6647" s="179"/>
      <c r="S6647" s="179"/>
      <c r="T6647" s="179"/>
      <c r="U6647" s="179"/>
      <c r="V6647" s="179"/>
      <c r="W6647" s="179"/>
      <c r="X6647" s="179"/>
      <c r="Y6647" s="179"/>
      <c r="Z6647" s="179"/>
      <c r="AA6647" s="222"/>
      <c r="AB6647" s="222"/>
      <c r="AC6647" s="222"/>
      <c r="AD6647" s="179"/>
      <c r="AE6647" s="179"/>
      <c r="AF6647" s="179"/>
      <c r="AG6647" s="179"/>
      <c r="AH6647" s="179"/>
      <c r="AI6647" s="179"/>
      <c r="AJ6647" s="179"/>
    </row>
    <row r="6648" spans="2:36" x14ac:dyDescent="0.3">
      <c r="B6648" s="224">
        <v>672500</v>
      </c>
      <c r="C6648" s="209">
        <v>284317</v>
      </c>
      <c r="D6648" s="206">
        <f t="shared" si="620"/>
        <v>0.42277620817843864</v>
      </c>
      <c r="E6648" s="208">
        <f t="shared" si="621"/>
        <v>0.45</v>
      </c>
      <c r="F6648" s="207">
        <v>15637.43</v>
      </c>
      <c r="G6648" s="207">
        <v>22745.360000000001</v>
      </c>
      <c r="H6648" s="207">
        <v>25588.53</v>
      </c>
      <c r="I6648" s="214">
        <f t="shared" si="622"/>
        <v>266011</v>
      </c>
      <c r="J6648" s="211">
        <f t="shared" si="614"/>
        <v>0.39555539033457249</v>
      </c>
      <c r="K6648" s="212">
        <f t="shared" si="615"/>
        <v>0.45</v>
      </c>
      <c r="L6648" s="214">
        <f t="shared" si="616"/>
        <v>14630.605</v>
      </c>
      <c r="M6648" s="213">
        <f t="shared" si="617"/>
        <v>21280.880000000001</v>
      </c>
      <c r="N6648" s="213">
        <f t="shared" si="618"/>
        <v>23940.989999999998</v>
      </c>
      <c r="O6648" s="242">
        <f t="shared" si="619"/>
        <v>0.51519999999964061</v>
      </c>
      <c r="P6648" s="242"/>
      <c r="Q6648" s="179"/>
      <c r="R6648" s="179"/>
      <c r="S6648" s="179"/>
      <c r="T6648" s="179"/>
      <c r="U6648" s="179"/>
      <c r="V6648" s="179"/>
      <c r="W6648" s="179"/>
      <c r="X6648" s="179"/>
      <c r="Y6648" s="179"/>
      <c r="Z6648" s="179"/>
      <c r="AA6648" s="222"/>
      <c r="AB6648" s="222"/>
      <c r="AC6648" s="222"/>
      <c r="AD6648" s="179"/>
      <c r="AE6648" s="179"/>
      <c r="AF6648" s="179"/>
      <c r="AG6648" s="179"/>
      <c r="AH6648" s="179"/>
      <c r="AI6648" s="179"/>
      <c r="AJ6648" s="179"/>
    </row>
    <row r="6649" spans="2:36" x14ac:dyDescent="0.3">
      <c r="B6649" s="224">
        <v>672600</v>
      </c>
      <c r="C6649" s="209">
        <v>284362</v>
      </c>
      <c r="D6649" s="206">
        <f t="shared" si="620"/>
        <v>0.42278025572405592</v>
      </c>
      <c r="E6649" s="208">
        <f t="shared" si="621"/>
        <v>0.45</v>
      </c>
      <c r="F6649" s="207">
        <v>15639.91</v>
      </c>
      <c r="G6649" s="207">
        <v>22748.959999999999</v>
      </c>
      <c r="H6649" s="207">
        <v>25592.58</v>
      </c>
      <c r="I6649" s="214">
        <f t="shared" si="622"/>
        <v>266056</v>
      </c>
      <c r="J6649" s="211">
        <f t="shared" si="614"/>
        <v>0.39556348498364557</v>
      </c>
      <c r="K6649" s="212">
        <f t="shared" si="615"/>
        <v>0.45</v>
      </c>
      <c r="L6649" s="214">
        <f t="shared" si="616"/>
        <v>14633.08</v>
      </c>
      <c r="M6649" s="213">
        <f t="shared" si="617"/>
        <v>21284.48</v>
      </c>
      <c r="N6649" s="213">
        <f t="shared" si="618"/>
        <v>23945.040000000001</v>
      </c>
      <c r="O6649" s="242">
        <f t="shared" si="619"/>
        <v>0.5152999999999156</v>
      </c>
      <c r="P6649" s="242"/>
      <c r="Q6649" s="179"/>
      <c r="R6649" s="179"/>
      <c r="S6649" s="179"/>
      <c r="T6649" s="179"/>
      <c r="U6649" s="179"/>
      <c r="V6649" s="179"/>
      <c r="W6649" s="179"/>
      <c r="X6649" s="179"/>
      <c r="Y6649" s="179"/>
      <c r="Z6649" s="179"/>
      <c r="AA6649" s="222"/>
      <c r="AB6649" s="222"/>
      <c r="AC6649" s="222"/>
      <c r="AD6649" s="179"/>
      <c r="AE6649" s="179"/>
      <c r="AF6649" s="179"/>
      <c r="AG6649" s="179"/>
      <c r="AH6649" s="179"/>
      <c r="AI6649" s="179"/>
      <c r="AJ6649" s="179"/>
    </row>
    <row r="6650" spans="2:36" x14ac:dyDescent="0.3">
      <c r="B6650" s="224">
        <v>672700</v>
      </c>
      <c r="C6650" s="209">
        <v>284407</v>
      </c>
      <c r="D6650" s="206">
        <f t="shared" si="620"/>
        <v>0.42278430206629997</v>
      </c>
      <c r="E6650" s="208">
        <f t="shared" si="621"/>
        <v>0.45</v>
      </c>
      <c r="F6650" s="207">
        <v>15642.38</v>
      </c>
      <c r="G6650" s="207">
        <v>22752.560000000001</v>
      </c>
      <c r="H6650" s="207">
        <v>25596.63</v>
      </c>
      <c r="I6650" s="214">
        <f t="shared" si="622"/>
        <v>266101</v>
      </c>
      <c r="J6650" s="211">
        <f t="shared" si="614"/>
        <v>0.39557157722610375</v>
      </c>
      <c r="K6650" s="212">
        <f t="shared" si="615"/>
        <v>0.45</v>
      </c>
      <c r="L6650" s="214">
        <f t="shared" si="616"/>
        <v>14635.555</v>
      </c>
      <c r="M6650" s="213">
        <f t="shared" si="617"/>
        <v>21288.080000000002</v>
      </c>
      <c r="N6650" s="213">
        <f t="shared" si="618"/>
        <v>23949.09</v>
      </c>
      <c r="O6650" s="242">
        <f t="shared" si="619"/>
        <v>0.51520000000007715</v>
      </c>
      <c r="P6650" s="242"/>
      <c r="Q6650" s="179"/>
      <c r="R6650" s="179"/>
      <c r="S6650" s="179"/>
      <c r="T6650" s="179"/>
      <c r="U6650" s="179"/>
      <c r="V6650" s="179"/>
      <c r="W6650" s="179"/>
      <c r="X6650" s="179"/>
      <c r="Y6650" s="179"/>
      <c r="Z6650" s="179"/>
      <c r="AA6650" s="222"/>
      <c r="AB6650" s="222"/>
      <c r="AC6650" s="222"/>
      <c r="AD6650" s="179"/>
      <c r="AE6650" s="179"/>
      <c r="AF6650" s="179"/>
      <c r="AG6650" s="179"/>
      <c r="AH6650" s="179"/>
      <c r="AI6650" s="179"/>
      <c r="AJ6650" s="179"/>
    </row>
    <row r="6651" spans="2:36" x14ac:dyDescent="0.3">
      <c r="B6651" s="224">
        <v>672800</v>
      </c>
      <c r="C6651" s="209">
        <v>284452</v>
      </c>
      <c r="D6651" s="206">
        <f t="shared" si="620"/>
        <v>0.42278834720570752</v>
      </c>
      <c r="E6651" s="208">
        <f t="shared" si="621"/>
        <v>0.45</v>
      </c>
      <c r="F6651" s="207">
        <v>15644.86</v>
      </c>
      <c r="G6651" s="207">
        <v>22756.16</v>
      </c>
      <c r="H6651" s="207">
        <v>25600.68</v>
      </c>
      <c r="I6651" s="214">
        <f t="shared" si="622"/>
        <v>266146</v>
      </c>
      <c r="J6651" s="211">
        <f t="shared" ref="J6651:J6714" si="623">I6651/$B6651</f>
        <v>0.39557966706302022</v>
      </c>
      <c r="K6651" s="212">
        <f t="shared" ref="K6651:K6714" si="624">(I6651-I6650)/($B6651-$B6650)</f>
        <v>0.45</v>
      </c>
      <c r="L6651" s="214">
        <f t="shared" si="616"/>
        <v>14638.03</v>
      </c>
      <c r="M6651" s="213">
        <f t="shared" si="617"/>
        <v>21291.68</v>
      </c>
      <c r="N6651" s="213">
        <f t="shared" si="618"/>
        <v>23953.14</v>
      </c>
      <c r="O6651" s="242">
        <f t="shared" si="619"/>
        <v>0.51529999999980647</v>
      </c>
      <c r="P6651" s="242"/>
      <c r="Q6651" s="179"/>
      <c r="R6651" s="179"/>
      <c r="S6651" s="179"/>
      <c r="T6651" s="179"/>
      <c r="U6651" s="179"/>
      <c r="V6651" s="179"/>
      <c r="W6651" s="179"/>
      <c r="X6651" s="179"/>
      <c r="Y6651" s="179"/>
      <c r="Z6651" s="179"/>
      <c r="AA6651" s="222"/>
      <c r="AB6651" s="222"/>
      <c r="AC6651" s="222"/>
      <c r="AD6651" s="179"/>
      <c r="AE6651" s="179"/>
      <c r="AF6651" s="179"/>
      <c r="AG6651" s="179"/>
      <c r="AH6651" s="179"/>
      <c r="AI6651" s="179"/>
      <c r="AJ6651" s="179"/>
    </row>
    <row r="6652" spans="2:36" x14ac:dyDescent="0.3">
      <c r="B6652" s="224">
        <v>672900</v>
      </c>
      <c r="C6652" s="209">
        <v>284497</v>
      </c>
      <c r="D6652" s="206">
        <f t="shared" si="620"/>
        <v>0.42279239114281469</v>
      </c>
      <c r="E6652" s="208">
        <f t="shared" si="621"/>
        <v>0.45</v>
      </c>
      <c r="F6652" s="207">
        <v>15647.33</v>
      </c>
      <c r="G6652" s="207">
        <v>22759.759999999998</v>
      </c>
      <c r="H6652" s="207">
        <v>25604.73</v>
      </c>
      <c r="I6652" s="214">
        <f t="shared" si="622"/>
        <v>266191</v>
      </c>
      <c r="J6652" s="211">
        <f t="shared" si="623"/>
        <v>0.3955877544954674</v>
      </c>
      <c r="K6652" s="212">
        <f t="shared" si="624"/>
        <v>0.45</v>
      </c>
      <c r="L6652" s="214">
        <f t="shared" si="616"/>
        <v>14640.504999999999</v>
      </c>
      <c r="M6652" s="213">
        <f t="shared" si="617"/>
        <v>21295.279999999999</v>
      </c>
      <c r="N6652" s="213">
        <f t="shared" si="618"/>
        <v>23957.19</v>
      </c>
      <c r="O6652" s="242">
        <f t="shared" si="619"/>
        <v>0.51519999999996802</v>
      </c>
      <c r="P6652" s="242"/>
      <c r="Q6652" s="179"/>
      <c r="R6652" s="179"/>
      <c r="S6652" s="179"/>
      <c r="T6652" s="179"/>
      <c r="U6652" s="179"/>
      <c r="V6652" s="179"/>
      <c r="W6652" s="179"/>
      <c r="X6652" s="179"/>
      <c r="Y6652" s="179"/>
      <c r="Z6652" s="179"/>
      <c r="AA6652" s="222"/>
      <c r="AB6652" s="222"/>
      <c r="AC6652" s="222"/>
      <c r="AD6652" s="179"/>
      <c r="AE6652" s="179"/>
      <c r="AF6652" s="179"/>
      <c r="AG6652" s="179"/>
      <c r="AH6652" s="179"/>
      <c r="AI6652" s="179"/>
      <c r="AJ6652" s="179"/>
    </row>
    <row r="6653" spans="2:36" x14ac:dyDescent="0.3">
      <c r="B6653" s="224">
        <v>673000</v>
      </c>
      <c r="C6653" s="209">
        <v>284542</v>
      </c>
      <c r="D6653" s="206">
        <f t="shared" si="620"/>
        <v>0.42279643387815752</v>
      </c>
      <c r="E6653" s="208">
        <f t="shared" si="621"/>
        <v>0.45</v>
      </c>
      <c r="F6653" s="207">
        <v>15649.81</v>
      </c>
      <c r="G6653" s="207">
        <v>22763.360000000001</v>
      </c>
      <c r="H6653" s="207">
        <v>25608.78</v>
      </c>
      <c r="I6653" s="214">
        <f t="shared" si="622"/>
        <v>266236</v>
      </c>
      <c r="J6653" s="211">
        <f t="shared" si="623"/>
        <v>0.3955958395245171</v>
      </c>
      <c r="K6653" s="212">
        <f t="shared" si="624"/>
        <v>0.45</v>
      </c>
      <c r="L6653" s="214">
        <f t="shared" si="616"/>
        <v>14642.98</v>
      </c>
      <c r="M6653" s="213">
        <f t="shared" si="617"/>
        <v>21298.880000000001</v>
      </c>
      <c r="N6653" s="213">
        <f t="shared" si="618"/>
        <v>23961.239999999998</v>
      </c>
      <c r="O6653" s="242">
        <f t="shared" si="619"/>
        <v>0.51529999999966092</v>
      </c>
      <c r="P6653" s="242"/>
      <c r="Q6653" s="179"/>
      <c r="R6653" s="179"/>
      <c r="S6653" s="179"/>
      <c r="T6653" s="179"/>
      <c r="U6653" s="179"/>
      <c r="V6653" s="179"/>
      <c r="W6653" s="179"/>
      <c r="X6653" s="179"/>
      <c r="Y6653" s="179"/>
      <c r="Z6653" s="179"/>
      <c r="AA6653" s="222"/>
      <c r="AB6653" s="222"/>
      <c r="AC6653" s="222"/>
      <c r="AD6653" s="179"/>
      <c r="AE6653" s="179"/>
      <c r="AF6653" s="179"/>
      <c r="AG6653" s="179"/>
      <c r="AH6653" s="179"/>
      <c r="AI6653" s="179"/>
      <c r="AJ6653" s="179"/>
    </row>
    <row r="6654" spans="2:36" x14ac:dyDescent="0.3">
      <c r="B6654" s="224">
        <v>673100</v>
      </c>
      <c r="C6654" s="209">
        <v>284587</v>
      </c>
      <c r="D6654" s="206">
        <f t="shared" si="620"/>
        <v>0.42280047541227156</v>
      </c>
      <c r="E6654" s="208">
        <f t="shared" si="621"/>
        <v>0.45</v>
      </c>
      <c r="F6654" s="207">
        <v>15652.28</v>
      </c>
      <c r="G6654" s="207">
        <v>22766.959999999999</v>
      </c>
      <c r="H6654" s="207">
        <v>25612.83</v>
      </c>
      <c r="I6654" s="214">
        <f t="shared" si="622"/>
        <v>266281</v>
      </c>
      <c r="J6654" s="211">
        <f t="shared" si="623"/>
        <v>0.39560392215124052</v>
      </c>
      <c r="K6654" s="212">
        <f t="shared" si="624"/>
        <v>0.45</v>
      </c>
      <c r="L6654" s="214">
        <f t="shared" ref="L6654:L6717" si="625">I6654*5.5%</f>
        <v>14645.455</v>
      </c>
      <c r="M6654" s="213">
        <f t="shared" ref="M6654:M6717" si="626">I6654*8%</f>
        <v>21302.48</v>
      </c>
      <c r="N6654" s="213">
        <f t="shared" ref="N6654:N6717" si="627">I6654*9%</f>
        <v>23965.29</v>
      </c>
      <c r="O6654" s="242">
        <f t="shared" si="619"/>
        <v>0.51520000000047728</v>
      </c>
      <c r="P6654" s="242"/>
      <c r="Q6654" s="179"/>
      <c r="R6654" s="179"/>
      <c r="S6654" s="179"/>
      <c r="T6654" s="179"/>
      <c r="U6654" s="179"/>
      <c r="V6654" s="179"/>
      <c r="W6654" s="179"/>
      <c r="X6654" s="179"/>
      <c r="Y6654" s="179"/>
      <c r="Z6654" s="179"/>
      <c r="AA6654" s="222"/>
      <c r="AB6654" s="222"/>
      <c r="AC6654" s="222"/>
      <c r="AD6654" s="179"/>
      <c r="AE6654" s="179"/>
      <c r="AF6654" s="179"/>
      <c r="AG6654" s="179"/>
      <c r="AH6654" s="179"/>
      <c r="AI6654" s="179"/>
      <c r="AJ6654" s="179"/>
    </row>
    <row r="6655" spans="2:36" x14ac:dyDescent="0.3">
      <c r="B6655" s="224">
        <v>673200</v>
      </c>
      <c r="C6655" s="209">
        <v>284632</v>
      </c>
      <c r="D6655" s="206">
        <f t="shared" si="620"/>
        <v>0.42280451574569222</v>
      </c>
      <c r="E6655" s="208">
        <f t="shared" si="621"/>
        <v>0.45</v>
      </c>
      <c r="F6655" s="207">
        <v>15654.76</v>
      </c>
      <c r="G6655" s="207">
        <v>22770.560000000001</v>
      </c>
      <c r="H6655" s="207">
        <v>25616.880000000001</v>
      </c>
      <c r="I6655" s="214">
        <f t="shared" si="622"/>
        <v>266326</v>
      </c>
      <c r="J6655" s="211">
        <f t="shared" si="623"/>
        <v>0.39561200237670824</v>
      </c>
      <c r="K6655" s="212">
        <f t="shared" si="624"/>
        <v>0.45</v>
      </c>
      <c r="L6655" s="214">
        <f t="shared" si="625"/>
        <v>14647.93</v>
      </c>
      <c r="M6655" s="213">
        <f t="shared" si="626"/>
        <v>21306.080000000002</v>
      </c>
      <c r="N6655" s="213">
        <f t="shared" si="627"/>
        <v>23969.34</v>
      </c>
      <c r="O6655" s="242">
        <f t="shared" si="619"/>
        <v>0.51530000000013387</v>
      </c>
      <c r="P6655" s="242"/>
      <c r="Q6655" s="179"/>
      <c r="R6655" s="179"/>
      <c r="S6655" s="179"/>
      <c r="T6655" s="179"/>
      <c r="U6655" s="179"/>
      <c r="V6655" s="179"/>
      <c r="W6655" s="179"/>
      <c r="X6655" s="179"/>
      <c r="Y6655" s="179"/>
      <c r="Z6655" s="179"/>
      <c r="AA6655" s="222"/>
      <c r="AB6655" s="222"/>
      <c r="AC6655" s="222"/>
      <c r="AD6655" s="179"/>
      <c r="AE6655" s="179"/>
      <c r="AF6655" s="179"/>
      <c r="AG6655" s="179"/>
      <c r="AH6655" s="179"/>
      <c r="AI6655" s="179"/>
      <c r="AJ6655" s="179"/>
    </row>
    <row r="6656" spans="2:36" x14ac:dyDescent="0.3">
      <c r="B6656" s="224">
        <v>673300</v>
      </c>
      <c r="C6656" s="209">
        <v>284677</v>
      </c>
      <c r="D6656" s="206">
        <f t="shared" si="620"/>
        <v>0.42280855487895441</v>
      </c>
      <c r="E6656" s="208">
        <f t="shared" si="621"/>
        <v>0.45</v>
      </c>
      <c r="F6656" s="207">
        <v>15657.23</v>
      </c>
      <c r="G6656" s="207">
        <v>22774.16</v>
      </c>
      <c r="H6656" s="207">
        <v>25620.93</v>
      </c>
      <c r="I6656" s="214">
        <f t="shared" si="622"/>
        <v>266371</v>
      </c>
      <c r="J6656" s="211">
        <f t="shared" si="623"/>
        <v>0.39562008020199019</v>
      </c>
      <c r="K6656" s="212">
        <f t="shared" si="624"/>
        <v>0.45</v>
      </c>
      <c r="L6656" s="214">
        <f t="shared" si="625"/>
        <v>14650.405000000001</v>
      </c>
      <c r="M6656" s="213">
        <f t="shared" si="626"/>
        <v>21309.68</v>
      </c>
      <c r="N6656" s="213">
        <f t="shared" si="627"/>
        <v>23973.39</v>
      </c>
      <c r="O6656" s="242">
        <f t="shared" si="619"/>
        <v>0.51519999999971333</v>
      </c>
      <c r="P6656" s="242"/>
      <c r="Q6656" s="179"/>
      <c r="R6656" s="179"/>
      <c r="S6656" s="179"/>
      <c r="T6656" s="179"/>
      <c r="U6656" s="179"/>
      <c r="V6656" s="179"/>
      <c r="W6656" s="179"/>
      <c r="X6656" s="179"/>
      <c r="Y6656" s="179"/>
      <c r="Z6656" s="179"/>
      <c r="AA6656" s="222"/>
      <c r="AB6656" s="222"/>
      <c r="AC6656" s="222"/>
      <c r="AD6656" s="179"/>
      <c r="AE6656" s="179"/>
      <c r="AF6656" s="179"/>
      <c r="AG6656" s="179"/>
      <c r="AH6656" s="179"/>
      <c r="AI6656" s="179"/>
      <c r="AJ6656" s="179"/>
    </row>
    <row r="6657" spans="2:36" x14ac:dyDescent="0.3">
      <c r="B6657" s="224">
        <v>673400</v>
      </c>
      <c r="C6657" s="209">
        <v>284722</v>
      </c>
      <c r="D6657" s="206">
        <f t="shared" si="620"/>
        <v>0.42281259281259281</v>
      </c>
      <c r="E6657" s="208">
        <f t="shared" si="621"/>
        <v>0.45</v>
      </c>
      <c r="F6657" s="207">
        <v>15659.71</v>
      </c>
      <c r="G6657" s="207">
        <v>22777.759999999998</v>
      </c>
      <c r="H6657" s="207">
        <v>25624.98</v>
      </c>
      <c r="I6657" s="214">
        <f t="shared" si="622"/>
        <v>266416</v>
      </c>
      <c r="J6657" s="211">
        <f t="shared" si="623"/>
        <v>0.39562815562815562</v>
      </c>
      <c r="K6657" s="212">
        <f t="shared" si="624"/>
        <v>0.45</v>
      </c>
      <c r="L6657" s="214">
        <f t="shared" si="625"/>
        <v>14652.88</v>
      </c>
      <c r="M6657" s="213">
        <f t="shared" si="626"/>
        <v>21313.279999999999</v>
      </c>
      <c r="N6657" s="213">
        <f t="shared" si="627"/>
        <v>23977.439999999999</v>
      </c>
      <c r="O6657" s="242">
        <f t="shared" si="619"/>
        <v>0.51530000000002474</v>
      </c>
      <c r="P6657" s="242"/>
      <c r="Q6657" s="179"/>
      <c r="R6657" s="179"/>
      <c r="S6657" s="179"/>
      <c r="T6657" s="179"/>
      <c r="U6657" s="179"/>
      <c r="V6657" s="179"/>
      <c r="W6657" s="179"/>
      <c r="X6657" s="179"/>
      <c r="Y6657" s="179"/>
      <c r="Z6657" s="179"/>
      <c r="AA6657" s="222"/>
      <c r="AB6657" s="222"/>
      <c r="AC6657" s="222"/>
      <c r="AD6657" s="179"/>
      <c r="AE6657" s="179"/>
      <c r="AF6657" s="179"/>
      <c r="AG6657" s="179"/>
      <c r="AH6657" s="179"/>
      <c r="AI6657" s="179"/>
      <c r="AJ6657" s="179"/>
    </row>
    <row r="6658" spans="2:36" x14ac:dyDescent="0.3">
      <c r="B6658" s="224">
        <v>673500</v>
      </c>
      <c r="C6658" s="209">
        <v>284767</v>
      </c>
      <c r="D6658" s="206">
        <f t="shared" si="620"/>
        <v>0.42281662954714178</v>
      </c>
      <c r="E6658" s="208">
        <f t="shared" si="621"/>
        <v>0.45</v>
      </c>
      <c r="F6658" s="207">
        <v>15662.18</v>
      </c>
      <c r="G6658" s="207">
        <v>22781.360000000001</v>
      </c>
      <c r="H6658" s="207">
        <v>25629.03</v>
      </c>
      <c r="I6658" s="214">
        <f t="shared" si="622"/>
        <v>266461</v>
      </c>
      <c r="J6658" s="211">
        <f t="shared" si="623"/>
        <v>0.39563622865627318</v>
      </c>
      <c r="K6658" s="212">
        <f t="shared" si="624"/>
        <v>0.45</v>
      </c>
      <c r="L6658" s="214">
        <f t="shared" si="625"/>
        <v>14655.355</v>
      </c>
      <c r="M6658" s="213">
        <f t="shared" si="626"/>
        <v>21316.880000000001</v>
      </c>
      <c r="N6658" s="213">
        <f t="shared" si="627"/>
        <v>23981.489999999998</v>
      </c>
      <c r="O6658" s="242">
        <f t="shared" si="619"/>
        <v>0.51519999999964061</v>
      </c>
      <c r="P6658" s="242"/>
      <c r="Q6658" s="179"/>
      <c r="R6658" s="179"/>
      <c r="S6658" s="179"/>
      <c r="T6658" s="179"/>
      <c r="U6658" s="179"/>
      <c r="V6658" s="179"/>
      <c r="W6658" s="179"/>
      <c r="X6658" s="179"/>
      <c r="Y6658" s="179"/>
      <c r="Z6658" s="179"/>
      <c r="AA6658" s="222"/>
      <c r="AB6658" s="222"/>
      <c r="AC6658" s="222"/>
      <c r="AD6658" s="179"/>
      <c r="AE6658" s="179"/>
      <c r="AF6658" s="179"/>
      <c r="AG6658" s="179"/>
      <c r="AH6658" s="179"/>
      <c r="AI6658" s="179"/>
      <c r="AJ6658" s="179"/>
    </row>
    <row r="6659" spans="2:36" x14ac:dyDescent="0.3">
      <c r="B6659" s="224">
        <v>673600</v>
      </c>
      <c r="C6659" s="209">
        <v>284812</v>
      </c>
      <c r="D6659" s="206">
        <f t="shared" si="620"/>
        <v>0.42282066508313537</v>
      </c>
      <c r="E6659" s="208">
        <f t="shared" si="621"/>
        <v>0.45</v>
      </c>
      <c r="F6659" s="207">
        <v>15664.66</v>
      </c>
      <c r="G6659" s="207">
        <v>22784.959999999999</v>
      </c>
      <c r="H6659" s="207">
        <v>25633.08</v>
      </c>
      <c r="I6659" s="214">
        <f t="shared" si="622"/>
        <v>266506</v>
      </c>
      <c r="J6659" s="211">
        <f t="shared" si="623"/>
        <v>0.39564429928741091</v>
      </c>
      <c r="K6659" s="212">
        <f t="shared" si="624"/>
        <v>0.45</v>
      </c>
      <c r="L6659" s="214">
        <f t="shared" si="625"/>
        <v>14657.83</v>
      </c>
      <c r="M6659" s="213">
        <f t="shared" si="626"/>
        <v>21320.48</v>
      </c>
      <c r="N6659" s="213">
        <f t="shared" si="627"/>
        <v>23985.54</v>
      </c>
      <c r="O6659" s="242">
        <f t="shared" si="619"/>
        <v>0.5152999999999156</v>
      </c>
      <c r="P6659" s="242"/>
      <c r="Q6659" s="179"/>
      <c r="R6659" s="179"/>
      <c r="S6659" s="179"/>
      <c r="T6659" s="179"/>
      <c r="U6659" s="179"/>
      <c r="V6659" s="179"/>
      <c r="W6659" s="179"/>
      <c r="X6659" s="179"/>
      <c r="Y6659" s="179"/>
      <c r="Z6659" s="179"/>
      <c r="AA6659" s="222"/>
      <c r="AB6659" s="222"/>
      <c r="AC6659" s="222"/>
      <c r="AD6659" s="179"/>
      <c r="AE6659" s="179"/>
      <c r="AF6659" s="179"/>
      <c r="AG6659" s="179"/>
      <c r="AH6659" s="179"/>
      <c r="AI6659" s="179"/>
      <c r="AJ6659" s="179"/>
    </row>
    <row r="6660" spans="2:36" x14ac:dyDescent="0.3">
      <c r="B6660" s="224">
        <v>673700</v>
      </c>
      <c r="C6660" s="209">
        <v>284857</v>
      </c>
      <c r="D6660" s="206">
        <f t="shared" si="620"/>
        <v>0.42282469942110734</v>
      </c>
      <c r="E6660" s="208">
        <f t="shared" si="621"/>
        <v>0.45</v>
      </c>
      <c r="F6660" s="207">
        <v>15667.13</v>
      </c>
      <c r="G6660" s="207">
        <v>22788.560000000001</v>
      </c>
      <c r="H6660" s="207">
        <v>25637.13</v>
      </c>
      <c r="I6660" s="214">
        <f t="shared" si="622"/>
        <v>266551</v>
      </c>
      <c r="J6660" s="211">
        <f t="shared" si="623"/>
        <v>0.39565236752263616</v>
      </c>
      <c r="K6660" s="212">
        <f t="shared" si="624"/>
        <v>0.45</v>
      </c>
      <c r="L6660" s="214">
        <f t="shared" si="625"/>
        <v>14660.305</v>
      </c>
      <c r="M6660" s="213">
        <f t="shared" si="626"/>
        <v>21324.080000000002</v>
      </c>
      <c r="N6660" s="213">
        <f t="shared" si="627"/>
        <v>23989.59</v>
      </c>
      <c r="O6660" s="242">
        <f t="shared" si="619"/>
        <v>0.51520000000007715</v>
      </c>
      <c r="P6660" s="242"/>
      <c r="Q6660" s="179"/>
      <c r="R6660" s="179"/>
      <c r="S6660" s="179"/>
      <c r="T6660" s="179"/>
      <c r="U6660" s="179"/>
      <c r="V6660" s="179"/>
      <c r="W6660" s="179"/>
      <c r="X6660" s="179"/>
      <c r="Y6660" s="179"/>
      <c r="Z6660" s="179"/>
      <c r="AA6660" s="222"/>
      <c r="AB6660" s="222"/>
      <c r="AC6660" s="222"/>
      <c r="AD6660" s="179"/>
      <c r="AE6660" s="179"/>
      <c r="AF6660" s="179"/>
      <c r="AG6660" s="179"/>
      <c r="AH6660" s="179"/>
      <c r="AI6660" s="179"/>
      <c r="AJ6660" s="179"/>
    </row>
    <row r="6661" spans="2:36" x14ac:dyDescent="0.3">
      <c r="B6661" s="224">
        <v>673800</v>
      </c>
      <c r="C6661" s="209">
        <v>284902</v>
      </c>
      <c r="D6661" s="206">
        <f t="shared" si="620"/>
        <v>0.42282873256159098</v>
      </c>
      <c r="E6661" s="208">
        <f t="shared" si="621"/>
        <v>0.45</v>
      </c>
      <c r="F6661" s="207">
        <v>15669.61</v>
      </c>
      <c r="G6661" s="207">
        <v>22792.16</v>
      </c>
      <c r="H6661" s="207">
        <v>25641.18</v>
      </c>
      <c r="I6661" s="214">
        <f t="shared" si="622"/>
        <v>266596</v>
      </c>
      <c r="J6661" s="211">
        <f t="shared" si="623"/>
        <v>0.39566043336301571</v>
      </c>
      <c r="K6661" s="212">
        <f t="shared" si="624"/>
        <v>0.45</v>
      </c>
      <c r="L6661" s="214">
        <f t="shared" si="625"/>
        <v>14662.78</v>
      </c>
      <c r="M6661" s="213">
        <f t="shared" si="626"/>
        <v>21327.68</v>
      </c>
      <c r="N6661" s="213">
        <f t="shared" si="627"/>
        <v>23993.64</v>
      </c>
      <c r="O6661" s="242">
        <f t="shared" ref="O6661:O6724" si="628">(C6661+F6661+H6661-C6660-F6660-H6660)/100</f>
        <v>0.51529999999980647</v>
      </c>
      <c r="P6661" s="242"/>
      <c r="Q6661" s="179"/>
      <c r="R6661" s="179"/>
      <c r="S6661" s="179"/>
      <c r="T6661" s="179"/>
      <c r="U6661" s="179"/>
      <c r="V6661" s="179"/>
      <c r="W6661" s="179"/>
      <c r="X6661" s="179"/>
      <c r="Y6661" s="179"/>
      <c r="Z6661" s="179"/>
      <c r="AA6661" s="222"/>
      <c r="AB6661" s="222"/>
      <c r="AC6661" s="222"/>
      <c r="AD6661" s="179"/>
      <c r="AE6661" s="179"/>
      <c r="AF6661" s="179"/>
      <c r="AG6661" s="179"/>
      <c r="AH6661" s="179"/>
      <c r="AI6661" s="179"/>
      <c r="AJ6661" s="179"/>
    </row>
    <row r="6662" spans="2:36" x14ac:dyDescent="0.3">
      <c r="B6662" s="224">
        <v>673900</v>
      </c>
      <c r="C6662" s="209">
        <v>284947</v>
      </c>
      <c r="D6662" s="206">
        <f t="shared" si="620"/>
        <v>0.42283276450511947</v>
      </c>
      <c r="E6662" s="208">
        <f t="shared" si="621"/>
        <v>0.45</v>
      </c>
      <c r="F6662" s="207">
        <v>15672.08</v>
      </c>
      <c r="G6662" s="207">
        <v>22795.759999999998</v>
      </c>
      <c r="H6662" s="207">
        <v>25645.23</v>
      </c>
      <c r="I6662" s="214">
        <f t="shared" si="622"/>
        <v>266641</v>
      </c>
      <c r="J6662" s="211">
        <f t="shared" si="623"/>
        <v>0.39566849680961569</v>
      </c>
      <c r="K6662" s="212">
        <f t="shared" si="624"/>
        <v>0.45</v>
      </c>
      <c r="L6662" s="214">
        <f t="shared" si="625"/>
        <v>14665.254999999999</v>
      </c>
      <c r="M6662" s="213">
        <f t="shared" si="626"/>
        <v>21331.279999999999</v>
      </c>
      <c r="N6662" s="213">
        <f t="shared" si="627"/>
        <v>23997.69</v>
      </c>
      <c r="O6662" s="242">
        <f t="shared" si="628"/>
        <v>0.51519999999996802</v>
      </c>
      <c r="P6662" s="242"/>
      <c r="Q6662" s="179"/>
      <c r="R6662" s="179"/>
      <c r="S6662" s="179"/>
      <c r="T6662" s="179"/>
      <c r="U6662" s="179"/>
      <c r="V6662" s="179"/>
      <c r="W6662" s="179"/>
      <c r="X6662" s="179"/>
      <c r="Y6662" s="179"/>
      <c r="Z6662" s="179"/>
      <c r="AA6662" s="222"/>
      <c r="AB6662" s="222"/>
      <c r="AC6662" s="222"/>
      <c r="AD6662" s="179"/>
      <c r="AE6662" s="179"/>
      <c r="AF6662" s="179"/>
      <c r="AG6662" s="179"/>
      <c r="AH6662" s="179"/>
      <c r="AI6662" s="179"/>
      <c r="AJ6662" s="179"/>
    </row>
    <row r="6663" spans="2:36" x14ac:dyDescent="0.3">
      <c r="B6663" s="224">
        <v>674000</v>
      </c>
      <c r="C6663" s="209">
        <v>284992</v>
      </c>
      <c r="D6663" s="206">
        <f t="shared" si="620"/>
        <v>0.42283679525222551</v>
      </c>
      <c r="E6663" s="208">
        <f t="shared" si="621"/>
        <v>0.45</v>
      </c>
      <c r="F6663" s="207">
        <v>15674.56</v>
      </c>
      <c r="G6663" s="207">
        <v>22799.360000000001</v>
      </c>
      <c r="H6663" s="207">
        <v>25649.279999999999</v>
      </c>
      <c r="I6663" s="214">
        <f t="shared" si="622"/>
        <v>266686</v>
      </c>
      <c r="J6663" s="211">
        <f t="shared" si="623"/>
        <v>0.39567655786350148</v>
      </c>
      <c r="K6663" s="212">
        <f t="shared" si="624"/>
        <v>0.45</v>
      </c>
      <c r="L6663" s="214">
        <f t="shared" si="625"/>
        <v>14667.73</v>
      </c>
      <c r="M6663" s="213">
        <f t="shared" si="626"/>
        <v>21334.880000000001</v>
      </c>
      <c r="N6663" s="213">
        <f t="shared" si="627"/>
        <v>24001.739999999998</v>
      </c>
      <c r="O6663" s="242">
        <f t="shared" si="628"/>
        <v>0.51529999999966092</v>
      </c>
      <c r="P6663" s="242"/>
      <c r="Q6663" s="179"/>
      <c r="R6663" s="179"/>
      <c r="S6663" s="179"/>
      <c r="T6663" s="179"/>
      <c r="U6663" s="179"/>
      <c r="V6663" s="179"/>
      <c r="W6663" s="179"/>
      <c r="X6663" s="179"/>
      <c r="Y6663" s="179"/>
      <c r="Z6663" s="179"/>
      <c r="AA6663" s="222"/>
      <c r="AB6663" s="222"/>
      <c r="AC6663" s="222"/>
      <c r="AD6663" s="179"/>
      <c r="AE6663" s="179"/>
      <c r="AF6663" s="179"/>
      <c r="AG6663" s="179"/>
      <c r="AH6663" s="179"/>
      <c r="AI6663" s="179"/>
      <c r="AJ6663" s="179"/>
    </row>
    <row r="6664" spans="2:36" x14ac:dyDescent="0.3">
      <c r="B6664" s="224">
        <v>674100</v>
      </c>
      <c r="C6664" s="209">
        <v>285037</v>
      </c>
      <c r="D6664" s="206">
        <f t="shared" si="620"/>
        <v>0.42284082480344165</v>
      </c>
      <c r="E6664" s="208">
        <f t="shared" si="621"/>
        <v>0.45</v>
      </c>
      <c r="F6664" s="207">
        <v>15677.03</v>
      </c>
      <c r="G6664" s="207">
        <v>22802.959999999999</v>
      </c>
      <c r="H6664" s="207">
        <v>25653.33</v>
      </c>
      <c r="I6664" s="214">
        <f t="shared" si="622"/>
        <v>266731</v>
      </c>
      <c r="J6664" s="211">
        <f t="shared" si="623"/>
        <v>0.395684616525738</v>
      </c>
      <c r="K6664" s="212">
        <f t="shared" si="624"/>
        <v>0.45</v>
      </c>
      <c r="L6664" s="214">
        <f t="shared" si="625"/>
        <v>14670.205</v>
      </c>
      <c r="M6664" s="213">
        <f t="shared" si="626"/>
        <v>21338.48</v>
      </c>
      <c r="N6664" s="213">
        <f t="shared" si="627"/>
        <v>24005.79</v>
      </c>
      <c r="O6664" s="242">
        <f t="shared" si="628"/>
        <v>0.51520000000047728</v>
      </c>
      <c r="P6664" s="242"/>
      <c r="Q6664" s="179"/>
      <c r="R6664" s="179"/>
      <c r="S6664" s="179"/>
      <c r="T6664" s="179"/>
      <c r="U6664" s="179"/>
      <c r="V6664" s="179"/>
      <c r="W6664" s="179"/>
      <c r="X6664" s="179"/>
      <c r="Y6664" s="179"/>
      <c r="Z6664" s="179"/>
      <c r="AA6664" s="222"/>
      <c r="AB6664" s="222"/>
      <c r="AC6664" s="222"/>
      <c r="AD6664" s="179"/>
      <c r="AE6664" s="179"/>
      <c r="AF6664" s="179"/>
      <c r="AG6664" s="179"/>
      <c r="AH6664" s="179"/>
      <c r="AI6664" s="179"/>
      <c r="AJ6664" s="179"/>
    </row>
    <row r="6665" spans="2:36" x14ac:dyDescent="0.3">
      <c r="B6665" s="224">
        <v>674200</v>
      </c>
      <c r="C6665" s="209">
        <v>285082</v>
      </c>
      <c r="D6665" s="206">
        <f t="shared" si="620"/>
        <v>0.42284485315929993</v>
      </c>
      <c r="E6665" s="208">
        <f t="shared" si="621"/>
        <v>0.45</v>
      </c>
      <c r="F6665" s="207">
        <v>15679.51</v>
      </c>
      <c r="G6665" s="207">
        <v>22806.560000000001</v>
      </c>
      <c r="H6665" s="207">
        <v>25657.38</v>
      </c>
      <c r="I6665" s="214">
        <f t="shared" si="622"/>
        <v>266776</v>
      </c>
      <c r="J6665" s="211">
        <f t="shared" si="623"/>
        <v>0.39569267279738951</v>
      </c>
      <c r="K6665" s="212">
        <f t="shared" si="624"/>
        <v>0.45</v>
      </c>
      <c r="L6665" s="214">
        <f t="shared" si="625"/>
        <v>14672.68</v>
      </c>
      <c r="M6665" s="213">
        <f t="shared" si="626"/>
        <v>21342.080000000002</v>
      </c>
      <c r="N6665" s="213">
        <f t="shared" si="627"/>
        <v>24009.84</v>
      </c>
      <c r="O6665" s="242">
        <f t="shared" si="628"/>
        <v>0.51530000000013387</v>
      </c>
      <c r="P6665" s="242"/>
      <c r="Q6665" s="179"/>
      <c r="R6665" s="179"/>
      <c r="S6665" s="179"/>
      <c r="T6665" s="179"/>
      <c r="U6665" s="179"/>
      <c r="V6665" s="179"/>
      <c r="W6665" s="179"/>
      <c r="X6665" s="179"/>
      <c r="Y6665" s="179"/>
      <c r="Z6665" s="179"/>
      <c r="AA6665" s="222"/>
      <c r="AB6665" s="222"/>
      <c r="AC6665" s="222"/>
      <c r="AD6665" s="179"/>
      <c r="AE6665" s="179"/>
      <c r="AF6665" s="179"/>
      <c r="AG6665" s="179"/>
      <c r="AH6665" s="179"/>
      <c r="AI6665" s="179"/>
      <c r="AJ6665" s="179"/>
    </row>
    <row r="6666" spans="2:36" x14ac:dyDescent="0.3">
      <c r="B6666" s="224">
        <v>674300</v>
      </c>
      <c r="C6666" s="209">
        <v>285127</v>
      </c>
      <c r="D6666" s="206">
        <f t="shared" si="620"/>
        <v>0.42284888032033219</v>
      </c>
      <c r="E6666" s="208">
        <f t="shared" si="621"/>
        <v>0.45</v>
      </c>
      <c r="F6666" s="207">
        <v>15681.98</v>
      </c>
      <c r="G6666" s="207">
        <v>22810.16</v>
      </c>
      <c r="H6666" s="207">
        <v>25661.43</v>
      </c>
      <c r="I6666" s="214">
        <f t="shared" si="622"/>
        <v>266821</v>
      </c>
      <c r="J6666" s="211">
        <f t="shared" si="623"/>
        <v>0.3957007266795195</v>
      </c>
      <c r="K6666" s="212">
        <f t="shared" si="624"/>
        <v>0.45</v>
      </c>
      <c r="L6666" s="214">
        <f t="shared" si="625"/>
        <v>14675.155000000001</v>
      </c>
      <c r="M6666" s="213">
        <f t="shared" si="626"/>
        <v>21345.68</v>
      </c>
      <c r="N6666" s="213">
        <f t="shared" si="627"/>
        <v>24013.89</v>
      </c>
      <c r="O6666" s="242">
        <f t="shared" si="628"/>
        <v>0.51519999999971333</v>
      </c>
      <c r="P6666" s="242"/>
      <c r="Q6666" s="179"/>
      <c r="R6666" s="179"/>
      <c r="S6666" s="179"/>
      <c r="T6666" s="179"/>
      <c r="U6666" s="179"/>
      <c r="V6666" s="179"/>
      <c r="W6666" s="179"/>
      <c r="X6666" s="179"/>
      <c r="Y6666" s="179"/>
      <c r="Z6666" s="179"/>
      <c r="AA6666" s="222"/>
      <c r="AB6666" s="222"/>
      <c r="AC6666" s="222"/>
      <c r="AD6666" s="179"/>
      <c r="AE6666" s="179"/>
      <c r="AF6666" s="179"/>
      <c r="AG6666" s="179"/>
      <c r="AH6666" s="179"/>
      <c r="AI6666" s="179"/>
      <c r="AJ6666" s="179"/>
    </row>
    <row r="6667" spans="2:36" x14ac:dyDescent="0.3">
      <c r="B6667" s="224">
        <v>674400</v>
      </c>
      <c r="C6667" s="209">
        <v>285172</v>
      </c>
      <c r="D6667" s="206">
        <f t="shared" si="620"/>
        <v>0.42285290628707001</v>
      </c>
      <c r="E6667" s="208">
        <f t="shared" si="621"/>
        <v>0.45</v>
      </c>
      <c r="F6667" s="207">
        <v>15684.46</v>
      </c>
      <c r="G6667" s="207">
        <v>22813.759999999998</v>
      </c>
      <c r="H6667" s="207">
        <v>25665.48</v>
      </c>
      <c r="I6667" s="214">
        <f t="shared" si="622"/>
        <v>266866</v>
      </c>
      <c r="J6667" s="211">
        <f t="shared" si="623"/>
        <v>0.395708778173191</v>
      </c>
      <c r="K6667" s="212">
        <f t="shared" si="624"/>
        <v>0.45</v>
      </c>
      <c r="L6667" s="214">
        <f t="shared" si="625"/>
        <v>14677.63</v>
      </c>
      <c r="M6667" s="213">
        <f t="shared" si="626"/>
        <v>21349.279999999999</v>
      </c>
      <c r="N6667" s="213">
        <f t="shared" si="627"/>
        <v>24017.94</v>
      </c>
      <c r="O6667" s="242">
        <f t="shared" si="628"/>
        <v>0.51530000000002474</v>
      </c>
      <c r="P6667" s="242"/>
      <c r="Q6667" s="179"/>
      <c r="R6667" s="179"/>
      <c r="S6667" s="179"/>
      <c r="T6667" s="179"/>
      <c r="U6667" s="179"/>
      <c r="V6667" s="179"/>
      <c r="W6667" s="179"/>
      <c r="X6667" s="179"/>
      <c r="Y6667" s="179"/>
      <c r="Z6667" s="179"/>
      <c r="AA6667" s="222"/>
      <c r="AB6667" s="222"/>
      <c r="AC6667" s="222"/>
      <c r="AD6667" s="179"/>
      <c r="AE6667" s="179"/>
      <c r="AF6667" s="179"/>
      <c r="AG6667" s="179"/>
      <c r="AH6667" s="179"/>
      <c r="AI6667" s="179"/>
      <c r="AJ6667" s="179"/>
    </row>
    <row r="6668" spans="2:36" x14ac:dyDescent="0.3">
      <c r="B6668" s="224">
        <v>674500</v>
      </c>
      <c r="C6668" s="209">
        <v>285217</v>
      </c>
      <c r="D6668" s="206">
        <f t="shared" si="620"/>
        <v>0.42285693106004446</v>
      </c>
      <c r="E6668" s="208">
        <f t="shared" si="621"/>
        <v>0.45</v>
      </c>
      <c r="F6668" s="207">
        <v>15686.93</v>
      </c>
      <c r="G6668" s="207">
        <v>22817.360000000001</v>
      </c>
      <c r="H6668" s="207">
        <v>25669.53</v>
      </c>
      <c r="I6668" s="214">
        <f t="shared" si="622"/>
        <v>266911</v>
      </c>
      <c r="J6668" s="211">
        <f t="shared" si="623"/>
        <v>0.39571682727946628</v>
      </c>
      <c r="K6668" s="212">
        <f t="shared" si="624"/>
        <v>0.45</v>
      </c>
      <c r="L6668" s="214">
        <f t="shared" si="625"/>
        <v>14680.105</v>
      </c>
      <c r="M6668" s="213">
        <f t="shared" si="626"/>
        <v>21352.880000000001</v>
      </c>
      <c r="N6668" s="213">
        <f t="shared" si="627"/>
        <v>24021.989999999998</v>
      </c>
      <c r="O6668" s="242">
        <f t="shared" si="628"/>
        <v>0.51519999999964061</v>
      </c>
      <c r="P6668" s="242"/>
      <c r="Q6668" s="179"/>
      <c r="R6668" s="179"/>
      <c r="S6668" s="179"/>
      <c r="T6668" s="179"/>
      <c r="U6668" s="179"/>
      <c r="V6668" s="179"/>
      <c r="W6668" s="179"/>
      <c r="X6668" s="179"/>
      <c r="Y6668" s="179"/>
      <c r="Z6668" s="179"/>
      <c r="AA6668" s="222"/>
      <c r="AB6668" s="222"/>
      <c r="AC6668" s="222"/>
      <c r="AD6668" s="179"/>
      <c r="AE6668" s="179"/>
      <c r="AF6668" s="179"/>
      <c r="AG6668" s="179"/>
      <c r="AH6668" s="179"/>
      <c r="AI6668" s="179"/>
      <c r="AJ6668" s="179"/>
    </row>
    <row r="6669" spans="2:36" x14ac:dyDescent="0.3">
      <c r="B6669" s="224">
        <v>674600</v>
      </c>
      <c r="C6669" s="209">
        <v>285262</v>
      </c>
      <c r="D6669" s="206">
        <f t="shared" si="620"/>
        <v>0.42286095463978651</v>
      </c>
      <c r="E6669" s="208">
        <f t="shared" si="621"/>
        <v>0.45</v>
      </c>
      <c r="F6669" s="207">
        <v>15689.41</v>
      </c>
      <c r="G6669" s="207">
        <v>22820.959999999999</v>
      </c>
      <c r="H6669" s="207">
        <v>25673.58</v>
      </c>
      <c r="I6669" s="214">
        <f t="shared" si="622"/>
        <v>266956</v>
      </c>
      <c r="J6669" s="211">
        <f t="shared" si="623"/>
        <v>0.39572487399940703</v>
      </c>
      <c r="K6669" s="212">
        <f t="shared" si="624"/>
        <v>0.45</v>
      </c>
      <c r="L6669" s="214">
        <f t="shared" si="625"/>
        <v>14682.58</v>
      </c>
      <c r="M6669" s="213">
        <f t="shared" si="626"/>
        <v>21356.48</v>
      </c>
      <c r="N6669" s="213">
        <f t="shared" si="627"/>
        <v>24026.04</v>
      </c>
      <c r="O6669" s="242">
        <f t="shared" si="628"/>
        <v>0.5152999999999156</v>
      </c>
      <c r="P6669" s="242"/>
      <c r="Q6669" s="179"/>
      <c r="R6669" s="179"/>
      <c r="S6669" s="179"/>
      <c r="T6669" s="179"/>
      <c r="U6669" s="179"/>
      <c r="V6669" s="179"/>
      <c r="W6669" s="179"/>
      <c r="X6669" s="179"/>
      <c r="Y6669" s="179"/>
      <c r="Z6669" s="179"/>
      <c r="AA6669" s="222"/>
      <c r="AB6669" s="222"/>
      <c r="AC6669" s="222"/>
      <c r="AD6669" s="179"/>
      <c r="AE6669" s="179"/>
      <c r="AF6669" s="179"/>
      <c r="AG6669" s="179"/>
      <c r="AH6669" s="179"/>
      <c r="AI6669" s="179"/>
      <c r="AJ6669" s="179"/>
    </row>
    <row r="6670" spans="2:36" x14ac:dyDescent="0.3">
      <c r="B6670" s="224">
        <v>674700</v>
      </c>
      <c r="C6670" s="209">
        <v>285307</v>
      </c>
      <c r="D6670" s="206">
        <f t="shared" si="620"/>
        <v>0.42286497702682674</v>
      </c>
      <c r="E6670" s="208">
        <f t="shared" si="621"/>
        <v>0.45</v>
      </c>
      <c r="F6670" s="207">
        <v>15691.88</v>
      </c>
      <c r="G6670" s="207">
        <v>22824.560000000001</v>
      </c>
      <c r="H6670" s="207">
        <v>25677.63</v>
      </c>
      <c r="I6670" s="214">
        <f t="shared" si="622"/>
        <v>267001</v>
      </c>
      <c r="J6670" s="211">
        <f t="shared" si="623"/>
        <v>0.39573291833407442</v>
      </c>
      <c r="K6670" s="212">
        <f t="shared" si="624"/>
        <v>0.45</v>
      </c>
      <c r="L6670" s="214">
        <f t="shared" si="625"/>
        <v>14685.055</v>
      </c>
      <c r="M6670" s="213">
        <f t="shared" si="626"/>
        <v>21360.080000000002</v>
      </c>
      <c r="N6670" s="213">
        <f t="shared" si="627"/>
        <v>24030.09</v>
      </c>
      <c r="O6670" s="242">
        <f t="shared" si="628"/>
        <v>0.51520000000007715</v>
      </c>
      <c r="P6670" s="242"/>
      <c r="Q6670" s="179"/>
      <c r="R6670" s="179"/>
      <c r="S6670" s="179"/>
      <c r="T6670" s="179"/>
      <c r="U6670" s="179"/>
      <c r="V6670" s="179"/>
      <c r="W6670" s="179"/>
      <c r="X6670" s="179"/>
      <c r="Y6670" s="179"/>
      <c r="Z6670" s="179"/>
      <c r="AA6670" s="222"/>
      <c r="AB6670" s="222"/>
      <c r="AC6670" s="222"/>
      <c r="AD6670" s="179"/>
      <c r="AE6670" s="179"/>
      <c r="AF6670" s="179"/>
      <c r="AG6670" s="179"/>
      <c r="AH6670" s="179"/>
      <c r="AI6670" s="179"/>
      <c r="AJ6670" s="179"/>
    </row>
    <row r="6671" spans="2:36" x14ac:dyDescent="0.3">
      <c r="B6671" s="224">
        <v>674800</v>
      </c>
      <c r="C6671" s="209">
        <v>285352</v>
      </c>
      <c r="D6671" s="206">
        <f t="shared" si="620"/>
        <v>0.42286899822169532</v>
      </c>
      <c r="E6671" s="208">
        <f t="shared" si="621"/>
        <v>0.45</v>
      </c>
      <c r="F6671" s="207">
        <v>15694.36</v>
      </c>
      <c r="G6671" s="207">
        <v>22828.16</v>
      </c>
      <c r="H6671" s="207">
        <v>25681.68</v>
      </c>
      <c r="I6671" s="214">
        <f t="shared" si="622"/>
        <v>267046</v>
      </c>
      <c r="J6671" s="211">
        <f t="shared" si="623"/>
        <v>0.39574096028452876</v>
      </c>
      <c r="K6671" s="212">
        <f t="shared" si="624"/>
        <v>0.45</v>
      </c>
      <c r="L6671" s="214">
        <f t="shared" si="625"/>
        <v>14687.53</v>
      </c>
      <c r="M6671" s="213">
        <f t="shared" si="626"/>
        <v>21363.68</v>
      </c>
      <c r="N6671" s="213">
        <f t="shared" si="627"/>
        <v>24034.14</v>
      </c>
      <c r="O6671" s="242">
        <f t="shared" si="628"/>
        <v>0.51529999999980647</v>
      </c>
      <c r="P6671" s="242"/>
      <c r="Q6671" s="179"/>
      <c r="R6671" s="179"/>
      <c r="S6671" s="179"/>
      <c r="T6671" s="179"/>
      <c r="U6671" s="179"/>
      <c r="V6671" s="179"/>
      <c r="W6671" s="179"/>
      <c r="X6671" s="179"/>
      <c r="Y6671" s="179"/>
      <c r="Z6671" s="179"/>
      <c r="AA6671" s="222"/>
      <c r="AB6671" s="222"/>
      <c r="AC6671" s="222"/>
      <c r="AD6671" s="179"/>
      <c r="AE6671" s="179"/>
      <c r="AF6671" s="179"/>
      <c r="AG6671" s="179"/>
      <c r="AH6671" s="179"/>
      <c r="AI6671" s="179"/>
      <c r="AJ6671" s="179"/>
    </row>
    <row r="6672" spans="2:36" x14ac:dyDescent="0.3">
      <c r="B6672" s="224">
        <v>674900</v>
      </c>
      <c r="C6672" s="209">
        <v>285397</v>
      </c>
      <c r="D6672" s="206">
        <f t="shared" si="620"/>
        <v>0.42287301822492224</v>
      </c>
      <c r="E6672" s="208">
        <f t="shared" si="621"/>
        <v>0.45</v>
      </c>
      <c r="F6672" s="207">
        <v>15696.83</v>
      </c>
      <c r="G6672" s="207">
        <v>22831.759999999998</v>
      </c>
      <c r="H6672" s="207">
        <v>25685.73</v>
      </c>
      <c r="I6672" s="214">
        <f t="shared" si="622"/>
        <v>267091</v>
      </c>
      <c r="J6672" s="211">
        <f t="shared" si="623"/>
        <v>0.39574899985182987</v>
      </c>
      <c r="K6672" s="212">
        <f t="shared" si="624"/>
        <v>0.45</v>
      </c>
      <c r="L6672" s="214">
        <f t="shared" si="625"/>
        <v>14690.004999999999</v>
      </c>
      <c r="M6672" s="213">
        <f t="shared" si="626"/>
        <v>21367.279999999999</v>
      </c>
      <c r="N6672" s="213">
        <f t="shared" si="627"/>
        <v>24038.19</v>
      </c>
      <c r="O6672" s="242">
        <f t="shared" si="628"/>
        <v>0.51519999999996802</v>
      </c>
      <c r="P6672" s="242"/>
      <c r="Q6672" s="179"/>
      <c r="R6672" s="179"/>
      <c r="S6672" s="179"/>
      <c r="T6672" s="179"/>
      <c r="U6672" s="179"/>
      <c r="V6672" s="179"/>
      <c r="W6672" s="179"/>
      <c r="X6672" s="179"/>
      <c r="Y6672" s="179"/>
      <c r="Z6672" s="179"/>
      <c r="AA6672" s="222"/>
      <c r="AB6672" s="222"/>
      <c r="AC6672" s="222"/>
      <c r="AD6672" s="179"/>
      <c r="AE6672" s="179"/>
      <c r="AF6672" s="179"/>
      <c r="AG6672" s="179"/>
      <c r="AH6672" s="179"/>
      <c r="AI6672" s="179"/>
      <c r="AJ6672" s="179"/>
    </row>
    <row r="6673" spans="2:36" x14ac:dyDescent="0.3">
      <c r="B6673" s="224">
        <v>675000</v>
      </c>
      <c r="C6673" s="209">
        <v>285442</v>
      </c>
      <c r="D6673" s="206">
        <f t="shared" si="620"/>
        <v>0.42287703703703705</v>
      </c>
      <c r="E6673" s="208">
        <f t="shared" si="621"/>
        <v>0.45</v>
      </c>
      <c r="F6673" s="207">
        <v>15699.31</v>
      </c>
      <c r="G6673" s="207">
        <v>22835.360000000001</v>
      </c>
      <c r="H6673" s="207">
        <v>25689.78</v>
      </c>
      <c r="I6673" s="214">
        <f t="shared" si="622"/>
        <v>267136</v>
      </c>
      <c r="J6673" s="211">
        <f t="shared" si="623"/>
        <v>0.39575703703703702</v>
      </c>
      <c r="K6673" s="212">
        <f t="shared" si="624"/>
        <v>0.45</v>
      </c>
      <c r="L6673" s="214">
        <f t="shared" si="625"/>
        <v>14692.48</v>
      </c>
      <c r="M6673" s="213">
        <f t="shared" si="626"/>
        <v>21370.880000000001</v>
      </c>
      <c r="N6673" s="213">
        <f t="shared" si="627"/>
        <v>24042.239999999998</v>
      </c>
      <c r="O6673" s="242">
        <f t="shared" si="628"/>
        <v>0.51529999999966092</v>
      </c>
      <c r="P6673" s="242"/>
      <c r="Q6673" s="179"/>
      <c r="R6673" s="179"/>
      <c r="S6673" s="179"/>
      <c r="T6673" s="179"/>
      <c r="U6673" s="179"/>
      <c r="V6673" s="179"/>
      <c r="W6673" s="179"/>
      <c r="X6673" s="179"/>
      <c r="Y6673" s="179"/>
      <c r="Z6673" s="179"/>
      <c r="AA6673" s="222"/>
      <c r="AB6673" s="222"/>
      <c r="AC6673" s="222"/>
      <c r="AD6673" s="179"/>
      <c r="AE6673" s="179"/>
      <c r="AF6673" s="179"/>
      <c r="AG6673" s="179"/>
      <c r="AH6673" s="179"/>
      <c r="AI6673" s="179"/>
      <c r="AJ6673" s="179"/>
    </row>
    <row r="6674" spans="2:36" x14ac:dyDescent="0.3">
      <c r="B6674" s="224">
        <v>675100</v>
      </c>
      <c r="C6674" s="209">
        <v>285487</v>
      </c>
      <c r="D6674" s="206">
        <f t="shared" si="620"/>
        <v>0.42288105465856912</v>
      </c>
      <c r="E6674" s="208">
        <f t="shared" si="621"/>
        <v>0.45</v>
      </c>
      <c r="F6674" s="207">
        <v>15701.78</v>
      </c>
      <c r="G6674" s="207">
        <v>22838.959999999999</v>
      </c>
      <c r="H6674" s="207">
        <v>25693.83</v>
      </c>
      <c r="I6674" s="214">
        <f t="shared" si="622"/>
        <v>267181</v>
      </c>
      <c r="J6674" s="211">
        <f t="shared" si="623"/>
        <v>0.39576507184120868</v>
      </c>
      <c r="K6674" s="212">
        <f t="shared" si="624"/>
        <v>0.45</v>
      </c>
      <c r="L6674" s="214">
        <f t="shared" si="625"/>
        <v>14694.955</v>
      </c>
      <c r="M6674" s="213">
        <f t="shared" si="626"/>
        <v>21374.48</v>
      </c>
      <c r="N6674" s="213">
        <f t="shared" si="627"/>
        <v>24046.29</v>
      </c>
      <c r="O6674" s="242">
        <f t="shared" si="628"/>
        <v>0.51520000000047728</v>
      </c>
      <c r="P6674" s="242"/>
      <c r="Q6674" s="179"/>
      <c r="R6674" s="179"/>
      <c r="S6674" s="179"/>
      <c r="T6674" s="179"/>
      <c r="U6674" s="179"/>
      <c r="V6674" s="179"/>
      <c r="W6674" s="179"/>
      <c r="X6674" s="179"/>
      <c r="Y6674" s="179"/>
      <c r="Z6674" s="179"/>
      <c r="AA6674" s="222"/>
      <c r="AB6674" s="222"/>
      <c r="AC6674" s="222"/>
      <c r="AD6674" s="179"/>
      <c r="AE6674" s="179"/>
      <c r="AF6674" s="179"/>
      <c r="AG6674" s="179"/>
      <c r="AH6674" s="179"/>
      <c r="AI6674" s="179"/>
      <c r="AJ6674" s="179"/>
    </row>
    <row r="6675" spans="2:36" x14ac:dyDescent="0.3">
      <c r="B6675" s="224">
        <v>675200</v>
      </c>
      <c r="C6675" s="209">
        <v>285532</v>
      </c>
      <c r="D6675" s="206">
        <f t="shared" si="620"/>
        <v>0.42288507109004742</v>
      </c>
      <c r="E6675" s="208">
        <f t="shared" si="621"/>
        <v>0.45</v>
      </c>
      <c r="F6675" s="207">
        <v>15704.26</v>
      </c>
      <c r="G6675" s="207">
        <v>22842.560000000001</v>
      </c>
      <c r="H6675" s="207">
        <v>25697.88</v>
      </c>
      <c r="I6675" s="214">
        <f t="shared" si="622"/>
        <v>267226</v>
      </c>
      <c r="J6675" s="211">
        <f t="shared" si="623"/>
        <v>0.39577310426540285</v>
      </c>
      <c r="K6675" s="212">
        <f t="shared" si="624"/>
        <v>0.45</v>
      </c>
      <c r="L6675" s="214">
        <f t="shared" si="625"/>
        <v>14697.43</v>
      </c>
      <c r="M6675" s="213">
        <f t="shared" si="626"/>
        <v>21378.080000000002</v>
      </c>
      <c r="N6675" s="213">
        <f t="shared" si="627"/>
        <v>24050.34</v>
      </c>
      <c r="O6675" s="242">
        <f t="shared" si="628"/>
        <v>0.51530000000013387</v>
      </c>
      <c r="P6675" s="242"/>
      <c r="Q6675" s="179"/>
      <c r="R6675" s="179"/>
      <c r="S6675" s="179"/>
      <c r="T6675" s="179"/>
      <c r="U6675" s="179"/>
      <c r="V6675" s="179"/>
      <c r="W6675" s="179"/>
      <c r="X6675" s="179"/>
      <c r="Y6675" s="179"/>
      <c r="Z6675" s="179"/>
      <c r="AA6675" s="222"/>
      <c r="AB6675" s="222"/>
      <c r="AC6675" s="222"/>
      <c r="AD6675" s="179"/>
      <c r="AE6675" s="179"/>
      <c r="AF6675" s="179"/>
      <c r="AG6675" s="179"/>
      <c r="AH6675" s="179"/>
      <c r="AI6675" s="179"/>
      <c r="AJ6675" s="179"/>
    </row>
    <row r="6676" spans="2:36" x14ac:dyDescent="0.3">
      <c r="B6676" s="224">
        <v>675300</v>
      </c>
      <c r="C6676" s="209">
        <v>285577</v>
      </c>
      <c r="D6676" s="206">
        <f t="shared" si="620"/>
        <v>0.42288908633200062</v>
      </c>
      <c r="E6676" s="208">
        <f t="shared" si="621"/>
        <v>0.45</v>
      </c>
      <c r="F6676" s="207">
        <v>15706.73</v>
      </c>
      <c r="G6676" s="207">
        <v>22846.16</v>
      </c>
      <c r="H6676" s="207">
        <v>25701.93</v>
      </c>
      <c r="I6676" s="214">
        <f t="shared" si="622"/>
        <v>267271</v>
      </c>
      <c r="J6676" s="211">
        <f t="shared" si="623"/>
        <v>0.39578113431067674</v>
      </c>
      <c r="K6676" s="212">
        <f t="shared" si="624"/>
        <v>0.45</v>
      </c>
      <c r="L6676" s="214">
        <f t="shared" si="625"/>
        <v>14699.905000000001</v>
      </c>
      <c r="M6676" s="213">
        <f t="shared" si="626"/>
        <v>21381.68</v>
      </c>
      <c r="N6676" s="213">
        <f t="shared" si="627"/>
        <v>24054.39</v>
      </c>
      <c r="O6676" s="242">
        <f t="shared" si="628"/>
        <v>0.51519999999971333</v>
      </c>
      <c r="P6676" s="242"/>
      <c r="Q6676" s="179"/>
      <c r="R6676" s="179"/>
      <c r="S6676" s="179"/>
      <c r="T6676" s="179"/>
      <c r="U6676" s="179"/>
      <c r="V6676" s="179"/>
      <c r="W6676" s="179"/>
      <c r="X6676" s="179"/>
      <c r="Y6676" s="179"/>
      <c r="Z6676" s="179"/>
      <c r="AA6676" s="222"/>
      <c r="AB6676" s="222"/>
      <c r="AC6676" s="222"/>
      <c r="AD6676" s="179"/>
      <c r="AE6676" s="179"/>
      <c r="AF6676" s="179"/>
      <c r="AG6676" s="179"/>
      <c r="AH6676" s="179"/>
      <c r="AI6676" s="179"/>
      <c r="AJ6676" s="179"/>
    </row>
    <row r="6677" spans="2:36" x14ac:dyDescent="0.3">
      <c r="B6677" s="224">
        <v>675400</v>
      </c>
      <c r="C6677" s="209">
        <v>285622</v>
      </c>
      <c r="D6677" s="206">
        <f t="shared" si="620"/>
        <v>0.42289310038495709</v>
      </c>
      <c r="E6677" s="208">
        <f t="shared" si="621"/>
        <v>0.45</v>
      </c>
      <c r="F6677" s="207">
        <v>15709.21</v>
      </c>
      <c r="G6677" s="207">
        <v>22849.759999999998</v>
      </c>
      <c r="H6677" s="207">
        <v>25705.98</v>
      </c>
      <c r="I6677" s="214">
        <f t="shared" si="622"/>
        <v>267316</v>
      </c>
      <c r="J6677" s="211">
        <f t="shared" si="623"/>
        <v>0.39578916197808706</v>
      </c>
      <c r="K6677" s="212">
        <f t="shared" si="624"/>
        <v>0.45</v>
      </c>
      <c r="L6677" s="214">
        <f t="shared" si="625"/>
        <v>14702.38</v>
      </c>
      <c r="M6677" s="213">
        <f t="shared" si="626"/>
        <v>21385.279999999999</v>
      </c>
      <c r="N6677" s="213">
        <f t="shared" si="627"/>
        <v>24058.44</v>
      </c>
      <c r="O6677" s="242">
        <f t="shared" si="628"/>
        <v>0.51530000000002474</v>
      </c>
      <c r="P6677" s="242"/>
      <c r="Q6677" s="179"/>
      <c r="R6677" s="179"/>
      <c r="S6677" s="179"/>
      <c r="T6677" s="179"/>
      <c r="U6677" s="179"/>
      <c r="V6677" s="179"/>
      <c r="W6677" s="179"/>
      <c r="X6677" s="179"/>
      <c r="Y6677" s="179"/>
      <c r="Z6677" s="179"/>
      <c r="AA6677" s="222"/>
      <c r="AB6677" s="222"/>
      <c r="AC6677" s="222"/>
      <c r="AD6677" s="179"/>
      <c r="AE6677" s="179"/>
      <c r="AF6677" s="179"/>
      <c r="AG6677" s="179"/>
      <c r="AH6677" s="179"/>
      <c r="AI6677" s="179"/>
      <c r="AJ6677" s="179"/>
    </row>
    <row r="6678" spans="2:36" x14ac:dyDescent="0.3">
      <c r="B6678" s="224">
        <v>675500</v>
      </c>
      <c r="C6678" s="209">
        <v>285667</v>
      </c>
      <c r="D6678" s="206">
        <f t="shared" si="620"/>
        <v>0.42289711324944484</v>
      </c>
      <c r="E6678" s="208">
        <f t="shared" si="621"/>
        <v>0.45</v>
      </c>
      <c r="F6678" s="207">
        <v>15711.68</v>
      </c>
      <c r="G6678" s="207">
        <v>22853.360000000001</v>
      </c>
      <c r="H6678" s="207">
        <v>25710.03</v>
      </c>
      <c r="I6678" s="214">
        <f t="shared" si="622"/>
        <v>267361</v>
      </c>
      <c r="J6678" s="211">
        <f t="shared" si="623"/>
        <v>0.39579718726868984</v>
      </c>
      <c r="K6678" s="212">
        <f t="shared" si="624"/>
        <v>0.45</v>
      </c>
      <c r="L6678" s="214">
        <f t="shared" si="625"/>
        <v>14704.855</v>
      </c>
      <c r="M6678" s="213">
        <f t="shared" si="626"/>
        <v>21388.880000000001</v>
      </c>
      <c r="N6678" s="213">
        <f t="shared" si="627"/>
        <v>24062.489999999998</v>
      </c>
      <c r="O6678" s="242">
        <f t="shared" si="628"/>
        <v>0.51519999999964061</v>
      </c>
      <c r="P6678" s="242"/>
      <c r="Q6678" s="179"/>
      <c r="R6678" s="179"/>
      <c r="S6678" s="179"/>
      <c r="T6678" s="179"/>
      <c r="U6678" s="179"/>
      <c r="V6678" s="179"/>
      <c r="W6678" s="179"/>
      <c r="X6678" s="179"/>
      <c r="Y6678" s="179"/>
      <c r="Z6678" s="179"/>
      <c r="AA6678" s="222"/>
      <c r="AB6678" s="222"/>
      <c r="AC6678" s="222"/>
      <c r="AD6678" s="179"/>
      <c r="AE6678" s="179"/>
      <c r="AF6678" s="179"/>
      <c r="AG6678" s="179"/>
      <c r="AH6678" s="179"/>
      <c r="AI6678" s="179"/>
      <c r="AJ6678" s="179"/>
    </row>
    <row r="6679" spans="2:36" x14ac:dyDescent="0.3">
      <c r="B6679" s="224">
        <v>675600</v>
      </c>
      <c r="C6679" s="209">
        <v>285712</v>
      </c>
      <c r="D6679" s="206">
        <f t="shared" si="620"/>
        <v>0.42290112492599169</v>
      </c>
      <c r="E6679" s="208">
        <f t="shared" si="621"/>
        <v>0.45</v>
      </c>
      <c r="F6679" s="207">
        <v>15714.16</v>
      </c>
      <c r="G6679" s="207">
        <v>22856.959999999999</v>
      </c>
      <c r="H6679" s="207">
        <v>25714.080000000002</v>
      </c>
      <c r="I6679" s="214">
        <f t="shared" si="622"/>
        <v>267406</v>
      </c>
      <c r="J6679" s="211">
        <f t="shared" si="623"/>
        <v>0.39580521018354053</v>
      </c>
      <c r="K6679" s="212">
        <f t="shared" si="624"/>
        <v>0.45</v>
      </c>
      <c r="L6679" s="214">
        <f t="shared" si="625"/>
        <v>14707.33</v>
      </c>
      <c r="M6679" s="213">
        <f t="shared" si="626"/>
        <v>21392.48</v>
      </c>
      <c r="N6679" s="213">
        <f t="shared" si="627"/>
        <v>24066.54</v>
      </c>
      <c r="O6679" s="242">
        <f t="shared" si="628"/>
        <v>0.5152999999999156</v>
      </c>
      <c r="P6679" s="242"/>
      <c r="Q6679" s="179"/>
      <c r="R6679" s="179"/>
      <c r="S6679" s="179"/>
      <c r="T6679" s="179"/>
      <c r="U6679" s="179"/>
      <c r="V6679" s="179"/>
      <c r="W6679" s="179"/>
      <c r="X6679" s="179"/>
      <c r="Y6679" s="179"/>
      <c r="Z6679" s="179"/>
      <c r="AA6679" s="222"/>
      <c r="AB6679" s="222"/>
      <c r="AC6679" s="222"/>
      <c r="AD6679" s="179"/>
      <c r="AE6679" s="179"/>
      <c r="AF6679" s="179"/>
      <c r="AG6679" s="179"/>
      <c r="AH6679" s="179"/>
      <c r="AI6679" s="179"/>
      <c r="AJ6679" s="179"/>
    </row>
    <row r="6680" spans="2:36" x14ac:dyDescent="0.3">
      <c r="B6680" s="224">
        <v>675700</v>
      </c>
      <c r="C6680" s="209">
        <v>285757</v>
      </c>
      <c r="D6680" s="206">
        <f t="shared" ref="D6680:D6743" si="629">C6680/B6680</f>
        <v>0.42290513541512503</v>
      </c>
      <c r="E6680" s="208">
        <f t="shared" ref="E6680:E6743" si="630">(C6680-C6679)/(B6680-B6679)</f>
        <v>0.45</v>
      </c>
      <c r="F6680" s="207">
        <v>15716.63</v>
      </c>
      <c r="G6680" s="207">
        <v>22860.560000000001</v>
      </c>
      <c r="H6680" s="207">
        <v>25718.13</v>
      </c>
      <c r="I6680" s="214">
        <f t="shared" si="622"/>
        <v>267451</v>
      </c>
      <c r="J6680" s="211">
        <f t="shared" si="623"/>
        <v>0.39581323072369395</v>
      </c>
      <c r="K6680" s="212">
        <f t="shared" si="624"/>
        <v>0.45</v>
      </c>
      <c r="L6680" s="214">
        <f t="shared" si="625"/>
        <v>14709.805</v>
      </c>
      <c r="M6680" s="213">
        <f t="shared" si="626"/>
        <v>21396.080000000002</v>
      </c>
      <c r="N6680" s="213">
        <f t="shared" si="627"/>
        <v>24070.59</v>
      </c>
      <c r="O6680" s="242">
        <f t="shared" si="628"/>
        <v>0.51520000000007715</v>
      </c>
      <c r="P6680" s="242"/>
      <c r="Q6680" s="179"/>
      <c r="R6680" s="179"/>
      <c r="S6680" s="179"/>
      <c r="T6680" s="179"/>
      <c r="U6680" s="179"/>
      <c r="V6680" s="179"/>
      <c r="W6680" s="179"/>
      <c r="X6680" s="179"/>
      <c r="Y6680" s="179"/>
      <c r="Z6680" s="179"/>
      <c r="AA6680" s="222"/>
      <c r="AB6680" s="222"/>
      <c r="AC6680" s="222"/>
      <c r="AD6680" s="179"/>
      <c r="AE6680" s="179"/>
      <c r="AF6680" s="179"/>
      <c r="AG6680" s="179"/>
      <c r="AH6680" s="179"/>
      <c r="AI6680" s="179"/>
      <c r="AJ6680" s="179"/>
    </row>
    <row r="6681" spans="2:36" x14ac:dyDescent="0.3">
      <c r="B6681" s="224">
        <v>675800</v>
      </c>
      <c r="C6681" s="209">
        <v>285802</v>
      </c>
      <c r="D6681" s="206">
        <f t="shared" si="629"/>
        <v>0.42290914471737201</v>
      </c>
      <c r="E6681" s="208">
        <f t="shared" si="630"/>
        <v>0.45</v>
      </c>
      <c r="F6681" s="207">
        <v>15719.11</v>
      </c>
      <c r="G6681" s="207">
        <v>22864.16</v>
      </c>
      <c r="H6681" s="207">
        <v>25722.18</v>
      </c>
      <c r="I6681" s="214">
        <f t="shared" si="622"/>
        <v>267496</v>
      </c>
      <c r="J6681" s="211">
        <f t="shared" si="623"/>
        <v>0.3958212488902042</v>
      </c>
      <c r="K6681" s="212">
        <f t="shared" si="624"/>
        <v>0.45</v>
      </c>
      <c r="L6681" s="214">
        <f t="shared" si="625"/>
        <v>14712.28</v>
      </c>
      <c r="M6681" s="213">
        <f t="shared" si="626"/>
        <v>21399.68</v>
      </c>
      <c r="N6681" s="213">
        <f t="shared" si="627"/>
        <v>24074.639999999999</v>
      </c>
      <c r="O6681" s="242">
        <f t="shared" si="628"/>
        <v>0.51529999999980647</v>
      </c>
      <c r="P6681" s="242"/>
      <c r="Q6681" s="179"/>
      <c r="R6681" s="179"/>
      <c r="S6681" s="179"/>
      <c r="T6681" s="179"/>
      <c r="U6681" s="179"/>
      <c r="V6681" s="179"/>
      <c r="W6681" s="179"/>
      <c r="X6681" s="179"/>
      <c r="Y6681" s="179"/>
      <c r="Z6681" s="179"/>
      <c r="AA6681" s="222"/>
      <c r="AB6681" s="222"/>
      <c r="AC6681" s="222"/>
      <c r="AD6681" s="179"/>
      <c r="AE6681" s="179"/>
      <c r="AF6681" s="179"/>
      <c r="AG6681" s="179"/>
      <c r="AH6681" s="179"/>
      <c r="AI6681" s="179"/>
      <c r="AJ6681" s="179"/>
    </row>
    <row r="6682" spans="2:36" x14ac:dyDescent="0.3">
      <c r="B6682" s="224">
        <v>675900</v>
      </c>
      <c r="C6682" s="209">
        <v>285847</v>
      </c>
      <c r="D6682" s="206">
        <f t="shared" si="629"/>
        <v>0.42291315283325936</v>
      </c>
      <c r="E6682" s="208">
        <f t="shared" si="630"/>
        <v>0.45</v>
      </c>
      <c r="F6682" s="207">
        <v>15721.58</v>
      </c>
      <c r="G6682" s="207">
        <v>22867.759999999998</v>
      </c>
      <c r="H6682" s="207">
        <v>25726.23</v>
      </c>
      <c r="I6682" s="214">
        <f t="shared" si="622"/>
        <v>267541</v>
      </c>
      <c r="J6682" s="211">
        <f t="shared" si="623"/>
        <v>0.39582926468412488</v>
      </c>
      <c r="K6682" s="212">
        <f t="shared" si="624"/>
        <v>0.45</v>
      </c>
      <c r="L6682" s="214">
        <f t="shared" si="625"/>
        <v>14714.754999999999</v>
      </c>
      <c r="M6682" s="213">
        <f t="shared" si="626"/>
        <v>21403.279999999999</v>
      </c>
      <c r="N6682" s="213">
        <f t="shared" si="627"/>
        <v>24078.69</v>
      </c>
      <c r="O6682" s="242">
        <f t="shared" si="628"/>
        <v>0.51519999999996802</v>
      </c>
      <c r="P6682" s="242"/>
      <c r="Q6682" s="179"/>
      <c r="R6682" s="179"/>
      <c r="S6682" s="179"/>
      <c r="T6682" s="179"/>
      <c r="U6682" s="179"/>
      <c r="V6682" s="179"/>
      <c r="W6682" s="179"/>
      <c r="X6682" s="179"/>
      <c r="Y6682" s="179"/>
      <c r="Z6682" s="179"/>
      <c r="AA6682" s="222"/>
      <c r="AB6682" s="222"/>
      <c r="AC6682" s="222"/>
      <c r="AD6682" s="179"/>
      <c r="AE6682" s="179"/>
      <c r="AF6682" s="179"/>
      <c r="AG6682" s="179"/>
      <c r="AH6682" s="179"/>
      <c r="AI6682" s="179"/>
      <c r="AJ6682" s="179"/>
    </row>
    <row r="6683" spans="2:36" x14ac:dyDescent="0.3">
      <c r="B6683" s="224">
        <v>676000</v>
      </c>
      <c r="C6683" s="209">
        <v>285892</v>
      </c>
      <c r="D6683" s="206">
        <f t="shared" si="629"/>
        <v>0.42291715976331362</v>
      </c>
      <c r="E6683" s="208">
        <f t="shared" si="630"/>
        <v>0.45</v>
      </c>
      <c r="F6683" s="207">
        <v>15724.06</v>
      </c>
      <c r="G6683" s="207">
        <v>22871.360000000001</v>
      </c>
      <c r="H6683" s="207">
        <v>25730.28</v>
      </c>
      <c r="I6683" s="214">
        <f t="shared" si="622"/>
        <v>267586</v>
      </c>
      <c r="J6683" s="211">
        <f t="shared" si="623"/>
        <v>0.39583727810650887</v>
      </c>
      <c r="K6683" s="212">
        <f t="shared" si="624"/>
        <v>0.45</v>
      </c>
      <c r="L6683" s="214">
        <f t="shared" si="625"/>
        <v>14717.23</v>
      </c>
      <c r="M6683" s="213">
        <f t="shared" si="626"/>
        <v>21406.880000000001</v>
      </c>
      <c r="N6683" s="213">
        <f t="shared" si="627"/>
        <v>24082.739999999998</v>
      </c>
      <c r="O6683" s="242">
        <f t="shared" si="628"/>
        <v>0.51529999999966092</v>
      </c>
      <c r="P6683" s="242"/>
      <c r="Q6683" s="179"/>
      <c r="R6683" s="179"/>
      <c r="S6683" s="179"/>
      <c r="T6683" s="179"/>
      <c r="U6683" s="179"/>
      <c r="V6683" s="179"/>
      <c r="W6683" s="179"/>
      <c r="X6683" s="179"/>
      <c r="Y6683" s="179"/>
      <c r="Z6683" s="179"/>
      <c r="AA6683" s="222"/>
      <c r="AB6683" s="222"/>
      <c r="AC6683" s="222"/>
      <c r="AD6683" s="179"/>
      <c r="AE6683" s="179"/>
      <c r="AF6683" s="179"/>
      <c r="AG6683" s="179"/>
      <c r="AH6683" s="179"/>
      <c r="AI6683" s="179"/>
      <c r="AJ6683" s="179"/>
    </row>
    <row r="6684" spans="2:36" x14ac:dyDescent="0.3">
      <c r="B6684" s="224">
        <v>676100</v>
      </c>
      <c r="C6684" s="209">
        <v>285937</v>
      </c>
      <c r="D6684" s="206">
        <f t="shared" si="629"/>
        <v>0.42292116550806091</v>
      </c>
      <c r="E6684" s="208">
        <f t="shared" si="630"/>
        <v>0.45</v>
      </c>
      <c r="F6684" s="207">
        <v>15726.53</v>
      </c>
      <c r="G6684" s="207">
        <v>22874.959999999999</v>
      </c>
      <c r="H6684" s="207">
        <v>25734.33</v>
      </c>
      <c r="I6684" s="214">
        <f t="shared" si="622"/>
        <v>267631</v>
      </c>
      <c r="J6684" s="211">
        <f t="shared" si="623"/>
        <v>0.3958452891584085</v>
      </c>
      <c r="K6684" s="212">
        <f t="shared" si="624"/>
        <v>0.45</v>
      </c>
      <c r="L6684" s="214">
        <f t="shared" si="625"/>
        <v>14719.705</v>
      </c>
      <c r="M6684" s="213">
        <f t="shared" si="626"/>
        <v>21410.48</v>
      </c>
      <c r="N6684" s="213">
        <f t="shared" si="627"/>
        <v>24086.79</v>
      </c>
      <c r="O6684" s="242">
        <f t="shared" si="628"/>
        <v>0.51520000000047728</v>
      </c>
      <c r="P6684" s="242"/>
      <c r="Q6684" s="179"/>
      <c r="R6684" s="179"/>
      <c r="S6684" s="179"/>
      <c r="T6684" s="179"/>
      <c r="U6684" s="179"/>
      <c r="V6684" s="179"/>
      <c r="W6684" s="179"/>
      <c r="X6684" s="179"/>
      <c r="Y6684" s="179"/>
      <c r="Z6684" s="179"/>
      <c r="AA6684" s="222"/>
      <c r="AB6684" s="222"/>
      <c r="AC6684" s="222"/>
      <c r="AD6684" s="179"/>
      <c r="AE6684" s="179"/>
      <c r="AF6684" s="179"/>
      <c r="AG6684" s="179"/>
      <c r="AH6684" s="179"/>
      <c r="AI6684" s="179"/>
      <c r="AJ6684" s="179"/>
    </row>
    <row r="6685" spans="2:36" x14ac:dyDescent="0.3">
      <c r="B6685" s="224">
        <v>676200</v>
      </c>
      <c r="C6685" s="209">
        <v>285982</v>
      </c>
      <c r="D6685" s="206">
        <f t="shared" si="629"/>
        <v>0.42292517006802721</v>
      </c>
      <c r="E6685" s="208">
        <f t="shared" si="630"/>
        <v>0.45</v>
      </c>
      <c r="F6685" s="207">
        <v>15729.01</v>
      </c>
      <c r="G6685" s="207">
        <v>22878.560000000001</v>
      </c>
      <c r="H6685" s="207">
        <v>25738.38</v>
      </c>
      <c r="I6685" s="214">
        <f t="shared" si="622"/>
        <v>267676</v>
      </c>
      <c r="J6685" s="211">
        <f t="shared" si="623"/>
        <v>0.39585329784087547</v>
      </c>
      <c r="K6685" s="212">
        <f t="shared" si="624"/>
        <v>0.45</v>
      </c>
      <c r="L6685" s="214">
        <f t="shared" si="625"/>
        <v>14722.18</v>
      </c>
      <c r="M6685" s="213">
        <f t="shared" si="626"/>
        <v>21414.080000000002</v>
      </c>
      <c r="N6685" s="213">
        <f t="shared" si="627"/>
        <v>24090.84</v>
      </c>
      <c r="O6685" s="242">
        <f t="shared" si="628"/>
        <v>0.51530000000013387</v>
      </c>
      <c r="P6685" s="242"/>
      <c r="Q6685" s="179"/>
      <c r="R6685" s="179"/>
      <c r="S6685" s="179"/>
      <c r="T6685" s="179"/>
      <c r="U6685" s="179"/>
      <c r="V6685" s="179"/>
      <c r="W6685" s="179"/>
      <c r="X6685" s="179"/>
      <c r="Y6685" s="179"/>
      <c r="Z6685" s="179"/>
      <c r="AA6685" s="222"/>
      <c r="AB6685" s="222"/>
      <c r="AC6685" s="222"/>
      <c r="AD6685" s="179"/>
      <c r="AE6685" s="179"/>
      <c r="AF6685" s="179"/>
      <c r="AG6685" s="179"/>
      <c r="AH6685" s="179"/>
      <c r="AI6685" s="179"/>
      <c r="AJ6685" s="179"/>
    </row>
    <row r="6686" spans="2:36" x14ac:dyDescent="0.3">
      <c r="B6686" s="224">
        <v>676300</v>
      </c>
      <c r="C6686" s="209">
        <v>286027</v>
      </c>
      <c r="D6686" s="206">
        <f t="shared" si="629"/>
        <v>0.42292917344373798</v>
      </c>
      <c r="E6686" s="208">
        <f t="shared" si="630"/>
        <v>0.45</v>
      </c>
      <c r="F6686" s="207">
        <v>15731.48</v>
      </c>
      <c r="G6686" s="207">
        <v>22882.16</v>
      </c>
      <c r="H6686" s="207">
        <v>25742.43</v>
      </c>
      <c r="I6686" s="214">
        <f t="shared" si="622"/>
        <v>267721</v>
      </c>
      <c r="J6686" s="211">
        <f t="shared" si="623"/>
        <v>0.39586130415496079</v>
      </c>
      <c r="K6686" s="212">
        <f t="shared" si="624"/>
        <v>0.45</v>
      </c>
      <c r="L6686" s="214">
        <f t="shared" si="625"/>
        <v>14724.655000000001</v>
      </c>
      <c r="M6686" s="213">
        <f t="shared" si="626"/>
        <v>21417.68</v>
      </c>
      <c r="N6686" s="213">
        <f t="shared" si="627"/>
        <v>24094.89</v>
      </c>
      <c r="O6686" s="242">
        <f t="shared" si="628"/>
        <v>0.51519999999971333</v>
      </c>
      <c r="P6686" s="242"/>
      <c r="Q6686" s="179"/>
      <c r="R6686" s="179"/>
      <c r="S6686" s="179"/>
      <c r="T6686" s="179"/>
      <c r="U6686" s="179"/>
      <c r="V6686" s="179"/>
      <c r="W6686" s="179"/>
      <c r="X6686" s="179"/>
      <c r="Y6686" s="179"/>
      <c r="Z6686" s="179"/>
      <c r="AA6686" s="222"/>
      <c r="AB6686" s="222"/>
      <c r="AC6686" s="222"/>
      <c r="AD6686" s="179"/>
      <c r="AE6686" s="179"/>
      <c r="AF6686" s="179"/>
      <c r="AG6686" s="179"/>
      <c r="AH6686" s="179"/>
      <c r="AI6686" s="179"/>
      <c r="AJ6686" s="179"/>
    </row>
    <row r="6687" spans="2:36" x14ac:dyDescent="0.3">
      <c r="B6687" s="224">
        <v>676400</v>
      </c>
      <c r="C6687" s="209">
        <v>286072</v>
      </c>
      <c r="D6687" s="206">
        <f t="shared" si="629"/>
        <v>0.42293317563571853</v>
      </c>
      <c r="E6687" s="208">
        <f t="shared" si="630"/>
        <v>0.45</v>
      </c>
      <c r="F6687" s="207">
        <v>15733.96</v>
      </c>
      <c r="G6687" s="207">
        <v>22885.759999999998</v>
      </c>
      <c r="H6687" s="207">
        <v>25746.48</v>
      </c>
      <c r="I6687" s="214">
        <f t="shared" si="622"/>
        <v>267766</v>
      </c>
      <c r="J6687" s="211">
        <f t="shared" si="623"/>
        <v>0.39586930810171495</v>
      </c>
      <c r="K6687" s="212">
        <f t="shared" si="624"/>
        <v>0.45</v>
      </c>
      <c r="L6687" s="214">
        <f t="shared" si="625"/>
        <v>14727.13</v>
      </c>
      <c r="M6687" s="213">
        <f t="shared" si="626"/>
        <v>21421.279999999999</v>
      </c>
      <c r="N6687" s="213">
        <f t="shared" si="627"/>
        <v>24098.94</v>
      </c>
      <c r="O6687" s="242">
        <f t="shared" si="628"/>
        <v>0.51530000000002474</v>
      </c>
      <c r="P6687" s="242"/>
      <c r="Q6687" s="179"/>
      <c r="R6687" s="179"/>
      <c r="S6687" s="179"/>
      <c r="T6687" s="179"/>
      <c r="U6687" s="179"/>
      <c r="V6687" s="179"/>
      <c r="W6687" s="179"/>
      <c r="X6687" s="179"/>
      <c r="Y6687" s="179"/>
      <c r="Z6687" s="179"/>
      <c r="AA6687" s="222"/>
      <c r="AB6687" s="222"/>
      <c r="AC6687" s="222"/>
      <c r="AD6687" s="179"/>
      <c r="AE6687" s="179"/>
      <c r="AF6687" s="179"/>
      <c r="AG6687" s="179"/>
      <c r="AH6687" s="179"/>
      <c r="AI6687" s="179"/>
      <c r="AJ6687" s="179"/>
    </row>
    <row r="6688" spans="2:36" x14ac:dyDescent="0.3">
      <c r="B6688" s="224">
        <v>676500</v>
      </c>
      <c r="C6688" s="209">
        <v>286117</v>
      </c>
      <c r="D6688" s="206">
        <f t="shared" si="629"/>
        <v>0.42293717664449371</v>
      </c>
      <c r="E6688" s="208">
        <f t="shared" si="630"/>
        <v>0.45</v>
      </c>
      <c r="F6688" s="207">
        <v>15736.43</v>
      </c>
      <c r="G6688" s="207">
        <v>22889.360000000001</v>
      </c>
      <c r="H6688" s="207">
        <v>25750.53</v>
      </c>
      <c r="I6688" s="214">
        <f t="shared" si="622"/>
        <v>267811</v>
      </c>
      <c r="J6688" s="211">
        <f t="shared" si="623"/>
        <v>0.39587730968218771</v>
      </c>
      <c r="K6688" s="212">
        <f t="shared" si="624"/>
        <v>0.45</v>
      </c>
      <c r="L6688" s="214">
        <f t="shared" si="625"/>
        <v>14729.605</v>
      </c>
      <c r="M6688" s="213">
        <f t="shared" si="626"/>
        <v>21424.880000000001</v>
      </c>
      <c r="N6688" s="213">
        <f t="shared" si="627"/>
        <v>24102.989999999998</v>
      </c>
      <c r="O6688" s="242">
        <f t="shared" si="628"/>
        <v>0.51519999999964061</v>
      </c>
      <c r="P6688" s="242"/>
      <c r="Q6688" s="179"/>
      <c r="R6688" s="179"/>
      <c r="S6688" s="179"/>
      <c r="T6688" s="179"/>
      <c r="U6688" s="179"/>
      <c r="V6688" s="179"/>
      <c r="W6688" s="179"/>
      <c r="X6688" s="179"/>
      <c r="Y6688" s="179"/>
      <c r="Z6688" s="179"/>
      <c r="AA6688" s="222"/>
      <c r="AB6688" s="222"/>
      <c r="AC6688" s="222"/>
      <c r="AD6688" s="179"/>
      <c r="AE6688" s="179"/>
      <c r="AF6688" s="179"/>
      <c r="AG6688" s="179"/>
      <c r="AH6688" s="179"/>
      <c r="AI6688" s="179"/>
      <c r="AJ6688" s="179"/>
    </row>
    <row r="6689" spans="2:36" x14ac:dyDescent="0.3">
      <c r="B6689" s="224">
        <v>676600</v>
      </c>
      <c r="C6689" s="209">
        <v>286162</v>
      </c>
      <c r="D6689" s="206">
        <f t="shared" si="629"/>
        <v>0.42294117647058821</v>
      </c>
      <c r="E6689" s="208">
        <f t="shared" si="630"/>
        <v>0.45</v>
      </c>
      <c r="F6689" s="207">
        <v>15738.91</v>
      </c>
      <c r="G6689" s="207">
        <v>22892.959999999999</v>
      </c>
      <c r="H6689" s="207">
        <v>25754.58</v>
      </c>
      <c r="I6689" s="214">
        <f t="shared" si="622"/>
        <v>267856</v>
      </c>
      <c r="J6689" s="211">
        <f t="shared" si="623"/>
        <v>0.39588530889742835</v>
      </c>
      <c r="K6689" s="212">
        <f t="shared" si="624"/>
        <v>0.45</v>
      </c>
      <c r="L6689" s="214">
        <f t="shared" si="625"/>
        <v>14732.08</v>
      </c>
      <c r="M6689" s="213">
        <f t="shared" si="626"/>
        <v>21428.48</v>
      </c>
      <c r="N6689" s="213">
        <f t="shared" si="627"/>
        <v>24107.040000000001</v>
      </c>
      <c r="O6689" s="242">
        <f t="shared" si="628"/>
        <v>0.5152999999999156</v>
      </c>
      <c r="P6689" s="242"/>
      <c r="Q6689" s="179"/>
      <c r="R6689" s="179"/>
      <c r="S6689" s="179"/>
      <c r="T6689" s="179"/>
      <c r="U6689" s="179"/>
      <c r="V6689" s="179"/>
      <c r="W6689" s="179"/>
      <c r="X6689" s="179"/>
      <c r="Y6689" s="179"/>
      <c r="Z6689" s="179"/>
      <c r="AA6689" s="222"/>
      <c r="AB6689" s="222"/>
      <c r="AC6689" s="222"/>
      <c r="AD6689" s="179"/>
      <c r="AE6689" s="179"/>
      <c r="AF6689" s="179"/>
      <c r="AG6689" s="179"/>
      <c r="AH6689" s="179"/>
      <c r="AI6689" s="179"/>
      <c r="AJ6689" s="179"/>
    </row>
    <row r="6690" spans="2:36" x14ac:dyDescent="0.3">
      <c r="B6690" s="224">
        <v>676700</v>
      </c>
      <c r="C6690" s="209">
        <v>286207</v>
      </c>
      <c r="D6690" s="206">
        <f t="shared" si="629"/>
        <v>0.42294517511452639</v>
      </c>
      <c r="E6690" s="208">
        <f t="shared" si="630"/>
        <v>0.45</v>
      </c>
      <c r="F6690" s="207">
        <v>15741.38</v>
      </c>
      <c r="G6690" s="207">
        <v>22896.560000000001</v>
      </c>
      <c r="H6690" s="207">
        <v>25758.63</v>
      </c>
      <c r="I6690" s="214">
        <f t="shared" si="622"/>
        <v>267901</v>
      </c>
      <c r="J6690" s="211">
        <f t="shared" si="623"/>
        <v>0.3958933057484853</v>
      </c>
      <c r="K6690" s="212">
        <f t="shared" si="624"/>
        <v>0.45</v>
      </c>
      <c r="L6690" s="214">
        <f t="shared" si="625"/>
        <v>14734.555</v>
      </c>
      <c r="M6690" s="213">
        <f t="shared" si="626"/>
        <v>21432.080000000002</v>
      </c>
      <c r="N6690" s="213">
        <f t="shared" si="627"/>
        <v>24111.09</v>
      </c>
      <c r="O6690" s="242">
        <f t="shared" si="628"/>
        <v>0.51520000000007715</v>
      </c>
      <c r="P6690" s="242"/>
      <c r="Q6690" s="179"/>
      <c r="R6690" s="179"/>
      <c r="S6690" s="179"/>
      <c r="T6690" s="179"/>
      <c r="U6690" s="179"/>
      <c r="V6690" s="179"/>
      <c r="W6690" s="179"/>
      <c r="X6690" s="179"/>
      <c r="Y6690" s="179"/>
      <c r="Z6690" s="179"/>
      <c r="AA6690" s="222"/>
      <c r="AB6690" s="222"/>
      <c r="AC6690" s="222"/>
      <c r="AD6690" s="179"/>
      <c r="AE6690" s="179"/>
      <c r="AF6690" s="179"/>
      <c r="AG6690" s="179"/>
      <c r="AH6690" s="179"/>
      <c r="AI6690" s="179"/>
      <c r="AJ6690" s="179"/>
    </row>
    <row r="6691" spans="2:36" x14ac:dyDescent="0.3">
      <c r="B6691" s="224">
        <v>676800</v>
      </c>
      <c r="C6691" s="209">
        <v>286252</v>
      </c>
      <c r="D6691" s="206">
        <f t="shared" si="629"/>
        <v>0.42294917257683218</v>
      </c>
      <c r="E6691" s="208">
        <f t="shared" si="630"/>
        <v>0.45</v>
      </c>
      <c r="F6691" s="207">
        <v>15743.86</v>
      </c>
      <c r="G6691" s="207">
        <v>22900.16</v>
      </c>
      <c r="H6691" s="207">
        <v>25762.68</v>
      </c>
      <c r="I6691" s="214">
        <f t="shared" si="622"/>
        <v>267946</v>
      </c>
      <c r="J6691" s="211">
        <f t="shared" si="623"/>
        <v>0.39590130023640663</v>
      </c>
      <c r="K6691" s="212">
        <f t="shared" si="624"/>
        <v>0.45</v>
      </c>
      <c r="L6691" s="214">
        <f t="shared" si="625"/>
        <v>14737.03</v>
      </c>
      <c r="M6691" s="213">
        <f t="shared" si="626"/>
        <v>21435.68</v>
      </c>
      <c r="N6691" s="213">
        <f t="shared" si="627"/>
        <v>24115.14</v>
      </c>
      <c r="O6691" s="242">
        <f t="shared" si="628"/>
        <v>0.51529999999980647</v>
      </c>
      <c r="P6691" s="242"/>
      <c r="Q6691" s="179"/>
      <c r="R6691" s="179"/>
      <c r="S6691" s="179"/>
      <c r="T6691" s="179"/>
      <c r="U6691" s="179"/>
      <c r="V6691" s="179"/>
      <c r="W6691" s="179"/>
      <c r="X6691" s="179"/>
      <c r="Y6691" s="179"/>
      <c r="Z6691" s="179"/>
      <c r="AA6691" s="222"/>
      <c r="AB6691" s="222"/>
      <c r="AC6691" s="222"/>
      <c r="AD6691" s="179"/>
      <c r="AE6691" s="179"/>
      <c r="AF6691" s="179"/>
      <c r="AG6691" s="179"/>
      <c r="AH6691" s="179"/>
      <c r="AI6691" s="179"/>
      <c r="AJ6691" s="179"/>
    </row>
    <row r="6692" spans="2:36" x14ac:dyDescent="0.3">
      <c r="B6692" s="224">
        <v>676900</v>
      </c>
      <c r="C6692" s="209">
        <v>286297</v>
      </c>
      <c r="D6692" s="206">
        <f t="shared" si="629"/>
        <v>0.42295316885802925</v>
      </c>
      <c r="E6692" s="208">
        <f t="shared" si="630"/>
        <v>0.45</v>
      </c>
      <c r="F6692" s="207">
        <v>15746.33</v>
      </c>
      <c r="G6692" s="207">
        <v>22903.759999999998</v>
      </c>
      <c r="H6692" s="207">
        <v>25766.73</v>
      </c>
      <c r="I6692" s="214">
        <f t="shared" si="622"/>
        <v>267991</v>
      </c>
      <c r="J6692" s="211">
        <f t="shared" si="623"/>
        <v>0.3959092923622396</v>
      </c>
      <c r="K6692" s="212">
        <f t="shared" si="624"/>
        <v>0.45</v>
      </c>
      <c r="L6692" s="214">
        <f t="shared" si="625"/>
        <v>14739.504999999999</v>
      </c>
      <c r="M6692" s="213">
        <f t="shared" si="626"/>
        <v>21439.279999999999</v>
      </c>
      <c r="N6692" s="213">
        <f t="shared" si="627"/>
        <v>24119.19</v>
      </c>
      <c r="O6692" s="242">
        <f t="shared" si="628"/>
        <v>0.51519999999996802</v>
      </c>
      <c r="P6692" s="242"/>
      <c r="Q6692" s="179"/>
      <c r="R6692" s="179"/>
      <c r="S6692" s="179"/>
      <c r="T6692" s="179"/>
      <c r="U6692" s="179"/>
      <c r="V6692" s="179"/>
      <c r="W6692" s="179"/>
      <c r="X6692" s="179"/>
      <c r="Y6692" s="179"/>
      <c r="Z6692" s="179"/>
      <c r="AA6692" s="222"/>
      <c r="AB6692" s="222"/>
      <c r="AC6692" s="222"/>
      <c r="AD6692" s="179"/>
      <c r="AE6692" s="179"/>
      <c r="AF6692" s="179"/>
      <c r="AG6692" s="179"/>
      <c r="AH6692" s="179"/>
      <c r="AI6692" s="179"/>
      <c r="AJ6692" s="179"/>
    </row>
    <row r="6693" spans="2:36" x14ac:dyDescent="0.3">
      <c r="B6693" s="224">
        <v>677000</v>
      </c>
      <c r="C6693" s="209">
        <v>286342</v>
      </c>
      <c r="D6693" s="206">
        <f t="shared" si="629"/>
        <v>0.42295716395864108</v>
      </c>
      <c r="E6693" s="208">
        <f t="shared" si="630"/>
        <v>0.45</v>
      </c>
      <c r="F6693" s="207">
        <v>15748.81</v>
      </c>
      <c r="G6693" s="207">
        <v>22907.360000000001</v>
      </c>
      <c r="H6693" s="207">
        <v>25770.78</v>
      </c>
      <c r="I6693" s="214">
        <f t="shared" si="622"/>
        <v>268036</v>
      </c>
      <c r="J6693" s="211">
        <f t="shared" si="623"/>
        <v>0.39591728212703103</v>
      </c>
      <c r="K6693" s="212">
        <f t="shared" si="624"/>
        <v>0.45</v>
      </c>
      <c r="L6693" s="214">
        <f t="shared" si="625"/>
        <v>14741.98</v>
      </c>
      <c r="M6693" s="213">
        <f t="shared" si="626"/>
        <v>21442.880000000001</v>
      </c>
      <c r="N6693" s="213">
        <f t="shared" si="627"/>
        <v>24123.239999999998</v>
      </c>
      <c r="O6693" s="242">
        <f t="shared" si="628"/>
        <v>0.51529999999966092</v>
      </c>
      <c r="P6693" s="242"/>
      <c r="Q6693" s="179"/>
      <c r="R6693" s="179"/>
      <c r="S6693" s="179"/>
      <c r="T6693" s="179"/>
      <c r="U6693" s="179"/>
      <c r="V6693" s="179"/>
      <c r="W6693" s="179"/>
      <c r="X6693" s="179"/>
      <c r="Y6693" s="179"/>
      <c r="Z6693" s="179"/>
      <c r="AA6693" s="222"/>
      <c r="AB6693" s="222"/>
      <c r="AC6693" s="222"/>
      <c r="AD6693" s="179"/>
      <c r="AE6693" s="179"/>
      <c r="AF6693" s="179"/>
      <c r="AG6693" s="179"/>
      <c r="AH6693" s="179"/>
      <c r="AI6693" s="179"/>
      <c r="AJ6693" s="179"/>
    </row>
    <row r="6694" spans="2:36" x14ac:dyDescent="0.3">
      <c r="B6694" s="224">
        <v>677100</v>
      </c>
      <c r="C6694" s="209">
        <v>286387</v>
      </c>
      <c r="D6694" s="206">
        <f t="shared" si="629"/>
        <v>0.42296115787919064</v>
      </c>
      <c r="E6694" s="208">
        <f t="shared" si="630"/>
        <v>0.45</v>
      </c>
      <c r="F6694" s="207">
        <v>15751.28</v>
      </c>
      <c r="G6694" s="207">
        <v>22910.959999999999</v>
      </c>
      <c r="H6694" s="207">
        <v>25774.83</v>
      </c>
      <c r="I6694" s="214">
        <f t="shared" si="622"/>
        <v>268081</v>
      </c>
      <c r="J6694" s="211">
        <f t="shared" si="623"/>
        <v>0.39592526953182688</v>
      </c>
      <c r="K6694" s="212">
        <f t="shared" si="624"/>
        <v>0.45</v>
      </c>
      <c r="L6694" s="214">
        <f t="shared" si="625"/>
        <v>14744.455</v>
      </c>
      <c r="M6694" s="213">
        <f t="shared" si="626"/>
        <v>21446.48</v>
      </c>
      <c r="N6694" s="213">
        <f t="shared" si="627"/>
        <v>24127.29</v>
      </c>
      <c r="O6694" s="242">
        <f t="shared" si="628"/>
        <v>0.51520000000047728</v>
      </c>
      <c r="P6694" s="242"/>
      <c r="Q6694" s="179"/>
      <c r="R6694" s="179"/>
      <c r="S6694" s="179"/>
      <c r="T6694" s="179"/>
      <c r="U6694" s="179"/>
      <c r="V6694" s="179"/>
      <c r="W6694" s="179"/>
      <c r="X6694" s="179"/>
      <c r="Y6694" s="179"/>
      <c r="Z6694" s="179"/>
      <c r="AA6694" s="222"/>
      <c r="AB6694" s="222"/>
      <c r="AC6694" s="222"/>
      <c r="AD6694" s="179"/>
      <c r="AE6694" s="179"/>
      <c r="AF6694" s="179"/>
      <c r="AG6694" s="179"/>
      <c r="AH6694" s="179"/>
      <c r="AI6694" s="179"/>
      <c r="AJ6694" s="179"/>
    </row>
    <row r="6695" spans="2:36" x14ac:dyDescent="0.3">
      <c r="B6695" s="224">
        <v>677200</v>
      </c>
      <c r="C6695" s="209">
        <v>286432</v>
      </c>
      <c r="D6695" s="206">
        <f t="shared" si="629"/>
        <v>0.42296515062020085</v>
      </c>
      <c r="E6695" s="208">
        <f t="shared" si="630"/>
        <v>0.45</v>
      </c>
      <c r="F6695" s="207">
        <v>15753.76</v>
      </c>
      <c r="G6695" s="207">
        <v>22914.560000000001</v>
      </c>
      <c r="H6695" s="207">
        <v>25778.880000000001</v>
      </c>
      <c r="I6695" s="214">
        <f t="shared" si="622"/>
        <v>268126</v>
      </c>
      <c r="J6695" s="211">
        <f t="shared" si="623"/>
        <v>0.39593325457767276</v>
      </c>
      <c r="K6695" s="212">
        <f t="shared" si="624"/>
        <v>0.45</v>
      </c>
      <c r="L6695" s="214">
        <f t="shared" si="625"/>
        <v>14746.93</v>
      </c>
      <c r="M6695" s="213">
        <f t="shared" si="626"/>
        <v>21450.080000000002</v>
      </c>
      <c r="N6695" s="213">
        <f t="shared" si="627"/>
        <v>24131.34</v>
      </c>
      <c r="O6695" s="242">
        <f t="shared" si="628"/>
        <v>0.51530000000013387</v>
      </c>
      <c r="P6695" s="242"/>
      <c r="Q6695" s="179"/>
      <c r="R6695" s="179"/>
      <c r="S6695" s="179"/>
      <c r="T6695" s="179"/>
      <c r="U6695" s="179"/>
      <c r="V6695" s="179"/>
      <c r="W6695" s="179"/>
      <c r="X6695" s="179"/>
      <c r="Y6695" s="179"/>
      <c r="Z6695" s="179"/>
      <c r="AA6695" s="222"/>
      <c r="AB6695" s="222"/>
      <c r="AC6695" s="222"/>
      <c r="AD6695" s="179"/>
      <c r="AE6695" s="179"/>
      <c r="AF6695" s="179"/>
      <c r="AG6695" s="179"/>
      <c r="AH6695" s="179"/>
      <c r="AI6695" s="179"/>
      <c r="AJ6695" s="179"/>
    </row>
    <row r="6696" spans="2:36" x14ac:dyDescent="0.3">
      <c r="B6696" s="224">
        <v>677300</v>
      </c>
      <c r="C6696" s="209">
        <v>286477</v>
      </c>
      <c r="D6696" s="206">
        <f t="shared" si="629"/>
        <v>0.422969142182194</v>
      </c>
      <c r="E6696" s="208">
        <f t="shared" si="630"/>
        <v>0.45</v>
      </c>
      <c r="F6696" s="207">
        <v>15756.23</v>
      </c>
      <c r="G6696" s="207">
        <v>22918.16</v>
      </c>
      <c r="H6696" s="207">
        <v>25782.93</v>
      </c>
      <c r="I6696" s="214">
        <f t="shared" si="622"/>
        <v>268171</v>
      </c>
      <c r="J6696" s="211">
        <f t="shared" si="623"/>
        <v>0.39594123726561348</v>
      </c>
      <c r="K6696" s="212">
        <f t="shared" si="624"/>
        <v>0.45</v>
      </c>
      <c r="L6696" s="214">
        <f t="shared" si="625"/>
        <v>14749.405000000001</v>
      </c>
      <c r="M6696" s="213">
        <f t="shared" si="626"/>
        <v>21453.68</v>
      </c>
      <c r="N6696" s="213">
        <f t="shared" si="627"/>
        <v>24135.39</v>
      </c>
      <c r="O6696" s="242">
        <f t="shared" si="628"/>
        <v>0.51519999999971333</v>
      </c>
      <c r="P6696" s="242"/>
      <c r="Q6696" s="179"/>
      <c r="R6696" s="179"/>
      <c r="S6696" s="179"/>
      <c r="T6696" s="179"/>
      <c r="U6696" s="179"/>
      <c r="V6696" s="179"/>
      <c r="W6696" s="179"/>
      <c r="X6696" s="179"/>
      <c r="Y6696" s="179"/>
      <c r="Z6696" s="179"/>
      <c r="AA6696" s="222"/>
      <c r="AB6696" s="222"/>
      <c r="AC6696" s="222"/>
      <c r="AD6696" s="179"/>
      <c r="AE6696" s="179"/>
      <c r="AF6696" s="179"/>
      <c r="AG6696" s="179"/>
      <c r="AH6696" s="179"/>
      <c r="AI6696" s="179"/>
      <c r="AJ6696" s="179"/>
    </row>
    <row r="6697" spans="2:36" x14ac:dyDescent="0.3">
      <c r="B6697" s="224">
        <v>677400</v>
      </c>
      <c r="C6697" s="209">
        <v>286522</v>
      </c>
      <c r="D6697" s="206">
        <f t="shared" si="629"/>
        <v>0.42297313256569236</v>
      </c>
      <c r="E6697" s="208">
        <f t="shared" si="630"/>
        <v>0.45</v>
      </c>
      <c r="F6697" s="207">
        <v>15758.71</v>
      </c>
      <c r="G6697" s="207">
        <v>22921.759999999998</v>
      </c>
      <c r="H6697" s="207">
        <v>25786.98</v>
      </c>
      <c r="I6697" s="214">
        <f t="shared" ref="I6697:I6760" si="631">I6696+45</f>
        <v>268216</v>
      </c>
      <c r="J6697" s="211">
        <f t="shared" si="623"/>
        <v>0.39594921759669321</v>
      </c>
      <c r="K6697" s="212">
        <f t="shared" si="624"/>
        <v>0.45</v>
      </c>
      <c r="L6697" s="214">
        <f t="shared" si="625"/>
        <v>14751.88</v>
      </c>
      <c r="M6697" s="213">
        <f t="shared" si="626"/>
        <v>21457.279999999999</v>
      </c>
      <c r="N6697" s="213">
        <f t="shared" si="627"/>
        <v>24139.439999999999</v>
      </c>
      <c r="O6697" s="242">
        <f t="shared" si="628"/>
        <v>0.51530000000002474</v>
      </c>
      <c r="P6697" s="242"/>
      <c r="Q6697" s="179"/>
      <c r="R6697" s="179"/>
      <c r="S6697" s="179"/>
      <c r="T6697" s="179"/>
      <c r="U6697" s="179"/>
      <c r="V6697" s="179"/>
      <c r="W6697" s="179"/>
      <c r="X6697" s="179"/>
      <c r="Y6697" s="179"/>
      <c r="Z6697" s="179"/>
      <c r="AA6697" s="222"/>
      <c r="AB6697" s="222"/>
      <c r="AC6697" s="222"/>
      <c r="AD6697" s="179"/>
      <c r="AE6697" s="179"/>
      <c r="AF6697" s="179"/>
      <c r="AG6697" s="179"/>
      <c r="AH6697" s="179"/>
      <c r="AI6697" s="179"/>
      <c r="AJ6697" s="179"/>
    </row>
    <row r="6698" spans="2:36" x14ac:dyDescent="0.3">
      <c r="B6698" s="224">
        <v>677500</v>
      </c>
      <c r="C6698" s="209">
        <v>286567</v>
      </c>
      <c r="D6698" s="206">
        <f t="shared" si="629"/>
        <v>0.42297712177121771</v>
      </c>
      <c r="E6698" s="208">
        <f t="shared" si="630"/>
        <v>0.45</v>
      </c>
      <c r="F6698" s="207">
        <v>15761.18</v>
      </c>
      <c r="G6698" s="207">
        <v>22925.360000000001</v>
      </c>
      <c r="H6698" s="207">
        <v>25791.03</v>
      </c>
      <c r="I6698" s="214">
        <f t="shared" si="631"/>
        <v>268261</v>
      </c>
      <c r="J6698" s="211">
        <f t="shared" si="623"/>
        <v>0.39595719557195574</v>
      </c>
      <c r="K6698" s="212">
        <f t="shared" si="624"/>
        <v>0.45</v>
      </c>
      <c r="L6698" s="214">
        <f t="shared" si="625"/>
        <v>14754.355</v>
      </c>
      <c r="M6698" s="213">
        <f t="shared" si="626"/>
        <v>21460.880000000001</v>
      </c>
      <c r="N6698" s="213">
        <f t="shared" si="627"/>
        <v>24143.489999999998</v>
      </c>
      <c r="O6698" s="242">
        <f t="shared" si="628"/>
        <v>0.51519999999964061</v>
      </c>
      <c r="P6698" s="242"/>
      <c r="Q6698" s="179"/>
      <c r="R6698" s="179"/>
      <c r="S6698" s="179"/>
      <c r="T6698" s="179"/>
      <c r="U6698" s="179"/>
      <c r="V6698" s="179"/>
      <c r="W6698" s="179"/>
      <c r="X6698" s="179"/>
      <c r="Y6698" s="179"/>
      <c r="Z6698" s="179"/>
      <c r="AA6698" s="222"/>
      <c r="AB6698" s="222"/>
      <c r="AC6698" s="222"/>
      <c r="AD6698" s="179"/>
      <c r="AE6698" s="179"/>
      <c r="AF6698" s="179"/>
      <c r="AG6698" s="179"/>
      <c r="AH6698" s="179"/>
      <c r="AI6698" s="179"/>
      <c r="AJ6698" s="179"/>
    </row>
    <row r="6699" spans="2:36" x14ac:dyDescent="0.3">
      <c r="B6699" s="224">
        <v>677600</v>
      </c>
      <c r="C6699" s="209">
        <v>286612</v>
      </c>
      <c r="D6699" s="206">
        <f t="shared" si="629"/>
        <v>0.4229811097992916</v>
      </c>
      <c r="E6699" s="208">
        <f t="shared" si="630"/>
        <v>0.45</v>
      </c>
      <c r="F6699" s="207">
        <v>15763.66</v>
      </c>
      <c r="G6699" s="207">
        <v>22928.959999999999</v>
      </c>
      <c r="H6699" s="207">
        <v>25795.08</v>
      </c>
      <c r="I6699" s="214">
        <f t="shared" si="631"/>
        <v>268306</v>
      </c>
      <c r="J6699" s="211">
        <f t="shared" si="623"/>
        <v>0.3959651711924439</v>
      </c>
      <c r="K6699" s="212">
        <f t="shared" si="624"/>
        <v>0.45</v>
      </c>
      <c r="L6699" s="214">
        <f t="shared" si="625"/>
        <v>14756.83</v>
      </c>
      <c r="M6699" s="213">
        <f t="shared" si="626"/>
        <v>21464.48</v>
      </c>
      <c r="N6699" s="213">
        <f t="shared" si="627"/>
        <v>24147.54</v>
      </c>
      <c r="O6699" s="242">
        <f t="shared" si="628"/>
        <v>0.5152999999999156</v>
      </c>
      <c r="P6699" s="242"/>
      <c r="Q6699" s="179"/>
      <c r="R6699" s="179"/>
      <c r="S6699" s="179"/>
      <c r="T6699" s="179"/>
      <c r="U6699" s="179"/>
      <c r="V6699" s="179"/>
      <c r="W6699" s="179"/>
      <c r="X6699" s="179"/>
      <c r="Y6699" s="179"/>
      <c r="Z6699" s="179"/>
      <c r="AA6699" s="222"/>
      <c r="AB6699" s="222"/>
      <c r="AC6699" s="222"/>
      <c r="AD6699" s="179"/>
      <c r="AE6699" s="179"/>
      <c r="AF6699" s="179"/>
      <c r="AG6699" s="179"/>
      <c r="AH6699" s="179"/>
      <c r="AI6699" s="179"/>
      <c r="AJ6699" s="179"/>
    </row>
    <row r="6700" spans="2:36" x14ac:dyDescent="0.3">
      <c r="B6700" s="224">
        <v>677700</v>
      </c>
      <c r="C6700" s="209">
        <v>286657</v>
      </c>
      <c r="D6700" s="206">
        <f t="shared" si="629"/>
        <v>0.42298509665043532</v>
      </c>
      <c r="E6700" s="208">
        <f t="shared" si="630"/>
        <v>0.45</v>
      </c>
      <c r="F6700" s="207">
        <v>15766.13</v>
      </c>
      <c r="G6700" s="207">
        <v>22932.560000000001</v>
      </c>
      <c r="H6700" s="207">
        <v>25799.13</v>
      </c>
      <c r="I6700" s="214">
        <f t="shared" si="631"/>
        <v>268351</v>
      </c>
      <c r="J6700" s="211">
        <f t="shared" si="623"/>
        <v>0.39597314445920023</v>
      </c>
      <c r="K6700" s="212">
        <f t="shared" si="624"/>
        <v>0.45</v>
      </c>
      <c r="L6700" s="214">
        <f t="shared" si="625"/>
        <v>14759.305</v>
      </c>
      <c r="M6700" s="213">
        <f t="shared" si="626"/>
        <v>21468.080000000002</v>
      </c>
      <c r="N6700" s="213">
        <f t="shared" si="627"/>
        <v>24151.59</v>
      </c>
      <c r="O6700" s="242">
        <f t="shared" si="628"/>
        <v>0.51520000000007715</v>
      </c>
      <c r="P6700" s="242"/>
      <c r="Q6700" s="179"/>
      <c r="R6700" s="179"/>
      <c r="S6700" s="179"/>
      <c r="T6700" s="179"/>
      <c r="U6700" s="179"/>
      <c r="V6700" s="179"/>
      <c r="W6700" s="179"/>
      <c r="X6700" s="179"/>
      <c r="Y6700" s="179"/>
      <c r="Z6700" s="179"/>
      <c r="AA6700" s="222"/>
      <c r="AB6700" s="222"/>
      <c r="AC6700" s="222"/>
      <c r="AD6700" s="179"/>
      <c r="AE6700" s="179"/>
      <c r="AF6700" s="179"/>
      <c r="AG6700" s="179"/>
      <c r="AH6700" s="179"/>
      <c r="AI6700" s="179"/>
      <c r="AJ6700" s="179"/>
    </row>
    <row r="6701" spans="2:36" x14ac:dyDescent="0.3">
      <c r="B6701" s="224">
        <v>677800</v>
      </c>
      <c r="C6701" s="209">
        <v>286702</v>
      </c>
      <c r="D6701" s="206">
        <f t="shared" si="629"/>
        <v>0.42298908232516969</v>
      </c>
      <c r="E6701" s="208">
        <f t="shared" si="630"/>
        <v>0.45</v>
      </c>
      <c r="F6701" s="207">
        <v>15768.61</v>
      </c>
      <c r="G6701" s="207">
        <v>22936.16</v>
      </c>
      <c r="H6701" s="207">
        <v>25803.18</v>
      </c>
      <c r="I6701" s="214">
        <f t="shared" si="631"/>
        <v>268396</v>
      </c>
      <c r="J6701" s="211">
        <f t="shared" si="623"/>
        <v>0.39598111537326647</v>
      </c>
      <c r="K6701" s="212">
        <f t="shared" si="624"/>
        <v>0.45</v>
      </c>
      <c r="L6701" s="214">
        <f t="shared" si="625"/>
        <v>14761.78</v>
      </c>
      <c r="M6701" s="213">
        <f t="shared" si="626"/>
        <v>21471.68</v>
      </c>
      <c r="N6701" s="213">
        <f t="shared" si="627"/>
        <v>24155.64</v>
      </c>
      <c r="O6701" s="242">
        <f t="shared" si="628"/>
        <v>0.51529999999980647</v>
      </c>
      <c r="P6701" s="242"/>
      <c r="Q6701" s="179"/>
      <c r="R6701" s="179"/>
      <c r="S6701" s="179"/>
      <c r="T6701" s="179"/>
      <c r="U6701" s="179"/>
      <c r="V6701" s="179"/>
      <c r="W6701" s="179"/>
      <c r="X6701" s="179"/>
      <c r="Y6701" s="179"/>
      <c r="Z6701" s="179"/>
      <c r="AA6701" s="222"/>
      <c r="AB6701" s="222"/>
      <c r="AC6701" s="222"/>
      <c r="AD6701" s="179"/>
      <c r="AE6701" s="179"/>
      <c r="AF6701" s="179"/>
      <c r="AG6701" s="179"/>
      <c r="AH6701" s="179"/>
      <c r="AI6701" s="179"/>
      <c r="AJ6701" s="179"/>
    </row>
    <row r="6702" spans="2:36" x14ac:dyDescent="0.3">
      <c r="B6702" s="224">
        <v>677900</v>
      </c>
      <c r="C6702" s="209">
        <v>286747</v>
      </c>
      <c r="D6702" s="206">
        <f t="shared" si="629"/>
        <v>0.42299306682401533</v>
      </c>
      <c r="E6702" s="208">
        <f t="shared" si="630"/>
        <v>0.45</v>
      </c>
      <c r="F6702" s="207">
        <v>15771.08</v>
      </c>
      <c r="G6702" s="207">
        <v>22939.759999999998</v>
      </c>
      <c r="H6702" s="207">
        <v>25807.23</v>
      </c>
      <c r="I6702" s="214">
        <f t="shared" si="631"/>
        <v>268441</v>
      </c>
      <c r="J6702" s="211">
        <f t="shared" si="623"/>
        <v>0.39598908393568372</v>
      </c>
      <c r="K6702" s="212">
        <f t="shared" si="624"/>
        <v>0.45</v>
      </c>
      <c r="L6702" s="214">
        <f t="shared" si="625"/>
        <v>14764.254999999999</v>
      </c>
      <c r="M6702" s="213">
        <f t="shared" si="626"/>
        <v>21475.279999999999</v>
      </c>
      <c r="N6702" s="213">
        <f t="shared" si="627"/>
        <v>24159.69</v>
      </c>
      <c r="O6702" s="242">
        <f t="shared" si="628"/>
        <v>0.51519999999996802</v>
      </c>
      <c r="P6702" s="242"/>
      <c r="Q6702" s="179"/>
      <c r="R6702" s="179"/>
      <c r="S6702" s="179"/>
      <c r="T6702" s="179"/>
      <c r="U6702" s="179"/>
      <c r="V6702" s="179"/>
      <c r="W6702" s="179"/>
      <c r="X6702" s="179"/>
      <c r="Y6702" s="179"/>
      <c r="Z6702" s="179"/>
      <c r="AA6702" s="222"/>
      <c r="AB6702" s="222"/>
      <c r="AC6702" s="222"/>
      <c r="AD6702" s="179"/>
      <c r="AE6702" s="179"/>
      <c r="AF6702" s="179"/>
      <c r="AG6702" s="179"/>
      <c r="AH6702" s="179"/>
      <c r="AI6702" s="179"/>
      <c r="AJ6702" s="179"/>
    </row>
    <row r="6703" spans="2:36" x14ac:dyDescent="0.3">
      <c r="B6703" s="224">
        <v>678000</v>
      </c>
      <c r="C6703" s="209">
        <v>286792</v>
      </c>
      <c r="D6703" s="206">
        <f t="shared" si="629"/>
        <v>0.42299705014749261</v>
      </c>
      <c r="E6703" s="208">
        <f t="shared" si="630"/>
        <v>0.45</v>
      </c>
      <c r="F6703" s="207">
        <v>15773.56</v>
      </c>
      <c r="G6703" s="207">
        <v>22943.360000000001</v>
      </c>
      <c r="H6703" s="207">
        <v>25811.279999999999</v>
      </c>
      <c r="I6703" s="214">
        <f t="shared" si="631"/>
        <v>268486</v>
      </c>
      <c r="J6703" s="211">
        <f t="shared" si="623"/>
        <v>0.39599705014749265</v>
      </c>
      <c r="K6703" s="212">
        <f t="shared" si="624"/>
        <v>0.45</v>
      </c>
      <c r="L6703" s="214">
        <f t="shared" si="625"/>
        <v>14766.73</v>
      </c>
      <c r="M6703" s="213">
        <f t="shared" si="626"/>
        <v>21478.880000000001</v>
      </c>
      <c r="N6703" s="213">
        <f t="shared" si="627"/>
        <v>24163.739999999998</v>
      </c>
      <c r="O6703" s="242">
        <f t="shared" si="628"/>
        <v>0.51529999999966092</v>
      </c>
      <c r="P6703" s="242"/>
      <c r="Q6703" s="179"/>
      <c r="R6703" s="179"/>
      <c r="S6703" s="179"/>
      <c r="T6703" s="179"/>
      <c r="U6703" s="179"/>
      <c r="V6703" s="179"/>
      <c r="W6703" s="179"/>
      <c r="X6703" s="179"/>
      <c r="Y6703" s="179"/>
      <c r="Z6703" s="179"/>
      <c r="AA6703" s="222"/>
      <c r="AB6703" s="222"/>
      <c r="AC6703" s="222"/>
      <c r="AD6703" s="179"/>
      <c r="AE6703" s="179"/>
      <c r="AF6703" s="179"/>
      <c r="AG6703" s="179"/>
      <c r="AH6703" s="179"/>
      <c r="AI6703" s="179"/>
      <c r="AJ6703" s="179"/>
    </row>
    <row r="6704" spans="2:36" x14ac:dyDescent="0.3">
      <c r="B6704" s="224">
        <v>678100</v>
      </c>
      <c r="C6704" s="209">
        <v>286837</v>
      </c>
      <c r="D6704" s="206">
        <f t="shared" si="629"/>
        <v>0.42300103229612152</v>
      </c>
      <c r="E6704" s="208">
        <f t="shared" si="630"/>
        <v>0.45</v>
      </c>
      <c r="F6704" s="207">
        <v>15776.03</v>
      </c>
      <c r="G6704" s="207">
        <v>22946.959999999999</v>
      </c>
      <c r="H6704" s="207">
        <v>25815.33</v>
      </c>
      <c r="I6704" s="214">
        <f t="shared" si="631"/>
        <v>268531</v>
      </c>
      <c r="J6704" s="211">
        <f t="shared" si="623"/>
        <v>0.39600501400973309</v>
      </c>
      <c r="K6704" s="212">
        <f t="shared" si="624"/>
        <v>0.45</v>
      </c>
      <c r="L6704" s="214">
        <f t="shared" si="625"/>
        <v>14769.205</v>
      </c>
      <c r="M6704" s="213">
        <f t="shared" si="626"/>
        <v>21482.48</v>
      </c>
      <c r="N6704" s="213">
        <f t="shared" si="627"/>
        <v>24167.79</v>
      </c>
      <c r="O6704" s="242">
        <f t="shared" si="628"/>
        <v>0.51520000000047728</v>
      </c>
      <c r="P6704" s="242"/>
      <c r="Q6704" s="179"/>
      <c r="R6704" s="179"/>
      <c r="S6704" s="179"/>
      <c r="T6704" s="179"/>
      <c r="U6704" s="179"/>
      <c r="V6704" s="179"/>
      <c r="W6704" s="179"/>
      <c r="X6704" s="179"/>
      <c r="Y6704" s="179"/>
      <c r="Z6704" s="179"/>
      <c r="AA6704" s="222"/>
      <c r="AB6704" s="222"/>
      <c r="AC6704" s="222"/>
      <c r="AD6704" s="179"/>
      <c r="AE6704" s="179"/>
      <c r="AF6704" s="179"/>
      <c r="AG6704" s="179"/>
      <c r="AH6704" s="179"/>
      <c r="AI6704" s="179"/>
      <c r="AJ6704" s="179"/>
    </row>
    <row r="6705" spans="2:36" x14ac:dyDescent="0.3">
      <c r="B6705" s="224">
        <v>678200</v>
      </c>
      <c r="C6705" s="209">
        <v>286882</v>
      </c>
      <c r="D6705" s="206">
        <f t="shared" si="629"/>
        <v>0.42300501327042173</v>
      </c>
      <c r="E6705" s="208">
        <f t="shared" si="630"/>
        <v>0.45</v>
      </c>
      <c r="F6705" s="207">
        <v>15778.51</v>
      </c>
      <c r="G6705" s="207">
        <v>22950.560000000001</v>
      </c>
      <c r="H6705" s="207">
        <v>25819.38</v>
      </c>
      <c r="I6705" s="214">
        <f t="shared" si="631"/>
        <v>268576</v>
      </c>
      <c r="J6705" s="211">
        <f t="shared" si="623"/>
        <v>0.39601297552344439</v>
      </c>
      <c r="K6705" s="212">
        <f t="shared" si="624"/>
        <v>0.45</v>
      </c>
      <c r="L6705" s="214">
        <f t="shared" si="625"/>
        <v>14771.68</v>
      </c>
      <c r="M6705" s="213">
        <f t="shared" si="626"/>
        <v>21486.080000000002</v>
      </c>
      <c r="N6705" s="213">
        <f t="shared" si="627"/>
        <v>24171.84</v>
      </c>
      <c r="O6705" s="242">
        <f t="shared" si="628"/>
        <v>0.51530000000013387</v>
      </c>
      <c r="P6705" s="242"/>
      <c r="Q6705" s="179"/>
      <c r="R6705" s="179"/>
      <c r="S6705" s="179"/>
      <c r="T6705" s="179"/>
      <c r="U6705" s="179"/>
      <c r="V6705" s="179"/>
      <c r="W6705" s="179"/>
      <c r="X6705" s="179"/>
      <c r="Y6705" s="179"/>
      <c r="Z6705" s="179"/>
      <c r="AA6705" s="222"/>
      <c r="AB6705" s="222"/>
      <c r="AC6705" s="222"/>
      <c r="AD6705" s="179"/>
      <c r="AE6705" s="179"/>
      <c r="AF6705" s="179"/>
      <c r="AG6705" s="179"/>
      <c r="AH6705" s="179"/>
      <c r="AI6705" s="179"/>
      <c r="AJ6705" s="179"/>
    </row>
    <row r="6706" spans="2:36" x14ac:dyDescent="0.3">
      <c r="B6706" s="224">
        <v>678300</v>
      </c>
      <c r="C6706" s="209">
        <v>286927</v>
      </c>
      <c r="D6706" s="206">
        <f t="shared" si="629"/>
        <v>0.42300899307091255</v>
      </c>
      <c r="E6706" s="208">
        <f t="shared" si="630"/>
        <v>0.45</v>
      </c>
      <c r="F6706" s="207">
        <v>15780.98</v>
      </c>
      <c r="G6706" s="207">
        <v>22954.16</v>
      </c>
      <c r="H6706" s="207">
        <v>25823.43</v>
      </c>
      <c r="I6706" s="214">
        <f t="shared" si="631"/>
        <v>268621</v>
      </c>
      <c r="J6706" s="211">
        <f t="shared" si="623"/>
        <v>0.39602093468966532</v>
      </c>
      <c r="K6706" s="212">
        <f t="shared" si="624"/>
        <v>0.45</v>
      </c>
      <c r="L6706" s="214">
        <f t="shared" si="625"/>
        <v>14774.155000000001</v>
      </c>
      <c r="M6706" s="213">
        <f t="shared" si="626"/>
        <v>21489.68</v>
      </c>
      <c r="N6706" s="213">
        <f t="shared" si="627"/>
        <v>24175.89</v>
      </c>
      <c r="O6706" s="242">
        <f t="shared" si="628"/>
        <v>0.51519999999971333</v>
      </c>
      <c r="P6706" s="242"/>
      <c r="Q6706" s="179"/>
      <c r="R6706" s="179"/>
      <c r="S6706" s="179"/>
      <c r="T6706" s="179"/>
      <c r="U6706" s="179"/>
      <c r="V6706" s="179"/>
      <c r="W6706" s="179"/>
      <c r="X6706" s="179"/>
      <c r="Y6706" s="179"/>
      <c r="Z6706" s="179"/>
      <c r="AA6706" s="222"/>
      <c r="AB6706" s="222"/>
      <c r="AC6706" s="222"/>
      <c r="AD6706" s="179"/>
      <c r="AE6706" s="179"/>
      <c r="AF6706" s="179"/>
      <c r="AG6706" s="179"/>
      <c r="AH6706" s="179"/>
      <c r="AI6706" s="179"/>
      <c r="AJ6706" s="179"/>
    </row>
    <row r="6707" spans="2:36" x14ac:dyDescent="0.3">
      <c r="B6707" s="224">
        <v>678400</v>
      </c>
      <c r="C6707" s="209">
        <v>286972</v>
      </c>
      <c r="D6707" s="206">
        <f t="shared" si="629"/>
        <v>0.42301297169811319</v>
      </c>
      <c r="E6707" s="208">
        <f t="shared" si="630"/>
        <v>0.45</v>
      </c>
      <c r="F6707" s="207">
        <v>15783.46</v>
      </c>
      <c r="G6707" s="207">
        <v>22957.759999999998</v>
      </c>
      <c r="H6707" s="207">
        <v>25827.48</v>
      </c>
      <c r="I6707" s="214">
        <f t="shared" si="631"/>
        <v>268666</v>
      </c>
      <c r="J6707" s="211">
        <f t="shared" si="623"/>
        <v>0.39602889150943399</v>
      </c>
      <c r="K6707" s="212">
        <f t="shared" si="624"/>
        <v>0.45</v>
      </c>
      <c r="L6707" s="214">
        <f t="shared" si="625"/>
        <v>14776.63</v>
      </c>
      <c r="M6707" s="213">
        <f t="shared" si="626"/>
        <v>21493.279999999999</v>
      </c>
      <c r="N6707" s="213">
        <f t="shared" si="627"/>
        <v>24179.94</v>
      </c>
      <c r="O6707" s="242">
        <f t="shared" si="628"/>
        <v>0.51530000000002474</v>
      </c>
      <c r="P6707" s="242"/>
      <c r="Q6707" s="179"/>
      <c r="R6707" s="179"/>
      <c r="S6707" s="179"/>
      <c r="T6707" s="179"/>
      <c r="U6707" s="179"/>
      <c r="V6707" s="179"/>
      <c r="W6707" s="179"/>
      <c r="X6707" s="179"/>
      <c r="Y6707" s="179"/>
      <c r="Z6707" s="179"/>
      <c r="AA6707" s="222"/>
      <c r="AB6707" s="222"/>
      <c r="AC6707" s="222"/>
      <c r="AD6707" s="179"/>
      <c r="AE6707" s="179"/>
      <c r="AF6707" s="179"/>
      <c r="AG6707" s="179"/>
      <c r="AH6707" s="179"/>
      <c r="AI6707" s="179"/>
      <c r="AJ6707" s="179"/>
    </row>
    <row r="6708" spans="2:36" x14ac:dyDescent="0.3">
      <c r="B6708" s="224">
        <v>678500</v>
      </c>
      <c r="C6708" s="209">
        <v>287017</v>
      </c>
      <c r="D6708" s="206">
        <f t="shared" si="629"/>
        <v>0.4230169491525424</v>
      </c>
      <c r="E6708" s="208">
        <f t="shared" si="630"/>
        <v>0.45</v>
      </c>
      <c r="F6708" s="207">
        <v>15785.93</v>
      </c>
      <c r="G6708" s="207">
        <v>22961.360000000001</v>
      </c>
      <c r="H6708" s="207">
        <v>25831.53</v>
      </c>
      <c r="I6708" s="214">
        <f t="shared" si="631"/>
        <v>268711</v>
      </c>
      <c r="J6708" s="211">
        <f t="shared" si="623"/>
        <v>0.39603684598378774</v>
      </c>
      <c r="K6708" s="212">
        <f t="shared" si="624"/>
        <v>0.45</v>
      </c>
      <c r="L6708" s="214">
        <f t="shared" si="625"/>
        <v>14779.105</v>
      </c>
      <c r="M6708" s="213">
        <f t="shared" si="626"/>
        <v>21496.880000000001</v>
      </c>
      <c r="N6708" s="213">
        <f t="shared" si="627"/>
        <v>24183.989999999998</v>
      </c>
      <c r="O6708" s="242">
        <f t="shared" si="628"/>
        <v>0.51519999999964061</v>
      </c>
      <c r="P6708" s="242"/>
      <c r="Q6708" s="179"/>
      <c r="R6708" s="179"/>
      <c r="S6708" s="179"/>
      <c r="T6708" s="179"/>
      <c r="U6708" s="179"/>
      <c r="V6708" s="179"/>
      <c r="W6708" s="179"/>
      <c r="X6708" s="179"/>
      <c r="Y6708" s="179"/>
      <c r="Z6708" s="179"/>
      <c r="AA6708" s="222"/>
      <c r="AB6708" s="222"/>
      <c r="AC6708" s="222"/>
      <c r="AD6708" s="179"/>
      <c r="AE6708" s="179"/>
      <c r="AF6708" s="179"/>
      <c r="AG6708" s="179"/>
      <c r="AH6708" s="179"/>
      <c r="AI6708" s="179"/>
      <c r="AJ6708" s="179"/>
    </row>
    <row r="6709" spans="2:36" x14ac:dyDescent="0.3">
      <c r="B6709" s="224">
        <v>678600</v>
      </c>
      <c r="C6709" s="209">
        <v>287062</v>
      </c>
      <c r="D6709" s="206">
        <f t="shared" si="629"/>
        <v>0.42302092543471853</v>
      </c>
      <c r="E6709" s="208">
        <f t="shared" si="630"/>
        <v>0.45</v>
      </c>
      <c r="F6709" s="207">
        <v>15788.41</v>
      </c>
      <c r="G6709" s="207">
        <v>22964.959999999999</v>
      </c>
      <c r="H6709" s="207">
        <v>25835.58</v>
      </c>
      <c r="I6709" s="214">
        <f t="shared" si="631"/>
        <v>268756</v>
      </c>
      <c r="J6709" s="211">
        <f t="shared" si="623"/>
        <v>0.39604479811376364</v>
      </c>
      <c r="K6709" s="212">
        <f t="shared" si="624"/>
        <v>0.45</v>
      </c>
      <c r="L6709" s="214">
        <f t="shared" si="625"/>
        <v>14781.58</v>
      </c>
      <c r="M6709" s="213">
        <f t="shared" si="626"/>
        <v>21500.48</v>
      </c>
      <c r="N6709" s="213">
        <f t="shared" si="627"/>
        <v>24188.04</v>
      </c>
      <c r="O6709" s="242">
        <f t="shared" si="628"/>
        <v>0.5152999999999156</v>
      </c>
      <c r="P6709" s="242"/>
      <c r="Q6709" s="179"/>
      <c r="R6709" s="179"/>
      <c r="S6709" s="179"/>
      <c r="T6709" s="179"/>
      <c r="U6709" s="179"/>
      <c r="V6709" s="179"/>
      <c r="W6709" s="179"/>
      <c r="X6709" s="179"/>
      <c r="Y6709" s="179"/>
      <c r="Z6709" s="179"/>
      <c r="AA6709" s="222"/>
      <c r="AB6709" s="222"/>
      <c r="AC6709" s="222"/>
      <c r="AD6709" s="179"/>
      <c r="AE6709" s="179"/>
      <c r="AF6709" s="179"/>
      <c r="AG6709" s="179"/>
      <c r="AH6709" s="179"/>
      <c r="AI6709" s="179"/>
      <c r="AJ6709" s="179"/>
    </row>
    <row r="6710" spans="2:36" x14ac:dyDescent="0.3">
      <c r="B6710" s="224">
        <v>678700</v>
      </c>
      <c r="C6710" s="209">
        <v>287107</v>
      </c>
      <c r="D6710" s="206">
        <f t="shared" si="629"/>
        <v>0.42302490054515984</v>
      </c>
      <c r="E6710" s="208">
        <f t="shared" si="630"/>
        <v>0.45</v>
      </c>
      <c r="F6710" s="207">
        <v>15790.88</v>
      </c>
      <c r="G6710" s="207">
        <v>22968.560000000001</v>
      </c>
      <c r="H6710" s="207">
        <v>25839.63</v>
      </c>
      <c r="I6710" s="214">
        <f t="shared" si="631"/>
        <v>268801</v>
      </c>
      <c r="J6710" s="211">
        <f t="shared" si="623"/>
        <v>0.39605274790039779</v>
      </c>
      <c r="K6710" s="212">
        <f t="shared" si="624"/>
        <v>0.45</v>
      </c>
      <c r="L6710" s="214">
        <f t="shared" si="625"/>
        <v>14784.055</v>
      </c>
      <c r="M6710" s="213">
        <f t="shared" si="626"/>
        <v>21504.080000000002</v>
      </c>
      <c r="N6710" s="213">
        <f t="shared" si="627"/>
        <v>24192.09</v>
      </c>
      <c r="O6710" s="242">
        <f t="shared" si="628"/>
        <v>0.51520000000007715</v>
      </c>
      <c r="P6710" s="242"/>
      <c r="Q6710" s="179"/>
      <c r="R6710" s="179"/>
      <c r="S6710" s="179"/>
      <c r="T6710" s="179"/>
      <c r="U6710" s="179"/>
      <c r="V6710" s="179"/>
      <c r="W6710" s="179"/>
      <c r="X6710" s="179"/>
      <c r="Y6710" s="179"/>
      <c r="Z6710" s="179"/>
      <c r="AA6710" s="222"/>
      <c r="AB6710" s="222"/>
      <c r="AC6710" s="222"/>
      <c r="AD6710" s="179"/>
      <c r="AE6710" s="179"/>
      <c r="AF6710" s="179"/>
      <c r="AG6710" s="179"/>
      <c r="AH6710" s="179"/>
      <c r="AI6710" s="179"/>
      <c r="AJ6710" s="179"/>
    </row>
    <row r="6711" spans="2:36" x14ac:dyDescent="0.3">
      <c r="B6711" s="224">
        <v>678800</v>
      </c>
      <c r="C6711" s="209">
        <v>287152</v>
      </c>
      <c r="D6711" s="206">
        <f t="shared" si="629"/>
        <v>0.4230288744843842</v>
      </c>
      <c r="E6711" s="208">
        <f t="shared" si="630"/>
        <v>0.45</v>
      </c>
      <c r="F6711" s="207">
        <v>15793.36</v>
      </c>
      <c r="G6711" s="207">
        <v>22972.16</v>
      </c>
      <c r="H6711" s="207">
        <v>25843.68</v>
      </c>
      <c r="I6711" s="214">
        <f t="shared" si="631"/>
        <v>268846</v>
      </c>
      <c r="J6711" s="211">
        <f t="shared" si="623"/>
        <v>0.39606069534472599</v>
      </c>
      <c r="K6711" s="212">
        <f t="shared" si="624"/>
        <v>0.45</v>
      </c>
      <c r="L6711" s="214">
        <f t="shared" si="625"/>
        <v>14786.53</v>
      </c>
      <c r="M6711" s="213">
        <f t="shared" si="626"/>
        <v>21507.68</v>
      </c>
      <c r="N6711" s="213">
        <f t="shared" si="627"/>
        <v>24196.14</v>
      </c>
      <c r="O6711" s="242">
        <f t="shared" si="628"/>
        <v>0.51529999999980647</v>
      </c>
      <c r="P6711" s="242"/>
      <c r="Q6711" s="179"/>
      <c r="R6711" s="179"/>
      <c r="S6711" s="179"/>
      <c r="T6711" s="179"/>
      <c r="U6711" s="179"/>
      <c r="V6711" s="179"/>
      <c r="W6711" s="179"/>
      <c r="X6711" s="179"/>
      <c r="Y6711" s="179"/>
      <c r="Z6711" s="179"/>
      <c r="AA6711" s="222"/>
      <c r="AB6711" s="222"/>
      <c r="AC6711" s="222"/>
      <c r="AD6711" s="179"/>
      <c r="AE6711" s="179"/>
      <c r="AF6711" s="179"/>
      <c r="AG6711" s="179"/>
      <c r="AH6711" s="179"/>
      <c r="AI6711" s="179"/>
      <c r="AJ6711" s="179"/>
    </row>
    <row r="6712" spans="2:36" x14ac:dyDescent="0.3">
      <c r="B6712" s="224">
        <v>678900</v>
      </c>
      <c r="C6712" s="209">
        <v>287197</v>
      </c>
      <c r="D6712" s="206">
        <f t="shared" si="629"/>
        <v>0.42303284725290913</v>
      </c>
      <c r="E6712" s="208">
        <f t="shared" si="630"/>
        <v>0.45</v>
      </c>
      <c r="F6712" s="207">
        <v>15795.83</v>
      </c>
      <c r="G6712" s="207">
        <v>22975.759999999998</v>
      </c>
      <c r="H6712" s="207">
        <v>25847.73</v>
      </c>
      <c r="I6712" s="214">
        <f t="shared" si="631"/>
        <v>268891</v>
      </c>
      <c r="J6712" s="211">
        <f t="shared" si="623"/>
        <v>0.39606864044778317</v>
      </c>
      <c r="K6712" s="212">
        <f t="shared" si="624"/>
        <v>0.45</v>
      </c>
      <c r="L6712" s="214">
        <f t="shared" si="625"/>
        <v>14789.004999999999</v>
      </c>
      <c r="M6712" s="213">
        <f t="shared" si="626"/>
        <v>21511.279999999999</v>
      </c>
      <c r="N6712" s="213">
        <f t="shared" si="627"/>
        <v>24200.19</v>
      </c>
      <c r="O6712" s="242">
        <f t="shared" si="628"/>
        <v>0.51519999999996802</v>
      </c>
      <c r="P6712" s="242"/>
      <c r="Q6712" s="179"/>
      <c r="R6712" s="179"/>
      <c r="S6712" s="179"/>
      <c r="T6712" s="179"/>
      <c r="U6712" s="179"/>
      <c r="V6712" s="179"/>
      <c r="W6712" s="179"/>
      <c r="X6712" s="179"/>
      <c r="Y6712" s="179"/>
      <c r="Z6712" s="179"/>
      <c r="AA6712" s="222"/>
      <c r="AB6712" s="222"/>
      <c r="AC6712" s="222"/>
      <c r="AD6712" s="179"/>
      <c r="AE6712" s="179"/>
      <c r="AF6712" s="179"/>
      <c r="AG6712" s="179"/>
      <c r="AH6712" s="179"/>
      <c r="AI6712" s="179"/>
      <c r="AJ6712" s="179"/>
    </row>
    <row r="6713" spans="2:36" x14ac:dyDescent="0.3">
      <c r="B6713" s="224">
        <v>679000</v>
      </c>
      <c r="C6713" s="209">
        <v>287242</v>
      </c>
      <c r="D6713" s="206">
        <f t="shared" si="629"/>
        <v>0.42303681885125183</v>
      </c>
      <c r="E6713" s="208">
        <f t="shared" si="630"/>
        <v>0.45</v>
      </c>
      <c r="F6713" s="207">
        <v>15798.31</v>
      </c>
      <c r="G6713" s="207">
        <v>22979.360000000001</v>
      </c>
      <c r="H6713" s="207">
        <v>25851.78</v>
      </c>
      <c r="I6713" s="214">
        <f t="shared" si="631"/>
        <v>268936</v>
      </c>
      <c r="J6713" s="211">
        <f t="shared" si="623"/>
        <v>0.39607658321060385</v>
      </c>
      <c r="K6713" s="212">
        <f t="shared" si="624"/>
        <v>0.45</v>
      </c>
      <c r="L6713" s="214">
        <f t="shared" si="625"/>
        <v>14791.48</v>
      </c>
      <c r="M6713" s="213">
        <f t="shared" si="626"/>
        <v>21514.880000000001</v>
      </c>
      <c r="N6713" s="213">
        <f t="shared" si="627"/>
        <v>24204.239999999998</v>
      </c>
      <c r="O6713" s="242">
        <f t="shared" si="628"/>
        <v>0.51529999999966092</v>
      </c>
      <c r="P6713" s="242"/>
      <c r="Q6713" s="179"/>
      <c r="R6713" s="179"/>
      <c r="S6713" s="179"/>
      <c r="T6713" s="179"/>
      <c r="U6713" s="179"/>
      <c r="V6713" s="179"/>
      <c r="W6713" s="179"/>
      <c r="X6713" s="179"/>
      <c r="Y6713" s="179"/>
      <c r="Z6713" s="179"/>
      <c r="AA6713" s="222"/>
      <c r="AB6713" s="222"/>
      <c r="AC6713" s="222"/>
      <c r="AD6713" s="179"/>
      <c r="AE6713" s="179"/>
      <c r="AF6713" s="179"/>
      <c r="AG6713" s="179"/>
      <c r="AH6713" s="179"/>
      <c r="AI6713" s="179"/>
      <c r="AJ6713" s="179"/>
    </row>
    <row r="6714" spans="2:36" x14ac:dyDescent="0.3">
      <c r="B6714" s="224">
        <v>679100</v>
      </c>
      <c r="C6714" s="209">
        <v>287287</v>
      </c>
      <c r="D6714" s="206">
        <f t="shared" si="629"/>
        <v>0.42304078927992933</v>
      </c>
      <c r="E6714" s="208">
        <f t="shared" si="630"/>
        <v>0.45</v>
      </c>
      <c r="F6714" s="207">
        <v>15800.78</v>
      </c>
      <c r="G6714" s="207">
        <v>22982.959999999999</v>
      </c>
      <c r="H6714" s="207">
        <v>25855.83</v>
      </c>
      <c r="I6714" s="214">
        <f t="shared" si="631"/>
        <v>268981</v>
      </c>
      <c r="J6714" s="211">
        <f t="shared" si="623"/>
        <v>0.39608452363422175</v>
      </c>
      <c r="K6714" s="212">
        <f t="shared" si="624"/>
        <v>0.45</v>
      </c>
      <c r="L6714" s="214">
        <f t="shared" si="625"/>
        <v>14793.955</v>
      </c>
      <c r="M6714" s="213">
        <f t="shared" si="626"/>
        <v>21518.48</v>
      </c>
      <c r="N6714" s="213">
        <f t="shared" si="627"/>
        <v>24208.29</v>
      </c>
      <c r="O6714" s="242">
        <f t="shared" si="628"/>
        <v>0.51520000000047728</v>
      </c>
      <c r="P6714" s="242"/>
      <c r="Q6714" s="179"/>
      <c r="R6714" s="179"/>
      <c r="S6714" s="179"/>
      <c r="T6714" s="179"/>
      <c r="U6714" s="179"/>
      <c r="V6714" s="179"/>
      <c r="W6714" s="179"/>
      <c r="X6714" s="179"/>
      <c r="Y6714" s="179"/>
      <c r="Z6714" s="179"/>
      <c r="AA6714" s="222"/>
      <c r="AB6714" s="222"/>
      <c r="AC6714" s="222"/>
      <c r="AD6714" s="179"/>
      <c r="AE6714" s="179"/>
      <c r="AF6714" s="179"/>
      <c r="AG6714" s="179"/>
      <c r="AH6714" s="179"/>
      <c r="AI6714" s="179"/>
      <c r="AJ6714" s="179"/>
    </row>
    <row r="6715" spans="2:36" x14ac:dyDescent="0.3">
      <c r="B6715" s="224">
        <v>679200</v>
      </c>
      <c r="C6715" s="209">
        <v>287332</v>
      </c>
      <c r="D6715" s="206">
        <f t="shared" si="629"/>
        <v>0.42304475853945817</v>
      </c>
      <c r="E6715" s="208">
        <f t="shared" si="630"/>
        <v>0.45</v>
      </c>
      <c r="F6715" s="207">
        <v>15803.26</v>
      </c>
      <c r="G6715" s="207">
        <v>22986.560000000001</v>
      </c>
      <c r="H6715" s="207">
        <v>25859.88</v>
      </c>
      <c r="I6715" s="214">
        <f t="shared" si="631"/>
        <v>269026</v>
      </c>
      <c r="J6715" s="211">
        <f t="shared" ref="J6715:J6778" si="632">I6715/$B6715</f>
        <v>0.39609246171967022</v>
      </c>
      <c r="K6715" s="212">
        <f t="shared" ref="K6715:K6778" si="633">(I6715-I6714)/($B6715-$B6714)</f>
        <v>0.45</v>
      </c>
      <c r="L6715" s="214">
        <f t="shared" si="625"/>
        <v>14796.43</v>
      </c>
      <c r="M6715" s="213">
        <f t="shared" si="626"/>
        <v>21522.080000000002</v>
      </c>
      <c r="N6715" s="213">
        <f t="shared" si="627"/>
        <v>24212.34</v>
      </c>
      <c r="O6715" s="242">
        <f t="shared" si="628"/>
        <v>0.51530000000013387</v>
      </c>
      <c r="P6715" s="242"/>
      <c r="Q6715" s="179"/>
      <c r="R6715" s="179"/>
      <c r="S6715" s="179"/>
      <c r="T6715" s="179"/>
      <c r="U6715" s="179"/>
      <c r="V6715" s="179"/>
      <c r="W6715" s="179"/>
      <c r="X6715" s="179"/>
      <c r="Y6715" s="179"/>
      <c r="Z6715" s="179"/>
      <c r="AA6715" s="222"/>
      <c r="AB6715" s="222"/>
      <c r="AC6715" s="222"/>
      <c r="AD6715" s="179"/>
      <c r="AE6715" s="179"/>
      <c r="AF6715" s="179"/>
      <c r="AG6715" s="179"/>
      <c r="AH6715" s="179"/>
      <c r="AI6715" s="179"/>
      <c r="AJ6715" s="179"/>
    </row>
    <row r="6716" spans="2:36" x14ac:dyDescent="0.3">
      <c r="B6716" s="224">
        <v>679300</v>
      </c>
      <c r="C6716" s="209">
        <v>287377</v>
      </c>
      <c r="D6716" s="206">
        <f t="shared" si="629"/>
        <v>0.42304872663035475</v>
      </c>
      <c r="E6716" s="208">
        <f t="shared" si="630"/>
        <v>0.45</v>
      </c>
      <c r="F6716" s="207">
        <v>15805.73</v>
      </c>
      <c r="G6716" s="207">
        <v>22990.16</v>
      </c>
      <c r="H6716" s="207">
        <v>25863.93</v>
      </c>
      <c r="I6716" s="214">
        <f t="shared" si="631"/>
        <v>269071</v>
      </c>
      <c r="J6716" s="211">
        <f t="shared" si="632"/>
        <v>0.39610039746798176</v>
      </c>
      <c r="K6716" s="212">
        <f t="shared" si="633"/>
        <v>0.45</v>
      </c>
      <c r="L6716" s="214">
        <f t="shared" si="625"/>
        <v>14798.905000000001</v>
      </c>
      <c r="M6716" s="213">
        <f t="shared" si="626"/>
        <v>21525.68</v>
      </c>
      <c r="N6716" s="213">
        <f t="shared" si="627"/>
        <v>24216.39</v>
      </c>
      <c r="O6716" s="242">
        <f t="shared" si="628"/>
        <v>0.51519999999971333</v>
      </c>
      <c r="P6716" s="242"/>
      <c r="Q6716" s="179"/>
      <c r="R6716" s="179"/>
      <c r="S6716" s="179"/>
      <c r="T6716" s="179"/>
      <c r="U6716" s="179"/>
      <c r="V6716" s="179"/>
      <c r="W6716" s="179"/>
      <c r="X6716" s="179"/>
      <c r="Y6716" s="179"/>
      <c r="Z6716" s="179"/>
      <c r="AA6716" s="222"/>
      <c r="AB6716" s="222"/>
      <c r="AC6716" s="222"/>
      <c r="AD6716" s="179"/>
      <c r="AE6716" s="179"/>
      <c r="AF6716" s="179"/>
      <c r="AG6716" s="179"/>
      <c r="AH6716" s="179"/>
      <c r="AI6716" s="179"/>
      <c r="AJ6716" s="179"/>
    </row>
    <row r="6717" spans="2:36" x14ac:dyDescent="0.3">
      <c r="B6717" s="224">
        <v>679400</v>
      </c>
      <c r="C6717" s="209">
        <v>287422</v>
      </c>
      <c r="D6717" s="206">
        <f t="shared" si="629"/>
        <v>0.42305269355313513</v>
      </c>
      <c r="E6717" s="208">
        <f t="shared" si="630"/>
        <v>0.45</v>
      </c>
      <c r="F6717" s="207">
        <v>15808.21</v>
      </c>
      <c r="G6717" s="207">
        <v>22993.759999999998</v>
      </c>
      <c r="H6717" s="207">
        <v>25867.98</v>
      </c>
      <c r="I6717" s="214">
        <f t="shared" si="631"/>
        <v>269116</v>
      </c>
      <c r="J6717" s="211">
        <f t="shared" si="632"/>
        <v>0.39610833088018838</v>
      </c>
      <c r="K6717" s="212">
        <f t="shared" si="633"/>
        <v>0.45</v>
      </c>
      <c r="L6717" s="214">
        <f t="shared" si="625"/>
        <v>14801.38</v>
      </c>
      <c r="M6717" s="213">
        <f t="shared" si="626"/>
        <v>21529.279999999999</v>
      </c>
      <c r="N6717" s="213">
        <f t="shared" si="627"/>
        <v>24220.44</v>
      </c>
      <c r="O6717" s="242">
        <f t="shared" si="628"/>
        <v>0.51530000000002474</v>
      </c>
      <c r="P6717" s="242"/>
      <c r="Q6717" s="179"/>
      <c r="R6717" s="179"/>
      <c r="S6717" s="179"/>
      <c r="T6717" s="179"/>
      <c r="U6717" s="179"/>
      <c r="V6717" s="179"/>
      <c r="W6717" s="179"/>
      <c r="X6717" s="179"/>
      <c r="Y6717" s="179"/>
      <c r="Z6717" s="179"/>
      <c r="AA6717" s="222"/>
      <c r="AB6717" s="222"/>
      <c r="AC6717" s="222"/>
      <c r="AD6717" s="179"/>
      <c r="AE6717" s="179"/>
      <c r="AF6717" s="179"/>
      <c r="AG6717" s="179"/>
      <c r="AH6717" s="179"/>
      <c r="AI6717" s="179"/>
      <c r="AJ6717" s="179"/>
    </row>
    <row r="6718" spans="2:36" x14ac:dyDescent="0.3">
      <c r="B6718" s="224">
        <v>679500</v>
      </c>
      <c r="C6718" s="209">
        <v>287467</v>
      </c>
      <c r="D6718" s="206">
        <f t="shared" si="629"/>
        <v>0.42305665930831493</v>
      </c>
      <c r="E6718" s="208">
        <f t="shared" si="630"/>
        <v>0.45</v>
      </c>
      <c r="F6718" s="207">
        <v>15810.68</v>
      </c>
      <c r="G6718" s="207">
        <v>22997.360000000001</v>
      </c>
      <c r="H6718" s="207">
        <v>25872.03</v>
      </c>
      <c r="I6718" s="214">
        <f t="shared" si="631"/>
        <v>269161</v>
      </c>
      <c r="J6718" s="211">
        <f t="shared" si="632"/>
        <v>0.39611626195732158</v>
      </c>
      <c r="K6718" s="212">
        <f t="shared" si="633"/>
        <v>0.45</v>
      </c>
      <c r="L6718" s="214">
        <f t="shared" ref="L6718:L6781" si="634">I6718*5.5%</f>
        <v>14803.855</v>
      </c>
      <c r="M6718" s="213">
        <f t="shared" ref="M6718:M6781" si="635">I6718*8%</f>
        <v>21532.880000000001</v>
      </c>
      <c r="N6718" s="213">
        <f t="shared" ref="N6718:N6781" si="636">I6718*9%</f>
        <v>24224.489999999998</v>
      </c>
      <c r="O6718" s="242">
        <f t="shared" si="628"/>
        <v>0.51519999999964061</v>
      </c>
      <c r="P6718" s="242"/>
      <c r="Q6718" s="179"/>
      <c r="R6718" s="179"/>
      <c r="S6718" s="179"/>
      <c r="T6718" s="179"/>
      <c r="U6718" s="179"/>
      <c r="V6718" s="179"/>
      <c r="W6718" s="179"/>
      <c r="X6718" s="179"/>
      <c r="Y6718" s="179"/>
      <c r="Z6718" s="179"/>
      <c r="AA6718" s="222"/>
      <c r="AB6718" s="222"/>
      <c r="AC6718" s="222"/>
      <c r="AD6718" s="179"/>
      <c r="AE6718" s="179"/>
      <c r="AF6718" s="179"/>
      <c r="AG6718" s="179"/>
      <c r="AH6718" s="179"/>
      <c r="AI6718" s="179"/>
      <c r="AJ6718" s="179"/>
    </row>
    <row r="6719" spans="2:36" x14ac:dyDescent="0.3">
      <c r="B6719" s="224">
        <v>679600</v>
      </c>
      <c r="C6719" s="209">
        <v>287512</v>
      </c>
      <c r="D6719" s="206">
        <f t="shared" si="629"/>
        <v>0.42306062389640964</v>
      </c>
      <c r="E6719" s="208">
        <f t="shared" si="630"/>
        <v>0.45</v>
      </c>
      <c r="F6719" s="207">
        <v>15813.16</v>
      </c>
      <c r="G6719" s="207">
        <v>23000.959999999999</v>
      </c>
      <c r="H6719" s="207">
        <v>25876.080000000002</v>
      </c>
      <c r="I6719" s="214">
        <f t="shared" si="631"/>
        <v>269206</v>
      </c>
      <c r="J6719" s="211">
        <f t="shared" si="632"/>
        <v>0.39612419070041199</v>
      </c>
      <c r="K6719" s="212">
        <f t="shared" si="633"/>
        <v>0.45</v>
      </c>
      <c r="L6719" s="214">
        <f t="shared" si="634"/>
        <v>14806.33</v>
      </c>
      <c r="M6719" s="213">
        <f t="shared" si="635"/>
        <v>21536.48</v>
      </c>
      <c r="N6719" s="213">
        <f t="shared" si="636"/>
        <v>24228.54</v>
      </c>
      <c r="O6719" s="242">
        <f t="shared" si="628"/>
        <v>0.5152999999999156</v>
      </c>
      <c r="P6719" s="242"/>
      <c r="Q6719" s="179"/>
      <c r="R6719" s="179"/>
      <c r="S6719" s="179"/>
      <c r="T6719" s="179"/>
      <c r="U6719" s="179"/>
      <c r="V6719" s="179"/>
      <c r="W6719" s="179"/>
      <c r="X6719" s="179"/>
      <c r="Y6719" s="179"/>
      <c r="Z6719" s="179"/>
      <c r="AA6719" s="222"/>
      <c r="AB6719" s="222"/>
      <c r="AC6719" s="222"/>
      <c r="AD6719" s="179"/>
      <c r="AE6719" s="179"/>
      <c r="AF6719" s="179"/>
      <c r="AG6719" s="179"/>
      <c r="AH6719" s="179"/>
      <c r="AI6719" s="179"/>
      <c r="AJ6719" s="179"/>
    </row>
    <row r="6720" spans="2:36" x14ac:dyDescent="0.3">
      <c r="B6720" s="224">
        <v>679700</v>
      </c>
      <c r="C6720" s="209">
        <v>287557</v>
      </c>
      <c r="D6720" s="206">
        <f t="shared" si="629"/>
        <v>0.42306458731793439</v>
      </c>
      <c r="E6720" s="208">
        <f t="shared" si="630"/>
        <v>0.45</v>
      </c>
      <c r="F6720" s="207">
        <v>15815.63</v>
      </c>
      <c r="G6720" s="207">
        <v>23004.560000000001</v>
      </c>
      <c r="H6720" s="207">
        <v>25880.13</v>
      </c>
      <c r="I6720" s="214">
        <f t="shared" si="631"/>
        <v>269251</v>
      </c>
      <c r="J6720" s="211">
        <f t="shared" si="632"/>
        <v>0.3961321171104899</v>
      </c>
      <c r="K6720" s="212">
        <f t="shared" si="633"/>
        <v>0.45</v>
      </c>
      <c r="L6720" s="214">
        <f t="shared" si="634"/>
        <v>14808.805</v>
      </c>
      <c r="M6720" s="213">
        <f t="shared" si="635"/>
        <v>21540.080000000002</v>
      </c>
      <c r="N6720" s="213">
        <f t="shared" si="636"/>
        <v>24232.59</v>
      </c>
      <c r="O6720" s="242">
        <f t="shared" si="628"/>
        <v>0.51520000000007715</v>
      </c>
      <c r="P6720" s="242"/>
      <c r="Q6720" s="179"/>
      <c r="R6720" s="179"/>
      <c r="S6720" s="179"/>
      <c r="T6720" s="179"/>
      <c r="U6720" s="179"/>
      <c r="V6720" s="179"/>
      <c r="W6720" s="179"/>
      <c r="X6720" s="179"/>
      <c r="Y6720" s="179"/>
      <c r="Z6720" s="179"/>
      <c r="AA6720" s="222"/>
      <c r="AB6720" s="222"/>
      <c r="AC6720" s="222"/>
      <c r="AD6720" s="179"/>
      <c r="AE6720" s="179"/>
      <c r="AF6720" s="179"/>
      <c r="AG6720" s="179"/>
      <c r="AH6720" s="179"/>
      <c r="AI6720" s="179"/>
      <c r="AJ6720" s="179"/>
    </row>
    <row r="6721" spans="2:36" x14ac:dyDescent="0.3">
      <c r="B6721" s="224">
        <v>679800</v>
      </c>
      <c r="C6721" s="209">
        <v>287602</v>
      </c>
      <c r="D6721" s="206">
        <f t="shared" si="629"/>
        <v>0.42306854957340395</v>
      </c>
      <c r="E6721" s="208">
        <f t="shared" si="630"/>
        <v>0.45</v>
      </c>
      <c r="F6721" s="207">
        <v>15818.11</v>
      </c>
      <c r="G6721" s="207">
        <v>23008.16</v>
      </c>
      <c r="H6721" s="207">
        <v>25884.18</v>
      </c>
      <c r="I6721" s="214">
        <f t="shared" si="631"/>
        <v>269296</v>
      </c>
      <c r="J6721" s="211">
        <f t="shared" si="632"/>
        <v>0.39614004118858487</v>
      </c>
      <c r="K6721" s="212">
        <f t="shared" si="633"/>
        <v>0.45</v>
      </c>
      <c r="L6721" s="214">
        <f t="shared" si="634"/>
        <v>14811.28</v>
      </c>
      <c r="M6721" s="213">
        <f t="shared" si="635"/>
        <v>21543.68</v>
      </c>
      <c r="N6721" s="213">
        <f t="shared" si="636"/>
        <v>24236.639999999999</v>
      </c>
      <c r="O6721" s="242">
        <f t="shared" si="628"/>
        <v>0.51529999999980647</v>
      </c>
      <c r="P6721" s="242"/>
      <c r="Q6721" s="179"/>
      <c r="R6721" s="179"/>
      <c r="S6721" s="179"/>
      <c r="T6721" s="179"/>
      <c r="U6721" s="179"/>
      <c r="V6721" s="179"/>
      <c r="W6721" s="179"/>
      <c r="X6721" s="179"/>
      <c r="Y6721" s="179"/>
      <c r="Z6721" s="179"/>
      <c r="AA6721" s="222"/>
      <c r="AB6721" s="222"/>
      <c r="AC6721" s="222"/>
      <c r="AD6721" s="179"/>
      <c r="AE6721" s="179"/>
      <c r="AF6721" s="179"/>
      <c r="AG6721" s="179"/>
      <c r="AH6721" s="179"/>
      <c r="AI6721" s="179"/>
      <c r="AJ6721" s="179"/>
    </row>
    <row r="6722" spans="2:36" x14ac:dyDescent="0.3">
      <c r="B6722" s="224">
        <v>679900</v>
      </c>
      <c r="C6722" s="209">
        <v>287647</v>
      </c>
      <c r="D6722" s="206">
        <f t="shared" si="629"/>
        <v>0.42307251066333285</v>
      </c>
      <c r="E6722" s="208">
        <f t="shared" si="630"/>
        <v>0.45</v>
      </c>
      <c r="F6722" s="207">
        <v>15820.58</v>
      </c>
      <c r="G6722" s="207">
        <v>23011.759999999998</v>
      </c>
      <c r="H6722" s="207">
        <v>25888.23</v>
      </c>
      <c r="I6722" s="214">
        <f t="shared" si="631"/>
        <v>269341</v>
      </c>
      <c r="J6722" s="211">
        <f t="shared" si="632"/>
        <v>0.39614796293572585</v>
      </c>
      <c r="K6722" s="212">
        <f t="shared" si="633"/>
        <v>0.45</v>
      </c>
      <c r="L6722" s="214">
        <f t="shared" si="634"/>
        <v>14813.754999999999</v>
      </c>
      <c r="M6722" s="213">
        <f t="shared" si="635"/>
        <v>21547.279999999999</v>
      </c>
      <c r="N6722" s="213">
        <f t="shared" si="636"/>
        <v>24240.69</v>
      </c>
      <c r="O6722" s="242">
        <f t="shared" si="628"/>
        <v>0.51519999999996802</v>
      </c>
      <c r="P6722" s="242"/>
      <c r="Q6722" s="179"/>
      <c r="R6722" s="179"/>
      <c r="S6722" s="179"/>
      <c r="T6722" s="179"/>
      <c r="U6722" s="179"/>
      <c r="V6722" s="179"/>
      <c r="W6722" s="179"/>
      <c r="X6722" s="179"/>
      <c r="Y6722" s="179"/>
      <c r="Z6722" s="179"/>
      <c r="AA6722" s="222"/>
      <c r="AB6722" s="222"/>
      <c r="AC6722" s="222"/>
      <c r="AD6722" s="179"/>
      <c r="AE6722" s="179"/>
      <c r="AF6722" s="179"/>
      <c r="AG6722" s="179"/>
      <c r="AH6722" s="179"/>
      <c r="AI6722" s="179"/>
      <c r="AJ6722" s="179"/>
    </row>
    <row r="6723" spans="2:36" x14ac:dyDescent="0.3">
      <c r="B6723" s="224">
        <v>680000</v>
      </c>
      <c r="C6723" s="209">
        <v>287692</v>
      </c>
      <c r="D6723" s="206">
        <f t="shared" si="629"/>
        <v>0.42307647058823528</v>
      </c>
      <c r="E6723" s="208">
        <f t="shared" si="630"/>
        <v>0.45</v>
      </c>
      <c r="F6723" s="207">
        <v>15823.06</v>
      </c>
      <c r="G6723" s="207">
        <v>23015.360000000001</v>
      </c>
      <c r="H6723" s="207">
        <v>25892.28</v>
      </c>
      <c r="I6723" s="214">
        <f t="shared" si="631"/>
        <v>269386</v>
      </c>
      <c r="J6723" s="211">
        <f t="shared" si="632"/>
        <v>0.39615588235294119</v>
      </c>
      <c r="K6723" s="212">
        <f t="shared" si="633"/>
        <v>0.45</v>
      </c>
      <c r="L6723" s="214">
        <f t="shared" si="634"/>
        <v>14816.23</v>
      </c>
      <c r="M6723" s="213">
        <f t="shared" si="635"/>
        <v>21550.880000000001</v>
      </c>
      <c r="N6723" s="213">
        <f t="shared" si="636"/>
        <v>24244.739999999998</v>
      </c>
      <c r="O6723" s="242">
        <f t="shared" si="628"/>
        <v>0.51529999999966092</v>
      </c>
      <c r="P6723" s="242"/>
      <c r="Q6723" s="179"/>
      <c r="R6723" s="179"/>
      <c r="S6723" s="179"/>
      <c r="T6723" s="179"/>
      <c r="U6723" s="179"/>
      <c r="V6723" s="179"/>
      <c r="W6723" s="179"/>
      <c r="X6723" s="179"/>
      <c r="Y6723" s="179"/>
      <c r="Z6723" s="179"/>
      <c r="AA6723" s="222"/>
      <c r="AB6723" s="222"/>
      <c r="AC6723" s="222"/>
      <c r="AD6723" s="179"/>
      <c r="AE6723" s="179"/>
      <c r="AF6723" s="179"/>
      <c r="AG6723" s="179"/>
      <c r="AH6723" s="179"/>
      <c r="AI6723" s="179"/>
      <c r="AJ6723" s="179"/>
    </row>
    <row r="6724" spans="2:36" x14ac:dyDescent="0.3">
      <c r="B6724" s="224">
        <v>680100</v>
      </c>
      <c r="C6724" s="209">
        <v>287737</v>
      </c>
      <c r="D6724" s="206">
        <f t="shared" si="629"/>
        <v>0.42308042934862522</v>
      </c>
      <c r="E6724" s="208">
        <f t="shared" si="630"/>
        <v>0.45</v>
      </c>
      <c r="F6724" s="207">
        <v>15825.53</v>
      </c>
      <c r="G6724" s="207">
        <v>23018.959999999999</v>
      </c>
      <c r="H6724" s="207">
        <v>25896.33</v>
      </c>
      <c r="I6724" s="214">
        <f t="shared" si="631"/>
        <v>269431</v>
      </c>
      <c r="J6724" s="211">
        <f t="shared" si="632"/>
        <v>0.39616379944125862</v>
      </c>
      <c r="K6724" s="212">
        <f t="shared" si="633"/>
        <v>0.45</v>
      </c>
      <c r="L6724" s="214">
        <f t="shared" si="634"/>
        <v>14818.705</v>
      </c>
      <c r="M6724" s="213">
        <f t="shared" si="635"/>
        <v>21554.48</v>
      </c>
      <c r="N6724" s="213">
        <f t="shared" si="636"/>
        <v>24248.79</v>
      </c>
      <c r="O6724" s="242">
        <f t="shared" si="628"/>
        <v>0.51520000000047728</v>
      </c>
      <c r="P6724" s="242"/>
      <c r="Q6724" s="179"/>
      <c r="R6724" s="179"/>
      <c r="S6724" s="179"/>
      <c r="T6724" s="179"/>
      <c r="U6724" s="179"/>
      <c r="V6724" s="179"/>
      <c r="W6724" s="179"/>
      <c r="X6724" s="179"/>
      <c r="Y6724" s="179"/>
      <c r="Z6724" s="179"/>
      <c r="AA6724" s="222"/>
      <c r="AB6724" s="222"/>
      <c r="AC6724" s="222"/>
      <c r="AD6724" s="179"/>
      <c r="AE6724" s="179"/>
      <c r="AF6724" s="179"/>
      <c r="AG6724" s="179"/>
      <c r="AH6724" s="179"/>
      <c r="AI6724" s="179"/>
      <c r="AJ6724" s="179"/>
    </row>
    <row r="6725" spans="2:36" x14ac:dyDescent="0.3">
      <c r="B6725" s="224">
        <v>680200</v>
      </c>
      <c r="C6725" s="209">
        <v>287782</v>
      </c>
      <c r="D6725" s="206">
        <f t="shared" si="629"/>
        <v>0.42308438694501616</v>
      </c>
      <c r="E6725" s="208">
        <f t="shared" si="630"/>
        <v>0.45</v>
      </c>
      <c r="F6725" s="207">
        <v>15828.01</v>
      </c>
      <c r="G6725" s="207">
        <v>23022.560000000001</v>
      </c>
      <c r="H6725" s="207">
        <v>25900.38</v>
      </c>
      <c r="I6725" s="214">
        <f t="shared" si="631"/>
        <v>269476</v>
      </c>
      <c r="J6725" s="211">
        <f t="shared" si="632"/>
        <v>0.39617171420170538</v>
      </c>
      <c r="K6725" s="212">
        <f t="shared" si="633"/>
        <v>0.45</v>
      </c>
      <c r="L6725" s="214">
        <f t="shared" si="634"/>
        <v>14821.18</v>
      </c>
      <c r="M6725" s="213">
        <f t="shared" si="635"/>
        <v>21558.080000000002</v>
      </c>
      <c r="N6725" s="213">
        <f t="shared" si="636"/>
        <v>24252.84</v>
      </c>
      <c r="O6725" s="242">
        <f t="shared" ref="O6725:O6788" si="637">(C6725+F6725+H6725-C6724-F6724-H6724)/100</f>
        <v>0.51530000000013387</v>
      </c>
      <c r="P6725" s="242"/>
      <c r="Q6725" s="179"/>
      <c r="R6725" s="179"/>
      <c r="S6725" s="179"/>
      <c r="T6725" s="179"/>
      <c r="U6725" s="179"/>
      <c r="V6725" s="179"/>
      <c r="W6725" s="179"/>
      <c r="X6725" s="179"/>
      <c r="Y6725" s="179"/>
      <c r="Z6725" s="179"/>
      <c r="AA6725" s="222"/>
      <c r="AB6725" s="222"/>
      <c r="AC6725" s="222"/>
      <c r="AD6725" s="179"/>
      <c r="AE6725" s="179"/>
      <c r="AF6725" s="179"/>
      <c r="AG6725" s="179"/>
      <c r="AH6725" s="179"/>
      <c r="AI6725" s="179"/>
      <c r="AJ6725" s="179"/>
    </row>
    <row r="6726" spans="2:36" x14ac:dyDescent="0.3">
      <c r="B6726" s="224">
        <v>680300</v>
      </c>
      <c r="C6726" s="209">
        <v>287827</v>
      </c>
      <c r="D6726" s="206">
        <f t="shared" si="629"/>
        <v>0.42308834337792151</v>
      </c>
      <c r="E6726" s="208">
        <f t="shared" si="630"/>
        <v>0.45</v>
      </c>
      <c r="F6726" s="207">
        <v>15830.48</v>
      </c>
      <c r="G6726" s="207">
        <v>23026.16</v>
      </c>
      <c r="H6726" s="207">
        <v>25904.43</v>
      </c>
      <c r="I6726" s="214">
        <f t="shared" si="631"/>
        <v>269521</v>
      </c>
      <c r="J6726" s="211">
        <f t="shared" si="632"/>
        <v>0.39617962663530798</v>
      </c>
      <c r="K6726" s="212">
        <f t="shared" si="633"/>
        <v>0.45</v>
      </c>
      <c r="L6726" s="214">
        <f t="shared" si="634"/>
        <v>14823.655000000001</v>
      </c>
      <c r="M6726" s="213">
        <f t="shared" si="635"/>
        <v>21561.68</v>
      </c>
      <c r="N6726" s="213">
        <f t="shared" si="636"/>
        <v>24256.89</v>
      </c>
      <c r="O6726" s="242">
        <f t="shared" si="637"/>
        <v>0.51519999999971333</v>
      </c>
      <c r="P6726" s="242"/>
      <c r="Q6726" s="179"/>
      <c r="R6726" s="179"/>
      <c r="S6726" s="179"/>
      <c r="T6726" s="179"/>
      <c r="U6726" s="179"/>
      <c r="V6726" s="179"/>
      <c r="W6726" s="179"/>
      <c r="X6726" s="179"/>
      <c r="Y6726" s="179"/>
      <c r="Z6726" s="179"/>
      <c r="AA6726" s="222"/>
      <c r="AB6726" s="222"/>
      <c r="AC6726" s="222"/>
      <c r="AD6726" s="179"/>
      <c r="AE6726" s="179"/>
      <c r="AF6726" s="179"/>
      <c r="AG6726" s="179"/>
      <c r="AH6726" s="179"/>
      <c r="AI6726" s="179"/>
      <c r="AJ6726" s="179"/>
    </row>
    <row r="6727" spans="2:36" x14ac:dyDescent="0.3">
      <c r="B6727" s="224">
        <v>680400</v>
      </c>
      <c r="C6727" s="209">
        <v>287872</v>
      </c>
      <c r="D6727" s="206">
        <f t="shared" si="629"/>
        <v>0.42309229864785419</v>
      </c>
      <c r="E6727" s="208">
        <f t="shared" si="630"/>
        <v>0.45</v>
      </c>
      <c r="F6727" s="207">
        <v>15832.96</v>
      </c>
      <c r="G6727" s="207">
        <v>23029.759999999998</v>
      </c>
      <c r="H6727" s="207">
        <v>25908.48</v>
      </c>
      <c r="I6727" s="214">
        <f t="shared" si="631"/>
        <v>269566</v>
      </c>
      <c r="J6727" s="211">
        <f t="shared" si="632"/>
        <v>0.39618753674309232</v>
      </c>
      <c r="K6727" s="212">
        <f t="shared" si="633"/>
        <v>0.45</v>
      </c>
      <c r="L6727" s="214">
        <f t="shared" si="634"/>
        <v>14826.13</v>
      </c>
      <c r="M6727" s="213">
        <f t="shared" si="635"/>
        <v>21565.279999999999</v>
      </c>
      <c r="N6727" s="213">
        <f t="shared" si="636"/>
        <v>24260.94</v>
      </c>
      <c r="O6727" s="242">
        <f t="shared" si="637"/>
        <v>0.51530000000002474</v>
      </c>
      <c r="P6727" s="242"/>
      <c r="Q6727" s="179"/>
      <c r="R6727" s="179"/>
      <c r="S6727" s="179"/>
      <c r="T6727" s="179"/>
      <c r="U6727" s="179"/>
      <c r="V6727" s="179"/>
      <c r="W6727" s="179"/>
      <c r="X6727" s="179"/>
      <c r="Y6727" s="179"/>
      <c r="Z6727" s="179"/>
      <c r="AA6727" s="222"/>
      <c r="AB6727" s="222"/>
      <c r="AC6727" s="222"/>
      <c r="AD6727" s="179"/>
      <c r="AE6727" s="179"/>
      <c r="AF6727" s="179"/>
      <c r="AG6727" s="179"/>
      <c r="AH6727" s="179"/>
      <c r="AI6727" s="179"/>
      <c r="AJ6727" s="179"/>
    </row>
    <row r="6728" spans="2:36" x14ac:dyDescent="0.3">
      <c r="B6728" s="224">
        <v>680500</v>
      </c>
      <c r="C6728" s="209">
        <v>287917</v>
      </c>
      <c r="D6728" s="206">
        <f t="shared" si="629"/>
        <v>0.42309625275532697</v>
      </c>
      <c r="E6728" s="208">
        <f t="shared" si="630"/>
        <v>0.45</v>
      </c>
      <c r="F6728" s="207">
        <v>15835.43</v>
      </c>
      <c r="G6728" s="207">
        <v>23033.360000000001</v>
      </c>
      <c r="H6728" s="207">
        <v>25912.53</v>
      </c>
      <c r="I6728" s="214">
        <f t="shared" si="631"/>
        <v>269611</v>
      </c>
      <c r="J6728" s="211">
        <f t="shared" si="632"/>
        <v>0.39619544452608374</v>
      </c>
      <c r="K6728" s="212">
        <f t="shared" si="633"/>
        <v>0.45</v>
      </c>
      <c r="L6728" s="214">
        <f t="shared" si="634"/>
        <v>14828.605</v>
      </c>
      <c r="M6728" s="213">
        <f t="shared" si="635"/>
        <v>21568.880000000001</v>
      </c>
      <c r="N6728" s="213">
        <f t="shared" si="636"/>
        <v>24264.989999999998</v>
      </c>
      <c r="O6728" s="242">
        <f t="shared" si="637"/>
        <v>0.51519999999964061</v>
      </c>
      <c r="P6728" s="242"/>
      <c r="Q6728" s="179"/>
      <c r="R6728" s="179"/>
      <c r="S6728" s="179"/>
      <c r="T6728" s="179"/>
      <c r="U6728" s="179"/>
      <c r="V6728" s="179"/>
      <c r="W6728" s="179"/>
      <c r="X6728" s="179"/>
      <c r="Y6728" s="179"/>
      <c r="Z6728" s="179"/>
      <c r="AA6728" s="222"/>
      <c r="AB6728" s="222"/>
      <c r="AC6728" s="222"/>
      <c r="AD6728" s="179"/>
      <c r="AE6728" s="179"/>
      <c r="AF6728" s="179"/>
      <c r="AG6728" s="179"/>
      <c r="AH6728" s="179"/>
      <c r="AI6728" s="179"/>
      <c r="AJ6728" s="179"/>
    </row>
    <row r="6729" spans="2:36" x14ac:dyDescent="0.3">
      <c r="B6729" s="224">
        <v>680600</v>
      </c>
      <c r="C6729" s="209">
        <v>287962</v>
      </c>
      <c r="D6729" s="206">
        <f t="shared" si="629"/>
        <v>0.42310020570085222</v>
      </c>
      <c r="E6729" s="208">
        <f t="shared" si="630"/>
        <v>0.45</v>
      </c>
      <c r="F6729" s="207">
        <v>15837.91</v>
      </c>
      <c r="G6729" s="207">
        <v>23036.959999999999</v>
      </c>
      <c r="H6729" s="207">
        <v>25916.58</v>
      </c>
      <c r="I6729" s="214">
        <f t="shared" si="631"/>
        <v>269656</v>
      </c>
      <c r="J6729" s="211">
        <f t="shared" si="632"/>
        <v>0.3962033499853071</v>
      </c>
      <c r="K6729" s="212">
        <f t="shared" si="633"/>
        <v>0.45</v>
      </c>
      <c r="L6729" s="214">
        <f t="shared" si="634"/>
        <v>14831.08</v>
      </c>
      <c r="M6729" s="213">
        <f t="shared" si="635"/>
        <v>21572.48</v>
      </c>
      <c r="N6729" s="213">
        <f t="shared" si="636"/>
        <v>24269.040000000001</v>
      </c>
      <c r="O6729" s="242">
        <f t="shared" si="637"/>
        <v>0.5152999999999156</v>
      </c>
      <c r="P6729" s="242"/>
      <c r="Q6729" s="179"/>
      <c r="R6729" s="179"/>
      <c r="S6729" s="179"/>
      <c r="T6729" s="179"/>
      <c r="U6729" s="179"/>
      <c r="V6729" s="179"/>
      <c r="W6729" s="179"/>
      <c r="X6729" s="179"/>
      <c r="Y6729" s="179"/>
      <c r="Z6729" s="179"/>
      <c r="AA6729" s="222"/>
      <c r="AB6729" s="222"/>
      <c r="AC6729" s="222"/>
      <c r="AD6729" s="179"/>
      <c r="AE6729" s="179"/>
      <c r="AF6729" s="179"/>
      <c r="AG6729" s="179"/>
      <c r="AH6729" s="179"/>
      <c r="AI6729" s="179"/>
      <c r="AJ6729" s="179"/>
    </row>
    <row r="6730" spans="2:36" x14ac:dyDescent="0.3">
      <c r="B6730" s="224">
        <v>680700</v>
      </c>
      <c r="C6730" s="209">
        <v>288007</v>
      </c>
      <c r="D6730" s="206">
        <f t="shared" si="629"/>
        <v>0.42310415748494196</v>
      </c>
      <c r="E6730" s="208">
        <f t="shared" si="630"/>
        <v>0.45</v>
      </c>
      <c r="F6730" s="207">
        <v>15840.38</v>
      </c>
      <c r="G6730" s="207">
        <v>23040.560000000001</v>
      </c>
      <c r="H6730" s="207">
        <v>25920.63</v>
      </c>
      <c r="I6730" s="214">
        <f t="shared" si="631"/>
        <v>269701</v>
      </c>
      <c r="J6730" s="211">
        <f t="shared" si="632"/>
        <v>0.3962112531217864</v>
      </c>
      <c r="K6730" s="212">
        <f t="shared" si="633"/>
        <v>0.45</v>
      </c>
      <c r="L6730" s="214">
        <f t="shared" si="634"/>
        <v>14833.555</v>
      </c>
      <c r="M6730" s="213">
        <f t="shared" si="635"/>
        <v>21576.080000000002</v>
      </c>
      <c r="N6730" s="213">
        <f t="shared" si="636"/>
        <v>24273.09</v>
      </c>
      <c r="O6730" s="242">
        <f t="shared" si="637"/>
        <v>0.51520000000007715</v>
      </c>
      <c r="P6730" s="242"/>
      <c r="Q6730" s="179"/>
      <c r="R6730" s="179"/>
      <c r="S6730" s="179"/>
      <c r="T6730" s="179"/>
      <c r="U6730" s="179"/>
      <c r="V6730" s="179"/>
      <c r="W6730" s="179"/>
      <c r="X6730" s="179"/>
      <c r="Y6730" s="179"/>
      <c r="Z6730" s="179"/>
      <c r="AA6730" s="222"/>
      <c r="AB6730" s="222"/>
      <c r="AC6730" s="222"/>
      <c r="AD6730" s="179"/>
      <c r="AE6730" s="179"/>
      <c r="AF6730" s="179"/>
      <c r="AG6730" s="179"/>
      <c r="AH6730" s="179"/>
      <c r="AI6730" s="179"/>
      <c r="AJ6730" s="179"/>
    </row>
    <row r="6731" spans="2:36" x14ac:dyDescent="0.3">
      <c r="B6731" s="224">
        <v>680800</v>
      </c>
      <c r="C6731" s="209">
        <v>288052</v>
      </c>
      <c r="D6731" s="206">
        <f t="shared" si="629"/>
        <v>0.42310810810810812</v>
      </c>
      <c r="E6731" s="208">
        <f t="shared" si="630"/>
        <v>0.45</v>
      </c>
      <c r="F6731" s="207">
        <v>15842.86</v>
      </c>
      <c r="G6731" s="207">
        <v>23044.16</v>
      </c>
      <c r="H6731" s="207">
        <v>25924.68</v>
      </c>
      <c r="I6731" s="214">
        <f t="shared" si="631"/>
        <v>269746</v>
      </c>
      <c r="J6731" s="211">
        <f t="shared" si="632"/>
        <v>0.39621915393654522</v>
      </c>
      <c r="K6731" s="212">
        <f t="shared" si="633"/>
        <v>0.45</v>
      </c>
      <c r="L6731" s="214">
        <f t="shared" si="634"/>
        <v>14836.03</v>
      </c>
      <c r="M6731" s="213">
        <f t="shared" si="635"/>
        <v>21579.68</v>
      </c>
      <c r="N6731" s="213">
        <f t="shared" si="636"/>
        <v>24277.14</v>
      </c>
      <c r="O6731" s="242">
        <f t="shared" si="637"/>
        <v>0.51529999999980647</v>
      </c>
      <c r="P6731" s="242"/>
      <c r="Q6731" s="179"/>
      <c r="R6731" s="179"/>
      <c r="S6731" s="179"/>
      <c r="T6731" s="179"/>
      <c r="U6731" s="179"/>
      <c r="V6731" s="179"/>
      <c r="W6731" s="179"/>
      <c r="X6731" s="179"/>
      <c r="Y6731" s="179"/>
      <c r="Z6731" s="179"/>
      <c r="AA6731" s="222"/>
      <c r="AB6731" s="222"/>
      <c r="AC6731" s="222"/>
      <c r="AD6731" s="179"/>
      <c r="AE6731" s="179"/>
      <c r="AF6731" s="179"/>
      <c r="AG6731" s="179"/>
      <c r="AH6731" s="179"/>
      <c r="AI6731" s="179"/>
      <c r="AJ6731" s="179"/>
    </row>
    <row r="6732" spans="2:36" x14ac:dyDescent="0.3">
      <c r="B6732" s="224">
        <v>680900</v>
      </c>
      <c r="C6732" s="209">
        <v>288097</v>
      </c>
      <c r="D6732" s="206">
        <f t="shared" si="629"/>
        <v>0.42311205757086212</v>
      </c>
      <c r="E6732" s="208">
        <f t="shared" si="630"/>
        <v>0.45</v>
      </c>
      <c r="F6732" s="207">
        <v>15845.33</v>
      </c>
      <c r="G6732" s="207">
        <v>23047.759999999998</v>
      </c>
      <c r="H6732" s="207">
        <v>25928.73</v>
      </c>
      <c r="I6732" s="214">
        <f t="shared" si="631"/>
        <v>269791</v>
      </c>
      <c r="J6732" s="211">
        <f t="shared" si="632"/>
        <v>0.39622705243060657</v>
      </c>
      <c r="K6732" s="212">
        <f t="shared" si="633"/>
        <v>0.45</v>
      </c>
      <c r="L6732" s="214">
        <f t="shared" si="634"/>
        <v>14838.504999999999</v>
      </c>
      <c r="M6732" s="213">
        <f t="shared" si="635"/>
        <v>21583.279999999999</v>
      </c>
      <c r="N6732" s="213">
        <f t="shared" si="636"/>
        <v>24281.19</v>
      </c>
      <c r="O6732" s="242">
        <f t="shared" si="637"/>
        <v>0.51519999999996802</v>
      </c>
      <c r="P6732" s="242"/>
      <c r="Q6732" s="179"/>
      <c r="R6732" s="179"/>
      <c r="S6732" s="179"/>
      <c r="T6732" s="179"/>
      <c r="U6732" s="179"/>
      <c r="V6732" s="179"/>
      <c r="W6732" s="179"/>
      <c r="X6732" s="179"/>
      <c r="Y6732" s="179"/>
      <c r="Z6732" s="179"/>
      <c r="AA6732" s="222"/>
      <c r="AB6732" s="222"/>
      <c r="AC6732" s="222"/>
      <c r="AD6732" s="179"/>
      <c r="AE6732" s="179"/>
      <c r="AF6732" s="179"/>
      <c r="AG6732" s="179"/>
      <c r="AH6732" s="179"/>
      <c r="AI6732" s="179"/>
      <c r="AJ6732" s="179"/>
    </row>
    <row r="6733" spans="2:36" x14ac:dyDescent="0.3">
      <c r="B6733" s="224">
        <v>681000</v>
      </c>
      <c r="C6733" s="209">
        <v>288142</v>
      </c>
      <c r="D6733" s="206">
        <f t="shared" si="629"/>
        <v>0.42311600587371512</v>
      </c>
      <c r="E6733" s="208">
        <f t="shared" si="630"/>
        <v>0.45</v>
      </c>
      <c r="F6733" s="207">
        <v>15847.81</v>
      </c>
      <c r="G6733" s="207">
        <v>23051.360000000001</v>
      </c>
      <c r="H6733" s="207">
        <v>25932.78</v>
      </c>
      <c r="I6733" s="214">
        <f t="shared" si="631"/>
        <v>269836</v>
      </c>
      <c r="J6733" s="211">
        <f t="shared" si="632"/>
        <v>0.39623494860499264</v>
      </c>
      <c r="K6733" s="212">
        <f t="shared" si="633"/>
        <v>0.45</v>
      </c>
      <c r="L6733" s="214">
        <f t="shared" si="634"/>
        <v>14840.98</v>
      </c>
      <c r="M6733" s="213">
        <f t="shared" si="635"/>
        <v>21586.880000000001</v>
      </c>
      <c r="N6733" s="213">
        <f t="shared" si="636"/>
        <v>24285.239999999998</v>
      </c>
      <c r="O6733" s="242">
        <f t="shared" si="637"/>
        <v>0.51529999999966092</v>
      </c>
      <c r="P6733" s="242"/>
      <c r="Q6733" s="179"/>
      <c r="R6733" s="179"/>
      <c r="S6733" s="179"/>
      <c r="T6733" s="179"/>
      <c r="U6733" s="179"/>
      <c r="V6733" s="179"/>
      <c r="W6733" s="179"/>
      <c r="X6733" s="179"/>
      <c r="Y6733" s="179"/>
      <c r="Z6733" s="179"/>
      <c r="AA6733" s="222"/>
      <c r="AB6733" s="222"/>
      <c r="AC6733" s="222"/>
      <c r="AD6733" s="179"/>
      <c r="AE6733" s="179"/>
      <c r="AF6733" s="179"/>
      <c r="AG6733" s="179"/>
      <c r="AH6733" s="179"/>
      <c r="AI6733" s="179"/>
      <c r="AJ6733" s="179"/>
    </row>
    <row r="6734" spans="2:36" x14ac:dyDescent="0.3">
      <c r="B6734" s="224">
        <v>681100</v>
      </c>
      <c r="C6734" s="209">
        <v>288187</v>
      </c>
      <c r="D6734" s="206">
        <f t="shared" si="629"/>
        <v>0.42311995301717809</v>
      </c>
      <c r="E6734" s="208">
        <f t="shared" si="630"/>
        <v>0.45</v>
      </c>
      <c r="F6734" s="207">
        <v>15850.28</v>
      </c>
      <c r="G6734" s="207">
        <v>23054.959999999999</v>
      </c>
      <c r="H6734" s="207">
        <v>25936.83</v>
      </c>
      <c r="I6734" s="214">
        <f t="shared" si="631"/>
        <v>269881</v>
      </c>
      <c r="J6734" s="211">
        <f t="shared" si="632"/>
        <v>0.39624284246072528</v>
      </c>
      <c r="K6734" s="212">
        <f t="shared" si="633"/>
        <v>0.45</v>
      </c>
      <c r="L6734" s="214">
        <f t="shared" si="634"/>
        <v>14843.455</v>
      </c>
      <c r="M6734" s="213">
        <f t="shared" si="635"/>
        <v>21590.48</v>
      </c>
      <c r="N6734" s="213">
        <f t="shared" si="636"/>
        <v>24289.29</v>
      </c>
      <c r="O6734" s="242">
        <f t="shared" si="637"/>
        <v>0.51520000000047728</v>
      </c>
      <c r="P6734" s="242"/>
      <c r="Q6734" s="179"/>
      <c r="R6734" s="179"/>
      <c r="S6734" s="179"/>
      <c r="T6734" s="179"/>
      <c r="U6734" s="179"/>
      <c r="V6734" s="179"/>
      <c r="W6734" s="179"/>
      <c r="X6734" s="179"/>
      <c r="Y6734" s="179"/>
      <c r="Z6734" s="179"/>
      <c r="AA6734" s="222"/>
      <c r="AB6734" s="222"/>
      <c r="AC6734" s="222"/>
      <c r="AD6734" s="179"/>
      <c r="AE6734" s="179"/>
      <c r="AF6734" s="179"/>
      <c r="AG6734" s="179"/>
      <c r="AH6734" s="179"/>
      <c r="AI6734" s="179"/>
      <c r="AJ6734" s="179"/>
    </row>
    <row r="6735" spans="2:36" x14ac:dyDescent="0.3">
      <c r="B6735" s="224">
        <v>681200</v>
      </c>
      <c r="C6735" s="209">
        <v>288232</v>
      </c>
      <c r="D6735" s="206">
        <f t="shared" si="629"/>
        <v>0.42312389900176162</v>
      </c>
      <c r="E6735" s="208">
        <f t="shared" si="630"/>
        <v>0.45</v>
      </c>
      <c r="F6735" s="207">
        <v>15852.76</v>
      </c>
      <c r="G6735" s="207">
        <v>23058.560000000001</v>
      </c>
      <c r="H6735" s="207">
        <v>25940.880000000001</v>
      </c>
      <c r="I6735" s="214">
        <f t="shared" si="631"/>
        <v>269926</v>
      </c>
      <c r="J6735" s="211">
        <f t="shared" si="632"/>
        <v>0.3962507339988256</v>
      </c>
      <c r="K6735" s="212">
        <f t="shared" si="633"/>
        <v>0.45</v>
      </c>
      <c r="L6735" s="214">
        <f t="shared" si="634"/>
        <v>14845.93</v>
      </c>
      <c r="M6735" s="213">
        <f t="shared" si="635"/>
        <v>21594.080000000002</v>
      </c>
      <c r="N6735" s="213">
        <f t="shared" si="636"/>
        <v>24293.34</v>
      </c>
      <c r="O6735" s="242">
        <f t="shared" si="637"/>
        <v>0.51530000000013387</v>
      </c>
      <c r="P6735" s="242"/>
      <c r="Q6735" s="179"/>
      <c r="R6735" s="179"/>
      <c r="S6735" s="179"/>
      <c r="T6735" s="179"/>
      <c r="U6735" s="179"/>
      <c r="V6735" s="179"/>
      <c r="W6735" s="179"/>
      <c r="X6735" s="179"/>
      <c r="Y6735" s="179"/>
      <c r="Z6735" s="179"/>
      <c r="AA6735" s="222"/>
      <c r="AB6735" s="222"/>
      <c r="AC6735" s="222"/>
      <c r="AD6735" s="179"/>
      <c r="AE6735" s="179"/>
      <c r="AF6735" s="179"/>
      <c r="AG6735" s="179"/>
      <c r="AH6735" s="179"/>
      <c r="AI6735" s="179"/>
      <c r="AJ6735" s="179"/>
    </row>
    <row r="6736" spans="2:36" x14ac:dyDescent="0.3">
      <c r="B6736" s="224">
        <v>681300</v>
      </c>
      <c r="C6736" s="209">
        <v>288277</v>
      </c>
      <c r="D6736" s="206">
        <f t="shared" si="629"/>
        <v>0.42312784382797591</v>
      </c>
      <c r="E6736" s="208">
        <f t="shared" si="630"/>
        <v>0.45</v>
      </c>
      <c r="F6736" s="207">
        <v>15855.23</v>
      </c>
      <c r="G6736" s="207">
        <v>23062.16</v>
      </c>
      <c r="H6736" s="207">
        <v>25944.93</v>
      </c>
      <c r="I6736" s="214">
        <f t="shared" si="631"/>
        <v>269971</v>
      </c>
      <c r="J6736" s="211">
        <f t="shared" si="632"/>
        <v>0.39625862322031413</v>
      </c>
      <c r="K6736" s="212">
        <f t="shared" si="633"/>
        <v>0.45</v>
      </c>
      <c r="L6736" s="214">
        <f t="shared" si="634"/>
        <v>14848.405000000001</v>
      </c>
      <c r="M6736" s="213">
        <f t="shared" si="635"/>
        <v>21597.68</v>
      </c>
      <c r="N6736" s="213">
        <f t="shared" si="636"/>
        <v>24297.39</v>
      </c>
      <c r="O6736" s="242">
        <f t="shared" si="637"/>
        <v>0.51519999999971333</v>
      </c>
      <c r="P6736" s="242"/>
      <c r="Q6736" s="179"/>
      <c r="R6736" s="179"/>
      <c r="S6736" s="179"/>
      <c r="T6736" s="179"/>
      <c r="U6736" s="179"/>
      <c r="V6736" s="179"/>
      <c r="W6736" s="179"/>
      <c r="X6736" s="179"/>
      <c r="Y6736" s="179"/>
      <c r="Z6736" s="179"/>
      <c r="AA6736" s="222"/>
      <c r="AB6736" s="222"/>
      <c r="AC6736" s="222"/>
      <c r="AD6736" s="179"/>
      <c r="AE6736" s="179"/>
      <c r="AF6736" s="179"/>
      <c r="AG6736" s="179"/>
      <c r="AH6736" s="179"/>
      <c r="AI6736" s="179"/>
      <c r="AJ6736" s="179"/>
    </row>
    <row r="6737" spans="2:36" x14ac:dyDescent="0.3">
      <c r="B6737" s="224">
        <v>681400</v>
      </c>
      <c r="C6737" s="209">
        <v>288322</v>
      </c>
      <c r="D6737" s="206">
        <f t="shared" si="629"/>
        <v>0.42313178749633107</v>
      </c>
      <c r="E6737" s="208">
        <f t="shared" si="630"/>
        <v>0.45</v>
      </c>
      <c r="F6737" s="207">
        <v>15857.71</v>
      </c>
      <c r="G6737" s="207">
        <v>23065.759999999998</v>
      </c>
      <c r="H6737" s="207">
        <v>25948.98</v>
      </c>
      <c r="I6737" s="214">
        <f t="shared" si="631"/>
        <v>270016</v>
      </c>
      <c r="J6737" s="211">
        <f t="shared" si="632"/>
        <v>0.39626651012621072</v>
      </c>
      <c r="K6737" s="212">
        <f t="shared" si="633"/>
        <v>0.45</v>
      </c>
      <c r="L6737" s="214">
        <f t="shared" si="634"/>
        <v>14850.88</v>
      </c>
      <c r="M6737" s="213">
        <f t="shared" si="635"/>
        <v>21601.279999999999</v>
      </c>
      <c r="N6737" s="213">
        <f t="shared" si="636"/>
        <v>24301.439999999999</v>
      </c>
      <c r="O6737" s="242">
        <f t="shared" si="637"/>
        <v>0.51530000000002474</v>
      </c>
      <c r="P6737" s="242"/>
      <c r="Q6737" s="179"/>
      <c r="R6737" s="179"/>
      <c r="S6737" s="179"/>
      <c r="T6737" s="179"/>
      <c r="U6737" s="179"/>
      <c r="V6737" s="179"/>
      <c r="W6737" s="179"/>
      <c r="X6737" s="179"/>
      <c r="Y6737" s="179"/>
      <c r="Z6737" s="179"/>
      <c r="AA6737" s="222"/>
      <c r="AB6737" s="222"/>
      <c r="AC6737" s="222"/>
      <c r="AD6737" s="179"/>
      <c r="AE6737" s="179"/>
      <c r="AF6737" s="179"/>
      <c r="AG6737" s="179"/>
      <c r="AH6737" s="179"/>
      <c r="AI6737" s="179"/>
      <c r="AJ6737" s="179"/>
    </row>
    <row r="6738" spans="2:36" x14ac:dyDescent="0.3">
      <c r="B6738" s="224">
        <v>681500</v>
      </c>
      <c r="C6738" s="209">
        <v>288367</v>
      </c>
      <c r="D6738" s="206">
        <f t="shared" si="629"/>
        <v>0.42313573000733673</v>
      </c>
      <c r="E6738" s="208">
        <f t="shared" si="630"/>
        <v>0.45</v>
      </c>
      <c r="F6738" s="207">
        <v>15860.18</v>
      </c>
      <c r="G6738" s="207">
        <v>23069.360000000001</v>
      </c>
      <c r="H6738" s="207">
        <v>25953.03</v>
      </c>
      <c r="I6738" s="214">
        <f t="shared" si="631"/>
        <v>270061</v>
      </c>
      <c r="J6738" s="211">
        <f t="shared" si="632"/>
        <v>0.39627439471753484</v>
      </c>
      <c r="K6738" s="212">
        <f t="shared" si="633"/>
        <v>0.45</v>
      </c>
      <c r="L6738" s="214">
        <f t="shared" si="634"/>
        <v>14853.355</v>
      </c>
      <c r="M6738" s="213">
        <f t="shared" si="635"/>
        <v>21604.880000000001</v>
      </c>
      <c r="N6738" s="213">
        <f t="shared" si="636"/>
        <v>24305.489999999998</v>
      </c>
      <c r="O6738" s="242">
        <f t="shared" si="637"/>
        <v>0.51519999999964061</v>
      </c>
      <c r="P6738" s="242"/>
      <c r="Q6738" s="179"/>
      <c r="R6738" s="179"/>
      <c r="S6738" s="179"/>
      <c r="T6738" s="179"/>
      <c r="U6738" s="179"/>
      <c r="V6738" s="179"/>
      <c r="W6738" s="179"/>
      <c r="X6738" s="179"/>
      <c r="Y6738" s="179"/>
      <c r="Z6738" s="179"/>
      <c r="AA6738" s="222"/>
      <c r="AB6738" s="222"/>
      <c r="AC6738" s="222"/>
      <c r="AD6738" s="179"/>
      <c r="AE6738" s="179"/>
      <c r="AF6738" s="179"/>
      <c r="AG6738" s="179"/>
      <c r="AH6738" s="179"/>
      <c r="AI6738" s="179"/>
      <c r="AJ6738" s="179"/>
    </row>
    <row r="6739" spans="2:36" x14ac:dyDescent="0.3">
      <c r="B6739" s="224">
        <v>681600</v>
      </c>
      <c r="C6739" s="209">
        <v>288412</v>
      </c>
      <c r="D6739" s="206">
        <f t="shared" si="629"/>
        <v>0.42313967136150232</v>
      </c>
      <c r="E6739" s="208">
        <f t="shared" si="630"/>
        <v>0.45</v>
      </c>
      <c r="F6739" s="207">
        <v>15862.66</v>
      </c>
      <c r="G6739" s="207">
        <v>23072.959999999999</v>
      </c>
      <c r="H6739" s="207">
        <v>25957.08</v>
      </c>
      <c r="I6739" s="214">
        <f t="shared" si="631"/>
        <v>270106</v>
      </c>
      <c r="J6739" s="211">
        <f t="shared" si="632"/>
        <v>0.39628227699530516</v>
      </c>
      <c r="K6739" s="212">
        <f t="shared" si="633"/>
        <v>0.45</v>
      </c>
      <c r="L6739" s="214">
        <f t="shared" si="634"/>
        <v>14855.83</v>
      </c>
      <c r="M6739" s="213">
        <f t="shared" si="635"/>
        <v>21608.48</v>
      </c>
      <c r="N6739" s="213">
        <f t="shared" si="636"/>
        <v>24309.54</v>
      </c>
      <c r="O6739" s="242">
        <f t="shared" si="637"/>
        <v>0.5152999999999156</v>
      </c>
      <c r="P6739" s="242"/>
      <c r="Q6739" s="179"/>
      <c r="R6739" s="179"/>
      <c r="S6739" s="179"/>
      <c r="T6739" s="179"/>
      <c r="U6739" s="179"/>
      <c r="V6739" s="179"/>
      <c r="W6739" s="179"/>
      <c r="X6739" s="179"/>
      <c r="Y6739" s="179"/>
      <c r="Z6739" s="179"/>
      <c r="AA6739" s="222"/>
      <c r="AB6739" s="222"/>
      <c r="AC6739" s="222"/>
      <c r="AD6739" s="179"/>
      <c r="AE6739" s="179"/>
      <c r="AF6739" s="179"/>
      <c r="AG6739" s="179"/>
      <c r="AH6739" s="179"/>
      <c r="AI6739" s="179"/>
      <c r="AJ6739" s="179"/>
    </row>
    <row r="6740" spans="2:36" x14ac:dyDescent="0.3">
      <c r="B6740" s="224">
        <v>681700</v>
      </c>
      <c r="C6740" s="209">
        <v>288457</v>
      </c>
      <c r="D6740" s="206">
        <f t="shared" si="629"/>
        <v>0.42314361155933694</v>
      </c>
      <c r="E6740" s="208">
        <f t="shared" si="630"/>
        <v>0.45</v>
      </c>
      <c r="F6740" s="207">
        <v>15865.13</v>
      </c>
      <c r="G6740" s="207">
        <v>23076.560000000001</v>
      </c>
      <c r="H6740" s="207">
        <v>25961.13</v>
      </c>
      <c r="I6740" s="214">
        <f t="shared" si="631"/>
        <v>270151</v>
      </c>
      <c r="J6740" s="211">
        <f t="shared" si="632"/>
        <v>0.39629015696053982</v>
      </c>
      <c r="K6740" s="212">
        <f t="shared" si="633"/>
        <v>0.45</v>
      </c>
      <c r="L6740" s="214">
        <f t="shared" si="634"/>
        <v>14858.305</v>
      </c>
      <c r="M6740" s="213">
        <f t="shared" si="635"/>
        <v>21612.080000000002</v>
      </c>
      <c r="N6740" s="213">
        <f t="shared" si="636"/>
        <v>24313.59</v>
      </c>
      <c r="O6740" s="242">
        <f t="shared" si="637"/>
        <v>0.51520000000007715</v>
      </c>
      <c r="P6740" s="242"/>
      <c r="Q6740" s="179"/>
      <c r="R6740" s="179"/>
      <c r="S6740" s="179"/>
      <c r="T6740" s="179"/>
      <c r="U6740" s="179"/>
      <c r="V6740" s="179"/>
      <c r="W6740" s="179"/>
      <c r="X6740" s="179"/>
      <c r="Y6740" s="179"/>
      <c r="Z6740" s="179"/>
      <c r="AA6740" s="222"/>
      <c r="AB6740" s="222"/>
      <c r="AC6740" s="222"/>
      <c r="AD6740" s="179"/>
      <c r="AE6740" s="179"/>
      <c r="AF6740" s="179"/>
      <c r="AG6740" s="179"/>
      <c r="AH6740" s="179"/>
      <c r="AI6740" s="179"/>
      <c r="AJ6740" s="179"/>
    </row>
    <row r="6741" spans="2:36" x14ac:dyDescent="0.3">
      <c r="B6741" s="224">
        <v>681800</v>
      </c>
      <c r="C6741" s="209">
        <v>288502</v>
      </c>
      <c r="D6741" s="206">
        <f t="shared" si="629"/>
        <v>0.42314755060134934</v>
      </c>
      <c r="E6741" s="208">
        <f t="shared" si="630"/>
        <v>0.45</v>
      </c>
      <c r="F6741" s="207">
        <v>15867.61</v>
      </c>
      <c r="G6741" s="207">
        <v>23080.16</v>
      </c>
      <c r="H6741" s="207">
        <v>25965.18</v>
      </c>
      <c r="I6741" s="214">
        <f t="shared" si="631"/>
        <v>270196</v>
      </c>
      <c r="J6741" s="211">
        <f t="shared" si="632"/>
        <v>0.39629803461425639</v>
      </c>
      <c r="K6741" s="212">
        <f t="shared" si="633"/>
        <v>0.45</v>
      </c>
      <c r="L6741" s="214">
        <f t="shared" si="634"/>
        <v>14860.78</v>
      </c>
      <c r="M6741" s="213">
        <f t="shared" si="635"/>
        <v>21615.68</v>
      </c>
      <c r="N6741" s="213">
        <f t="shared" si="636"/>
        <v>24317.64</v>
      </c>
      <c r="O6741" s="242">
        <f t="shared" si="637"/>
        <v>0.51529999999980647</v>
      </c>
      <c r="P6741" s="242"/>
      <c r="Q6741" s="179"/>
      <c r="R6741" s="179"/>
      <c r="S6741" s="179"/>
      <c r="T6741" s="179"/>
      <c r="U6741" s="179"/>
      <c r="V6741" s="179"/>
      <c r="W6741" s="179"/>
      <c r="X6741" s="179"/>
      <c r="Y6741" s="179"/>
      <c r="Z6741" s="179"/>
      <c r="AA6741" s="222"/>
      <c r="AB6741" s="222"/>
      <c r="AC6741" s="222"/>
      <c r="AD6741" s="179"/>
      <c r="AE6741" s="179"/>
      <c r="AF6741" s="179"/>
      <c r="AG6741" s="179"/>
      <c r="AH6741" s="179"/>
      <c r="AI6741" s="179"/>
      <c r="AJ6741" s="179"/>
    </row>
    <row r="6742" spans="2:36" x14ac:dyDescent="0.3">
      <c r="B6742" s="224">
        <v>681900</v>
      </c>
      <c r="C6742" s="209">
        <v>288547</v>
      </c>
      <c r="D6742" s="206">
        <f t="shared" si="629"/>
        <v>0.42315148848804812</v>
      </c>
      <c r="E6742" s="208">
        <f t="shared" si="630"/>
        <v>0.45</v>
      </c>
      <c r="F6742" s="207">
        <v>15870.08</v>
      </c>
      <c r="G6742" s="207">
        <v>23083.759999999998</v>
      </c>
      <c r="H6742" s="207">
        <v>25969.23</v>
      </c>
      <c r="I6742" s="214">
        <f t="shared" si="631"/>
        <v>270241</v>
      </c>
      <c r="J6742" s="211">
        <f t="shared" si="632"/>
        <v>0.39630590995747178</v>
      </c>
      <c r="K6742" s="212">
        <f t="shared" si="633"/>
        <v>0.45</v>
      </c>
      <c r="L6742" s="214">
        <f t="shared" si="634"/>
        <v>14863.254999999999</v>
      </c>
      <c r="M6742" s="213">
        <f t="shared" si="635"/>
        <v>21619.279999999999</v>
      </c>
      <c r="N6742" s="213">
        <f t="shared" si="636"/>
        <v>24321.69</v>
      </c>
      <c r="O6742" s="242">
        <f t="shared" si="637"/>
        <v>0.51519999999996802</v>
      </c>
      <c r="P6742" s="242"/>
      <c r="Q6742" s="179"/>
      <c r="R6742" s="179"/>
      <c r="S6742" s="179"/>
      <c r="T6742" s="179"/>
      <c r="U6742" s="179"/>
      <c r="V6742" s="179"/>
      <c r="W6742" s="179"/>
      <c r="X6742" s="179"/>
      <c r="Y6742" s="179"/>
      <c r="Z6742" s="179"/>
      <c r="AA6742" s="222"/>
      <c r="AB6742" s="222"/>
      <c r="AC6742" s="222"/>
      <c r="AD6742" s="179"/>
      <c r="AE6742" s="179"/>
      <c r="AF6742" s="179"/>
      <c r="AG6742" s="179"/>
      <c r="AH6742" s="179"/>
      <c r="AI6742" s="179"/>
      <c r="AJ6742" s="179"/>
    </row>
    <row r="6743" spans="2:36" x14ac:dyDescent="0.3">
      <c r="B6743" s="224">
        <v>682000</v>
      </c>
      <c r="C6743" s="209">
        <v>288592</v>
      </c>
      <c r="D6743" s="206">
        <f t="shared" si="629"/>
        <v>0.42315542521994137</v>
      </c>
      <c r="E6743" s="208">
        <f t="shared" si="630"/>
        <v>0.45</v>
      </c>
      <c r="F6743" s="207">
        <v>15872.56</v>
      </c>
      <c r="G6743" s="207">
        <v>23087.360000000001</v>
      </c>
      <c r="H6743" s="207">
        <v>25973.279999999999</v>
      </c>
      <c r="I6743" s="214">
        <f t="shared" si="631"/>
        <v>270286</v>
      </c>
      <c r="J6743" s="211">
        <f t="shared" si="632"/>
        <v>0.39631378299120235</v>
      </c>
      <c r="K6743" s="212">
        <f t="shared" si="633"/>
        <v>0.45</v>
      </c>
      <c r="L6743" s="214">
        <f t="shared" si="634"/>
        <v>14865.73</v>
      </c>
      <c r="M6743" s="213">
        <f t="shared" si="635"/>
        <v>21622.880000000001</v>
      </c>
      <c r="N6743" s="213">
        <f t="shared" si="636"/>
        <v>24325.739999999998</v>
      </c>
      <c r="O6743" s="242">
        <f t="shared" si="637"/>
        <v>0.51529999999966092</v>
      </c>
      <c r="P6743" s="242"/>
      <c r="Q6743" s="179"/>
      <c r="R6743" s="179"/>
      <c r="S6743" s="179"/>
      <c r="T6743" s="179"/>
      <c r="U6743" s="179"/>
      <c r="V6743" s="179"/>
      <c r="W6743" s="179"/>
      <c r="X6743" s="179"/>
      <c r="Y6743" s="179"/>
      <c r="Z6743" s="179"/>
      <c r="AA6743" s="222"/>
      <c r="AB6743" s="222"/>
      <c r="AC6743" s="222"/>
      <c r="AD6743" s="179"/>
      <c r="AE6743" s="179"/>
      <c r="AF6743" s="179"/>
      <c r="AG6743" s="179"/>
      <c r="AH6743" s="179"/>
      <c r="AI6743" s="179"/>
      <c r="AJ6743" s="179"/>
    </row>
    <row r="6744" spans="2:36" x14ac:dyDescent="0.3">
      <c r="B6744" s="224">
        <v>682100</v>
      </c>
      <c r="C6744" s="209">
        <v>288637</v>
      </c>
      <c r="D6744" s="206">
        <f t="shared" ref="D6744:D6807" si="638">C6744/B6744</f>
        <v>0.42315936079753702</v>
      </c>
      <c r="E6744" s="208">
        <f t="shared" ref="E6744:E6807" si="639">(C6744-C6743)/(B6744-B6743)</f>
        <v>0.45</v>
      </c>
      <c r="F6744" s="207">
        <v>15875.03</v>
      </c>
      <c r="G6744" s="207">
        <v>23090.959999999999</v>
      </c>
      <c r="H6744" s="207">
        <v>25977.33</v>
      </c>
      <c r="I6744" s="214">
        <f t="shared" si="631"/>
        <v>270331</v>
      </c>
      <c r="J6744" s="211">
        <f t="shared" si="632"/>
        <v>0.39632165371646388</v>
      </c>
      <c r="K6744" s="212">
        <f t="shared" si="633"/>
        <v>0.45</v>
      </c>
      <c r="L6744" s="214">
        <f t="shared" si="634"/>
        <v>14868.205</v>
      </c>
      <c r="M6744" s="213">
        <f t="shared" si="635"/>
        <v>21626.48</v>
      </c>
      <c r="N6744" s="213">
        <f t="shared" si="636"/>
        <v>24329.79</v>
      </c>
      <c r="O6744" s="242">
        <f t="shared" si="637"/>
        <v>0.51520000000047728</v>
      </c>
      <c r="P6744" s="242"/>
      <c r="Q6744" s="179"/>
      <c r="R6744" s="179"/>
      <c r="S6744" s="179"/>
      <c r="T6744" s="179"/>
      <c r="U6744" s="179"/>
      <c r="V6744" s="179"/>
      <c r="W6744" s="179"/>
      <c r="X6744" s="179"/>
      <c r="Y6744" s="179"/>
      <c r="Z6744" s="179"/>
      <c r="AA6744" s="222"/>
      <c r="AB6744" s="222"/>
      <c r="AC6744" s="222"/>
      <c r="AD6744" s="179"/>
      <c r="AE6744" s="179"/>
      <c r="AF6744" s="179"/>
      <c r="AG6744" s="179"/>
      <c r="AH6744" s="179"/>
      <c r="AI6744" s="179"/>
      <c r="AJ6744" s="179"/>
    </row>
    <row r="6745" spans="2:36" x14ac:dyDescent="0.3">
      <c r="B6745" s="224">
        <v>682200</v>
      </c>
      <c r="C6745" s="209">
        <v>288682</v>
      </c>
      <c r="D6745" s="206">
        <f t="shared" si="638"/>
        <v>0.42316329522134272</v>
      </c>
      <c r="E6745" s="208">
        <f t="shared" si="639"/>
        <v>0.45</v>
      </c>
      <c r="F6745" s="207">
        <v>15877.51</v>
      </c>
      <c r="G6745" s="207">
        <v>23094.560000000001</v>
      </c>
      <c r="H6745" s="207">
        <v>25981.38</v>
      </c>
      <c r="I6745" s="214">
        <f t="shared" si="631"/>
        <v>270376</v>
      </c>
      <c r="J6745" s="211">
        <f t="shared" si="632"/>
        <v>0.39632952213427147</v>
      </c>
      <c r="K6745" s="212">
        <f t="shared" si="633"/>
        <v>0.45</v>
      </c>
      <c r="L6745" s="214">
        <f t="shared" si="634"/>
        <v>14870.68</v>
      </c>
      <c r="M6745" s="213">
        <f t="shared" si="635"/>
        <v>21630.080000000002</v>
      </c>
      <c r="N6745" s="213">
        <f t="shared" si="636"/>
        <v>24333.84</v>
      </c>
      <c r="O6745" s="242">
        <f t="shared" si="637"/>
        <v>0.51530000000013387</v>
      </c>
      <c r="P6745" s="242"/>
      <c r="Q6745" s="179"/>
      <c r="R6745" s="179"/>
      <c r="S6745" s="179"/>
      <c r="T6745" s="179"/>
      <c r="U6745" s="179"/>
      <c r="V6745" s="179"/>
      <c r="W6745" s="179"/>
      <c r="X6745" s="179"/>
      <c r="Y6745" s="179"/>
      <c r="Z6745" s="179"/>
      <c r="AA6745" s="222"/>
      <c r="AB6745" s="222"/>
      <c r="AC6745" s="222"/>
      <c r="AD6745" s="179"/>
      <c r="AE6745" s="179"/>
      <c r="AF6745" s="179"/>
      <c r="AG6745" s="179"/>
      <c r="AH6745" s="179"/>
      <c r="AI6745" s="179"/>
      <c r="AJ6745" s="179"/>
    </row>
    <row r="6746" spans="2:36" x14ac:dyDescent="0.3">
      <c r="B6746" s="224">
        <v>682300</v>
      </c>
      <c r="C6746" s="209">
        <v>288727</v>
      </c>
      <c r="D6746" s="206">
        <f t="shared" si="638"/>
        <v>0.42316722849186572</v>
      </c>
      <c r="E6746" s="208">
        <f t="shared" si="639"/>
        <v>0.45</v>
      </c>
      <c r="F6746" s="207">
        <v>15879.98</v>
      </c>
      <c r="G6746" s="207">
        <v>23098.16</v>
      </c>
      <c r="H6746" s="207">
        <v>25985.43</v>
      </c>
      <c r="I6746" s="214">
        <f t="shared" si="631"/>
        <v>270421</v>
      </c>
      <c r="J6746" s="211">
        <f t="shared" si="632"/>
        <v>0.39633738824563974</v>
      </c>
      <c r="K6746" s="212">
        <f t="shared" si="633"/>
        <v>0.45</v>
      </c>
      <c r="L6746" s="214">
        <f t="shared" si="634"/>
        <v>14873.155000000001</v>
      </c>
      <c r="M6746" s="213">
        <f t="shared" si="635"/>
        <v>21633.68</v>
      </c>
      <c r="N6746" s="213">
        <f t="shared" si="636"/>
        <v>24337.89</v>
      </c>
      <c r="O6746" s="242">
        <f t="shared" si="637"/>
        <v>0.51519999999971333</v>
      </c>
      <c r="P6746" s="242"/>
      <c r="Q6746" s="179"/>
      <c r="R6746" s="179"/>
      <c r="S6746" s="179"/>
      <c r="T6746" s="179"/>
      <c r="U6746" s="179"/>
      <c r="V6746" s="179"/>
      <c r="W6746" s="179"/>
      <c r="X6746" s="179"/>
      <c r="Y6746" s="179"/>
      <c r="Z6746" s="179"/>
      <c r="AA6746" s="222"/>
      <c r="AB6746" s="222"/>
      <c r="AC6746" s="222"/>
      <c r="AD6746" s="179"/>
      <c r="AE6746" s="179"/>
      <c r="AF6746" s="179"/>
      <c r="AG6746" s="179"/>
      <c r="AH6746" s="179"/>
      <c r="AI6746" s="179"/>
      <c r="AJ6746" s="179"/>
    </row>
    <row r="6747" spans="2:36" x14ac:dyDescent="0.3">
      <c r="B6747" s="224">
        <v>682400</v>
      </c>
      <c r="C6747" s="209">
        <v>288772</v>
      </c>
      <c r="D6747" s="206">
        <f t="shared" si="638"/>
        <v>0.42317116060961313</v>
      </c>
      <c r="E6747" s="208">
        <f t="shared" si="639"/>
        <v>0.45</v>
      </c>
      <c r="F6747" s="207">
        <v>15882.46</v>
      </c>
      <c r="G6747" s="207">
        <v>23101.759999999998</v>
      </c>
      <c r="H6747" s="207">
        <v>25989.48</v>
      </c>
      <c r="I6747" s="214">
        <f t="shared" si="631"/>
        <v>270466</v>
      </c>
      <c r="J6747" s="211">
        <f t="shared" si="632"/>
        <v>0.39634525205158266</v>
      </c>
      <c r="K6747" s="212">
        <f t="shared" si="633"/>
        <v>0.45</v>
      </c>
      <c r="L6747" s="214">
        <f t="shared" si="634"/>
        <v>14875.63</v>
      </c>
      <c r="M6747" s="213">
        <f t="shared" si="635"/>
        <v>21637.279999999999</v>
      </c>
      <c r="N6747" s="213">
        <f t="shared" si="636"/>
        <v>24341.94</v>
      </c>
      <c r="O6747" s="242">
        <f t="shared" si="637"/>
        <v>0.51530000000002474</v>
      </c>
      <c r="P6747" s="242"/>
      <c r="Q6747" s="179"/>
      <c r="R6747" s="179"/>
      <c r="S6747" s="179"/>
      <c r="T6747" s="179"/>
      <c r="U6747" s="179"/>
      <c r="V6747" s="179"/>
      <c r="W6747" s="179"/>
      <c r="X6747" s="179"/>
      <c r="Y6747" s="179"/>
      <c r="Z6747" s="179"/>
      <c r="AA6747" s="222"/>
      <c r="AB6747" s="222"/>
      <c r="AC6747" s="222"/>
      <c r="AD6747" s="179"/>
      <c r="AE6747" s="179"/>
      <c r="AF6747" s="179"/>
      <c r="AG6747" s="179"/>
      <c r="AH6747" s="179"/>
      <c r="AI6747" s="179"/>
      <c r="AJ6747" s="179"/>
    </row>
    <row r="6748" spans="2:36" x14ac:dyDescent="0.3">
      <c r="B6748" s="224">
        <v>682500</v>
      </c>
      <c r="C6748" s="209">
        <v>288817</v>
      </c>
      <c r="D6748" s="206">
        <f t="shared" si="638"/>
        <v>0.42317509157509159</v>
      </c>
      <c r="E6748" s="208">
        <f t="shared" si="639"/>
        <v>0.45</v>
      </c>
      <c r="F6748" s="207">
        <v>15884.93</v>
      </c>
      <c r="G6748" s="207">
        <v>23105.360000000001</v>
      </c>
      <c r="H6748" s="207">
        <v>25993.53</v>
      </c>
      <c r="I6748" s="214">
        <f t="shared" si="631"/>
        <v>270511</v>
      </c>
      <c r="J6748" s="211">
        <f t="shared" si="632"/>
        <v>0.39635311355311353</v>
      </c>
      <c r="K6748" s="212">
        <f t="shared" si="633"/>
        <v>0.45</v>
      </c>
      <c r="L6748" s="214">
        <f t="shared" si="634"/>
        <v>14878.105</v>
      </c>
      <c r="M6748" s="213">
        <f t="shared" si="635"/>
        <v>21640.880000000001</v>
      </c>
      <c r="N6748" s="213">
        <f t="shared" si="636"/>
        <v>24345.989999999998</v>
      </c>
      <c r="O6748" s="242">
        <f t="shared" si="637"/>
        <v>0.51519999999964061</v>
      </c>
      <c r="P6748" s="242"/>
      <c r="Q6748" s="179"/>
      <c r="R6748" s="179"/>
      <c r="S6748" s="179"/>
      <c r="T6748" s="179"/>
      <c r="U6748" s="179"/>
      <c r="V6748" s="179"/>
      <c r="W6748" s="179"/>
      <c r="X6748" s="179"/>
      <c r="Y6748" s="179"/>
      <c r="Z6748" s="179"/>
      <c r="AA6748" s="222"/>
      <c r="AB6748" s="222"/>
      <c r="AC6748" s="222"/>
      <c r="AD6748" s="179"/>
      <c r="AE6748" s="179"/>
      <c r="AF6748" s="179"/>
      <c r="AG6748" s="179"/>
      <c r="AH6748" s="179"/>
      <c r="AI6748" s="179"/>
      <c r="AJ6748" s="179"/>
    </row>
    <row r="6749" spans="2:36" x14ac:dyDescent="0.3">
      <c r="B6749" s="224">
        <v>682600</v>
      </c>
      <c r="C6749" s="209">
        <v>288862</v>
      </c>
      <c r="D6749" s="206">
        <f t="shared" si="638"/>
        <v>0.42317902138880747</v>
      </c>
      <c r="E6749" s="208">
        <f t="shared" si="639"/>
        <v>0.45</v>
      </c>
      <c r="F6749" s="207">
        <v>15887.41</v>
      </c>
      <c r="G6749" s="207">
        <v>23108.959999999999</v>
      </c>
      <c r="H6749" s="207">
        <v>25997.58</v>
      </c>
      <c r="I6749" s="214">
        <f t="shared" si="631"/>
        <v>270556</v>
      </c>
      <c r="J6749" s="211">
        <f t="shared" si="632"/>
        <v>0.39636097275124527</v>
      </c>
      <c r="K6749" s="212">
        <f t="shared" si="633"/>
        <v>0.45</v>
      </c>
      <c r="L6749" s="214">
        <f t="shared" si="634"/>
        <v>14880.58</v>
      </c>
      <c r="M6749" s="213">
        <f t="shared" si="635"/>
        <v>21644.48</v>
      </c>
      <c r="N6749" s="213">
        <f t="shared" si="636"/>
        <v>24350.04</v>
      </c>
      <c r="O6749" s="242">
        <f t="shared" si="637"/>
        <v>0.5152999999999156</v>
      </c>
      <c r="P6749" s="242"/>
      <c r="Q6749" s="179"/>
      <c r="R6749" s="179"/>
      <c r="S6749" s="179"/>
      <c r="T6749" s="179"/>
      <c r="U6749" s="179"/>
      <c r="V6749" s="179"/>
      <c r="W6749" s="179"/>
      <c r="X6749" s="179"/>
      <c r="Y6749" s="179"/>
      <c r="Z6749" s="179"/>
      <c r="AA6749" s="222"/>
      <c r="AB6749" s="222"/>
      <c r="AC6749" s="222"/>
      <c r="AD6749" s="179"/>
      <c r="AE6749" s="179"/>
      <c r="AF6749" s="179"/>
      <c r="AG6749" s="179"/>
      <c r="AH6749" s="179"/>
      <c r="AI6749" s="179"/>
      <c r="AJ6749" s="179"/>
    </row>
    <row r="6750" spans="2:36" x14ac:dyDescent="0.3">
      <c r="B6750" s="224">
        <v>682700</v>
      </c>
      <c r="C6750" s="209">
        <v>288907</v>
      </c>
      <c r="D6750" s="206">
        <f t="shared" si="638"/>
        <v>0.42318295005126705</v>
      </c>
      <c r="E6750" s="208">
        <f t="shared" si="639"/>
        <v>0.45</v>
      </c>
      <c r="F6750" s="207">
        <v>15889.88</v>
      </c>
      <c r="G6750" s="207">
        <v>23112.560000000001</v>
      </c>
      <c r="H6750" s="207">
        <v>26001.63</v>
      </c>
      <c r="I6750" s="214">
        <f t="shared" si="631"/>
        <v>270601</v>
      </c>
      <c r="J6750" s="211">
        <f t="shared" si="632"/>
        <v>0.39636882964698988</v>
      </c>
      <c r="K6750" s="212">
        <f t="shared" si="633"/>
        <v>0.45</v>
      </c>
      <c r="L6750" s="214">
        <f t="shared" si="634"/>
        <v>14883.055</v>
      </c>
      <c r="M6750" s="213">
        <f t="shared" si="635"/>
        <v>21648.080000000002</v>
      </c>
      <c r="N6750" s="213">
        <f t="shared" si="636"/>
        <v>24354.09</v>
      </c>
      <c r="O6750" s="242">
        <f t="shared" si="637"/>
        <v>0.51520000000007715</v>
      </c>
      <c r="P6750" s="242"/>
      <c r="Q6750" s="179"/>
      <c r="R6750" s="179"/>
      <c r="S6750" s="179"/>
      <c r="T6750" s="179"/>
      <c r="U6750" s="179"/>
      <c r="V6750" s="179"/>
      <c r="W6750" s="179"/>
      <c r="X6750" s="179"/>
      <c r="Y6750" s="179"/>
      <c r="Z6750" s="179"/>
      <c r="AA6750" s="222"/>
      <c r="AB6750" s="222"/>
      <c r="AC6750" s="222"/>
      <c r="AD6750" s="179"/>
      <c r="AE6750" s="179"/>
      <c r="AF6750" s="179"/>
      <c r="AG6750" s="179"/>
      <c r="AH6750" s="179"/>
      <c r="AI6750" s="179"/>
      <c r="AJ6750" s="179"/>
    </row>
    <row r="6751" spans="2:36" x14ac:dyDescent="0.3">
      <c r="B6751" s="224">
        <v>682800</v>
      </c>
      <c r="C6751" s="209">
        <v>288952</v>
      </c>
      <c r="D6751" s="206">
        <f t="shared" si="638"/>
        <v>0.42318687756297596</v>
      </c>
      <c r="E6751" s="208">
        <f t="shared" si="639"/>
        <v>0.45</v>
      </c>
      <c r="F6751" s="207">
        <v>15892.36</v>
      </c>
      <c r="G6751" s="207">
        <v>23116.16</v>
      </c>
      <c r="H6751" s="207">
        <v>26005.68</v>
      </c>
      <c r="I6751" s="214">
        <f t="shared" si="631"/>
        <v>270646</v>
      </c>
      <c r="J6751" s="211">
        <f t="shared" si="632"/>
        <v>0.39637668424135913</v>
      </c>
      <c r="K6751" s="212">
        <f t="shared" si="633"/>
        <v>0.45</v>
      </c>
      <c r="L6751" s="214">
        <f t="shared" si="634"/>
        <v>14885.53</v>
      </c>
      <c r="M6751" s="213">
        <f t="shared" si="635"/>
        <v>21651.68</v>
      </c>
      <c r="N6751" s="213">
        <f t="shared" si="636"/>
        <v>24358.14</v>
      </c>
      <c r="O6751" s="242">
        <f t="shared" si="637"/>
        <v>0.51529999999980647</v>
      </c>
      <c r="P6751" s="242"/>
      <c r="Q6751" s="179"/>
      <c r="R6751" s="179"/>
      <c r="S6751" s="179"/>
      <c r="T6751" s="179"/>
      <c r="U6751" s="179"/>
      <c r="V6751" s="179"/>
      <c r="W6751" s="179"/>
      <c r="X6751" s="179"/>
      <c r="Y6751" s="179"/>
      <c r="Z6751" s="179"/>
      <c r="AA6751" s="222"/>
      <c r="AB6751" s="222"/>
      <c r="AC6751" s="222"/>
      <c r="AD6751" s="179"/>
      <c r="AE6751" s="179"/>
      <c r="AF6751" s="179"/>
      <c r="AG6751" s="179"/>
      <c r="AH6751" s="179"/>
      <c r="AI6751" s="179"/>
      <c r="AJ6751" s="179"/>
    </row>
    <row r="6752" spans="2:36" x14ac:dyDescent="0.3">
      <c r="B6752" s="224">
        <v>682900</v>
      </c>
      <c r="C6752" s="209">
        <v>288997</v>
      </c>
      <c r="D6752" s="206">
        <f t="shared" si="638"/>
        <v>0.42319080392443986</v>
      </c>
      <c r="E6752" s="208">
        <f t="shared" si="639"/>
        <v>0.45</v>
      </c>
      <c r="F6752" s="207">
        <v>15894.83</v>
      </c>
      <c r="G6752" s="207">
        <v>23119.759999999998</v>
      </c>
      <c r="H6752" s="207">
        <v>26009.73</v>
      </c>
      <c r="I6752" s="214">
        <f t="shared" si="631"/>
        <v>270691</v>
      </c>
      <c r="J6752" s="211">
        <f t="shared" si="632"/>
        <v>0.39638453653536387</v>
      </c>
      <c r="K6752" s="212">
        <f t="shared" si="633"/>
        <v>0.45</v>
      </c>
      <c r="L6752" s="214">
        <f t="shared" si="634"/>
        <v>14888.004999999999</v>
      </c>
      <c r="M6752" s="213">
        <f t="shared" si="635"/>
        <v>21655.279999999999</v>
      </c>
      <c r="N6752" s="213">
        <f t="shared" si="636"/>
        <v>24362.19</v>
      </c>
      <c r="O6752" s="242">
        <f t="shared" si="637"/>
        <v>0.51519999999996802</v>
      </c>
      <c r="P6752" s="242"/>
      <c r="Q6752" s="179"/>
      <c r="R6752" s="179"/>
      <c r="S6752" s="179"/>
      <c r="T6752" s="179"/>
      <c r="U6752" s="179"/>
      <c r="V6752" s="179"/>
      <c r="W6752" s="179"/>
      <c r="X6752" s="179"/>
      <c r="Y6752" s="179"/>
      <c r="Z6752" s="179"/>
      <c r="AA6752" s="222"/>
      <c r="AB6752" s="222"/>
      <c r="AC6752" s="222"/>
      <c r="AD6752" s="179"/>
      <c r="AE6752" s="179"/>
      <c r="AF6752" s="179"/>
      <c r="AG6752" s="179"/>
      <c r="AH6752" s="179"/>
      <c r="AI6752" s="179"/>
      <c r="AJ6752" s="179"/>
    </row>
    <row r="6753" spans="2:36" x14ac:dyDescent="0.3">
      <c r="B6753" s="224">
        <v>683000</v>
      </c>
      <c r="C6753" s="209">
        <v>289042</v>
      </c>
      <c r="D6753" s="206">
        <f t="shared" si="638"/>
        <v>0.42319472913616396</v>
      </c>
      <c r="E6753" s="208">
        <f t="shared" si="639"/>
        <v>0.45</v>
      </c>
      <c r="F6753" s="207">
        <v>15897.31</v>
      </c>
      <c r="G6753" s="207">
        <v>23123.360000000001</v>
      </c>
      <c r="H6753" s="207">
        <v>26013.78</v>
      </c>
      <c r="I6753" s="214">
        <f t="shared" si="631"/>
        <v>270736</v>
      </c>
      <c r="J6753" s="211">
        <f t="shared" si="632"/>
        <v>0.39639238653001463</v>
      </c>
      <c r="K6753" s="212">
        <f t="shared" si="633"/>
        <v>0.45</v>
      </c>
      <c r="L6753" s="214">
        <f t="shared" si="634"/>
        <v>14890.48</v>
      </c>
      <c r="M6753" s="213">
        <f t="shared" si="635"/>
        <v>21658.880000000001</v>
      </c>
      <c r="N6753" s="213">
        <f t="shared" si="636"/>
        <v>24366.239999999998</v>
      </c>
      <c r="O6753" s="242">
        <f t="shared" si="637"/>
        <v>0.51529999999966092</v>
      </c>
      <c r="P6753" s="242"/>
      <c r="Q6753" s="179"/>
      <c r="R6753" s="179"/>
      <c r="S6753" s="179"/>
      <c r="T6753" s="179"/>
      <c r="U6753" s="179"/>
      <c r="V6753" s="179"/>
      <c r="W6753" s="179"/>
      <c r="X6753" s="179"/>
      <c r="Y6753" s="179"/>
      <c r="Z6753" s="179"/>
      <c r="AA6753" s="222"/>
      <c r="AB6753" s="222"/>
      <c r="AC6753" s="222"/>
      <c r="AD6753" s="179"/>
      <c r="AE6753" s="179"/>
      <c r="AF6753" s="179"/>
      <c r="AG6753" s="179"/>
      <c r="AH6753" s="179"/>
      <c r="AI6753" s="179"/>
      <c r="AJ6753" s="179"/>
    </row>
    <row r="6754" spans="2:36" x14ac:dyDescent="0.3">
      <c r="B6754" s="224">
        <v>683100</v>
      </c>
      <c r="C6754" s="209">
        <v>289087</v>
      </c>
      <c r="D6754" s="206">
        <f t="shared" si="638"/>
        <v>0.42319865319865319</v>
      </c>
      <c r="E6754" s="208">
        <f t="shared" si="639"/>
        <v>0.45</v>
      </c>
      <c r="F6754" s="207">
        <v>15899.78</v>
      </c>
      <c r="G6754" s="207">
        <v>23126.959999999999</v>
      </c>
      <c r="H6754" s="207">
        <v>26017.83</v>
      </c>
      <c r="I6754" s="214">
        <f t="shared" si="631"/>
        <v>270781</v>
      </c>
      <c r="J6754" s="211">
        <f t="shared" si="632"/>
        <v>0.3964002342263212</v>
      </c>
      <c r="K6754" s="212">
        <f t="shared" si="633"/>
        <v>0.45</v>
      </c>
      <c r="L6754" s="214">
        <f t="shared" si="634"/>
        <v>14892.955</v>
      </c>
      <c r="M6754" s="213">
        <f t="shared" si="635"/>
        <v>21662.48</v>
      </c>
      <c r="N6754" s="213">
        <f t="shared" si="636"/>
        <v>24370.29</v>
      </c>
      <c r="O6754" s="242">
        <f t="shared" si="637"/>
        <v>0.51520000000047728</v>
      </c>
      <c r="P6754" s="242"/>
      <c r="Q6754" s="179"/>
      <c r="R6754" s="179"/>
      <c r="S6754" s="179"/>
      <c r="T6754" s="179"/>
      <c r="U6754" s="179"/>
      <c r="V6754" s="179"/>
      <c r="W6754" s="179"/>
      <c r="X6754" s="179"/>
      <c r="Y6754" s="179"/>
      <c r="Z6754" s="179"/>
      <c r="AA6754" s="222"/>
      <c r="AB6754" s="222"/>
      <c r="AC6754" s="222"/>
      <c r="AD6754" s="179"/>
      <c r="AE6754" s="179"/>
      <c r="AF6754" s="179"/>
      <c r="AG6754" s="179"/>
      <c r="AH6754" s="179"/>
      <c r="AI6754" s="179"/>
      <c r="AJ6754" s="179"/>
    </row>
    <row r="6755" spans="2:36" x14ac:dyDescent="0.3">
      <c r="B6755" s="224">
        <v>683200</v>
      </c>
      <c r="C6755" s="209">
        <v>289132</v>
      </c>
      <c r="D6755" s="206">
        <f t="shared" si="638"/>
        <v>0.42320257611241219</v>
      </c>
      <c r="E6755" s="208">
        <f t="shared" si="639"/>
        <v>0.45</v>
      </c>
      <c r="F6755" s="207">
        <v>15902.26</v>
      </c>
      <c r="G6755" s="207">
        <v>23130.560000000001</v>
      </c>
      <c r="H6755" s="207">
        <v>26021.88</v>
      </c>
      <c r="I6755" s="214">
        <f t="shared" si="631"/>
        <v>270826</v>
      </c>
      <c r="J6755" s="211">
        <f t="shared" si="632"/>
        <v>0.39640807962529273</v>
      </c>
      <c r="K6755" s="212">
        <f t="shared" si="633"/>
        <v>0.45</v>
      </c>
      <c r="L6755" s="214">
        <f t="shared" si="634"/>
        <v>14895.43</v>
      </c>
      <c r="M6755" s="213">
        <f t="shared" si="635"/>
        <v>21666.080000000002</v>
      </c>
      <c r="N6755" s="213">
        <f t="shared" si="636"/>
        <v>24374.34</v>
      </c>
      <c r="O6755" s="242">
        <f t="shared" si="637"/>
        <v>0.51530000000013387</v>
      </c>
      <c r="P6755" s="242"/>
      <c r="Q6755" s="179"/>
      <c r="R6755" s="179"/>
      <c r="S6755" s="179"/>
      <c r="T6755" s="179"/>
      <c r="U6755" s="179"/>
      <c r="V6755" s="179"/>
      <c r="W6755" s="179"/>
      <c r="X6755" s="179"/>
      <c r="Y6755" s="179"/>
      <c r="Z6755" s="179"/>
      <c r="AA6755" s="222"/>
      <c r="AB6755" s="222"/>
      <c r="AC6755" s="222"/>
      <c r="AD6755" s="179"/>
      <c r="AE6755" s="179"/>
      <c r="AF6755" s="179"/>
      <c r="AG6755" s="179"/>
      <c r="AH6755" s="179"/>
      <c r="AI6755" s="179"/>
      <c r="AJ6755" s="179"/>
    </row>
    <row r="6756" spans="2:36" x14ac:dyDescent="0.3">
      <c r="B6756" s="224">
        <v>683300</v>
      </c>
      <c r="C6756" s="209">
        <v>289177</v>
      </c>
      <c r="D6756" s="206">
        <f t="shared" si="638"/>
        <v>0.42320649787794529</v>
      </c>
      <c r="E6756" s="208">
        <f t="shared" si="639"/>
        <v>0.45</v>
      </c>
      <c r="F6756" s="207">
        <v>15904.73</v>
      </c>
      <c r="G6756" s="207">
        <v>23134.16</v>
      </c>
      <c r="H6756" s="207">
        <v>26025.93</v>
      </c>
      <c r="I6756" s="214">
        <f t="shared" si="631"/>
        <v>270871</v>
      </c>
      <c r="J6756" s="211">
        <f t="shared" si="632"/>
        <v>0.39641592272793796</v>
      </c>
      <c r="K6756" s="212">
        <f t="shared" si="633"/>
        <v>0.45</v>
      </c>
      <c r="L6756" s="214">
        <f t="shared" si="634"/>
        <v>14897.905000000001</v>
      </c>
      <c r="M6756" s="213">
        <f t="shared" si="635"/>
        <v>21669.68</v>
      </c>
      <c r="N6756" s="213">
        <f t="shared" si="636"/>
        <v>24378.39</v>
      </c>
      <c r="O6756" s="242">
        <f t="shared" si="637"/>
        <v>0.51519999999971333</v>
      </c>
      <c r="P6756" s="242"/>
      <c r="Q6756" s="179"/>
      <c r="R6756" s="179"/>
      <c r="S6756" s="179"/>
      <c r="T6756" s="179"/>
      <c r="U6756" s="179"/>
      <c r="V6756" s="179"/>
      <c r="W6756" s="179"/>
      <c r="X6756" s="179"/>
      <c r="Y6756" s="179"/>
      <c r="Z6756" s="179"/>
      <c r="AA6756" s="222"/>
      <c r="AB6756" s="222"/>
      <c r="AC6756" s="222"/>
      <c r="AD6756" s="179"/>
      <c r="AE6756" s="179"/>
      <c r="AF6756" s="179"/>
      <c r="AG6756" s="179"/>
      <c r="AH6756" s="179"/>
      <c r="AI6756" s="179"/>
      <c r="AJ6756" s="179"/>
    </row>
    <row r="6757" spans="2:36" x14ac:dyDescent="0.3">
      <c r="B6757" s="224">
        <v>683400</v>
      </c>
      <c r="C6757" s="209">
        <v>289222</v>
      </c>
      <c r="D6757" s="206">
        <f t="shared" si="638"/>
        <v>0.42321041849575652</v>
      </c>
      <c r="E6757" s="208">
        <f t="shared" si="639"/>
        <v>0.45</v>
      </c>
      <c r="F6757" s="207">
        <v>15907.21</v>
      </c>
      <c r="G6757" s="207">
        <v>23137.759999999998</v>
      </c>
      <c r="H6757" s="207">
        <v>26029.98</v>
      </c>
      <c r="I6757" s="214">
        <f t="shared" si="631"/>
        <v>270916</v>
      </c>
      <c r="J6757" s="211">
        <f t="shared" si="632"/>
        <v>0.39642376353526487</v>
      </c>
      <c r="K6757" s="212">
        <f t="shared" si="633"/>
        <v>0.45</v>
      </c>
      <c r="L6757" s="214">
        <f t="shared" si="634"/>
        <v>14900.38</v>
      </c>
      <c r="M6757" s="213">
        <f t="shared" si="635"/>
        <v>21673.279999999999</v>
      </c>
      <c r="N6757" s="213">
        <f t="shared" si="636"/>
        <v>24382.44</v>
      </c>
      <c r="O6757" s="242">
        <f t="shared" si="637"/>
        <v>0.51530000000002474</v>
      </c>
      <c r="P6757" s="242"/>
      <c r="Q6757" s="179"/>
      <c r="R6757" s="179"/>
      <c r="S6757" s="179"/>
      <c r="T6757" s="179"/>
      <c r="U6757" s="179"/>
      <c r="V6757" s="179"/>
      <c r="W6757" s="179"/>
      <c r="X6757" s="179"/>
      <c r="Y6757" s="179"/>
      <c r="Z6757" s="179"/>
      <c r="AA6757" s="222"/>
      <c r="AB6757" s="222"/>
      <c r="AC6757" s="222"/>
      <c r="AD6757" s="179"/>
      <c r="AE6757" s="179"/>
      <c r="AF6757" s="179"/>
      <c r="AG6757" s="179"/>
      <c r="AH6757" s="179"/>
      <c r="AI6757" s="179"/>
      <c r="AJ6757" s="179"/>
    </row>
    <row r="6758" spans="2:36" x14ac:dyDescent="0.3">
      <c r="B6758" s="224">
        <v>683500</v>
      </c>
      <c r="C6758" s="209">
        <v>289267</v>
      </c>
      <c r="D6758" s="206">
        <f t="shared" si="638"/>
        <v>0.42321433796634966</v>
      </c>
      <c r="E6758" s="208">
        <f t="shared" si="639"/>
        <v>0.45</v>
      </c>
      <c r="F6758" s="207">
        <v>15909.68</v>
      </c>
      <c r="G6758" s="207">
        <v>23141.360000000001</v>
      </c>
      <c r="H6758" s="207">
        <v>26034.03</v>
      </c>
      <c r="I6758" s="214">
        <f t="shared" si="631"/>
        <v>270961</v>
      </c>
      <c r="J6758" s="211">
        <f t="shared" si="632"/>
        <v>0.39643160204828093</v>
      </c>
      <c r="K6758" s="212">
        <f t="shared" si="633"/>
        <v>0.45</v>
      </c>
      <c r="L6758" s="214">
        <f t="shared" si="634"/>
        <v>14902.855</v>
      </c>
      <c r="M6758" s="213">
        <f t="shared" si="635"/>
        <v>21676.880000000001</v>
      </c>
      <c r="N6758" s="213">
        <f t="shared" si="636"/>
        <v>24386.489999999998</v>
      </c>
      <c r="O6758" s="242">
        <f t="shared" si="637"/>
        <v>0.51519999999964061</v>
      </c>
      <c r="P6758" s="242"/>
      <c r="Q6758" s="179"/>
      <c r="R6758" s="179"/>
      <c r="S6758" s="179"/>
      <c r="T6758" s="179"/>
      <c r="U6758" s="179"/>
      <c r="V6758" s="179"/>
      <c r="W6758" s="179"/>
      <c r="X6758" s="179"/>
      <c r="Y6758" s="179"/>
      <c r="Z6758" s="179"/>
      <c r="AA6758" s="222"/>
      <c r="AB6758" s="222"/>
      <c r="AC6758" s="222"/>
      <c r="AD6758" s="179"/>
      <c r="AE6758" s="179"/>
      <c r="AF6758" s="179"/>
      <c r="AG6758" s="179"/>
      <c r="AH6758" s="179"/>
      <c r="AI6758" s="179"/>
      <c r="AJ6758" s="179"/>
    </row>
    <row r="6759" spans="2:36" x14ac:dyDescent="0.3">
      <c r="B6759" s="224">
        <v>683600</v>
      </c>
      <c r="C6759" s="209">
        <v>289312</v>
      </c>
      <c r="D6759" s="206">
        <f t="shared" si="638"/>
        <v>0.42321825629022819</v>
      </c>
      <c r="E6759" s="208">
        <f t="shared" si="639"/>
        <v>0.45</v>
      </c>
      <c r="F6759" s="207">
        <v>15912.16</v>
      </c>
      <c r="G6759" s="207">
        <v>23144.959999999999</v>
      </c>
      <c r="H6759" s="207">
        <v>26038.080000000002</v>
      </c>
      <c r="I6759" s="214">
        <f t="shared" si="631"/>
        <v>271006</v>
      </c>
      <c r="J6759" s="211">
        <f t="shared" si="632"/>
        <v>0.39643943826799299</v>
      </c>
      <c r="K6759" s="212">
        <f t="shared" si="633"/>
        <v>0.45</v>
      </c>
      <c r="L6759" s="214">
        <f t="shared" si="634"/>
        <v>14905.33</v>
      </c>
      <c r="M6759" s="213">
        <f t="shared" si="635"/>
        <v>21680.48</v>
      </c>
      <c r="N6759" s="213">
        <f t="shared" si="636"/>
        <v>24390.54</v>
      </c>
      <c r="O6759" s="242">
        <f t="shared" si="637"/>
        <v>0.5152999999999156</v>
      </c>
      <c r="P6759" s="242"/>
      <c r="Q6759" s="179"/>
      <c r="R6759" s="179"/>
      <c r="S6759" s="179"/>
      <c r="T6759" s="179"/>
      <c r="U6759" s="179"/>
      <c r="V6759" s="179"/>
      <c r="W6759" s="179"/>
      <c r="X6759" s="179"/>
      <c r="Y6759" s="179"/>
      <c r="Z6759" s="179"/>
      <c r="AA6759" s="222"/>
      <c r="AB6759" s="222"/>
      <c r="AC6759" s="222"/>
      <c r="AD6759" s="179"/>
      <c r="AE6759" s="179"/>
      <c r="AF6759" s="179"/>
      <c r="AG6759" s="179"/>
      <c r="AH6759" s="179"/>
      <c r="AI6759" s="179"/>
      <c r="AJ6759" s="179"/>
    </row>
    <row r="6760" spans="2:36" x14ac:dyDescent="0.3">
      <c r="B6760" s="224">
        <v>683700</v>
      </c>
      <c r="C6760" s="209">
        <v>289357</v>
      </c>
      <c r="D6760" s="206">
        <f t="shared" si="638"/>
        <v>0.42322217346789526</v>
      </c>
      <c r="E6760" s="208">
        <f t="shared" si="639"/>
        <v>0.45</v>
      </c>
      <c r="F6760" s="207">
        <v>15914.63</v>
      </c>
      <c r="G6760" s="207">
        <v>23148.560000000001</v>
      </c>
      <c r="H6760" s="207">
        <v>26042.13</v>
      </c>
      <c r="I6760" s="214">
        <f t="shared" si="631"/>
        <v>271051</v>
      </c>
      <c r="J6760" s="211">
        <f t="shared" si="632"/>
        <v>0.39644727219540732</v>
      </c>
      <c r="K6760" s="212">
        <f t="shared" si="633"/>
        <v>0.45</v>
      </c>
      <c r="L6760" s="214">
        <f t="shared" si="634"/>
        <v>14907.805</v>
      </c>
      <c r="M6760" s="213">
        <f t="shared" si="635"/>
        <v>21684.080000000002</v>
      </c>
      <c r="N6760" s="213">
        <f t="shared" si="636"/>
        <v>24394.59</v>
      </c>
      <c r="O6760" s="242">
        <f t="shared" si="637"/>
        <v>0.51520000000007715</v>
      </c>
      <c r="P6760" s="242"/>
      <c r="Q6760" s="179"/>
      <c r="R6760" s="179"/>
      <c r="S6760" s="179"/>
      <c r="T6760" s="179"/>
      <c r="U6760" s="179"/>
      <c r="V6760" s="179"/>
      <c r="W6760" s="179"/>
      <c r="X6760" s="179"/>
      <c r="Y6760" s="179"/>
      <c r="Z6760" s="179"/>
      <c r="AA6760" s="222"/>
      <c r="AB6760" s="222"/>
      <c r="AC6760" s="222"/>
      <c r="AD6760" s="179"/>
      <c r="AE6760" s="179"/>
      <c r="AF6760" s="179"/>
      <c r="AG6760" s="179"/>
      <c r="AH6760" s="179"/>
      <c r="AI6760" s="179"/>
      <c r="AJ6760" s="179"/>
    </row>
    <row r="6761" spans="2:36" x14ac:dyDescent="0.3">
      <c r="B6761" s="224">
        <v>683800</v>
      </c>
      <c r="C6761" s="209">
        <v>289402</v>
      </c>
      <c r="D6761" s="206">
        <f t="shared" si="638"/>
        <v>0.42322608949985374</v>
      </c>
      <c r="E6761" s="208">
        <f t="shared" si="639"/>
        <v>0.45</v>
      </c>
      <c r="F6761" s="207">
        <v>15917.11</v>
      </c>
      <c r="G6761" s="207">
        <v>23152.16</v>
      </c>
      <c r="H6761" s="207">
        <v>26046.18</v>
      </c>
      <c r="I6761" s="214">
        <f t="shared" ref="I6761:I6824" si="640">I6760+45</f>
        <v>271096</v>
      </c>
      <c r="J6761" s="211">
        <f t="shared" si="632"/>
        <v>0.39645510383152971</v>
      </c>
      <c r="K6761" s="212">
        <f t="shared" si="633"/>
        <v>0.45</v>
      </c>
      <c r="L6761" s="214">
        <f t="shared" si="634"/>
        <v>14910.28</v>
      </c>
      <c r="M6761" s="213">
        <f t="shared" si="635"/>
        <v>21687.68</v>
      </c>
      <c r="N6761" s="213">
        <f t="shared" si="636"/>
        <v>24398.639999999999</v>
      </c>
      <c r="O6761" s="242">
        <f t="shared" si="637"/>
        <v>0.51529999999980647</v>
      </c>
      <c r="P6761" s="242"/>
      <c r="Q6761" s="179"/>
      <c r="R6761" s="179"/>
      <c r="S6761" s="179"/>
      <c r="T6761" s="179"/>
      <c r="U6761" s="179"/>
      <c r="V6761" s="179"/>
      <c r="W6761" s="179"/>
      <c r="X6761" s="179"/>
      <c r="Y6761" s="179"/>
      <c r="Z6761" s="179"/>
      <c r="AA6761" s="222"/>
      <c r="AB6761" s="222"/>
      <c r="AC6761" s="222"/>
      <c r="AD6761" s="179"/>
      <c r="AE6761" s="179"/>
      <c r="AF6761" s="179"/>
      <c r="AG6761" s="179"/>
      <c r="AH6761" s="179"/>
      <c r="AI6761" s="179"/>
      <c r="AJ6761" s="179"/>
    </row>
    <row r="6762" spans="2:36" x14ac:dyDescent="0.3">
      <c r="B6762" s="224">
        <v>683900</v>
      </c>
      <c r="C6762" s="209">
        <v>289447</v>
      </c>
      <c r="D6762" s="206">
        <f t="shared" si="638"/>
        <v>0.42323000438660624</v>
      </c>
      <c r="E6762" s="208">
        <f t="shared" si="639"/>
        <v>0.45</v>
      </c>
      <c r="F6762" s="207">
        <v>15919.58</v>
      </c>
      <c r="G6762" s="207">
        <v>23155.759999999998</v>
      </c>
      <c r="H6762" s="207">
        <v>26050.23</v>
      </c>
      <c r="I6762" s="214">
        <f t="shared" si="640"/>
        <v>271141</v>
      </c>
      <c r="J6762" s="211">
        <f t="shared" si="632"/>
        <v>0.39646293317736508</v>
      </c>
      <c r="K6762" s="212">
        <f t="shared" si="633"/>
        <v>0.45</v>
      </c>
      <c r="L6762" s="214">
        <f t="shared" si="634"/>
        <v>14912.754999999999</v>
      </c>
      <c r="M6762" s="213">
        <f t="shared" si="635"/>
        <v>21691.279999999999</v>
      </c>
      <c r="N6762" s="213">
        <f t="shared" si="636"/>
        <v>24402.69</v>
      </c>
      <c r="O6762" s="242">
        <f t="shared" si="637"/>
        <v>0.51519999999996802</v>
      </c>
      <c r="P6762" s="242"/>
      <c r="Q6762" s="179"/>
      <c r="R6762" s="179"/>
      <c r="S6762" s="179"/>
      <c r="T6762" s="179"/>
      <c r="U6762" s="179"/>
      <c r="V6762" s="179"/>
      <c r="W6762" s="179"/>
      <c r="X6762" s="179"/>
      <c r="Y6762" s="179"/>
      <c r="Z6762" s="179"/>
      <c r="AA6762" s="222"/>
      <c r="AB6762" s="222"/>
      <c r="AC6762" s="222"/>
      <c r="AD6762" s="179"/>
      <c r="AE6762" s="179"/>
      <c r="AF6762" s="179"/>
      <c r="AG6762" s="179"/>
      <c r="AH6762" s="179"/>
      <c r="AI6762" s="179"/>
      <c r="AJ6762" s="179"/>
    </row>
    <row r="6763" spans="2:36" x14ac:dyDescent="0.3">
      <c r="B6763" s="224">
        <v>684000</v>
      </c>
      <c r="C6763" s="209">
        <v>289492</v>
      </c>
      <c r="D6763" s="206">
        <f t="shared" si="638"/>
        <v>0.42323391812865496</v>
      </c>
      <c r="E6763" s="208">
        <f t="shared" si="639"/>
        <v>0.45</v>
      </c>
      <c r="F6763" s="207">
        <v>15922.06</v>
      </c>
      <c r="G6763" s="207">
        <v>23159.360000000001</v>
      </c>
      <c r="H6763" s="207">
        <v>26054.28</v>
      </c>
      <c r="I6763" s="214">
        <f t="shared" si="640"/>
        <v>271186</v>
      </c>
      <c r="J6763" s="211">
        <f t="shared" si="632"/>
        <v>0.39647076023391814</v>
      </c>
      <c r="K6763" s="212">
        <f t="shared" si="633"/>
        <v>0.45</v>
      </c>
      <c r="L6763" s="214">
        <f t="shared" si="634"/>
        <v>14915.23</v>
      </c>
      <c r="M6763" s="213">
        <f t="shared" si="635"/>
        <v>21694.880000000001</v>
      </c>
      <c r="N6763" s="213">
        <f t="shared" si="636"/>
        <v>24406.739999999998</v>
      </c>
      <c r="O6763" s="242">
        <f t="shared" si="637"/>
        <v>0.51529999999966092</v>
      </c>
      <c r="P6763" s="242"/>
      <c r="Q6763" s="179"/>
      <c r="R6763" s="179"/>
      <c r="S6763" s="179"/>
      <c r="T6763" s="179"/>
      <c r="U6763" s="179"/>
      <c r="V6763" s="179"/>
      <c r="W6763" s="179"/>
      <c r="X6763" s="179"/>
      <c r="Y6763" s="179"/>
      <c r="Z6763" s="179"/>
      <c r="AA6763" s="222"/>
      <c r="AB6763" s="222"/>
      <c r="AC6763" s="222"/>
      <c r="AD6763" s="179"/>
      <c r="AE6763" s="179"/>
      <c r="AF6763" s="179"/>
      <c r="AG6763" s="179"/>
      <c r="AH6763" s="179"/>
      <c r="AI6763" s="179"/>
      <c r="AJ6763" s="179"/>
    </row>
    <row r="6764" spans="2:36" x14ac:dyDescent="0.3">
      <c r="B6764" s="224">
        <v>684100</v>
      </c>
      <c r="C6764" s="209">
        <v>289537</v>
      </c>
      <c r="D6764" s="206">
        <f t="shared" si="638"/>
        <v>0.42323783072650195</v>
      </c>
      <c r="E6764" s="208">
        <f t="shared" si="639"/>
        <v>0.45</v>
      </c>
      <c r="F6764" s="207">
        <v>15924.53</v>
      </c>
      <c r="G6764" s="207">
        <v>23162.959999999999</v>
      </c>
      <c r="H6764" s="207">
        <v>26058.33</v>
      </c>
      <c r="I6764" s="214">
        <f t="shared" si="640"/>
        <v>271231</v>
      </c>
      <c r="J6764" s="211">
        <f t="shared" si="632"/>
        <v>0.39647858500219268</v>
      </c>
      <c r="K6764" s="212">
        <f t="shared" si="633"/>
        <v>0.45</v>
      </c>
      <c r="L6764" s="214">
        <f t="shared" si="634"/>
        <v>14917.705</v>
      </c>
      <c r="M6764" s="213">
        <f t="shared" si="635"/>
        <v>21698.48</v>
      </c>
      <c r="N6764" s="213">
        <f t="shared" si="636"/>
        <v>24410.79</v>
      </c>
      <c r="O6764" s="242">
        <f t="shared" si="637"/>
        <v>0.51520000000047728</v>
      </c>
      <c r="P6764" s="242"/>
      <c r="Q6764" s="179"/>
      <c r="R6764" s="179"/>
      <c r="S6764" s="179"/>
      <c r="T6764" s="179"/>
      <c r="U6764" s="179"/>
      <c r="V6764" s="179"/>
      <c r="W6764" s="179"/>
      <c r="X6764" s="179"/>
      <c r="Y6764" s="179"/>
      <c r="Z6764" s="179"/>
      <c r="AA6764" s="222"/>
      <c r="AB6764" s="222"/>
      <c r="AC6764" s="222"/>
      <c r="AD6764" s="179"/>
      <c r="AE6764" s="179"/>
      <c r="AF6764" s="179"/>
      <c r="AG6764" s="179"/>
      <c r="AH6764" s="179"/>
      <c r="AI6764" s="179"/>
      <c r="AJ6764" s="179"/>
    </row>
    <row r="6765" spans="2:36" x14ac:dyDescent="0.3">
      <c r="B6765" s="224">
        <v>684200</v>
      </c>
      <c r="C6765" s="209">
        <v>289582</v>
      </c>
      <c r="D6765" s="206">
        <f t="shared" si="638"/>
        <v>0.42324174218064892</v>
      </c>
      <c r="E6765" s="208">
        <f t="shared" si="639"/>
        <v>0.45</v>
      </c>
      <c r="F6765" s="207">
        <v>15927.01</v>
      </c>
      <c r="G6765" s="207">
        <v>23166.560000000001</v>
      </c>
      <c r="H6765" s="207">
        <v>26062.38</v>
      </c>
      <c r="I6765" s="214">
        <f t="shared" si="640"/>
        <v>271276</v>
      </c>
      <c r="J6765" s="211">
        <f t="shared" si="632"/>
        <v>0.39648640748319203</v>
      </c>
      <c r="K6765" s="212">
        <f t="shared" si="633"/>
        <v>0.45</v>
      </c>
      <c r="L6765" s="214">
        <f t="shared" si="634"/>
        <v>14920.18</v>
      </c>
      <c r="M6765" s="213">
        <f t="shared" si="635"/>
        <v>21702.080000000002</v>
      </c>
      <c r="N6765" s="213">
        <f t="shared" si="636"/>
        <v>24414.84</v>
      </c>
      <c r="O6765" s="242">
        <f t="shared" si="637"/>
        <v>0.51530000000013387</v>
      </c>
      <c r="P6765" s="242"/>
      <c r="Q6765" s="179"/>
      <c r="R6765" s="179"/>
      <c r="S6765" s="179"/>
      <c r="T6765" s="179"/>
      <c r="U6765" s="179"/>
      <c r="V6765" s="179"/>
      <c r="W6765" s="179"/>
      <c r="X6765" s="179"/>
      <c r="Y6765" s="179"/>
      <c r="Z6765" s="179"/>
      <c r="AA6765" s="222"/>
      <c r="AB6765" s="222"/>
      <c r="AC6765" s="222"/>
      <c r="AD6765" s="179"/>
      <c r="AE6765" s="179"/>
      <c r="AF6765" s="179"/>
      <c r="AG6765" s="179"/>
      <c r="AH6765" s="179"/>
      <c r="AI6765" s="179"/>
      <c r="AJ6765" s="179"/>
    </row>
    <row r="6766" spans="2:36" x14ac:dyDescent="0.3">
      <c r="B6766" s="224">
        <v>684300</v>
      </c>
      <c r="C6766" s="209">
        <v>289627</v>
      </c>
      <c r="D6766" s="206">
        <f t="shared" si="638"/>
        <v>0.42324565249159724</v>
      </c>
      <c r="E6766" s="208">
        <f t="shared" si="639"/>
        <v>0.45</v>
      </c>
      <c r="F6766" s="207">
        <v>15929.48</v>
      </c>
      <c r="G6766" s="207">
        <v>23170.16</v>
      </c>
      <c r="H6766" s="207">
        <v>26066.43</v>
      </c>
      <c r="I6766" s="214">
        <f t="shared" si="640"/>
        <v>271321</v>
      </c>
      <c r="J6766" s="211">
        <f t="shared" si="632"/>
        <v>0.39649422767791903</v>
      </c>
      <c r="K6766" s="212">
        <f t="shared" si="633"/>
        <v>0.45</v>
      </c>
      <c r="L6766" s="214">
        <f t="shared" si="634"/>
        <v>14922.655000000001</v>
      </c>
      <c r="M6766" s="213">
        <f t="shared" si="635"/>
        <v>21705.68</v>
      </c>
      <c r="N6766" s="213">
        <f t="shared" si="636"/>
        <v>24418.89</v>
      </c>
      <c r="O6766" s="242">
        <f t="shared" si="637"/>
        <v>0.51519999999971333</v>
      </c>
      <c r="P6766" s="242"/>
      <c r="Q6766" s="179"/>
      <c r="R6766" s="179"/>
      <c r="S6766" s="179"/>
      <c r="T6766" s="179"/>
      <c r="U6766" s="179"/>
      <c r="V6766" s="179"/>
      <c r="W6766" s="179"/>
      <c r="X6766" s="179"/>
      <c r="Y6766" s="179"/>
      <c r="Z6766" s="179"/>
      <c r="AA6766" s="222"/>
      <c r="AB6766" s="222"/>
      <c r="AC6766" s="222"/>
      <c r="AD6766" s="179"/>
      <c r="AE6766" s="179"/>
      <c r="AF6766" s="179"/>
      <c r="AG6766" s="179"/>
      <c r="AH6766" s="179"/>
      <c r="AI6766" s="179"/>
      <c r="AJ6766" s="179"/>
    </row>
    <row r="6767" spans="2:36" x14ac:dyDescent="0.3">
      <c r="B6767" s="224">
        <v>684400</v>
      </c>
      <c r="C6767" s="209">
        <v>289672</v>
      </c>
      <c r="D6767" s="206">
        <f t="shared" si="638"/>
        <v>0.42324956165984806</v>
      </c>
      <c r="E6767" s="208">
        <f t="shared" si="639"/>
        <v>0.45</v>
      </c>
      <c r="F6767" s="207">
        <v>15931.96</v>
      </c>
      <c r="G6767" s="207">
        <v>23173.759999999998</v>
      </c>
      <c r="H6767" s="207">
        <v>26070.48</v>
      </c>
      <c r="I6767" s="214">
        <f t="shared" si="640"/>
        <v>271366</v>
      </c>
      <c r="J6767" s="211">
        <f t="shared" si="632"/>
        <v>0.39650204558737578</v>
      </c>
      <c r="K6767" s="212">
        <f t="shared" si="633"/>
        <v>0.45</v>
      </c>
      <c r="L6767" s="214">
        <f t="shared" si="634"/>
        <v>14925.13</v>
      </c>
      <c r="M6767" s="213">
        <f t="shared" si="635"/>
        <v>21709.279999999999</v>
      </c>
      <c r="N6767" s="213">
        <f t="shared" si="636"/>
        <v>24422.94</v>
      </c>
      <c r="O6767" s="242">
        <f t="shared" si="637"/>
        <v>0.51530000000002474</v>
      </c>
      <c r="P6767" s="242"/>
      <c r="Q6767" s="179"/>
      <c r="R6767" s="179"/>
      <c r="S6767" s="179"/>
      <c r="T6767" s="179"/>
      <c r="U6767" s="179"/>
      <c r="V6767" s="179"/>
      <c r="W6767" s="179"/>
      <c r="X6767" s="179"/>
      <c r="Y6767" s="179"/>
      <c r="Z6767" s="179"/>
      <c r="AA6767" s="222"/>
      <c r="AB6767" s="222"/>
      <c r="AC6767" s="222"/>
      <c r="AD6767" s="179"/>
      <c r="AE6767" s="179"/>
      <c r="AF6767" s="179"/>
      <c r="AG6767" s="179"/>
      <c r="AH6767" s="179"/>
      <c r="AI6767" s="179"/>
      <c r="AJ6767" s="179"/>
    </row>
    <row r="6768" spans="2:36" x14ac:dyDescent="0.3">
      <c r="B6768" s="224">
        <v>684500</v>
      </c>
      <c r="C6768" s="209">
        <v>289717</v>
      </c>
      <c r="D6768" s="206">
        <f t="shared" si="638"/>
        <v>0.42325346968590211</v>
      </c>
      <c r="E6768" s="208">
        <f t="shared" si="639"/>
        <v>0.45</v>
      </c>
      <c r="F6768" s="207">
        <v>15934.43</v>
      </c>
      <c r="G6768" s="207">
        <v>23177.360000000001</v>
      </c>
      <c r="H6768" s="207">
        <v>26074.53</v>
      </c>
      <c r="I6768" s="214">
        <f t="shared" si="640"/>
        <v>271411</v>
      </c>
      <c r="J6768" s="211">
        <f t="shared" si="632"/>
        <v>0.39650986121256393</v>
      </c>
      <c r="K6768" s="212">
        <f t="shared" si="633"/>
        <v>0.45</v>
      </c>
      <c r="L6768" s="214">
        <f t="shared" si="634"/>
        <v>14927.605</v>
      </c>
      <c r="M6768" s="213">
        <f t="shared" si="635"/>
        <v>21712.880000000001</v>
      </c>
      <c r="N6768" s="213">
        <f t="shared" si="636"/>
        <v>24426.989999999998</v>
      </c>
      <c r="O6768" s="242">
        <f t="shared" si="637"/>
        <v>0.51519999999964061</v>
      </c>
      <c r="P6768" s="242"/>
      <c r="Q6768" s="179"/>
      <c r="R6768" s="179"/>
      <c r="S6768" s="179"/>
      <c r="T6768" s="179"/>
      <c r="U6768" s="179"/>
      <c r="V6768" s="179"/>
      <c r="W6768" s="179"/>
      <c r="X6768" s="179"/>
      <c r="Y6768" s="179"/>
      <c r="Z6768" s="179"/>
      <c r="AA6768" s="222"/>
      <c r="AB6768" s="222"/>
      <c r="AC6768" s="222"/>
      <c r="AD6768" s="179"/>
      <c r="AE6768" s="179"/>
      <c r="AF6768" s="179"/>
      <c r="AG6768" s="179"/>
      <c r="AH6768" s="179"/>
      <c r="AI6768" s="179"/>
      <c r="AJ6768" s="179"/>
    </row>
    <row r="6769" spans="2:36" x14ac:dyDescent="0.3">
      <c r="B6769" s="224">
        <v>684600</v>
      </c>
      <c r="C6769" s="209">
        <v>289762</v>
      </c>
      <c r="D6769" s="206">
        <f t="shared" si="638"/>
        <v>0.42325737657026002</v>
      </c>
      <c r="E6769" s="208">
        <f t="shared" si="639"/>
        <v>0.45</v>
      </c>
      <c r="F6769" s="207">
        <v>15936.91</v>
      </c>
      <c r="G6769" s="207">
        <v>23180.959999999999</v>
      </c>
      <c r="H6769" s="207">
        <v>26078.58</v>
      </c>
      <c r="I6769" s="214">
        <f t="shared" si="640"/>
        <v>271456</v>
      </c>
      <c r="J6769" s="211">
        <f t="shared" si="632"/>
        <v>0.39651767455448439</v>
      </c>
      <c r="K6769" s="212">
        <f t="shared" si="633"/>
        <v>0.45</v>
      </c>
      <c r="L6769" s="214">
        <f t="shared" si="634"/>
        <v>14930.08</v>
      </c>
      <c r="M6769" s="213">
        <f t="shared" si="635"/>
        <v>21716.48</v>
      </c>
      <c r="N6769" s="213">
        <f t="shared" si="636"/>
        <v>24431.040000000001</v>
      </c>
      <c r="O6769" s="242">
        <f t="shared" si="637"/>
        <v>0.5152999999999156</v>
      </c>
      <c r="P6769" s="242"/>
      <c r="Q6769" s="179"/>
      <c r="R6769" s="179"/>
      <c r="S6769" s="179"/>
      <c r="T6769" s="179"/>
      <c r="U6769" s="179"/>
      <c r="V6769" s="179"/>
      <c r="W6769" s="179"/>
      <c r="X6769" s="179"/>
      <c r="Y6769" s="179"/>
      <c r="Z6769" s="179"/>
      <c r="AA6769" s="222"/>
      <c r="AB6769" s="222"/>
      <c r="AC6769" s="222"/>
      <c r="AD6769" s="179"/>
      <c r="AE6769" s="179"/>
      <c r="AF6769" s="179"/>
      <c r="AG6769" s="179"/>
      <c r="AH6769" s="179"/>
      <c r="AI6769" s="179"/>
      <c r="AJ6769" s="179"/>
    </row>
    <row r="6770" spans="2:36" x14ac:dyDescent="0.3">
      <c r="B6770" s="224">
        <v>684700</v>
      </c>
      <c r="C6770" s="209">
        <v>289807</v>
      </c>
      <c r="D6770" s="206">
        <f t="shared" si="638"/>
        <v>0.42326128231342192</v>
      </c>
      <c r="E6770" s="208">
        <f t="shared" si="639"/>
        <v>0.45</v>
      </c>
      <c r="F6770" s="207">
        <v>15939.38</v>
      </c>
      <c r="G6770" s="207">
        <v>23184.560000000001</v>
      </c>
      <c r="H6770" s="207">
        <v>26082.63</v>
      </c>
      <c r="I6770" s="214">
        <f t="shared" si="640"/>
        <v>271501</v>
      </c>
      <c r="J6770" s="211">
        <f t="shared" si="632"/>
        <v>0.39652548561413758</v>
      </c>
      <c r="K6770" s="212">
        <f t="shared" si="633"/>
        <v>0.45</v>
      </c>
      <c r="L6770" s="214">
        <f t="shared" si="634"/>
        <v>14932.555</v>
      </c>
      <c r="M6770" s="213">
        <f t="shared" si="635"/>
        <v>21720.080000000002</v>
      </c>
      <c r="N6770" s="213">
        <f t="shared" si="636"/>
        <v>24435.09</v>
      </c>
      <c r="O6770" s="242">
        <f t="shared" si="637"/>
        <v>0.51520000000007715</v>
      </c>
      <c r="P6770" s="242"/>
      <c r="Q6770" s="179"/>
      <c r="R6770" s="179"/>
      <c r="S6770" s="179"/>
      <c r="T6770" s="179"/>
      <c r="U6770" s="179"/>
      <c r="V6770" s="179"/>
      <c r="W6770" s="179"/>
      <c r="X6770" s="179"/>
      <c r="Y6770" s="179"/>
      <c r="Z6770" s="179"/>
      <c r="AA6770" s="222"/>
      <c r="AB6770" s="222"/>
      <c r="AC6770" s="222"/>
      <c r="AD6770" s="179"/>
      <c r="AE6770" s="179"/>
      <c r="AF6770" s="179"/>
      <c r="AG6770" s="179"/>
      <c r="AH6770" s="179"/>
      <c r="AI6770" s="179"/>
      <c r="AJ6770" s="179"/>
    </row>
    <row r="6771" spans="2:36" x14ac:dyDescent="0.3">
      <c r="B6771" s="224">
        <v>684800</v>
      </c>
      <c r="C6771" s="209">
        <v>289852</v>
      </c>
      <c r="D6771" s="206">
        <f t="shared" si="638"/>
        <v>0.42326518691588783</v>
      </c>
      <c r="E6771" s="208">
        <f t="shared" si="639"/>
        <v>0.45</v>
      </c>
      <c r="F6771" s="207">
        <v>15941.86</v>
      </c>
      <c r="G6771" s="207">
        <v>23188.16</v>
      </c>
      <c r="H6771" s="207">
        <v>26086.68</v>
      </c>
      <c r="I6771" s="214">
        <f t="shared" si="640"/>
        <v>271546</v>
      </c>
      <c r="J6771" s="211">
        <f t="shared" si="632"/>
        <v>0.39653329439252338</v>
      </c>
      <c r="K6771" s="212">
        <f t="shared" si="633"/>
        <v>0.45</v>
      </c>
      <c r="L6771" s="214">
        <f t="shared" si="634"/>
        <v>14935.03</v>
      </c>
      <c r="M6771" s="213">
        <f t="shared" si="635"/>
        <v>21723.68</v>
      </c>
      <c r="N6771" s="213">
        <f t="shared" si="636"/>
        <v>24439.14</v>
      </c>
      <c r="O6771" s="242">
        <f t="shared" si="637"/>
        <v>0.51529999999980647</v>
      </c>
      <c r="P6771" s="242"/>
      <c r="Q6771" s="179"/>
      <c r="R6771" s="179"/>
      <c r="S6771" s="179"/>
      <c r="T6771" s="179"/>
      <c r="U6771" s="179"/>
      <c r="V6771" s="179"/>
      <c r="W6771" s="179"/>
      <c r="X6771" s="179"/>
      <c r="Y6771" s="179"/>
      <c r="Z6771" s="179"/>
      <c r="AA6771" s="222"/>
      <c r="AB6771" s="222"/>
      <c r="AC6771" s="222"/>
      <c r="AD6771" s="179"/>
      <c r="AE6771" s="179"/>
      <c r="AF6771" s="179"/>
      <c r="AG6771" s="179"/>
      <c r="AH6771" s="179"/>
      <c r="AI6771" s="179"/>
      <c r="AJ6771" s="179"/>
    </row>
    <row r="6772" spans="2:36" x14ac:dyDescent="0.3">
      <c r="B6772" s="224">
        <v>684900</v>
      </c>
      <c r="C6772" s="209">
        <v>289897</v>
      </c>
      <c r="D6772" s="206">
        <f t="shared" si="638"/>
        <v>0.42326909037815741</v>
      </c>
      <c r="E6772" s="208">
        <f t="shared" si="639"/>
        <v>0.45</v>
      </c>
      <c r="F6772" s="207">
        <v>15944.33</v>
      </c>
      <c r="G6772" s="207">
        <v>23191.759999999998</v>
      </c>
      <c r="H6772" s="207">
        <v>26090.73</v>
      </c>
      <c r="I6772" s="214">
        <f t="shared" si="640"/>
        <v>271591</v>
      </c>
      <c r="J6772" s="211">
        <f t="shared" si="632"/>
        <v>0.39654110089064099</v>
      </c>
      <c r="K6772" s="212">
        <f t="shared" si="633"/>
        <v>0.45</v>
      </c>
      <c r="L6772" s="214">
        <f t="shared" si="634"/>
        <v>14937.504999999999</v>
      </c>
      <c r="M6772" s="213">
        <f t="shared" si="635"/>
        <v>21727.279999999999</v>
      </c>
      <c r="N6772" s="213">
        <f t="shared" si="636"/>
        <v>24443.19</v>
      </c>
      <c r="O6772" s="242">
        <f t="shared" si="637"/>
        <v>0.51519999999996802</v>
      </c>
      <c r="P6772" s="242"/>
      <c r="Q6772" s="179"/>
      <c r="R6772" s="179"/>
      <c r="S6772" s="179"/>
      <c r="T6772" s="179"/>
      <c r="U6772" s="179"/>
      <c r="V6772" s="179"/>
      <c r="W6772" s="179"/>
      <c r="X6772" s="179"/>
      <c r="Y6772" s="179"/>
      <c r="Z6772" s="179"/>
      <c r="AA6772" s="222"/>
      <c r="AB6772" s="222"/>
      <c r="AC6772" s="222"/>
      <c r="AD6772" s="179"/>
      <c r="AE6772" s="179"/>
      <c r="AF6772" s="179"/>
      <c r="AG6772" s="179"/>
      <c r="AH6772" s="179"/>
      <c r="AI6772" s="179"/>
      <c r="AJ6772" s="179"/>
    </row>
    <row r="6773" spans="2:36" x14ac:dyDescent="0.3">
      <c r="B6773" s="224">
        <v>685000</v>
      </c>
      <c r="C6773" s="209">
        <v>289942</v>
      </c>
      <c r="D6773" s="206">
        <f t="shared" si="638"/>
        <v>0.42327299270072993</v>
      </c>
      <c r="E6773" s="208">
        <f t="shared" si="639"/>
        <v>0.45</v>
      </c>
      <c r="F6773" s="207">
        <v>15946.81</v>
      </c>
      <c r="G6773" s="207">
        <v>23195.360000000001</v>
      </c>
      <c r="H6773" s="207">
        <v>26094.78</v>
      </c>
      <c r="I6773" s="214">
        <f t="shared" si="640"/>
        <v>271636</v>
      </c>
      <c r="J6773" s="211">
        <f t="shared" si="632"/>
        <v>0.39654890510948904</v>
      </c>
      <c r="K6773" s="212">
        <f t="shared" si="633"/>
        <v>0.45</v>
      </c>
      <c r="L6773" s="214">
        <f t="shared" si="634"/>
        <v>14939.98</v>
      </c>
      <c r="M6773" s="213">
        <f t="shared" si="635"/>
        <v>21730.880000000001</v>
      </c>
      <c r="N6773" s="213">
        <f t="shared" si="636"/>
        <v>24447.239999999998</v>
      </c>
      <c r="O6773" s="242">
        <f t="shared" si="637"/>
        <v>0.51529999999966092</v>
      </c>
      <c r="P6773" s="242"/>
      <c r="Q6773" s="179"/>
      <c r="R6773" s="179"/>
      <c r="S6773" s="179"/>
      <c r="T6773" s="179"/>
      <c r="U6773" s="179"/>
      <c r="V6773" s="179"/>
      <c r="W6773" s="179"/>
      <c r="X6773" s="179"/>
      <c r="Y6773" s="179"/>
      <c r="Z6773" s="179"/>
      <c r="AA6773" s="222"/>
      <c r="AB6773" s="222"/>
      <c r="AC6773" s="222"/>
      <c r="AD6773" s="179"/>
      <c r="AE6773" s="179"/>
      <c r="AF6773" s="179"/>
      <c r="AG6773" s="179"/>
      <c r="AH6773" s="179"/>
      <c r="AI6773" s="179"/>
      <c r="AJ6773" s="179"/>
    </row>
    <row r="6774" spans="2:36" x14ac:dyDescent="0.3">
      <c r="B6774" s="224">
        <v>685100</v>
      </c>
      <c r="C6774" s="209">
        <v>289987</v>
      </c>
      <c r="D6774" s="206">
        <f t="shared" si="638"/>
        <v>0.4232768938841045</v>
      </c>
      <c r="E6774" s="208">
        <f t="shared" si="639"/>
        <v>0.45</v>
      </c>
      <c r="F6774" s="207">
        <v>15949.28</v>
      </c>
      <c r="G6774" s="207">
        <v>23198.959999999999</v>
      </c>
      <c r="H6774" s="207">
        <v>26098.83</v>
      </c>
      <c r="I6774" s="214">
        <f t="shared" si="640"/>
        <v>271681</v>
      </c>
      <c r="J6774" s="211">
        <f t="shared" si="632"/>
        <v>0.39655670705006568</v>
      </c>
      <c r="K6774" s="212">
        <f t="shared" si="633"/>
        <v>0.45</v>
      </c>
      <c r="L6774" s="214">
        <f t="shared" si="634"/>
        <v>14942.455</v>
      </c>
      <c r="M6774" s="213">
        <f t="shared" si="635"/>
        <v>21734.48</v>
      </c>
      <c r="N6774" s="213">
        <f t="shared" si="636"/>
        <v>24451.29</v>
      </c>
      <c r="O6774" s="242">
        <f t="shared" si="637"/>
        <v>0.51520000000047728</v>
      </c>
      <c r="P6774" s="242"/>
      <c r="Q6774" s="179"/>
      <c r="R6774" s="179"/>
      <c r="S6774" s="179"/>
      <c r="T6774" s="179"/>
      <c r="U6774" s="179"/>
      <c r="V6774" s="179"/>
      <c r="W6774" s="179"/>
      <c r="X6774" s="179"/>
      <c r="Y6774" s="179"/>
      <c r="Z6774" s="179"/>
      <c r="AA6774" s="222"/>
      <c r="AB6774" s="222"/>
      <c r="AC6774" s="222"/>
      <c r="AD6774" s="179"/>
      <c r="AE6774" s="179"/>
      <c r="AF6774" s="179"/>
      <c r="AG6774" s="179"/>
      <c r="AH6774" s="179"/>
      <c r="AI6774" s="179"/>
      <c r="AJ6774" s="179"/>
    </row>
    <row r="6775" spans="2:36" x14ac:dyDescent="0.3">
      <c r="B6775" s="224">
        <v>685200</v>
      </c>
      <c r="C6775" s="209">
        <v>290032</v>
      </c>
      <c r="D6775" s="206">
        <f t="shared" si="638"/>
        <v>0.42328079392877993</v>
      </c>
      <c r="E6775" s="208">
        <f t="shared" si="639"/>
        <v>0.45</v>
      </c>
      <c r="F6775" s="207">
        <v>15951.76</v>
      </c>
      <c r="G6775" s="207">
        <v>23202.560000000001</v>
      </c>
      <c r="H6775" s="207">
        <v>26102.880000000001</v>
      </c>
      <c r="I6775" s="214">
        <f t="shared" si="640"/>
        <v>271726</v>
      </c>
      <c r="J6775" s="211">
        <f t="shared" si="632"/>
        <v>0.39656450671336835</v>
      </c>
      <c r="K6775" s="212">
        <f t="shared" si="633"/>
        <v>0.45</v>
      </c>
      <c r="L6775" s="214">
        <f t="shared" si="634"/>
        <v>14944.93</v>
      </c>
      <c r="M6775" s="213">
        <f t="shared" si="635"/>
        <v>21738.080000000002</v>
      </c>
      <c r="N6775" s="213">
        <f t="shared" si="636"/>
        <v>24455.34</v>
      </c>
      <c r="O6775" s="242">
        <f t="shared" si="637"/>
        <v>0.51530000000013387</v>
      </c>
      <c r="P6775" s="242"/>
      <c r="Q6775" s="179"/>
      <c r="R6775" s="179"/>
      <c r="S6775" s="179"/>
      <c r="T6775" s="179"/>
      <c r="U6775" s="179"/>
      <c r="V6775" s="179"/>
      <c r="W6775" s="179"/>
      <c r="X6775" s="179"/>
      <c r="Y6775" s="179"/>
      <c r="Z6775" s="179"/>
      <c r="AA6775" s="222"/>
      <c r="AB6775" s="222"/>
      <c r="AC6775" s="222"/>
      <c r="AD6775" s="179"/>
      <c r="AE6775" s="179"/>
      <c r="AF6775" s="179"/>
      <c r="AG6775" s="179"/>
      <c r="AH6775" s="179"/>
      <c r="AI6775" s="179"/>
      <c r="AJ6775" s="179"/>
    </row>
    <row r="6776" spans="2:36" x14ac:dyDescent="0.3">
      <c r="B6776" s="224">
        <v>685300</v>
      </c>
      <c r="C6776" s="209">
        <v>290077</v>
      </c>
      <c r="D6776" s="206">
        <f t="shared" si="638"/>
        <v>0.42328469283525461</v>
      </c>
      <c r="E6776" s="208">
        <f t="shared" si="639"/>
        <v>0.45</v>
      </c>
      <c r="F6776" s="207">
        <v>15954.23</v>
      </c>
      <c r="G6776" s="207">
        <v>23206.16</v>
      </c>
      <c r="H6776" s="207">
        <v>26106.93</v>
      </c>
      <c r="I6776" s="214">
        <f t="shared" si="640"/>
        <v>271771</v>
      </c>
      <c r="J6776" s="211">
        <f t="shared" si="632"/>
        <v>0.39657230410039401</v>
      </c>
      <c r="K6776" s="212">
        <f t="shared" si="633"/>
        <v>0.45</v>
      </c>
      <c r="L6776" s="214">
        <f t="shared" si="634"/>
        <v>14947.405000000001</v>
      </c>
      <c r="M6776" s="213">
        <f t="shared" si="635"/>
        <v>21741.68</v>
      </c>
      <c r="N6776" s="213">
        <f t="shared" si="636"/>
        <v>24459.39</v>
      </c>
      <c r="O6776" s="242">
        <f t="shared" si="637"/>
        <v>0.51519999999971333</v>
      </c>
      <c r="P6776" s="242"/>
      <c r="Q6776" s="179"/>
      <c r="R6776" s="179"/>
      <c r="S6776" s="179"/>
      <c r="T6776" s="179"/>
      <c r="U6776" s="179"/>
      <c r="V6776" s="179"/>
      <c r="W6776" s="179"/>
      <c r="X6776" s="179"/>
      <c r="Y6776" s="179"/>
      <c r="Z6776" s="179"/>
      <c r="AA6776" s="222"/>
      <c r="AB6776" s="222"/>
      <c r="AC6776" s="222"/>
      <c r="AD6776" s="179"/>
      <c r="AE6776" s="179"/>
      <c r="AF6776" s="179"/>
      <c r="AG6776" s="179"/>
      <c r="AH6776" s="179"/>
      <c r="AI6776" s="179"/>
      <c r="AJ6776" s="179"/>
    </row>
    <row r="6777" spans="2:36" x14ac:dyDescent="0.3">
      <c r="B6777" s="224">
        <v>685400</v>
      </c>
      <c r="C6777" s="209">
        <v>290122</v>
      </c>
      <c r="D6777" s="206">
        <f t="shared" si="638"/>
        <v>0.42328859060402685</v>
      </c>
      <c r="E6777" s="208">
        <f t="shared" si="639"/>
        <v>0.45</v>
      </c>
      <c r="F6777" s="207">
        <v>15956.71</v>
      </c>
      <c r="G6777" s="207">
        <v>23209.759999999998</v>
      </c>
      <c r="H6777" s="207">
        <v>26110.98</v>
      </c>
      <c r="I6777" s="214">
        <f t="shared" si="640"/>
        <v>271816</v>
      </c>
      <c r="J6777" s="211">
        <f t="shared" si="632"/>
        <v>0.39658009921213888</v>
      </c>
      <c r="K6777" s="212">
        <f t="shared" si="633"/>
        <v>0.45</v>
      </c>
      <c r="L6777" s="214">
        <f t="shared" si="634"/>
        <v>14949.88</v>
      </c>
      <c r="M6777" s="213">
        <f t="shared" si="635"/>
        <v>21745.279999999999</v>
      </c>
      <c r="N6777" s="213">
        <f t="shared" si="636"/>
        <v>24463.439999999999</v>
      </c>
      <c r="O6777" s="242">
        <f t="shared" si="637"/>
        <v>0.51530000000002474</v>
      </c>
      <c r="P6777" s="242"/>
      <c r="Q6777" s="179"/>
      <c r="R6777" s="179"/>
      <c r="S6777" s="179"/>
      <c r="T6777" s="179"/>
      <c r="U6777" s="179"/>
      <c r="V6777" s="179"/>
      <c r="W6777" s="179"/>
      <c r="X6777" s="179"/>
      <c r="Y6777" s="179"/>
      <c r="Z6777" s="179"/>
      <c r="AA6777" s="222"/>
      <c r="AB6777" s="222"/>
      <c r="AC6777" s="222"/>
      <c r="AD6777" s="179"/>
      <c r="AE6777" s="179"/>
      <c r="AF6777" s="179"/>
      <c r="AG6777" s="179"/>
      <c r="AH6777" s="179"/>
      <c r="AI6777" s="179"/>
      <c r="AJ6777" s="179"/>
    </row>
    <row r="6778" spans="2:36" x14ac:dyDescent="0.3">
      <c r="B6778" s="224">
        <v>685500</v>
      </c>
      <c r="C6778" s="209">
        <v>290167</v>
      </c>
      <c r="D6778" s="206">
        <f t="shared" si="638"/>
        <v>0.42329248723559448</v>
      </c>
      <c r="E6778" s="208">
        <f t="shared" si="639"/>
        <v>0.45</v>
      </c>
      <c r="F6778" s="207">
        <v>15959.18</v>
      </c>
      <c r="G6778" s="207">
        <v>23213.360000000001</v>
      </c>
      <c r="H6778" s="207">
        <v>26115.03</v>
      </c>
      <c r="I6778" s="214">
        <f t="shared" si="640"/>
        <v>271861</v>
      </c>
      <c r="J6778" s="211">
        <f t="shared" si="632"/>
        <v>0.39658789204959882</v>
      </c>
      <c r="K6778" s="212">
        <f t="shared" si="633"/>
        <v>0.45</v>
      </c>
      <c r="L6778" s="214">
        <f t="shared" si="634"/>
        <v>14952.355</v>
      </c>
      <c r="M6778" s="213">
        <f t="shared" si="635"/>
        <v>21748.880000000001</v>
      </c>
      <c r="N6778" s="213">
        <f t="shared" si="636"/>
        <v>24467.489999999998</v>
      </c>
      <c r="O6778" s="242">
        <f t="shared" si="637"/>
        <v>0.51519999999964061</v>
      </c>
      <c r="P6778" s="242"/>
      <c r="Q6778" s="179"/>
      <c r="R6778" s="179"/>
      <c r="S6778" s="179"/>
      <c r="T6778" s="179"/>
      <c r="U6778" s="179"/>
      <c r="V6778" s="179"/>
      <c r="W6778" s="179"/>
      <c r="X6778" s="179"/>
      <c r="Y6778" s="179"/>
      <c r="Z6778" s="179"/>
      <c r="AA6778" s="222"/>
      <c r="AB6778" s="222"/>
      <c r="AC6778" s="222"/>
      <c r="AD6778" s="179"/>
      <c r="AE6778" s="179"/>
      <c r="AF6778" s="179"/>
      <c r="AG6778" s="179"/>
      <c r="AH6778" s="179"/>
      <c r="AI6778" s="179"/>
      <c r="AJ6778" s="179"/>
    </row>
    <row r="6779" spans="2:36" x14ac:dyDescent="0.3">
      <c r="B6779" s="224">
        <v>685600</v>
      </c>
      <c r="C6779" s="209">
        <v>290212</v>
      </c>
      <c r="D6779" s="206">
        <f t="shared" si="638"/>
        <v>0.42329638273045506</v>
      </c>
      <c r="E6779" s="208">
        <f t="shared" si="639"/>
        <v>0.45</v>
      </c>
      <c r="F6779" s="207">
        <v>15961.66</v>
      </c>
      <c r="G6779" s="207">
        <v>23216.959999999999</v>
      </c>
      <c r="H6779" s="207">
        <v>26119.08</v>
      </c>
      <c r="I6779" s="214">
        <f t="shared" si="640"/>
        <v>271906</v>
      </c>
      <c r="J6779" s="211">
        <f t="shared" ref="J6779:J6842" si="641">I6779/$B6779</f>
        <v>0.39659568261376899</v>
      </c>
      <c r="K6779" s="212">
        <f t="shared" ref="K6779:K6842" si="642">(I6779-I6778)/($B6779-$B6778)</f>
        <v>0.45</v>
      </c>
      <c r="L6779" s="214">
        <f t="shared" si="634"/>
        <v>14954.83</v>
      </c>
      <c r="M6779" s="213">
        <f t="shared" si="635"/>
        <v>21752.48</v>
      </c>
      <c r="N6779" s="213">
        <f t="shared" si="636"/>
        <v>24471.54</v>
      </c>
      <c r="O6779" s="242">
        <f t="shared" si="637"/>
        <v>0.5152999999999156</v>
      </c>
      <c r="P6779" s="242"/>
      <c r="Q6779" s="179"/>
      <c r="R6779" s="179"/>
      <c r="S6779" s="179"/>
      <c r="T6779" s="179"/>
      <c r="U6779" s="179"/>
      <c r="V6779" s="179"/>
      <c r="W6779" s="179"/>
      <c r="X6779" s="179"/>
      <c r="Y6779" s="179"/>
      <c r="Z6779" s="179"/>
      <c r="AA6779" s="222"/>
      <c r="AB6779" s="222"/>
      <c r="AC6779" s="222"/>
      <c r="AD6779" s="179"/>
      <c r="AE6779" s="179"/>
      <c r="AF6779" s="179"/>
      <c r="AG6779" s="179"/>
      <c r="AH6779" s="179"/>
      <c r="AI6779" s="179"/>
      <c r="AJ6779" s="179"/>
    </row>
    <row r="6780" spans="2:36" x14ac:dyDescent="0.3">
      <c r="B6780" s="224">
        <v>685700</v>
      </c>
      <c r="C6780" s="209">
        <v>290257</v>
      </c>
      <c r="D6780" s="206">
        <f t="shared" si="638"/>
        <v>0.423300277089106</v>
      </c>
      <c r="E6780" s="208">
        <f t="shared" si="639"/>
        <v>0.45</v>
      </c>
      <c r="F6780" s="207">
        <v>15964.13</v>
      </c>
      <c r="G6780" s="207">
        <v>23220.560000000001</v>
      </c>
      <c r="H6780" s="207">
        <v>26123.13</v>
      </c>
      <c r="I6780" s="214">
        <f t="shared" si="640"/>
        <v>271951</v>
      </c>
      <c r="J6780" s="211">
        <f t="shared" si="641"/>
        <v>0.39660347090564385</v>
      </c>
      <c r="K6780" s="212">
        <f t="shared" si="642"/>
        <v>0.45</v>
      </c>
      <c r="L6780" s="214">
        <f t="shared" si="634"/>
        <v>14957.305</v>
      </c>
      <c r="M6780" s="213">
        <f t="shared" si="635"/>
        <v>21756.080000000002</v>
      </c>
      <c r="N6780" s="213">
        <f t="shared" si="636"/>
        <v>24475.59</v>
      </c>
      <c r="O6780" s="242">
        <f t="shared" si="637"/>
        <v>0.51520000000007715</v>
      </c>
      <c r="P6780" s="242"/>
      <c r="Q6780" s="179"/>
      <c r="R6780" s="179"/>
      <c r="S6780" s="179"/>
      <c r="T6780" s="179"/>
      <c r="U6780" s="179"/>
      <c r="V6780" s="179"/>
      <c r="W6780" s="179"/>
      <c r="X6780" s="179"/>
      <c r="Y6780" s="179"/>
      <c r="Z6780" s="179"/>
      <c r="AA6780" s="222"/>
      <c r="AB6780" s="222"/>
      <c r="AC6780" s="222"/>
      <c r="AD6780" s="179"/>
      <c r="AE6780" s="179"/>
      <c r="AF6780" s="179"/>
      <c r="AG6780" s="179"/>
      <c r="AH6780" s="179"/>
      <c r="AI6780" s="179"/>
      <c r="AJ6780" s="179"/>
    </row>
    <row r="6781" spans="2:36" x14ac:dyDescent="0.3">
      <c r="B6781" s="224">
        <v>685800</v>
      </c>
      <c r="C6781" s="209">
        <v>290302</v>
      </c>
      <c r="D6781" s="206">
        <f t="shared" si="638"/>
        <v>0.42330417031204431</v>
      </c>
      <c r="E6781" s="208">
        <f t="shared" si="639"/>
        <v>0.45</v>
      </c>
      <c r="F6781" s="207">
        <v>15966.61</v>
      </c>
      <c r="G6781" s="207">
        <v>23224.16</v>
      </c>
      <c r="H6781" s="207">
        <v>26127.18</v>
      </c>
      <c r="I6781" s="214">
        <f t="shared" si="640"/>
        <v>271996</v>
      </c>
      <c r="J6781" s="211">
        <f t="shared" si="641"/>
        <v>0.39661125692621757</v>
      </c>
      <c r="K6781" s="212">
        <f t="shared" si="642"/>
        <v>0.45</v>
      </c>
      <c r="L6781" s="214">
        <f t="shared" si="634"/>
        <v>14959.78</v>
      </c>
      <c r="M6781" s="213">
        <f t="shared" si="635"/>
        <v>21759.68</v>
      </c>
      <c r="N6781" s="213">
        <f t="shared" si="636"/>
        <v>24479.64</v>
      </c>
      <c r="O6781" s="242">
        <f t="shared" si="637"/>
        <v>0.51529999999980647</v>
      </c>
      <c r="P6781" s="242"/>
      <c r="Q6781" s="179"/>
      <c r="R6781" s="179"/>
      <c r="S6781" s="179"/>
      <c r="T6781" s="179"/>
      <c r="U6781" s="179"/>
      <c r="V6781" s="179"/>
      <c r="W6781" s="179"/>
      <c r="X6781" s="179"/>
      <c r="Y6781" s="179"/>
      <c r="Z6781" s="179"/>
      <c r="AA6781" s="222"/>
      <c r="AB6781" s="222"/>
      <c r="AC6781" s="222"/>
      <c r="AD6781" s="179"/>
      <c r="AE6781" s="179"/>
      <c r="AF6781" s="179"/>
      <c r="AG6781" s="179"/>
      <c r="AH6781" s="179"/>
      <c r="AI6781" s="179"/>
      <c r="AJ6781" s="179"/>
    </row>
    <row r="6782" spans="2:36" x14ac:dyDescent="0.3">
      <c r="B6782" s="224">
        <v>685900</v>
      </c>
      <c r="C6782" s="209">
        <v>290347</v>
      </c>
      <c r="D6782" s="206">
        <f t="shared" si="638"/>
        <v>0.4233080623997667</v>
      </c>
      <c r="E6782" s="208">
        <f t="shared" si="639"/>
        <v>0.45</v>
      </c>
      <c r="F6782" s="207">
        <v>15969.08</v>
      </c>
      <c r="G6782" s="207">
        <v>23227.759999999998</v>
      </c>
      <c r="H6782" s="207">
        <v>26131.23</v>
      </c>
      <c r="I6782" s="214">
        <f t="shared" si="640"/>
        <v>272041</v>
      </c>
      <c r="J6782" s="211">
        <f t="shared" si="641"/>
        <v>0.39661904067648346</v>
      </c>
      <c r="K6782" s="212">
        <f t="shared" si="642"/>
        <v>0.45</v>
      </c>
      <c r="L6782" s="214">
        <f t="shared" ref="L6782:L6845" si="643">I6782*5.5%</f>
        <v>14962.254999999999</v>
      </c>
      <c r="M6782" s="213">
        <f t="shared" ref="M6782:M6845" si="644">I6782*8%</f>
        <v>21763.279999999999</v>
      </c>
      <c r="N6782" s="213">
        <f t="shared" ref="N6782:N6845" si="645">I6782*9%</f>
        <v>24483.69</v>
      </c>
      <c r="O6782" s="242">
        <f t="shared" si="637"/>
        <v>0.51519999999996802</v>
      </c>
      <c r="P6782" s="242"/>
      <c r="Q6782" s="179"/>
      <c r="R6782" s="179"/>
      <c r="S6782" s="179"/>
      <c r="T6782" s="179"/>
      <c r="U6782" s="179"/>
      <c r="V6782" s="179"/>
      <c r="W6782" s="179"/>
      <c r="X6782" s="179"/>
      <c r="Y6782" s="179"/>
      <c r="Z6782" s="179"/>
      <c r="AA6782" s="222"/>
      <c r="AB6782" s="222"/>
      <c r="AC6782" s="222"/>
      <c r="AD6782" s="179"/>
      <c r="AE6782" s="179"/>
      <c r="AF6782" s="179"/>
      <c r="AG6782" s="179"/>
      <c r="AH6782" s="179"/>
      <c r="AI6782" s="179"/>
      <c r="AJ6782" s="179"/>
    </row>
    <row r="6783" spans="2:36" x14ac:dyDescent="0.3">
      <c r="B6783" s="224">
        <v>686000</v>
      </c>
      <c r="C6783" s="209">
        <v>290392</v>
      </c>
      <c r="D6783" s="206">
        <f t="shared" si="638"/>
        <v>0.42331195335276967</v>
      </c>
      <c r="E6783" s="208">
        <f t="shared" si="639"/>
        <v>0.45</v>
      </c>
      <c r="F6783" s="207">
        <v>15971.56</v>
      </c>
      <c r="G6783" s="207">
        <v>23231.360000000001</v>
      </c>
      <c r="H6783" s="207">
        <v>26135.279999999999</v>
      </c>
      <c r="I6783" s="214">
        <f t="shared" si="640"/>
        <v>272086</v>
      </c>
      <c r="J6783" s="211">
        <f t="shared" si="641"/>
        <v>0.39662682215743439</v>
      </c>
      <c r="K6783" s="212">
        <f t="shared" si="642"/>
        <v>0.45</v>
      </c>
      <c r="L6783" s="214">
        <f t="shared" si="643"/>
        <v>14964.73</v>
      </c>
      <c r="M6783" s="213">
        <f t="shared" si="644"/>
        <v>21766.880000000001</v>
      </c>
      <c r="N6783" s="213">
        <f t="shared" si="645"/>
        <v>24487.739999999998</v>
      </c>
      <c r="O6783" s="242">
        <f t="shared" si="637"/>
        <v>0.51529999999966092</v>
      </c>
      <c r="P6783" s="242"/>
      <c r="Q6783" s="179"/>
      <c r="R6783" s="179"/>
      <c r="S6783" s="179"/>
      <c r="T6783" s="179"/>
      <c r="U6783" s="179"/>
      <c r="V6783" s="179"/>
      <c r="W6783" s="179"/>
      <c r="X6783" s="179"/>
      <c r="Y6783" s="179"/>
      <c r="Z6783" s="179"/>
      <c r="AA6783" s="222"/>
      <c r="AB6783" s="222"/>
      <c r="AC6783" s="222"/>
      <c r="AD6783" s="179"/>
      <c r="AE6783" s="179"/>
      <c r="AF6783" s="179"/>
      <c r="AG6783" s="179"/>
      <c r="AH6783" s="179"/>
      <c r="AI6783" s="179"/>
      <c r="AJ6783" s="179"/>
    </row>
    <row r="6784" spans="2:36" x14ac:dyDescent="0.3">
      <c r="B6784" s="224">
        <v>686100</v>
      </c>
      <c r="C6784" s="209">
        <v>290437</v>
      </c>
      <c r="D6784" s="206">
        <f t="shared" si="638"/>
        <v>0.42331584317154936</v>
      </c>
      <c r="E6784" s="208">
        <f t="shared" si="639"/>
        <v>0.45</v>
      </c>
      <c r="F6784" s="207">
        <v>15974.03</v>
      </c>
      <c r="G6784" s="207">
        <v>23234.959999999999</v>
      </c>
      <c r="H6784" s="207">
        <v>26139.33</v>
      </c>
      <c r="I6784" s="214">
        <f t="shared" si="640"/>
        <v>272131</v>
      </c>
      <c r="J6784" s="211">
        <f t="shared" si="641"/>
        <v>0.39663460137006268</v>
      </c>
      <c r="K6784" s="212">
        <f t="shared" si="642"/>
        <v>0.45</v>
      </c>
      <c r="L6784" s="214">
        <f t="shared" si="643"/>
        <v>14967.205</v>
      </c>
      <c r="M6784" s="213">
        <f t="shared" si="644"/>
        <v>21770.48</v>
      </c>
      <c r="N6784" s="213">
        <f t="shared" si="645"/>
        <v>24491.79</v>
      </c>
      <c r="O6784" s="242">
        <f t="shared" si="637"/>
        <v>0.51520000000047728</v>
      </c>
      <c r="P6784" s="242"/>
      <c r="Q6784" s="179"/>
      <c r="R6784" s="179"/>
      <c r="S6784" s="179"/>
      <c r="T6784" s="179"/>
      <c r="U6784" s="179"/>
      <c r="V6784" s="179"/>
      <c r="W6784" s="179"/>
      <c r="X6784" s="179"/>
      <c r="Y6784" s="179"/>
      <c r="Z6784" s="179"/>
      <c r="AA6784" s="222"/>
      <c r="AB6784" s="222"/>
      <c r="AC6784" s="222"/>
      <c r="AD6784" s="179"/>
      <c r="AE6784" s="179"/>
      <c r="AF6784" s="179"/>
      <c r="AG6784" s="179"/>
      <c r="AH6784" s="179"/>
      <c r="AI6784" s="179"/>
      <c r="AJ6784" s="179"/>
    </row>
    <row r="6785" spans="2:36" x14ac:dyDescent="0.3">
      <c r="B6785" s="224">
        <v>686200</v>
      </c>
      <c r="C6785" s="209">
        <v>290482</v>
      </c>
      <c r="D6785" s="206">
        <f t="shared" si="638"/>
        <v>0.4233197318566016</v>
      </c>
      <c r="E6785" s="208">
        <f t="shared" si="639"/>
        <v>0.45</v>
      </c>
      <c r="F6785" s="207">
        <v>15976.51</v>
      </c>
      <c r="G6785" s="207">
        <v>23238.560000000001</v>
      </c>
      <c r="H6785" s="207">
        <v>26143.38</v>
      </c>
      <c r="I6785" s="214">
        <f t="shared" si="640"/>
        <v>272176</v>
      </c>
      <c r="J6785" s="211">
        <f t="shared" si="641"/>
        <v>0.39664237831535998</v>
      </c>
      <c r="K6785" s="212">
        <f t="shared" si="642"/>
        <v>0.45</v>
      </c>
      <c r="L6785" s="214">
        <f t="shared" si="643"/>
        <v>14969.68</v>
      </c>
      <c r="M6785" s="213">
        <f t="shared" si="644"/>
        <v>21774.080000000002</v>
      </c>
      <c r="N6785" s="213">
        <f t="shared" si="645"/>
        <v>24495.84</v>
      </c>
      <c r="O6785" s="242">
        <f t="shared" si="637"/>
        <v>0.51530000000013387</v>
      </c>
      <c r="P6785" s="242"/>
      <c r="Q6785" s="179"/>
      <c r="R6785" s="179"/>
      <c r="S6785" s="179"/>
      <c r="T6785" s="179"/>
      <c r="U6785" s="179"/>
      <c r="V6785" s="179"/>
      <c r="W6785" s="179"/>
      <c r="X6785" s="179"/>
      <c r="Y6785" s="179"/>
      <c r="Z6785" s="179"/>
      <c r="AA6785" s="222"/>
      <c r="AB6785" s="222"/>
      <c r="AC6785" s="222"/>
      <c r="AD6785" s="179"/>
      <c r="AE6785" s="179"/>
      <c r="AF6785" s="179"/>
      <c r="AG6785" s="179"/>
      <c r="AH6785" s="179"/>
      <c r="AI6785" s="179"/>
      <c r="AJ6785" s="179"/>
    </row>
    <row r="6786" spans="2:36" x14ac:dyDescent="0.3">
      <c r="B6786" s="224">
        <v>686300</v>
      </c>
      <c r="C6786" s="209">
        <v>290527</v>
      </c>
      <c r="D6786" s="206">
        <f t="shared" si="638"/>
        <v>0.42332361940842195</v>
      </c>
      <c r="E6786" s="208">
        <f t="shared" si="639"/>
        <v>0.45</v>
      </c>
      <c r="F6786" s="207">
        <v>15978.98</v>
      </c>
      <c r="G6786" s="207">
        <v>23242.16</v>
      </c>
      <c r="H6786" s="207">
        <v>26147.43</v>
      </c>
      <c r="I6786" s="214">
        <f t="shared" si="640"/>
        <v>272221</v>
      </c>
      <c r="J6786" s="211">
        <f t="shared" si="641"/>
        <v>0.39665015299431733</v>
      </c>
      <c r="K6786" s="212">
        <f t="shared" si="642"/>
        <v>0.45</v>
      </c>
      <c r="L6786" s="214">
        <f t="shared" si="643"/>
        <v>14972.155000000001</v>
      </c>
      <c r="M6786" s="213">
        <f t="shared" si="644"/>
        <v>21777.68</v>
      </c>
      <c r="N6786" s="213">
        <f t="shared" si="645"/>
        <v>24499.89</v>
      </c>
      <c r="O6786" s="242">
        <f t="shared" si="637"/>
        <v>0.51519999999971333</v>
      </c>
      <c r="P6786" s="242"/>
      <c r="Q6786" s="179"/>
      <c r="R6786" s="179"/>
      <c r="S6786" s="179"/>
      <c r="T6786" s="179"/>
      <c r="U6786" s="179"/>
      <c r="V6786" s="179"/>
      <c r="W6786" s="179"/>
      <c r="X6786" s="179"/>
      <c r="Y6786" s="179"/>
      <c r="Z6786" s="179"/>
      <c r="AA6786" s="222"/>
      <c r="AB6786" s="222"/>
      <c r="AC6786" s="222"/>
      <c r="AD6786" s="179"/>
      <c r="AE6786" s="179"/>
      <c r="AF6786" s="179"/>
      <c r="AG6786" s="179"/>
      <c r="AH6786" s="179"/>
      <c r="AI6786" s="179"/>
      <c r="AJ6786" s="179"/>
    </row>
    <row r="6787" spans="2:36" x14ac:dyDescent="0.3">
      <c r="B6787" s="224">
        <v>686400</v>
      </c>
      <c r="C6787" s="209">
        <v>290572</v>
      </c>
      <c r="D6787" s="206">
        <f t="shared" si="638"/>
        <v>0.42332750582750583</v>
      </c>
      <c r="E6787" s="208">
        <f t="shared" si="639"/>
        <v>0.45</v>
      </c>
      <c r="F6787" s="207">
        <v>15981.46</v>
      </c>
      <c r="G6787" s="207">
        <v>23245.759999999998</v>
      </c>
      <c r="H6787" s="207">
        <v>26151.48</v>
      </c>
      <c r="I6787" s="214">
        <f t="shared" si="640"/>
        <v>272266</v>
      </c>
      <c r="J6787" s="211">
        <f t="shared" si="641"/>
        <v>0.39665792540792538</v>
      </c>
      <c r="K6787" s="212">
        <f t="shared" si="642"/>
        <v>0.45</v>
      </c>
      <c r="L6787" s="214">
        <f t="shared" si="643"/>
        <v>14974.63</v>
      </c>
      <c r="M6787" s="213">
        <f t="shared" si="644"/>
        <v>21781.279999999999</v>
      </c>
      <c r="N6787" s="213">
        <f t="shared" si="645"/>
        <v>24503.94</v>
      </c>
      <c r="O6787" s="242">
        <f t="shared" si="637"/>
        <v>0.51530000000002474</v>
      </c>
      <c r="P6787" s="242"/>
      <c r="Q6787" s="179"/>
      <c r="R6787" s="179"/>
      <c r="S6787" s="179"/>
      <c r="T6787" s="179"/>
      <c r="U6787" s="179"/>
      <c r="V6787" s="179"/>
      <c r="W6787" s="179"/>
      <c r="X6787" s="179"/>
      <c r="Y6787" s="179"/>
      <c r="Z6787" s="179"/>
      <c r="AA6787" s="222"/>
      <c r="AB6787" s="222"/>
      <c r="AC6787" s="222"/>
      <c r="AD6787" s="179"/>
      <c r="AE6787" s="179"/>
      <c r="AF6787" s="179"/>
      <c r="AG6787" s="179"/>
      <c r="AH6787" s="179"/>
      <c r="AI6787" s="179"/>
      <c r="AJ6787" s="179"/>
    </row>
    <row r="6788" spans="2:36" x14ac:dyDescent="0.3">
      <c r="B6788" s="224">
        <v>686500</v>
      </c>
      <c r="C6788" s="209">
        <v>290617</v>
      </c>
      <c r="D6788" s="206">
        <f t="shared" si="638"/>
        <v>0.42333139111434814</v>
      </c>
      <c r="E6788" s="208">
        <f t="shared" si="639"/>
        <v>0.45</v>
      </c>
      <c r="F6788" s="207">
        <v>15983.93</v>
      </c>
      <c r="G6788" s="207">
        <v>23249.360000000001</v>
      </c>
      <c r="H6788" s="207">
        <v>26155.53</v>
      </c>
      <c r="I6788" s="214">
        <f t="shared" si="640"/>
        <v>272311</v>
      </c>
      <c r="J6788" s="211">
        <f t="shared" si="641"/>
        <v>0.39666569555717407</v>
      </c>
      <c r="K6788" s="212">
        <f t="shared" si="642"/>
        <v>0.45</v>
      </c>
      <c r="L6788" s="214">
        <f t="shared" si="643"/>
        <v>14977.105</v>
      </c>
      <c r="M6788" s="213">
        <f t="shared" si="644"/>
        <v>21784.880000000001</v>
      </c>
      <c r="N6788" s="213">
        <f t="shared" si="645"/>
        <v>24507.989999999998</v>
      </c>
      <c r="O6788" s="242">
        <f t="shared" si="637"/>
        <v>0.51519999999964061</v>
      </c>
      <c r="P6788" s="242"/>
      <c r="Q6788" s="179"/>
      <c r="R6788" s="179"/>
      <c r="S6788" s="179"/>
      <c r="T6788" s="179"/>
      <c r="U6788" s="179"/>
      <c r="V6788" s="179"/>
      <c r="W6788" s="179"/>
      <c r="X6788" s="179"/>
      <c r="Y6788" s="179"/>
      <c r="Z6788" s="179"/>
      <c r="AA6788" s="222"/>
      <c r="AB6788" s="222"/>
      <c r="AC6788" s="222"/>
      <c r="AD6788" s="179"/>
      <c r="AE6788" s="179"/>
      <c r="AF6788" s="179"/>
      <c r="AG6788" s="179"/>
      <c r="AH6788" s="179"/>
      <c r="AI6788" s="179"/>
      <c r="AJ6788" s="179"/>
    </row>
    <row r="6789" spans="2:36" x14ac:dyDescent="0.3">
      <c r="B6789" s="224">
        <v>686600</v>
      </c>
      <c r="C6789" s="209">
        <v>290662</v>
      </c>
      <c r="D6789" s="206">
        <f t="shared" si="638"/>
        <v>0.42333527526944364</v>
      </c>
      <c r="E6789" s="208">
        <f t="shared" si="639"/>
        <v>0.45</v>
      </c>
      <c r="F6789" s="207">
        <v>15986.41</v>
      </c>
      <c r="G6789" s="207">
        <v>23252.959999999999</v>
      </c>
      <c r="H6789" s="207">
        <v>26159.58</v>
      </c>
      <c r="I6789" s="214">
        <f t="shared" si="640"/>
        <v>272356</v>
      </c>
      <c r="J6789" s="211">
        <f t="shared" si="641"/>
        <v>0.39667346344305271</v>
      </c>
      <c r="K6789" s="212">
        <f t="shared" si="642"/>
        <v>0.45</v>
      </c>
      <c r="L6789" s="214">
        <f t="shared" si="643"/>
        <v>14979.58</v>
      </c>
      <c r="M6789" s="213">
        <f t="shared" si="644"/>
        <v>21788.48</v>
      </c>
      <c r="N6789" s="213">
        <f t="shared" si="645"/>
        <v>24512.04</v>
      </c>
      <c r="O6789" s="242">
        <f t="shared" ref="O6789:O6852" si="646">(C6789+F6789+H6789-C6788-F6788-H6788)/100</f>
        <v>0.5152999999999156</v>
      </c>
      <c r="P6789" s="242"/>
      <c r="Q6789" s="179"/>
      <c r="R6789" s="179"/>
      <c r="S6789" s="179"/>
      <c r="T6789" s="179"/>
      <c r="U6789" s="179"/>
      <c r="V6789" s="179"/>
      <c r="W6789" s="179"/>
      <c r="X6789" s="179"/>
      <c r="Y6789" s="179"/>
      <c r="Z6789" s="179"/>
      <c r="AA6789" s="222"/>
      <c r="AB6789" s="222"/>
      <c r="AC6789" s="222"/>
      <c r="AD6789" s="179"/>
      <c r="AE6789" s="179"/>
      <c r="AF6789" s="179"/>
      <c r="AG6789" s="179"/>
      <c r="AH6789" s="179"/>
      <c r="AI6789" s="179"/>
      <c r="AJ6789" s="179"/>
    </row>
    <row r="6790" spans="2:36" x14ac:dyDescent="0.3">
      <c r="B6790" s="224">
        <v>686700</v>
      </c>
      <c r="C6790" s="209">
        <v>290707</v>
      </c>
      <c r="D6790" s="206">
        <f t="shared" si="638"/>
        <v>0.42333915829328672</v>
      </c>
      <c r="E6790" s="208">
        <f t="shared" si="639"/>
        <v>0.45</v>
      </c>
      <c r="F6790" s="207">
        <v>15988.88</v>
      </c>
      <c r="G6790" s="207">
        <v>23256.560000000001</v>
      </c>
      <c r="H6790" s="207">
        <v>26163.63</v>
      </c>
      <c r="I6790" s="214">
        <f t="shared" si="640"/>
        <v>272401</v>
      </c>
      <c r="J6790" s="211">
        <f t="shared" si="641"/>
        <v>0.39668122906655018</v>
      </c>
      <c r="K6790" s="212">
        <f t="shared" si="642"/>
        <v>0.45</v>
      </c>
      <c r="L6790" s="214">
        <f t="shared" si="643"/>
        <v>14982.055</v>
      </c>
      <c r="M6790" s="213">
        <f t="shared" si="644"/>
        <v>21792.080000000002</v>
      </c>
      <c r="N6790" s="213">
        <f t="shared" si="645"/>
        <v>24516.09</v>
      </c>
      <c r="O6790" s="242">
        <f t="shared" si="646"/>
        <v>0.51520000000007715</v>
      </c>
      <c r="P6790" s="242"/>
      <c r="Q6790" s="179"/>
      <c r="R6790" s="179"/>
      <c r="S6790" s="179"/>
      <c r="T6790" s="179"/>
      <c r="U6790" s="179"/>
      <c r="V6790" s="179"/>
      <c r="W6790" s="179"/>
      <c r="X6790" s="179"/>
      <c r="Y6790" s="179"/>
      <c r="Z6790" s="179"/>
      <c r="AA6790" s="222"/>
      <c r="AB6790" s="222"/>
      <c r="AC6790" s="222"/>
      <c r="AD6790" s="179"/>
      <c r="AE6790" s="179"/>
      <c r="AF6790" s="179"/>
      <c r="AG6790" s="179"/>
      <c r="AH6790" s="179"/>
      <c r="AI6790" s="179"/>
      <c r="AJ6790" s="179"/>
    </row>
    <row r="6791" spans="2:36" x14ac:dyDescent="0.3">
      <c r="B6791" s="224">
        <v>686800</v>
      </c>
      <c r="C6791" s="209">
        <v>290752</v>
      </c>
      <c r="D6791" s="206">
        <f t="shared" si="638"/>
        <v>0.42334304018637159</v>
      </c>
      <c r="E6791" s="208">
        <f t="shared" si="639"/>
        <v>0.45</v>
      </c>
      <c r="F6791" s="207">
        <v>15991.36</v>
      </c>
      <c r="G6791" s="207">
        <v>23260.16</v>
      </c>
      <c r="H6791" s="207">
        <v>26167.68</v>
      </c>
      <c r="I6791" s="214">
        <f t="shared" si="640"/>
        <v>272446</v>
      </c>
      <c r="J6791" s="211">
        <f t="shared" si="641"/>
        <v>0.39668899242865463</v>
      </c>
      <c r="K6791" s="212">
        <f t="shared" si="642"/>
        <v>0.45</v>
      </c>
      <c r="L6791" s="214">
        <f t="shared" si="643"/>
        <v>14984.53</v>
      </c>
      <c r="M6791" s="213">
        <f t="shared" si="644"/>
        <v>21795.68</v>
      </c>
      <c r="N6791" s="213">
        <f t="shared" si="645"/>
        <v>24520.14</v>
      </c>
      <c r="O6791" s="242">
        <f t="shared" si="646"/>
        <v>0.51529999999980647</v>
      </c>
      <c r="P6791" s="242"/>
      <c r="Q6791" s="179"/>
      <c r="R6791" s="179"/>
      <c r="S6791" s="179"/>
      <c r="T6791" s="179"/>
      <c r="U6791" s="179"/>
      <c r="V6791" s="179"/>
      <c r="W6791" s="179"/>
      <c r="X6791" s="179"/>
      <c r="Y6791" s="179"/>
      <c r="Z6791" s="179"/>
      <c r="AA6791" s="222"/>
      <c r="AB6791" s="222"/>
      <c r="AC6791" s="222"/>
      <c r="AD6791" s="179"/>
      <c r="AE6791" s="179"/>
      <c r="AF6791" s="179"/>
      <c r="AG6791" s="179"/>
      <c r="AH6791" s="179"/>
      <c r="AI6791" s="179"/>
      <c r="AJ6791" s="179"/>
    </row>
    <row r="6792" spans="2:36" x14ac:dyDescent="0.3">
      <c r="B6792" s="224">
        <v>686900</v>
      </c>
      <c r="C6792" s="209">
        <v>290797</v>
      </c>
      <c r="D6792" s="206">
        <f t="shared" si="638"/>
        <v>0.42334692094919202</v>
      </c>
      <c r="E6792" s="208">
        <f t="shared" si="639"/>
        <v>0.45</v>
      </c>
      <c r="F6792" s="207">
        <v>15993.83</v>
      </c>
      <c r="G6792" s="207">
        <v>23263.759999999998</v>
      </c>
      <c r="H6792" s="207">
        <v>26171.73</v>
      </c>
      <c r="I6792" s="214">
        <f t="shared" si="640"/>
        <v>272491</v>
      </c>
      <c r="J6792" s="211">
        <f t="shared" si="641"/>
        <v>0.39669675353035377</v>
      </c>
      <c r="K6792" s="212">
        <f t="shared" si="642"/>
        <v>0.45</v>
      </c>
      <c r="L6792" s="214">
        <f t="shared" si="643"/>
        <v>14987.004999999999</v>
      </c>
      <c r="M6792" s="213">
        <f t="shared" si="644"/>
        <v>21799.279999999999</v>
      </c>
      <c r="N6792" s="213">
        <f t="shared" si="645"/>
        <v>24524.19</v>
      </c>
      <c r="O6792" s="242">
        <f t="shared" si="646"/>
        <v>0.51519999999996802</v>
      </c>
      <c r="P6792" s="242"/>
      <c r="Q6792" s="179"/>
      <c r="R6792" s="179"/>
      <c r="S6792" s="179"/>
      <c r="T6792" s="179"/>
      <c r="U6792" s="179"/>
      <c r="V6792" s="179"/>
      <c r="W6792" s="179"/>
      <c r="X6792" s="179"/>
      <c r="Y6792" s="179"/>
      <c r="Z6792" s="179"/>
      <c r="AA6792" s="222"/>
      <c r="AB6792" s="222"/>
      <c r="AC6792" s="222"/>
      <c r="AD6792" s="179"/>
      <c r="AE6792" s="179"/>
      <c r="AF6792" s="179"/>
      <c r="AG6792" s="179"/>
      <c r="AH6792" s="179"/>
      <c r="AI6792" s="179"/>
      <c r="AJ6792" s="179"/>
    </row>
    <row r="6793" spans="2:36" x14ac:dyDescent="0.3">
      <c r="B6793" s="224">
        <v>687000</v>
      </c>
      <c r="C6793" s="209">
        <v>290842</v>
      </c>
      <c r="D6793" s="206">
        <f t="shared" si="638"/>
        <v>0.42335080058224162</v>
      </c>
      <c r="E6793" s="208">
        <f t="shared" si="639"/>
        <v>0.45</v>
      </c>
      <c r="F6793" s="207">
        <v>15996.31</v>
      </c>
      <c r="G6793" s="207">
        <v>23267.360000000001</v>
      </c>
      <c r="H6793" s="207">
        <v>26175.78</v>
      </c>
      <c r="I6793" s="214">
        <f t="shared" si="640"/>
        <v>272536</v>
      </c>
      <c r="J6793" s="211">
        <f t="shared" si="641"/>
        <v>0.39670451237263465</v>
      </c>
      <c r="K6793" s="212">
        <f t="shared" si="642"/>
        <v>0.45</v>
      </c>
      <c r="L6793" s="214">
        <f t="shared" si="643"/>
        <v>14989.48</v>
      </c>
      <c r="M6793" s="213">
        <f t="shared" si="644"/>
        <v>21802.880000000001</v>
      </c>
      <c r="N6793" s="213">
        <f t="shared" si="645"/>
        <v>24528.239999999998</v>
      </c>
      <c r="O6793" s="242">
        <f t="shared" si="646"/>
        <v>0.51529999999966092</v>
      </c>
      <c r="P6793" s="242"/>
      <c r="Q6793" s="179"/>
      <c r="R6793" s="179"/>
      <c r="S6793" s="179"/>
      <c r="T6793" s="179"/>
      <c r="U6793" s="179"/>
      <c r="V6793" s="179"/>
      <c r="W6793" s="179"/>
      <c r="X6793" s="179"/>
      <c r="Y6793" s="179"/>
      <c r="Z6793" s="179"/>
      <c r="AA6793" s="222"/>
      <c r="AB6793" s="222"/>
      <c r="AC6793" s="222"/>
      <c r="AD6793" s="179"/>
      <c r="AE6793" s="179"/>
      <c r="AF6793" s="179"/>
      <c r="AG6793" s="179"/>
      <c r="AH6793" s="179"/>
      <c r="AI6793" s="179"/>
      <c r="AJ6793" s="179"/>
    </row>
    <row r="6794" spans="2:36" x14ac:dyDescent="0.3">
      <c r="B6794" s="224">
        <v>687100</v>
      </c>
      <c r="C6794" s="209">
        <v>290887</v>
      </c>
      <c r="D6794" s="206">
        <f t="shared" si="638"/>
        <v>0.42335467908601371</v>
      </c>
      <c r="E6794" s="208">
        <f t="shared" si="639"/>
        <v>0.45</v>
      </c>
      <c r="F6794" s="207">
        <v>15998.78</v>
      </c>
      <c r="G6794" s="207">
        <v>23270.959999999999</v>
      </c>
      <c r="H6794" s="207">
        <v>26179.83</v>
      </c>
      <c r="I6794" s="214">
        <f t="shared" si="640"/>
        <v>272581</v>
      </c>
      <c r="J6794" s="211">
        <f t="shared" si="641"/>
        <v>0.39671226895648376</v>
      </c>
      <c r="K6794" s="212">
        <f t="shared" si="642"/>
        <v>0.45</v>
      </c>
      <c r="L6794" s="214">
        <f t="shared" si="643"/>
        <v>14991.955</v>
      </c>
      <c r="M6794" s="213">
        <f t="shared" si="644"/>
        <v>21806.48</v>
      </c>
      <c r="N6794" s="213">
        <f t="shared" si="645"/>
        <v>24532.29</v>
      </c>
      <c r="O6794" s="242">
        <f t="shared" si="646"/>
        <v>0.51520000000047728</v>
      </c>
      <c r="P6794" s="242"/>
      <c r="Q6794" s="179"/>
      <c r="R6794" s="179"/>
      <c r="S6794" s="179"/>
      <c r="T6794" s="179"/>
      <c r="U6794" s="179"/>
      <c r="V6794" s="179"/>
      <c r="W6794" s="179"/>
      <c r="X6794" s="179"/>
      <c r="Y6794" s="179"/>
      <c r="Z6794" s="179"/>
      <c r="AA6794" s="222"/>
      <c r="AB6794" s="222"/>
      <c r="AC6794" s="222"/>
      <c r="AD6794" s="179"/>
      <c r="AE6794" s="179"/>
      <c r="AF6794" s="179"/>
      <c r="AG6794" s="179"/>
      <c r="AH6794" s="179"/>
      <c r="AI6794" s="179"/>
      <c r="AJ6794" s="179"/>
    </row>
    <row r="6795" spans="2:36" x14ac:dyDescent="0.3">
      <c r="B6795" s="224">
        <v>687200</v>
      </c>
      <c r="C6795" s="209">
        <v>290932</v>
      </c>
      <c r="D6795" s="206">
        <f t="shared" si="638"/>
        <v>0.42335855646100118</v>
      </c>
      <c r="E6795" s="208">
        <f t="shared" si="639"/>
        <v>0.45</v>
      </c>
      <c r="F6795" s="207">
        <v>16001.26</v>
      </c>
      <c r="G6795" s="207">
        <v>23274.560000000001</v>
      </c>
      <c r="H6795" s="207">
        <v>26183.88</v>
      </c>
      <c r="I6795" s="214">
        <f t="shared" si="640"/>
        <v>272626</v>
      </c>
      <c r="J6795" s="211">
        <f t="shared" si="641"/>
        <v>0.39672002328288708</v>
      </c>
      <c r="K6795" s="212">
        <f t="shared" si="642"/>
        <v>0.45</v>
      </c>
      <c r="L6795" s="214">
        <f t="shared" si="643"/>
        <v>14994.43</v>
      </c>
      <c r="M6795" s="213">
        <f t="shared" si="644"/>
        <v>21810.080000000002</v>
      </c>
      <c r="N6795" s="213">
        <f t="shared" si="645"/>
        <v>24536.34</v>
      </c>
      <c r="O6795" s="242">
        <f t="shared" si="646"/>
        <v>0.51530000000013387</v>
      </c>
      <c r="P6795" s="242"/>
      <c r="Q6795" s="179"/>
      <c r="R6795" s="179"/>
      <c r="S6795" s="179"/>
      <c r="T6795" s="179"/>
      <c r="U6795" s="179"/>
      <c r="V6795" s="179"/>
      <c r="W6795" s="179"/>
      <c r="X6795" s="179"/>
      <c r="Y6795" s="179"/>
      <c r="Z6795" s="179"/>
      <c r="AA6795" s="222"/>
      <c r="AB6795" s="222"/>
      <c r="AC6795" s="222"/>
      <c r="AD6795" s="179"/>
      <c r="AE6795" s="179"/>
      <c r="AF6795" s="179"/>
      <c r="AG6795" s="179"/>
      <c r="AH6795" s="179"/>
      <c r="AI6795" s="179"/>
      <c r="AJ6795" s="179"/>
    </row>
    <row r="6796" spans="2:36" x14ac:dyDescent="0.3">
      <c r="B6796" s="224">
        <v>687300</v>
      </c>
      <c r="C6796" s="209">
        <v>290977</v>
      </c>
      <c r="D6796" s="206">
        <f t="shared" si="638"/>
        <v>0.4233624327076968</v>
      </c>
      <c r="E6796" s="208">
        <f t="shared" si="639"/>
        <v>0.45</v>
      </c>
      <c r="F6796" s="207">
        <v>16003.73</v>
      </c>
      <c r="G6796" s="207">
        <v>23278.16</v>
      </c>
      <c r="H6796" s="207">
        <v>26187.93</v>
      </c>
      <c r="I6796" s="214">
        <f t="shared" si="640"/>
        <v>272671</v>
      </c>
      <c r="J6796" s="211">
        <f t="shared" si="641"/>
        <v>0.39672777535282994</v>
      </c>
      <c r="K6796" s="212">
        <f t="shared" si="642"/>
        <v>0.45</v>
      </c>
      <c r="L6796" s="214">
        <f t="shared" si="643"/>
        <v>14996.905000000001</v>
      </c>
      <c r="M6796" s="213">
        <f t="shared" si="644"/>
        <v>21813.68</v>
      </c>
      <c r="N6796" s="213">
        <f t="shared" si="645"/>
        <v>24540.39</v>
      </c>
      <c r="O6796" s="242">
        <f t="shared" si="646"/>
        <v>0.51519999999971333</v>
      </c>
      <c r="P6796" s="242"/>
      <c r="Q6796" s="179"/>
      <c r="R6796" s="179"/>
      <c r="S6796" s="179"/>
      <c r="T6796" s="179"/>
      <c r="U6796" s="179"/>
      <c r="V6796" s="179"/>
      <c r="W6796" s="179"/>
      <c r="X6796" s="179"/>
      <c r="Y6796" s="179"/>
      <c r="Z6796" s="179"/>
      <c r="AA6796" s="222"/>
      <c r="AB6796" s="222"/>
      <c r="AC6796" s="222"/>
      <c r="AD6796" s="179"/>
      <c r="AE6796" s="179"/>
      <c r="AF6796" s="179"/>
      <c r="AG6796" s="179"/>
      <c r="AH6796" s="179"/>
      <c r="AI6796" s="179"/>
      <c r="AJ6796" s="179"/>
    </row>
    <row r="6797" spans="2:36" x14ac:dyDescent="0.3">
      <c r="B6797" s="224">
        <v>687400</v>
      </c>
      <c r="C6797" s="209">
        <v>291022</v>
      </c>
      <c r="D6797" s="206">
        <f t="shared" si="638"/>
        <v>0.42336630782659296</v>
      </c>
      <c r="E6797" s="208">
        <f t="shared" si="639"/>
        <v>0.45</v>
      </c>
      <c r="F6797" s="207">
        <v>16006.21</v>
      </c>
      <c r="G6797" s="207">
        <v>23281.759999999998</v>
      </c>
      <c r="H6797" s="207">
        <v>26191.98</v>
      </c>
      <c r="I6797" s="214">
        <f t="shared" si="640"/>
        <v>272716</v>
      </c>
      <c r="J6797" s="211">
        <f t="shared" si="641"/>
        <v>0.39673552516729704</v>
      </c>
      <c r="K6797" s="212">
        <f t="shared" si="642"/>
        <v>0.45</v>
      </c>
      <c r="L6797" s="214">
        <f t="shared" si="643"/>
        <v>14999.38</v>
      </c>
      <c r="M6797" s="213">
        <f t="shared" si="644"/>
        <v>21817.279999999999</v>
      </c>
      <c r="N6797" s="213">
        <f t="shared" si="645"/>
        <v>24544.44</v>
      </c>
      <c r="O6797" s="242">
        <f t="shared" si="646"/>
        <v>0.51530000000002474</v>
      </c>
      <c r="P6797" s="242"/>
      <c r="Q6797" s="179"/>
      <c r="R6797" s="179"/>
      <c r="S6797" s="179"/>
      <c r="T6797" s="179"/>
      <c r="U6797" s="179"/>
      <c r="V6797" s="179"/>
      <c r="W6797" s="179"/>
      <c r="X6797" s="179"/>
      <c r="Y6797" s="179"/>
      <c r="Z6797" s="179"/>
      <c r="AA6797" s="222"/>
      <c r="AB6797" s="222"/>
      <c r="AC6797" s="222"/>
      <c r="AD6797" s="179"/>
      <c r="AE6797" s="179"/>
      <c r="AF6797" s="179"/>
      <c r="AG6797" s="179"/>
      <c r="AH6797" s="179"/>
      <c r="AI6797" s="179"/>
      <c r="AJ6797" s="179"/>
    </row>
    <row r="6798" spans="2:36" x14ac:dyDescent="0.3">
      <c r="B6798" s="224">
        <v>687500</v>
      </c>
      <c r="C6798" s="209">
        <v>291067</v>
      </c>
      <c r="D6798" s="206">
        <f t="shared" si="638"/>
        <v>0.42337018181818181</v>
      </c>
      <c r="E6798" s="208">
        <f t="shared" si="639"/>
        <v>0.45</v>
      </c>
      <c r="F6798" s="207">
        <v>16008.68</v>
      </c>
      <c r="G6798" s="207">
        <v>23285.360000000001</v>
      </c>
      <c r="H6798" s="207">
        <v>26196.03</v>
      </c>
      <c r="I6798" s="214">
        <f t="shared" si="640"/>
        <v>272761</v>
      </c>
      <c r="J6798" s="211">
        <f t="shared" si="641"/>
        <v>0.39674327272727272</v>
      </c>
      <c r="K6798" s="212">
        <f t="shared" si="642"/>
        <v>0.45</v>
      </c>
      <c r="L6798" s="214">
        <f t="shared" si="643"/>
        <v>15001.855</v>
      </c>
      <c r="M6798" s="213">
        <f t="shared" si="644"/>
        <v>21820.880000000001</v>
      </c>
      <c r="N6798" s="213">
        <f t="shared" si="645"/>
        <v>24548.489999999998</v>
      </c>
      <c r="O6798" s="242">
        <f t="shared" si="646"/>
        <v>0.51519999999964061</v>
      </c>
      <c r="P6798" s="242"/>
      <c r="Q6798" s="179"/>
      <c r="R6798" s="179"/>
      <c r="S6798" s="179"/>
      <c r="T6798" s="179"/>
      <c r="U6798" s="179"/>
      <c r="V6798" s="179"/>
      <c r="W6798" s="179"/>
      <c r="X6798" s="179"/>
      <c r="Y6798" s="179"/>
      <c r="Z6798" s="179"/>
      <c r="AA6798" s="222"/>
      <c r="AB6798" s="222"/>
      <c r="AC6798" s="222"/>
      <c r="AD6798" s="179"/>
      <c r="AE6798" s="179"/>
      <c r="AF6798" s="179"/>
      <c r="AG6798" s="179"/>
      <c r="AH6798" s="179"/>
      <c r="AI6798" s="179"/>
      <c r="AJ6798" s="179"/>
    </row>
    <row r="6799" spans="2:36" x14ac:dyDescent="0.3">
      <c r="B6799" s="224">
        <v>687600</v>
      </c>
      <c r="C6799" s="209">
        <v>291112</v>
      </c>
      <c r="D6799" s="206">
        <f t="shared" si="638"/>
        <v>0.42337405468295519</v>
      </c>
      <c r="E6799" s="208">
        <f t="shared" si="639"/>
        <v>0.45</v>
      </c>
      <c r="F6799" s="207">
        <v>16011.16</v>
      </c>
      <c r="G6799" s="207">
        <v>23288.959999999999</v>
      </c>
      <c r="H6799" s="207">
        <v>26200.080000000002</v>
      </c>
      <c r="I6799" s="214">
        <f t="shared" si="640"/>
        <v>272806</v>
      </c>
      <c r="J6799" s="211">
        <f t="shared" si="641"/>
        <v>0.39675101803374052</v>
      </c>
      <c r="K6799" s="212">
        <f t="shared" si="642"/>
        <v>0.45</v>
      </c>
      <c r="L6799" s="214">
        <f t="shared" si="643"/>
        <v>15004.33</v>
      </c>
      <c r="M6799" s="213">
        <f t="shared" si="644"/>
        <v>21824.48</v>
      </c>
      <c r="N6799" s="213">
        <f t="shared" si="645"/>
        <v>24552.54</v>
      </c>
      <c r="O6799" s="242">
        <f t="shared" si="646"/>
        <v>0.5152999999999156</v>
      </c>
      <c r="P6799" s="242"/>
      <c r="Q6799" s="179"/>
      <c r="R6799" s="179"/>
      <c r="S6799" s="179"/>
      <c r="T6799" s="179"/>
      <c r="U6799" s="179"/>
      <c r="V6799" s="179"/>
      <c r="W6799" s="179"/>
      <c r="X6799" s="179"/>
      <c r="Y6799" s="179"/>
      <c r="Z6799" s="179"/>
      <c r="AA6799" s="222"/>
      <c r="AB6799" s="222"/>
      <c r="AC6799" s="222"/>
      <c r="AD6799" s="179"/>
      <c r="AE6799" s="179"/>
      <c r="AF6799" s="179"/>
      <c r="AG6799" s="179"/>
      <c r="AH6799" s="179"/>
      <c r="AI6799" s="179"/>
      <c r="AJ6799" s="179"/>
    </row>
    <row r="6800" spans="2:36" x14ac:dyDescent="0.3">
      <c r="B6800" s="224">
        <v>687700</v>
      </c>
      <c r="C6800" s="209">
        <v>291157</v>
      </c>
      <c r="D6800" s="206">
        <f t="shared" si="638"/>
        <v>0.4233779264214047</v>
      </c>
      <c r="E6800" s="208">
        <f t="shared" si="639"/>
        <v>0.45</v>
      </c>
      <c r="F6800" s="207">
        <v>16013.63</v>
      </c>
      <c r="G6800" s="207">
        <v>23292.560000000001</v>
      </c>
      <c r="H6800" s="207">
        <v>26204.13</v>
      </c>
      <c r="I6800" s="214">
        <f t="shared" si="640"/>
        <v>272851</v>
      </c>
      <c r="J6800" s="211">
        <f t="shared" si="641"/>
        <v>0.3967587610876836</v>
      </c>
      <c r="K6800" s="212">
        <f t="shared" si="642"/>
        <v>0.45</v>
      </c>
      <c r="L6800" s="214">
        <f t="shared" si="643"/>
        <v>15006.805</v>
      </c>
      <c r="M6800" s="213">
        <f t="shared" si="644"/>
        <v>21828.080000000002</v>
      </c>
      <c r="N6800" s="213">
        <f t="shared" si="645"/>
        <v>24556.59</v>
      </c>
      <c r="O6800" s="242">
        <f t="shared" si="646"/>
        <v>0.51520000000007715</v>
      </c>
      <c r="P6800" s="242"/>
      <c r="Q6800" s="179"/>
      <c r="R6800" s="179"/>
      <c r="S6800" s="179"/>
      <c r="T6800" s="179"/>
      <c r="U6800" s="179"/>
      <c r="V6800" s="179"/>
      <c r="W6800" s="179"/>
      <c r="X6800" s="179"/>
      <c r="Y6800" s="179"/>
      <c r="Z6800" s="179"/>
      <c r="AA6800" s="222"/>
      <c r="AB6800" s="222"/>
      <c r="AC6800" s="222"/>
      <c r="AD6800" s="179"/>
      <c r="AE6800" s="179"/>
      <c r="AF6800" s="179"/>
      <c r="AG6800" s="179"/>
      <c r="AH6800" s="179"/>
      <c r="AI6800" s="179"/>
      <c r="AJ6800" s="179"/>
    </row>
    <row r="6801" spans="2:36" x14ac:dyDescent="0.3">
      <c r="B6801" s="224">
        <v>687800</v>
      </c>
      <c r="C6801" s="209">
        <v>291202</v>
      </c>
      <c r="D6801" s="206">
        <f t="shared" si="638"/>
        <v>0.42338179703402151</v>
      </c>
      <c r="E6801" s="208">
        <f t="shared" si="639"/>
        <v>0.45</v>
      </c>
      <c r="F6801" s="207">
        <v>16016.11</v>
      </c>
      <c r="G6801" s="207">
        <v>23296.16</v>
      </c>
      <c r="H6801" s="207">
        <v>26208.18</v>
      </c>
      <c r="I6801" s="214">
        <f t="shared" si="640"/>
        <v>272896</v>
      </c>
      <c r="J6801" s="211">
        <f t="shared" si="641"/>
        <v>0.39676650189008433</v>
      </c>
      <c r="K6801" s="212">
        <f t="shared" si="642"/>
        <v>0.45</v>
      </c>
      <c r="L6801" s="214">
        <f t="shared" si="643"/>
        <v>15009.28</v>
      </c>
      <c r="M6801" s="213">
        <f t="shared" si="644"/>
        <v>21831.68</v>
      </c>
      <c r="N6801" s="213">
        <f t="shared" si="645"/>
        <v>24560.639999999999</v>
      </c>
      <c r="O6801" s="242">
        <f t="shared" si="646"/>
        <v>0.51529999999980647</v>
      </c>
      <c r="P6801" s="242"/>
      <c r="Q6801" s="179"/>
      <c r="R6801" s="179"/>
      <c r="S6801" s="179"/>
      <c r="T6801" s="179"/>
      <c r="U6801" s="179"/>
      <c r="V6801" s="179"/>
      <c r="W6801" s="179"/>
      <c r="X6801" s="179"/>
      <c r="Y6801" s="179"/>
      <c r="Z6801" s="179"/>
      <c r="AA6801" s="222"/>
      <c r="AB6801" s="222"/>
      <c r="AC6801" s="222"/>
      <c r="AD6801" s="179"/>
      <c r="AE6801" s="179"/>
      <c r="AF6801" s="179"/>
      <c r="AG6801" s="179"/>
      <c r="AH6801" s="179"/>
      <c r="AI6801" s="179"/>
      <c r="AJ6801" s="179"/>
    </row>
    <row r="6802" spans="2:36" x14ac:dyDescent="0.3">
      <c r="B6802" s="224">
        <v>687900</v>
      </c>
      <c r="C6802" s="209">
        <v>291247</v>
      </c>
      <c r="D6802" s="206">
        <f t="shared" si="638"/>
        <v>0.42338566652129672</v>
      </c>
      <c r="E6802" s="208">
        <f t="shared" si="639"/>
        <v>0.45</v>
      </c>
      <c r="F6802" s="207">
        <v>16018.58</v>
      </c>
      <c r="G6802" s="207">
        <v>23299.759999999998</v>
      </c>
      <c r="H6802" s="207">
        <v>26212.23</v>
      </c>
      <c r="I6802" s="214">
        <f t="shared" si="640"/>
        <v>272941</v>
      </c>
      <c r="J6802" s="211">
        <f t="shared" si="641"/>
        <v>0.39677424044192472</v>
      </c>
      <c r="K6802" s="212">
        <f t="shared" si="642"/>
        <v>0.45</v>
      </c>
      <c r="L6802" s="214">
        <f t="shared" si="643"/>
        <v>15011.754999999999</v>
      </c>
      <c r="M6802" s="213">
        <f t="shared" si="644"/>
        <v>21835.279999999999</v>
      </c>
      <c r="N6802" s="213">
        <f t="shared" si="645"/>
        <v>24564.69</v>
      </c>
      <c r="O6802" s="242">
        <f t="shared" si="646"/>
        <v>0.51519999999996802</v>
      </c>
      <c r="P6802" s="242"/>
      <c r="Q6802" s="179"/>
      <c r="R6802" s="179"/>
      <c r="S6802" s="179"/>
      <c r="T6802" s="179"/>
      <c r="U6802" s="179"/>
      <c r="V6802" s="179"/>
      <c r="W6802" s="179"/>
      <c r="X6802" s="179"/>
      <c r="Y6802" s="179"/>
      <c r="Z6802" s="179"/>
      <c r="AA6802" s="222"/>
      <c r="AB6802" s="222"/>
      <c r="AC6802" s="222"/>
      <c r="AD6802" s="179"/>
      <c r="AE6802" s="179"/>
      <c r="AF6802" s="179"/>
      <c r="AG6802" s="179"/>
      <c r="AH6802" s="179"/>
      <c r="AI6802" s="179"/>
      <c r="AJ6802" s="179"/>
    </row>
    <row r="6803" spans="2:36" x14ac:dyDescent="0.3">
      <c r="B6803" s="224">
        <v>688000</v>
      </c>
      <c r="C6803" s="209">
        <v>291292</v>
      </c>
      <c r="D6803" s="206">
        <f t="shared" si="638"/>
        <v>0.42338953488372094</v>
      </c>
      <c r="E6803" s="208">
        <f t="shared" si="639"/>
        <v>0.45</v>
      </c>
      <c r="F6803" s="207">
        <v>16021.06</v>
      </c>
      <c r="G6803" s="207">
        <v>23303.360000000001</v>
      </c>
      <c r="H6803" s="207">
        <v>26216.28</v>
      </c>
      <c r="I6803" s="214">
        <f t="shared" si="640"/>
        <v>272986</v>
      </c>
      <c r="J6803" s="211">
        <f t="shared" si="641"/>
        <v>0.39678197674418603</v>
      </c>
      <c r="K6803" s="212">
        <f t="shared" si="642"/>
        <v>0.45</v>
      </c>
      <c r="L6803" s="214">
        <f t="shared" si="643"/>
        <v>15014.23</v>
      </c>
      <c r="M6803" s="213">
        <f t="shared" si="644"/>
        <v>21838.880000000001</v>
      </c>
      <c r="N6803" s="213">
        <f t="shared" si="645"/>
        <v>24568.739999999998</v>
      </c>
      <c r="O6803" s="242">
        <f t="shared" si="646"/>
        <v>0.51529999999966092</v>
      </c>
      <c r="P6803" s="242"/>
      <c r="Q6803" s="179"/>
      <c r="R6803" s="179"/>
      <c r="S6803" s="179"/>
      <c r="T6803" s="179"/>
      <c r="U6803" s="179"/>
      <c r="V6803" s="179"/>
      <c r="W6803" s="179"/>
      <c r="X6803" s="179"/>
      <c r="Y6803" s="179"/>
      <c r="Z6803" s="179"/>
      <c r="AA6803" s="222"/>
      <c r="AB6803" s="222"/>
      <c r="AC6803" s="222"/>
      <c r="AD6803" s="179"/>
      <c r="AE6803" s="179"/>
      <c r="AF6803" s="179"/>
      <c r="AG6803" s="179"/>
      <c r="AH6803" s="179"/>
      <c r="AI6803" s="179"/>
      <c r="AJ6803" s="179"/>
    </row>
    <row r="6804" spans="2:36" x14ac:dyDescent="0.3">
      <c r="B6804" s="224">
        <v>688100</v>
      </c>
      <c r="C6804" s="209">
        <v>291337</v>
      </c>
      <c r="D6804" s="206">
        <f t="shared" si="638"/>
        <v>0.42339340212178461</v>
      </c>
      <c r="E6804" s="208">
        <f t="shared" si="639"/>
        <v>0.45</v>
      </c>
      <c r="F6804" s="207">
        <v>16023.53</v>
      </c>
      <c r="G6804" s="207">
        <v>23306.959999999999</v>
      </c>
      <c r="H6804" s="207">
        <v>26220.33</v>
      </c>
      <c r="I6804" s="214">
        <f t="shared" si="640"/>
        <v>273031</v>
      </c>
      <c r="J6804" s="211">
        <f t="shared" si="641"/>
        <v>0.39678971079784914</v>
      </c>
      <c r="K6804" s="212">
        <f t="shared" si="642"/>
        <v>0.45</v>
      </c>
      <c r="L6804" s="214">
        <f t="shared" si="643"/>
        <v>15016.705</v>
      </c>
      <c r="M6804" s="213">
        <f t="shared" si="644"/>
        <v>21842.48</v>
      </c>
      <c r="N6804" s="213">
        <f t="shared" si="645"/>
        <v>24572.79</v>
      </c>
      <c r="O6804" s="242">
        <f t="shared" si="646"/>
        <v>0.51520000000047728</v>
      </c>
      <c r="P6804" s="242"/>
      <c r="Q6804" s="179"/>
      <c r="R6804" s="179"/>
      <c r="S6804" s="179"/>
      <c r="T6804" s="179"/>
      <c r="U6804" s="179"/>
      <c r="V6804" s="179"/>
      <c r="W6804" s="179"/>
      <c r="X6804" s="179"/>
      <c r="Y6804" s="179"/>
      <c r="Z6804" s="179"/>
      <c r="AA6804" s="222"/>
      <c r="AB6804" s="222"/>
      <c r="AC6804" s="222"/>
      <c r="AD6804" s="179"/>
      <c r="AE6804" s="179"/>
      <c r="AF6804" s="179"/>
      <c r="AG6804" s="179"/>
      <c r="AH6804" s="179"/>
      <c r="AI6804" s="179"/>
      <c r="AJ6804" s="179"/>
    </row>
    <row r="6805" spans="2:36" x14ac:dyDescent="0.3">
      <c r="B6805" s="224">
        <v>688200</v>
      </c>
      <c r="C6805" s="209">
        <v>291382</v>
      </c>
      <c r="D6805" s="206">
        <f t="shared" si="638"/>
        <v>0.4233972682359779</v>
      </c>
      <c r="E6805" s="208">
        <f t="shared" si="639"/>
        <v>0.45</v>
      </c>
      <c r="F6805" s="207">
        <v>16026.01</v>
      </c>
      <c r="G6805" s="207">
        <v>23310.560000000001</v>
      </c>
      <c r="H6805" s="207">
        <v>26224.38</v>
      </c>
      <c r="I6805" s="214">
        <f t="shared" si="640"/>
        <v>273076</v>
      </c>
      <c r="J6805" s="211">
        <f t="shared" si="641"/>
        <v>0.39679744260389421</v>
      </c>
      <c r="K6805" s="212">
        <f t="shared" si="642"/>
        <v>0.45</v>
      </c>
      <c r="L6805" s="214">
        <f t="shared" si="643"/>
        <v>15019.18</v>
      </c>
      <c r="M6805" s="213">
        <f t="shared" si="644"/>
        <v>21846.080000000002</v>
      </c>
      <c r="N6805" s="213">
        <f t="shared" si="645"/>
        <v>24576.84</v>
      </c>
      <c r="O6805" s="242">
        <f t="shared" si="646"/>
        <v>0.51530000000013387</v>
      </c>
      <c r="P6805" s="242"/>
      <c r="Q6805" s="179"/>
      <c r="R6805" s="179"/>
      <c r="S6805" s="179"/>
      <c r="T6805" s="179"/>
      <c r="U6805" s="179"/>
      <c r="V6805" s="179"/>
      <c r="W6805" s="179"/>
      <c r="X6805" s="179"/>
      <c r="Y6805" s="179"/>
      <c r="Z6805" s="179"/>
      <c r="AA6805" s="222"/>
      <c r="AB6805" s="222"/>
      <c r="AC6805" s="222"/>
      <c r="AD6805" s="179"/>
      <c r="AE6805" s="179"/>
      <c r="AF6805" s="179"/>
      <c r="AG6805" s="179"/>
      <c r="AH6805" s="179"/>
      <c r="AI6805" s="179"/>
      <c r="AJ6805" s="179"/>
    </row>
    <row r="6806" spans="2:36" x14ac:dyDescent="0.3">
      <c r="B6806" s="224">
        <v>688300</v>
      </c>
      <c r="C6806" s="209">
        <v>291427</v>
      </c>
      <c r="D6806" s="206">
        <f t="shared" si="638"/>
        <v>0.42340113322679063</v>
      </c>
      <c r="E6806" s="208">
        <f t="shared" si="639"/>
        <v>0.45</v>
      </c>
      <c r="F6806" s="207">
        <v>16028.48</v>
      </c>
      <c r="G6806" s="207">
        <v>23314.16</v>
      </c>
      <c r="H6806" s="207">
        <v>26228.43</v>
      </c>
      <c r="I6806" s="214">
        <f t="shared" si="640"/>
        <v>273121</v>
      </c>
      <c r="J6806" s="211">
        <f t="shared" si="641"/>
        <v>0.39680517216330091</v>
      </c>
      <c r="K6806" s="212">
        <f t="shared" si="642"/>
        <v>0.45</v>
      </c>
      <c r="L6806" s="214">
        <f t="shared" si="643"/>
        <v>15021.655000000001</v>
      </c>
      <c r="M6806" s="213">
        <f t="shared" si="644"/>
        <v>21849.68</v>
      </c>
      <c r="N6806" s="213">
        <f t="shared" si="645"/>
        <v>24580.89</v>
      </c>
      <c r="O6806" s="242">
        <f t="shared" si="646"/>
        <v>0.51519999999971333</v>
      </c>
      <c r="P6806" s="242"/>
      <c r="Q6806" s="179"/>
      <c r="R6806" s="179"/>
      <c r="S6806" s="179"/>
      <c r="T6806" s="179"/>
      <c r="U6806" s="179"/>
      <c r="V6806" s="179"/>
      <c r="W6806" s="179"/>
      <c r="X6806" s="179"/>
      <c r="Y6806" s="179"/>
      <c r="Z6806" s="179"/>
      <c r="AA6806" s="222"/>
      <c r="AB6806" s="222"/>
      <c r="AC6806" s="222"/>
      <c r="AD6806" s="179"/>
      <c r="AE6806" s="179"/>
      <c r="AF6806" s="179"/>
      <c r="AG6806" s="179"/>
      <c r="AH6806" s="179"/>
      <c r="AI6806" s="179"/>
      <c r="AJ6806" s="179"/>
    </row>
    <row r="6807" spans="2:36" x14ac:dyDescent="0.3">
      <c r="B6807" s="224">
        <v>688400</v>
      </c>
      <c r="C6807" s="209">
        <v>291472</v>
      </c>
      <c r="D6807" s="206">
        <f t="shared" si="638"/>
        <v>0.42340499709471235</v>
      </c>
      <c r="E6807" s="208">
        <f t="shared" si="639"/>
        <v>0.45</v>
      </c>
      <c r="F6807" s="207">
        <v>16030.96</v>
      </c>
      <c r="G6807" s="207">
        <v>23317.759999999998</v>
      </c>
      <c r="H6807" s="207">
        <v>26232.48</v>
      </c>
      <c r="I6807" s="214">
        <f t="shared" si="640"/>
        <v>273166</v>
      </c>
      <c r="J6807" s="211">
        <f t="shared" si="641"/>
        <v>0.39681289947704823</v>
      </c>
      <c r="K6807" s="212">
        <f t="shared" si="642"/>
        <v>0.45</v>
      </c>
      <c r="L6807" s="214">
        <f t="shared" si="643"/>
        <v>15024.13</v>
      </c>
      <c r="M6807" s="213">
        <f t="shared" si="644"/>
        <v>21853.279999999999</v>
      </c>
      <c r="N6807" s="213">
        <f t="shared" si="645"/>
        <v>24584.94</v>
      </c>
      <c r="O6807" s="242">
        <f t="shared" si="646"/>
        <v>0.51530000000002474</v>
      </c>
      <c r="P6807" s="242"/>
      <c r="Q6807" s="179"/>
      <c r="R6807" s="179"/>
      <c r="S6807" s="179"/>
      <c r="T6807" s="179"/>
      <c r="U6807" s="179"/>
      <c r="V6807" s="179"/>
      <c r="W6807" s="179"/>
      <c r="X6807" s="179"/>
      <c r="Y6807" s="179"/>
      <c r="Z6807" s="179"/>
      <c r="AA6807" s="222"/>
      <c r="AB6807" s="222"/>
      <c r="AC6807" s="222"/>
      <c r="AD6807" s="179"/>
      <c r="AE6807" s="179"/>
      <c r="AF6807" s="179"/>
      <c r="AG6807" s="179"/>
      <c r="AH6807" s="179"/>
      <c r="AI6807" s="179"/>
      <c r="AJ6807" s="179"/>
    </row>
    <row r="6808" spans="2:36" x14ac:dyDescent="0.3">
      <c r="B6808" s="224">
        <v>688500</v>
      </c>
      <c r="C6808" s="209">
        <v>291517</v>
      </c>
      <c r="D6808" s="206">
        <f t="shared" ref="D6808:D6871" si="647">C6808/B6808</f>
        <v>0.42340885984023241</v>
      </c>
      <c r="E6808" s="208">
        <f t="shared" ref="E6808:E6871" si="648">(C6808-C6807)/(B6808-B6807)</f>
        <v>0.45</v>
      </c>
      <c r="F6808" s="207">
        <v>16033.43</v>
      </c>
      <c r="G6808" s="207">
        <v>23321.360000000001</v>
      </c>
      <c r="H6808" s="207">
        <v>26236.53</v>
      </c>
      <c r="I6808" s="214">
        <f t="shared" si="640"/>
        <v>273211</v>
      </c>
      <c r="J6808" s="211">
        <f t="shared" si="641"/>
        <v>0.39682062454611472</v>
      </c>
      <c r="K6808" s="212">
        <f t="shared" si="642"/>
        <v>0.45</v>
      </c>
      <c r="L6808" s="214">
        <f t="shared" si="643"/>
        <v>15026.605</v>
      </c>
      <c r="M6808" s="213">
        <f t="shared" si="644"/>
        <v>21856.880000000001</v>
      </c>
      <c r="N6808" s="213">
        <f t="shared" si="645"/>
        <v>24588.989999999998</v>
      </c>
      <c r="O6808" s="242">
        <f t="shared" si="646"/>
        <v>0.51519999999964061</v>
      </c>
      <c r="P6808" s="242"/>
      <c r="Q6808" s="179"/>
      <c r="R6808" s="179"/>
      <c r="S6808" s="179"/>
      <c r="T6808" s="179"/>
      <c r="U6808" s="179"/>
      <c r="V6808" s="179"/>
      <c r="W6808" s="179"/>
      <c r="X6808" s="179"/>
      <c r="Y6808" s="179"/>
      <c r="Z6808" s="179"/>
      <c r="AA6808" s="222"/>
      <c r="AB6808" s="222"/>
      <c r="AC6808" s="222"/>
      <c r="AD6808" s="179"/>
      <c r="AE6808" s="179"/>
      <c r="AF6808" s="179"/>
      <c r="AG6808" s="179"/>
      <c r="AH6808" s="179"/>
      <c r="AI6808" s="179"/>
      <c r="AJ6808" s="179"/>
    </row>
    <row r="6809" spans="2:36" x14ac:dyDescent="0.3">
      <c r="B6809" s="224">
        <v>688600</v>
      </c>
      <c r="C6809" s="209">
        <v>291562</v>
      </c>
      <c r="D6809" s="206">
        <f t="shared" si="647"/>
        <v>0.42341272146383968</v>
      </c>
      <c r="E6809" s="208">
        <f t="shared" si="648"/>
        <v>0.45</v>
      </c>
      <c r="F6809" s="207">
        <v>16035.91</v>
      </c>
      <c r="G6809" s="207">
        <v>23324.959999999999</v>
      </c>
      <c r="H6809" s="207">
        <v>26240.58</v>
      </c>
      <c r="I6809" s="214">
        <f t="shared" si="640"/>
        <v>273256</v>
      </c>
      <c r="J6809" s="211">
        <f t="shared" si="641"/>
        <v>0.39682834737147837</v>
      </c>
      <c r="K6809" s="212">
        <f t="shared" si="642"/>
        <v>0.45</v>
      </c>
      <c r="L6809" s="214">
        <f t="shared" si="643"/>
        <v>15029.08</v>
      </c>
      <c r="M6809" s="213">
        <f t="shared" si="644"/>
        <v>21860.48</v>
      </c>
      <c r="N6809" s="213">
        <f t="shared" si="645"/>
        <v>24593.040000000001</v>
      </c>
      <c r="O6809" s="242">
        <f t="shared" si="646"/>
        <v>0.5152999999999156</v>
      </c>
      <c r="P6809" s="242"/>
      <c r="Q6809" s="179"/>
      <c r="R6809" s="179"/>
      <c r="S6809" s="179"/>
      <c r="T6809" s="179"/>
      <c r="U6809" s="179"/>
      <c r="V6809" s="179"/>
      <c r="W6809" s="179"/>
      <c r="X6809" s="179"/>
      <c r="Y6809" s="179"/>
      <c r="Z6809" s="179"/>
      <c r="AA6809" s="222"/>
      <c r="AB6809" s="222"/>
      <c r="AC6809" s="222"/>
      <c r="AD6809" s="179"/>
      <c r="AE6809" s="179"/>
      <c r="AF6809" s="179"/>
      <c r="AG6809" s="179"/>
      <c r="AH6809" s="179"/>
      <c r="AI6809" s="179"/>
      <c r="AJ6809" s="179"/>
    </row>
    <row r="6810" spans="2:36" x14ac:dyDescent="0.3">
      <c r="B6810" s="224">
        <v>688700</v>
      </c>
      <c r="C6810" s="209">
        <v>291607</v>
      </c>
      <c r="D6810" s="206">
        <f t="shared" si="647"/>
        <v>0.42341658196602294</v>
      </c>
      <c r="E6810" s="208">
        <f t="shared" si="648"/>
        <v>0.45</v>
      </c>
      <c r="F6810" s="207">
        <v>16038.38</v>
      </c>
      <c r="G6810" s="207">
        <v>23328.560000000001</v>
      </c>
      <c r="H6810" s="207">
        <v>26244.63</v>
      </c>
      <c r="I6810" s="214">
        <f t="shared" si="640"/>
        <v>273301</v>
      </c>
      <c r="J6810" s="211">
        <f t="shared" si="641"/>
        <v>0.39683606795411647</v>
      </c>
      <c r="K6810" s="212">
        <f t="shared" si="642"/>
        <v>0.45</v>
      </c>
      <c r="L6810" s="214">
        <f t="shared" si="643"/>
        <v>15031.555</v>
      </c>
      <c r="M6810" s="213">
        <f t="shared" si="644"/>
        <v>21864.080000000002</v>
      </c>
      <c r="N6810" s="213">
        <f t="shared" si="645"/>
        <v>24597.09</v>
      </c>
      <c r="O6810" s="242">
        <f t="shared" si="646"/>
        <v>0.51520000000007715</v>
      </c>
      <c r="P6810" s="242"/>
      <c r="Q6810" s="179"/>
      <c r="R6810" s="179"/>
      <c r="S6810" s="179"/>
      <c r="T6810" s="179"/>
      <c r="U6810" s="179"/>
      <c r="V6810" s="179"/>
      <c r="W6810" s="179"/>
      <c r="X6810" s="179"/>
      <c r="Y6810" s="179"/>
      <c r="Z6810" s="179"/>
      <c r="AA6810" s="222"/>
      <c r="AB6810" s="222"/>
      <c r="AC6810" s="222"/>
      <c r="AD6810" s="179"/>
      <c r="AE6810" s="179"/>
      <c r="AF6810" s="179"/>
      <c r="AG6810" s="179"/>
      <c r="AH6810" s="179"/>
      <c r="AI6810" s="179"/>
      <c r="AJ6810" s="179"/>
    </row>
    <row r="6811" spans="2:36" x14ac:dyDescent="0.3">
      <c r="B6811" s="224">
        <v>688800</v>
      </c>
      <c r="C6811" s="209">
        <v>291652</v>
      </c>
      <c r="D6811" s="206">
        <f t="shared" si="647"/>
        <v>0.42342044134727064</v>
      </c>
      <c r="E6811" s="208">
        <f t="shared" si="648"/>
        <v>0.45</v>
      </c>
      <c r="F6811" s="207">
        <v>16040.86</v>
      </c>
      <c r="G6811" s="207">
        <v>23332.16</v>
      </c>
      <c r="H6811" s="207">
        <v>26248.68</v>
      </c>
      <c r="I6811" s="214">
        <f t="shared" si="640"/>
        <v>273346</v>
      </c>
      <c r="J6811" s="211">
        <f t="shared" si="641"/>
        <v>0.39684378629500583</v>
      </c>
      <c r="K6811" s="212">
        <f t="shared" si="642"/>
        <v>0.45</v>
      </c>
      <c r="L6811" s="214">
        <f t="shared" si="643"/>
        <v>15034.03</v>
      </c>
      <c r="M6811" s="213">
        <f t="shared" si="644"/>
        <v>21867.68</v>
      </c>
      <c r="N6811" s="213">
        <f t="shared" si="645"/>
        <v>24601.14</v>
      </c>
      <c r="O6811" s="242">
        <f t="shared" si="646"/>
        <v>0.51529999999980647</v>
      </c>
      <c r="P6811" s="242"/>
      <c r="Q6811" s="179"/>
      <c r="R6811" s="179"/>
      <c r="S6811" s="179"/>
      <c r="T6811" s="179"/>
      <c r="U6811" s="179"/>
      <c r="V6811" s="179"/>
      <c r="W6811" s="179"/>
      <c r="X6811" s="179"/>
      <c r="Y6811" s="179"/>
      <c r="Z6811" s="179"/>
      <c r="AA6811" s="222"/>
      <c r="AB6811" s="222"/>
      <c r="AC6811" s="222"/>
      <c r="AD6811" s="179"/>
      <c r="AE6811" s="179"/>
      <c r="AF6811" s="179"/>
      <c r="AG6811" s="179"/>
      <c r="AH6811" s="179"/>
      <c r="AI6811" s="179"/>
      <c r="AJ6811" s="179"/>
    </row>
    <row r="6812" spans="2:36" x14ac:dyDescent="0.3">
      <c r="B6812" s="224">
        <v>688900</v>
      </c>
      <c r="C6812" s="209">
        <v>291697</v>
      </c>
      <c r="D6812" s="206">
        <f t="shared" si="647"/>
        <v>0.42342429960807082</v>
      </c>
      <c r="E6812" s="208">
        <f t="shared" si="648"/>
        <v>0.45</v>
      </c>
      <c r="F6812" s="207">
        <v>16043.33</v>
      </c>
      <c r="G6812" s="207">
        <v>23335.759999999998</v>
      </c>
      <c r="H6812" s="207">
        <v>26252.73</v>
      </c>
      <c r="I6812" s="214">
        <f t="shared" si="640"/>
        <v>273391</v>
      </c>
      <c r="J6812" s="211">
        <f t="shared" si="641"/>
        <v>0.39685150239512268</v>
      </c>
      <c r="K6812" s="212">
        <f t="shared" si="642"/>
        <v>0.45</v>
      </c>
      <c r="L6812" s="214">
        <f t="shared" si="643"/>
        <v>15036.504999999999</v>
      </c>
      <c r="M6812" s="213">
        <f t="shared" si="644"/>
        <v>21871.279999999999</v>
      </c>
      <c r="N6812" s="213">
        <f t="shared" si="645"/>
        <v>24605.19</v>
      </c>
      <c r="O6812" s="242">
        <f t="shared" si="646"/>
        <v>0.51519999999996802</v>
      </c>
      <c r="P6812" s="242"/>
      <c r="Q6812" s="179"/>
      <c r="R6812" s="179"/>
      <c r="S6812" s="179"/>
      <c r="T6812" s="179"/>
      <c r="U6812" s="179"/>
      <c r="V6812" s="179"/>
      <c r="W6812" s="179"/>
      <c r="X6812" s="179"/>
      <c r="Y6812" s="179"/>
      <c r="Z6812" s="179"/>
      <c r="AA6812" s="222"/>
      <c r="AB6812" s="222"/>
      <c r="AC6812" s="222"/>
      <c r="AD6812" s="179"/>
      <c r="AE6812" s="179"/>
      <c r="AF6812" s="179"/>
      <c r="AG6812" s="179"/>
      <c r="AH6812" s="179"/>
      <c r="AI6812" s="179"/>
      <c r="AJ6812" s="179"/>
    </row>
    <row r="6813" spans="2:36" x14ac:dyDescent="0.3">
      <c r="B6813" s="224">
        <v>689000</v>
      </c>
      <c r="C6813" s="209">
        <v>291742</v>
      </c>
      <c r="D6813" s="206">
        <f t="shared" si="647"/>
        <v>0.42342815674891149</v>
      </c>
      <c r="E6813" s="208">
        <f t="shared" si="648"/>
        <v>0.45</v>
      </c>
      <c r="F6813" s="207">
        <v>16045.81</v>
      </c>
      <c r="G6813" s="207">
        <v>23339.360000000001</v>
      </c>
      <c r="H6813" s="207">
        <v>26256.78</v>
      </c>
      <c r="I6813" s="214">
        <f t="shared" si="640"/>
        <v>273436</v>
      </c>
      <c r="J6813" s="211">
        <f t="shared" si="641"/>
        <v>0.39685921625544268</v>
      </c>
      <c r="K6813" s="212">
        <f t="shared" si="642"/>
        <v>0.45</v>
      </c>
      <c r="L6813" s="214">
        <f t="shared" si="643"/>
        <v>15038.98</v>
      </c>
      <c r="M6813" s="213">
        <f t="shared" si="644"/>
        <v>21874.880000000001</v>
      </c>
      <c r="N6813" s="213">
        <f t="shared" si="645"/>
        <v>24609.239999999998</v>
      </c>
      <c r="O6813" s="242">
        <f t="shared" si="646"/>
        <v>0.51529999999966092</v>
      </c>
      <c r="P6813" s="242"/>
      <c r="Q6813" s="179"/>
      <c r="R6813" s="179"/>
      <c r="S6813" s="179"/>
      <c r="T6813" s="179"/>
      <c r="U6813" s="179"/>
      <c r="V6813" s="179"/>
      <c r="W6813" s="179"/>
      <c r="X6813" s="179"/>
      <c r="Y6813" s="179"/>
      <c r="Z6813" s="179"/>
      <c r="AA6813" s="222"/>
      <c r="AB6813" s="222"/>
      <c r="AC6813" s="222"/>
      <c r="AD6813" s="179"/>
      <c r="AE6813" s="179"/>
      <c r="AF6813" s="179"/>
      <c r="AG6813" s="179"/>
      <c r="AH6813" s="179"/>
      <c r="AI6813" s="179"/>
      <c r="AJ6813" s="179"/>
    </row>
    <row r="6814" spans="2:36" x14ac:dyDescent="0.3">
      <c r="B6814" s="224">
        <v>689100</v>
      </c>
      <c r="C6814" s="209">
        <v>291787</v>
      </c>
      <c r="D6814" s="206">
        <f t="shared" si="647"/>
        <v>0.42343201277028009</v>
      </c>
      <c r="E6814" s="208">
        <f t="shared" si="648"/>
        <v>0.45</v>
      </c>
      <c r="F6814" s="207">
        <v>16048.28</v>
      </c>
      <c r="G6814" s="207">
        <v>23342.959999999999</v>
      </c>
      <c r="H6814" s="207">
        <v>26260.83</v>
      </c>
      <c r="I6814" s="214">
        <f t="shared" si="640"/>
        <v>273481</v>
      </c>
      <c r="J6814" s="211">
        <f t="shared" si="641"/>
        <v>0.39686692787694094</v>
      </c>
      <c r="K6814" s="212">
        <f t="shared" si="642"/>
        <v>0.45</v>
      </c>
      <c r="L6814" s="214">
        <f t="shared" si="643"/>
        <v>15041.455</v>
      </c>
      <c r="M6814" s="213">
        <f t="shared" si="644"/>
        <v>21878.48</v>
      </c>
      <c r="N6814" s="213">
        <f t="shared" si="645"/>
        <v>24613.29</v>
      </c>
      <c r="O6814" s="242">
        <f t="shared" si="646"/>
        <v>0.51520000000047728</v>
      </c>
      <c r="P6814" s="242"/>
      <c r="Q6814" s="179"/>
      <c r="R6814" s="179"/>
      <c r="S6814" s="179"/>
      <c r="T6814" s="179"/>
      <c r="U6814" s="179"/>
      <c r="V6814" s="179"/>
      <c r="W6814" s="179"/>
      <c r="X6814" s="179"/>
      <c r="Y6814" s="179"/>
      <c r="Z6814" s="179"/>
      <c r="AA6814" s="222"/>
      <c r="AB6814" s="222"/>
      <c r="AC6814" s="222"/>
      <c r="AD6814" s="179"/>
      <c r="AE6814" s="179"/>
      <c r="AF6814" s="179"/>
      <c r="AG6814" s="179"/>
      <c r="AH6814" s="179"/>
      <c r="AI6814" s="179"/>
      <c r="AJ6814" s="179"/>
    </row>
    <row r="6815" spans="2:36" x14ac:dyDescent="0.3">
      <c r="B6815" s="224">
        <v>689200</v>
      </c>
      <c r="C6815" s="209">
        <v>291832</v>
      </c>
      <c r="D6815" s="206">
        <f t="shared" si="647"/>
        <v>0.42343586767266395</v>
      </c>
      <c r="E6815" s="208">
        <f t="shared" si="648"/>
        <v>0.45</v>
      </c>
      <c r="F6815" s="207">
        <v>16050.76</v>
      </c>
      <c r="G6815" s="207">
        <v>23346.560000000001</v>
      </c>
      <c r="H6815" s="207">
        <v>26264.880000000001</v>
      </c>
      <c r="I6815" s="214">
        <f t="shared" si="640"/>
        <v>273526</v>
      </c>
      <c r="J6815" s="211">
        <f t="shared" si="641"/>
        <v>0.39687463726059197</v>
      </c>
      <c r="K6815" s="212">
        <f t="shared" si="642"/>
        <v>0.45</v>
      </c>
      <c r="L6815" s="214">
        <f t="shared" si="643"/>
        <v>15043.93</v>
      </c>
      <c r="M6815" s="213">
        <f t="shared" si="644"/>
        <v>21882.080000000002</v>
      </c>
      <c r="N6815" s="213">
        <f t="shared" si="645"/>
        <v>24617.34</v>
      </c>
      <c r="O6815" s="242">
        <f t="shared" si="646"/>
        <v>0.51530000000013387</v>
      </c>
      <c r="P6815" s="242"/>
      <c r="Q6815" s="179"/>
      <c r="R6815" s="179"/>
      <c r="S6815" s="179"/>
      <c r="T6815" s="179"/>
      <c r="U6815" s="179"/>
      <c r="V6815" s="179"/>
      <c r="W6815" s="179"/>
      <c r="X6815" s="179"/>
      <c r="Y6815" s="179"/>
      <c r="Z6815" s="179"/>
      <c r="AA6815" s="222"/>
      <c r="AB6815" s="222"/>
      <c r="AC6815" s="222"/>
      <c r="AD6815" s="179"/>
      <c r="AE6815" s="179"/>
      <c r="AF6815" s="179"/>
      <c r="AG6815" s="179"/>
      <c r="AH6815" s="179"/>
      <c r="AI6815" s="179"/>
      <c r="AJ6815" s="179"/>
    </row>
    <row r="6816" spans="2:36" x14ac:dyDescent="0.3">
      <c r="B6816" s="224">
        <v>689300</v>
      </c>
      <c r="C6816" s="209">
        <v>291877</v>
      </c>
      <c r="D6816" s="206">
        <f t="shared" si="647"/>
        <v>0.42343972145655012</v>
      </c>
      <c r="E6816" s="208">
        <f t="shared" si="648"/>
        <v>0.45</v>
      </c>
      <c r="F6816" s="207">
        <v>16053.23</v>
      </c>
      <c r="G6816" s="207">
        <v>23350.16</v>
      </c>
      <c r="H6816" s="207">
        <v>26268.93</v>
      </c>
      <c r="I6816" s="214">
        <f t="shared" si="640"/>
        <v>273571</v>
      </c>
      <c r="J6816" s="211">
        <f t="shared" si="641"/>
        <v>0.3968823444073698</v>
      </c>
      <c r="K6816" s="212">
        <f t="shared" si="642"/>
        <v>0.45</v>
      </c>
      <c r="L6816" s="214">
        <f t="shared" si="643"/>
        <v>15046.405000000001</v>
      </c>
      <c r="M6816" s="213">
        <f t="shared" si="644"/>
        <v>21885.68</v>
      </c>
      <c r="N6816" s="213">
        <f t="shared" si="645"/>
        <v>24621.39</v>
      </c>
      <c r="O6816" s="242">
        <f t="shared" si="646"/>
        <v>0.51519999999971333</v>
      </c>
      <c r="P6816" s="242"/>
      <c r="Q6816" s="179"/>
      <c r="R6816" s="179"/>
      <c r="S6816" s="179"/>
      <c r="T6816" s="179"/>
      <c r="U6816" s="179"/>
      <c r="V6816" s="179"/>
      <c r="W6816" s="179"/>
      <c r="X6816" s="179"/>
      <c r="Y6816" s="179"/>
      <c r="Z6816" s="179"/>
      <c r="AA6816" s="222"/>
      <c r="AB6816" s="222"/>
      <c r="AC6816" s="222"/>
      <c r="AD6816" s="179"/>
      <c r="AE6816" s="179"/>
      <c r="AF6816" s="179"/>
      <c r="AG6816" s="179"/>
      <c r="AH6816" s="179"/>
      <c r="AI6816" s="179"/>
      <c r="AJ6816" s="179"/>
    </row>
    <row r="6817" spans="2:36" x14ac:dyDescent="0.3">
      <c r="B6817" s="224">
        <v>689400</v>
      </c>
      <c r="C6817" s="209">
        <v>291922</v>
      </c>
      <c r="D6817" s="206">
        <f t="shared" si="647"/>
        <v>0.42344357412242528</v>
      </c>
      <c r="E6817" s="208">
        <f t="shared" si="648"/>
        <v>0.45</v>
      </c>
      <c r="F6817" s="207">
        <v>16055.71</v>
      </c>
      <c r="G6817" s="207">
        <v>23353.759999999998</v>
      </c>
      <c r="H6817" s="207">
        <v>26272.98</v>
      </c>
      <c r="I6817" s="214">
        <f t="shared" si="640"/>
        <v>273616</v>
      </c>
      <c r="J6817" s="211">
        <f t="shared" si="641"/>
        <v>0.39689004931824773</v>
      </c>
      <c r="K6817" s="212">
        <f t="shared" si="642"/>
        <v>0.45</v>
      </c>
      <c r="L6817" s="214">
        <f t="shared" si="643"/>
        <v>15048.88</v>
      </c>
      <c r="M6817" s="213">
        <f t="shared" si="644"/>
        <v>21889.279999999999</v>
      </c>
      <c r="N6817" s="213">
        <f t="shared" si="645"/>
        <v>24625.439999999999</v>
      </c>
      <c r="O6817" s="242">
        <f t="shared" si="646"/>
        <v>0.51530000000002474</v>
      </c>
      <c r="P6817" s="242"/>
      <c r="Q6817" s="179"/>
      <c r="R6817" s="179"/>
      <c r="S6817" s="179"/>
      <c r="T6817" s="179"/>
      <c r="U6817" s="179"/>
      <c r="V6817" s="179"/>
      <c r="W6817" s="179"/>
      <c r="X6817" s="179"/>
      <c r="Y6817" s="179"/>
      <c r="Z6817" s="179"/>
      <c r="AA6817" s="222"/>
      <c r="AB6817" s="222"/>
      <c r="AC6817" s="222"/>
      <c r="AD6817" s="179"/>
      <c r="AE6817" s="179"/>
      <c r="AF6817" s="179"/>
      <c r="AG6817" s="179"/>
      <c r="AH6817" s="179"/>
      <c r="AI6817" s="179"/>
      <c r="AJ6817" s="179"/>
    </row>
    <row r="6818" spans="2:36" x14ac:dyDescent="0.3">
      <c r="B6818" s="224">
        <v>689500</v>
      </c>
      <c r="C6818" s="209">
        <v>291967</v>
      </c>
      <c r="D6818" s="206">
        <f t="shared" si="647"/>
        <v>0.42344742567077592</v>
      </c>
      <c r="E6818" s="208">
        <f t="shared" si="648"/>
        <v>0.45</v>
      </c>
      <c r="F6818" s="207">
        <v>16058.18</v>
      </c>
      <c r="G6818" s="207">
        <v>23357.360000000001</v>
      </c>
      <c r="H6818" s="207">
        <v>26277.03</v>
      </c>
      <c r="I6818" s="214">
        <f t="shared" si="640"/>
        <v>273661</v>
      </c>
      <c r="J6818" s="211">
        <f t="shared" si="641"/>
        <v>0.39689775199419869</v>
      </c>
      <c r="K6818" s="212">
        <f t="shared" si="642"/>
        <v>0.45</v>
      </c>
      <c r="L6818" s="214">
        <f t="shared" si="643"/>
        <v>15051.355</v>
      </c>
      <c r="M6818" s="213">
        <f t="shared" si="644"/>
        <v>21892.880000000001</v>
      </c>
      <c r="N6818" s="213">
        <f t="shared" si="645"/>
        <v>24629.489999999998</v>
      </c>
      <c r="O6818" s="242">
        <f t="shared" si="646"/>
        <v>0.51519999999964061</v>
      </c>
      <c r="P6818" s="242"/>
      <c r="Q6818" s="179"/>
      <c r="R6818" s="179"/>
      <c r="S6818" s="179"/>
      <c r="T6818" s="179"/>
      <c r="U6818" s="179"/>
      <c r="V6818" s="179"/>
      <c r="W6818" s="179"/>
      <c r="X6818" s="179"/>
      <c r="Y6818" s="179"/>
      <c r="Z6818" s="179"/>
      <c r="AA6818" s="222"/>
      <c r="AB6818" s="222"/>
      <c r="AC6818" s="222"/>
      <c r="AD6818" s="179"/>
      <c r="AE6818" s="179"/>
      <c r="AF6818" s="179"/>
      <c r="AG6818" s="179"/>
      <c r="AH6818" s="179"/>
      <c r="AI6818" s="179"/>
      <c r="AJ6818" s="179"/>
    </row>
    <row r="6819" spans="2:36" x14ac:dyDescent="0.3">
      <c r="B6819" s="224">
        <v>689600</v>
      </c>
      <c r="C6819" s="209">
        <v>292012</v>
      </c>
      <c r="D6819" s="206">
        <f t="shared" si="647"/>
        <v>0.42345127610208816</v>
      </c>
      <c r="E6819" s="208">
        <f t="shared" si="648"/>
        <v>0.45</v>
      </c>
      <c r="F6819" s="207">
        <v>16060.66</v>
      </c>
      <c r="G6819" s="207">
        <v>23360.959999999999</v>
      </c>
      <c r="H6819" s="207">
        <v>26281.08</v>
      </c>
      <c r="I6819" s="214">
        <f t="shared" si="640"/>
        <v>273706</v>
      </c>
      <c r="J6819" s="211">
        <f t="shared" si="641"/>
        <v>0.39690545243619491</v>
      </c>
      <c r="K6819" s="212">
        <f t="shared" si="642"/>
        <v>0.45</v>
      </c>
      <c r="L6819" s="214">
        <f t="shared" si="643"/>
        <v>15053.83</v>
      </c>
      <c r="M6819" s="213">
        <f t="shared" si="644"/>
        <v>21896.48</v>
      </c>
      <c r="N6819" s="213">
        <f t="shared" si="645"/>
        <v>24633.54</v>
      </c>
      <c r="O6819" s="242">
        <f t="shared" si="646"/>
        <v>0.5152999999999156</v>
      </c>
      <c r="P6819" s="242"/>
      <c r="Q6819" s="179"/>
      <c r="R6819" s="179"/>
      <c r="S6819" s="179"/>
      <c r="T6819" s="179"/>
      <c r="U6819" s="179"/>
      <c r="V6819" s="179"/>
      <c r="W6819" s="179"/>
      <c r="X6819" s="179"/>
      <c r="Y6819" s="179"/>
      <c r="Z6819" s="179"/>
      <c r="AA6819" s="222"/>
      <c r="AB6819" s="222"/>
      <c r="AC6819" s="222"/>
      <c r="AD6819" s="179"/>
      <c r="AE6819" s="179"/>
      <c r="AF6819" s="179"/>
      <c r="AG6819" s="179"/>
      <c r="AH6819" s="179"/>
      <c r="AI6819" s="179"/>
      <c r="AJ6819" s="179"/>
    </row>
    <row r="6820" spans="2:36" x14ac:dyDescent="0.3">
      <c r="B6820" s="224">
        <v>689700</v>
      </c>
      <c r="C6820" s="209">
        <v>292057</v>
      </c>
      <c r="D6820" s="206">
        <f t="shared" si="647"/>
        <v>0.42345512541684788</v>
      </c>
      <c r="E6820" s="208">
        <f t="shared" si="648"/>
        <v>0.45</v>
      </c>
      <c r="F6820" s="207">
        <v>16063.13</v>
      </c>
      <c r="G6820" s="207">
        <v>23364.560000000001</v>
      </c>
      <c r="H6820" s="207">
        <v>26285.13</v>
      </c>
      <c r="I6820" s="214">
        <f t="shared" si="640"/>
        <v>273751</v>
      </c>
      <c r="J6820" s="211">
        <f t="shared" si="641"/>
        <v>0.39691315064520805</v>
      </c>
      <c r="K6820" s="212">
        <f t="shared" si="642"/>
        <v>0.45</v>
      </c>
      <c r="L6820" s="214">
        <f t="shared" si="643"/>
        <v>15056.305</v>
      </c>
      <c r="M6820" s="213">
        <f t="shared" si="644"/>
        <v>21900.080000000002</v>
      </c>
      <c r="N6820" s="213">
        <f t="shared" si="645"/>
        <v>24637.59</v>
      </c>
      <c r="O6820" s="242">
        <f t="shared" si="646"/>
        <v>0.51520000000007715</v>
      </c>
      <c r="P6820" s="242"/>
      <c r="Q6820" s="179"/>
      <c r="R6820" s="179"/>
      <c r="S6820" s="179"/>
      <c r="T6820" s="179"/>
      <c r="U6820" s="179"/>
      <c r="V6820" s="179"/>
      <c r="W6820" s="179"/>
      <c r="X6820" s="179"/>
      <c r="Y6820" s="179"/>
      <c r="Z6820" s="179"/>
      <c r="AA6820" s="222"/>
      <c r="AB6820" s="222"/>
      <c r="AC6820" s="222"/>
      <c r="AD6820" s="179"/>
      <c r="AE6820" s="179"/>
      <c r="AF6820" s="179"/>
      <c r="AG6820" s="179"/>
      <c r="AH6820" s="179"/>
      <c r="AI6820" s="179"/>
      <c r="AJ6820" s="179"/>
    </row>
    <row r="6821" spans="2:36" x14ac:dyDescent="0.3">
      <c r="B6821" s="224">
        <v>689800</v>
      </c>
      <c r="C6821" s="209">
        <v>292102</v>
      </c>
      <c r="D6821" s="206">
        <f t="shared" si="647"/>
        <v>0.42345897361554075</v>
      </c>
      <c r="E6821" s="208">
        <f t="shared" si="648"/>
        <v>0.45</v>
      </c>
      <c r="F6821" s="207">
        <v>16065.61</v>
      </c>
      <c r="G6821" s="207">
        <v>23368.16</v>
      </c>
      <c r="H6821" s="207">
        <v>26289.18</v>
      </c>
      <c r="I6821" s="214">
        <f t="shared" si="640"/>
        <v>273796</v>
      </c>
      <c r="J6821" s="211">
        <f t="shared" si="641"/>
        <v>0.39692084662220933</v>
      </c>
      <c r="K6821" s="212">
        <f t="shared" si="642"/>
        <v>0.45</v>
      </c>
      <c r="L6821" s="214">
        <f t="shared" si="643"/>
        <v>15058.78</v>
      </c>
      <c r="M6821" s="213">
        <f t="shared" si="644"/>
        <v>21903.68</v>
      </c>
      <c r="N6821" s="213">
        <f t="shared" si="645"/>
        <v>24641.64</v>
      </c>
      <c r="O6821" s="242">
        <f t="shared" si="646"/>
        <v>0.51529999999980647</v>
      </c>
      <c r="P6821" s="242"/>
      <c r="Q6821" s="179"/>
      <c r="R6821" s="179"/>
      <c r="S6821" s="179"/>
      <c r="T6821" s="179"/>
      <c r="U6821" s="179"/>
      <c r="V6821" s="179"/>
      <c r="W6821" s="179"/>
      <c r="X6821" s="179"/>
      <c r="Y6821" s="179"/>
      <c r="Z6821" s="179"/>
      <c r="AA6821" s="222"/>
      <c r="AB6821" s="222"/>
      <c r="AC6821" s="222"/>
      <c r="AD6821" s="179"/>
      <c r="AE6821" s="179"/>
      <c r="AF6821" s="179"/>
      <c r="AG6821" s="179"/>
      <c r="AH6821" s="179"/>
      <c r="AI6821" s="179"/>
      <c r="AJ6821" s="179"/>
    </row>
    <row r="6822" spans="2:36" x14ac:dyDescent="0.3">
      <c r="B6822" s="224">
        <v>689900</v>
      </c>
      <c r="C6822" s="209">
        <v>292147</v>
      </c>
      <c r="D6822" s="206">
        <f t="shared" si="647"/>
        <v>0.42346282069865199</v>
      </c>
      <c r="E6822" s="208">
        <f t="shared" si="648"/>
        <v>0.45</v>
      </c>
      <c r="F6822" s="207">
        <v>16068.08</v>
      </c>
      <c r="G6822" s="207">
        <v>23371.759999999998</v>
      </c>
      <c r="H6822" s="207">
        <v>26293.23</v>
      </c>
      <c r="I6822" s="214">
        <f t="shared" si="640"/>
        <v>273841</v>
      </c>
      <c r="J6822" s="211">
        <f t="shared" si="641"/>
        <v>0.39692854036816932</v>
      </c>
      <c r="K6822" s="212">
        <f t="shared" si="642"/>
        <v>0.45</v>
      </c>
      <c r="L6822" s="214">
        <f t="shared" si="643"/>
        <v>15061.254999999999</v>
      </c>
      <c r="M6822" s="213">
        <f t="shared" si="644"/>
        <v>21907.279999999999</v>
      </c>
      <c r="N6822" s="213">
        <f t="shared" si="645"/>
        <v>24645.69</v>
      </c>
      <c r="O6822" s="242">
        <f t="shared" si="646"/>
        <v>0.51519999999996802</v>
      </c>
      <c r="P6822" s="242"/>
      <c r="Q6822" s="179"/>
      <c r="R6822" s="179"/>
      <c r="S6822" s="179"/>
      <c r="T6822" s="179"/>
      <c r="U6822" s="179"/>
      <c r="V6822" s="179"/>
      <c r="W6822" s="179"/>
      <c r="X6822" s="179"/>
      <c r="Y6822" s="179"/>
      <c r="Z6822" s="179"/>
      <c r="AA6822" s="222"/>
      <c r="AB6822" s="222"/>
      <c r="AC6822" s="222"/>
      <c r="AD6822" s="179"/>
      <c r="AE6822" s="179"/>
      <c r="AF6822" s="179"/>
      <c r="AG6822" s="179"/>
      <c r="AH6822" s="179"/>
      <c r="AI6822" s="179"/>
      <c r="AJ6822" s="179"/>
    </row>
    <row r="6823" spans="2:36" x14ac:dyDescent="0.3">
      <c r="B6823" s="224">
        <v>690000</v>
      </c>
      <c r="C6823" s="209">
        <v>292192</v>
      </c>
      <c r="D6823" s="206">
        <f t="shared" si="647"/>
        <v>0.42346666666666666</v>
      </c>
      <c r="E6823" s="208">
        <f t="shared" si="648"/>
        <v>0.45</v>
      </c>
      <c r="F6823" s="207">
        <v>16070.56</v>
      </c>
      <c r="G6823" s="207">
        <v>23375.360000000001</v>
      </c>
      <c r="H6823" s="207">
        <v>26297.279999999999</v>
      </c>
      <c r="I6823" s="214">
        <f t="shared" si="640"/>
        <v>273886</v>
      </c>
      <c r="J6823" s="211">
        <f t="shared" si="641"/>
        <v>0.39693623188405797</v>
      </c>
      <c r="K6823" s="212">
        <f t="shared" si="642"/>
        <v>0.45</v>
      </c>
      <c r="L6823" s="214">
        <f t="shared" si="643"/>
        <v>15063.73</v>
      </c>
      <c r="M6823" s="213">
        <f t="shared" si="644"/>
        <v>21910.880000000001</v>
      </c>
      <c r="N6823" s="213">
        <f t="shared" si="645"/>
        <v>24649.739999999998</v>
      </c>
      <c r="O6823" s="242">
        <f t="shared" si="646"/>
        <v>0.51529999999966092</v>
      </c>
      <c r="P6823" s="242"/>
      <c r="Q6823" s="179"/>
      <c r="R6823" s="179"/>
      <c r="S6823" s="179"/>
      <c r="T6823" s="179"/>
      <c r="U6823" s="179"/>
      <c r="V6823" s="179"/>
      <c r="W6823" s="179"/>
      <c r="X6823" s="179"/>
      <c r="Y6823" s="179"/>
      <c r="Z6823" s="179"/>
      <c r="AA6823" s="222"/>
      <c r="AB6823" s="222"/>
      <c r="AC6823" s="222"/>
      <c r="AD6823" s="179"/>
      <c r="AE6823" s="179"/>
      <c r="AF6823" s="179"/>
      <c r="AG6823" s="179"/>
      <c r="AH6823" s="179"/>
      <c r="AI6823" s="179"/>
      <c r="AJ6823" s="179"/>
    </row>
    <row r="6824" spans="2:36" x14ac:dyDescent="0.3">
      <c r="B6824" s="224">
        <v>690100</v>
      </c>
      <c r="C6824" s="209">
        <v>292237</v>
      </c>
      <c r="D6824" s="206">
        <f t="shared" si="647"/>
        <v>0.42347051152006954</v>
      </c>
      <c r="E6824" s="208">
        <f t="shared" si="648"/>
        <v>0.45</v>
      </c>
      <c r="F6824" s="207">
        <v>16073.03</v>
      </c>
      <c r="G6824" s="207">
        <v>23378.959999999999</v>
      </c>
      <c r="H6824" s="207">
        <v>26301.33</v>
      </c>
      <c r="I6824" s="214">
        <f t="shared" si="640"/>
        <v>273931</v>
      </c>
      <c r="J6824" s="211">
        <f t="shared" si="641"/>
        <v>0.39694392117084482</v>
      </c>
      <c r="K6824" s="212">
        <f t="shared" si="642"/>
        <v>0.45</v>
      </c>
      <c r="L6824" s="214">
        <f t="shared" si="643"/>
        <v>15066.205</v>
      </c>
      <c r="M6824" s="213">
        <f t="shared" si="644"/>
        <v>21914.48</v>
      </c>
      <c r="N6824" s="213">
        <f t="shared" si="645"/>
        <v>24653.79</v>
      </c>
      <c r="O6824" s="242">
        <f t="shared" si="646"/>
        <v>0.51520000000047728</v>
      </c>
      <c r="P6824" s="242"/>
      <c r="Q6824" s="179"/>
      <c r="R6824" s="179"/>
      <c r="S6824" s="179"/>
      <c r="T6824" s="179"/>
      <c r="U6824" s="179"/>
      <c r="V6824" s="179"/>
      <c r="W6824" s="179"/>
      <c r="X6824" s="179"/>
      <c r="Y6824" s="179"/>
      <c r="Z6824" s="179"/>
      <c r="AA6824" s="222"/>
      <c r="AB6824" s="222"/>
      <c r="AC6824" s="222"/>
      <c r="AD6824" s="179"/>
      <c r="AE6824" s="179"/>
      <c r="AF6824" s="179"/>
      <c r="AG6824" s="179"/>
      <c r="AH6824" s="179"/>
      <c r="AI6824" s="179"/>
      <c r="AJ6824" s="179"/>
    </row>
    <row r="6825" spans="2:36" x14ac:dyDescent="0.3">
      <c r="B6825" s="224">
        <v>690200</v>
      </c>
      <c r="C6825" s="209">
        <v>292282</v>
      </c>
      <c r="D6825" s="206">
        <f t="shared" si="647"/>
        <v>0.42347435525934513</v>
      </c>
      <c r="E6825" s="208">
        <f t="shared" si="648"/>
        <v>0.45</v>
      </c>
      <c r="F6825" s="207">
        <v>16075.51</v>
      </c>
      <c r="G6825" s="207">
        <v>23382.560000000001</v>
      </c>
      <c r="H6825" s="207">
        <v>26305.38</v>
      </c>
      <c r="I6825" s="214">
        <f t="shared" ref="I6825:I6888" si="649">I6824+45</f>
        <v>273976</v>
      </c>
      <c r="J6825" s="211">
        <f t="shared" si="641"/>
        <v>0.39695160822949871</v>
      </c>
      <c r="K6825" s="212">
        <f t="shared" si="642"/>
        <v>0.45</v>
      </c>
      <c r="L6825" s="214">
        <f t="shared" si="643"/>
        <v>15068.68</v>
      </c>
      <c r="M6825" s="213">
        <f t="shared" si="644"/>
        <v>21918.080000000002</v>
      </c>
      <c r="N6825" s="213">
        <f t="shared" si="645"/>
        <v>24657.84</v>
      </c>
      <c r="O6825" s="242">
        <f t="shared" si="646"/>
        <v>0.51530000000013387</v>
      </c>
      <c r="P6825" s="242"/>
      <c r="Q6825" s="179"/>
      <c r="R6825" s="179"/>
      <c r="S6825" s="179"/>
      <c r="T6825" s="179"/>
      <c r="U6825" s="179"/>
      <c r="V6825" s="179"/>
      <c r="W6825" s="179"/>
      <c r="X6825" s="179"/>
      <c r="Y6825" s="179"/>
      <c r="Z6825" s="179"/>
      <c r="AA6825" s="222"/>
      <c r="AB6825" s="222"/>
      <c r="AC6825" s="222"/>
      <c r="AD6825" s="179"/>
      <c r="AE6825" s="179"/>
      <c r="AF6825" s="179"/>
      <c r="AG6825" s="179"/>
      <c r="AH6825" s="179"/>
      <c r="AI6825" s="179"/>
      <c r="AJ6825" s="179"/>
    </row>
    <row r="6826" spans="2:36" x14ac:dyDescent="0.3">
      <c r="B6826" s="224">
        <v>690300</v>
      </c>
      <c r="C6826" s="209">
        <v>292327</v>
      </c>
      <c r="D6826" s="206">
        <f t="shared" si="647"/>
        <v>0.42347819788497754</v>
      </c>
      <c r="E6826" s="208">
        <f t="shared" si="648"/>
        <v>0.45</v>
      </c>
      <c r="F6826" s="207">
        <v>16077.98</v>
      </c>
      <c r="G6826" s="207">
        <v>23386.16</v>
      </c>
      <c r="H6826" s="207">
        <v>26309.43</v>
      </c>
      <c r="I6826" s="214">
        <f t="shared" si="649"/>
        <v>274021</v>
      </c>
      <c r="J6826" s="211">
        <f t="shared" si="641"/>
        <v>0.39695929306098798</v>
      </c>
      <c r="K6826" s="212">
        <f t="shared" si="642"/>
        <v>0.45</v>
      </c>
      <c r="L6826" s="214">
        <f t="shared" si="643"/>
        <v>15071.155000000001</v>
      </c>
      <c r="M6826" s="213">
        <f t="shared" si="644"/>
        <v>21921.68</v>
      </c>
      <c r="N6826" s="213">
        <f t="shared" si="645"/>
        <v>24661.89</v>
      </c>
      <c r="O6826" s="242">
        <f t="shared" si="646"/>
        <v>0.51519999999971333</v>
      </c>
      <c r="P6826" s="242"/>
      <c r="Q6826" s="179"/>
      <c r="R6826" s="179"/>
      <c r="S6826" s="179"/>
      <c r="T6826" s="179"/>
      <c r="U6826" s="179"/>
      <c r="V6826" s="179"/>
      <c r="W6826" s="179"/>
      <c r="X6826" s="179"/>
      <c r="Y6826" s="179"/>
      <c r="Z6826" s="179"/>
      <c r="AA6826" s="222"/>
      <c r="AB6826" s="222"/>
      <c r="AC6826" s="222"/>
      <c r="AD6826" s="179"/>
      <c r="AE6826" s="179"/>
      <c r="AF6826" s="179"/>
      <c r="AG6826" s="179"/>
      <c r="AH6826" s="179"/>
      <c r="AI6826" s="179"/>
      <c r="AJ6826" s="179"/>
    </row>
    <row r="6827" spans="2:36" x14ac:dyDescent="0.3">
      <c r="B6827" s="224">
        <v>690400</v>
      </c>
      <c r="C6827" s="209">
        <v>292372</v>
      </c>
      <c r="D6827" s="206">
        <f t="shared" si="647"/>
        <v>0.42348203939745077</v>
      </c>
      <c r="E6827" s="208">
        <f t="shared" si="648"/>
        <v>0.45</v>
      </c>
      <c r="F6827" s="207">
        <v>16080.46</v>
      </c>
      <c r="G6827" s="207">
        <v>23389.759999999998</v>
      </c>
      <c r="H6827" s="207">
        <v>26313.48</v>
      </c>
      <c r="I6827" s="214">
        <f t="shared" si="649"/>
        <v>274066</v>
      </c>
      <c r="J6827" s="211">
        <f t="shared" si="641"/>
        <v>0.39696697566628042</v>
      </c>
      <c r="K6827" s="212">
        <f t="shared" si="642"/>
        <v>0.45</v>
      </c>
      <c r="L6827" s="214">
        <f t="shared" si="643"/>
        <v>15073.63</v>
      </c>
      <c r="M6827" s="213">
        <f t="shared" si="644"/>
        <v>21925.279999999999</v>
      </c>
      <c r="N6827" s="213">
        <f t="shared" si="645"/>
        <v>24665.94</v>
      </c>
      <c r="O6827" s="242">
        <f t="shared" si="646"/>
        <v>0.51530000000002474</v>
      </c>
      <c r="P6827" s="242"/>
      <c r="Q6827" s="179"/>
      <c r="R6827" s="179"/>
      <c r="S6827" s="179"/>
      <c r="T6827" s="179"/>
      <c r="U6827" s="179"/>
      <c r="V6827" s="179"/>
      <c r="W6827" s="179"/>
      <c r="X6827" s="179"/>
      <c r="Y6827" s="179"/>
      <c r="Z6827" s="179"/>
      <c r="AA6827" s="222"/>
      <c r="AB6827" s="222"/>
      <c r="AC6827" s="222"/>
      <c r="AD6827" s="179"/>
      <c r="AE6827" s="179"/>
      <c r="AF6827" s="179"/>
      <c r="AG6827" s="179"/>
      <c r="AH6827" s="179"/>
      <c r="AI6827" s="179"/>
      <c r="AJ6827" s="179"/>
    </row>
    <row r="6828" spans="2:36" x14ac:dyDescent="0.3">
      <c r="B6828" s="224">
        <v>690500</v>
      </c>
      <c r="C6828" s="209">
        <v>292417</v>
      </c>
      <c r="D6828" s="206">
        <f t="shared" si="647"/>
        <v>0.42348587979724839</v>
      </c>
      <c r="E6828" s="208">
        <f t="shared" si="648"/>
        <v>0.45</v>
      </c>
      <c r="F6828" s="207">
        <v>16082.93</v>
      </c>
      <c r="G6828" s="207">
        <v>23393.360000000001</v>
      </c>
      <c r="H6828" s="207">
        <v>26317.53</v>
      </c>
      <c r="I6828" s="214">
        <f t="shared" si="649"/>
        <v>274111</v>
      </c>
      <c r="J6828" s="211">
        <f t="shared" si="641"/>
        <v>0.39697465604634324</v>
      </c>
      <c r="K6828" s="212">
        <f t="shared" si="642"/>
        <v>0.45</v>
      </c>
      <c r="L6828" s="214">
        <f t="shared" si="643"/>
        <v>15076.105</v>
      </c>
      <c r="M6828" s="213">
        <f t="shared" si="644"/>
        <v>21928.880000000001</v>
      </c>
      <c r="N6828" s="213">
        <f t="shared" si="645"/>
        <v>24669.989999999998</v>
      </c>
      <c r="O6828" s="242">
        <f t="shared" si="646"/>
        <v>0.51519999999964061</v>
      </c>
      <c r="P6828" s="242"/>
      <c r="Q6828" s="179"/>
      <c r="R6828" s="179"/>
      <c r="S6828" s="179"/>
      <c r="T6828" s="179"/>
      <c r="U6828" s="179"/>
      <c r="V6828" s="179"/>
      <c r="W6828" s="179"/>
      <c r="X6828" s="179"/>
      <c r="Y6828" s="179"/>
      <c r="Z6828" s="179"/>
      <c r="AA6828" s="222"/>
      <c r="AB6828" s="222"/>
      <c r="AC6828" s="222"/>
      <c r="AD6828" s="179"/>
      <c r="AE6828" s="179"/>
      <c r="AF6828" s="179"/>
      <c r="AG6828" s="179"/>
      <c r="AH6828" s="179"/>
      <c r="AI6828" s="179"/>
      <c r="AJ6828" s="179"/>
    </row>
    <row r="6829" spans="2:36" x14ac:dyDescent="0.3">
      <c r="B6829" s="224">
        <v>690600</v>
      </c>
      <c r="C6829" s="209">
        <v>292462</v>
      </c>
      <c r="D6829" s="206">
        <f t="shared" si="647"/>
        <v>0.42348971908485378</v>
      </c>
      <c r="E6829" s="208">
        <f t="shared" si="648"/>
        <v>0.45</v>
      </c>
      <c r="F6829" s="207">
        <v>16085.41</v>
      </c>
      <c r="G6829" s="207">
        <v>23396.959999999999</v>
      </c>
      <c r="H6829" s="207">
        <v>26321.58</v>
      </c>
      <c r="I6829" s="214">
        <f t="shared" si="649"/>
        <v>274156</v>
      </c>
      <c r="J6829" s="211">
        <f t="shared" si="641"/>
        <v>0.39698233420214307</v>
      </c>
      <c r="K6829" s="212">
        <f t="shared" si="642"/>
        <v>0.45</v>
      </c>
      <c r="L6829" s="214">
        <f t="shared" si="643"/>
        <v>15078.58</v>
      </c>
      <c r="M6829" s="213">
        <f t="shared" si="644"/>
        <v>21932.48</v>
      </c>
      <c r="N6829" s="213">
        <f t="shared" si="645"/>
        <v>24674.04</v>
      </c>
      <c r="O6829" s="242">
        <f t="shared" si="646"/>
        <v>0.5152999999999156</v>
      </c>
      <c r="P6829" s="242"/>
      <c r="Q6829" s="179"/>
      <c r="R6829" s="179"/>
      <c r="S6829" s="179"/>
      <c r="T6829" s="179"/>
      <c r="U6829" s="179"/>
      <c r="V6829" s="179"/>
      <c r="W6829" s="179"/>
      <c r="X6829" s="179"/>
      <c r="Y6829" s="179"/>
      <c r="Z6829" s="179"/>
      <c r="AA6829" s="222"/>
      <c r="AB6829" s="222"/>
      <c r="AC6829" s="222"/>
      <c r="AD6829" s="179"/>
      <c r="AE6829" s="179"/>
      <c r="AF6829" s="179"/>
      <c r="AG6829" s="179"/>
      <c r="AH6829" s="179"/>
      <c r="AI6829" s="179"/>
      <c r="AJ6829" s="179"/>
    </row>
    <row r="6830" spans="2:36" x14ac:dyDescent="0.3">
      <c r="B6830" s="224">
        <v>690700</v>
      </c>
      <c r="C6830" s="209">
        <v>292507</v>
      </c>
      <c r="D6830" s="206">
        <f t="shared" si="647"/>
        <v>0.42349355726074994</v>
      </c>
      <c r="E6830" s="208">
        <f t="shared" si="648"/>
        <v>0.45</v>
      </c>
      <c r="F6830" s="207">
        <v>16087.88</v>
      </c>
      <c r="G6830" s="207">
        <v>23400.560000000001</v>
      </c>
      <c r="H6830" s="207">
        <v>26325.63</v>
      </c>
      <c r="I6830" s="214">
        <f t="shared" si="649"/>
        <v>274201</v>
      </c>
      <c r="J6830" s="211">
        <f t="shared" si="641"/>
        <v>0.39699001013464602</v>
      </c>
      <c r="K6830" s="212">
        <f t="shared" si="642"/>
        <v>0.45</v>
      </c>
      <c r="L6830" s="214">
        <f t="shared" si="643"/>
        <v>15081.055</v>
      </c>
      <c r="M6830" s="213">
        <f t="shared" si="644"/>
        <v>21936.080000000002</v>
      </c>
      <c r="N6830" s="213">
        <f t="shared" si="645"/>
        <v>24678.09</v>
      </c>
      <c r="O6830" s="242">
        <f t="shared" si="646"/>
        <v>0.51520000000007715</v>
      </c>
      <c r="P6830" s="242"/>
      <c r="Q6830" s="179"/>
      <c r="R6830" s="179"/>
      <c r="S6830" s="179"/>
      <c r="T6830" s="179"/>
      <c r="U6830" s="179"/>
      <c r="V6830" s="179"/>
      <c r="W6830" s="179"/>
      <c r="X6830" s="179"/>
      <c r="Y6830" s="179"/>
      <c r="Z6830" s="179"/>
      <c r="AA6830" s="222"/>
      <c r="AB6830" s="222"/>
      <c r="AC6830" s="222"/>
      <c r="AD6830" s="179"/>
      <c r="AE6830" s="179"/>
      <c r="AF6830" s="179"/>
      <c r="AG6830" s="179"/>
      <c r="AH6830" s="179"/>
      <c r="AI6830" s="179"/>
      <c r="AJ6830" s="179"/>
    </row>
    <row r="6831" spans="2:36" x14ac:dyDescent="0.3">
      <c r="B6831" s="224">
        <v>690800</v>
      </c>
      <c r="C6831" s="209">
        <v>292552</v>
      </c>
      <c r="D6831" s="206">
        <f t="shared" si="647"/>
        <v>0.42349739432541983</v>
      </c>
      <c r="E6831" s="208">
        <f t="shared" si="648"/>
        <v>0.45</v>
      </c>
      <c r="F6831" s="207">
        <v>16090.36</v>
      </c>
      <c r="G6831" s="207">
        <v>23404.16</v>
      </c>
      <c r="H6831" s="207">
        <v>26329.68</v>
      </c>
      <c r="I6831" s="214">
        <f t="shared" si="649"/>
        <v>274246</v>
      </c>
      <c r="J6831" s="211">
        <f t="shared" si="641"/>
        <v>0.39699768384481759</v>
      </c>
      <c r="K6831" s="212">
        <f t="shared" si="642"/>
        <v>0.45</v>
      </c>
      <c r="L6831" s="214">
        <f t="shared" si="643"/>
        <v>15083.53</v>
      </c>
      <c r="M6831" s="213">
        <f t="shared" si="644"/>
        <v>21939.68</v>
      </c>
      <c r="N6831" s="213">
        <f t="shared" si="645"/>
        <v>24682.14</v>
      </c>
      <c r="O6831" s="242">
        <f t="shared" si="646"/>
        <v>0.51529999999980647</v>
      </c>
      <c r="P6831" s="242"/>
      <c r="Q6831" s="179"/>
      <c r="R6831" s="179"/>
      <c r="S6831" s="179"/>
      <c r="T6831" s="179"/>
      <c r="U6831" s="179"/>
      <c r="V6831" s="179"/>
      <c r="W6831" s="179"/>
      <c r="X6831" s="179"/>
      <c r="Y6831" s="179"/>
      <c r="Z6831" s="179"/>
      <c r="AA6831" s="222"/>
      <c r="AB6831" s="222"/>
      <c r="AC6831" s="222"/>
      <c r="AD6831" s="179"/>
      <c r="AE6831" s="179"/>
      <c r="AF6831" s="179"/>
      <c r="AG6831" s="179"/>
      <c r="AH6831" s="179"/>
      <c r="AI6831" s="179"/>
      <c r="AJ6831" s="179"/>
    </row>
    <row r="6832" spans="2:36" x14ac:dyDescent="0.3">
      <c r="B6832" s="224">
        <v>690900</v>
      </c>
      <c r="C6832" s="209">
        <v>292597</v>
      </c>
      <c r="D6832" s="206">
        <f t="shared" si="647"/>
        <v>0.42350123027934578</v>
      </c>
      <c r="E6832" s="208">
        <f t="shared" si="648"/>
        <v>0.45</v>
      </c>
      <c r="F6832" s="207">
        <v>16092.83</v>
      </c>
      <c r="G6832" s="207">
        <v>23407.759999999998</v>
      </c>
      <c r="H6832" s="207">
        <v>26333.73</v>
      </c>
      <c r="I6832" s="214">
        <f t="shared" si="649"/>
        <v>274291</v>
      </c>
      <c r="J6832" s="211">
        <f t="shared" si="641"/>
        <v>0.3970053553336228</v>
      </c>
      <c r="K6832" s="212">
        <f t="shared" si="642"/>
        <v>0.45</v>
      </c>
      <c r="L6832" s="214">
        <f t="shared" si="643"/>
        <v>15086.004999999999</v>
      </c>
      <c r="M6832" s="213">
        <f t="shared" si="644"/>
        <v>21943.279999999999</v>
      </c>
      <c r="N6832" s="213">
        <f t="shared" si="645"/>
        <v>24686.19</v>
      </c>
      <c r="O6832" s="242">
        <f t="shared" si="646"/>
        <v>0.51519999999996802</v>
      </c>
      <c r="P6832" s="242"/>
      <c r="Q6832" s="179"/>
      <c r="R6832" s="179"/>
      <c r="S6832" s="179"/>
      <c r="T6832" s="179"/>
      <c r="U6832" s="179"/>
      <c r="V6832" s="179"/>
      <c r="W6832" s="179"/>
      <c r="X6832" s="179"/>
      <c r="Y6832" s="179"/>
      <c r="Z6832" s="179"/>
      <c r="AA6832" s="222"/>
      <c r="AB6832" s="222"/>
      <c r="AC6832" s="222"/>
      <c r="AD6832" s="179"/>
      <c r="AE6832" s="179"/>
      <c r="AF6832" s="179"/>
      <c r="AG6832" s="179"/>
      <c r="AH6832" s="179"/>
      <c r="AI6832" s="179"/>
      <c r="AJ6832" s="179"/>
    </row>
    <row r="6833" spans="2:36" x14ac:dyDescent="0.3">
      <c r="B6833" s="224">
        <v>691000</v>
      </c>
      <c r="C6833" s="209">
        <v>292642</v>
      </c>
      <c r="D6833" s="206">
        <f t="shared" si="647"/>
        <v>0.42350506512301012</v>
      </c>
      <c r="E6833" s="208">
        <f t="shared" si="648"/>
        <v>0.45</v>
      </c>
      <c r="F6833" s="207">
        <v>16095.31</v>
      </c>
      <c r="G6833" s="207">
        <v>23411.360000000001</v>
      </c>
      <c r="H6833" s="207">
        <v>26337.78</v>
      </c>
      <c r="I6833" s="214">
        <f t="shared" si="649"/>
        <v>274336</v>
      </c>
      <c r="J6833" s="211">
        <f t="shared" si="641"/>
        <v>0.39701302460202603</v>
      </c>
      <c r="K6833" s="212">
        <f t="shared" si="642"/>
        <v>0.45</v>
      </c>
      <c r="L6833" s="214">
        <f t="shared" si="643"/>
        <v>15088.48</v>
      </c>
      <c r="M6833" s="213">
        <f t="shared" si="644"/>
        <v>21946.880000000001</v>
      </c>
      <c r="N6833" s="213">
        <f t="shared" si="645"/>
        <v>24690.239999999998</v>
      </c>
      <c r="O6833" s="242">
        <f t="shared" si="646"/>
        <v>0.51529999999966092</v>
      </c>
      <c r="P6833" s="242"/>
      <c r="Q6833" s="179"/>
      <c r="R6833" s="179"/>
      <c r="S6833" s="179"/>
      <c r="T6833" s="179"/>
      <c r="U6833" s="179"/>
      <c r="V6833" s="179"/>
      <c r="W6833" s="179"/>
      <c r="X6833" s="179"/>
      <c r="Y6833" s="179"/>
      <c r="Z6833" s="179"/>
      <c r="AA6833" s="222"/>
      <c r="AB6833" s="222"/>
      <c r="AC6833" s="222"/>
      <c r="AD6833" s="179"/>
      <c r="AE6833" s="179"/>
      <c r="AF6833" s="179"/>
      <c r="AG6833" s="179"/>
      <c r="AH6833" s="179"/>
      <c r="AI6833" s="179"/>
      <c r="AJ6833" s="179"/>
    </row>
    <row r="6834" spans="2:36" x14ac:dyDescent="0.3">
      <c r="B6834" s="224">
        <v>691100</v>
      </c>
      <c r="C6834" s="209">
        <v>292687</v>
      </c>
      <c r="D6834" s="206">
        <f t="shared" si="647"/>
        <v>0.4235088988568948</v>
      </c>
      <c r="E6834" s="208">
        <f t="shared" si="648"/>
        <v>0.45</v>
      </c>
      <c r="F6834" s="207">
        <v>16097.78</v>
      </c>
      <c r="G6834" s="207">
        <v>23414.959999999999</v>
      </c>
      <c r="H6834" s="207">
        <v>26341.83</v>
      </c>
      <c r="I6834" s="214">
        <f t="shared" si="649"/>
        <v>274381</v>
      </c>
      <c r="J6834" s="211">
        <f t="shared" si="641"/>
        <v>0.39702069165099119</v>
      </c>
      <c r="K6834" s="212">
        <f t="shared" si="642"/>
        <v>0.45</v>
      </c>
      <c r="L6834" s="214">
        <f t="shared" si="643"/>
        <v>15090.955</v>
      </c>
      <c r="M6834" s="213">
        <f t="shared" si="644"/>
        <v>21950.48</v>
      </c>
      <c r="N6834" s="213">
        <f t="shared" si="645"/>
        <v>24694.29</v>
      </c>
      <c r="O6834" s="242">
        <f t="shared" si="646"/>
        <v>0.51520000000047728</v>
      </c>
      <c r="P6834" s="242"/>
      <c r="Q6834" s="179"/>
      <c r="R6834" s="179"/>
      <c r="S6834" s="179"/>
      <c r="T6834" s="179"/>
      <c r="U6834" s="179"/>
      <c r="V6834" s="179"/>
      <c r="W6834" s="179"/>
      <c r="X6834" s="179"/>
      <c r="Y6834" s="179"/>
      <c r="Z6834" s="179"/>
      <c r="AA6834" s="222"/>
      <c r="AB6834" s="222"/>
      <c r="AC6834" s="222"/>
      <c r="AD6834" s="179"/>
      <c r="AE6834" s="179"/>
      <c r="AF6834" s="179"/>
      <c r="AG6834" s="179"/>
      <c r="AH6834" s="179"/>
      <c r="AI6834" s="179"/>
      <c r="AJ6834" s="179"/>
    </row>
    <row r="6835" spans="2:36" x14ac:dyDescent="0.3">
      <c r="B6835" s="224">
        <v>691200</v>
      </c>
      <c r="C6835" s="209">
        <v>292732</v>
      </c>
      <c r="D6835" s="206">
        <f t="shared" si="647"/>
        <v>0.4235127314814815</v>
      </c>
      <c r="E6835" s="208">
        <f t="shared" si="648"/>
        <v>0.45</v>
      </c>
      <c r="F6835" s="207">
        <v>16100.26</v>
      </c>
      <c r="G6835" s="207">
        <v>23418.560000000001</v>
      </c>
      <c r="H6835" s="207">
        <v>26345.88</v>
      </c>
      <c r="I6835" s="214">
        <f t="shared" si="649"/>
        <v>274426</v>
      </c>
      <c r="J6835" s="211">
        <f t="shared" si="641"/>
        <v>0.39702835648148149</v>
      </c>
      <c r="K6835" s="212">
        <f t="shared" si="642"/>
        <v>0.45</v>
      </c>
      <c r="L6835" s="214">
        <f t="shared" si="643"/>
        <v>15093.43</v>
      </c>
      <c r="M6835" s="213">
        <f t="shared" si="644"/>
        <v>21954.080000000002</v>
      </c>
      <c r="N6835" s="213">
        <f t="shared" si="645"/>
        <v>24698.34</v>
      </c>
      <c r="O6835" s="242">
        <f t="shared" si="646"/>
        <v>0.51530000000013387</v>
      </c>
      <c r="P6835" s="242"/>
      <c r="Q6835" s="179"/>
      <c r="R6835" s="179"/>
      <c r="S6835" s="179"/>
      <c r="T6835" s="179"/>
      <c r="U6835" s="179"/>
      <c r="V6835" s="179"/>
      <c r="W6835" s="179"/>
      <c r="X6835" s="179"/>
      <c r="Y6835" s="179"/>
      <c r="Z6835" s="179"/>
      <c r="AA6835" s="222"/>
      <c r="AB6835" s="222"/>
      <c r="AC6835" s="222"/>
      <c r="AD6835" s="179"/>
      <c r="AE6835" s="179"/>
      <c r="AF6835" s="179"/>
      <c r="AG6835" s="179"/>
      <c r="AH6835" s="179"/>
      <c r="AI6835" s="179"/>
      <c r="AJ6835" s="179"/>
    </row>
    <row r="6836" spans="2:36" x14ac:dyDescent="0.3">
      <c r="B6836" s="224">
        <v>691300</v>
      </c>
      <c r="C6836" s="209">
        <v>292777</v>
      </c>
      <c r="D6836" s="206">
        <f t="shared" si="647"/>
        <v>0.42351656299725154</v>
      </c>
      <c r="E6836" s="208">
        <f t="shared" si="648"/>
        <v>0.45</v>
      </c>
      <c r="F6836" s="207">
        <v>16102.73</v>
      </c>
      <c r="G6836" s="207">
        <v>23422.16</v>
      </c>
      <c r="H6836" s="207">
        <v>26349.93</v>
      </c>
      <c r="I6836" s="214">
        <f t="shared" si="649"/>
        <v>274471</v>
      </c>
      <c r="J6836" s="211">
        <f t="shared" si="641"/>
        <v>0.39703601909445974</v>
      </c>
      <c r="K6836" s="212">
        <f t="shared" si="642"/>
        <v>0.45</v>
      </c>
      <c r="L6836" s="214">
        <f t="shared" si="643"/>
        <v>15095.905000000001</v>
      </c>
      <c r="M6836" s="213">
        <f t="shared" si="644"/>
        <v>21957.68</v>
      </c>
      <c r="N6836" s="213">
        <f t="shared" si="645"/>
        <v>24702.39</v>
      </c>
      <c r="O6836" s="242">
        <f t="shared" si="646"/>
        <v>0.51519999999971333</v>
      </c>
      <c r="P6836" s="242"/>
      <c r="Q6836" s="179"/>
      <c r="R6836" s="179"/>
      <c r="S6836" s="179"/>
      <c r="T6836" s="179"/>
      <c r="U6836" s="179"/>
      <c r="V6836" s="179"/>
      <c r="W6836" s="179"/>
      <c r="X6836" s="179"/>
      <c r="Y6836" s="179"/>
      <c r="Z6836" s="179"/>
      <c r="AA6836" s="222"/>
      <c r="AB6836" s="222"/>
      <c r="AC6836" s="222"/>
      <c r="AD6836" s="179"/>
      <c r="AE6836" s="179"/>
      <c r="AF6836" s="179"/>
      <c r="AG6836" s="179"/>
      <c r="AH6836" s="179"/>
      <c r="AI6836" s="179"/>
      <c r="AJ6836" s="179"/>
    </row>
    <row r="6837" spans="2:36" x14ac:dyDescent="0.3">
      <c r="B6837" s="224">
        <v>691400</v>
      </c>
      <c r="C6837" s="209">
        <v>292822</v>
      </c>
      <c r="D6837" s="206">
        <f t="shared" si="647"/>
        <v>0.42352039340468617</v>
      </c>
      <c r="E6837" s="208">
        <f t="shared" si="648"/>
        <v>0.45</v>
      </c>
      <c r="F6837" s="207">
        <v>16105.21</v>
      </c>
      <c r="G6837" s="207">
        <v>23425.759999999998</v>
      </c>
      <c r="H6837" s="207">
        <v>26353.98</v>
      </c>
      <c r="I6837" s="214">
        <f t="shared" si="649"/>
        <v>274516</v>
      </c>
      <c r="J6837" s="211">
        <f t="shared" si="641"/>
        <v>0.39704367949088804</v>
      </c>
      <c r="K6837" s="212">
        <f t="shared" si="642"/>
        <v>0.45</v>
      </c>
      <c r="L6837" s="214">
        <f t="shared" si="643"/>
        <v>15098.38</v>
      </c>
      <c r="M6837" s="213">
        <f t="shared" si="644"/>
        <v>21961.279999999999</v>
      </c>
      <c r="N6837" s="213">
        <f t="shared" si="645"/>
        <v>24706.44</v>
      </c>
      <c r="O6837" s="242">
        <f t="shared" si="646"/>
        <v>0.51530000000002474</v>
      </c>
      <c r="P6837" s="242"/>
      <c r="Q6837" s="179"/>
      <c r="R6837" s="179"/>
      <c r="S6837" s="179"/>
      <c r="T6837" s="179"/>
      <c r="U6837" s="179"/>
      <c r="V6837" s="179"/>
      <c r="W6837" s="179"/>
      <c r="X6837" s="179"/>
      <c r="Y6837" s="179"/>
      <c r="Z6837" s="179"/>
      <c r="AA6837" s="222"/>
      <c r="AB6837" s="222"/>
      <c r="AC6837" s="222"/>
      <c r="AD6837" s="179"/>
      <c r="AE6837" s="179"/>
      <c r="AF6837" s="179"/>
      <c r="AG6837" s="179"/>
      <c r="AH6837" s="179"/>
      <c r="AI6837" s="179"/>
      <c r="AJ6837" s="179"/>
    </row>
    <row r="6838" spans="2:36" x14ac:dyDescent="0.3">
      <c r="B6838" s="224">
        <v>691500</v>
      </c>
      <c r="C6838" s="209">
        <v>292867</v>
      </c>
      <c r="D6838" s="206">
        <f t="shared" si="647"/>
        <v>0.4235242227042661</v>
      </c>
      <c r="E6838" s="208">
        <f t="shared" si="648"/>
        <v>0.45</v>
      </c>
      <c r="F6838" s="207">
        <v>16107.68</v>
      </c>
      <c r="G6838" s="207">
        <v>23429.360000000001</v>
      </c>
      <c r="H6838" s="207">
        <v>26358.03</v>
      </c>
      <c r="I6838" s="214">
        <f t="shared" si="649"/>
        <v>274561</v>
      </c>
      <c r="J6838" s="211">
        <f t="shared" si="641"/>
        <v>0.39705133767172812</v>
      </c>
      <c r="K6838" s="212">
        <f t="shared" si="642"/>
        <v>0.45</v>
      </c>
      <c r="L6838" s="214">
        <f t="shared" si="643"/>
        <v>15100.855</v>
      </c>
      <c r="M6838" s="213">
        <f t="shared" si="644"/>
        <v>21964.880000000001</v>
      </c>
      <c r="N6838" s="213">
        <f t="shared" si="645"/>
        <v>24710.489999999998</v>
      </c>
      <c r="O6838" s="242">
        <f t="shared" si="646"/>
        <v>0.51519999999964061</v>
      </c>
      <c r="P6838" s="242"/>
      <c r="Q6838" s="179"/>
      <c r="R6838" s="179"/>
      <c r="S6838" s="179"/>
      <c r="T6838" s="179"/>
      <c r="U6838" s="179"/>
      <c r="V6838" s="179"/>
      <c r="W6838" s="179"/>
      <c r="X6838" s="179"/>
      <c r="Y6838" s="179"/>
      <c r="Z6838" s="179"/>
      <c r="AA6838" s="222"/>
      <c r="AB6838" s="222"/>
      <c r="AC6838" s="222"/>
      <c r="AD6838" s="179"/>
      <c r="AE6838" s="179"/>
      <c r="AF6838" s="179"/>
      <c r="AG6838" s="179"/>
      <c r="AH6838" s="179"/>
      <c r="AI6838" s="179"/>
      <c r="AJ6838" s="179"/>
    </row>
    <row r="6839" spans="2:36" x14ac:dyDescent="0.3">
      <c r="B6839" s="224">
        <v>691600</v>
      </c>
      <c r="C6839" s="209">
        <v>292912</v>
      </c>
      <c r="D6839" s="206">
        <f t="shared" si="647"/>
        <v>0.42352805089647194</v>
      </c>
      <c r="E6839" s="208">
        <f t="shared" si="648"/>
        <v>0.45</v>
      </c>
      <c r="F6839" s="207">
        <v>16110.16</v>
      </c>
      <c r="G6839" s="207">
        <v>23432.959999999999</v>
      </c>
      <c r="H6839" s="207">
        <v>26362.080000000002</v>
      </c>
      <c r="I6839" s="214">
        <f t="shared" si="649"/>
        <v>274606</v>
      </c>
      <c r="J6839" s="211">
        <f t="shared" si="641"/>
        <v>0.397058993637941</v>
      </c>
      <c r="K6839" s="212">
        <f t="shared" si="642"/>
        <v>0.45</v>
      </c>
      <c r="L6839" s="214">
        <f t="shared" si="643"/>
        <v>15103.33</v>
      </c>
      <c r="M6839" s="213">
        <f t="shared" si="644"/>
        <v>21968.48</v>
      </c>
      <c r="N6839" s="213">
        <f t="shared" si="645"/>
        <v>24714.54</v>
      </c>
      <c r="O6839" s="242">
        <f t="shared" si="646"/>
        <v>0.5152999999999156</v>
      </c>
      <c r="P6839" s="242"/>
      <c r="Q6839" s="179"/>
      <c r="R6839" s="179"/>
      <c r="S6839" s="179"/>
      <c r="T6839" s="179"/>
      <c r="U6839" s="179"/>
      <c r="V6839" s="179"/>
      <c r="W6839" s="179"/>
      <c r="X6839" s="179"/>
      <c r="Y6839" s="179"/>
      <c r="Z6839" s="179"/>
      <c r="AA6839" s="222"/>
      <c r="AB6839" s="222"/>
      <c r="AC6839" s="222"/>
      <c r="AD6839" s="179"/>
      <c r="AE6839" s="179"/>
      <c r="AF6839" s="179"/>
      <c r="AG6839" s="179"/>
      <c r="AH6839" s="179"/>
      <c r="AI6839" s="179"/>
      <c r="AJ6839" s="179"/>
    </row>
    <row r="6840" spans="2:36" x14ac:dyDescent="0.3">
      <c r="B6840" s="224">
        <v>691700</v>
      </c>
      <c r="C6840" s="209">
        <v>292957</v>
      </c>
      <c r="D6840" s="206">
        <f t="shared" si="647"/>
        <v>0.42353187798178399</v>
      </c>
      <c r="E6840" s="208">
        <f t="shared" si="648"/>
        <v>0.45</v>
      </c>
      <c r="F6840" s="207">
        <v>16112.63</v>
      </c>
      <c r="G6840" s="207">
        <v>23436.560000000001</v>
      </c>
      <c r="H6840" s="207">
        <v>26366.13</v>
      </c>
      <c r="I6840" s="214">
        <f t="shared" si="649"/>
        <v>274651</v>
      </c>
      <c r="J6840" s="211">
        <f t="shared" si="641"/>
        <v>0.39706664739048719</v>
      </c>
      <c r="K6840" s="212">
        <f t="shared" si="642"/>
        <v>0.45</v>
      </c>
      <c r="L6840" s="214">
        <f t="shared" si="643"/>
        <v>15105.805</v>
      </c>
      <c r="M6840" s="213">
        <f t="shared" si="644"/>
        <v>21972.080000000002</v>
      </c>
      <c r="N6840" s="213">
        <f t="shared" si="645"/>
        <v>24718.59</v>
      </c>
      <c r="O6840" s="242">
        <f t="shared" si="646"/>
        <v>0.51520000000007715</v>
      </c>
      <c r="P6840" s="242"/>
      <c r="Q6840" s="179"/>
      <c r="R6840" s="179"/>
      <c r="S6840" s="179"/>
      <c r="T6840" s="179"/>
      <c r="U6840" s="179"/>
      <c r="V6840" s="179"/>
      <c r="W6840" s="179"/>
      <c r="X6840" s="179"/>
      <c r="Y6840" s="179"/>
      <c r="Z6840" s="179"/>
      <c r="AA6840" s="222"/>
      <c r="AB6840" s="222"/>
      <c r="AC6840" s="222"/>
      <c r="AD6840" s="179"/>
      <c r="AE6840" s="179"/>
      <c r="AF6840" s="179"/>
      <c r="AG6840" s="179"/>
      <c r="AH6840" s="179"/>
      <c r="AI6840" s="179"/>
      <c r="AJ6840" s="179"/>
    </row>
    <row r="6841" spans="2:36" x14ac:dyDescent="0.3">
      <c r="B6841" s="224">
        <v>691800</v>
      </c>
      <c r="C6841" s="209">
        <v>293002</v>
      </c>
      <c r="D6841" s="206">
        <f t="shared" si="647"/>
        <v>0.4235357039606823</v>
      </c>
      <c r="E6841" s="208">
        <f t="shared" si="648"/>
        <v>0.45</v>
      </c>
      <c r="F6841" s="207">
        <v>16115.11</v>
      </c>
      <c r="G6841" s="207">
        <v>23440.16</v>
      </c>
      <c r="H6841" s="207">
        <v>26370.18</v>
      </c>
      <c r="I6841" s="214">
        <f t="shared" si="649"/>
        <v>274696</v>
      </c>
      <c r="J6841" s="211">
        <f t="shared" si="641"/>
        <v>0.3970742989303267</v>
      </c>
      <c r="K6841" s="212">
        <f t="shared" si="642"/>
        <v>0.45</v>
      </c>
      <c r="L6841" s="214">
        <f t="shared" si="643"/>
        <v>15108.28</v>
      </c>
      <c r="M6841" s="213">
        <f t="shared" si="644"/>
        <v>21975.68</v>
      </c>
      <c r="N6841" s="213">
        <f t="shared" si="645"/>
        <v>24722.639999999999</v>
      </c>
      <c r="O6841" s="242">
        <f t="shared" si="646"/>
        <v>0.51529999999980647</v>
      </c>
      <c r="P6841" s="242"/>
      <c r="Q6841" s="179"/>
      <c r="R6841" s="179"/>
      <c r="S6841" s="179"/>
      <c r="T6841" s="179"/>
      <c r="U6841" s="179"/>
      <c r="V6841" s="179"/>
      <c r="W6841" s="179"/>
      <c r="X6841" s="179"/>
      <c r="Y6841" s="179"/>
      <c r="Z6841" s="179"/>
      <c r="AA6841" s="222"/>
      <c r="AB6841" s="222"/>
      <c r="AC6841" s="222"/>
      <c r="AD6841" s="179"/>
      <c r="AE6841" s="179"/>
      <c r="AF6841" s="179"/>
      <c r="AG6841" s="179"/>
      <c r="AH6841" s="179"/>
      <c r="AI6841" s="179"/>
      <c r="AJ6841" s="179"/>
    </row>
    <row r="6842" spans="2:36" x14ac:dyDescent="0.3">
      <c r="B6842" s="224">
        <v>691900</v>
      </c>
      <c r="C6842" s="209">
        <v>293047</v>
      </c>
      <c r="D6842" s="206">
        <f t="shared" si="647"/>
        <v>0.42353952883364648</v>
      </c>
      <c r="E6842" s="208">
        <f t="shared" si="648"/>
        <v>0.45</v>
      </c>
      <c r="F6842" s="207">
        <v>16117.58</v>
      </c>
      <c r="G6842" s="207">
        <v>23443.759999999998</v>
      </c>
      <c r="H6842" s="207">
        <v>26374.23</v>
      </c>
      <c r="I6842" s="214">
        <f t="shared" si="649"/>
        <v>274741</v>
      </c>
      <c r="J6842" s="211">
        <f t="shared" si="641"/>
        <v>0.39708194825841886</v>
      </c>
      <c r="K6842" s="212">
        <f t="shared" si="642"/>
        <v>0.45</v>
      </c>
      <c r="L6842" s="214">
        <f t="shared" si="643"/>
        <v>15110.754999999999</v>
      </c>
      <c r="M6842" s="213">
        <f t="shared" si="644"/>
        <v>21979.279999999999</v>
      </c>
      <c r="N6842" s="213">
        <f t="shared" si="645"/>
        <v>24726.69</v>
      </c>
      <c r="O6842" s="242">
        <f t="shared" si="646"/>
        <v>0.51519999999996802</v>
      </c>
      <c r="P6842" s="242"/>
      <c r="Q6842" s="179"/>
      <c r="R6842" s="179"/>
      <c r="S6842" s="179"/>
      <c r="T6842" s="179"/>
      <c r="U6842" s="179"/>
      <c r="V6842" s="179"/>
      <c r="W6842" s="179"/>
      <c r="X6842" s="179"/>
      <c r="Y6842" s="179"/>
      <c r="Z6842" s="179"/>
      <c r="AA6842" s="222"/>
      <c r="AB6842" s="222"/>
      <c r="AC6842" s="222"/>
      <c r="AD6842" s="179"/>
      <c r="AE6842" s="179"/>
      <c r="AF6842" s="179"/>
      <c r="AG6842" s="179"/>
      <c r="AH6842" s="179"/>
      <c r="AI6842" s="179"/>
      <c r="AJ6842" s="179"/>
    </row>
    <row r="6843" spans="2:36" x14ac:dyDescent="0.3">
      <c r="B6843" s="224">
        <v>692000</v>
      </c>
      <c r="C6843" s="209">
        <v>293092</v>
      </c>
      <c r="D6843" s="206">
        <f t="shared" si="647"/>
        <v>0.42354335260115605</v>
      </c>
      <c r="E6843" s="208">
        <f t="shared" si="648"/>
        <v>0.45</v>
      </c>
      <c r="F6843" s="207">
        <v>16120.06</v>
      </c>
      <c r="G6843" s="207">
        <v>23447.360000000001</v>
      </c>
      <c r="H6843" s="207">
        <v>26378.28</v>
      </c>
      <c r="I6843" s="214">
        <f t="shared" si="649"/>
        <v>274786</v>
      </c>
      <c r="J6843" s="211">
        <f t="shared" ref="J6843:J6906" si="650">I6843/$B6843</f>
        <v>0.39708959537572253</v>
      </c>
      <c r="K6843" s="212">
        <f t="shared" ref="K6843:K6906" si="651">(I6843-I6842)/($B6843-$B6842)</f>
        <v>0.45</v>
      </c>
      <c r="L6843" s="214">
        <f t="shared" si="643"/>
        <v>15113.23</v>
      </c>
      <c r="M6843" s="213">
        <f t="shared" si="644"/>
        <v>21982.880000000001</v>
      </c>
      <c r="N6843" s="213">
        <f t="shared" si="645"/>
        <v>24730.739999999998</v>
      </c>
      <c r="O6843" s="242">
        <f t="shared" si="646"/>
        <v>0.51529999999966092</v>
      </c>
      <c r="P6843" s="242"/>
      <c r="Q6843" s="179"/>
      <c r="R6843" s="179"/>
      <c r="S6843" s="179"/>
      <c r="T6843" s="179"/>
      <c r="U6843" s="179"/>
      <c r="V6843" s="179"/>
      <c r="W6843" s="179"/>
      <c r="X6843" s="179"/>
      <c r="Y6843" s="179"/>
      <c r="Z6843" s="179"/>
      <c r="AA6843" s="222"/>
      <c r="AB6843" s="222"/>
      <c r="AC6843" s="222"/>
      <c r="AD6843" s="179"/>
      <c r="AE6843" s="179"/>
      <c r="AF6843" s="179"/>
      <c r="AG6843" s="179"/>
      <c r="AH6843" s="179"/>
      <c r="AI6843" s="179"/>
      <c r="AJ6843" s="179"/>
    </row>
    <row r="6844" spans="2:36" x14ac:dyDescent="0.3">
      <c r="B6844" s="224">
        <v>692100</v>
      </c>
      <c r="C6844" s="209">
        <v>293137</v>
      </c>
      <c r="D6844" s="206">
        <f t="shared" si="647"/>
        <v>0.42354717526369023</v>
      </c>
      <c r="E6844" s="208">
        <f t="shared" si="648"/>
        <v>0.45</v>
      </c>
      <c r="F6844" s="207">
        <v>16122.53</v>
      </c>
      <c r="G6844" s="207">
        <v>23450.959999999999</v>
      </c>
      <c r="H6844" s="207">
        <v>26382.33</v>
      </c>
      <c r="I6844" s="214">
        <f t="shared" si="649"/>
        <v>274831</v>
      </c>
      <c r="J6844" s="211">
        <f t="shared" si="650"/>
        <v>0.3970972402831961</v>
      </c>
      <c r="K6844" s="212">
        <f t="shared" si="651"/>
        <v>0.45</v>
      </c>
      <c r="L6844" s="214">
        <f t="shared" si="643"/>
        <v>15115.705</v>
      </c>
      <c r="M6844" s="213">
        <f t="shared" si="644"/>
        <v>21986.48</v>
      </c>
      <c r="N6844" s="213">
        <f t="shared" si="645"/>
        <v>24734.79</v>
      </c>
      <c r="O6844" s="242">
        <f t="shared" si="646"/>
        <v>0.51520000000047728</v>
      </c>
      <c r="P6844" s="242"/>
      <c r="Q6844" s="179"/>
      <c r="R6844" s="179"/>
      <c r="S6844" s="179"/>
      <c r="T6844" s="179"/>
      <c r="U6844" s="179"/>
      <c r="V6844" s="179"/>
      <c r="W6844" s="179"/>
      <c r="X6844" s="179"/>
      <c r="Y6844" s="179"/>
      <c r="Z6844" s="179"/>
      <c r="AA6844" s="222"/>
      <c r="AB6844" s="222"/>
      <c r="AC6844" s="222"/>
      <c r="AD6844" s="179"/>
      <c r="AE6844" s="179"/>
      <c r="AF6844" s="179"/>
      <c r="AG6844" s="179"/>
      <c r="AH6844" s="179"/>
      <c r="AI6844" s="179"/>
      <c r="AJ6844" s="179"/>
    </row>
    <row r="6845" spans="2:36" x14ac:dyDescent="0.3">
      <c r="B6845" s="224">
        <v>692200</v>
      </c>
      <c r="C6845" s="209">
        <v>293182</v>
      </c>
      <c r="D6845" s="206">
        <f t="shared" si="647"/>
        <v>0.42355099682172781</v>
      </c>
      <c r="E6845" s="208">
        <f t="shared" si="648"/>
        <v>0.45</v>
      </c>
      <c r="F6845" s="207">
        <v>16125.01</v>
      </c>
      <c r="G6845" s="207">
        <v>23454.560000000001</v>
      </c>
      <c r="H6845" s="207">
        <v>26386.38</v>
      </c>
      <c r="I6845" s="214">
        <f t="shared" si="649"/>
        <v>274876</v>
      </c>
      <c r="J6845" s="211">
        <f t="shared" si="650"/>
        <v>0.39710488298179719</v>
      </c>
      <c r="K6845" s="212">
        <f t="shared" si="651"/>
        <v>0.45</v>
      </c>
      <c r="L6845" s="214">
        <f t="shared" si="643"/>
        <v>15118.18</v>
      </c>
      <c r="M6845" s="213">
        <f t="shared" si="644"/>
        <v>21990.080000000002</v>
      </c>
      <c r="N6845" s="213">
        <f t="shared" si="645"/>
        <v>24738.84</v>
      </c>
      <c r="O6845" s="242">
        <f t="shared" si="646"/>
        <v>0.51530000000013387</v>
      </c>
      <c r="P6845" s="242"/>
      <c r="Q6845" s="179"/>
      <c r="R6845" s="179"/>
      <c r="S6845" s="179"/>
      <c r="T6845" s="179"/>
      <c r="U6845" s="179"/>
      <c r="V6845" s="179"/>
      <c r="W6845" s="179"/>
      <c r="X6845" s="179"/>
      <c r="Y6845" s="179"/>
      <c r="Z6845" s="179"/>
      <c r="AA6845" s="222"/>
      <c r="AB6845" s="222"/>
      <c r="AC6845" s="222"/>
      <c r="AD6845" s="179"/>
      <c r="AE6845" s="179"/>
      <c r="AF6845" s="179"/>
      <c r="AG6845" s="179"/>
      <c r="AH6845" s="179"/>
      <c r="AI6845" s="179"/>
      <c r="AJ6845" s="179"/>
    </row>
    <row r="6846" spans="2:36" x14ac:dyDescent="0.3">
      <c r="B6846" s="224">
        <v>692300</v>
      </c>
      <c r="C6846" s="209">
        <v>293227</v>
      </c>
      <c r="D6846" s="206">
        <f t="shared" si="647"/>
        <v>0.42355481727574751</v>
      </c>
      <c r="E6846" s="208">
        <f t="shared" si="648"/>
        <v>0.45</v>
      </c>
      <c r="F6846" s="207">
        <v>16127.48</v>
      </c>
      <c r="G6846" s="207">
        <v>23458.16</v>
      </c>
      <c r="H6846" s="207">
        <v>26390.43</v>
      </c>
      <c r="I6846" s="214">
        <f t="shared" si="649"/>
        <v>274921</v>
      </c>
      <c r="J6846" s="211">
        <f t="shared" si="650"/>
        <v>0.39711252347248305</v>
      </c>
      <c r="K6846" s="212">
        <f t="shared" si="651"/>
        <v>0.45</v>
      </c>
      <c r="L6846" s="214">
        <f t="shared" ref="L6846:L6909" si="652">I6846*5.5%</f>
        <v>15120.655000000001</v>
      </c>
      <c r="M6846" s="213">
        <f t="shared" ref="M6846:M6909" si="653">I6846*8%</f>
        <v>21993.68</v>
      </c>
      <c r="N6846" s="213">
        <f t="shared" ref="N6846:N6909" si="654">I6846*9%</f>
        <v>24742.89</v>
      </c>
      <c r="O6846" s="242">
        <f t="shared" si="646"/>
        <v>0.51519999999971333</v>
      </c>
      <c r="P6846" s="242"/>
      <c r="Q6846" s="179"/>
      <c r="R6846" s="179"/>
      <c r="S6846" s="179"/>
      <c r="T6846" s="179"/>
      <c r="U6846" s="179"/>
      <c r="V6846" s="179"/>
      <c r="W6846" s="179"/>
      <c r="X6846" s="179"/>
      <c r="Y6846" s="179"/>
      <c r="Z6846" s="179"/>
      <c r="AA6846" s="222"/>
      <c r="AB6846" s="222"/>
      <c r="AC6846" s="222"/>
      <c r="AD6846" s="179"/>
      <c r="AE6846" s="179"/>
      <c r="AF6846" s="179"/>
      <c r="AG6846" s="179"/>
      <c r="AH6846" s="179"/>
      <c r="AI6846" s="179"/>
      <c r="AJ6846" s="179"/>
    </row>
    <row r="6847" spans="2:36" x14ac:dyDescent="0.3">
      <c r="B6847" s="224">
        <v>692400</v>
      </c>
      <c r="C6847" s="209">
        <v>293272</v>
      </c>
      <c r="D6847" s="206">
        <f t="shared" si="647"/>
        <v>0.42355863662622761</v>
      </c>
      <c r="E6847" s="208">
        <f t="shared" si="648"/>
        <v>0.45</v>
      </c>
      <c r="F6847" s="207">
        <v>16129.96</v>
      </c>
      <c r="G6847" s="207">
        <v>23461.759999999998</v>
      </c>
      <c r="H6847" s="207">
        <v>26394.48</v>
      </c>
      <c r="I6847" s="214">
        <f t="shared" si="649"/>
        <v>274966</v>
      </c>
      <c r="J6847" s="211">
        <f t="shared" si="650"/>
        <v>0.39712016175621029</v>
      </c>
      <c r="K6847" s="212">
        <f t="shared" si="651"/>
        <v>0.45</v>
      </c>
      <c r="L6847" s="214">
        <f t="shared" si="652"/>
        <v>15123.13</v>
      </c>
      <c r="M6847" s="213">
        <f t="shared" si="653"/>
        <v>21997.279999999999</v>
      </c>
      <c r="N6847" s="213">
        <f t="shared" si="654"/>
        <v>24746.94</v>
      </c>
      <c r="O6847" s="242">
        <f t="shared" si="646"/>
        <v>0.51530000000002474</v>
      </c>
      <c r="P6847" s="242"/>
      <c r="Q6847" s="179"/>
      <c r="R6847" s="179"/>
      <c r="S6847" s="179"/>
      <c r="T6847" s="179"/>
      <c r="U6847" s="179"/>
      <c r="V6847" s="179"/>
      <c r="W6847" s="179"/>
      <c r="X6847" s="179"/>
      <c r="Y6847" s="179"/>
      <c r="Z6847" s="179"/>
      <c r="AA6847" s="222"/>
      <c r="AB6847" s="222"/>
      <c r="AC6847" s="222"/>
      <c r="AD6847" s="179"/>
      <c r="AE6847" s="179"/>
      <c r="AF6847" s="179"/>
      <c r="AG6847" s="179"/>
      <c r="AH6847" s="179"/>
      <c r="AI6847" s="179"/>
      <c r="AJ6847" s="179"/>
    </row>
    <row r="6848" spans="2:36" x14ac:dyDescent="0.3">
      <c r="B6848" s="224">
        <v>692500</v>
      </c>
      <c r="C6848" s="209">
        <v>293317</v>
      </c>
      <c r="D6848" s="206">
        <f t="shared" si="647"/>
        <v>0.42356245487364619</v>
      </c>
      <c r="E6848" s="208">
        <f t="shared" si="648"/>
        <v>0.45</v>
      </c>
      <c r="F6848" s="207">
        <v>16132.43</v>
      </c>
      <c r="G6848" s="207">
        <v>23465.360000000001</v>
      </c>
      <c r="H6848" s="207">
        <v>26398.53</v>
      </c>
      <c r="I6848" s="214">
        <f t="shared" si="649"/>
        <v>275011</v>
      </c>
      <c r="J6848" s="211">
        <f t="shared" si="650"/>
        <v>0.39712779783393504</v>
      </c>
      <c r="K6848" s="212">
        <f t="shared" si="651"/>
        <v>0.45</v>
      </c>
      <c r="L6848" s="214">
        <f t="shared" si="652"/>
        <v>15125.605</v>
      </c>
      <c r="M6848" s="213">
        <f t="shared" si="653"/>
        <v>22000.880000000001</v>
      </c>
      <c r="N6848" s="213">
        <f t="shared" si="654"/>
        <v>24750.989999999998</v>
      </c>
      <c r="O6848" s="242">
        <f t="shared" si="646"/>
        <v>0.51519999999964061</v>
      </c>
      <c r="P6848" s="242"/>
      <c r="Q6848" s="179"/>
      <c r="R6848" s="179"/>
      <c r="S6848" s="179"/>
      <c r="T6848" s="179"/>
      <c r="U6848" s="179"/>
      <c r="V6848" s="179"/>
      <c r="W6848" s="179"/>
      <c r="X6848" s="179"/>
      <c r="Y6848" s="179"/>
      <c r="Z6848" s="179"/>
      <c r="AA6848" s="222"/>
      <c r="AB6848" s="222"/>
      <c r="AC6848" s="222"/>
      <c r="AD6848" s="179"/>
      <c r="AE6848" s="179"/>
      <c r="AF6848" s="179"/>
      <c r="AG6848" s="179"/>
      <c r="AH6848" s="179"/>
      <c r="AI6848" s="179"/>
      <c r="AJ6848" s="179"/>
    </row>
    <row r="6849" spans="2:36" x14ac:dyDescent="0.3">
      <c r="B6849" s="224">
        <v>692600</v>
      </c>
      <c r="C6849" s="209">
        <v>293362</v>
      </c>
      <c r="D6849" s="206">
        <f t="shared" si="647"/>
        <v>0.42356627201848107</v>
      </c>
      <c r="E6849" s="208">
        <f t="shared" si="648"/>
        <v>0.45</v>
      </c>
      <c r="F6849" s="207">
        <v>16134.91</v>
      </c>
      <c r="G6849" s="207">
        <v>23468.959999999999</v>
      </c>
      <c r="H6849" s="207">
        <v>26402.58</v>
      </c>
      <c r="I6849" s="214">
        <f t="shared" si="649"/>
        <v>275056</v>
      </c>
      <c r="J6849" s="211">
        <f t="shared" si="650"/>
        <v>0.39713543170661275</v>
      </c>
      <c r="K6849" s="212">
        <f t="shared" si="651"/>
        <v>0.45</v>
      </c>
      <c r="L6849" s="214">
        <f t="shared" si="652"/>
        <v>15128.08</v>
      </c>
      <c r="M6849" s="213">
        <f t="shared" si="653"/>
        <v>22004.48</v>
      </c>
      <c r="N6849" s="213">
        <f t="shared" si="654"/>
        <v>24755.040000000001</v>
      </c>
      <c r="O6849" s="242">
        <f t="shared" si="646"/>
        <v>0.5152999999999156</v>
      </c>
      <c r="P6849" s="242"/>
      <c r="Q6849" s="179"/>
      <c r="R6849" s="179"/>
      <c r="S6849" s="179"/>
      <c r="T6849" s="179"/>
      <c r="U6849" s="179"/>
      <c r="V6849" s="179"/>
      <c r="W6849" s="179"/>
      <c r="X6849" s="179"/>
      <c r="Y6849" s="179"/>
      <c r="Z6849" s="179"/>
      <c r="AA6849" s="222"/>
      <c r="AB6849" s="222"/>
      <c r="AC6849" s="222"/>
      <c r="AD6849" s="179"/>
      <c r="AE6849" s="179"/>
      <c r="AF6849" s="179"/>
      <c r="AG6849" s="179"/>
      <c r="AH6849" s="179"/>
      <c r="AI6849" s="179"/>
      <c r="AJ6849" s="179"/>
    </row>
    <row r="6850" spans="2:36" x14ac:dyDescent="0.3">
      <c r="B6850" s="224">
        <v>692700</v>
      </c>
      <c r="C6850" s="209">
        <v>293407</v>
      </c>
      <c r="D6850" s="206">
        <f t="shared" si="647"/>
        <v>0.42357008806120977</v>
      </c>
      <c r="E6850" s="208">
        <f t="shared" si="648"/>
        <v>0.45</v>
      </c>
      <c r="F6850" s="207">
        <v>16137.38</v>
      </c>
      <c r="G6850" s="207">
        <v>23472.560000000001</v>
      </c>
      <c r="H6850" s="207">
        <v>26406.63</v>
      </c>
      <c r="I6850" s="214">
        <f t="shared" si="649"/>
        <v>275101</v>
      </c>
      <c r="J6850" s="211">
        <f t="shared" si="650"/>
        <v>0.3971430633751985</v>
      </c>
      <c r="K6850" s="212">
        <f t="shared" si="651"/>
        <v>0.45</v>
      </c>
      <c r="L6850" s="214">
        <f t="shared" si="652"/>
        <v>15130.555</v>
      </c>
      <c r="M6850" s="213">
        <f t="shared" si="653"/>
        <v>22008.080000000002</v>
      </c>
      <c r="N6850" s="213">
        <f t="shared" si="654"/>
        <v>24759.09</v>
      </c>
      <c r="O6850" s="242">
        <f t="shared" si="646"/>
        <v>0.51520000000007715</v>
      </c>
      <c r="P6850" s="242"/>
      <c r="Q6850" s="179"/>
      <c r="R6850" s="179"/>
      <c r="S6850" s="179"/>
      <c r="T6850" s="179"/>
      <c r="U6850" s="179"/>
      <c r="V6850" s="179"/>
      <c r="W6850" s="179"/>
      <c r="X6850" s="179"/>
      <c r="Y6850" s="179"/>
      <c r="Z6850" s="179"/>
      <c r="AA6850" s="222"/>
      <c r="AB6850" s="222"/>
      <c r="AC6850" s="222"/>
      <c r="AD6850" s="179"/>
      <c r="AE6850" s="179"/>
      <c r="AF6850" s="179"/>
      <c r="AG6850" s="179"/>
      <c r="AH6850" s="179"/>
      <c r="AI6850" s="179"/>
      <c r="AJ6850" s="179"/>
    </row>
    <row r="6851" spans="2:36" x14ac:dyDescent="0.3">
      <c r="B6851" s="224">
        <v>692800</v>
      </c>
      <c r="C6851" s="209">
        <v>293452</v>
      </c>
      <c r="D6851" s="206">
        <f t="shared" si="647"/>
        <v>0.42357390300230946</v>
      </c>
      <c r="E6851" s="208">
        <f t="shared" si="648"/>
        <v>0.45</v>
      </c>
      <c r="F6851" s="207">
        <v>16139.86</v>
      </c>
      <c r="G6851" s="207">
        <v>23476.16</v>
      </c>
      <c r="H6851" s="207">
        <v>26410.68</v>
      </c>
      <c r="I6851" s="214">
        <f t="shared" si="649"/>
        <v>275146</v>
      </c>
      <c r="J6851" s="211">
        <f t="shared" si="650"/>
        <v>0.39715069284064664</v>
      </c>
      <c r="K6851" s="212">
        <f t="shared" si="651"/>
        <v>0.45</v>
      </c>
      <c r="L6851" s="214">
        <f t="shared" si="652"/>
        <v>15133.03</v>
      </c>
      <c r="M6851" s="213">
        <f t="shared" si="653"/>
        <v>22011.68</v>
      </c>
      <c r="N6851" s="213">
        <f t="shared" si="654"/>
        <v>24763.14</v>
      </c>
      <c r="O6851" s="242">
        <f t="shared" si="646"/>
        <v>0.51529999999980647</v>
      </c>
      <c r="P6851" s="242"/>
      <c r="Q6851" s="179"/>
      <c r="R6851" s="179"/>
      <c r="S6851" s="179"/>
      <c r="T6851" s="179"/>
      <c r="U6851" s="179"/>
      <c r="V6851" s="179"/>
      <c r="W6851" s="179"/>
      <c r="X6851" s="179"/>
      <c r="Y6851" s="179"/>
      <c r="Z6851" s="179"/>
      <c r="AA6851" s="222"/>
      <c r="AB6851" s="222"/>
      <c r="AC6851" s="222"/>
      <c r="AD6851" s="179"/>
      <c r="AE6851" s="179"/>
      <c r="AF6851" s="179"/>
      <c r="AG6851" s="179"/>
      <c r="AH6851" s="179"/>
      <c r="AI6851" s="179"/>
      <c r="AJ6851" s="179"/>
    </row>
    <row r="6852" spans="2:36" x14ac:dyDescent="0.3">
      <c r="B6852" s="224">
        <v>692900</v>
      </c>
      <c r="C6852" s="209">
        <v>293497</v>
      </c>
      <c r="D6852" s="206">
        <f t="shared" si="647"/>
        <v>0.4235777168422572</v>
      </c>
      <c r="E6852" s="208">
        <f t="shared" si="648"/>
        <v>0.45</v>
      </c>
      <c r="F6852" s="207">
        <v>16142.33</v>
      </c>
      <c r="G6852" s="207">
        <v>23479.759999999998</v>
      </c>
      <c r="H6852" s="207">
        <v>26414.73</v>
      </c>
      <c r="I6852" s="214">
        <f t="shared" si="649"/>
        <v>275191</v>
      </c>
      <c r="J6852" s="211">
        <f t="shared" si="650"/>
        <v>0.39715832010391111</v>
      </c>
      <c r="K6852" s="212">
        <f t="shared" si="651"/>
        <v>0.45</v>
      </c>
      <c r="L6852" s="214">
        <f t="shared" si="652"/>
        <v>15135.504999999999</v>
      </c>
      <c r="M6852" s="213">
        <f t="shared" si="653"/>
        <v>22015.279999999999</v>
      </c>
      <c r="N6852" s="213">
        <f t="shared" si="654"/>
        <v>24767.19</v>
      </c>
      <c r="O6852" s="242">
        <f t="shared" si="646"/>
        <v>0.51519999999996802</v>
      </c>
      <c r="P6852" s="242"/>
      <c r="Q6852" s="179"/>
      <c r="R6852" s="179"/>
      <c r="S6852" s="179"/>
      <c r="T6852" s="179"/>
      <c r="U6852" s="179"/>
      <c r="V6852" s="179"/>
      <c r="W6852" s="179"/>
      <c r="X6852" s="179"/>
      <c r="Y6852" s="179"/>
      <c r="Z6852" s="179"/>
      <c r="AA6852" s="222"/>
      <c r="AB6852" s="222"/>
      <c r="AC6852" s="222"/>
      <c r="AD6852" s="179"/>
      <c r="AE6852" s="179"/>
      <c r="AF6852" s="179"/>
      <c r="AG6852" s="179"/>
      <c r="AH6852" s="179"/>
      <c r="AI6852" s="179"/>
      <c r="AJ6852" s="179"/>
    </row>
    <row r="6853" spans="2:36" x14ac:dyDescent="0.3">
      <c r="B6853" s="224">
        <v>693000</v>
      </c>
      <c r="C6853" s="209">
        <v>293542</v>
      </c>
      <c r="D6853" s="206">
        <f t="shared" si="647"/>
        <v>0.42358152958152956</v>
      </c>
      <c r="E6853" s="208">
        <f t="shared" si="648"/>
        <v>0.45</v>
      </c>
      <c r="F6853" s="207">
        <v>16144.81</v>
      </c>
      <c r="G6853" s="207">
        <v>23483.360000000001</v>
      </c>
      <c r="H6853" s="207">
        <v>26418.78</v>
      </c>
      <c r="I6853" s="214">
        <f t="shared" si="649"/>
        <v>275236</v>
      </c>
      <c r="J6853" s="211">
        <f t="shared" si="650"/>
        <v>0.39716594516594517</v>
      </c>
      <c r="K6853" s="212">
        <f t="shared" si="651"/>
        <v>0.45</v>
      </c>
      <c r="L6853" s="214">
        <f t="shared" si="652"/>
        <v>15137.98</v>
      </c>
      <c r="M6853" s="213">
        <f t="shared" si="653"/>
        <v>22018.880000000001</v>
      </c>
      <c r="N6853" s="213">
        <f t="shared" si="654"/>
        <v>24771.239999999998</v>
      </c>
      <c r="O6853" s="242">
        <f t="shared" ref="O6853:O6916" si="655">(C6853+F6853+H6853-C6852-F6852-H6852)/100</f>
        <v>0.51529999999966092</v>
      </c>
      <c r="P6853" s="242"/>
      <c r="Q6853" s="179"/>
      <c r="R6853" s="179"/>
      <c r="S6853" s="179"/>
      <c r="T6853" s="179"/>
      <c r="U6853" s="179"/>
      <c r="V6853" s="179"/>
      <c r="W6853" s="179"/>
      <c r="X6853" s="179"/>
      <c r="Y6853" s="179"/>
      <c r="Z6853" s="179"/>
      <c r="AA6853" s="222"/>
      <c r="AB6853" s="222"/>
      <c r="AC6853" s="222"/>
      <c r="AD6853" s="179"/>
      <c r="AE6853" s="179"/>
      <c r="AF6853" s="179"/>
      <c r="AG6853" s="179"/>
      <c r="AH6853" s="179"/>
      <c r="AI6853" s="179"/>
      <c r="AJ6853" s="179"/>
    </row>
    <row r="6854" spans="2:36" x14ac:dyDescent="0.3">
      <c r="B6854" s="224">
        <v>693100</v>
      </c>
      <c r="C6854" s="209">
        <v>293587</v>
      </c>
      <c r="D6854" s="206">
        <f t="shared" si="647"/>
        <v>0.4235853412206031</v>
      </c>
      <c r="E6854" s="208">
        <f t="shared" si="648"/>
        <v>0.45</v>
      </c>
      <c r="F6854" s="207">
        <v>16147.28</v>
      </c>
      <c r="G6854" s="207">
        <v>23486.959999999999</v>
      </c>
      <c r="H6854" s="207">
        <v>26422.83</v>
      </c>
      <c r="I6854" s="214">
        <f t="shared" si="649"/>
        <v>275281</v>
      </c>
      <c r="J6854" s="211">
        <f t="shared" si="650"/>
        <v>0.39717356802770165</v>
      </c>
      <c r="K6854" s="212">
        <f t="shared" si="651"/>
        <v>0.45</v>
      </c>
      <c r="L6854" s="214">
        <f t="shared" si="652"/>
        <v>15140.455</v>
      </c>
      <c r="M6854" s="213">
        <f t="shared" si="653"/>
        <v>22022.48</v>
      </c>
      <c r="N6854" s="213">
        <f t="shared" si="654"/>
        <v>24775.29</v>
      </c>
      <c r="O6854" s="242">
        <f t="shared" si="655"/>
        <v>0.51520000000047728</v>
      </c>
      <c r="P6854" s="242"/>
      <c r="Q6854" s="179"/>
      <c r="R6854" s="179"/>
      <c r="S6854" s="179"/>
      <c r="T6854" s="179"/>
      <c r="U6854" s="179"/>
      <c r="V6854" s="179"/>
      <c r="W6854" s="179"/>
      <c r="X6854" s="179"/>
      <c r="Y6854" s="179"/>
      <c r="Z6854" s="179"/>
      <c r="AA6854" s="222"/>
      <c r="AB6854" s="222"/>
      <c r="AC6854" s="222"/>
      <c r="AD6854" s="179"/>
      <c r="AE6854" s="179"/>
      <c r="AF6854" s="179"/>
      <c r="AG6854" s="179"/>
      <c r="AH6854" s="179"/>
      <c r="AI6854" s="179"/>
      <c r="AJ6854" s="179"/>
    </row>
    <row r="6855" spans="2:36" x14ac:dyDescent="0.3">
      <c r="B6855" s="224">
        <v>693200</v>
      </c>
      <c r="C6855" s="209">
        <v>293632</v>
      </c>
      <c r="D6855" s="206">
        <f t="shared" si="647"/>
        <v>0.42358915175995382</v>
      </c>
      <c r="E6855" s="208">
        <f t="shared" si="648"/>
        <v>0.45</v>
      </c>
      <c r="F6855" s="207">
        <v>16149.76</v>
      </c>
      <c r="G6855" s="207">
        <v>23490.560000000001</v>
      </c>
      <c r="H6855" s="207">
        <v>26426.880000000001</v>
      </c>
      <c r="I6855" s="214">
        <f t="shared" si="649"/>
        <v>275326</v>
      </c>
      <c r="J6855" s="211">
        <f t="shared" si="650"/>
        <v>0.39718118869013269</v>
      </c>
      <c r="K6855" s="212">
        <f t="shared" si="651"/>
        <v>0.45</v>
      </c>
      <c r="L6855" s="214">
        <f t="shared" si="652"/>
        <v>15142.93</v>
      </c>
      <c r="M6855" s="213">
        <f t="shared" si="653"/>
        <v>22026.080000000002</v>
      </c>
      <c r="N6855" s="213">
        <f t="shared" si="654"/>
        <v>24779.34</v>
      </c>
      <c r="O6855" s="242">
        <f t="shared" si="655"/>
        <v>0.51530000000013387</v>
      </c>
      <c r="P6855" s="242"/>
      <c r="Q6855" s="179"/>
      <c r="R6855" s="179"/>
      <c r="S6855" s="179"/>
      <c r="T6855" s="179"/>
      <c r="U6855" s="179"/>
      <c r="V6855" s="179"/>
      <c r="W6855" s="179"/>
      <c r="X6855" s="179"/>
      <c r="Y6855" s="179"/>
      <c r="Z6855" s="179"/>
      <c r="AA6855" s="222"/>
      <c r="AB6855" s="222"/>
      <c r="AC6855" s="222"/>
      <c r="AD6855" s="179"/>
      <c r="AE6855" s="179"/>
      <c r="AF6855" s="179"/>
      <c r="AG6855" s="179"/>
      <c r="AH6855" s="179"/>
      <c r="AI6855" s="179"/>
      <c r="AJ6855" s="179"/>
    </row>
    <row r="6856" spans="2:36" x14ac:dyDescent="0.3">
      <c r="B6856" s="224">
        <v>693300</v>
      </c>
      <c r="C6856" s="209">
        <v>293677</v>
      </c>
      <c r="D6856" s="206">
        <f t="shared" si="647"/>
        <v>0.42359296120005768</v>
      </c>
      <c r="E6856" s="208">
        <f t="shared" si="648"/>
        <v>0.45</v>
      </c>
      <c r="F6856" s="207">
        <v>16152.23</v>
      </c>
      <c r="G6856" s="207">
        <v>23494.16</v>
      </c>
      <c r="H6856" s="207">
        <v>26430.93</v>
      </c>
      <c r="I6856" s="214">
        <f t="shared" si="649"/>
        <v>275371</v>
      </c>
      <c r="J6856" s="211">
        <f t="shared" si="650"/>
        <v>0.39718880715419008</v>
      </c>
      <c r="K6856" s="212">
        <f t="shared" si="651"/>
        <v>0.45</v>
      </c>
      <c r="L6856" s="214">
        <f t="shared" si="652"/>
        <v>15145.405000000001</v>
      </c>
      <c r="M6856" s="213">
        <f t="shared" si="653"/>
        <v>22029.68</v>
      </c>
      <c r="N6856" s="213">
        <f t="shared" si="654"/>
        <v>24783.39</v>
      </c>
      <c r="O6856" s="242">
        <f t="shared" si="655"/>
        <v>0.51519999999971333</v>
      </c>
      <c r="P6856" s="242"/>
      <c r="Q6856" s="179"/>
      <c r="R6856" s="179"/>
      <c r="S6856" s="179"/>
      <c r="T6856" s="179"/>
      <c r="U6856" s="179"/>
      <c r="V6856" s="179"/>
      <c r="W6856" s="179"/>
      <c r="X6856" s="179"/>
      <c r="Y6856" s="179"/>
      <c r="Z6856" s="179"/>
      <c r="AA6856" s="222"/>
      <c r="AB6856" s="222"/>
      <c r="AC6856" s="222"/>
      <c r="AD6856" s="179"/>
      <c r="AE6856" s="179"/>
      <c r="AF6856" s="179"/>
      <c r="AG6856" s="179"/>
      <c r="AH6856" s="179"/>
      <c r="AI6856" s="179"/>
      <c r="AJ6856" s="179"/>
    </row>
    <row r="6857" spans="2:36" x14ac:dyDescent="0.3">
      <c r="B6857" s="224">
        <v>693400</v>
      </c>
      <c r="C6857" s="209">
        <v>293722</v>
      </c>
      <c r="D6857" s="206">
        <f t="shared" si="647"/>
        <v>0.42359676954139025</v>
      </c>
      <c r="E6857" s="208">
        <f t="shared" si="648"/>
        <v>0.45</v>
      </c>
      <c r="F6857" s="207">
        <v>16154.71</v>
      </c>
      <c r="G6857" s="207">
        <v>23497.759999999998</v>
      </c>
      <c r="H6857" s="207">
        <v>26434.98</v>
      </c>
      <c r="I6857" s="214">
        <f t="shared" si="649"/>
        <v>275416</v>
      </c>
      <c r="J6857" s="211">
        <f t="shared" si="650"/>
        <v>0.3971964234208249</v>
      </c>
      <c r="K6857" s="212">
        <f t="shared" si="651"/>
        <v>0.45</v>
      </c>
      <c r="L6857" s="214">
        <f t="shared" si="652"/>
        <v>15147.88</v>
      </c>
      <c r="M6857" s="213">
        <f t="shared" si="653"/>
        <v>22033.279999999999</v>
      </c>
      <c r="N6857" s="213">
        <f t="shared" si="654"/>
        <v>24787.439999999999</v>
      </c>
      <c r="O6857" s="242">
        <f t="shared" si="655"/>
        <v>0.51530000000002474</v>
      </c>
      <c r="P6857" s="242"/>
      <c r="Q6857" s="179"/>
      <c r="R6857" s="179"/>
      <c r="S6857" s="179"/>
      <c r="T6857" s="179"/>
      <c r="U6857" s="179"/>
      <c r="V6857" s="179"/>
      <c r="W6857" s="179"/>
      <c r="X6857" s="179"/>
      <c r="Y6857" s="179"/>
      <c r="Z6857" s="179"/>
      <c r="AA6857" s="222"/>
      <c r="AB6857" s="222"/>
      <c r="AC6857" s="222"/>
      <c r="AD6857" s="179"/>
      <c r="AE6857" s="179"/>
      <c r="AF6857" s="179"/>
      <c r="AG6857" s="179"/>
      <c r="AH6857" s="179"/>
      <c r="AI6857" s="179"/>
      <c r="AJ6857" s="179"/>
    </row>
    <row r="6858" spans="2:36" x14ac:dyDescent="0.3">
      <c r="B6858" s="224">
        <v>693500</v>
      </c>
      <c r="C6858" s="209">
        <v>293767</v>
      </c>
      <c r="D6858" s="206">
        <f t="shared" si="647"/>
        <v>0.42360057678442681</v>
      </c>
      <c r="E6858" s="208">
        <f t="shared" si="648"/>
        <v>0.45</v>
      </c>
      <c r="F6858" s="207">
        <v>16157.18</v>
      </c>
      <c r="G6858" s="207">
        <v>23501.360000000001</v>
      </c>
      <c r="H6858" s="207">
        <v>26439.03</v>
      </c>
      <c r="I6858" s="214">
        <f t="shared" si="649"/>
        <v>275461</v>
      </c>
      <c r="J6858" s="211">
        <f t="shared" si="650"/>
        <v>0.39720403749098776</v>
      </c>
      <c r="K6858" s="212">
        <f t="shared" si="651"/>
        <v>0.45</v>
      </c>
      <c r="L6858" s="214">
        <f t="shared" si="652"/>
        <v>15150.355</v>
      </c>
      <c r="M6858" s="213">
        <f t="shared" si="653"/>
        <v>22036.880000000001</v>
      </c>
      <c r="N6858" s="213">
        <f t="shared" si="654"/>
        <v>24791.489999999998</v>
      </c>
      <c r="O6858" s="242">
        <f t="shared" si="655"/>
        <v>0.51519999999964061</v>
      </c>
      <c r="P6858" s="242"/>
      <c r="Q6858" s="179"/>
      <c r="R6858" s="179"/>
      <c r="S6858" s="179"/>
      <c r="T6858" s="179"/>
      <c r="U6858" s="179"/>
      <c r="V6858" s="179"/>
      <c r="W6858" s="179"/>
      <c r="X6858" s="179"/>
      <c r="Y6858" s="179"/>
      <c r="Z6858" s="179"/>
      <c r="AA6858" s="222"/>
      <c r="AB6858" s="222"/>
      <c r="AC6858" s="222"/>
      <c r="AD6858" s="179"/>
      <c r="AE6858" s="179"/>
      <c r="AF6858" s="179"/>
      <c r="AG6858" s="179"/>
      <c r="AH6858" s="179"/>
      <c r="AI6858" s="179"/>
      <c r="AJ6858" s="179"/>
    </row>
    <row r="6859" spans="2:36" x14ac:dyDescent="0.3">
      <c r="B6859" s="224">
        <v>693600</v>
      </c>
      <c r="C6859" s="209">
        <v>293812</v>
      </c>
      <c r="D6859" s="206">
        <f t="shared" si="647"/>
        <v>0.42360438292964242</v>
      </c>
      <c r="E6859" s="208">
        <f t="shared" si="648"/>
        <v>0.45</v>
      </c>
      <c r="F6859" s="207">
        <v>16159.66</v>
      </c>
      <c r="G6859" s="207">
        <v>23504.959999999999</v>
      </c>
      <c r="H6859" s="207">
        <v>26443.08</v>
      </c>
      <c r="I6859" s="214">
        <f t="shared" si="649"/>
        <v>275506</v>
      </c>
      <c r="J6859" s="211">
        <f t="shared" si="650"/>
        <v>0.39721164936562858</v>
      </c>
      <c r="K6859" s="212">
        <f t="shared" si="651"/>
        <v>0.45</v>
      </c>
      <c r="L6859" s="214">
        <f t="shared" si="652"/>
        <v>15152.83</v>
      </c>
      <c r="M6859" s="213">
        <f t="shared" si="653"/>
        <v>22040.48</v>
      </c>
      <c r="N6859" s="213">
        <f t="shared" si="654"/>
        <v>24795.54</v>
      </c>
      <c r="O6859" s="242">
        <f t="shared" si="655"/>
        <v>0.5152999999999156</v>
      </c>
      <c r="P6859" s="242"/>
      <c r="Q6859" s="179"/>
      <c r="R6859" s="179"/>
      <c r="S6859" s="179"/>
      <c r="T6859" s="179"/>
      <c r="U6859" s="179"/>
      <c r="V6859" s="179"/>
      <c r="W6859" s="179"/>
      <c r="X6859" s="179"/>
      <c r="Y6859" s="179"/>
      <c r="Z6859" s="179"/>
      <c r="AA6859" s="222"/>
      <c r="AB6859" s="222"/>
      <c r="AC6859" s="222"/>
      <c r="AD6859" s="179"/>
      <c r="AE6859" s="179"/>
      <c r="AF6859" s="179"/>
      <c r="AG6859" s="179"/>
      <c r="AH6859" s="179"/>
      <c r="AI6859" s="179"/>
      <c r="AJ6859" s="179"/>
    </row>
    <row r="6860" spans="2:36" x14ac:dyDescent="0.3">
      <c r="B6860" s="224">
        <v>693700</v>
      </c>
      <c r="C6860" s="209">
        <v>293857</v>
      </c>
      <c r="D6860" s="206">
        <f t="shared" si="647"/>
        <v>0.42360818797751187</v>
      </c>
      <c r="E6860" s="208">
        <f t="shared" si="648"/>
        <v>0.45</v>
      </c>
      <c r="F6860" s="207">
        <v>16162.13</v>
      </c>
      <c r="G6860" s="207">
        <v>23508.560000000001</v>
      </c>
      <c r="H6860" s="207">
        <v>26447.13</v>
      </c>
      <c r="I6860" s="214">
        <f t="shared" si="649"/>
        <v>275551</v>
      </c>
      <c r="J6860" s="211">
        <f t="shared" si="650"/>
        <v>0.39721925904569699</v>
      </c>
      <c r="K6860" s="212">
        <f t="shared" si="651"/>
        <v>0.45</v>
      </c>
      <c r="L6860" s="214">
        <f t="shared" si="652"/>
        <v>15155.305</v>
      </c>
      <c r="M6860" s="213">
        <f t="shared" si="653"/>
        <v>22044.080000000002</v>
      </c>
      <c r="N6860" s="213">
        <f t="shared" si="654"/>
        <v>24799.59</v>
      </c>
      <c r="O6860" s="242">
        <f t="shared" si="655"/>
        <v>0.51520000000007715</v>
      </c>
      <c r="P6860" s="242"/>
      <c r="Q6860" s="179"/>
      <c r="R6860" s="179"/>
      <c r="S6860" s="179"/>
      <c r="T6860" s="179"/>
      <c r="U6860" s="179"/>
      <c r="V6860" s="179"/>
      <c r="W6860" s="179"/>
      <c r="X6860" s="179"/>
      <c r="Y6860" s="179"/>
      <c r="Z6860" s="179"/>
      <c r="AA6860" s="222"/>
      <c r="AB6860" s="222"/>
      <c r="AC6860" s="222"/>
      <c r="AD6860" s="179"/>
      <c r="AE6860" s="179"/>
      <c r="AF6860" s="179"/>
      <c r="AG6860" s="179"/>
      <c r="AH6860" s="179"/>
      <c r="AI6860" s="179"/>
      <c r="AJ6860" s="179"/>
    </row>
    <row r="6861" spans="2:36" x14ac:dyDescent="0.3">
      <c r="B6861" s="224">
        <v>693800</v>
      </c>
      <c r="C6861" s="209">
        <v>293902</v>
      </c>
      <c r="D6861" s="206">
        <f t="shared" si="647"/>
        <v>0.42361199192850968</v>
      </c>
      <c r="E6861" s="208">
        <f t="shared" si="648"/>
        <v>0.45</v>
      </c>
      <c r="F6861" s="207">
        <v>16164.61</v>
      </c>
      <c r="G6861" s="207">
        <v>23512.16</v>
      </c>
      <c r="H6861" s="207">
        <v>26451.18</v>
      </c>
      <c r="I6861" s="214">
        <f t="shared" si="649"/>
        <v>275596</v>
      </c>
      <c r="J6861" s="211">
        <f t="shared" si="650"/>
        <v>0.39722686653214184</v>
      </c>
      <c r="K6861" s="212">
        <f t="shared" si="651"/>
        <v>0.45</v>
      </c>
      <c r="L6861" s="214">
        <f t="shared" si="652"/>
        <v>15157.78</v>
      </c>
      <c r="M6861" s="213">
        <f t="shared" si="653"/>
        <v>22047.68</v>
      </c>
      <c r="N6861" s="213">
        <f t="shared" si="654"/>
        <v>24803.64</v>
      </c>
      <c r="O6861" s="242">
        <f t="shared" si="655"/>
        <v>0.51529999999980647</v>
      </c>
      <c r="P6861" s="242"/>
      <c r="Q6861" s="179"/>
      <c r="R6861" s="179"/>
      <c r="S6861" s="179"/>
      <c r="T6861" s="179"/>
      <c r="U6861" s="179"/>
      <c r="V6861" s="179"/>
      <c r="W6861" s="179"/>
      <c r="X6861" s="179"/>
      <c r="Y6861" s="179"/>
      <c r="Z6861" s="179"/>
      <c r="AA6861" s="222"/>
      <c r="AB6861" s="222"/>
      <c r="AC6861" s="222"/>
      <c r="AD6861" s="179"/>
      <c r="AE6861" s="179"/>
      <c r="AF6861" s="179"/>
      <c r="AG6861" s="179"/>
      <c r="AH6861" s="179"/>
      <c r="AI6861" s="179"/>
      <c r="AJ6861" s="179"/>
    </row>
    <row r="6862" spans="2:36" x14ac:dyDescent="0.3">
      <c r="B6862" s="224">
        <v>693900</v>
      </c>
      <c r="C6862" s="209">
        <v>293947</v>
      </c>
      <c r="D6862" s="206">
        <f t="shared" si="647"/>
        <v>0.42361579478310996</v>
      </c>
      <c r="E6862" s="208">
        <f t="shared" si="648"/>
        <v>0.45</v>
      </c>
      <c r="F6862" s="207">
        <v>16167.08</v>
      </c>
      <c r="G6862" s="207">
        <v>23515.759999999998</v>
      </c>
      <c r="H6862" s="207">
        <v>26455.23</v>
      </c>
      <c r="I6862" s="214">
        <f t="shared" si="649"/>
        <v>275641</v>
      </c>
      <c r="J6862" s="211">
        <f t="shared" si="650"/>
        <v>0.39723447182591154</v>
      </c>
      <c r="K6862" s="212">
        <f t="shared" si="651"/>
        <v>0.45</v>
      </c>
      <c r="L6862" s="214">
        <f t="shared" si="652"/>
        <v>15160.254999999999</v>
      </c>
      <c r="M6862" s="213">
        <f t="shared" si="653"/>
        <v>22051.279999999999</v>
      </c>
      <c r="N6862" s="213">
        <f t="shared" si="654"/>
        <v>24807.69</v>
      </c>
      <c r="O6862" s="242">
        <f t="shared" si="655"/>
        <v>0.51519999999996802</v>
      </c>
      <c r="P6862" s="242"/>
      <c r="Q6862" s="179"/>
      <c r="R6862" s="179"/>
      <c r="S6862" s="179"/>
      <c r="T6862" s="179"/>
      <c r="U6862" s="179"/>
      <c r="V6862" s="179"/>
      <c r="W6862" s="179"/>
      <c r="X6862" s="179"/>
      <c r="Y6862" s="179"/>
      <c r="Z6862" s="179"/>
      <c r="AA6862" s="222"/>
      <c r="AB6862" s="222"/>
      <c r="AC6862" s="222"/>
      <c r="AD6862" s="179"/>
      <c r="AE6862" s="179"/>
      <c r="AF6862" s="179"/>
      <c r="AG6862" s="179"/>
      <c r="AH6862" s="179"/>
      <c r="AI6862" s="179"/>
      <c r="AJ6862" s="179"/>
    </row>
    <row r="6863" spans="2:36" x14ac:dyDescent="0.3">
      <c r="B6863" s="224">
        <v>694000</v>
      </c>
      <c r="C6863" s="209">
        <v>293992</v>
      </c>
      <c r="D6863" s="206">
        <f t="shared" si="647"/>
        <v>0.42361959654178677</v>
      </c>
      <c r="E6863" s="208">
        <f t="shared" si="648"/>
        <v>0.45</v>
      </c>
      <c r="F6863" s="207">
        <v>16169.56</v>
      </c>
      <c r="G6863" s="207">
        <v>23519.360000000001</v>
      </c>
      <c r="H6863" s="207">
        <v>26459.279999999999</v>
      </c>
      <c r="I6863" s="214">
        <f t="shared" si="649"/>
        <v>275686</v>
      </c>
      <c r="J6863" s="211">
        <f t="shared" si="650"/>
        <v>0.39724207492795388</v>
      </c>
      <c r="K6863" s="212">
        <f t="shared" si="651"/>
        <v>0.45</v>
      </c>
      <c r="L6863" s="214">
        <f t="shared" si="652"/>
        <v>15162.73</v>
      </c>
      <c r="M6863" s="213">
        <f t="shared" si="653"/>
        <v>22054.880000000001</v>
      </c>
      <c r="N6863" s="213">
        <f t="shared" si="654"/>
        <v>24811.739999999998</v>
      </c>
      <c r="O6863" s="242">
        <f t="shared" si="655"/>
        <v>0.51529999999966092</v>
      </c>
      <c r="P6863" s="242"/>
      <c r="Q6863" s="179"/>
      <c r="R6863" s="179"/>
      <c r="S6863" s="179"/>
      <c r="T6863" s="179"/>
      <c r="U6863" s="179"/>
      <c r="V6863" s="179"/>
      <c r="W6863" s="179"/>
      <c r="X6863" s="179"/>
      <c r="Y6863" s="179"/>
      <c r="Z6863" s="179"/>
      <c r="AA6863" s="222"/>
      <c r="AB6863" s="222"/>
      <c r="AC6863" s="222"/>
      <c r="AD6863" s="179"/>
      <c r="AE6863" s="179"/>
      <c r="AF6863" s="179"/>
      <c r="AG6863" s="179"/>
      <c r="AH6863" s="179"/>
      <c r="AI6863" s="179"/>
      <c r="AJ6863" s="179"/>
    </row>
    <row r="6864" spans="2:36" x14ac:dyDescent="0.3">
      <c r="B6864" s="224">
        <v>694100</v>
      </c>
      <c r="C6864" s="209">
        <v>294037</v>
      </c>
      <c r="D6864" s="206">
        <f t="shared" si="647"/>
        <v>0.42362339720501369</v>
      </c>
      <c r="E6864" s="208">
        <f t="shared" si="648"/>
        <v>0.45</v>
      </c>
      <c r="F6864" s="207">
        <v>16172.03</v>
      </c>
      <c r="G6864" s="207">
        <v>23522.959999999999</v>
      </c>
      <c r="H6864" s="207">
        <v>26463.33</v>
      </c>
      <c r="I6864" s="214">
        <f t="shared" si="649"/>
        <v>275731</v>
      </c>
      <c r="J6864" s="211">
        <f t="shared" si="650"/>
        <v>0.39724967583921628</v>
      </c>
      <c r="K6864" s="212">
        <f t="shared" si="651"/>
        <v>0.45</v>
      </c>
      <c r="L6864" s="214">
        <f t="shared" si="652"/>
        <v>15165.205</v>
      </c>
      <c r="M6864" s="213">
        <f t="shared" si="653"/>
        <v>22058.48</v>
      </c>
      <c r="N6864" s="213">
        <f t="shared" si="654"/>
        <v>24815.79</v>
      </c>
      <c r="O6864" s="242">
        <f t="shared" si="655"/>
        <v>0.51520000000047728</v>
      </c>
      <c r="P6864" s="242"/>
      <c r="Q6864" s="179"/>
      <c r="R6864" s="179"/>
      <c r="S6864" s="179"/>
      <c r="T6864" s="179"/>
      <c r="U6864" s="179"/>
      <c r="V6864" s="179"/>
      <c r="W6864" s="179"/>
      <c r="X6864" s="179"/>
      <c r="Y6864" s="179"/>
      <c r="Z6864" s="179"/>
      <c r="AA6864" s="222"/>
      <c r="AB6864" s="222"/>
      <c r="AC6864" s="222"/>
      <c r="AD6864" s="179"/>
      <c r="AE6864" s="179"/>
      <c r="AF6864" s="179"/>
      <c r="AG6864" s="179"/>
      <c r="AH6864" s="179"/>
      <c r="AI6864" s="179"/>
      <c r="AJ6864" s="179"/>
    </row>
    <row r="6865" spans="2:36" x14ac:dyDescent="0.3">
      <c r="B6865" s="224">
        <v>694200</v>
      </c>
      <c r="C6865" s="209">
        <v>294082</v>
      </c>
      <c r="D6865" s="206">
        <f t="shared" si="647"/>
        <v>0.42362719677326421</v>
      </c>
      <c r="E6865" s="208">
        <f t="shared" si="648"/>
        <v>0.45</v>
      </c>
      <c r="F6865" s="207">
        <v>16174.51</v>
      </c>
      <c r="G6865" s="207">
        <v>23526.560000000001</v>
      </c>
      <c r="H6865" s="207">
        <v>26467.38</v>
      </c>
      <c r="I6865" s="214">
        <f t="shared" si="649"/>
        <v>275776</v>
      </c>
      <c r="J6865" s="211">
        <f t="shared" si="650"/>
        <v>0.39725727456064536</v>
      </c>
      <c r="K6865" s="212">
        <f t="shared" si="651"/>
        <v>0.45</v>
      </c>
      <c r="L6865" s="214">
        <f t="shared" si="652"/>
        <v>15167.68</v>
      </c>
      <c r="M6865" s="213">
        <f t="shared" si="653"/>
        <v>22062.080000000002</v>
      </c>
      <c r="N6865" s="213">
        <f t="shared" si="654"/>
        <v>24819.84</v>
      </c>
      <c r="O6865" s="242">
        <f t="shared" si="655"/>
        <v>0.51530000000013387</v>
      </c>
      <c r="P6865" s="242"/>
      <c r="Q6865" s="179"/>
      <c r="R6865" s="179"/>
      <c r="S6865" s="179"/>
      <c r="T6865" s="179"/>
      <c r="U6865" s="179"/>
      <c r="V6865" s="179"/>
      <c r="W6865" s="179"/>
      <c r="X6865" s="179"/>
      <c r="Y6865" s="179"/>
      <c r="Z6865" s="179"/>
      <c r="AA6865" s="222"/>
      <c r="AB6865" s="222"/>
      <c r="AC6865" s="222"/>
      <c r="AD6865" s="179"/>
      <c r="AE6865" s="179"/>
      <c r="AF6865" s="179"/>
      <c r="AG6865" s="179"/>
      <c r="AH6865" s="179"/>
      <c r="AI6865" s="179"/>
      <c r="AJ6865" s="179"/>
    </row>
    <row r="6866" spans="2:36" x14ac:dyDescent="0.3">
      <c r="B6866" s="224">
        <v>694300</v>
      </c>
      <c r="C6866" s="209">
        <v>294127</v>
      </c>
      <c r="D6866" s="206">
        <f t="shared" si="647"/>
        <v>0.42363099524701137</v>
      </c>
      <c r="E6866" s="208">
        <f t="shared" si="648"/>
        <v>0.45</v>
      </c>
      <c r="F6866" s="207">
        <v>16176.98</v>
      </c>
      <c r="G6866" s="207">
        <v>23530.16</v>
      </c>
      <c r="H6866" s="207">
        <v>26471.43</v>
      </c>
      <c r="I6866" s="214">
        <f t="shared" si="649"/>
        <v>275821</v>
      </c>
      <c r="J6866" s="211">
        <f t="shared" si="650"/>
        <v>0.39726487109318737</v>
      </c>
      <c r="K6866" s="212">
        <f t="shared" si="651"/>
        <v>0.45</v>
      </c>
      <c r="L6866" s="214">
        <f t="shared" si="652"/>
        <v>15170.155000000001</v>
      </c>
      <c r="M6866" s="213">
        <f t="shared" si="653"/>
        <v>22065.68</v>
      </c>
      <c r="N6866" s="213">
        <f t="shared" si="654"/>
        <v>24823.89</v>
      </c>
      <c r="O6866" s="242">
        <f t="shared" si="655"/>
        <v>0.51519999999971333</v>
      </c>
      <c r="P6866" s="242"/>
      <c r="Q6866" s="179"/>
      <c r="R6866" s="179"/>
      <c r="S6866" s="179"/>
      <c r="T6866" s="179"/>
      <c r="U6866" s="179"/>
      <c r="V6866" s="179"/>
      <c r="W6866" s="179"/>
      <c r="X6866" s="179"/>
      <c r="Y6866" s="179"/>
      <c r="Z6866" s="179"/>
      <c r="AA6866" s="222"/>
      <c r="AB6866" s="222"/>
      <c r="AC6866" s="222"/>
      <c r="AD6866" s="179"/>
      <c r="AE6866" s="179"/>
      <c r="AF6866" s="179"/>
      <c r="AG6866" s="179"/>
      <c r="AH6866" s="179"/>
      <c r="AI6866" s="179"/>
      <c r="AJ6866" s="179"/>
    </row>
    <row r="6867" spans="2:36" x14ac:dyDescent="0.3">
      <c r="B6867" s="224">
        <v>694400</v>
      </c>
      <c r="C6867" s="209">
        <v>294172</v>
      </c>
      <c r="D6867" s="206">
        <f t="shared" si="647"/>
        <v>0.4236347926267281</v>
      </c>
      <c r="E6867" s="208">
        <f t="shared" si="648"/>
        <v>0.45</v>
      </c>
      <c r="F6867" s="207">
        <v>16179.46</v>
      </c>
      <c r="G6867" s="207">
        <v>23533.759999999998</v>
      </c>
      <c r="H6867" s="207">
        <v>26475.48</v>
      </c>
      <c r="I6867" s="214">
        <f t="shared" si="649"/>
        <v>275866</v>
      </c>
      <c r="J6867" s="211">
        <f t="shared" si="650"/>
        <v>0.39727246543778799</v>
      </c>
      <c r="K6867" s="212">
        <f t="shared" si="651"/>
        <v>0.45</v>
      </c>
      <c r="L6867" s="214">
        <f t="shared" si="652"/>
        <v>15172.63</v>
      </c>
      <c r="M6867" s="213">
        <f t="shared" si="653"/>
        <v>22069.279999999999</v>
      </c>
      <c r="N6867" s="213">
        <f t="shared" si="654"/>
        <v>24827.94</v>
      </c>
      <c r="O6867" s="242">
        <f t="shared" si="655"/>
        <v>0.51530000000002474</v>
      </c>
      <c r="P6867" s="242"/>
      <c r="Q6867" s="179"/>
      <c r="R6867" s="179"/>
      <c r="S6867" s="179"/>
      <c r="T6867" s="179"/>
      <c r="U6867" s="179"/>
      <c r="V6867" s="179"/>
      <c r="W6867" s="179"/>
      <c r="X6867" s="179"/>
      <c r="Y6867" s="179"/>
      <c r="Z6867" s="179"/>
      <c r="AA6867" s="222"/>
      <c r="AB6867" s="222"/>
      <c r="AC6867" s="222"/>
      <c r="AD6867" s="179"/>
      <c r="AE6867" s="179"/>
      <c r="AF6867" s="179"/>
      <c r="AG6867" s="179"/>
      <c r="AH6867" s="179"/>
      <c r="AI6867" s="179"/>
      <c r="AJ6867" s="179"/>
    </row>
    <row r="6868" spans="2:36" x14ac:dyDescent="0.3">
      <c r="B6868" s="224">
        <v>694500</v>
      </c>
      <c r="C6868" s="209">
        <v>294217</v>
      </c>
      <c r="D6868" s="206">
        <f t="shared" si="647"/>
        <v>0.42363858891288697</v>
      </c>
      <c r="E6868" s="208">
        <f t="shared" si="648"/>
        <v>0.45</v>
      </c>
      <c r="F6868" s="207">
        <v>16181.93</v>
      </c>
      <c r="G6868" s="207">
        <v>23537.360000000001</v>
      </c>
      <c r="H6868" s="207">
        <v>26479.53</v>
      </c>
      <c r="I6868" s="214">
        <f t="shared" si="649"/>
        <v>275911</v>
      </c>
      <c r="J6868" s="211">
        <f t="shared" si="650"/>
        <v>0.39728005759539237</v>
      </c>
      <c r="K6868" s="212">
        <f t="shared" si="651"/>
        <v>0.45</v>
      </c>
      <c r="L6868" s="214">
        <f t="shared" si="652"/>
        <v>15175.105</v>
      </c>
      <c r="M6868" s="213">
        <f t="shared" si="653"/>
        <v>22072.880000000001</v>
      </c>
      <c r="N6868" s="213">
        <f t="shared" si="654"/>
        <v>24831.989999999998</v>
      </c>
      <c r="O6868" s="242">
        <f t="shared" si="655"/>
        <v>0.51519999999964061</v>
      </c>
      <c r="P6868" s="242"/>
      <c r="Q6868" s="179"/>
      <c r="R6868" s="179"/>
      <c r="S6868" s="179"/>
      <c r="T6868" s="179"/>
      <c r="U6868" s="179"/>
      <c r="V6868" s="179"/>
      <c r="W6868" s="179"/>
      <c r="X6868" s="179"/>
      <c r="Y6868" s="179"/>
      <c r="Z6868" s="179"/>
      <c r="AA6868" s="222"/>
      <c r="AB6868" s="222"/>
      <c r="AC6868" s="222"/>
      <c r="AD6868" s="179"/>
      <c r="AE6868" s="179"/>
      <c r="AF6868" s="179"/>
      <c r="AG6868" s="179"/>
      <c r="AH6868" s="179"/>
      <c r="AI6868" s="179"/>
      <c r="AJ6868" s="179"/>
    </row>
    <row r="6869" spans="2:36" x14ac:dyDescent="0.3">
      <c r="B6869" s="224">
        <v>694600</v>
      </c>
      <c r="C6869" s="209">
        <v>294262</v>
      </c>
      <c r="D6869" s="206">
        <f t="shared" si="647"/>
        <v>0.42364238410596028</v>
      </c>
      <c r="E6869" s="208">
        <f t="shared" si="648"/>
        <v>0.45</v>
      </c>
      <c r="F6869" s="207">
        <v>16184.41</v>
      </c>
      <c r="G6869" s="207">
        <v>23540.959999999999</v>
      </c>
      <c r="H6869" s="207">
        <v>26483.58</v>
      </c>
      <c r="I6869" s="214">
        <f t="shared" si="649"/>
        <v>275956</v>
      </c>
      <c r="J6869" s="211">
        <f t="shared" si="650"/>
        <v>0.39728764756694501</v>
      </c>
      <c r="K6869" s="212">
        <f t="shared" si="651"/>
        <v>0.45</v>
      </c>
      <c r="L6869" s="214">
        <f t="shared" si="652"/>
        <v>15177.58</v>
      </c>
      <c r="M6869" s="213">
        <f t="shared" si="653"/>
        <v>22076.48</v>
      </c>
      <c r="N6869" s="213">
        <f t="shared" si="654"/>
        <v>24836.04</v>
      </c>
      <c r="O6869" s="242">
        <f t="shared" si="655"/>
        <v>0.5152999999999156</v>
      </c>
      <c r="P6869" s="242"/>
      <c r="Q6869" s="179"/>
      <c r="R6869" s="179"/>
      <c r="S6869" s="179"/>
      <c r="T6869" s="179"/>
      <c r="U6869" s="179"/>
      <c r="V6869" s="179"/>
      <c r="W6869" s="179"/>
      <c r="X6869" s="179"/>
      <c r="Y6869" s="179"/>
      <c r="Z6869" s="179"/>
      <c r="AA6869" s="222"/>
      <c r="AB6869" s="222"/>
      <c r="AC6869" s="222"/>
      <c r="AD6869" s="179"/>
      <c r="AE6869" s="179"/>
      <c r="AF6869" s="179"/>
      <c r="AG6869" s="179"/>
      <c r="AH6869" s="179"/>
      <c r="AI6869" s="179"/>
      <c r="AJ6869" s="179"/>
    </row>
    <row r="6870" spans="2:36" x14ac:dyDescent="0.3">
      <c r="B6870" s="224">
        <v>694700</v>
      </c>
      <c r="C6870" s="209">
        <v>294307</v>
      </c>
      <c r="D6870" s="206">
        <f t="shared" si="647"/>
        <v>0.42364617820642003</v>
      </c>
      <c r="E6870" s="208">
        <f t="shared" si="648"/>
        <v>0.45</v>
      </c>
      <c r="F6870" s="207">
        <v>16186.88</v>
      </c>
      <c r="G6870" s="207">
        <v>23544.560000000001</v>
      </c>
      <c r="H6870" s="207">
        <v>26487.63</v>
      </c>
      <c r="I6870" s="214">
        <f t="shared" si="649"/>
        <v>276001</v>
      </c>
      <c r="J6870" s="211">
        <f t="shared" si="650"/>
        <v>0.39729523535338995</v>
      </c>
      <c r="K6870" s="212">
        <f t="shared" si="651"/>
        <v>0.45</v>
      </c>
      <c r="L6870" s="214">
        <f t="shared" si="652"/>
        <v>15180.055</v>
      </c>
      <c r="M6870" s="213">
        <f t="shared" si="653"/>
        <v>22080.080000000002</v>
      </c>
      <c r="N6870" s="213">
        <f t="shared" si="654"/>
        <v>24840.09</v>
      </c>
      <c r="O6870" s="242">
        <f t="shared" si="655"/>
        <v>0.51520000000007715</v>
      </c>
      <c r="P6870" s="242"/>
      <c r="Q6870" s="179"/>
      <c r="R6870" s="179"/>
      <c r="S6870" s="179"/>
      <c r="T6870" s="179"/>
      <c r="U6870" s="179"/>
      <c r="V6870" s="179"/>
      <c r="W6870" s="179"/>
      <c r="X6870" s="179"/>
      <c r="Y6870" s="179"/>
      <c r="Z6870" s="179"/>
      <c r="AA6870" s="222"/>
      <c r="AB6870" s="222"/>
      <c r="AC6870" s="222"/>
      <c r="AD6870" s="179"/>
      <c r="AE6870" s="179"/>
      <c r="AF6870" s="179"/>
      <c r="AG6870" s="179"/>
      <c r="AH6870" s="179"/>
      <c r="AI6870" s="179"/>
      <c r="AJ6870" s="179"/>
    </row>
    <row r="6871" spans="2:36" x14ac:dyDescent="0.3">
      <c r="B6871" s="224">
        <v>694800</v>
      </c>
      <c r="C6871" s="209">
        <v>294352</v>
      </c>
      <c r="D6871" s="206">
        <f t="shared" si="647"/>
        <v>0.42364997121473807</v>
      </c>
      <c r="E6871" s="208">
        <f t="shared" si="648"/>
        <v>0.45</v>
      </c>
      <c r="F6871" s="207">
        <v>16189.36</v>
      </c>
      <c r="G6871" s="207">
        <v>23548.16</v>
      </c>
      <c r="H6871" s="207">
        <v>26491.68</v>
      </c>
      <c r="I6871" s="214">
        <f t="shared" si="649"/>
        <v>276046</v>
      </c>
      <c r="J6871" s="211">
        <f t="shared" si="650"/>
        <v>0.39730282095567071</v>
      </c>
      <c r="K6871" s="212">
        <f t="shared" si="651"/>
        <v>0.45</v>
      </c>
      <c r="L6871" s="214">
        <f t="shared" si="652"/>
        <v>15182.53</v>
      </c>
      <c r="M6871" s="213">
        <f t="shared" si="653"/>
        <v>22083.68</v>
      </c>
      <c r="N6871" s="213">
        <f t="shared" si="654"/>
        <v>24844.14</v>
      </c>
      <c r="O6871" s="242">
        <f t="shared" si="655"/>
        <v>0.51529999999980647</v>
      </c>
      <c r="P6871" s="242"/>
      <c r="Q6871" s="179"/>
      <c r="R6871" s="179"/>
      <c r="S6871" s="179"/>
      <c r="T6871" s="179"/>
      <c r="U6871" s="179"/>
      <c r="V6871" s="179"/>
      <c r="W6871" s="179"/>
      <c r="X6871" s="179"/>
      <c r="Y6871" s="179"/>
      <c r="Z6871" s="179"/>
      <c r="AA6871" s="222"/>
      <c r="AB6871" s="222"/>
      <c r="AC6871" s="222"/>
      <c r="AD6871" s="179"/>
      <c r="AE6871" s="179"/>
      <c r="AF6871" s="179"/>
      <c r="AG6871" s="179"/>
      <c r="AH6871" s="179"/>
      <c r="AI6871" s="179"/>
      <c r="AJ6871" s="179"/>
    </row>
    <row r="6872" spans="2:36" x14ac:dyDescent="0.3">
      <c r="B6872" s="224">
        <v>694900</v>
      </c>
      <c r="C6872" s="209">
        <v>294397</v>
      </c>
      <c r="D6872" s="206">
        <f t="shared" ref="D6872:D6935" si="656">C6872/B6872</f>
        <v>0.42365376313138581</v>
      </c>
      <c r="E6872" s="208">
        <f t="shared" ref="E6872:E6935" si="657">(C6872-C6871)/(B6872-B6871)</f>
        <v>0.45</v>
      </c>
      <c r="F6872" s="207">
        <v>16191.83</v>
      </c>
      <c r="G6872" s="207">
        <v>23551.759999999998</v>
      </c>
      <c r="H6872" s="207">
        <v>26495.73</v>
      </c>
      <c r="I6872" s="214">
        <f t="shared" si="649"/>
        <v>276091</v>
      </c>
      <c r="J6872" s="211">
        <f t="shared" si="650"/>
        <v>0.3973104043747302</v>
      </c>
      <c r="K6872" s="212">
        <f t="shared" si="651"/>
        <v>0.45</v>
      </c>
      <c r="L6872" s="214">
        <f t="shared" si="652"/>
        <v>15185.004999999999</v>
      </c>
      <c r="M6872" s="213">
        <f t="shared" si="653"/>
        <v>22087.279999999999</v>
      </c>
      <c r="N6872" s="213">
        <f t="shared" si="654"/>
        <v>24848.19</v>
      </c>
      <c r="O6872" s="242">
        <f t="shared" si="655"/>
        <v>0.51519999999996802</v>
      </c>
      <c r="P6872" s="242"/>
      <c r="Q6872" s="179"/>
      <c r="R6872" s="179"/>
      <c r="S6872" s="179"/>
      <c r="T6872" s="179"/>
      <c r="U6872" s="179"/>
      <c r="V6872" s="179"/>
      <c r="W6872" s="179"/>
      <c r="X6872" s="179"/>
      <c r="Y6872" s="179"/>
      <c r="Z6872" s="179"/>
      <c r="AA6872" s="222"/>
      <c r="AB6872" s="222"/>
      <c r="AC6872" s="222"/>
      <c r="AD6872" s="179"/>
      <c r="AE6872" s="179"/>
      <c r="AF6872" s="179"/>
      <c r="AG6872" s="179"/>
      <c r="AH6872" s="179"/>
      <c r="AI6872" s="179"/>
      <c r="AJ6872" s="179"/>
    </row>
    <row r="6873" spans="2:36" x14ac:dyDescent="0.3">
      <c r="B6873" s="224">
        <v>695000</v>
      </c>
      <c r="C6873" s="209">
        <v>294442</v>
      </c>
      <c r="D6873" s="206">
        <f t="shared" si="656"/>
        <v>0.42365755395683452</v>
      </c>
      <c r="E6873" s="208">
        <f t="shared" si="657"/>
        <v>0.45</v>
      </c>
      <c r="F6873" s="207">
        <v>16194.31</v>
      </c>
      <c r="G6873" s="207">
        <v>23555.360000000001</v>
      </c>
      <c r="H6873" s="207">
        <v>26499.78</v>
      </c>
      <c r="I6873" s="214">
        <f t="shared" si="649"/>
        <v>276136</v>
      </c>
      <c r="J6873" s="211">
        <f t="shared" si="650"/>
        <v>0.39731798561151077</v>
      </c>
      <c r="K6873" s="212">
        <f t="shared" si="651"/>
        <v>0.45</v>
      </c>
      <c r="L6873" s="214">
        <f t="shared" si="652"/>
        <v>15187.48</v>
      </c>
      <c r="M6873" s="213">
        <f t="shared" si="653"/>
        <v>22090.880000000001</v>
      </c>
      <c r="N6873" s="213">
        <f t="shared" si="654"/>
        <v>24852.239999999998</v>
      </c>
      <c r="O6873" s="242">
        <f t="shared" si="655"/>
        <v>0.51529999999966092</v>
      </c>
      <c r="P6873" s="242"/>
      <c r="Q6873" s="179"/>
      <c r="R6873" s="179"/>
      <c r="S6873" s="179"/>
      <c r="T6873" s="179"/>
      <c r="U6873" s="179"/>
      <c r="V6873" s="179"/>
      <c r="W6873" s="179"/>
      <c r="X6873" s="179"/>
      <c r="Y6873" s="179"/>
      <c r="Z6873" s="179"/>
      <c r="AA6873" s="222"/>
      <c r="AB6873" s="222"/>
      <c r="AC6873" s="222"/>
      <c r="AD6873" s="179"/>
      <c r="AE6873" s="179"/>
      <c r="AF6873" s="179"/>
      <c r="AG6873" s="179"/>
      <c r="AH6873" s="179"/>
      <c r="AI6873" s="179"/>
      <c r="AJ6873" s="179"/>
    </row>
    <row r="6874" spans="2:36" x14ac:dyDescent="0.3">
      <c r="B6874" s="224">
        <v>695100</v>
      </c>
      <c r="C6874" s="209">
        <v>294487</v>
      </c>
      <c r="D6874" s="206">
        <f t="shared" si="656"/>
        <v>0.42366134369155517</v>
      </c>
      <c r="E6874" s="208">
        <f t="shared" si="657"/>
        <v>0.45</v>
      </c>
      <c r="F6874" s="207">
        <v>16196.78</v>
      </c>
      <c r="G6874" s="207">
        <v>23558.959999999999</v>
      </c>
      <c r="H6874" s="207">
        <v>26503.83</v>
      </c>
      <c r="I6874" s="214">
        <f t="shared" si="649"/>
        <v>276181</v>
      </c>
      <c r="J6874" s="211">
        <f t="shared" si="650"/>
        <v>0.3973255646669544</v>
      </c>
      <c r="K6874" s="212">
        <f t="shared" si="651"/>
        <v>0.45</v>
      </c>
      <c r="L6874" s="214">
        <f t="shared" si="652"/>
        <v>15189.955</v>
      </c>
      <c r="M6874" s="213">
        <f t="shared" si="653"/>
        <v>22094.48</v>
      </c>
      <c r="N6874" s="213">
        <f t="shared" si="654"/>
        <v>24856.29</v>
      </c>
      <c r="O6874" s="242">
        <f t="shared" si="655"/>
        <v>0.51520000000047728</v>
      </c>
      <c r="P6874" s="242"/>
      <c r="Q6874" s="179"/>
      <c r="R6874" s="179"/>
      <c r="S6874" s="179"/>
      <c r="T6874" s="179"/>
      <c r="U6874" s="179"/>
      <c r="V6874" s="179"/>
      <c r="W6874" s="179"/>
      <c r="X6874" s="179"/>
      <c r="Y6874" s="179"/>
      <c r="Z6874" s="179"/>
      <c r="AA6874" s="222"/>
      <c r="AB6874" s="222"/>
      <c r="AC6874" s="222"/>
      <c r="AD6874" s="179"/>
      <c r="AE6874" s="179"/>
      <c r="AF6874" s="179"/>
      <c r="AG6874" s="179"/>
      <c r="AH6874" s="179"/>
      <c r="AI6874" s="179"/>
      <c r="AJ6874" s="179"/>
    </row>
    <row r="6875" spans="2:36" x14ac:dyDescent="0.3">
      <c r="B6875" s="224">
        <v>695200</v>
      </c>
      <c r="C6875" s="209">
        <v>294532</v>
      </c>
      <c r="D6875" s="206">
        <f t="shared" si="656"/>
        <v>0.42366513233601844</v>
      </c>
      <c r="E6875" s="208">
        <f t="shared" si="657"/>
        <v>0.45</v>
      </c>
      <c r="F6875" s="207">
        <v>16199.26</v>
      </c>
      <c r="G6875" s="207">
        <v>23562.560000000001</v>
      </c>
      <c r="H6875" s="207">
        <v>26507.88</v>
      </c>
      <c r="I6875" s="214">
        <f t="shared" si="649"/>
        <v>276226</v>
      </c>
      <c r="J6875" s="211">
        <f t="shared" si="650"/>
        <v>0.39733314154200228</v>
      </c>
      <c r="K6875" s="212">
        <f t="shared" si="651"/>
        <v>0.45</v>
      </c>
      <c r="L6875" s="214">
        <f t="shared" si="652"/>
        <v>15192.43</v>
      </c>
      <c r="M6875" s="213">
        <f t="shared" si="653"/>
        <v>22098.080000000002</v>
      </c>
      <c r="N6875" s="213">
        <f t="shared" si="654"/>
        <v>24860.34</v>
      </c>
      <c r="O6875" s="242">
        <f t="shared" si="655"/>
        <v>0.51530000000013387</v>
      </c>
      <c r="P6875" s="242"/>
      <c r="Q6875" s="179"/>
      <c r="R6875" s="179"/>
      <c r="S6875" s="179"/>
      <c r="T6875" s="179"/>
      <c r="U6875" s="179"/>
      <c r="V6875" s="179"/>
      <c r="W6875" s="179"/>
      <c r="X6875" s="179"/>
      <c r="Y6875" s="179"/>
      <c r="Z6875" s="179"/>
      <c r="AA6875" s="222"/>
      <c r="AB6875" s="222"/>
      <c r="AC6875" s="222"/>
      <c r="AD6875" s="179"/>
      <c r="AE6875" s="179"/>
      <c r="AF6875" s="179"/>
      <c r="AG6875" s="179"/>
      <c r="AH6875" s="179"/>
      <c r="AI6875" s="179"/>
      <c r="AJ6875" s="179"/>
    </row>
    <row r="6876" spans="2:36" x14ac:dyDescent="0.3">
      <c r="B6876" s="224">
        <v>695300</v>
      </c>
      <c r="C6876" s="209">
        <v>294577</v>
      </c>
      <c r="D6876" s="206">
        <f t="shared" si="656"/>
        <v>0.42366891989069466</v>
      </c>
      <c r="E6876" s="208">
        <f t="shared" si="657"/>
        <v>0.45</v>
      </c>
      <c r="F6876" s="207">
        <v>16201.73</v>
      </c>
      <c r="G6876" s="207">
        <v>23566.16</v>
      </c>
      <c r="H6876" s="207">
        <v>26511.93</v>
      </c>
      <c r="I6876" s="214">
        <f t="shared" si="649"/>
        <v>276271</v>
      </c>
      <c r="J6876" s="211">
        <f t="shared" si="650"/>
        <v>0.39734071623759526</v>
      </c>
      <c r="K6876" s="212">
        <f t="shared" si="651"/>
        <v>0.45</v>
      </c>
      <c r="L6876" s="214">
        <f t="shared" si="652"/>
        <v>15194.905000000001</v>
      </c>
      <c r="M6876" s="213">
        <f t="shared" si="653"/>
        <v>22101.68</v>
      </c>
      <c r="N6876" s="213">
        <f t="shared" si="654"/>
        <v>24864.39</v>
      </c>
      <c r="O6876" s="242">
        <f t="shared" si="655"/>
        <v>0.51519999999971333</v>
      </c>
      <c r="P6876" s="242"/>
      <c r="Q6876" s="179"/>
      <c r="R6876" s="179"/>
      <c r="S6876" s="179"/>
      <c r="T6876" s="179"/>
      <c r="U6876" s="179"/>
      <c r="V6876" s="179"/>
      <c r="W6876" s="179"/>
      <c r="X6876" s="179"/>
      <c r="Y6876" s="179"/>
      <c r="Z6876" s="179"/>
      <c r="AA6876" s="222"/>
      <c r="AB6876" s="222"/>
      <c r="AC6876" s="222"/>
      <c r="AD6876" s="179"/>
      <c r="AE6876" s="179"/>
      <c r="AF6876" s="179"/>
      <c r="AG6876" s="179"/>
      <c r="AH6876" s="179"/>
      <c r="AI6876" s="179"/>
      <c r="AJ6876" s="179"/>
    </row>
    <row r="6877" spans="2:36" x14ac:dyDescent="0.3">
      <c r="B6877" s="224">
        <v>695400</v>
      </c>
      <c r="C6877" s="209">
        <v>294622</v>
      </c>
      <c r="D6877" s="206">
        <f t="shared" si="656"/>
        <v>0.42367270635605409</v>
      </c>
      <c r="E6877" s="208">
        <f t="shared" si="657"/>
        <v>0.45</v>
      </c>
      <c r="F6877" s="207">
        <v>16204.21</v>
      </c>
      <c r="G6877" s="207">
        <v>23569.759999999998</v>
      </c>
      <c r="H6877" s="207">
        <v>26515.98</v>
      </c>
      <c r="I6877" s="214">
        <f t="shared" si="649"/>
        <v>276316</v>
      </c>
      <c r="J6877" s="211">
        <f t="shared" si="650"/>
        <v>0.3973482887546736</v>
      </c>
      <c r="K6877" s="212">
        <f t="shared" si="651"/>
        <v>0.45</v>
      </c>
      <c r="L6877" s="214">
        <f t="shared" si="652"/>
        <v>15197.38</v>
      </c>
      <c r="M6877" s="213">
        <f t="shared" si="653"/>
        <v>22105.279999999999</v>
      </c>
      <c r="N6877" s="213">
        <f t="shared" si="654"/>
        <v>24868.44</v>
      </c>
      <c r="O6877" s="242">
        <f t="shared" si="655"/>
        <v>0.51530000000002474</v>
      </c>
      <c r="P6877" s="242"/>
      <c r="Q6877" s="179"/>
      <c r="R6877" s="179"/>
      <c r="S6877" s="179"/>
      <c r="T6877" s="179"/>
      <c r="U6877" s="179"/>
      <c r="V6877" s="179"/>
      <c r="W6877" s="179"/>
      <c r="X6877" s="179"/>
      <c r="Y6877" s="179"/>
      <c r="Z6877" s="179"/>
      <c r="AA6877" s="222"/>
      <c r="AB6877" s="222"/>
      <c r="AC6877" s="222"/>
      <c r="AD6877" s="179"/>
      <c r="AE6877" s="179"/>
      <c r="AF6877" s="179"/>
      <c r="AG6877" s="179"/>
      <c r="AH6877" s="179"/>
      <c r="AI6877" s="179"/>
      <c r="AJ6877" s="179"/>
    </row>
    <row r="6878" spans="2:36" x14ac:dyDescent="0.3">
      <c r="B6878" s="224">
        <v>695500</v>
      </c>
      <c r="C6878" s="209">
        <v>294667</v>
      </c>
      <c r="D6878" s="206">
        <f t="shared" si="656"/>
        <v>0.4236764917325665</v>
      </c>
      <c r="E6878" s="208">
        <f t="shared" si="657"/>
        <v>0.45</v>
      </c>
      <c r="F6878" s="207">
        <v>16206.68</v>
      </c>
      <c r="G6878" s="207">
        <v>23573.360000000001</v>
      </c>
      <c r="H6878" s="207">
        <v>26520.03</v>
      </c>
      <c r="I6878" s="214">
        <f t="shared" si="649"/>
        <v>276361</v>
      </c>
      <c r="J6878" s="211">
        <f t="shared" si="650"/>
        <v>0.39735585909417687</v>
      </c>
      <c r="K6878" s="212">
        <f t="shared" si="651"/>
        <v>0.45</v>
      </c>
      <c r="L6878" s="214">
        <f t="shared" si="652"/>
        <v>15199.855</v>
      </c>
      <c r="M6878" s="213">
        <f t="shared" si="653"/>
        <v>22108.880000000001</v>
      </c>
      <c r="N6878" s="213">
        <f t="shared" si="654"/>
        <v>24872.489999999998</v>
      </c>
      <c r="O6878" s="242">
        <f t="shared" si="655"/>
        <v>0.51519999999964061</v>
      </c>
      <c r="P6878" s="242"/>
      <c r="Q6878" s="179"/>
      <c r="R6878" s="179"/>
      <c r="S6878" s="179"/>
      <c r="T6878" s="179"/>
      <c r="U6878" s="179"/>
      <c r="V6878" s="179"/>
      <c r="W6878" s="179"/>
      <c r="X6878" s="179"/>
      <c r="Y6878" s="179"/>
      <c r="Z6878" s="179"/>
      <c r="AA6878" s="222"/>
      <c r="AB6878" s="222"/>
      <c r="AC6878" s="222"/>
      <c r="AD6878" s="179"/>
      <c r="AE6878" s="179"/>
      <c r="AF6878" s="179"/>
      <c r="AG6878" s="179"/>
      <c r="AH6878" s="179"/>
      <c r="AI6878" s="179"/>
      <c r="AJ6878" s="179"/>
    </row>
    <row r="6879" spans="2:36" x14ac:dyDescent="0.3">
      <c r="B6879" s="224">
        <v>695600</v>
      </c>
      <c r="C6879" s="209">
        <v>294712</v>
      </c>
      <c r="D6879" s="206">
        <f t="shared" si="656"/>
        <v>0.42368027602070157</v>
      </c>
      <c r="E6879" s="208">
        <f t="shared" si="657"/>
        <v>0.45</v>
      </c>
      <c r="F6879" s="207">
        <v>16209.16</v>
      </c>
      <c r="G6879" s="207">
        <v>23576.959999999999</v>
      </c>
      <c r="H6879" s="207">
        <v>26524.080000000002</v>
      </c>
      <c r="I6879" s="214">
        <f t="shared" si="649"/>
        <v>276406</v>
      </c>
      <c r="J6879" s="211">
        <f t="shared" si="650"/>
        <v>0.39736342725704427</v>
      </c>
      <c r="K6879" s="212">
        <f t="shared" si="651"/>
        <v>0.45</v>
      </c>
      <c r="L6879" s="214">
        <f t="shared" si="652"/>
        <v>15202.33</v>
      </c>
      <c r="M6879" s="213">
        <f t="shared" si="653"/>
        <v>22112.48</v>
      </c>
      <c r="N6879" s="213">
        <f t="shared" si="654"/>
        <v>24876.54</v>
      </c>
      <c r="O6879" s="242">
        <f t="shared" si="655"/>
        <v>0.5152999999999156</v>
      </c>
      <c r="P6879" s="242"/>
      <c r="Q6879" s="179"/>
      <c r="R6879" s="179"/>
      <c r="S6879" s="179"/>
      <c r="T6879" s="179"/>
      <c r="U6879" s="179"/>
      <c r="V6879" s="179"/>
      <c r="W6879" s="179"/>
      <c r="X6879" s="179"/>
      <c r="Y6879" s="179"/>
      <c r="Z6879" s="179"/>
      <c r="AA6879" s="222"/>
      <c r="AB6879" s="222"/>
      <c r="AC6879" s="222"/>
      <c r="AD6879" s="179"/>
      <c r="AE6879" s="179"/>
      <c r="AF6879" s="179"/>
      <c r="AG6879" s="179"/>
      <c r="AH6879" s="179"/>
      <c r="AI6879" s="179"/>
      <c r="AJ6879" s="179"/>
    </row>
    <row r="6880" spans="2:36" x14ac:dyDescent="0.3">
      <c r="B6880" s="224">
        <v>695700</v>
      </c>
      <c r="C6880" s="209">
        <v>294757</v>
      </c>
      <c r="D6880" s="206">
        <f t="shared" si="656"/>
        <v>0.42368405922092855</v>
      </c>
      <c r="E6880" s="208">
        <f t="shared" si="657"/>
        <v>0.45</v>
      </c>
      <c r="F6880" s="207">
        <v>16211.63</v>
      </c>
      <c r="G6880" s="207">
        <v>23580.560000000001</v>
      </c>
      <c r="H6880" s="207">
        <v>26528.13</v>
      </c>
      <c r="I6880" s="214">
        <f t="shared" si="649"/>
        <v>276451</v>
      </c>
      <c r="J6880" s="211">
        <f t="shared" si="650"/>
        <v>0.39737099324421449</v>
      </c>
      <c r="K6880" s="212">
        <f t="shared" si="651"/>
        <v>0.45</v>
      </c>
      <c r="L6880" s="214">
        <f t="shared" si="652"/>
        <v>15204.805</v>
      </c>
      <c r="M6880" s="213">
        <f t="shared" si="653"/>
        <v>22116.080000000002</v>
      </c>
      <c r="N6880" s="213">
        <f t="shared" si="654"/>
        <v>24880.59</v>
      </c>
      <c r="O6880" s="242">
        <f t="shared" si="655"/>
        <v>0.51520000000007715</v>
      </c>
      <c r="P6880" s="242"/>
      <c r="Q6880" s="179"/>
      <c r="R6880" s="179"/>
      <c r="S6880" s="179"/>
      <c r="T6880" s="179"/>
      <c r="U6880" s="179"/>
      <c r="V6880" s="179"/>
      <c r="W6880" s="179"/>
      <c r="X6880" s="179"/>
      <c r="Y6880" s="179"/>
      <c r="Z6880" s="179"/>
      <c r="AA6880" s="222"/>
      <c r="AB6880" s="222"/>
      <c r="AC6880" s="222"/>
      <c r="AD6880" s="179"/>
      <c r="AE6880" s="179"/>
      <c r="AF6880" s="179"/>
      <c r="AG6880" s="179"/>
      <c r="AH6880" s="179"/>
      <c r="AI6880" s="179"/>
      <c r="AJ6880" s="179"/>
    </row>
    <row r="6881" spans="2:36" x14ac:dyDescent="0.3">
      <c r="B6881" s="224">
        <v>695800</v>
      </c>
      <c r="C6881" s="209">
        <v>294802</v>
      </c>
      <c r="D6881" s="206">
        <f t="shared" si="656"/>
        <v>0.42368784133371656</v>
      </c>
      <c r="E6881" s="208">
        <f t="shared" si="657"/>
        <v>0.45</v>
      </c>
      <c r="F6881" s="207">
        <v>16214.11</v>
      </c>
      <c r="G6881" s="207">
        <v>23584.16</v>
      </c>
      <c r="H6881" s="207">
        <v>26532.18</v>
      </c>
      <c r="I6881" s="214">
        <f t="shared" si="649"/>
        <v>276496</v>
      </c>
      <c r="J6881" s="211">
        <f t="shared" si="650"/>
        <v>0.39737855705662545</v>
      </c>
      <c r="K6881" s="212">
        <f t="shared" si="651"/>
        <v>0.45</v>
      </c>
      <c r="L6881" s="214">
        <f t="shared" si="652"/>
        <v>15207.28</v>
      </c>
      <c r="M6881" s="213">
        <f t="shared" si="653"/>
        <v>22119.68</v>
      </c>
      <c r="N6881" s="213">
        <f t="shared" si="654"/>
        <v>24884.639999999999</v>
      </c>
      <c r="O6881" s="242">
        <f t="shared" si="655"/>
        <v>0.51529999999980647</v>
      </c>
      <c r="P6881" s="242"/>
      <c r="Q6881" s="179"/>
      <c r="R6881" s="179"/>
      <c r="S6881" s="179"/>
      <c r="T6881" s="179"/>
      <c r="U6881" s="179"/>
      <c r="V6881" s="179"/>
      <c r="W6881" s="179"/>
      <c r="X6881" s="179"/>
      <c r="Y6881" s="179"/>
      <c r="Z6881" s="179"/>
      <c r="AA6881" s="222"/>
      <c r="AB6881" s="222"/>
      <c r="AC6881" s="222"/>
      <c r="AD6881" s="179"/>
      <c r="AE6881" s="179"/>
      <c r="AF6881" s="179"/>
      <c r="AG6881" s="179"/>
      <c r="AH6881" s="179"/>
      <c r="AI6881" s="179"/>
      <c r="AJ6881" s="179"/>
    </row>
    <row r="6882" spans="2:36" x14ac:dyDescent="0.3">
      <c r="B6882" s="224">
        <v>695900</v>
      </c>
      <c r="C6882" s="209">
        <v>294847</v>
      </c>
      <c r="D6882" s="206">
        <f t="shared" si="656"/>
        <v>0.42369162235953439</v>
      </c>
      <c r="E6882" s="208">
        <f t="shared" si="657"/>
        <v>0.45</v>
      </c>
      <c r="F6882" s="207">
        <v>16216.58</v>
      </c>
      <c r="G6882" s="207">
        <v>23587.759999999998</v>
      </c>
      <c r="H6882" s="207">
        <v>26536.23</v>
      </c>
      <c r="I6882" s="214">
        <f t="shared" si="649"/>
        <v>276541</v>
      </c>
      <c r="J6882" s="211">
        <f t="shared" si="650"/>
        <v>0.39738611869521484</v>
      </c>
      <c r="K6882" s="212">
        <f t="shared" si="651"/>
        <v>0.45</v>
      </c>
      <c r="L6882" s="214">
        <f t="shared" si="652"/>
        <v>15209.754999999999</v>
      </c>
      <c r="M6882" s="213">
        <f t="shared" si="653"/>
        <v>22123.279999999999</v>
      </c>
      <c r="N6882" s="213">
        <f t="shared" si="654"/>
        <v>24888.69</v>
      </c>
      <c r="O6882" s="242">
        <f t="shared" si="655"/>
        <v>0.51519999999996802</v>
      </c>
      <c r="P6882" s="242"/>
      <c r="Q6882" s="179"/>
      <c r="R6882" s="179"/>
      <c r="S6882" s="179"/>
      <c r="T6882" s="179"/>
      <c r="U6882" s="179"/>
      <c r="V6882" s="179"/>
      <c r="W6882" s="179"/>
      <c r="X6882" s="179"/>
      <c r="Y6882" s="179"/>
      <c r="Z6882" s="179"/>
      <c r="AA6882" s="222"/>
      <c r="AB6882" s="222"/>
      <c r="AC6882" s="222"/>
      <c r="AD6882" s="179"/>
      <c r="AE6882" s="179"/>
      <c r="AF6882" s="179"/>
      <c r="AG6882" s="179"/>
      <c r="AH6882" s="179"/>
      <c r="AI6882" s="179"/>
      <c r="AJ6882" s="179"/>
    </row>
    <row r="6883" spans="2:36" x14ac:dyDescent="0.3">
      <c r="B6883" s="224">
        <v>696000</v>
      </c>
      <c r="C6883" s="209">
        <v>294892</v>
      </c>
      <c r="D6883" s="206">
        <f t="shared" si="656"/>
        <v>0.42369540229885055</v>
      </c>
      <c r="E6883" s="208">
        <f t="shared" si="657"/>
        <v>0.45</v>
      </c>
      <c r="F6883" s="207">
        <v>16219.06</v>
      </c>
      <c r="G6883" s="207">
        <v>23591.360000000001</v>
      </c>
      <c r="H6883" s="207">
        <v>26540.28</v>
      </c>
      <c r="I6883" s="214">
        <f t="shared" si="649"/>
        <v>276586</v>
      </c>
      <c r="J6883" s="211">
        <f t="shared" si="650"/>
        <v>0.39739367816091953</v>
      </c>
      <c r="K6883" s="212">
        <f t="shared" si="651"/>
        <v>0.45</v>
      </c>
      <c r="L6883" s="214">
        <f t="shared" si="652"/>
        <v>15212.23</v>
      </c>
      <c r="M6883" s="213">
        <f t="shared" si="653"/>
        <v>22126.880000000001</v>
      </c>
      <c r="N6883" s="213">
        <f t="shared" si="654"/>
        <v>24892.739999999998</v>
      </c>
      <c r="O6883" s="242">
        <f t="shared" si="655"/>
        <v>0.51529999999966092</v>
      </c>
      <c r="P6883" s="242"/>
      <c r="Q6883" s="179"/>
      <c r="R6883" s="179"/>
      <c r="S6883" s="179"/>
      <c r="T6883" s="179"/>
      <c r="U6883" s="179"/>
      <c r="V6883" s="179"/>
      <c r="W6883" s="179"/>
      <c r="X6883" s="179"/>
      <c r="Y6883" s="179"/>
      <c r="Z6883" s="179"/>
      <c r="AA6883" s="222"/>
      <c r="AB6883" s="222"/>
      <c r="AC6883" s="222"/>
      <c r="AD6883" s="179"/>
      <c r="AE6883" s="179"/>
      <c r="AF6883" s="179"/>
      <c r="AG6883" s="179"/>
      <c r="AH6883" s="179"/>
      <c r="AI6883" s="179"/>
      <c r="AJ6883" s="179"/>
    </row>
    <row r="6884" spans="2:36" x14ac:dyDescent="0.3">
      <c r="B6884" s="224">
        <v>696100</v>
      </c>
      <c r="C6884" s="209">
        <v>294937</v>
      </c>
      <c r="D6884" s="206">
        <f t="shared" si="656"/>
        <v>0.42369918115213334</v>
      </c>
      <c r="E6884" s="208">
        <f t="shared" si="657"/>
        <v>0.45</v>
      </c>
      <c r="F6884" s="207">
        <v>16221.53</v>
      </c>
      <c r="G6884" s="207">
        <v>23594.959999999999</v>
      </c>
      <c r="H6884" s="207">
        <v>26544.33</v>
      </c>
      <c r="I6884" s="214">
        <f t="shared" si="649"/>
        <v>276631</v>
      </c>
      <c r="J6884" s="211">
        <f t="shared" si="650"/>
        <v>0.39740123545467604</v>
      </c>
      <c r="K6884" s="212">
        <f t="shared" si="651"/>
        <v>0.45</v>
      </c>
      <c r="L6884" s="214">
        <f t="shared" si="652"/>
        <v>15214.705</v>
      </c>
      <c r="M6884" s="213">
        <f t="shared" si="653"/>
        <v>22130.48</v>
      </c>
      <c r="N6884" s="213">
        <f t="shared" si="654"/>
        <v>24896.79</v>
      </c>
      <c r="O6884" s="242">
        <f t="shared" si="655"/>
        <v>0.51520000000047728</v>
      </c>
      <c r="P6884" s="242"/>
      <c r="Q6884" s="179"/>
      <c r="R6884" s="179"/>
      <c r="S6884" s="179"/>
      <c r="T6884" s="179"/>
      <c r="U6884" s="179"/>
      <c r="V6884" s="179"/>
      <c r="W6884" s="179"/>
      <c r="X6884" s="179"/>
      <c r="Y6884" s="179"/>
      <c r="Z6884" s="179"/>
      <c r="AA6884" s="222"/>
      <c r="AB6884" s="222"/>
      <c r="AC6884" s="222"/>
      <c r="AD6884" s="179"/>
      <c r="AE6884" s="179"/>
      <c r="AF6884" s="179"/>
      <c r="AG6884" s="179"/>
      <c r="AH6884" s="179"/>
      <c r="AI6884" s="179"/>
      <c r="AJ6884" s="179"/>
    </row>
    <row r="6885" spans="2:36" x14ac:dyDescent="0.3">
      <c r="B6885" s="224">
        <v>696200</v>
      </c>
      <c r="C6885" s="209">
        <v>294982</v>
      </c>
      <c r="D6885" s="206">
        <f t="shared" si="656"/>
        <v>0.4237029589198506</v>
      </c>
      <c r="E6885" s="208">
        <f t="shared" si="657"/>
        <v>0.45</v>
      </c>
      <c r="F6885" s="207">
        <v>16224.01</v>
      </c>
      <c r="G6885" s="207">
        <v>23598.560000000001</v>
      </c>
      <c r="H6885" s="207">
        <v>26548.38</v>
      </c>
      <c r="I6885" s="214">
        <f t="shared" si="649"/>
        <v>276676</v>
      </c>
      <c r="J6885" s="211">
        <f t="shared" si="650"/>
        <v>0.39740879057742029</v>
      </c>
      <c r="K6885" s="212">
        <f t="shared" si="651"/>
        <v>0.45</v>
      </c>
      <c r="L6885" s="214">
        <f t="shared" si="652"/>
        <v>15217.18</v>
      </c>
      <c r="M6885" s="213">
        <f t="shared" si="653"/>
        <v>22134.080000000002</v>
      </c>
      <c r="N6885" s="213">
        <f t="shared" si="654"/>
        <v>24900.84</v>
      </c>
      <c r="O6885" s="242">
        <f t="shared" si="655"/>
        <v>0.51530000000013387</v>
      </c>
      <c r="P6885" s="242"/>
      <c r="Q6885" s="179"/>
      <c r="R6885" s="179"/>
      <c r="S6885" s="179"/>
      <c r="T6885" s="179"/>
      <c r="U6885" s="179"/>
      <c r="V6885" s="179"/>
      <c r="W6885" s="179"/>
      <c r="X6885" s="179"/>
      <c r="Y6885" s="179"/>
      <c r="Z6885" s="179"/>
      <c r="AA6885" s="222"/>
      <c r="AB6885" s="222"/>
      <c r="AC6885" s="222"/>
      <c r="AD6885" s="179"/>
      <c r="AE6885" s="179"/>
      <c r="AF6885" s="179"/>
      <c r="AG6885" s="179"/>
      <c r="AH6885" s="179"/>
      <c r="AI6885" s="179"/>
      <c r="AJ6885" s="179"/>
    </row>
    <row r="6886" spans="2:36" x14ac:dyDescent="0.3">
      <c r="B6886" s="224">
        <v>696300</v>
      </c>
      <c r="C6886" s="209">
        <v>295027</v>
      </c>
      <c r="D6886" s="206">
        <f t="shared" si="656"/>
        <v>0.42370673560247019</v>
      </c>
      <c r="E6886" s="208">
        <f t="shared" si="657"/>
        <v>0.45</v>
      </c>
      <c r="F6886" s="207">
        <v>16226.48</v>
      </c>
      <c r="G6886" s="207">
        <v>23602.16</v>
      </c>
      <c r="H6886" s="207">
        <v>26552.43</v>
      </c>
      <c r="I6886" s="214">
        <f t="shared" si="649"/>
        <v>276721</v>
      </c>
      <c r="J6886" s="211">
        <f t="shared" si="650"/>
        <v>0.39741634353008759</v>
      </c>
      <c r="K6886" s="212">
        <f t="shared" si="651"/>
        <v>0.45</v>
      </c>
      <c r="L6886" s="214">
        <f t="shared" si="652"/>
        <v>15219.655000000001</v>
      </c>
      <c r="M6886" s="213">
        <f t="shared" si="653"/>
        <v>22137.68</v>
      </c>
      <c r="N6886" s="213">
        <f t="shared" si="654"/>
        <v>24904.89</v>
      </c>
      <c r="O6886" s="242">
        <f t="shared" si="655"/>
        <v>0.51519999999971333</v>
      </c>
      <c r="P6886" s="242"/>
      <c r="Q6886" s="179"/>
      <c r="R6886" s="179"/>
      <c r="S6886" s="179"/>
      <c r="T6886" s="179"/>
      <c r="U6886" s="179"/>
      <c r="V6886" s="179"/>
      <c r="W6886" s="179"/>
      <c r="X6886" s="179"/>
      <c r="Y6886" s="179"/>
      <c r="Z6886" s="179"/>
      <c r="AA6886" s="222"/>
      <c r="AB6886" s="222"/>
      <c r="AC6886" s="222"/>
      <c r="AD6886" s="179"/>
      <c r="AE6886" s="179"/>
      <c r="AF6886" s="179"/>
      <c r="AG6886" s="179"/>
      <c r="AH6886" s="179"/>
      <c r="AI6886" s="179"/>
      <c r="AJ6886" s="179"/>
    </row>
    <row r="6887" spans="2:36" x14ac:dyDescent="0.3">
      <c r="B6887" s="224">
        <v>696400</v>
      </c>
      <c r="C6887" s="209">
        <v>295072</v>
      </c>
      <c r="D6887" s="206">
        <f t="shared" si="656"/>
        <v>0.42371051120045949</v>
      </c>
      <c r="E6887" s="208">
        <f t="shared" si="657"/>
        <v>0.45</v>
      </c>
      <c r="F6887" s="207">
        <v>16228.96</v>
      </c>
      <c r="G6887" s="207">
        <v>23605.759999999998</v>
      </c>
      <c r="H6887" s="207">
        <v>26556.48</v>
      </c>
      <c r="I6887" s="214">
        <f t="shared" si="649"/>
        <v>276766</v>
      </c>
      <c r="J6887" s="211">
        <f t="shared" si="650"/>
        <v>0.39742389431361286</v>
      </c>
      <c r="K6887" s="212">
        <f t="shared" si="651"/>
        <v>0.45</v>
      </c>
      <c r="L6887" s="214">
        <f t="shared" si="652"/>
        <v>15222.13</v>
      </c>
      <c r="M6887" s="213">
        <f t="shared" si="653"/>
        <v>22141.279999999999</v>
      </c>
      <c r="N6887" s="213">
        <f t="shared" si="654"/>
        <v>24908.94</v>
      </c>
      <c r="O6887" s="242">
        <f t="shared" si="655"/>
        <v>0.51530000000002474</v>
      </c>
      <c r="P6887" s="242"/>
      <c r="Q6887" s="179"/>
      <c r="R6887" s="179"/>
      <c r="S6887" s="179"/>
      <c r="T6887" s="179"/>
      <c r="U6887" s="179"/>
      <c r="V6887" s="179"/>
      <c r="W6887" s="179"/>
      <c r="X6887" s="179"/>
      <c r="Y6887" s="179"/>
      <c r="Z6887" s="179"/>
      <c r="AA6887" s="222"/>
      <c r="AB6887" s="222"/>
      <c r="AC6887" s="222"/>
      <c r="AD6887" s="179"/>
      <c r="AE6887" s="179"/>
      <c r="AF6887" s="179"/>
      <c r="AG6887" s="179"/>
      <c r="AH6887" s="179"/>
      <c r="AI6887" s="179"/>
      <c r="AJ6887" s="179"/>
    </row>
    <row r="6888" spans="2:36" x14ac:dyDescent="0.3">
      <c r="B6888" s="224">
        <v>696500</v>
      </c>
      <c r="C6888" s="209">
        <v>295117</v>
      </c>
      <c r="D6888" s="206">
        <f t="shared" si="656"/>
        <v>0.42371428571428571</v>
      </c>
      <c r="E6888" s="208">
        <f t="shared" si="657"/>
        <v>0.45</v>
      </c>
      <c r="F6888" s="207">
        <v>16231.43</v>
      </c>
      <c r="G6888" s="207">
        <v>23609.360000000001</v>
      </c>
      <c r="H6888" s="207">
        <v>26560.53</v>
      </c>
      <c r="I6888" s="214">
        <f t="shared" si="649"/>
        <v>276811</v>
      </c>
      <c r="J6888" s="211">
        <f t="shared" si="650"/>
        <v>0.39743144292893035</v>
      </c>
      <c r="K6888" s="212">
        <f t="shared" si="651"/>
        <v>0.45</v>
      </c>
      <c r="L6888" s="214">
        <f t="shared" si="652"/>
        <v>15224.605</v>
      </c>
      <c r="M6888" s="213">
        <f t="shared" si="653"/>
        <v>22144.880000000001</v>
      </c>
      <c r="N6888" s="213">
        <f t="shared" si="654"/>
        <v>24912.989999999998</v>
      </c>
      <c r="O6888" s="242">
        <f t="shared" si="655"/>
        <v>0.51519999999964061</v>
      </c>
      <c r="P6888" s="242"/>
      <c r="Q6888" s="179"/>
      <c r="R6888" s="179"/>
      <c r="S6888" s="179"/>
      <c r="T6888" s="179"/>
      <c r="U6888" s="179"/>
      <c r="V6888" s="179"/>
      <c r="W6888" s="179"/>
      <c r="X6888" s="179"/>
      <c r="Y6888" s="179"/>
      <c r="Z6888" s="179"/>
      <c r="AA6888" s="222"/>
      <c r="AB6888" s="222"/>
      <c r="AC6888" s="222"/>
      <c r="AD6888" s="179"/>
      <c r="AE6888" s="179"/>
      <c r="AF6888" s="179"/>
      <c r="AG6888" s="179"/>
      <c r="AH6888" s="179"/>
      <c r="AI6888" s="179"/>
      <c r="AJ6888" s="179"/>
    </row>
    <row r="6889" spans="2:36" x14ac:dyDescent="0.3">
      <c r="B6889" s="224">
        <v>696600</v>
      </c>
      <c r="C6889" s="209">
        <v>295162</v>
      </c>
      <c r="D6889" s="206">
        <f t="shared" si="656"/>
        <v>0.42371805914441574</v>
      </c>
      <c r="E6889" s="208">
        <f t="shared" si="657"/>
        <v>0.45</v>
      </c>
      <c r="F6889" s="207">
        <v>16233.91</v>
      </c>
      <c r="G6889" s="207">
        <v>23612.959999999999</v>
      </c>
      <c r="H6889" s="207">
        <v>26564.58</v>
      </c>
      <c r="I6889" s="214">
        <f t="shared" ref="I6889:I6952" si="658">I6888+45</f>
        <v>276856</v>
      </c>
      <c r="J6889" s="211">
        <f t="shared" si="650"/>
        <v>0.39743898937697386</v>
      </c>
      <c r="K6889" s="212">
        <f t="shared" si="651"/>
        <v>0.45</v>
      </c>
      <c r="L6889" s="214">
        <f t="shared" si="652"/>
        <v>15227.08</v>
      </c>
      <c r="M6889" s="213">
        <f t="shared" si="653"/>
        <v>22148.48</v>
      </c>
      <c r="N6889" s="213">
        <f t="shared" si="654"/>
        <v>24917.040000000001</v>
      </c>
      <c r="O6889" s="242">
        <f t="shared" si="655"/>
        <v>0.5152999999999156</v>
      </c>
      <c r="P6889" s="242"/>
      <c r="Q6889" s="179"/>
      <c r="R6889" s="179"/>
      <c r="S6889" s="179"/>
      <c r="T6889" s="179"/>
      <c r="U6889" s="179"/>
      <c r="V6889" s="179"/>
      <c r="W6889" s="179"/>
      <c r="X6889" s="179"/>
      <c r="Y6889" s="179"/>
      <c r="Z6889" s="179"/>
      <c r="AA6889" s="222"/>
      <c r="AB6889" s="222"/>
      <c r="AC6889" s="222"/>
      <c r="AD6889" s="179"/>
      <c r="AE6889" s="179"/>
      <c r="AF6889" s="179"/>
      <c r="AG6889" s="179"/>
      <c r="AH6889" s="179"/>
      <c r="AI6889" s="179"/>
      <c r="AJ6889" s="179"/>
    </row>
    <row r="6890" spans="2:36" x14ac:dyDescent="0.3">
      <c r="B6890" s="224">
        <v>696700</v>
      </c>
      <c r="C6890" s="209">
        <v>295207</v>
      </c>
      <c r="D6890" s="206">
        <f t="shared" si="656"/>
        <v>0.4237218314913162</v>
      </c>
      <c r="E6890" s="208">
        <f t="shared" si="657"/>
        <v>0.45</v>
      </c>
      <c r="F6890" s="207">
        <v>16236.38</v>
      </c>
      <c r="G6890" s="207">
        <v>23616.560000000001</v>
      </c>
      <c r="H6890" s="207">
        <v>26568.63</v>
      </c>
      <c r="I6890" s="214">
        <f t="shared" si="658"/>
        <v>276901</v>
      </c>
      <c r="J6890" s="211">
        <f t="shared" si="650"/>
        <v>0.3974465336586766</v>
      </c>
      <c r="K6890" s="212">
        <f t="shared" si="651"/>
        <v>0.45</v>
      </c>
      <c r="L6890" s="214">
        <f t="shared" si="652"/>
        <v>15229.555</v>
      </c>
      <c r="M6890" s="213">
        <f t="shared" si="653"/>
        <v>22152.080000000002</v>
      </c>
      <c r="N6890" s="213">
        <f t="shared" si="654"/>
        <v>24921.09</v>
      </c>
      <c r="O6890" s="242">
        <f t="shared" si="655"/>
        <v>0.51520000000007715</v>
      </c>
      <c r="P6890" s="242"/>
      <c r="Q6890" s="179"/>
      <c r="R6890" s="179"/>
      <c r="S6890" s="179"/>
      <c r="T6890" s="179"/>
      <c r="U6890" s="179"/>
      <c r="V6890" s="179"/>
      <c r="W6890" s="179"/>
      <c r="X6890" s="179"/>
      <c r="Y6890" s="179"/>
      <c r="Z6890" s="179"/>
      <c r="AA6890" s="222"/>
      <c r="AB6890" s="222"/>
      <c r="AC6890" s="222"/>
      <c r="AD6890" s="179"/>
      <c r="AE6890" s="179"/>
      <c r="AF6890" s="179"/>
      <c r="AG6890" s="179"/>
      <c r="AH6890" s="179"/>
      <c r="AI6890" s="179"/>
      <c r="AJ6890" s="179"/>
    </row>
    <row r="6891" spans="2:36" x14ac:dyDescent="0.3">
      <c r="B6891" s="224">
        <v>696800</v>
      </c>
      <c r="C6891" s="209">
        <v>295252</v>
      </c>
      <c r="D6891" s="206">
        <f t="shared" si="656"/>
        <v>0.42372560275545351</v>
      </c>
      <c r="E6891" s="208">
        <f t="shared" si="657"/>
        <v>0.45</v>
      </c>
      <c r="F6891" s="207">
        <v>16238.86</v>
      </c>
      <c r="G6891" s="207">
        <v>23620.16</v>
      </c>
      <c r="H6891" s="207">
        <v>26572.68</v>
      </c>
      <c r="I6891" s="214">
        <f t="shared" si="658"/>
        <v>276946</v>
      </c>
      <c r="J6891" s="211">
        <f t="shared" si="650"/>
        <v>0.39745407577497127</v>
      </c>
      <c r="K6891" s="212">
        <f t="shared" si="651"/>
        <v>0.45</v>
      </c>
      <c r="L6891" s="214">
        <f t="shared" si="652"/>
        <v>15232.03</v>
      </c>
      <c r="M6891" s="213">
        <f t="shared" si="653"/>
        <v>22155.68</v>
      </c>
      <c r="N6891" s="213">
        <f t="shared" si="654"/>
        <v>24925.14</v>
      </c>
      <c r="O6891" s="242">
        <f t="shared" si="655"/>
        <v>0.51529999999980647</v>
      </c>
      <c r="P6891" s="242"/>
      <c r="Q6891" s="179"/>
      <c r="R6891" s="179"/>
      <c r="S6891" s="179"/>
      <c r="T6891" s="179"/>
      <c r="U6891" s="179"/>
      <c r="V6891" s="179"/>
      <c r="W6891" s="179"/>
      <c r="X6891" s="179"/>
      <c r="Y6891" s="179"/>
      <c r="Z6891" s="179"/>
      <c r="AA6891" s="222"/>
      <c r="AB6891" s="222"/>
      <c r="AC6891" s="222"/>
      <c r="AD6891" s="179"/>
      <c r="AE6891" s="179"/>
      <c r="AF6891" s="179"/>
      <c r="AG6891" s="179"/>
      <c r="AH6891" s="179"/>
      <c r="AI6891" s="179"/>
      <c r="AJ6891" s="179"/>
    </row>
    <row r="6892" spans="2:36" x14ac:dyDescent="0.3">
      <c r="B6892" s="224">
        <v>696900</v>
      </c>
      <c r="C6892" s="209">
        <v>295297</v>
      </c>
      <c r="D6892" s="206">
        <f t="shared" si="656"/>
        <v>0.42372937293729374</v>
      </c>
      <c r="E6892" s="208">
        <f t="shared" si="657"/>
        <v>0.45</v>
      </c>
      <c r="F6892" s="207">
        <v>16241.33</v>
      </c>
      <c r="G6892" s="207">
        <v>23623.759999999998</v>
      </c>
      <c r="H6892" s="207">
        <v>26576.73</v>
      </c>
      <c r="I6892" s="214">
        <f t="shared" si="658"/>
        <v>276991</v>
      </c>
      <c r="J6892" s="211">
        <f t="shared" si="650"/>
        <v>0.39746161572679006</v>
      </c>
      <c r="K6892" s="212">
        <f t="shared" si="651"/>
        <v>0.45</v>
      </c>
      <c r="L6892" s="214">
        <f t="shared" si="652"/>
        <v>15234.504999999999</v>
      </c>
      <c r="M6892" s="213">
        <f t="shared" si="653"/>
        <v>22159.279999999999</v>
      </c>
      <c r="N6892" s="213">
        <f t="shared" si="654"/>
        <v>24929.19</v>
      </c>
      <c r="O6892" s="242">
        <f t="shared" si="655"/>
        <v>0.51519999999996802</v>
      </c>
      <c r="P6892" s="242"/>
      <c r="Q6892" s="179"/>
      <c r="R6892" s="179"/>
      <c r="S6892" s="179"/>
      <c r="T6892" s="179"/>
      <c r="U6892" s="179"/>
      <c r="V6892" s="179"/>
      <c r="W6892" s="179"/>
      <c r="X6892" s="179"/>
      <c r="Y6892" s="179"/>
      <c r="Z6892" s="179"/>
      <c r="AA6892" s="222"/>
      <c r="AB6892" s="222"/>
      <c r="AC6892" s="222"/>
      <c r="AD6892" s="179"/>
      <c r="AE6892" s="179"/>
      <c r="AF6892" s="179"/>
      <c r="AG6892" s="179"/>
      <c r="AH6892" s="179"/>
      <c r="AI6892" s="179"/>
      <c r="AJ6892" s="179"/>
    </row>
    <row r="6893" spans="2:36" x14ac:dyDescent="0.3">
      <c r="B6893" s="224">
        <v>697000</v>
      </c>
      <c r="C6893" s="209">
        <v>295342</v>
      </c>
      <c r="D6893" s="206">
        <f t="shared" si="656"/>
        <v>0.42373314203730272</v>
      </c>
      <c r="E6893" s="208">
        <f t="shared" si="657"/>
        <v>0.45</v>
      </c>
      <c r="F6893" s="207">
        <v>16243.81</v>
      </c>
      <c r="G6893" s="207">
        <v>23627.360000000001</v>
      </c>
      <c r="H6893" s="207">
        <v>26580.78</v>
      </c>
      <c r="I6893" s="214">
        <f t="shared" si="658"/>
        <v>277036</v>
      </c>
      <c r="J6893" s="211">
        <f t="shared" si="650"/>
        <v>0.39746915351506457</v>
      </c>
      <c r="K6893" s="212">
        <f t="shared" si="651"/>
        <v>0.45</v>
      </c>
      <c r="L6893" s="214">
        <f t="shared" si="652"/>
        <v>15236.98</v>
      </c>
      <c r="M6893" s="213">
        <f t="shared" si="653"/>
        <v>22162.880000000001</v>
      </c>
      <c r="N6893" s="213">
        <f t="shared" si="654"/>
        <v>24933.239999999998</v>
      </c>
      <c r="O6893" s="242">
        <f t="shared" si="655"/>
        <v>0.51529999999966092</v>
      </c>
      <c r="P6893" s="242"/>
      <c r="Q6893" s="179"/>
      <c r="R6893" s="179"/>
      <c r="S6893" s="179"/>
      <c r="T6893" s="179"/>
      <c r="U6893" s="179"/>
      <c r="V6893" s="179"/>
      <c r="W6893" s="179"/>
      <c r="X6893" s="179"/>
      <c r="Y6893" s="179"/>
      <c r="Z6893" s="179"/>
      <c r="AA6893" s="222"/>
      <c r="AB6893" s="222"/>
      <c r="AC6893" s="222"/>
      <c r="AD6893" s="179"/>
      <c r="AE6893" s="179"/>
      <c r="AF6893" s="179"/>
      <c r="AG6893" s="179"/>
      <c r="AH6893" s="179"/>
      <c r="AI6893" s="179"/>
      <c r="AJ6893" s="179"/>
    </row>
    <row r="6894" spans="2:36" x14ac:dyDescent="0.3">
      <c r="B6894" s="224">
        <v>697100</v>
      </c>
      <c r="C6894" s="209">
        <v>295387</v>
      </c>
      <c r="D6894" s="206">
        <f t="shared" si="656"/>
        <v>0.42373691005594605</v>
      </c>
      <c r="E6894" s="208">
        <f t="shared" si="657"/>
        <v>0.45</v>
      </c>
      <c r="F6894" s="207">
        <v>16246.28</v>
      </c>
      <c r="G6894" s="207">
        <v>23630.959999999999</v>
      </c>
      <c r="H6894" s="207">
        <v>26584.83</v>
      </c>
      <c r="I6894" s="214">
        <f t="shared" si="658"/>
        <v>277081</v>
      </c>
      <c r="J6894" s="211">
        <f t="shared" si="650"/>
        <v>0.39747668914072587</v>
      </c>
      <c r="K6894" s="212">
        <f t="shared" si="651"/>
        <v>0.45</v>
      </c>
      <c r="L6894" s="214">
        <f t="shared" si="652"/>
        <v>15239.455</v>
      </c>
      <c r="M6894" s="213">
        <f t="shared" si="653"/>
        <v>22166.48</v>
      </c>
      <c r="N6894" s="213">
        <f t="shared" si="654"/>
        <v>24937.29</v>
      </c>
      <c r="O6894" s="242">
        <f t="shared" si="655"/>
        <v>0.51520000000047728</v>
      </c>
      <c r="P6894" s="242"/>
      <c r="Q6894" s="179"/>
      <c r="R6894" s="179"/>
      <c r="S6894" s="179"/>
      <c r="T6894" s="179"/>
      <c r="U6894" s="179"/>
      <c r="V6894" s="179"/>
      <c r="W6894" s="179"/>
      <c r="X6894" s="179"/>
      <c r="Y6894" s="179"/>
      <c r="Z6894" s="179"/>
      <c r="AA6894" s="222"/>
      <c r="AB6894" s="222"/>
      <c r="AC6894" s="222"/>
      <c r="AD6894" s="179"/>
      <c r="AE6894" s="179"/>
      <c r="AF6894" s="179"/>
      <c r="AG6894" s="179"/>
      <c r="AH6894" s="179"/>
      <c r="AI6894" s="179"/>
      <c r="AJ6894" s="179"/>
    </row>
    <row r="6895" spans="2:36" x14ac:dyDescent="0.3">
      <c r="B6895" s="224">
        <v>697200</v>
      </c>
      <c r="C6895" s="209">
        <v>295432</v>
      </c>
      <c r="D6895" s="206">
        <f t="shared" si="656"/>
        <v>0.42374067699368906</v>
      </c>
      <c r="E6895" s="208">
        <f t="shared" si="657"/>
        <v>0.45</v>
      </c>
      <c r="F6895" s="207">
        <v>16248.76</v>
      </c>
      <c r="G6895" s="207">
        <v>23634.560000000001</v>
      </c>
      <c r="H6895" s="207">
        <v>26588.880000000001</v>
      </c>
      <c r="I6895" s="214">
        <f t="shared" si="658"/>
        <v>277126</v>
      </c>
      <c r="J6895" s="211">
        <f t="shared" si="650"/>
        <v>0.39748422260470451</v>
      </c>
      <c r="K6895" s="212">
        <f t="shared" si="651"/>
        <v>0.45</v>
      </c>
      <c r="L6895" s="214">
        <f t="shared" si="652"/>
        <v>15241.93</v>
      </c>
      <c r="M6895" s="213">
        <f t="shared" si="653"/>
        <v>22170.080000000002</v>
      </c>
      <c r="N6895" s="213">
        <f t="shared" si="654"/>
        <v>24941.34</v>
      </c>
      <c r="O6895" s="242">
        <f t="shared" si="655"/>
        <v>0.51530000000013387</v>
      </c>
      <c r="P6895" s="242"/>
      <c r="Q6895" s="179"/>
      <c r="R6895" s="179"/>
      <c r="S6895" s="179"/>
      <c r="T6895" s="179"/>
      <c r="U6895" s="179"/>
      <c r="V6895" s="179"/>
      <c r="W6895" s="179"/>
      <c r="X6895" s="179"/>
      <c r="Y6895" s="179"/>
      <c r="Z6895" s="179"/>
      <c r="AA6895" s="222"/>
      <c r="AB6895" s="222"/>
      <c r="AC6895" s="222"/>
      <c r="AD6895" s="179"/>
      <c r="AE6895" s="179"/>
      <c r="AF6895" s="179"/>
      <c r="AG6895" s="179"/>
      <c r="AH6895" s="179"/>
      <c r="AI6895" s="179"/>
      <c r="AJ6895" s="179"/>
    </row>
    <row r="6896" spans="2:36" x14ac:dyDescent="0.3">
      <c r="B6896" s="224">
        <v>697300</v>
      </c>
      <c r="C6896" s="209">
        <v>295477</v>
      </c>
      <c r="D6896" s="206">
        <f t="shared" si="656"/>
        <v>0.42374444285099672</v>
      </c>
      <c r="E6896" s="208">
        <f t="shared" si="657"/>
        <v>0.45</v>
      </c>
      <c r="F6896" s="207">
        <v>16251.23</v>
      </c>
      <c r="G6896" s="207">
        <v>23638.16</v>
      </c>
      <c r="H6896" s="207">
        <v>26592.93</v>
      </c>
      <c r="I6896" s="214">
        <f t="shared" si="658"/>
        <v>277171</v>
      </c>
      <c r="J6896" s="211">
        <f t="shared" si="650"/>
        <v>0.39749175390793057</v>
      </c>
      <c r="K6896" s="212">
        <f t="shared" si="651"/>
        <v>0.45</v>
      </c>
      <c r="L6896" s="214">
        <f t="shared" si="652"/>
        <v>15244.405000000001</v>
      </c>
      <c r="M6896" s="213">
        <f t="shared" si="653"/>
        <v>22173.68</v>
      </c>
      <c r="N6896" s="213">
        <f t="shared" si="654"/>
        <v>24945.39</v>
      </c>
      <c r="O6896" s="242">
        <f t="shared" si="655"/>
        <v>0.51519999999971333</v>
      </c>
      <c r="P6896" s="242"/>
      <c r="Q6896" s="179"/>
      <c r="R6896" s="179"/>
      <c r="S6896" s="179"/>
      <c r="T6896" s="179"/>
      <c r="U6896" s="179"/>
      <c r="V6896" s="179"/>
      <c r="W6896" s="179"/>
      <c r="X6896" s="179"/>
      <c r="Y6896" s="179"/>
      <c r="Z6896" s="179"/>
      <c r="AA6896" s="222"/>
      <c r="AB6896" s="222"/>
      <c r="AC6896" s="222"/>
      <c r="AD6896" s="179"/>
      <c r="AE6896" s="179"/>
      <c r="AF6896" s="179"/>
      <c r="AG6896" s="179"/>
      <c r="AH6896" s="179"/>
      <c r="AI6896" s="179"/>
      <c r="AJ6896" s="179"/>
    </row>
    <row r="6897" spans="2:36" x14ac:dyDescent="0.3">
      <c r="B6897" s="224">
        <v>697400</v>
      </c>
      <c r="C6897" s="209">
        <v>295522</v>
      </c>
      <c r="D6897" s="206">
        <f t="shared" si="656"/>
        <v>0.42374820762833382</v>
      </c>
      <c r="E6897" s="208">
        <f t="shared" si="657"/>
        <v>0.45</v>
      </c>
      <c r="F6897" s="207">
        <v>16253.71</v>
      </c>
      <c r="G6897" s="207">
        <v>23641.759999999998</v>
      </c>
      <c r="H6897" s="207">
        <v>26596.98</v>
      </c>
      <c r="I6897" s="214">
        <f t="shared" si="658"/>
        <v>277216</v>
      </c>
      <c r="J6897" s="211">
        <f t="shared" si="650"/>
        <v>0.39749928305133353</v>
      </c>
      <c r="K6897" s="212">
        <f t="shared" si="651"/>
        <v>0.45</v>
      </c>
      <c r="L6897" s="214">
        <f t="shared" si="652"/>
        <v>15246.88</v>
      </c>
      <c r="M6897" s="213">
        <f t="shared" si="653"/>
        <v>22177.279999999999</v>
      </c>
      <c r="N6897" s="213">
        <f t="shared" si="654"/>
        <v>24949.439999999999</v>
      </c>
      <c r="O6897" s="242">
        <f t="shared" si="655"/>
        <v>0.51530000000002474</v>
      </c>
      <c r="P6897" s="242"/>
      <c r="Q6897" s="179"/>
      <c r="R6897" s="179"/>
      <c r="S6897" s="179"/>
      <c r="T6897" s="179"/>
      <c r="U6897" s="179"/>
      <c r="V6897" s="179"/>
      <c r="W6897" s="179"/>
      <c r="X6897" s="179"/>
      <c r="Y6897" s="179"/>
      <c r="Z6897" s="179"/>
      <c r="AA6897" s="222"/>
      <c r="AB6897" s="222"/>
      <c r="AC6897" s="222"/>
      <c r="AD6897" s="179"/>
      <c r="AE6897" s="179"/>
      <c r="AF6897" s="179"/>
      <c r="AG6897" s="179"/>
      <c r="AH6897" s="179"/>
      <c r="AI6897" s="179"/>
      <c r="AJ6897" s="179"/>
    </row>
    <row r="6898" spans="2:36" x14ac:dyDescent="0.3">
      <c r="B6898" s="224">
        <v>697500</v>
      </c>
      <c r="C6898" s="209">
        <v>295567</v>
      </c>
      <c r="D6898" s="206">
        <f t="shared" si="656"/>
        <v>0.42375197132616488</v>
      </c>
      <c r="E6898" s="208">
        <f t="shared" si="657"/>
        <v>0.45</v>
      </c>
      <c r="F6898" s="207">
        <v>16256.18</v>
      </c>
      <c r="G6898" s="207">
        <v>23645.360000000001</v>
      </c>
      <c r="H6898" s="207">
        <v>26601.03</v>
      </c>
      <c r="I6898" s="214">
        <f t="shared" si="658"/>
        <v>277261</v>
      </c>
      <c r="J6898" s="211">
        <f t="shared" si="650"/>
        <v>0.39750681003584232</v>
      </c>
      <c r="K6898" s="212">
        <f t="shared" si="651"/>
        <v>0.45</v>
      </c>
      <c r="L6898" s="214">
        <f t="shared" si="652"/>
        <v>15249.355</v>
      </c>
      <c r="M6898" s="213">
        <f t="shared" si="653"/>
        <v>22180.880000000001</v>
      </c>
      <c r="N6898" s="213">
        <f t="shared" si="654"/>
        <v>24953.489999999998</v>
      </c>
      <c r="O6898" s="242">
        <f t="shared" si="655"/>
        <v>0.51519999999964061</v>
      </c>
      <c r="P6898" s="242"/>
      <c r="Q6898" s="179"/>
      <c r="R6898" s="179"/>
      <c r="S6898" s="179"/>
      <c r="T6898" s="179"/>
      <c r="U6898" s="179"/>
      <c r="V6898" s="179"/>
      <c r="W6898" s="179"/>
      <c r="X6898" s="179"/>
      <c r="Y6898" s="179"/>
      <c r="Z6898" s="179"/>
      <c r="AA6898" s="222"/>
      <c r="AB6898" s="222"/>
      <c r="AC6898" s="222"/>
      <c r="AD6898" s="179"/>
      <c r="AE6898" s="179"/>
      <c r="AF6898" s="179"/>
      <c r="AG6898" s="179"/>
      <c r="AH6898" s="179"/>
      <c r="AI6898" s="179"/>
      <c r="AJ6898" s="179"/>
    </row>
    <row r="6899" spans="2:36" x14ac:dyDescent="0.3">
      <c r="B6899" s="224">
        <v>697600</v>
      </c>
      <c r="C6899" s="209">
        <v>295612</v>
      </c>
      <c r="D6899" s="206">
        <f t="shared" si="656"/>
        <v>0.42375573394495414</v>
      </c>
      <c r="E6899" s="208">
        <f t="shared" si="657"/>
        <v>0.45</v>
      </c>
      <c r="F6899" s="207">
        <v>16258.66</v>
      </c>
      <c r="G6899" s="207">
        <v>23648.959999999999</v>
      </c>
      <c r="H6899" s="207">
        <v>26605.08</v>
      </c>
      <c r="I6899" s="214">
        <f t="shared" si="658"/>
        <v>277306</v>
      </c>
      <c r="J6899" s="211">
        <f t="shared" si="650"/>
        <v>0.3975143348623853</v>
      </c>
      <c r="K6899" s="212">
        <f t="shared" si="651"/>
        <v>0.45</v>
      </c>
      <c r="L6899" s="214">
        <f t="shared" si="652"/>
        <v>15251.83</v>
      </c>
      <c r="M6899" s="213">
        <f t="shared" si="653"/>
        <v>22184.48</v>
      </c>
      <c r="N6899" s="213">
        <f t="shared" si="654"/>
        <v>24957.54</v>
      </c>
      <c r="O6899" s="242">
        <f t="shared" si="655"/>
        <v>0.5152999999999156</v>
      </c>
      <c r="P6899" s="242"/>
      <c r="Q6899" s="179"/>
      <c r="R6899" s="179"/>
      <c r="S6899" s="179"/>
      <c r="T6899" s="179"/>
      <c r="U6899" s="179"/>
      <c r="V6899" s="179"/>
      <c r="W6899" s="179"/>
      <c r="X6899" s="179"/>
      <c r="Y6899" s="179"/>
      <c r="Z6899" s="179"/>
      <c r="AA6899" s="222"/>
      <c r="AB6899" s="222"/>
      <c r="AC6899" s="222"/>
      <c r="AD6899" s="179"/>
      <c r="AE6899" s="179"/>
      <c r="AF6899" s="179"/>
      <c r="AG6899" s="179"/>
      <c r="AH6899" s="179"/>
      <c r="AI6899" s="179"/>
      <c r="AJ6899" s="179"/>
    </row>
    <row r="6900" spans="2:36" x14ac:dyDescent="0.3">
      <c r="B6900" s="224">
        <v>697700</v>
      </c>
      <c r="C6900" s="209">
        <v>295657</v>
      </c>
      <c r="D6900" s="206">
        <f t="shared" si="656"/>
        <v>0.42375949548516556</v>
      </c>
      <c r="E6900" s="208">
        <f t="shared" si="657"/>
        <v>0.45</v>
      </c>
      <c r="F6900" s="207">
        <v>16261.13</v>
      </c>
      <c r="G6900" s="207">
        <v>23652.560000000001</v>
      </c>
      <c r="H6900" s="207">
        <v>26609.13</v>
      </c>
      <c r="I6900" s="214">
        <f t="shared" si="658"/>
        <v>277351</v>
      </c>
      <c r="J6900" s="211">
        <f t="shared" si="650"/>
        <v>0.39752185753189051</v>
      </c>
      <c r="K6900" s="212">
        <f t="shared" si="651"/>
        <v>0.45</v>
      </c>
      <c r="L6900" s="214">
        <f t="shared" si="652"/>
        <v>15254.305</v>
      </c>
      <c r="M6900" s="213">
        <f t="shared" si="653"/>
        <v>22188.080000000002</v>
      </c>
      <c r="N6900" s="213">
        <f t="shared" si="654"/>
        <v>24961.59</v>
      </c>
      <c r="O6900" s="242">
        <f t="shared" si="655"/>
        <v>0.51520000000007715</v>
      </c>
      <c r="P6900" s="242"/>
      <c r="Q6900" s="179"/>
      <c r="R6900" s="179"/>
      <c r="S6900" s="179"/>
      <c r="T6900" s="179"/>
      <c r="U6900" s="179"/>
      <c r="V6900" s="179"/>
      <c r="W6900" s="179"/>
      <c r="X6900" s="179"/>
      <c r="Y6900" s="179"/>
      <c r="Z6900" s="179"/>
      <c r="AA6900" s="222"/>
      <c r="AB6900" s="222"/>
      <c r="AC6900" s="222"/>
      <c r="AD6900" s="179"/>
      <c r="AE6900" s="179"/>
      <c r="AF6900" s="179"/>
      <c r="AG6900" s="179"/>
      <c r="AH6900" s="179"/>
      <c r="AI6900" s="179"/>
      <c r="AJ6900" s="179"/>
    </row>
    <row r="6901" spans="2:36" x14ac:dyDescent="0.3">
      <c r="B6901" s="224">
        <v>697800</v>
      </c>
      <c r="C6901" s="209">
        <v>295702</v>
      </c>
      <c r="D6901" s="206">
        <f t="shared" si="656"/>
        <v>0.42376325594726283</v>
      </c>
      <c r="E6901" s="208">
        <f t="shared" si="657"/>
        <v>0.45</v>
      </c>
      <c r="F6901" s="207">
        <v>16263.61</v>
      </c>
      <c r="G6901" s="207">
        <v>23656.16</v>
      </c>
      <c r="H6901" s="207">
        <v>26613.18</v>
      </c>
      <c r="I6901" s="214">
        <f t="shared" si="658"/>
        <v>277396</v>
      </c>
      <c r="J6901" s="211">
        <f t="shared" si="650"/>
        <v>0.39752937804528521</v>
      </c>
      <c r="K6901" s="212">
        <f t="shared" si="651"/>
        <v>0.45</v>
      </c>
      <c r="L6901" s="214">
        <f t="shared" si="652"/>
        <v>15256.78</v>
      </c>
      <c r="M6901" s="213">
        <f t="shared" si="653"/>
        <v>22191.68</v>
      </c>
      <c r="N6901" s="213">
        <f t="shared" si="654"/>
        <v>24965.64</v>
      </c>
      <c r="O6901" s="242">
        <f t="shared" si="655"/>
        <v>0.51529999999980647</v>
      </c>
      <c r="P6901" s="242"/>
      <c r="Q6901" s="179"/>
      <c r="R6901" s="179"/>
      <c r="S6901" s="179"/>
      <c r="T6901" s="179"/>
      <c r="U6901" s="179"/>
      <c r="V6901" s="179"/>
      <c r="W6901" s="179"/>
      <c r="X6901" s="179"/>
      <c r="Y6901" s="179"/>
      <c r="Z6901" s="179"/>
      <c r="AA6901" s="222"/>
      <c r="AB6901" s="222"/>
      <c r="AC6901" s="222"/>
      <c r="AD6901" s="179"/>
      <c r="AE6901" s="179"/>
      <c r="AF6901" s="179"/>
      <c r="AG6901" s="179"/>
      <c r="AH6901" s="179"/>
      <c r="AI6901" s="179"/>
      <c r="AJ6901" s="179"/>
    </row>
    <row r="6902" spans="2:36" x14ac:dyDescent="0.3">
      <c r="B6902" s="224">
        <v>697900</v>
      </c>
      <c r="C6902" s="209">
        <v>295747</v>
      </c>
      <c r="D6902" s="206">
        <f t="shared" si="656"/>
        <v>0.42376701533170941</v>
      </c>
      <c r="E6902" s="208">
        <f t="shared" si="657"/>
        <v>0.45</v>
      </c>
      <c r="F6902" s="207">
        <v>16266.08</v>
      </c>
      <c r="G6902" s="207">
        <v>23659.759999999998</v>
      </c>
      <c r="H6902" s="207">
        <v>26617.23</v>
      </c>
      <c r="I6902" s="214">
        <f t="shared" si="658"/>
        <v>277441</v>
      </c>
      <c r="J6902" s="211">
        <f t="shared" si="650"/>
        <v>0.39753689640349621</v>
      </c>
      <c r="K6902" s="212">
        <f t="shared" si="651"/>
        <v>0.45</v>
      </c>
      <c r="L6902" s="214">
        <f t="shared" si="652"/>
        <v>15259.254999999999</v>
      </c>
      <c r="M6902" s="213">
        <f t="shared" si="653"/>
        <v>22195.279999999999</v>
      </c>
      <c r="N6902" s="213">
        <f t="shared" si="654"/>
        <v>24969.69</v>
      </c>
      <c r="O6902" s="242">
        <f t="shared" si="655"/>
        <v>0.51519999999996802</v>
      </c>
      <c r="P6902" s="242"/>
      <c r="Q6902" s="179"/>
      <c r="R6902" s="179"/>
      <c r="S6902" s="179"/>
      <c r="T6902" s="179"/>
      <c r="U6902" s="179"/>
      <c r="V6902" s="179"/>
      <c r="W6902" s="179"/>
      <c r="X6902" s="179"/>
      <c r="Y6902" s="179"/>
      <c r="Z6902" s="179"/>
      <c r="AA6902" s="222"/>
      <c r="AB6902" s="222"/>
      <c r="AC6902" s="222"/>
      <c r="AD6902" s="179"/>
      <c r="AE6902" s="179"/>
      <c r="AF6902" s="179"/>
      <c r="AG6902" s="179"/>
      <c r="AH6902" s="179"/>
      <c r="AI6902" s="179"/>
      <c r="AJ6902" s="179"/>
    </row>
    <row r="6903" spans="2:36" x14ac:dyDescent="0.3">
      <c r="B6903" s="224">
        <v>698000</v>
      </c>
      <c r="C6903" s="209">
        <v>295792</v>
      </c>
      <c r="D6903" s="206">
        <f t="shared" si="656"/>
        <v>0.42377077363896848</v>
      </c>
      <c r="E6903" s="208">
        <f t="shared" si="657"/>
        <v>0.45</v>
      </c>
      <c r="F6903" s="207">
        <v>16268.56</v>
      </c>
      <c r="G6903" s="207">
        <v>23663.360000000001</v>
      </c>
      <c r="H6903" s="207">
        <v>26621.279999999999</v>
      </c>
      <c r="I6903" s="214">
        <f t="shared" si="658"/>
        <v>277486</v>
      </c>
      <c r="J6903" s="211">
        <f t="shared" si="650"/>
        <v>0.39754441260744988</v>
      </c>
      <c r="K6903" s="212">
        <f t="shared" si="651"/>
        <v>0.45</v>
      </c>
      <c r="L6903" s="214">
        <f t="shared" si="652"/>
        <v>15261.73</v>
      </c>
      <c r="M6903" s="213">
        <f t="shared" si="653"/>
        <v>22198.880000000001</v>
      </c>
      <c r="N6903" s="213">
        <f t="shared" si="654"/>
        <v>24973.739999999998</v>
      </c>
      <c r="O6903" s="242">
        <f t="shared" si="655"/>
        <v>0.51529999999966092</v>
      </c>
      <c r="P6903" s="242"/>
      <c r="Q6903" s="179"/>
      <c r="R6903" s="179"/>
      <c r="S6903" s="179"/>
      <c r="T6903" s="179"/>
      <c r="U6903" s="179"/>
      <c r="V6903" s="179"/>
      <c r="W6903" s="179"/>
      <c r="X6903" s="179"/>
      <c r="Y6903" s="179"/>
      <c r="Z6903" s="179"/>
      <c r="AA6903" s="222"/>
      <c r="AB6903" s="222"/>
      <c r="AC6903" s="222"/>
      <c r="AD6903" s="179"/>
      <c r="AE6903" s="179"/>
      <c r="AF6903" s="179"/>
      <c r="AG6903" s="179"/>
      <c r="AH6903" s="179"/>
      <c r="AI6903" s="179"/>
      <c r="AJ6903" s="179"/>
    </row>
    <row r="6904" spans="2:36" x14ac:dyDescent="0.3">
      <c r="B6904" s="224">
        <v>698100</v>
      </c>
      <c r="C6904" s="209">
        <v>295837</v>
      </c>
      <c r="D6904" s="206">
        <f t="shared" si="656"/>
        <v>0.42377453086950295</v>
      </c>
      <c r="E6904" s="208">
        <f t="shared" si="657"/>
        <v>0.45</v>
      </c>
      <c r="F6904" s="207">
        <v>16271.03</v>
      </c>
      <c r="G6904" s="207">
        <v>23666.959999999999</v>
      </c>
      <c r="H6904" s="207">
        <v>26625.33</v>
      </c>
      <c r="I6904" s="214">
        <f t="shared" si="658"/>
        <v>277531</v>
      </c>
      <c r="J6904" s="211">
        <f t="shared" si="650"/>
        <v>0.39755192665807193</v>
      </c>
      <c r="K6904" s="212">
        <f t="shared" si="651"/>
        <v>0.45</v>
      </c>
      <c r="L6904" s="214">
        <f t="shared" si="652"/>
        <v>15264.205</v>
      </c>
      <c r="M6904" s="213">
        <f t="shared" si="653"/>
        <v>22202.48</v>
      </c>
      <c r="N6904" s="213">
        <f t="shared" si="654"/>
        <v>24977.79</v>
      </c>
      <c r="O6904" s="242">
        <f t="shared" si="655"/>
        <v>0.51520000000047728</v>
      </c>
      <c r="P6904" s="242"/>
      <c r="Q6904" s="179"/>
      <c r="R6904" s="179"/>
      <c r="S6904" s="179"/>
      <c r="T6904" s="179"/>
      <c r="U6904" s="179"/>
      <c r="V6904" s="179"/>
      <c r="W6904" s="179"/>
      <c r="X6904" s="179"/>
      <c r="Y6904" s="179"/>
      <c r="Z6904" s="179"/>
      <c r="AA6904" s="222"/>
      <c r="AB6904" s="222"/>
      <c r="AC6904" s="222"/>
      <c r="AD6904" s="179"/>
      <c r="AE6904" s="179"/>
      <c r="AF6904" s="179"/>
      <c r="AG6904" s="179"/>
      <c r="AH6904" s="179"/>
      <c r="AI6904" s="179"/>
      <c r="AJ6904" s="179"/>
    </row>
    <row r="6905" spans="2:36" x14ac:dyDescent="0.3">
      <c r="B6905" s="224">
        <v>698200</v>
      </c>
      <c r="C6905" s="209">
        <v>295882</v>
      </c>
      <c r="D6905" s="206">
        <f t="shared" si="656"/>
        <v>0.4237782870237754</v>
      </c>
      <c r="E6905" s="208">
        <f t="shared" si="657"/>
        <v>0.45</v>
      </c>
      <c r="F6905" s="207">
        <v>16273.51</v>
      </c>
      <c r="G6905" s="207">
        <v>23670.560000000001</v>
      </c>
      <c r="H6905" s="207">
        <v>26629.38</v>
      </c>
      <c r="I6905" s="214">
        <f t="shared" si="658"/>
        <v>277576</v>
      </c>
      <c r="J6905" s="211">
        <f t="shared" si="650"/>
        <v>0.39755943855628761</v>
      </c>
      <c r="K6905" s="212">
        <f t="shared" si="651"/>
        <v>0.45</v>
      </c>
      <c r="L6905" s="214">
        <f t="shared" si="652"/>
        <v>15266.68</v>
      </c>
      <c r="M6905" s="213">
        <f t="shared" si="653"/>
        <v>22206.080000000002</v>
      </c>
      <c r="N6905" s="213">
        <f t="shared" si="654"/>
        <v>24981.84</v>
      </c>
      <c r="O6905" s="242">
        <f t="shared" si="655"/>
        <v>0.51530000000013387</v>
      </c>
      <c r="P6905" s="242"/>
      <c r="Q6905" s="179"/>
      <c r="R6905" s="179"/>
      <c r="S6905" s="179"/>
      <c r="T6905" s="179"/>
      <c r="U6905" s="179"/>
      <c r="V6905" s="179"/>
      <c r="W6905" s="179"/>
      <c r="X6905" s="179"/>
      <c r="Y6905" s="179"/>
      <c r="Z6905" s="179"/>
      <c r="AA6905" s="222"/>
      <c r="AB6905" s="222"/>
      <c r="AC6905" s="222"/>
      <c r="AD6905" s="179"/>
      <c r="AE6905" s="179"/>
      <c r="AF6905" s="179"/>
      <c r="AG6905" s="179"/>
      <c r="AH6905" s="179"/>
      <c r="AI6905" s="179"/>
      <c r="AJ6905" s="179"/>
    </row>
    <row r="6906" spans="2:36" x14ac:dyDescent="0.3">
      <c r="B6906" s="224">
        <v>698300</v>
      </c>
      <c r="C6906" s="209">
        <v>295927</v>
      </c>
      <c r="D6906" s="206">
        <f t="shared" si="656"/>
        <v>0.42378204210224829</v>
      </c>
      <c r="E6906" s="208">
        <f t="shared" si="657"/>
        <v>0.45</v>
      </c>
      <c r="F6906" s="207">
        <v>16275.98</v>
      </c>
      <c r="G6906" s="207">
        <v>23674.16</v>
      </c>
      <c r="H6906" s="207">
        <v>26633.43</v>
      </c>
      <c r="I6906" s="214">
        <f t="shared" si="658"/>
        <v>277621</v>
      </c>
      <c r="J6906" s="211">
        <f t="shared" si="650"/>
        <v>0.39756694830302164</v>
      </c>
      <c r="K6906" s="212">
        <f t="shared" si="651"/>
        <v>0.45</v>
      </c>
      <c r="L6906" s="214">
        <f t="shared" si="652"/>
        <v>15269.155000000001</v>
      </c>
      <c r="M6906" s="213">
        <f t="shared" si="653"/>
        <v>22209.68</v>
      </c>
      <c r="N6906" s="213">
        <f t="shared" si="654"/>
        <v>24985.89</v>
      </c>
      <c r="O6906" s="242">
        <f t="shared" si="655"/>
        <v>0.51519999999971333</v>
      </c>
      <c r="P6906" s="242"/>
      <c r="Q6906" s="179"/>
      <c r="R6906" s="179"/>
      <c r="S6906" s="179"/>
      <c r="T6906" s="179"/>
      <c r="U6906" s="179"/>
      <c r="V6906" s="179"/>
      <c r="W6906" s="179"/>
      <c r="X6906" s="179"/>
      <c r="Y6906" s="179"/>
      <c r="Z6906" s="179"/>
      <c r="AA6906" s="222"/>
      <c r="AB6906" s="222"/>
      <c r="AC6906" s="222"/>
      <c r="AD6906" s="179"/>
      <c r="AE6906" s="179"/>
      <c r="AF6906" s="179"/>
      <c r="AG6906" s="179"/>
      <c r="AH6906" s="179"/>
      <c r="AI6906" s="179"/>
      <c r="AJ6906" s="179"/>
    </row>
    <row r="6907" spans="2:36" x14ac:dyDescent="0.3">
      <c r="B6907" s="224">
        <v>698400</v>
      </c>
      <c r="C6907" s="209">
        <v>295972</v>
      </c>
      <c r="D6907" s="206">
        <f t="shared" si="656"/>
        <v>0.42378579610538375</v>
      </c>
      <c r="E6907" s="208">
        <f t="shared" si="657"/>
        <v>0.45</v>
      </c>
      <c r="F6907" s="207">
        <v>16278.46</v>
      </c>
      <c r="G6907" s="207">
        <v>23677.759999999998</v>
      </c>
      <c r="H6907" s="207">
        <v>26637.48</v>
      </c>
      <c r="I6907" s="214">
        <f t="shared" si="658"/>
        <v>277666</v>
      </c>
      <c r="J6907" s="211">
        <f t="shared" ref="J6907:J6970" si="659">I6907/$B6907</f>
        <v>0.39757445589919815</v>
      </c>
      <c r="K6907" s="212">
        <f t="shared" ref="K6907:K6970" si="660">(I6907-I6906)/($B6907-$B6906)</f>
        <v>0.45</v>
      </c>
      <c r="L6907" s="214">
        <f t="shared" si="652"/>
        <v>15271.63</v>
      </c>
      <c r="M6907" s="213">
        <f t="shared" si="653"/>
        <v>22213.279999999999</v>
      </c>
      <c r="N6907" s="213">
        <f t="shared" si="654"/>
        <v>24989.94</v>
      </c>
      <c r="O6907" s="242">
        <f t="shared" si="655"/>
        <v>0.51530000000002474</v>
      </c>
      <c r="P6907" s="242"/>
      <c r="Q6907" s="179"/>
      <c r="R6907" s="179"/>
      <c r="S6907" s="179"/>
      <c r="T6907" s="179"/>
      <c r="U6907" s="179"/>
      <c r="V6907" s="179"/>
      <c r="W6907" s="179"/>
      <c r="X6907" s="179"/>
      <c r="Y6907" s="179"/>
      <c r="Z6907" s="179"/>
      <c r="AA6907" s="222"/>
      <c r="AB6907" s="222"/>
      <c r="AC6907" s="222"/>
      <c r="AD6907" s="179"/>
      <c r="AE6907" s="179"/>
      <c r="AF6907" s="179"/>
      <c r="AG6907" s="179"/>
      <c r="AH6907" s="179"/>
      <c r="AI6907" s="179"/>
      <c r="AJ6907" s="179"/>
    </row>
    <row r="6908" spans="2:36" x14ac:dyDescent="0.3">
      <c r="B6908" s="224">
        <v>698500</v>
      </c>
      <c r="C6908" s="209">
        <v>296017</v>
      </c>
      <c r="D6908" s="206">
        <f t="shared" si="656"/>
        <v>0.42378954903364352</v>
      </c>
      <c r="E6908" s="208">
        <f t="shared" si="657"/>
        <v>0.45</v>
      </c>
      <c r="F6908" s="207">
        <v>16280.93</v>
      </c>
      <c r="G6908" s="207">
        <v>23681.360000000001</v>
      </c>
      <c r="H6908" s="207">
        <v>26641.53</v>
      </c>
      <c r="I6908" s="214">
        <f t="shared" si="658"/>
        <v>277711</v>
      </c>
      <c r="J6908" s="211">
        <f t="shared" si="659"/>
        <v>0.39758196134574086</v>
      </c>
      <c r="K6908" s="212">
        <f t="shared" si="660"/>
        <v>0.45</v>
      </c>
      <c r="L6908" s="214">
        <f t="shared" si="652"/>
        <v>15274.105</v>
      </c>
      <c r="M6908" s="213">
        <f t="shared" si="653"/>
        <v>22216.880000000001</v>
      </c>
      <c r="N6908" s="213">
        <f t="shared" si="654"/>
        <v>24993.989999999998</v>
      </c>
      <c r="O6908" s="242">
        <f t="shared" si="655"/>
        <v>0.51519999999964061</v>
      </c>
      <c r="P6908" s="242"/>
      <c r="Q6908" s="179"/>
      <c r="R6908" s="179"/>
      <c r="S6908" s="179"/>
      <c r="T6908" s="179"/>
      <c r="U6908" s="179"/>
      <c r="V6908" s="179"/>
      <c r="W6908" s="179"/>
      <c r="X6908" s="179"/>
      <c r="Y6908" s="179"/>
      <c r="Z6908" s="179"/>
      <c r="AA6908" s="222"/>
      <c r="AB6908" s="222"/>
      <c r="AC6908" s="222"/>
      <c r="AD6908" s="179"/>
      <c r="AE6908" s="179"/>
      <c r="AF6908" s="179"/>
      <c r="AG6908" s="179"/>
      <c r="AH6908" s="179"/>
      <c r="AI6908" s="179"/>
      <c r="AJ6908" s="179"/>
    </row>
    <row r="6909" spans="2:36" x14ac:dyDescent="0.3">
      <c r="B6909" s="224">
        <v>698600</v>
      </c>
      <c r="C6909" s="209">
        <v>296062</v>
      </c>
      <c r="D6909" s="206">
        <f t="shared" si="656"/>
        <v>0.42379330088748929</v>
      </c>
      <c r="E6909" s="208">
        <f t="shared" si="657"/>
        <v>0.45</v>
      </c>
      <c r="F6909" s="207">
        <v>16283.41</v>
      </c>
      <c r="G6909" s="207">
        <v>23684.959999999999</v>
      </c>
      <c r="H6909" s="207">
        <v>26645.58</v>
      </c>
      <c r="I6909" s="214">
        <f t="shared" si="658"/>
        <v>277756</v>
      </c>
      <c r="J6909" s="211">
        <f t="shared" si="659"/>
        <v>0.39758946464357287</v>
      </c>
      <c r="K6909" s="212">
        <f t="shared" si="660"/>
        <v>0.45</v>
      </c>
      <c r="L6909" s="214">
        <f t="shared" si="652"/>
        <v>15276.58</v>
      </c>
      <c r="M6909" s="213">
        <f t="shared" si="653"/>
        <v>22220.48</v>
      </c>
      <c r="N6909" s="213">
        <f t="shared" si="654"/>
        <v>24998.04</v>
      </c>
      <c r="O6909" s="242">
        <f t="shared" si="655"/>
        <v>0.5152999999999156</v>
      </c>
      <c r="P6909" s="242"/>
      <c r="Q6909" s="179"/>
      <c r="R6909" s="179"/>
      <c r="S6909" s="179"/>
      <c r="T6909" s="179"/>
      <c r="U6909" s="179"/>
      <c r="V6909" s="179"/>
      <c r="W6909" s="179"/>
      <c r="X6909" s="179"/>
      <c r="Y6909" s="179"/>
      <c r="Z6909" s="179"/>
      <c r="AA6909" s="222"/>
      <c r="AB6909" s="222"/>
      <c r="AC6909" s="222"/>
      <c r="AD6909" s="179"/>
      <c r="AE6909" s="179"/>
      <c r="AF6909" s="179"/>
      <c r="AG6909" s="179"/>
      <c r="AH6909" s="179"/>
      <c r="AI6909" s="179"/>
      <c r="AJ6909" s="179"/>
    </row>
    <row r="6910" spans="2:36" x14ac:dyDescent="0.3">
      <c r="B6910" s="224">
        <v>698700</v>
      </c>
      <c r="C6910" s="209">
        <v>296107</v>
      </c>
      <c r="D6910" s="206">
        <f t="shared" si="656"/>
        <v>0.4237970516673823</v>
      </c>
      <c r="E6910" s="208">
        <f t="shared" si="657"/>
        <v>0.45</v>
      </c>
      <c r="F6910" s="207">
        <v>16285.88</v>
      </c>
      <c r="G6910" s="207">
        <v>23688.560000000001</v>
      </c>
      <c r="H6910" s="207">
        <v>26649.63</v>
      </c>
      <c r="I6910" s="214">
        <f t="shared" si="658"/>
        <v>277801</v>
      </c>
      <c r="J6910" s="211">
        <f t="shared" si="659"/>
        <v>0.3975969657936167</v>
      </c>
      <c r="K6910" s="212">
        <f t="shared" si="660"/>
        <v>0.45</v>
      </c>
      <c r="L6910" s="214">
        <f t="shared" ref="L6910:L6973" si="661">I6910*5.5%</f>
        <v>15279.055</v>
      </c>
      <c r="M6910" s="213">
        <f t="shared" ref="M6910:M6973" si="662">I6910*8%</f>
        <v>22224.080000000002</v>
      </c>
      <c r="N6910" s="213">
        <f t="shared" ref="N6910:N6973" si="663">I6910*9%</f>
        <v>25002.09</v>
      </c>
      <c r="O6910" s="242">
        <f t="shared" si="655"/>
        <v>0.51520000000007715</v>
      </c>
      <c r="P6910" s="242"/>
      <c r="Q6910" s="179"/>
      <c r="R6910" s="179"/>
      <c r="S6910" s="179"/>
      <c r="T6910" s="179"/>
      <c r="U6910" s="179"/>
      <c r="V6910" s="179"/>
      <c r="W6910" s="179"/>
      <c r="X6910" s="179"/>
      <c r="Y6910" s="179"/>
      <c r="Z6910" s="179"/>
      <c r="AA6910" s="222"/>
      <c r="AB6910" s="222"/>
      <c r="AC6910" s="222"/>
      <c r="AD6910" s="179"/>
      <c r="AE6910" s="179"/>
      <c r="AF6910" s="179"/>
      <c r="AG6910" s="179"/>
      <c r="AH6910" s="179"/>
      <c r="AI6910" s="179"/>
      <c r="AJ6910" s="179"/>
    </row>
    <row r="6911" spans="2:36" x14ac:dyDescent="0.3">
      <c r="B6911" s="224">
        <v>698800</v>
      </c>
      <c r="C6911" s="209">
        <v>296152</v>
      </c>
      <c r="D6911" s="206">
        <f t="shared" si="656"/>
        <v>0.42380080137378362</v>
      </c>
      <c r="E6911" s="208">
        <f t="shared" si="657"/>
        <v>0.45</v>
      </c>
      <c r="F6911" s="207">
        <v>16288.36</v>
      </c>
      <c r="G6911" s="207">
        <v>23692.16</v>
      </c>
      <c r="H6911" s="207">
        <v>26653.68</v>
      </c>
      <c r="I6911" s="214">
        <f t="shared" si="658"/>
        <v>277846</v>
      </c>
      <c r="J6911" s="211">
        <f t="shared" si="659"/>
        <v>0.39760446479679451</v>
      </c>
      <c r="K6911" s="212">
        <f t="shared" si="660"/>
        <v>0.45</v>
      </c>
      <c r="L6911" s="214">
        <f t="shared" si="661"/>
        <v>15281.53</v>
      </c>
      <c r="M6911" s="213">
        <f t="shared" si="662"/>
        <v>22227.68</v>
      </c>
      <c r="N6911" s="213">
        <f t="shared" si="663"/>
        <v>25006.14</v>
      </c>
      <c r="O6911" s="242">
        <f t="shared" si="655"/>
        <v>0.51529999999980647</v>
      </c>
      <c r="P6911" s="242"/>
      <c r="Q6911" s="179"/>
      <c r="R6911" s="179"/>
      <c r="S6911" s="179"/>
      <c r="T6911" s="179"/>
      <c r="U6911" s="179"/>
      <c r="V6911" s="179"/>
      <c r="W6911" s="179"/>
      <c r="X6911" s="179"/>
      <c r="Y6911" s="179"/>
      <c r="Z6911" s="179"/>
      <c r="AA6911" s="222"/>
      <c r="AB6911" s="222"/>
      <c r="AC6911" s="222"/>
      <c r="AD6911" s="179"/>
      <c r="AE6911" s="179"/>
      <c r="AF6911" s="179"/>
      <c r="AG6911" s="179"/>
      <c r="AH6911" s="179"/>
      <c r="AI6911" s="179"/>
      <c r="AJ6911" s="179"/>
    </row>
    <row r="6912" spans="2:36" x14ac:dyDescent="0.3">
      <c r="B6912" s="224">
        <v>698900</v>
      </c>
      <c r="C6912" s="209">
        <v>296197</v>
      </c>
      <c r="D6912" s="206">
        <f t="shared" si="656"/>
        <v>0.42380455000715411</v>
      </c>
      <c r="E6912" s="208">
        <f t="shared" si="657"/>
        <v>0.45</v>
      </c>
      <c r="F6912" s="207">
        <v>16290.83</v>
      </c>
      <c r="G6912" s="207">
        <v>23695.759999999998</v>
      </c>
      <c r="H6912" s="207">
        <v>26657.73</v>
      </c>
      <c r="I6912" s="214">
        <f t="shared" si="658"/>
        <v>277891</v>
      </c>
      <c r="J6912" s="211">
        <f t="shared" si="659"/>
        <v>0.39761196165402773</v>
      </c>
      <c r="K6912" s="212">
        <f t="shared" si="660"/>
        <v>0.45</v>
      </c>
      <c r="L6912" s="214">
        <f t="shared" si="661"/>
        <v>15284.004999999999</v>
      </c>
      <c r="M6912" s="213">
        <f t="shared" si="662"/>
        <v>22231.279999999999</v>
      </c>
      <c r="N6912" s="213">
        <f t="shared" si="663"/>
        <v>25010.19</v>
      </c>
      <c r="O6912" s="242">
        <f t="shared" si="655"/>
        <v>0.51519999999996802</v>
      </c>
      <c r="P6912" s="242"/>
      <c r="Q6912" s="179"/>
      <c r="R6912" s="179"/>
      <c r="S6912" s="179"/>
      <c r="T6912" s="179"/>
      <c r="U6912" s="179"/>
      <c r="V6912" s="179"/>
      <c r="W6912" s="179"/>
      <c r="X6912" s="179"/>
      <c r="Y6912" s="179"/>
      <c r="Z6912" s="179"/>
      <c r="AA6912" s="222"/>
      <c r="AB6912" s="222"/>
      <c r="AC6912" s="222"/>
      <c r="AD6912" s="179"/>
      <c r="AE6912" s="179"/>
      <c r="AF6912" s="179"/>
      <c r="AG6912" s="179"/>
      <c r="AH6912" s="179"/>
      <c r="AI6912" s="179"/>
      <c r="AJ6912" s="179"/>
    </row>
    <row r="6913" spans="2:36" x14ac:dyDescent="0.3">
      <c r="B6913" s="224">
        <v>699000</v>
      </c>
      <c r="C6913" s="209">
        <v>296242</v>
      </c>
      <c r="D6913" s="206">
        <f t="shared" si="656"/>
        <v>0.42380829756795424</v>
      </c>
      <c r="E6913" s="208">
        <f t="shared" si="657"/>
        <v>0.45</v>
      </c>
      <c r="F6913" s="207">
        <v>16293.31</v>
      </c>
      <c r="G6913" s="207">
        <v>23699.360000000001</v>
      </c>
      <c r="H6913" s="207">
        <v>26661.78</v>
      </c>
      <c r="I6913" s="214">
        <f t="shared" si="658"/>
        <v>277936</v>
      </c>
      <c r="J6913" s="211">
        <f t="shared" si="659"/>
        <v>0.39761945636623747</v>
      </c>
      <c r="K6913" s="212">
        <f t="shared" si="660"/>
        <v>0.45</v>
      </c>
      <c r="L6913" s="214">
        <f t="shared" si="661"/>
        <v>15286.48</v>
      </c>
      <c r="M6913" s="213">
        <f t="shared" si="662"/>
        <v>22234.880000000001</v>
      </c>
      <c r="N6913" s="213">
        <f t="shared" si="663"/>
        <v>25014.239999999998</v>
      </c>
      <c r="O6913" s="242">
        <f t="shared" si="655"/>
        <v>0.51529999999966092</v>
      </c>
      <c r="P6913" s="242"/>
      <c r="Q6913" s="179"/>
      <c r="R6913" s="179"/>
      <c r="S6913" s="179"/>
      <c r="T6913" s="179"/>
      <c r="U6913" s="179"/>
      <c r="V6913" s="179"/>
      <c r="W6913" s="179"/>
      <c r="X6913" s="179"/>
      <c r="Y6913" s="179"/>
      <c r="Z6913" s="179"/>
      <c r="AA6913" s="222"/>
      <c r="AB6913" s="222"/>
      <c r="AC6913" s="222"/>
      <c r="AD6913" s="179"/>
      <c r="AE6913" s="179"/>
      <c r="AF6913" s="179"/>
      <c r="AG6913" s="179"/>
      <c r="AH6913" s="179"/>
      <c r="AI6913" s="179"/>
      <c r="AJ6913" s="179"/>
    </row>
    <row r="6914" spans="2:36" x14ac:dyDescent="0.3">
      <c r="B6914" s="224">
        <v>699100</v>
      </c>
      <c r="C6914" s="209">
        <v>296287</v>
      </c>
      <c r="D6914" s="206">
        <f t="shared" si="656"/>
        <v>0.42381204405664424</v>
      </c>
      <c r="E6914" s="208">
        <f t="shared" si="657"/>
        <v>0.45</v>
      </c>
      <c r="F6914" s="207">
        <v>16295.78</v>
      </c>
      <c r="G6914" s="207">
        <v>23702.959999999999</v>
      </c>
      <c r="H6914" s="207">
        <v>26665.83</v>
      </c>
      <c r="I6914" s="214">
        <f t="shared" si="658"/>
        <v>277981</v>
      </c>
      <c r="J6914" s="211">
        <f t="shared" si="659"/>
        <v>0.39762694893434414</v>
      </c>
      <c r="K6914" s="212">
        <f t="shared" si="660"/>
        <v>0.45</v>
      </c>
      <c r="L6914" s="214">
        <f t="shared" si="661"/>
        <v>15288.955</v>
      </c>
      <c r="M6914" s="213">
        <f t="shared" si="662"/>
        <v>22238.48</v>
      </c>
      <c r="N6914" s="213">
        <f t="shared" si="663"/>
        <v>25018.29</v>
      </c>
      <c r="O6914" s="242">
        <f t="shared" si="655"/>
        <v>0.51520000000047728</v>
      </c>
      <c r="P6914" s="242"/>
      <c r="Q6914" s="179"/>
      <c r="R6914" s="179"/>
      <c r="S6914" s="179"/>
      <c r="T6914" s="179"/>
      <c r="U6914" s="179"/>
      <c r="V6914" s="179"/>
      <c r="W6914" s="179"/>
      <c r="X6914" s="179"/>
      <c r="Y6914" s="179"/>
      <c r="Z6914" s="179"/>
      <c r="AA6914" s="222"/>
      <c r="AB6914" s="222"/>
      <c r="AC6914" s="222"/>
      <c r="AD6914" s="179"/>
      <c r="AE6914" s="179"/>
      <c r="AF6914" s="179"/>
      <c r="AG6914" s="179"/>
      <c r="AH6914" s="179"/>
      <c r="AI6914" s="179"/>
      <c r="AJ6914" s="179"/>
    </row>
    <row r="6915" spans="2:36" x14ac:dyDescent="0.3">
      <c r="B6915" s="224">
        <v>699200</v>
      </c>
      <c r="C6915" s="209">
        <v>296332</v>
      </c>
      <c r="D6915" s="206">
        <f t="shared" si="656"/>
        <v>0.4238157894736842</v>
      </c>
      <c r="E6915" s="208">
        <f t="shared" si="657"/>
        <v>0.45</v>
      </c>
      <c r="F6915" s="207">
        <v>16298.26</v>
      </c>
      <c r="G6915" s="207">
        <v>23706.560000000001</v>
      </c>
      <c r="H6915" s="207">
        <v>26669.88</v>
      </c>
      <c r="I6915" s="214">
        <f t="shared" si="658"/>
        <v>278026</v>
      </c>
      <c r="J6915" s="211">
        <f t="shared" si="659"/>
        <v>0.39763443935926773</v>
      </c>
      <c r="K6915" s="212">
        <f t="shared" si="660"/>
        <v>0.45</v>
      </c>
      <c r="L6915" s="214">
        <f t="shared" si="661"/>
        <v>15291.43</v>
      </c>
      <c r="M6915" s="213">
        <f t="shared" si="662"/>
        <v>22242.080000000002</v>
      </c>
      <c r="N6915" s="213">
        <f t="shared" si="663"/>
        <v>25022.34</v>
      </c>
      <c r="O6915" s="242">
        <f t="shared" si="655"/>
        <v>0.51530000000013387</v>
      </c>
      <c r="P6915" s="242"/>
      <c r="Q6915" s="179"/>
      <c r="R6915" s="179"/>
      <c r="S6915" s="179"/>
      <c r="T6915" s="179"/>
      <c r="U6915" s="179"/>
      <c r="V6915" s="179"/>
      <c r="W6915" s="179"/>
      <c r="X6915" s="179"/>
      <c r="Y6915" s="179"/>
      <c r="Z6915" s="179"/>
      <c r="AA6915" s="222"/>
      <c r="AB6915" s="222"/>
      <c r="AC6915" s="222"/>
      <c r="AD6915" s="179"/>
      <c r="AE6915" s="179"/>
      <c r="AF6915" s="179"/>
      <c r="AG6915" s="179"/>
      <c r="AH6915" s="179"/>
      <c r="AI6915" s="179"/>
      <c r="AJ6915" s="179"/>
    </row>
    <row r="6916" spans="2:36" x14ac:dyDescent="0.3">
      <c r="B6916" s="224">
        <v>699300</v>
      </c>
      <c r="C6916" s="209">
        <v>296377</v>
      </c>
      <c r="D6916" s="206">
        <f t="shared" si="656"/>
        <v>0.4238195338195338</v>
      </c>
      <c r="E6916" s="208">
        <f t="shared" si="657"/>
        <v>0.45</v>
      </c>
      <c r="F6916" s="207">
        <v>16300.73</v>
      </c>
      <c r="G6916" s="207">
        <v>23710.16</v>
      </c>
      <c r="H6916" s="207">
        <v>26673.93</v>
      </c>
      <c r="I6916" s="214">
        <f t="shared" si="658"/>
        <v>278071</v>
      </c>
      <c r="J6916" s="211">
        <f t="shared" si="659"/>
        <v>0.39764192764192763</v>
      </c>
      <c r="K6916" s="212">
        <f t="shared" si="660"/>
        <v>0.45</v>
      </c>
      <c r="L6916" s="214">
        <f t="shared" si="661"/>
        <v>15293.905000000001</v>
      </c>
      <c r="M6916" s="213">
        <f t="shared" si="662"/>
        <v>22245.68</v>
      </c>
      <c r="N6916" s="213">
        <f t="shared" si="663"/>
        <v>25026.39</v>
      </c>
      <c r="O6916" s="242">
        <f t="shared" si="655"/>
        <v>0.51519999999971333</v>
      </c>
      <c r="P6916" s="242"/>
      <c r="Q6916" s="179"/>
      <c r="R6916" s="179"/>
      <c r="S6916" s="179"/>
      <c r="T6916" s="179"/>
      <c r="U6916" s="179"/>
      <c r="V6916" s="179"/>
      <c r="W6916" s="179"/>
      <c r="X6916" s="179"/>
      <c r="Y6916" s="179"/>
      <c r="Z6916" s="179"/>
      <c r="AA6916" s="222"/>
      <c r="AB6916" s="222"/>
      <c r="AC6916" s="222"/>
      <c r="AD6916" s="179"/>
      <c r="AE6916" s="179"/>
      <c r="AF6916" s="179"/>
      <c r="AG6916" s="179"/>
      <c r="AH6916" s="179"/>
      <c r="AI6916" s="179"/>
      <c r="AJ6916" s="179"/>
    </row>
    <row r="6917" spans="2:36" x14ac:dyDescent="0.3">
      <c r="B6917" s="224">
        <v>699400</v>
      </c>
      <c r="C6917" s="209">
        <v>296422</v>
      </c>
      <c r="D6917" s="206">
        <f t="shared" si="656"/>
        <v>0.42382327709465256</v>
      </c>
      <c r="E6917" s="208">
        <f t="shared" si="657"/>
        <v>0.45</v>
      </c>
      <c r="F6917" s="207">
        <v>16303.21</v>
      </c>
      <c r="G6917" s="207">
        <v>23713.759999999998</v>
      </c>
      <c r="H6917" s="207">
        <v>26677.98</v>
      </c>
      <c r="I6917" s="214">
        <f t="shared" si="658"/>
        <v>278116</v>
      </c>
      <c r="J6917" s="211">
        <f t="shared" si="659"/>
        <v>0.39764941378324276</v>
      </c>
      <c r="K6917" s="212">
        <f t="shared" si="660"/>
        <v>0.45</v>
      </c>
      <c r="L6917" s="214">
        <f t="shared" si="661"/>
        <v>15296.38</v>
      </c>
      <c r="M6917" s="213">
        <f t="shared" si="662"/>
        <v>22249.279999999999</v>
      </c>
      <c r="N6917" s="213">
        <f t="shared" si="663"/>
        <v>25030.44</v>
      </c>
      <c r="O6917" s="242">
        <f t="shared" ref="O6917:O6980" si="664">(C6917+F6917+H6917-C6916-F6916-H6916)/100</f>
        <v>0.51530000000002474</v>
      </c>
      <c r="P6917" s="242"/>
      <c r="Q6917" s="179"/>
      <c r="R6917" s="179"/>
      <c r="S6917" s="179"/>
      <c r="T6917" s="179"/>
      <c r="U6917" s="179"/>
      <c r="V6917" s="179"/>
      <c r="W6917" s="179"/>
      <c r="X6917" s="179"/>
      <c r="Y6917" s="179"/>
      <c r="Z6917" s="179"/>
      <c r="AA6917" s="222"/>
      <c r="AB6917" s="222"/>
      <c r="AC6917" s="222"/>
      <c r="AD6917" s="179"/>
      <c r="AE6917" s="179"/>
      <c r="AF6917" s="179"/>
      <c r="AG6917" s="179"/>
      <c r="AH6917" s="179"/>
      <c r="AI6917" s="179"/>
      <c r="AJ6917" s="179"/>
    </row>
    <row r="6918" spans="2:36" x14ac:dyDescent="0.3">
      <c r="B6918" s="224">
        <v>699500</v>
      </c>
      <c r="C6918" s="209">
        <v>296467</v>
      </c>
      <c r="D6918" s="206">
        <f t="shared" si="656"/>
        <v>0.42382701929949962</v>
      </c>
      <c r="E6918" s="208">
        <f t="shared" si="657"/>
        <v>0.45</v>
      </c>
      <c r="F6918" s="207">
        <v>16305.68</v>
      </c>
      <c r="G6918" s="207">
        <v>23717.360000000001</v>
      </c>
      <c r="H6918" s="207">
        <v>26682.03</v>
      </c>
      <c r="I6918" s="214">
        <f t="shared" si="658"/>
        <v>278161</v>
      </c>
      <c r="J6918" s="211">
        <f t="shared" si="659"/>
        <v>0.39765689778413155</v>
      </c>
      <c r="K6918" s="212">
        <f t="shared" si="660"/>
        <v>0.45</v>
      </c>
      <c r="L6918" s="214">
        <f t="shared" si="661"/>
        <v>15298.855</v>
      </c>
      <c r="M6918" s="213">
        <f t="shared" si="662"/>
        <v>22252.880000000001</v>
      </c>
      <c r="N6918" s="213">
        <f t="shared" si="663"/>
        <v>25034.489999999998</v>
      </c>
      <c r="O6918" s="242">
        <f t="shared" si="664"/>
        <v>0.51519999999964061</v>
      </c>
      <c r="P6918" s="242"/>
      <c r="Q6918" s="179"/>
      <c r="R6918" s="179"/>
      <c r="S6918" s="179"/>
      <c r="T6918" s="179"/>
      <c r="U6918" s="179"/>
      <c r="V6918" s="179"/>
      <c r="W6918" s="179"/>
      <c r="X6918" s="179"/>
      <c r="Y6918" s="179"/>
      <c r="Z6918" s="179"/>
      <c r="AA6918" s="222"/>
      <c r="AB6918" s="222"/>
      <c r="AC6918" s="222"/>
      <c r="AD6918" s="179"/>
      <c r="AE6918" s="179"/>
      <c r="AF6918" s="179"/>
      <c r="AG6918" s="179"/>
      <c r="AH6918" s="179"/>
      <c r="AI6918" s="179"/>
      <c r="AJ6918" s="179"/>
    </row>
    <row r="6919" spans="2:36" x14ac:dyDescent="0.3">
      <c r="B6919" s="224">
        <v>699600</v>
      </c>
      <c r="C6919" s="209">
        <v>296512</v>
      </c>
      <c r="D6919" s="206">
        <f t="shared" si="656"/>
        <v>0.42383076043453399</v>
      </c>
      <c r="E6919" s="208">
        <f t="shared" si="657"/>
        <v>0.45</v>
      </c>
      <c r="F6919" s="207">
        <v>16308.16</v>
      </c>
      <c r="G6919" s="207">
        <v>23720.959999999999</v>
      </c>
      <c r="H6919" s="207">
        <v>26686.080000000002</v>
      </c>
      <c r="I6919" s="214">
        <f t="shared" si="658"/>
        <v>278206</v>
      </c>
      <c r="J6919" s="211">
        <f t="shared" si="659"/>
        <v>0.39766437964551171</v>
      </c>
      <c r="K6919" s="212">
        <f t="shared" si="660"/>
        <v>0.45</v>
      </c>
      <c r="L6919" s="214">
        <f t="shared" si="661"/>
        <v>15301.33</v>
      </c>
      <c r="M6919" s="213">
        <f t="shared" si="662"/>
        <v>22256.48</v>
      </c>
      <c r="N6919" s="213">
        <f t="shared" si="663"/>
        <v>25038.54</v>
      </c>
      <c r="O6919" s="242">
        <f t="shared" si="664"/>
        <v>0.5152999999999156</v>
      </c>
      <c r="P6919" s="242"/>
      <c r="Q6919" s="179"/>
      <c r="R6919" s="179"/>
      <c r="S6919" s="179"/>
      <c r="T6919" s="179"/>
      <c r="U6919" s="179"/>
      <c r="V6919" s="179"/>
      <c r="W6919" s="179"/>
      <c r="X6919" s="179"/>
      <c r="Y6919" s="179"/>
      <c r="Z6919" s="179"/>
      <c r="AA6919" s="222"/>
      <c r="AB6919" s="222"/>
      <c r="AC6919" s="222"/>
      <c r="AD6919" s="179"/>
      <c r="AE6919" s="179"/>
      <c r="AF6919" s="179"/>
      <c r="AG6919" s="179"/>
      <c r="AH6919" s="179"/>
      <c r="AI6919" s="179"/>
      <c r="AJ6919" s="179"/>
    </row>
    <row r="6920" spans="2:36" x14ac:dyDescent="0.3">
      <c r="B6920" s="224">
        <v>699700</v>
      </c>
      <c r="C6920" s="209">
        <v>296557</v>
      </c>
      <c r="D6920" s="206">
        <f t="shared" si="656"/>
        <v>0.42383450050021437</v>
      </c>
      <c r="E6920" s="208">
        <f t="shared" si="657"/>
        <v>0.45</v>
      </c>
      <c r="F6920" s="207">
        <v>16310.63</v>
      </c>
      <c r="G6920" s="207">
        <v>23724.560000000001</v>
      </c>
      <c r="H6920" s="207">
        <v>26690.13</v>
      </c>
      <c r="I6920" s="214">
        <f t="shared" si="658"/>
        <v>278251</v>
      </c>
      <c r="J6920" s="211">
        <f t="shared" si="659"/>
        <v>0.39767185936830068</v>
      </c>
      <c r="K6920" s="212">
        <f t="shared" si="660"/>
        <v>0.45</v>
      </c>
      <c r="L6920" s="214">
        <f t="shared" si="661"/>
        <v>15303.805</v>
      </c>
      <c r="M6920" s="213">
        <f t="shared" si="662"/>
        <v>22260.080000000002</v>
      </c>
      <c r="N6920" s="213">
        <f t="shared" si="663"/>
        <v>25042.59</v>
      </c>
      <c r="O6920" s="242">
        <f t="shared" si="664"/>
        <v>0.51520000000007715</v>
      </c>
      <c r="P6920" s="242"/>
      <c r="Q6920" s="179"/>
      <c r="R6920" s="179"/>
      <c r="S6920" s="179"/>
      <c r="T6920" s="179"/>
      <c r="U6920" s="179"/>
      <c r="V6920" s="179"/>
      <c r="W6920" s="179"/>
      <c r="X6920" s="179"/>
      <c r="Y6920" s="179"/>
      <c r="Z6920" s="179"/>
      <c r="AA6920" s="222"/>
      <c r="AB6920" s="222"/>
      <c r="AC6920" s="222"/>
      <c r="AD6920" s="179"/>
      <c r="AE6920" s="179"/>
      <c r="AF6920" s="179"/>
      <c r="AG6920" s="179"/>
      <c r="AH6920" s="179"/>
      <c r="AI6920" s="179"/>
      <c r="AJ6920" s="179"/>
    </row>
    <row r="6921" spans="2:36" x14ac:dyDescent="0.3">
      <c r="B6921" s="224">
        <v>699800</v>
      </c>
      <c r="C6921" s="209">
        <v>296602</v>
      </c>
      <c r="D6921" s="206">
        <f t="shared" si="656"/>
        <v>0.42383823949699917</v>
      </c>
      <c r="E6921" s="208">
        <f t="shared" si="657"/>
        <v>0.45</v>
      </c>
      <c r="F6921" s="207">
        <v>16313.11</v>
      </c>
      <c r="G6921" s="207">
        <v>23728.16</v>
      </c>
      <c r="H6921" s="207">
        <v>26694.18</v>
      </c>
      <c r="I6921" s="214">
        <f t="shared" si="658"/>
        <v>278296</v>
      </c>
      <c r="J6921" s="211">
        <f t="shared" si="659"/>
        <v>0.39767933695341529</v>
      </c>
      <c r="K6921" s="212">
        <f t="shared" si="660"/>
        <v>0.45</v>
      </c>
      <c r="L6921" s="214">
        <f t="shared" si="661"/>
        <v>15306.28</v>
      </c>
      <c r="M6921" s="213">
        <f t="shared" si="662"/>
        <v>22263.68</v>
      </c>
      <c r="N6921" s="213">
        <f t="shared" si="663"/>
        <v>25046.639999999999</v>
      </c>
      <c r="O6921" s="242">
        <f t="shared" si="664"/>
        <v>0.51529999999980647</v>
      </c>
      <c r="P6921" s="242"/>
      <c r="Q6921" s="179"/>
      <c r="R6921" s="179"/>
      <c r="S6921" s="179"/>
      <c r="T6921" s="179"/>
      <c r="U6921" s="179"/>
      <c r="V6921" s="179"/>
      <c r="W6921" s="179"/>
      <c r="X6921" s="179"/>
      <c r="Y6921" s="179"/>
      <c r="Z6921" s="179"/>
      <c r="AA6921" s="222"/>
      <c r="AB6921" s="222"/>
      <c r="AC6921" s="222"/>
      <c r="AD6921" s="179"/>
      <c r="AE6921" s="179"/>
      <c r="AF6921" s="179"/>
      <c r="AG6921" s="179"/>
      <c r="AH6921" s="179"/>
      <c r="AI6921" s="179"/>
      <c r="AJ6921" s="179"/>
    </row>
    <row r="6922" spans="2:36" x14ac:dyDescent="0.3">
      <c r="B6922" s="224">
        <v>699900</v>
      </c>
      <c r="C6922" s="209">
        <v>296647</v>
      </c>
      <c r="D6922" s="206">
        <f t="shared" si="656"/>
        <v>0.42384197742534646</v>
      </c>
      <c r="E6922" s="208">
        <f t="shared" si="657"/>
        <v>0.45</v>
      </c>
      <c r="F6922" s="207">
        <v>16315.58</v>
      </c>
      <c r="G6922" s="207">
        <v>23731.759999999998</v>
      </c>
      <c r="H6922" s="207">
        <v>26698.23</v>
      </c>
      <c r="I6922" s="214">
        <f t="shared" si="658"/>
        <v>278341</v>
      </c>
      <c r="J6922" s="211">
        <f t="shared" si="659"/>
        <v>0.39768681240177167</v>
      </c>
      <c r="K6922" s="212">
        <f t="shared" si="660"/>
        <v>0.45</v>
      </c>
      <c r="L6922" s="214">
        <f t="shared" si="661"/>
        <v>15308.754999999999</v>
      </c>
      <c r="M6922" s="213">
        <f t="shared" si="662"/>
        <v>22267.279999999999</v>
      </c>
      <c r="N6922" s="213">
        <f t="shared" si="663"/>
        <v>25050.69</v>
      </c>
      <c r="O6922" s="242">
        <f t="shared" si="664"/>
        <v>0.51519999999996802</v>
      </c>
      <c r="P6922" s="242"/>
      <c r="Q6922" s="179"/>
      <c r="R6922" s="179"/>
      <c r="S6922" s="179"/>
      <c r="T6922" s="179"/>
      <c r="U6922" s="179"/>
      <c r="V6922" s="179"/>
      <c r="W6922" s="179"/>
      <c r="X6922" s="179"/>
      <c r="Y6922" s="179"/>
      <c r="Z6922" s="179"/>
      <c r="AA6922" s="222"/>
      <c r="AB6922" s="222"/>
      <c r="AC6922" s="222"/>
      <c r="AD6922" s="179"/>
      <c r="AE6922" s="179"/>
      <c r="AF6922" s="179"/>
      <c r="AG6922" s="179"/>
      <c r="AH6922" s="179"/>
      <c r="AI6922" s="179"/>
      <c r="AJ6922" s="179"/>
    </row>
    <row r="6923" spans="2:36" x14ac:dyDescent="0.3">
      <c r="B6923" s="224">
        <v>700000</v>
      </c>
      <c r="C6923" s="209">
        <v>296692</v>
      </c>
      <c r="D6923" s="206">
        <f t="shared" si="656"/>
        <v>0.42384571428571427</v>
      </c>
      <c r="E6923" s="208">
        <f t="shared" si="657"/>
        <v>0.45</v>
      </c>
      <c r="F6923" s="207">
        <v>16318.06</v>
      </c>
      <c r="G6923" s="207">
        <v>23735.360000000001</v>
      </c>
      <c r="H6923" s="207">
        <v>26702.28</v>
      </c>
      <c r="I6923" s="214">
        <f t="shared" si="658"/>
        <v>278386</v>
      </c>
      <c r="J6923" s="211">
        <f t="shared" si="659"/>
        <v>0.39769428571428572</v>
      </c>
      <c r="K6923" s="212">
        <f t="shared" si="660"/>
        <v>0.45</v>
      </c>
      <c r="L6923" s="214">
        <f t="shared" si="661"/>
        <v>15311.23</v>
      </c>
      <c r="M6923" s="213">
        <f t="shared" si="662"/>
        <v>22270.880000000001</v>
      </c>
      <c r="N6923" s="213">
        <f t="shared" si="663"/>
        <v>25054.739999999998</v>
      </c>
      <c r="O6923" s="242">
        <f t="shared" si="664"/>
        <v>0.51529999999966092</v>
      </c>
      <c r="P6923" s="242"/>
      <c r="Q6923" s="179"/>
      <c r="R6923" s="179"/>
      <c r="S6923" s="179"/>
      <c r="T6923" s="179"/>
      <c r="U6923" s="179"/>
      <c r="V6923" s="179"/>
      <c r="W6923" s="179"/>
      <c r="X6923" s="179"/>
      <c r="Y6923" s="179"/>
      <c r="Z6923" s="179"/>
      <c r="AA6923" s="222"/>
      <c r="AB6923" s="222"/>
      <c r="AC6923" s="222"/>
      <c r="AD6923" s="179"/>
      <c r="AE6923" s="179"/>
      <c r="AF6923" s="179"/>
      <c r="AG6923" s="179"/>
      <c r="AH6923" s="179"/>
      <c r="AI6923" s="179"/>
      <c r="AJ6923" s="179"/>
    </row>
    <row r="6924" spans="2:36" x14ac:dyDescent="0.3">
      <c r="B6924" s="224">
        <v>700100</v>
      </c>
      <c r="C6924" s="209">
        <v>296737</v>
      </c>
      <c r="D6924" s="206">
        <f t="shared" si="656"/>
        <v>0.42384945007856023</v>
      </c>
      <c r="E6924" s="208">
        <f t="shared" si="657"/>
        <v>0.45</v>
      </c>
      <c r="F6924" s="207">
        <v>16320.53</v>
      </c>
      <c r="G6924" s="207">
        <v>23738.959999999999</v>
      </c>
      <c r="H6924" s="207">
        <v>26706.33</v>
      </c>
      <c r="I6924" s="214">
        <f t="shared" si="658"/>
        <v>278431</v>
      </c>
      <c r="J6924" s="211">
        <f t="shared" si="659"/>
        <v>0.39770175689187259</v>
      </c>
      <c r="K6924" s="212">
        <f t="shared" si="660"/>
        <v>0.45</v>
      </c>
      <c r="L6924" s="214">
        <f t="shared" si="661"/>
        <v>15313.705</v>
      </c>
      <c r="M6924" s="213">
        <f t="shared" si="662"/>
        <v>22274.48</v>
      </c>
      <c r="N6924" s="213">
        <f t="shared" si="663"/>
        <v>25058.79</v>
      </c>
      <c r="O6924" s="242">
        <f t="shared" si="664"/>
        <v>0.51520000000047728</v>
      </c>
      <c r="P6924" s="242"/>
      <c r="Q6924" s="179"/>
      <c r="R6924" s="179"/>
      <c r="S6924" s="179"/>
      <c r="T6924" s="179"/>
      <c r="U6924" s="179"/>
      <c r="V6924" s="179"/>
      <c r="W6924" s="179"/>
      <c r="X6924" s="179"/>
      <c r="Y6924" s="179"/>
      <c r="Z6924" s="179"/>
      <c r="AA6924" s="222"/>
      <c r="AB6924" s="222"/>
      <c r="AC6924" s="222"/>
      <c r="AD6924" s="179"/>
      <c r="AE6924" s="179"/>
      <c r="AF6924" s="179"/>
      <c r="AG6924" s="179"/>
      <c r="AH6924" s="179"/>
      <c r="AI6924" s="179"/>
      <c r="AJ6924" s="179"/>
    </row>
    <row r="6925" spans="2:36" x14ac:dyDescent="0.3">
      <c r="B6925" s="224">
        <v>700200</v>
      </c>
      <c r="C6925" s="209">
        <v>296782</v>
      </c>
      <c r="D6925" s="206">
        <f t="shared" si="656"/>
        <v>0.42385318480434164</v>
      </c>
      <c r="E6925" s="208">
        <f t="shared" si="657"/>
        <v>0.45</v>
      </c>
      <c r="F6925" s="207">
        <v>16323.01</v>
      </c>
      <c r="G6925" s="207">
        <v>23742.560000000001</v>
      </c>
      <c r="H6925" s="207">
        <v>26710.38</v>
      </c>
      <c r="I6925" s="214">
        <f t="shared" si="658"/>
        <v>278476</v>
      </c>
      <c r="J6925" s="211">
        <f t="shared" si="659"/>
        <v>0.397709225935447</v>
      </c>
      <c r="K6925" s="212">
        <f t="shared" si="660"/>
        <v>0.45</v>
      </c>
      <c r="L6925" s="214">
        <f t="shared" si="661"/>
        <v>15316.18</v>
      </c>
      <c r="M6925" s="213">
        <f t="shared" si="662"/>
        <v>22278.080000000002</v>
      </c>
      <c r="N6925" s="213">
        <f t="shared" si="663"/>
        <v>25062.84</v>
      </c>
      <c r="O6925" s="242">
        <f t="shared" si="664"/>
        <v>0.51530000000013387</v>
      </c>
      <c r="P6925" s="242"/>
      <c r="Q6925" s="179"/>
      <c r="R6925" s="179"/>
      <c r="S6925" s="179"/>
      <c r="T6925" s="179"/>
      <c r="U6925" s="179"/>
      <c r="V6925" s="179"/>
      <c r="W6925" s="179"/>
      <c r="X6925" s="179"/>
      <c r="Y6925" s="179"/>
      <c r="Z6925" s="179"/>
      <c r="AA6925" s="222"/>
      <c r="AB6925" s="222"/>
      <c r="AC6925" s="222"/>
      <c r="AD6925" s="179"/>
      <c r="AE6925" s="179"/>
      <c r="AF6925" s="179"/>
      <c r="AG6925" s="179"/>
      <c r="AH6925" s="179"/>
      <c r="AI6925" s="179"/>
      <c r="AJ6925" s="179"/>
    </row>
    <row r="6926" spans="2:36" x14ac:dyDescent="0.3">
      <c r="B6926" s="224">
        <v>700300</v>
      </c>
      <c r="C6926" s="209">
        <v>296827</v>
      </c>
      <c r="D6926" s="206">
        <f t="shared" si="656"/>
        <v>0.42385691846351564</v>
      </c>
      <c r="E6926" s="208">
        <f t="shared" si="657"/>
        <v>0.45</v>
      </c>
      <c r="F6926" s="207">
        <v>16325.48</v>
      </c>
      <c r="G6926" s="207">
        <v>23746.16</v>
      </c>
      <c r="H6926" s="207">
        <v>26714.43</v>
      </c>
      <c r="I6926" s="214">
        <f t="shared" si="658"/>
        <v>278521</v>
      </c>
      <c r="J6926" s="211">
        <f t="shared" si="659"/>
        <v>0.3977166928459232</v>
      </c>
      <c r="K6926" s="212">
        <f t="shared" si="660"/>
        <v>0.45</v>
      </c>
      <c r="L6926" s="214">
        <f t="shared" si="661"/>
        <v>15318.655000000001</v>
      </c>
      <c r="M6926" s="213">
        <f t="shared" si="662"/>
        <v>22281.68</v>
      </c>
      <c r="N6926" s="213">
        <f t="shared" si="663"/>
        <v>25066.89</v>
      </c>
      <c r="O6926" s="242">
        <f t="shared" si="664"/>
        <v>0.51519999999971333</v>
      </c>
      <c r="P6926" s="242"/>
      <c r="Q6926" s="179"/>
      <c r="R6926" s="179"/>
      <c r="S6926" s="179"/>
      <c r="T6926" s="179"/>
      <c r="U6926" s="179"/>
      <c r="V6926" s="179"/>
      <c r="W6926" s="179"/>
      <c r="X6926" s="179"/>
      <c r="Y6926" s="179"/>
      <c r="Z6926" s="179"/>
      <c r="AA6926" s="222"/>
      <c r="AB6926" s="222"/>
      <c r="AC6926" s="222"/>
      <c r="AD6926" s="179"/>
      <c r="AE6926" s="179"/>
      <c r="AF6926" s="179"/>
      <c r="AG6926" s="179"/>
      <c r="AH6926" s="179"/>
      <c r="AI6926" s="179"/>
      <c r="AJ6926" s="179"/>
    </row>
    <row r="6927" spans="2:36" x14ac:dyDescent="0.3">
      <c r="B6927" s="224">
        <v>700400</v>
      </c>
      <c r="C6927" s="209">
        <v>296872</v>
      </c>
      <c r="D6927" s="206">
        <f t="shared" si="656"/>
        <v>0.42386065105653914</v>
      </c>
      <c r="E6927" s="208">
        <f t="shared" si="657"/>
        <v>0.45</v>
      </c>
      <c r="F6927" s="207">
        <v>16327.96</v>
      </c>
      <c r="G6927" s="207">
        <v>23749.759999999998</v>
      </c>
      <c r="H6927" s="207">
        <v>26718.48</v>
      </c>
      <c r="I6927" s="214">
        <f t="shared" si="658"/>
        <v>278566</v>
      </c>
      <c r="J6927" s="211">
        <f t="shared" si="659"/>
        <v>0.39772415762421476</v>
      </c>
      <c r="K6927" s="212">
        <f t="shared" si="660"/>
        <v>0.45</v>
      </c>
      <c r="L6927" s="214">
        <f t="shared" si="661"/>
        <v>15321.13</v>
      </c>
      <c r="M6927" s="213">
        <f t="shared" si="662"/>
        <v>22285.279999999999</v>
      </c>
      <c r="N6927" s="213">
        <f t="shared" si="663"/>
        <v>25070.94</v>
      </c>
      <c r="O6927" s="242">
        <f t="shared" si="664"/>
        <v>0.51530000000002474</v>
      </c>
      <c r="P6927" s="242"/>
      <c r="Q6927" s="179"/>
      <c r="R6927" s="179"/>
      <c r="S6927" s="179"/>
      <c r="T6927" s="179"/>
      <c r="U6927" s="179"/>
      <c r="V6927" s="179"/>
      <c r="W6927" s="179"/>
      <c r="X6927" s="179"/>
      <c r="Y6927" s="179"/>
      <c r="Z6927" s="179"/>
      <c r="AA6927" s="222"/>
      <c r="AB6927" s="222"/>
      <c r="AC6927" s="222"/>
      <c r="AD6927" s="179"/>
      <c r="AE6927" s="179"/>
      <c r="AF6927" s="179"/>
      <c r="AG6927" s="179"/>
      <c r="AH6927" s="179"/>
      <c r="AI6927" s="179"/>
      <c r="AJ6927" s="179"/>
    </row>
    <row r="6928" spans="2:36" x14ac:dyDescent="0.3">
      <c r="B6928" s="224">
        <v>700500</v>
      </c>
      <c r="C6928" s="209">
        <v>296917</v>
      </c>
      <c r="D6928" s="206">
        <f t="shared" si="656"/>
        <v>0.42386438258386866</v>
      </c>
      <c r="E6928" s="208">
        <f t="shared" si="657"/>
        <v>0.45</v>
      </c>
      <c r="F6928" s="207">
        <v>16330.43</v>
      </c>
      <c r="G6928" s="207">
        <v>23753.360000000001</v>
      </c>
      <c r="H6928" s="207">
        <v>26722.53</v>
      </c>
      <c r="I6928" s="214">
        <f t="shared" si="658"/>
        <v>278611</v>
      </c>
      <c r="J6928" s="211">
        <f t="shared" si="659"/>
        <v>0.39773162027123482</v>
      </c>
      <c r="K6928" s="212">
        <f t="shared" si="660"/>
        <v>0.45</v>
      </c>
      <c r="L6928" s="214">
        <f t="shared" si="661"/>
        <v>15323.605</v>
      </c>
      <c r="M6928" s="213">
        <f t="shared" si="662"/>
        <v>22288.880000000001</v>
      </c>
      <c r="N6928" s="213">
        <f t="shared" si="663"/>
        <v>25074.989999999998</v>
      </c>
      <c r="O6928" s="242">
        <f t="shared" si="664"/>
        <v>0.51519999999964061</v>
      </c>
      <c r="P6928" s="242"/>
      <c r="Q6928" s="179"/>
      <c r="R6928" s="179"/>
      <c r="S6928" s="179"/>
      <c r="T6928" s="179"/>
      <c r="U6928" s="179"/>
      <c r="V6928" s="179"/>
      <c r="W6928" s="179"/>
      <c r="X6928" s="179"/>
      <c r="Y6928" s="179"/>
      <c r="Z6928" s="179"/>
      <c r="AA6928" s="222"/>
      <c r="AB6928" s="222"/>
      <c r="AC6928" s="222"/>
      <c r="AD6928" s="179"/>
      <c r="AE6928" s="179"/>
      <c r="AF6928" s="179"/>
      <c r="AG6928" s="179"/>
      <c r="AH6928" s="179"/>
      <c r="AI6928" s="179"/>
      <c r="AJ6928" s="179"/>
    </row>
    <row r="6929" spans="2:36" x14ac:dyDescent="0.3">
      <c r="B6929" s="224">
        <v>700600</v>
      </c>
      <c r="C6929" s="209">
        <v>296962</v>
      </c>
      <c r="D6929" s="206">
        <f t="shared" si="656"/>
        <v>0.42386811304596062</v>
      </c>
      <c r="E6929" s="208">
        <f t="shared" si="657"/>
        <v>0.45</v>
      </c>
      <c r="F6929" s="207">
        <v>16332.91</v>
      </c>
      <c r="G6929" s="207">
        <v>23756.959999999999</v>
      </c>
      <c r="H6929" s="207">
        <v>26726.58</v>
      </c>
      <c r="I6929" s="214">
        <f t="shared" si="658"/>
        <v>278656</v>
      </c>
      <c r="J6929" s="211">
        <f t="shared" si="659"/>
        <v>0.3977390807878961</v>
      </c>
      <c r="K6929" s="212">
        <f t="shared" si="660"/>
        <v>0.45</v>
      </c>
      <c r="L6929" s="214">
        <f t="shared" si="661"/>
        <v>15326.08</v>
      </c>
      <c r="M6929" s="213">
        <f t="shared" si="662"/>
        <v>22292.48</v>
      </c>
      <c r="N6929" s="213">
        <f t="shared" si="663"/>
        <v>25079.040000000001</v>
      </c>
      <c r="O6929" s="242">
        <f t="shared" si="664"/>
        <v>0.5152999999999156</v>
      </c>
      <c r="P6929" s="242"/>
      <c r="Q6929" s="179"/>
      <c r="R6929" s="179"/>
      <c r="S6929" s="179"/>
      <c r="T6929" s="179"/>
      <c r="U6929" s="179"/>
      <c r="V6929" s="179"/>
      <c r="W6929" s="179"/>
      <c r="X6929" s="179"/>
      <c r="Y6929" s="179"/>
      <c r="Z6929" s="179"/>
      <c r="AA6929" s="222"/>
      <c r="AB6929" s="222"/>
      <c r="AC6929" s="222"/>
      <c r="AD6929" s="179"/>
      <c r="AE6929" s="179"/>
      <c r="AF6929" s="179"/>
      <c r="AG6929" s="179"/>
      <c r="AH6929" s="179"/>
      <c r="AI6929" s="179"/>
      <c r="AJ6929" s="179"/>
    </row>
    <row r="6930" spans="2:36" x14ac:dyDescent="0.3">
      <c r="B6930" s="224">
        <v>700700</v>
      </c>
      <c r="C6930" s="209">
        <v>297007</v>
      </c>
      <c r="D6930" s="206">
        <f t="shared" si="656"/>
        <v>0.42387184244327103</v>
      </c>
      <c r="E6930" s="208">
        <f t="shared" si="657"/>
        <v>0.45</v>
      </c>
      <c r="F6930" s="207">
        <v>16335.38</v>
      </c>
      <c r="G6930" s="207">
        <v>23760.560000000001</v>
      </c>
      <c r="H6930" s="207">
        <v>26730.63</v>
      </c>
      <c r="I6930" s="214">
        <f t="shared" si="658"/>
        <v>278701</v>
      </c>
      <c r="J6930" s="211">
        <f t="shared" si="659"/>
        <v>0.3977465391751106</v>
      </c>
      <c r="K6930" s="212">
        <f t="shared" si="660"/>
        <v>0.45</v>
      </c>
      <c r="L6930" s="214">
        <f t="shared" si="661"/>
        <v>15328.555</v>
      </c>
      <c r="M6930" s="213">
        <f t="shared" si="662"/>
        <v>22296.080000000002</v>
      </c>
      <c r="N6930" s="213">
        <f t="shared" si="663"/>
        <v>25083.09</v>
      </c>
      <c r="O6930" s="242">
        <f t="shared" si="664"/>
        <v>0.51520000000007715</v>
      </c>
      <c r="P6930" s="242"/>
      <c r="Q6930" s="179"/>
      <c r="R6930" s="179"/>
      <c r="S6930" s="179"/>
      <c r="T6930" s="179"/>
      <c r="U6930" s="179"/>
      <c r="V6930" s="179"/>
      <c r="W6930" s="179"/>
      <c r="X6930" s="179"/>
      <c r="Y6930" s="179"/>
      <c r="Z6930" s="179"/>
      <c r="AA6930" s="222"/>
      <c r="AB6930" s="222"/>
      <c r="AC6930" s="222"/>
      <c r="AD6930" s="179"/>
      <c r="AE6930" s="179"/>
      <c r="AF6930" s="179"/>
      <c r="AG6930" s="179"/>
      <c r="AH6930" s="179"/>
      <c r="AI6930" s="179"/>
      <c r="AJ6930" s="179"/>
    </row>
    <row r="6931" spans="2:36" x14ac:dyDescent="0.3">
      <c r="B6931" s="224">
        <v>700800</v>
      </c>
      <c r="C6931" s="209">
        <v>297052</v>
      </c>
      <c r="D6931" s="206">
        <f t="shared" si="656"/>
        <v>0.42387557077625571</v>
      </c>
      <c r="E6931" s="208">
        <f t="shared" si="657"/>
        <v>0.45</v>
      </c>
      <c r="F6931" s="207">
        <v>16337.86</v>
      </c>
      <c r="G6931" s="207">
        <v>23764.16</v>
      </c>
      <c r="H6931" s="207">
        <v>26734.68</v>
      </c>
      <c r="I6931" s="214">
        <f t="shared" si="658"/>
        <v>278746</v>
      </c>
      <c r="J6931" s="211">
        <f t="shared" si="659"/>
        <v>0.39775399543378998</v>
      </c>
      <c r="K6931" s="212">
        <f t="shared" si="660"/>
        <v>0.45</v>
      </c>
      <c r="L6931" s="214">
        <f t="shared" si="661"/>
        <v>15331.03</v>
      </c>
      <c r="M6931" s="213">
        <f t="shared" si="662"/>
        <v>22299.68</v>
      </c>
      <c r="N6931" s="213">
        <f t="shared" si="663"/>
        <v>25087.14</v>
      </c>
      <c r="O6931" s="242">
        <f t="shared" si="664"/>
        <v>0.51529999999980647</v>
      </c>
      <c r="P6931" s="242"/>
      <c r="Q6931" s="179"/>
      <c r="R6931" s="179"/>
      <c r="S6931" s="179"/>
      <c r="T6931" s="179"/>
      <c r="U6931" s="179"/>
      <c r="V6931" s="179"/>
      <c r="W6931" s="179"/>
      <c r="X6931" s="179"/>
      <c r="Y6931" s="179"/>
      <c r="Z6931" s="179"/>
      <c r="AA6931" s="222"/>
      <c r="AB6931" s="222"/>
      <c r="AC6931" s="222"/>
      <c r="AD6931" s="179"/>
      <c r="AE6931" s="179"/>
      <c r="AF6931" s="179"/>
      <c r="AG6931" s="179"/>
      <c r="AH6931" s="179"/>
      <c r="AI6931" s="179"/>
      <c r="AJ6931" s="179"/>
    </row>
    <row r="6932" spans="2:36" x14ac:dyDescent="0.3">
      <c r="B6932" s="224">
        <v>700900</v>
      </c>
      <c r="C6932" s="209">
        <v>297097</v>
      </c>
      <c r="D6932" s="206">
        <f t="shared" si="656"/>
        <v>0.42387929804537022</v>
      </c>
      <c r="E6932" s="208">
        <f t="shared" si="657"/>
        <v>0.45</v>
      </c>
      <c r="F6932" s="207">
        <v>16340.33</v>
      </c>
      <c r="G6932" s="207">
        <v>23767.759999999998</v>
      </c>
      <c r="H6932" s="207">
        <v>26738.73</v>
      </c>
      <c r="I6932" s="214">
        <f t="shared" si="658"/>
        <v>278791</v>
      </c>
      <c r="J6932" s="211">
        <f t="shared" si="659"/>
        <v>0.39776144956484522</v>
      </c>
      <c r="K6932" s="212">
        <f t="shared" si="660"/>
        <v>0.45</v>
      </c>
      <c r="L6932" s="214">
        <f t="shared" si="661"/>
        <v>15333.504999999999</v>
      </c>
      <c r="M6932" s="213">
        <f t="shared" si="662"/>
        <v>22303.279999999999</v>
      </c>
      <c r="N6932" s="213">
        <f t="shared" si="663"/>
        <v>25091.19</v>
      </c>
      <c r="O6932" s="242">
        <f t="shared" si="664"/>
        <v>0.51519999999996802</v>
      </c>
      <c r="P6932" s="242"/>
      <c r="Q6932" s="179"/>
      <c r="R6932" s="179"/>
      <c r="S6932" s="179"/>
      <c r="T6932" s="179"/>
      <c r="U6932" s="179"/>
      <c r="V6932" s="179"/>
      <c r="W6932" s="179"/>
      <c r="X6932" s="179"/>
      <c r="Y6932" s="179"/>
      <c r="Z6932" s="179"/>
      <c r="AA6932" s="222"/>
      <c r="AB6932" s="222"/>
      <c r="AC6932" s="222"/>
      <c r="AD6932" s="179"/>
      <c r="AE6932" s="179"/>
      <c r="AF6932" s="179"/>
      <c r="AG6932" s="179"/>
      <c r="AH6932" s="179"/>
      <c r="AI6932" s="179"/>
      <c r="AJ6932" s="179"/>
    </row>
    <row r="6933" spans="2:36" x14ac:dyDescent="0.3">
      <c r="B6933" s="224">
        <v>701000</v>
      </c>
      <c r="C6933" s="209">
        <v>297142</v>
      </c>
      <c r="D6933" s="206">
        <f t="shared" si="656"/>
        <v>0.42388302425106988</v>
      </c>
      <c r="E6933" s="208">
        <f t="shared" si="657"/>
        <v>0.45</v>
      </c>
      <c r="F6933" s="207">
        <v>16342.81</v>
      </c>
      <c r="G6933" s="207">
        <v>23771.360000000001</v>
      </c>
      <c r="H6933" s="207">
        <v>26742.78</v>
      </c>
      <c r="I6933" s="214">
        <f t="shared" si="658"/>
        <v>278836</v>
      </c>
      <c r="J6933" s="211">
        <f t="shared" si="659"/>
        <v>0.39776890156918687</v>
      </c>
      <c r="K6933" s="212">
        <f t="shared" si="660"/>
        <v>0.45</v>
      </c>
      <c r="L6933" s="214">
        <f t="shared" si="661"/>
        <v>15335.98</v>
      </c>
      <c r="M6933" s="213">
        <f t="shared" si="662"/>
        <v>22306.880000000001</v>
      </c>
      <c r="N6933" s="213">
        <f t="shared" si="663"/>
        <v>25095.239999999998</v>
      </c>
      <c r="O6933" s="242">
        <f t="shared" si="664"/>
        <v>0.51529999999966092</v>
      </c>
      <c r="P6933" s="242"/>
      <c r="Q6933" s="179"/>
      <c r="R6933" s="179"/>
      <c r="S6933" s="179"/>
      <c r="T6933" s="179"/>
      <c r="U6933" s="179"/>
      <c r="V6933" s="179"/>
      <c r="W6933" s="179"/>
      <c r="X6933" s="179"/>
      <c r="Y6933" s="179"/>
      <c r="Z6933" s="179"/>
      <c r="AA6933" s="222"/>
      <c r="AB6933" s="222"/>
      <c r="AC6933" s="222"/>
      <c r="AD6933" s="179"/>
      <c r="AE6933" s="179"/>
      <c r="AF6933" s="179"/>
      <c r="AG6933" s="179"/>
      <c r="AH6933" s="179"/>
      <c r="AI6933" s="179"/>
      <c r="AJ6933" s="179"/>
    </row>
    <row r="6934" spans="2:36" x14ac:dyDescent="0.3">
      <c r="B6934" s="224">
        <v>701100</v>
      </c>
      <c r="C6934" s="209">
        <v>297187</v>
      </c>
      <c r="D6934" s="206">
        <f t="shared" si="656"/>
        <v>0.42388674939380971</v>
      </c>
      <c r="E6934" s="208">
        <f t="shared" si="657"/>
        <v>0.45</v>
      </c>
      <c r="F6934" s="207">
        <v>16345.28</v>
      </c>
      <c r="G6934" s="207">
        <v>23774.959999999999</v>
      </c>
      <c r="H6934" s="207">
        <v>26746.83</v>
      </c>
      <c r="I6934" s="214">
        <f t="shared" si="658"/>
        <v>278881</v>
      </c>
      <c r="J6934" s="211">
        <f t="shared" si="659"/>
        <v>0.397776351447725</v>
      </c>
      <c r="K6934" s="212">
        <f t="shared" si="660"/>
        <v>0.45</v>
      </c>
      <c r="L6934" s="214">
        <f t="shared" si="661"/>
        <v>15338.455</v>
      </c>
      <c r="M6934" s="213">
        <f t="shared" si="662"/>
        <v>22310.48</v>
      </c>
      <c r="N6934" s="213">
        <f t="shared" si="663"/>
        <v>25099.29</v>
      </c>
      <c r="O6934" s="242">
        <f t="shared" si="664"/>
        <v>0.51520000000047728</v>
      </c>
      <c r="P6934" s="242"/>
      <c r="Q6934" s="179"/>
      <c r="R6934" s="179"/>
      <c r="S6934" s="179"/>
      <c r="T6934" s="179"/>
      <c r="U6934" s="179"/>
      <c r="V6934" s="179"/>
      <c r="W6934" s="179"/>
      <c r="X6934" s="179"/>
      <c r="Y6934" s="179"/>
      <c r="Z6934" s="179"/>
      <c r="AA6934" s="222"/>
      <c r="AB6934" s="222"/>
      <c r="AC6934" s="222"/>
      <c r="AD6934" s="179"/>
      <c r="AE6934" s="179"/>
      <c r="AF6934" s="179"/>
      <c r="AG6934" s="179"/>
      <c r="AH6934" s="179"/>
      <c r="AI6934" s="179"/>
      <c r="AJ6934" s="179"/>
    </row>
    <row r="6935" spans="2:36" x14ac:dyDescent="0.3">
      <c r="B6935" s="224">
        <v>701200</v>
      </c>
      <c r="C6935" s="209">
        <v>297232</v>
      </c>
      <c r="D6935" s="206">
        <f t="shared" si="656"/>
        <v>0.42389047347404452</v>
      </c>
      <c r="E6935" s="208">
        <f t="shared" si="657"/>
        <v>0.45</v>
      </c>
      <c r="F6935" s="207">
        <v>16347.76</v>
      </c>
      <c r="G6935" s="207">
        <v>23778.560000000001</v>
      </c>
      <c r="H6935" s="207">
        <v>26750.880000000001</v>
      </c>
      <c r="I6935" s="214">
        <f t="shared" si="658"/>
        <v>278926</v>
      </c>
      <c r="J6935" s="211">
        <f t="shared" si="659"/>
        <v>0.39778379920136908</v>
      </c>
      <c r="K6935" s="212">
        <f t="shared" si="660"/>
        <v>0.45</v>
      </c>
      <c r="L6935" s="214">
        <f t="shared" si="661"/>
        <v>15340.93</v>
      </c>
      <c r="M6935" s="213">
        <f t="shared" si="662"/>
        <v>22314.080000000002</v>
      </c>
      <c r="N6935" s="213">
        <f t="shared" si="663"/>
        <v>25103.34</v>
      </c>
      <c r="O6935" s="242">
        <f t="shared" si="664"/>
        <v>0.51530000000013387</v>
      </c>
      <c r="P6935" s="242"/>
      <c r="Q6935" s="179"/>
      <c r="R6935" s="179"/>
      <c r="S6935" s="179"/>
      <c r="T6935" s="179"/>
      <c r="U6935" s="179"/>
      <c r="V6935" s="179"/>
      <c r="W6935" s="179"/>
      <c r="X6935" s="179"/>
      <c r="Y6935" s="179"/>
      <c r="Z6935" s="179"/>
      <c r="AA6935" s="222"/>
      <c r="AB6935" s="222"/>
      <c r="AC6935" s="222"/>
      <c r="AD6935" s="179"/>
      <c r="AE6935" s="179"/>
      <c r="AF6935" s="179"/>
      <c r="AG6935" s="179"/>
      <c r="AH6935" s="179"/>
      <c r="AI6935" s="179"/>
      <c r="AJ6935" s="179"/>
    </row>
    <row r="6936" spans="2:36" x14ac:dyDescent="0.3">
      <c r="B6936" s="224">
        <v>701300</v>
      </c>
      <c r="C6936" s="209">
        <v>297277</v>
      </c>
      <c r="D6936" s="206">
        <f t="shared" ref="D6936:D6999" si="665">C6936/B6936</f>
        <v>0.4238941964922287</v>
      </c>
      <c r="E6936" s="208">
        <f t="shared" ref="E6936:E6999" si="666">(C6936-C6935)/(B6936-B6935)</f>
        <v>0.45</v>
      </c>
      <c r="F6936" s="207">
        <v>16350.23</v>
      </c>
      <c r="G6936" s="207">
        <v>23782.16</v>
      </c>
      <c r="H6936" s="207">
        <v>26754.93</v>
      </c>
      <c r="I6936" s="214">
        <f t="shared" si="658"/>
        <v>278971</v>
      </c>
      <c r="J6936" s="211">
        <f t="shared" si="659"/>
        <v>0.39779124483102807</v>
      </c>
      <c r="K6936" s="212">
        <f t="shared" si="660"/>
        <v>0.45</v>
      </c>
      <c r="L6936" s="214">
        <f t="shared" si="661"/>
        <v>15343.405000000001</v>
      </c>
      <c r="M6936" s="213">
        <f t="shared" si="662"/>
        <v>22317.68</v>
      </c>
      <c r="N6936" s="213">
        <f t="shared" si="663"/>
        <v>25107.39</v>
      </c>
      <c r="O6936" s="242">
        <f t="shared" si="664"/>
        <v>0.51519999999971333</v>
      </c>
      <c r="P6936" s="242"/>
      <c r="Q6936" s="179"/>
      <c r="R6936" s="179"/>
      <c r="S6936" s="179"/>
      <c r="T6936" s="179"/>
      <c r="U6936" s="179"/>
      <c r="V6936" s="179"/>
      <c r="W6936" s="179"/>
      <c r="X6936" s="179"/>
      <c r="Y6936" s="179"/>
      <c r="Z6936" s="179"/>
      <c r="AA6936" s="222"/>
      <c r="AB6936" s="222"/>
      <c r="AC6936" s="222"/>
      <c r="AD6936" s="179"/>
      <c r="AE6936" s="179"/>
      <c r="AF6936" s="179"/>
      <c r="AG6936" s="179"/>
      <c r="AH6936" s="179"/>
      <c r="AI6936" s="179"/>
      <c r="AJ6936" s="179"/>
    </row>
    <row r="6937" spans="2:36" x14ac:dyDescent="0.3">
      <c r="B6937" s="224">
        <v>701400</v>
      </c>
      <c r="C6937" s="209">
        <v>297322</v>
      </c>
      <c r="D6937" s="206">
        <f t="shared" si="665"/>
        <v>0.42389791844881664</v>
      </c>
      <c r="E6937" s="208">
        <f t="shared" si="666"/>
        <v>0.45</v>
      </c>
      <c r="F6937" s="207">
        <v>16352.71</v>
      </c>
      <c r="G6937" s="207">
        <v>23785.759999999998</v>
      </c>
      <c r="H6937" s="207">
        <v>26758.98</v>
      </c>
      <c r="I6937" s="214">
        <f t="shared" si="658"/>
        <v>279016</v>
      </c>
      <c r="J6937" s="211">
        <f t="shared" si="659"/>
        <v>0.39779868833761051</v>
      </c>
      <c r="K6937" s="212">
        <f t="shared" si="660"/>
        <v>0.45</v>
      </c>
      <c r="L6937" s="214">
        <f t="shared" si="661"/>
        <v>15345.88</v>
      </c>
      <c r="M6937" s="213">
        <f t="shared" si="662"/>
        <v>22321.279999999999</v>
      </c>
      <c r="N6937" s="213">
        <f t="shared" si="663"/>
        <v>25111.439999999999</v>
      </c>
      <c r="O6937" s="242">
        <f t="shared" si="664"/>
        <v>0.51530000000002474</v>
      </c>
      <c r="P6937" s="242"/>
      <c r="Q6937" s="179"/>
      <c r="R6937" s="179"/>
      <c r="S6937" s="179"/>
      <c r="T6937" s="179"/>
      <c r="U6937" s="179"/>
      <c r="V6937" s="179"/>
      <c r="W6937" s="179"/>
      <c r="X6937" s="179"/>
      <c r="Y6937" s="179"/>
      <c r="Z6937" s="179"/>
      <c r="AA6937" s="222"/>
      <c r="AB6937" s="222"/>
      <c r="AC6937" s="222"/>
      <c r="AD6937" s="179"/>
      <c r="AE6937" s="179"/>
      <c r="AF6937" s="179"/>
      <c r="AG6937" s="179"/>
      <c r="AH6937" s="179"/>
      <c r="AI6937" s="179"/>
      <c r="AJ6937" s="179"/>
    </row>
    <row r="6938" spans="2:36" x14ac:dyDescent="0.3">
      <c r="B6938" s="224">
        <v>701500</v>
      </c>
      <c r="C6938" s="209">
        <v>297367</v>
      </c>
      <c r="D6938" s="206">
        <f t="shared" si="665"/>
        <v>0.42390163934426228</v>
      </c>
      <c r="E6938" s="208">
        <f t="shared" si="666"/>
        <v>0.45</v>
      </c>
      <c r="F6938" s="207">
        <v>16355.18</v>
      </c>
      <c r="G6938" s="207">
        <v>23789.360000000001</v>
      </c>
      <c r="H6938" s="207">
        <v>26763.03</v>
      </c>
      <c r="I6938" s="214">
        <f t="shared" si="658"/>
        <v>279061</v>
      </c>
      <c r="J6938" s="211">
        <f t="shared" si="659"/>
        <v>0.39780612972202423</v>
      </c>
      <c r="K6938" s="212">
        <f t="shared" si="660"/>
        <v>0.45</v>
      </c>
      <c r="L6938" s="214">
        <f t="shared" si="661"/>
        <v>15348.355</v>
      </c>
      <c r="M6938" s="213">
        <f t="shared" si="662"/>
        <v>22324.880000000001</v>
      </c>
      <c r="N6938" s="213">
        <f t="shared" si="663"/>
        <v>25115.489999999998</v>
      </c>
      <c r="O6938" s="242">
        <f t="shared" si="664"/>
        <v>0.51519999999964061</v>
      </c>
      <c r="P6938" s="242"/>
      <c r="Q6938" s="179"/>
      <c r="R6938" s="179"/>
      <c r="S6938" s="179"/>
      <c r="T6938" s="179"/>
      <c r="U6938" s="179"/>
      <c r="V6938" s="179"/>
      <c r="W6938" s="179"/>
      <c r="X6938" s="179"/>
      <c r="Y6938" s="179"/>
      <c r="Z6938" s="179"/>
      <c r="AA6938" s="222"/>
      <c r="AB6938" s="222"/>
      <c r="AC6938" s="222"/>
      <c r="AD6938" s="179"/>
      <c r="AE6938" s="179"/>
      <c r="AF6938" s="179"/>
      <c r="AG6938" s="179"/>
      <c r="AH6938" s="179"/>
      <c r="AI6938" s="179"/>
      <c r="AJ6938" s="179"/>
    </row>
    <row r="6939" spans="2:36" x14ac:dyDescent="0.3">
      <c r="B6939" s="224">
        <v>701600</v>
      </c>
      <c r="C6939" s="209">
        <v>297412</v>
      </c>
      <c r="D6939" s="206">
        <f t="shared" si="665"/>
        <v>0.42390535917901939</v>
      </c>
      <c r="E6939" s="208">
        <f t="shared" si="666"/>
        <v>0.45</v>
      </c>
      <c r="F6939" s="207">
        <v>16357.66</v>
      </c>
      <c r="G6939" s="207">
        <v>23792.959999999999</v>
      </c>
      <c r="H6939" s="207">
        <v>26767.08</v>
      </c>
      <c r="I6939" s="214">
        <f t="shared" si="658"/>
        <v>279106</v>
      </c>
      <c r="J6939" s="211">
        <f t="shared" si="659"/>
        <v>0.39781356898517672</v>
      </c>
      <c r="K6939" s="212">
        <f t="shared" si="660"/>
        <v>0.45</v>
      </c>
      <c r="L6939" s="214">
        <f t="shared" si="661"/>
        <v>15350.83</v>
      </c>
      <c r="M6939" s="213">
        <f t="shared" si="662"/>
        <v>22328.48</v>
      </c>
      <c r="N6939" s="213">
        <f t="shared" si="663"/>
        <v>25119.54</v>
      </c>
      <c r="O6939" s="242">
        <f t="shared" si="664"/>
        <v>0.5152999999999156</v>
      </c>
      <c r="P6939" s="242"/>
      <c r="Q6939" s="179"/>
      <c r="R6939" s="179"/>
      <c r="S6939" s="179"/>
      <c r="T6939" s="179"/>
      <c r="U6939" s="179"/>
      <c r="V6939" s="179"/>
      <c r="W6939" s="179"/>
      <c r="X6939" s="179"/>
      <c r="Y6939" s="179"/>
      <c r="Z6939" s="179"/>
      <c r="AA6939" s="222"/>
      <c r="AB6939" s="222"/>
      <c r="AC6939" s="222"/>
      <c r="AD6939" s="179"/>
      <c r="AE6939" s="179"/>
      <c r="AF6939" s="179"/>
      <c r="AG6939" s="179"/>
      <c r="AH6939" s="179"/>
      <c r="AI6939" s="179"/>
      <c r="AJ6939" s="179"/>
    </row>
    <row r="6940" spans="2:36" x14ac:dyDescent="0.3">
      <c r="B6940" s="224">
        <v>701700</v>
      </c>
      <c r="C6940" s="209">
        <v>297457</v>
      </c>
      <c r="D6940" s="206">
        <f t="shared" si="665"/>
        <v>0.42390907795354138</v>
      </c>
      <c r="E6940" s="208">
        <f t="shared" si="666"/>
        <v>0.45</v>
      </c>
      <c r="F6940" s="207">
        <v>16360.13</v>
      </c>
      <c r="G6940" s="207">
        <v>23796.560000000001</v>
      </c>
      <c r="H6940" s="207">
        <v>26771.13</v>
      </c>
      <c r="I6940" s="214">
        <f t="shared" si="658"/>
        <v>279151</v>
      </c>
      <c r="J6940" s="211">
        <f t="shared" si="659"/>
        <v>0.39782100612797494</v>
      </c>
      <c r="K6940" s="212">
        <f t="shared" si="660"/>
        <v>0.45</v>
      </c>
      <c r="L6940" s="214">
        <f t="shared" si="661"/>
        <v>15353.305</v>
      </c>
      <c r="M6940" s="213">
        <f t="shared" si="662"/>
        <v>22332.080000000002</v>
      </c>
      <c r="N6940" s="213">
        <f t="shared" si="663"/>
        <v>25123.59</v>
      </c>
      <c r="O6940" s="242">
        <f t="shared" si="664"/>
        <v>0.51520000000007715</v>
      </c>
      <c r="P6940" s="242"/>
      <c r="Q6940" s="179"/>
      <c r="R6940" s="179"/>
      <c r="S6940" s="179"/>
      <c r="T6940" s="179"/>
      <c r="U6940" s="179"/>
      <c r="V6940" s="179"/>
      <c r="W6940" s="179"/>
      <c r="X6940" s="179"/>
      <c r="Y6940" s="179"/>
      <c r="Z6940" s="179"/>
      <c r="AA6940" s="222"/>
      <c r="AB6940" s="222"/>
      <c r="AC6940" s="222"/>
      <c r="AD6940" s="179"/>
      <c r="AE6940" s="179"/>
      <c r="AF6940" s="179"/>
      <c r="AG6940" s="179"/>
      <c r="AH6940" s="179"/>
      <c r="AI6940" s="179"/>
      <c r="AJ6940" s="179"/>
    </row>
    <row r="6941" spans="2:36" x14ac:dyDescent="0.3">
      <c r="B6941" s="224">
        <v>701800</v>
      </c>
      <c r="C6941" s="209">
        <v>297502</v>
      </c>
      <c r="D6941" s="206">
        <f t="shared" si="665"/>
        <v>0.42391279566828155</v>
      </c>
      <c r="E6941" s="208">
        <f t="shared" si="666"/>
        <v>0.45</v>
      </c>
      <c r="F6941" s="207">
        <v>16362.61</v>
      </c>
      <c r="G6941" s="207">
        <v>23800.16</v>
      </c>
      <c r="H6941" s="207">
        <v>26775.18</v>
      </c>
      <c r="I6941" s="214">
        <f t="shared" si="658"/>
        <v>279196</v>
      </c>
      <c r="J6941" s="211">
        <f t="shared" si="659"/>
        <v>0.39782844115132515</v>
      </c>
      <c r="K6941" s="212">
        <f t="shared" si="660"/>
        <v>0.45</v>
      </c>
      <c r="L6941" s="214">
        <f t="shared" si="661"/>
        <v>15355.78</v>
      </c>
      <c r="M6941" s="213">
        <f t="shared" si="662"/>
        <v>22335.68</v>
      </c>
      <c r="N6941" s="213">
        <f t="shared" si="663"/>
        <v>25127.64</v>
      </c>
      <c r="O6941" s="242">
        <f t="shared" si="664"/>
        <v>0.51529999999980647</v>
      </c>
      <c r="P6941" s="242"/>
      <c r="Q6941" s="179"/>
      <c r="R6941" s="179"/>
      <c r="S6941" s="179"/>
      <c r="T6941" s="179"/>
      <c r="U6941" s="179"/>
      <c r="V6941" s="179"/>
      <c r="W6941" s="179"/>
      <c r="X6941" s="179"/>
      <c r="Y6941" s="179"/>
      <c r="Z6941" s="179"/>
      <c r="AA6941" s="222"/>
      <c r="AB6941" s="222"/>
      <c r="AC6941" s="222"/>
      <c r="AD6941" s="179"/>
      <c r="AE6941" s="179"/>
      <c r="AF6941" s="179"/>
      <c r="AG6941" s="179"/>
      <c r="AH6941" s="179"/>
      <c r="AI6941" s="179"/>
      <c r="AJ6941" s="179"/>
    </row>
    <row r="6942" spans="2:36" x14ac:dyDescent="0.3">
      <c r="B6942" s="224">
        <v>701900</v>
      </c>
      <c r="C6942" s="209">
        <v>297547</v>
      </c>
      <c r="D6942" s="206">
        <f t="shared" si="665"/>
        <v>0.42391651232369282</v>
      </c>
      <c r="E6942" s="208">
        <f t="shared" si="666"/>
        <v>0.45</v>
      </c>
      <c r="F6942" s="207">
        <v>16365.08</v>
      </c>
      <c r="G6942" s="207">
        <v>23803.759999999998</v>
      </c>
      <c r="H6942" s="207">
        <v>26779.23</v>
      </c>
      <c r="I6942" s="214">
        <f t="shared" si="658"/>
        <v>279241</v>
      </c>
      <c r="J6942" s="211">
        <f t="shared" si="659"/>
        <v>0.39783587405613335</v>
      </c>
      <c r="K6942" s="212">
        <f t="shared" si="660"/>
        <v>0.45</v>
      </c>
      <c r="L6942" s="214">
        <f t="shared" si="661"/>
        <v>15358.254999999999</v>
      </c>
      <c r="M6942" s="213">
        <f t="shared" si="662"/>
        <v>22339.279999999999</v>
      </c>
      <c r="N6942" s="213">
        <f t="shared" si="663"/>
        <v>25131.69</v>
      </c>
      <c r="O6942" s="242">
        <f t="shared" si="664"/>
        <v>0.51519999999996802</v>
      </c>
      <c r="P6942" s="242"/>
      <c r="Q6942" s="179"/>
      <c r="R6942" s="179"/>
      <c r="S6942" s="179"/>
      <c r="T6942" s="179"/>
      <c r="U6942" s="179"/>
      <c r="V6942" s="179"/>
      <c r="W6942" s="179"/>
      <c r="X6942" s="179"/>
      <c r="Y6942" s="179"/>
      <c r="Z6942" s="179"/>
      <c r="AA6942" s="222"/>
      <c r="AB6942" s="222"/>
      <c r="AC6942" s="222"/>
      <c r="AD6942" s="179"/>
      <c r="AE6942" s="179"/>
      <c r="AF6942" s="179"/>
      <c r="AG6942" s="179"/>
      <c r="AH6942" s="179"/>
      <c r="AI6942" s="179"/>
      <c r="AJ6942" s="179"/>
    </row>
    <row r="6943" spans="2:36" x14ac:dyDescent="0.3">
      <c r="B6943" s="224">
        <v>702000</v>
      </c>
      <c r="C6943" s="209">
        <v>297592</v>
      </c>
      <c r="D6943" s="206">
        <f t="shared" si="665"/>
        <v>0.42392022792022793</v>
      </c>
      <c r="E6943" s="208">
        <f t="shared" si="666"/>
        <v>0.45</v>
      </c>
      <c r="F6943" s="207">
        <v>16367.56</v>
      </c>
      <c r="G6943" s="207">
        <v>23807.360000000001</v>
      </c>
      <c r="H6943" s="207">
        <v>26783.279999999999</v>
      </c>
      <c r="I6943" s="214">
        <f t="shared" si="658"/>
        <v>279286</v>
      </c>
      <c r="J6943" s="211">
        <f t="shared" si="659"/>
        <v>0.39784330484330482</v>
      </c>
      <c r="K6943" s="212">
        <f t="shared" si="660"/>
        <v>0.45</v>
      </c>
      <c r="L6943" s="214">
        <f t="shared" si="661"/>
        <v>15360.73</v>
      </c>
      <c r="M6943" s="213">
        <f t="shared" si="662"/>
        <v>22342.880000000001</v>
      </c>
      <c r="N6943" s="213">
        <f t="shared" si="663"/>
        <v>25135.739999999998</v>
      </c>
      <c r="O6943" s="242">
        <f t="shared" si="664"/>
        <v>0.51529999999966092</v>
      </c>
      <c r="P6943" s="242"/>
      <c r="Q6943" s="179"/>
      <c r="R6943" s="179"/>
      <c r="S6943" s="179"/>
      <c r="T6943" s="179"/>
      <c r="U6943" s="179"/>
      <c r="V6943" s="179"/>
      <c r="W6943" s="179"/>
      <c r="X6943" s="179"/>
      <c r="Y6943" s="179"/>
      <c r="Z6943" s="179"/>
      <c r="AA6943" s="222"/>
      <c r="AB6943" s="222"/>
      <c r="AC6943" s="222"/>
      <c r="AD6943" s="179"/>
      <c r="AE6943" s="179"/>
      <c r="AF6943" s="179"/>
      <c r="AG6943" s="179"/>
      <c r="AH6943" s="179"/>
      <c r="AI6943" s="179"/>
      <c r="AJ6943" s="179"/>
    </row>
    <row r="6944" spans="2:36" x14ac:dyDescent="0.3">
      <c r="B6944" s="224">
        <v>702100</v>
      </c>
      <c r="C6944" s="209">
        <v>297637</v>
      </c>
      <c r="D6944" s="206">
        <f t="shared" si="665"/>
        <v>0.42392394245833925</v>
      </c>
      <c r="E6944" s="208">
        <f t="shared" si="666"/>
        <v>0.45</v>
      </c>
      <c r="F6944" s="207">
        <v>16370.03</v>
      </c>
      <c r="G6944" s="207">
        <v>23810.959999999999</v>
      </c>
      <c r="H6944" s="207">
        <v>26787.33</v>
      </c>
      <c r="I6944" s="214">
        <f t="shared" si="658"/>
        <v>279331</v>
      </c>
      <c r="J6944" s="211">
        <f t="shared" si="659"/>
        <v>0.3978507335137445</v>
      </c>
      <c r="K6944" s="212">
        <f t="shared" si="660"/>
        <v>0.45</v>
      </c>
      <c r="L6944" s="214">
        <f t="shared" si="661"/>
        <v>15363.205</v>
      </c>
      <c r="M6944" s="213">
        <f t="shared" si="662"/>
        <v>22346.48</v>
      </c>
      <c r="N6944" s="213">
        <f t="shared" si="663"/>
        <v>25139.79</v>
      </c>
      <c r="O6944" s="242">
        <f t="shared" si="664"/>
        <v>0.51520000000047728</v>
      </c>
      <c r="P6944" s="242"/>
      <c r="Q6944" s="179"/>
      <c r="R6944" s="179"/>
      <c r="S6944" s="179"/>
      <c r="T6944" s="179"/>
      <c r="U6944" s="179"/>
      <c r="V6944" s="179"/>
      <c r="W6944" s="179"/>
      <c r="X6944" s="179"/>
      <c r="Y6944" s="179"/>
      <c r="Z6944" s="179"/>
      <c r="AA6944" s="222"/>
      <c r="AB6944" s="222"/>
      <c r="AC6944" s="222"/>
      <c r="AD6944" s="179"/>
      <c r="AE6944" s="179"/>
      <c r="AF6944" s="179"/>
      <c r="AG6944" s="179"/>
      <c r="AH6944" s="179"/>
      <c r="AI6944" s="179"/>
      <c r="AJ6944" s="179"/>
    </row>
    <row r="6945" spans="2:36" x14ac:dyDescent="0.3">
      <c r="B6945" s="224">
        <v>702200</v>
      </c>
      <c r="C6945" s="209">
        <v>297682</v>
      </c>
      <c r="D6945" s="206">
        <f t="shared" si="665"/>
        <v>0.42392765593847909</v>
      </c>
      <c r="E6945" s="208">
        <f t="shared" si="666"/>
        <v>0.45</v>
      </c>
      <c r="F6945" s="207">
        <v>16372.51</v>
      </c>
      <c r="G6945" s="207">
        <v>23814.560000000001</v>
      </c>
      <c r="H6945" s="207">
        <v>26791.38</v>
      </c>
      <c r="I6945" s="214">
        <f t="shared" si="658"/>
        <v>279376</v>
      </c>
      <c r="J6945" s="211">
        <f t="shared" si="659"/>
        <v>0.39785816006835661</v>
      </c>
      <c r="K6945" s="212">
        <f t="shared" si="660"/>
        <v>0.45</v>
      </c>
      <c r="L6945" s="214">
        <f t="shared" si="661"/>
        <v>15365.68</v>
      </c>
      <c r="M6945" s="213">
        <f t="shared" si="662"/>
        <v>22350.080000000002</v>
      </c>
      <c r="N6945" s="213">
        <f t="shared" si="663"/>
        <v>25143.84</v>
      </c>
      <c r="O6945" s="242">
        <f t="shared" si="664"/>
        <v>0.51530000000013387</v>
      </c>
      <c r="P6945" s="242"/>
      <c r="Q6945" s="179"/>
      <c r="R6945" s="179"/>
      <c r="S6945" s="179"/>
      <c r="T6945" s="179"/>
      <c r="U6945" s="179"/>
      <c r="V6945" s="179"/>
      <c r="W6945" s="179"/>
      <c r="X6945" s="179"/>
      <c r="Y6945" s="179"/>
      <c r="Z6945" s="179"/>
      <c r="AA6945" s="222"/>
      <c r="AB6945" s="222"/>
      <c r="AC6945" s="222"/>
      <c r="AD6945" s="179"/>
      <c r="AE6945" s="179"/>
      <c r="AF6945" s="179"/>
      <c r="AG6945" s="179"/>
      <c r="AH6945" s="179"/>
      <c r="AI6945" s="179"/>
      <c r="AJ6945" s="179"/>
    </row>
    <row r="6946" spans="2:36" x14ac:dyDescent="0.3">
      <c r="B6946" s="224">
        <v>702300</v>
      </c>
      <c r="C6946" s="209">
        <v>297727</v>
      </c>
      <c r="D6946" s="206">
        <f t="shared" si="665"/>
        <v>0.42393136836109924</v>
      </c>
      <c r="E6946" s="208">
        <f t="shared" si="666"/>
        <v>0.45</v>
      </c>
      <c r="F6946" s="207">
        <v>16374.98</v>
      </c>
      <c r="G6946" s="207">
        <v>23818.16</v>
      </c>
      <c r="H6946" s="207">
        <v>26795.43</v>
      </c>
      <c r="I6946" s="214">
        <f t="shared" si="658"/>
        <v>279421</v>
      </c>
      <c r="J6946" s="211">
        <f t="shared" si="659"/>
        <v>0.39786558450804499</v>
      </c>
      <c r="K6946" s="212">
        <f t="shared" si="660"/>
        <v>0.45</v>
      </c>
      <c r="L6946" s="214">
        <f t="shared" si="661"/>
        <v>15368.155000000001</v>
      </c>
      <c r="M6946" s="213">
        <f t="shared" si="662"/>
        <v>22353.68</v>
      </c>
      <c r="N6946" s="213">
        <f t="shared" si="663"/>
        <v>25147.89</v>
      </c>
      <c r="O6946" s="242">
        <f t="shared" si="664"/>
        <v>0.51519999999971333</v>
      </c>
      <c r="P6946" s="242"/>
      <c r="Q6946" s="179"/>
      <c r="R6946" s="179"/>
      <c r="S6946" s="179"/>
      <c r="T6946" s="179"/>
      <c r="U6946" s="179"/>
      <c r="V6946" s="179"/>
      <c r="W6946" s="179"/>
      <c r="X6946" s="179"/>
      <c r="Y6946" s="179"/>
      <c r="Z6946" s="179"/>
      <c r="AA6946" s="222"/>
      <c r="AB6946" s="222"/>
      <c r="AC6946" s="222"/>
      <c r="AD6946" s="179"/>
      <c r="AE6946" s="179"/>
      <c r="AF6946" s="179"/>
      <c r="AG6946" s="179"/>
      <c r="AH6946" s="179"/>
      <c r="AI6946" s="179"/>
      <c r="AJ6946" s="179"/>
    </row>
    <row r="6947" spans="2:36" x14ac:dyDescent="0.3">
      <c r="B6947" s="224">
        <v>702400</v>
      </c>
      <c r="C6947" s="209">
        <v>297772</v>
      </c>
      <c r="D6947" s="206">
        <f t="shared" si="665"/>
        <v>0.42393507972665145</v>
      </c>
      <c r="E6947" s="208">
        <f t="shared" si="666"/>
        <v>0.45</v>
      </c>
      <c r="F6947" s="207">
        <v>16377.46</v>
      </c>
      <c r="G6947" s="207">
        <v>23821.759999999998</v>
      </c>
      <c r="H6947" s="207">
        <v>26799.48</v>
      </c>
      <c r="I6947" s="214">
        <f t="shared" si="658"/>
        <v>279466</v>
      </c>
      <c r="J6947" s="211">
        <f t="shared" si="659"/>
        <v>0.39787300683371296</v>
      </c>
      <c r="K6947" s="212">
        <f t="shared" si="660"/>
        <v>0.45</v>
      </c>
      <c r="L6947" s="214">
        <f t="shared" si="661"/>
        <v>15370.63</v>
      </c>
      <c r="M6947" s="213">
        <f t="shared" si="662"/>
        <v>22357.279999999999</v>
      </c>
      <c r="N6947" s="213">
        <f t="shared" si="663"/>
        <v>25151.94</v>
      </c>
      <c r="O6947" s="242">
        <f t="shared" si="664"/>
        <v>0.51530000000002474</v>
      </c>
      <c r="P6947" s="242"/>
      <c r="Q6947" s="179"/>
      <c r="R6947" s="179"/>
      <c r="S6947" s="179"/>
      <c r="T6947" s="179"/>
      <c r="U6947" s="179"/>
      <c r="V6947" s="179"/>
      <c r="W6947" s="179"/>
      <c r="X6947" s="179"/>
      <c r="Y6947" s="179"/>
      <c r="Z6947" s="179"/>
      <c r="AA6947" s="222"/>
      <c r="AB6947" s="222"/>
      <c r="AC6947" s="222"/>
      <c r="AD6947" s="179"/>
      <c r="AE6947" s="179"/>
      <c r="AF6947" s="179"/>
      <c r="AG6947" s="179"/>
      <c r="AH6947" s="179"/>
      <c r="AI6947" s="179"/>
      <c r="AJ6947" s="179"/>
    </row>
    <row r="6948" spans="2:36" x14ac:dyDescent="0.3">
      <c r="B6948" s="224">
        <v>702500</v>
      </c>
      <c r="C6948" s="209">
        <v>297817</v>
      </c>
      <c r="D6948" s="206">
        <f t="shared" si="665"/>
        <v>0.42393879003558721</v>
      </c>
      <c r="E6948" s="208">
        <f t="shared" si="666"/>
        <v>0.45</v>
      </c>
      <c r="F6948" s="207">
        <v>16379.93</v>
      </c>
      <c r="G6948" s="207">
        <v>23825.360000000001</v>
      </c>
      <c r="H6948" s="207">
        <v>26803.53</v>
      </c>
      <c r="I6948" s="214">
        <f t="shared" si="658"/>
        <v>279511</v>
      </c>
      <c r="J6948" s="211">
        <f t="shared" si="659"/>
        <v>0.39788042704626336</v>
      </c>
      <c r="K6948" s="212">
        <f t="shared" si="660"/>
        <v>0.45</v>
      </c>
      <c r="L6948" s="214">
        <f t="shared" si="661"/>
        <v>15373.105</v>
      </c>
      <c r="M6948" s="213">
        <f t="shared" si="662"/>
        <v>22360.880000000001</v>
      </c>
      <c r="N6948" s="213">
        <f t="shared" si="663"/>
        <v>25155.989999999998</v>
      </c>
      <c r="O6948" s="242">
        <f t="shared" si="664"/>
        <v>0.51519999999964061</v>
      </c>
      <c r="P6948" s="242"/>
      <c r="Q6948" s="179"/>
      <c r="R6948" s="179"/>
      <c r="S6948" s="179"/>
      <c r="T6948" s="179"/>
      <c r="U6948" s="179"/>
      <c r="V6948" s="179"/>
      <c r="W6948" s="179"/>
      <c r="X6948" s="179"/>
      <c r="Y6948" s="179"/>
      <c r="Z6948" s="179"/>
      <c r="AA6948" s="222"/>
      <c r="AB6948" s="222"/>
      <c r="AC6948" s="222"/>
      <c r="AD6948" s="179"/>
      <c r="AE6948" s="179"/>
      <c r="AF6948" s="179"/>
      <c r="AG6948" s="179"/>
      <c r="AH6948" s="179"/>
      <c r="AI6948" s="179"/>
      <c r="AJ6948" s="179"/>
    </row>
    <row r="6949" spans="2:36" x14ac:dyDescent="0.3">
      <c r="B6949" s="224">
        <v>702600</v>
      </c>
      <c r="C6949" s="209">
        <v>297862</v>
      </c>
      <c r="D6949" s="206">
        <f t="shared" si="665"/>
        <v>0.42394249928835753</v>
      </c>
      <c r="E6949" s="208">
        <f t="shared" si="666"/>
        <v>0.45</v>
      </c>
      <c r="F6949" s="207">
        <v>16382.41</v>
      </c>
      <c r="G6949" s="207">
        <v>23828.959999999999</v>
      </c>
      <c r="H6949" s="207">
        <v>26807.58</v>
      </c>
      <c r="I6949" s="214">
        <f t="shared" si="658"/>
        <v>279556</v>
      </c>
      <c r="J6949" s="211">
        <f t="shared" si="659"/>
        <v>0.39788784514659836</v>
      </c>
      <c r="K6949" s="212">
        <f t="shared" si="660"/>
        <v>0.45</v>
      </c>
      <c r="L6949" s="214">
        <f t="shared" si="661"/>
        <v>15375.58</v>
      </c>
      <c r="M6949" s="213">
        <f t="shared" si="662"/>
        <v>22364.48</v>
      </c>
      <c r="N6949" s="213">
        <f t="shared" si="663"/>
        <v>25160.04</v>
      </c>
      <c r="O6949" s="242">
        <f t="shared" si="664"/>
        <v>0.5152999999999156</v>
      </c>
      <c r="P6949" s="242"/>
      <c r="Q6949" s="179"/>
      <c r="R6949" s="179"/>
      <c r="S6949" s="179"/>
      <c r="T6949" s="179"/>
      <c r="U6949" s="179"/>
      <c r="V6949" s="179"/>
      <c r="W6949" s="179"/>
      <c r="X6949" s="179"/>
      <c r="Y6949" s="179"/>
      <c r="Z6949" s="179"/>
      <c r="AA6949" s="222"/>
      <c r="AB6949" s="222"/>
      <c r="AC6949" s="222"/>
      <c r="AD6949" s="179"/>
      <c r="AE6949" s="179"/>
      <c r="AF6949" s="179"/>
      <c r="AG6949" s="179"/>
      <c r="AH6949" s="179"/>
      <c r="AI6949" s="179"/>
      <c r="AJ6949" s="179"/>
    </row>
    <row r="6950" spans="2:36" x14ac:dyDescent="0.3">
      <c r="B6950" s="224">
        <v>702700</v>
      </c>
      <c r="C6950" s="209">
        <v>297907</v>
      </c>
      <c r="D6950" s="206">
        <f t="shared" si="665"/>
        <v>0.4239462074854134</v>
      </c>
      <c r="E6950" s="208">
        <f t="shared" si="666"/>
        <v>0.45</v>
      </c>
      <c r="F6950" s="207">
        <v>16384.88</v>
      </c>
      <c r="G6950" s="207">
        <v>23832.560000000001</v>
      </c>
      <c r="H6950" s="207">
        <v>26811.63</v>
      </c>
      <c r="I6950" s="214">
        <f t="shared" si="658"/>
        <v>279601</v>
      </c>
      <c r="J6950" s="211">
        <f t="shared" si="659"/>
        <v>0.39789526113561974</v>
      </c>
      <c r="K6950" s="212">
        <f t="shared" si="660"/>
        <v>0.45</v>
      </c>
      <c r="L6950" s="214">
        <f t="shared" si="661"/>
        <v>15378.055</v>
      </c>
      <c r="M6950" s="213">
        <f t="shared" si="662"/>
        <v>22368.080000000002</v>
      </c>
      <c r="N6950" s="213">
        <f t="shared" si="663"/>
        <v>25164.09</v>
      </c>
      <c r="O6950" s="242">
        <f t="shared" si="664"/>
        <v>0.51520000000007715</v>
      </c>
      <c r="P6950" s="242"/>
      <c r="Q6950" s="179"/>
      <c r="R6950" s="179"/>
      <c r="S6950" s="179"/>
      <c r="T6950" s="179"/>
      <c r="U6950" s="179"/>
      <c r="V6950" s="179"/>
      <c r="W6950" s="179"/>
      <c r="X6950" s="179"/>
      <c r="Y6950" s="179"/>
      <c r="Z6950" s="179"/>
      <c r="AA6950" s="222"/>
      <c r="AB6950" s="222"/>
      <c r="AC6950" s="222"/>
      <c r="AD6950" s="179"/>
      <c r="AE6950" s="179"/>
      <c r="AF6950" s="179"/>
      <c r="AG6950" s="179"/>
      <c r="AH6950" s="179"/>
      <c r="AI6950" s="179"/>
      <c r="AJ6950" s="179"/>
    </row>
    <row r="6951" spans="2:36" x14ac:dyDescent="0.3">
      <c r="B6951" s="224">
        <v>702800</v>
      </c>
      <c r="C6951" s="209">
        <v>297952</v>
      </c>
      <c r="D6951" s="206">
        <f t="shared" si="665"/>
        <v>0.42394991462720544</v>
      </c>
      <c r="E6951" s="208">
        <f t="shared" si="666"/>
        <v>0.45</v>
      </c>
      <c r="F6951" s="207">
        <v>16387.36</v>
      </c>
      <c r="G6951" s="207">
        <v>23836.16</v>
      </c>
      <c r="H6951" s="207">
        <v>26815.68</v>
      </c>
      <c r="I6951" s="214">
        <f t="shared" si="658"/>
        <v>279646</v>
      </c>
      <c r="J6951" s="211">
        <f t="shared" si="659"/>
        <v>0.39790267501422882</v>
      </c>
      <c r="K6951" s="212">
        <f t="shared" si="660"/>
        <v>0.45</v>
      </c>
      <c r="L6951" s="214">
        <f t="shared" si="661"/>
        <v>15380.53</v>
      </c>
      <c r="M6951" s="213">
        <f t="shared" si="662"/>
        <v>22371.68</v>
      </c>
      <c r="N6951" s="213">
        <f t="shared" si="663"/>
        <v>25168.14</v>
      </c>
      <c r="O6951" s="242">
        <f t="shared" si="664"/>
        <v>0.51529999999977005</v>
      </c>
      <c r="P6951" s="242"/>
      <c r="Q6951" s="179"/>
      <c r="R6951" s="179"/>
      <c r="S6951" s="179"/>
      <c r="T6951" s="179"/>
      <c r="U6951" s="179"/>
      <c r="V6951" s="179"/>
      <c r="W6951" s="179"/>
      <c r="X6951" s="179"/>
      <c r="Y6951" s="179"/>
      <c r="Z6951" s="179"/>
      <c r="AA6951" s="222"/>
      <c r="AB6951" s="222"/>
      <c r="AC6951" s="222"/>
      <c r="AD6951" s="179"/>
      <c r="AE6951" s="179"/>
      <c r="AF6951" s="179"/>
      <c r="AG6951" s="179"/>
      <c r="AH6951" s="179"/>
      <c r="AI6951" s="179"/>
      <c r="AJ6951" s="179"/>
    </row>
    <row r="6952" spans="2:36" x14ac:dyDescent="0.3">
      <c r="B6952" s="224">
        <v>702900</v>
      </c>
      <c r="C6952" s="209">
        <v>297997</v>
      </c>
      <c r="D6952" s="206">
        <f t="shared" si="665"/>
        <v>0.42395362071418408</v>
      </c>
      <c r="E6952" s="208">
        <f t="shared" si="666"/>
        <v>0.45</v>
      </c>
      <c r="F6952" s="207">
        <v>16389.830000000002</v>
      </c>
      <c r="G6952" s="207">
        <v>23839.759999999998</v>
      </c>
      <c r="H6952" s="207">
        <v>26819.73</v>
      </c>
      <c r="I6952" s="214">
        <f t="shared" si="658"/>
        <v>279691</v>
      </c>
      <c r="J6952" s="211">
        <f t="shared" si="659"/>
        <v>0.39791008678332623</v>
      </c>
      <c r="K6952" s="212">
        <f t="shared" si="660"/>
        <v>0.45</v>
      </c>
      <c r="L6952" s="214">
        <f t="shared" si="661"/>
        <v>15383.004999999999</v>
      </c>
      <c r="M6952" s="213">
        <f t="shared" si="662"/>
        <v>22375.279999999999</v>
      </c>
      <c r="N6952" s="213">
        <f t="shared" si="663"/>
        <v>25172.19</v>
      </c>
      <c r="O6952" s="242">
        <f t="shared" si="664"/>
        <v>0.51519999999996802</v>
      </c>
      <c r="P6952" s="242"/>
      <c r="Q6952" s="179"/>
      <c r="R6952" s="179"/>
      <c r="S6952" s="179"/>
      <c r="T6952" s="179"/>
      <c r="U6952" s="179"/>
      <c r="V6952" s="179"/>
      <c r="W6952" s="179"/>
      <c r="X6952" s="179"/>
      <c r="Y6952" s="179"/>
      <c r="Z6952" s="179"/>
      <c r="AA6952" s="222"/>
      <c r="AB6952" s="222"/>
      <c r="AC6952" s="222"/>
      <c r="AD6952" s="179"/>
      <c r="AE6952" s="179"/>
      <c r="AF6952" s="179"/>
      <c r="AG6952" s="179"/>
      <c r="AH6952" s="179"/>
      <c r="AI6952" s="179"/>
      <c r="AJ6952" s="179"/>
    </row>
    <row r="6953" spans="2:36" x14ac:dyDescent="0.3">
      <c r="B6953" s="224">
        <v>703000</v>
      </c>
      <c r="C6953" s="209">
        <v>298042</v>
      </c>
      <c r="D6953" s="206">
        <f t="shared" si="665"/>
        <v>0.42395732574679945</v>
      </c>
      <c r="E6953" s="208">
        <f t="shared" si="666"/>
        <v>0.45</v>
      </c>
      <c r="F6953" s="207">
        <v>16392.310000000001</v>
      </c>
      <c r="G6953" s="207">
        <v>23843.360000000001</v>
      </c>
      <c r="H6953" s="207">
        <v>26823.78</v>
      </c>
      <c r="I6953" s="214">
        <f t="shared" ref="I6953:I7016" si="667">I6952+45</f>
        <v>279736</v>
      </c>
      <c r="J6953" s="211">
        <f t="shared" si="659"/>
        <v>0.39791749644381225</v>
      </c>
      <c r="K6953" s="212">
        <f t="shared" si="660"/>
        <v>0.45</v>
      </c>
      <c r="L6953" s="214">
        <f t="shared" si="661"/>
        <v>15385.48</v>
      </c>
      <c r="M6953" s="213">
        <f t="shared" si="662"/>
        <v>22378.880000000001</v>
      </c>
      <c r="N6953" s="213">
        <f t="shared" si="663"/>
        <v>25176.239999999998</v>
      </c>
      <c r="O6953" s="242">
        <f t="shared" si="664"/>
        <v>0.51529999999966092</v>
      </c>
      <c r="P6953" s="242"/>
      <c r="Q6953" s="179"/>
      <c r="R6953" s="179"/>
      <c r="S6953" s="179"/>
      <c r="T6953" s="179"/>
      <c r="U6953" s="179"/>
      <c r="V6953" s="179"/>
      <c r="W6953" s="179"/>
      <c r="X6953" s="179"/>
      <c r="Y6953" s="179"/>
      <c r="Z6953" s="179"/>
      <c r="AA6953" s="222"/>
      <c r="AB6953" s="222"/>
      <c r="AC6953" s="222"/>
      <c r="AD6953" s="179"/>
      <c r="AE6953" s="179"/>
      <c r="AF6953" s="179"/>
      <c r="AG6953" s="179"/>
      <c r="AH6953" s="179"/>
      <c r="AI6953" s="179"/>
      <c r="AJ6953" s="179"/>
    </row>
    <row r="6954" spans="2:36" x14ac:dyDescent="0.3">
      <c r="B6954" s="224">
        <v>703100</v>
      </c>
      <c r="C6954" s="209">
        <v>298087</v>
      </c>
      <c r="D6954" s="206">
        <f t="shared" si="665"/>
        <v>0.42396102972550137</v>
      </c>
      <c r="E6954" s="208">
        <f t="shared" si="666"/>
        <v>0.45</v>
      </c>
      <c r="F6954" s="207">
        <v>16394.78</v>
      </c>
      <c r="G6954" s="207">
        <v>23846.959999999999</v>
      </c>
      <c r="H6954" s="207">
        <v>26827.83</v>
      </c>
      <c r="I6954" s="214">
        <f t="shared" si="667"/>
        <v>279781</v>
      </c>
      <c r="J6954" s="211">
        <f t="shared" si="659"/>
        <v>0.39792490399658653</v>
      </c>
      <c r="K6954" s="212">
        <f t="shared" si="660"/>
        <v>0.45</v>
      </c>
      <c r="L6954" s="214">
        <f t="shared" si="661"/>
        <v>15387.955</v>
      </c>
      <c r="M6954" s="213">
        <f t="shared" si="662"/>
        <v>22382.48</v>
      </c>
      <c r="N6954" s="213">
        <f t="shared" si="663"/>
        <v>25180.29</v>
      </c>
      <c r="O6954" s="242">
        <f t="shared" si="664"/>
        <v>0.51520000000044097</v>
      </c>
      <c r="P6954" s="242"/>
      <c r="Q6954" s="179"/>
      <c r="R6954" s="179"/>
      <c r="S6954" s="179"/>
      <c r="T6954" s="179"/>
      <c r="U6954" s="179"/>
      <c r="V6954" s="179"/>
      <c r="W6954" s="179"/>
      <c r="X6954" s="179"/>
      <c r="Y6954" s="179"/>
      <c r="Z6954" s="179"/>
      <c r="AA6954" s="222"/>
      <c r="AB6954" s="222"/>
      <c r="AC6954" s="222"/>
      <c r="AD6954" s="179"/>
      <c r="AE6954" s="179"/>
      <c r="AF6954" s="179"/>
      <c r="AG6954" s="179"/>
      <c r="AH6954" s="179"/>
      <c r="AI6954" s="179"/>
      <c r="AJ6954" s="179"/>
    </row>
    <row r="6955" spans="2:36" x14ac:dyDescent="0.3">
      <c r="B6955" s="224">
        <v>703200</v>
      </c>
      <c r="C6955" s="209">
        <v>298132</v>
      </c>
      <c r="D6955" s="206">
        <f t="shared" si="665"/>
        <v>0.42396473265073947</v>
      </c>
      <c r="E6955" s="208">
        <f t="shared" si="666"/>
        <v>0.45</v>
      </c>
      <c r="F6955" s="207">
        <v>16397.259999999998</v>
      </c>
      <c r="G6955" s="207">
        <v>23850.560000000001</v>
      </c>
      <c r="H6955" s="207">
        <v>26831.88</v>
      </c>
      <c r="I6955" s="214">
        <f t="shared" si="667"/>
        <v>279826</v>
      </c>
      <c r="J6955" s="211">
        <f t="shared" si="659"/>
        <v>0.39793230944254837</v>
      </c>
      <c r="K6955" s="212">
        <f t="shared" si="660"/>
        <v>0.45</v>
      </c>
      <c r="L6955" s="214">
        <f t="shared" si="661"/>
        <v>15390.43</v>
      </c>
      <c r="M6955" s="213">
        <f t="shared" si="662"/>
        <v>22386.080000000002</v>
      </c>
      <c r="N6955" s="213">
        <f t="shared" si="663"/>
        <v>25184.34</v>
      </c>
      <c r="O6955" s="242">
        <f t="shared" si="664"/>
        <v>0.51530000000013387</v>
      </c>
      <c r="P6955" s="242"/>
      <c r="Q6955" s="179"/>
      <c r="R6955" s="179"/>
      <c r="S6955" s="179"/>
      <c r="T6955" s="179"/>
      <c r="U6955" s="179"/>
      <c r="V6955" s="179"/>
      <c r="W6955" s="179"/>
      <c r="X6955" s="179"/>
      <c r="Y6955" s="179"/>
      <c r="Z6955" s="179"/>
      <c r="AA6955" s="222"/>
      <c r="AB6955" s="222"/>
      <c r="AC6955" s="222"/>
      <c r="AD6955" s="179"/>
      <c r="AE6955" s="179"/>
      <c r="AF6955" s="179"/>
      <c r="AG6955" s="179"/>
      <c r="AH6955" s="179"/>
      <c r="AI6955" s="179"/>
      <c r="AJ6955" s="179"/>
    </row>
    <row r="6956" spans="2:36" x14ac:dyDescent="0.3">
      <c r="B6956" s="224">
        <v>703300</v>
      </c>
      <c r="C6956" s="209">
        <v>298177</v>
      </c>
      <c r="D6956" s="206">
        <f t="shared" si="665"/>
        <v>0.42396843452296318</v>
      </c>
      <c r="E6956" s="208">
        <f t="shared" si="666"/>
        <v>0.45</v>
      </c>
      <c r="F6956" s="207">
        <v>16399.73</v>
      </c>
      <c r="G6956" s="207">
        <v>23854.16</v>
      </c>
      <c r="H6956" s="207">
        <v>26835.93</v>
      </c>
      <c r="I6956" s="214">
        <f t="shared" si="667"/>
        <v>279871</v>
      </c>
      <c r="J6956" s="211">
        <f t="shared" si="659"/>
        <v>0.39793971278259632</v>
      </c>
      <c r="K6956" s="212">
        <f t="shared" si="660"/>
        <v>0.45</v>
      </c>
      <c r="L6956" s="214">
        <f t="shared" si="661"/>
        <v>15392.905000000001</v>
      </c>
      <c r="M6956" s="213">
        <f t="shared" si="662"/>
        <v>22389.68</v>
      </c>
      <c r="N6956" s="213">
        <f t="shared" si="663"/>
        <v>25188.39</v>
      </c>
      <c r="O6956" s="242">
        <f t="shared" si="664"/>
        <v>0.51519999999974975</v>
      </c>
      <c r="P6956" s="242"/>
      <c r="Q6956" s="179"/>
      <c r="R6956" s="179"/>
      <c r="S6956" s="179"/>
      <c r="T6956" s="179"/>
      <c r="U6956" s="179"/>
      <c r="V6956" s="179"/>
      <c r="W6956" s="179"/>
      <c r="X6956" s="179"/>
      <c r="Y6956" s="179"/>
      <c r="Z6956" s="179"/>
      <c r="AA6956" s="222"/>
      <c r="AB6956" s="222"/>
      <c r="AC6956" s="222"/>
      <c r="AD6956" s="179"/>
      <c r="AE6956" s="179"/>
      <c r="AF6956" s="179"/>
      <c r="AG6956" s="179"/>
      <c r="AH6956" s="179"/>
      <c r="AI6956" s="179"/>
      <c r="AJ6956" s="179"/>
    </row>
    <row r="6957" spans="2:36" x14ac:dyDescent="0.3">
      <c r="B6957" s="224">
        <v>703400</v>
      </c>
      <c r="C6957" s="209">
        <v>298222</v>
      </c>
      <c r="D6957" s="206">
        <f t="shared" si="665"/>
        <v>0.42397213534262157</v>
      </c>
      <c r="E6957" s="208">
        <f t="shared" si="666"/>
        <v>0.45</v>
      </c>
      <c r="F6957" s="207">
        <v>16402.21</v>
      </c>
      <c r="G6957" s="207">
        <v>23857.759999999998</v>
      </c>
      <c r="H6957" s="207">
        <v>26839.98</v>
      </c>
      <c r="I6957" s="214">
        <f t="shared" si="667"/>
        <v>279916</v>
      </c>
      <c r="J6957" s="211">
        <f t="shared" si="659"/>
        <v>0.39794711401762867</v>
      </c>
      <c r="K6957" s="212">
        <f t="shared" si="660"/>
        <v>0.45</v>
      </c>
      <c r="L6957" s="214">
        <f t="shared" si="661"/>
        <v>15395.38</v>
      </c>
      <c r="M6957" s="213">
        <f t="shared" si="662"/>
        <v>22393.279999999999</v>
      </c>
      <c r="N6957" s="213">
        <f t="shared" si="663"/>
        <v>25192.44</v>
      </c>
      <c r="O6957" s="242">
        <f t="shared" si="664"/>
        <v>0.51530000000002474</v>
      </c>
      <c r="P6957" s="242"/>
      <c r="Q6957" s="179"/>
      <c r="R6957" s="179"/>
      <c r="S6957" s="179"/>
      <c r="T6957" s="179"/>
      <c r="U6957" s="179"/>
      <c r="V6957" s="179"/>
      <c r="W6957" s="179"/>
      <c r="X6957" s="179"/>
      <c r="Y6957" s="179"/>
      <c r="Z6957" s="179"/>
      <c r="AA6957" s="222"/>
      <c r="AB6957" s="222"/>
      <c r="AC6957" s="222"/>
      <c r="AD6957" s="179"/>
      <c r="AE6957" s="179"/>
      <c r="AF6957" s="179"/>
      <c r="AG6957" s="179"/>
      <c r="AH6957" s="179"/>
      <c r="AI6957" s="179"/>
      <c r="AJ6957" s="179"/>
    </row>
    <row r="6958" spans="2:36" x14ac:dyDescent="0.3">
      <c r="B6958" s="224">
        <v>703500</v>
      </c>
      <c r="C6958" s="209">
        <v>298267</v>
      </c>
      <c r="D6958" s="206">
        <f t="shared" si="665"/>
        <v>0.42397583511016346</v>
      </c>
      <c r="E6958" s="208">
        <f t="shared" si="666"/>
        <v>0.45</v>
      </c>
      <c r="F6958" s="207">
        <v>16404.68</v>
      </c>
      <c r="G6958" s="207">
        <v>23861.360000000001</v>
      </c>
      <c r="H6958" s="207">
        <v>26844.03</v>
      </c>
      <c r="I6958" s="214">
        <f t="shared" si="667"/>
        <v>279961</v>
      </c>
      <c r="J6958" s="211">
        <f t="shared" si="659"/>
        <v>0.39795451314854302</v>
      </c>
      <c r="K6958" s="212">
        <f t="shared" si="660"/>
        <v>0.45</v>
      </c>
      <c r="L6958" s="214">
        <f t="shared" si="661"/>
        <v>15397.855</v>
      </c>
      <c r="M6958" s="213">
        <f t="shared" si="662"/>
        <v>22396.880000000001</v>
      </c>
      <c r="N6958" s="213">
        <f t="shared" si="663"/>
        <v>25196.489999999998</v>
      </c>
      <c r="O6958" s="242">
        <f t="shared" si="664"/>
        <v>0.51519999999964061</v>
      </c>
      <c r="P6958" s="242"/>
      <c r="Q6958" s="179"/>
      <c r="R6958" s="179"/>
      <c r="S6958" s="179"/>
      <c r="T6958" s="179"/>
      <c r="U6958" s="179"/>
      <c r="V6958" s="179"/>
      <c r="W6958" s="179"/>
      <c r="X6958" s="179"/>
      <c r="Y6958" s="179"/>
      <c r="Z6958" s="179"/>
      <c r="AA6958" s="222"/>
      <c r="AB6958" s="222"/>
      <c r="AC6958" s="222"/>
      <c r="AD6958" s="179"/>
      <c r="AE6958" s="179"/>
      <c r="AF6958" s="179"/>
      <c r="AG6958" s="179"/>
      <c r="AH6958" s="179"/>
      <c r="AI6958" s="179"/>
      <c r="AJ6958" s="179"/>
    </row>
    <row r="6959" spans="2:36" x14ac:dyDescent="0.3">
      <c r="B6959" s="224">
        <v>703600</v>
      </c>
      <c r="C6959" s="209">
        <v>298312</v>
      </c>
      <c r="D6959" s="206">
        <f t="shared" si="665"/>
        <v>0.42397953382603754</v>
      </c>
      <c r="E6959" s="208">
        <f t="shared" si="666"/>
        <v>0.45</v>
      </c>
      <c r="F6959" s="207">
        <v>16407.16</v>
      </c>
      <c r="G6959" s="207">
        <v>23864.959999999999</v>
      </c>
      <c r="H6959" s="207">
        <v>26848.080000000002</v>
      </c>
      <c r="I6959" s="214">
        <f t="shared" si="667"/>
        <v>280006</v>
      </c>
      <c r="J6959" s="211">
        <f t="shared" si="659"/>
        <v>0.3979619101762365</v>
      </c>
      <c r="K6959" s="212">
        <f t="shared" si="660"/>
        <v>0.45</v>
      </c>
      <c r="L6959" s="214">
        <f t="shared" si="661"/>
        <v>15400.33</v>
      </c>
      <c r="M6959" s="213">
        <f t="shared" si="662"/>
        <v>22400.48</v>
      </c>
      <c r="N6959" s="213">
        <f t="shared" si="663"/>
        <v>25200.54</v>
      </c>
      <c r="O6959" s="242">
        <f t="shared" si="664"/>
        <v>0.5152999999999156</v>
      </c>
      <c r="P6959" s="242"/>
      <c r="Q6959" s="179"/>
      <c r="R6959" s="179"/>
      <c r="S6959" s="179"/>
      <c r="T6959" s="179"/>
      <c r="U6959" s="179"/>
      <c r="V6959" s="179"/>
      <c r="W6959" s="179"/>
      <c r="X6959" s="179"/>
      <c r="Y6959" s="179"/>
      <c r="Z6959" s="179"/>
      <c r="AA6959" s="222"/>
      <c r="AB6959" s="222"/>
      <c r="AC6959" s="222"/>
      <c r="AD6959" s="179"/>
      <c r="AE6959" s="179"/>
      <c r="AF6959" s="179"/>
      <c r="AG6959" s="179"/>
      <c r="AH6959" s="179"/>
      <c r="AI6959" s="179"/>
      <c r="AJ6959" s="179"/>
    </row>
    <row r="6960" spans="2:36" x14ac:dyDescent="0.3">
      <c r="B6960" s="224">
        <v>703700</v>
      </c>
      <c r="C6960" s="209">
        <v>298357</v>
      </c>
      <c r="D6960" s="206">
        <f t="shared" si="665"/>
        <v>0.42398323149069206</v>
      </c>
      <c r="E6960" s="208">
        <f t="shared" si="666"/>
        <v>0.45</v>
      </c>
      <c r="F6960" s="207">
        <v>16409.63</v>
      </c>
      <c r="G6960" s="207">
        <v>23868.560000000001</v>
      </c>
      <c r="H6960" s="207">
        <v>26852.13</v>
      </c>
      <c r="I6960" s="214">
        <f t="shared" si="667"/>
        <v>280051</v>
      </c>
      <c r="J6960" s="211">
        <f t="shared" si="659"/>
        <v>0.39796930510160577</v>
      </c>
      <c r="K6960" s="212">
        <f t="shared" si="660"/>
        <v>0.45</v>
      </c>
      <c r="L6960" s="214">
        <f t="shared" si="661"/>
        <v>15402.805</v>
      </c>
      <c r="M6960" s="213">
        <f t="shared" si="662"/>
        <v>22404.080000000002</v>
      </c>
      <c r="N6960" s="213">
        <f t="shared" si="663"/>
        <v>25204.59</v>
      </c>
      <c r="O6960" s="242">
        <f t="shared" si="664"/>
        <v>0.51520000000007715</v>
      </c>
      <c r="P6960" s="242"/>
      <c r="Q6960" s="179"/>
      <c r="R6960" s="179"/>
      <c r="S6960" s="179"/>
      <c r="T6960" s="179"/>
      <c r="U6960" s="179"/>
      <c r="V6960" s="179"/>
      <c r="W6960" s="179"/>
      <c r="X6960" s="179"/>
      <c r="Y6960" s="179"/>
      <c r="Z6960" s="179"/>
      <c r="AA6960" s="222"/>
      <c r="AB6960" s="222"/>
      <c r="AC6960" s="222"/>
      <c r="AD6960" s="179"/>
      <c r="AE6960" s="179"/>
      <c r="AF6960" s="179"/>
      <c r="AG6960" s="179"/>
      <c r="AH6960" s="179"/>
      <c r="AI6960" s="179"/>
      <c r="AJ6960" s="179"/>
    </row>
    <row r="6961" spans="2:36" x14ac:dyDescent="0.3">
      <c r="B6961" s="224">
        <v>703800</v>
      </c>
      <c r="C6961" s="209">
        <v>298402</v>
      </c>
      <c r="D6961" s="206">
        <f t="shared" si="665"/>
        <v>0.42398692810457517</v>
      </c>
      <c r="E6961" s="208">
        <f t="shared" si="666"/>
        <v>0.45</v>
      </c>
      <c r="F6961" s="207">
        <v>16412.11</v>
      </c>
      <c r="G6961" s="207">
        <v>23872.16</v>
      </c>
      <c r="H6961" s="207">
        <v>26856.18</v>
      </c>
      <c r="I6961" s="214">
        <f t="shared" si="667"/>
        <v>280096</v>
      </c>
      <c r="J6961" s="211">
        <f t="shared" si="659"/>
        <v>0.39797669792554702</v>
      </c>
      <c r="K6961" s="212">
        <f t="shared" si="660"/>
        <v>0.45</v>
      </c>
      <c r="L6961" s="214">
        <f t="shared" si="661"/>
        <v>15405.28</v>
      </c>
      <c r="M6961" s="213">
        <f t="shared" si="662"/>
        <v>22407.68</v>
      </c>
      <c r="N6961" s="213">
        <f t="shared" si="663"/>
        <v>25208.639999999999</v>
      </c>
      <c r="O6961" s="242">
        <f t="shared" si="664"/>
        <v>0.51529999999977005</v>
      </c>
      <c r="P6961" s="242"/>
      <c r="Q6961" s="179"/>
      <c r="R6961" s="179"/>
      <c r="S6961" s="179"/>
      <c r="T6961" s="179"/>
      <c r="U6961" s="179"/>
      <c r="V6961" s="179"/>
      <c r="W6961" s="179"/>
      <c r="X6961" s="179"/>
      <c r="Y6961" s="179"/>
      <c r="Z6961" s="179"/>
      <c r="AA6961" s="222"/>
      <c r="AB6961" s="222"/>
      <c r="AC6961" s="222"/>
      <c r="AD6961" s="179"/>
      <c r="AE6961" s="179"/>
      <c r="AF6961" s="179"/>
      <c r="AG6961" s="179"/>
      <c r="AH6961" s="179"/>
      <c r="AI6961" s="179"/>
      <c r="AJ6961" s="179"/>
    </row>
    <row r="6962" spans="2:36" x14ac:dyDescent="0.3">
      <c r="B6962" s="224">
        <v>703900</v>
      </c>
      <c r="C6962" s="209">
        <v>298447</v>
      </c>
      <c r="D6962" s="206">
        <f t="shared" si="665"/>
        <v>0.42399062366813467</v>
      </c>
      <c r="E6962" s="208">
        <f t="shared" si="666"/>
        <v>0.45</v>
      </c>
      <c r="F6962" s="207">
        <v>16414.580000000002</v>
      </c>
      <c r="G6962" s="207">
        <v>23875.759999999998</v>
      </c>
      <c r="H6962" s="207">
        <v>26860.23</v>
      </c>
      <c r="I6962" s="214">
        <f t="shared" si="667"/>
        <v>280141</v>
      </c>
      <c r="J6962" s="211">
        <f t="shared" si="659"/>
        <v>0.39798408864895579</v>
      </c>
      <c r="K6962" s="212">
        <f t="shared" si="660"/>
        <v>0.45</v>
      </c>
      <c r="L6962" s="214">
        <f t="shared" si="661"/>
        <v>15407.754999999999</v>
      </c>
      <c r="M6962" s="213">
        <f t="shared" si="662"/>
        <v>22411.279999999999</v>
      </c>
      <c r="N6962" s="213">
        <f t="shared" si="663"/>
        <v>25212.69</v>
      </c>
      <c r="O6962" s="242">
        <f t="shared" si="664"/>
        <v>0.51519999999996802</v>
      </c>
      <c r="P6962" s="242"/>
      <c r="Q6962" s="179"/>
      <c r="R6962" s="179"/>
      <c r="S6962" s="179"/>
      <c r="T6962" s="179"/>
      <c r="U6962" s="179"/>
      <c r="V6962" s="179"/>
      <c r="W6962" s="179"/>
      <c r="X6962" s="179"/>
      <c r="Y6962" s="179"/>
      <c r="Z6962" s="179"/>
      <c r="AA6962" s="222"/>
      <c r="AB6962" s="222"/>
      <c r="AC6962" s="222"/>
      <c r="AD6962" s="179"/>
      <c r="AE6962" s="179"/>
      <c r="AF6962" s="179"/>
      <c r="AG6962" s="179"/>
      <c r="AH6962" s="179"/>
      <c r="AI6962" s="179"/>
      <c r="AJ6962" s="179"/>
    </row>
    <row r="6963" spans="2:36" x14ac:dyDescent="0.3">
      <c r="B6963" s="224">
        <v>704000</v>
      </c>
      <c r="C6963" s="209">
        <v>298492</v>
      </c>
      <c r="D6963" s="206">
        <f t="shared" si="665"/>
        <v>0.42399431818181821</v>
      </c>
      <c r="E6963" s="208">
        <f t="shared" si="666"/>
        <v>0.45</v>
      </c>
      <c r="F6963" s="207">
        <v>16417.060000000001</v>
      </c>
      <c r="G6963" s="207">
        <v>23879.360000000001</v>
      </c>
      <c r="H6963" s="207">
        <v>26864.28</v>
      </c>
      <c r="I6963" s="214">
        <f t="shared" si="667"/>
        <v>280186</v>
      </c>
      <c r="J6963" s="211">
        <f t="shared" si="659"/>
        <v>0.39799147727272727</v>
      </c>
      <c r="K6963" s="212">
        <f t="shared" si="660"/>
        <v>0.45</v>
      </c>
      <c r="L6963" s="214">
        <f t="shared" si="661"/>
        <v>15410.23</v>
      </c>
      <c r="M6963" s="213">
        <f t="shared" si="662"/>
        <v>22414.880000000001</v>
      </c>
      <c r="N6963" s="213">
        <f t="shared" si="663"/>
        <v>25216.739999999998</v>
      </c>
      <c r="O6963" s="242">
        <f t="shared" si="664"/>
        <v>0.51529999999966092</v>
      </c>
      <c r="P6963" s="242"/>
      <c r="Q6963" s="179"/>
      <c r="R6963" s="179"/>
      <c r="S6963" s="179"/>
      <c r="T6963" s="179"/>
      <c r="U6963" s="179"/>
      <c r="V6963" s="179"/>
      <c r="W6963" s="179"/>
      <c r="X6963" s="179"/>
      <c r="Y6963" s="179"/>
      <c r="Z6963" s="179"/>
      <c r="AA6963" s="222"/>
      <c r="AB6963" s="222"/>
      <c r="AC6963" s="222"/>
      <c r="AD6963" s="179"/>
      <c r="AE6963" s="179"/>
      <c r="AF6963" s="179"/>
      <c r="AG6963" s="179"/>
      <c r="AH6963" s="179"/>
      <c r="AI6963" s="179"/>
      <c r="AJ6963" s="179"/>
    </row>
    <row r="6964" spans="2:36" x14ac:dyDescent="0.3">
      <c r="B6964" s="224">
        <v>704100</v>
      </c>
      <c r="C6964" s="209">
        <v>298537</v>
      </c>
      <c r="D6964" s="206">
        <f t="shared" si="665"/>
        <v>0.42399801164607298</v>
      </c>
      <c r="E6964" s="208">
        <f t="shared" si="666"/>
        <v>0.45</v>
      </c>
      <c r="F6964" s="207">
        <v>16419.53</v>
      </c>
      <c r="G6964" s="207">
        <v>23882.959999999999</v>
      </c>
      <c r="H6964" s="207">
        <v>26868.33</v>
      </c>
      <c r="I6964" s="214">
        <f t="shared" si="667"/>
        <v>280231</v>
      </c>
      <c r="J6964" s="211">
        <f t="shared" si="659"/>
        <v>0.39799886379775601</v>
      </c>
      <c r="K6964" s="212">
        <f t="shared" si="660"/>
        <v>0.45</v>
      </c>
      <c r="L6964" s="214">
        <f t="shared" si="661"/>
        <v>15412.705</v>
      </c>
      <c r="M6964" s="213">
        <f t="shared" si="662"/>
        <v>22418.48</v>
      </c>
      <c r="N6964" s="213">
        <f t="shared" si="663"/>
        <v>25220.79</v>
      </c>
      <c r="O6964" s="242">
        <f t="shared" si="664"/>
        <v>0.51520000000044097</v>
      </c>
      <c r="P6964" s="242"/>
      <c r="Q6964" s="179"/>
      <c r="R6964" s="179"/>
      <c r="S6964" s="179"/>
      <c r="T6964" s="179"/>
      <c r="U6964" s="179"/>
      <c r="V6964" s="179"/>
      <c r="W6964" s="179"/>
      <c r="X6964" s="179"/>
      <c r="Y6964" s="179"/>
      <c r="Z6964" s="179"/>
      <c r="AA6964" s="222"/>
      <c r="AB6964" s="222"/>
      <c r="AC6964" s="222"/>
      <c r="AD6964" s="179"/>
      <c r="AE6964" s="179"/>
      <c r="AF6964" s="179"/>
      <c r="AG6964" s="179"/>
      <c r="AH6964" s="179"/>
      <c r="AI6964" s="179"/>
      <c r="AJ6964" s="179"/>
    </row>
    <row r="6965" spans="2:36" x14ac:dyDescent="0.3">
      <c r="B6965" s="224">
        <v>704200</v>
      </c>
      <c r="C6965" s="209">
        <v>298582</v>
      </c>
      <c r="D6965" s="206">
        <f t="shared" si="665"/>
        <v>0.42400170406134619</v>
      </c>
      <c r="E6965" s="208">
        <f t="shared" si="666"/>
        <v>0.45</v>
      </c>
      <c r="F6965" s="207">
        <v>16422.009999999998</v>
      </c>
      <c r="G6965" s="207">
        <v>23886.560000000001</v>
      </c>
      <c r="H6965" s="207">
        <v>26872.38</v>
      </c>
      <c r="I6965" s="214">
        <f t="shared" si="667"/>
        <v>280276</v>
      </c>
      <c r="J6965" s="211">
        <f t="shared" si="659"/>
        <v>0.39800624822493608</v>
      </c>
      <c r="K6965" s="212">
        <f t="shared" si="660"/>
        <v>0.45</v>
      </c>
      <c r="L6965" s="214">
        <f t="shared" si="661"/>
        <v>15415.18</v>
      </c>
      <c r="M6965" s="213">
        <f t="shared" si="662"/>
        <v>22422.080000000002</v>
      </c>
      <c r="N6965" s="213">
        <f t="shared" si="663"/>
        <v>25224.84</v>
      </c>
      <c r="O6965" s="242">
        <f t="shared" si="664"/>
        <v>0.51530000000013387</v>
      </c>
      <c r="P6965" s="242"/>
      <c r="Q6965" s="179"/>
      <c r="R6965" s="179"/>
      <c r="S6965" s="179"/>
      <c r="T6965" s="179"/>
      <c r="U6965" s="179"/>
      <c r="V6965" s="179"/>
      <c r="W6965" s="179"/>
      <c r="X6965" s="179"/>
      <c r="Y6965" s="179"/>
      <c r="Z6965" s="179"/>
      <c r="AA6965" s="222"/>
      <c r="AB6965" s="222"/>
      <c r="AC6965" s="222"/>
      <c r="AD6965" s="179"/>
      <c r="AE6965" s="179"/>
      <c r="AF6965" s="179"/>
      <c r="AG6965" s="179"/>
      <c r="AH6965" s="179"/>
      <c r="AI6965" s="179"/>
      <c r="AJ6965" s="179"/>
    </row>
    <row r="6966" spans="2:36" x14ac:dyDescent="0.3">
      <c r="B6966" s="224">
        <v>704300</v>
      </c>
      <c r="C6966" s="209">
        <v>298627</v>
      </c>
      <c r="D6966" s="206">
        <f t="shared" si="665"/>
        <v>0.42400539542808463</v>
      </c>
      <c r="E6966" s="208">
        <f t="shared" si="666"/>
        <v>0.45</v>
      </c>
      <c r="F6966" s="207">
        <v>16424.48</v>
      </c>
      <c r="G6966" s="207">
        <v>23890.16</v>
      </c>
      <c r="H6966" s="207">
        <v>26876.43</v>
      </c>
      <c r="I6966" s="214">
        <f t="shared" si="667"/>
        <v>280321</v>
      </c>
      <c r="J6966" s="211">
        <f t="shared" si="659"/>
        <v>0.39801363055516115</v>
      </c>
      <c r="K6966" s="212">
        <f t="shared" si="660"/>
        <v>0.45</v>
      </c>
      <c r="L6966" s="214">
        <f t="shared" si="661"/>
        <v>15417.655000000001</v>
      </c>
      <c r="M6966" s="213">
        <f t="shared" si="662"/>
        <v>22425.68</v>
      </c>
      <c r="N6966" s="213">
        <f t="shared" si="663"/>
        <v>25228.89</v>
      </c>
      <c r="O6966" s="242">
        <f t="shared" si="664"/>
        <v>0.51519999999974975</v>
      </c>
      <c r="P6966" s="242"/>
      <c r="Q6966" s="179"/>
      <c r="R6966" s="179"/>
      <c r="S6966" s="179"/>
      <c r="T6966" s="179"/>
      <c r="U6966" s="179"/>
      <c r="V6966" s="179"/>
      <c r="W6966" s="179"/>
      <c r="X6966" s="179"/>
      <c r="Y6966" s="179"/>
      <c r="Z6966" s="179"/>
      <c r="AA6966" s="222"/>
      <c r="AB6966" s="222"/>
      <c r="AC6966" s="222"/>
      <c r="AD6966" s="179"/>
      <c r="AE6966" s="179"/>
      <c r="AF6966" s="179"/>
      <c r="AG6966" s="179"/>
      <c r="AH6966" s="179"/>
      <c r="AI6966" s="179"/>
      <c r="AJ6966" s="179"/>
    </row>
    <row r="6967" spans="2:36" x14ac:dyDescent="0.3">
      <c r="B6967" s="224">
        <v>704400</v>
      </c>
      <c r="C6967" s="209">
        <v>298672</v>
      </c>
      <c r="D6967" s="206">
        <f t="shared" si="665"/>
        <v>0.42400908574673479</v>
      </c>
      <c r="E6967" s="208">
        <f t="shared" si="666"/>
        <v>0.45</v>
      </c>
      <c r="F6967" s="207">
        <v>16426.96</v>
      </c>
      <c r="G6967" s="207">
        <v>23893.759999999998</v>
      </c>
      <c r="H6967" s="207">
        <v>26880.48</v>
      </c>
      <c r="I6967" s="214">
        <f t="shared" si="667"/>
        <v>280366</v>
      </c>
      <c r="J6967" s="211">
        <f t="shared" si="659"/>
        <v>0.39802101078932423</v>
      </c>
      <c r="K6967" s="212">
        <f t="shared" si="660"/>
        <v>0.45</v>
      </c>
      <c r="L6967" s="214">
        <f t="shared" si="661"/>
        <v>15420.13</v>
      </c>
      <c r="M6967" s="213">
        <f t="shared" si="662"/>
        <v>22429.279999999999</v>
      </c>
      <c r="N6967" s="213">
        <f t="shared" si="663"/>
        <v>25232.94</v>
      </c>
      <c r="O6967" s="242">
        <f t="shared" si="664"/>
        <v>0.51530000000002474</v>
      </c>
      <c r="P6967" s="242"/>
      <c r="Q6967" s="179"/>
      <c r="R6967" s="179"/>
      <c r="S6967" s="179"/>
      <c r="T6967" s="179"/>
      <c r="U6967" s="179"/>
      <c r="V6967" s="179"/>
      <c r="W6967" s="179"/>
      <c r="X6967" s="179"/>
      <c r="Y6967" s="179"/>
      <c r="Z6967" s="179"/>
      <c r="AA6967" s="222"/>
      <c r="AB6967" s="222"/>
      <c r="AC6967" s="222"/>
      <c r="AD6967" s="179"/>
      <c r="AE6967" s="179"/>
      <c r="AF6967" s="179"/>
      <c r="AG6967" s="179"/>
      <c r="AH6967" s="179"/>
      <c r="AI6967" s="179"/>
      <c r="AJ6967" s="179"/>
    </row>
    <row r="6968" spans="2:36" x14ac:dyDescent="0.3">
      <c r="B6968" s="224">
        <v>704500</v>
      </c>
      <c r="C6968" s="209">
        <v>298717</v>
      </c>
      <c r="D6968" s="206">
        <f t="shared" si="665"/>
        <v>0.42401277501774309</v>
      </c>
      <c r="E6968" s="208">
        <f t="shared" si="666"/>
        <v>0.45</v>
      </c>
      <c r="F6968" s="207">
        <v>16429.43</v>
      </c>
      <c r="G6968" s="207">
        <v>23897.360000000001</v>
      </c>
      <c r="H6968" s="207">
        <v>26884.53</v>
      </c>
      <c r="I6968" s="214">
        <f t="shared" si="667"/>
        <v>280411</v>
      </c>
      <c r="J6968" s="211">
        <f t="shared" si="659"/>
        <v>0.39802838892831793</v>
      </c>
      <c r="K6968" s="212">
        <f t="shared" si="660"/>
        <v>0.45</v>
      </c>
      <c r="L6968" s="214">
        <f t="shared" si="661"/>
        <v>15422.605</v>
      </c>
      <c r="M6968" s="213">
        <f t="shared" si="662"/>
        <v>22432.880000000001</v>
      </c>
      <c r="N6968" s="213">
        <f t="shared" si="663"/>
        <v>25236.989999999998</v>
      </c>
      <c r="O6968" s="242">
        <f t="shared" si="664"/>
        <v>0.51519999999964061</v>
      </c>
      <c r="P6968" s="242"/>
      <c r="Q6968" s="179"/>
      <c r="R6968" s="179"/>
      <c r="S6968" s="179"/>
      <c r="T6968" s="179"/>
      <c r="U6968" s="179"/>
      <c r="V6968" s="179"/>
      <c r="W6968" s="179"/>
      <c r="X6968" s="179"/>
      <c r="Y6968" s="179"/>
      <c r="Z6968" s="179"/>
      <c r="AA6968" s="222"/>
      <c r="AB6968" s="222"/>
      <c r="AC6968" s="222"/>
      <c r="AD6968" s="179"/>
      <c r="AE6968" s="179"/>
      <c r="AF6968" s="179"/>
      <c r="AG6968" s="179"/>
      <c r="AH6968" s="179"/>
      <c r="AI6968" s="179"/>
      <c r="AJ6968" s="179"/>
    </row>
    <row r="6969" spans="2:36" x14ac:dyDescent="0.3">
      <c r="B6969" s="224">
        <v>704600</v>
      </c>
      <c r="C6969" s="209">
        <v>298762</v>
      </c>
      <c r="D6969" s="206">
        <f t="shared" si="665"/>
        <v>0.42401646324155551</v>
      </c>
      <c r="E6969" s="208">
        <f t="shared" si="666"/>
        <v>0.45</v>
      </c>
      <c r="F6969" s="207">
        <v>16431.91</v>
      </c>
      <c r="G6969" s="207">
        <v>23900.959999999999</v>
      </c>
      <c r="H6969" s="207">
        <v>26888.58</v>
      </c>
      <c r="I6969" s="214">
        <f t="shared" si="667"/>
        <v>280456</v>
      </c>
      <c r="J6969" s="211">
        <f t="shared" si="659"/>
        <v>0.39803576497303433</v>
      </c>
      <c r="K6969" s="212">
        <f t="shared" si="660"/>
        <v>0.45</v>
      </c>
      <c r="L6969" s="214">
        <f t="shared" si="661"/>
        <v>15425.08</v>
      </c>
      <c r="M6969" s="213">
        <f t="shared" si="662"/>
        <v>22436.48</v>
      </c>
      <c r="N6969" s="213">
        <f t="shared" si="663"/>
        <v>25241.040000000001</v>
      </c>
      <c r="O6969" s="242">
        <f t="shared" si="664"/>
        <v>0.5152999999999156</v>
      </c>
      <c r="P6969" s="242"/>
      <c r="Q6969" s="179"/>
      <c r="R6969" s="179"/>
      <c r="S6969" s="179"/>
      <c r="T6969" s="179"/>
      <c r="U6969" s="179"/>
      <c r="V6969" s="179"/>
      <c r="W6969" s="179"/>
      <c r="X6969" s="179"/>
      <c r="Y6969" s="179"/>
      <c r="Z6969" s="179"/>
      <c r="AA6969" s="222"/>
      <c r="AB6969" s="222"/>
      <c r="AC6969" s="222"/>
      <c r="AD6969" s="179"/>
      <c r="AE6969" s="179"/>
      <c r="AF6969" s="179"/>
      <c r="AG6969" s="179"/>
      <c r="AH6969" s="179"/>
      <c r="AI6969" s="179"/>
      <c r="AJ6969" s="179"/>
    </row>
    <row r="6970" spans="2:36" x14ac:dyDescent="0.3">
      <c r="B6970" s="224">
        <v>704700</v>
      </c>
      <c r="C6970" s="209">
        <v>298807</v>
      </c>
      <c r="D6970" s="206">
        <f t="shared" si="665"/>
        <v>0.42402015041861785</v>
      </c>
      <c r="E6970" s="208">
        <f t="shared" si="666"/>
        <v>0.45</v>
      </c>
      <c r="F6970" s="207">
        <v>16434.38</v>
      </c>
      <c r="G6970" s="207">
        <v>23904.560000000001</v>
      </c>
      <c r="H6970" s="207">
        <v>26892.63</v>
      </c>
      <c r="I6970" s="214">
        <f t="shared" si="667"/>
        <v>280501</v>
      </c>
      <c r="J6970" s="211">
        <f t="shared" si="659"/>
        <v>0.39804313892436499</v>
      </c>
      <c r="K6970" s="212">
        <f t="shared" si="660"/>
        <v>0.45</v>
      </c>
      <c r="L6970" s="214">
        <f t="shared" si="661"/>
        <v>15427.555</v>
      </c>
      <c r="M6970" s="213">
        <f t="shared" si="662"/>
        <v>22440.080000000002</v>
      </c>
      <c r="N6970" s="213">
        <f t="shared" si="663"/>
        <v>25245.09</v>
      </c>
      <c r="O6970" s="242">
        <f t="shared" si="664"/>
        <v>0.51520000000007715</v>
      </c>
      <c r="P6970" s="242"/>
      <c r="Q6970" s="179"/>
      <c r="R6970" s="179"/>
      <c r="S6970" s="179"/>
      <c r="T6970" s="179"/>
      <c r="U6970" s="179"/>
      <c r="V6970" s="179"/>
      <c r="W6970" s="179"/>
      <c r="X6970" s="179"/>
      <c r="Y6970" s="179"/>
      <c r="Z6970" s="179"/>
      <c r="AA6970" s="222"/>
      <c r="AB6970" s="222"/>
      <c r="AC6970" s="222"/>
      <c r="AD6970" s="179"/>
      <c r="AE6970" s="179"/>
      <c r="AF6970" s="179"/>
      <c r="AG6970" s="179"/>
      <c r="AH6970" s="179"/>
      <c r="AI6970" s="179"/>
      <c r="AJ6970" s="179"/>
    </row>
    <row r="6971" spans="2:36" x14ac:dyDescent="0.3">
      <c r="B6971" s="224">
        <v>704800</v>
      </c>
      <c r="C6971" s="209">
        <v>298852</v>
      </c>
      <c r="D6971" s="206">
        <f t="shared" si="665"/>
        <v>0.4240238365493757</v>
      </c>
      <c r="E6971" s="208">
        <f t="shared" si="666"/>
        <v>0.45</v>
      </c>
      <c r="F6971" s="207">
        <v>16436.86</v>
      </c>
      <c r="G6971" s="207">
        <v>23908.16</v>
      </c>
      <c r="H6971" s="207">
        <v>26896.68</v>
      </c>
      <c r="I6971" s="214">
        <f t="shared" si="667"/>
        <v>280546</v>
      </c>
      <c r="J6971" s="211">
        <f t="shared" ref="J6971:J7034" si="668">I6971/$B6971</f>
        <v>0.39805051078320092</v>
      </c>
      <c r="K6971" s="212">
        <f t="shared" ref="K6971:K7034" si="669">(I6971-I6970)/($B6971-$B6970)</f>
        <v>0.45</v>
      </c>
      <c r="L6971" s="214">
        <f t="shared" si="661"/>
        <v>15430.03</v>
      </c>
      <c r="M6971" s="213">
        <f t="shared" si="662"/>
        <v>22443.68</v>
      </c>
      <c r="N6971" s="213">
        <f t="shared" si="663"/>
        <v>25249.14</v>
      </c>
      <c r="O6971" s="242">
        <f t="shared" si="664"/>
        <v>0.51529999999977005</v>
      </c>
      <c r="P6971" s="242"/>
      <c r="Q6971" s="179"/>
      <c r="R6971" s="179"/>
      <c r="S6971" s="179"/>
      <c r="T6971" s="179"/>
      <c r="U6971" s="179"/>
      <c r="V6971" s="179"/>
      <c r="W6971" s="179"/>
      <c r="X6971" s="179"/>
      <c r="Y6971" s="179"/>
      <c r="Z6971" s="179"/>
      <c r="AA6971" s="222"/>
      <c r="AB6971" s="222"/>
      <c r="AC6971" s="222"/>
      <c r="AD6971" s="179"/>
      <c r="AE6971" s="179"/>
      <c r="AF6971" s="179"/>
      <c r="AG6971" s="179"/>
      <c r="AH6971" s="179"/>
      <c r="AI6971" s="179"/>
      <c r="AJ6971" s="179"/>
    </row>
    <row r="6972" spans="2:36" x14ac:dyDescent="0.3">
      <c r="B6972" s="224">
        <v>704900</v>
      </c>
      <c r="C6972" s="209">
        <v>298897</v>
      </c>
      <c r="D6972" s="206">
        <f t="shared" si="665"/>
        <v>0.42402752163427437</v>
      </c>
      <c r="E6972" s="208">
        <f t="shared" si="666"/>
        <v>0.45</v>
      </c>
      <c r="F6972" s="207">
        <v>16439.330000000002</v>
      </c>
      <c r="G6972" s="207">
        <v>23911.759999999998</v>
      </c>
      <c r="H6972" s="207">
        <v>26900.73</v>
      </c>
      <c r="I6972" s="214">
        <f t="shared" si="667"/>
        <v>280591</v>
      </c>
      <c r="J6972" s="211">
        <f t="shared" si="668"/>
        <v>0.39805788055043267</v>
      </c>
      <c r="K6972" s="212">
        <f t="shared" si="669"/>
        <v>0.45</v>
      </c>
      <c r="L6972" s="214">
        <f t="shared" si="661"/>
        <v>15432.504999999999</v>
      </c>
      <c r="M6972" s="213">
        <f t="shared" si="662"/>
        <v>22447.279999999999</v>
      </c>
      <c r="N6972" s="213">
        <f t="shared" si="663"/>
        <v>25253.19</v>
      </c>
      <c r="O6972" s="242">
        <f t="shared" si="664"/>
        <v>0.51519999999996802</v>
      </c>
      <c r="P6972" s="242"/>
      <c r="Q6972" s="179"/>
      <c r="R6972" s="179"/>
      <c r="S6972" s="179"/>
      <c r="T6972" s="179"/>
      <c r="U6972" s="179"/>
      <c r="V6972" s="179"/>
      <c r="W6972" s="179"/>
      <c r="X6972" s="179"/>
      <c r="Y6972" s="179"/>
      <c r="Z6972" s="179"/>
      <c r="AA6972" s="222"/>
      <c r="AB6972" s="222"/>
      <c r="AC6972" s="222"/>
      <c r="AD6972" s="179"/>
      <c r="AE6972" s="179"/>
      <c r="AF6972" s="179"/>
      <c r="AG6972" s="179"/>
      <c r="AH6972" s="179"/>
      <c r="AI6972" s="179"/>
      <c r="AJ6972" s="179"/>
    </row>
    <row r="6973" spans="2:36" x14ac:dyDescent="0.3">
      <c r="B6973" s="224">
        <v>705000</v>
      </c>
      <c r="C6973" s="209">
        <v>298942</v>
      </c>
      <c r="D6973" s="206">
        <f t="shared" si="665"/>
        <v>0.42403120567375885</v>
      </c>
      <c r="E6973" s="208">
        <f t="shared" si="666"/>
        <v>0.45</v>
      </c>
      <c r="F6973" s="207">
        <v>16441.810000000001</v>
      </c>
      <c r="G6973" s="207">
        <v>23915.360000000001</v>
      </c>
      <c r="H6973" s="207">
        <v>26904.78</v>
      </c>
      <c r="I6973" s="214">
        <f t="shared" si="667"/>
        <v>280636</v>
      </c>
      <c r="J6973" s="211">
        <f t="shared" si="668"/>
        <v>0.39806524822695033</v>
      </c>
      <c r="K6973" s="212">
        <f t="shared" si="669"/>
        <v>0.45</v>
      </c>
      <c r="L6973" s="214">
        <f t="shared" si="661"/>
        <v>15434.98</v>
      </c>
      <c r="M6973" s="213">
        <f t="shared" si="662"/>
        <v>22450.880000000001</v>
      </c>
      <c r="N6973" s="213">
        <f t="shared" si="663"/>
        <v>25257.239999999998</v>
      </c>
      <c r="O6973" s="242">
        <f t="shared" si="664"/>
        <v>0.51529999999966092</v>
      </c>
      <c r="P6973" s="242"/>
      <c r="Q6973" s="179"/>
      <c r="R6973" s="179"/>
      <c r="S6973" s="179"/>
      <c r="T6973" s="179"/>
      <c r="U6973" s="179"/>
      <c r="V6973" s="179"/>
      <c r="W6973" s="179"/>
      <c r="X6973" s="179"/>
      <c r="Y6973" s="179"/>
      <c r="Z6973" s="179"/>
      <c r="AA6973" s="222"/>
      <c r="AB6973" s="222"/>
      <c r="AC6973" s="222"/>
      <c r="AD6973" s="179"/>
      <c r="AE6973" s="179"/>
      <c r="AF6973" s="179"/>
      <c r="AG6973" s="179"/>
      <c r="AH6973" s="179"/>
      <c r="AI6973" s="179"/>
      <c r="AJ6973" s="179"/>
    </row>
    <row r="6974" spans="2:36" x14ac:dyDescent="0.3">
      <c r="B6974" s="224">
        <v>705100</v>
      </c>
      <c r="C6974" s="209">
        <v>298987</v>
      </c>
      <c r="D6974" s="206">
        <f t="shared" si="665"/>
        <v>0.42403488866827399</v>
      </c>
      <c r="E6974" s="208">
        <f t="shared" si="666"/>
        <v>0.45</v>
      </c>
      <c r="F6974" s="207">
        <v>16444.28</v>
      </c>
      <c r="G6974" s="207">
        <v>23918.959999999999</v>
      </c>
      <c r="H6974" s="207">
        <v>26908.83</v>
      </c>
      <c r="I6974" s="214">
        <f t="shared" si="667"/>
        <v>280681</v>
      </c>
      <c r="J6974" s="211">
        <f t="shared" si="668"/>
        <v>0.39807261381364345</v>
      </c>
      <c r="K6974" s="212">
        <f t="shared" si="669"/>
        <v>0.45</v>
      </c>
      <c r="L6974" s="214">
        <f t="shared" ref="L6974:L7037" si="670">I6974*5.5%</f>
        <v>15437.455</v>
      </c>
      <c r="M6974" s="213">
        <f t="shared" ref="M6974:M7037" si="671">I6974*8%</f>
        <v>22454.48</v>
      </c>
      <c r="N6974" s="213">
        <f t="shared" ref="N6974:N7037" si="672">I6974*9%</f>
        <v>25261.29</v>
      </c>
      <c r="O6974" s="242">
        <f t="shared" si="664"/>
        <v>0.51520000000044097</v>
      </c>
      <c r="P6974" s="242"/>
      <c r="Q6974" s="179"/>
      <c r="R6974" s="179"/>
      <c r="S6974" s="179"/>
      <c r="T6974" s="179"/>
      <c r="U6974" s="179"/>
      <c r="V6974" s="179"/>
      <c r="W6974" s="179"/>
      <c r="X6974" s="179"/>
      <c r="Y6974" s="179"/>
      <c r="Z6974" s="179"/>
      <c r="AA6974" s="222"/>
      <c r="AB6974" s="222"/>
      <c r="AC6974" s="222"/>
      <c r="AD6974" s="179"/>
      <c r="AE6974" s="179"/>
      <c r="AF6974" s="179"/>
      <c r="AG6974" s="179"/>
      <c r="AH6974" s="179"/>
      <c r="AI6974" s="179"/>
      <c r="AJ6974" s="179"/>
    </row>
    <row r="6975" spans="2:36" x14ac:dyDescent="0.3">
      <c r="B6975" s="224">
        <v>705200</v>
      </c>
      <c r="C6975" s="209">
        <v>299032</v>
      </c>
      <c r="D6975" s="206">
        <f t="shared" si="665"/>
        <v>0.42403857061826433</v>
      </c>
      <c r="E6975" s="208">
        <f t="shared" si="666"/>
        <v>0.45</v>
      </c>
      <c r="F6975" s="207">
        <v>16446.759999999998</v>
      </c>
      <c r="G6975" s="207">
        <v>23922.560000000001</v>
      </c>
      <c r="H6975" s="207">
        <v>26912.880000000001</v>
      </c>
      <c r="I6975" s="214">
        <f t="shared" si="667"/>
        <v>280726</v>
      </c>
      <c r="J6975" s="211">
        <f t="shared" si="668"/>
        <v>0.39807997731140105</v>
      </c>
      <c r="K6975" s="212">
        <f t="shared" si="669"/>
        <v>0.45</v>
      </c>
      <c r="L6975" s="214">
        <f t="shared" si="670"/>
        <v>15439.93</v>
      </c>
      <c r="M6975" s="213">
        <f t="shared" si="671"/>
        <v>22458.080000000002</v>
      </c>
      <c r="N6975" s="213">
        <f t="shared" si="672"/>
        <v>25265.34</v>
      </c>
      <c r="O6975" s="242">
        <f t="shared" si="664"/>
        <v>0.51530000000013387</v>
      </c>
      <c r="P6975" s="242"/>
      <c r="Q6975" s="179"/>
      <c r="R6975" s="179"/>
      <c r="S6975" s="179"/>
      <c r="T6975" s="179"/>
      <c r="U6975" s="179"/>
      <c r="V6975" s="179"/>
      <c r="W6975" s="179"/>
      <c r="X6975" s="179"/>
      <c r="Y6975" s="179"/>
      <c r="Z6975" s="179"/>
      <c r="AA6975" s="222"/>
      <c r="AB6975" s="222"/>
      <c r="AC6975" s="222"/>
      <c r="AD6975" s="179"/>
      <c r="AE6975" s="179"/>
      <c r="AF6975" s="179"/>
      <c r="AG6975" s="179"/>
      <c r="AH6975" s="179"/>
      <c r="AI6975" s="179"/>
      <c r="AJ6975" s="179"/>
    </row>
    <row r="6976" spans="2:36" x14ac:dyDescent="0.3">
      <c r="B6976" s="224">
        <v>705300</v>
      </c>
      <c r="C6976" s="209">
        <v>299077</v>
      </c>
      <c r="D6976" s="206">
        <f t="shared" si="665"/>
        <v>0.42404225152417413</v>
      </c>
      <c r="E6976" s="208">
        <f t="shared" si="666"/>
        <v>0.45</v>
      </c>
      <c r="F6976" s="207">
        <v>16449.23</v>
      </c>
      <c r="G6976" s="207">
        <v>23926.16</v>
      </c>
      <c r="H6976" s="207">
        <v>26916.93</v>
      </c>
      <c r="I6976" s="214">
        <f t="shared" si="667"/>
        <v>280771</v>
      </c>
      <c r="J6976" s="211">
        <f t="shared" si="668"/>
        <v>0.39808733872111157</v>
      </c>
      <c r="K6976" s="212">
        <f t="shared" si="669"/>
        <v>0.45</v>
      </c>
      <c r="L6976" s="214">
        <f t="shared" si="670"/>
        <v>15442.405000000001</v>
      </c>
      <c r="M6976" s="213">
        <f t="shared" si="671"/>
        <v>22461.68</v>
      </c>
      <c r="N6976" s="213">
        <f t="shared" si="672"/>
        <v>25269.39</v>
      </c>
      <c r="O6976" s="242">
        <f t="shared" si="664"/>
        <v>0.51519999999974975</v>
      </c>
      <c r="P6976" s="242"/>
      <c r="Q6976" s="179"/>
      <c r="R6976" s="179"/>
      <c r="S6976" s="179"/>
      <c r="T6976" s="179"/>
      <c r="U6976" s="179"/>
      <c r="V6976" s="179"/>
      <c r="W6976" s="179"/>
      <c r="X6976" s="179"/>
      <c r="Y6976" s="179"/>
      <c r="Z6976" s="179"/>
      <c r="AA6976" s="222"/>
      <c r="AB6976" s="222"/>
      <c r="AC6976" s="222"/>
      <c r="AD6976" s="179"/>
      <c r="AE6976" s="179"/>
      <c r="AF6976" s="179"/>
      <c r="AG6976" s="179"/>
      <c r="AH6976" s="179"/>
      <c r="AI6976" s="179"/>
      <c r="AJ6976" s="179"/>
    </row>
    <row r="6977" spans="2:36" x14ac:dyDescent="0.3">
      <c r="B6977" s="224">
        <v>705400</v>
      </c>
      <c r="C6977" s="209">
        <v>299122</v>
      </c>
      <c r="D6977" s="206">
        <f t="shared" si="665"/>
        <v>0.42404593138644742</v>
      </c>
      <c r="E6977" s="208">
        <f t="shared" si="666"/>
        <v>0.45</v>
      </c>
      <c r="F6977" s="207">
        <v>16451.71</v>
      </c>
      <c r="G6977" s="207">
        <v>23929.759999999998</v>
      </c>
      <c r="H6977" s="207">
        <v>26920.98</v>
      </c>
      <c r="I6977" s="214">
        <f t="shared" si="667"/>
        <v>280816</v>
      </c>
      <c r="J6977" s="211">
        <f t="shared" si="668"/>
        <v>0.39809469804366315</v>
      </c>
      <c r="K6977" s="212">
        <f t="shared" si="669"/>
        <v>0.45</v>
      </c>
      <c r="L6977" s="214">
        <f t="shared" si="670"/>
        <v>15444.88</v>
      </c>
      <c r="M6977" s="213">
        <f t="shared" si="671"/>
        <v>22465.279999999999</v>
      </c>
      <c r="N6977" s="213">
        <f t="shared" si="672"/>
        <v>25273.439999999999</v>
      </c>
      <c r="O6977" s="242">
        <f t="shared" si="664"/>
        <v>0.51530000000002474</v>
      </c>
      <c r="P6977" s="242"/>
      <c r="Q6977" s="179"/>
      <c r="R6977" s="179"/>
      <c r="S6977" s="179"/>
      <c r="T6977" s="179"/>
      <c r="U6977" s="179"/>
      <c r="V6977" s="179"/>
      <c r="W6977" s="179"/>
      <c r="X6977" s="179"/>
      <c r="Y6977" s="179"/>
      <c r="Z6977" s="179"/>
      <c r="AA6977" s="222"/>
      <c r="AB6977" s="222"/>
      <c r="AC6977" s="222"/>
      <c r="AD6977" s="179"/>
      <c r="AE6977" s="179"/>
      <c r="AF6977" s="179"/>
      <c r="AG6977" s="179"/>
      <c r="AH6977" s="179"/>
      <c r="AI6977" s="179"/>
      <c r="AJ6977" s="179"/>
    </row>
    <row r="6978" spans="2:36" x14ac:dyDescent="0.3">
      <c r="B6978" s="224">
        <v>705500</v>
      </c>
      <c r="C6978" s="209">
        <v>299167</v>
      </c>
      <c r="D6978" s="206">
        <f t="shared" si="665"/>
        <v>0.424049610205528</v>
      </c>
      <c r="E6978" s="208">
        <f t="shared" si="666"/>
        <v>0.45</v>
      </c>
      <c r="F6978" s="207">
        <v>16454.18</v>
      </c>
      <c r="G6978" s="207">
        <v>23933.360000000001</v>
      </c>
      <c r="H6978" s="207">
        <v>26925.03</v>
      </c>
      <c r="I6978" s="214">
        <f t="shared" si="667"/>
        <v>280861</v>
      </c>
      <c r="J6978" s="211">
        <f t="shared" si="668"/>
        <v>0.3981020552799433</v>
      </c>
      <c r="K6978" s="212">
        <f t="shared" si="669"/>
        <v>0.45</v>
      </c>
      <c r="L6978" s="214">
        <f t="shared" si="670"/>
        <v>15447.355</v>
      </c>
      <c r="M6978" s="213">
        <f t="shared" si="671"/>
        <v>22468.880000000001</v>
      </c>
      <c r="N6978" s="213">
        <f t="shared" si="672"/>
        <v>25277.489999999998</v>
      </c>
      <c r="O6978" s="242">
        <f t="shared" si="664"/>
        <v>0.51519999999964061</v>
      </c>
      <c r="P6978" s="242"/>
      <c r="Q6978" s="179"/>
      <c r="R6978" s="179"/>
      <c r="S6978" s="179"/>
      <c r="T6978" s="179"/>
      <c r="U6978" s="179"/>
      <c r="V6978" s="179"/>
      <c r="W6978" s="179"/>
      <c r="X6978" s="179"/>
      <c r="Y6978" s="179"/>
      <c r="Z6978" s="179"/>
      <c r="AA6978" s="222"/>
      <c r="AB6978" s="222"/>
      <c r="AC6978" s="222"/>
      <c r="AD6978" s="179"/>
      <c r="AE6978" s="179"/>
      <c r="AF6978" s="179"/>
      <c r="AG6978" s="179"/>
      <c r="AH6978" s="179"/>
      <c r="AI6978" s="179"/>
      <c r="AJ6978" s="179"/>
    </row>
    <row r="6979" spans="2:36" x14ac:dyDescent="0.3">
      <c r="B6979" s="224">
        <v>705600</v>
      </c>
      <c r="C6979" s="209">
        <v>299212</v>
      </c>
      <c r="D6979" s="206">
        <f t="shared" si="665"/>
        <v>0.42405328798185943</v>
      </c>
      <c r="E6979" s="208">
        <f t="shared" si="666"/>
        <v>0.45</v>
      </c>
      <c r="F6979" s="207">
        <v>16456.66</v>
      </c>
      <c r="G6979" s="207">
        <v>23936.959999999999</v>
      </c>
      <c r="H6979" s="207">
        <v>26929.08</v>
      </c>
      <c r="I6979" s="214">
        <f t="shared" si="667"/>
        <v>280906</v>
      </c>
      <c r="J6979" s="211">
        <f t="shared" si="668"/>
        <v>0.39810941043083903</v>
      </c>
      <c r="K6979" s="212">
        <f t="shared" si="669"/>
        <v>0.45</v>
      </c>
      <c r="L6979" s="214">
        <f t="shared" si="670"/>
        <v>15449.83</v>
      </c>
      <c r="M6979" s="213">
        <f t="shared" si="671"/>
        <v>22472.48</v>
      </c>
      <c r="N6979" s="213">
        <f t="shared" si="672"/>
        <v>25281.54</v>
      </c>
      <c r="O6979" s="242">
        <f t="shared" si="664"/>
        <v>0.5152999999999156</v>
      </c>
      <c r="P6979" s="242"/>
      <c r="Q6979" s="179"/>
      <c r="R6979" s="179"/>
      <c r="S6979" s="179"/>
      <c r="T6979" s="179"/>
      <c r="U6979" s="179"/>
      <c r="V6979" s="179"/>
      <c r="W6979" s="179"/>
      <c r="X6979" s="179"/>
      <c r="Y6979" s="179"/>
      <c r="Z6979" s="179"/>
      <c r="AA6979" s="222"/>
      <c r="AB6979" s="222"/>
      <c r="AC6979" s="222"/>
      <c r="AD6979" s="179"/>
      <c r="AE6979" s="179"/>
      <c r="AF6979" s="179"/>
      <c r="AG6979" s="179"/>
      <c r="AH6979" s="179"/>
      <c r="AI6979" s="179"/>
      <c r="AJ6979" s="179"/>
    </row>
    <row r="6980" spans="2:36" x14ac:dyDescent="0.3">
      <c r="B6980" s="224">
        <v>705700</v>
      </c>
      <c r="C6980" s="209">
        <v>299257</v>
      </c>
      <c r="D6980" s="206">
        <f t="shared" si="665"/>
        <v>0.42405696471588494</v>
      </c>
      <c r="E6980" s="208">
        <f t="shared" si="666"/>
        <v>0.45</v>
      </c>
      <c r="F6980" s="207">
        <v>16459.13</v>
      </c>
      <c r="G6980" s="207">
        <v>23940.560000000001</v>
      </c>
      <c r="H6980" s="207">
        <v>26933.13</v>
      </c>
      <c r="I6980" s="214">
        <f t="shared" si="667"/>
        <v>280951</v>
      </c>
      <c r="J6980" s="211">
        <f t="shared" si="668"/>
        <v>0.39811676349723679</v>
      </c>
      <c r="K6980" s="212">
        <f t="shared" si="669"/>
        <v>0.45</v>
      </c>
      <c r="L6980" s="214">
        <f t="shared" si="670"/>
        <v>15452.305</v>
      </c>
      <c r="M6980" s="213">
        <f t="shared" si="671"/>
        <v>22476.080000000002</v>
      </c>
      <c r="N6980" s="213">
        <f t="shared" si="672"/>
        <v>25285.59</v>
      </c>
      <c r="O6980" s="242">
        <f t="shared" si="664"/>
        <v>0.51520000000007715</v>
      </c>
      <c r="P6980" s="242"/>
      <c r="Q6980" s="179"/>
      <c r="R6980" s="179"/>
      <c r="S6980" s="179"/>
      <c r="T6980" s="179"/>
      <c r="U6980" s="179"/>
      <c r="V6980" s="179"/>
      <c r="W6980" s="179"/>
      <c r="X6980" s="179"/>
      <c r="Y6980" s="179"/>
      <c r="Z6980" s="179"/>
      <c r="AA6980" s="222"/>
      <c r="AB6980" s="222"/>
      <c r="AC6980" s="222"/>
      <c r="AD6980" s="179"/>
      <c r="AE6980" s="179"/>
      <c r="AF6980" s="179"/>
      <c r="AG6980" s="179"/>
      <c r="AH6980" s="179"/>
      <c r="AI6980" s="179"/>
      <c r="AJ6980" s="179"/>
    </row>
    <row r="6981" spans="2:36" x14ac:dyDescent="0.3">
      <c r="B6981" s="224">
        <v>705800</v>
      </c>
      <c r="C6981" s="209">
        <v>299302</v>
      </c>
      <c r="D6981" s="206">
        <f t="shared" si="665"/>
        <v>0.42406064040804758</v>
      </c>
      <c r="E6981" s="208">
        <f t="shared" si="666"/>
        <v>0.45</v>
      </c>
      <c r="F6981" s="207">
        <v>16461.61</v>
      </c>
      <c r="G6981" s="207">
        <v>23944.16</v>
      </c>
      <c r="H6981" s="207">
        <v>26937.18</v>
      </c>
      <c r="I6981" s="214">
        <f t="shared" si="667"/>
        <v>280996</v>
      </c>
      <c r="J6981" s="211">
        <f t="shared" si="668"/>
        <v>0.39812411448002266</v>
      </c>
      <c r="K6981" s="212">
        <f t="shared" si="669"/>
        <v>0.45</v>
      </c>
      <c r="L6981" s="214">
        <f t="shared" si="670"/>
        <v>15454.78</v>
      </c>
      <c r="M6981" s="213">
        <f t="shared" si="671"/>
        <v>22479.68</v>
      </c>
      <c r="N6981" s="213">
        <f t="shared" si="672"/>
        <v>25289.64</v>
      </c>
      <c r="O6981" s="242">
        <f t="shared" ref="O6981:O7044" si="673">(C6981+F6981+H6981-C6980-F6980-H6980)/100</f>
        <v>0.51529999999977005</v>
      </c>
      <c r="P6981" s="242"/>
      <c r="Q6981" s="179"/>
      <c r="R6981" s="179"/>
      <c r="S6981" s="179"/>
      <c r="T6981" s="179"/>
      <c r="U6981" s="179"/>
      <c r="V6981" s="179"/>
      <c r="W6981" s="179"/>
      <c r="X6981" s="179"/>
      <c r="Y6981" s="179"/>
      <c r="Z6981" s="179"/>
      <c r="AA6981" s="222"/>
      <c r="AB6981" s="222"/>
      <c r="AC6981" s="222"/>
      <c r="AD6981" s="179"/>
      <c r="AE6981" s="179"/>
      <c r="AF6981" s="179"/>
      <c r="AG6981" s="179"/>
      <c r="AH6981" s="179"/>
      <c r="AI6981" s="179"/>
      <c r="AJ6981" s="179"/>
    </row>
    <row r="6982" spans="2:36" x14ac:dyDescent="0.3">
      <c r="B6982" s="224">
        <v>705900</v>
      </c>
      <c r="C6982" s="209">
        <v>299347</v>
      </c>
      <c r="D6982" s="206">
        <f t="shared" si="665"/>
        <v>0.42406431505879022</v>
      </c>
      <c r="E6982" s="208">
        <f t="shared" si="666"/>
        <v>0.45</v>
      </c>
      <c r="F6982" s="207">
        <v>16464.080000000002</v>
      </c>
      <c r="G6982" s="207">
        <v>23947.759999999998</v>
      </c>
      <c r="H6982" s="207">
        <v>26941.23</v>
      </c>
      <c r="I6982" s="214">
        <f t="shared" si="667"/>
        <v>281041</v>
      </c>
      <c r="J6982" s="211">
        <f t="shared" si="668"/>
        <v>0.39813146338008215</v>
      </c>
      <c r="K6982" s="212">
        <f t="shared" si="669"/>
        <v>0.45</v>
      </c>
      <c r="L6982" s="214">
        <f t="shared" si="670"/>
        <v>15457.254999999999</v>
      </c>
      <c r="M6982" s="213">
        <f t="shared" si="671"/>
        <v>22483.279999999999</v>
      </c>
      <c r="N6982" s="213">
        <f t="shared" si="672"/>
        <v>25293.69</v>
      </c>
      <c r="O6982" s="242">
        <f t="shared" si="673"/>
        <v>0.51519999999996802</v>
      </c>
      <c r="P6982" s="242"/>
      <c r="Q6982" s="179"/>
      <c r="R6982" s="179"/>
      <c r="S6982" s="179"/>
      <c r="T6982" s="179"/>
      <c r="U6982" s="179"/>
      <c r="V6982" s="179"/>
      <c r="W6982" s="179"/>
      <c r="X6982" s="179"/>
      <c r="Y6982" s="179"/>
      <c r="Z6982" s="179"/>
      <c r="AA6982" s="222"/>
      <c r="AB6982" s="222"/>
      <c r="AC6982" s="222"/>
      <c r="AD6982" s="179"/>
      <c r="AE6982" s="179"/>
      <c r="AF6982" s="179"/>
      <c r="AG6982" s="179"/>
      <c r="AH6982" s="179"/>
      <c r="AI6982" s="179"/>
      <c r="AJ6982" s="179"/>
    </row>
    <row r="6983" spans="2:36" x14ac:dyDescent="0.3">
      <c r="B6983" s="224">
        <v>706000</v>
      </c>
      <c r="C6983" s="209">
        <v>299392</v>
      </c>
      <c r="D6983" s="206">
        <f t="shared" si="665"/>
        <v>0.42406798866855522</v>
      </c>
      <c r="E6983" s="208">
        <f t="shared" si="666"/>
        <v>0.45</v>
      </c>
      <c r="F6983" s="207">
        <v>16466.560000000001</v>
      </c>
      <c r="G6983" s="207">
        <v>23951.360000000001</v>
      </c>
      <c r="H6983" s="207">
        <v>26945.279999999999</v>
      </c>
      <c r="I6983" s="214">
        <f t="shared" si="667"/>
        <v>281086</v>
      </c>
      <c r="J6983" s="211">
        <f t="shared" si="668"/>
        <v>0.39813881019830027</v>
      </c>
      <c r="K6983" s="212">
        <f t="shared" si="669"/>
        <v>0.45</v>
      </c>
      <c r="L6983" s="214">
        <f t="shared" si="670"/>
        <v>15459.73</v>
      </c>
      <c r="M6983" s="213">
        <f t="shared" si="671"/>
        <v>22486.880000000001</v>
      </c>
      <c r="N6983" s="213">
        <f t="shared" si="672"/>
        <v>25297.739999999998</v>
      </c>
      <c r="O6983" s="242">
        <f t="shared" si="673"/>
        <v>0.51529999999966092</v>
      </c>
      <c r="P6983" s="242"/>
      <c r="Q6983" s="179"/>
      <c r="R6983" s="179"/>
      <c r="S6983" s="179"/>
      <c r="T6983" s="179"/>
      <c r="U6983" s="179"/>
      <c r="V6983" s="179"/>
      <c r="W6983" s="179"/>
      <c r="X6983" s="179"/>
      <c r="Y6983" s="179"/>
      <c r="Z6983" s="179"/>
      <c r="AA6983" s="222"/>
      <c r="AB6983" s="222"/>
      <c r="AC6983" s="222"/>
      <c r="AD6983" s="179"/>
      <c r="AE6983" s="179"/>
      <c r="AF6983" s="179"/>
      <c r="AG6983" s="179"/>
      <c r="AH6983" s="179"/>
      <c r="AI6983" s="179"/>
      <c r="AJ6983" s="179"/>
    </row>
    <row r="6984" spans="2:36" x14ac:dyDescent="0.3">
      <c r="B6984" s="224">
        <v>706100</v>
      </c>
      <c r="C6984" s="209">
        <v>299437</v>
      </c>
      <c r="D6984" s="206">
        <f t="shared" si="665"/>
        <v>0.424071661237785</v>
      </c>
      <c r="E6984" s="208">
        <f t="shared" si="666"/>
        <v>0.45</v>
      </c>
      <c r="F6984" s="207">
        <v>16469.03</v>
      </c>
      <c r="G6984" s="207">
        <v>23954.959999999999</v>
      </c>
      <c r="H6984" s="207">
        <v>26949.33</v>
      </c>
      <c r="I6984" s="214">
        <f t="shared" si="667"/>
        <v>281131</v>
      </c>
      <c r="J6984" s="211">
        <f t="shared" si="668"/>
        <v>0.39814615493556155</v>
      </c>
      <c r="K6984" s="212">
        <f t="shared" si="669"/>
        <v>0.45</v>
      </c>
      <c r="L6984" s="214">
        <f t="shared" si="670"/>
        <v>15462.205</v>
      </c>
      <c r="M6984" s="213">
        <f t="shared" si="671"/>
        <v>22490.48</v>
      </c>
      <c r="N6984" s="213">
        <f t="shared" si="672"/>
        <v>25301.79</v>
      </c>
      <c r="O6984" s="242">
        <f t="shared" si="673"/>
        <v>0.51520000000044097</v>
      </c>
      <c r="P6984" s="242"/>
      <c r="Q6984" s="179"/>
      <c r="R6984" s="179"/>
      <c r="S6984" s="179"/>
      <c r="T6984" s="179"/>
      <c r="U6984" s="179"/>
      <c r="V6984" s="179"/>
      <c r="W6984" s="179"/>
      <c r="X6984" s="179"/>
      <c r="Y6984" s="179"/>
      <c r="Z6984" s="179"/>
      <c r="AA6984" s="222"/>
      <c r="AB6984" s="222"/>
      <c r="AC6984" s="222"/>
      <c r="AD6984" s="179"/>
      <c r="AE6984" s="179"/>
      <c r="AF6984" s="179"/>
      <c r="AG6984" s="179"/>
      <c r="AH6984" s="179"/>
      <c r="AI6984" s="179"/>
      <c r="AJ6984" s="179"/>
    </row>
    <row r="6985" spans="2:36" x14ac:dyDescent="0.3">
      <c r="B6985" s="224">
        <v>706200</v>
      </c>
      <c r="C6985" s="209">
        <v>299482</v>
      </c>
      <c r="D6985" s="206">
        <f t="shared" si="665"/>
        <v>0.42407533276692155</v>
      </c>
      <c r="E6985" s="208">
        <f t="shared" si="666"/>
        <v>0.45</v>
      </c>
      <c r="F6985" s="207">
        <v>16471.509999999998</v>
      </c>
      <c r="G6985" s="207">
        <v>23958.560000000001</v>
      </c>
      <c r="H6985" s="207">
        <v>26953.38</v>
      </c>
      <c r="I6985" s="214">
        <f t="shared" si="667"/>
        <v>281176</v>
      </c>
      <c r="J6985" s="211">
        <f t="shared" si="668"/>
        <v>0.39815349759274993</v>
      </c>
      <c r="K6985" s="212">
        <f t="shared" si="669"/>
        <v>0.45</v>
      </c>
      <c r="L6985" s="214">
        <f t="shared" si="670"/>
        <v>15464.68</v>
      </c>
      <c r="M6985" s="213">
        <f t="shared" si="671"/>
        <v>22494.080000000002</v>
      </c>
      <c r="N6985" s="213">
        <f t="shared" si="672"/>
        <v>25305.84</v>
      </c>
      <c r="O6985" s="242">
        <f t="shared" si="673"/>
        <v>0.51530000000013387</v>
      </c>
      <c r="P6985" s="242"/>
      <c r="Q6985" s="179"/>
      <c r="R6985" s="179"/>
      <c r="S6985" s="179"/>
      <c r="T6985" s="179"/>
      <c r="U6985" s="179"/>
      <c r="V6985" s="179"/>
      <c r="W6985" s="179"/>
      <c r="X6985" s="179"/>
      <c r="Y6985" s="179"/>
      <c r="Z6985" s="179"/>
      <c r="AA6985" s="222"/>
      <c r="AB6985" s="222"/>
      <c r="AC6985" s="222"/>
      <c r="AD6985" s="179"/>
      <c r="AE6985" s="179"/>
      <c r="AF6985" s="179"/>
      <c r="AG6985" s="179"/>
      <c r="AH6985" s="179"/>
      <c r="AI6985" s="179"/>
      <c r="AJ6985" s="179"/>
    </row>
    <row r="6986" spans="2:36" x14ac:dyDescent="0.3">
      <c r="B6986" s="224">
        <v>706300</v>
      </c>
      <c r="C6986" s="209">
        <v>299527</v>
      </c>
      <c r="D6986" s="206">
        <f t="shared" si="665"/>
        <v>0.42407900325640663</v>
      </c>
      <c r="E6986" s="208">
        <f t="shared" si="666"/>
        <v>0.45</v>
      </c>
      <c r="F6986" s="207">
        <v>16473.98</v>
      </c>
      <c r="G6986" s="207">
        <v>23962.16</v>
      </c>
      <c r="H6986" s="207">
        <v>26957.43</v>
      </c>
      <c r="I6986" s="214">
        <f t="shared" si="667"/>
        <v>281221</v>
      </c>
      <c r="J6986" s="211">
        <f t="shared" si="668"/>
        <v>0.39816083817074899</v>
      </c>
      <c r="K6986" s="212">
        <f t="shared" si="669"/>
        <v>0.45</v>
      </c>
      <c r="L6986" s="214">
        <f t="shared" si="670"/>
        <v>15467.155000000001</v>
      </c>
      <c r="M6986" s="213">
        <f t="shared" si="671"/>
        <v>22497.68</v>
      </c>
      <c r="N6986" s="213">
        <f t="shared" si="672"/>
        <v>25309.89</v>
      </c>
      <c r="O6986" s="242">
        <f t="shared" si="673"/>
        <v>0.51519999999974975</v>
      </c>
      <c r="P6986" s="242"/>
      <c r="Q6986" s="179"/>
      <c r="R6986" s="179"/>
      <c r="S6986" s="179"/>
      <c r="T6986" s="179"/>
      <c r="U6986" s="179"/>
      <c r="V6986" s="179"/>
      <c r="W6986" s="179"/>
      <c r="X6986" s="179"/>
      <c r="Y6986" s="179"/>
      <c r="Z6986" s="179"/>
      <c r="AA6986" s="222"/>
      <c r="AB6986" s="222"/>
      <c r="AC6986" s="222"/>
      <c r="AD6986" s="179"/>
      <c r="AE6986" s="179"/>
      <c r="AF6986" s="179"/>
      <c r="AG6986" s="179"/>
      <c r="AH6986" s="179"/>
      <c r="AI6986" s="179"/>
      <c r="AJ6986" s="179"/>
    </row>
    <row r="6987" spans="2:36" x14ac:dyDescent="0.3">
      <c r="B6987" s="224">
        <v>706400</v>
      </c>
      <c r="C6987" s="209">
        <v>299572</v>
      </c>
      <c r="D6987" s="206">
        <f t="shared" si="665"/>
        <v>0.42408267270668176</v>
      </c>
      <c r="E6987" s="208">
        <f t="shared" si="666"/>
        <v>0.45</v>
      </c>
      <c r="F6987" s="207">
        <v>16476.46</v>
      </c>
      <c r="G6987" s="207">
        <v>23965.759999999998</v>
      </c>
      <c r="H6987" s="207">
        <v>26961.48</v>
      </c>
      <c r="I6987" s="214">
        <f t="shared" si="667"/>
        <v>281266</v>
      </c>
      <c r="J6987" s="211">
        <f t="shared" si="668"/>
        <v>0.39816817667044169</v>
      </c>
      <c r="K6987" s="212">
        <f t="shared" si="669"/>
        <v>0.45</v>
      </c>
      <c r="L6987" s="214">
        <f t="shared" si="670"/>
        <v>15469.63</v>
      </c>
      <c r="M6987" s="213">
        <f t="shared" si="671"/>
        <v>22501.279999999999</v>
      </c>
      <c r="N6987" s="213">
        <f t="shared" si="672"/>
        <v>25313.94</v>
      </c>
      <c r="O6987" s="242">
        <f t="shared" si="673"/>
        <v>0.51530000000002474</v>
      </c>
      <c r="P6987" s="242"/>
      <c r="Q6987" s="179"/>
      <c r="R6987" s="179"/>
      <c r="S6987" s="179"/>
      <c r="T6987" s="179"/>
      <c r="U6987" s="179"/>
      <c r="V6987" s="179"/>
      <c r="W6987" s="179"/>
      <c r="X6987" s="179"/>
      <c r="Y6987" s="179"/>
      <c r="Z6987" s="179"/>
      <c r="AA6987" s="222"/>
      <c r="AB6987" s="222"/>
      <c r="AC6987" s="222"/>
      <c r="AD6987" s="179"/>
      <c r="AE6987" s="179"/>
      <c r="AF6987" s="179"/>
      <c r="AG6987" s="179"/>
      <c r="AH6987" s="179"/>
      <c r="AI6987" s="179"/>
      <c r="AJ6987" s="179"/>
    </row>
    <row r="6988" spans="2:36" x14ac:dyDescent="0.3">
      <c r="B6988" s="224">
        <v>706500</v>
      </c>
      <c r="C6988" s="209">
        <v>299617</v>
      </c>
      <c r="D6988" s="206">
        <f t="shared" si="665"/>
        <v>0.42408634111818827</v>
      </c>
      <c r="E6988" s="208">
        <f t="shared" si="666"/>
        <v>0.45</v>
      </c>
      <c r="F6988" s="207">
        <v>16478.93</v>
      </c>
      <c r="G6988" s="207">
        <v>23969.360000000001</v>
      </c>
      <c r="H6988" s="207">
        <v>26965.53</v>
      </c>
      <c r="I6988" s="214">
        <f t="shared" si="667"/>
        <v>281311</v>
      </c>
      <c r="J6988" s="211">
        <f t="shared" si="668"/>
        <v>0.39817551309271054</v>
      </c>
      <c r="K6988" s="212">
        <f t="shared" si="669"/>
        <v>0.45</v>
      </c>
      <c r="L6988" s="214">
        <f t="shared" si="670"/>
        <v>15472.105</v>
      </c>
      <c r="M6988" s="213">
        <f t="shared" si="671"/>
        <v>22504.880000000001</v>
      </c>
      <c r="N6988" s="213">
        <f t="shared" si="672"/>
        <v>25317.989999999998</v>
      </c>
      <c r="O6988" s="242">
        <f t="shared" si="673"/>
        <v>0.51519999999964061</v>
      </c>
      <c r="P6988" s="242"/>
      <c r="Q6988" s="179"/>
      <c r="R6988" s="179"/>
      <c r="S6988" s="179"/>
      <c r="T6988" s="179"/>
      <c r="U6988" s="179"/>
      <c r="V6988" s="179"/>
      <c r="W6988" s="179"/>
      <c r="X6988" s="179"/>
      <c r="Y6988" s="179"/>
      <c r="Z6988" s="179"/>
      <c r="AA6988" s="222"/>
      <c r="AB6988" s="222"/>
      <c r="AC6988" s="222"/>
      <c r="AD6988" s="179"/>
      <c r="AE6988" s="179"/>
      <c r="AF6988" s="179"/>
      <c r="AG6988" s="179"/>
      <c r="AH6988" s="179"/>
      <c r="AI6988" s="179"/>
      <c r="AJ6988" s="179"/>
    </row>
    <row r="6989" spans="2:36" x14ac:dyDescent="0.3">
      <c r="B6989" s="224">
        <v>706600</v>
      </c>
      <c r="C6989" s="209">
        <v>299662</v>
      </c>
      <c r="D6989" s="206">
        <f t="shared" si="665"/>
        <v>0.42409000849136713</v>
      </c>
      <c r="E6989" s="208">
        <f t="shared" si="666"/>
        <v>0.45</v>
      </c>
      <c r="F6989" s="207">
        <v>16481.41</v>
      </c>
      <c r="G6989" s="207">
        <v>23972.959999999999</v>
      </c>
      <c r="H6989" s="207">
        <v>26969.58</v>
      </c>
      <c r="I6989" s="214">
        <f t="shared" si="667"/>
        <v>281356</v>
      </c>
      <c r="J6989" s="211">
        <f t="shared" si="668"/>
        <v>0.39818284743843757</v>
      </c>
      <c r="K6989" s="212">
        <f t="shared" si="669"/>
        <v>0.45</v>
      </c>
      <c r="L6989" s="214">
        <f t="shared" si="670"/>
        <v>15474.58</v>
      </c>
      <c r="M6989" s="213">
        <f t="shared" si="671"/>
        <v>22508.48</v>
      </c>
      <c r="N6989" s="213">
        <f t="shared" si="672"/>
        <v>25322.04</v>
      </c>
      <c r="O6989" s="242">
        <f t="shared" si="673"/>
        <v>0.5152999999999156</v>
      </c>
      <c r="P6989" s="242"/>
      <c r="Q6989" s="179"/>
      <c r="R6989" s="179"/>
      <c r="S6989" s="179"/>
      <c r="T6989" s="179"/>
      <c r="U6989" s="179"/>
      <c r="V6989" s="179"/>
      <c r="W6989" s="179"/>
      <c r="X6989" s="179"/>
      <c r="Y6989" s="179"/>
      <c r="Z6989" s="179"/>
      <c r="AA6989" s="222"/>
      <c r="AB6989" s="222"/>
      <c r="AC6989" s="222"/>
      <c r="AD6989" s="179"/>
      <c r="AE6989" s="179"/>
      <c r="AF6989" s="179"/>
      <c r="AG6989" s="179"/>
      <c r="AH6989" s="179"/>
      <c r="AI6989" s="179"/>
      <c r="AJ6989" s="179"/>
    </row>
    <row r="6990" spans="2:36" x14ac:dyDescent="0.3">
      <c r="B6990" s="224">
        <v>706700</v>
      </c>
      <c r="C6990" s="209">
        <v>299707</v>
      </c>
      <c r="D6990" s="206">
        <f t="shared" si="665"/>
        <v>0.42409367482665911</v>
      </c>
      <c r="E6990" s="208">
        <f t="shared" si="666"/>
        <v>0.45</v>
      </c>
      <c r="F6990" s="207">
        <v>16483.88</v>
      </c>
      <c r="G6990" s="207">
        <v>23976.560000000001</v>
      </c>
      <c r="H6990" s="207">
        <v>26973.63</v>
      </c>
      <c r="I6990" s="214">
        <f t="shared" si="667"/>
        <v>281401</v>
      </c>
      <c r="J6990" s="211">
        <f t="shared" si="668"/>
        <v>0.39819017970850429</v>
      </c>
      <c r="K6990" s="212">
        <f t="shared" si="669"/>
        <v>0.45</v>
      </c>
      <c r="L6990" s="214">
        <f t="shared" si="670"/>
        <v>15477.055</v>
      </c>
      <c r="M6990" s="213">
        <f t="shared" si="671"/>
        <v>22512.080000000002</v>
      </c>
      <c r="N6990" s="213">
        <f t="shared" si="672"/>
        <v>25326.09</v>
      </c>
      <c r="O6990" s="242">
        <f t="shared" si="673"/>
        <v>0.51520000000007715</v>
      </c>
      <c r="P6990" s="242"/>
      <c r="Q6990" s="179"/>
      <c r="R6990" s="179"/>
      <c r="S6990" s="179"/>
      <c r="T6990" s="179"/>
      <c r="U6990" s="179"/>
      <c r="V6990" s="179"/>
      <c r="W6990" s="179"/>
      <c r="X6990" s="179"/>
      <c r="Y6990" s="179"/>
      <c r="Z6990" s="179"/>
      <c r="AA6990" s="222"/>
      <c r="AB6990" s="222"/>
      <c r="AC6990" s="222"/>
      <c r="AD6990" s="179"/>
      <c r="AE6990" s="179"/>
      <c r="AF6990" s="179"/>
      <c r="AG6990" s="179"/>
      <c r="AH6990" s="179"/>
      <c r="AI6990" s="179"/>
      <c r="AJ6990" s="179"/>
    </row>
    <row r="6991" spans="2:36" x14ac:dyDescent="0.3">
      <c r="B6991" s="224">
        <v>706800</v>
      </c>
      <c r="C6991" s="209">
        <v>299752</v>
      </c>
      <c r="D6991" s="206">
        <f t="shared" si="665"/>
        <v>0.42409734012450478</v>
      </c>
      <c r="E6991" s="208">
        <f t="shared" si="666"/>
        <v>0.45</v>
      </c>
      <c r="F6991" s="207">
        <v>16486.36</v>
      </c>
      <c r="G6991" s="207">
        <v>23980.16</v>
      </c>
      <c r="H6991" s="207">
        <v>26977.68</v>
      </c>
      <c r="I6991" s="214">
        <f t="shared" si="667"/>
        <v>281446</v>
      </c>
      <c r="J6991" s="211">
        <f t="shared" si="668"/>
        <v>0.39819750990379171</v>
      </c>
      <c r="K6991" s="212">
        <f t="shared" si="669"/>
        <v>0.45</v>
      </c>
      <c r="L6991" s="214">
        <f t="shared" si="670"/>
        <v>15479.53</v>
      </c>
      <c r="M6991" s="213">
        <f t="shared" si="671"/>
        <v>22515.68</v>
      </c>
      <c r="N6991" s="213">
        <f t="shared" si="672"/>
        <v>25330.14</v>
      </c>
      <c r="O6991" s="242">
        <f t="shared" si="673"/>
        <v>0.51529999999977005</v>
      </c>
      <c r="P6991" s="242"/>
      <c r="Q6991" s="179"/>
      <c r="R6991" s="179"/>
      <c r="S6991" s="179"/>
      <c r="T6991" s="179"/>
      <c r="U6991" s="179"/>
      <c r="V6991" s="179"/>
      <c r="W6991" s="179"/>
      <c r="X6991" s="179"/>
      <c r="Y6991" s="179"/>
      <c r="Z6991" s="179"/>
      <c r="AA6991" s="222"/>
      <c r="AB6991" s="222"/>
      <c r="AC6991" s="222"/>
      <c r="AD6991" s="179"/>
      <c r="AE6991" s="179"/>
      <c r="AF6991" s="179"/>
      <c r="AG6991" s="179"/>
      <c r="AH6991" s="179"/>
      <c r="AI6991" s="179"/>
      <c r="AJ6991" s="179"/>
    </row>
    <row r="6992" spans="2:36" x14ac:dyDescent="0.3">
      <c r="B6992" s="224">
        <v>706900</v>
      </c>
      <c r="C6992" s="209">
        <v>299797</v>
      </c>
      <c r="D6992" s="206">
        <f t="shared" si="665"/>
        <v>0.42410100438534448</v>
      </c>
      <c r="E6992" s="208">
        <f t="shared" si="666"/>
        <v>0.45</v>
      </c>
      <c r="F6992" s="207">
        <v>16488.830000000002</v>
      </c>
      <c r="G6992" s="207">
        <v>23983.759999999998</v>
      </c>
      <c r="H6992" s="207">
        <v>26981.73</v>
      </c>
      <c r="I6992" s="214">
        <f t="shared" si="667"/>
        <v>281491</v>
      </c>
      <c r="J6992" s="211">
        <f t="shared" si="668"/>
        <v>0.39820483802518036</v>
      </c>
      <c r="K6992" s="212">
        <f t="shared" si="669"/>
        <v>0.45</v>
      </c>
      <c r="L6992" s="214">
        <f t="shared" si="670"/>
        <v>15482.004999999999</v>
      </c>
      <c r="M6992" s="213">
        <f t="shared" si="671"/>
        <v>22519.279999999999</v>
      </c>
      <c r="N6992" s="213">
        <f t="shared" si="672"/>
        <v>25334.19</v>
      </c>
      <c r="O6992" s="242">
        <f t="shared" si="673"/>
        <v>0.51519999999996802</v>
      </c>
      <c r="P6992" s="242"/>
      <c r="Q6992" s="179"/>
      <c r="R6992" s="179"/>
      <c r="S6992" s="179"/>
      <c r="T6992" s="179"/>
      <c r="U6992" s="179"/>
      <c r="V6992" s="179"/>
      <c r="W6992" s="179"/>
      <c r="X6992" s="179"/>
      <c r="Y6992" s="179"/>
      <c r="Z6992" s="179"/>
      <c r="AA6992" s="222"/>
      <c r="AB6992" s="222"/>
      <c r="AC6992" s="222"/>
      <c r="AD6992" s="179"/>
      <c r="AE6992" s="179"/>
      <c r="AF6992" s="179"/>
      <c r="AG6992" s="179"/>
      <c r="AH6992" s="179"/>
      <c r="AI6992" s="179"/>
      <c r="AJ6992" s="179"/>
    </row>
    <row r="6993" spans="2:36" x14ac:dyDescent="0.3">
      <c r="B6993" s="224">
        <v>707000</v>
      </c>
      <c r="C6993" s="209">
        <v>299842</v>
      </c>
      <c r="D6993" s="206">
        <f t="shared" si="665"/>
        <v>0.42410466760961812</v>
      </c>
      <c r="E6993" s="208">
        <f t="shared" si="666"/>
        <v>0.45</v>
      </c>
      <c r="F6993" s="207">
        <v>16491.310000000001</v>
      </c>
      <c r="G6993" s="207">
        <v>23987.360000000001</v>
      </c>
      <c r="H6993" s="207">
        <v>26985.78</v>
      </c>
      <c r="I6993" s="214">
        <f t="shared" si="667"/>
        <v>281536</v>
      </c>
      <c r="J6993" s="211">
        <f t="shared" si="668"/>
        <v>0.3982121640735502</v>
      </c>
      <c r="K6993" s="212">
        <f t="shared" si="669"/>
        <v>0.45</v>
      </c>
      <c r="L6993" s="214">
        <f t="shared" si="670"/>
        <v>15484.48</v>
      </c>
      <c r="M6993" s="213">
        <f t="shared" si="671"/>
        <v>22522.880000000001</v>
      </c>
      <c r="N6993" s="213">
        <f t="shared" si="672"/>
        <v>25338.239999999998</v>
      </c>
      <c r="O6993" s="242">
        <f t="shared" si="673"/>
        <v>0.51529999999966092</v>
      </c>
      <c r="P6993" s="242"/>
      <c r="Q6993" s="179"/>
      <c r="R6993" s="179"/>
      <c r="S6993" s="179"/>
      <c r="T6993" s="179"/>
      <c r="U6993" s="179"/>
      <c r="V6993" s="179"/>
      <c r="W6993" s="179"/>
      <c r="X6993" s="179"/>
      <c r="Y6993" s="179"/>
      <c r="Z6993" s="179"/>
      <c r="AA6993" s="222"/>
      <c r="AB6993" s="222"/>
      <c r="AC6993" s="222"/>
      <c r="AD6993" s="179"/>
      <c r="AE6993" s="179"/>
      <c r="AF6993" s="179"/>
      <c r="AG6993" s="179"/>
      <c r="AH6993" s="179"/>
      <c r="AI6993" s="179"/>
      <c r="AJ6993" s="179"/>
    </row>
    <row r="6994" spans="2:36" x14ac:dyDescent="0.3">
      <c r="B6994" s="224">
        <v>707100</v>
      </c>
      <c r="C6994" s="209">
        <v>299887</v>
      </c>
      <c r="D6994" s="206">
        <f t="shared" si="665"/>
        <v>0.42410832979776553</v>
      </c>
      <c r="E6994" s="208">
        <f t="shared" si="666"/>
        <v>0.45</v>
      </c>
      <c r="F6994" s="207">
        <v>16493.78</v>
      </c>
      <c r="G6994" s="207">
        <v>23990.959999999999</v>
      </c>
      <c r="H6994" s="207">
        <v>26989.83</v>
      </c>
      <c r="I6994" s="214">
        <f t="shared" si="667"/>
        <v>281581</v>
      </c>
      <c r="J6994" s="211">
        <f t="shared" si="668"/>
        <v>0.3982194880497808</v>
      </c>
      <c r="K6994" s="212">
        <f t="shared" si="669"/>
        <v>0.45</v>
      </c>
      <c r="L6994" s="214">
        <f t="shared" si="670"/>
        <v>15486.955</v>
      </c>
      <c r="M6994" s="213">
        <f t="shared" si="671"/>
        <v>22526.48</v>
      </c>
      <c r="N6994" s="213">
        <f t="shared" si="672"/>
        <v>25342.29</v>
      </c>
      <c r="O6994" s="242">
        <f t="shared" si="673"/>
        <v>0.51520000000044097</v>
      </c>
      <c r="P6994" s="242"/>
      <c r="Q6994" s="179"/>
      <c r="R6994" s="179"/>
      <c r="S6994" s="179"/>
      <c r="T6994" s="179"/>
      <c r="U6994" s="179"/>
      <c r="V6994" s="179"/>
      <c r="W6994" s="179"/>
      <c r="X6994" s="179"/>
      <c r="Y6994" s="179"/>
      <c r="Z6994" s="179"/>
      <c r="AA6994" s="222"/>
      <c r="AB6994" s="222"/>
      <c r="AC6994" s="222"/>
      <c r="AD6994" s="179"/>
      <c r="AE6994" s="179"/>
      <c r="AF6994" s="179"/>
      <c r="AG6994" s="179"/>
      <c r="AH6994" s="179"/>
      <c r="AI6994" s="179"/>
      <c r="AJ6994" s="179"/>
    </row>
    <row r="6995" spans="2:36" x14ac:dyDescent="0.3">
      <c r="B6995" s="224">
        <v>707200</v>
      </c>
      <c r="C6995" s="209">
        <v>299932</v>
      </c>
      <c r="D6995" s="206">
        <f t="shared" si="665"/>
        <v>0.42411199095022623</v>
      </c>
      <c r="E6995" s="208">
        <f t="shared" si="666"/>
        <v>0.45</v>
      </c>
      <c r="F6995" s="207">
        <v>16496.259999999998</v>
      </c>
      <c r="G6995" s="207">
        <v>23994.560000000001</v>
      </c>
      <c r="H6995" s="207">
        <v>26993.88</v>
      </c>
      <c r="I6995" s="214">
        <f t="shared" si="667"/>
        <v>281626</v>
      </c>
      <c r="J6995" s="211">
        <f t="shared" si="668"/>
        <v>0.39822680995475113</v>
      </c>
      <c r="K6995" s="212">
        <f t="shared" si="669"/>
        <v>0.45</v>
      </c>
      <c r="L6995" s="214">
        <f t="shared" si="670"/>
        <v>15489.43</v>
      </c>
      <c r="M6995" s="213">
        <f t="shared" si="671"/>
        <v>22530.080000000002</v>
      </c>
      <c r="N6995" s="213">
        <f t="shared" si="672"/>
        <v>25346.34</v>
      </c>
      <c r="O6995" s="242">
        <f t="shared" si="673"/>
        <v>0.51530000000013387</v>
      </c>
      <c r="P6995" s="242"/>
      <c r="Q6995" s="179"/>
      <c r="R6995" s="179"/>
      <c r="S6995" s="179"/>
      <c r="T6995" s="179"/>
      <c r="U6995" s="179"/>
      <c r="V6995" s="179"/>
      <c r="W6995" s="179"/>
      <c r="X6995" s="179"/>
      <c r="Y6995" s="179"/>
      <c r="Z6995" s="179"/>
      <c r="AA6995" s="222"/>
      <c r="AB6995" s="222"/>
      <c r="AC6995" s="222"/>
      <c r="AD6995" s="179"/>
      <c r="AE6995" s="179"/>
      <c r="AF6995" s="179"/>
      <c r="AG6995" s="179"/>
      <c r="AH6995" s="179"/>
      <c r="AI6995" s="179"/>
      <c r="AJ6995" s="179"/>
    </row>
    <row r="6996" spans="2:36" x14ac:dyDescent="0.3">
      <c r="B6996" s="224">
        <v>707300</v>
      </c>
      <c r="C6996" s="209">
        <v>299977</v>
      </c>
      <c r="D6996" s="206">
        <f t="shared" si="665"/>
        <v>0.42411565106743954</v>
      </c>
      <c r="E6996" s="208">
        <f t="shared" si="666"/>
        <v>0.45</v>
      </c>
      <c r="F6996" s="207">
        <v>16498.73</v>
      </c>
      <c r="G6996" s="207">
        <v>23998.16</v>
      </c>
      <c r="H6996" s="207">
        <v>26997.93</v>
      </c>
      <c r="I6996" s="214">
        <f t="shared" si="667"/>
        <v>281671</v>
      </c>
      <c r="J6996" s="211">
        <f t="shared" si="668"/>
        <v>0.39823412978933975</v>
      </c>
      <c r="K6996" s="212">
        <f t="shared" si="669"/>
        <v>0.45</v>
      </c>
      <c r="L6996" s="214">
        <f t="shared" si="670"/>
        <v>15491.905000000001</v>
      </c>
      <c r="M6996" s="213">
        <f t="shared" si="671"/>
        <v>22533.68</v>
      </c>
      <c r="N6996" s="213">
        <f t="shared" si="672"/>
        <v>25350.39</v>
      </c>
      <c r="O6996" s="242">
        <f t="shared" si="673"/>
        <v>0.51519999999974975</v>
      </c>
      <c r="P6996" s="242"/>
      <c r="Q6996" s="179"/>
      <c r="R6996" s="179"/>
      <c r="S6996" s="179"/>
      <c r="T6996" s="179"/>
      <c r="U6996" s="179"/>
      <c r="V6996" s="179"/>
      <c r="W6996" s="179"/>
      <c r="X6996" s="179"/>
      <c r="Y6996" s="179"/>
      <c r="Z6996" s="179"/>
      <c r="AA6996" s="222"/>
      <c r="AB6996" s="222"/>
      <c r="AC6996" s="222"/>
      <c r="AD6996" s="179"/>
      <c r="AE6996" s="179"/>
      <c r="AF6996" s="179"/>
      <c r="AG6996" s="179"/>
      <c r="AH6996" s="179"/>
      <c r="AI6996" s="179"/>
      <c r="AJ6996" s="179"/>
    </row>
    <row r="6997" spans="2:36" x14ac:dyDescent="0.3">
      <c r="B6997" s="224">
        <v>707400</v>
      </c>
      <c r="C6997" s="209">
        <v>300022</v>
      </c>
      <c r="D6997" s="206">
        <f t="shared" si="665"/>
        <v>0.4241193101498445</v>
      </c>
      <c r="E6997" s="208">
        <f t="shared" si="666"/>
        <v>0.45</v>
      </c>
      <c r="F6997" s="207">
        <v>16501.21</v>
      </c>
      <c r="G6997" s="207">
        <v>24001.759999999998</v>
      </c>
      <c r="H6997" s="207">
        <v>27001.98</v>
      </c>
      <c r="I6997" s="214">
        <f t="shared" si="667"/>
        <v>281716</v>
      </c>
      <c r="J6997" s="211">
        <f t="shared" si="668"/>
        <v>0.39824144755442464</v>
      </c>
      <c r="K6997" s="212">
        <f t="shared" si="669"/>
        <v>0.45</v>
      </c>
      <c r="L6997" s="214">
        <f t="shared" si="670"/>
        <v>15494.38</v>
      </c>
      <c r="M6997" s="213">
        <f t="shared" si="671"/>
        <v>22537.279999999999</v>
      </c>
      <c r="N6997" s="213">
        <f t="shared" si="672"/>
        <v>25354.44</v>
      </c>
      <c r="O6997" s="242">
        <f t="shared" si="673"/>
        <v>0.51530000000002474</v>
      </c>
      <c r="P6997" s="242"/>
      <c r="Q6997" s="179"/>
      <c r="R6997" s="179"/>
      <c r="S6997" s="179"/>
      <c r="T6997" s="179"/>
      <c r="U6997" s="179"/>
      <c r="V6997" s="179"/>
      <c r="W6997" s="179"/>
      <c r="X6997" s="179"/>
      <c r="Y6997" s="179"/>
      <c r="Z6997" s="179"/>
      <c r="AA6997" s="222"/>
      <c r="AB6997" s="222"/>
      <c r="AC6997" s="222"/>
      <c r="AD6997" s="179"/>
      <c r="AE6997" s="179"/>
      <c r="AF6997" s="179"/>
      <c r="AG6997" s="179"/>
      <c r="AH6997" s="179"/>
      <c r="AI6997" s="179"/>
      <c r="AJ6997" s="179"/>
    </row>
    <row r="6998" spans="2:36" x14ac:dyDescent="0.3">
      <c r="B6998" s="224">
        <v>707500</v>
      </c>
      <c r="C6998" s="209">
        <v>300067</v>
      </c>
      <c r="D6998" s="206">
        <f t="shared" si="665"/>
        <v>0.42412296819787987</v>
      </c>
      <c r="E6998" s="208">
        <f t="shared" si="666"/>
        <v>0.45</v>
      </c>
      <c r="F6998" s="207">
        <v>16503.68</v>
      </c>
      <c r="G6998" s="207">
        <v>24005.360000000001</v>
      </c>
      <c r="H6998" s="207">
        <v>27006.03</v>
      </c>
      <c r="I6998" s="214">
        <f t="shared" si="667"/>
        <v>281761</v>
      </c>
      <c r="J6998" s="211">
        <f t="shared" si="668"/>
        <v>0.39824876325088338</v>
      </c>
      <c r="K6998" s="212">
        <f t="shared" si="669"/>
        <v>0.45</v>
      </c>
      <c r="L6998" s="214">
        <f t="shared" si="670"/>
        <v>15496.855</v>
      </c>
      <c r="M6998" s="213">
        <f t="shared" si="671"/>
        <v>22540.880000000001</v>
      </c>
      <c r="N6998" s="213">
        <f t="shared" si="672"/>
        <v>25358.489999999998</v>
      </c>
      <c r="O6998" s="242">
        <f t="shared" si="673"/>
        <v>0.51519999999964061</v>
      </c>
      <c r="P6998" s="242"/>
      <c r="Q6998" s="179"/>
      <c r="R6998" s="179"/>
      <c r="S6998" s="179"/>
      <c r="T6998" s="179"/>
      <c r="U6998" s="179"/>
      <c r="V6998" s="179"/>
      <c r="W6998" s="179"/>
      <c r="X6998" s="179"/>
      <c r="Y6998" s="179"/>
      <c r="Z6998" s="179"/>
      <c r="AA6998" s="222"/>
      <c r="AB6998" s="222"/>
      <c r="AC6998" s="222"/>
      <c r="AD6998" s="179"/>
      <c r="AE6998" s="179"/>
      <c r="AF6998" s="179"/>
      <c r="AG6998" s="179"/>
      <c r="AH6998" s="179"/>
      <c r="AI6998" s="179"/>
      <c r="AJ6998" s="179"/>
    </row>
    <row r="6999" spans="2:36" x14ac:dyDescent="0.3">
      <c r="B6999" s="224">
        <v>707600</v>
      </c>
      <c r="C6999" s="209">
        <v>300112</v>
      </c>
      <c r="D6999" s="206">
        <f t="shared" si="665"/>
        <v>0.42412662521198419</v>
      </c>
      <c r="E6999" s="208">
        <f t="shared" si="666"/>
        <v>0.45</v>
      </c>
      <c r="F6999" s="207">
        <v>16506.16</v>
      </c>
      <c r="G6999" s="207">
        <v>24008.959999999999</v>
      </c>
      <c r="H6999" s="207">
        <v>27010.080000000002</v>
      </c>
      <c r="I6999" s="214">
        <f t="shared" si="667"/>
        <v>281806</v>
      </c>
      <c r="J6999" s="211">
        <f t="shared" si="668"/>
        <v>0.39825607687959297</v>
      </c>
      <c r="K6999" s="212">
        <f t="shared" si="669"/>
        <v>0.45</v>
      </c>
      <c r="L6999" s="214">
        <f t="shared" si="670"/>
        <v>15499.33</v>
      </c>
      <c r="M6999" s="213">
        <f t="shared" si="671"/>
        <v>22544.48</v>
      </c>
      <c r="N6999" s="213">
        <f t="shared" si="672"/>
        <v>25362.54</v>
      </c>
      <c r="O6999" s="242">
        <f t="shared" si="673"/>
        <v>0.5152999999999156</v>
      </c>
      <c r="P6999" s="242"/>
      <c r="Q6999" s="179"/>
      <c r="R6999" s="179"/>
      <c r="S6999" s="179"/>
      <c r="T6999" s="179"/>
      <c r="U6999" s="179"/>
      <c r="V6999" s="179"/>
      <c r="W6999" s="179"/>
      <c r="X6999" s="179"/>
      <c r="Y6999" s="179"/>
      <c r="Z6999" s="179"/>
      <c r="AA6999" s="222"/>
      <c r="AB6999" s="222"/>
      <c r="AC6999" s="222"/>
      <c r="AD6999" s="179"/>
      <c r="AE6999" s="179"/>
      <c r="AF6999" s="179"/>
      <c r="AG6999" s="179"/>
      <c r="AH6999" s="179"/>
      <c r="AI6999" s="179"/>
      <c r="AJ6999" s="179"/>
    </row>
    <row r="7000" spans="2:36" x14ac:dyDescent="0.3">
      <c r="B7000" s="224">
        <v>707700</v>
      </c>
      <c r="C7000" s="209">
        <v>300157</v>
      </c>
      <c r="D7000" s="206">
        <f t="shared" ref="D7000:D7063" si="674">C7000/B7000</f>
        <v>0.42413028119259572</v>
      </c>
      <c r="E7000" s="208">
        <f t="shared" ref="E7000:E7063" si="675">(C7000-C6999)/(B7000-B6999)</f>
        <v>0.45</v>
      </c>
      <c r="F7000" s="207">
        <v>16508.63</v>
      </c>
      <c r="G7000" s="207">
        <v>24012.560000000001</v>
      </c>
      <c r="H7000" s="207">
        <v>27014.13</v>
      </c>
      <c r="I7000" s="214">
        <f t="shared" si="667"/>
        <v>281851</v>
      </c>
      <c r="J7000" s="211">
        <f t="shared" si="668"/>
        <v>0.39826338844143</v>
      </c>
      <c r="K7000" s="212">
        <f t="shared" si="669"/>
        <v>0.45</v>
      </c>
      <c r="L7000" s="214">
        <f t="shared" si="670"/>
        <v>15501.805</v>
      </c>
      <c r="M7000" s="213">
        <f t="shared" si="671"/>
        <v>22548.080000000002</v>
      </c>
      <c r="N7000" s="213">
        <f t="shared" si="672"/>
        <v>25366.59</v>
      </c>
      <c r="O7000" s="242">
        <f t="shared" si="673"/>
        <v>0.51520000000007715</v>
      </c>
      <c r="P7000" s="242"/>
      <c r="Q7000" s="179"/>
      <c r="R7000" s="179"/>
      <c r="S7000" s="179"/>
      <c r="T7000" s="179"/>
      <c r="U7000" s="179"/>
      <c r="V7000" s="179"/>
      <c r="W7000" s="179"/>
      <c r="X7000" s="179"/>
      <c r="Y7000" s="179"/>
      <c r="Z7000" s="179"/>
      <c r="AA7000" s="222"/>
      <c r="AB7000" s="222"/>
      <c r="AC7000" s="222"/>
      <c r="AD7000" s="179"/>
      <c r="AE7000" s="179"/>
      <c r="AF7000" s="179"/>
      <c r="AG7000" s="179"/>
      <c r="AH7000" s="179"/>
      <c r="AI7000" s="179"/>
      <c r="AJ7000" s="179"/>
    </row>
    <row r="7001" spans="2:36" x14ac:dyDescent="0.3">
      <c r="B7001" s="224">
        <v>707800</v>
      </c>
      <c r="C7001" s="209">
        <v>300202</v>
      </c>
      <c r="D7001" s="206">
        <f t="shared" si="674"/>
        <v>0.4241339361401526</v>
      </c>
      <c r="E7001" s="208">
        <f t="shared" si="675"/>
        <v>0.45</v>
      </c>
      <c r="F7001" s="207">
        <v>16511.11</v>
      </c>
      <c r="G7001" s="207">
        <v>24016.16</v>
      </c>
      <c r="H7001" s="207">
        <v>27018.18</v>
      </c>
      <c r="I7001" s="214">
        <f t="shared" si="667"/>
        <v>281896</v>
      </c>
      <c r="J7001" s="211">
        <f t="shared" si="668"/>
        <v>0.39827069793727043</v>
      </c>
      <c r="K7001" s="212">
        <f t="shared" si="669"/>
        <v>0.45</v>
      </c>
      <c r="L7001" s="214">
        <f t="shared" si="670"/>
        <v>15504.28</v>
      </c>
      <c r="M7001" s="213">
        <f t="shared" si="671"/>
        <v>22551.68</v>
      </c>
      <c r="N7001" s="213">
        <f t="shared" si="672"/>
        <v>25370.639999999999</v>
      </c>
      <c r="O7001" s="242">
        <f t="shared" si="673"/>
        <v>0.51529999999977005</v>
      </c>
      <c r="P7001" s="242"/>
      <c r="Q7001" s="179"/>
      <c r="R7001" s="179"/>
      <c r="S7001" s="179"/>
      <c r="T7001" s="179"/>
      <c r="U7001" s="179"/>
      <c r="V7001" s="179"/>
      <c r="W7001" s="179"/>
      <c r="X7001" s="179"/>
      <c r="Y7001" s="179"/>
      <c r="Z7001" s="179"/>
      <c r="AA7001" s="222"/>
      <c r="AB7001" s="222"/>
      <c r="AC7001" s="222"/>
      <c r="AD7001" s="179"/>
      <c r="AE7001" s="179"/>
      <c r="AF7001" s="179"/>
      <c r="AG7001" s="179"/>
      <c r="AH7001" s="179"/>
      <c r="AI7001" s="179"/>
      <c r="AJ7001" s="179"/>
    </row>
    <row r="7002" spans="2:36" x14ac:dyDescent="0.3">
      <c r="B7002" s="224">
        <v>707900</v>
      </c>
      <c r="C7002" s="209">
        <v>300247</v>
      </c>
      <c r="D7002" s="206">
        <f t="shared" si="674"/>
        <v>0.42413759005509255</v>
      </c>
      <c r="E7002" s="208">
        <f t="shared" si="675"/>
        <v>0.45</v>
      </c>
      <c r="F7002" s="207">
        <v>16513.580000000002</v>
      </c>
      <c r="G7002" s="207">
        <v>24019.759999999998</v>
      </c>
      <c r="H7002" s="207">
        <v>27022.23</v>
      </c>
      <c r="I7002" s="214">
        <f t="shared" si="667"/>
        <v>281941</v>
      </c>
      <c r="J7002" s="211">
        <f t="shared" si="668"/>
        <v>0.39827800536798985</v>
      </c>
      <c r="K7002" s="212">
        <f t="shared" si="669"/>
        <v>0.45</v>
      </c>
      <c r="L7002" s="214">
        <f t="shared" si="670"/>
        <v>15506.754999999999</v>
      </c>
      <c r="M7002" s="213">
        <f t="shared" si="671"/>
        <v>22555.279999999999</v>
      </c>
      <c r="N7002" s="213">
        <f t="shared" si="672"/>
        <v>25374.69</v>
      </c>
      <c r="O7002" s="242">
        <f t="shared" si="673"/>
        <v>0.51519999999996802</v>
      </c>
      <c r="P7002" s="242"/>
      <c r="Q7002" s="179"/>
      <c r="R7002" s="179"/>
      <c r="S7002" s="179"/>
      <c r="T7002" s="179"/>
      <c r="U7002" s="179"/>
      <c r="V7002" s="179"/>
      <c r="W7002" s="179"/>
      <c r="X7002" s="179"/>
      <c r="Y7002" s="179"/>
      <c r="Z7002" s="179"/>
      <c r="AA7002" s="222"/>
      <c r="AB7002" s="222"/>
      <c r="AC7002" s="222"/>
      <c r="AD7002" s="179"/>
      <c r="AE7002" s="179"/>
      <c r="AF7002" s="179"/>
      <c r="AG7002" s="179"/>
      <c r="AH7002" s="179"/>
      <c r="AI7002" s="179"/>
      <c r="AJ7002" s="179"/>
    </row>
    <row r="7003" spans="2:36" x14ac:dyDescent="0.3">
      <c r="B7003" s="224">
        <v>708000</v>
      </c>
      <c r="C7003" s="209">
        <v>300292</v>
      </c>
      <c r="D7003" s="206">
        <f t="shared" si="674"/>
        <v>0.4241412429378531</v>
      </c>
      <c r="E7003" s="208">
        <f t="shared" si="675"/>
        <v>0.45</v>
      </c>
      <c r="F7003" s="207">
        <v>16516.060000000001</v>
      </c>
      <c r="G7003" s="207">
        <v>24023.360000000001</v>
      </c>
      <c r="H7003" s="207">
        <v>27026.28</v>
      </c>
      <c r="I7003" s="214">
        <f t="shared" si="667"/>
        <v>281986</v>
      </c>
      <c r="J7003" s="211">
        <f t="shared" si="668"/>
        <v>0.39828531073446327</v>
      </c>
      <c r="K7003" s="212">
        <f t="shared" si="669"/>
        <v>0.45</v>
      </c>
      <c r="L7003" s="214">
        <f t="shared" si="670"/>
        <v>15509.23</v>
      </c>
      <c r="M7003" s="213">
        <f t="shared" si="671"/>
        <v>22558.880000000001</v>
      </c>
      <c r="N7003" s="213">
        <f t="shared" si="672"/>
        <v>25378.739999999998</v>
      </c>
      <c r="O7003" s="242">
        <f t="shared" si="673"/>
        <v>0.51529999999966092</v>
      </c>
      <c r="P7003" s="242"/>
      <c r="Q7003" s="179"/>
      <c r="R7003" s="179"/>
      <c r="S7003" s="179"/>
      <c r="T7003" s="179"/>
      <c r="U7003" s="179"/>
      <c r="V7003" s="179"/>
      <c r="W7003" s="179"/>
      <c r="X7003" s="179"/>
      <c r="Y7003" s="179"/>
      <c r="Z7003" s="179"/>
      <c r="AA7003" s="222"/>
      <c r="AB7003" s="222"/>
      <c r="AC7003" s="222"/>
      <c r="AD7003" s="179"/>
      <c r="AE7003" s="179"/>
      <c r="AF7003" s="179"/>
      <c r="AG7003" s="179"/>
      <c r="AH7003" s="179"/>
      <c r="AI7003" s="179"/>
      <c r="AJ7003" s="179"/>
    </row>
    <row r="7004" spans="2:36" x14ac:dyDescent="0.3">
      <c r="B7004" s="224">
        <v>708100</v>
      </c>
      <c r="C7004" s="209">
        <v>300337</v>
      </c>
      <c r="D7004" s="206">
        <f t="shared" si="674"/>
        <v>0.42414489478887163</v>
      </c>
      <c r="E7004" s="208">
        <f t="shared" si="675"/>
        <v>0.45</v>
      </c>
      <c r="F7004" s="207">
        <v>16518.53</v>
      </c>
      <c r="G7004" s="207">
        <v>24026.959999999999</v>
      </c>
      <c r="H7004" s="207">
        <v>27030.33</v>
      </c>
      <c r="I7004" s="214">
        <f t="shared" si="667"/>
        <v>282031</v>
      </c>
      <c r="J7004" s="211">
        <f t="shared" si="668"/>
        <v>0.39829261403756533</v>
      </c>
      <c r="K7004" s="212">
        <f t="shared" si="669"/>
        <v>0.45</v>
      </c>
      <c r="L7004" s="214">
        <f t="shared" si="670"/>
        <v>15511.705</v>
      </c>
      <c r="M7004" s="213">
        <f t="shared" si="671"/>
        <v>22562.48</v>
      </c>
      <c r="N7004" s="213">
        <f t="shared" si="672"/>
        <v>25382.79</v>
      </c>
      <c r="O7004" s="242">
        <f t="shared" si="673"/>
        <v>0.51520000000044097</v>
      </c>
      <c r="P7004" s="242"/>
      <c r="Q7004" s="179"/>
      <c r="R7004" s="179"/>
      <c r="S7004" s="179"/>
      <c r="T7004" s="179"/>
      <c r="U7004" s="179"/>
      <c r="V7004" s="179"/>
      <c r="W7004" s="179"/>
      <c r="X7004" s="179"/>
      <c r="Y7004" s="179"/>
      <c r="Z7004" s="179"/>
      <c r="AA7004" s="222"/>
      <c r="AB7004" s="222"/>
      <c r="AC7004" s="222"/>
      <c r="AD7004" s="179"/>
      <c r="AE7004" s="179"/>
      <c r="AF7004" s="179"/>
      <c r="AG7004" s="179"/>
      <c r="AH7004" s="179"/>
      <c r="AI7004" s="179"/>
      <c r="AJ7004" s="179"/>
    </row>
    <row r="7005" spans="2:36" x14ac:dyDescent="0.3">
      <c r="B7005" s="224">
        <v>708200</v>
      </c>
      <c r="C7005" s="209">
        <v>300382</v>
      </c>
      <c r="D7005" s="206">
        <f t="shared" si="674"/>
        <v>0.42414854560858517</v>
      </c>
      <c r="E7005" s="208">
        <f t="shared" si="675"/>
        <v>0.45</v>
      </c>
      <c r="F7005" s="207">
        <v>16521.009999999998</v>
      </c>
      <c r="G7005" s="207">
        <v>24030.560000000001</v>
      </c>
      <c r="H7005" s="207">
        <v>27034.38</v>
      </c>
      <c r="I7005" s="214">
        <f t="shared" si="667"/>
        <v>282076</v>
      </c>
      <c r="J7005" s="211">
        <f t="shared" si="668"/>
        <v>0.39829991527816999</v>
      </c>
      <c r="K7005" s="212">
        <f t="shared" si="669"/>
        <v>0.45</v>
      </c>
      <c r="L7005" s="214">
        <f t="shared" si="670"/>
        <v>15514.18</v>
      </c>
      <c r="M7005" s="213">
        <f t="shared" si="671"/>
        <v>22566.080000000002</v>
      </c>
      <c r="N7005" s="213">
        <f t="shared" si="672"/>
        <v>25386.84</v>
      </c>
      <c r="O7005" s="242">
        <f t="shared" si="673"/>
        <v>0.51530000000013387</v>
      </c>
      <c r="P7005" s="242"/>
      <c r="Q7005" s="179"/>
      <c r="R7005" s="179"/>
      <c r="S7005" s="179"/>
      <c r="T7005" s="179"/>
      <c r="U7005" s="179"/>
      <c r="V7005" s="179"/>
      <c r="W7005" s="179"/>
      <c r="X7005" s="179"/>
      <c r="Y7005" s="179"/>
      <c r="Z7005" s="179"/>
      <c r="AA7005" s="222"/>
      <c r="AB7005" s="222"/>
      <c r="AC7005" s="222"/>
      <c r="AD7005" s="179"/>
      <c r="AE7005" s="179"/>
      <c r="AF7005" s="179"/>
      <c r="AG7005" s="179"/>
      <c r="AH7005" s="179"/>
      <c r="AI7005" s="179"/>
      <c r="AJ7005" s="179"/>
    </row>
    <row r="7006" spans="2:36" x14ac:dyDescent="0.3">
      <c r="B7006" s="224">
        <v>708300</v>
      </c>
      <c r="C7006" s="209">
        <v>300427</v>
      </c>
      <c r="D7006" s="206">
        <f t="shared" si="674"/>
        <v>0.42415219539743049</v>
      </c>
      <c r="E7006" s="208">
        <f t="shared" si="675"/>
        <v>0.45</v>
      </c>
      <c r="F7006" s="207">
        <v>16523.48</v>
      </c>
      <c r="G7006" s="207">
        <v>24034.16</v>
      </c>
      <c r="H7006" s="207">
        <v>27038.43</v>
      </c>
      <c r="I7006" s="214">
        <f t="shared" si="667"/>
        <v>282121</v>
      </c>
      <c r="J7006" s="211">
        <f t="shared" si="668"/>
        <v>0.39830721445715095</v>
      </c>
      <c r="K7006" s="212">
        <f t="shared" si="669"/>
        <v>0.45</v>
      </c>
      <c r="L7006" s="214">
        <f t="shared" si="670"/>
        <v>15516.655000000001</v>
      </c>
      <c r="M7006" s="213">
        <f t="shared" si="671"/>
        <v>22569.68</v>
      </c>
      <c r="N7006" s="213">
        <f t="shared" si="672"/>
        <v>25390.89</v>
      </c>
      <c r="O7006" s="242">
        <f t="shared" si="673"/>
        <v>0.51519999999974975</v>
      </c>
      <c r="P7006" s="242"/>
      <c r="Q7006" s="179"/>
      <c r="R7006" s="179"/>
      <c r="S7006" s="179"/>
      <c r="T7006" s="179"/>
      <c r="U7006" s="179"/>
      <c r="V7006" s="179"/>
      <c r="W7006" s="179"/>
      <c r="X7006" s="179"/>
      <c r="Y7006" s="179"/>
      <c r="Z7006" s="179"/>
      <c r="AA7006" s="222"/>
      <c r="AB7006" s="222"/>
      <c r="AC7006" s="222"/>
      <c r="AD7006" s="179"/>
      <c r="AE7006" s="179"/>
      <c r="AF7006" s="179"/>
      <c r="AG7006" s="179"/>
      <c r="AH7006" s="179"/>
      <c r="AI7006" s="179"/>
      <c r="AJ7006" s="179"/>
    </row>
    <row r="7007" spans="2:36" x14ac:dyDescent="0.3">
      <c r="B7007" s="224">
        <v>708400</v>
      </c>
      <c r="C7007" s="209">
        <v>300472</v>
      </c>
      <c r="D7007" s="206">
        <f t="shared" si="674"/>
        <v>0.42415584415584417</v>
      </c>
      <c r="E7007" s="208">
        <f t="shared" si="675"/>
        <v>0.45</v>
      </c>
      <c r="F7007" s="207">
        <v>16525.96</v>
      </c>
      <c r="G7007" s="207">
        <v>24037.759999999998</v>
      </c>
      <c r="H7007" s="207">
        <v>27042.48</v>
      </c>
      <c r="I7007" s="214">
        <f t="shared" si="667"/>
        <v>282166</v>
      </c>
      <c r="J7007" s="211">
        <f t="shared" si="668"/>
        <v>0.39831451157538111</v>
      </c>
      <c r="K7007" s="212">
        <f t="shared" si="669"/>
        <v>0.45</v>
      </c>
      <c r="L7007" s="214">
        <f t="shared" si="670"/>
        <v>15519.13</v>
      </c>
      <c r="M7007" s="213">
        <f t="shared" si="671"/>
        <v>22573.279999999999</v>
      </c>
      <c r="N7007" s="213">
        <f t="shared" si="672"/>
        <v>25394.94</v>
      </c>
      <c r="O7007" s="242">
        <f t="shared" si="673"/>
        <v>0.51530000000002474</v>
      </c>
      <c r="P7007" s="242"/>
      <c r="Q7007" s="179"/>
      <c r="R7007" s="179"/>
      <c r="S7007" s="179"/>
      <c r="T7007" s="179"/>
      <c r="U7007" s="179"/>
      <c r="V7007" s="179"/>
      <c r="W7007" s="179"/>
      <c r="X7007" s="179"/>
      <c r="Y7007" s="179"/>
      <c r="Z7007" s="179"/>
      <c r="AA7007" s="222"/>
      <c r="AB7007" s="222"/>
      <c r="AC7007" s="222"/>
      <c r="AD7007" s="179"/>
      <c r="AE7007" s="179"/>
      <c r="AF7007" s="179"/>
      <c r="AG7007" s="179"/>
      <c r="AH7007" s="179"/>
      <c r="AI7007" s="179"/>
      <c r="AJ7007" s="179"/>
    </row>
    <row r="7008" spans="2:36" x14ac:dyDescent="0.3">
      <c r="B7008" s="224">
        <v>708500</v>
      </c>
      <c r="C7008" s="209">
        <v>300517</v>
      </c>
      <c r="D7008" s="206">
        <f t="shared" si="674"/>
        <v>0.42415949188426255</v>
      </c>
      <c r="E7008" s="208">
        <f t="shared" si="675"/>
        <v>0.45</v>
      </c>
      <c r="F7008" s="207">
        <v>16528.43</v>
      </c>
      <c r="G7008" s="207">
        <v>24041.360000000001</v>
      </c>
      <c r="H7008" s="207">
        <v>27046.53</v>
      </c>
      <c r="I7008" s="214">
        <f t="shared" si="667"/>
        <v>282211</v>
      </c>
      <c r="J7008" s="211">
        <f t="shared" si="668"/>
        <v>0.39832180663373323</v>
      </c>
      <c r="K7008" s="212">
        <f t="shared" si="669"/>
        <v>0.45</v>
      </c>
      <c r="L7008" s="214">
        <f t="shared" si="670"/>
        <v>15521.605</v>
      </c>
      <c r="M7008" s="213">
        <f t="shared" si="671"/>
        <v>22576.880000000001</v>
      </c>
      <c r="N7008" s="213">
        <f t="shared" si="672"/>
        <v>25398.989999999998</v>
      </c>
      <c r="O7008" s="242">
        <f t="shared" si="673"/>
        <v>0.51519999999964061</v>
      </c>
      <c r="P7008" s="242"/>
      <c r="Q7008" s="179"/>
      <c r="R7008" s="179"/>
      <c r="S7008" s="179"/>
      <c r="T7008" s="179"/>
      <c r="U7008" s="179"/>
      <c r="V7008" s="179"/>
      <c r="W7008" s="179"/>
      <c r="X7008" s="179"/>
      <c r="Y7008" s="179"/>
      <c r="Z7008" s="179"/>
      <c r="AA7008" s="222"/>
      <c r="AB7008" s="222"/>
      <c r="AC7008" s="222"/>
      <c r="AD7008" s="179"/>
      <c r="AE7008" s="179"/>
      <c r="AF7008" s="179"/>
      <c r="AG7008" s="179"/>
      <c r="AH7008" s="179"/>
      <c r="AI7008" s="179"/>
      <c r="AJ7008" s="179"/>
    </row>
    <row r="7009" spans="2:36" x14ac:dyDescent="0.3">
      <c r="B7009" s="224">
        <v>708600</v>
      </c>
      <c r="C7009" s="209">
        <v>300562</v>
      </c>
      <c r="D7009" s="206">
        <f t="shared" si="674"/>
        <v>0.42416313858312166</v>
      </c>
      <c r="E7009" s="208">
        <f t="shared" si="675"/>
        <v>0.45</v>
      </c>
      <c r="F7009" s="207">
        <v>16530.91</v>
      </c>
      <c r="G7009" s="207">
        <v>24044.959999999999</v>
      </c>
      <c r="H7009" s="207">
        <v>27050.58</v>
      </c>
      <c r="I7009" s="214">
        <f t="shared" si="667"/>
        <v>282256</v>
      </c>
      <c r="J7009" s="211">
        <f t="shared" si="668"/>
        <v>0.39832909963307933</v>
      </c>
      <c r="K7009" s="212">
        <f t="shared" si="669"/>
        <v>0.45</v>
      </c>
      <c r="L7009" s="214">
        <f t="shared" si="670"/>
        <v>15524.08</v>
      </c>
      <c r="M7009" s="213">
        <f t="shared" si="671"/>
        <v>22580.48</v>
      </c>
      <c r="N7009" s="213">
        <f t="shared" si="672"/>
        <v>25403.040000000001</v>
      </c>
      <c r="O7009" s="242">
        <f t="shared" si="673"/>
        <v>0.5152999999999156</v>
      </c>
      <c r="P7009" s="242"/>
      <c r="Q7009" s="179"/>
      <c r="R7009" s="179"/>
      <c r="S7009" s="179"/>
      <c r="T7009" s="179"/>
      <c r="U7009" s="179"/>
      <c r="V7009" s="179"/>
      <c r="W7009" s="179"/>
      <c r="X7009" s="179"/>
      <c r="Y7009" s="179"/>
      <c r="Z7009" s="179"/>
      <c r="AA7009" s="222"/>
      <c r="AB7009" s="222"/>
      <c r="AC7009" s="222"/>
      <c r="AD7009" s="179"/>
      <c r="AE7009" s="179"/>
      <c r="AF7009" s="179"/>
      <c r="AG7009" s="179"/>
      <c r="AH7009" s="179"/>
      <c r="AI7009" s="179"/>
      <c r="AJ7009" s="179"/>
    </row>
    <row r="7010" spans="2:36" x14ac:dyDescent="0.3">
      <c r="B7010" s="224">
        <v>708700</v>
      </c>
      <c r="C7010" s="209">
        <v>300607</v>
      </c>
      <c r="D7010" s="206">
        <f t="shared" si="674"/>
        <v>0.42416678425285737</v>
      </c>
      <c r="E7010" s="208">
        <f t="shared" si="675"/>
        <v>0.45</v>
      </c>
      <c r="F7010" s="207">
        <v>16533.38</v>
      </c>
      <c r="G7010" s="207">
        <v>24048.560000000001</v>
      </c>
      <c r="H7010" s="207">
        <v>27054.63</v>
      </c>
      <c r="I7010" s="214">
        <f t="shared" si="667"/>
        <v>282301</v>
      </c>
      <c r="J7010" s="211">
        <f t="shared" si="668"/>
        <v>0.39833639057429093</v>
      </c>
      <c r="K7010" s="212">
        <f t="shared" si="669"/>
        <v>0.45</v>
      </c>
      <c r="L7010" s="214">
        <f t="shared" si="670"/>
        <v>15526.555</v>
      </c>
      <c r="M7010" s="213">
        <f t="shared" si="671"/>
        <v>22584.080000000002</v>
      </c>
      <c r="N7010" s="213">
        <f t="shared" si="672"/>
        <v>25407.09</v>
      </c>
      <c r="O7010" s="242">
        <f t="shared" si="673"/>
        <v>0.51520000000007715</v>
      </c>
      <c r="P7010" s="242"/>
      <c r="Q7010" s="179"/>
      <c r="R7010" s="179"/>
      <c r="S7010" s="179"/>
      <c r="T7010" s="179"/>
      <c r="U7010" s="179"/>
      <c r="V7010" s="179"/>
      <c r="W7010" s="179"/>
      <c r="X7010" s="179"/>
      <c r="Y7010" s="179"/>
      <c r="Z7010" s="179"/>
      <c r="AA7010" s="222"/>
      <c r="AB7010" s="222"/>
      <c r="AC7010" s="222"/>
      <c r="AD7010" s="179"/>
      <c r="AE7010" s="179"/>
      <c r="AF7010" s="179"/>
      <c r="AG7010" s="179"/>
      <c r="AH7010" s="179"/>
      <c r="AI7010" s="179"/>
      <c r="AJ7010" s="179"/>
    </row>
    <row r="7011" spans="2:36" x14ac:dyDescent="0.3">
      <c r="B7011" s="224">
        <v>708800</v>
      </c>
      <c r="C7011" s="209">
        <v>300652</v>
      </c>
      <c r="D7011" s="206">
        <f t="shared" si="674"/>
        <v>0.42417042889390522</v>
      </c>
      <c r="E7011" s="208">
        <f t="shared" si="675"/>
        <v>0.45</v>
      </c>
      <c r="F7011" s="207">
        <v>16535.86</v>
      </c>
      <c r="G7011" s="207">
        <v>24052.16</v>
      </c>
      <c r="H7011" s="207">
        <v>27058.68</v>
      </c>
      <c r="I7011" s="214">
        <f t="shared" si="667"/>
        <v>282346</v>
      </c>
      <c r="J7011" s="211">
        <f t="shared" si="668"/>
        <v>0.39834367945823929</v>
      </c>
      <c r="K7011" s="212">
        <f t="shared" si="669"/>
        <v>0.45</v>
      </c>
      <c r="L7011" s="214">
        <f t="shared" si="670"/>
        <v>15529.03</v>
      </c>
      <c r="M7011" s="213">
        <f t="shared" si="671"/>
        <v>22587.68</v>
      </c>
      <c r="N7011" s="213">
        <f t="shared" si="672"/>
        <v>25411.14</v>
      </c>
      <c r="O7011" s="242">
        <f t="shared" si="673"/>
        <v>0.51529999999977005</v>
      </c>
      <c r="P7011" s="242"/>
      <c r="Q7011" s="179"/>
      <c r="R7011" s="179"/>
      <c r="S7011" s="179"/>
      <c r="T7011" s="179"/>
      <c r="U7011" s="179"/>
      <c r="V7011" s="179"/>
      <c r="W7011" s="179"/>
      <c r="X7011" s="179"/>
      <c r="Y7011" s="179"/>
      <c r="Z7011" s="179"/>
      <c r="AA7011" s="222"/>
      <c r="AB7011" s="222"/>
      <c r="AC7011" s="222"/>
      <c r="AD7011" s="179"/>
      <c r="AE7011" s="179"/>
      <c r="AF7011" s="179"/>
      <c r="AG7011" s="179"/>
      <c r="AH7011" s="179"/>
      <c r="AI7011" s="179"/>
      <c r="AJ7011" s="179"/>
    </row>
    <row r="7012" spans="2:36" x14ac:dyDescent="0.3">
      <c r="B7012" s="224">
        <v>708900</v>
      </c>
      <c r="C7012" s="209">
        <v>300697</v>
      </c>
      <c r="D7012" s="206">
        <f t="shared" si="674"/>
        <v>0.42417407250670053</v>
      </c>
      <c r="E7012" s="208">
        <f t="shared" si="675"/>
        <v>0.45</v>
      </c>
      <c r="F7012" s="207">
        <v>16538.330000000002</v>
      </c>
      <c r="G7012" s="207">
        <v>24055.759999999998</v>
      </c>
      <c r="H7012" s="207">
        <v>27062.73</v>
      </c>
      <c r="I7012" s="214">
        <f t="shared" si="667"/>
        <v>282391</v>
      </c>
      <c r="J7012" s="211">
        <f t="shared" si="668"/>
        <v>0.39835096628579492</v>
      </c>
      <c r="K7012" s="212">
        <f t="shared" si="669"/>
        <v>0.45</v>
      </c>
      <c r="L7012" s="214">
        <f t="shared" si="670"/>
        <v>15531.504999999999</v>
      </c>
      <c r="M7012" s="213">
        <f t="shared" si="671"/>
        <v>22591.279999999999</v>
      </c>
      <c r="N7012" s="213">
        <f t="shared" si="672"/>
        <v>25415.19</v>
      </c>
      <c r="O7012" s="242">
        <f t="shared" si="673"/>
        <v>0.51519999999996802</v>
      </c>
      <c r="P7012" s="242"/>
      <c r="Q7012" s="179"/>
      <c r="R7012" s="179"/>
      <c r="S7012" s="179"/>
      <c r="T7012" s="179"/>
      <c r="U7012" s="179"/>
      <c r="V7012" s="179"/>
      <c r="W7012" s="179"/>
      <c r="X7012" s="179"/>
      <c r="Y7012" s="179"/>
      <c r="Z7012" s="179"/>
      <c r="AA7012" s="222"/>
      <c r="AB7012" s="222"/>
      <c r="AC7012" s="222"/>
      <c r="AD7012" s="179"/>
      <c r="AE7012" s="179"/>
      <c r="AF7012" s="179"/>
      <c r="AG7012" s="179"/>
      <c r="AH7012" s="179"/>
      <c r="AI7012" s="179"/>
      <c r="AJ7012" s="179"/>
    </row>
    <row r="7013" spans="2:36" x14ac:dyDescent="0.3">
      <c r="B7013" s="224">
        <v>709000</v>
      </c>
      <c r="C7013" s="209">
        <v>300742</v>
      </c>
      <c r="D7013" s="206">
        <f t="shared" si="674"/>
        <v>0.4241777150916784</v>
      </c>
      <c r="E7013" s="208">
        <f t="shared" si="675"/>
        <v>0.45</v>
      </c>
      <c r="F7013" s="207">
        <v>16540.810000000001</v>
      </c>
      <c r="G7013" s="207">
        <v>24059.360000000001</v>
      </c>
      <c r="H7013" s="207">
        <v>27066.78</v>
      </c>
      <c r="I7013" s="214">
        <f t="shared" si="667"/>
        <v>282436</v>
      </c>
      <c r="J7013" s="211">
        <f t="shared" si="668"/>
        <v>0.39835825105782791</v>
      </c>
      <c r="K7013" s="212">
        <f t="shared" si="669"/>
        <v>0.45</v>
      </c>
      <c r="L7013" s="214">
        <f t="shared" si="670"/>
        <v>15533.98</v>
      </c>
      <c r="M7013" s="213">
        <f t="shared" si="671"/>
        <v>22594.880000000001</v>
      </c>
      <c r="N7013" s="213">
        <f t="shared" si="672"/>
        <v>25419.239999999998</v>
      </c>
      <c r="O7013" s="242">
        <f t="shared" si="673"/>
        <v>0.51529999999966092</v>
      </c>
      <c r="P7013" s="242"/>
      <c r="Q7013" s="179"/>
      <c r="R7013" s="179"/>
      <c r="S7013" s="179"/>
      <c r="T7013" s="179"/>
      <c r="U7013" s="179"/>
      <c r="V7013" s="179"/>
      <c r="W7013" s="179"/>
      <c r="X7013" s="179"/>
      <c r="Y7013" s="179"/>
      <c r="Z7013" s="179"/>
      <c r="AA7013" s="222"/>
      <c r="AB7013" s="222"/>
      <c r="AC7013" s="222"/>
      <c r="AD7013" s="179"/>
      <c r="AE7013" s="179"/>
      <c r="AF7013" s="179"/>
      <c r="AG7013" s="179"/>
      <c r="AH7013" s="179"/>
      <c r="AI7013" s="179"/>
      <c r="AJ7013" s="179"/>
    </row>
    <row r="7014" spans="2:36" x14ac:dyDescent="0.3">
      <c r="B7014" s="224">
        <v>709100</v>
      </c>
      <c r="C7014" s="209">
        <v>300787</v>
      </c>
      <c r="D7014" s="206">
        <f t="shared" si="674"/>
        <v>0.4241813566492737</v>
      </c>
      <c r="E7014" s="208">
        <f t="shared" si="675"/>
        <v>0.45</v>
      </c>
      <c r="F7014" s="207">
        <v>16543.28</v>
      </c>
      <c r="G7014" s="207">
        <v>24062.959999999999</v>
      </c>
      <c r="H7014" s="207">
        <v>27070.83</v>
      </c>
      <c r="I7014" s="214">
        <f t="shared" si="667"/>
        <v>282481</v>
      </c>
      <c r="J7014" s="211">
        <f t="shared" si="668"/>
        <v>0.398365533775208</v>
      </c>
      <c r="K7014" s="212">
        <f t="shared" si="669"/>
        <v>0.45</v>
      </c>
      <c r="L7014" s="214">
        <f t="shared" si="670"/>
        <v>15536.455</v>
      </c>
      <c r="M7014" s="213">
        <f t="shared" si="671"/>
        <v>22598.48</v>
      </c>
      <c r="N7014" s="213">
        <f t="shared" si="672"/>
        <v>25423.29</v>
      </c>
      <c r="O7014" s="242">
        <f t="shared" si="673"/>
        <v>0.51520000000044097</v>
      </c>
      <c r="P7014" s="242"/>
      <c r="Q7014" s="179"/>
      <c r="R7014" s="179"/>
      <c r="S7014" s="179"/>
      <c r="T7014" s="179"/>
      <c r="U7014" s="179"/>
      <c r="V7014" s="179"/>
      <c r="W7014" s="179"/>
      <c r="X7014" s="179"/>
      <c r="Y7014" s="179"/>
      <c r="Z7014" s="179"/>
      <c r="AA7014" s="222"/>
      <c r="AB7014" s="222"/>
      <c r="AC7014" s="222"/>
      <c r="AD7014" s="179"/>
      <c r="AE7014" s="179"/>
      <c r="AF7014" s="179"/>
      <c r="AG7014" s="179"/>
      <c r="AH7014" s="179"/>
      <c r="AI7014" s="179"/>
      <c r="AJ7014" s="179"/>
    </row>
    <row r="7015" spans="2:36" x14ac:dyDescent="0.3">
      <c r="B7015" s="224">
        <v>709200</v>
      </c>
      <c r="C7015" s="209">
        <v>300832</v>
      </c>
      <c r="D7015" s="206">
        <f t="shared" si="674"/>
        <v>0.42418499717992103</v>
      </c>
      <c r="E7015" s="208">
        <f t="shared" si="675"/>
        <v>0.45</v>
      </c>
      <c r="F7015" s="207">
        <v>16545.759999999998</v>
      </c>
      <c r="G7015" s="207">
        <v>24066.560000000001</v>
      </c>
      <c r="H7015" s="207">
        <v>27074.880000000001</v>
      </c>
      <c r="I7015" s="214">
        <f t="shared" si="667"/>
        <v>282526</v>
      </c>
      <c r="J7015" s="211">
        <f t="shared" si="668"/>
        <v>0.39837281443880429</v>
      </c>
      <c r="K7015" s="212">
        <f t="shared" si="669"/>
        <v>0.45</v>
      </c>
      <c r="L7015" s="214">
        <f t="shared" si="670"/>
        <v>15538.93</v>
      </c>
      <c r="M7015" s="213">
        <f t="shared" si="671"/>
        <v>22602.080000000002</v>
      </c>
      <c r="N7015" s="213">
        <f t="shared" si="672"/>
        <v>25427.34</v>
      </c>
      <c r="O7015" s="242">
        <f t="shared" si="673"/>
        <v>0.51530000000013387</v>
      </c>
      <c r="P7015" s="242"/>
      <c r="Q7015" s="179"/>
      <c r="R7015" s="179"/>
      <c r="S7015" s="179"/>
      <c r="T7015" s="179"/>
      <c r="U7015" s="179"/>
      <c r="V7015" s="179"/>
      <c r="W7015" s="179"/>
      <c r="X7015" s="179"/>
      <c r="Y7015" s="179"/>
      <c r="Z7015" s="179"/>
      <c r="AA7015" s="222"/>
      <c r="AB7015" s="222"/>
      <c r="AC7015" s="222"/>
      <c r="AD7015" s="179"/>
      <c r="AE7015" s="179"/>
      <c r="AF7015" s="179"/>
      <c r="AG7015" s="179"/>
      <c r="AH7015" s="179"/>
      <c r="AI7015" s="179"/>
      <c r="AJ7015" s="179"/>
    </row>
    <row r="7016" spans="2:36" x14ac:dyDescent="0.3">
      <c r="B7016" s="224">
        <v>709300</v>
      </c>
      <c r="C7016" s="209">
        <v>300877</v>
      </c>
      <c r="D7016" s="206">
        <f t="shared" si="674"/>
        <v>0.42418863668405471</v>
      </c>
      <c r="E7016" s="208">
        <f t="shared" si="675"/>
        <v>0.45</v>
      </c>
      <c r="F7016" s="207">
        <v>16548.23</v>
      </c>
      <c r="G7016" s="207">
        <v>24070.16</v>
      </c>
      <c r="H7016" s="207">
        <v>27078.93</v>
      </c>
      <c r="I7016" s="214">
        <f t="shared" si="667"/>
        <v>282571</v>
      </c>
      <c r="J7016" s="211">
        <f t="shared" si="668"/>
        <v>0.39838009304948541</v>
      </c>
      <c r="K7016" s="212">
        <f t="shared" si="669"/>
        <v>0.45</v>
      </c>
      <c r="L7016" s="214">
        <f t="shared" si="670"/>
        <v>15541.405000000001</v>
      </c>
      <c r="M7016" s="213">
        <f t="shared" si="671"/>
        <v>22605.68</v>
      </c>
      <c r="N7016" s="213">
        <f t="shared" si="672"/>
        <v>25431.39</v>
      </c>
      <c r="O7016" s="242">
        <f t="shared" si="673"/>
        <v>0.51519999999974975</v>
      </c>
      <c r="P7016" s="242"/>
      <c r="Q7016" s="179"/>
      <c r="R7016" s="179"/>
      <c r="S7016" s="179"/>
      <c r="T7016" s="179"/>
      <c r="U7016" s="179"/>
      <c r="V7016" s="179"/>
      <c r="W7016" s="179"/>
      <c r="X7016" s="179"/>
      <c r="Y7016" s="179"/>
      <c r="Z7016" s="179"/>
      <c r="AA7016" s="222"/>
      <c r="AB7016" s="222"/>
      <c r="AC7016" s="222"/>
      <c r="AD7016" s="179"/>
      <c r="AE7016" s="179"/>
      <c r="AF7016" s="179"/>
      <c r="AG7016" s="179"/>
      <c r="AH7016" s="179"/>
      <c r="AI7016" s="179"/>
      <c r="AJ7016" s="179"/>
    </row>
    <row r="7017" spans="2:36" x14ac:dyDescent="0.3">
      <c r="B7017" s="224">
        <v>709400</v>
      </c>
      <c r="C7017" s="209">
        <v>300922</v>
      </c>
      <c r="D7017" s="206">
        <f t="shared" si="674"/>
        <v>0.42419227516210883</v>
      </c>
      <c r="E7017" s="208">
        <f t="shared" si="675"/>
        <v>0.45</v>
      </c>
      <c r="F7017" s="207">
        <v>16550.71</v>
      </c>
      <c r="G7017" s="207">
        <v>24073.759999999998</v>
      </c>
      <c r="H7017" s="207">
        <v>27082.98</v>
      </c>
      <c r="I7017" s="214">
        <f t="shared" ref="I7017:I7080" si="676">I7016+45</f>
        <v>282616</v>
      </c>
      <c r="J7017" s="211">
        <f t="shared" si="668"/>
        <v>0.39838736960811955</v>
      </c>
      <c r="K7017" s="212">
        <f t="shared" si="669"/>
        <v>0.45</v>
      </c>
      <c r="L7017" s="214">
        <f t="shared" si="670"/>
        <v>15543.88</v>
      </c>
      <c r="M7017" s="213">
        <f t="shared" si="671"/>
        <v>22609.279999999999</v>
      </c>
      <c r="N7017" s="213">
        <f t="shared" si="672"/>
        <v>25435.439999999999</v>
      </c>
      <c r="O7017" s="242">
        <f t="shared" si="673"/>
        <v>0.51530000000002474</v>
      </c>
      <c r="P7017" s="242"/>
      <c r="Q7017" s="179"/>
      <c r="R7017" s="179"/>
      <c r="S7017" s="179"/>
      <c r="T7017" s="179"/>
      <c r="U7017" s="179"/>
      <c r="V7017" s="179"/>
      <c r="W7017" s="179"/>
      <c r="X7017" s="179"/>
      <c r="Y7017" s="179"/>
      <c r="Z7017" s="179"/>
      <c r="AA7017" s="222"/>
      <c r="AB7017" s="222"/>
      <c r="AC7017" s="222"/>
      <c r="AD7017" s="179"/>
      <c r="AE7017" s="179"/>
      <c r="AF7017" s="179"/>
      <c r="AG7017" s="179"/>
      <c r="AH7017" s="179"/>
      <c r="AI7017" s="179"/>
      <c r="AJ7017" s="179"/>
    </row>
    <row r="7018" spans="2:36" x14ac:dyDescent="0.3">
      <c r="B7018" s="224">
        <v>709500</v>
      </c>
      <c r="C7018" s="209">
        <v>300967</v>
      </c>
      <c r="D7018" s="206">
        <f t="shared" si="674"/>
        <v>0.42419591261451728</v>
      </c>
      <c r="E7018" s="208">
        <f t="shared" si="675"/>
        <v>0.45</v>
      </c>
      <c r="F7018" s="207">
        <v>16553.18</v>
      </c>
      <c r="G7018" s="207">
        <v>24077.360000000001</v>
      </c>
      <c r="H7018" s="207">
        <v>27087.03</v>
      </c>
      <c r="I7018" s="214">
        <f t="shared" si="676"/>
        <v>282661</v>
      </c>
      <c r="J7018" s="211">
        <f t="shared" si="668"/>
        <v>0.39839464411557435</v>
      </c>
      <c r="K7018" s="212">
        <f t="shared" si="669"/>
        <v>0.45</v>
      </c>
      <c r="L7018" s="214">
        <f t="shared" si="670"/>
        <v>15546.355</v>
      </c>
      <c r="M7018" s="213">
        <f t="shared" si="671"/>
        <v>22612.880000000001</v>
      </c>
      <c r="N7018" s="213">
        <f t="shared" si="672"/>
        <v>25439.489999999998</v>
      </c>
      <c r="O7018" s="242">
        <f t="shared" si="673"/>
        <v>0.51519999999964061</v>
      </c>
      <c r="P7018" s="242"/>
      <c r="Q7018" s="179"/>
      <c r="R7018" s="179"/>
      <c r="S7018" s="179"/>
      <c r="T7018" s="179"/>
      <c r="U7018" s="179"/>
      <c r="V7018" s="179"/>
      <c r="W7018" s="179"/>
      <c r="X7018" s="179"/>
      <c r="Y7018" s="179"/>
      <c r="Z7018" s="179"/>
      <c r="AA7018" s="222"/>
      <c r="AB7018" s="222"/>
      <c r="AC7018" s="222"/>
      <c r="AD7018" s="179"/>
      <c r="AE7018" s="179"/>
      <c r="AF7018" s="179"/>
      <c r="AG7018" s="179"/>
      <c r="AH7018" s="179"/>
      <c r="AI7018" s="179"/>
      <c r="AJ7018" s="179"/>
    </row>
    <row r="7019" spans="2:36" x14ac:dyDescent="0.3">
      <c r="B7019" s="224">
        <v>709600</v>
      </c>
      <c r="C7019" s="209">
        <v>301012</v>
      </c>
      <c r="D7019" s="206">
        <f t="shared" si="674"/>
        <v>0.42419954904171364</v>
      </c>
      <c r="E7019" s="208">
        <f t="shared" si="675"/>
        <v>0.45</v>
      </c>
      <c r="F7019" s="207">
        <v>16555.66</v>
      </c>
      <c r="G7019" s="207">
        <v>24080.959999999999</v>
      </c>
      <c r="H7019" s="207">
        <v>27091.08</v>
      </c>
      <c r="I7019" s="214">
        <f t="shared" si="676"/>
        <v>282706</v>
      </c>
      <c r="J7019" s="211">
        <f t="shared" si="668"/>
        <v>0.39840191657271701</v>
      </c>
      <c r="K7019" s="212">
        <f t="shared" si="669"/>
        <v>0.45</v>
      </c>
      <c r="L7019" s="214">
        <f t="shared" si="670"/>
        <v>15548.83</v>
      </c>
      <c r="M7019" s="213">
        <f t="shared" si="671"/>
        <v>22616.48</v>
      </c>
      <c r="N7019" s="213">
        <f t="shared" si="672"/>
        <v>25443.54</v>
      </c>
      <c r="O7019" s="242">
        <f t="shared" si="673"/>
        <v>0.5152999999999156</v>
      </c>
      <c r="P7019" s="242"/>
      <c r="Q7019" s="179"/>
      <c r="R7019" s="179"/>
      <c r="S7019" s="179"/>
      <c r="T7019" s="179"/>
      <c r="U7019" s="179"/>
      <c r="V7019" s="179"/>
      <c r="W7019" s="179"/>
      <c r="X7019" s="179"/>
      <c r="Y7019" s="179"/>
      <c r="Z7019" s="179"/>
      <c r="AA7019" s="222"/>
      <c r="AB7019" s="222"/>
      <c r="AC7019" s="222"/>
      <c r="AD7019" s="179"/>
      <c r="AE7019" s="179"/>
      <c r="AF7019" s="179"/>
      <c r="AG7019" s="179"/>
      <c r="AH7019" s="179"/>
      <c r="AI7019" s="179"/>
      <c r="AJ7019" s="179"/>
    </row>
    <row r="7020" spans="2:36" x14ac:dyDescent="0.3">
      <c r="B7020" s="224">
        <v>709700</v>
      </c>
      <c r="C7020" s="209">
        <v>301057</v>
      </c>
      <c r="D7020" s="206">
        <f t="shared" si="674"/>
        <v>0.4242031844441313</v>
      </c>
      <c r="E7020" s="208">
        <f t="shared" si="675"/>
        <v>0.45</v>
      </c>
      <c r="F7020" s="207">
        <v>16558.13</v>
      </c>
      <c r="G7020" s="207">
        <v>24084.560000000001</v>
      </c>
      <c r="H7020" s="207">
        <v>27095.13</v>
      </c>
      <c r="I7020" s="214">
        <f t="shared" si="676"/>
        <v>282751</v>
      </c>
      <c r="J7020" s="211">
        <f t="shared" si="668"/>
        <v>0.39840918698041428</v>
      </c>
      <c r="K7020" s="212">
        <f t="shared" si="669"/>
        <v>0.45</v>
      </c>
      <c r="L7020" s="214">
        <f t="shared" si="670"/>
        <v>15551.305</v>
      </c>
      <c r="M7020" s="213">
        <f t="shared" si="671"/>
        <v>22620.080000000002</v>
      </c>
      <c r="N7020" s="213">
        <f t="shared" si="672"/>
        <v>25447.59</v>
      </c>
      <c r="O7020" s="242">
        <f t="shared" si="673"/>
        <v>0.51520000000007715</v>
      </c>
      <c r="P7020" s="242"/>
      <c r="Q7020" s="179"/>
      <c r="R7020" s="179"/>
      <c r="S7020" s="179"/>
      <c r="T7020" s="179"/>
      <c r="U7020" s="179"/>
      <c r="V7020" s="179"/>
      <c r="W7020" s="179"/>
      <c r="X7020" s="179"/>
      <c r="Y7020" s="179"/>
      <c r="Z7020" s="179"/>
      <c r="AA7020" s="222"/>
      <c r="AB7020" s="222"/>
      <c r="AC7020" s="222"/>
      <c r="AD7020" s="179"/>
      <c r="AE7020" s="179"/>
      <c r="AF7020" s="179"/>
      <c r="AG7020" s="179"/>
      <c r="AH7020" s="179"/>
      <c r="AI7020" s="179"/>
      <c r="AJ7020" s="179"/>
    </row>
    <row r="7021" spans="2:36" x14ac:dyDescent="0.3">
      <c r="B7021" s="224">
        <v>709800</v>
      </c>
      <c r="C7021" s="209">
        <v>301102</v>
      </c>
      <c r="D7021" s="206">
        <f t="shared" si="674"/>
        <v>0.42420681882220346</v>
      </c>
      <c r="E7021" s="208">
        <f t="shared" si="675"/>
        <v>0.45</v>
      </c>
      <c r="F7021" s="207">
        <v>16560.61</v>
      </c>
      <c r="G7021" s="207">
        <v>24088.16</v>
      </c>
      <c r="H7021" s="207">
        <v>27099.18</v>
      </c>
      <c r="I7021" s="214">
        <f t="shared" si="676"/>
        <v>282796</v>
      </c>
      <c r="J7021" s="211">
        <f t="shared" si="668"/>
        <v>0.39841645533953224</v>
      </c>
      <c r="K7021" s="212">
        <f t="shared" si="669"/>
        <v>0.45</v>
      </c>
      <c r="L7021" s="214">
        <f t="shared" si="670"/>
        <v>15553.78</v>
      </c>
      <c r="M7021" s="213">
        <f t="shared" si="671"/>
        <v>22623.68</v>
      </c>
      <c r="N7021" s="213">
        <f t="shared" si="672"/>
        <v>25451.64</v>
      </c>
      <c r="O7021" s="242">
        <f t="shared" si="673"/>
        <v>0.51529999999977005</v>
      </c>
      <c r="P7021" s="242"/>
      <c r="Q7021" s="179"/>
      <c r="R7021" s="179"/>
      <c r="S7021" s="179"/>
      <c r="T7021" s="179"/>
      <c r="U7021" s="179"/>
      <c r="V7021" s="179"/>
      <c r="W7021" s="179"/>
      <c r="X7021" s="179"/>
      <c r="Y7021" s="179"/>
      <c r="Z7021" s="179"/>
      <c r="AA7021" s="222"/>
      <c r="AB7021" s="222"/>
      <c r="AC7021" s="222"/>
      <c r="AD7021" s="179"/>
      <c r="AE7021" s="179"/>
      <c r="AF7021" s="179"/>
      <c r="AG7021" s="179"/>
      <c r="AH7021" s="179"/>
      <c r="AI7021" s="179"/>
      <c r="AJ7021" s="179"/>
    </row>
    <row r="7022" spans="2:36" x14ac:dyDescent="0.3">
      <c r="B7022" s="224">
        <v>709900</v>
      </c>
      <c r="C7022" s="209">
        <v>301147</v>
      </c>
      <c r="D7022" s="206">
        <f t="shared" si="674"/>
        <v>0.42421045217636288</v>
      </c>
      <c r="E7022" s="208">
        <f t="shared" si="675"/>
        <v>0.45</v>
      </c>
      <c r="F7022" s="207">
        <v>16563.080000000002</v>
      </c>
      <c r="G7022" s="207">
        <v>24091.759999999998</v>
      </c>
      <c r="H7022" s="207">
        <v>27103.23</v>
      </c>
      <c r="I7022" s="214">
        <f t="shared" si="676"/>
        <v>282841</v>
      </c>
      <c r="J7022" s="211">
        <f t="shared" si="668"/>
        <v>0.39842372165093676</v>
      </c>
      <c r="K7022" s="212">
        <f t="shared" si="669"/>
        <v>0.45</v>
      </c>
      <c r="L7022" s="214">
        <f t="shared" si="670"/>
        <v>15556.254999999999</v>
      </c>
      <c r="M7022" s="213">
        <f t="shared" si="671"/>
        <v>22627.279999999999</v>
      </c>
      <c r="N7022" s="213">
        <f t="shared" si="672"/>
        <v>25455.69</v>
      </c>
      <c r="O7022" s="242">
        <f t="shared" si="673"/>
        <v>0.51519999999996802</v>
      </c>
      <c r="P7022" s="242"/>
      <c r="Q7022" s="179"/>
      <c r="R7022" s="179"/>
      <c r="S7022" s="179"/>
      <c r="T7022" s="179"/>
      <c r="U7022" s="179"/>
      <c r="V7022" s="179"/>
      <c r="W7022" s="179"/>
      <c r="X7022" s="179"/>
      <c r="Y7022" s="179"/>
      <c r="Z7022" s="179"/>
      <c r="AA7022" s="222"/>
      <c r="AB7022" s="222"/>
      <c r="AC7022" s="222"/>
      <c r="AD7022" s="179"/>
      <c r="AE7022" s="179"/>
      <c r="AF7022" s="179"/>
      <c r="AG7022" s="179"/>
      <c r="AH7022" s="179"/>
      <c r="AI7022" s="179"/>
      <c r="AJ7022" s="179"/>
    </row>
    <row r="7023" spans="2:36" x14ac:dyDescent="0.3">
      <c r="B7023" s="224">
        <v>710000</v>
      </c>
      <c r="C7023" s="209">
        <v>301192</v>
      </c>
      <c r="D7023" s="206">
        <f t="shared" si="674"/>
        <v>0.42421408450704223</v>
      </c>
      <c r="E7023" s="208">
        <f t="shared" si="675"/>
        <v>0.45</v>
      </c>
      <c r="F7023" s="207">
        <v>16565.560000000001</v>
      </c>
      <c r="G7023" s="207">
        <v>24095.360000000001</v>
      </c>
      <c r="H7023" s="207">
        <v>27107.279999999999</v>
      </c>
      <c r="I7023" s="214">
        <f t="shared" si="676"/>
        <v>282886</v>
      </c>
      <c r="J7023" s="211">
        <f t="shared" si="668"/>
        <v>0.39843098591549297</v>
      </c>
      <c r="K7023" s="212">
        <f t="shared" si="669"/>
        <v>0.45</v>
      </c>
      <c r="L7023" s="214">
        <f t="shared" si="670"/>
        <v>15558.73</v>
      </c>
      <c r="M7023" s="213">
        <f t="shared" si="671"/>
        <v>22630.880000000001</v>
      </c>
      <c r="N7023" s="213">
        <f t="shared" si="672"/>
        <v>25459.739999999998</v>
      </c>
      <c r="O7023" s="242">
        <f t="shared" si="673"/>
        <v>0.51529999999966092</v>
      </c>
      <c r="P7023" s="242"/>
      <c r="Q7023" s="179"/>
      <c r="R7023" s="179"/>
      <c r="S7023" s="179"/>
      <c r="T7023" s="179"/>
      <c r="U7023" s="179"/>
      <c r="V7023" s="179"/>
      <c r="W7023" s="179"/>
      <c r="X7023" s="179"/>
      <c r="Y7023" s="179"/>
      <c r="Z7023" s="179"/>
      <c r="AA7023" s="222"/>
      <c r="AB7023" s="222"/>
      <c r="AC7023" s="222"/>
      <c r="AD7023" s="179"/>
      <c r="AE7023" s="179"/>
      <c r="AF7023" s="179"/>
      <c r="AG7023" s="179"/>
      <c r="AH7023" s="179"/>
      <c r="AI7023" s="179"/>
      <c r="AJ7023" s="179"/>
    </row>
    <row r="7024" spans="2:36" x14ac:dyDescent="0.3">
      <c r="B7024" s="224">
        <v>710100</v>
      </c>
      <c r="C7024" s="209">
        <v>301237</v>
      </c>
      <c r="D7024" s="206">
        <f t="shared" si="674"/>
        <v>0.42421771581467399</v>
      </c>
      <c r="E7024" s="208">
        <f t="shared" si="675"/>
        <v>0.45</v>
      </c>
      <c r="F7024" s="207">
        <v>16568.03</v>
      </c>
      <c r="G7024" s="207">
        <v>24098.959999999999</v>
      </c>
      <c r="H7024" s="207">
        <v>27111.33</v>
      </c>
      <c r="I7024" s="214">
        <f t="shared" si="676"/>
        <v>282931</v>
      </c>
      <c r="J7024" s="211">
        <f t="shared" si="668"/>
        <v>0.39843824813406564</v>
      </c>
      <c r="K7024" s="212">
        <f t="shared" si="669"/>
        <v>0.45</v>
      </c>
      <c r="L7024" s="214">
        <f t="shared" si="670"/>
        <v>15561.205</v>
      </c>
      <c r="M7024" s="213">
        <f t="shared" si="671"/>
        <v>22634.48</v>
      </c>
      <c r="N7024" s="213">
        <f t="shared" si="672"/>
        <v>25463.79</v>
      </c>
      <c r="O7024" s="242">
        <f t="shared" si="673"/>
        <v>0.51520000000044097</v>
      </c>
      <c r="P7024" s="242"/>
      <c r="Q7024" s="179"/>
      <c r="R7024" s="179"/>
      <c r="S7024" s="179"/>
      <c r="T7024" s="179"/>
      <c r="U7024" s="179"/>
      <c r="V7024" s="179"/>
      <c r="W7024" s="179"/>
      <c r="X7024" s="179"/>
      <c r="Y7024" s="179"/>
      <c r="Z7024" s="179"/>
      <c r="AA7024" s="222"/>
      <c r="AB7024" s="222"/>
      <c r="AC7024" s="222"/>
      <c r="AD7024" s="179"/>
      <c r="AE7024" s="179"/>
      <c r="AF7024" s="179"/>
      <c r="AG7024" s="179"/>
      <c r="AH7024" s="179"/>
      <c r="AI7024" s="179"/>
      <c r="AJ7024" s="179"/>
    </row>
    <row r="7025" spans="2:36" x14ac:dyDescent="0.3">
      <c r="B7025" s="224">
        <v>710200</v>
      </c>
      <c r="C7025" s="209">
        <v>301282</v>
      </c>
      <c r="D7025" s="206">
        <f t="shared" si="674"/>
        <v>0.42422134609969026</v>
      </c>
      <c r="E7025" s="208">
        <f t="shared" si="675"/>
        <v>0.45</v>
      </c>
      <c r="F7025" s="207">
        <v>16570.509999999998</v>
      </c>
      <c r="G7025" s="207">
        <v>24102.560000000001</v>
      </c>
      <c r="H7025" s="207">
        <v>27115.38</v>
      </c>
      <c r="I7025" s="214">
        <f t="shared" si="676"/>
        <v>282976</v>
      </c>
      <c r="J7025" s="211">
        <f t="shared" si="668"/>
        <v>0.39844550830751901</v>
      </c>
      <c r="K7025" s="212">
        <f t="shared" si="669"/>
        <v>0.45</v>
      </c>
      <c r="L7025" s="214">
        <f t="shared" si="670"/>
        <v>15563.68</v>
      </c>
      <c r="M7025" s="213">
        <f t="shared" si="671"/>
        <v>22638.080000000002</v>
      </c>
      <c r="N7025" s="213">
        <f t="shared" si="672"/>
        <v>25467.84</v>
      </c>
      <c r="O7025" s="242">
        <f t="shared" si="673"/>
        <v>0.51530000000013387</v>
      </c>
      <c r="P7025" s="242"/>
      <c r="Q7025" s="179"/>
      <c r="R7025" s="179"/>
      <c r="S7025" s="179"/>
      <c r="T7025" s="179"/>
      <c r="U7025" s="179"/>
      <c r="V7025" s="179"/>
      <c r="W7025" s="179"/>
      <c r="X7025" s="179"/>
      <c r="Y7025" s="179"/>
      <c r="Z7025" s="179"/>
      <c r="AA7025" s="222"/>
      <c r="AB7025" s="222"/>
      <c r="AC7025" s="222"/>
      <c r="AD7025" s="179"/>
      <c r="AE7025" s="179"/>
      <c r="AF7025" s="179"/>
      <c r="AG7025" s="179"/>
      <c r="AH7025" s="179"/>
      <c r="AI7025" s="179"/>
      <c r="AJ7025" s="179"/>
    </row>
    <row r="7026" spans="2:36" x14ac:dyDescent="0.3">
      <c r="B7026" s="224">
        <v>710300</v>
      </c>
      <c r="C7026" s="209">
        <v>301327</v>
      </c>
      <c r="D7026" s="206">
        <f t="shared" si="674"/>
        <v>0.4242249753625229</v>
      </c>
      <c r="E7026" s="208">
        <f t="shared" si="675"/>
        <v>0.45</v>
      </c>
      <c r="F7026" s="207">
        <v>16572.98</v>
      </c>
      <c r="G7026" s="207">
        <v>24106.16</v>
      </c>
      <c r="H7026" s="207">
        <v>27119.43</v>
      </c>
      <c r="I7026" s="214">
        <f t="shared" si="676"/>
        <v>283021</v>
      </c>
      <c r="J7026" s="211">
        <f t="shared" si="668"/>
        <v>0.3984527664367169</v>
      </c>
      <c r="K7026" s="212">
        <f t="shared" si="669"/>
        <v>0.45</v>
      </c>
      <c r="L7026" s="214">
        <f t="shared" si="670"/>
        <v>15566.155000000001</v>
      </c>
      <c r="M7026" s="213">
        <f t="shared" si="671"/>
        <v>22641.68</v>
      </c>
      <c r="N7026" s="213">
        <f t="shared" si="672"/>
        <v>25471.89</v>
      </c>
      <c r="O7026" s="242">
        <f t="shared" si="673"/>
        <v>0.51519999999974975</v>
      </c>
      <c r="P7026" s="242"/>
      <c r="Q7026" s="179"/>
      <c r="R7026" s="179"/>
      <c r="S7026" s="179"/>
      <c r="T7026" s="179"/>
      <c r="U7026" s="179"/>
      <c r="V7026" s="179"/>
      <c r="W7026" s="179"/>
      <c r="X7026" s="179"/>
      <c r="Y7026" s="179"/>
      <c r="Z7026" s="179"/>
      <c r="AA7026" s="222"/>
      <c r="AB7026" s="222"/>
      <c r="AC7026" s="222"/>
      <c r="AD7026" s="179"/>
      <c r="AE7026" s="179"/>
      <c r="AF7026" s="179"/>
      <c r="AG7026" s="179"/>
      <c r="AH7026" s="179"/>
      <c r="AI7026" s="179"/>
      <c r="AJ7026" s="179"/>
    </row>
    <row r="7027" spans="2:36" x14ac:dyDescent="0.3">
      <c r="B7027" s="224">
        <v>710400</v>
      </c>
      <c r="C7027" s="209">
        <v>301372</v>
      </c>
      <c r="D7027" s="206">
        <f t="shared" si="674"/>
        <v>0.42422860360360359</v>
      </c>
      <c r="E7027" s="208">
        <f t="shared" si="675"/>
        <v>0.45</v>
      </c>
      <c r="F7027" s="207">
        <v>16575.46</v>
      </c>
      <c r="G7027" s="207">
        <v>24109.759999999998</v>
      </c>
      <c r="H7027" s="207">
        <v>27123.48</v>
      </c>
      <c r="I7027" s="214">
        <f t="shared" si="676"/>
        <v>283066</v>
      </c>
      <c r="J7027" s="211">
        <f t="shared" si="668"/>
        <v>0.39846002252252255</v>
      </c>
      <c r="K7027" s="212">
        <f t="shared" si="669"/>
        <v>0.45</v>
      </c>
      <c r="L7027" s="214">
        <f t="shared" si="670"/>
        <v>15568.63</v>
      </c>
      <c r="M7027" s="213">
        <f t="shared" si="671"/>
        <v>22645.279999999999</v>
      </c>
      <c r="N7027" s="213">
        <f t="shared" si="672"/>
        <v>25475.94</v>
      </c>
      <c r="O7027" s="242">
        <f t="shared" si="673"/>
        <v>0.51530000000002474</v>
      </c>
      <c r="P7027" s="242"/>
      <c r="Q7027" s="179"/>
      <c r="R7027" s="179"/>
      <c r="S7027" s="179"/>
      <c r="T7027" s="179"/>
      <c r="U7027" s="179"/>
      <c r="V7027" s="179"/>
      <c r="W7027" s="179"/>
      <c r="X7027" s="179"/>
      <c r="Y7027" s="179"/>
      <c r="Z7027" s="179"/>
      <c r="AA7027" s="222"/>
      <c r="AB7027" s="222"/>
      <c r="AC7027" s="222"/>
      <c r="AD7027" s="179"/>
      <c r="AE7027" s="179"/>
      <c r="AF7027" s="179"/>
      <c r="AG7027" s="179"/>
      <c r="AH7027" s="179"/>
      <c r="AI7027" s="179"/>
      <c r="AJ7027" s="179"/>
    </row>
    <row r="7028" spans="2:36" x14ac:dyDescent="0.3">
      <c r="B7028" s="224">
        <v>710500</v>
      </c>
      <c r="C7028" s="209">
        <v>301417</v>
      </c>
      <c r="D7028" s="206">
        <f t="shared" si="674"/>
        <v>0.42423223082336381</v>
      </c>
      <c r="E7028" s="208">
        <f t="shared" si="675"/>
        <v>0.45</v>
      </c>
      <c r="F7028" s="207">
        <v>16577.93</v>
      </c>
      <c r="G7028" s="207">
        <v>24113.360000000001</v>
      </c>
      <c r="H7028" s="207">
        <v>27127.53</v>
      </c>
      <c r="I7028" s="214">
        <f t="shared" si="676"/>
        <v>283111</v>
      </c>
      <c r="J7028" s="211">
        <f t="shared" si="668"/>
        <v>0.39846727656579872</v>
      </c>
      <c r="K7028" s="212">
        <f t="shared" si="669"/>
        <v>0.45</v>
      </c>
      <c r="L7028" s="214">
        <f t="shared" si="670"/>
        <v>15571.105</v>
      </c>
      <c r="M7028" s="213">
        <f t="shared" si="671"/>
        <v>22648.880000000001</v>
      </c>
      <c r="N7028" s="213">
        <f t="shared" si="672"/>
        <v>25479.989999999998</v>
      </c>
      <c r="O7028" s="242">
        <f t="shared" si="673"/>
        <v>0.51519999999964061</v>
      </c>
      <c r="P7028" s="242"/>
      <c r="Q7028" s="179"/>
      <c r="R7028" s="179"/>
      <c r="S7028" s="179"/>
      <c r="T7028" s="179"/>
      <c r="U7028" s="179"/>
      <c r="V7028" s="179"/>
      <c r="W7028" s="179"/>
      <c r="X7028" s="179"/>
      <c r="Y7028" s="179"/>
      <c r="Z7028" s="179"/>
      <c r="AA7028" s="222"/>
      <c r="AB7028" s="222"/>
      <c r="AC7028" s="222"/>
      <c r="AD7028" s="179"/>
      <c r="AE7028" s="179"/>
      <c r="AF7028" s="179"/>
      <c r="AG7028" s="179"/>
      <c r="AH7028" s="179"/>
      <c r="AI7028" s="179"/>
      <c r="AJ7028" s="179"/>
    </row>
    <row r="7029" spans="2:36" x14ac:dyDescent="0.3">
      <c r="B7029" s="224">
        <v>710600</v>
      </c>
      <c r="C7029" s="209">
        <v>301462</v>
      </c>
      <c r="D7029" s="206">
        <f t="shared" si="674"/>
        <v>0.42423585702223471</v>
      </c>
      <c r="E7029" s="208">
        <f t="shared" si="675"/>
        <v>0.45</v>
      </c>
      <c r="F7029" s="207">
        <v>16580.41</v>
      </c>
      <c r="G7029" s="207">
        <v>24116.959999999999</v>
      </c>
      <c r="H7029" s="207">
        <v>27131.58</v>
      </c>
      <c r="I7029" s="214">
        <f t="shared" si="676"/>
        <v>283156</v>
      </c>
      <c r="J7029" s="211">
        <f t="shared" si="668"/>
        <v>0.39847452856740784</v>
      </c>
      <c r="K7029" s="212">
        <f t="shared" si="669"/>
        <v>0.45</v>
      </c>
      <c r="L7029" s="214">
        <f t="shared" si="670"/>
        <v>15573.58</v>
      </c>
      <c r="M7029" s="213">
        <f t="shared" si="671"/>
        <v>22652.48</v>
      </c>
      <c r="N7029" s="213">
        <f t="shared" si="672"/>
        <v>25484.04</v>
      </c>
      <c r="O7029" s="242">
        <f t="shared" si="673"/>
        <v>0.5152999999999156</v>
      </c>
      <c r="P7029" s="242"/>
      <c r="Q7029" s="179"/>
      <c r="R7029" s="179"/>
      <c r="S7029" s="179"/>
      <c r="T7029" s="179"/>
      <c r="U7029" s="179"/>
      <c r="V7029" s="179"/>
      <c r="W7029" s="179"/>
      <c r="X7029" s="179"/>
      <c r="Y7029" s="179"/>
      <c r="Z7029" s="179"/>
      <c r="AA7029" s="222"/>
      <c r="AB7029" s="222"/>
      <c r="AC7029" s="222"/>
      <c r="AD7029" s="179"/>
      <c r="AE7029" s="179"/>
      <c r="AF7029" s="179"/>
      <c r="AG7029" s="179"/>
      <c r="AH7029" s="179"/>
      <c r="AI7029" s="179"/>
      <c r="AJ7029" s="179"/>
    </row>
    <row r="7030" spans="2:36" x14ac:dyDescent="0.3">
      <c r="B7030" s="224">
        <v>710700</v>
      </c>
      <c r="C7030" s="209">
        <v>301507</v>
      </c>
      <c r="D7030" s="206">
        <f t="shared" si="674"/>
        <v>0.42423948220064722</v>
      </c>
      <c r="E7030" s="208">
        <f t="shared" si="675"/>
        <v>0.45</v>
      </c>
      <c r="F7030" s="207">
        <v>16582.88</v>
      </c>
      <c r="G7030" s="207">
        <v>24120.560000000001</v>
      </c>
      <c r="H7030" s="207">
        <v>27135.63</v>
      </c>
      <c r="I7030" s="214">
        <f t="shared" si="676"/>
        <v>283201</v>
      </c>
      <c r="J7030" s="211">
        <f t="shared" si="668"/>
        <v>0.39848177852821165</v>
      </c>
      <c r="K7030" s="212">
        <f t="shared" si="669"/>
        <v>0.45</v>
      </c>
      <c r="L7030" s="214">
        <f t="shared" si="670"/>
        <v>15576.055</v>
      </c>
      <c r="M7030" s="213">
        <f t="shared" si="671"/>
        <v>22656.080000000002</v>
      </c>
      <c r="N7030" s="213">
        <f t="shared" si="672"/>
        <v>25488.09</v>
      </c>
      <c r="O7030" s="242">
        <f t="shared" si="673"/>
        <v>0.51520000000007715</v>
      </c>
      <c r="P7030" s="242"/>
      <c r="Q7030" s="179"/>
      <c r="R7030" s="179"/>
      <c r="S7030" s="179"/>
      <c r="T7030" s="179"/>
      <c r="U7030" s="179"/>
      <c r="V7030" s="179"/>
      <c r="W7030" s="179"/>
      <c r="X7030" s="179"/>
      <c r="Y7030" s="179"/>
      <c r="Z7030" s="179"/>
      <c r="AA7030" s="222"/>
      <c r="AB7030" s="222"/>
      <c r="AC7030" s="222"/>
      <c r="AD7030" s="179"/>
      <c r="AE7030" s="179"/>
      <c r="AF7030" s="179"/>
      <c r="AG7030" s="179"/>
      <c r="AH7030" s="179"/>
      <c r="AI7030" s="179"/>
      <c r="AJ7030" s="179"/>
    </row>
    <row r="7031" spans="2:36" x14ac:dyDescent="0.3">
      <c r="B7031" s="224">
        <v>710800</v>
      </c>
      <c r="C7031" s="209">
        <v>301552</v>
      </c>
      <c r="D7031" s="206">
        <f t="shared" si="674"/>
        <v>0.42424310635903206</v>
      </c>
      <c r="E7031" s="208">
        <f t="shared" si="675"/>
        <v>0.45</v>
      </c>
      <c r="F7031" s="207">
        <v>16585.36</v>
      </c>
      <c r="G7031" s="207">
        <v>24124.16</v>
      </c>
      <c r="H7031" s="207">
        <v>27139.68</v>
      </c>
      <c r="I7031" s="214">
        <f t="shared" si="676"/>
        <v>283246</v>
      </c>
      <c r="J7031" s="211">
        <f t="shared" si="668"/>
        <v>0.39848902644907147</v>
      </c>
      <c r="K7031" s="212">
        <f t="shared" si="669"/>
        <v>0.45</v>
      </c>
      <c r="L7031" s="214">
        <f t="shared" si="670"/>
        <v>15578.53</v>
      </c>
      <c r="M7031" s="213">
        <f t="shared" si="671"/>
        <v>22659.68</v>
      </c>
      <c r="N7031" s="213">
        <f t="shared" si="672"/>
        <v>25492.14</v>
      </c>
      <c r="O7031" s="242">
        <f t="shared" si="673"/>
        <v>0.51529999999977005</v>
      </c>
      <c r="P7031" s="242"/>
      <c r="Q7031" s="179"/>
      <c r="R7031" s="179"/>
      <c r="S7031" s="179"/>
      <c r="T7031" s="179"/>
      <c r="U7031" s="179"/>
      <c r="V7031" s="179"/>
      <c r="W7031" s="179"/>
      <c r="X7031" s="179"/>
      <c r="Y7031" s="179"/>
      <c r="Z7031" s="179"/>
      <c r="AA7031" s="222"/>
      <c r="AB7031" s="222"/>
      <c r="AC7031" s="222"/>
      <c r="AD7031" s="179"/>
      <c r="AE7031" s="179"/>
      <c r="AF7031" s="179"/>
      <c r="AG7031" s="179"/>
      <c r="AH7031" s="179"/>
      <c r="AI7031" s="179"/>
      <c r="AJ7031" s="179"/>
    </row>
    <row r="7032" spans="2:36" x14ac:dyDescent="0.3">
      <c r="B7032" s="224">
        <v>710900</v>
      </c>
      <c r="C7032" s="209">
        <v>301597</v>
      </c>
      <c r="D7032" s="206">
        <f t="shared" si="674"/>
        <v>0.42424672949781966</v>
      </c>
      <c r="E7032" s="208">
        <f t="shared" si="675"/>
        <v>0.45</v>
      </c>
      <c r="F7032" s="207">
        <v>16587.830000000002</v>
      </c>
      <c r="G7032" s="207">
        <v>24127.759999999998</v>
      </c>
      <c r="H7032" s="207">
        <v>27143.73</v>
      </c>
      <c r="I7032" s="214">
        <f t="shared" si="676"/>
        <v>283291</v>
      </c>
      <c r="J7032" s="211">
        <f t="shared" si="668"/>
        <v>0.39849627233084822</v>
      </c>
      <c r="K7032" s="212">
        <f t="shared" si="669"/>
        <v>0.45</v>
      </c>
      <c r="L7032" s="214">
        <f t="shared" si="670"/>
        <v>15581.004999999999</v>
      </c>
      <c r="M7032" s="213">
        <f t="shared" si="671"/>
        <v>22663.279999999999</v>
      </c>
      <c r="N7032" s="213">
        <f t="shared" si="672"/>
        <v>25496.19</v>
      </c>
      <c r="O7032" s="242">
        <f t="shared" si="673"/>
        <v>0.51519999999996802</v>
      </c>
      <c r="P7032" s="242"/>
      <c r="Q7032" s="179"/>
      <c r="R7032" s="179"/>
      <c r="S7032" s="179"/>
      <c r="T7032" s="179"/>
      <c r="U7032" s="179"/>
      <c r="V7032" s="179"/>
      <c r="W7032" s="179"/>
      <c r="X7032" s="179"/>
      <c r="Y7032" s="179"/>
      <c r="Z7032" s="179"/>
      <c r="AA7032" s="222"/>
      <c r="AB7032" s="222"/>
      <c r="AC7032" s="222"/>
      <c r="AD7032" s="179"/>
      <c r="AE7032" s="179"/>
      <c r="AF7032" s="179"/>
      <c r="AG7032" s="179"/>
      <c r="AH7032" s="179"/>
      <c r="AI7032" s="179"/>
      <c r="AJ7032" s="179"/>
    </row>
    <row r="7033" spans="2:36" x14ac:dyDescent="0.3">
      <c r="B7033" s="224">
        <v>711000</v>
      </c>
      <c r="C7033" s="209">
        <v>301642</v>
      </c>
      <c r="D7033" s="206">
        <f t="shared" si="674"/>
        <v>0.42425035161744024</v>
      </c>
      <c r="E7033" s="208">
        <f t="shared" si="675"/>
        <v>0.45</v>
      </c>
      <c r="F7033" s="207">
        <v>16590.310000000001</v>
      </c>
      <c r="G7033" s="207">
        <v>24131.360000000001</v>
      </c>
      <c r="H7033" s="207">
        <v>27147.78</v>
      </c>
      <c r="I7033" s="214">
        <f t="shared" si="676"/>
        <v>283336</v>
      </c>
      <c r="J7033" s="211">
        <f t="shared" si="668"/>
        <v>0.39850351617440227</v>
      </c>
      <c r="K7033" s="212">
        <f t="shared" si="669"/>
        <v>0.45</v>
      </c>
      <c r="L7033" s="214">
        <f t="shared" si="670"/>
        <v>15583.48</v>
      </c>
      <c r="M7033" s="213">
        <f t="shared" si="671"/>
        <v>22666.880000000001</v>
      </c>
      <c r="N7033" s="213">
        <f t="shared" si="672"/>
        <v>25500.239999999998</v>
      </c>
      <c r="O7033" s="242">
        <f t="shared" si="673"/>
        <v>0.51529999999966092</v>
      </c>
      <c r="P7033" s="242"/>
      <c r="Q7033" s="179"/>
      <c r="R7033" s="179"/>
      <c r="S7033" s="179"/>
      <c r="T7033" s="179"/>
      <c r="U7033" s="179"/>
      <c r="V7033" s="179"/>
      <c r="W7033" s="179"/>
      <c r="X7033" s="179"/>
      <c r="Y7033" s="179"/>
      <c r="Z7033" s="179"/>
      <c r="AA7033" s="222"/>
      <c r="AB7033" s="222"/>
      <c r="AC7033" s="222"/>
      <c r="AD7033" s="179"/>
      <c r="AE7033" s="179"/>
      <c r="AF7033" s="179"/>
      <c r="AG7033" s="179"/>
      <c r="AH7033" s="179"/>
      <c r="AI7033" s="179"/>
      <c r="AJ7033" s="179"/>
    </row>
    <row r="7034" spans="2:36" x14ac:dyDescent="0.3">
      <c r="B7034" s="224">
        <v>711100</v>
      </c>
      <c r="C7034" s="209">
        <v>301687</v>
      </c>
      <c r="D7034" s="206">
        <f t="shared" si="674"/>
        <v>0.42425397271832371</v>
      </c>
      <c r="E7034" s="208">
        <f t="shared" si="675"/>
        <v>0.45</v>
      </c>
      <c r="F7034" s="207">
        <v>16592.78</v>
      </c>
      <c r="G7034" s="207">
        <v>24134.959999999999</v>
      </c>
      <c r="H7034" s="207">
        <v>27151.83</v>
      </c>
      <c r="I7034" s="214">
        <f t="shared" si="676"/>
        <v>283381</v>
      </c>
      <c r="J7034" s="211">
        <f t="shared" si="668"/>
        <v>0.39851075798059343</v>
      </c>
      <c r="K7034" s="212">
        <f t="shared" si="669"/>
        <v>0.45</v>
      </c>
      <c r="L7034" s="214">
        <f t="shared" si="670"/>
        <v>15585.955</v>
      </c>
      <c r="M7034" s="213">
        <f t="shared" si="671"/>
        <v>22670.48</v>
      </c>
      <c r="N7034" s="213">
        <f t="shared" si="672"/>
        <v>25504.29</v>
      </c>
      <c r="O7034" s="242">
        <f t="shared" si="673"/>
        <v>0.51520000000044097</v>
      </c>
      <c r="P7034" s="242"/>
      <c r="Q7034" s="179"/>
      <c r="R7034" s="179"/>
      <c r="S7034" s="179"/>
      <c r="T7034" s="179"/>
      <c r="U7034" s="179"/>
      <c r="V7034" s="179"/>
      <c r="W7034" s="179"/>
      <c r="X7034" s="179"/>
      <c r="Y7034" s="179"/>
      <c r="Z7034" s="179"/>
      <c r="AA7034" s="222"/>
      <c r="AB7034" s="222"/>
      <c r="AC7034" s="222"/>
      <c r="AD7034" s="179"/>
      <c r="AE7034" s="179"/>
      <c r="AF7034" s="179"/>
      <c r="AG7034" s="179"/>
      <c r="AH7034" s="179"/>
      <c r="AI7034" s="179"/>
      <c r="AJ7034" s="179"/>
    </row>
    <row r="7035" spans="2:36" x14ac:dyDescent="0.3">
      <c r="B7035" s="224">
        <v>711200</v>
      </c>
      <c r="C7035" s="209">
        <v>301732</v>
      </c>
      <c r="D7035" s="206">
        <f t="shared" si="674"/>
        <v>0.42425759280089986</v>
      </c>
      <c r="E7035" s="208">
        <f t="shared" si="675"/>
        <v>0.45</v>
      </c>
      <c r="F7035" s="207">
        <v>16595.259999999998</v>
      </c>
      <c r="G7035" s="207">
        <v>24138.560000000001</v>
      </c>
      <c r="H7035" s="207">
        <v>27155.88</v>
      </c>
      <c r="I7035" s="214">
        <f t="shared" si="676"/>
        <v>283426</v>
      </c>
      <c r="J7035" s="211">
        <f t="shared" ref="J7035:J7098" si="677">I7035/$B7035</f>
        <v>0.39851799775028124</v>
      </c>
      <c r="K7035" s="212">
        <f t="shared" ref="K7035:K7098" si="678">(I7035-I7034)/($B7035-$B7034)</f>
        <v>0.45</v>
      </c>
      <c r="L7035" s="214">
        <f t="shared" si="670"/>
        <v>15588.43</v>
      </c>
      <c r="M7035" s="213">
        <f t="shared" si="671"/>
        <v>22674.080000000002</v>
      </c>
      <c r="N7035" s="213">
        <f t="shared" si="672"/>
        <v>25508.34</v>
      </c>
      <c r="O7035" s="242">
        <f t="shared" si="673"/>
        <v>0.51530000000013387</v>
      </c>
      <c r="P7035" s="242"/>
      <c r="Q7035" s="179"/>
      <c r="R7035" s="179"/>
      <c r="S7035" s="179"/>
      <c r="T7035" s="179"/>
      <c r="U7035" s="179"/>
      <c r="V7035" s="179"/>
      <c r="W7035" s="179"/>
      <c r="X7035" s="179"/>
      <c r="Y7035" s="179"/>
      <c r="Z7035" s="179"/>
      <c r="AA7035" s="222"/>
      <c r="AB7035" s="222"/>
      <c r="AC7035" s="222"/>
      <c r="AD7035" s="179"/>
      <c r="AE7035" s="179"/>
      <c r="AF7035" s="179"/>
      <c r="AG7035" s="179"/>
      <c r="AH7035" s="179"/>
      <c r="AI7035" s="179"/>
      <c r="AJ7035" s="179"/>
    </row>
    <row r="7036" spans="2:36" x14ac:dyDescent="0.3">
      <c r="B7036" s="224">
        <v>711300</v>
      </c>
      <c r="C7036" s="209">
        <v>301777</v>
      </c>
      <c r="D7036" s="206">
        <f t="shared" si="674"/>
        <v>0.42426121186559818</v>
      </c>
      <c r="E7036" s="208">
        <f t="shared" si="675"/>
        <v>0.45</v>
      </c>
      <c r="F7036" s="207">
        <v>16597.73</v>
      </c>
      <c r="G7036" s="207">
        <v>24142.16</v>
      </c>
      <c r="H7036" s="207">
        <v>27159.93</v>
      </c>
      <c r="I7036" s="214">
        <f t="shared" si="676"/>
        <v>283471</v>
      </c>
      <c r="J7036" s="211">
        <f t="shared" si="677"/>
        <v>0.3985252354843245</v>
      </c>
      <c r="K7036" s="212">
        <f t="shared" si="678"/>
        <v>0.45</v>
      </c>
      <c r="L7036" s="214">
        <f t="shared" si="670"/>
        <v>15590.905000000001</v>
      </c>
      <c r="M7036" s="213">
        <f t="shared" si="671"/>
        <v>22677.68</v>
      </c>
      <c r="N7036" s="213">
        <f t="shared" si="672"/>
        <v>25512.39</v>
      </c>
      <c r="O7036" s="242">
        <f t="shared" si="673"/>
        <v>0.51519999999974975</v>
      </c>
      <c r="P7036" s="242"/>
      <c r="Q7036" s="179"/>
      <c r="R7036" s="179"/>
      <c r="S7036" s="179"/>
      <c r="T7036" s="179"/>
      <c r="U7036" s="179"/>
      <c r="V7036" s="179"/>
      <c r="W7036" s="179"/>
      <c r="X7036" s="179"/>
      <c r="Y7036" s="179"/>
      <c r="Z7036" s="179"/>
      <c r="AA7036" s="222"/>
      <c r="AB7036" s="222"/>
      <c r="AC7036" s="222"/>
      <c r="AD7036" s="179"/>
      <c r="AE7036" s="179"/>
      <c r="AF7036" s="179"/>
      <c r="AG7036" s="179"/>
      <c r="AH7036" s="179"/>
      <c r="AI7036" s="179"/>
      <c r="AJ7036" s="179"/>
    </row>
    <row r="7037" spans="2:36" x14ac:dyDescent="0.3">
      <c r="B7037" s="224">
        <v>711400</v>
      </c>
      <c r="C7037" s="209">
        <v>301822</v>
      </c>
      <c r="D7037" s="206">
        <f t="shared" si="674"/>
        <v>0.42426482991284792</v>
      </c>
      <c r="E7037" s="208">
        <f t="shared" si="675"/>
        <v>0.45</v>
      </c>
      <c r="F7037" s="207">
        <v>16600.21</v>
      </c>
      <c r="G7037" s="207">
        <v>24145.759999999998</v>
      </c>
      <c r="H7037" s="207">
        <v>27163.98</v>
      </c>
      <c r="I7037" s="214">
        <f t="shared" si="676"/>
        <v>283516</v>
      </c>
      <c r="J7037" s="211">
        <f t="shared" si="677"/>
        <v>0.39853247118358165</v>
      </c>
      <c r="K7037" s="212">
        <f t="shared" si="678"/>
        <v>0.45</v>
      </c>
      <c r="L7037" s="214">
        <f t="shared" si="670"/>
        <v>15593.38</v>
      </c>
      <c r="M7037" s="213">
        <f t="shared" si="671"/>
        <v>22681.279999999999</v>
      </c>
      <c r="N7037" s="213">
        <f t="shared" si="672"/>
        <v>25516.44</v>
      </c>
      <c r="O7037" s="242">
        <f t="shared" si="673"/>
        <v>0.51530000000002474</v>
      </c>
      <c r="P7037" s="242"/>
      <c r="Q7037" s="179"/>
      <c r="R7037" s="179"/>
      <c r="S7037" s="179"/>
      <c r="T7037" s="179"/>
      <c r="U7037" s="179"/>
      <c r="V7037" s="179"/>
      <c r="W7037" s="179"/>
      <c r="X7037" s="179"/>
      <c r="Y7037" s="179"/>
      <c r="Z7037" s="179"/>
      <c r="AA7037" s="222"/>
      <c r="AB7037" s="222"/>
      <c r="AC7037" s="222"/>
      <c r="AD7037" s="179"/>
      <c r="AE7037" s="179"/>
      <c r="AF7037" s="179"/>
      <c r="AG7037" s="179"/>
      <c r="AH7037" s="179"/>
      <c r="AI7037" s="179"/>
      <c r="AJ7037" s="179"/>
    </row>
    <row r="7038" spans="2:36" x14ac:dyDescent="0.3">
      <c r="B7038" s="224">
        <v>711500</v>
      </c>
      <c r="C7038" s="209">
        <v>301867</v>
      </c>
      <c r="D7038" s="206">
        <f t="shared" si="674"/>
        <v>0.42426844694307803</v>
      </c>
      <c r="E7038" s="208">
        <f t="shared" si="675"/>
        <v>0.45</v>
      </c>
      <c r="F7038" s="207">
        <v>16602.68</v>
      </c>
      <c r="G7038" s="207">
        <v>24149.360000000001</v>
      </c>
      <c r="H7038" s="207">
        <v>27168.03</v>
      </c>
      <c r="I7038" s="214">
        <f t="shared" si="676"/>
        <v>283561</v>
      </c>
      <c r="J7038" s="211">
        <f t="shared" si="677"/>
        <v>0.39853970484891077</v>
      </c>
      <c r="K7038" s="212">
        <f t="shared" si="678"/>
        <v>0.45</v>
      </c>
      <c r="L7038" s="214">
        <f t="shared" ref="L7038:L7101" si="679">I7038*5.5%</f>
        <v>15595.855</v>
      </c>
      <c r="M7038" s="213">
        <f t="shared" ref="M7038:M7101" si="680">I7038*8%</f>
        <v>22684.880000000001</v>
      </c>
      <c r="N7038" s="213">
        <f t="shared" ref="N7038:N7101" si="681">I7038*9%</f>
        <v>25520.489999999998</v>
      </c>
      <c r="O7038" s="242">
        <f t="shared" si="673"/>
        <v>0.51519999999964061</v>
      </c>
      <c r="P7038" s="242"/>
      <c r="Q7038" s="179"/>
      <c r="R7038" s="179"/>
      <c r="S7038" s="179"/>
      <c r="T7038" s="179"/>
      <c r="U7038" s="179"/>
      <c r="V7038" s="179"/>
      <c r="W7038" s="179"/>
      <c r="X7038" s="179"/>
      <c r="Y7038" s="179"/>
      <c r="Z7038" s="179"/>
      <c r="AA7038" s="222"/>
      <c r="AB7038" s="222"/>
      <c r="AC7038" s="222"/>
      <c r="AD7038" s="179"/>
      <c r="AE7038" s="179"/>
      <c r="AF7038" s="179"/>
      <c r="AG7038" s="179"/>
      <c r="AH7038" s="179"/>
      <c r="AI7038" s="179"/>
      <c r="AJ7038" s="179"/>
    </row>
    <row r="7039" spans="2:36" x14ac:dyDescent="0.3">
      <c r="B7039" s="224">
        <v>711600</v>
      </c>
      <c r="C7039" s="209">
        <v>301912</v>
      </c>
      <c r="D7039" s="206">
        <f t="shared" si="674"/>
        <v>0.42427206295671727</v>
      </c>
      <c r="E7039" s="208">
        <f t="shared" si="675"/>
        <v>0.45</v>
      </c>
      <c r="F7039" s="207">
        <v>16605.16</v>
      </c>
      <c r="G7039" s="207">
        <v>24152.959999999999</v>
      </c>
      <c r="H7039" s="207">
        <v>27172.080000000002</v>
      </c>
      <c r="I7039" s="214">
        <f t="shared" si="676"/>
        <v>283606</v>
      </c>
      <c r="J7039" s="211">
        <f t="shared" si="677"/>
        <v>0.39854693648116918</v>
      </c>
      <c r="K7039" s="212">
        <f t="shared" si="678"/>
        <v>0.45</v>
      </c>
      <c r="L7039" s="214">
        <f t="shared" si="679"/>
        <v>15598.33</v>
      </c>
      <c r="M7039" s="213">
        <f t="shared" si="680"/>
        <v>22688.48</v>
      </c>
      <c r="N7039" s="213">
        <f t="shared" si="681"/>
        <v>25524.54</v>
      </c>
      <c r="O7039" s="242">
        <f t="shared" si="673"/>
        <v>0.5152999999999156</v>
      </c>
      <c r="P7039" s="242"/>
      <c r="Q7039" s="179"/>
      <c r="R7039" s="179"/>
      <c r="S7039" s="179"/>
      <c r="T7039" s="179"/>
      <c r="U7039" s="179"/>
      <c r="V7039" s="179"/>
      <c r="W7039" s="179"/>
      <c r="X7039" s="179"/>
      <c r="Y7039" s="179"/>
      <c r="Z7039" s="179"/>
      <c r="AA7039" s="222"/>
      <c r="AB7039" s="222"/>
      <c r="AC7039" s="222"/>
      <c r="AD7039" s="179"/>
      <c r="AE7039" s="179"/>
      <c r="AF7039" s="179"/>
      <c r="AG7039" s="179"/>
      <c r="AH7039" s="179"/>
      <c r="AI7039" s="179"/>
      <c r="AJ7039" s="179"/>
    </row>
    <row r="7040" spans="2:36" x14ac:dyDescent="0.3">
      <c r="B7040" s="224">
        <v>711700</v>
      </c>
      <c r="C7040" s="209">
        <v>301957</v>
      </c>
      <c r="D7040" s="206">
        <f t="shared" si="674"/>
        <v>0.42427567795419419</v>
      </c>
      <c r="E7040" s="208">
        <f t="shared" si="675"/>
        <v>0.45</v>
      </c>
      <c r="F7040" s="207">
        <v>16607.63</v>
      </c>
      <c r="G7040" s="207">
        <v>24156.560000000001</v>
      </c>
      <c r="H7040" s="207">
        <v>27176.13</v>
      </c>
      <c r="I7040" s="214">
        <f t="shared" si="676"/>
        <v>283651</v>
      </c>
      <c r="J7040" s="211">
        <f t="shared" si="677"/>
        <v>0.39855416608121397</v>
      </c>
      <c r="K7040" s="212">
        <f t="shared" si="678"/>
        <v>0.45</v>
      </c>
      <c r="L7040" s="214">
        <f t="shared" si="679"/>
        <v>15600.805</v>
      </c>
      <c r="M7040" s="213">
        <f t="shared" si="680"/>
        <v>22692.080000000002</v>
      </c>
      <c r="N7040" s="213">
        <f t="shared" si="681"/>
        <v>25528.59</v>
      </c>
      <c r="O7040" s="242">
        <f t="shared" si="673"/>
        <v>0.51520000000007715</v>
      </c>
      <c r="P7040" s="242"/>
      <c r="Q7040" s="179"/>
      <c r="R7040" s="179"/>
      <c r="S7040" s="179"/>
      <c r="T7040" s="179"/>
      <c r="U7040" s="179"/>
      <c r="V7040" s="179"/>
      <c r="W7040" s="179"/>
      <c r="X7040" s="179"/>
      <c r="Y7040" s="179"/>
      <c r="Z7040" s="179"/>
      <c r="AA7040" s="222"/>
      <c r="AB7040" s="222"/>
      <c r="AC7040" s="222"/>
      <c r="AD7040" s="179"/>
      <c r="AE7040" s="179"/>
      <c r="AF7040" s="179"/>
      <c r="AG7040" s="179"/>
      <c r="AH7040" s="179"/>
      <c r="AI7040" s="179"/>
      <c r="AJ7040" s="179"/>
    </row>
    <row r="7041" spans="2:36" x14ac:dyDescent="0.3">
      <c r="B7041" s="224">
        <v>711800</v>
      </c>
      <c r="C7041" s="209">
        <v>302002</v>
      </c>
      <c r="D7041" s="206">
        <f t="shared" si="674"/>
        <v>0.42427929193593705</v>
      </c>
      <c r="E7041" s="208">
        <f t="shared" si="675"/>
        <v>0.45</v>
      </c>
      <c r="F7041" s="207">
        <v>16610.11</v>
      </c>
      <c r="G7041" s="207">
        <v>24160.16</v>
      </c>
      <c r="H7041" s="207">
        <v>27180.18</v>
      </c>
      <c r="I7041" s="214">
        <f t="shared" si="676"/>
        <v>283696</v>
      </c>
      <c r="J7041" s="211">
        <f t="shared" si="677"/>
        <v>0.39856139364990167</v>
      </c>
      <c r="K7041" s="212">
        <f t="shared" si="678"/>
        <v>0.45</v>
      </c>
      <c r="L7041" s="214">
        <f t="shared" si="679"/>
        <v>15603.28</v>
      </c>
      <c r="M7041" s="213">
        <f t="shared" si="680"/>
        <v>22695.68</v>
      </c>
      <c r="N7041" s="213">
        <f t="shared" si="681"/>
        <v>25532.639999999999</v>
      </c>
      <c r="O7041" s="242">
        <f t="shared" si="673"/>
        <v>0.51529999999977005</v>
      </c>
      <c r="P7041" s="242"/>
      <c r="Q7041" s="179"/>
      <c r="R7041" s="179"/>
      <c r="S7041" s="179"/>
      <c r="T7041" s="179"/>
      <c r="U7041" s="179"/>
      <c r="V7041" s="179"/>
      <c r="W7041" s="179"/>
      <c r="X7041" s="179"/>
      <c r="Y7041" s="179"/>
      <c r="Z7041" s="179"/>
      <c r="AA7041" s="222"/>
      <c r="AB7041" s="222"/>
      <c r="AC7041" s="222"/>
      <c r="AD7041" s="179"/>
      <c r="AE7041" s="179"/>
      <c r="AF7041" s="179"/>
      <c r="AG7041" s="179"/>
      <c r="AH7041" s="179"/>
      <c r="AI7041" s="179"/>
      <c r="AJ7041" s="179"/>
    </row>
    <row r="7042" spans="2:36" x14ac:dyDescent="0.3">
      <c r="B7042" s="224">
        <v>711900</v>
      </c>
      <c r="C7042" s="209">
        <v>302047</v>
      </c>
      <c r="D7042" s="206">
        <f t="shared" si="674"/>
        <v>0.42428290490237391</v>
      </c>
      <c r="E7042" s="208">
        <f t="shared" si="675"/>
        <v>0.45</v>
      </c>
      <c r="F7042" s="207">
        <v>16612.580000000002</v>
      </c>
      <c r="G7042" s="207">
        <v>24163.759999999998</v>
      </c>
      <c r="H7042" s="207">
        <v>27184.23</v>
      </c>
      <c r="I7042" s="214">
        <f t="shared" si="676"/>
        <v>283741</v>
      </c>
      <c r="J7042" s="211">
        <f t="shared" si="677"/>
        <v>0.39856861918808822</v>
      </c>
      <c r="K7042" s="212">
        <f t="shared" si="678"/>
        <v>0.45</v>
      </c>
      <c r="L7042" s="214">
        <f t="shared" si="679"/>
        <v>15605.754999999999</v>
      </c>
      <c r="M7042" s="213">
        <f t="shared" si="680"/>
        <v>22699.279999999999</v>
      </c>
      <c r="N7042" s="213">
        <f t="shared" si="681"/>
        <v>25536.69</v>
      </c>
      <c r="O7042" s="242">
        <f t="shared" si="673"/>
        <v>0.51519999999996802</v>
      </c>
      <c r="P7042" s="242"/>
      <c r="Q7042" s="179"/>
      <c r="R7042" s="179"/>
      <c r="S7042" s="179"/>
      <c r="T7042" s="179"/>
      <c r="U7042" s="179"/>
      <c r="V7042" s="179"/>
      <c r="W7042" s="179"/>
      <c r="X7042" s="179"/>
      <c r="Y7042" s="179"/>
      <c r="Z7042" s="179"/>
      <c r="AA7042" s="222"/>
      <c r="AB7042" s="222"/>
      <c r="AC7042" s="222"/>
      <c r="AD7042" s="179"/>
      <c r="AE7042" s="179"/>
      <c r="AF7042" s="179"/>
      <c r="AG7042" s="179"/>
      <c r="AH7042" s="179"/>
      <c r="AI7042" s="179"/>
      <c r="AJ7042" s="179"/>
    </row>
    <row r="7043" spans="2:36" x14ac:dyDescent="0.3">
      <c r="B7043" s="224">
        <v>712000</v>
      </c>
      <c r="C7043" s="209">
        <v>302092</v>
      </c>
      <c r="D7043" s="206">
        <f t="shared" si="674"/>
        <v>0.42428651685393259</v>
      </c>
      <c r="E7043" s="208">
        <f t="shared" si="675"/>
        <v>0.45</v>
      </c>
      <c r="F7043" s="207">
        <v>16615.060000000001</v>
      </c>
      <c r="G7043" s="207">
        <v>24167.360000000001</v>
      </c>
      <c r="H7043" s="207">
        <v>27188.28</v>
      </c>
      <c r="I7043" s="214">
        <f t="shared" si="676"/>
        <v>283786</v>
      </c>
      <c r="J7043" s="211">
        <f t="shared" si="677"/>
        <v>0.39857584269662921</v>
      </c>
      <c r="K7043" s="212">
        <f t="shared" si="678"/>
        <v>0.45</v>
      </c>
      <c r="L7043" s="214">
        <f t="shared" si="679"/>
        <v>15608.23</v>
      </c>
      <c r="M7043" s="213">
        <f t="shared" si="680"/>
        <v>22702.880000000001</v>
      </c>
      <c r="N7043" s="213">
        <f t="shared" si="681"/>
        <v>25540.739999999998</v>
      </c>
      <c r="O7043" s="242">
        <f t="shared" si="673"/>
        <v>0.51529999999966092</v>
      </c>
      <c r="P7043" s="242"/>
      <c r="Q7043" s="179"/>
      <c r="R7043" s="179"/>
      <c r="S7043" s="179"/>
      <c r="T7043" s="179"/>
      <c r="U7043" s="179"/>
      <c r="V7043" s="179"/>
      <c r="W7043" s="179"/>
      <c r="X7043" s="179"/>
      <c r="Y7043" s="179"/>
      <c r="Z7043" s="179"/>
      <c r="AA7043" s="222"/>
      <c r="AB7043" s="222"/>
      <c r="AC7043" s="222"/>
      <c r="AD7043" s="179"/>
      <c r="AE7043" s="179"/>
      <c r="AF7043" s="179"/>
      <c r="AG7043" s="179"/>
      <c r="AH7043" s="179"/>
      <c r="AI7043" s="179"/>
      <c r="AJ7043" s="179"/>
    </row>
    <row r="7044" spans="2:36" x14ac:dyDescent="0.3">
      <c r="B7044" s="224">
        <v>712100</v>
      </c>
      <c r="C7044" s="209">
        <v>302137</v>
      </c>
      <c r="D7044" s="206">
        <f t="shared" si="674"/>
        <v>0.42429012779104058</v>
      </c>
      <c r="E7044" s="208">
        <f t="shared" si="675"/>
        <v>0.45</v>
      </c>
      <c r="F7044" s="207">
        <v>16617.53</v>
      </c>
      <c r="G7044" s="207">
        <v>24170.959999999999</v>
      </c>
      <c r="H7044" s="207">
        <v>27192.33</v>
      </c>
      <c r="I7044" s="214">
        <f t="shared" si="676"/>
        <v>283831</v>
      </c>
      <c r="J7044" s="211">
        <f t="shared" si="677"/>
        <v>0.39858306417637973</v>
      </c>
      <c r="K7044" s="212">
        <f t="shared" si="678"/>
        <v>0.45</v>
      </c>
      <c r="L7044" s="214">
        <f t="shared" si="679"/>
        <v>15610.705</v>
      </c>
      <c r="M7044" s="213">
        <f t="shared" si="680"/>
        <v>22706.48</v>
      </c>
      <c r="N7044" s="213">
        <f t="shared" si="681"/>
        <v>25544.79</v>
      </c>
      <c r="O7044" s="242">
        <f t="shared" si="673"/>
        <v>0.51520000000044097</v>
      </c>
      <c r="P7044" s="242"/>
      <c r="Q7044" s="179"/>
      <c r="R7044" s="179"/>
      <c r="S7044" s="179"/>
      <c r="T7044" s="179"/>
      <c r="U7044" s="179"/>
      <c r="V7044" s="179"/>
      <c r="W7044" s="179"/>
      <c r="X7044" s="179"/>
      <c r="Y7044" s="179"/>
      <c r="Z7044" s="179"/>
      <c r="AA7044" s="222"/>
      <c r="AB7044" s="222"/>
      <c r="AC7044" s="222"/>
      <c r="AD7044" s="179"/>
      <c r="AE7044" s="179"/>
      <c r="AF7044" s="179"/>
      <c r="AG7044" s="179"/>
      <c r="AH7044" s="179"/>
      <c r="AI7044" s="179"/>
      <c r="AJ7044" s="179"/>
    </row>
    <row r="7045" spans="2:36" x14ac:dyDescent="0.3">
      <c r="B7045" s="224">
        <v>712200</v>
      </c>
      <c r="C7045" s="209">
        <v>302182</v>
      </c>
      <c r="D7045" s="206">
        <f t="shared" si="674"/>
        <v>0.42429373771412526</v>
      </c>
      <c r="E7045" s="208">
        <f t="shared" si="675"/>
        <v>0.45</v>
      </c>
      <c r="F7045" s="207">
        <v>16620.009999999998</v>
      </c>
      <c r="G7045" s="207">
        <v>24174.560000000001</v>
      </c>
      <c r="H7045" s="207">
        <v>27196.38</v>
      </c>
      <c r="I7045" s="214">
        <f t="shared" si="676"/>
        <v>283876</v>
      </c>
      <c r="J7045" s="211">
        <f t="shared" si="677"/>
        <v>0.39859028362819432</v>
      </c>
      <c r="K7045" s="212">
        <f t="shared" si="678"/>
        <v>0.45</v>
      </c>
      <c r="L7045" s="214">
        <f t="shared" si="679"/>
        <v>15613.18</v>
      </c>
      <c r="M7045" s="213">
        <f t="shared" si="680"/>
        <v>22710.080000000002</v>
      </c>
      <c r="N7045" s="213">
        <f t="shared" si="681"/>
        <v>25548.84</v>
      </c>
      <c r="O7045" s="242">
        <f t="shared" ref="O7045:O7108" si="682">(C7045+F7045+H7045-C7044-F7044-H7044)/100</f>
        <v>0.51530000000013387</v>
      </c>
      <c r="P7045" s="242"/>
      <c r="Q7045" s="179"/>
      <c r="R7045" s="179"/>
      <c r="S7045" s="179"/>
      <c r="T7045" s="179"/>
      <c r="U7045" s="179"/>
      <c r="V7045" s="179"/>
      <c r="W7045" s="179"/>
      <c r="X7045" s="179"/>
      <c r="Y7045" s="179"/>
      <c r="Z7045" s="179"/>
      <c r="AA7045" s="222"/>
      <c r="AB7045" s="222"/>
      <c r="AC7045" s="222"/>
      <c r="AD7045" s="179"/>
      <c r="AE7045" s="179"/>
      <c r="AF7045" s="179"/>
      <c r="AG7045" s="179"/>
      <c r="AH7045" s="179"/>
      <c r="AI7045" s="179"/>
      <c r="AJ7045" s="179"/>
    </row>
    <row r="7046" spans="2:36" x14ac:dyDescent="0.3">
      <c r="B7046" s="224">
        <v>712300</v>
      </c>
      <c r="C7046" s="209">
        <v>302227</v>
      </c>
      <c r="D7046" s="206">
        <f t="shared" si="674"/>
        <v>0.42429734662361362</v>
      </c>
      <c r="E7046" s="208">
        <f t="shared" si="675"/>
        <v>0.45</v>
      </c>
      <c r="F7046" s="207">
        <v>16622.48</v>
      </c>
      <c r="G7046" s="207">
        <v>24178.16</v>
      </c>
      <c r="H7046" s="207">
        <v>27200.43</v>
      </c>
      <c r="I7046" s="214">
        <f t="shared" si="676"/>
        <v>283921</v>
      </c>
      <c r="J7046" s="211">
        <f t="shared" si="677"/>
        <v>0.39859750105292713</v>
      </c>
      <c r="K7046" s="212">
        <f t="shared" si="678"/>
        <v>0.45</v>
      </c>
      <c r="L7046" s="214">
        <f t="shared" si="679"/>
        <v>15615.655000000001</v>
      </c>
      <c r="M7046" s="213">
        <f t="shared" si="680"/>
        <v>22713.68</v>
      </c>
      <c r="N7046" s="213">
        <f t="shared" si="681"/>
        <v>25552.89</v>
      </c>
      <c r="O7046" s="242">
        <f t="shared" si="682"/>
        <v>0.51519999999974975</v>
      </c>
      <c r="P7046" s="242"/>
      <c r="Q7046" s="179"/>
      <c r="R7046" s="179"/>
      <c r="S7046" s="179"/>
      <c r="T7046" s="179"/>
      <c r="U7046" s="179"/>
      <c r="V7046" s="179"/>
      <c r="W7046" s="179"/>
      <c r="X7046" s="179"/>
      <c r="Y7046" s="179"/>
      <c r="Z7046" s="179"/>
      <c r="AA7046" s="222"/>
      <c r="AB7046" s="222"/>
      <c r="AC7046" s="222"/>
      <c r="AD7046" s="179"/>
      <c r="AE7046" s="179"/>
      <c r="AF7046" s="179"/>
      <c r="AG7046" s="179"/>
      <c r="AH7046" s="179"/>
      <c r="AI7046" s="179"/>
      <c r="AJ7046" s="179"/>
    </row>
    <row r="7047" spans="2:36" x14ac:dyDescent="0.3">
      <c r="B7047" s="224">
        <v>712400</v>
      </c>
      <c r="C7047" s="209">
        <v>302272</v>
      </c>
      <c r="D7047" s="206">
        <f t="shared" si="674"/>
        <v>0.4243009545199326</v>
      </c>
      <c r="E7047" s="208">
        <f t="shared" si="675"/>
        <v>0.45</v>
      </c>
      <c r="F7047" s="207">
        <v>16624.96</v>
      </c>
      <c r="G7047" s="207">
        <v>24181.759999999998</v>
      </c>
      <c r="H7047" s="207">
        <v>27204.48</v>
      </c>
      <c r="I7047" s="214">
        <f t="shared" si="676"/>
        <v>283966</v>
      </c>
      <c r="J7047" s="211">
        <f t="shared" si="677"/>
        <v>0.39860471645143181</v>
      </c>
      <c r="K7047" s="212">
        <f t="shared" si="678"/>
        <v>0.45</v>
      </c>
      <c r="L7047" s="214">
        <f t="shared" si="679"/>
        <v>15618.13</v>
      </c>
      <c r="M7047" s="213">
        <f t="shared" si="680"/>
        <v>22717.279999999999</v>
      </c>
      <c r="N7047" s="213">
        <f t="shared" si="681"/>
        <v>25556.94</v>
      </c>
      <c r="O7047" s="242">
        <f t="shared" si="682"/>
        <v>0.51530000000002474</v>
      </c>
      <c r="P7047" s="242"/>
      <c r="Q7047" s="179"/>
      <c r="R7047" s="179"/>
      <c r="S7047" s="179"/>
      <c r="T7047" s="179"/>
      <c r="U7047" s="179"/>
      <c r="V7047" s="179"/>
      <c r="W7047" s="179"/>
      <c r="X7047" s="179"/>
      <c r="Y7047" s="179"/>
      <c r="Z7047" s="179"/>
      <c r="AA7047" s="222"/>
      <c r="AB7047" s="222"/>
      <c r="AC7047" s="222"/>
      <c r="AD7047" s="179"/>
      <c r="AE7047" s="179"/>
      <c r="AF7047" s="179"/>
      <c r="AG7047" s="179"/>
      <c r="AH7047" s="179"/>
      <c r="AI7047" s="179"/>
      <c r="AJ7047" s="179"/>
    </row>
    <row r="7048" spans="2:36" x14ac:dyDescent="0.3">
      <c r="B7048" s="224">
        <v>712500</v>
      </c>
      <c r="C7048" s="209">
        <v>302317</v>
      </c>
      <c r="D7048" s="206">
        <f t="shared" si="674"/>
        <v>0.42430456140350875</v>
      </c>
      <c r="E7048" s="208">
        <f t="shared" si="675"/>
        <v>0.45</v>
      </c>
      <c r="F7048" s="207">
        <v>16627.43</v>
      </c>
      <c r="G7048" s="207">
        <v>24185.360000000001</v>
      </c>
      <c r="H7048" s="207">
        <v>27208.53</v>
      </c>
      <c r="I7048" s="214">
        <f t="shared" si="676"/>
        <v>284011</v>
      </c>
      <c r="J7048" s="211">
        <f t="shared" si="677"/>
        <v>0.3986119298245614</v>
      </c>
      <c r="K7048" s="212">
        <f t="shared" si="678"/>
        <v>0.45</v>
      </c>
      <c r="L7048" s="214">
        <f t="shared" si="679"/>
        <v>15620.605</v>
      </c>
      <c r="M7048" s="213">
        <f t="shared" si="680"/>
        <v>22720.880000000001</v>
      </c>
      <c r="N7048" s="213">
        <f t="shared" si="681"/>
        <v>25560.989999999998</v>
      </c>
      <c r="O7048" s="242">
        <f t="shared" si="682"/>
        <v>0.51519999999964061</v>
      </c>
      <c r="P7048" s="242"/>
      <c r="Q7048" s="179"/>
      <c r="R7048" s="179"/>
      <c r="S7048" s="179"/>
      <c r="T7048" s="179"/>
      <c r="U7048" s="179"/>
      <c r="V7048" s="179"/>
      <c r="W7048" s="179"/>
      <c r="X7048" s="179"/>
      <c r="Y7048" s="179"/>
      <c r="Z7048" s="179"/>
      <c r="AA7048" s="222"/>
      <c r="AB7048" s="222"/>
      <c r="AC7048" s="222"/>
      <c r="AD7048" s="179"/>
      <c r="AE7048" s="179"/>
      <c r="AF7048" s="179"/>
      <c r="AG7048" s="179"/>
      <c r="AH7048" s="179"/>
      <c r="AI7048" s="179"/>
      <c r="AJ7048" s="179"/>
    </row>
    <row r="7049" spans="2:36" x14ac:dyDescent="0.3">
      <c r="B7049" s="224">
        <v>712600</v>
      </c>
      <c r="C7049" s="209">
        <v>302362</v>
      </c>
      <c r="D7049" s="206">
        <f t="shared" si="674"/>
        <v>0.42430816727476844</v>
      </c>
      <c r="E7049" s="208">
        <f t="shared" si="675"/>
        <v>0.45</v>
      </c>
      <c r="F7049" s="207">
        <v>16629.91</v>
      </c>
      <c r="G7049" s="207">
        <v>24188.959999999999</v>
      </c>
      <c r="H7049" s="207">
        <v>27212.58</v>
      </c>
      <c r="I7049" s="214">
        <f t="shared" si="676"/>
        <v>284056</v>
      </c>
      <c r="J7049" s="211">
        <f t="shared" si="677"/>
        <v>0.39861914117316866</v>
      </c>
      <c r="K7049" s="212">
        <f t="shared" si="678"/>
        <v>0.45</v>
      </c>
      <c r="L7049" s="214">
        <f t="shared" si="679"/>
        <v>15623.08</v>
      </c>
      <c r="M7049" s="213">
        <f t="shared" si="680"/>
        <v>22724.48</v>
      </c>
      <c r="N7049" s="213">
        <f t="shared" si="681"/>
        <v>25565.040000000001</v>
      </c>
      <c r="O7049" s="242">
        <f t="shared" si="682"/>
        <v>0.5152999999999156</v>
      </c>
      <c r="P7049" s="242"/>
      <c r="Q7049" s="179"/>
      <c r="R7049" s="179"/>
      <c r="S7049" s="179"/>
      <c r="T7049" s="179"/>
      <c r="U7049" s="179"/>
      <c r="V7049" s="179"/>
      <c r="W7049" s="179"/>
      <c r="X7049" s="179"/>
      <c r="Y7049" s="179"/>
      <c r="Z7049" s="179"/>
      <c r="AA7049" s="222"/>
      <c r="AB7049" s="222"/>
      <c r="AC7049" s="222"/>
      <c r="AD7049" s="179"/>
      <c r="AE7049" s="179"/>
      <c r="AF7049" s="179"/>
      <c r="AG7049" s="179"/>
      <c r="AH7049" s="179"/>
      <c r="AI7049" s="179"/>
      <c r="AJ7049" s="179"/>
    </row>
    <row r="7050" spans="2:36" x14ac:dyDescent="0.3">
      <c r="B7050" s="224">
        <v>712700</v>
      </c>
      <c r="C7050" s="209">
        <v>302407</v>
      </c>
      <c r="D7050" s="206">
        <f t="shared" si="674"/>
        <v>0.42431177213413779</v>
      </c>
      <c r="E7050" s="208">
        <f t="shared" si="675"/>
        <v>0.45</v>
      </c>
      <c r="F7050" s="207">
        <v>16632.38</v>
      </c>
      <c r="G7050" s="207">
        <v>24192.560000000001</v>
      </c>
      <c r="H7050" s="207">
        <v>27216.63</v>
      </c>
      <c r="I7050" s="214">
        <f t="shared" si="676"/>
        <v>284101</v>
      </c>
      <c r="J7050" s="211">
        <f t="shared" si="677"/>
        <v>0.3986263504981058</v>
      </c>
      <c r="K7050" s="212">
        <f t="shared" si="678"/>
        <v>0.45</v>
      </c>
      <c r="L7050" s="214">
        <f t="shared" si="679"/>
        <v>15625.555</v>
      </c>
      <c r="M7050" s="213">
        <f t="shared" si="680"/>
        <v>22728.080000000002</v>
      </c>
      <c r="N7050" s="213">
        <f t="shared" si="681"/>
        <v>25569.09</v>
      </c>
      <c r="O7050" s="242">
        <f t="shared" si="682"/>
        <v>0.51520000000007715</v>
      </c>
      <c r="P7050" s="242"/>
      <c r="Q7050" s="179"/>
      <c r="R7050" s="179"/>
      <c r="S7050" s="179"/>
      <c r="T7050" s="179"/>
      <c r="U7050" s="179"/>
      <c r="V7050" s="179"/>
      <c r="W7050" s="179"/>
      <c r="X7050" s="179"/>
      <c r="Y7050" s="179"/>
      <c r="Z7050" s="179"/>
      <c r="AA7050" s="222"/>
      <c r="AB7050" s="222"/>
      <c r="AC7050" s="222"/>
      <c r="AD7050" s="179"/>
      <c r="AE7050" s="179"/>
      <c r="AF7050" s="179"/>
      <c r="AG7050" s="179"/>
      <c r="AH7050" s="179"/>
      <c r="AI7050" s="179"/>
      <c r="AJ7050" s="179"/>
    </row>
    <row r="7051" spans="2:36" x14ac:dyDescent="0.3">
      <c r="B7051" s="224">
        <v>712800</v>
      </c>
      <c r="C7051" s="209">
        <v>302452</v>
      </c>
      <c r="D7051" s="206">
        <f t="shared" si="674"/>
        <v>0.42431537598204266</v>
      </c>
      <c r="E7051" s="208">
        <f t="shared" si="675"/>
        <v>0.45</v>
      </c>
      <c r="F7051" s="207">
        <v>16634.86</v>
      </c>
      <c r="G7051" s="207">
        <v>24196.16</v>
      </c>
      <c r="H7051" s="207">
        <v>27220.68</v>
      </c>
      <c r="I7051" s="214">
        <f t="shared" si="676"/>
        <v>284146</v>
      </c>
      <c r="J7051" s="211">
        <f t="shared" si="677"/>
        <v>0.39863355780022447</v>
      </c>
      <c r="K7051" s="212">
        <f t="shared" si="678"/>
        <v>0.45</v>
      </c>
      <c r="L7051" s="214">
        <f t="shared" si="679"/>
        <v>15628.03</v>
      </c>
      <c r="M7051" s="213">
        <f t="shared" si="680"/>
        <v>22731.68</v>
      </c>
      <c r="N7051" s="213">
        <f t="shared" si="681"/>
        <v>25573.14</v>
      </c>
      <c r="O7051" s="242">
        <f t="shared" si="682"/>
        <v>0.51529999999977005</v>
      </c>
      <c r="P7051" s="242"/>
      <c r="Q7051" s="179"/>
      <c r="R7051" s="179"/>
      <c r="S7051" s="179"/>
      <c r="T7051" s="179"/>
      <c r="U7051" s="179"/>
      <c r="V7051" s="179"/>
      <c r="W7051" s="179"/>
      <c r="X7051" s="179"/>
      <c r="Y7051" s="179"/>
      <c r="Z7051" s="179"/>
      <c r="AA7051" s="222"/>
      <c r="AB7051" s="222"/>
      <c r="AC7051" s="222"/>
      <c r="AD7051" s="179"/>
      <c r="AE7051" s="179"/>
      <c r="AF7051" s="179"/>
      <c r="AG7051" s="179"/>
      <c r="AH7051" s="179"/>
      <c r="AI7051" s="179"/>
      <c r="AJ7051" s="179"/>
    </row>
    <row r="7052" spans="2:36" x14ac:dyDescent="0.3">
      <c r="B7052" s="224">
        <v>712900</v>
      </c>
      <c r="C7052" s="209">
        <v>302497</v>
      </c>
      <c r="D7052" s="206">
        <f t="shared" si="674"/>
        <v>0.42431897881890868</v>
      </c>
      <c r="E7052" s="208">
        <f t="shared" si="675"/>
        <v>0.45</v>
      </c>
      <c r="F7052" s="207">
        <v>16637.330000000002</v>
      </c>
      <c r="G7052" s="207">
        <v>24199.759999999998</v>
      </c>
      <c r="H7052" s="207">
        <v>27224.73</v>
      </c>
      <c r="I7052" s="214">
        <f t="shared" si="676"/>
        <v>284191</v>
      </c>
      <c r="J7052" s="211">
        <f t="shared" si="677"/>
        <v>0.39864076308037594</v>
      </c>
      <c r="K7052" s="212">
        <f t="shared" si="678"/>
        <v>0.45</v>
      </c>
      <c r="L7052" s="214">
        <f t="shared" si="679"/>
        <v>15630.504999999999</v>
      </c>
      <c r="M7052" s="213">
        <f t="shared" si="680"/>
        <v>22735.279999999999</v>
      </c>
      <c r="N7052" s="213">
        <f t="shared" si="681"/>
        <v>25577.19</v>
      </c>
      <c r="O7052" s="242">
        <f t="shared" si="682"/>
        <v>0.51519999999996802</v>
      </c>
      <c r="P7052" s="242"/>
      <c r="Q7052" s="179"/>
      <c r="R7052" s="179"/>
      <c r="S7052" s="179"/>
      <c r="T7052" s="179"/>
      <c r="U7052" s="179"/>
      <c r="V7052" s="179"/>
      <c r="W7052" s="179"/>
      <c r="X7052" s="179"/>
      <c r="Y7052" s="179"/>
      <c r="Z7052" s="179"/>
      <c r="AA7052" s="222"/>
      <c r="AB7052" s="222"/>
      <c r="AC7052" s="222"/>
      <c r="AD7052" s="179"/>
      <c r="AE7052" s="179"/>
      <c r="AF7052" s="179"/>
      <c r="AG7052" s="179"/>
      <c r="AH7052" s="179"/>
      <c r="AI7052" s="179"/>
      <c r="AJ7052" s="179"/>
    </row>
    <row r="7053" spans="2:36" x14ac:dyDescent="0.3">
      <c r="B7053" s="224">
        <v>713000</v>
      </c>
      <c r="C7053" s="209">
        <v>302542</v>
      </c>
      <c r="D7053" s="206">
        <f t="shared" si="674"/>
        <v>0.42432258064516132</v>
      </c>
      <c r="E7053" s="208">
        <f t="shared" si="675"/>
        <v>0.45</v>
      </c>
      <c r="F7053" s="207">
        <v>16639.810000000001</v>
      </c>
      <c r="G7053" s="207">
        <v>24203.360000000001</v>
      </c>
      <c r="H7053" s="207">
        <v>27228.78</v>
      </c>
      <c r="I7053" s="214">
        <f t="shared" si="676"/>
        <v>284236</v>
      </c>
      <c r="J7053" s="211">
        <f t="shared" si="677"/>
        <v>0.39864796633941096</v>
      </c>
      <c r="K7053" s="212">
        <f t="shared" si="678"/>
        <v>0.45</v>
      </c>
      <c r="L7053" s="214">
        <f t="shared" si="679"/>
        <v>15632.98</v>
      </c>
      <c r="M7053" s="213">
        <f t="shared" si="680"/>
        <v>22738.880000000001</v>
      </c>
      <c r="N7053" s="213">
        <f t="shared" si="681"/>
        <v>25581.239999999998</v>
      </c>
      <c r="O7053" s="242">
        <f t="shared" si="682"/>
        <v>0.51529999999966092</v>
      </c>
      <c r="P7053" s="242"/>
      <c r="Q7053" s="179"/>
      <c r="R7053" s="179"/>
      <c r="S7053" s="179"/>
      <c r="T7053" s="179"/>
      <c r="U7053" s="179"/>
      <c r="V7053" s="179"/>
      <c r="W7053" s="179"/>
      <c r="X7053" s="179"/>
      <c r="Y7053" s="179"/>
      <c r="Z7053" s="179"/>
      <c r="AA7053" s="222"/>
      <c r="AB7053" s="222"/>
      <c r="AC7053" s="222"/>
      <c r="AD7053" s="179"/>
      <c r="AE7053" s="179"/>
      <c r="AF7053" s="179"/>
      <c r="AG7053" s="179"/>
      <c r="AH7053" s="179"/>
      <c r="AI7053" s="179"/>
      <c r="AJ7053" s="179"/>
    </row>
    <row r="7054" spans="2:36" x14ac:dyDescent="0.3">
      <c r="B7054" s="224">
        <v>713100</v>
      </c>
      <c r="C7054" s="209">
        <v>302587</v>
      </c>
      <c r="D7054" s="206">
        <f t="shared" si="674"/>
        <v>0.42432618146122564</v>
      </c>
      <c r="E7054" s="208">
        <f t="shared" si="675"/>
        <v>0.45</v>
      </c>
      <c r="F7054" s="207">
        <v>16642.28</v>
      </c>
      <c r="G7054" s="207">
        <v>24206.959999999999</v>
      </c>
      <c r="H7054" s="207">
        <v>27232.83</v>
      </c>
      <c r="I7054" s="214">
        <f t="shared" si="676"/>
        <v>284281</v>
      </c>
      <c r="J7054" s="211">
        <f t="shared" si="677"/>
        <v>0.39865516757817976</v>
      </c>
      <c r="K7054" s="212">
        <f t="shared" si="678"/>
        <v>0.45</v>
      </c>
      <c r="L7054" s="214">
        <f t="shared" si="679"/>
        <v>15635.455</v>
      </c>
      <c r="M7054" s="213">
        <f t="shared" si="680"/>
        <v>22742.48</v>
      </c>
      <c r="N7054" s="213">
        <f t="shared" si="681"/>
        <v>25585.289999999997</v>
      </c>
      <c r="O7054" s="242">
        <f t="shared" si="682"/>
        <v>0.51520000000044097</v>
      </c>
      <c r="P7054" s="242"/>
      <c r="Q7054" s="179"/>
      <c r="R7054" s="179"/>
      <c r="S7054" s="179"/>
      <c r="T7054" s="179"/>
      <c r="U7054" s="179"/>
      <c r="V7054" s="179"/>
      <c r="W7054" s="179"/>
      <c r="X7054" s="179"/>
      <c r="Y7054" s="179"/>
      <c r="Z7054" s="179"/>
      <c r="AA7054" s="222"/>
      <c r="AB7054" s="222"/>
      <c r="AC7054" s="222"/>
      <c r="AD7054" s="179"/>
      <c r="AE7054" s="179"/>
      <c r="AF7054" s="179"/>
      <c r="AG7054" s="179"/>
      <c r="AH7054" s="179"/>
      <c r="AI7054" s="179"/>
      <c r="AJ7054" s="179"/>
    </row>
    <row r="7055" spans="2:36" x14ac:dyDescent="0.3">
      <c r="B7055" s="224">
        <v>713200</v>
      </c>
      <c r="C7055" s="209">
        <v>302632</v>
      </c>
      <c r="D7055" s="206">
        <f t="shared" si="674"/>
        <v>0.42432978126752663</v>
      </c>
      <c r="E7055" s="208">
        <f t="shared" si="675"/>
        <v>0.45</v>
      </c>
      <c r="F7055" s="207">
        <v>16644.759999999998</v>
      </c>
      <c r="G7055" s="207">
        <v>24210.560000000001</v>
      </c>
      <c r="H7055" s="207">
        <v>27236.880000000001</v>
      </c>
      <c r="I7055" s="214">
        <f t="shared" si="676"/>
        <v>284326</v>
      </c>
      <c r="J7055" s="211">
        <f t="shared" si="677"/>
        <v>0.39866236679753225</v>
      </c>
      <c r="K7055" s="212">
        <f t="shared" si="678"/>
        <v>0.45</v>
      </c>
      <c r="L7055" s="214">
        <f t="shared" si="679"/>
        <v>15637.93</v>
      </c>
      <c r="M7055" s="213">
        <f t="shared" si="680"/>
        <v>22746.080000000002</v>
      </c>
      <c r="N7055" s="213">
        <f t="shared" si="681"/>
        <v>25589.34</v>
      </c>
      <c r="O7055" s="242">
        <f t="shared" si="682"/>
        <v>0.51530000000013387</v>
      </c>
      <c r="P7055" s="242"/>
      <c r="Q7055" s="179"/>
      <c r="R7055" s="179"/>
      <c r="S7055" s="179"/>
      <c r="T7055" s="179"/>
      <c r="U7055" s="179"/>
      <c r="V7055" s="179"/>
      <c r="W7055" s="179"/>
      <c r="X7055" s="179"/>
      <c r="Y7055" s="179"/>
      <c r="Z7055" s="179"/>
      <c r="AA7055" s="222"/>
      <c r="AB7055" s="222"/>
      <c r="AC7055" s="222"/>
      <c r="AD7055" s="179"/>
      <c r="AE7055" s="179"/>
      <c r="AF7055" s="179"/>
      <c r="AG7055" s="179"/>
      <c r="AH7055" s="179"/>
      <c r="AI7055" s="179"/>
      <c r="AJ7055" s="179"/>
    </row>
    <row r="7056" spans="2:36" x14ac:dyDescent="0.3">
      <c r="B7056" s="224">
        <v>713300</v>
      </c>
      <c r="C7056" s="209">
        <v>302677</v>
      </c>
      <c r="D7056" s="206">
        <f t="shared" si="674"/>
        <v>0.42433338006448901</v>
      </c>
      <c r="E7056" s="208">
        <f t="shared" si="675"/>
        <v>0.45</v>
      </c>
      <c r="F7056" s="207">
        <v>16647.23</v>
      </c>
      <c r="G7056" s="207">
        <v>24214.16</v>
      </c>
      <c r="H7056" s="207">
        <v>27240.93</v>
      </c>
      <c r="I7056" s="214">
        <f t="shared" si="676"/>
        <v>284371</v>
      </c>
      <c r="J7056" s="211">
        <f t="shared" si="677"/>
        <v>0.39866956399831766</v>
      </c>
      <c r="K7056" s="212">
        <f t="shared" si="678"/>
        <v>0.45</v>
      </c>
      <c r="L7056" s="214">
        <f t="shared" si="679"/>
        <v>15640.405000000001</v>
      </c>
      <c r="M7056" s="213">
        <f t="shared" si="680"/>
        <v>22749.68</v>
      </c>
      <c r="N7056" s="213">
        <f t="shared" si="681"/>
        <v>25593.39</v>
      </c>
      <c r="O7056" s="242">
        <f t="shared" si="682"/>
        <v>0.51519999999974975</v>
      </c>
      <c r="P7056" s="242"/>
      <c r="Q7056" s="179"/>
      <c r="R7056" s="179"/>
      <c r="S7056" s="179"/>
      <c r="T7056" s="179"/>
      <c r="U7056" s="179"/>
      <c r="V7056" s="179"/>
      <c r="W7056" s="179"/>
      <c r="X7056" s="179"/>
      <c r="Y7056" s="179"/>
      <c r="Z7056" s="179"/>
      <c r="AA7056" s="222"/>
      <c r="AB7056" s="222"/>
      <c r="AC7056" s="222"/>
      <c r="AD7056" s="179"/>
      <c r="AE7056" s="179"/>
      <c r="AF7056" s="179"/>
      <c r="AG7056" s="179"/>
      <c r="AH7056" s="179"/>
      <c r="AI7056" s="179"/>
      <c r="AJ7056" s="179"/>
    </row>
    <row r="7057" spans="2:36" x14ac:dyDescent="0.3">
      <c r="B7057" s="224">
        <v>713400</v>
      </c>
      <c r="C7057" s="209">
        <v>302722</v>
      </c>
      <c r="D7057" s="206">
        <f t="shared" si="674"/>
        <v>0.42433697785253716</v>
      </c>
      <c r="E7057" s="208">
        <f t="shared" si="675"/>
        <v>0.45</v>
      </c>
      <c r="F7057" s="207">
        <v>16649.71</v>
      </c>
      <c r="G7057" s="207">
        <v>24217.759999999998</v>
      </c>
      <c r="H7057" s="207">
        <v>27244.98</v>
      </c>
      <c r="I7057" s="214">
        <f t="shared" si="676"/>
        <v>284416</v>
      </c>
      <c r="J7057" s="211">
        <f t="shared" si="677"/>
        <v>0.3986767591813849</v>
      </c>
      <c r="K7057" s="212">
        <f t="shared" si="678"/>
        <v>0.45</v>
      </c>
      <c r="L7057" s="214">
        <f t="shared" si="679"/>
        <v>15642.88</v>
      </c>
      <c r="M7057" s="213">
        <f t="shared" si="680"/>
        <v>22753.279999999999</v>
      </c>
      <c r="N7057" s="213">
        <f t="shared" si="681"/>
        <v>25597.439999999999</v>
      </c>
      <c r="O7057" s="242">
        <f t="shared" si="682"/>
        <v>0.51530000000002474</v>
      </c>
      <c r="P7057" s="242"/>
      <c r="Q7057" s="179"/>
      <c r="R7057" s="179"/>
      <c r="S7057" s="179"/>
      <c r="T7057" s="179"/>
      <c r="U7057" s="179"/>
      <c r="V7057" s="179"/>
      <c r="W7057" s="179"/>
      <c r="X7057" s="179"/>
      <c r="Y7057" s="179"/>
      <c r="Z7057" s="179"/>
      <c r="AA7057" s="222"/>
      <c r="AB7057" s="222"/>
      <c r="AC7057" s="222"/>
      <c r="AD7057" s="179"/>
      <c r="AE7057" s="179"/>
      <c r="AF7057" s="179"/>
      <c r="AG7057" s="179"/>
      <c r="AH7057" s="179"/>
      <c r="AI7057" s="179"/>
      <c r="AJ7057" s="179"/>
    </row>
    <row r="7058" spans="2:36" x14ac:dyDescent="0.3">
      <c r="B7058" s="224">
        <v>713500</v>
      </c>
      <c r="C7058" s="209">
        <v>302767</v>
      </c>
      <c r="D7058" s="206">
        <f t="shared" si="674"/>
        <v>0.42434057463209529</v>
      </c>
      <c r="E7058" s="208">
        <f t="shared" si="675"/>
        <v>0.45</v>
      </c>
      <c r="F7058" s="207">
        <v>16652.18</v>
      </c>
      <c r="G7058" s="207">
        <v>24221.360000000001</v>
      </c>
      <c r="H7058" s="207">
        <v>27249.03</v>
      </c>
      <c r="I7058" s="214">
        <f t="shared" si="676"/>
        <v>284461</v>
      </c>
      <c r="J7058" s="211">
        <f t="shared" si="677"/>
        <v>0.39868395234758236</v>
      </c>
      <c r="K7058" s="212">
        <f t="shared" si="678"/>
        <v>0.45</v>
      </c>
      <c r="L7058" s="214">
        <f t="shared" si="679"/>
        <v>15645.355</v>
      </c>
      <c r="M7058" s="213">
        <f t="shared" si="680"/>
        <v>22756.880000000001</v>
      </c>
      <c r="N7058" s="213">
        <f t="shared" si="681"/>
        <v>25601.489999999998</v>
      </c>
      <c r="O7058" s="242">
        <f t="shared" si="682"/>
        <v>0.51519999999964061</v>
      </c>
      <c r="P7058" s="242"/>
      <c r="Q7058" s="179"/>
      <c r="R7058" s="179"/>
      <c r="S7058" s="179"/>
      <c r="T7058" s="179"/>
      <c r="U7058" s="179"/>
      <c r="V7058" s="179"/>
      <c r="W7058" s="179"/>
      <c r="X7058" s="179"/>
      <c r="Y7058" s="179"/>
      <c r="Z7058" s="179"/>
      <c r="AA7058" s="222"/>
      <c r="AB7058" s="222"/>
      <c r="AC7058" s="222"/>
      <c r="AD7058" s="179"/>
      <c r="AE7058" s="179"/>
      <c r="AF7058" s="179"/>
      <c r="AG7058" s="179"/>
      <c r="AH7058" s="179"/>
      <c r="AI7058" s="179"/>
      <c r="AJ7058" s="179"/>
    </row>
    <row r="7059" spans="2:36" x14ac:dyDescent="0.3">
      <c r="B7059" s="224">
        <v>713600</v>
      </c>
      <c r="C7059" s="209">
        <v>302812</v>
      </c>
      <c r="D7059" s="206">
        <f t="shared" si="674"/>
        <v>0.42434417040358746</v>
      </c>
      <c r="E7059" s="208">
        <f t="shared" si="675"/>
        <v>0.45</v>
      </c>
      <c r="F7059" s="207">
        <v>16654.66</v>
      </c>
      <c r="G7059" s="207">
        <v>24224.959999999999</v>
      </c>
      <c r="H7059" s="207">
        <v>27253.08</v>
      </c>
      <c r="I7059" s="214">
        <f t="shared" si="676"/>
        <v>284506</v>
      </c>
      <c r="J7059" s="211">
        <f t="shared" si="677"/>
        <v>0.39869114349775786</v>
      </c>
      <c r="K7059" s="212">
        <f t="shared" si="678"/>
        <v>0.45</v>
      </c>
      <c r="L7059" s="214">
        <f t="shared" si="679"/>
        <v>15647.83</v>
      </c>
      <c r="M7059" s="213">
        <f t="shared" si="680"/>
        <v>22760.48</v>
      </c>
      <c r="N7059" s="213">
        <f t="shared" si="681"/>
        <v>25605.539999999997</v>
      </c>
      <c r="O7059" s="242">
        <f t="shared" si="682"/>
        <v>0.5152999999999156</v>
      </c>
      <c r="P7059" s="242"/>
      <c r="Q7059" s="179"/>
      <c r="R7059" s="179"/>
      <c r="S7059" s="179"/>
      <c r="T7059" s="179"/>
      <c r="U7059" s="179"/>
      <c r="V7059" s="179"/>
      <c r="W7059" s="179"/>
      <c r="X7059" s="179"/>
      <c r="Y7059" s="179"/>
      <c r="Z7059" s="179"/>
      <c r="AA7059" s="222"/>
      <c r="AB7059" s="222"/>
      <c r="AC7059" s="222"/>
      <c r="AD7059" s="179"/>
      <c r="AE7059" s="179"/>
      <c r="AF7059" s="179"/>
      <c r="AG7059" s="179"/>
      <c r="AH7059" s="179"/>
      <c r="AI7059" s="179"/>
      <c r="AJ7059" s="179"/>
    </row>
    <row r="7060" spans="2:36" x14ac:dyDescent="0.3">
      <c r="B7060" s="224">
        <v>713700</v>
      </c>
      <c r="C7060" s="209">
        <v>302857</v>
      </c>
      <c r="D7060" s="206">
        <f t="shared" si="674"/>
        <v>0.42434776516743727</v>
      </c>
      <c r="E7060" s="208">
        <f t="shared" si="675"/>
        <v>0.45</v>
      </c>
      <c r="F7060" s="207">
        <v>16657.13</v>
      </c>
      <c r="G7060" s="207">
        <v>24228.560000000001</v>
      </c>
      <c r="H7060" s="207">
        <v>27257.13</v>
      </c>
      <c r="I7060" s="214">
        <f t="shared" si="676"/>
        <v>284551</v>
      </c>
      <c r="J7060" s="211">
        <f t="shared" si="677"/>
        <v>0.39869833263275889</v>
      </c>
      <c r="K7060" s="212">
        <f t="shared" si="678"/>
        <v>0.45</v>
      </c>
      <c r="L7060" s="214">
        <f t="shared" si="679"/>
        <v>15650.305</v>
      </c>
      <c r="M7060" s="213">
        <f t="shared" si="680"/>
        <v>22764.080000000002</v>
      </c>
      <c r="N7060" s="213">
        <f t="shared" si="681"/>
        <v>25609.59</v>
      </c>
      <c r="O7060" s="242">
        <f t="shared" si="682"/>
        <v>0.51520000000007715</v>
      </c>
      <c r="P7060" s="242"/>
      <c r="Q7060" s="179"/>
      <c r="R7060" s="179"/>
      <c r="S7060" s="179"/>
      <c r="T7060" s="179"/>
      <c r="U7060" s="179"/>
      <c r="V7060" s="179"/>
      <c r="W7060" s="179"/>
      <c r="X7060" s="179"/>
      <c r="Y7060" s="179"/>
      <c r="Z7060" s="179"/>
      <c r="AA7060" s="222"/>
      <c r="AB7060" s="222"/>
      <c r="AC7060" s="222"/>
      <c r="AD7060" s="179"/>
      <c r="AE7060" s="179"/>
      <c r="AF7060" s="179"/>
      <c r="AG7060" s="179"/>
      <c r="AH7060" s="179"/>
      <c r="AI7060" s="179"/>
      <c r="AJ7060" s="179"/>
    </row>
    <row r="7061" spans="2:36" x14ac:dyDescent="0.3">
      <c r="B7061" s="224">
        <v>713800</v>
      </c>
      <c r="C7061" s="209">
        <v>302902</v>
      </c>
      <c r="D7061" s="206">
        <f t="shared" si="674"/>
        <v>0.42435135892406839</v>
      </c>
      <c r="E7061" s="208">
        <f t="shared" si="675"/>
        <v>0.45</v>
      </c>
      <c r="F7061" s="207">
        <v>16659.61</v>
      </c>
      <c r="G7061" s="207">
        <v>24232.16</v>
      </c>
      <c r="H7061" s="207">
        <v>27261.18</v>
      </c>
      <c r="I7061" s="214">
        <f t="shared" si="676"/>
        <v>284596</v>
      </c>
      <c r="J7061" s="211">
        <f t="shared" si="677"/>
        <v>0.39870551975343232</v>
      </c>
      <c r="K7061" s="212">
        <f t="shared" si="678"/>
        <v>0.45</v>
      </c>
      <c r="L7061" s="214">
        <f t="shared" si="679"/>
        <v>15652.78</v>
      </c>
      <c r="M7061" s="213">
        <f t="shared" si="680"/>
        <v>22767.68</v>
      </c>
      <c r="N7061" s="213">
        <f t="shared" si="681"/>
        <v>25613.64</v>
      </c>
      <c r="O7061" s="242">
        <f t="shared" si="682"/>
        <v>0.51529999999977005</v>
      </c>
      <c r="P7061" s="242"/>
      <c r="Q7061" s="179"/>
      <c r="R7061" s="179"/>
      <c r="S7061" s="179"/>
      <c r="T7061" s="179"/>
      <c r="U7061" s="179"/>
      <c r="V7061" s="179"/>
      <c r="W7061" s="179"/>
      <c r="X7061" s="179"/>
      <c r="Y7061" s="179"/>
      <c r="Z7061" s="179"/>
      <c r="AA7061" s="222"/>
      <c r="AB7061" s="222"/>
      <c r="AC7061" s="222"/>
      <c r="AD7061" s="179"/>
      <c r="AE7061" s="179"/>
      <c r="AF7061" s="179"/>
      <c r="AG7061" s="179"/>
      <c r="AH7061" s="179"/>
      <c r="AI7061" s="179"/>
      <c r="AJ7061" s="179"/>
    </row>
    <row r="7062" spans="2:36" x14ac:dyDescent="0.3">
      <c r="B7062" s="224">
        <v>713900</v>
      </c>
      <c r="C7062" s="209">
        <v>302947</v>
      </c>
      <c r="D7062" s="206">
        <f t="shared" si="674"/>
        <v>0.42435495167390391</v>
      </c>
      <c r="E7062" s="208">
        <f t="shared" si="675"/>
        <v>0.45</v>
      </c>
      <c r="F7062" s="207">
        <v>16662.080000000002</v>
      </c>
      <c r="G7062" s="207">
        <v>24235.759999999998</v>
      </c>
      <c r="H7062" s="207">
        <v>27265.23</v>
      </c>
      <c r="I7062" s="214">
        <f t="shared" si="676"/>
        <v>284641</v>
      </c>
      <c r="J7062" s="211">
        <f t="shared" si="677"/>
        <v>0.39871270486062471</v>
      </c>
      <c r="K7062" s="212">
        <f t="shared" si="678"/>
        <v>0.45</v>
      </c>
      <c r="L7062" s="214">
        <f t="shared" si="679"/>
        <v>15655.254999999999</v>
      </c>
      <c r="M7062" s="213">
        <f t="shared" si="680"/>
        <v>22771.279999999999</v>
      </c>
      <c r="N7062" s="213">
        <f t="shared" si="681"/>
        <v>25617.69</v>
      </c>
      <c r="O7062" s="242">
        <f t="shared" si="682"/>
        <v>0.51519999999996802</v>
      </c>
      <c r="P7062" s="242"/>
      <c r="Q7062" s="179"/>
      <c r="R7062" s="179"/>
      <c r="S7062" s="179"/>
      <c r="T7062" s="179"/>
      <c r="U7062" s="179"/>
      <c r="V7062" s="179"/>
      <c r="W7062" s="179"/>
      <c r="X7062" s="179"/>
      <c r="Y7062" s="179"/>
      <c r="Z7062" s="179"/>
      <c r="AA7062" s="222"/>
      <c r="AB7062" s="222"/>
      <c r="AC7062" s="222"/>
      <c r="AD7062" s="179"/>
      <c r="AE7062" s="179"/>
      <c r="AF7062" s="179"/>
      <c r="AG7062" s="179"/>
      <c r="AH7062" s="179"/>
      <c r="AI7062" s="179"/>
      <c r="AJ7062" s="179"/>
    </row>
    <row r="7063" spans="2:36" x14ac:dyDescent="0.3">
      <c r="B7063" s="224">
        <v>714000</v>
      </c>
      <c r="C7063" s="209">
        <v>302992</v>
      </c>
      <c r="D7063" s="206">
        <f t="shared" si="674"/>
        <v>0.42435854341736695</v>
      </c>
      <c r="E7063" s="208">
        <f t="shared" si="675"/>
        <v>0.45</v>
      </c>
      <c r="F7063" s="207">
        <v>16664.560000000001</v>
      </c>
      <c r="G7063" s="207">
        <v>24239.360000000001</v>
      </c>
      <c r="H7063" s="207">
        <v>27269.279999999999</v>
      </c>
      <c r="I7063" s="214">
        <f t="shared" si="676"/>
        <v>284686</v>
      </c>
      <c r="J7063" s="211">
        <f t="shared" si="677"/>
        <v>0.3987198879551821</v>
      </c>
      <c r="K7063" s="212">
        <f t="shared" si="678"/>
        <v>0.45</v>
      </c>
      <c r="L7063" s="214">
        <f t="shared" si="679"/>
        <v>15657.73</v>
      </c>
      <c r="M7063" s="213">
        <f t="shared" si="680"/>
        <v>22774.880000000001</v>
      </c>
      <c r="N7063" s="213">
        <f t="shared" si="681"/>
        <v>25621.739999999998</v>
      </c>
      <c r="O7063" s="242">
        <f t="shared" si="682"/>
        <v>0.51529999999966092</v>
      </c>
      <c r="P7063" s="242"/>
      <c r="Q7063" s="179"/>
      <c r="R7063" s="179"/>
      <c r="S7063" s="179"/>
      <c r="T7063" s="179"/>
      <c r="U7063" s="179"/>
      <c r="V7063" s="179"/>
      <c r="W7063" s="179"/>
      <c r="X7063" s="179"/>
      <c r="Y7063" s="179"/>
      <c r="Z7063" s="179"/>
      <c r="AA7063" s="222"/>
      <c r="AB7063" s="222"/>
      <c r="AC7063" s="222"/>
      <c r="AD7063" s="179"/>
      <c r="AE7063" s="179"/>
      <c r="AF7063" s="179"/>
      <c r="AG7063" s="179"/>
      <c r="AH7063" s="179"/>
      <c r="AI7063" s="179"/>
      <c r="AJ7063" s="179"/>
    </row>
    <row r="7064" spans="2:36" x14ac:dyDescent="0.3">
      <c r="B7064" s="224">
        <v>714100</v>
      </c>
      <c r="C7064" s="209">
        <v>303037</v>
      </c>
      <c r="D7064" s="206">
        <f t="shared" ref="D7064:D7127" si="683">C7064/B7064</f>
        <v>0.42436213415488028</v>
      </c>
      <c r="E7064" s="208">
        <f t="shared" ref="E7064:E7127" si="684">(C7064-C7063)/(B7064-B7063)</f>
        <v>0.45</v>
      </c>
      <c r="F7064" s="207">
        <v>16667.03</v>
      </c>
      <c r="G7064" s="207">
        <v>24242.959999999999</v>
      </c>
      <c r="H7064" s="207">
        <v>27273.33</v>
      </c>
      <c r="I7064" s="214">
        <f t="shared" si="676"/>
        <v>284731</v>
      </c>
      <c r="J7064" s="211">
        <f t="shared" si="677"/>
        <v>0.39872706903794986</v>
      </c>
      <c r="K7064" s="212">
        <f t="shared" si="678"/>
        <v>0.45</v>
      </c>
      <c r="L7064" s="214">
        <f t="shared" si="679"/>
        <v>15660.205</v>
      </c>
      <c r="M7064" s="213">
        <f t="shared" si="680"/>
        <v>22778.48</v>
      </c>
      <c r="N7064" s="213">
        <f t="shared" si="681"/>
        <v>25625.789999999997</v>
      </c>
      <c r="O7064" s="242">
        <f t="shared" si="682"/>
        <v>0.51520000000044097</v>
      </c>
      <c r="P7064" s="242"/>
      <c r="Q7064" s="179"/>
      <c r="R7064" s="179"/>
      <c r="S7064" s="179"/>
      <c r="T7064" s="179"/>
      <c r="U7064" s="179"/>
      <c r="V7064" s="179"/>
      <c r="W7064" s="179"/>
      <c r="X7064" s="179"/>
      <c r="Y7064" s="179"/>
      <c r="Z7064" s="179"/>
      <c r="AA7064" s="222"/>
      <c r="AB7064" s="222"/>
      <c r="AC7064" s="222"/>
      <c r="AD7064" s="179"/>
      <c r="AE7064" s="179"/>
      <c r="AF7064" s="179"/>
      <c r="AG7064" s="179"/>
      <c r="AH7064" s="179"/>
      <c r="AI7064" s="179"/>
      <c r="AJ7064" s="179"/>
    </row>
    <row r="7065" spans="2:36" x14ac:dyDescent="0.3">
      <c r="B7065" s="224">
        <v>714200</v>
      </c>
      <c r="C7065" s="209">
        <v>303082</v>
      </c>
      <c r="D7065" s="206">
        <f t="shared" si="683"/>
        <v>0.42436572388686644</v>
      </c>
      <c r="E7065" s="208">
        <f t="shared" si="684"/>
        <v>0.45</v>
      </c>
      <c r="F7065" s="207">
        <v>16669.509999999998</v>
      </c>
      <c r="G7065" s="207">
        <v>24246.560000000001</v>
      </c>
      <c r="H7065" s="207">
        <v>27277.38</v>
      </c>
      <c r="I7065" s="214">
        <f t="shared" si="676"/>
        <v>284776</v>
      </c>
      <c r="J7065" s="211">
        <f t="shared" si="677"/>
        <v>0.39873424810977315</v>
      </c>
      <c r="K7065" s="212">
        <f t="shared" si="678"/>
        <v>0.45</v>
      </c>
      <c r="L7065" s="214">
        <f t="shared" si="679"/>
        <v>15662.68</v>
      </c>
      <c r="M7065" s="213">
        <f t="shared" si="680"/>
        <v>22782.080000000002</v>
      </c>
      <c r="N7065" s="213">
        <f t="shared" si="681"/>
        <v>25629.84</v>
      </c>
      <c r="O7065" s="242">
        <f t="shared" si="682"/>
        <v>0.51530000000013387</v>
      </c>
      <c r="P7065" s="242"/>
      <c r="Q7065" s="179"/>
      <c r="R7065" s="179"/>
      <c r="S7065" s="179"/>
      <c r="T7065" s="179"/>
      <c r="U7065" s="179"/>
      <c r="V7065" s="179"/>
      <c r="W7065" s="179"/>
      <c r="X7065" s="179"/>
      <c r="Y7065" s="179"/>
      <c r="Z7065" s="179"/>
      <c r="AA7065" s="222"/>
      <c r="AB7065" s="222"/>
      <c r="AC7065" s="222"/>
      <c r="AD7065" s="179"/>
      <c r="AE7065" s="179"/>
      <c r="AF7065" s="179"/>
      <c r="AG7065" s="179"/>
      <c r="AH7065" s="179"/>
      <c r="AI7065" s="179"/>
      <c r="AJ7065" s="179"/>
    </row>
    <row r="7066" spans="2:36" x14ac:dyDescent="0.3">
      <c r="B7066" s="224">
        <v>714300</v>
      </c>
      <c r="C7066" s="209">
        <v>303127</v>
      </c>
      <c r="D7066" s="206">
        <f t="shared" si="683"/>
        <v>0.42436931261374772</v>
      </c>
      <c r="E7066" s="208">
        <f t="shared" si="684"/>
        <v>0.45</v>
      </c>
      <c r="F7066" s="207">
        <v>16671.98</v>
      </c>
      <c r="G7066" s="207">
        <v>24250.16</v>
      </c>
      <c r="H7066" s="207">
        <v>27281.43</v>
      </c>
      <c r="I7066" s="214">
        <f t="shared" si="676"/>
        <v>284821</v>
      </c>
      <c r="J7066" s="211">
        <f t="shared" si="677"/>
        <v>0.39874142517149658</v>
      </c>
      <c r="K7066" s="212">
        <f t="shared" si="678"/>
        <v>0.45</v>
      </c>
      <c r="L7066" s="214">
        <f t="shared" si="679"/>
        <v>15665.155000000001</v>
      </c>
      <c r="M7066" s="213">
        <f t="shared" si="680"/>
        <v>22785.68</v>
      </c>
      <c r="N7066" s="213">
        <f t="shared" si="681"/>
        <v>25633.89</v>
      </c>
      <c r="O7066" s="242">
        <f t="shared" si="682"/>
        <v>0.51519999999974975</v>
      </c>
      <c r="P7066" s="242"/>
      <c r="Q7066" s="179"/>
      <c r="R7066" s="179"/>
      <c r="S7066" s="179"/>
      <c r="T7066" s="179"/>
      <c r="U7066" s="179"/>
      <c r="V7066" s="179"/>
      <c r="W7066" s="179"/>
      <c r="X7066" s="179"/>
      <c r="Y7066" s="179"/>
      <c r="Z7066" s="179"/>
      <c r="AA7066" s="222"/>
      <c r="AB7066" s="222"/>
      <c r="AC7066" s="222"/>
      <c r="AD7066" s="179"/>
      <c r="AE7066" s="179"/>
      <c r="AF7066" s="179"/>
      <c r="AG7066" s="179"/>
      <c r="AH7066" s="179"/>
      <c r="AI7066" s="179"/>
      <c r="AJ7066" s="179"/>
    </row>
    <row r="7067" spans="2:36" x14ac:dyDescent="0.3">
      <c r="B7067" s="224">
        <v>714400</v>
      </c>
      <c r="C7067" s="209">
        <v>303172</v>
      </c>
      <c r="D7067" s="206">
        <f t="shared" si="683"/>
        <v>0.42437290033594627</v>
      </c>
      <c r="E7067" s="208">
        <f t="shared" si="684"/>
        <v>0.45</v>
      </c>
      <c r="F7067" s="207">
        <v>16674.46</v>
      </c>
      <c r="G7067" s="207">
        <v>24253.759999999998</v>
      </c>
      <c r="H7067" s="207">
        <v>27285.48</v>
      </c>
      <c r="I7067" s="214">
        <f t="shared" si="676"/>
        <v>284866</v>
      </c>
      <c r="J7067" s="211">
        <f t="shared" si="677"/>
        <v>0.39874860022396419</v>
      </c>
      <c r="K7067" s="212">
        <f t="shared" si="678"/>
        <v>0.45</v>
      </c>
      <c r="L7067" s="214">
        <f t="shared" si="679"/>
        <v>15667.63</v>
      </c>
      <c r="M7067" s="213">
        <f t="shared" si="680"/>
        <v>22789.279999999999</v>
      </c>
      <c r="N7067" s="213">
        <f t="shared" si="681"/>
        <v>25637.94</v>
      </c>
      <c r="O7067" s="242">
        <f t="shared" si="682"/>
        <v>0.51530000000002474</v>
      </c>
      <c r="P7067" s="242"/>
      <c r="Q7067" s="179"/>
      <c r="R7067" s="179"/>
      <c r="S7067" s="179"/>
      <c r="T7067" s="179"/>
      <c r="U7067" s="179"/>
      <c r="V7067" s="179"/>
      <c r="W7067" s="179"/>
      <c r="X7067" s="179"/>
      <c r="Y7067" s="179"/>
      <c r="Z7067" s="179"/>
      <c r="AA7067" s="222"/>
      <c r="AB7067" s="222"/>
      <c r="AC7067" s="222"/>
      <c r="AD7067" s="179"/>
      <c r="AE7067" s="179"/>
      <c r="AF7067" s="179"/>
      <c r="AG7067" s="179"/>
      <c r="AH7067" s="179"/>
      <c r="AI7067" s="179"/>
      <c r="AJ7067" s="179"/>
    </row>
    <row r="7068" spans="2:36" x14ac:dyDescent="0.3">
      <c r="B7068" s="224">
        <v>714500</v>
      </c>
      <c r="C7068" s="209">
        <v>303217</v>
      </c>
      <c r="D7068" s="206">
        <f t="shared" si="683"/>
        <v>0.42437648705388381</v>
      </c>
      <c r="E7068" s="208">
        <f t="shared" si="684"/>
        <v>0.45</v>
      </c>
      <c r="F7068" s="207">
        <v>16676.93</v>
      </c>
      <c r="G7068" s="207">
        <v>24257.360000000001</v>
      </c>
      <c r="H7068" s="207">
        <v>27289.53</v>
      </c>
      <c r="I7068" s="214">
        <f t="shared" si="676"/>
        <v>284911</v>
      </c>
      <c r="J7068" s="211">
        <f t="shared" si="677"/>
        <v>0.39875577326801959</v>
      </c>
      <c r="K7068" s="212">
        <f t="shared" si="678"/>
        <v>0.45</v>
      </c>
      <c r="L7068" s="214">
        <f t="shared" si="679"/>
        <v>15670.105</v>
      </c>
      <c r="M7068" s="213">
        <f t="shared" si="680"/>
        <v>22792.880000000001</v>
      </c>
      <c r="N7068" s="213">
        <f t="shared" si="681"/>
        <v>25641.989999999998</v>
      </c>
      <c r="O7068" s="242">
        <f t="shared" si="682"/>
        <v>0.51519999999964061</v>
      </c>
      <c r="P7068" s="242"/>
      <c r="Q7068" s="179"/>
      <c r="R7068" s="179"/>
      <c r="S7068" s="179"/>
      <c r="T7068" s="179"/>
      <c r="U7068" s="179"/>
      <c r="V7068" s="179"/>
      <c r="W7068" s="179"/>
      <c r="X7068" s="179"/>
      <c r="Y7068" s="179"/>
      <c r="Z7068" s="179"/>
      <c r="AA7068" s="222"/>
      <c r="AB7068" s="222"/>
      <c r="AC7068" s="222"/>
      <c r="AD7068" s="179"/>
      <c r="AE7068" s="179"/>
      <c r="AF7068" s="179"/>
      <c r="AG7068" s="179"/>
      <c r="AH7068" s="179"/>
      <c r="AI7068" s="179"/>
      <c r="AJ7068" s="179"/>
    </row>
    <row r="7069" spans="2:36" x14ac:dyDescent="0.3">
      <c r="B7069" s="224">
        <v>714600</v>
      </c>
      <c r="C7069" s="209">
        <v>303262</v>
      </c>
      <c r="D7069" s="206">
        <f t="shared" si="683"/>
        <v>0.42438007276798206</v>
      </c>
      <c r="E7069" s="208">
        <f t="shared" si="684"/>
        <v>0.45</v>
      </c>
      <c r="F7069" s="207">
        <v>16679.41</v>
      </c>
      <c r="G7069" s="207">
        <v>24260.959999999999</v>
      </c>
      <c r="H7069" s="207">
        <v>27293.58</v>
      </c>
      <c r="I7069" s="214">
        <f t="shared" si="676"/>
        <v>284956</v>
      </c>
      <c r="J7069" s="211">
        <f t="shared" si="677"/>
        <v>0.39876294430450604</v>
      </c>
      <c r="K7069" s="212">
        <f t="shared" si="678"/>
        <v>0.45</v>
      </c>
      <c r="L7069" s="214">
        <f t="shared" si="679"/>
        <v>15672.58</v>
      </c>
      <c r="M7069" s="213">
        <f t="shared" si="680"/>
        <v>22796.48</v>
      </c>
      <c r="N7069" s="213">
        <f t="shared" si="681"/>
        <v>25646.039999999997</v>
      </c>
      <c r="O7069" s="242">
        <f t="shared" si="682"/>
        <v>0.5152999999999156</v>
      </c>
      <c r="P7069" s="242"/>
      <c r="Q7069" s="179"/>
      <c r="R7069" s="179"/>
      <c r="S7069" s="179"/>
      <c r="T7069" s="179"/>
      <c r="U7069" s="179"/>
      <c r="V7069" s="179"/>
      <c r="W7069" s="179"/>
      <c r="X7069" s="179"/>
      <c r="Y7069" s="179"/>
      <c r="Z7069" s="179"/>
      <c r="AA7069" s="222"/>
      <c r="AB7069" s="222"/>
      <c r="AC7069" s="222"/>
      <c r="AD7069" s="179"/>
      <c r="AE7069" s="179"/>
      <c r="AF7069" s="179"/>
      <c r="AG7069" s="179"/>
      <c r="AH7069" s="179"/>
      <c r="AI7069" s="179"/>
      <c r="AJ7069" s="179"/>
    </row>
    <row r="7070" spans="2:36" x14ac:dyDescent="0.3">
      <c r="B7070" s="224">
        <v>714700</v>
      </c>
      <c r="C7070" s="209">
        <v>303307</v>
      </c>
      <c r="D7070" s="206">
        <f t="shared" si="683"/>
        <v>0.42438365747866236</v>
      </c>
      <c r="E7070" s="208">
        <f t="shared" si="684"/>
        <v>0.45</v>
      </c>
      <c r="F7070" s="207">
        <v>16681.88</v>
      </c>
      <c r="G7070" s="207">
        <v>24264.560000000001</v>
      </c>
      <c r="H7070" s="207">
        <v>27297.63</v>
      </c>
      <c r="I7070" s="214">
        <f t="shared" si="676"/>
        <v>285001</v>
      </c>
      <c r="J7070" s="211">
        <f t="shared" si="677"/>
        <v>0.39877011333426615</v>
      </c>
      <c r="K7070" s="212">
        <f t="shared" si="678"/>
        <v>0.45</v>
      </c>
      <c r="L7070" s="214">
        <f t="shared" si="679"/>
        <v>15675.055</v>
      </c>
      <c r="M7070" s="213">
        <f t="shared" si="680"/>
        <v>22800.080000000002</v>
      </c>
      <c r="N7070" s="213">
        <f t="shared" si="681"/>
        <v>25650.09</v>
      </c>
      <c r="O7070" s="242">
        <f t="shared" si="682"/>
        <v>0.51520000000007715</v>
      </c>
      <c r="P7070" s="242"/>
      <c r="Q7070" s="179"/>
      <c r="R7070" s="179"/>
      <c r="S7070" s="179"/>
      <c r="T7070" s="179"/>
      <c r="U7070" s="179"/>
      <c r="V7070" s="179"/>
      <c r="W7070" s="179"/>
      <c r="X7070" s="179"/>
      <c r="Y7070" s="179"/>
      <c r="Z7070" s="179"/>
      <c r="AA7070" s="222"/>
      <c r="AB7070" s="222"/>
      <c r="AC7070" s="222"/>
      <c r="AD7070" s="179"/>
      <c r="AE7070" s="179"/>
      <c r="AF7070" s="179"/>
      <c r="AG7070" s="179"/>
      <c r="AH7070" s="179"/>
      <c r="AI7070" s="179"/>
      <c r="AJ7070" s="179"/>
    </row>
    <row r="7071" spans="2:36" x14ac:dyDescent="0.3">
      <c r="B7071" s="224">
        <v>714800</v>
      </c>
      <c r="C7071" s="209">
        <v>303352</v>
      </c>
      <c r="D7071" s="206">
        <f t="shared" si="683"/>
        <v>0.42438724118634585</v>
      </c>
      <c r="E7071" s="208">
        <f t="shared" si="684"/>
        <v>0.45</v>
      </c>
      <c r="F7071" s="207">
        <v>16684.36</v>
      </c>
      <c r="G7071" s="207">
        <v>24268.16</v>
      </c>
      <c r="H7071" s="207">
        <v>27301.68</v>
      </c>
      <c r="I7071" s="214">
        <f t="shared" si="676"/>
        <v>285046</v>
      </c>
      <c r="J7071" s="211">
        <f t="shared" si="677"/>
        <v>0.39877728035814214</v>
      </c>
      <c r="K7071" s="212">
        <f t="shared" si="678"/>
        <v>0.45</v>
      </c>
      <c r="L7071" s="214">
        <f t="shared" si="679"/>
        <v>15677.53</v>
      </c>
      <c r="M7071" s="213">
        <f t="shared" si="680"/>
        <v>22803.68</v>
      </c>
      <c r="N7071" s="213">
        <f t="shared" si="681"/>
        <v>25654.14</v>
      </c>
      <c r="O7071" s="242">
        <f t="shared" si="682"/>
        <v>0.51529999999977005</v>
      </c>
      <c r="P7071" s="242"/>
      <c r="Q7071" s="179"/>
      <c r="R7071" s="179"/>
      <c r="S7071" s="179"/>
      <c r="T7071" s="179"/>
      <c r="U7071" s="179"/>
      <c r="V7071" s="179"/>
      <c r="W7071" s="179"/>
      <c r="X7071" s="179"/>
      <c r="Y7071" s="179"/>
      <c r="Z7071" s="179"/>
      <c r="AA7071" s="222"/>
      <c r="AB7071" s="222"/>
      <c r="AC7071" s="222"/>
      <c r="AD7071" s="179"/>
      <c r="AE7071" s="179"/>
      <c r="AF7071" s="179"/>
      <c r="AG7071" s="179"/>
      <c r="AH7071" s="179"/>
      <c r="AI7071" s="179"/>
      <c r="AJ7071" s="179"/>
    </row>
    <row r="7072" spans="2:36" x14ac:dyDescent="0.3">
      <c r="B7072" s="224">
        <v>714900</v>
      </c>
      <c r="C7072" s="209">
        <v>303397</v>
      </c>
      <c r="D7072" s="206">
        <f t="shared" si="683"/>
        <v>0.42439082389145333</v>
      </c>
      <c r="E7072" s="208">
        <f t="shared" si="684"/>
        <v>0.45</v>
      </c>
      <c r="F7072" s="207">
        <v>16686.830000000002</v>
      </c>
      <c r="G7072" s="207">
        <v>24271.759999999998</v>
      </c>
      <c r="H7072" s="207">
        <v>27305.73</v>
      </c>
      <c r="I7072" s="214">
        <f t="shared" si="676"/>
        <v>285091</v>
      </c>
      <c r="J7072" s="211">
        <f t="shared" si="677"/>
        <v>0.39878444537697583</v>
      </c>
      <c r="K7072" s="212">
        <f t="shared" si="678"/>
        <v>0.45</v>
      </c>
      <c r="L7072" s="214">
        <f t="shared" si="679"/>
        <v>15680.004999999999</v>
      </c>
      <c r="M7072" s="213">
        <f t="shared" si="680"/>
        <v>22807.279999999999</v>
      </c>
      <c r="N7072" s="213">
        <f t="shared" si="681"/>
        <v>25658.19</v>
      </c>
      <c r="O7072" s="242">
        <f t="shared" si="682"/>
        <v>0.51519999999996802</v>
      </c>
      <c r="P7072" s="242"/>
      <c r="Q7072" s="179"/>
      <c r="R7072" s="179"/>
      <c r="S7072" s="179"/>
      <c r="T7072" s="179"/>
      <c r="U7072" s="179"/>
      <c r="V7072" s="179"/>
      <c r="W7072" s="179"/>
      <c r="X7072" s="179"/>
      <c r="Y7072" s="179"/>
      <c r="Z7072" s="179"/>
      <c r="AA7072" s="222"/>
      <c r="AB7072" s="222"/>
      <c r="AC7072" s="222"/>
      <c r="AD7072" s="179"/>
      <c r="AE7072" s="179"/>
      <c r="AF7072" s="179"/>
      <c r="AG7072" s="179"/>
      <c r="AH7072" s="179"/>
      <c r="AI7072" s="179"/>
      <c r="AJ7072" s="179"/>
    </row>
    <row r="7073" spans="2:36" x14ac:dyDescent="0.3">
      <c r="B7073" s="224">
        <v>715000</v>
      </c>
      <c r="C7073" s="209">
        <v>303442</v>
      </c>
      <c r="D7073" s="206">
        <f t="shared" si="683"/>
        <v>0.42439440559440561</v>
      </c>
      <c r="E7073" s="208">
        <f t="shared" si="684"/>
        <v>0.45</v>
      </c>
      <c r="F7073" s="207">
        <v>16689.310000000001</v>
      </c>
      <c r="G7073" s="207">
        <v>24275.360000000001</v>
      </c>
      <c r="H7073" s="207">
        <v>27309.78</v>
      </c>
      <c r="I7073" s="214">
        <f t="shared" si="676"/>
        <v>285136</v>
      </c>
      <c r="J7073" s="211">
        <f t="shared" si="677"/>
        <v>0.39879160839160838</v>
      </c>
      <c r="K7073" s="212">
        <f t="shared" si="678"/>
        <v>0.45</v>
      </c>
      <c r="L7073" s="214">
        <f t="shared" si="679"/>
        <v>15682.48</v>
      </c>
      <c r="M7073" s="213">
        <f t="shared" si="680"/>
        <v>22810.880000000001</v>
      </c>
      <c r="N7073" s="213">
        <f t="shared" si="681"/>
        <v>25662.239999999998</v>
      </c>
      <c r="O7073" s="242">
        <f t="shared" si="682"/>
        <v>0.51529999999966092</v>
      </c>
      <c r="P7073" s="242"/>
      <c r="Q7073" s="179"/>
      <c r="R7073" s="179"/>
      <c r="S7073" s="179"/>
      <c r="T7073" s="179"/>
      <c r="U7073" s="179"/>
      <c r="V7073" s="179"/>
      <c r="W7073" s="179"/>
      <c r="X7073" s="179"/>
      <c r="Y7073" s="179"/>
      <c r="Z7073" s="179"/>
      <c r="AA7073" s="222"/>
      <c r="AB7073" s="222"/>
      <c r="AC7073" s="222"/>
      <c r="AD7073" s="179"/>
      <c r="AE7073" s="179"/>
      <c r="AF7073" s="179"/>
      <c r="AG7073" s="179"/>
      <c r="AH7073" s="179"/>
      <c r="AI7073" s="179"/>
      <c r="AJ7073" s="179"/>
    </row>
    <row r="7074" spans="2:36" x14ac:dyDescent="0.3">
      <c r="B7074" s="224">
        <v>715100</v>
      </c>
      <c r="C7074" s="209">
        <v>303487</v>
      </c>
      <c r="D7074" s="206">
        <f t="shared" si="683"/>
        <v>0.42439798629562298</v>
      </c>
      <c r="E7074" s="208">
        <f t="shared" si="684"/>
        <v>0.45</v>
      </c>
      <c r="F7074" s="207">
        <v>16691.78</v>
      </c>
      <c r="G7074" s="207">
        <v>24278.959999999999</v>
      </c>
      <c r="H7074" s="207">
        <v>27313.83</v>
      </c>
      <c r="I7074" s="214">
        <f t="shared" si="676"/>
        <v>285181</v>
      </c>
      <c r="J7074" s="211">
        <f t="shared" si="677"/>
        <v>0.39879876940288073</v>
      </c>
      <c r="K7074" s="212">
        <f t="shared" si="678"/>
        <v>0.45</v>
      </c>
      <c r="L7074" s="214">
        <f t="shared" si="679"/>
        <v>15684.955</v>
      </c>
      <c r="M7074" s="213">
        <f t="shared" si="680"/>
        <v>22814.48</v>
      </c>
      <c r="N7074" s="213">
        <f t="shared" si="681"/>
        <v>25666.289999999997</v>
      </c>
      <c r="O7074" s="242">
        <f t="shared" si="682"/>
        <v>0.51520000000044097</v>
      </c>
      <c r="P7074" s="242"/>
      <c r="Q7074" s="179"/>
      <c r="R7074" s="179"/>
      <c r="S7074" s="179"/>
      <c r="T7074" s="179"/>
      <c r="U7074" s="179"/>
      <c r="V7074" s="179"/>
      <c r="W7074" s="179"/>
      <c r="X7074" s="179"/>
      <c r="Y7074" s="179"/>
      <c r="Z7074" s="179"/>
      <c r="AA7074" s="222"/>
      <c r="AB7074" s="222"/>
      <c r="AC7074" s="222"/>
      <c r="AD7074" s="179"/>
      <c r="AE7074" s="179"/>
      <c r="AF7074" s="179"/>
      <c r="AG7074" s="179"/>
      <c r="AH7074" s="179"/>
      <c r="AI7074" s="179"/>
      <c r="AJ7074" s="179"/>
    </row>
    <row r="7075" spans="2:36" x14ac:dyDescent="0.3">
      <c r="B7075" s="224">
        <v>715200</v>
      </c>
      <c r="C7075" s="209">
        <v>303532</v>
      </c>
      <c r="D7075" s="206">
        <f t="shared" si="683"/>
        <v>0.42440156599552575</v>
      </c>
      <c r="E7075" s="208">
        <f t="shared" si="684"/>
        <v>0.45</v>
      </c>
      <c r="F7075" s="207">
        <v>16694.259999999998</v>
      </c>
      <c r="G7075" s="207">
        <v>24282.560000000001</v>
      </c>
      <c r="H7075" s="207">
        <v>27317.88</v>
      </c>
      <c r="I7075" s="214">
        <f t="shared" si="676"/>
        <v>285226</v>
      </c>
      <c r="J7075" s="211">
        <f t="shared" si="677"/>
        <v>0.39880592841163309</v>
      </c>
      <c r="K7075" s="212">
        <f t="shared" si="678"/>
        <v>0.45</v>
      </c>
      <c r="L7075" s="214">
        <f t="shared" si="679"/>
        <v>15687.43</v>
      </c>
      <c r="M7075" s="213">
        <f t="shared" si="680"/>
        <v>22818.080000000002</v>
      </c>
      <c r="N7075" s="213">
        <f t="shared" si="681"/>
        <v>25670.34</v>
      </c>
      <c r="O7075" s="242">
        <f t="shared" si="682"/>
        <v>0.51530000000013387</v>
      </c>
      <c r="P7075" s="242"/>
      <c r="Q7075" s="179"/>
      <c r="R7075" s="179"/>
      <c r="S7075" s="179"/>
      <c r="T7075" s="179"/>
      <c r="U7075" s="179"/>
      <c r="V7075" s="179"/>
      <c r="W7075" s="179"/>
      <c r="X7075" s="179"/>
      <c r="Y7075" s="179"/>
      <c r="Z7075" s="179"/>
      <c r="AA7075" s="222"/>
      <c r="AB7075" s="222"/>
      <c r="AC7075" s="222"/>
      <c r="AD7075" s="179"/>
      <c r="AE7075" s="179"/>
      <c r="AF7075" s="179"/>
      <c r="AG7075" s="179"/>
      <c r="AH7075" s="179"/>
      <c r="AI7075" s="179"/>
      <c r="AJ7075" s="179"/>
    </row>
    <row r="7076" spans="2:36" x14ac:dyDescent="0.3">
      <c r="B7076" s="224">
        <v>715300</v>
      </c>
      <c r="C7076" s="209">
        <v>303577</v>
      </c>
      <c r="D7076" s="206">
        <f t="shared" si="683"/>
        <v>0.42440514469453378</v>
      </c>
      <c r="E7076" s="208">
        <f t="shared" si="684"/>
        <v>0.45</v>
      </c>
      <c r="F7076" s="207">
        <v>16696.73</v>
      </c>
      <c r="G7076" s="207">
        <v>24286.16</v>
      </c>
      <c r="H7076" s="207">
        <v>27321.93</v>
      </c>
      <c r="I7076" s="214">
        <f t="shared" si="676"/>
        <v>285271</v>
      </c>
      <c r="J7076" s="211">
        <f t="shared" si="677"/>
        <v>0.39881308541870542</v>
      </c>
      <c r="K7076" s="212">
        <f t="shared" si="678"/>
        <v>0.45</v>
      </c>
      <c r="L7076" s="214">
        <f t="shared" si="679"/>
        <v>15689.905000000001</v>
      </c>
      <c r="M7076" s="213">
        <f t="shared" si="680"/>
        <v>22821.68</v>
      </c>
      <c r="N7076" s="213">
        <f t="shared" si="681"/>
        <v>25674.39</v>
      </c>
      <c r="O7076" s="242">
        <f t="shared" si="682"/>
        <v>0.51519999999974975</v>
      </c>
      <c r="P7076" s="242"/>
      <c r="Q7076" s="179"/>
      <c r="R7076" s="179"/>
      <c r="S7076" s="179"/>
      <c r="T7076" s="179"/>
      <c r="U7076" s="179"/>
      <c r="V7076" s="179"/>
      <c r="W7076" s="179"/>
      <c r="X7076" s="179"/>
      <c r="Y7076" s="179"/>
      <c r="Z7076" s="179"/>
      <c r="AA7076" s="222"/>
      <c r="AB7076" s="222"/>
      <c r="AC7076" s="222"/>
      <c r="AD7076" s="179"/>
      <c r="AE7076" s="179"/>
      <c r="AF7076" s="179"/>
      <c r="AG7076" s="179"/>
      <c r="AH7076" s="179"/>
      <c r="AI7076" s="179"/>
      <c r="AJ7076" s="179"/>
    </row>
    <row r="7077" spans="2:36" x14ac:dyDescent="0.3">
      <c r="B7077" s="224">
        <v>715400</v>
      </c>
      <c r="C7077" s="209">
        <v>303622</v>
      </c>
      <c r="D7077" s="206">
        <f t="shared" si="683"/>
        <v>0.42440872239306682</v>
      </c>
      <c r="E7077" s="208">
        <f t="shared" si="684"/>
        <v>0.45</v>
      </c>
      <c r="F7077" s="207">
        <v>16699.21</v>
      </c>
      <c r="G7077" s="207">
        <v>24289.759999999998</v>
      </c>
      <c r="H7077" s="207">
        <v>27325.98</v>
      </c>
      <c r="I7077" s="214">
        <f t="shared" si="676"/>
        <v>285316</v>
      </c>
      <c r="J7077" s="211">
        <f t="shared" si="677"/>
        <v>0.39882024042493708</v>
      </c>
      <c r="K7077" s="212">
        <f t="shared" si="678"/>
        <v>0.45</v>
      </c>
      <c r="L7077" s="214">
        <f t="shared" si="679"/>
        <v>15692.38</v>
      </c>
      <c r="M7077" s="213">
        <f t="shared" si="680"/>
        <v>22825.279999999999</v>
      </c>
      <c r="N7077" s="213">
        <f t="shared" si="681"/>
        <v>25678.44</v>
      </c>
      <c r="O7077" s="242">
        <f t="shared" si="682"/>
        <v>0.51530000000002474</v>
      </c>
      <c r="P7077" s="242"/>
      <c r="Q7077" s="179"/>
      <c r="R7077" s="179"/>
      <c r="S7077" s="179"/>
      <c r="T7077" s="179"/>
      <c r="U7077" s="179"/>
      <c r="V7077" s="179"/>
      <c r="W7077" s="179"/>
      <c r="X7077" s="179"/>
      <c r="Y7077" s="179"/>
      <c r="Z7077" s="179"/>
      <c r="AA7077" s="222"/>
      <c r="AB7077" s="222"/>
      <c r="AC7077" s="222"/>
      <c r="AD7077" s="179"/>
      <c r="AE7077" s="179"/>
      <c r="AF7077" s="179"/>
      <c r="AG7077" s="179"/>
      <c r="AH7077" s="179"/>
      <c r="AI7077" s="179"/>
      <c r="AJ7077" s="179"/>
    </row>
    <row r="7078" spans="2:36" x14ac:dyDescent="0.3">
      <c r="B7078" s="224">
        <v>715500</v>
      </c>
      <c r="C7078" s="209">
        <v>303667</v>
      </c>
      <c r="D7078" s="206">
        <f t="shared" si="683"/>
        <v>0.42441229909154438</v>
      </c>
      <c r="E7078" s="208">
        <f t="shared" si="684"/>
        <v>0.45</v>
      </c>
      <c r="F7078" s="207">
        <v>16701.68</v>
      </c>
      <c r="G7078" s="207">
        <v>24293.360000000001</v>
      </c>
      <c r="H7078" s="207">
        <v>27330.03</v>
      </c>
      <c r="I7078" s="214">
        <f t="shared" si="676"/>
        <v>285361</v>
      </c>
      <c r="J7078" s="211">
        <f t="shared" si="677"/>
        <v>0.39882739343116702</v>
      </c>
      <c r="K7078" s="212">
        <f t="shared" si="678"/>
        <v>0.45</v>
      </c>
      <c r="L7078" s="214">
        <f t="shared" si="679"/>
        <v>15694.855</v>
      </c>
      <c r="M7078" s="213">
        <f t="shared" si="680"/>
        <v>22828.880000000001</v>
      </c>
      <c r="N7078" s="213">
        <f t="shared" si="681"/>
        <v>25682.489999999998</v>
      </c>
      <c r="O7078" s="242">
        <f t="shared" si="682"/>
        <v>0.51519999999964061</v>
      </c>
      <c r="P7078" s="242"/>
      <c r="Q7078" s="179"/>
      <c r="R7078" s="179"/>
      <c r="S7078" s="179"/>
      <c r="T7078" s="179"/>
      <c r="U7078" s="179"/>
      <c r="V7078" s="179"/>
      <c r="W7078" s="179"/>
      <c r="X7078" s="179"/>
      <c r="Y7078" s="179"/>
      <c r="Z7078" s="179"/>
      <c r="AA7078" s="222"/>
      <c r="AB7078" s="222"/>
      <c r="AC7078" s="222"/>
      <c r="AD7078" s="179"/>
      <c r="AE7078" s="179"/>
      <c r="AF7078" s="179"/>
      <c r="AG7078" s="179"/>
      <c r="AH7078" s="179"/>
      <c r="AI7078" s="179"/>
      <c r="AJ7078" s="179"/>
    </row>
    <row r="7079" spans="2:36" x14ac:dyDescent="0.3">
      <c r="B7079" s="224">
        <v>715600</v>
      </c>
      <c r="C7079" s="209">
        <v>303712</v>
      </c>
      <c r="D7079" s="206">
        <f t="shared" si="683"/>
        <v>0.42441587479038567</v>
      </c>
      <c r="E7079" s="208">
        <f t="shared" si="684"/>
        <v>0.45</v>
      </c>
      <c r="F7079" s="207">
        <v>16704.16</v>
      </c>
      <c r="G7079" s="207">
        <v>24296.959999999999</v>
      </c>
      <c r="H7079" s="207">
        <v>27334.080000000002</v>
      </c>
      <c r="I7079" s="214">
        <f t="shared" si="676"/>
        <v>285406</v>
      </c>
      <c r="J7079" s="211">
        <f t="shared" si="677"/>
        <v>0.39883454443823363</v>
      </c>
      <c r="K7079" s="212">
        <f t="shared" si="678"/>
        <v>0.45</v>
      </c>
      <c r="L7079" s="214">
        <f t="shared" si="679"/>
        <v>15697.33</v>
      </c>
      <c r="M7079" s="213">
        <f t="shared" si="680"/>
        <v>22832.48</v>
      </c>
      <c r="N7079" s="213">
        <f t="shared" si="681"/>
        <v>25686.539999999997</v>
      </c>
      <c r="O7079" s="242">
        <f t="shared" si="682"/>
        <v>0.5152999999999156</v>
      </c>
      <c r="P7079" s="242"/>
      <c r="Q7079" s="179"/>
      <c r="R7079" s="179"/>
      <c r="S7079" s="179"/>
      <c r="T7079" s="179"/>
      <c r="U7079" s="179"/>
      <c r="V7079" s="179"/>
      <c r="W7079" s="179"/>
      <c r="X7079" s="179"/>
      <c r="Y7079" s="179"/>
      <c r="Z7079" s="179"/>
      <c r="AA7079" s="222"/>
      <c r="AB7079" s="222"/>
      <c r="AC7079" s="222"/>
      <c r="AD7079" s="179"/>
      <c r="AE7079" s="179"/>
      <c r="AF7079" s="179"/>
      <c r="AG7079" s="179"/>
      <c r="AH7079" s="179"/>
      <c r="AI7079" s="179"/>
      <c r="AJ7079" s="179"/>
    </row>
    <row r="7080" spans="2:36" x14ac:dyDescent="0.3">
      <c r="B7080" s="224">
        <v>715700</v>
      </c>
      <c r="C7080" s="209">
        <v>303757</v>
      </c>
      <c r="D7080" s="206">
        <f t="shared" si="683"/>
        <v>0.42441944949000976</v>
      </c>
      <c r="E7080" s="208">
        <f t="shared" si="684"/>
        <v>0.45</v>
      </c>
      <c r="F7080" s="207">
        <v>16706.63</v>
      </c>
      <c r="G7080" s="207">
        <v>24300.560000000001</v>
      </c>
      <c r="H7080" s="207">
        <v>27338.13</v>
      </c>
      <c r="I7080" s="214">
        <f t="shared" si="676"/>
        <v>285451</v>
      </c>
      <c r="J7080" s="211">
        <f t="shared" si="677"/>
        <v>0.39884169344697501</v>
      </c>
      <c r="K7080" s="212">
        <f t="shared" si="678"/>
        <v>0.45</v>
      </c>
      <c r="L7080" s="214">
        <f t="shared" si="679"/>
        <v>15699.805</v>
      </c>
      <c r="M7080" s="213">
        <f t="shared" si="680"/>
        <v>22836.080000000002</v>
      </c>
      <c r="N7080" s="213">
        <f t="shared" si="681"/>
        <v>25690.59</v>
      </c>
      <c r="O7080" s="242">
        <f t="shared" si="682"/>
        <v>0.51520000000007715</v>
      </c>
      <c r="P7080" s="242"/>
      <c r="Q7080" s="179"/>
      <c r="R7080" s="179"/>
      <c r="S7080" s="179"/>
      <c r="T7080" s="179"/>
      <c r="U7080" s="179"/>
      <c r="V7080" s="179"/>
      <c r="W7080" s="179"/>
      <c r="X7080" s="179"/>
      <c r="Y7080" s="179"/>
      <c r="Z7080" s="179"/>
      <c r="AA7080" s="222"/>
      <c r="AB7080" s="222"/>
      <c r="AC7080" s="222"/>
      <c r="AD7080" s="179"/>
      <c r="AE7080" s="179"/>
      <c r="AF7080" s="179"/>
      <c r="AG7080" s="179"/>
      <c r="AH7080" s="179"/>
      <c r="AI7080" s="179"/>
      <c r="AJ7080" s="179"/>
    </row>
    <row r="7081" spans="2:36" x14ac:dyDescent="0.3">
      <c r="B7081" s="224">
        <v>715800</v>
      </c>
      <c r="C7081" s="209">
        <v>303802</v>
      </c>
      <c r="D7081" s="206">
        <f t="shared" si="683"/>
        <v>0.42442302319083541</v>
      </c>
      <c r="E7081" s="208">
        <f t="shared" si="684"/>
        <v>0.45</v>
      </c>
      <c r="F7081" s="207">
        <v>16709.11</v>
      </c>
      <c r="G7081" s="207">
        <v>24304.16</v>
      </c>
      <c r="H7081" s="207">
        <v>27342.18</v>
      </c>
      <c r="I7081" s="214">
        <f t="shared" ref="I7081:I7144" si="685">I7080+45</f>
        <v>285496</v>
      </c>
      <c r="J7081" s="211">
        <f t="shared" si="677"/>
        <v>0.39884884045822855</v>
      </c>
      <c r="K7081" s="212">
        <f t="shared" si="678"/>
        <v>0.45</v>
      </c>
      <c r="L7081" s="214">
        <f t="shared" si="679"/>
        <v>15702.28</v>
      </c>
      <c r="M7081" s="213">
        <f t="shared" si="680"/>
        <v>22839.68</v>
      </c>
      <c r="N7081" s="213">
        <f t="shared" si="681"/>
        <v>25694.639999999999</v>
      </c>
      <c r="O7081" s="242">
        <f t="shared" si="682"/>
        <v>0.51529999999977005</v>
      </c>
      <c r="P7081" s="242"/>
      <c r="Q7081" s="179"/>
      <c r="R7081" s="179"/>
      <c r="S7081" s="179"/>
      <c r="T7081" s="179"/>
      <c r="U7081" s="179"/>
      <c r="V7081" s="179"/>
      <c r="W7081" s="179"/>
      <c r="X7081" s="179"/>
      <c r="Y7081" s="179"/>
      <c r="Z7081" s="179"/>
      <c r="AA7081" s="222"/>
      <c r="AB7081" s="222"/>
      <c r="AC7081" s="222"/>
      <c r="AD7081" s="179"/>
      <c r="AE7081" s="179"/>
      <c r="AF7081" s="179"/>
      <c r="AG7081" s="179"/>
      <c r="AH7081" s="179"/>
      <c r="AI7081" s="179"/>
      <c r="AJ7081" s="179"/>
    </row>
    <row r="7082" spans="2:36" x14ac:dyDescent="0.3">
      <c r="B7082" s="224">
        <v>715900</v>
      </c>
      <c r="C7082" s="209">
        <v>303847</v>
      </c>
      <c r="D7082" s="206">
        <f t="shared" si="683"/>
        <v>0.42442659589328119</v>
      </c>
      <c r="E7082" s="208">
        <f t="shared" si="684"/>
        <v>0.45</v>
      </c>
      <c r="F7082" s="207">
        <v>16711.580000000002</v>
      </c>
      <c r="G7082" s="207">
        <v>24307.759999999998</v>
      </c>
      <c r="H7082" s="207">
        <v>27346.23</v>
      </c>
      <c r="I7082" s="214">
        <f t="shared" si="685"/>
        <v>285541</v>
      </c>
      <c r="J7082" s="211">
        <f t="shared" si="677"/>
        <v>0.39885598547283141</v>
      </c>
      <c r="K7082" s="212">
        <f t="shared" si="678"/>
        <v>0.45</v>
      </c>
      <c r="L7082" s="214">
        <f t="shared" si="679"/>
        <v>15704.754999999999</v>
      </c>
      <c r="M7082" s="213">
        <f t="shared" si="680"/>
        <v>22843.279999999999</v>
      </c>
      <c r="N7082" s="213">
        <f t="shared" si="681"/>
        <v>25698.69</v>
      </c>
      <c r="O7082" s="242">
        <f t="shared" si="682"/>
        <v>0.51519999999996802</v>
      </c>
      <c r="P7082" s="242"/>
      <c r="Q7082" s="179"/>
      <c r="R7082" s="179"/>
      <c r="S7082" s="179"/>
      <c r="T7082" s="179"/>
      <c r="U7082" s="179"/>
      <c r="V7082" s="179"/>
      <c r="W7082" s="179"/>
      <c r="X7082" s="179"/>
      <c r="Y7082" s="179"/>
      <c r="Z7082" s="179"/>
      <c r="AA7082" s="222"/>
      <c r="AB7082" s="222"/>
      <c r="AC7082" s="222"/>
      <c r="AD7082" s="179"/>
      <c r="AE7082" s="179"/>
      <c r="AF7082" s="179"/>
      <c r="AG7082" s="179"/>
      <c r="AH7082" s="179"/>
      <c r="AI7082" s="179"/>
      <c r="AJ7082" s="179"/>
    </row>
    <row r="7083" spans="2:36" x14ac:dyDescent="0.3">
      <c r="B7083" s="224">
        <v>716000</v>
      </c>
      <c r="C7083" s="209">
        <v>303892</v>
      </c>
      <c r="D7083" s="206">
        <f t="shared" si="683"/>
        <v>0.42443016759776536</v>
      </c>
      <c r="E7083" s="208">
        <f t="shared" si="684"/>
        <v>0.45</v>
      </c>
      <c r="F7083" s="207">
        <v>16714.060000000001</v>
      </c>
      <c r="G7083" s="207">
        <v>24311.360000000001</v>
      </c>
      <c r="H7083" s="207">
        <v>27350.28</v>
      </c>
      <c r="I7083" s="214">
        <f t="shared" si="685"/>
        <v>285586</v>
      </c>
      <c r="J7083" s="211">
        <f t="shared" si="677"/>
        <v>0.39886312849162009</v>
      </c>
      <c r="K7083" s="212">
        <f t="shared" si="678"/>
        <v>0.45</v>
      </c>
      <c r="L7083" s="214">
        <f t="shared" si="679"/>
        <v>15707.23</v>
      </c>
      <c r="M7083" s="213">
        <f t="shared" si="680"/>
        <v>22846.880000000001</v>
      </c>
      <c r="N7083" s="213">
        <f t="shared" si="681"/>
        <v>25702.739999999998</v>
      </c>
      <c r="O7083" s="242">
        <f t="shared" si="682"/>
        <v>0.51529999999966092</v>
      </c>
      <c r="P7083" s="242"/>
      <c r="Q7083" s="179"/>
      <c r="R7083" s="179"/>
      <c r="S7083" s="179"/>
      <c r="T7083" s="179"/>
      <c r="U7083" s="179"/>
      <c r="V7083" s="179"/>
      <c r="W7083" s="179"/>
      <c r="X7083" s="179"/>
      <c r="Y7083" s="179"/>
      <c r="Z7083" s="179"/>
      <c r="AA7083" s="222"/>
      <c r="AB7083" s="222"/>
      <c r="AC7083" s="222"/>
      <c r="AD7083" s="179"/>
      <c r="AE7083" s="179"/>
      <c r="AF7083" s="179"/>
      <c r="AG7083" s="179"/>
      <c r="AH7083" s="179"/>
      <c r="AI7083" s="179"/>
      <c r="AJ7083" s="179"/>
    </row>
    <row r="7084" spans="2:36" x14ac:dyDescent="0.3">
      <c r="B7084" s="224">
        <v>716100</v>
      </c>
      <c r="C7084" s="209">
        <v>303937</v>
      </c>
      <c r="D7084" s="206">
        <f t="shared" si="683"/>
        <v>0.42443373830470604</v>
      </c>
      <c r="E7084" s="208">
        <f t="shared" si="684"/>
        <v>0.45</v>
      </c>
      <c r="F7084" s="207">
        <v>16716.53</v>
      </c>
      <c r="G7084" s="207">
        <v>24314.959999999999</v>
      </c>
      <c r="H7084" s="207">
        <v>27354.33</v>
      </c>
      <c r="I7084" s="214">
        <f t="shared" si="685"/>
        <v>285631</v>
      </c>
      <c r="J7084" s="211">
        <f t="shared" si="677"/>
        <v>0.39887026951543081</v>
      </c>
      <c r="K7084" s="212">
        <f t="shared" si="678"/>
        <v>0.45</v>
      </c>
      <c r="L7084" s="214">
        <f t="shared" si="679"/>
        <v>15709.705</v>
      </c>
      <c r="M7084" s="213">
        <f t="shared" si="680"/>
        <v>22850.48</v>
      </c>
      <c r="N7084" s="213">
        <f t="shared" si="681"/>
        <v>25706.789999999997</v>
      </c>
      <c r="O7084" s="242">
        <f t="shared" si="682"/>
        <v>0.51520000000044097</v>
      </c>
      <c r="P7084" s="242"/>
      <c r="Q7084" s="179"/>
      <c r="R7084" s="179"/>
      <c r="S7084" s="179"/>
      <c r="T7084" s="179"/>
      <c r="U7084" s="179"/>
      <c r="V7084" s="179"/>
      <c r="W7084" s="179"/>
      <c r="X7084" s="179"/>
      <c r="Y7084" s="179"/>
      <c r="Z7084" s="179"/>
      <c r="AA7084" s="222"/>
      <c r="AB7084" s="222"/>
      <c r="AC7084" s="222"/>
      <c r="AD7084" s="179"/>
      <c r="AE7084" s="179"/>
      <c r="AF7084" s="179"/>
      <c r="AG7084" s="179"/>
      <c r="AH7084" s="179"/>
      <c r="AI7084" s="179"/>
      <c r="AJ7084" s="179"/>
    </row>
    <row r="7085" spans="2:36" x14ac:dyDescent="0.3">
      <c r="B7085" s="224">
        <v>716200</v>
      </c>
      <c r="C7085" s="209">
        <v>303982</v>
      </c>
      <c r="D7085" s="206">
        <f t="shared" si="683"/>
        <v>0.42443730801452106</v>
      </c>
      <c r="E7085" s="208">
        <f t="shared" si="684"/>
        <v>0.45</v>
      </c>
      <c r="F7085" s="207">
        <v>16719.009999999998</v>
      </c>
      <c r="G7085" s="207">
        <v>24318.560000000001</v>
      </c>
      <c r="H7085" s="207">
        <v>27358.38</v>
      </c>
      <c r="I7085" s="214">
        <f t="shared" si="685"/>
        <v>285676</v>
      </c>
      <c r="J7085" s="211">
        <f t="shared" si="677"/>
        <v>0.39887740854509912</v>
      </c>
      <c r="K7085" s="212">
        <f t="shared" si="678"/>
        <v>0.45</v>
      </c>
      <c r="L7085" s="214">
        <f t="shared" si="679"/>
        <v>15712.18</v>
      </c>
      <c r="M7085" s="213">
        <f t="shared" si="680"/>
        <v>22854.080000000002</v>
      </c>
      <c r="N7085" s="213">
        <f t="shared" si="681"/>
        <v>25710.84</v>
      </c>
      <c r="O7085" s="242">
        <f t="shared" si="682"/>
        <v>0.51530000000013387</v>
      </c>
      <c r="P7085" s="242"/>
      <c r="Q7085" s="179"/>
      <c r="R7085" s="179"/>
      <c r="S7085" s="179"/>
      <c r="T7085" s="179"/>
      <c r="U7085" s="179"/>
      <c r="V7085" s="179"/>
      <c r="W7085" s="179"/>
      <c r="X7085" s="179"/>
      <c r="Y7085" s="179"/>
      <c r="Z7085" s="179"/>
      <c r="AA7085" s="222"/>
      <c r="AB7085" s="222"/>
      <c r="AC7085" s="222"/>
      <c r="AD7085" s="179"/>
      <c r="AE7085" s="179"/>
      <c r="AF7085" s="179"/>
      <c r="AG7085" s="179"/>
      <c r="AH7085" s="179"/>
      <c r="AI7085" s="179"/>
      <c r="AJ7085" s="179"/>
    </row>
    <row r="7086" spans="2:36" x14ac:dyDescent="0.3">
      <c r="B7086" s="224">
        <v>716300</v>
      </c>
      <c r="C7086" s="209">
        <v>304027</v>
      </c>
      <c r="D7086" s="206">
        <f t="shared" si="683"/>
        <v>0.42444087672762809</v>
      </c>
      <c r="E7086" s="208">
        <f t="shared" si="684"/>
        <v>0.45</v>
      </c>
      <c r="F7086" s="207">
        <v>16721.48</v>
      </c>
      <c r="G7086" s="207">
        <v>24322.16</v>
      </c>
      <c r="H7086" s="207">
        <v>27362.43</v>
      </c>
      <c r="I7086" s="214">
        <f t="shared" si="685"/>
        <v>285721</v>
      </c>
      <c r="J7086" s="211">
        <f t="shared" si="677"/>
        <v>0.3988845455814603</v>
      </c>
      <c r="K7086" s="212">
        <f t="shared" si="678"/>
        <v>0.45</v>
      </c>
      <c r="L7086" s="214">
        <f t="shared" si="679"/>
        <v>15714.655000000001</v>
      </c>
      <c r="M7086" s="213">
        <f t="shared" si="680"/>
        <v>22857.68</v>
      </c>
      <c r="N7086" s="213">
        <f t="shared" si="681"/>
        <v>25714.89</v>
      </c>
      <c r="O7086" s="242">
        <f t="shared" si="682"/>
        <v>0.51519999999974975</v>
      </c>
      <c r="P7086" s="242"/>
      <c r="Q7086" s="179"/>
      <c r="R7086" s="179"/>
      <c r="S7086" s="179"/>
      <c r="T7086" s="179"/>
      <c r="U7086" s="179"/>
      <c r="V7086" s="179"/>
      <c r="W7086" s="179"/>
      <c r="X7086" s="179"/>
      <c r="Y7086" s="179"/>
      <c r="Z7086" s="179"/>
      <c r="AA7086" s="222"/>
      <c r="AB7086" s="222"/>
      <c r="AC7086" s="222"/>
      <c r="AD7086" s="179"/>
      <c r="AE7086" s="179"/>
      <c r="AF7086" s="179"/>
      <c r="AG7086" s="179"/>
      <c r="AH7086" s="179"/>
      <c r="AI7086" s="179"/>
      <c r="AJ7086" s="179"/>
    </row>
    <row r="7087" spans="2:36" x14ac:dyDescent="0.3">
      <c r="B7087" s="224">
        <v>716400</v>
      </c>
      <c r="C7087" s="209">
        <v>304072</v>
      </c>
      <c r="D7087" s="206">
        <f t="shared" si="683"/>
        <v>0.42444444444444446</v>
      </c>
      <c r="E7087" s="208">
        <f t="shared" si="684"/>
        <v>0.45</v>
      </c>
      <c r="F7087" s="207">
        <v>16723.96</v>
      </c>
      <c r="G7087" s="207">
        <v>24325.759999999998</v>
      </c>
      <c r="H7087" s="207">
        <v>27366.48</v>
      </c>
      <c r="I7087" s="214">
        <f t="shared" si="685"/>
        <v>285766</v>
      </c>
      <c r="J7087" s="211">
        <f t="shared" si="677"/>
        <v>0.39889168062534897</v>
      </c>
      <c r="K7087" s="212">
        <f t="shared" si="678"/>
        <v>0.45</v>
      </c>
      <c r="L7087" s="214">
        <f t="shared" si="679"/>
        <v>15717.13</v>
      </c>
      <c r="M7087" s="213">
        <f t="shared" si="680"/>
        <v>22861.279999999999</v>
      </c>
      <c r="N7087" s="213">
        <f t="shared" si="681"/>
        <v>25718.94</v>
      </c>
      <c r="O7087" s="242">
        <f t="shared" si="682"/>
        <v>0.51530000000002474</v>
      </c>
      <c r="P7087" s="242"/>
      <c r="Q7087" s="179"/>
      <c r="R7087" s="179"/>
      <c r="S7087" s="179"/>
      <c r="T7087" s="179"/>
      <c r="U7087" s="179"/>
      <c r="V7087" s="179"/>
      <c r="W7087" s="179"/>
      <c r="X7087" s="179"/>
      <c r="Y7087" s="179"/>
      <c r="Z7087" s="179"/>
      <c r="AA7087" s="222"/>
      <c r="AB7087" s="222"/>
      <c r="AC7087" s="222"/>
      <c r="AD7087" s="179"/>
      <c r="AE7087" s="179"/>
      <c r="AF7087" s="179"/>
      <c r="AG7087" s="179"/>
      <c r="AH7087" s="179"/>
      <c r="AI7087" s="179"/>
      <c r="AJ7087" s="179"/>
    </row>
    <row r="7088" spans="2:36" x14ac:dyDescent="0.3">
      <c r="B7088" s="224">
        <v>716500</v>
      </c>
      <c r="C7088" s="209">
        <v>304117</v>
      </c>
      <c r="D7088" s="206">
        <f t="shared" si="683"/>
        <v>0.42444801116538727</v>
      </c>
      <c r="E7088" s="208">
        <f t="shared" si="684"/>
        <v>0.45</v>
      </c>
      <c r="F7088" s="207">
        <v>16726.43</v>
      </c>
      <c r="G7088" s="207">
        <v>24329.360000000001</v>
      </c>
      <c r="H7088" s="207">
        <v>27370.53</v>
      </c>
      <c r="I7088" s="214">
        <f t="shared" si="685"/>
        <v>285811</v>
      </c>
      <c r="J7088" s="211">
        <f t="shared" si="677"/>
        <v>0.39889881367759944</v>
      </c>
      <c r="K7088" s="212">
        <f t="shared" si="678"/>
        <v>0.45</v>
      </c>
      <c r="L7088" s="214">
        <f t="shared" si="679"/>
        <v>15719.605</v>
      </c>
      <c r="M7088" s="213">
        <f t="shared" si="680"/>
        <v>22864.880000000001</v>
      </c>
      <c r="N7088" s="213">
        <f t="shared" si="681"/>
        <v>25722.989999999998</v>
      </c>
      <c r="O7088" s="242">
        <f t="shared" si="682"/>
        <v>0.51519999999964061</v>
      </c>
      <c r="P7088" s="242"/>
      <c r="Q7088" s="179"/>
      <c r="R7088" s="179"/>
      <c r="S7088" s="179"/>
      <c r="T7088" s="179"/>
      <c r="U7088" s="179"/>
      <c r="V7088" s="179"/>
      <c r="W7088" s="179"/>
      <c r="X7088" s="179"/>
      <c r="Y7088" s="179"/>
      <c r="Z7088" s="179"/>
      <c r="AA7088" s="222"/>
      <c r="AB7088" s="222"/>
      <c r="AC7088" s="222"/>
      <c r="AD7088" s="179"/>
      <c r="AE7088" s="179"/>
      <c r="AF7088" s="179"/>
      <c r="AG7088" s="179"/>
      <c r="AH7088" s="179"/>
      <c r="AI7088" s="179"/>
      <c r="AJ7088" s="179"/>
    </row>
    <row r="7089" spans="2:36" x14ac:dyDescent="0.3">
      <c r="B7089" s="224">
        <v>716600</v>
      </c>
      <c r="C7089" s="209">
        <v>304162</v>
      </c>
      <c r="D7089" s="206">
        <f t="shared" si="683"/>
        <v>0.42445157689087359</v>
      </c>
      <c r="E7089" s="208">
        <f t="shared" si="684"/>
        <v>0.45</v>
      </c>
      <c r="F7089" s="207">
        <v>16728.91</v>
      </c>
      <c r="G7089" s="207">
        <v>24332.959999999999</v>
      </c>
      <c r="H7089" s="207">
        <v>27374.58</v>
      </c>
      <c r="I7089" s="214">
        <f t="shared" si="685"/>
        <v>285856</v>
      </c>
      <c r="J7089" s="211">
        <f t="shared" si="677"/>
        <v>0.3989059447390455</v>
      </c>
      <c r="K7089" s="212">
        <f t="shared" si="678"/>
        <v>0.45</v>
      </c>
      <c r="L7089" s="214">
        <f t="shared" si="679"/>
        <v>15722.08</v>
      </c>
      <c r="M7089" s="213">
        <f t="shared" si="680"/>
        <v>22868.48</v>
      </c>
      <c r="N7089" s="213">
        <f t="shared" si="681"/>
        <v>25727.039999999997</v>
      </c>
      <c r="O7089" s="242">
        <f t="shared" si="682"/>
        <v>0.5152999999999156</v>
      </c>
      <c r="P7089" s="242"/>
      <c r="Q7089" s="179"/>
      <c r="R7089" s="179"/>
      <c r="S7089" s="179"/>
      <c r="T7089" s="179"/>
      <c r="U7089" s="179"/>
      <c r="V7089" s="179"/>
      <c r="W7089" s="179"/>
      <c r="X7089" s="179"/>
      <c r="Y7089" s="179"/>
      <c r="Z7089" s="179"/>
      <c r="AA7089" s="222"/>
      <c r="AB7089" s="222"/>
      <c r="AC7089" s="222"/>
      <c r="AD7089" s="179"/>
      <c r="AE7089" s="179"/>
      <c r="AF7089" s="179"/>
      <c r="AG7089" s="179"/>
      <c r="AH7089" s="179"/>
      <c r="AI7089" s="179"/>
      <c r="AJ7089" s="179"/>
    </row>
    <row r="7090" spans="2:36" x14ac:dyDescent="0.3">
      <c r="B7090" s="224">
        <v>716700</v>
      </c>
      <c r="C7090" s="209">
        <v>304207</v>
      </c>
      <c r="D7090" s="206">
        <f t="shared" si="683"/>
        <v>0.42445514162131992</v>
      </c>
      <c r="E7090" s="208">
        <f t="shared" si="684"/>
        <v>0.45</v>
      </c>
      <c r="F7090" s="207">
        <v>16731.38</v>
      </c>
      <c r="G7090" s="207">
        <v>24336.560000000001</v>
      </c>
      <c r="H7090" s="207">
        <v>27378.63</v>
      </c>
      <c r="I7090" s="214">
        <f t="shared" si="685"/>
        <v>285901</v>
      </c>
      <c r="J7090" s="211">
        <f t="shared" si="677"/>
        <v>0.39891307381052044</v>
      </c>
      <c r="K7090" s="212">
        <f t="shared" si="678"/>
        <v>0.45</v>
      </c>
      <c r="L7090" s="214">
        <f t="shared" si="679"/>
        <v>15724.555</v>
      </c>
      <c r="M7090" s="213">
        <f t="shared" si="680"/>
        <v>22872.080000000002</v>
      </c>
      <c r="N7090" s="213">
        <f t="shared" si="681"/>
        <v>25731.09</v>
      </c>
      <c r="O7090" s="242">
        <f t="shared" si="682"/>
        <v>0.51520000000007715</v>
      </c>
      <c r="P7090" s="242"/>
      <c r="Q7090" s="179"/>
      <c r="R7090" s="179"/>
      <c r="S7090" s="179"/>
      <c r="T7090" s="179"/>
      <c r="U7090" s="179"/>
      <c r="V7090" s="179"/>
      <c r="W7090" s="179"/>
      <c r="X7090" s="179"/>
      <c r="Y7090" s="179"/>
      <c r="Z7090" s="179"/>
      <c r="AA7090" s="222"/>
      <c r="AB7090" s="222"/>
      <c r="AC7090" s="222"/>
      <c r="AD7090" s="179"/>
      <c r="AE7090" s="179"/>
      <c r="AF7090" s="179"/>
      <c r="AG7090" s="179"/>
      <c r="AH7090" s="179"/>
      <c r="AI7090" s="179"/>
      <c r="AJ7090" s="179"/>
    </row>
    <row r="7091" spans="2:36" x14ac:dyDescent="0.3">
      <c r="B7091" s="224">
        <v>716800</v>
      </c>
      <c r="C7091" s="209">
        <v>304252</v>
      </c>
      <c r="D7091" s="206">
        <f t="shared" si="683"/>
        <v>0.42445870535714286</v>
      </c>
      <c r="E7091" s="208">
        <f t="shared" si="684"/>
        <v>0.45</v>
      </c>
      <c r="F7091" s="207">
        <v>16733.86</v>
      </c>
      <c r="G7091" s="207">
        <v>24340.16</v>
      </c>
      <c r="H7091" s="207">
        <v>27382.68</v>
      </c>
      <c r="I7091" s="214">
        <f t="shared" si="685"/>
        <v>285946</v>
      </c>
      <c r="J7091" s="211">
        <f t="shared" si="677"/>
        <v>0.39892020089285712</v>
      </c>
      <c r="K7091" s="212">
        <f t="shared" si="678"/>
        <v>0.45</v>
      </c>
      <c r="L7091" s="214">
        <f t="shared" si="679"/>
        <v>15727.03</v>
      </c>
      <c r="M7091" s="213">
        <f t="shared" si="680"/>
        <v>22875.68</v>
      </c>
      <c r="N7091" s="213">
        <f t="shared" si="681"/>
        <v>25735.14</v>
      </c>
      <c r="O7091" s="242">
        <f t="shared" si="682"/>
        <v>0.51529999999977005</v>
      </c>
      <c r="P7091" s="242"/>
      <c r="Q7091" s="179"/>
      <c r="R7091" s="179"/>
      <c r="S7091" s="179"/>
      <c r="T7091" s="179"/>
      <c r="U7091" s="179"/>
      <c r="V7091" s="179"/>
      <c r="W7091" s="179"/>
      <c r="X7091" s="179"/>
      <c r="Y7091" s="179"/>
      <c r="Z7091" s="179"/>
      <c r="AA7091" s="222"/>
      <c r="AB7091" s="222"/>
      <c r="AC7091" s="222"/>
      <c r="AD7091" s="179"/>
      <c r="AE7091" s="179"/>
      <c r="AF7091" s="179"/>
      <c r="AG7091" s="179"/>
      <c r="AH7091" s="179"/>
      <c r="AI7091" s="179"/>
      <c r="AJ7091" s="179"/>
    </row>
    <row r="7092" spans="2:36" x14ac:dyDescent="0.3">
      <c r="B7092" s="224">
        <v>716900</v>
      </c>
      <c r="C7092" s="209">
        <v>304297</v>
      </c>
      <c r="D7092" s="206">
        <f t="shared" si="683"/>
        <v>0.42446226809875853</v>
      </c>
      <c r="E7092" s="208">
        <f t="shared" si="684"/>
        <v>0.45</v>
      </c>
      <c r="F7092" s="207">
        <v>16736.330000000002</v>
      </c>
      <c r="G7092" s="207">
        <v>24343.759999999998</v>
      </c>
      <c r="H7092" s="207">
        <v>27386.73</v>
      </c>
      <c r="I7092" s="214">
        <f t="shared" si="685"/>
        <v>285991</v>
      </c>
      <c r="J7092" s="211">
        <f t="shared" si="677"/>
        <v>0.39892732598688802</v>
      </c>
      <c r="K7092" s="212">
        <f t="shared" si="678"/>
        <v>0.45</v>
      </c>
      <c r="L7092" s="214">
        <f t="shared" si="679"/>
        <v>15729.504999999999</v>
      </c>
      <c r="M7092" s="213">
        <f t="shared" si="680"/>
        <v>22879.279999999999</v>
      </c>
      <c r="N7092" s="213">
        <f t="shared" si="681"/>
        <v>25739.19</v>
      </c>
      <c r="O7092" s="242">
        <f t="shared" si="682"/>
        <v>0.51519999999996802</v>
      </c>
      <c r="P7092" s="242"/>
      <c r="Q7092" s="179"/>
      <c r="R7092" s="179"/>
      <c r="S7092" s="179"/>
      <c r="T7092" s="179"/>
      <c r="U7092" s="179"/>
      <c r="V7092" s="179"/>
      <c r="W7092" s="179"/>
      <c r="X7092" s="179"/>
      <c r="Y7092" s="179"/>
      <c r="Z7092" s="179"/>
      <c r="AA7092" s="222"/>
      <c r="AB7092" s="222"/>
      <c r="AC7092" s="222"/>
      <c r="AD7092" s="179"/>
      <c r="AE7092" s="179"/>
      <c r="AF7092" s="179"/>
      <c r="AG7092" s="179"/>
      <c r="AH7092" s="179"/>
      <c r="AI7092" s="179"/>
      <c r="AJ7092" s="179"/>
    </row>
    <row r="7093" spans="2:36" x14ac:dyDescent="0.3">
      <c r="B7093" s="224">
        <v>717000</v>
      </c>
      <c r="C7093" s="209">
        <v>304342</v>
      </c>
      <c r="D7093" s="206">
        <f t="shared" si="683"/>
        <v>0.42446582984658299</v>
      </c>
      <c r="E7093" s="208">
        <f t="shared" si="684"/>
        <v>0.45</v>
      </c>
      <c r="F7093" s="207">
        <v>16738.810000000001</v>
      </c>
      <c r="G7093" s="207">
        <v>24347.360000000001</v>
      </c>
      <c r="H7093" s="207">
        <v>27390.78</v>
      </c>
      <c r="I7093" s="214">
        <f t="shared" si="685"/>
        <v>286036</v>
      </c>
      <c r="J7093" s="211">
        <f t="shared" si="677"/>
        <v>0.39893444909344489</v>
      </c>
      <c r="K7093" s="212">
        <f t="shared" si="678"/>
        <v>0.45</v>
      </c>
      <c r="L7093" s="214">
        <f t="shared" si="679"/>
        <v>15731.98</v>
      </c>
      <c r="M7093" s="213">
        <f t="shared" si="680"/>
        <v>22882.880000000001</v>
      </c>
      <c r="N7093" s="213">
        <f t="shared" si="681"/>
        <v>25743.239999999998</v>
      </c>
      <c r="O7093" s="242">
        <f t="shared" si="682"/>
        <v>0.51529999999966092</v>
      </c>
      <c r="P7093" s="242"/>
      <c r="Q7093" s="179"/>
      <c r="R7093" s="179"/>
      <c r="S7093" s="179"/>
      <c r="T7093" s="179"/>
      <c r="U7093" s="179"/>
      <c r="V7093" s="179"/>
      <c r="W7093" s="179"/>
      <c r="X7093" s="179"/>
      <c r="Y7093" s="179"/>
      <c r="Z7093" s="179"/>
      <c r="AA7093" s="222"/>
      <c r="AB7093" s="222"/>
      <c r="AC7093" s="222"/>
      <c r="AD7093" s="179"/>
      <c r="AE7093" s="179"/>
      <c r="AF7093" s="179"/>
      <c r="AG7093" s="179"/>
      <c r="AH7093" s="179"/>
      <c r="AI7093" s="179"/>
      <c r="AJ7093" s="179"/>
    </row>
    <row r="7094" spans="2:36" x14ac:dyDescent="0.3">
      <c r="B7094" s="224">
        <v>717100</v>
      </c>
      <c r="C7094" s="209">
        <v>304387</v>
      </c>
      <c r="D7094" s="206">
        <f t="shared" si="683"/>
        <v>0.42446939060103195</v>
      </c>
      <c r="E7094" s="208">
        <f t="shared" si="684"/>
        <v>0.45</v>
      </c>
      <c r="F7094" s="207">
        <v>16741.28</v>
      </c>
      <c r="G7094" s="207">
        <v>24350.959999999999</v>
      </c>
      <c r="H7094" s="207">
        <v>27394.83</v>
      </c>
      <c r="I7094" s="214">
        <f t="shared" si="685"/>
        <v>286081</v>
      </c>
      <c r="J7094" s="211">
        <f t="shared" si="677"/>
        <v>0.39894157021335935</v>
      </c>
      <c r="K7094" s="212">
        <f t="shared" si="678"/>
        <v>0.45</v>
      </c>
      <c r="L7094" s="214">
        <f t="shared" si="679"/>
        <v>15734.455</v>
      </c>
      <c r="M7094" s="213">
        <f t="shared" si="680"/>
        <v>22886.48</v>
      </c>
      <c r="N7094" s="213">
        <f t="shared" si="681"/>
        <v>25747.289999999997</v>
      </c>
      <c r="O7094" s="242">
        <f t="shared" si="682"/>
        <v>0.51520000000044097</v>
      </c>
      <c r="P7094" s="242"/>
      <c r="Q7094" s="179"/>
      <c r="R7094" s="179"/>
      <c r="S7094" s="179"/>
      <c r="T7094" s="179"/>
      <c r="U7094" s="179"/>
      <c r="V7094" s="179"/>
      <c r="W7094" s="179"/>
      <c r="X7094" s="179"/>
      <c r="Y7094" s="179"/>
      <c r="Z7094" s="179"/>
      <c r="AA7094" s="222"/>
      <c r="AB7094" s="222"/>
      <c r="AC7094" s="222"/>
      <c r="AD7094" s="179"/>
      <c r="AE7094" s="179"/>
      <c r="AF7094" s="179"/>
      <c r="AG7094" s="179"/>
      <c r="AH7094" s="179"/>
      <c r="AI7094" s="179"/>
      <c r="AJ7094" s="179"/>
    </row>
    <row r="7095" spans="2:36" x14ac:dyDescent="0.3">
      <c r="B7095" s="224">
        <v>717200</v>
      </c>
      <c r="C7095" s="209">
        <v>304432</v>
      </c>
      <c r="D7095" s="206">
        <f t="shared" si="683"/>
        <v>0.42447295036252092</v>
      </c>
      <c r="E7095" s="208">
        <f t="shared" si="684"/>
        <v>0.45</v>
      </c>
      <c r="F7095" s="207">
        <v>16743.759999999998</v>
      </c>
      <c r="G7095" s="207">
        <v>24354.560000000001</v>
      </c>
      <c r="H7095" s="207">
        <v>27398.880000000001</v>
      </c>
      <c r="I7095" s="214">
        <f t="shared" si="685"/>
        <v>286126</v>
      </c>
      <c r="J7095" s="211">
        <f t="shared" si="677"/>
        <v>0.39894868934746236</v>
      </c>
      <c r="K7095" s="212">
        <f t="shared" si="678"/>
        <v>0.45</v>
      </c>
      <c r="L7095" s="214">
        <f t="shared" si="679"/>
        <v>15736.93</v>
      </c>
      <c r="M7095" s="213">
        <f t="shared" si="680"/>
        <v>22890.080000000002</v>
      </c>
      <c r="N7095" s="213">
        <f t="shared" si="681"/>
        <v>25751.34</v>
      </c>
      <c r="O7095" s="242">
        <f t="shared" si="682"/>
        <v>0.51530000000013387</v>
      </c>
      <c r="P7095" s="242"/>
      <c r="Q7095" s="179"/>
      <c r="R7095" s="179"/>
      <c r="S7095" s="179"/>
      <c r="T7095" s="179"/>
      <c r="U7095" s="179"/>
      <c r="V7095" s="179"/>
      <c r="W7095" s="179"/>
      <c r="X7095" s="179"/>
      <c r="Y7095" s="179"/>
      <c r="Z7095" s="179"/>
      <c r="AA7095" s="222"/>
      <c r="AB7095" s="222"/>
      <c r="AC7095" s="222"/>
      <c r="AD7095" s="179"/>
      <c r="AE7095" s="179"/>
      <c r="AF7095" s="179"/>
      <c r="AG7095" s="179"/>
      <c r="AH7095" s="179"/>
      <c r="AI7095" s="179"/>
      <c r="AJ7095" s="179"/>
    </row>
    <row r="7096" spans="2:36" x14ac:dyDescent="0.3">
      <c r="B7096" s="224">
        <v>717300</v>
      </c>
      <c r="C7096" s="209">
        <v>304477</v>
      </c>
      <c r="D7096" s="206">
        <f t="shared" si="683"/>
        <v>0.42447650913146523</v>
      </c>
      <c r="E7096" s="208">
        <f t="shared" si="684"/>
        <v>0.45</v>
      </c>
      <c r="F7096" s="207">
        <v>16746.23</v>
      </c>
      <c r="G7096" s="207">
        <v>24358.16</v>
      </c>
      <c r="H7096" s="207">
        <v>27402.93</v>
      </c>
      <c r="I7096" s="214">
        <f t="shared" si="685"/>
        <v>286171</v>
      </c>
      <c r="J7096" s="211">
        <f t="shared" si="677"/>
        <v>0.39895580649658441</v>
      </c>
      <c r="K7096" s="212">
        <f t="shared" si="678"/>
        <v>0.45</v>
      </c>
      <c r="L7096" s="214">
        <f t="shared" si="679"/>
        <v>15739.405000000001</v>
      </c>
      <c r="M7096" s="213">
        <f t="shared" si="680"/>
        <v>22893.68</v>
      </c>
      <c r="N7096" s="213">
        <f t="shared" si="681"/>
        <v>25755.39</v>
      </c>
      <c r="O7096" s="242">
        <f t="shared" si="682"/>
        <v>0.51519999999974975</v>
      </c>
      <c r="P7096" s="242"/>
      <c r="Q7096" s="179"/>
      <c r="R7096" s="179"/>
      <c r="S7096" s="179"/>
      <c r="T7096" s="179"/>
      <c r="U7096" s="179"/>
      <c r="V7096" s="179"/>
      <c r="W7096" s="179"/>
      <c r="X7096" s="179"/>
      <c r="Y7096" s="179"/>
      <c r="Z7096" s="179"/>
      <c r="AA7096" s="222"/>
      <c r="AB7096" s="222"/>
      <c r="AC7096" s="222"/>
      <c r="AD7096" s="179"/>
      <c r="AE7096" s="179"/>
      <c r="AF7096" s="179"/>
      <c r="AG7096" s="179"/>
      <c r="AH7096" s="179"/>
      <c r="AI7096" s="179"/>
      <c r="AJ7096" s="179"/>
    </row>
    <row r="7097" spans="2:36" x14ac:dyDescent="0.3">
      <c r="B7097" s="224">
        <v>717400</v>
      </c>
      <c r="C7097" s="209">
        <v>304522</v>
      </c>
      <c r="D7097" s="206">
        <f t="shared" si="683"/>
        <v>0.42448006690827988</v>
      </c>
      <c r="E7097" s="208">
        <f t="shared" si="684"/>
        <v>0.45</v>
      </c>
      <c r="F7097" s="207">
        <v>16748.71</v>
      </c>
      <c r="G7097" s="207">
        <v>24361.759999999998</v>
      </c>
      <c r="H7097" s="207">
        <v>27406.98</v>
      </c>
      <c r="I7097" s="214">
        <f t="shared" si="685"/>
        <v>286216</v>
      </c>
      <c r="J7097" s="211">
        <f t="shared" si="677"/>
        <v>0.39896292166155561</v>
      </c>
      <c r="K7097" s="212">
        <f t="shared" si="678"/>
        <v>0.45</v>
      </c>
      <c r="L7097" s="214">
        <f t="shared" si="679"/>
        <v>15741.88</v>
      </c>
      <c r="M7097" s="213">
        <f t="shared" si="680"/>
        <v>22897.279999999999</v>
      </c>
      <c r="N7097" s="213">
        <f t="shared" si="681"/>
        <v>25759.439999999999</v>
      </c>
      <c r="O7097" s="242">
        <f t="shared" si="682"/>
        <v>0.51530000000002474</v>
      </c>
      <c r="P7097" s="242"/>
      <c r="Q7097" s="179"/>
      <c r="R7097" s="179"/>
      <c r="S7097" s="179"/>
      <c r="T7097" s="179"/>
      <c r="U7097" s="179"/>
      <c r="V7097" s="179"/>
      <c r="W7097" s="179"/>
      <c r="X7097" s="179"/>
      <c r="Y7097" s="179"/>
      <c r="Z7097" s="179"/>
      <c r="AA7097" s="222"/>
      <c r="AB7097" s="222"/>
      <c r="AC7097" s="222"/>
      <c r="AD7097" s="179"/>
      <c r="AE7097" s="179"/>
      <c r="AF7097" s="179"/>
      <c r="AG7097" s="179"/>
      <c r="AH7097" s="179"/>
      <c r="AI7097" s="179"/>
      <c r="AJ7097" s="179"/>
    </row>
    <row r="7098" spans="2:36" x14ac:dyDescent="0.3">
      <c r="B7098" s="224">
        <v>717500</v>
      </c>
      <c r="C7098" s="209">
        <v>304567</v>
      </c>
      <c r="D7098" s="206">
        <f t="shared" si="683"/>
        <v>0.42448362369337977</v>
      </c>
      <c r="E7098" s="208">
        <f t="shared" si="684"/>
        <v>0.45</v>
      </c>
      <c r="F7098" s="207">
        <v>16751.18</v>
      </c>
      <c r="G7098" s="207">
        <v>24365.360000000001</v>
      </c>
      <c r="H7098" s="207">
        <v>27411.03</v>
      </c>
      <c r="I7098" s="214">
        <f t="shared" si="685"/>
        <v>286261</v>
      </c>
      <c r="J7098" s="211">
        <f t="shared" si="677"/>
        <v>0.39897003484320559</v>
      </c>
      <c r="K7098" s="212">
        <f t="shared" si="678"/>
        <v>0.45</v>
      </c>
      <c r="L7098" s="214">
        <f t="shared" si="679"/>
        <v>15744.355</v>
      </c>
      <c r="M7098" s="213">
        <f t="shared" si="680"/>
        <v>22900.880000000001</v>
      </c>
      <c r="N7098" s="213">
        <f t="shared" si="681"/>
        <v>25763.489999999998</v>
      </c>
      <c r="O7098" s="242">
        <f t="shared" si="682"/>
        <v>0.51519999999964061</v>
      </c>
      <c r="P7098" s="242"/>
      <c r="Q7098" s="179"/>
      <c r="R7098" s="179"/>
      <c r="S7098" s="179"/>
      <c r="T7098" s="179"/>
      <c r="U7098" s="179"/>
      <c r="V7098" s="179"/>
      <c r="W7098" s="179"/>
      <c r="X7098" s="179"/>
      <c r="Y7098" s="179"/>
      <c r="Z7098" s="179"/>
      <c r="AA7098" s="222"/>
      <c r="AB7098" s="222"/>
      <c r="AC7098" s="222"/>
      <c r="AD7098" s="179"/>
      <c r="AE7098" s="179"/>
      <c r="AF7098" s="179"/>
      <c r="AG7098" s="179"/>
      <c r="AH7098" s="179"/>
      <c r="AI7098" s="179"/>
      <c r="AJ7098" s="179"/>
    </row>
    <row r="7099" spans="2:36" x14ac:dyDescent="0.3">
      <c r="B7099" s="224">
        <v>717600</v>
      </c>
      <c r="C7099" s="209">
        <v>304612</v>
      </c>
      <c r="D7099" s="206">
        <f t="shared" si="683"/>
        <v>0.42448717948717951</v>
      </c>
      <c r="E7099" s="208">
        <f t="shared" si="684"/>
        <v>0.45</v>
      </c>
      <c r="F7099" s="207">
        <v>16753.66</v>
      </c>
      <c r="G7099" s="207">
        <v>24368.959999999999</v>
      </c>
      <c r="H7099" s="207">
        <v>27415.08</v>
      </c>
      <c r="I7099" s="214">
        <f t="shared" si="685"/>
        <v>286306</v>
      </c>
      <c r="J7099" s="211">
        <f t="shared" ref="J7099:J7162" si="686">I7099/$B7099</f>
        <v>0.39897714604236345</v>
      </c>
      <c r="K7099" s="212">
        <f t="shared" ref="K7099:K7162" si="687">(I7099-I7098)/($B7099-$B7098)</f>
        <v>0.45</v>
      </c>
      <c r="L7099" s="214">
        <f t="shared" si="679"/>
        <v>15746.83</v>
      </c>
      <c r="M7099" s="213">
        <f t="shared" si="680"/>
        <v>22904.48</v>
      </c>
      <c r="N7099" s="213">
        <f t="shared" si="681"/>
        <v>25767.539999999997</v>
      </c>
      <c r="O7099" s="242">
        <f t="shared" si="682"/>
        <v>0.5152999999999156</v>
      </c>
      <c r="P7099" s="242"/>
      <c r="Q7099" s="179"/>
      <c r="R7099" s="179"/>
      <c r="S7099" s="179"/>
      <c r="T7099" s="179"/>
      <c r="U7099" s="179"/>
      <c r="V7099" s="179"/>
      <c r="W7099" s="179"/>
      <c r="X7099" s="179"/>
      <c r="Y7099" s="179"/>
      <c r="Z7099" s="179"/>
      <c r="AA7099" s="222"/>
      <c r="AB7099" s="222"/>
      <c r="AC7099" s="222"/>
      <c r="AD7099" s="179"/>
      <c r="AE7099" s="179"/>
      <c r="AF7099" s="179"/>
      <c r="AG7099" s="179"/>
      <c r="AH7099" s="179"/>
      <c r="AI7099" s="179"/>
      <c r="AJ7099" s="179"/>
    </row>
    <row r="7100" spans="2:36" x14ac:dyDescent="0.3">
      <c r="B7100" s="224">
        <v>717700</v>
      </c>
      <c r="C7100" s="209">
        <v>304657</v>
      </c>
      <c r="D7100" s="206">
        <f t="shared" si="683"/>
        <v>0.42449073429009337</v>
      </c>
      <c r="E7100" s="208">
        <f t="shared" si="684"/>
        <v>0.45</v>
      </c>
      <c r="F7100" s="207">
        <v>16756.13</v>
      </c>
      <c r="G7100" s="207">
        <v>24372.560000000001</v>
      </c>
      <c r="H7100" s="207">
        <v>27419.13</v>
      </c>
      <c r="I7100" s="214">
        <f t="shared" si="685"/>
        <v>286351</v>
      </c>
      <c r="J7100" s="211">
        <f t="shared" si="686"/>
        <v>0.39898425525985787</v>
      </c>
      <c r="K7100" s="212">
        <f t="shared" si="687"/>
        <v>0.45</v>
      </c>
      <c r="L7100" s="214">
        <f t="shared" si="679"/>
        <v>15749.305</v>
      </c>
      <c r="M7100" s="213">
        <f t="shared" si="680"/>
        <v>22908.080000000002</v>
      </c>
      <c r="N7100" s="213">
        <f t="shared" si="681"/>
        <v>25771.59</v>
      </c>
      <c r="O7100" s="242">
        <f t="shared" si="682"/>
        <v>0.51520000000007715</v>
      </c>
      <c r="P7100" s="242"/>
      <c r="Q7100" s="179"/>
      <c r="R7100" s="179"/>
      <c r="S7100" s="179"/>
      <c r="T7100" s="179"/>
      <c r="U7100" s="179"/>
      <c r="V7100" s="179"/>
      <c r="W7100" s="179"/>
      <c r="X7100" s="179"/>
      <c r="Y7100" s="179"/>
      <c r="Z7100" s="179"/>
      <c r="AA7100" s="222"/>
      <c r="AB7100" s="222"/>
      <c r="AC7100" s="222"/>
      <c r="AD7100" s="179"/>
      <c r="AE7100" s="179"/>
      <c r="AF7100" s="179"/>
      <c r="AG7100" s="179"/>
      <c r="AH7100" s="179"/>
      <c r="AI7100" s="179"/>
      <c r="AJ7100" s="179"/>
    </row>
    <row r="7101" spans="2:36" x14ac:dyDescent="0.3">
      <c r="B7101" s="224">
        <v>717800</v>
      </c>
      <c r="C7101" s="209">
        <v>304702</v>
      </c>
      <c r="D7101" s="206">
        <f t="shared" si="683"/>
        <v>0.42449428810253553</v>
      </c>
      <c r="E7101" s="208">
        <f t="shared" si="684"/>
        <v>0.45</v>
      </c>
      <c r="F7101" s="207">
        <v>16758.61</v>
      </c>
      <c r="G7101" s="207">
        <v>24376.16</v>
      </c>
      <c r="H7101" s="207">
        <v>27423.18</v>
      </c>
      <c r="I7101" s="214">
        <f t="shared" si="685"/>
        <v>286396</v>
      </c>
      <c r="J7101" s="211">
        <f t="shared" si="686"/>
        <v>0.39899136249651712</v>
      </c>
      <c r="K7101" s="212">
        <f t="shared" si="687"/>
        <v>0.45</v>
      </c>
      <c r="L7101" s="214">
        <f t="shared" si="679"/>
        <v>15751.78</v>
      </c>
      <c r="M7101" s="213">
        <f t="shared" si="680"/>
        <v>22911.68</v>
      </c>
      <c r="N7101" s="213">
        <f t="shared" si="681"/>
        <v>25775.64</v>
      </c>
      <c r="O7101" s="242">
        <f t="shared" si="682"/>
        <v>0.51529999999977005</v>
      </c>
      <c r="P7101" s="242"/>
      <c r="Q7101" s="179"/>
      <c r="R7101" s="179"/>
      <c r="S7101" s="179"/>
      <c r="T7101" s="179"/>
      <c r="U7101" s="179"/>
      <c r="V7101" s="179"/>
      <c r="W7101" s="179"/>
      <c r="X7101" s="179"/>
      <c r="Y7101" s="179"/>
      <c r="Z7101" s="179"/>
      <c r="AA7101" s="222"/>
      <c r="AB7101" s="222"/>
      <c r="AC7101" s="222"/>
      <c r="AD7101" s="179"/>
      <c r="AE7101" s="179"/>
      <c r="AF7101" s="179"/>
      <c r="AG7101" s="179"/>
      <c r="AH7101" s="179"/>
      <c r="AI7101" s="179"/>
      <c r="AJ7101" s="179"/>
    </row>
    <row r="7102" spans="2:36" x14ac:dyDescent="0.3">
      <c r="B7102" s="224">
        <v>717900</v>
      </c>
      <c r="C7102" s="209">
        <v>304747</v>
      </c>
      <c r="D7102" s="206">
        <f t="shared" si="683"/>
        <v>0.42449784092491988</v>
      </c>
      <c r="E7102" s="208">
        <f t="shared" si="684"/>
        <v>0.45</v>
      </c>
      <c r="F7102" s="207">
        <v>16761.080000000002</v>
      </c>
      <c r="G7102" s="207">
        <v>24379.759999999998</v>
      </c>
      <c r="H7102" s="207">
        <v>27427.23</v>
      </c>
      <c r="I7102" s="214">
        <f t="shared" si="685"/>
        <v>286441</v>
      </c>
      <c r="J7102" s="211">
        <f t="shared" si="686"/>
        <v>0.39899846775316894</v>
      </c>
      <c r="K7102" s="212">
        <f t="shared" si="687"/>
        <v>0.45</v>
      </c>
      <c r="L7102" s="214">
        <f t="shared" ref="L7102:L7165" si="688">I7102*5.5%</f>
        <v>15754.254999999999</v>
      </c>
      <c r="M7102" s="213">
        <f t="shared" ref="M7102:M7165" si="689">I7102*8%</f>
        <v>22915.279999999999</v>
      </c>
      <c r="N7102" s="213">
        <f t="shared" ref="N7102:N7165" si="690">I7102*9%</f>
        <v>25779.69</v>
      </c>
      <c r="O7102" s="242">
        <f t="shared" si="682"/>
        <v>0.51519999999996802</v>
      </c>
      <c r="P7102" s="242"/>
      <c r="Q7102" s="179"/>
      <c r="R7102" s="179"/>
      <c r="S7102" s="179"/>
      <c r="T7102" s="179"/>
      <c r="U7102" s="179"/>
      <c r="V7102" s="179"/>
      <c r="W7102" s="179"/>
      <c r="X7102" s="179"/>
      <c r="Y7102" s="179"/>
      <c r="Z7102" s="179"/>
      <c r="AA7102" s="222"/>
      <c r="AB7102" s="222"/>
      <c r="AC7102" s="222"/>
      <c r="AD7102" s="179"/>
      <c r="AE7102" s="179"/>
      <c r="AF7102" s="179"/>
      <c r="AG7102" s="179"/>
      <c r="AH7102" s="179"/>
      <c r="AI7102" s="179"/>
      <c r="AJ7102" s="179"/>
    </row>
    <row r="7103" spans="2:36" x14ac:dyDescent="0.3">
      <c r="B7103" s="224">
        <v>718000</v>
      </c>
      <c r="C7103" s="209">
        <v>304792</v>
      </c>
      <c r="D7103" s="206">
        <f t="shared" si="683"/>
        <v>0.42450139275766019</v>
      </c>
      <c r="E7103" s="208">
        <f t="shared" si="684"/>
        <v>0.45</v>
      </c>
      <c r="F7103" s="207">
        <v>16763.560000000001</v>
      </c>
      <c r="G7103" s="207">
        <v>24383.360000000001</v>
      </c>
      <c r="H7103" s="207">
        <v>27431.279999999999</v>
      </c>
      <c r="I7103" s="214">
        <f t="shared" si="685"/>
        <v>286486</v>
      </c>
      <c r="J7103" s="211">
        <f t="shared" si="686"/>
        <v>0.39900557103064066</v>
      </c>
      <c r="K7103" s="212">
        <f t="shared" si="687"/>
        <v>0.45</v>
      </c>
      <c r="L7103" s="214">
        <f t="shared" si="688"/>
        <v>15756.73</v>
      </c>
      <c r="M7103" s="213">
        <f t="shared" si="689"/>
        <v>22918.880000000001</v>
      </c>
      <c r="N7103" s="213">
        <f t="shared" si="690"/>
        <v>25783.739999999998</v>
      </c>
      <c r="O7103" s="242">
        <f t="shared" si="682"/>
        <v>0.51529999999966092</v>
      </c>
      <c r="P7103" s="242"/>
      <c r="Q7103" s="179"/>
      <c r="R7103" s="179"/>
      <c r="S7103" s="179"/>
      <c r="T7103" s="179"/>
      <c r="U7103" s="179"/>
      <c r="V7103" s="179"/>
      <c r="W7103" s="179"/>
      <c r="X7103" s="179"/>
      <c r="Y7103" s="179"/>
      <c r="Z7103" s="179"/>
      <c r="AA7103" s="222"/>
      <c r="AB7103" s="222"/>
      <c r="AC7103" s="222"/>
      <c r="AD7103" s="179"/>
      <c r="AE7103" s="179"/>
      <c r="AF7103" s="179"/>
      <c r="AG7103" s="179"/>
      <c r="AH7103" s="179"/>
      <c r="AI7103" s="179"/>
      <c r="AJ7103" s="179"/>
    </row>
    <row r="7104" spans="2:36" x14ac:dyDescent="0.3">
      <c r="B7104" s="224">
        <v>718100</v>
      </c>
      <c r="C7104" s="209">
        <v>304837</v>
      </c>
      <c r="D7104" s="206">
        <f t="shared" si="683"/>
        <v>0.42450494360116975</v>
      </c>
      <c r="E7104" s="208">
        <f t="shared" si="684"/>
        <v>0.45</v>
      </c>
      <c r="F7104" s="207">
        <v>16766.03</v>
      </c>
      <c r="G7104" s="207">
        <v>24386.959999999999</v>
      </c>
      <c r="H7104" s="207">
        <v>27435.33</v>
      </c>
      <c r="I7104" s="214">
        <f t="shared" si="685"/>
        <v>286531</v>
      </c>
      <c r="J7104" s="211">
        <f t="shared" si="686"/>
        <v>0.39901267232975907</v>
      </c>
      <c r="K7104" s="212">
        <f t="shared" si="687"/>
        <v>0.45</v>
      </c>
      <c r="L7104" s="214">
        <f t="shared" si="688"/>
        <v>15759.205</v>
      </c>
      <c r="M7104" s="213">
        <f t="shared" si="689"/>
        <v>22922.48</v>
      </c>
      <c r="N7104" s="213">
        <f t="shared" si="690"/>
        <v>25787.789999999997</v>
      </c>
      <c r="O7104" s="242">
        <f t="shared" si="682"/>
        <v>0.51520000000044097</v>
      </c>
      <c r="P7104" s="242"/>
      <c r="Q7104" s="179"/>
      <c r="R7104" s="179"/>
      <c r="S7104" s="179"/>
      <c r="T7104" s="179"/>
      <c r="U7104" s="179"/>
      <c r="V7104" s="179"/>
      <c r="W7104" s="179"/>
      <c r="X7104" s="179"/>
      <c r="Y7104" s="179"/>
      <c r="Z7104" s="179"/>
      <c r="AA7104" s="222"/>
      <c r="AB7104" s="222"/>
      <c r="AC7104" s="222"/>
      <c r="AD7104" s="179"/>
      <c r="AE7104" s="179"/>
      <c r="AF7104" s="179"/>
      <c r="AG7104" s="179"/>
      <c r="AH7104" s="179"/>
      <c r="AI7104" s="179"/>
      <c r="AJ7104" s="179"/>
    </row>
    <row r="7105" spans="2:36" x14ac:dyDescent="0.3">
      <c r="B7105" s="224">
        <v>718200</v>
      </c>
      <c r="C7105" s="209">
        <v>304882</v>
      </c>
      <c r="D7105" s="206">
        <f t="shared" si="683"/>
        <v>0.42450849345586189</v>
      </c>
      <c r="E7105" s="208">
        <f t="shared" si="684"/>
        <v>0.45</v>
      </c>
      <c r="F7105" s="207">
        <v>16768.509999999998</v>
      </c>
      <c r="G7105" s="207">
        <v>24390.560000000001</v>
      </c>
      <c r="H7105" s="207">
        <v>27439.38</v>
      </c>
      <c r="I7105" s="214">
        <f t="shared" si="685"/>
        <v>286576</v>
      </c>
      <c r="J7105" s="211">
        <f t="shared" si="686"/>
        <v>0.39901977165135061</v>
      </c>
      <c r="K7105" s="212">
        <f t="shared" si="687"/>
        <v>0.45</v>
      </c>
      <c r="L7105" s="214">
        <f t="shared" si="688"/>
        <v>15761.68</v>
      </c>
      <c r="M7105" s="213">
        <f t="shared" si="689"/>
        <v>22926.080000000002</v>
      </c>
      <c r="N7105" s="213">
        <f t="shared" si="690"/>
        <v>25791.84</v>
      </c>
      <c r="O7105" s="242">
        <f t="shared" si="682"/>
        <v>0.51530000000013387</v>
      </c>
      <c r="P7105" s="242"/>
      <c r="Q7105" s="179"/>
      <c r="R7105" s="179"/>
      <c r="S7105" s="179"/>
      <c r="T7105" s="179"/>
      <c r="U7105" s="179"/>
      <c r="V7105" s="179"/>
      <c r="W7105" s="179"/>
      <c r="X7105" s="179"/>
      <c r="Y7105" s="179"/>
      <c r="Z7105" s="179"/>
      <c r="AA7105" s="222"/>
      <c r="AB7105" s="222"/>
      <c r="AC7105" s="222"/>
      <c r="AD7105" s="179"/>
      <c r="AE7105" s="179"/>
      <c r="AF7105" s="179"/>
      <c r="AG7105" s="179"/>
      <c r="AH7105" s="179"/>
      <c r="AI7105" s="179"/>
      <c r="AJ7105" s="179"/>
    </row>
    <row r="7106" spans="2:36" x14ac:dyDescent="0.3">
      <c r="B7106" s="224">
        <v>718300</v>
      </c>
      <c r="C7106" s="209">
        <v>304927</v>
      </c>
      <c r="D7106" s="206">
        <f t="shared" si="683"/>
        <v>0.42451204232214951</v>
      </c>
      <c r="E7106" s="208">
        <f t="shared" si="684"/>
        <v>0.45</v>
      </c>
      <c r="F7106" s="207">
        <v>16770.98</v>
      </c>
      <c r="G7106" s="207">
        <v>24394.16</v>
      </c>
      <c r="H7106" s="207">
        <v>27443.43</v>
      </c>
      <c r="I7106" s="214">
        <f t="shared" si="685"/>
        <v>286621</v>
      </c>
      <c r="J7106" s="211">
        <f t="shared" si="686"/>
        <v>0.39902686899624112</v>
      </c>
      <c r="K7106" s="212">
        <f t="shared" si="687"/>
        <v>0.45</v>
      </c>
      <c r="L7106" s="214">
        <f t="shared" si="688"/>
        <v>15764.155000000001</v>
      </c>
      <c r="M7106" s="213">
        <f t="shared" si="689"/>
        <v>22929.68</v>
      </c>
      <c r="N7106" s="213">
        <f t="shared" si="690"/>
        <v>25795.89</v>
      </c>
      <c r="O7106" s="242">
        <f t="shared" si="682"/>
        <v>0.51519999999974975</v>
      </c>
      <c r="P7106" s="242"/>
      <c r="Q7106" s="179"/>
      <c r="R7106" s="179"/>
      <c r="S7106" s="179"/>
      <c r="T7106" s="179"/>
      <c r="U7106" s="179"/>
      <c r="V7106" s="179"/>
      <c r="W7106" s="179"/>
      <c r="X7106" s="179"/>
      <c r="Y7106" s="179"/>
      <c r="Z7106" s="179"/>
      <c r="AA7106" s="222"/>
      <c r="AB7106" s="222"/>
      <c r="AC7106" s="222"/>
      <c r="AD7106" s="179"/>
      <c r="AE7106" s="179"/>
      <c r="AF7106" s="179"/>
      <c r="AG7106" s="179"/>
      <c r="AH7106" s="179"/>
      <c r="AI7106" s="179"/>
      <c r="AJ7106" s="179"/>
    </row>
    <row r="7107" spans="2:36" x14ac:dyDescent="0.3">
      <c r="B7107" s="224">
        <v>718400</v>
      </c>
      <c r="C7107" s="209">
        <v>304972</v>
      </c>
      <c r="D7107" s="206">
        <f t="shared" si="683"/>
        <v>0.42451559020044544</v>
      </c>
      <c r="E7107" s="208">
        <f t="shared" si="684"/>
        <v>0.45</v>
      </c>
      <c r="F7107" s="207">
        <v>16773.46</v>
      </c>
      <c r="G7107" s="207">
        <v>24397.759999999998</v>
      </c>
      <c r="H7107" s="207">
        <v>27447.48</v>
      </c>
      <c r="I7107" s="214">
        <f t="shared" si="685"/>
        <v>286666</v>
      </c>
      <c r="J7107" s="211">
        <f t="shared" si="686"/>
        <v>0.39903396436525612</v>
      </c>
      <c r="K7107" s="212">
        <f t="shared" si="687"/>
        <v>0.45</v>
      </c>
      <c r="L7107" s="214">
        <f t="shared" si="688"/>
        <v>15766.63</v>
      </c>
      <c r="M7107" s="213">
        <f t="shared" si="689"/>
        <v>22933.279999999999</v>
      </c>
      <c r="N7107" s="213">
        <f t="shared" si="690"/>
        <v>25799.94</v>
      </c>
      <c r="O7107" s="242">
        <f t="shared" si="682"/>
        <v>0.51530000000002474</v>
      </c>
      <c r="P7107" s="242"/>
      <c r="Q7107" s="179"/>
      <c r="R7107" s="179"/>
      <c r="S7107" s="179"/>
      <c r="T7107" s="179"/>
      <c r="U7107" s="179"/>
      <c r="V7107" s="179"/>
      <c r="W7107" s="179"/>
      <c r="X7107" s="179"/>
      <c r="Y7107" s="179"/>
      <c r="Z7107" s="179"/>
      <c r="AA7107" s="222"/>
      <c r="AB7107" s="222"/>
      <c r="AC7107" s="222"/>
      <c r="AD7107" s="179"/>
      <c r="AE7107" s="179"/>
      <c r="AF7107" s="179"/>
      <c r="AG7107" s="179"/>
      <c r="AH7107" s="179"/>
      <c r="AI7107" s="179"/>
      <c r="AJ7107" s="179"/>
    </row>
    <row r="7108" spans="2:36" x14ac:dyDescent="0.3">
      <c r="B7108" s="224">
        <v>718500</v>
      </c>
      <c r="C7108" s="209">
        <v>305017</v>
      </c>
      <c r="D7108" s="206">
        <f t="shared" si="683"/>
        <v>0.42451913709116212</v>
      </c>
      <c r="E7108" s="208">
        <f t="shared" si="684"/>
        <v>0.45</v>
      </c>
      <c r="F7108" s="207">
        <v>16775.93</v>
      </c>
      <c r="G7108" s="207">
        <v>24401.360000000001</v>
      </c>
      <c r="H7108" s="207">
        <v>27451.53</v>
      </c>
      <c r="I7108" s="214">
        <f t="shared" si="685"/>
        <v>286711</v>
      </c>
      <c r="J7108" s="211">
        <f t="shared" si="686"/>
        <v>0.39904105775922061</v>
      </c>
      <c r="K7108" s="212">
        <f t="shared" si="687"/>
        <v>0.45</v>
      </c>
      <c r="L7108" s="214">
        <f t="shared" si="688"/>
        <v>15769.105</v>
      </c>
      <c r="M7108" s="213">
        <f t="shared" si="689"/>
        <v>22936.880000000001</v>
      </c>
      <c r="N7108" s="213">
        <f t="shared" si="690"/>
        <v>25803.989999999998</v>
      </c>
      <c r="O7108" s="242">
        <f t="shared" si="682"/>
        <v>0.51519999999964061</v>
      </c>
      <c r="P7108" s="242"/>
      <c r="Q7108" s="179"/>
      <c r="R7108" s="179"/>
      <c r="S7108" s="179"/>
      <c r="T7108" s="179"/>
      <c r="U7108" s="179"/>
      <c r="V7108" s="179"/>
      <c r="W7108" s="179"/>
      <c r="X7108" s="179"/>
      <c r="Y7108" s="179"/>
      <c r="Z7108" s="179"/>
      <c r="AA7108" s="222"/>
      <c r="AB7108" s="222"/>
      <c r="AC7108" s="222"/>
      <c r="AD7108" s="179"/>
      <c r="AE7108" s="179"/>
      <c r="AF7108" s="179"/>
      <c r="AG7108" s="179"/>
      <c r="AH7108" s="179"/>
      <c r="AI7108" s="179"/>
      <c r="AJ7108" s="179"/>
    </row>
    <row r="7109" spans="2:36" x14ac:dyDescent="0.3">
      <c r="B7109" s="224">
        <v>718600</v>
      </c>
      <c r="C7109" s="209">
        <v>305062</v>
      </c>
      <c r="D7109" s="206">
        <f t="shared" si="683"/>
        <v>0.42452268299471196</v>
      </c>
      <c r="E7109" s="208">
        <f t="shared" si="684"/>
        <v>0.45</v>
      </c>
      <c r="F7109" s="207">
        <v>16778.41</v>
      </c>
      <c r="G7109" s="207">
        <v>24404.959999999999</v>
      </c>
      <c r="H7109" s="207">
        <v>27455.58</v>
      </c>
      <c r="I7109" s="214">
        <f t="shared" si="685"/>
        <v>286756</v>
      </c>
      <c r="J7109" s="211">
        <f t="shared" si="686"/>
        <v>0.39904814917895909</v>
      </c>
      <c r="K7109" s="212">
        <f t="shared" si="687"/>
        <v>0.45</v>
      </c>
      <c r="L7109" s="214">
        <f t="shared" si="688"/>
        <v>15771.58</v>
      </c>
      <c r="M7109" s="213">
        <f t="shared" si="689"/>
        <v>22940.48</v>
      </c>
      <c r="N7109" s="213">
        <f t="shared" si="690"/>
        <v>25808.039999999997</v>
      </c>
      <c r="O7109" s="242">
        <f t="shared" ref="O7109:O7172" si="691">(C7109+F7109+H7109-C7108-F7108-H7108)/100</f>
        <v>0.5152999999999156</v>
      </c>
      <c r="P7109" s="242"/>
      <c r="Q7109" s="179"/>
      <c r="R7109" s="179"/>
      <c r="S7109" s="179"/>
      <c r="T7109" s="179"/>
      <c r="U7109" s="179"/>
      <c r="V7109" s="179"/>
      <c r="W7109" s="179"/>
      <c r="X7109" s="179"/>
      <c r="Y7109" s="179"/>
      <c r="Z7109" s="179"/>
      <c r="AA7109" s="222"/>
      <c r="AB7109" s="222"/>
      <c r="AC7109" s="222"/>
      <c r="AD7109" s="179"/>
      <c r="AE7109" s="179"/>
      <c r="AF7109" s="179"/>
      <c r="AG7109" s="179"/>
      <c r="AH7109" s="179"/>
      <c r="AI7109" s="179"/>
      <c r="AJ7109" s="179"/>
    </row>
    <row r="7110" spans="2:36" x14ac:dyDescent="0.3">
      <c r="B7110" s="224">
        <v>718700</v>
      </c>
      <c r="C7110" s="209">
        <v>305107</v>
      </c>
      <c r="D7110" s="206">
        <f t="shared" si="683"/>
        <v>0.4245262279115069</v>
      </c>
      <c r="E7110" s="208">
        <f t="shared" si="684"/>
        <v>0.45</v>
      </c>
      <c r="F7110" s="207">
        <v>16780.88</v>
      </c>
      <c r="G7110" s="207">
        <v>24408.560000000001</v>
      </c>
      <c r="H7110" s="207">
        <v>27459.63</v>
      </c>
      <c r="I7110" s="214">
        <f t="shared" si="685"/>
        <v>286801</v>
      </c>
      <c r="J7110" s="211">
        <f t="shared" si="686"/>
        <v>0.39905523862529568</v>
      </c>
      <c r="K7110" s="212">
        <f t="shared" si="687"/>
        <v>0.45</v>
      </c>
      <c r="L7110" s="214">
        <f t="shared" si="688"/>
        <v>15774.055</v>
      </c>
      <c r="M7110" s="213">
        <f t="shared" si="689"/>
        <v>22944.080000000002</v>
      </c>
      <c r="N7110" s="213">
        <f t="shared" si="690"/>
        <v>25812.09</v>
      </c>
      <c r="O7110" s="242">
        <f t="shared" si="691"/>
        <v>0.51520000000007715</v>
      </c>
      <c r="P7110" s="242"/>
      <c r="Q7110" s="179"/>
      <c r="R7110" s="179"/>
      <c r="S7110" s="179"/>
      <c r="T7110" s="179"/>
      <c r="U7110" s="179"/>
      <c r="V7110" s="179"/>
      <c r="W7110" s="179"/>
      <c r="X7110" s="179"/>
      <c r="Y7110" s="179"/>
      <c r="Z7110" s="179"/>
      <c r="AA7110" s="222"/>
      <c r="AB7110" s="222"/>
      <c r="AC7110" s="222"/>
      <c r="AD7110" s="179"/>
      <c r="AE7110" s="179"/>
      <c r="AF7110" s="179"/>
      <c r="AG7110" s="179"/>
      <c r="AH7110" s="179"/>
      <c r="AI7110" s="179"/>
      <c r="AJ7110" s="179"/>
    </row>
    <row r="7111" spans="2:36" x14ac:dyDescent="0.3">
      <c r="B7111" s="224">
        <v>718800</v>
      </c>
      <c r="C7111" s="209">
        <v>305152</v>
      </c>
      <c r="D7111" s="206">
        <f t="shared" si="683"/>
        <v>0.42452977184195884</v>
      </c>
      <c r="E7111" s="208">
        <f t="shared" si="684"/>
        <v>0.45</v>
      </c>
      <c r="F7111" s="207">
        <v>16783.36</v>
      </c>
      <c r="G7111" s="207">
        <v>24412.16</v>
      </c>
      <c r="H7111" s="207">
        <v>27463.68</v>
      </c>
      <c r="I7111" s="214">
        <f t="shared" si="685"/>
        <v>286846</v>
      </c>
      <c r="J7111" s="211">
        <f t="shared" si="686"/>
        <v>0.39906232609905395</v>
      </c>
      <c r="K7111" s="212">
        <f t="shared" si="687"/>
        <v>0.45</v>
      </c>
      <c r="L7111" s="214">
        <f t="shared" si="688"/>
        <v>15776.53</v>
      </c>
      <c r="M7111" s="213">
        <f t="shared" si="689"/>
        <v>22947.68</v>
      </c>
      <c r="N7111" s="213">
        <f t="shared" si="690"/>
        <v>25816.14</v>
      </c>
      <c r="O7111" s="242">
        <f t="shared" si="691"/>
        <v>0.51529999999977005</v>
      </c>
      <c r="P7111" s="242"/>
      <c r="Q7111" s="179"/>
      <c r="R7111" s="179"/>
      <c r="S7111" s="179"/>
      <c r="T7111" s="179"/>
      <c r="U7111" s="179"/>
      <c r="V7111" s="179"/>
      <c r="W7111" s="179"/>
      <c r="X7111" s="179"/>
      <c r="Y7111" s="179"/>
      <c r="Z7111" s="179"/>
      <c r="AA7111" s="222"/>
      <c r="AB7111" s="222"/>
      <c r="AC7111" s="222"/>
      <c r="AD7111" s="179"/>
      <c r="AE7111" s="179"/>
      <c r="AF7111" s="179"/>
      <c r="AG7111" s="179"/>
      <c r="AH7111" s="179"/>
      <c r="AI7111" s="179"/>
      <c r="AJ7111" s="179"/>
    </row>
    <row r="7112" spans="2:36" x14ac:dyDescent="0.3">
      <c r="B7112" s="224">
        <v>718900</v>
      </c>
      <c r="C7112" s="209">
        <v>305197</v>
      </c>
      <c r="D7112" s="206">
        <f t="shared" si="683"/>
        <v>0.42453331478647932</v>
      </c>
      <c r="E7112" s="208">
        <f t="shared" si="684"/>
        <v>0.45</v>
      </c>
      <c r="F7112" s="207">
        <v>16785.830000000002</v>
      </c>
      <c r="G7112" s="207">
        <v>24415.759999999998</v>
      </c>
      <c r="H7112" s="207">
        <v>27467.73</v>
      </c>
      <c r="I7112" s="214">
        <f t="shared" si="685"/>
        <v>286891</v>
      </c>
      <c r="J7112" s="211">
        <f t="shared" si="686"/>
        <v>0.39906941160105719</v>
      </c>
      <c r="K7112" s="212">
        <f t="shared" si="687"/>
        <v>0.45</v>
      </c>
      <c r="L7112" s="214">
        <f t="shared" si="688"/>
        <v>15779.004999999999</v>
      </c>
      <c r="M7112" s="213">
        <f t="shared" si="689"/>
        <v>22951.279999999999</v>
      </c>
      <c r="N7112" s="213">
        <f t="shared" si="690"/>
        <v>25820.19</v>
      </c>
      <c r="O7112" s="242">
        <f t="shared" si="691"/>
        <v>0.51519999999996802</v>
      </c>
      <c r="P7112" s="242"/>
      <c r="Q7112" s="179"/>
      <c r="R7112" s="179"/>
      <c r="S7112" s="179"/>
      <c r="T7112" s="179"/>
      <c r="U7112" s="179"/>
      <c r="V7112" s="179"/>
      <c r="W7112" s="179"/>
      <c r="X7112" s="179"/>
      <c r="Y7112" s="179"/>
      <c r="Z7112" s="179"/>
      <c r="AA7112" s="222"/>
      <c r="AB7112" s="222"/>
      <c r="AC7112" s="222"/>
      <c r="AD7112" s="179"/>
      <c r="AE7112" s="179"/>
      <c r="AF7112" s="179"/>
      <c r="AG7112" s="179"/>
      <c r="AH7112" s="179"/>
      <c r="AI7112" s="179"/>
      <c r="AJ7112" s="179"/>
    </row>
    <row r="7113" spans="2:36" x14ac:dyDescent="0.3">
      <c r="B7113" s="224">
        <v>719000</v>
      </c>
      <c r="C7113" s="209">
        <v>305242</v>
      </c>
      <c r="D7113" s="206">
        <f t="shared" si="683"/>
        <v>0.42453685674547981</v>
      </c>
      <c r="E7113" s="208">
        <f t="shared" si="684"/>
        <v>0.45</v>
      </c>
      <c r="F7113" s="207">
        <v>16788.310000000001</v>
      </c>
      <c r="G7113" s="207">
        <v>24419.360000000001</v>
      </c>
      <c r="H7113" s="207">
        <v>27471.78</v>
      </c>
      <c r="I7113" s="214">
        <f t="shared" si="685"/>
        <v>286936</v>
      </c>
      <c r="J7113" s="211">
        <f t="shared" si="686"/>
        <v>0.39907649513212795</v>
      </c>
      <c r="K7113" s="212">
        <f t="shared" si="687"/>
        <v>0.45</v>
      </c>
      <c r="L7113" s="214">
        <f t="shared" si="688"/>
        <v>15781.48</v>
      </c>
      <c r="M7113" s="213">
        <f t="shared" si="689"/>
        <v>22954.880000000001</v>
      </c>
      <c r="N7113" s="213">
        <f t="shared" si="690"/>
        <v>25824.239999999998</v>
      </c>
      <c r="O7113" s="242">
        <f t="shared" si="691"/>
        <v>0.51529999999966092</v>
      </c>
      <c r="P7113" s="242"/>
      <c r="Q7113" s="179"/>
      <c r="R7113" s="179"/>
      <c r="S7113" s="179"/>
      <c r="T7113" s="179"/>
      <c r="U7113" s="179"/>
      <c r="V7113" s="179"/>
      <c r="W7113" s="179"/>
      <c r="X7113" s="179"/>
      <c r="Y7113" s="179"/>
      <c r="Z7113" s="179"/>
      <c r="AA7113" s="222"/>
      <c r="AB7113" s="222"/>
      <c r="AC7113" s="222"/>
      <c r="AD7113" s="179"/>
      <c r="AE7113" s="179"/>
      <c r="AF7113" s="179"/>
      <c r="AG7113" s="179"/>
      <c r="AH7113" s="179"/>
      <c r="AI7113" s="179"/>
      <c r="AJ7113" s="179"/>
    </row>
    <row r="7114" spans="2:36" x14ac:dyDescent="0.3">
      <c r="B7114" s="224">
        <v>719100</v>
      </c>
      <c r="C7114" s="209">
        <v>305287</v>
      </c>
      <c r="D7114" s="206">
        <f t="shared" si="683"/>
        <v>0.42454039771937141</v>
      </c>
      <c r="E7114" s="208">
        <f t="shared" si="684"/>
        <v>0.45</v>
      </c>
      <c r="F7114" s="207">
        <v>16790.78</v>
      </c>
      <c r="G7114" s="207">
        <v>24422.959999999999</v>
      </c>
      <c r="H7114" s="207">
        <v>27475.83</v>
      </c>
      <c r="I7114" s="214">
        <f t="shared" si="685"/>
        <v>286981</v>
      </c>
      <c r="J7114" s="211">
        <f t="shared" si="686"/>
        <v>0.39908357669308858</v>
      </c>
      <c r="K7114" s="212">
        <f t="shared" si="687"/>
        <v>0.45</v>
      </c>
      <c r="L7114" s="214">
        <f t="shared" si="688"/>
        <v>15783.955</v>
      </c>
      <c r="M7114" s="213">
        <f t="shared" si="689"/>
        <v>22958.48</v>
      </c>
      <c r="N7114" s="213">
        <f t="shared" si="690"/>
        <v>25828.289999999997</v>
      </c>
      <c r="O7114" s="242">
        <f t="shared" si="691"/>
        <v>0.51520000000044097</v>
      </c>
      <c r="P7114" s="242"/>
      <c r="Q7114" s="179"/>
      <c r="R7114" s="179"/>
      <c r="S7114" s="179"/>
      <c r="T7114" s="179"/>
      <c r="U7114" s="179"/>
      <c r="V7114" s="179"/>
      <c r="W7114" s="179"/>
      <c r="X7114" s="179"/>
      <c r="Y7114" s="179"/>
      <c r="Z7114" s="179"/>
      <c r="AA7114" s="222"/>
      <c r="AB7114" s="222"/>
      <c r="AC7114" s="222"/>
      <c r="AD7114" s="179"/>
      <c r="AE7114" s="179"/>
      <c r="AF7114" s="179"/>
      <c r="AG7114" s="179"/>
      <c r="AH7114" s="179"/>
      <c r="AI7114" s="179"/>
      <c r="AJ7114" s="179"/>
    </row>
    <row r="7115" spans="2:36" x14ac:dyDescent="0.3">
      <c r="B7115" s="224">
        <v>719200</v>
      </c>
      <c r="C7115" s="209">
        <v>305332</v>
      </c>
      <c r="D7115" s="206">
        <f t="shared" si="683"/>
        <v>0.42454393770856508</v>
      </c>
      <c r="E7115" s="208">
        <f t="shared" si="684"/>
        <v>0.45</v>
      </c>
      <c r="F7115" s="207">
        <v>16793.259999999998</v>
      </c>
      <c r="G7115" s="207">
        <v>24426.560000000001</v>
      </c>
      <c r="H7115" s="207">
        <v>27479.88</v>
      </c>
      <c r="I7115" s="214">
        <f t="shared" si="685"/>
        <v>287026</v>
      </c>
      <c r="J7115" s="211">
        <f t="shared" si="686"/>
        <v>0.39909065628476087</v>
      </c>
      <c r="K7115" s="212">
        <f t="shared" si="687"/>
        <v>0.45</v>
      </c>
      <c r="L7115" s="214">
        <f t="shared" si="688"/>
        <v>15786.43</v>
      </c>
      <c r="M7115" s="213">
        <f t="shared" si="689"/>
        <v>22962.080000000002</v>
      </c>
      <c r="N7115" s="213">
        <f t="shared" si="690"/>
        <v>25832.34</v>
      </c>
      <c r="O7115" s="242">
        <f t="shared" si="691"/>
        <v>0.51530000000013387</v>
      </c>
      <c r="P7115" s="242"/>
      <c r="Q7115" s="179"/>
      <c r="R7115" s="179"/>
      <c r="S7115" s="179"/>
      <c r="T7115" s="179"/>
      <c r="U7115" s="179"/>
      <c r="V7115" s="179"/>
      <c r="W7115" s="179"/>
      <c r="X7115" s="179"/>
      <c r="Y7115" s="179"/>
      <c r="Z7115" s="179"/>
      <c r="AA7115" s="222"/>
      <c r="AB7115" s="222"/>
      <c r="AC7115" s="222"/>
      <c r="AD7115" s="179"/>
      <c r="AE7115" s="179"/>
      <c r="AF7115" s="179"/>
      <c r="AG7115" s="179"/>
      <c r="AH7115" s="179"/>
      <c r="AI7115" s="179"/>
      <c r="AJ7115" s="179"/>
    </row>
    <row r="7116" spans="2:36" x14ac:dyDescent="0.3">
      <c r="B7116" s="224">
        <v>719300</v>
      </c>
      <c r="C7116" s="209">
        <v>305377</v>
      </c>
      <c r="D7116" s="206">
        <f t="shared" si="683"/>
        <v>0.42454747671347143</v>
      </c>
      <c r="E7116" s="208">
        <f t="shared" si="684"/>
        <v>0.45</v>
      </c>
      <c r="F7116" s="207">
        <v>16795.73</v>
      </c>
      <c r="G7116" s="207">
        <v>24430.16</v>
      </c>
      <c r="H7116" s="207">
        <v>27483.93</v>
      </c>
      <c r="I7116" s="214">
        <f t="shared" si="685"/>
        <v>287071</v>
      </c>
      <c r="J7116" s="211">
        <f t="shared" si="686"/>
        <v>0.3990977339079661</v>
      </c>
      <c r="K7116" s="212">
        <f t="shared" si="687"/>
        <v>0.45</v>
      </c>
      <c r="L7116" s="214">
        <f t="shared" si="688"/>
        <v>15788.905000000001</v>
      </c>
      <c r="M7116" s="213">
        <f t="shared" si="689"/>
        <v>22965.68</v>
      </c>
      <c r="N7116" s="213">
        <f t="shared" si="690"/>
        <v>25836.39</v>
      </c>
      <c r="O7116" s="242">
        <f t="shared" si="691"/>
        <v>0.51519999999974975</v>
      </c>
      <c r="P7116" s="242"/>
      <c r="Q7116" s="179"/>
      <c r="R7116" s="179"/>
      <c r="S7116" s="179"/>
      <c r="T7116" s="179"/>
      <c r="U7116" s="179"/>
      <c r="V7116" s="179"/>
      <c r="W7116" s="179"/>
      <c r="X7116" s="179"/>
      <c r="Y7116" s="179"/>
      <c r="Z7116" s="179"/>
      <c r="AA7116" s="222"/>
      <c r="AB7116" s="222"/>
      <c r="AC7116" s="222"/>
      <c r="AD7116" s="179"/>
      <c r="AE7116" s="179"/>
      <c r="AF7116" s="179"/>
      <c r="AG7116" s="179"/>
      <c r="AH7116" s="179"/>
      <c r="AI7116" s="179"/>
      <c r="AJ7116" s="179"/>
    </row>
    <row r="7117" spans="2:36" x14ac:dyDescent="0.3">
      <c r="B7117" s="224">
        <v>719400</v>
      </c>
      <c r="C7117" s="209">
        <v>305422</v>
      </c>
      <c r="D7117" s="206">
        <f t="shared" si="683"/>
        <v>0.42455101473450096</v>
      </c>
      <c r="E7117" s="208">
        <f t="shared" si="684"/>
        <v>0.45</v>
      </c>
      <c r="F7117" s="207">
        <v>16798.21</v>
      </c>
      <c r="G7117" s="207">
        <v>24433.759999999998</v>
      </c>
      <c r="H7117" s="207">
        <v>27487.98</v>
      </c>
      <c r="I7117" s="214">
        <f t="shared" si="685"/>
        <v>287116</v>
      </c>
      <c r="J7117" s="211">
        <f t="shared" si="686"/>
        <v>0.39910480956352518</v>
      </c>
      <c r="K7117" s="212">
        <f t="shared" si="687"/>
        <v>0.45</v>
      </c>
      <c r="L7117" s="214">
        <f t="shared" si="688"/>
        <v>15791.38</v>
      </c>
      <c r="M7117" s="213">
        <f t="shared" si="689"/>
        <v>22969.279999999999</v>
      </c>
      <c r="N7117" s="213">
        <f t="shared" si="690"/>
        <v>25840.44</v>
      </c>
      <c r="O7117" s="242">
        <f t="shared" si="691"/>
        <v>0.51530000000002474</v>
      </c>
      <c r="P7117" s="242"/>
      <c r="Q7117" s="179"/>
      <c r="R7117" s="179"/>
      <c r="S7117" s="179"/>
      <c r="T7117" s="179"/>
      <c r="U7117" s="179"/>
      <c r="V7117" s="179"/>
      <c r="W7117" s="179"/>
      <c r="X7117" s="179"/>
      <c r="Y7117" s="179"/>
      <c r="Z7117" s="179"/>
      <c r="AA7117" s="222"/>
      <c r="AB7117" s="222"/>
      <c r="AC7117" s="222"/>
      <c r="AD7117" s="179"/>
      <c r="AE7117" s="179"/>
      <c r="AF7117" s="179"/>
      <c r="AG7117" s="179"/>
      <c r="AH7117" s="179"/>
      <c r="AI7117" s="179"/>
      <c r="AJ7117" s="179"/>
    </row>
    <row r="7118" spans="2:36" x14ac:dyDescent="0.3">
      <c r="B7118" s="224">
        <v>719500</v>
      </c>
      <c r="C7118" s="209">
        <v>305467</v>
      </c>
      <c r="D7118" s="206">
        <f t="shared" si="683"/>
        <v>0.42455455177206392</v>
      </c>
      <c r="E7118" s="208">
        <f t="shared" si="684"/>
        <v>0.45</v>
      </c>
      <c r="F7118" s="207">
        <v>16800.68</v>
      </c>
      <c r="G7118" s="207">
        <v>24437.360000000001</v>
      </c>
      <c r="H7118" s="207">
        <v>27492.03</v>
      </c>
      <c r="I7118" s="214">
        <f t="shared" si="685"/>
        <v>287161</v>
      </c>
      <c r="J7118" s="211">
        <f t="shared" si="686"/>
        <v>0.39911188325225849</v>
      </c>
      <c r="K7118" s="212">
        <f t="shared" si="687"/>
        <v>0.45</v>
      </c>
      <c r="L7118" s="214">
        <f t="shared" si="688"/>
        <v>15793.855</v>
      </c>
      <c r="M7118" s="213">
        <f t="shared" si="689"/>
        <v>22972.880000000001</v>
      </c>
      <c r="N7118" s="213">
        <f t="shared" si="690"/>
        <v>25844.489999999998</v>
      </c>
      <c r="O7118" s="242">
        <f t="shared" si="691"/>
        <v>0.51519999999964061</v>
      </c>
      <c r="P7118" s="242"/>
      <c r="Q7118" s="179"/>
      <c r="R7118" s="179"/>
      <c r="S7118" s="179"/>
      <c r="T7118" s="179"/>
      <c r="U7118" s="179"/>
      <c r="V7118" s="179"/>
      <c r="W7118" s="179"/>
      <c r="X7118" s="179"/>
      <c r="Y7118" s="179"/>
      <c r="Z7118" s="179"/>
      <c r="AA7118" s="222"/>
      <c r="AB7118" s="222"/>
      <c r="AC7118" s="222"/>
      <c r="AD7118" s="179"/>
      <c r="AE7118" s="179"/>
      <c r="AF7118" s="179"/>
      <c r="AG7118" s="179"/>
      <c r="AH7118" s="179"/>
      <c r="AI7118" s="179"/>
      <c r="AJ7118" s="179"/>
    </row>
    <row r="7119" spans="2:36" x14ac:dyDescent="0.3">
      <c r="B7119" s="224">
        <v>719600</v>
      </c>
      <c r="C7119" s="209">
        <v>305512</v>
      </c>
      <c r="D7119" s="206">
        <f t="shared" si="683"/>
        <v>0.42455808782657034</v>
      </c>
      <c r="E7119" s="208">
        <f t="shared" si="684"/>
        <v>0.45</v>
      </c>
      <c r="F7119" s="207">
        <v>16803.16</v>
      </c>
      <c r="G7119" s="207">
        <v>24440.959999999999</v>
      </c>
      <c r="H7119" s="207">
        <v>27496.080000000002</v>
      </c>
      <c r="I7119" s="214">
        <f t="shared" si="685"/>
        <v>287206</v>
      </c>
      <c r="J7119" s="211">
        <f t="shared" si="686"/>
        <v>0.39911895497498612</v>
      </c>
      <c r="K7119" s="212">
        <f t="shared" si="687"/>
        <v>0.45</v>
      </c>
      <c r="L7119" s="214">
        <f t="shared" si="688"/>
        <v>15796.33</v>
      </c>
      <c r="M7119" s="213">
        <f t="shared" si="689"/>
        <v>22976.48</v>
      </c>
      <c r="N7119" s="213">
        <f t="shared" si="690"/>
        <v>25848.539999999997</v>
      </c>
      <c r="O7119" s="242">
        <f t="shared" si="691"/>
        <v>0.5152999999999156</v>
      </c>
      <c r="P7119" s="242"/>
      <c r="Q7119" s="179"/>
      <c r="R7119" s="179"/>
      <c r="S7119" s="179"/>
      <c r="T7119" s="179"/>
      <c r="U7119" s="179"/>
      <c r="V7119" s="179"/>
      <c r="W7119" s="179"/>
      <c r="X7119" s="179"/>
      <c r="Y7119" s="179"/>
      <c r="Z7119" s="179"/>
      <c r="AA7119" s="222"/>
      <c r="AB7119" s="222"/>
      <c r="AC7119" s="222"/>
      <c r="AD7119" s="179"/>
      <c r="AE7119" s="179"/>
      <c r="AF7119" s="179"/>
      <c r="AG7119" s="179"/>
      <c r="AH7119" s="179"/>
      <c r="AI7119" s="179"/>
      <c r="AJ7119" s="179"/>
    </row>
    <row r="7120" spans="2:36" x14ac:dyDescent="0.3">
      <c r="B7120" s="224">
        <v>719700</v>
      </c>
      <c r="C7120" s="209">
        <v>305557</v>
      </c>
      <c r="D7120" s="206">
        <f t="shared" si="683"/>
        <v>0.42456162289842991</v>
      </c>
      <c r="E7120" s="208">
        <f t="shared" si="684"/>
        <v>0.45</v>
      </c>
      <c r="F7120" s="207">
        <v>16805.63</v>
      </c>
      <c r="G7120" s="207">
        <v>24444.560000000001</v>
      </c>
      <c r="H7120" s="207">
        <v>27500.13</v>
      </c>
      <c r="I7120" s="214">
        <f t="shared" si="685"/>
        <v>287251</v>
      </c>
      <c r="J7120" s="211">
        <f t="shared" si="686"/>
        <v>0.39912602473252745</v>
      </c>
      <c r="K7120" s="212">
        <f t="shared" si="687"/>
        <v>0.45</v>
      </c>
      <c r="L7120" s="214">
        <f t="shared" si="688"/>
        <v>15798.805</v>
      </c>
      <c r="M7120" s="213">
        <f t="shared" si="689"/>
        <v>22980.080000000002</v>
      </c>
      <c r="N7120" s="213">
        <f t="shared" si="690"/>
        <v>25852.59</v>
      </c>
      <c r="O7120" s="242">
        <f t="shared" si="691"/>
        <v>0.51520000000007715</v>
      </c>
      <c r="P7120" s="242"/>
      <c r="Q7120" s="179"/>
      <c r="R7120" s="179"/>
      <c r="S7120" s="179"/>
      <c r="T7120" s="179"/>
      <c r="U7120" s="179"/>
      <c r="V7120" s="179"/>
      <c r="W7120" s="179"/>
      <c r="X7120" s="179"/>
      <c r="Y7120" s="179"/>
      <c r="Z7120" s="179"/>
      <c r="AA7120" s="222"/>
      <c r="AB7120" s="222"/>
      <c r="AC7120" s="222"/>
      <c r="AD7120" s="179"/>
      <c r="AE7120" s="179"/>
      <c r="AF7120" s="179"/>
      <c r="AG7120" s="179"/>
      <c r="AH7120" s="179"/>
      <c r="AI7120" s="179"/>
      <c r="AJ7120" s="179"/>
    </row>
    <row r="7121" spans="2:36" x14ac:dyDescent="0.3">
      <c r="B7121" s="224">
        <v>719800</v>
      </c>
      <c r="C7121" s="209">
        <v>305602</v>
      </c>
      <c r="D7121" s="206">
        <f t="shared" si="683"/>
        <v>0.42456515698805225</v>
      </c>
      <c r="E7121" s="208">
        <f t="shared" si="684"/>
        <v>0.45</v>
      </c>
      <c r="F7121" s="207">
        <v>16808.11</v>
      </c>
      <c r="G7121" s="207">
        <v>24448.16</v>
      </c>
      <c r="H7121" s="207">
        <v>27504.18</v>
      </c>
      <c r="I7121" s="214">
        <f t="shared" si="685"/>
        <v>287296</v>
      </c>
      <c r="J7121" s="211">
        <f t="shared" si="686"/>
        <v>0.39913309252570156</v>
      </c>
      <c r="K7121" s="212">
        <f t="shared" si="687"/>
        <v>0.45</v>
      </c>
      <c r="L7121" s="214">
        <f t="shared" si="688"/>
        <v>15801.28</v>
      </c>
      <c r="M7121" s="213">
        <f t="shared" si="689"/>
        <v>22983.68</v>
      </c>
      <c r="N7121" s="213">
        <f t="shared" si="690"/>
        <v>25856.639999999999</v>
      </c>
      <c r="O7121" s="242">
        <f t="shared" si="691"/>
        <v>0.51529999999977005</v>
      </c>
      <c r="P7121" s="242"/>
      <c r="Q7121" s="179"/>
      <c r="R7121" s="179"/>
      <c r="S7121" s="179"/>
      <c r="T7121" s="179"/>
      <c r="U7121" s="179"/>
      <c r="V7121" s="179"/>
      <c r="W7121" s="179"/>
      <c r="X7121" s="179"/>
      <c r="Y7121" s="179"/>
      <c r="Z7121" s="179"/>
      <c r="AA7121" s="222"/>
      <c r="AB7121" s="222"/>
      <c r="AC7121" s="222"/>
      <c r="AD7121" s="179"/>
      <c r="AE7121" s="179"/>
      <c r="AF7121" s="179"/>
      <c r="AG7121" s="179"/>
      <c r="AH7121" s="179"/>
      <c r="AI7121" s="179"/>
      <c r="AJ7121" s="179"/>
    </row>
    <row r="7122" spans="2:36" x14ac:dyDescent="0.3">
      <c r="B7122" s="224">
        <v>719900</v>
      </c>
      <c r="C7122" s="209">
        <v>305647</v>
      </c>
      <c r="D7122" s="206">
        <f t="shared" si="683"/>
        <v>0.42456869009584663</v>
      </c>
      <c r="E7122" s="208">
        <f t="shared" si="684"/>
        <v>0.45</v>
      </c>
      <c r="F7122" s="207">
        <v>16810.580000000002</v>
      </c>
      <c r="G7122" s="207">
        <v>24451.759999999998</v>
      </c>
      <c r="H7122" s="207">
        <v>27508.23</v>
      </c>
      <c r="I7122" s="214">
        <f t="shared" si="685"/>
        <v>287341</v>
      </c>
      <c r="J7122" s="211">
        <f t="shared" si="686"/>
        <v>0.39914015835532712</v>
      </c>
      <c r="K7122" s="212">
        <f t="shared" si="687"/>
        <v>0.45</v>
      </c>
      <c r="L7122" s="214">
        <f t="shared" si="688"/>
        <v>15803.754999999999</v>
      </c>
      <c r="M7122" s="213">
        <f t="shared" si="689"/>
        <v>22987.279999999999</v>
      </c>
      <c r="N7122" s="213">
        <f t="shared" si="690"/>
        <v>25860.69</v>
      </c>
      <c r="O7122" s="242">
        <f t="shared" si="691"/>
        <v>0.51519999999996802</v>
      </c>
      <c r="P7122" s="242"/>
      <c r="Q7122" s="179"/>
      <c r="R7122" s="179"/>
      <c r="S7122" s="179"/>
      <c r="T7122" s="179"/>
      <c r="U7122" s="179"/>
      <c r="V7122" s="179"/>
      <c r="W7122" s="179"/>
      <c r="X7122" s="179"/>
      <c r="Y7122" s="179"/>
      <c r="Z7122" s="179"/>
      <c r="AA7122" s="222"/>
      <c r="AB7122" s="222"/>
      <c r="AC7122" s="222"/>
      <c r="AD7122" s="179"/>
      <c r="AE7122" s="179"/>
      <c r="AF7122" s="179"/>
      <c r="AG7122" s="179"/>
      <c r="AH7122" s="179"/>
      <c r="AI7122" s="179"/>
      <c r="AJ7122" s="179"/>
    </row>
    <row r="7123" spans="2:36" x14ac:dyDescent="0.3">
      <c r="B7123" s="224">
        <v>720000</v>
      </c>
      <c r="C7123" s="209">
        <v>305692</v>
      </c>
      <c r="D7123" s="206">
        <f t="shared" si="683"/>
        <v>0.42457222222222224</v>
      </c>
      <c r="E7123" s="208">
        <f t="shared" si="684"/>
        <v>0.45</v>
      </c>
      <c r="F7123" s="207">
        <v>16813.060000000001</v>
      </c>
      <c r="G7123" s="207">
        <v>24455.360000000001</v>
      </c>
      <c r="H7123" s="207">
        <v>27512.28</v>
      </c>
      <c r="I7123" s="214">
        <f t="shared" si="685"/>
        <v>287386</v>
      </c>
      <c r="J7123" s="211">
        <f t="shared" si="686"/>
        <v>0.39914722222222221</v>
      </c>
      <c r="K7123" s="212">
        <f t="shared" si="687"/>
        <v>0.45</v>
      </c>
      <c r="L7123" s="214">
        <f t="shared" si="688"/>
        <v>15806.23</v>
      </c>
      <c r="M7123" s="213">
        <f t="shared" si="689"/>
        <v>22990.880000000001</v>
      </c>
      <c r="N7123" s="213">
        <f t="shared" si="690"/>
        <v>25864.739999999998</v>
      </c>
      <c r="O7123" s="242">
        <f t="shared" si="691"/>
        <v>0.51529999999966092</v>
      </c>
      <c r="P7123" s="242"/>
      <c r="Q7123" s="179"/>
      <c r="R7123" s="179"/>
      <c r="S7123" s="179"/>
      <c r="T7123" s="179"/>
      <c r="U7123" s="179"/>
      <c r="V7123" s="179"/>
      <c r="W7123" s="179"/>
      <c r="X7123" s="179"/>
      <c r="Y7123" s="179"/>
      <c r="Z7123" s="179"/>
      <c r="AA7123" s="222"/>
      <c r="AB7123" s="222"/>
      <c r="AC7123" s="222"/>
      <c r="AD7123" s="179"/>
      <c r="AE7123" s="179"/>
      <c r="AF7123" s="179"/>
      <c r="AG7123" s="179"/>
      <c r="AH7123" s="179"/>
      <c r="AI7123" s="179"/>
      <c r="AJ7123" s="179"/>
    </row>
    <row r="7124" spans="2:36" x14ac:dyDescent="0.3">
      <c r="B7124" s="224">
        <v>720100</v>
      </c>
      <c r="C7124" s="209">
        <v>305737</v>
      </c>
      <c r="D7124" s="206">
        <f t="shared" si="683"/>
        <v>0.42457575336758785</v>
      </c>
      <c r="E7124" s="208">
        <f t="shared" si="684"/>
        <v>0.45</v>
      </c>
      <c r="F7124" s="207">
        <v>16815.53</v>
      </c>
      <c r="G7124" s="207">
        <v>24458.959999999999</v>
      </c>
      <c r="H7124" s="207">
        <v>27516.33</v>
      </c>
      <c r="I7124" s="214">
        <f t="shared" si="685"/>
        <v>287431</v>
      </c>
      <c r="J7124" s="211">
        <f t="shared" si="686"/>
        <v>0.39915428412720455</v>
      </c>
      <c r="K7124" s="212">
        <f t="shared" si="687"/>
        <v>0.45</v>
      </c>
      <c r="L7124" s="214">
        <f t="shared" si="688"/>
        <v>15808.705</v>
      </c>
      <c r="M7124" s="213">
        <f t="shared" si="689"/>
        <v>22994.48</v>
      </c>
      <c r="N7124" s="213">
        <f t="shared" si="690"/>
        <v>25868.789999999997</v>
      </c>
      <c r="O7124" s="242">
        <f t="shared" si="691"/>
        <v>0.51520000000044097</v>
      </c>
      <c r="P7124" s="242"/>
      <c r="Q7124" s="179"/>
      <c r="R7124" s="179"/>
      <c r="S7124" s="179"/>
      <c r="T7124" s="179"/>
      <c r="U7124" s="179"/>
      <c r="V7124" s="179"/>
      <c r="W7124" s="179"/>
      <c r="X7124" s="179"/>
      <c r="Y7124" s="179"/>
      <c r="Z7124" s="179"/>
      <c r="AA7124" s="222"/>
      <c r="AB7124" s="222"/>
      <c r="AC7124" s="222"/>
      <c r="AD7124" s="179"/>
      <c r="AE7124" s="179"/>
      <c r="AF7124" s="179"/>
      <c r="AG7124" s="179"/>
      <c r="AH7124" s="179"/>
      <c r="AI7124" s="179"/>
      <c r="AJ7124" s="179"/>
    </row>
    <row r="7125" spans="2:36" x14ac:dyDescent="0.3">
      <c r="B7125" s="224">
        <v>720200</v>
      </c>
      <c r="C7125" s="209">
        <v>305782</v>
      </c>
      <c r="D7125" s="206">
        <f t="shared" si="683"/>
        <v>0.42457928353235214</v>
      </c>
      <c r="E7125" s="208">
        <f t="shared" si="684"/>
        <v>0.45</v>
      </c>
      <c r="F7125" s="207">
        <v>16818.009999999998</v>
      </c>
      <c r="G7125" s="207">
        <v>24462.560000000001</v>
      </c>
      <c r="H7125" s="207">
        <v>27520.38</v>
      </c>
      <c r="I7125" s="214">
        <f t="shared" si="685"/>
        <v>287476</v>
      </c>
      <c r="J7125" s="211">
        <f t="shared" si="686"/>
        <v>0.39916134407109138</v>
      </c>
      <c r="K7125" s="212">
        <f t="shared" si="687"/>
        <v>0.45</v>
      </c>
      <c r="L7125" s="214">
        <f t="shared" si="688"/>
        <v>15811.18</v>
      </c>
      <c r="M7125" s="213">
        <f t="shared" si="689"/>
        <v>22998.080000000002</v>
      </c>
      <c r="N7125" s="213">
        <f t="shared" si="690"/>
        <v>25872.84</v>
      </c>
      <c r="O7125" s="242">
        <f t="shared" si="691"/>
        <v>0.51530000000013387</v>
      </c>
      <c r="P7125" s="242"/>
      <c r="Q7125" s="179"/>
      <c r="R7125" s="179"/>
      <c r="S7125" s="179"/>
      <c r="T7125" s="179"/>
      <c r="U7125" s="179"/>
      <c r="V7125" s="179"/>
      <c r="W7125" s="179"/>
      <c r="X7125" s="179"/>
      <c r="Y7125" s="179"/>
      <c r="Z7125" s="179"/>
      <c r="AA7125" s="222"/>
      <c r="AB7125" s="222"/>
      <c r="AC7125" s="222"/>
      <c r="AD7125" s="179"/>
      <c r="AE7125" s="179"/>
      <c r="AF7125" s="179"/>
      <c r="AG7125" s="179"/>
      <c r="AH7125" s="179"/>
      <c r="AI7125" s="179"/>
      <c r="AJ7125" s="179"/>
    </row>
    <row r="7126" spans="2:36" x14ac:dyDescent="0.3">
      <c r="B7126" s="224">
        <v>720300</v>
      </c>
      <c r="C7126" s="209">
        <v>305827</v>
      </c>
      <c r="D7126" s="206">
        <f t="shared" si="683"/>
        <v>0.4245828127169235</v>
      </c>
      <c r="E7126" s="208">
        <f t="shared" si="684"/>
        <v>0.45</v>
      </c>
      <c r="F7126" s="207">
        <v>16820.48</v>
      </c>
      <c r="G7126" s="207">
        <v>24466.16</v>
      </c>
      <c r="H7126" s="207">
        <v>27524.43</v>
      </c>
      <c r="I7126" s="214">
        <f t="shared" si="685"/>
        <v>287521</v>
      </c>
      <c r="J7126" s="211">
        <f t="shared" si="686"/>
        <v>0.39916840205469944</v>
      </c>
      <c r="K7126" s="212">
        <f t="shared" si="687"/>
        <v>0.45</v>
      </c>
      <c r="L7126" s="214">
        <f t="shared" si="688"/>
        <v>15813.655000000001</v>
      </c>
      <c r="M7126" s="213">
        <f t="shared" si="689"/>
        <v>23001.68</v>
      </c>
      <c r="N7126" s="213">
        <f t="shared" si="690"/>
        <v>25876.89</v>
      </c>
      <c r="O7126" s="242">
        <f t="shared" si="691"/>
        <v>0.51519999999974975</v>
      </c>
      <c r="P7126" s="242"/>
      <c r="Q7126" s="179"/>
      <c r="R7126" s="179"/>
      <c r="S7126" s="179"/>
      <c r="T7126" s="179"/>
      <c r="U7126" s="179"/>
      <c r="V7126" s="179"/>
      <c r="W7126" s="179"/>
      <c r="X7126" s="179"/>
      <c r="Y7126" s="179"/>
      <c r="Z7126" s="179"/>
      <c r="AA7126" s="222"/>
      <c r="AB7126" s="222"/>
      <c r="AC7126" s="222"/>
      <c r="AD7126" s="179"/>
      <c r="AE7126" s="179"/>
      <c r="AF7126" s="179"/>
      <c r="AG7126" s="179"/>
      <c r="AH7126" s="179"/>
      <c r="AI7126" s="179"/>
      <c r="AJ7126" s="179"/>
    </row>
    <row r="7127" spans="2:36" x14ac:dyDescent="0.3">
      <c r="B7127" s="224">
        <v>720400</v>
      </c>
      <c r="C7127" s="209">
        <v>305872</v>
      </c>
      <c r="D7127" s="206">
        <f t="shared" si="683"/>
        <v>0.42458634092171016</v>
      </c>
      <c r="E7127" s="208">
        <f t="shared" si="684"/>
        <v>0.45</v>
      </c>
      <c r="F7127" s="207">
        <v>16822.96</v>
      </c>
      <c r="G7127" s="207">
        <v>24469.759999999998</v>
      </c>
      <c r="H7127" s="207">
        <v>27528.48</v>
      </c>
      <c r="I7127" s="214">
        <f t="shared" si="685"/>
        <v>287566</v>
      </c>
      <c r="J7127" s="211">
        <f t="shared" si="686"/>
        <v>0.39917545807884508</v>
      </c>
      <c r="K7127" s="212">
        <f t="shared" si="687"/>
        <v>0.45</v>
      </c>
      <c r="L7127" s="214">
        <f t="shared" si="688"/>
        <v>15816.13</v>
      </c>
      <c r="M7127" s="213">
        <f t="shared" si="689"/>
        <v>23005.279999999999</v>
      </c>
      <c r="N7127" s="213">
        <f t="shared" si="690"/>
        <v>25880.94</v>
      </c>
      <c r="O7127" s="242">
        <f t="shared" si="691"/>
        <v>0.51530000000002474</v>
      </c>
      <c r="P7127" s="242"/>
      <c r="Q7127" s="179"/>
      <c r="R7127" s="179"/>
      <c r="S7127" s="179"/>
      <c r="T7127" s="179"/>
      <c r="U7127" s="179"/>
      <c r="V7127" s="179"/>
      <c r="W7127" s="179"/>
      <c r="X7127" s="179"/>
      <c r="Y7127" s="179"/>
      <c r="Z7127" s="179"/>
      <c r="AA7127" s="222"/>
      <c r="AB7127" s="222"/>
      <c r="AC7127" s="222"/>
      <c r="AD7127" s="179"/>
      <c r="AE7127" s="179"/>
      <c r="AF7127" s="179"/>
      <c r="AG7127" s="179"/>
      <c r="AH7127" s="179"/>
      <c r="AI7127" s="179"/>
      <c r="AJ7127" s="179"/>
    </row>
    <row r="7128" spans="2:36" x14ac:dyDescent="0.3">
      <c r="B7128" s="224">
        <v>720500</v>
      </c>
      <c r="C7128" s="209">
        <v>305917</v>
      </c>
      <c r="D7128" s="206">
        <f t="shared" ref="D7128:D7191" si="692">C7128/B7128</f>
        <v>0.42458986814712008</v>
      </c>
      <c r="E7128" s="208">
        <f t="shared" ref="E7128:E7191" si="693">(C7128-C7127)/(B7128-B7127)</f>
        <v>0.45</v>
      </c>
      <c r="F7128" s="207">
        <v>16825.43</v>
      </c>
      <c r="G7128" s="207">
        <v>24473.360000000001</v>
      </c>
      <c r="H7128" s="207">
        <v>27532.53</v>
      </c>
      <c r="I7128" s="214">
        <f t="shared" si="685"/>
        <v>287611</v>
      </c>
      <c r="J7128" s="211">
        <f t="shared" si="686"/>
        <v>0.39918251214434419</v>
      </c>
      <c r="K7128" s="212">
        <f t="shared" si="687"/>
        <v>0.45</v>
      </c>
      <c r="L7128" s="214">
        <f t="shared" si="688"/>
        <v>15818.605</v>
      </c>
      <c r="M7128" s="213">
        <f t="shared" si="689"/>
        <v>23008.880000000001</v>
      </c>
      <c r="N7128" s="213">
        <f t="shared" si="690"/>
        <v>25884.989999999998</v>
      </c>
      <c r="O7128" s="242">
        <f t="shared" si="691"/>
        <v>0.51519999999964061</v>
      </c>
      <c r="P7128" s="242"/>
      <c r="Q7128" s="179"/>
      <c r="R7128" s="179"/>
      <c r="S7128" s="179"/>
      <c r="T7128" s="179"/>
      <c r="U7128" s="179"/>
      <c r="V7128" s="179"/>
      <c r="W7128" s="179"/>
      <c r="X7128" s="179"/>
      <c r="Y7128" s="179"/>
      <c r="Z7128" s="179"/>
      <c r="AA7128" s="222"/>
      <c r="AB7128" s="222"/>
      <c r="AC7128" s="222"/>
      <c r="AD7128" s="179"/>
      <c r="AE7128" s="179"/>
      <c r="AF7128" s="179"/>
      <c r="AG7128" s="179"/>
      <c r="AH7128" s="179"/>
      <c r="AI7128" s="179"/>
      <c r="AJ7128" s="179"/>
    </row>
    <row r="7129" spans="2:36" x14ac:dyDescent="0.3">
      <c r="B7129" s="224">
        <v>720600</v>
      </c>
      <c r="C7129" s="209">
        <v>305962</v>
      </c>
      <c r="D7129" s="206">
        <f t="shared" si="692"/>
        <v>0.42459339439356092</v>
      </c>
      <c r="E7129" s="208">
        <f t="shared" si="693"/>
        <v>0.45</v>
      </c>
      <c r="F7129" s="207">
        <v>16827.91</v>
      </c>
      <c r="G7129" s="207">
        <v>24476.959999999999</v>
      </c>
      <c r="H7129" s="207">
        <v>27536.58</v>
      </c>
      <c r="I7129" s="214">
        <f t="shared" si="685"/>
        <v>287656</v>
      </c>
      <c r="J7129" s="211">
        <f t="shared" si="686"/>
        <v>0.39918956425201219</v>
      </c>
      <c r="K7129" s="212">
        <f t="shared" si="687"/>
        <v>0.45</v>
      </c>
      <c r="L7129" s="214">
        <f t="shared" si="688"/>
        <v>15821.08</v>
      </c>
      <c r="M7129" s="213">
        <f t="shared" si="689"/>
        <v>23012.48</v>
      </c>
      <c r="N7129" s="213">
        <f t="shared" si="690"/>
        <v>25889.039999999997</v>
      </c>
      <c r="O7129" s="242">
        <f t="shared" si="691"/>
        <v>0.5152999999999156</v>
      </c>
      <c r="P7129" s="242"/>
      <c r="Q7129" s="179"/>
      <c r="R7129" s="179"/>
      <c r="S7129" s="179"/>
      <c r="T7129" s="179"/>
      <c r="U7129" s="179"/>
      <c r="V7129" s="179"/>
      <c r="W7129" s="179"/>
      <c r="X7129" s="179"/>
      <c r="Y7129" s="179"/>
      <c r="Z7129" s="179"/>
      <c r="AA7129" s="222"/>
      <c r="AB7129" s="222"/>
      <c r="AC7129" s="222"/>
      <c r="AD7129" s="179"/>
      <c r="AE7129" s="179"/>
      <c r="AF7129" s="179"/>
      <c r="AG7129" s="179"/>
      <c r="AH7129" s="179"/>
      <c r="AI7129" s="179"/>
      <c r="AJ7129" s="179"/>
    </row>
    <row r="7130" spans="2:36" x14ac:dyDescent="0.3">
      <c r="B7130" s="224">
        <v>720700</v>
      </c>
      <c r="C7130" s="209">
        <v>306007</v>
      </c>
      <c r="D7130" s="206">
        <f t="shared" si="692"/>
        <v>0.42459691966144025</v>
      </c>
      <c r="E7130" s="208">
        <f t="shared" si="693"/>
        <v>0.45</v>
      </c>
      <c r="F7130" s="207">
        <v>16830.38</v>
      </c>
      <c r="G7130" s="207">
        <v>24480.560000000001</v>
      </c>
      <c r="H7130" s="207">
        <v>27540.63</v>
      </c>
      <c r="I7130" s="214">
        <f t="shared" si="685"/>
        <v>287701</v>
      </c>
      <c r="J7130" s="211">
        <f t="shared" si="686"/>
        <v>0.39919661440266407</v>
      </c>
      <c r="K7130" s="212">
        <f t="shared" si="687"/>
        <v>0.45</v>
      </c>
      <c r="L7130" s="214">
        <f t="shared" si="688"/>
        <v>15823.555</v>
      </c>
      <c r="M7130" s="213">
        <f t="shared" si="689"/>
        <v>23016.080000000002</v>
      </c>
      <c r="N7130" s="213">
        <f t="shared" si="690"/>
        <v>25893.09</v>
      </c>
      <c r="O7130" s="242">
        <f t="shared" si="691"/>
        <v>0.51520000000007715</v>
      </c>
      <c r="P7130" s="242"/>
      <c r="Q7130" s="179"/>
      <c r="R7130" s="179"/>
      <c r="S7130" s="179"/>
      <c r="T7130" s="179"/>
      <c r="U7130" s="179"/>
      <c r="V7130" s="179"/>
      <c r="W7130" s="179"/>
      <c r="X7130" s="179"/>
      <c r="Y7130" s="179"/>
      <c r="Z7130" s="179"/>
      <c r="AA7130" s="222"/>
      <c r="AB7130" s="222"/>
      <c r="AC7130" s="222"/>
      <c r="AD7130" s="179"/>
      <c r="AE7130" s="179"/>
      <c r="AF7130" s="179"/>
      <c r="AG7130" s="179"/>
      <c r="AH7130" s="179"/>
      <c r="AI7130" s="179"/>
      <c r="AJ7130" s="179"/>
    </row>
    <row r="7131" spans="2:36" x14ac:dyDescent="0.3">
      <c r="B7131" s="224">
        <v>720800</v>
      </c>
      <c r="C7131" s="209">
        <v>306052</v>
      </c>
      <c r="D7131" s="206">
        <f t="shared" si="692"/>
        <v>0.42460044395116536</v>
      </c>
      <c r="E7131" s="208">
        <f t="shared" si="693"/>
        <v>0.45</v>
      </c>
      <c r="F7131" s="207">
        <v>16832.86</v>
      </c>
      <c r="G7131" s="207">
        <v>24484.16</v>
      </c>
      <c r="H7131" s="207">
        <v>27544.68</v>
      </c>
      <c r="I7131" s="214">
        <f t="shared" si="685"/>
        <v>287746</v>
      </c>
      <c r="J7131" s="211">
        <f t="shared" si="686"/>
        <v>0.39920366259711432</v>
      </c>
      <c r="K7131" s="212">
        <f t="shared" si="687"/>
        <v>0.45</v>
      </c>
      <c r="L7131" s="214">
        <f t="shared" si="688"/>
        <v>15826.03</v>
      </c>
      <c r="M7131" s="213">
        <f t="shared" si="689"/>
        <v>23019.68</v>
      </c>
      <c r="N7131" s="213">
        <f t="shared" si="690"/>
        <v>25897.14</v>
      </c>
      <c r="O7131" s="242">
        <f t="shared" si="691"/>
        <v>0.51529999999977005</v>
      </c>
      <c r="P7131" s="242"/>
      <c r="Q7131" s="179"/>
      <c r="R7131" s="179"/>
      <c r="S7131" s="179"/>
      <c r="T7131" s="179"/>
      <c r="U7131" s="179"/>
      <c r="V7131" s="179"/>
      <c r="W7131" s="179"/>
      <c r="X7131" s="179"/>
      <c r="Y7131" s="179"/>
      <c r="Z7131" s="179"/>
      <c r="AA7131" s="222"/>
      <c r="AB7131" s="222"/>
      <c r="AC7131" s="222"/>
      <c r="AD7131" s="179"/>
      <c r="AE7131" s="179"/>
      <c r="AF7131" s="179"/>
      <c r="AG7131" s="179"/>
      <c r="AH7131" s="179"/>
      <c r="AI7131" s="179"/>
      <c r="AJ7131" s="179"/>
    </row>
    <row r="7132" spans="2:36" x14ac:dyDescent="0.3">
      <c r="B7132" s="224">
        <v>720900</v>
      </c>
      <c r="C7132" s="209">
        <v>306097</v>
      </c>
      <c r="D7132" s="206">
        <f t="shared" si="692"/>
        <v>0.42460396726314331</v>
      </c>
      <c r="E7132" s="208">
        <f t="shared" si="693"/>
        <v>0.45</v>
      </c>
      <c r="F7132" s="207">
        <v>16835.330000000002</v>
      </c>
      <c r="G7132" s="207">
        <v>24487.759999999998</v>
      </c>
      <c r="H7132" s="207">
        <v>27548.73</v>
      </c>
      <c r="I7132" s="214">
        <f t="shared" si="685"/>
        <v>287791</v>
      </c>
      <c r="J7132" s="211">
        <f t="shared" si="686"/>
        <v>0.39921070883617699</v>
      </c>
      <c r="K7132" s="212">
        <f t="shared" si="687"/>
        <v>0.45</v>
      </c>
      <c r="L7132" s="214">
        <f t="shared" si="688"/>
        <v>15828.504999999999</v>
      </c>
      <c r="M7132" s="213">
        <f t="shared" si="689"/>
        <v>23023.279999999999</v>
      </c>
      <c r="N7132" s="213">
        <f t="shared" si="690"/>
        <v>25901.19</v>
      </c>
      <c r="O7132" s="242">
        <f t="shared" si="691"/>
        <v>0.51519999999996802</v>
      </c>
      <c r="P7132" s="242"/>
      <c r="Q7132" s="179"/>
      <c r="R7132" s="179"/>
      <c r="S7132" s="179"/>
      <c r="T7132" s="179"/>
      <c r="U7132" s="179"/>
      <c r="V7132" s="179"/>
      <c r="W7132" s="179"/>
      <c r="X7132" s="179"/>
      <c r="Y7132" s="179"/>
      <c r="Z7132" s="179"/>
      <c r="AA7132" s="222"/>
      <c r="AB7132" s="222"/>
      <c r="AC7132" s="222"/>
      <c r="AD7132" s="179"/>
      <c r="AE7132" s="179"/>
      <c r="AF7132" s="179"/>
      <c r="AG7132" s="179"/>
      <c r="AH7132" s="179"/>
      <c r="AI7132" s="179"/>
      <c r="AJ7132" s="179"/>
    </row>
    <row r="7133" spans="2:36" x14ac:dyDescent="0.3">
      <c r="B7133" s="224">
        <v>721000</v>
      </c>
      <c r="C7133" s="209">
        <v>306142</v>
      </c>
      <c r="D7133" s="206">
        <f t="shared" si="692"/>
        <v>0.42460748959778088</v>
      </c>
      <c r="E7133" s="208">
        <f t="shared" si="693"/>
        <v>0.45</v>
      </c>
      <c r="F7133" s="207">
        <v>16837.810000000001</v>
      </c>
      <c r="G7133" s="207">
        <v>24491.360000000001</v>
      </c>
      <c r="H7133" s="207">
        <v>27552.78</v>
      </c>
      <c r="I7133" s="214">
        <f t="shared" si="685"/>
        <v>287836</v>
      </c>
      <c r="J7133" s="211">
        <f t="shared" si="686"/>
        <v>0.39921775312066576</v>
      </c>
      <c r="K7133" s="212">
        <f t="shared" si="687"/>
        <v>0.45</v>
      </c>
      <c r="L7133" s="214">
        <f t="shared" si="688"/>
        <v>15830.98</v>
      </c>
      <c r="M7133" s="213">
        <f t="shared" si="689"/>
        <v>23026.880000000001</v>
      </c>
      <c r="N7133" s="213">
        <f t="shared" si="690"/>
        <v>25905.239999999998</v>
      </c>
      <c r="O7133" s="242">
        <f t="shared" si="691"/>
        <v>0.51529999999966092</v>
      </c>
      <c r="P7133" s="242"/>
      <c r="Q7133" s="179"/>
      <c r="R7133" s="179"/>
      <c r="S7133" s="179"/>
      <c r="T7133" s="179"/>
      <c r="U7133" s="179"/>
      <c r="V7133" s="179"/>
      <c r="W7133" s="179"/>
      <c r="X7133" s="179"/>
      <c r="Y7133" s="179"/>
      <c r="Z7133" s="179"/>
      <c r="AA7133" s="222"/>
      <c r="AB7133" s="222"/>
      <c r="AC7133" s="222"/>
      <c r="AD7133" s="179"/>
      <c r="AE7133" s="179"/>
      <c r="AF7133" s="179"/>
      <c r="AG7133" s="179"/>
      <c r="AH7133" s="179"/>
      <c r="AI7133" s="179"/>
      <c r="AJ7133" s="179"/>
    </row>
    <row r="7134" spans="2:36" x14ac:dyDescent="0.3">
      <c r="B7134" s="224">
        <v>721100</v>
      </c>
      <c r="C7134" s="209">
        <v>306187</v>
      </c>
      <c r="D7134" s="206">
        <f t="shared" si="692"/>
        <v>0.4246110109554847</v>
      </c>
      <c r="E7134" s="208">
        <f t="shared" si="693"/>
        <v>0.45</v>
      </c>
      <c r="F7134" s="207">
        <v>16840.28</v>
      </c>
      <c r="G7134" s="207">
        <v>24494.959999999999</v>
      </c>
      <c r="H7134" s="207">
        <v>27556.83</v>
      </c>
      <c r="I7134" s="214">
        <f t="shared" si="685"/>
        <v>287881</v>
      </c>
      <c r="J7134" s="211">
        <f t="shared" si="686"/>
        <v>0.39922479545139372</v>
      </c>
      <c r="K7134" s="212">
        <f t="shared" si="687"/>
        <v>0.45</v>
      </c>
      <c r="L7134" s="214">
        <f t="shared" si="688"/>
        <v>15833.455</v>
      </c>
      <c r="M7134" s="213">
        <f t="shared" si="689"/>
        <v>23030.48</v>
      </c>
      <c r="N7134" s="213">
        <f t="shared" si="690"/>
        <v>25909.289999999997</v>
      </c>
      <c r="O7134" s="242">
        <f t="shared" si="691"/>
        <v>0.51520000000044097</v>
      </c>
      <c r="P7134" s="242"/>
      <c r="Q7134" s="179"/>
      <c r="R7134" s="179"/>
      <c r="S7134" s="179"/>
      <c r="T7134" s="179"/>
      <c r="U7134" s="179"/>
      <c r="V7134" s="179"/>
      <c r="W7134" s="179"/>
      <c r="X7134" s="179"/>
      <c r="Y7134" s="179"/>
      <c r="Z7134" s="179"/>
      <c r="AA7134" s="222"/>
      <c r="AB7134" s="222"/>
      <c r="AC7134" s="222"/>
      <c r="AD7134" s="179"/>
      <c r="AE7134" s="179"/>
      <c r="AF7134" s="179"/>
      <c r="AG7134" s="179"/>
      <c r="AH7134" s="179"/>
      <c r="AI7134" s="179"/>
      <c r="AJ7134" s="179"/>
    </row>
    <row r="7135" spans="2:36" x14ac:dyDescent="0.3">
      <c r="B7135" s="224">
        <v>721200</v>
      </c>
      <c r="C7135" s="209">
        <v>306232</v>
      </c>
      <c r="D7135" s="206">
        <f t="shared" si="692"/>
        <v>0.42461453133666111</v>
      </c>
      <c r="E7135" s="208">
        <f t="shared" si="693"/>
        <v>0.45</v>
      </c>
      <c r="F7135" s="207">
        <v>16842.759999999998</v>
      </c>
      <c r="G7135" s="207">
        <v>24498.560000000001</v>
      </c>
      <c r="H7135" s="207">
        <v>27560.880000000001</v>
      </c>
      <c r="I7135" s="214">
        <f t="shared" si="685"/>
        <v>287926</v>
      </c>
      <c r="J7135" s="211">
        <f t="shared" si="686"/>
        <v>0.3992318358291736</v>
      </c>
      <c r="K7135" s="212">
        <f t="shared" si="687"/>
        <v>0.45</v>
      </c>
      <c r="L7135" s="214">
        <f t="shared" si="688"/>
        <v>15835.93</v>
      </c>
      <c r="M7135" s="213">
        <f t="shared" si="689"/>
        <v>23034.080000000002</v>
      </c>
      <c r="N7135" s="213">
        <f t="shared" si="690"/>
        <v>25913.34</v>
      </c>
      <c r="O7135" s="242">
        <f t="shared" si="691"/>
        <v>0.51530000000013387</v>
      </c>
      <c r="P7135" s="242"/>
      <c r="Q7135" s="179"/>
      <c r="R7135" s="179"/>
      <c r="S7135" s="179"/>
      <c r="T7135" s="179"/>
      <c r="U7135" s="179"/>
      <c r="V7135" s="179"/>
      <c r="W7135" s="179"/>
      <c r="X7135" s="179"/>
      <c r="Y7135" s="179"/>
      <c r="Z7135" s="179"/>
      <c r="AA7135" s="222"/>
      <c r="AB7135" s="222"/>
      <c r="AC7135" s="222"/>
      <c r="AD7135" s="179"/>
      <c r="AE7135" s="179"/>
      <c r="AF7135" s="179"/>
      <c r="AG7135" s="179"/>
      <c r="AH7135" s="179"/>
      <c r="AI7135" s="179"/>
      <c r="AJ7135" s="179"/>
    </row>
    <row r="7136" spans="2:36" x14ac:dyDescent="0.3">
      <c r="B7136" s="224">
        <v>721300</v>
      </c>
      <c r="C7136" s="209">
        <v>306277</v>
      </c>
      <c r="D7136" s="206">
        <f t="shared" si="692"/>
        <v>0.42461805074171632</v>
      </c>
      <c r="E7136" s="208">
        <f t="shared" si="693"/>
        <v>0.45</v>
      </c>
      <c r="F7136" s="207">
        <v>16845.23</v>
      </c>
      <c r="G7136" s="207">
        <v>24502.16</v>
      </c>
      <c r="H7136" s="207">
        <v>27564.93</v>
      </c>
      <c r="I7136" s="214">
        <f t="shared" si="685"/>
        <v>287971</v>
      </c>
      <c r="J7136" s="211">
        <f t="shared" si="686"/>
        <v>0.39923887425481769</v>
      </c>
      <c r="K7136" s="212">
        <f t="shared" si="687"/>
        <v>0.45</v>
      </c>
      <c r="L7136" s="214">
        <f t="shared" si="688"/>
        <v>15838.405000000001</v>
      </c>
      <c r="M7136" s="213">
        <f t="shared" si="689"/>
        <v>23037.68</v>
      </c>
      <c r="N7136" s="213">
        <f t="shared" si="690"/>
        <v>25917.39</v>
      </c>
      <c r="O7136" s="242">
        <f t="shared" si="691"/>
        <v>0.51519999999974975</v>
      </c>
      <c r="P7136" s="242"/>
      <c r="Q7136" s="179"/>
      <c r="R7136" s="179"/>
      <c r="S7136" s="179"/>
      <c r="T7136" s="179"/>
      <c r="U7136" s="179"/>
      <c r="V7136" s="179"/>
      <c r="W7136" s="179"/>
      <c r="X7136" s="179"/>
      <c r="Y7136" s="179"/>
      <c r="Z7136" s="179"/>
      <c r="AA7136" s="222"/>
      <c r="AB7136" s="222"/>
      <c r="AC7136" s="222"/>
      <c r="AD7136" s="179"/>
      <c r="AE7136" s="179"/>
      <c r="AF7136" s="179"/>
      <c r="AG7136" s="179"/>
      <c r="AH7136" s="179"/>
      <c r="AI7136" s="179"/>
      <c r="AJ7136" s="179"/>
    </row>
    <row r="7137" spans="2:36" x14ac:dyDescent="0.3">
      <c r="B7137" s="224">
        <v>721400</v>
      </c>
      <c r="C7137" s="209">
        <v>306322</v>
      </c>
      <c r="D7137" s="206">
        <f t="shared" si="692"/>
        <v>0.42462156917105626</v>
      </c>
      <c r="E7137" s="208">
        <f t="shared" si="693"/>
        <v>0.45</v>
      </c>
      <c r="F7137" s="207">
        <v>16847.71</v>
      </c>
      <c r="G7137" s="207">
        <v>24505.759999999998</v>
      </c>
      <c r="H7137" s="207">
        <v>27568.98</v>
      </c>
      <c r="I7137" s="214">
        <f t="shared" si="685"/>
        <v>288016</v>
      </c>
      <c r="J7137" s="211">
        <f t="shared" si="686"/>
        <v>0.39924591072913779</v>
      </c>
      <c r="K7137" s="212">
        <f t="shared" si="687"/>
        <v>0.45</v>
      </c>
      <c r="L7137" s="214">
        <f t="shared" si="688"/>
        <v>15840.88</v>
      </c>
      <c r="M7137" s="213">
        <f t="shared" si="689"/>
        <v>23041.279999999999</v>
      </c>
      <c r="N7137" s="213">
        <f t="shared" si="690"/>
        <v>25921.439999999999</v>
      </c>
      <c r="O7137" s="242">
        <f t="shared" si="691"/>
        <v>0.51530000000002474</v>
      </c>
      <c r="P7137" s="242"/>
      <c r="Q7137" s="179"/>
      <c r="R7137" s="179"/>
      <c r="S7137" s="179"/>
      <c r="T7137" s="179"/>
      <c r="U7137" s="179"/>
      <c r="V7137" s="179"/>
      <c r="W7137" s="179"/>
      <c r="X7137" s="179"/>
      <c r="Y7137" s="179"/>
      <c r="Z7137" s="179"/>
      <c r="AA7137" s="222"/>
      <c r="AB7137" s="222"/>
      <c r="AC7137" s="222"/>
      <c r="AD7137" s="179"/>
      <c r="AE7137" s="179"/>
      <c r="AF7137" s="179"/>
      <c r="AG7137" s="179"/>
      <c r="AH7137" s="179"/>
      <c r="AI7137" s="179"/>
      <c r="AJ7137" s="179"/>
    </row>
    <row r="7138" spans="2:36" x14ac:dyDescent="0.3">
      <c r="B7138" s="224">
        <v>721500</v>
      </c>
      <c r="C7138" s="209">
        <v>306367</v>
      </c>
      <c r="D7138" s="206">
        <f t="shared" si="692"/>
        <v>0.42462508662508663</v>
      </c>
      <c r="E7138" s="208">
        <f t="shared" si="693"/>
        <v>0.45</v>
      </c>
      <c r="F7138" s="207">
        <v>16850.18</v>
      </c>
      <c r="G7138" s="207">
        <v>24509.360000000001</v>
      </c>
      <c r="H7138" s="207">
        <v>27573.03</v>
      </c>
      <c r="I7138" s="214">
        <f t="shared" si="685"/>
        <v>288061</v>
      </c>
      <c r="J7138" s="211">
        <f t="shared" si="686"/>
        <v>0.39925294525294525</v>
      </c>
      <c r="K7138" s="212">
        <f t="shared" si="687"/>
        <v>0.45</v>
      </c>
      <c r="L7138" s="214">
        <f t="shared" si="688"/>
        <v>15843.355</v>
      </c>
      <c r="M7138" s="213">
        <f t="shared" si="689"/>
        <v>23044.880000000001</v>
      </c>
      <c r="N7138" s="213">
        <f t="shared" si="690"/>
        <v>25925.489999999998</v>
      </c>
      <c r="O7138" s="242">
        <f t="shared" si="691"/>
        <v>0.51519999999964061</v>
      </c>
      <c r="P7138" s="242"/>
      <c r="Q7138" s="179"/>
      <c r="R7138" s="179"/>
      <c r="S7138" s="179"/>
      <c r="T7138" s="179"/>
      <c r="U7138" s="179"/>
      <c r="V7138" s="179"/>
      <c r="W7138" s="179"/>
      <c r="X7138" s="179"/>
      <c r="Y7138" s="179"/>
      <c r="Z7138" s="179"/>
      <c r="AA7138" s="222"/>
      <c r="AB7138" s="222"/>
      <c r="AC7138" s="222"/>
      <c r="AD7138" s="179"/>
      <c r="AE7138" s="179"/>
      <c r="AF7138" s="179"/>
      <c r="AG7138" s="179"/>
      <c r="AH7138" s="179"/>
      <c r="AI7138" s="179"/>
      <c r="AJ7138" s="179"/>
    </row>
    <row r="7139" spans="2:36" x14ac:dyDescent="0.3">
      <c r="B7139" s="224">
        <v>721600</v>
      </c>
      <c r="C7139" s="209">
        <v>306412</v>
      </c>
      <c r="D7139" s="206">
        <f t="shared" si="692"/>
        <v>0.42462860310421285</v>
      </c>
      <c r="E7139" s="208">
        <f t="shared" si="693"/>
        <v>0.45</v>
      </c>
      <c r="F7139" s="207">
        <v>16852.66</v>
      </c>
      <c r="G7139" s="207">
        <v>24512.959999999999</v>
      </c>
      <c r="H7139" s="207">
        <v>27577.08</v>
      </c>
      <c r="I7139" s="214">
        <f t="shared" si="685"/>
        <v>288106</v>
      </c>
      <c r="J7139" s="211">
        <f t="shared" si="686"/>
        <v>0.39925997782705097</v>
      </c>
      <c r="K7139" s="212">
        <f t="shared" si="687"/>
        <v>0.45</v>
      </c>
      <c r="L7139" s="214">
        <f t="shared" si="688"/>
        <v>15845.83</v>
      </c>
      <c r="M7139" s="213">
        <f t="shared" si="689"/>
        <v>23048.48</v>
      </c>
      <c r="N7139" s="213">
        <f t="shared" si="690"/>
        <v>25929.539999999997</v>
      </c>
      <c r="O7139" s="242">
        <f t="shared" si="691"/>
        <v>0.5152999999999156</v>
      </c>
      <c r="P7139" s="242"/>
      <c r="Q7139" s="179"/>
      <c r="R7139" s="179"/>
      <c r="S7139" s="179"/>
      <c r="T7139" s="179"/>
      <c r="U7139" s="179"/>
      <c r="V7139" s="179"/>
      <c r="W7139" s="179"/>
      <c r="X7139" s="179"/>
      <c r="Y7139" s="179"/>
      <c r="Z7139" s="179"/>
      <c r="AA7139" s="222"/>
      <c r="AB7139" s="222"/>
      <c r="AC7139" s="222"/>
      <c r="AD7139" s="179"/>
      <c r="AE7139" s="179"/>
      <c r="AF7139" s="179"/>
      <c r="AG7139" s="179"/>
      <c r="AH7139" s="179"/>
      <c r="AI7139" s="179"/>
      <c r="AJ7139" s="179"/>
    </row>
    <row r="7140" spans="2:36" x14ac:dyDescent="0.3">
      <c r="B7140" s="224">
        <v>721700</v>
      </c>
      <c r="C7140" s="209">
        <v>306457</v>
      </c>
      <c r="D7140" s="206">
        <f t="shared" si="692"/>
        <v>0.42463211860884026</v>
      </c>
      <c r="E7140" s="208">
        <f t="shared" si="693"/>
        <v>0.45</v>
      </c>
      <c r="F7140" s="207">
        <v>16855.13</v>
      </c>
      <c r="G7140" s="207">
        <v>24516.560000000001</v>
      </c>
      <c r="H7140" s="207">
        <v>27581.13</v>
      </c>
      <c r="I7140" s="214">
        <f t="shared" si="685"/>
        <v>288151</v>
      </c>
      <c r="J7140" s="211">
        <f t="shared" si="686"/>
        <v>0.39926700845226548</v>
      </c>
      <c r="K7140" s="212">
        <f t="shared" si="687"/>
        <v>0.45</v>
      </c>
      <c r="L7140" s="214">
        <f t="shared" si="688"/>
        <v>15848.305</v>
      </c>
      <c r="M7140" s="213">
        <f t="shared" si="689"/>
        <v>23052.080000000002</v>
      </c>
      <c r="N7140" s="213">
        <f t="shared" si="690"/>
        <v>25933.59</v>
      </c>
      <c r="O7140" s="242">
        <f t="shared" si="691"/>
        <v>0.51520000000007715</v>
      </c>
      <c r="P7140" s="242"/>
      <c r="Q7140" s="179"/>
      <c r="R7140" s="179"/>
      <c r="S7140" s="179"/>
      <c r="T7140" s="179"/>
      <c r="U7140" s="179"/>
      <c r="V7140" s="179"/>
      <c r="W7140" s="179"/>
      <c r="X7140" s="179"/>
      <c r="Y7140" s="179"/>
      <c r="Z7140" s="179"/>
      <c r="AA7140" s="222"/>
      <c r="AB7140" s="222"/>
      <c r="AC7140" s="222"/>
      <c r="AD7140" s="179"/>
      <c r="AE7140" s="179"/>
      <c r="AF7140" s="179"/>
      <c r="AG7140" s="179"/>
      <c r="AH7140" s="179"/>
      <c r="AI7140" s="179"/>
      <c r="AJ7140" s="179"/>
    </row>
    <row r="7141" spans="2:36" x14ac:dyDescent="0.3">
      <c r="B7141" s="224">
        <v>721800</v>
      </c>
      <c r="C7141" s="209">
        <v>306502</v>
      </c>
      <c r="D7141" s="206">
        <f t="shared" si="692"/>
        <v>0.4246356331393738</v>
      </c>
      <c r="E7141" s="208">
        <f t="shared" si="693"/>
        <v>0.45</v>
      </c>
      <c r="F7141" s="207">
        <v>16857.61</v>
      </c>
      <c r="G7141" s="207">
        <v>24520.16</v>
      </c>
      <c r="H7141" s="207">
        <v>27585.18</v>
      </c>
      <c r="I7141" s="214">
        <f t="shared" si="685"/>
        <v>288196</v>
      </c>
      <c r="J7141" s="211">
        <f t="shared" si="686"/>
        <v>0.39927403712939874</v>
      </c>
      <c r="K7141" s="212">
        <f t="shared" si="687"/>
        <v>0.45</v>
      </c>
      <c r="L7141" s="214">
        <f t="shared" si="688"/>
        <v>15850.78</v>
      </c>
      <c r="M7141" s="213">
        <f t="shared" si="689"/>
        <v>23055.68</v>
      </c>
      <c r="N7141" s="213">
        <f t="shared" si="690"/>
        <v>25937.64</v>
      </c>
      <c r="O7141" s="242">
        <f t="shared" si="691"/>
        <v>0.51529999999977005</v>
      </c>
      <c r="P7141" s="242"/>
      <c r="Q7141" s="179"/>
      <c r="R7141" s="179"/>
      <c r="S7141" s="179"/>
      <c r="T7141" s="179"/>
      <c r="U7141" s="179"/>
      <c r="V7141" s="179"/>
      <c r="W7141" s="179"/>
      <c r="X7141" s="179"/>
      <c r="Y7141" s="179"/>
      <c r="Z7141" s="179"/>
      <c r="AA7141" s="222"/>
      <c r="AB7141" s="222"/>
      <c r="AC7141" s="222"/>
      <c r="AD7141" s="179"/>
      <c r="AE7141" s="179"/>
      <c r="AF7141" s="179"/>
      <c r="AG7141" s="179"/>
      <c r="AH7141" s="179"/>
      <c r="AI7141" s="179"/>
      <c r="AJ7141" s="179"/>
    </row>
    <row r="7142" spans="2:36" x14ac:dyDescent="0.3">
      <c r="B7142" s="224">
        <v>721900</v>
      </c>
      <c r="C7142" s="209">
        <v>306547</v>
      </c>
      <c r="D7142" s="206">
        <f t="shared" si="692"/>
        <v>0.42463914669621833</v>
      </c>
      <c r="E7142" s="208">
        <f t="shared" si="693"/>
        <v>0.45</v>
      </c>
      <c r="F7142" s="207">
        <v>16860.080000000002</v>
      </c>
      <c r="G7142" s="207">
        <v>24523.759999999998</v>
      </c>
      <c r="H7142" s="207">
        <v>27589.23</v>
      </c>
      <c r="I7142" s="214">
        <f t="shared" si="685"/>
        <v>288241</v>
      </c>
      <c r="J7142" s="211">
        <f t="shared" si="686"/>
        <v>0.39928106385926027</v>
      </c>
      <c r="K7142" s="212">
        <f t="shared" si="687"/>
        <v>0.45</v>
      </c>
      <c r="L7142" s="214">
        <f t="shared" si="688"/>
        <v>15853.254999999999</v>
      </c>
      <c r="M7142" s="213">
        <f t="shared" si="689"/>
        <v>23059.279999999999</v>
      </c>
      <c r="N7142" s="213">
        <f t="shared" si="690"/>
        <v>25941.69</v>
      </c>
      <c r="O7142" s="242">
        <f t="shared" si="691"/>
        <v>0.51519999999996802</v>
      </c>
      <c r="P7142" s="242"/>
      <c r="Q7142" s="179"/>
      <c r="R7142" s="179"/>
      <c r="S7142" s="179"/>
      <c r="T7142" s="179"/>
      <c r="U7142" s="179"/>
      <c r="V7142" s="179"/>
      <c r="W7142" s="179"/>
      <c r="X7142" s="179"/>
      <c r="Y7142" s="179"/>
      <c r="Z7142" s="179"/>
      <c r="AA7142" s="222"/>
      <c r="AB7142" s="222"/>
      <c r="AC7142" s="222"/>
      <c r="AD7142" s="179"/>
      <c r="AE7142" s="179"/>
      <c r="AF7142" s="179"/>
      <c r="AG7142" s="179"/>
      <c r="AH7142" s="179"/>
      <c r="AI7142" s="179"/>
      <c r="AJ7142" s="179"/>
    </row>
    <row r="7143" spans="2:36" x14ac:dyDescent="0.3">
      <c r="B7143" s="224">
        <v>722000</v>
      </c>
      <c r="C7143" s="209">
        <v>306592</v>
      </c>
      <c r="D7143" s="206">
        <f t="shared" si="692"/>
        <v>0.4246426592797784</v>
      </c>
      <c r="E7143" s="208">
        <f t="shared" si="693"/>
        <v>0.45</v>
      </c>
      <c r="F7143" s="207">
        <v>16862.560000000001</v>
      </c>
      <c r="G7143" s="207">
        <v>24527.360000000001</v>
      </c>
      <c r="H7143" s="207">
        <v>27593.279999999999</v>
      </c>
      <c r="I7143" s="214">
        <f t="shared" si="685"/>
        <v>288286</v>
      </c>
      <c r="J7143" s="211">
        <f t="shared" si="686"/>
        <v>0.3992880886426593</v>
      </c>
      <c r="K7143" s="212">
        <f t="shared" si="687"/>
        <v>0.45</v>
      </c>
      <c r="L7143" s="214">
        <f t="shared" si="688"/>
        <v>15855.73</v>
      </c>
      <c r="M7143" s="213">
        <f t="shared" si="689"/>
        <v>23062.880000000001</v>
      </c>
      <c r="N7143" s="213">
        <f t="shared" si="690"/>
        <v>25945.739999999998</v>
      </c>
      <c r="O7143" s="242">
        <f t="shared" si="691"/>
        <v>0.51529999999966092</v>
      </c>
      <c r="P7143" s="242"/>
      <c r="Q7143" s="179"/>
      <c r="R7143" s="179"/>
      <c r="S7143" s="179"/>
      <c r="T7143" s="179"/>
      <c r="U7143" s="179"/>
      <c r="V7143" s="179"/>
      <c r="W7143" s="179"/>
      <c r="X7143" s="179"/>
      <c r="Y7143" s="179"/>
      <c r="Z7143" s="179"/>
      <c r="AA7143" s="222"/>
      <c r="AB7143" s="222"/>
      <c r="AC7143" s="222"/>
      <c r="AD7143" s="179"/>
      <c r="AE7143" s="179"/>
      <c r="AF7143" s="179"/>
      <c r="AG7143" s="179"/>
      <c r="AH7143" s="179"/>
      <c r="AI7143" s="179"/>
      <c r="AJ7143" s="179"/>
    </row>
    <row r="7144" spans="2:36" x14ac:dyDescent="0.3">
      <c r="B7144" s="224">
        <v>722100</v>
      </c>
      <c r="C7144" s="209">
        <v>306637</v>
      </c>
      <c r="D7144" s="206">
        <f t="shared" si="692"/>
        <v>0.42464617089045836</v>
      </c>
      <c r="E7144" s="208">
        <f t="shared" si="693"/>
        <v>0.45</v>
      </c>
      <c r="F7144" s="207">
        <v>16865.03</v>
      </c>
      <c r="G7144" s="207">
        <v>24530.959999999999</v>
      </c>
      <c r="H7144" s="207">
        <v>27597.33</v>
      </c>
      <c r="I7144" s="214">
        <f t="shared" si="685"/>
        <v>288331</v>
      </c>
      <c r="J7144" s="211">
        <f t="shared" si="686"/>
        <v>0.39929511148040436</v>
      </c>
      <c r="K7144" s="212">
        <f t="shared" si="687"/>
        <v>0.45</v>
      </c>
      <c r="L7144" s="214">
        <f t="shared" si="688"/>
        <v>15858.205</v>
      </c>
      <c r="M7144" s="213">
        <f t="shared" si="689"/>
        <v>23066.48</v>
      </c>
      <c r="N7144" s="213">
        <f t="shared" si="690"/>
        <v>25949.789999999997</v>
      </c>
      <c r="O7144" s="242">
        <f t="shared" si="691"/>
        <v>0.51520000000044097</v>
      </c>
      <c r="P7144" s="242"/>
      <c r="Q7144" s="179"/>
      <c r="R7144" s="179"/>
      <c r="S7144" s="179"/>
      <c r="T7144" s="179"/>
      <c r="U7144" s="179"/>
      <c r="V7144" s="179"/>
      <c r="W7144" s="179"/>
      <c r="X7144" s="179"/>
      <c r="Y7144" s="179"/>
      <c r="Z7144" s="179"/>
      <c r="AA7144" s="222"/>
      <c r="AB7144" s="222"/>
      <c r="AC7144" s="222"/>
      <c r="AD7144" s="179"/>
      <c r="AE7144" s="179"/>
      <c r="AF7144" s="179"/>
      <c r="AG7144" s="179"/>
      <c r="AH7144" s="179"/>
      <c r="AI7144" s="179"/>
      <c r="AJ7144" s="179"/>
    </row>
    <row r="7145" spans="2:36" x14ac:dyDescent="0.3">
      <c r="B7145" s="224">
        <v>722200</v>
      </c>
      <c r="C7145" s="209">
        <v>306682</v>
      </c>
      <c r="D7145" s="206">
        <f t="shared" si="692"/>
        <v>0.42464968152866239</v>
      </c>
      <c r="E7145" s="208">
        <f t="shared" si="693"/>
        <v>0.45</v>
      </c>
      <c r="F7145" s="207">
        <v>16867.509999999998</v>
      </c>
      <c r="G7145" s="207">
        <v>24534.560000000001</v>
      </c>
      <c r="H7145" s="207">
        <v>27601.38</v>
      </c>
      <c r="I7145" s="214">
        <f t="shared" ref="I7145:I7208" si="694">I7144+45</f>
        <v>288376</v>
      </c>
      <c r="J7145" s="211">
        <f t="shared" si="686"/>
        <v>0.39930213237330381</v>
      </c>
      <c r="K7145" s="212">
        <f t="shared" si="687"/>
        <v>0.45</v>
      </c>
      <c r="L7145" s="214">
        <f t="shared" si="688"/>
        <v>15860.68</v>
      </c>
      <c r="M7145" s="213">
        <f t="shared" si="689"/>
        <v>23070.080000000002</v>
      </c>
      <c r="N7145" s="213">
        <f t="shared" si="690"/>
        <v>25953.84</v>
      </c>
      <c r="O7145" s="242">
        <f t="shared" si="691"/>
        <v>0.51530000000013387</v>
      </c>
      <c r="P7145" s="242"/>
      <c r="Q7145" s="179"/>
      <c r="R7145" s="179"/>
      <c r="S7145" s="179"/>
      <c r="T7145" s="179"/>
      <c r="U7145" s="179"/>
      <c r="V7145" s="179"/>
      <c r="W7145" s="179"/>
      <c r="X7145" s="179"/>
      <c r="Y7145" s="179"/>
      <c r="Z7145" s="179"/>
      <c r="AA7145" s="222"/>
      <c r="AB7145" s="222"/>
      <c r="AC7145" s="222"/>
      <c r="AD7145" s="179"/>
      <c r="AE7145" s="179"/>
      <c r="AF7145" s="179"/>
      <c r="AG7145" s="179"/>
      <c r="AH7145" s="179"/>
      <c r="AI7145" s="179"/>
      <c r="AJ7145" s="179"/>
    </row>
    <row r="7146" spans="2:36" x14ac:dyDescent="0.3">
      <c r="B7146" s="224">
        <v>722300</v>
      </c>
      <c r="C7146" s="209">
        <v>306727</v>
      </c>
      <c r="D7146" s="206">
        <f t="shared" si="692"/>
        <v>0.42465319119479439</v>
      </c>
      <c r="E7146" s="208">
        <f t="shared" si="693"/>
        <v>0.45</v>
      </c>
      <c r="F7146" s="207">
        <v>16869.98</v>
      </c>
      <c r="G7146" s="207">
        <v>24538.16</v>
      </c>
      <c r="H7146" s="207">
        <v>27605.43</v>
      </c>
      <c r="I7146" s="214">
        <f t="shared" si="694"/>
        <v>288421</v>
      </c>
      <c r="J7146" s="211">
        <f t="shared" si="686"/>
        <v>0.39930915132216532</v>
      </c>
      <c r="K7146" s="212">
        <f t="shared" si="687"/>
        <v>0.45</v>
      </c>
      <c r="L7146" s="214">
        <f t="shared" si="688"/>
        <v>15863.155000000001</v>
      </c>
      <c r="M7146" s="213">
        <f t="shared" si="689"/>
        <v>23073.68</v>
      </c>
      <c r="N7146" s="213">
        <f t="shared" si="690"/>
        <v>25957.89</v>
      </c>
      <c r="O7146" s="242">
        <f t="shared" si="691"/>
        <v>0.51519999999974975</v>
      </c>
      <c r="P7146" s="242"/>
      <c r="Q7146" s="179"/>
      <c r="R7146" s="179"/>
      <c r="S7146" s="179"/>
      <c r="T7146" s="179"/>
      <c r="U7146" s="179"/>
      <c r="V7146" s="179"/>
      <c r="W7146" s="179"/>
      <c r="X7146" s="179"/>
      <c r="Y7146" s="179"/>
      <c r="Z7146" s="179"/>
      <c r="AA7146" s="222"/>
      <c r="AB7146" s="222"/>
      <c r="AC7146" s="222"/>
      <c r="AD7146" s="179"/>
      <c r="AE7146" s="179"/>
      <c r="AF7146" s="179"/>
      <c r="AG7146" s="179"/>
      <c r="AH7146" s="179"/>
      <c r="AI7146" s="179"/>
      <c r="AJ7146" s="179"/>
    </row>
    <row r="7147" spans="2:36" x14ac:dyDescent="0.3">
      <c r="B7147" s="224">
        <v>722400</v>
      </c>
      <c r="C7147" s="209">
        <v>306772</v>
      </c>
      <c r="D7147" s="206">
        <f t="shared" si="692"/>
        <v>0.42465669988925803</v>
      </c>
      <c r="E7147" s="208">
        <f t="shared" si="693"/>
        <v>0.45</v>
      </c>
      <c r="F7147" s="207">
        <v>16872.46</v>
      </c>
      <c r="G7147" s="207">
        <v>24541.759999999998</v>
      </c>
      <c r="H7147" s="207">
        <v>27609.48</v>
      </c>
      <c r="I7147" s="214">
        <f t="shared" si="694"/>
        <v>288466</v>
      </c>
      <c r="J7147" s="211">
        <f t="shared" si="686"/>
        <v>0.39931616832779626</v>
      </c>
      <c r="K7147" s="212">
        <f t="shared" si="687"/>
        <v>0.45</v>
      </c>
      <c r="L7147" s="214">
        <f t="shared" si="688"/>
        <v>15865.63</v>
      </c>
      <c r="M7147" s="213">
        <f t="shared" si="689"/>
        <v>23077.279999999999</v>
      </c>
      <c r="N7147" s="213">
        <f t="shared" si="690"/>
        <v>25961.94</v>
      </c>
      <c r="O7147" s="242">
        <f t="shared" si="691"/>
        <v>0.51530000000002474</v>
      </c>
      <c r="P7147" s="242"/>
      <c r="Q7147" s="179"/>
      <c r="R7147" s="179"/>
      <c r="S7147" s="179"/>
      <c r="T7147" s="179"/>
      <c r="U7147" s="179"/>
      <c r="V7147" s="179"/>
      <c r="W7147" s="179"/>
      <c r="X7147" s="179"/>
      <c r="Y7147" s="179"/>
      <c r="Z7147" s="179"/>
      <c r="AA7147" s="222"/>
      <c r="AB7147" s="222"/>
      <c r="AC7147" s="222"/>
      <c r="AD7147" s="179"/>
      <c r="AE7147" s="179"/>
      <c r="AF7147" s="179"/>
      <c r="AG7147" s="179"/>
      <c r="AH7147" s="179"/>
      <c r="AI7147" s="179"/>
      <c r="AJ7147" s="179"/>
    </row>
    <row r="7148" spans="2:36" x14ac:dyDescent="0.3">
      <c r="B7148" s="224">
        <v>722500</v>
      </c>
      <c r="C7148" s="209">
        <v>306817</v>
      </c>
      <c r="D7148" s="206">
        <f t="shared" si="692"/>
        <v>0.42466020761245676</v>
      </c>
      <c r="E7148" s="208">
        <f t="shared" si="693"/>
        <v>0.45</v>
      </c>
      <c r="F7148" s="207">
        <v>16874.93</v>
      </c>
      <c r="G7148" s="207">
        <v>24545.360000000001</v>
      </c>
      <c r="H7148" s="207">
        <v>27613.53</v>
      </c>
      <c r="I7148" s="214">
        <f t="shared" si="694"/>
        <v>288511</v>
      </c>
      <c r="J7148" s="211">
        <f t="shared" si="686"/>
        <v>0.39932318339100348</v>
      </c>
      <c r="K7148" s="212">
        <f t="shared" si="687"/>
        <v>0.45</v>
      </c>
      <c r="L7148" s="214">
        <f t="shared" si="688"/>
        <v>15868.105</v>
      </c>
      <c r="M7148" s="213">
        <f t="shared" si="689"/>
        <v>23080.880000000001</v>
      </c>
      <c r="N7148" s="213">
        <f t="shared" si="690"/>
        <v>25965.989999999998</v>
      </c>
      <c r="O7148" s="242">
        <f t="shared" si="691"/>
        <v>0.51519999999964061</v>
      </c>
      <c r="P7148" s="242"/>
      <c r="Q7148" s="179"/>
      <c r="R7148" s="179"/>
      <c r="S7148" s="179"/>
      <c r="T7148" s="179"/>
      <c r="U7148" s="179"/>
      <c r="V7148" s="179"/>
      <c r="W7148" s="179"/>
      <c r="X7148" s="179"/>
      <c r="Y7148" s="179"/>
      <c r="Z7148" s="179"/>
      <c r="AA7148" s="222"/>
      <c r="AB7148" s="222"/>
      <c r="AC7148" s="222"/>
      <c r="AD7148" s="179"/>
      <c r="AE7148" s="179"/>
      <c r="AF7148" s="179"/>
      <c r="AG7148" s="179"/>
      <c r="AH7148" s="179"/>
      <c r="AI7148" s="179"/>
      <c r="AJ7148" s="179"/>
    </row>
    <row r="7149" spans="2:36" x14ac:dyDescent="0.3">
      <c r="B7149" s="224">
        <v>722600</v>
      </c>
      <c r="C7149" s="209">
        <v>306862</v>
      </c>
      <c r="D7149" s="206">
        <f t="shared" si="692"/>
        <v>0.42466371436479378</v>
      </c>
      <c r="E7149" s="208">
        <f t="shared" si="693"/>
        <v>0.45</v>
      </c>
      <c r="F7149" s="207">
        <v>16877.41</v>
      </c>
      <c r="G7149" s="207">
        <v>24548.959999999999</v>
      </c>
      <c r="H7149" s="207">
        <v>27617.58</v>
      </c>
      <c r="I7149" s="214">
        <f t="shared" si="694"/>
        <v>288556</v>
      </c>
      <c r="J7149" s="211">
        <f t="shared" si="686"/>
        <v>0.39933019651259344</v>
      </c>
      <c r="K7149" s="212">
        <f t="shared" si="687"/>
        <v>0.45</v>
      </c>
      <c r="L7149" s="214">
        <f t="shared" si="688"/>
        <v>15870.58</v>
      </c>
      <c r="M7149" s="213">
        <f t="shared" si="689"/>
        <v>23084.48</v>
      </c>
      <c r="N7149" s="213">
        <f t="shared" si="690"/>
        <v>25970.039999999997</v>
      </c>
      <c r="O7149" s="242">
        <f t="shared" si="691"/>
        <v>0.5152999999999156</v>
      </c>
      <c r="P7149" s="242"/>
      <c r="Q7149" s="179"/>
      <c r="R7149" s="179"/>
      <c r="S7149" s="179"/>
      <c r="T7149" s="179"/>
      <c r="U7149" s="179"/>
      <c r="V7149" s="179"/>
      <c r="W7149" s="179"/>
      <c r="X7149" s="179"/>
      <c r="Y7149" s="179"/>
      <c r="Z7149" s="179"/>
      <c r="AA7149" s="222"/>
      <c r="AB7149" s="222"/>
      <c r="AC7149" s="222"/>
      <c r="AD7149" s="179"/>
      <c r="AE7149" s="179"/>
      <c r="AF7149" s="179"/>
      <c r="AG7149" s="179"/>
      <c r="AH7149" s="179"/>
      <c r="AI7149" s="179"/>
      <c r="AJ7149" s="179"/>
    </row>
    <row r="7150" spans="2:36" x14ac:dyDescent="0.3">
      <c r="B7150" s="224">
        <v>722700</v>
      </c>
      <c r="C7150" s="209">
        <v>306907</v>
      </c>
      <c r="D7150" s="206">
        <f t="shared" si="692"/>
        <v>0.42466722014667219</v>
      </c>
      <c r="E7150" s="208">
        <f t="shared" si="693"/>
        <v>0.45</v>
      </c>
      <c r="F7150" s="207">
        <v>16879.88</v>
      </c>
      <c r="G7150" s="207">
        <v>24552.560000000001</v>
      </c>
      <c r="H7150" s="207">
        <v>27621.63</v>
      </c>
      <c r="I7150" s="214">
        <f t="shared" si="694"/>
        <v>288601</v>
      </c>
      <c r="J7150" s="211">
        <f t="shared" si="686"/>
        <v>0.39933720769337205</v>
      </c>
      <c r="K7150" s="212">
        <f t="shared" si="687"/>
        <v>0.45</v>
      </c>
      <c r="L7150" s="214">
        <f t="shared" si="688"/>
        <v>15873.055</v>
      </c>
      <c r="M7150" s="213">
        <f t="shared" si="689"/>
        <v>23088.080000000002</v>
      </c>
      <c r="N7150" s="213">
        <f t="shared" si="690"/>
        <v>25974.09</v>
      </c>
      <c r="O7150" s="242">
        <f t="shared" si="691"/>
        <v>0.51520000000007715</v>
      </c>
      <c r="P7150" s="242"/>
      <c r="Q7150" s="179"/>
      <c r="R7150" s="179"/>
      <c r="S7150" s="179"/>
      <c r="T7150" s="179"/>
      <c r="U7150" s="179"/>
      <c r="V7150" s="179"/>
      <c r="W7150" s="179"/>
      <c r="X7150" s="179"/>
      <c r="Y7150" s="179"/>
      <c r="Z7150" s="179"/>
      <c r="AA7150" s="222"/>
      <c r="AB7150" s="222"/>
      <c r="AC7150" s="222"/>
      <c r="AD7150" s="179"/>
      <c r="AE7150" s="179"/>
      <c r="AF7150" s="179"/>
      <c r="AG7150" s="179"/>
      <c r="AH7150" s="179"/>
      <c r="AI7150" s="179"/>
      <c r="AJ7150" s="179"/>
    </row>
    <row r="7151" spans="2:36" x14ac:dyDescent="0.3">
      <c r="B7151" s="224">
        <v>722800</v>
      </c>
      <c r="C7151" s="209">
        <v>306952</v>
      </c>
      <c r="D7151" s="206">
        <f t="shared" si="692"/>
        <v>0.42467072495849473</v>
      </c>
      <c r="E7151" s="208">
        <f t="shared" si="693"/>
        <v>0.45</v>
      </c>
      <c r="F7151" s="207">
        <v>16882.36</v>
      </c>
      <c r="G7151" s="207">
        <v>24556.16</v>
      </c>
      <c r="H7151" s="207">
        <v>27625.68</v>
      </c>
      <c r="I7151" s="214">
        <f t="shared" si="694"/>
        <v>288646</v>
      </c>
      <c r="J7151" s="211">
        <f t="shared" si="686"/>
        <v>0.39934421693414501</v>
      </c>
      <c r="K7151" s="212">
        <f t="shared" si="687"/>
        <v>0.45</v>
      </c>
      <c r="L7151" s="214">
        <f t="shared" si="688"/>
        <v>15875.53</v>
      </c>
      <c r="M7151" s="213">
        <f t="shared" si="689"/>
        <v>23091.68</v>
      </c>
      <c r="N7151" s="213">
        <f t="shared" si="690"/>
        <v>25978.14</v>
      </c>
      <c r="O7151" s="242">
        <f t="shared" si="691"/>
        <v>0.51529999999977005</v>
      </c>
      <c r="P7151" s="242"/>
      <c r="Q7151" s="179"/>
      <c r="R7151" s="179"/>
      <c r="S7151" s="179"/>
      <c r="T7151" s="179"/>
      <c r="U7151" s="179"/>
      <c r="V7151" s="179"/>
      <c r="W7151" s="179"/>
      <c r="X7151" s="179"/>
      <c r="Y7151" s="179"/>
      <c r="Z7151" s="179"/>
      <c r="AA7151" s="222"/>
      <c r="AB7151" s="222"/>
      <c r="AC7151" s="222"/>
      <c r="AD7151" s="179"/>
      <c r="AE7151" s="179"/>
      <c r="AF7151" s="179"/>
      <c r="AG7151" s="179"/>
      <c r="AH7151" s="179"/>
      <c r="AI7151" s="179"/>
      <c r="AJ7151" s="179"/>
    </row>
    <row r="7152" spans="2:36" x14ac:dyDescent="0.3">
      <c r="B7152" s="224">
        <v>722900</v>
      </c>
      <c r="C7152" s="209">
        <v>306997</v>
      </c>
      <c r="D7152" s="206">
        <f t="shared" si="692"/>
        <v>0.42467422880066397</v>
      </c>
      <c r="E7152" s="208">
        <f t="shared" si="693"/>
        <v>0.45</v>
      </c>
      <c r="F7152" s="207">
        <v>16884.830000000002</v>
      </c>
      <c r="G7152" s="207">
        <v>24559.759999999998</v>
      </c>
      <c r="H7152" s="207">
        <v>27629.73</v>
      </c>
      <c r="I7152" s="214">
        <f t="shared" si="694"/>
        <v>288691</v>
      </c>
      <c r="J7152" s="211">
        <f t="shared" si="686"/>
        <v>0.39935122423571723</v>
      </c>
      <c r="K7152" s="212">
        <f t="shared" si="687"/>
        <v>0.45</v>
      </c>
      <c r="L7152" s="214">
        <f t="shared" si="688"/>
        <v>15878.004999999999</v>
      </c>
      <c r="M7152" s="213">
        <f t="shared" si="689"/>
        <v>23095.279999999999</v>
      </c>
      <c r="N7152" s="213">
        <f t="shared" si="690"/>
        <v>25982.19</v>
      </c>
      <c r="O7152" s="242">
        <f t="shared" si="691"/>
        <v>0.51519999999996802</v>
      </c>
      <c r="P7152" s="242"/>
      <c r="Q7152" s="179"/>
      <c r="R7152" s="179"/>
      <c r="S7152" s="179"/>
      <c r="T7152" s="179"/>
      <c r="U7152" s="179"/>
      <c r="V7152" s="179"/>
      <c r="W7152" s="179"/>
      <c r="X7152" s="179"/>
      <c r="Y7152" s="179"/>
      <c r="Z7152" s="179"/>
      <c r="AA7152" s="222"/>
      <c r="AB7152" s="222"/>
      <c r="AC7152" s="222"/>
      <c r="AD7152" s="179"/>
      <c r="AE7152" s="179"/>
      <c r="AF7152" s="179"/>
      <c r="AG7152" s="179"/>
      <c r="AH7152" s="179"/>
      <c r="AI7152" s="179"/>
      <c r="AJ7152" s="179"/>
    </row>
    <row r="7153" spans="2:36" x14ac:dyDescent="0.3">
      <c r="B7153" s="224">
        <v>723000</v>
      </c>
      <c r="C7153" s="209">
        <v>307042</v>
      </c>
      <c r="D7153" s="206">
        <f t="shared" si="692"/>
        <v>0.4246777316735823</v>
      </c>
      <c r="E7153" s="208">
        <f t="shared" si="693"/>
        <v>0.45</v>
      </c>
      <c r="F7153" s="207">
        <v>16887.310000000001</v>
      </c>
      <c r="G7153" s="207">
        <v>24563.360000000001</v>
      </c>
      <c r="H7153" s="207">
        <v>27633.78</v>
      </c>
      <c r="I7153" s="214">
        <f t="shared" si="694"/>
        <v>288736</v>
      </c>
      <c r="J7153" s="211">
        <f t="shared" si="686"/>
        <v>0.3993582295988935</v>
      </c>
      <c r="K7153" s="212">
        <f t="shared" si="687"/>
        <v>0.45</v>
      </c>
      <c r="L7153" s="214">
        <f t="shared" si="688"/>
        <v>15880.48</v>
      </c>
      <c r="M7153" s="213">
        <f t="shared" si="689"/>
        <v>23098.880000000001</v>
      </c>
      <c r="N7153" s="213">
        <f t="shared" si="690"/>
        <v>25986.239999999998</v>
      </c>
      <c r="O7153" s="242">
        <f t="shared" si="691"/>
        <v>0.51529999999966092</v>
      </c>
      <c r="P7153" s="242"/>
      <c r="Q7153" s="179"/>
      <c r="R7153" s="179"/>
      <c r="S7153" s="179"/>
      <c r="T7153" s="179"/>
      <c r="U7153" s="179"/>
      <c r="V7153" s="179"/>
      <c r="W7153" s="179"/>
      <c r="X7153" s="179"/>
      <c r="Y7153" s="179"/>
      <c r="Z7153" s="179"/>
      <c r="AA7153" s="222"/>
      <c r="AB7153" s="222"/>
      <c r="AC7153" s="222"/>
      <c r="AD7153" s="179"/>
      <c r="AE7153" s="179"/>
      <c r="AF7153" s="179"/>
      <c r="AG7153" s="179"/>
      <c r="AH7153" s="179"/>
      <c r="AI7153" s="179"/>
      <c r="AJ7153" s="179"/>
    </row>
    <row r="7154" spans="2:36" x14ac:dyDescent="0.3">
      <c r="B7154" s="224">
        <v>723100</v>
      </c>
      <c r="C7154" s="209">
        <v>307087</v>
      </c>
      <c r="D7154" s="206">
        <f t="shared" si="692"/>
        <v>0.42468123357765175</v>
      </c>
      <c r="E7154" s="208">
        <f t="shared" si="693"/>
        <v>0.45</v>
      </c>
      <c r="F7154" s="207">
        <v>16889.78</v>
      </c>
      <c r="G7154" s="207">
        <v>24566.959999999999</v>
      </c>
      <c r="H7154" s="207">
        <v>27637.83</v>
      </c>
      <c r="I7154" s="214">
        <f t="shared" si="694"/>
        <v>288781</v>
      </c>
      <c r="J7154" s="211">
        <f t="shared" si="686"/>
        <v>0.39936523302447796</v>
      </c>
      <c r="K7154" s="212">
        <f t="shared" si="687"/>
        <v>0.45</v>
      </c>
      <c r="L7154" s="214">
        <f t="shared" si="688"/>
        <v>15882.955</v>
      </c>
      <c r="M7154" s="213">
        <f t="shared" si="689"/>
        <v>23102.48</v>
      </c>
      <c r="N7154" s="213">
        <f t="shared" si="690"/>
        <v>25990.289999999997</v>
      </c>
      <c r="O7154" s="242">
        <f t="shared" si="691"/>
        <v>0.51520000000044097</v>
      </c>
      <c r="P7154" s="242"/>
      <c r="Q7154" s="179"/>
      <c r="R7154" s="179"/>
      <c r="S7154" s="179"/>
      <c r="T7154" s="179"/>
      <c r="U7154" s="179"/>
      <c r="V7154" s="179"/>
      <c r="W7154" s="179"/>
      <c r="X7154" s="179"/>
      <c r="Y7154" s="179"/>
      <c r="Z7154" s="179"/>
      <c r="AA7154" s="222"/>
      <c r="AB7154" s="222"/>
      <c r="AC7154" s="222"/>
      <c r="AD7154" s="179"/>
      <c r="AE7154" s="179"/>
      <c r="AF7154" s="179"/>
      <c r="AG7154" s="179"/>
      <c r="AH7154" s="179"/>
      <c r="AI7154" s="179"/>
      <c r="AJ7154" s="179"/>
    </row>
    <row r="7155" spans="2:36" x14ac:dyDescent="0.3">
      <c r="B7155" s="224">
        <v>723200</v>
      </c>
      <c r="C7155" s="209">
        <v>307132</v>
      </c>
      <c r="D7155" s="206">
        <f t="shared" si="692"/>
        <v>0.42468473451327432</v>
      </c>
      <c r="E7155" s="208">
        <f t="shared" si="693"/>
        <v>0.45</v>
      </c>
      <c r="F7155" s="207">
        <v>16892.259999999998</v>
      </c>
      <c r="G7155" s="207">
        <v>24570.560000000001</v>
      </c>
      <c r="H7155" s="207">
        <v>27641.88</v>
      </c>
      <c r="I7155" s="214">
        <f t="shared" si="694"/>
        <v>288826</v>
      </c>
      <c r="J7155" s="211">
        <f t="shared" si="686"/>
        <v>0.39937223451327436</v>
      </c>
      <c r="K7155" s="212">
        <f t="shared" si="687"/>
        <v>0.45</v>
      </c>
      <c r="L7155" s="214">
        <f t="shared" si="688"/>
        <v>15885.43</v>
      </c>
      <c r="M7155" s="213">
        <f t="shared" si="689"/>
        <v>23106.080000000002</v>
      </c>
      <c r="N7155" s="213">
        <f t="shared" si="690"/>
        <v>25994.34</v>
      </c>
      <c r="O7155" s="242">
        <f t="shared" si="691"/>
        <v>0.51530000000013387</v>
      </c>
      <c r="P7155" s="242"/>
      <c r="Q7155" s="179"/>
      <c r="R7155" s="179"/>
      <c r="S7155" s="179"/>
      <c r="T7155" s="179"/>
      <c r="U7155" s="179"/>
      <c r="V7155" s="179"/>
      <c r="W7155" s="179"/>
      <c r="X7155" s="179"/>
      <c r="Y7155" s="179"/>
      <c r="Z7155" s="179"/>
      <c r="AA7155" s="222"/>
      <c r="AB7155" s="222"/>
      <c r="AC7155" s="222"/>
      <c r="AD7155" s="179"/>
      <c r="AE7155" s="179"/>
      <c r="AF7155" s="179"/>
      <c r="AG7155" s="179"/>
      <c r="AH7155" s="179"/>
      <c r="AI7155" s="179"/>
      <c r="AJ7155" s="179"/>
    </row>
    <row r="7156" spans="2:36" x14ac:dyDescent="0.3">
      <c r="B7156" s="224">
        <v>723300</v>
      </c>
      <c r="C7156" s="209">
        <v>307177</v>
      </c>
      <c r="D7156" s="206">
        <f t="shared" si="692"/>
        <v>0.42468823448085163</v>
      </c>
      <c r="E7156" s="208">
        <f t="shared" si="693"/>
        <v>0.45</v>
      </c>
      <c r="F7156" s="207">
        <v>16894.73</v>
      </c>
      <c r="G7156" s="207">
        <v>24574.16</v>
      </c>
      <c r="H7156" s="207">
        <v>27645.93</v>
      </c>
      <c r="I7156" s="214">
        <f t="shared" si="694"/>
        <v>288871</v>
      </c>
      <c r="J7156" s="211">
        <f t="shared" si="686"/>
        <v>0.399379234066086</v>
      </c>
      <c r="K7156" s="212">
        <f t="shared" si="687"/>
        <v>0.45</v>
      </c>
      <c r="L7156" s="214">
        <f t="shared" si="688"/>
        <v>15887.905000000001</v>
      </c>
      <c r="M7156" s="213">
        <f t="shared" si="689"/>
        <v>23109.68</v>
      </c>
      <c r="N7156" s="213">
        <f t="shared" si="690"/>
        <v>25998.39</v>
      </c>
      <c r="O7156" s="242">
        <f t="shared" si="691"/>
        <v>0.51519999999974975</v>
      </c>
      <c r="P7156" s="242"/>
      <c r="Q7156" s="179"/>
      <c r="R7156" s="179"/>
      <c r="S7156" s="179"/>
      <c r="T7156" s="179"/>
      <c r="U7156" s="179"/>
      <c r="V7156" s="179"/>
      <c r="W7156" s="179"/>
      <c r="X7156" s="179"/>
      <c r="Y7156" s="179"/>
      <c r="Z7156" s="179"/>
      <c r="AA7156" s="222"/>
      <c r="AB7156" s="222"/>
      <c r="AC7156" s="222"/>
      <c r="AD7156" s="179"/>
      <c r="AE7156" s="179"/>
      <c r="AF7156" s="179"/>
      <c r="AG7156" s="179"/>
      <c r="AH7156" s="179"/>
      <c r="AI7156" s="179"/>
      <c r="AJ7156" s="179"/>
    </row>
    <row r="7157" spans="2:36" x14ac:dyDescent="0.3">
      <c r="B7157" s="224">
        <v>723400</v>
      </c>
      <c r="C7157" s="209">
        <v>307222</v>
      </c>
      <c r="D7157" s="206">
        <f t="shared" si="692"/>
        <v>0.42469173348078521</v>
      </c>
      <c r="E7157" s="208">
        <f t="shared" si="693"/>
        <v>0.45</v>
      </c>
      <c r="F7157" s="207">
        <v>16897.21</v>
      </c>
      <c r="G7157" s="207">
        <v>24577.759999999998</v>
      </c>
      <c r="H7157" s="207">
        <v>27649.98</v>
      </c>
      <c r="I7157" s="214">
        <f t="shared" si="694"/>
        <v>288916</v>
      </c>
      <c r="J7157" s="211">
        <f t="shared" si="686"/>
        <v>0.39938623168371579</v>
      </c>
      <c r="K7157" s="212">
        <f t="shared" si="687"/>
        <v>0.45</v>
      </c>
      <c r="L7157" s="214">
        <f t="shared" si="688"/>
        <v>15890.38</v>
      </c>
      <c r="M7157" s="213">
        <f t="shared" si="689"/>
        <v>23113.279999999999</v>
      </c>
      <c r="N7157" s="213">
        <f t="shared" si="690"/>
        <v>26002.44</v>
      </c>
      <c r="O7157" s="242">
        <f t="shared" si="691"/>
        <v>0.51530000000002474</v>
      </c>
      <c r="P7157" s="242"/>
      <c r="Q7157" s="179"/>
      <c r="R7157" s="179"/>
      <c r="S7157" s="179"/>
      <c r="T7157" s="179"/>
      <c r="U7157" s="179"/>
      <c r="V7157" s="179"/>
      <c r="W7157" s="179"/>
      <c r="X7157" s="179"/>
      <c r="Y7157" s="179"/>
      <c r="Z7157" s="179"/>
      <c r="AA7157" s="222"/>
      <c r="AB7157" s="222"/>
      <c r="AC7157" s="222"/>
      <c r="AD7157" s="179"/>
      <c r="AE7157" s="179"/>
      <c r="AF7157" s="179"/>
      <c r="AG7157" s="179"/>
      <c r="AH7157" s="179"/>
      <c r="AI7157" s="179"/>
      <c r="AJ7157" s="179"/>
    </row>
    <row r="7158" spans="2:36" x14ac:dyDescent="0.3">
      <c r="B7158" s="224">
        <v>723500</v>
      </c>
      <c r="C7158" s="209">
        <v>307267</v>
      </c>
      <c r="D7158" s="206">
        <f t="shared" si="692"/>
        <v>0.42469523151347616</v>
      </c>
      <c r="E7158" s="208">
        <f t="shared" si="693"/>
        <v>0.45</v>
      </c>
      <c r="F7158" s="207">
        <v>16899.68</v>
      </c>
      <c r="G7158" s="207">
        <v>24581.360000000001</v>
      </c>
      <c r="H7158" s="207">
        <v>27654.03</v>
      </c>
      <c r="I7158" s="214">
        <f t="shared" si="694"/>
        <v>288961</v>
      </c>
      <c r="J7158" s="211">
        <f t="shared" si="686"/>
        <v>0.39939322736696614</v>
      </c>
      <c r="K7158" s="212">
        <f t="shared" si="687"/>
        <v>0.45</v>
      </c>
      <c r="L7158" s="214">
        <f t="shared" si="688"/>
        <v>15892.855</v>
      </c>
      <c r="M7158" s="213">
        <f t="shared" si="689"/>
        <v>23116.880000000001</v>
      </c>
      <c r="N7158" s="213">
        <f t="shared" si="690"/>
        <v>26006.489999999998</v>
      </c>
      <c r="O7158" s="242">
        <f t="shared" si="691"/>
        <v>0.51519999999964061</v>
      </c>
      <c r="P7158" s="242"/>
      <c r="Q7158" s="179"/>
      <c r="R7158" s="179"/>
      <c r="S7158" s="179"/>
      <c r="T7158" s="179"/>
      <c r="U7158" s="179"/>
      <c r="V7158" s="179"/>
      <c r="W7158" s="179"/>
      <c r="X7158" s="179"/>
      <c r="Y7158" s="179"/>
      <c r="Z7158" s="179"/>
      <c r="AA7158" s="222"/>
      <c r="AB7158" s="222"/>
      <c r="AC7158" s="222"/>
      <c r="AD7158" s="179"/>
      <c r="AE7158" s="179"/>
      <c r="AF7158" s="179"/>
      <c r="AG7158" s="179"/>
      <c r="AH7158" s="179"/>
      <c r="AI7158" s="179"/>
      <c r="AJ7158" s="179"/>
    </row>
    <row r="7159" spans="2:36" x14ac:dyDescent="0.3">
      <c r="B7159" s="224">
        <v>723600</v>
      </c>
      <c r="C7159" s="209">
        <v>307312</v>
      </c>
      <c r="D7159" s="206">
        <f t="shared" si="692"/>
        <v>0.42469872857932561</v>
      </c>
      <c r="E7159" s="208">
        <f t="shared" si="693"/>
        <v>0.45</v>
      </c>
      <c r="F7159" s="207">
        <v>16902.16</v>
      </c>
      <c r="G7159" s="207">
        <v>24584.959999999999</v>
      </c>
      <c r="H7159" s="207">
        <v>27658.080000000002</v>
      </c>
      <c r="I7159" s="214">
        <f t="shared" si="694"/>
        <v>289006</v>
      </c>
      <c r="J7159" s="211">
        <f t="shared" si="686"/>
        <v>0.39940022111663903</v>
      </c>
      <c r="K7159" s="212">
        <f t="shared" si="687"/>
        <v>0.45</v>
      </c>
      <c r="L7159" s="214">
        <f t="shared" si="688"/>
        <v>15895.33</v>
      </c>
      <c r="M7159" s="213">
        <f t="shared" si="689"/>
        <v>23120.48</v>
      </c>
      <c r="N7159" s="213">
        <f t="shared" si="690"/>
        <v>26010.539999999997</v>
      </c>
      <c r="O7159" s="242">
        <f t="shared" si="691"/>
        <v>0.5152999999999156</v>
      </c>
      <c r="P7159" s="242"/>
      <c r="Q7159" s="179"/>
      <c r="R7159" s="179"/>
      <c r="S7159" s="179"/>
      <c r="T7159" s="179"/>
      <c r="U7159" s="179"/>
      <c r="V7159" s="179"/>
      <c r="W7159" s="179"/>
      <c r="X7159" s="179"/>
      <c r="Y7159" s="179"/>
      <c r="Z7159" s="179"/>
      <c r="AA7159" s="222"/>
      <c r="AB7159" s="222"/>
      <c r="AC7159" s="222"/>
      <c r="AD7159" s="179"/>
      <c r="AE7159" s="179"/>
      <c r="AF7159" s="179"/>
      <c r="AG7159" s="179"/>
      <c r="AH7159" s="179"/>
      <c r="AI7159" s="179"/>
      <c r="AJ7159" s="179"/>
    </row>
    <row r="7160" spans="2:36" x14ac:dyDescent="0.3">
      <c r="B7160" s="224">
        <v>723700</v>
      </c>
      <c r="C7160" s="209">
        <v>307357</v>
      </c>
      <c r="D7160" s="206">
        <f t="shared" si="692"/>
        <v>0.42470222467873431</v>
      </c>
      <c r="E7160" s="208">
        <f t="shared" si="693"/>
        <v>0.45</v>
      </c>
      <c r="F7160" s="207">
        <v>16904.63</v>
      </c>
      <c r="G7160" s="207">
        <v>24588.560000000001</v>
      </c>
      <c r="H7160" s="207">
        <v>27662.13</v>
      </c>
      <c r="I7160" s="214">
        <f t="shared" si="694"/>
        <v>289051</v>
      </c>
      <c r="J7160" s="211">
        <f t="shared" si="686"/>
        <v>0.39940721293353598</v>
      </c>
      <c r="K7160" s="212">
        <f t="shared" si="687"/>
        <v>0.45</v>
      </c>
      <c r="L7160" s="214">
        <f t="shared" si="688"/>
        <v>15897.805</v>
      </c>
      <c r="M7160" s="213">
        <f t="shared" si="689"/>
        <v>23124.080000000002</v>
      </c>
      <c r="N7160" s="213">
        <f t="shared" si="690"/>
        <v>26014.59</v>
      </c>
      <c r="O7160" s="242">
        <f t="shared" si="691"/>
        <v>0.51520000000007715</v>
      </c>
      <c r="P7160" s="242"/>
      <c r="Q7160" s="179"/>
      <c r="R7160" s="179"/>
      <c r="S7160" s="179"/>
      <c r="T7160" s="179"/>
      <c r="U7160" s="179"/>
      <c r="V7160" s="179"/>
      <c r="W7160" s="179"/>
      <c r="X7160" s="179"/>
      <c r="Y7160" s="179"/>
      <c r="Z7160" s="179"/>
      <c r="AA7160" s="222"/>
      <c r="AB7160" s="222"/>
      <c r="AC7160" s="222"/>
      <c r="AD7160" s="179"/>
      <c r="AE7160" s="179"/>
      <c r="AF7160" s="179"/>
      <c r="AG7160" s="179"/>
      <c r="AH7160" s="179"/>
      <c r="AI7160" s="179"/>
      <c r="AJ7160" s="179"/>
    </row>
    <row r="7161" spans="2:36" x14ac:dyDescent="0.3">
      <c r="B7161" s="224">
        <v>723800</v>
      </c>
      <c r="C7161" s="209">
        <v>307402</v>
      </c>
      <c r="D7161" s="206">
        <f t="shared" si="692"/>
        <v>0.42470571981210281</v>
      </c>
      <c r="E7161" s="208">
        <f t="shared" si="693"/>
        <v>0.45</v>
      </c>
      <c r="F7161" s="207">
        <v>16907.11</v>
      </c>
      <c r="G7161" s="207">
        <v>24592.16</v>
      </c>
      <c r="H7161" s="207">
        <v>27666.18</v>
      </c>
      <c r="I7161" s="214">
        <f t="shared" si="694"/>
        <v>289096</v>
      </c>
      <c r="J7161" s="211">
        <f t="shared" si="686"/>
        <v>0.39941420281845813</v>
      </c>
      <c r="K7161" s="212">
        <f t="shared" si="687"/>
        <v>0.45</v>
      </c>
      <c r="L7161" s="214">
        <f t="shared" si="688"/>
        <v>15900.28</v>
      </c>
      <c r="M7161" s="213">
        <f t="shared" si="689"/>
        <v>23127.68</v>
      </c>
      <c r="N7161" s="213">
        <f t="shared" si="690"/>
        <v>26018.639999999999</v>
      </c>
      <c r="O7161" s="242">
        <f t="shared" si="691"/>
        <v>0.51529999999977005</v>
      </c>
      <c r="P7161" s="242"/>
      <c r="Q7161" s="179"/>
      <c r="R7161" s="179"/>
      <c r="S7161" s="179"/>
      <c r="T7161" s="179"/>
      <c r="U7161" s="179"/>
      <c r="V7161" s="179"/>
      <c r="W7161" s="179"/>
      <c r="X7161" s="179"/>
      <c r="Y7161" s="179"/>
      <c r="Z7161" s="179"/>
      <c r="AA7161" s="222"/>
      <c r="AB7161" s="222"/>
      <c r="AC7161" s="222"/>
      <c r="AD7161" s="179"/>
      <c r="AE7161" s="179"/>
      <c r="AF7161" s="179"/>
      <c r="AG7161" s="179"/>
      <c r="AH7161" s="179"/>
      <c r="AI7161" s="179"/>
      <c r="AJ7161" s="179"/>
    </row>
    <row r="7162" spans="2:36" x14ac:dyDescent="0.3">
      <c r="B7162" s="224">
        <v>723900</v>
      </c>
      <c r="C7162" s="209">
        <v>307447</v>
      </c>
      <c r="D7162" s="206">
        <f t="shared" si="692"/>
        <v>0.42470921397983147</v>
      </c>
      <c r="E7162" s="208">
        <f t="shared" si="693"/>
        <v>0.45</v>
      </c>
      <c r="F7162" s="207">
        <v>16909.580000000002</v>
      </c>
      <c r="G7162" s="207">
        <v>24595.759999999998</v>
      </c>
      <c r="H7162" s="207">
        <v>27670.23</v>
      </c>
      <c r="I7162" s="214">
        <f t="shared" si="694"/>
        <v>289141</v>
      </c>
      <c r="J7162" s="211">
        <f t="shared" si="686"/>
        <v>0.39942119077220611</v>
      </c>
      <c r="K7162" s="212">
        <f t="shared" si="687"/>
        <v>0.45</v>
      </c>
      <c r="L7162" s="214">
        <f t="shared" si="688"/>
        <v>15902.754999999999</v>
      </c>
      <c r="M7162" s="213">
        <f t="shared" si="689"/>
        <v>23131.279999999999</v>
      </c>
      <c r="N7162" s="213">
        <f t="shared" si="690"/>
        <v>26022.69</v>
      </c>
      <c r="O7162" s="242">
        <f t="shared" si="691"/>
        <v>0.51519999999996802</v>
      </c>
      <c r="P7162" s="242"/>
      <c r="Q7162" s="179"/>
      <c r="R7162" s="179"/>
      <c r="S7162" s="179"/>
      <c r="T7162" s="179"/>
      <c r="U7162" s="179"/>
      <c r="V7162" s="179"/>
      <c r="W7162" s="179"/>
      <c r="X7162" s="179"/>
      <c r="Y7162" s="179"/>
      <c r="Z7162" s="179"/>
      <c r="AA7162" s="222"/>
      <c r="AB7162" s="222"/>
      <c r="AC7162" s="222"/>
      <c r="AD7162" s="179"/>
      <c r="AE7162" s="179"/>
      <c r="AF7162" s="179"/>
      <c r="AG7162" s="179"/>
      <c r="AH7162" s="179"/>
      <c r="AI7162" s="179"/>
      <c r="AJ7162" s="179"/>
    </row>
    <row r="7163" spans="2:36" x14ac:dyDescent="0.3">
      <c r="B7163" s="224">
        <v>724000</v>
      </c>
      <c r="C7163" s="209">
        <v>307492</v>
      </c>
      <c r="D7163" s="206">
        <f t="shared" si="692"/>
        <v>0.42471270718232046</v>
      </c>
      <c r="E7163" s="208">
        <f t="shared" si="693"/>
        <v>0.45</v>
      </c>
      <c r="F7163" s="207">
        <v>16912.060000000001</v>
      </c>
      <c r="G7163" s="207">
        <v>24599.360000000001</v>
      </c>
      <c r="H7163" s="207">
        <v>27674.28</v>
      </c>
      <c r="I7163" s="214">
        <f t="shared" si="694"/>
        <v>289186</v>
      </c>
      <c r="J7163" s="211">
        <f t="shared" ref="J7163:J7226" si="695">I7163/$B7163</f>
        <v>0.39942817679558013</v>
      </c>
      <c r="K7163" s="212">
        <f t="shared" ref="K7163:K7226" si="696">(I7163-I7162)/($B7163-$B7162)</f>
        <v>0.45</v>
      </c>
      <c r="L7163" s="214">
        <f t="shared" si="688"/>
        <v>15905.23</v>
      </c>
      <c r="M7163" s="213">
        <f t="shared" si="689"/>
        <v>23134.880000000001</v>
      </c>
      <c r="N7163" s="213">
        <f t="shared" si="690"/>
        <v>26026.739999999998</v>
      </c>
      <c r="O7163" s="242">
        <f t="shared" si="691"/>
        <v>0.51529999999966092</v>
      </c>
      <c r="P7163" s="242"/>
      <c r="Q7163" s="179"/>
      <c r="R7163" s="179"/>
      <c r="S7163" s="179"/>
      <c r="T7163" s="179"/>
      <c r="U7163" s="179"/>
      <c r="V7163" s="179"/>
      <c r="W7163" s="179"/>
      <c r="X7163" s="179"/>
      <c r="Y7163" s="179"/>
      <c r="Z7163" s="179"/>
      <c r="AA7163" s="222"/>
      <c r="AB7163" s="222"/>
      <c r="AC7163" s="222"/>
      <c r="AD7163" s="179"/>
      <c r="AE7163" s="179"/>
      <c r="AF7163" s="179"/>
      <c r="AG7163" s="179"/>
      <c r="AH7163" s="179"/>
      <c r="AI7163" s="179"/>
      <c r="AJ7163" s="179"/>
    </row>
    <row r="7164" spans="2:36" x14ac:dyDescent="0.3">
      <c r="B7164" s="224">
        <v>724100</v>
      </c>
      <c r="C7164" s="209">
        <v>307537</v>
      </c>
      <c r="D7164" s="206">
        <f t="shared" si="692"/>
        <v>0.42471619941996963</v>
      </c>
      <c r="E7164" s="208">
        <f t="shared" si="693"/>
        <v>0.45</v>
      </c>
      <c r="F7164" s="207">
        <v>16914.53</v>
      </c>
      <c r="G7164" s="207">
        <v>24602.959999999999</v>
      </c>
      <c r="H7164" s="207">
        <v>27678.33</v>
      </c>
      <c r="I7164" s="214">
        <f t="shared" si="694"/>
        <v>289231</v>
      </c>
      <c r="J7164" s="211">
        <f t="shared" si="695"/>
        <v>0.39943516088937991</v>
      </c>
      <c r="K7164" s="212">
        <f t="shared" si="696"/>
        <v>0.45</v>
      </c>
      <c r="L7164" s="214">
        <f t="shared" si="688"/>
        <v>15907.705</v>
      </c>
      <c r="M7164" s="213">
        <f t="shared" si="689"/>
        <v>23138.48</v>
      </c>
      <c r="N7164" s="213">
        <f t="shared" si="690"/>
        <v>26030.789999999997</v>
      </c>
      <c r="O7164" s="242">
        <f t="shared" si="691"/>
        <v>0.51520000000044097</v>
      </c>
      <c r="P7164" s="242"/>
      <c r="Q7164" s="179"/>
      <c r="R7164" s="179"/>
      <c r="S7164" s="179"/>
      <c r="T7164" s="179"/>
      <c r="U7164" s="179"/>
      <c r="V7164" s="179"/>
      <c r="W7164" s="179"/>
      <c r="X7164" s="179"/>
      <c r="Y7164" s="179"/>
      <c r="Z7164" s="179"/>
      <c r="AA7164" s="222"/>
      <c r="AB7164" s="222"/>
      <c r="AC7164" s="222"/>
      <c r="AD7164" s="179"/>
      <c r="AE7164" s="179"/>
      <c r="AF7164" s="179"/>
      <c r="AG7164" s="179"/>
      <c r="AH7164" s="179"/>
      <c r="AI7164" s="179"/>
      <c r="AJ7164" s="179"/>
    </row>
    <row r="7165" spans="2:36" x14ac:dyDescent="0.3">
      <c r="B7165" s="224">
        <v>724200</v>
      </c>
      <c r="C7165" s="209">
        <v>307582</v>
      </c>
      <c r="D7165" s="206">
        <f t="shared" si="692"/>
        <v>0.42471969069317866</v>
      </c>
      <c r="E7165" s="208">
        <f t="shared" si="693"/>
        <v>0.45</v>
      </c>
      <c r="F7165" s="207">
        <v>16917.009999999998</v>
      </c>
      <c r="G7165" s="207">
        <v>24606.560000000001</v>
      </c>
      <c r="H7165" s="207">
        <v>27682.38</v>
      </c>
      <c r="I7165" s="214">
        <f t="shared" si="694"/>
        <v>289276</v>
      </c>
      <c r="J7165" s="211">
        <f t="shared" si="695"/>
        <v>0.39944214305440484</v>
      </c>
      <c r="K7165" s="212">
        <f t="shared" si="696"/>
        <v>0.45</v>
      </c>
      <c r="L7165" s="214">
        <f t="shared" si="688"/>
        <v>15910.18</v>
      </c>
      <c r="M7165" s="213">
        <f t="shared" si="689"/>
        <v>23142.080000000002</v>
      </c>
      <c r="N7165" s="213">
        <f t="shared" si="690"/>
        <v>26034.84</v>
      </c>
      <c r="O7165" s="242">
        <f t="shared" si="691"/>
        <v>0.51530000000013387</v>
      </c>
      <c r="P7165" s="242"/>
      <c r="Q7165" s="179"/>
      <c r="R7165" s="179"/>
      <c r="S7165" s="179"/>
      <c r="T7165" s="179"/>
      <c r="U7165" s="179"/>
      <c r="V7165" s="179"/>
      <c r="W7165" s="179"/>
      <c r="X7165" s="179"/>
      <c r="Y7165" s="179"/>
      <c r="Z7165" s="179"/>
      <c r="AA7165" s="222"/>
      <c r="AB7165" s="222"/>
      <c r="AC7165" s="222"/>
      <c r="AD7165" s="179"/>
      <c r="AE7165" s="179"/>
      <c r="AF7165" s="179"/>
      <c r="AG7165" s="179"/>
      <c r="AH7165" s="179"/>
      <c r="AI7165" s="179"/>
      <c r="AJ7165" s="179"/>
    </row>
    <row r="7166" spans="2:36" x14ac:dyDescent="0.3">
      <c r="B7166" s="224">
        <v>724300</v>
      </c>
      <c r="C7166" s="209">
        <v>307627</v>
      </c>
      <c r="D7166" s="206">
        <f t="shared" si="692"/>
        <v>0.42472318100234707</v>
      </c>
      <c r="E7166" s="208">
        <f t="shared" si="693"/>
        <v>0.45</v>
      </c>
      <c r="F7166" s="207">
        <v>16919.48</v>
      </c>
      <c r="G7166" s="207">
        <v>24610.16</v>
      </c>
      <c r="H7166" s="207">
        <v>27686.43</v>
      </c>
      <c r="I7166" s="214">
        <f t="shared" si="694"/>
        <v>289321</v>
      </c>
      <c r="J7166" s="211">
        <f t="shared" si="695"/>
        <v>0.39944912329145382</v>
      </c>
      <c r="K7166" s="212">
        <f t="shared" si="696"/>
        <v>0.45</v>
      </c>
      <c r="L7166" s="214">
        <f t="shared" ref="L7166:L7229" si="697">I7166*5.5%</f>
        <v>15912.655000000001</v>
      </c>
      <c r="M7166" s="213">
        <f t="shared" ref="M7166:M7229" si="698">I7166*8%</f>
        <v>23145.68</v>
      </c>
      <c r="N7166" s="213">
        <f t="shared" ref="N7166:N7229" si="699">I7166*9%</f>
        <v>26038.89</v>
      </c>
      <c r="O7166" s="242">
        <f t="shared" si="691"/>
        <v>0.51519999999974975</v>
      </c>
      <c r="P7166" s="242"/>
      <c r="Q7166" s="179"/>
      <c r="R7166" s="179"/>
      <c r="S7166" s="179"/>
      <c r="T7166" s="179"/>
      <c r="U7166" s="179"/>
      <c r="V7166" s="179"/>
      <c r="W7166" s="179"/>
      <c r="X7166" s="179"/>
      <c r="Y7166" s="179"/>
      <c r="Z7166" s="179"/>
      <c r="AA7166" s="222"/>
      <c r="AB7166" s="222"/>
      <c r="AC7166" s="222"/>
      <c r="AD7166" s="179"/>
      <c r="AE7166" s="179"/>
      <c r="AF7166" s="179"/>
      <c r="AG7166" s="179"/>
      <c r="AH7166" s="179"/>
      <c r="AI7166" s="179"/>
      <c r="AJ7166" s="179"/>
    </row>
    <row r="7167" spans="2:36" x14ac:dyDescent="0.3">
      <c r="B7167" s="224">
        <v>724400</v>
      </c>
      <c r="C7167" s="209">
        <v>307672</v>
      </c>
      <c r="D7167" s="206">
        <f t="shared" si="692"/>
        <v>0.42472667034787409</v>
      </c>
      <c r="E7167" s="208">
        <f t="shared" si="693"/>
        <v>0.45</v>
      </c>
      <c r="F7167" s="207">
        <v>16921.96</v>
      </c>
      <c r="G7167" s="207">
        <v>24613.759999999998</v>
      </c>
      <c r="H7167" s="207">
        <v>27690.48</v>
      </c>
      <c r="I7167" s="214">
        <f t="shared" si="694"/>
        <v>289366</v>
      </c>
      <c r="J7167" s="211">
        <f t="shared" si="695"/>
        <v>0.39945610160132522</v>
      </c>
      <c r="K7167" s="212">
        <f t="shared" si="696"/>
        <v>0.45</v>
      </c>
      <c r="L7167" s="214">
        <f t="shared" si="697"/>
        <v>15915.13</v>
      </c>
      <c r="M7167" s="213">
        <f t="shared" si="698"/>
        <v>23149.279999999999</v>
      </c>
      <c r="N7167" s="213">
        <f t="shared" si="699"/>
        <v>26042.94</v>
      </c>
      <c r="O7167" s="242">
        <f t="shared" si="691"/>
        <v>0.51530000000002474</v>
      </c>
      <c r="P7167" s="242"/>
      <c r="Q7167" s="179"/>
      <c r="R7167" s="179"/>
      <c r="S7167" s="179"/>
      <c r="T7167" s="179"/>
      <c r="U7167" s="179"/>
      <c r="V7167" s="179"/>
      <c r="W7167" s="179"/>
      <c r="X7167" s="179"/>
      <c r="Y7167" s="179"/>
      <c r="Z7167" s="179"/>
      <c r="AA7167" s="222"/>
      <c r="AB7167" s="222"/>
      <c r="AC7167" s="222"/>
      <c r="AD7167" s="179"/>
      <c r="AE7167" s="179"/>
      <c r="AF7167" s="179"/>
      <c r="AG7167" s="179"/>
      <c r="AH7167" s="179"/>
      <c r="AI7167" s="179"/>
      <c r="AJ7167" s="179"/>
    </row>
    <row r="7168" spans="2:36" x14ac:dyDescent="0.3">
      <c r="B7168" s="224">
        <v>724500</v>
      </c>
      <c r="C7168" s="209">
        <v>307717</v>
      </c>
      <c r="D7168" s="206">
        <f t="shared" si="692"/>
        <v>0.42473015873015874</v>
      </c>
      <c r="E7168" s="208">
        <f t="shared" si="693"/>
        <v>0.45</v>
      </c>
      <c r="F7168" s="207">
        <v>16924.43</v>
      </c>
      <c r="G7168" s="207">
        <v>24617.360000000001</v>
      </c>
      <c r="H7168" s="207">
        <v>27694.53</v>
      </c>
      <c r="I7168" s="214">
        <f t="shared" si="694"/>
        <v>289411</v>
      </c>
      <c r="J7168" s="211">
        <f t="shared" si="695"/>
        <v>0.39946307798481712</v>
      </c>
      <c r="K7168" s="212">
        <f t="shared" si="696"/>
        <v>0.45</v>
      </c>
      <c r="L7168" s="214">
        <f t="shared" si="697"/>
        <v>15917.605</v>
      </c>
      <c r="M7168" s="213">
        <f t="shared" si="698"/>
        <v>23152.880000000001</v>
      </c>
      <c r="N7168" s="213">
        <f t="shared" si="699"/>
        <v>26046.989999999998</v>
      </c>
      <c r="O7168" s="242">
        <f t="shared" si="691"/>
        <v>0.51519999999964061</v>
      </c>
      <c r="P7168" s="242"/>
      <c r="Q7168" s="179"/>
      <c r="R7168" s="179"/>
      <c r="S7168" s="179"/>
      <c r="T7168" s="179"/>
      <c r="U7168" s="179"/>
      <c r="V7168" s="179"/>
      <c r="W7168" s="179"/>
      <c r="X7168" s="179"/>
      <c r="Y7168" s="179"/>
      <c r="Z7168" s="179"/>
      <c r="AA7168" s="222"/>
      <c r="AB7168" s="222"/>
      <c r="AC7168" s="222"/>
      <c r="AD7168" s="179"/>
      <c r="AE7168" s="179"/>
      <c r="AF7168" s="179"/>
      <c r="AG7168" s="179"/>
      <c r="AH7168" s="179"/>
      <c r="AI7168" s="179"/>
      <c r="AJ7168" s="179"/>
    </row>
    <row r="7169" spans="2:36" x14ac:dyDescent="0.3">
      <c r="B7169" s="224">
        <v>724600</v>
      </c>
      <c r="C7169" s="209">
        <v>307762</v>
      </c>
      <c r="D7169" s="206">
        <f t="shared" si="692"/>
        <v>0.4247336461495998</v>
      </c>
      <c r="E7169" s="208">
        <f t="shared" si="693"/>
        <v>0.45</v>
      </c>
      <c r="F7169" s="207">
        <v>16926.91</v>
      </c>
      <c r="G7169" s="207">
        <v>24620.959999999999</v>
      </c>
      <c r="H7169" s="207">
        <v>27698.58</v>
      </c>
      <c r="I7169" s="214">
        <f t="shared" si="694"/>
        <v>289456</v>
      </c>
      <c r="J7169" s="211">
        <f t="shared" si="695"/>
        <v>0.39947005244272704</v>
      </c>
      <c r="K7169" s="212">
        <f t="shared" si="696"/>
        <v>0.45</v>
      </c>
      <c r="L7169" s="214">
        <f t="shared" si="697"/>
        <v>15920.08</v>
      </c>
      <c r="M7169" s="213">
        <f t="shared" si="698"/>
        <v>23156.48</v>
      </c>
      <c r="N7169" s="213">
        <f t="shared" si="699"/>
        <v>26051.039999999997</v>
      </c>
      <c r="O7169" s="242">
        <f t="shared" si="691"/>
        <v>0.5152999999999156</v>
      </c>
      <c r="P7169" s="242"/>
      <c r="Q7169" s="179"/>
      <c r="R7169" s="179"/>
      <c r="S7169" s="179"/>
      <c r="T7169" s="179"/>
      <c r="U7169" s="179"/>
      <c r="V7169" s="179"/>
      <c r="W7169" s="179"/>
      <c r="X7169" s="179"/>
      <c r="Y7169" s="179"/>
      <c r="Z7169" s="179"/>
      <c r="AA7169" s="222"/>
      <c r="AB7169" s="222"/>
      <c r="AC7169" s="222"/>
      <c r="AD7169" s="179"/>
      <c r="AE7169" s="179"/>
      <c r="AF7169" s="179"/>
      <c r="AG7169" s="179"/>
      <c r="AH7169" s="179"/>
      <c r="AI7169" s="179"/>
      <c r="AJ7169" s="179"/>
    </row>
    <row r="7170" spans="2:36" x14ac:dyDescent="0.3">
      <c r="B7170" s="224">
        <v>724700</v>
      </c>
      <c r="C7170" s="209">
        <v>307807</v>
      </c>
      <c r="D7170" s="206">
        <f t="shared" si="692"/>
        <v>0.42473713260659585</v>
      </c>
      <c r="E7170" s="208">
        <f t="shared" si="693"/>
        <v>0.45</v>
      </c>
      <c r="F7170" s="207">
        <v>16929.38</v>
      </c>
      <c r="G7170" s="207">
        <v>24624.560000000001</v>
      </c>
      <c r="H7170" s="207">
        <v>27702.63</v>
      </c>
      <c r="I7170" s="214">
        <f t="shared" si="694"/>
        <v>289501</v>
      </c>
      <c r="J7170" s="211">
        <f t="shared" si="695"/>
        <v>0.39947702497585208</v>
      </c>
      <c r="K7170" s="212">
        <f t="shared" si="696"/>
        <v>0.45</v>
      </c>
      <c r="L7170" s="214">
        <f t="shared" si="697"/>
        <v>15922.555</v>
      </c>
      <c r="M7170" s="213">
        <f t="shared" si="698"/>
        <v>23160.080000000002</v>
      </c>
      <c r="N7170" s="213">
        <f t="shared" si="699"/>
        <v>26055.09</v>
      </c>
      <c r="O7170" s="242">
        <f t="shared" si="691"/>
        <v>0.51520000000007715</v>
      </c>
      <c r="P7170" s="242"/>
      <c r="Q7170" s="179"/>
      <c r="R7170" s="179"/>
      <c r="S7170" s="179"/>
      <c r="T7170" s="179"/>
      <c r="U7170" s="179"/>
      <c r="V7170" s="179"/>
      <c r="W7170" s="179"/>
      <c r="X7170" s="179"/>
      <c r="Y7170" s="179"/>
      <c r="Z7170" s="179"/>
      <c r="AA7170" s="222"/>
      <c r="AB7170" s="222"/>
      <c r="AC7170" s="222"/>
      <c r="AD7170" s="179"/>
      <c r="AE7170" s="179"/>
      <c r="AF7170" s="179"/>
      <c r="AG7170" s="179"/>
      <c r="AH7170" s="179"/>
      <c r="AI7170" s="179"/>
      <c r="AJ7170" s="179"/>
    </row>
    <row r="7171" spans="2:36" x14ac:dyDescent="0.3">
      <c r="B7171" s="224">
        <v>724800</v>
      </c>
      <c r="C7171" s="209">
        <v>307852</v>
      </c>
      <c r="D7171" s="206">
        <f t="shared" si="692"/>
        <v>0.42474061810154523</v>
      </c>
      <c r="E7171" s="208">
        <f t="shared" si="693"/>
        <v>0.45</v>
      </c>
      <c r="F7171" s="207">
        <v>16931.86</v>
      </c>
      <c r="G7171" s="207">
        <v>24628.16</v>
      </c>
      <c r="H7171" s="207">
        <v>27706.68</v>
      </c>
      <c r="I7171" s="214">
        <f t="shared" si="694"/>
        <v>289546</v>
      </c>
      <c r="J7171" s="211">
        <f t="shared" si="695"/>
        <v>0.39948399558498898</v>
      </c>
      <c r="K7171" s="212">
        <f t="shared" si="696"/>
        <v>0.45</v>
      </c>
      <c r="L7171" s="214">
        <f t="shared" si="697"/>
        <v>15925.03</v>
      </c>
      <c r="M7171" s="213">
        <f t="shared" si="698"/>
        <v>23163.68</v>
      </c>
      <c r="N7171" s="213">
        <f t="shared" si="699"/>
        <v>26059.14</v>
      </c>
      <c r="O7171" s="242">
        <f t="shared" si="691"/>
        <v>0.51529999999977005</v>
      </c>
      <c r="P7171" s="242"/>
      <c r="Q7171" s="179"/>
      <c r="R7171" s="179"/>
      <c r="S7171" s="179"/>
      <c r="T7171" s="179"/>
      <c r="U7171" s="179"/>
      <c r="V7171" s="179"/>
      <c r="W7171" s="179"/>
      <c r="X7171" s="179"/>
      <c r="Y7171" s="179"/>
      <c r="Z7171" s="179"/>
      <c r="AA7171" s="222"/>
      <c r="AB7171" s="222"/>
      <c r="AC7171" s="222"/>
      <c r="AD7171" s="179"/>
      <c r="AE7171" s="179"/>
      <c r="AF7171" s="179"/>
      <c r="AG7171" s="179"/>
      <c r="AH7171" s="179"/>
      <c r="AI7171" s="179"/>
      <c r="AJ7171" s="179"/>
    </row>
    <row r="7172" spans="2:36" x14ac:dyDescent="0.3">
      <c r="B7172" s="224">
        <v>724900</v>
      </c>
      <c r="C7172" s="209">
        <v>307897</v>
      </c>
      <c r="D7172" s="206">
        <f t="shared" si="692"/>
        <v>0.42474410263484619</v>
      </c>
      <c r="E7172" s="208">
        <f t="shared" si="693"/>
        <v>0.45</v>
      </c>
      <c r="F7172" s="207">
        <v>16934.330000000002</v>
      </c>
      <c r="G7172" s="207">
        <v>24631.759999999998</v>
      </c>
      <c r="H7172" s="207">
        <v>27710.73</v>
      </c>
      <c r="I7172" s="214">
        <f t="shared" si="694"/>
        <v>289591</v>
      </c>
      <c r="J7172" s="211">
        <f t="shared" si="695"/>
        <v>0.39949096427093395</v>
      </c>
      <c r="K7172" s="212">
        <f t="shared" si="696"/>
        <v>0.45</v>
      </c>
      <c r="L7172" s="214">
        <f t="shared" si="697"/>
        <v>15927.504999999999</v>
      </c>
      <c r="M7172" s="213">
        <f t="shared" si="698"/>
        <v>23167.279999999999</v>
      </c>
      <c r="N7172" s="213">
        <f t="shared" si="699"/>
        <v>26063.19</v>
      </c>
      <c r="O7172" s="242">
        <f t="shared" si="691"/>
        <v>0.51519999999996802</v>
      </c>
      <c r="P7172" s="242"/>
      <c r="Q7172" s="179"/>
      <c r="R7172" s="179"/>
      <c r="S7172" s="179"/>
      <c r="T7172" s="179"/>
      <c r="U7172" s="179"/>
      <c r="V7172" s="179"/>
      <c r="W7172" s="179"/>
      <c r="X7172" s="179"/>
      <c r="Y7172" s="179"/>
      <c r="Z7172" s="179"/>
      <c r="AA7172" s="222"/>
      <c r="AB7172" s="222"/>
      <c r="AC7172" s="222"/>
      <c r="AD7172" s="179"/>
      <c r="AE7172" s="179"/>
      <c r="AF7172" s="179"/>
      <c r="AG7172" s="179"/>
      <c r="AH7172" s="179"/>
      <c r="AI7172" s="179"/>
      <c r="AJ7172" s="179"/>
    </row>
    <row r="7173" spans="2:36" x14ac:dyDescent="0.3">
      <c r="B7173" s="224">
        <v>725000</v>
      </c>
      <c r="C7173" s="209">
        <v>307942</v>
      </c>
      <c r="D7173" s="206">
        <f t="shared" si="692"/>
        <v>0.42474758620689657</v>
      </c>
      <c r="E7173" s="208">
        <f t="shared" si="693"/>
        <v>0.45</v>
      </c>
      <c r="F7173" s="207">
        <v>16936.810000000001</v>
      </c>
      <c r="G7173" s="207">
        <v>24635.360000000001</v>
      </c>
      <c r="H7173" s="207">
        <v>27714.78</v>
      </c>
      <c r="I7173" s="214">
        <f t="shared" si="694"/>
        <v>289636</v>
      </c>
      <c r="J7173" s="211">
        <f t="shared" si="695"/>
        <v>0.39949793103448278</v>
      </c>
      <c r="K7173" s="212">
        <f t="shared" si="696"/>
        <v>0.45</v>
      </c>
      <c r="L7173" s="214">
        <f t="shared" si="697"/>
        <v>15929.98</v>
      </c>
      <c r="M7173" s="213">
        <f t="shared" si="698"/>
        <v>23170.880000000001</v>
      </c>
      <c r="N7173" s="213">
        <f t="shared" si="699"/>
        <v>26067.239999999998</v>
      </c>
      <c r="O7173" s="242">
        <f t="shared" ref="O7173:O7236" si="700">(C7173+F7173+H7173-C7172-F7172-H7172)/100</f>
        <v>0.51529999999966092</v>
      </c>
      <c r="P7173" s="242"/>
      <c r="Q7173" s="179"/>
      <c r="R7173" s="179"/>
      <c r="S7173" s="179"/>
      <c r="T7173" s="179"/>
      <c r="U7173" s="179"/>
      <c r="V7173" s="179"/>
      <c r="W7173" s="179"/>
      <c r="X7173" s="179"/>
      <c r="Y7173" s="179"/>
      <c r="Z7173" s="179"/>
      <c r="AA7173" s="222"/>
      <c r="AB7173" s="222"/>
      <c r="AC7173" s="222"/>
      <c r="AD7173" s="179"/>
      <c r="AE7173" s="179"/>
      <c r="AF7173" s="179"/>
      <c r="AG7173" s="179"/>
      <c r="AH7173" s="179"/>
      <c r="AI7173" s="179"/>
      <c r="AJ7173" s="179"/>
    </row>
    <row r="7174" spans="2:36" x14ac:dyDescent="0.3">
      <c r="B7174" s="224">
        <v>725100</v>
      </c>
      <c r="C7174" s="209">
        <v>307987</v>
      </c>
      <c r="D7174" s="206">
        <f t="shared" si="692"/>
        <v>0.42475106881809405</v>
      </c>
      <c r="E7174" s="208">
        <f t="shared" si="693"/>
        <v>0.45</v>
      </c>
      <c r="F7174" s="207">
        <v>16939.28</v>
      </c>
      <c r="G7174" s="207">
        <v>24638.959999999999</v>
      </c>
      <c r="H7174" s="207">
        <v>27718.83</v>
      </c>
      <c r="I7174" s="214">
        <f t="shared" si="694"/>
        <v>289681</v>
      </c>
      <c r="J7174" s="211">
        <f t="shared" si="695"/>
        <v>0.39950489587643084</v>
      </c>
      <c r="K7174" s="212">
        <f t="shared" si="696"/>
        <v>0.45</v>
      </c>
      <c r="L7174" s="214">
        <f t="shared" si="697"/>
        <v>15932.455</v>
      </c>
      <c r="M7174" s="213">
        <f t="shared" si="698"/>
        <v>23174.48</v>
      </c>
      <c r="N7174" s="213">
        <f t="shared" si="699"/>
        <v>26071.289999999997</v>
      </c>
      <c r="O7174" s="242">
        <f t="shared" si="700"/>
        <v>0.51520000000044097</v>
      </c>
      <c r="P7174" s="242"/>
      <c r="Q7174" s="179"/>
      <c r="R7174" s="179"/>
      <c r="S7174" s="179"/>
      <c r="T7174" s="179"/>
      <c r="U7174" s="179"/>
      <c r="V7174" s="179"/>
      <c r="W7174" s="179"/>
      <c r="X7174" s="179"/>
      <c r="Y7174" s="179"/>
      <c r="Z7174" s="179"/>
      <c r="AA7174" s="222"/>
      <c r="AB7174" s="222"/>
      <c r="AC7174" s="222"/>
      <c r="AD7174" s="179"/>
      <c r="AE7174" s="179"/>
      <c r="AF7174" s="179"/>
      <c r="AG7174" s="179"/>
      <c r="AH7174" s="179"/>
      <c r="AI7174" s="179"/>
      <c r="AJ7174" s="179"/>
    </row>
    <row r="7175" spans="2:36" x14ac:dyDescent="0.3">
      <c r="B7175" s="224">
        <v>725200</v>
      </c>
      <c r="C7175" s="209">
        <v>308032</v>
      </c>
      <c r="D7175" s="206">
        <f t="shared" si="692"/>
        <v>0.4247545504688362</v>
      </c>
      <c r="E7175" s="208">
        <f t="shared" si="693"/>
        <v>0.45</v>
      </c>
      <c r="F7175" s="207">
        <v>16941.759999999998</v>
      </c>
      <c r="G7175" s="207">
        <v>24642.560000000001</v>
      </c>
      <c r="H7175" s="207">
        <v>27722.880000000001</v>
      </c>
      <c r="I7175" s="214">
        <f t="shared" si="694"/>
        <v>289726</v>
      </c>
      <c r="J7175" s="211">
        <f t="shared" si="695"/>
        <v>0.39951185879757306</v>
      </c>
      <c r="K7175" s="212">
        <f t="shared" si="696"/>
        <v>0.45</v>
      </c>
      <c r="L7175" s="214">
        <f t="shared" si="697"/>
        <v>15934.93</v>
      </c>
      <c r="M7175" s="213">
        <f t="shared" si="698"/>
        <v>23178.080000000002</v>
      </c>
      <c r="N7175" s="213">
        <f t="shared" si="699"/>
        <v>26075.34</v>
      </c>
      <c r="O7175" s="242">
        <f t="shared" si="700"/>
        <v>0.51530000000013387</v>
      </c>
      <c r="P7175" s="242"/>
      <c r="Q7175" s="179"/>
      <c r="R7175" s="179"/>
      <c r="S7175" s="179"/>
      <c r="T7175" s="179"/>
      <c r="U7175" s="179"/>
      <c r="V7175" s="179"/>
      <c r="W7175" s="179"/>
      <c r="X7175" s="179"/>
      <c r="Y7175" s="179"/>
      <c r="Z7175" s="179"/>
      <c r="AA7175" s="222"/>
      <c r="AB7175" s="222"/>
      <c r="AC7175" s="222"/>
      <c r="AD7175" s="179"/>
      <c r="AE7175" s="179"/>
      <c r="AF7175" s="179"/>
      <c r="AG7175" s="179"/>
      <c r="AH7175" s="179"/>
      <c r="AI7175" s="179"/>
      <c r="AJ7175" s="179"/>
    </row>
    <row r="7176" spans="2:36" x14ac:dyDescent="0.3">
      <c r="B7176" s="224">
        <v>725300</v>
      </c>
      <c r="C7176" s="209">
        <v>308077</v>
      </c>
      <c r="D7176" s="206">
        <f t="shared" si="692"/>
        <v>0.42475803115952021</v>
      </c>
      <c r="E7176" s="208">
        <f t="shared" si="693"/>
        <v>0.45</v>
      </c>
      <c r="F7176" s="207">
        <v>16944.23</v>
      </c>
      <c r="G7176" s="207">
        <v>24646.16</v>
      </c>
      <c r="H7176" s="207">
        <v>27726.93</v>
      </c>
      <c r="I7176" s="214">
        <f t="shared" si="694"/>
        <v>289771</v>
      </c>
      <c r="J7176" s="211">
        <f t="shared" si="695"/>
        <v>0.39951881979870396</v>
      </c>
      <c r="K7176" s="212">
        <f t="shared" si="696"/>
        <v>0.45</v>
      </c>
      <c r="L7176" s="214">
        <f t="shared" si="697"/>
        <v>15937.405000000001</v>
      </c>
      <c r="M7176" s="213">
        <f t="shared" si="698"/>
        <v>23181.68</v>
      </c>
      <c r="N7176" s="213">
        <f t="shared" si="699"/>
        <v>26079.39</v>
      </c>
      <c r="O7176" s="242">
        <f t="shared" si="700"/>
        <v>0.51519999999974975</v>
      </c>
      <c r="P7176" s="242"/>
      <c r="Q7176" s="179"/>
      <c r="R7176" s="179"/>
      <c r="S7176" s="179"/>
      <c r="T7176" s="179"/>
      <c r="U7176" s="179"/>
      <c r="V7176" s="179"/>
      <c r="W7176" s="179"/>
      <c r="X7176" s="179"/>
      <c r="Y7176" s="179"/>
      <c r="Z7176" s="179"/>
      <c r="AA7176" s="222"/>
      <c r="AB7176" s="222"/>
      <c r="AC7176" s="222"/>
      <c r="AD7176" s="179"/>
      <c r="AE7176" s="179"/>
      <c r="AF7176" s="179"/>
      <c r="AG7176" s="179"/>
      <c r="AH7176" s="179"/>
      <c r="AI7176" s="179"/>
      <c r="AJ7176" s="179"/>
    </row>
    <row r="7177" spans="2:36" x14ac:dyDescent="0.3">
      <c r="B7177" s="224">
        <v>725400</v>
      </c>
      <c r="C7177" s="209">
        <v>308122</v>
      </c>
      <c r="D7177" s="206">
        <f t="shared" si="692"/>
        <v>0.42476151089054315</v>
      </c>
      <c r="E7177" s="208">
        <f t="shared" si="693"/>
        <v>0.45</v>
      </c>
      <c r="F7177" s="207">
        <v>16946.71</v>
      </c>
      <c r="G7177" s="207">
        <v>24649.759999999998</v>
      </c>
      <c r="H7177" s="207">
        <v>27730.98</v>
      </c>
      <c r="I7177" s="214">
        <f t="shared" si="694"/>
        <v>289816</v>
      </c>
      <c r="J7177" s="211">
        <f t="shared" si="695"/>
        <v>0.39952577888061758</v>
      </c>
      <c r="K7177" s="212">
        <f t="shared" si="696"/>
        <v>0.45</v>
      </c>
      <c r="L7177" s="214">
        <f t="shared" si="697"/>
        <v>15939.88</v>
      </c>
      <c r="M7177" s="213">
        <f t="shared" si="698"/>
        <v>23185.279999999999</v>
      </c>
      <c r="N7177" s="213">
        <f t="shared" si="699"/>
        <v>26083.439999999999</v>
      </c>
      <c r="O7177" s="242">
        <f t="shared" si="700"/>
        <v>0.51530000000002474</v>
      </c>
      <c r="P7177" s="242"/>
      <c r="Q7177" s="179"/>
      <c r="R7177" s="179"/>
      <c r="S7177" s="179"/>
      <c r="T7177" s="179"/>
      <c r="U7177" s="179"/>
      <c r="V7177" s="179"/>
      <c r="W7177" s="179"/>
      <c r="X7177" s="179"/>
      <c r="Y7177" s="179"/>
      <c r="Z7177" s="179"/>
      <c r="AA7177" s="222"/>
      <c r="AB7177" s="222"/>
      <c r="AC7177" s="222"/>
      <c r="AD7177" s="179"/>
      <c r="AE7177" s="179"/>
      <c r="AF7177" s="179"/>
      <c r="AG7177" s="179"/>
      <c r="AH7177" s="179"/>
      <c r="AI7177" s="179"/>
      <c r="AJ7177" s="179"/>
    </row>
    <row r="7178" spans="2:36" x14ac:dyDescent="0.3">
      <c r="B7178" s="224">
        <v>725500</v>
      </c>
      <c r="C7178" s="209">
        <v>308167</v>
      </c>
      <c r="D7178" s="206">
        <f t="shared" si="692"/>
        <v>0.42476498966230186</v>
      </c>
      <c r="E7178" s="208">
        <f t="shared" si="693"/>
        <v>0.45</v>
      </c>
      <c r="F7178" s="207">
        <v>16949.18</v>
      </c>
      <c r="G7178" s="207">
        <v>24653.360000000001</v>
      </c>
      <c r="H7178" s="207">
        <v>27735.03</v>
      </c>
      <c r="I7178" s="214">
        <f t="shared" si="694"/>
        <v>289861</v>
      </c>
      <c r="J7178" s="211">
        <f t="shared" si="695"/>
        <v>0.39953273604410749</v>
      </c>
      <c r="K7178" s="212">
        <f t="shared" si="696"/>
        <v>0.45</v>
      </c>
      <c r="L7178" s="214">
        <f t="shared" si="697"/>
        <v>15942.355</v>
      </c>
      <c r="M7178" s="213">
        <f t="shared" si="698"/>
        <v>23188.880000000001</v>
      </c>
      <c r="N7178" s="213">
        <f t="shared" si="699"/>
        <v>26087.489999999998</v>
      </c>
      <c r="O7178" s="242">
        <f t="shared" si="700"/>
        <v>0.51519999999964061</v>
      </c>
      <c r="P7178" s="242"/>
      <c r="Q7178" s="179"/>
      <c r="R7178" s="179"/>
      <c r="S7178" s="179"/>
      <c r="T7178" s="179"/>
      <c r="U7178" s="179"/>
      <c r="V7178" s="179"/>
      <c r="W7178" s="179"/>
      <c r="X7178" s="179"/>
      <c r="Y7178" s="179"/>
      <c r="Z7178" s="179"/>
      <c r="AA7178" s="222"/>
      <c r="AB7178" s="222"/>
      <c r="AC7178" s="222"/>
      <c r="AD7178" s="179"/>
      <c r="AE7178" s="179"/>
      <c r="AF7178" s="179"/>
      <c r="AG7178" s="179"/>
      <c r="AH7178" s="179"/>
      <c r="AI7178" s="179"/>
      <c r="AJ7178" s="179"/>
    </row>
    <row r="7179" spans="2:36" x14ac:dyDescent="0.3">
      <c r="B7179" s="224">
        <v>725600</v>
      </c>
      <c r="C7179" s="209">
        <v>308212</v>
      </c>
      <c r="D7179" s="206">
        <f t="shared" si="692"/>
        <v>0.42476846747519292</v>
      </c>
      <c r="E7179" s="208">
        <f t="shared" si="693"/>
        <v>0.45</v>
      </c>
      <c r="F7179" s="207">
        <v>16951.66</v>
      </c>
      <c r="G7179" s="207">
        <v>24656.959999999999</v>
      </c>
      <c r="H7179" s="207">
        <v>27739.08</v>
      </c>
      <c r="I7179" s="214">
        <f t="shared" si="694"/>
        <v>289906</v>
      </c>
      <c r="J7179" s="211">
        <f t="shared" si="695"/>
        <v>0.39953969128996691</v>
      </c>
      <c r="K7179" s="212">
        <f t="shared" si="696"/>
        <v>0.45</v>
      </c>
      <c r="L7179" s="214">
        <f t="shared" si="697"/>
        <v>15944.83</v>
      </c>
      <c r="M7179" s="213">
        <f t="shared" si="698"/>
        <v>23192.48</v>
      </c>
      <c r="N7179" s="213">
        <f t="shared" si="699"/>
        <v>26091.539999999997</v>
      </c>
      <c r="O7179" s="242">
        <f t="shared" si="700"/>
        <v>0.5152999999999156</v>
      </c>
      <c r="P7179" s="242"/>
      <c r="Q7179" s="179"/>
      <c r="R7179" s="179"/>
      <c r="S7179" s="179"/>
      <c r="T7179" s="179"/>
      <c r="U7179" s="179"/>
      <c r="V7179" s="179"/>
      <c r="W7179" s="179"/>
      <c r="X7179" s="179"/>
      <c r="Y7179" s="179"/>
      <c r="Z7179" s="179"/>
      <c r="AA7179" s="222"/>
      <c r="AB7179" s="222"/>
      <c r="AC7179" s="222"/>
      <c r="AD7179" s="179"/>
      <c r="AE7179" s="179"/>
      <c r="AF7179" s="179"/>
      <c r="AG7179" s="179"/>
      <c r="AH7179" s="179"/>
      <c r="AI7179" s="179"/>
      <c r="AJ7179" s="179"/>
    </row>
    <row r="7180" spans="2:36" x14ac:dyDescent="0.3">
      <c r="B7180" s="224">
        <v>725700</v>
      </c>
      <c r="C7180" s="209">
        <v>308257</v>
      </c>
      <c r="D7180" s="206">
        <f t="shared" si="692"/>
        <v>0.42477194432961279</v>
      </c>
      <c r="E7180" s="208">
        <f t="shared" si="693"/>
        <v>0.45</v>
      </c>
      <c r="F7180" s="207">
        <v>16954.13</v>
      </c>
      <c r="G7180" s="207">
        <v>24660.560000000001</v>
      </c>
      <c r="H7180" s="207">
        <v>27743.13</v>
      </c>
      <c r="I7180" s="214">
        <f t="shared" si="694"/>
        <v>289951</v>
      </c>
      <c r="J7180" s="211">
        <f t="shared" si="695"/>
        <v>0.39954664461898859</v>
      </c>
      <c r="K7180" s="212">
        <f t="shared" si="696"/>
        <v>0.45</v>
      </c>
      <c r="L7180" s="214">
        <f t="shared" si="697"/>
        <v>15947.305</v>
      </c>
      <c r="M7180" s="213">
        <f t="shared" si="698"/>
        <v>23196.080000000002</v>
      </c>
      <c r="N7180" s="213">
        <f t="shared" si="699"/>
        <v>26095.59</v>
      </c>
      <c r="O7180" s="242">
        <f t="shared" si="700"/>
        <v>0.51520000000007715</v>
      </c>
      <c r="P7180" s="242"/>
      <c r="Q7180" s="179"/>
      <c r="R7180" s="179"/>
      <c r="S7180" s="179"/>
      <c r="T7180" s="179"/>
      <c r="U7180" s="179"/>
      <c r="V7180" s="179"/>
      <c r="W7180" s="179"/>
      <c r="X7180" s="179"/>
      <c r="Y7180" s="179"/>
      <c r="Z7180" s="179"/>
      <c r="AA7180" s="222"/>
      <c r="AB7180" s="222"/>
      <c r="AC7180" s="222"/>
      <c r="AD7180" s="179"/>
      <c r="AE7180" s="179"/>
      <c r="AF7180" s="179"/>
      <c r="AG7180" s="179"/>
      <c r="AH7180" s="179"/>
      <c r="AI7180" s="179"/>
      <c r="AJ7180" s="179"/>
    </row>
    <row r="7181" spans="2:36" x14ac:dyDescent="0.3">
      <c r="B7181" s="224">
        <v>725800</v>
      </c>
      <c r="C7181" s="209">
        <v>308302</v>
      </c>
      <c r="D7181" s="206">
        <f t="shared" si="692"/>
        <v>0.42477542022595755</v>
      </c>
      <c r="E7181" s="208">
        <f t="shared" si="693"/>
        <v>0.45</v>
      </c>
      <c r="F7181" s="207">
        <v>16956.61</v>
      </c>
      <c r="G7181" s="207">
        <v>24664.16</v>
      </c>
      <c r="H7181" s="207">
        <v>27747.18</v>
      </c>
      <c r="I7181" s="214">
        <f t="shared" si="694"/>
        <v>289996</v>
      </c>
      <c r="J7181" s="211">
        <f t="shared" si="695"/>
        <v>0.39955359603196472</v>
      </c>
      <c r="K7181" s="212">
        <f t="shared" si="696"/>
        <v>0.45</v>
      </c>
      <c r="L7181" s="214">
        <f t="shared" si="697"/>
        <v>15949.78</v>
      </c>
      <c r="M7181" s="213">
        <f t="shared" si="698"/>
        <v>23199.68</v>
      </c>
      <c r="N7181" s="213">
        <f t="shared" si="699"/>
        <v>26099.64</v>
      </c>
      <c r="O7181" s="242">
        <f t="shared" si="700"/>
        <v>0.51529999999977005</v>
      </c>
      <c r="P7181" s="242"/>
      <c r="Q7181" s="179"/>
      <c r="R7181" s="179"/>
      <c r="S7181" s="179"/>
      <c r="T7181" s="179"/>
      <c r="U7181" s="179"/>
      <c r="V7181" s="179"/>
      <c r="W7181" s="179"/>
      <c r="X7181" s="179"/>
      <c r="Y7181" s="179"/>
      <c r="Z7181" s="179"/>
      <c r="AA7181" s="222"/>
      <c r="AB7181" s="222"/>
      <c r="AC7181" s="222"/>
      <c r="AD7181" s="179"/>
      <c r="AE7181" s="179"/>
      <c r="AF7181" s="179"/>
      <c r="AG7181" s="179"/>
      <c r="AH7181" s="179"/>
      <c r="AI7181" s="179"/>
      <c r="AJ7181" s="179"/>
    </row>
    <row r="7182" spans="2:36" x14ac:dyDescent="0.3">
      <c r="B7182" s="224">
        <v>725900</v>
      </c>
      <c r="C7182" s="209">
        <v>308347</v>
      </c>
      <c r="D7182" s="206">
        <f t="shared" si="692"/>
        <v>0.42477889516462325</v>
      </c>
      <c r="E7182" s="208">
        <f t="shared" si="693"/>
        <v>0.45</v>
      </c>
      <c r="F7182" s="207">
        <v>16959.080000000002</v>
      </c>
      <c r="G7182" s="207">
        <v>24667.759999999998</v>
      </c>
      <c r="H7182" s="207">
        <v>27751.23</v>
      </c>
      <c r="I7182" s="214">
        <f t="shared" si="694"/>
        <v>290041</v>
      </c>
      <c r="J7182" s="211">
        <f t="shared" si="695"/>
        <v>0.39956054552968728</v>
      </c>
      <c r="K7182" s="212">
        <f t="shared" si="696"/>
        <v>0.45</v>
      </c>
      <c r="L7182" s="214">
        <f t="shared" si="697"/>
        <v>15952.254999999999</v>
      </c>
      <c r="M7182" s="213">
        <f t="shared" si="698"/>
        <v>23203.279999999999</v>
      </c>
      <c r="N7182" s="213">
        <f t="shared" si="699"/>
        <v>26103.69</v>
      </c>
      <c r="O7182" s="242">
        <f t="shared" si="700"/>
        <v>0.51519999999996802</v>
      </c>
      <c r="P7182" s="242"/>
      <c r="Q7182" s="179"/>
      <c r="R7182" s="179"/>
      <c r="S7182" s="179"/>
      <c r="T7182" s="179"/>
      <c r="U7182" s="179"/>
      <c r="V7182" s="179"/>
      <c r="W7182" s="179"/>
      <c r="X7182" s="179"/>
      <c r="Y7182" s="179"/>
      <c r="Z7182" s="179"/>
      <c r="AA7182" s="222"/>
      <c r="AB7182" s="222"/>
      <c r="AC7182" s="222"/>
      <c r="AD7182" s="179"/>
      <c r="AE7182" s="179"/>
      <c r="AF7182" s="179"/>
      <c r="AG7182" s="179"/>
      <c r="AH7182" s="179"/>
      <c r="AI7182" s="179"/>
      <c r="AJ7182" s="179"/>
    </row>
    <row r="7183" spans="2:36" x14ac:dyDescent="0.3">
      <c r="B7183" s="224">
        <v>726000</v>
      </c>
      <c r="C7183" s="209">
        <v>308392</v>
      </c>
      <c r="D7183" s="206">
        <f t="shared" si="692"/>
        <v>0.42478236914600553</v>
      </c>
      <c r="E7183" s="208">
        <f t="shared" si="693"/>
        <v>0.45</v>
      </c>
      <c r="F7183" s="207">
        <v>16961.560000000001</v>
      </c>
      <c r="G7183" s="207">
        <v>24671.360000000001</v>
      </c>
      <c r="H7183" s="207">
        <v>27755.279999999999</v>
      </c>
      <c r="I7183" s="214">
        <f t="shared" si="694"/>
        <v>290086</v>
      </c>
      <c r="J7183" s="211">
        <f t="shared" si="695"/>
        <v>0.39956749311294765</v>
      </c>
      <c r="K7183" s="212">
        <f t="shared" si="696"/>
        <v>0.45</v>
      </c>
      <c r="L7183" s="214">
        <f t="shared" si="697"/>
        <v>15954.73</v>
      </c>
      <c r="M7183" s="213">
        <f t="shared" si="698"/>
        <v>23206.880000000001</v>
      </c>
      <c r="N7183" s="213">
        <f t="shared" si="699"/>
        <v>26107.739999999998</v>
      </c>
      <c r="O7183" s="242">
        <f t="shared" si="700"/>
        <v>0.51529999999966092</v>
      </c>
      <c r="P7183" s="242"/>
      <c r="Q7183" s="179"/>
      <c r="R7183" s="179"/>
      <c r="S7183" s="179"/>
      <c r="T7183" s="179"/>
      <c r="U7183" s="179"/>
      <c r="V7183" s="179"/>
      <c r="W7183" s="179"/>
      <c r="X7183" s="179"/>
      <c r="Y7183" s="179"/>
      <c r="Z7183" s="179"/>
      <c r="AA7183" s="222"/>
      <c r="AB7183" s="222"/>
      <c r="AC7183" s="222"/>
      <c r="AD7183" s="179"/>
      <c r="AE7183" s="179"/>
      <c r="AF7183" s="179"/>
      <c r="AG7183" s="179"/>
      <c r="AH7183" s="179"/>
      <c r="AI7183" s="179"/>
      <c r="AJ7183" s="179"/>
    </row>
    <row r="7184" spans="2:36" x14ac:dyDescent="0.3">
      <c r="B7184" s="224">
        <v>726100</v>
      </c>
      <c r="C7184" s="209">
        <v>308437</v>
      </c>
      <c r="D7184" s="206">
        <f t="shared" si="692"/>
        <v>0.42478584217049992</v>
      </c>
      <c r="E7184" s="208">
        <f t="shared" si="693"/>
        <v>0.45</v>
      </c>
      <c r="F7184" s="207">
        <v>16964.03</v>
      </c>
      <c r="G7184" s="207">
        <v>24674.959999999999</v>
      </c>
      <c r="H7184" s="207">
        <v>27759.33</v>
      </c>
      <c r="I7184" s="214">
        <f t="shared" si="694"/>
        <v>290131</v>
      </c>
      <c r="J7184" s="211">
        <f t="shared" si="695"/>
        <v>0.39957443878253684</v>
      </c>
      <c r="K7184" s="212">
        <f t="shared" si="696"/>
        <v>0.45</v>
      </c>
      <c r="L7184" s="214">
        <f t="shared" si="697"/>
        <v>15957.205</v>
      </c>
      <c r="M7184" s="213">
        <f t="shared" si="698"/>
        <v>23210.48</v>
      </c>
      <c r="N7184" s="213">
        <f t="shared" si="699"/>
        <v>26111.789999999997</v>
      </c>
      <c r="O7184" s="242">
        <f t="shared" si="700"/>
        <v>0.51520000000044097</v>
      </c>
      <c r="P7184" s="242"/>
      <c r="Q7184" s="179"/>
      <c r="R7184" s="179"/>
      <c r="S7184" s="179"/>
      <c r="T7184" s="179"/>
      <c r="U7184" s="179"/>
      <c r="V7184" s="179"/>
      <c r="W7184" s="179"/>
      <c r="X7184" s="179"/>
      <c r="Y7184" s="179"/>
      <c r="Z7184" s="179"/>
      <c r="AA7184" s="222"/>
      <c r="AB7184" s="222"/>
      <c r="AC7184" s="222"/>
      <c r="AD7184" s="179"/>
      <c r="AE7184" s="179"/>
      <c r="AF7184" s="179"/>
      <c r="AG7184" s="179"/>
      <c r="AH7184" s="179"/>
      <c r="AI7184" s="179"/>
      <c r="AJ7184" s="179"/>
    </row>
    <row r="7185" spans="2:36" x14ac:dyDescent="0.3">
      <c r="B7185" s="224">
        <v>726200</v>
      </c>
      <c r="C7185" s="209">
        <v>308482</v>
      </c>
      <c r="D7185" s="206">
        <f t="shared" si="692"/>
        <v>0.4247893142385018</v>
      </c>
      <c r="E7185" s="208">
        <f t="shared" si="693"/>
        <v>0.45</v>
      </c>
      <c r="F7185" s="207">
        <v>16966.509999999998</v>
      </c>
      <c r="G7185" s="207">
        <v>24678.560000000001</v>
      </c>
      <c r="H7185" s="207">
        <v>27763.38</v>
      </c>
      <c r="I7185" s="214">
        <f t="shared" si="694"/>
        <v>290176</v>
      </c>
      <c r="J7185" s="211">
        <f t="shared" si="695"/>
        <v>0.39958138253924541</v>
      </c>
      <c r="K7185" s="212">
        <f t="shared" si="696"/>
        <v>0.45</v>
      </c>
      <c r="L7185" s="214">
        <f t="shared" si="697"/>
        <v>15959.68</v>
      </c>
      <c r="M7185" s="213">
        <f t="shared" si="698"/>
        <v>23214.080000000002</v>
      </c>
      <c r="N7185" s="213">
        <f t="shared" si="699"/>
        <v>26115.84</v>
      </c>
      <c r="O7185" s="242">
        <f t="shared" si="700"/>
        <v>0.51530000000013387</v>
      </c>
      <c r="P7185" s="242"/>
      <c r="Q7185" s="179"/>
      <c r="R7185" s="179"/>
      <c r="S7185" s="179"/>
      <c r="T7185" s="179"/>
      <c r="U7185" s="179"/>
      <c r="V7185" s="179"/>
      <c r="W7185" s="179"/>
      <c r="X7185" s="179"/>
      <c r="Y7185" s="179"/>
      <c r="Z7185" s="179"/>
      <c r="AA7185" s="222"/>
      <c r="AB7185" s="222"/>
      <c r="AC7185" s="222"/>
      <c r="AD7185" s="179"/>
      <c r="AE7185" s="179"/>
      <c r="AF7185" s="179"/>
      <c r="AG7185" s="179"/>
      <c r="AH7185" s="179"/>
      <c r="AI7185" s="179"/>
      <c r="AJ7185" s="179"/>
    </row>
    <row r="7186" spans="2:36" x14ac:dyDescent="0.3">
      <c r="B7186" s="224">
        <v>726300</v>
      </c>
      <c r="C7186" s="209">
        <v>308527</v>
      </c>
      <c r="D7186" s="206">
        <f t="shared" si="692"/>
        <v>0.42479278535040615</v>
      </c>
      <c r="E7186" s="208">
        <f t="shared" si="693"/>
        <v>0.45</v>
      </c>
      <c r="F7186" s="207">
        <v>16968.98</v>
      </c>
      <c r="G7186" s="207">
        <v>24682.16</v>
      </c>
      <c r="H7186" s="207">
        <v>27767.43</v>
      </c>
      <c r="I7186" s="214">
        <f t="shared" si="694"/>
        <v>290221</v>
      </c>
      <c r="J7186" s="211">
        <f t="shared" si="695"/>
        <v>0.39958832438386344</v>
      </c>
      <c r="K7186" s="212">
        <f t="shared" si="696"/>
        <v>0.45</v>
      </c>
      <c r="L7186" s="214">
        <f t="shared" si="697"/>
        <v>15962.155000000001</v>
      </c>
      <c r="M7186" s="213">
        <f t="shared" si="698"/>
        <v>23217.68</v>
      </c>
      <c r="N7186" s="213">
        <f t="shared" si="699"/>
        <v>26119.89</v>
      </c>
      <c r="O7186" s="242">
        <f t="shared" si="700"/>
        <v>0.51519999999974975</v>
      </c>
      <c r="P7186" s="242"/>
      <c r="Q7186" s="179"/>
      <c r="R7186" s="179"/>
      <c r="S7186" s="179"/>
      <c r="T7186" s="179"/>
      <c r="U7186" s="179"/>
      <c r="V7186" s="179"/>
      <c r="W7186" s="179"/>
      <c r="X7186" s="179"/>
      <c r="Y7186" s="179"/>
      <c r="Z7186" s="179"/>
      <c r="AA7186" s="222"/>
      <c r="AB7186" s="222"/>
      <c r="AC7186" s="222"/>
      <c r="AD7186" s="179"/>
      <c r="AE7186" s="179"/>
      <c r="AF7186" s="179"/>
      <c r="AG7186" s="179"/>
      <c r="AH7186" s="179"/>
      <c r="AI7186" s="179"/>
      <c r="AJ7186" s="179"/>
    </row>
    <row r="7187" spans="2:36" x14ac:dyDescent="0.3">
      <c r="B7187" s="224">
        <v>726400</v>
      </c>
      <c r="C7187" s="209">
        <v>308572</v>
      </c>
      <c r="D7187" s="206">
        <f t="shared" si="692"/>
        <v>0.42479625550660793</v>
      </c>
      <c r="E7187" s="208">
        <f t="shared" si="693"/>
        <v>0.45</v>
      </c>
      <c r="F7187" s="207">
        <v>16971.46</v>
      </c>
      <c r="G7187" s="207">
        <v>24685.759999999998</v>
      </c>
      <c r="H7187" s="207">
        <v>27771.48</v>
      </c>
      <c r="I7187" s="214">
        <f t="shared" si="694"/>
        <v>290266</v>
      </c>
      <c r="J7187" s="211">
        <f t="shared" si="695"/>
        <v>0.39959526431718062</v>
      </c>
      <c r="K7187" s="212">
        <f t="shared" si="696"/>
        <v>0.45</v>
      </c>
      <c r="L7187" s="214">
        <f t="shared" si="697"/>
        <v>15964.63</v>
      </c>
      <c r="M7187" s="213">
        <f t="shared" si="698"/>
        <v>23221.279999999999</v>
      </c>
      <c r="N7187" s="213">
        <f t="shared" si="699"/>
        <v>26123.94</v>
      </c>
      <c r="O7187" s="242">
        <f t="shared" si="700"/>
        <v>0.51530000000002474</v>
      </c>
      <c r="P7187" s="242"/>
      <c r="Q7187" s="179"/>
      <c r="R7187" s="179"/>
      <c r="S7187" s="179"/>
      <c r="T7187" s="179"/>
      <c r="U7187" s="179"/>
      <c r="V7187" s="179"/>
      <c r="W7187" s="179"/>
      <c r="X7187" s="179"/>
      <c r="Y7187" s="179"/>
      <c r="Z7187" s="179"/>
      <c r="AA7187" s="222"/>
      <c r="AB7187" s="222"/>
      <c r="AC7187" s="222"/>
      <c r="AD7187" s="179"/>
      <c r="AE7187" s="179"/>
      <c r="AF7187" s="179"/>
      <c r="AG7187" s="179"/>
      <c r="AH7187" s="179"/>
      <c r="AI7187" s="179"/>
      <c r="AJ7187" s="179"/>
    </row>
    <row r="7188" spans="2:36" x14ac:dyDescent="0.3">
      <c r="B7188" s="224">
        <v>726500</v>
      </c>
      <c r="C7188" s="209">
        <v>308617</v>
      </c>
      <c r="D7188" s="206">
        <f t="shared" si="692"/>
        <v>0.42479972470750171</v>
      </c>
      <c r="E7188" s="208">
        <f t="shared" si="693"/>
        <v>0.45</v>
      </c>
      <c r="F7188" s="207">
        <v>16973.93</v>
      </c>
      <c r="G7188" s="207">
        <v>24689.360000000001</v>
      </c>
      <c r="H7188" s="207">
        <v>27775.53</v>
      </c>
      <c r="I7188" s="214">
        <f t="shared" si="694"/>
        <v>290311</v>
      </c>
      <c r="J7188" s="211">
        <f t="shared" si="695"/>
        <v>0.39960220233998622</v>
      </c>
      <c r="K7188" s="212">
        <f t="shared" si="696"/>
        <v>0.45</v>
      </c>
      <c r="L7188" s="214">
        <f t="shared" si="697"/>
        <v>15967.105</v>
      </c>
      <c r="M7188" s="213">
        <f t="shared" si="698"/>
        <v>23224.880000000001</v>
      </c>
      <c r="N7188" s="213">
        <f t="shared" si="699"/>
        <v>26127.989999999998</v>
      </c>
      <c r="O7188" s="242">
        <f t="shared" si="700"/>
        <v>0.51519999999964061</v>
      </c>
      <c r="P7188" s="242"/>
      <c r="Q7188" s="179"/>
      <c r="R7188" s="179"/>
      <c r="S7188" s="179"/>
      <c r="T7188" s="179"/>
      <c r="U7188" s="179"/>
      <c r="V7188" s="179"/>
      <c r="W7188" s="179"/>
      <c r="X7188" s="179"/>
      <c r="Y7188" s="179"/>
      <c r="Z7188" s="179"/>
      <c r="AA7188" s="222"/>
      <c r="AB7188" s="222"/>
      <c r="AC7188" s="222"/>
      <c r="AD7188" s="179"/>
      <c r="AE7188" s="179"/>
      <c r="AF7188" s="179"/>
      <c r="AG7188" s="179"/>
      <c r="AH7188" s="179"/>
      <c r="AI7188" s="179"/>
      <c r="AJ7188" s="179"/>
    </row>
    <row r="7189" spans="2:36" x14ac:dyDescent="0.3">
      <c r="B7189" s="224">
        <v>726600</v>
      </c>
      <c r="C7189" s="209">
        <v>308662</v>
      </c>
      <c r="D7189" s="206">
        <f t="shared" si="692"/>
        <v>0.42480319295348196</v>
      </c>
      <c r="E7189" s="208">
        <f t="shared" si="693"/>
        <v>0.45</v>
      </c>
      <c r="F7189" s="207">
        <v>16976.41</v>
      </c>
      <c r="G7189" s="207">
        <v>24692.959999999999</v>
      </c>
      <c r="H7189" s="207">
        <v>27779.58</v>
      </c>
      <c r="I7189" s="214">
        <f t="shared" si="694"/>
        <v>290356</v>
      </c>
      <c r="J7189" s="211">
        <f t="shared" si="695"/>
        <v>0.39960913845306911</v>
      </c>
      <c r="K7189" s="212">
        <f t="shared" si="696"/>
        <v>0.45</v>
      </c>
      <c r="L7189" s="214">
        <f t="shared" si="697"/>
        <v>15969.58</v>
      </c>
      <c r="M7189" s="213">
        <f t="shared" si="698"/>
        <v>23228.48</v>
      </c>
      <c r="N7189" s="213">
        <f t="shared" si="699"/>
        <v>26132.039999999997</v>
      </c>
      <c r="O7189" s="242">
        <f t="shared" si="700"/>
        <v>0.5152999999999156</v>
      </c>
      <c r="P7189" s="242"/>
      <c r="Q7189" s="179"/>
      <c r="R7189" s="179"/>
      <c r="S7189" s="179"/>
      <c r="T7189" s="179"/>
      <c r="U7189" s="179"/>
      <c r="V7189" s="179"/>
      <c r="W7189" s="179"/>
      <c r="X7189" s="179"/>
      <c r="Y7189" s="179"/>
      <c r="Z7189" s="179"/>
      <c r="AA7189" s="222"/>
      <c r="AB7189" s="222"/>
      <c r="AC7189" s="222"/>
      <c r="AD7189" s="179"/>
      <c r="AE7189" s="179"/>
      <c r="AF7189" s="179"/>
      <c r="AG7189" s="179"/>
      <c r="AH7189" s="179"/>
      <c r="AI7189" s="179"/>
      <c r="AJ7189" s="179"/>
    </row>
    <row r="7190" spans="2:36" x14ac:dyDescent="0.3">
      <c r="B7190" s="224">
        <v>726700</v>
      </c>
      <c r="C7190" s="209">
        <v>308707</v>
      </c>
      <c r="D7190" s="206">
        <f t="shared" si="692"/>
        <v>0.4248066602449429</v>
      </c>
      <c r="E7190" s="208">
        <f t="shared" si="693"/>
        <v>0.45</v>
      </c>
      <c r="F7190" s="207">
        <v>16978.88</v>
      </c>
      <c r="G7190" s="207">
        <v>24696.560000000001</v>
      </c>
      <c r="H7190" s="207">
        <v>27783.63</v>
      </c>
      <c r="I7190" s="214">
        <f t="shared" si="694"/>
        <v>290401</v>
      </c>
      <c r="J7190" s="211">
        <f t="shared" si="695"/>
        <v>0.39961607265721755</v>
      </c>
      <c r="K7190" s="212">
        <f t="shared" si="696"/>
        <v>0.45</v>
      </c>
      <c r="L7190" s="214">
        <f t="shared" si="697"/>
        <v>15972.055</v>
      </c>
      <c r="M7190" s="213">
        <f t="shared" si="698"/>
        <v>23232.080000000002</v>
      </c>
      <c r="N7190" s="213">
        <f t="shared" si="699"/>
        <v>26136.09</v>
      </c>
      <c r="O7190" s="242">
        <f t="shared" si="700"/>
        <v>0.51520000000007715</v>
      </c>
      <c r="P7190" s="242"/>
      <c r="Q7190" s="179"/>
      <c r="R7190" s="179"/>
      <c r="S7190" s="179"/>
      <c r="T7190" s="179"/>
      <c r="U7190" s="179"/>
      <c r="V7190" s="179"/>
      <c r="W7190" s="179"/>
      <c r="X7190" s="179"/>
      <c r="Y7190" s="179"/>
      <c r="Z7190" s="179"/>
      <c r="AA7190" s="222"/>
      <c r="AB7190" s="222"/>
      <c r="AC7190" s="222"/>
      <c r="AD7190" s="179"/>
      <c r="AE7190" s="179"/>
      <c r="AF7190" s="179"/>
      <c r="AG7190" s="179"/>
      <c r="AH7190" s="179"/>
      <c r="AI7190" s="179"/>
      <c r="AJ7190" s="179"/>
    </row>
    <row r="7191" spans="2:36" x14ac:dyDescent="0.3">
      <c r="B7191" s="224">
        <v>726800</v>
      </c>
      <c r="C7191" s="209">
        <v>308752</v>
      </c>
      <c r="D7191" s="206">
        <f t="shared" si="692"/>
        <v>0.42481012658227846</v>
      </c>
      <c r="E7191" s="208">
        <f t="shared" si="693"/>
        <v>0.45</v>
      </c>
      <c r="F7191" s="207">
        <v>16981.36</v>
      </c>
      <c r="G7191" s="207">
        <v>24700.16</v>
      </c>
      <c r="H7191" s="207">
        <v>27787.68</v>
      </c>
      <c r="I7191" s="214">
        <f t="shared" si="694"/>
        <v>290446</v>
      </c>
      <c r="J7191" s="211">
        <f t="shared" si="695"/>
        <v>0.39962300495321962</v>
      </c>
      <c r="K7191" s="212">
        <f t="shared" si="696"/>
        <v>0.45</v>
      </c>
      <c r="L7191" s="214">
        <f t="shared" si="697"/>
        <v>15974.53</v>
      </c>
      <c r="M7191" s="213">
        <f t="shared" si="698"/>
        <v>23235.68</v>
      </c>
      <c r="N7191" s="213">
        <f t="shared" si="699"/>
        <v>26140.14</v>
      </c>
      <c r="O7191" s="242">
        <f t="shared" si="700"/>
        <v>0.51529999999977005</v>
      </c>
      <c r="P7191" s="242"/>
      <c r="Q7191" s="179"/>
      <c r="R7191" s="179"/>
      <c r="S7191" s="179"/>
      <c r="T7191" s="179"/>
      <c r="U7191" s="179"/>
      <c r="V7191" s="179"/>
      <c r="W7191" s="179"/>
      <c r="X7191" s="179"/>
      <c r="Y7191" s="179"/>
      <c r="Z7191" s="179"/>
      <c r="AA7191" s="222"/>
      <c r="AB7191" s="222"/>
      <c r="AC7191" s="222"/>
      <c r="AD7191" s="179"/>
      <c r="AE7191" s="179"/>
      <c r="AF7191" s="179"/>
      <c r="AG7191" s="179"/>
      <c r="AH7191" s="179"/>
      <c r="AI7191" s="179"/>
      <c r="AJ7191" s="179"/>
    </row>
    <row r="7192" spans="2:36" x14ac:dyDescent="0.3">
      <c r="B7192" s="224">
        <v>726900</v>
      </c>
      <c r="C7192" s="209">
        <v>308797</v>
      </c>
      <c r="D7192" s="206">
        <f t="shared" ref="D7192:D7255" si="701">C7192/B7192</f>
        <v>0.42481359196588253</v>
      </c>
      <c r="E7192" s="208">
        <f t="shared" ref="E7192:E7255" si="702">(C7192-C7191)/(B7192-B7191)</f>
        <v>0.45</v>
      </c>
      <c r="F7192" s="207">
        <v>16983.830000000002</v>
      </c>
      <c r="G7192" s="207">
        <v>24703.759999999998</v>
      </c>
      <c r="H7192" s="207">
        <v>27791.73</v>
      </c>
      <c r="I7192" s="214">
        <f t="shared" si="694"/>
        <v>290491</v>
      </c>
      <c r="J7192" s="211">
        <f t="shared" si="695"/>
        <v>0.3996299353418627</v>
      </c>
      <c r="K7192" s="212">
        <f t="shared" si="696"/>
        <v>0.45</v>
      </c>
      <c r="L7192" s="214">
        <f t="shared" si="697"/>
        <v>15977.004999999999</v>
      </c>
      <c r="M7192" s="213">
        <f t="shared" si="698"/>
        <v>23239.279999999999</v>
      </c>
      <c r="N7192" s="213">
        <f t="shared" si="699"/>
        <v>26144.19</v>
      </c>
      <c r="O7192" s="242">
        <f t="shared" si="700"/>
        <v>0.51519999999996802</v>
      </c>
      <c r="P7192" s="242"/>
      <c r="Q7192" s="179"/>
      <c r="R7192" s="179"/>
      <c r="S7192" s="179"/>
      <c r="T7192" s="179"/>
      <c r="U7192" s="179"/>
      <c r="V7192" s="179"/>
      <c r="W7192" s="179"/>
      <c r="X7192" s="179"/>
      <c r="Y7192" s="179"/>
      <c r="Z7192" s="179"/>
      <c r="AA7192" s="222"/>
      <c r="AB7192" s="222"/>
      <c r="AC7192" s="222"/>
      <c r="AD7192" s="179"/>
      <c r="AE7192" s="179"/>
      <c r="AF7192" s="179"/>
      <c r="AG7192" s="179"/>
      <c r="AH7192" s="179"/>
      <c r="AI7192" s="179"/>
      <c r="AJ7192" s="179"/>
    </row>
    <row r="7193" spans="2:36" x14ac:dyDescent="0.3">
      <c r="B7193" s="224">
        <v>727000</v>
      </c>
      <c r="C7193" s="209">
        <v>308842</v>
      </c>
      <c r="D7193" s="206">
        <f t="shared" si="701"/>
        <v>0.42481705639614853</v>
      </c>
      <c r="E7193" s="208">
        <f t="shared" si="702"/>
        <v>0.45</v>
      </c>
      <c r="F7193" s="207">
        <v>16986.310000000001</v>
      </c>
      <c r="G7193" s="207">
        <v>24707.360000000001</v>
      </c>
      <c r="H7193" s="207">
        <v>27795.78</v>
      </c>
      <c r="I7193" s="214">
        <f t="shared" si="694"/>
        <v>290536</v>
      </c>
      <c r="J7193" s="211">
        <f t="shared" si="695"/>
        <v>0.39963686382393399</v>
      </c>
      <c r="K7193" s="212">
        <f t="shared" si="696"/>
        <v>0.45</v>
      </c>
      <c r="L7193" s="214">
        <f t="shared" si="697"/>
        <v>15979.48</v>
      </c>
      <c r="M7193" s="213">
        <f t="shared" si="698"/>
        <v>23242.880000000001</v>
      </c>
      <c r="N7193" s="213">
        <f t="shared" si="699"/>
        <v>26148.239999999998</v>
      </c>
      <c r="O7193" s="242">
        <f t="shared" si="700"/>
        <v>0.51529999999966092</v>
      </c>
      <c r="P7193" s="242"/>
      <c r="Q7193" s="179"/>
      <c r="R7193" s="179"/>
      <c r="S7193" s="179"/>
      <c r="T7193" s="179"/>
      <c r="U7193" s="179"/>
      <c r="V7193" s="179"/>
      <c r="W7193" s="179"/>
      <c r="X7193" s="179"/>
      <c r="Y7193" s="179"/>
      <c r="Z7193" s="179"/>
      <c r="AA7193" s="222"/>
      <c r="AB7193" s="222"/>
      <c r="AC7193" s="222"/>
      <c r="AD7193" s="179"/>
      <c r="AE7193" s="179"/>
      <c r="AF7193" s="179"/>
      <c r="AG7193" s="179"/>
      <c r="AH7193" s="179"/>
      <c r="AI7193" s="179"/>
      <c r="AJ7193" s="179"/>
    </row>
    <row r="7194" spans="2:36" x14ac:dyDescent="0.3">
      <c r="B7194" s="224">
        <v>727100</v>
      </c>
      <c r="C7194" s="209">
        <v>308887</v>
      </c>
      <c r="D7194" s="206">
        <f t="shared" si="701"/>
        <v>0.42482051987346997</v>
      </c>
      <c r="E7194" s="208">
        <f t="shared" si="702"/>
        <v>0.45</v>
      </c>
      <c r="F7194" s="207">
        <v>16988.78</v>
      </c>
      <c r="G7194" s="207">
        <v>24710.959999999999</v>
      </c>
      <c r="H7194" s="207">
        <v>27799.83</v>
      </c>
      <c r="I7194" s="214">
        <f t="shared" si="694"/>
        <v>290581</v>
      </c>
      <c r="J7194" s="211">
        <f t="shared" si="695"/>
        <v>0.39964379040022008</v>
      </c>
      <c r="K7194" s="212">
        <f t="shared" si="696"/>
        <v>0.45</v>
      </c>
      <c r="L7194" s="214">
        <f t="shared" si="697"/>
        <v>15981.955</v>
      </c>
      <c r="M7194" s="213">
        <f t="shared" si="698"/>
        <v>23246.48</v>
      </c>
      <c r="N7194" s="213">
        <f t="shared" si="699"/>
        <v>26152.289999999997</v>
      </c>
      <c r="O7194" s="242">
        <f t="shared" si="700"/>
        <v>0.51520000000044097</v>
      </c>
      <c r="P7194" s="242"/>
      <c r="Q7194" s="179"/>
      <c r="R7194" s="179"/>
      <c r="S7194" s="179"/>
      <c r="T7194" s="179"/>
      <c r="U7194" s="179"/>
      <c r="V7194" s="179"/>
      <c r="W7194" s="179"/>
      <c r="X7194" s="179"/>
      <c r="Y7194" s="179"/>
      <c r="Z7194" s="179"/>
      <c r="AA7194" s="222"/>
      <c r="AB7194" s="222"/>
      <c r="AC7194" s="222"/>
      <c r="AD7194" s="179"/>
      <c r="AE7194" s="179"/>
      <c r="AF7194" s="179"/>
      <c r="AG7194" s="179"/>
      <c r="AH7194" s="179"/>
      <c r="AI7194" s="179"/>
      <c r="AJ7194" s="179"/>
    </row>
    <row r="7195" spans="2:36" x14ac:dyDescent="0.3">
      <c r="B7195" s="224">
        <v>727200</v>
      </c>
      <c r="C7195" s="209">
        <v>308932</v>
      </c>
      <c r="D7195" s="206">
        <f t="shared" si="701"/>
        <v>0.42482398239823982</v>
      </c>
      <c r="E7195" s="208">
        <f t="shared" si="702"/>
        <v>0.45</v>
      </c>
      <c r="F7195" s="207">
        <v>16991.259999999998</v>
      </c>
      <c r="G7195" s="207">
        <v>24714.560000000001</v>
      </c>
      <c r="H7195" s="207">
        <v>27803.88</v>
      </c>
      <c r="I7195" s="214">
        <f t="shared" si="694"/>
        <v>290626</v>
      </c>
      <c r="J7195" s="211">
        <f t="shared" si="695"/>
        <v>0.39965071507150712</v>
      </c>
      <c r="K7195" s="212">
        <f t="shared" si="696"/>
        <v>0.45</v>
      </c>
      <c r="L7195" s="214">
        <f t="shared" si="697"/>
        <v>15984.43</v>
      </c>
      <c r="M7195" s="213">
        <f t="shared" si="698"/>
        <v>23250.080000000002</v>
      </c>
      <c r="N7195" s="213">
        <f t="shared" si="699"/>
        <v>26156.34</v>
      </c>
      <c r="O7195" s="242">
        <f t="shared" si="700"/>
        <v>0.51530000000013387</v>
      </c>
      <c r="P7195" s="242"/>
      <c r="Q7195" s="179"/>
      <c r="R7195" s="179"/>
      <c r="S7195" s="179"/>
      <c r="T7195" s="179"/>
      <c r="U7195" s="179"/>
      <c r="V7195" s="179"/>
      <c r="W7195" s="179"/>
      <c r="X7195" s="179"/>
      <c r="Y7195" s="179"/>
      <c r="Z7195" s="179"/>
      <c r="AA7195" s="222"/>
      <c r="AB7195" s="222"/>
      <c r="AC7195" s="222"/>
      <c r="AD7195" s="179"/>
      <c r="AE7195" s="179"/>
      <c r="AF7195" s="179"/>
      <c r="AG7195" s="179"/>
      <c r="AH7195" s="179"/>
      <c r="AI7195" s="179"/>
      <c r="AJ7195" s="179"/>
    </row>
    <row r="7196" spans="2:36" x14ac:dyDescent="0.3">
      <c r="B7196" s="224">
        <v>727300</v>
      </c>
      <c r="C7196" s="209">
        <v>308977</v>
      </c>
      <c r="D7196" s="206">
        <f t="shared" si="701"/>
        <v>0.42482744397085109</v>
      </c>
      <c r="E7196" s="208">
        <f t="shared" si="702"/>
        <v>0.45</v>
      </c>
      <c r="F7196" s="207">
        <v>16993.73</v>
      </c>
      <c r="G7196" s="207">
        <v>24718.16</v>
      </c>
      <c r="H7196" s="207">
        <v>27807.93</v>
      </c>
      <c r="I7196" s="214">
        <f t="shared" si="694"/>
        <v>290671</v>
      </c>
      <c r="J7196" s="211">
        <f t="shared" si="695"/>
        <v>0.39965763783858105</v>
      </c>
      <c r="K7196" s="212">
        <f t="shared" si="696"/>
        <v>0.45</v>
      </c>
      <c r="L7196" s="214">
        <f t="shared" si="697"/>
        <v>15986.905000000001</v>
      </c>
      <c r="M7196" s="213">
        <f t="shared" si="698"/>
        <v>23253.68</v>
      </c>
      <c r="N7196" s="213">
        <f t="shared" si="699"/>
        <v>26160.39</v>
      </c>
      <c r="O7196" s="242">
        <f t="shared" si="700"/>
        <v>0.51519999999974975</v>
      </c>
      <c r="P7196" s="242"/>
      <c r="Q7196" s="179"/>
      <c r="R7196" s="179"/>
      <c r="S7196" s="179"/>
      <c r="T7196" s="179"/>
      <c r="U7196" s="179"/>
      <c r="V7196" s="179"/>
      <c r="W7196" s="179"/>
      <c r="X7196" s="179"/>
      <c r="Y7196" s="179"/>
      <c r="Z7196" s="179"/>
      <c r="AA7196" s="222"/>
      <c r="AB7196" s="222"/>
      <c r="AC7196" s="222"/>
      <c r="AD7196" s="179"/>
      <c r="AE7196" s="179"/>
      <c r="AF7196" s="179"/>
      <c r="AG7196" s="179"/>
      <c r="AH7196" s="179"/>
      <c r="AI7196" s="179"/>
      <c r="AJ7196" s="179"/>
    </row>
    <row r="7197" spans="2:36" x14ac:dyDescent="0.3">
      <c r="B7197" s="224">
        <v>727400</v>
      </c>
      <c r="C7197" s="209">
        <v>309022</v>
      </c>
      <c r="D7197" s="206">
        <f t="shared" si="701"/>
        <v>0.42483090459169648</v>
      </c>
      <c r="E7197" s="208">
        <f t="shared" si="702"/>
        <v>0.45</v>
      </c>
      <c r="F7197" s="207">
        <v>16996.21</v>
      </c>
      <c r="G7197" s="207">
        <v>24721.759999999998</v>
      </c>
      <c r="H7197" s="207">
        <v>27811.98</v>
      </c>
      <c r="I7197" s="214">
        <f t="shared" si="694"/>
        <v>290716</v>
      </c>
      <c r="J7197" s="211">
        <f t="shared" si="695"/>
        <v>0.39966455870222711</v>
      </c>
      <c r="K7197" s="212">
        <f t="shared" si="696"/>
        <v>0.45</v>
      </c>
      <c r="L7197" s="214">
        <f t="shared" si="697"/>
        <v>15989.38</v>
      </c>
      <c r="M7197" s="213">
        <f t="shared" si="698"/>
        <v>23257.279999999999</v>
      </c>
      <c r="N7197" s="213">
        <f t="shared" si="699"/>
        <v>26164.44</v>
      </c>
      <c r="O7197" s="242">
        <f t="shared" si="700"/>
        <v>0.51530000000002474</v>
      </c>
      <c r="P7197" s="242"/>
      <c r="Q7197" s="179"/>
      <c r="R7197" s="179"/>
      <c r="S7197" s="179"/>
      <c r="T7197" s="179"/>
      <c r="U7197" s="179"/>
      <c r="V7197" s="179"/>
      <c r="W7197" s="179"/>
      <c r="X7197" s="179"/>
      <c r="Y7197" s="179"/>
      <c r="Z7197" s="179"/>
      <c r="AA7197" s="222"/>
      <c r="AB7197" s="222"/>
      <c r="AC7197" s="222"/>
      <c r="AD7197" s="179"/>
      <c r="AE7197" s="179"/>
      <c r="AF7197" s="179"/>
      <c r="AG7197" s="179"/>
      <c r="AH7197" s="179"/>
      <c r="AI7197" s="179"/>
      <c r="AJ7197" s="179"/>
    </row>
    <row r="7198" spans="2:36" x14ac:dyDescent="0.3">
      <c r="B7198" s="224">
        <v>727500</v>
      </c>
      <c r="C7198" s="209">
        <v>309067</v>
      </c>
      <c r="D7198" s="206">
        <f t="shared" si="701"/>
        <v>0.42483436426116838</v>
      </c>
      <c r="E7198" s="208">
        <f t="shared" si="702"/>
        <v>0.45</v>
      </c>
      <c r="F7198" s="207">
        <v>16998.68</v>
      </c>
      <c r="G7198" s="207">
        <v>24725.360000000001</v>
      </c>
      <c r="H7198" s="207">
        <v>27816.03</v>
      </c>
      <c r="I7198" s="214">
        <f t="shared" si="694"/>
        <v>290761</v>
      </c>
      <c r="J7198" s="211">
        <f t="shared" si="695"/>
        <v>0.39967147766323025</v>
      </c>
      <c r="K7198" s="212">
        <f t="shared" si="696"/>
        <v>0.45</v>
      </c>
      <c r="L7198" s="214">
        <f t="shared" si="697"/>
        <v>15991.855</v>
      </c>
      <c r="M7198" s="213">
        <f t="shared" si="698"/>
        <v>23260.880000000001</v>
      </c>
      <c r="N7198" s="213">
        <f t="shared" si="699"/>
        <v>26168.489999999998</v>
      </c>
      <c r="O7198" s="242">
        <f t="shared" si="700"/>
        <v>0.51519999999964061</v>
      </c>
      <c r="P7198" s="242"/>
      <c r="Q7198" s="179"/>
      <c r="R7198" s="179"/>
      <c r="S7198" s="179"/>
      <c r="T7198" s="179"/>
      <c r="U7198" s="179"/>
      <c r="V7198" s="179"/>
      <c r="W7198" s="179"/>
      <c r="X7198" s="179"/>
      <c r="Y7198" s="179"/>
      <c r="Z7198" s="179"/>
      <c r="AA7198" s="222"/>
      <c r="AB7198" s="222"/>
      <c r="AC7198" s="222"/>
      <c r="AD7198" s="179"/>
      <c r="AE7198" s="179"/>
      <c r="AF7198" s="179"/>
      <c r="AG7198" s="179"/>
      <c r="AH7198" s="179"/>
      <c r="AI7198" s="179"/>
      <c r="AJ7198" s="179"/>
    </row>
    <row r="7199" spans="2:36" x14ac:dyDescent="0.3">
      <c r="B7199" s="224">
        <v>727600</v>
      </c>
      <c r="C7199" s="209">
        <v>309112</v>
      </c>
      <c r="D7199" s="206">
        <f t="shared" si="701"/>
        <v>0.42483782297965916</v>
      </c>
      <c r="E7199" s="208">
        <f t="shared" si="702"/>
        <v>0.45</v>
      </c>
      <c r="F7199" s="207">
        <v>17001.16</v>
      </c>
      <c r="G7199" s="207">
        <v>24728.959999999999</v>
      </c>
      <c r="H7199" s="207">
        <v>27820.080000000002</v>
      </c>
      <c r="I7199" s="214">
        <f t="shared" si="694"/>
        <v>290806</v>
      </c>
      <c r="J7199" s="211">
        <f t="shared" si="695"/>
        <v>0.39967839472237493</v>
      </c>
      <c r="K7199" s="212">
        <f t="shared" si="696"/>
        <v>0.45</v>
      </c>
      <c r="L7199" s="214">
        <f t="shared" si="697"/>
        <v>15994.33</v>
      </c>
      <c r="M7199" s="213">
        <f t="shared" si="698"/>
        <v>23264.48</v>
      </c>
      <c r="N7199" s="213">
        <f t="shared" si="699"/>
        <v>26172.539999999997</v>
      </c>
      <c r="O7199" s="242">
        <f t="shared" si="700"/>
        <v>0.5152999999999156</v>
      </c>
      <c r="P7199" s="242"/>
      <c r="Q7199" s="179"/>
      <c r="R7199" s="179"/>
      <c r="S7199" s="179"/>
      <c r="T7199" s="179"/>
      <c r="U7199" s="179"/>
      <c r="V7199" s="179"/>
      <c r="W7199" s="179"/>
      <c r="X7199" s="179"/>
      <c r="Y7199" s="179"/>
      <c r="Z7199" s="179"/>
      <c r="AA7199" s="222"/>
      <c r="AB7199" s="222"/>
      <c r="AC7199" s="222"/>
      <c r="AD7199" s="179"/>
      <c r="AE7199" s="179"/>
      <c r="AF7199" s="179"/>
      <c r="AG7199" s="179"/>
      <c r="AH7199" s="179"/>
      <c r="AI7199" s="179"/>
      <c r="AJ7199" s="179"/>
    </row>
    <row r="7200" spans="2:36" x14ac:dyDescent="0.3">
      <c r="B7200" s="224">
        <v>727700</v>
      </c>
      <c r="C7200" s="209">
        <v>309157</v>
      </c>
      <c r="D7200" s="206">
        <f t="shared" si="701"/>
        <v>0.42484128074756083</v>
      </c>
      <c r="E7200" s="208">
        <f t="shared" si="702"/>
        <v>0.45</v>
      </c>
      <c r="F7200" s="207">
        <v>17003.63</v>
      </c>
      <c r="G7200" s="207">
        <v>24732.560000000001</v>
      </c>
      <c r="H7200" s="207">
        <v>27824.13</v>
      </c>
      <c r="I7200" s="214">
        <f t="shared" si="694"/>
        <v>290851</v>
      </c>
      <c r="J7200" s="211">
        <f t="shared" si="695"/>
        <v>0.39968530988044526</v>
      </c>
      <c r="K7200" s="212">
        <f t="shared" si="696"/>
        <v>0.45</v>
      </c>
      <c r="L7200" s="214">
        <f t="shared" si="697"/>
        <v>15996.805</v>
      </c>
      <c r="M7200" s="213">
        <f t="shared" si="698"/>
        <v>23268.080000000002</v>
      </c>
      <c r="N7200" s="213">
        <f t="shared" si="699"/>
        <v>26176.59</v>
      </c>
      <c r="O7200" s="242">
        <f t="shared" si="700"/>
        <v>0.51520000000007715</v>
      </c>
      <c r="P7200" s="242"/>
      <c r="Q7200" s="179"/>
      <c r="R7200" s="179"/>
      <c r="S7200" s="179"/>
      <c r="T7200" s="179"/>
      <c r="U7200" s="179"/>
      <c r="V7200" s="179"/>
      <c r="W7200" s="179"/>
      <c r="X7200" s="179"/>
      <c r="Y7200" s="179"/>
      <c r="Z7200" s="179"/>
      <c r="AA7200" s="222"/>
      <c r="AB7200" s="222"/>
      <c r="AC7200" s="222"/>
      <c r="AD7200" s="179"/>
      <c r="AE7200" s="179"/>
      <c r="AF7200" s="179"/>
      <c r="AG7200" s="179"/>
      <c r="AH7200" s="179"/>
      <c r="AI7200" s="179"/>
      <c r="AJ7200" s="179"/>
    </row>
    <row r="7201" spans="2:36" x14ac:dyDescent="0.3">
      <c r="B7201" s="224">
        <v>727800</v>
      </c>
      <c r="C7201" s="209">
        <v>309202</v>
      </c>
      <c r="D7201" s="206">
        <f t="shared" si="701"/>
        <v>0.4248447375652652</v>
      </c>
      <c r="E7201" s="208">
        <f t="shared" si="702"/>
        <v>0.45</v>
      </c>
      <c r="F7201" s="207">
        <v>17006.11</v>
      </c>
      <c r="G7201" s="207">
        <v>24736.16</v>
      </c>
      <c r="H7201" s="207">
        <v>27828.18</v>
      </c>
      <c r="I7201" s="214">
        <f t="shared" si="694"/>
        <v>290896</v>
      </c>
      <c r="J7201" s="211">
        <f t="shared" si="695"/>
        <v>0.39969222313822478</v>
      </c>
      <c r="K7201" s="212">
        <f t="shared" si="696"/>
        <v>0.45</v>
      </c>
      <c r="L7201" s="214">
        <f t="shared" si="697"/>
        <v>15999.28</v>
      </c>
      <c r="M7201" s="213">
        <f t="shared" si="698"/>
        <v>23271.68</v>
      </c>
      <c r="N7201" s="213">
        <f t="shared" si="699"/>
        <v>26180.639999999999</v>
      </c>
      <c r="O7201" s="242">
        <f t="shared" si="700"/>
        <v>0.51529999999977005</v>
      </c>
      <c r="P7201" s="242"/>
      <c r="Q7201" s="179"/>
      <c r="R7201" s="179"/>
      <c r="S7201" s="179"/>
      <c r="T7201" s="179"/>
      <c r="U7201" s="179"/>
      <c r="V7201" s="179"/>
      <c r="W7201" s="179"/>
      <c r="X7201" s="179"/>
      <c r="Y7201" s="179"/>
      <c r="Z7201" s="179"/>
      <c r="AA7201" s="222"/>
      <c r="AB7201" s="222"/>
      <c r="AC7201" s="222"/>
      <c r="AD7201" s="179"/>
      <c r="AE7201" s="179"/>
      <c r="AF7201" s="179"/>
      <c r="AG7201" s="179"/>
      <c r="AH7201" s="179"/>
      <c r="AI7201" s="179"/>
      <c r="AJ7201" s="179"/>
    </row>
    <row r="7202" spans="2:36" x14ac:dyDescent="0.3">
      <c r="B7202" s="224">
        <v>727900</v>
      </c>
      <c r="C7202" s="209">
        <v>309247</v>
      </c>
      <c r="D7202" s="206">
        <f t="shared" si="701"/>
        <v>0.42484819343316388</v>
      </c>
      <c r="E7202" s="208">
        <f t="shared" si="702"/>
        <v>0.45</v>
      </c>
      <c r="F7202" s="207">
        <v>17008.580000000002</v>
      </c>
      <c r="G7202" s="207">
        <v>24739.759999999998</v>
      </c>
      <c r="H7202" s="207">
        <v>27832.23</v>
      </c>
      <c r="I7202" s="214">
        <f t="shared" si="694"/>
        <v>290941</v>
      </c>
      <c r="J7202" s="211">
        <f t="shared" si="695"/>
        <v>0.39969913449649674</v>
      </c>
      <c r="K7202" s="212">
        <f t="shared" si="696"/>
        <v>0.45</v>
      </c>
      <c r="L7202" s="214">
        <f t="shared" si="697"/>
        <v>16001.754999999999</v>
      </c>
      <c r="M7202" s="213">
        <f t="shared" si="698"/>
        <v>23275.279999999999</v>
      </c>
      <c r="N7202" s="213">
        <f t="shared" si="699"/>
        <v>26184.69</v>
      </c>
      <c r="O7202" s="242">
        <f t="shared" si="700"/>
        <v>0.51519999999996802</v>
      </c>
      <c r="P7202" s="242"/>
      <c r="Q7202" s="179"/>
      <c r="R7202" s="179"/>
      <c r="S7202" s="179"/>
      <c r="T7202" s="179"/>
      <c r="U7202" s="179"/>
      <c r="V7202" s="179"/>
      <c r="W7202" s="179"/>
      <c r="X7202" s="179"/>
      <c r="Y7202" s="179"/>
      <c r="Z7202" s="179"/>
      <c r="AA7202" s="222"/>
      <c r="AB7202" s="222"/>
      <c r="AC7202" s="222"/>
      <c r="AD7202" s="179"/>
      <c r="AE7202" s="179"/>
      <c r="AF7202" s="179"/>
      <c r="AG7202" s="179"/>
      <c r="AH7202" s="179"/>
      <c r="AI7202" s="179"/>
      <c r="AJ7202" s="179"/>
    </row>
    <row r="7203" spans="2:36" x14ac:dyDescent="0.3">
      <c r="B7203" s="224">
        <v>728000</v>
      </c>
      <c r="C7203" s="209">
        <v>309292</v>
      </c>
      <c r="D7203" s="206">
        <f t="shared" si="701"/>
        <v>0.42485164835164835</v>
      </c>
      <c r="E7203" s="208">
        <f t="shared" si="702"/>
        <v>0.45</v>
      </c>
      <c r="F7203" s="207">
        <v>17011.060000000001</v>
      </c>
      <c r="G7203" s="207">
        <v>24743.360000000001</v>
      </c>
      <c r="H7203" s="207">
        <v>27836.28</v>
      </c>
      <c r="I7203" s="214">
        <f t="shared" si="694"/>
        <v>290986</v>
      </c>
      <c r="J7203" s="211">
        <f t="shared" si="695"/>
        <v>0.39970604395604398</v>
      </c>
      <c r="K7203" s="212">
        <f t="shared" si="696"/>
        <v>0.45</v>
      </c>
      <c r="L7203" s="214">
        <f t="shared" si="697"/>
        <v>16004.23</v>
      </c>
      <c r="M7203" s="213">
        <f t="shared" si="698"/>
        <v>23278.880000000001</v>
      </c>
      <c r="N7203" s="213">
        <f t="shared" si="699"/>
        <v>26188.739999999998</v>
      </c>
      <c r="O7203" s="242">
        <f t="shared" si="700"/>
        <v>0.51529999999966092</v>
      </c>
      <c r="P7203" s="242"/>
      <c r="Q7203" s="179"/>
      <c r="R7203" s="179"/>
      <c r="S7203" s="179"/>
      <c r="T7203" s="179"/>
      <c r="U7203" s="179"/>
      <c r="V7203" s="179"/>
      <c r="W7203" s="179"/>
      <c r="X7203" s="179"/>
      <c r="Y7203" s="179"/>
      <c r="Z7203" s="179"/>
      <c r="AA7203" s="222"/>
      <c r="AB7203" s="222"/>
      <c r="AC7203" s="222"/>
      <c r="AD7203" s="179"/>
      <c r="AE7203" s="179"/>
      <c r="AF7203" s="179"/>
      <c r="AG7203" s="179"/>
      <c r="AH7203" s="179"/>
      <c r="AI7203" s="179"/>
      <c r="AJ7203" s="179"/>
    </row>
    <row r="7204" spans="2:36" x14ac:dyDescent="0.3">
      <c r="B7204" s="224">
        <v>728100</v>
      </c>
      <c r="C7204" s="209">
        <v>309337</v>
      </c>
      <c r="D7204" s="206">
        <f t="shared" si="701"/>
        <v>0.42485510232110973</v>
      </c>
      <c r="E7204" s="208">
        <f t="shared" si="702"/>
        <v>0.45</v>
      </c>
      <c r="F7204" s="207">
        <v>17013.53</v>
      </c>
      <c r="G7204" s="207">
        <v>24746.959999999999</v>
      </c>
      <c r="H7204" s="207">
        <v>27840.33</v>
      </c>
      <c r="I7204" s="214">
        <f t="shared" si="694"/>
        <v>291031</v>
      </c>
      <c r="J7204" s="211">
        <f t="shared" si="695"/>
        <v>0.39971295151764868</v>
      </c>
      <c r="K7204" s="212">
        <f t="shared" si="696"/>
        <v>0.45</v>
      </c>
      <c r="L7204" s="214">
        <f t="shared" si="697"/>
        <v>16006.705</v>
      </c>
      <c r="M7204" s="213">
        <f t="shared" si="698"/>
        <v>23282.48</v>
      </c>
      <c r="N7204" s="213">
        <f t="shared" si="699"/>
        <v>26192.789999999997</v>
      </c>
      <c r="O7204" s="242">
        <f t="shared" si="700"/>
        <v>0.51520000000044097</v>
      </c>
      <c r="P7204" s="242"/>
      <c r="Q7204" s="179"/>
      <c r="R7204" s="179"/>
      <c r="S7204" s="179"/>
      <c r="T7204" s="179"/>
      <c r="U7204" s="179"/>
      <c r="V7204" s="179"/>
      <c r="W7204" s="179"/>
      <c r="X7204" s="179"/>
      <c r="Y7204" s="179"/>
      <c r="Z7204" s="179"/>
      <c r="AA7204" s="222"/>
      <c r="AB7204" s="222"/>
      <c r="AC7204" s="222"/>
      <c r="AD7204" s="179"/>
      <c r="AE7204" s="179"/>
      <c r="AF7204" s="179"/>
      <c r="AG7204" s="179"/>
      <c r="AH7204" s="179"/>
      <c r="AI7204" s="179"/>
      <c r="AJ7204" s="179"/>
    </row>
    <row r="7205" spans="2:36" x14ac:dyDescent="0.3">
      <c r="B7205" s="224">
        <v>728200</v>
      </c>
      <c r="C7205" s="209">
        <v>309382</v>
      </c>
      <c r="D7205" s="206">
        <f t="shared" si="701"/>
        <v>0.424858555341939</v>
      </c>
      <c r="E7205" s="208">
        <f t="shared" si="702"/>
        <v>0.45</v>
      </c>
      <c r="F7205" s="207">
        <v>17016.009999999998</v>
      </c>
      <c r="G7205" s="207">
        <v>24750.560000000001</v>
      </c>
      <c r="H7205" s="207">
        <v>27844.38</v>
      </c>
      <c r="I7205" s="214">
        <f t="shared" si="694"/>
        <v>291076</v>
      </c>
      <c r="J7205" s="211">
        <f t="shared" si="695"/>
        <v>0.39971985718209285</v>
      </c>
      <c r="K7205" s="212">
        <f t="shared" si="696"/>
        <v>0.45</v>
      </c>
      <c r="L7205" s="214">
        <f t="shared" si="697"/>
        <v>16009.18</v>
      </c>
      <c r="M7205" s="213">
        <f t="shared" si="698"/>
        <v>23286.080000000002</v>
      </c>
      <c r="N7205" s="213">
        <f t="shared" si="699"/>
        <v>26196.84</v>
      </c>
      <c r="O7205" s="242">
        <f t="shared" si="700"/>
        <v>0.51530000000013387</v>
      </c>
      <c r="P7205" s="242"/>
      <c r="Q7205" s="179"/>
      <c r="R7205" s="179"/>
      <c r="S7205" s="179"/>
      <c r="T7205" s="179"/>
      <c r="U7205" s="179"/>
      <c r="V7205" s="179"/>
      <c r="W7205" s="179"/>
      <c r="X7205" s="179"/>
      <c r="Y7205" s="179"/>
      <c r="Z7205" s="179"/>
      <c r="AA7205" s="222"/>
      <c r="AB7205" s="222"/>
      <c r="AC7205" s="222"/>
      <c r="AD7205" s="179"/>
      <c r="AE7205" s="179"/>
      <c r="AF7205" s="179"/>
      <c r="AG7205" s="179"/>
      <c r="AH7205" s="179"/>
      <c r="AI7205" s="179"/>
      <c r="AJ7205" s="179"/>
    </row>
    <row r="7206" spans="2:36" x14ac:dyDescent="0.3">
      <c r="B7206" s="224">
        <v>728300</v>
      </c>
      <c r="C7206" s="209">
        <v>309427</v>
      </c>
      <c r="D7206" s="206">
        <f t="shared" si="701"/>
        <v>0.42486200741452695</v>
      </c>
      <c r="E7206" s="208">
        <f t="shared" si="702"/>
        <v>0.45</v>
      </c>
      <c r="F7206" s="207">
        <v>17018.48</v>
      </c>
      <c r="G7206" s="207">
        <v>24754.16</v>
      </c>
      <c r="H7206" s="207">
        <v>27848.43</v>
      </c>
      <c r="I7206" s="214">
        <f t="shared" si="694"/>
        <v>291121</v>
      </c>
      <c r="J7206" s="211">
        <f t="shared" si="695"/>
        <v>0.39972676095015791</v>
      </c>
      <c r="K7206" s="212">
        <f t="shared" si="696"/>
        <v>0.45</v>
      </c>
      <c r="L7206" s="214">
        <f t="shared" si="697"/>
        <v>16011.655000000001</v>
      </c>
      <c r="M7206" s="213">
        <f t="shared" si="698"/>
        <v>23289.68</v>
      </c>
      <c r="N7206" s="213">
        <f t="shared" si="699"/>
        <v>26200.89</v>
      </c>
      <c r="O7206" s="242">
        <f t="shared" si="700"/>
        <v>0.51519999999974975</v>
      </c>
      <c r="P7206" s="242"/>
      <c r="Q7206" s="179"/>
      <c r="R7206" s="179"/>
      <c r="S7206" s="179"/>
      <c r="T7206" s="179"/>
      <c r="U7206" s="179"/>
      <c r="V7206" s="179"/>
      <c r="W7206" s="179"/>
      <c r="X7206" s="179"/>
      <c r="Y7206" s="179"/>
      <c r="Z7206" s="179"/>
      <c r="AA7206" s="222"/>
      <c r="AB7206" s="222"/>
      <c r="AC7206" s="222"/>
      <c r="AD7206" s="179"/>
      <c r="AE7206" s="179"/>
      <c r="AF7206" s="179"/>
      <c r="AG7206" s="179"/>
      <c r="AH7206" s="179"/>
      <c r="AI7206" s="179"/>
      <c r="AJ7206" s="179"/>
    </row>
    <row r="7207" spans="2:36" x14ac:dyDescent="0.3">
      <c r="B7207" s="224">
        <v>728400</v>
      </c>
      <c r="C7207" s="209">
        <v>309472</v>
      </c>
      <c r="D7207" s="206">
        <f t="shared" si="701"/>
        <v>0.42486545853926416</v>
      </c>
      <c r="E7207" s="208">
        <f t="shared" si="702"/>
        <v>0.45</v>
      </c>
      <c r="F7207" s="207">
        <v>17020.96</v>
      </c>
      <c r="G7207" s="207">
        <v>24757.759999999998</v>
      </c>
      <c r="H7207" s="207">
        <v>27852.48</v>
      </c>
      <c r="I7207" s="214">
        <f t="shared" si="694"/>
        <v>291166</v>
      </c>
      <c r="J7207" s="211">
        <f t="shared" si="695"/>
        <v>0.39973366282262496</v>
      </c>
      <c r="K7207" s="212">
        <f t="shared" si="696"/>
        <v>0.45</v>
      </c>
      <c r="L7207" s="214">
        <f t="shared" si="697"/>
        <v>16014.13</v>
      </c>
      <c r="M7207" s="213">
        <f t="shared" si="698"/>
        <v>23293.279999999999</v>
      </c>
      <c r="N7207" s="213">
        <f t="shared" si="699"/>
        <v>26204.94</v>
      </c>
      <c r="O7207" s="242">
        <f t="shared" si="700"/>
        <v>0.51530000000002474</v>
      </c>
      <c r="P7207" s="242"/>
      <c r="Q7207" s="179"/>
      <c r="R7207" s="179"/>
      <c r="S7207" s="179"/>
      <c r="T7207" s="179"/>
      <c r="U7207" s="179"/>
      <c r="V7207" s="179"/>
      <c r="W7207" s="179"/>
      <c r="X7207" s="179"/>
      <c r="Y7207" s="179"/>
      <c r="Z7207" s="179"/>
      <c r="AA7207" s="222"/>
      <c r="AB7207" s="222"/>
      <c r="AC7207" s="222"/>
      <c r="AD7207" s="179"/>
      <c r="AE7207" s="179"/>
      <c r="AF7207" s="179"/>
      <c r="AG7207" s="179"/>
      <c r="AH7207" s="179"/>
      <c r="AI7207" s="179"/>
      <c r="AJ7207" s="179"/>
    </row>
    <row r="7208" spans="2:36" x14ac:dyDescent="0.3">
      <c r="B7208" s="224">
        <v>728500</v>
      </c>
      <c r="C7208" s="209">
        <v>309517</v>
      </c>
      <c r="D7208" s="206">
        <f t="shared" si="701"/>
        <v>0.42486890871654082</v>
      </c>
      <c r="E7208" s="208">
        <f t="shared" si="702"/>
        <v>0.45</v>
      </c>
      <c r="F7208" s="207">
        <v>17023.43</v>
      </c>
      <c r="G7208" s="207">
        <v>24761.360000000001</v>
      </c>
      <c r="H7208" s="207">
        <v>27856.53</v>
      </c>
      <c r="I7208" s="214">
        <f t="shared" si="694"/>
        <v>291211</v>
      </c>
      <c r="J7208" s="211">
        <f t="shared" si="695"/>
        <v>0.39974056280027453</v>
      </c>
      <c r="K7208" s="212">
        <f t="shared" si="696"/>
        <v>0.45</v>
      </c>
      <c r="L7208" s="214">
        <f t="shared" si="697"/>
        <v>16016.605</v>
      </c>
      <c r="M7208" s="213">
        <f t="shared" si="698"/>
        <v>23296.880000000001</v>
      </c>
      <c r="N7208" s="213">
        <f t="shared" si="699"/>
        <v>26208.989999999998</v>
      </c>
      <c r="O7208" s="242">
        <f t="shared" si="700"/>
        <v>0.51519999999964061</v>
      </c>
      <c r="P7208" s="242"/>
      <c r="Q7208" s="179"/>
      <c r="R7208" s="179"/>
      <c r="S7208" s="179"/>
      <c r="T7208" s="179"/>
      <c r="U7208" s="179"/>
      <c r="V7208" s="179"/>
      <c r="W7208" s="179"/>
      <c r="X7208" s="179"/>
      <c r="Y7208" s="179"/>
      <c r="Z7208" s="179"/>
      <c r="AA7208" s="222"/>
      <c r="AB7208" s="222"/>
      <c r="AC7208" s="222"/>
      <c r="AD7208" s="179"/>
      <c r="AE7208" s="179"/>
      <c r="AF7208" s="179"/>
      <c r="AG7208" s="179"/>
      <c r="AH7208" s="179"/>
      <c r="AI7208" s="179"/>
      <c r="AJ7208" s="179"/>
    </row>
    <row r="7209" spans="2:36" x14ac:dyDescent="0.3">
      <c r="B7209" s="224">
        <v>728600</v>
      </c>
      <c r="C7209" s="209">
        <v>309562</v>
      </c>
      <c r="D7209" s="206">
        <f t="shared" si="701"/>
        <v>0.42487235794674716</v>
      </c>
      <c r="E7209" s="208">
        <f t="shared" si="702"/>
        <v>0.45</v>
      </c>
      <c r="F7209" s="207">
        <v>17025.91</v>
      </c>
      <c r="G7209" s="207">
        <v>24764.959999999999</v>
      </c>
      <c r="H7209" s="207">
        <v>27860.58</v>
      </c>
      <c r="I7209" s="214">
        <f t="shared" ref="I7209:I7272" si="703">I7208+45</f>
        <v>291256</v>
      </c>
      <c r="J7209" s="211">
        <f t="shared" si="695"/>
        <v>0.39974746088388691</v>
      </c>
      <c r="K7209" s="212">
        <f t="shared" si="696"/>
        <v>0.45</v>
      </c>
      <c r="L7209" s="214">
        <f t="shared" si="697"/>
        <v>16019.08</v>
      </c>
      <c r="M7209" s="213">
        <f t="shared" si="698"/>
        <v>23300.48</v>
      </c>
      <c r="N7209" s="213">
        <f t="shared" si="699"/>
        <v>26213.039999999997</v>
      </c>
      <c r="O7209" s="242">
        <f t="shared" si="700"/>
        <v>0.5152999999999156</v>
      </c>
      <c r="P7209" s="242"/>
      <c r="Q7209" s="179"/>
      <c r="R7209" s="179"/>
      <c r="S7209" s="179"/>
      <c r="T7209" s="179"/>
      <c r="U7209" s="179"/>
      <c r="V7209" s="179"/>
      <c r="W7209" s="179"/>
      <c r="X7209" s="179"/>
      <c r="Y7209" s="179"/>
      <c r="Z7209" s="179"/>
      <c r="AA7209" s="222"/>
      <c r="AB7209" s="222"/>
      <c r="AC7209" s="222"/>
      <c r="AD7209" s="179"/>
      <c r="AE7209" s="179"/>
      <c r="AF7209" s="179"/>
      <c r="AG7209" s="179"/>
      <c r="AH7209" s="179"/>
      <c r="AI7209" s="179"/>
      <c r="AJ7209" s="179"/>
    </row>
    <row r="7210" spans="2:36" x14ac:dyDescent="0.3">
      <c r="B7210" s="224">
        <v>728700</v>
      </c>
      <c r="C7210" s="209">
        <v>309607</v>
      </c>
      <c r="D7210" s="206">
        <f t="shared" si="701"/>
        <v>0.4248758062302731</v>
      </c>
      <c r="E7210" s="208">
        <f t="shared" si="702"/>
        <v>0.45</v>
      </c>
      <c r="F7210" s="207">
        <v>17028.38</v>
      </c>
      <c r="G7210" s="207">
        <v>24768.560000000001</v>
      </c>
      <c r="H7210" s="207">
        <v>27864.63</v>
      </c>
      <c r="I7210" s="214">
        <f t="shared" si="703"/>
        <v>291301</v>
      </c>
      <c r="J7210" s="211">
        <f t="shared" si="695"/>
        <v>0.39975435707424178</v>
      </c>
      <c r="K7210" s="212">
        <f t="shared" si="696"/>
        <v>0.45</v>
      </c>
      <c r="L7210" s="214">
        <f t="shared" si="697"/>
        <v>16021.555</v>
      </c>
      <c r="M7210" s="213">
        <f t="shared" si="698"/>
        <v>23304.080000000002</v>
      </c>
      <c r="N7210" s="213">
        <f t="shared" si="699"/>
        <v>26217.09</v>
      </c>
      <c r="O7210" s="242">
        <f t="shared" si="700"/>
        <v>0.51520000000007715</v>
      </c>
      <c r="P7210" s="242"/>
      <c r="Q7210" s="179"/>
      <c r="R7210" s="179"/>
      <c r="S7210" s="179"/>
      <c r="T7210" s="179"/>
      <c r="U7210" s="179"/>
      <c r="V7210" s="179"/>
      <c r="W7210" s="179"/>
      <c r="X7210" s="179"/>
      <c r="Y7210" s="179"/>
      <c r="Z7210" s="179"/>
      <c r="AA7210" s="222"/>
      <c r="AB7210" s="222"/>
      <c r="AC7210" s="222"/>
      <c r="AD7210" s="179"/>
      <c r="AE7210" s="179"/>
      <c r="AF7210" s="179"/>
      <c r="AG7210" s="179"/>
      <c r="AH7210" s="179"/>
      <c r="AI7210" s="179"/>
      <c r="AJ7210" s="179"/>
    </row>
    <row r="7211" spans="2:36" x14ac:dyDescent="0.3">
      <c r="B7211" s="224">
        <v>728800</v>
      </c>
      <c r="C7211" s="209">
        <v>309652</v>
      </c>
      <c r="D7211" s="206">
        <f t="shared" si="701"/>
        <v>0.42487925356750822</v>
      </c>
      <c r="E7211" s="208">
        <f t="shared" si="702"/>
        <v>0.45</v>
      </c>
      <c r="F7211" s="207">
        <v>17030.86</v>
      </c>
      <c r="G7211" s="207">
        <v>24772.16</v>
      </c>
      <c r="H7211" s="207">
        <v>27868.68</v>
      </c>
      <c r="I7211" s="214">
        <f t="shared" si="703"/>
        <v>291346</v>
      </c>
      <c r="J7211" s="211">
        <f t="shared" si="695"/>
        <v>0.39976125137211854</v>
      </c>
      <c r="K7211" s="212">
        <f t="shared" si="696"/>
        <v>0.45</v>
      </c>
      <c r="L7211" s="214">
        <f t="shared" si="697"/>
        <v>16024.03</v>
      </c>
      <c r="M7211" s="213">
        <f t="shared" si="698"/>
        <v>23307.68</v>
      </c>
      <c r="N7211" s="213">
        <f t="shared" si="699"/>
        <v>26221.14</v>
      </c>
      <c r="O7211" s="242">
        <f t="shared" si="700"/>
        <v>0.51529999999977005</v>
      </c>
      <c r="P7211" s="242"/>
      <c r="Q7211" s="179"/>
      <c r="R7211" s="179"/>
      <c r="S7211" s="179"/>
      <c r="T7211" s="179"/>
      <c r="U7211" s="179"/>
      <c r="V7211" s="179"/>
      <c r="W7211" s="179"/>
      <c r="X7211" s="179"/>
      <c r="Y7211" s="179"/>
      <c r="Z7211" s="179"/>
      <c r="AA7211" s="222"/>
      <c r="AB7211" s="222"/>
      <c r="AC7211" s="222"/>
      <c r="AD7211" s="179"/>
      <c r="AE7211" s="179"/>
      <c r="AF7211" s="179"/>
      <c r="AG7211" s="179"/>
      <c r="AH7211" s="179"/>
      <c r="AI7211" s="179"/>
      <c r="AJ7211" s="179"/>
    </row>
    <row r="7212" spans="2:36" x14ac:dyDescent="0.3">
      <c r="B7212" s="224">
        <v>728900</v>
      </c>
      <c r="C7212" s="209">
        <v>309697</v>
      </c>
      <c r="D7212" s="206">
        <f t="shared" si="701"/>
        <v>0.42488269995884209</v>
      </c>
      <c r="E7212" s="208">
        <f t="shared" si="702"/>
        <v>0.45</v>
      </c>
      <c r="F7212" s="207">
        <v>17033.330000000002</v>
      </c>
      <c r="G7212" s="207">
        <v>24775.759999999998</v>
      </c>
      <c r="H7212" s="207">
        <v>27872.73</v>
      </c>
      <c r="I7212" s="214">
        <f t="shared" si="703"/>
        <v>291391</v>
      </c>
      <c r="J7212" s="211">
        <f t="shared" si="695"/>
        <v>0.39976814377829606</v>
      </c>
      <c r="K7212" s="212">
        <f t="shared" si="696"/>
        <v>0.45</v>
      </c>
      <c r="L7212" s="214">
        <f t="shared" si="697"/>
        <v>16026.504999999999</v>
      </c>
      <c r="M7212" s="213">
        <f t="shared" si="698"/>
        <v>23311.279999999999</v>
      </c>
      <c r="N7212" s="213">
        <f t="shared" si="699"/>
        <v>26225.19</v>
      </c>
      <c r="O7212" s="242">
        <f t="shared" si="700"/>
        <v>0.51519999999996802</v>
      </c>
      <c r="P7212" s="242"/>
      <c r="Q7212" s="179"/>
      <c r="R7212" s="179"/>
      <c r="S7212" s="179"/>
      <c r="T7212" s="179"/>
      <c r="U7212" s="179"/>
      <c r="V7212" s="179"/>
      <c r="W7212" s="179"/>
      <c r="X7212" s="179"/>
      <c r="Y7212" s="179"/>
      <c r="Z7212" s="179"/>
      <c r="AA7212" s="222"/>
      <c r="AB7212" s="222"/>
      <c r="AC7212" s="222"/>
      <c r="AD7212" s="179"/>
      <c r="AE7212" s="179"/>
      <c r="AF7212" s="179"/>
      <c r="AG7212" s="179"/>
      <c r="AH7212" s="179"/>
      <c r="AI7212" s="179"/>
      <c r="AJ7212" s="179"/>
    </row>
    <row r="7213" spans="2:36" x14ac:dyDescent="0.3">
      <c r="B7213" s="224">
        <v>729000</v>
      </c>
      <c r="C7213" s="209">
        <v>309742</v>
      </c>
      <c r="D7213" s="206">
        <f t="shared" si="701"/>
        <v>0.42488614540466391</v>
      </c>
      <c r="E7213" s="208">
        <f t="shared" si="702"/>
        <v>0.45</v>
      </c>
      <c r="F7213" s="207">
        <v>17035.810000000001</v>
      </c>
      <c r="G7213" s="207">
        <v>24779.360000000001</v>
      </c>
      <c r="H7213" s="207">
        <v>27876.78</v>
      </c>
      <c r="I7213" s="214">
        <f t="shared" si="703"/>
        <v>291436</v>
      </c>
      <c r="J7213" s="211">
        <f t="shared" si="695"/>
        <v>0.39977503429355282</v>
      </c>
      <c r="K7213" s="212">
        <f t="shared" si="696"/>
        <v>0.45</v>
      </c>
      <c r="L7213" s="214">
        <f t="shared" si="697"/>
        <v>16028.98</v>
      </c>
      <c r="M7213" s="213">
        <f t="shared" si="698"/>
        <v>23314.880000000001</v>
      </c>
      <c r="N7213" s="213">
        <f t="shared" si="699"/>
        <v>26229.239999999998</v>
      </c>
      <c r="O7213" s="242">
        <f t="shared" si="700"/>
        <v>0.51529999999966092</v>
      </c>
      <c r="P7213" s="242"/>
      <c r="Q7213" s="179"/>
      <c r="R7213" s="179"/>
      <c r="S7213" s="179"/>
      <c r="T7213" s="179"/>
      <c r="U7213" s="179"/>
      <c r="V7213" s="179"/>
      <c r="W7213" s="179"/>
      <c r="X7213" s="179"/>
      <c r="Y7213" s="179"/>
      <c r="Z7213" s="179"/>
      <c r="AA7213" s="222"/>
      <c r="AB7213" s="222"/>
      <c r="AC7213" s="222"/>
      <c r="AD7213" s="179"/>
      <c r="AE7213" s="179"/>
      <c r="AF7213" s="179"/>
      <c r="AG7213" s="179"/>
      <c r="AH7213" s="179"/>
      <c r="AI7213" s="179"/>
      <c r="AJ7213" s="179"/>
    </row>
    <row r="7214" spans="2:36" x14ac:dyDescent="0.3">
      <c r="B7214" s="224">
        <v>729100</v>
      </c>
      <c r="C7214" s="209">
        <v>309787</v>
      </c>
      <c r="D7214" s="206">
        <f t="shared" si="701"/>
        <v>0.4248895899053628</v>
      </c>
      <c r="E7214" s="208">
        <f t="shared" si="702"/>
        <v>0.45</v>
      </c>
      <c r="F7214" s="207">
        <v>17038.28</v>
      </c>
      <c r="G7214" s="207">
        <v>24782.959999999999</v>
      </c>
      <c r="H7214" s="207">
        <v>27880.83</v>
      </c>
      <c r="I7214" s="214">
        <f t="shared" si="703"/>
        <v>291481</v>
      </c>
      <c r="J7214" s="211">
        <f t="shared" si="695"/>
        <v>0.39978192291866688</v>
      </c>
      <c r="K7214" s="212">
        <f t="shared" si="696"/>
        <v>0.45</v>
      </c>
      <c r="L7214" s="214">
        <f t="shared" si="697"/>
        <v>16031.455</v>
      </c>
      <c r="M7214" s="213">
        <f t="shared" si="698"/>
        <v>23318.48</v>
      </c>
      <c r="N7214" s="213">
        <f t="shared" si="699"/>
        <v>26233.289999999997</v>
      </c>
      <c r="O7214" s="242">
        <f t="shared" si="700"/>
        <v>0.51520000000044097</v>
      </c>
      <c r="P7214" s="242"/>
      <c r="Q7214" s="179"/>
      <c r="R7214" s="179"/>
      <c r="S7214" s="179"/>
      <c r="T7214" s="179"/>
      <c r="U7214" s="179"/>
      <c r="V7214" s="179"/>
      <c r="W7214" s="179"/>
      <c r="X7214" s="179"/>
      <c r="Y7214" s="179"/>
      <c r="Z7214" s="179"/>
      <c r="AA7214" s="222"/>
      <c r="AB7214" s="222"/>
      <c r="AC7214" s="222"/>
      <c r="AD7214" s="179"/>
      <c r="AE7214" s="179"/>
      <c r="AF7214" s="179"/>
      <c r="AG7214" s="179"/>
      <c r="AH7214" s="179"/>
      <c r="AI7214" s="179"/>
      <c r="AJ7214" s="179"/>
    </row>
    <row r="7215" spans="2:36" x14ac:dyDescent="0.3">
      <c r="B7215" s="224">
        <v>729200</v>
      </c>
      <c r="C7215" s="209">
        <v>309832</v>
      </c>
      <c r="D7215" s="206">
        <f t="shared" si="701"/>
        <v>0.42489303346132751</v>
      </c>
      <c r="E7215" s="208">
        <f t="shared" si="702"/>
        <v>0.45</v>
      </c>
      <c r="F7215" s="207">
        <v>17040.759999999998</v>
      </c>
      <c r="G7215" s="207">
        <v>24786.560000000001</v>
      </c>
      <c r="H7215" s="207">
        <v>27884.880000000001</v>
      </c>
      <c r="I7215" s="214">
        <f t="shared" si="703"/>
        <v>291526</v>
      </c>
      <c r="J7215" s="211">
        <f t="shared" si="695"/>
        <v>0.39978880965441582</v>
      </c>
      <c r="K7215" s="212">
        <f t="shared" si="696"/>
        <v>0.45</v>
      </c>
      <c r="L7215" s="214">
        <f t="shared" si="697"/>
        <v>16033.93</v>
      </c>
      <c r="M7215" s="213">
        <f t="shared" si="698"/>
        <v>23322.080000000002</v>
      </c>
      <c r="N7215" s="213">
        <f t="shared" si="699"/>
        <v>26237.34</v>
      </c>
      <c r="O7215" s="242">
        <f t="shared" si="700"/>
        <v>0.51530000000013387</v>
      </c>
      <c r="P7215" s="242"/>
      <c r="Q7215" s="179"/>
      <c r="R7215" s="179"/>
      <c r="S7215" s="179"/>
      <c r="T7215" s="179"/>
      <c r="U7215" s="179"/>
      <c r="V7215" s="179"/>
      <c r="W7215" s="179"/>
      <c r="X7215" s="179"/>
      <c r="Y7215" s="179"/>
      <c r="Z7215" s="179"/>
      <c r="AA7215" s="222"/>
      <c r="AB7215" s="222"/>
      <c r="AC7215" s="222"/>
      <c r="AD7215" s="179"/>
      <c r="AE7215" s="179"/>
      <c r="AF7215" s="179"/>
      <c r="AG7215" s="179"/>
      <c r="AH7215" s="179"/>
      <c r="AI7215" s="179"/>
      <c r="AJ7215" s="179"/>
    </row>
    <row r="7216" spans="2:36" x14ac:dyDescent="0.3">
      <c r="B7216" s="224">
        <v>729300</v>
      </c>
      <c r="C7216" s="209">
        <v>309877</v>
      </c>
      <c r="D7216" s="206">
        <f t="shared" si="701"/>
        <v>0.42489647607294667</v>
      </c>
      <c r="E7216" s="208">
        <f t="shared" si="702"/>
        <v>0.45</v>
      </c>
      <c r="F7216" s="207">
        <v>17043.23</v>
      </c>
      <c r="G7216" s="207">
        <v>24790.16</v>
      </c>
      <c r="H7216" s="207">
        <v>27888.93</v>
      </c>
      <c r="I7216" s="214">
        <f t="shared" si="703"/>
        <v>291571</v>
      </c>
      <c r="J7216" s="211">
        <f t="shared" si="695"/>
        <v>0.39979569450157687</v>
      </c>
      <c r="K7216" s="212">
        <f t="shared" si="696"/>
        <v>0.45</v>
      </c>
      <c r="L7216" s="214">
        <f t="shared" si="697"/>
        <v>16036.405000000001</v>
      </c>
      <c r="M7216" s="213">
        <f t="shared" si="698"/>
        <v>23325.68</v>
      </c>
      <c r="N7216" s="213">
        <f t="shared" si="699"/>
        <v>26241.39</v>
      </c>
      <c r="O7216" s="242">
        <f t="shared" si="700"/>
        <v>0.51519999999974975</v>
      </c>
      <c r="P7216" s="242"/>
      <c r="Q7216" s="179"/>
      <c r="R7216" s="179"/>
      <c r="S7216" s="179"/>
      <c r="T7216" s="179"/>
      <c r="U7216" s="179"/>
      <c r="V7216" s="179"/>
      <c r="W7216" s="179"/>
      <c r="X7216" s="179"/>
      <c r="Y7216" s="179"/>
      <c r="Z7216" s="179"/>
      <c r="AA7216" s="222"/>
      <c r="AB7216" s="222"/>
      <c r="AC7216" s="222"/>
      <c r="AD7216" s="179"/>
      <c r="AE7216" s="179"/>
      <c r="AF7216" s="179"/>
      <c r="AG7216" s="179"/>
      <c r="AH7216" s="179"/>
      <c r="AI7216" s="179"/>
      <c r="AJ7216" s="179"/>
    </row>
    <row r="7217" spans="2:36" x14ac:dyDescent="0.3">
      <c r="B7217" s="224">
        <v>729400</v>
      </c>
      <c r="C7217" s="209">
        <v>309922</v>
      </c>
      <c r="D7217" s="206">
        <f t="shared" si="701"/>
        <v>0.4248999177406087</v>
      </c>
      <c r="E7217" s="208">
        <f t="shared" si="702"/>
        <v>0.45</v>
      </c>
      <c r="F7217" s="207">
        <v>17045.71</v>
      </c>
      <c r="G7217" s="207">
        <v>24793.759999999998</v>
      </c>
      <c r="H7217" s="207">
        <v>27892.98</v>
      </c>
      <c r="I7217" s="214">
        <f t="shared" si="703"/>
        <v>291616</v>
      </c>
      <c r="J7217" s="211">
        <f t="shared" si="695"/>
        <v>0.39980257746092679</v>
      </c>
      <c r="K7217" s="212">
        <f t="shared" si="696"/>
        <v>0.45</v>
      </c>
      <c r="L7217" s="214">
        <f t="shared" si="697"/>
        <v>16038.88</v>
      </c>
      <c r="M7217" s="213">
        <f t="shared" si="698"/>
        <v>23329.279999999999</v>
      </c>
      <c r="N7217" s="213">
        <f t="shared" si="699"/>
        <v>26245.439999999999</v>
      </c>
      <c r="O7217" s="242">
        <f t="shared" si="700"/>
        <v>0.51530000000002474</v>
      </c>
      <c r="P7217" s="242"/>
      <c r="Q7217" s="179"/>
      <c r="R7217" s="179"/>
      <c r="S7217" s="179"/>
      <c r="T7217" s="179"/>
      <c r="U7217" s="179"/>
      <c r="V7217" s="179"/>
      <c r="W7217" s="179"/>
      <c r="X7217" s="179"/>
      <c r="Y7217" s="179"/>
      <c r="Z7217" s="179"/>
      <c r="AA7217" s="222"/>
      <c r="AB7217" s="222"/>
      <c r="AC7217" s="222"/>
      <c r="AD7217" s="179"/>
      <c r="AE7217" s="179"/>
      <c r="AF7217" s="179"/>
      <c r="AG7217" s="179"/>
      <c r="AH7217" s="179"/>
      <c r="AI7217" s="179"/>
      <c r="AJ7217" s="179"/>
    </row>
    <row r="7218" spans="2:36" x14ac:dyDescent="0.3">
      <c r="B7218" s="224">
        <v>729500</v>
      </c>
      <c r="C7218" s="209">
        <v>309967</v>
      </c>
      <c r="D7218" s="206">
        <f t="shared" si="701"/>
        <v>0.42490335846470184</v>
      </c>
      <c r="E7218" s="208">
        <f t="shared" si="702"/>
        <v>0.45</v>
      </c>
      <c r="F7218" s="207">
        <v>17048.18</v>
      </c>
      <c r="G7218" s="207">
        <v>24797.360000000001</v>
      </c>
      <c r="H7218" s="207">
        <v>27897.03</v>
      </c>
      <c r="I7218" s="214">
        <f t="shared" si="703"/>
        <v>291661</v>
      </c>
      <c r="J7218" s="211">
        <f t="shared" si="695"/>
        <v>0.39980945853324196</v>
      </c>
      <c r="K7218" s="212">
        <f t="shared" si="696"/>
        <v>0.45</v>
      </c>
      <c r="L7218" s="214">
        <f t="shared" si="697"/>
        <v>16041.355</v>
      </c>
      <c r="M7218" s="213">
        <f t="shared" si="698"/>
        <v>23332.880000000001</v>
      </c>
      <c r="N7218" s="213">
        <f t="shared" si="699"/>
        <v>26249.489999999998</v>
      </c>
      <c r="O7218" s="242">
        <f t="shared" si="700"/>
        <v>0.51519999999964061</v>
      </c>
      <c r="P7218" s="242"/>
      <c r="Q7218" s="179"/>
      <c r="R7218" s="179"/>
      <c r="S7218" s="179"/>
      <c r="T7218" s="179"/>
      <c r="U7218" s="179"/>
      <c r="V7218" s="179"/>
      <c r="W7218" s="179"/>
      <c r="X7218" s="179"/>
      <c r="Y7218" s="179"/>
      <c r="Z7218" s="179"/>
      <c r="AA7218" s="222"/>
      <c r="AB7218" s="222"/>
      <c r="AC7218" s="222"/>
      <c r="AD7218" s="179"/>
      <c r="AE7218" s="179"/>
      <c r="AF7218" s="179"/>
      <c r="AG7218" s="179"/>
      <c r="AH7218" s="179"/>
      <c r="AI7218" s="179"/>
      <c r="AJ7218" s="179"/>
    </row>
    <row r="7219" spans="2:36" x14ac:dyDescent="0.3">
      <c r="B7219" s="224">
        <v>729600</v>
      </c>
      <c r="C7219" s="209">
        <v>310012</v>
      </c>
      <c r="D7219" s="206">
        <f t="shared" si="701"/>
        <v>0.42490679824561406</v>
      </c>
      <c r="E7219" s="208">
        <f t="shared" si="702"/>
        <v>0.45</v>
      </c>
      <c r="F7219" s="207">
        <v>17050.66</v>
      </c>
      <c r="G7219" s="207">
        <v>24800.959999999999</v>
      </c>
      <c r="H7219" s="207">
        <v>27901.08</v>
      </c>
      <c r="I7219" s="214">
        <f t="shared" si="703"/>
        <v>291706</v>
      </c>
      <c r="J7219" s="211">
        <f t="shared" si="695"/>
        <v>0.39981633771929825</v>
      </c>
      <c r="K7219" s="212">
        <f t="shared" si="696"/>
        <v>0.45</v>
      </c>
      <c r="L7219" s="214">
        <f t="shared" si="697"/>
        <v>16043.83</v>
      </c>
      <c r="M7219" s="213">
        <f t="shared" si="698"/>
        <v>23336.48</v>
      </c>
      <c r="N7219" s="213">
        <f t="shared" si="699"/>
        <v>26253.539999999997</v>
      </c>
      <c r="O7219" s="242">
        <f t="shared" si="700"/>
        <v>0.5152999999999156</v>
      </c>
      <c r="P7219" s="242"/>
      <c r="Q7219" s="179"/>
      <c r="R7219" s="179"/>
      <c r="S7219" s="179"/>
      <c r="T7219" s="179"/>
      <c r="U7219" s="179"/>
      <c r="V7219" s="179"/>
      <c r="W7219" s="179"/>
      <c r="X7219" s="179"/>
      <c r="Y7219" s="179"/>
      <c r="Z7219" s="179"/>
      <c r="AA7219" s="222"/>
      <c r="AB7219" s="222"/>
      <c r="AC7219" s="222"/>
      <c r="AD7219" s="179"/>
      <c r="AE7219" s="179"/>
      <c r="AF7219" s="179"/>
      <c r="AG7219" s="179"/>
      <c r="AH7219" s="179"/>
      <c r="AI7219" s="179"/>
      <c r="AJ7219" s="179"/>
    </row>
    <row r="7220" spans="2:36" x14ac:dyDescent="0.3">
      <c r="B7220" s="224">
        <v>729700</v>
      </c>
      <c r="C7220" s="209">
        <v>310057</v>
      </c>
      <c r="D7220" s="206">
        <f t="shared" si="701"/>
        <v>0.42491023708373304</v>
      </c>
      <c r="E7220" s="208">
        <f t="shared" si="702"/>
        <v>0.45</v>
      </c>
      <c r="F7220" s="207">
        <v>17053.13</v>
      </c>
      <c r="G7220" s="207">
        <v>24804.560000000001</v>
      </c>
      <c r="H7220" s="207">
        <v>27905.13</v>
      </c>
      <c r="I7220" s="214">
        <f t="shared" si="703"/>
        <v>291751</v>
      </c>
      <c r="J7220" s="211">
        <f t="shared" si="695"/>
        <v>0.39982321501987117</v>
      </c>
      <c r="K7220" s="212">
        <f t="shared" si="696"/>
        <v>0.45</v>
      </c>
      <c r="L7220" s="214">
        <f t="shared" si="697"/>
        <v>16046.305</v>
      </c>
      <c r="M7220" s="213">
        <f t="shared" si="698"/>
        <v>23340.080000000002</v>
      </c>
      <c r="N7220" s="213">
        <f t="shared" si="699"/>
        <v>26257.59</v>
      </c>
      <c r="O7220" s="242">
        <f t="shared" si="700"/>
        <v>0.51520000000007715</v>
      </c>
      <c r="P7220" s="242"/>
      <c r="Q7220" s="179"/>
      <c r="R7220" s="179"/>
      <c r="S7220" s="179"/>
      <c r="T7220" s="179"/>
      <c r="U7220" s="179"/>
      <c r="V7220" s="179"/>
      <c r="W7220" s="179"/>
      <c r="X7220" s="179"/>
      <c r="Y7220" s="179"/>
      <c r="Z7220" s="179"/>
      <c r="AA7220" s="222"/>
      <c r="AB7220" s="222"/>
      <c r="AC7220" s="222"/>
      <c r="AD7220" s="179"/>
      <c r="AE7220" s="179"/>
      <c r="AF7220" s="179"/>
      <c r="AG7220" s="179"/>
      <c r="AH7220" s="179"/>
      <c r="AI7220" s="179"/>
      <c r="AJ7220" s="179"/>
    </row>
    <row r="7221" spans="2:36" x14ac:dyDescent="0.3">
      <c r="B7221" s="224">
        <v>729800</v>
      </c>
      <c r="C7221" s="209">
        <v>310102</v>
      </c>
      <c r="D7221" s="206">
        <f t="shared" si="701"/>
        <v>0.42491367497944643</v>
      </c>
      <c r="E7221" s="208">
        <f t="shared" si="702"/>
        <v>0.45</v>
      </c>
      <c r="F7221" s="207">
        <v>17055.61</v>
      </c>
      <c r="G7221" s="207">
        <v>24808.16</v>
      </c>
      <c r="H7221" s="207">
        <v>27909.18</v>
      </c>
      <c r="I7221" s="214">
        <f t="shared" si="703"/>
        <v>291796</v>
      </c>
      <c r="J7221" s="211">
        <f t="shared" si="695"/>
        <v>0.39983009043573581</v>
      </c>
      <c r="K7221" s="212">
        <f t="shared" si="696"/>
        <v>0.45</v>
      </c>
      <c r="L7221" s="214">
        <f t="shared" si="697"/>
        <v>16048.78</v>
      </c>
      <c r="M7221" s="213">
        <f t="shared" si="698"/>
        <v>23343.68</v>
      </c>
      <c r="N7221" s="213">
        <f t="shared" si="699"/>
        <v>26261.64</v>
      </c>
      <c r="O7221" s="242">
        <f t="shared" si="700"/>
        <v>0.51529999999977005</v>
      </c>
      <c r="P7221" s="242"/>
      <c r="Q7221" s="179"/>
      <c r="R7221" s="179"/>
      <c r="S7221" s="179"/>
      <c r="T7221" s="179"/>
      <c r="U7221" s="179"/>
      <c r="V7221" s="179"/>
      <c r="W7221" s="179"/>
      <c r="X7221" s="179"/>
      <c r="Y7221" s="179"/>
      <c r="Z7221" s="179"/>
      <c r="AA7221" s="222"/>
      <c r="AB7221" s="222"/>
      <c r="AC7221" s="222"/>
      <c r="AD7221" s="179"/>
      <c r="AE7221" s="179"/>
      <c r="AF7221" s="179"/>
      <c r="AG7221" s="179"/>
      <c r="AH7221" s="179"/>
      <c r="AI7221" s="179"/>
      <c r="AJ7221" s="179"/>
    </row>
    <row r="7222" spans="2:36" x14ac:dyDescent="0.3">
      <c r="B7222" s="224">
        <v>729900</v>
      </c>
      <c r="C7222" s="209">
        <v>310147</v>
      </c>
      <c r="D7222" s="206">
        <f t="shared" si="701"/>
        <v>0.42491711193314152</v>
      </c>
      <c r="E7222" s="208">
        <f t="shared" si="702"/>
        <v>0.45</v>
      </c>
      <c r="F7222" s="207">
        <v>17058.080000000002</v>
      </c>
      <c r="G7222" s="207">
        <v>24811.759999999998</v>
      </c>
      <c r="H7222" s="207">
        <v>27913.23</v>
      </c>
      <c r="I7222" s="214">
        <f t="shared" si="703"/>
        <v>291841</v>
      </c>
      <c r="J7222" s="211">
        <f t="shared" si="695"/>
        <v>0.39983696396766683</v>
      </c>
      <c r="K7222" s="212">
        <f t="shared" si="696"/>
        <v>0.45</v>
      </c>
      <c r="L7222" s="214">
        <f t="shared" si="697"/>
        <v>16051.254999999999</v>
      </c>
      <c r="M7222" s="213">
        <f t="shared" si="698"/>
        <v>23347.279999999999</v>
      </c>
      <c r="N7222" s="213">
        <f t="shared" si="699"/>
        <v>26265.69</v>
      </c>
      <c r="O7222" s="242">
        <f t="shared" si="700"/>
        <v>0.51519999999996802</v>
      </c>
      <c r="P7222" s="242"/>
      <c r="Q7222" s="179"/>
      <c r="R7222" s="179"/>
      <c r="S7222" s="179"/>
      <c r="T7222" s="179"/>
      <c r="U7222" s="179"/>
      <c r="V7222" s="179"/>
      <c r="W7222" s="179"/>
      <c r="X7222" s="179"/>
      <c r="Y7222" s="179"/>
      <c r="Z7222" s="179"/>
      <c r="AA7222" s="222"/>
      <c r="AB7222" s="222"/>
      <c r="AC7222" s="222"/>
      <c r="AD7222" s="179"/>
      <c r="AE7222" s="179"/>
      <c r="AF7222" s="179"/>
      <c r="AG7222" s="179"/>
      <c r="AH7222" s="179"/>
      <c r="AI7222" s="179"/>
      <c r="AJ7222" s="179"/>
    </row>
    <row r="7223" spans="2:36" x14ac:dyDescent="0.3">
      <c r="B7223" s="224">
        <v>730000</v>
      </c>
      <c r="C7223" s="209">
        <v>310192</v>
      </c>
      <c r="D7223" s="206">
        <f t="shared" si="701"/>
        <v>0.42492054794520551</v>
      </c>
      <c r="E7223" s="208">
        <f t="shared" si="702"/>
        <v>0.45</v>
      </c>
      <c r="F7223" s="207">
        <v>17060.560000000001</v>
      </c>
      <c r="G7223" s="207">
        <v>24815.360000000001</v>
      </c>
      <c r="H7223" s="207">
        <v>27917.279999999999</v>
      </c>
      <c r="I7223" s="214">
        <f t="shared" si="703"/>
        <v>291886</v>
      </c>
      <c r="J7223" s="211">
        <f t="shared" si="695"/>
        <v>0.39984383561643838</v>
      </c>
      <c r="K7223" s="212">
        <f t="shared" si="696"/>
        <v>0.45</v>
      </c>
      <c r="L7223" s="214">
        <f t="shared" si="697"/>
        <v>16053.73</v>
      </c>
      <c r="M7223" s="213">
        <f t="shared" si="698"/>
        <v>23350.880000000001</v>
      </c>
      <c r="N7223" s="213">
        <f t="shared" si="699"/>
        <v>26269.739999999998</v>
      </c>
      <c r="O7223" s="242">
        <f t="shared" si="700"/>
        <v>0.51529999999966092</v>
      </c>
      <c r="P7223" s="242"/>
      <c r="Q7223" s="179"/>
      <c r="R7223" s="179"/>
      <c r="S7223" s="179"/>
      <c r="T7223" s="179"/>
      <c r="U7223" s="179"/>
      <c r="V7223" s="179"/>
      <c r="W7223" s="179"/>
      <c r="X7223" s="179"/>
      <c r="Y7223" s="179"/>
      <c r="Z7223" s="179"/>
      <c r="AA7223" s="222"/>
      <c r="AB7223" s="222"/>
      <c r="AC7223" s="222"/>
      <c r="AD7223" s="179"/>
      <c r="AE7223" s="179"/>
      <c r="AF7223" s="179"/>
      <c r="AG7223" s="179"/>
      <c r="AH7223" s="179"/>
      <c r="AI7223" s="179"/>
      <c r="AJ7223" s="179"/>
    </row>
    <row r="7224" spans="2:36" x14ac:dyDescent="0.3">
      <c r="B7224" s="224">
        <v>730100</v>
      </c>
      <c r="C7224" s="209">
        <v>310237</v>
      </c>
      <c r="D7224" s="206">
        <f t="shared" si="701"/>
        <v>0.42492398301602519</v>
      </c>
      <c r="E7224" s="208">
        <f t="shared" si="702"/>
        <v>0.45</v>
      </c>
      <c r="F7224" s="207">
        <v>17063.03</v>
      </c>
      <c r="G7224" s="207">
        <v>24818.959999999999</v>
      </c>
      <c r="H7224" s="207">
        <v>27921.33</v>
      </c>
      <c r="I7224" s="214">
        <f t="shared" si="703"/>
        <v>291931</v>
      </c>
      <c r="J7224" s="211">
        <f t="shared" si="695"/>
        <v>0.39985070538282425</v>
      </c>
      <c r="K7224" s="212">
        <f t="shared" si="696"/>
        <v>0.45</v>
      </c>
      <c r="L7224" s="214">
        <f t="shared" si="697"/>
        <v>16056.205</v>
      </c>
      <c r="M7224" s="213">
        <f t="shared" si="698"/>
        <v>23354.48</v>
      </c>
      <c r="N7224" s="213">
        <f t="shared" si="699"/>
        <v>26273.789999999997</v>
      </c>
      <c r="O7224" s="242">
        <f t="shared" si="700"/>
        <v>0.51520000000044097</v>
      </c>
      <c r="P7224" s="242"/>
      <c r="Q7224" s="179"/>
      <c r="R7224" s="179"/>
      <c r="S7224" s="179"/>
      <c r="T7224" s="179"/>
      <c r="U7224" s="179"/>
      <c r="V7224" s="179"/>
      <c r="W7224" s="179"/>
      <c r="X7224" s="179"/>
      <c r="Y7224" s="179"/>
      <c r="Z7224" s="179"/>
      <c r="AA7224" s="222"/>
      <c r="AB7224" s="222"/>
      <c r="AC7224" s="222"/>
      <c r="AD7224" s="179"/>
      <c r="AE7224" s="179"/>
      <c r="AF7224" s="179"/>
      <c r="AG7224" s="179"/>
      <c r="AH7224" s="179"/>
      <c r="AI7224" s="179"/>
      <c r="AJ7224" s="179"/>
    </row>
    <row r="7225" spans="2:36" x14ac:dyDescent="0.3">
      <c r="B7225" s="224">
        <v>730200</v>
      </c>
      <c r="C7225" s="209">
        <v>310282</v>
      </c>
      <c r="D7225" s="206">
        <f t="shared" si="701"/>
        <v>0.42492741714598742</v>
      </c>
      <c r="E7225" s="208">
        <f t="shared" si="702"/>
        <v>0.45</v>
      </c>
      <c r="F7225" s="207">
        <v>17065.509999999998</v>
      </c>
      <c r="G7225" s="207">
        <v>24822.560000000001</v>
      </c>
      <c r="H7225" s="207">
        <v>27925.38</v>
      </c>
      <c r="I7225" s="214">
        <f t="shared" si="703"/>
        <v>291976</v>
      </c>
      <c r="J7225" s="211">
        <f t="shared" si="695"/>
        <v>0.39985757326759791</v>
      </c>
      <c r="K7225" s="212">
        <f t="shared" si="696"/>
        <v>0.45</v>
      </c>
      <c r="L7225" s="214">
        <f t="shared" si="697"/>
        <v>16058.68</v>
      </c>
      <c r="M7225" s="213">
        <f t="shared" si="698"/>
        <v>23358.080000000002</v>
      </c>
      <c r="N7225" s="213">
        <f t="shared" si="699"/>
        <v>26277.84</v>
      </c>
      <c r="O7225" s="242">
        <f t="shared" si="700"/>
        <v>0.51530000000013387</v>
      </c>
      <c r="P7225" s="242"/>
      <c r="Q7225" s="179"/>
      <c r="R7225" s="179"/>
      <c r="S7225" s="179"/>
      <c r="T7225" s="179"/>
      <c r="U7225" s="179"/>
      <c r="V7225" s="179"/>
      <c r="W7225" s="179"/>
      <c r="X7225" s="179"/>
      <c r="Y7225" s="179"/>
      <c r="Z7225" s="179"/>
      <c r="AA7225" s="222"/>
      <c r="AB7225" s="222"/>
      <c r="AC7225" s="222"/>
      <c r="AD7225" s="179"/>
      <c r="AE7225" s="179"/>
      <c r="AF7225" s="179"/>
      <c r="AG7225" s="179"/>
      <c r="AH7225" s="179"/>
      <c r="AI7225" s="179"/>
      <c r="AJ7225" s="179"/>
    </row>
    <row r="7226" spans="2:36" x14ac:dyDescent="0.3">
      <c r="B7226" s="224">
        <v>730300</v>
      </c>
      <c r="C7226" s="209">
        <v>310327</v>
      </c>
      <c r="D7226" s="206">
        <f t="shared" si="701"/>
        <v>0.42493085033547856</v>
      </c>
      <c r="E7226" s="208">
        <f t="shared" si="702"/>
        <v>0.45</v>
      </c>
      <c r="F7226" s="207">
        <v>17067.98</v>
      </c>
      <c r="G7226" s="207">
        <v>24826.16</v>
      </c>
      <c r="H7226" s="207">
        <v>27929.43</v>
      </c>
      <c r="I7226" s="214">
        <f t="shared" si="703"/>
        <v>292021</v>
      </c>
      <c r="J7226" s="211">
        <f t="shared" si="695"/>
        <v>0.39986443927153226</v>
      </c>
      <c r="K7226" s="212">
        <f t="shared" si="696"/>
        <v>0.45</v>
      </c>
      <c r="L7226" s="214">
        <f t="shared" si="697"/>
        <v>16061.155000000001</v>
      </c>
      <c r="M7226" s="213">
        <f t="shared" si="698"/>
        <v>23361.68</v>
      </c>
      <c r="N7226" s="213">
        <f t="shared" si="699"/>
        <v>26281.89</v>
      </c>
      <c r="O7226" s="242">
        <f t="shared" si="700"/>
        <v>0.51519999999974975</v>
      </c>
      <c r="P7226" s="242"/>
      <c r="Q7226" s="179"/>
      <c r="R7226" s="179"/>
      <c r="S7226" s="179"/>
      <c r="T7226" s="179"/>
      <c r="U7226" s="179"/>
      <c r="V7226" s="179"/>
      <c r="W7226" s="179"/>
      <c r="X7226" s="179"/>
      <c r="Y7226" s="179"/>
      <c r="Z7226" s="179"/>
      <c r="AA7226" s="222"/>
      <c r="AB7226" s="222"/>
      <c r="AC7226" s="222"/>
      <c r="AD7226" s="179"/>
      <c r="AE7226" s="179"/>
      <c r="AF7226" s="179"/>
      <c r="AG7226" s="179"/>
      <c r="AH7226" s="179"/>
      <c r="AI7226" s="179"/>
      <c r="AJ7226" s="179"/>
    </row>
    <row r="7227" spans="2:36" x14ac:dyDescent="0.3">
      <c r="B7227" s="224">
        <v>730400</v>
      </c>
      <c r="C7227" s="209">
        <v>310372</v>
      </c>
      <c r="D7227" s="206">
        <f t="shared" si="701"/>
        <v>0.42493428258488497</v>
      </c>
      <c r="E7227" s="208">
        <f t="shared" si="702"/>
        <v>0.45</v>
      </c>
      <c r="F7227" s="207">
        <v>17070.46</v>
      </c>
      <c r="G7227" s="207">
        <v>24829.759999999998</v>
      </c>
      <c r="H7227" s="207">
        <v>27933.48</v>
      </c>
      <c r="I7227" s="214">
        <f t="shared" si="703"/>
        <v>292066</v>
      </c>
      <c r="J7227" s="211">
        <f t="shared" ref="J7227:J7290" si="704">I7227/$B7227</f>
        <v>0.39987130339539978</v>
      </c>
      <c r="K7227" s="212">
        <f t="shared" ref="K7227:K7290" si="705">(I7227-I7226)/($B7227-$B7226)</f>
        <v>0.45</v>
      </c>
      <c r="L7227" s="214">
        <f t="shared" si="697"/>
        <v>16063.63</v>
      </c>
      <c r="M7227" s="213">
        <f t="shared" si="698"/>
        <v>23365.279999999999</v>
      </c>
      <c r="N7227" s="213">
        <f t="shared" si="699"/>
        <v>26285.94</v>
      </c>
      <c r="O7227" s="242">
        <f t="shared" si="700"/>
        <v>0.51530000000002474</v>
      </c>
      <c r="P7227" s="242"/>
      <c r="Q7227" s="179"/>
      <c r="R7227" s="179"/>
      <c r="S7227" s="179"/>
      <c r="T7227" s="179"/>
      <c r="U7227" s="179"/>
      <c r="V7227" s="179"/>
      <c r="W7227" s="179"/>
      <c r="X7227" s="179"/>
      <c r="Y7227" s="179"/>
      <c r="Z7227" s="179"/>
      <c r="AA7227" s="222"/>
      <c r="AB7227" s="222"/>
      <c r="AC7227" s="222"/>
      <c r="AD7227" s="179"/>
      <c r="AE7227" s="179"/>
      <c r="AF7227" s="179"/>
      <c r="AG7227" s="179"/>
      <c r="AH7227" s="179"/>
      <c r="AI7227" s="179"/>
      <c r="AJ7227" s="179"/>
    </row>
    <row r="7228" spans="2:36" x14ac:dyDescent="0.3">
      <c r="B7228" s="224">
        <v>730500</v>
      </c>
      <c r="C7228" s="209">
        <v>310417</v>
      </c>
      <c r="D7228" s="206">
        <f t="shared" si="701"/>
        <v>0.42493771389459273</v>
      </c>
      <c r="E7228" s="208">
        <f t="shared" si="702"/>
        <v>0.45</v>
      </c>
      <c r="F7228" s="207">
        <v>17072.93</v>
      </c>
      <c r="G7228" s="207">
        <v>24833.360000000001</v>
      </c>
      <c r="H7228" s="207">
        <v>27937.53</v>
      </c>
      <c r="I7228" s="214">
        <f t="shared" si="703"/>
        <v>292111</v>
      </c>
      <c r="J7228" s="211">
        <f t="shared" si="704"/>
        <v>0.39987816563997264</v>
      </c>
      <c r="K7228" s="212">
        <f t="shared" si="705"/>
        <v>0.45</v>
      </c>
      <c r="L7228" s="214">
        <f t="shared" si="697"/>
        <v>16066.105</v>
      </c>
      <c r="M7228" s="213">
        <f t="shared" si="698"/>
        <v>23368.880000000001</v>
      </c>
      <c r="N7228" s="213">
        <f t="shared" si="699"/>
        <v>26289.989999999998</v>
      </c>
      <c r="O7228" s="242">
        <f t="shared" si="700"/>
        <v>0.51519999999964061</v>
      </c>
      <c r="P7228" s="242"/>
      <c r="Q7228" s="179"/>
      <c r="R7228" s="179"/>
      <c r="S7228" s="179"/>
      <c r="T7228" s="179"/>
      <c r="U7228" s="179"/>
      <c r="V7228" s="179"/>
      <c r="W7228" s="179"/>
      <c r="X7228" s="179"/>
      <c r="Y7228" s="179"/>
      <c r="Z7228" s="179"/>
      <c r="AA7228" s="222"/>
      <c r="AB7228" s="222"/>
      <c r="AC7228" s="222"/>
      <c r="AD7228" s="179"/>
      <c r="AE7228" s="179"/>
      <c r="AF7228" s="179"/>
      <c r="AG7228" s="179"/>
      <c r="AH7228" s="179"/>
      <c r="AI7228" s="179"/>
      <c r="AJ7228" s="179"/>
    </row>
    <row r="7229" spans="2:36" x14ac:dyDescent="0.3">
      <c r="B7229" s="224">
        <v>730600</v>
      </c>
      <c r="C7229" s="209">
        <v>310462</v>
      </c>
      <c r="D7229" s="206">
        <f t="shared" si="701"/>
        <v>0.42494114426498769</v>
      </c>
      <c r="E7229" s="208">
        <f t="shared" si="702"/>
        <v>0.45</v>
      </c>
      <c r="F7229" s="207">
        <v>17075.41</v>
      </c>
      <c r="G7229" s="207">
        <v>24836.959999999999</v>
      </c>
      <c r="H7229" s="207">
        <v>27941.58</v>
      </c>
      <c r="I7229" s="214">
        <f t="shared" si="703"/>
        <v>292156</v>
      </c>
      <c r="J7229" s="211">
        <f t="shared" si="704"/>
        <v>0.39988502600602244</v>
      </c>
      <c r="K7229" s="212">
        <f t="shared" si="705"/>
        <v>0.45</v>
      </c>
      <c r="L7229" s="214">
        <f t="shared" si="697"/>
        <v>16068.58</v>
      </c>
      <c r="M7229" s="213">
        <f t="shared" si="698"/>
        <v>23372.48</v>
      </c>
      <c r="N7229" s="213">
        <f t="shared" si="699"/>
        <v>26294.039999999997</v>
      </c>
      <c r="O7229" s="242">
        <f t="shared" si="700"/>
        <v>0.5152999999999156</v>
      </c>
      <c r="P7229" s="242"/>
      <c r="Q7229" s="179"/>
      <c r="R7229" s="179"/>
      <c r="S7229" s="179"/>
      <c r="T7229" s="179"/>
      <c r="U7229" s="179"/>
      <c r="V7229" s="179"/>
      <c r="W7229" s="179"/>
      <c r="X7229" s="179"/>
      <c r="Y7229" s="179"/>
      <c r="Z7229" s="179"/>
      <c r="AA7229" s="222"/>
      <c r="AB7229" s="222"/>
      <c r="AC7229" s="222"/>
      <c r="AD7229" s="179"/>
      <c r="AE7229" s="179"/>
      <c r="AF7229" s="179"/>
      <c r="AG7229" s="179"/>
      <c r="AH7229" s="179"/>
      <c r="AI7229" s="179"/>
      <c r="AJ7229" s="179"/>
    </row>
    <row r="7230" spans="2:36" x14ac:dyDescent="0.3">
      <c r="B7230" s="224">
        <v>730700</v>
      </c>
      <c r="C7230" s="209">
        <v>310507</v>
      </c>
      <c r="D7230" s="206">
        <f t="shared" si="701"/>
        <v>0.42494457369645544</v>
      </c>
      <c r="E7230" s="208">
        <f t="shared" si="702"/>
        <v>0.45</v>
      </c>
      <c r="F7230" s="207">
        <v>17077.88</v>
      </c>
      <c r="G7230" s="207">
        <v>24840.560000000001</v>
      </c>
      <c r="H7230" s="207">
        <v>27945.63</v>
      </c>
      <c r="I7230" s="214">
        <f t="shared" si="703"/>
        <v>292201</v>
      </c>
      <c r="J7230" s="211">
        <f t="shared" si="704"/>
        <v>0.3998918844943205</v>
      </c>
      <c r="K7230" s="212">
        <f t="shared" si="705"/>
        <v>0.45</v>
      </c>
      <c r="L7230" s="214">
        <f t="shared" ref="L7230:L7293" si="706">I7230*5.5%</f>
        <v>16071.055</v>
      </c>
      <c r="M7230" s="213">
        <f t="shared" ref="M7230:M7293" si="707">I7230*8%</f>
        <v>23376.080000000002</v>
      </c>
      <c r="N7230" s="213">
        <f t="shared" ref="N7230:N7293" si="708">I7230*9%</f>
        <v>26298.09</v>
      </c>
      <c r="O7230" s="242">
        <f t="shared" si="700"/>
        <v>0.51520000000007715</v>
      </c>
      <c r="P7230" s="242"/>
      <c r="Q7230" s="179"/>
      <c r="R7230" s="179"/>
      <c r="S7230" s="179"/>
      <c r="T7230" s="179"/>
      <c r="U7230" s="179"/>
      <c r="V7230" s="179"/>
      <c r="W7230" s="179"/>
      <c r="X7230" s="179"/>
      <c r="Y7230" s="179"/>
      <c r="Z7230" s="179"/>
      <c r="AA7230" s="222"/>
      <c r="AB7230" s="222"/>
      <c r="AC7230" s="222"/>
      <c r="AD7230" s="179"/>
      <c r="AE7230" s="179"/>
      <c r="AF7230" s="179"/>
      <c r="AG7230" s="179"/>
      <c r="AH7230" s="179"/>
      <c r="AI7230" s="179"/>
      <c r="AJ7230" s="179"/>
    </row>
    <row r="7231" spans="2:36" x14ac:dyDescent="0.3">
      <c r="B7231" s="224">
        <v>730800</v>
      </c>
      <c r="C7231" s="209">
        <v>310552</v>
      </c>
      <c r="D7231" s="206">
        <f t="shared" si="701"/>
        <v>0.4249480021893815</v>
      </c>
      <c r="E7231" s="208">
        <f t="shared" si="702"/>
        <v>0.45</v>
      </c>
      <c r="F7231" s="207">
        <v>17080.36</v>
      </c>
      <c r="G7231" s="207">
        <v>24844.16</v>
      </c>
      <c r="H7231" s="207">
        <v>27949.68</v>
      </c>
      <c r="I7231" s="214">
        <f t="shared" si="703"/>
        <v>292246</v>
      </c>
      <c r="J7231" s="211">
        <f t="shared" si="704"/>
        <v>0.39989874110563767</v>
      </c>
      <c r="K7231" s="212">
        <f t="shared" si="705"/>
        <v>0.45</v>
      </c>
      <c r="L7231" s="214">
        <f t="shared" si="706"/>
        <v>16073.53</v>
      </c>
      <c r="M7231" s="213">
        <f t="shared" si="707"/>
        <v>23379.68</v>
      </c>
      <c r="N7231" s="213">
        <f t="shared" si="708"/>
        <v>26302.14</v>
      </c>
      <c r="O7231" s="242">
        <f t="shared" si="700"/>
        <v>0.51529999999977005</v>
      </c>
      <c r="P7231" s="242"/>
      <c r="Q7231" s="179"/>
      <c r="R7231" s="179"/>
      <c r="S7231" s="179"/>
      <c r="T7231" s="179"/>
      <c r="U7231" s="179"/>
      <c r="V7231" s="179"/>
      <c r="W7231" s="179"/>
      <c r="X7231" s="179"/>
      <c r="Y7231" s="179"/>
      <c r="Z7231" s="179"/>
      <c r="AA7231" s="222"/>
      <c r="AB7231" s="222"/>
      <c r="AC7231" s="222"/>
      <c r="AD7231" s="179"/>
      <c r="AE7231" s="179"/>
      <c r="AF7231" s="179"/>
      <c r="AG7231" s="179"/>
      <c r="AH7231" s="179"/>
      <c r="AI7231" s="179"/>
      <c r="AJ7231" s="179"/>
    </row>
    <row r="7232" spans="2:36" x14ac:dyDescent="0.3">
      <c r="B7232" s="224">
        <v>730900</v>
      </c>
      <c r="C7232" s="209">
        <v>310597</v>
      </c>
      <c r="D7232" s="206">
        <f t="shared" si="701"/>
        <v>0.42495142974415107</v>
      </c>
      <c r="E7232" s="208">
        <f t="shared" si="702"/>
        <v>0.45</v>
      </c>
      <c r="F7232" s="207">
        <v>17082.830000000002</v>
      </c>
      <c r="G7232" s="207">
        <v>24847.759999999998</v>
      </c>
      <c r="H7232" s="207">
        <v>27953.73</v>
      </c>
      <c r="I7232" s="214">
        <f t="shared" si="703"/>
        <v>292291</v>
      </c>
      <c r="J7232" s="211">
        <f t="shared" si="704"/>
        <v>0.39990559584074431</v>
      </c>
      <c r="K7232" s="212">
        <f t="shared" si="705"/>
        <v>0.45</v>
      </c>
      <c r="L7232" s="214">
        <f t="shared" si="706"/>
        <v>16076.004999999999</v>
      </c>
      <c r="M7232" s="213">
        <f t="shared" si="707"/>
        <v>23383.279999999999</v>
      </c>
      <c r="N7232" s="213">
        <f t="shared" si="708"/>
        <v>26306.19</v>
      </c>
      <c r="O7232" s="242">
        <f t="shared" si="700"/>
        <v>0.51519999999996802</v>
      </c>
      <c r="P7232" s="242"/>
      <c r="Q7232" s="179"/>
      <c r="R7232" s="179"/>
      <c r="S7232" s="179"/>
      <c r="T7232" s="179"/>
      <c r="U7232" s="179"/>
      <c r="V7232" s="179"/>
      <c r="W7232" s="179"/>
      <c r="X7232" s="179"/>
      <c r="Y7232" s="179"/>
      <c r="Z7232" s="179"/>
      <c r="AA7232" s="222"/>
      <c r="AB7232" s="222"/>
      <c r="AC7232" s="222"/>
      <c r="AD7232" s="179"/>
      <c r="AE7232" s="179"/>
      <c r="AF7232" s="179"/>
      <c r="AG7232" s="179"/>
      <c r="AH7232" s="179"/>
      <c r="AI7232" s="179"/>
      <c r="AJ7232" s="179"/>
    </row>
    <row r="7233" spans="2:36" x14ac:dyDescent="0.3">
      <c r="B7233" s="224">
        <v>731000</v>
      </c>
      <c r="C7233" s="209">
        <v>310642</v>
      </c>
      <c r="D7233" s="206">
        <f t="shared" si="701"/>
        <v>0.4249548563611491</v>
      </c>
      <c r="E7233" s="208">
        <f t="shared" si="702"/>
        <v>0.45</v>
      </c>
      <c r="F7233" s="207">
        <v>17085.310000000001</v>
      </c>
      <c r="G7233" s="207">
        <v>24851.360000000001</v>
      </c>
      <c r="H7233" s="207">
        <v>27957.78</v>
      </c>
      <c r="I7233" s="214">
        <f t="shared" si="703"/>
        <v>292336</v>
      </c>
      <c r="J7233" s="211">
        <f t="shared" si="704"/>
        <v>0.39991244870041037</v>
      </c>
      <c r="K7233" s="212">
        <f t="shared" si="705"/>
        <v>0.45</v>
      </c>
      <c r="L7233" s="214">
        <f t="shared" si="706"/>
        <v>16078.48</v>
      </c>
      <c r="M7233" s="213">
        <f t="shared" si="707"/>
        <v>23386.880000000001</v>
      </c>
      <c r="N7233" s="213">
        <f t="shared" si="708"/>
        <v>26310.239999999998</v>
      </c>
      <c r="O7233" s="242">
        <f t="shared" si="700"/>
        <v>0.51529999999966092</v>
      </c>
      <c r="P7233" s="242"/>
      <c r="Q7233" s="179"/>
      <c r="R7233" s="179"/>
      <c r="S7233" s="179"/>
      <c r="T7233" s="179"/>
      <c r="U7233" s="179"/>
      <c r="V7233" s="179"/>
      <c r="W7233" s="179"/>
      <c r="X7233" s="179"/>
      <c r="Y7233" s="179"/>
      <c r="Z7233" s="179"/>
      <c r="AA7233" s="222"/>
      <c r="AB7233" s="222"/>
      <c r="AC7233" s="222"/>
      <c r="AD7233" s="179"/>
      <c r="AE7233" s="179"/>
      <c r="AF7233" s="179"/>
      <c r="AG7233" s="179"/>
      <c r="AH7233" s="179"/>
      <c r="AI7233" s="179"/>
      <c r="AJ7233" s="179"/>
    </row>
    <row r="7234" spans="2:36" x14ac:dyDescent="0.3">
      <c r="B7234" s="224">
        <v>731100</v>
      </c>
      <c r="C7234" s="209">
        <v>310687</v>
      </c>
      <c r="D7234" s="206">
        <f t="shared" si="701"/>
        <v>0.42495828204076047</v>
      </c>
      <c r="E7234" s="208">
        <f t="shared" si="702"/>
        <v>0.45</v>
      </c>
      <c r="F7234" s="207">
        <v>17087.78</v>
      </c>
      <c r="G7234" s="207">
        <v>24854.959999999999</v>
      </c>
      <c r="H7234" s="207">
        <v>27961.83</v>
      </c>
      <c r="I7234" s="214">
        <f t="shared" si="703"/>
        <v>292381</v>
      </c>
      <c r="J7234" s="211">
        <f t="shared" si="704"/>
        <v>0.39991929968540557</v>
      </c>
      <c r="K7234" s="212">
        <f t="shared" si="705"/>
        <v>0.45</v>
      </c>
      <c r="L7234" s="214">
        <f t="shared" si="706"/>
        <v>16080.955</v>
      </c>
      <c r="M7234" s="213">
        <f t="shared" si="707"/>
        <v>23390.48</v>
      </c>
      <c r="N7234" s="213">
        <f t="shared" si="708"/>
        <v>26314.289999999997</v>
      </c>
      <c r="O7234" s="242">
        <f t="shared" si="700"/>
        <v>0.51520000000044097</v>
      </c>
      <c r="P7234" s="242"/>
      <c r="Q7234" s="179"/>
      <c r="R7234" s="179"/>
      <c r="S7234" s="179"/>
      <c r="T7234" s="179"/>
      <c r="U7234" s="179"/>
      <c r="V7234" s="179"/>
      <c r="W7234" s="179"/>
      <c r="X7234" s="179"/>
      <c r="Y7234" s="179"/>
      <c r="Z7234" s="179"/>
      <c r="AA7234" s="222"/>
      <c r="AB7234" s="222"/>
      <c r="AC7234" s="222"/>
      <c r="AD7234" s="179"/>
      <c r="AE7234" s="179"/>
      <c r="AF7234" s="179"/>
      <c r="AG7234" s="179"/>
      <c r="AH7234" s="179"/>
      <c r="AI7234" s="179"/>
      <c r="AJ7234" s="179"/>
    </row>
    <row r="7235" spans="2:36" x14ac:dyDescent="0.3">
      <c r="B7235" s="224">
        <v>731200</v>
      </c>
      <c r="C7235" s="209">
        <v>310732</v>
      </c>
      <c r="D7235" s="206">
        <f t="shared" si="701"/>
        <v>0.42496170678336981</v>
      </c>
      <c r="E7235" s="208">
        <f t="shared" si="702"/>
        <v>0.45</v>
      </c>
      <c r="F7235" s="207">
        <v>17090.259999999998</v>
      </c>
      <c r="G7235" s="207">
        <v>24858.560000000001</v>
      </c>
      <c r="H7235" s="207">
        <v>27965.88</v>
      </c>
      <c r="I7235" s="214">
        <f t="shared" si="703"/>
        <v>292426</v>
      </c>
      <c r="J7235" s="211">
        <f t="shared" si="704"/>
        <v>0.3999261487964989</v>
      </c>
      <c r="K7235" s="212">
        <f t="shared" si="705"/>
        <v>0.45</v>
      </c>
      <c r="L7235" s="214">
        <f t="shared" si="706"/>
        <v>16083.43</v>
      </c>
      <c r="M7235" s="213">
        <f t="shared" si="707"/>
        <v>23394.080000000002</v>
      </c>
      <c r="N7235" s="213">
        <f t="shared" si="708"/>
        <v>26318.34</v>
      </c>
      <c r="O7235" s="242">
        <f t="shared" si="700"/>
        <v>0.51530000000013387</v>
      </c>
      <c r="P7235" s="242"/>
      <c r="Q7235" s="179"/>
      <c r="R7235" s="179"/>
      <c r="S7235" s="179"/>
      <c r="T7235" s="179"/>
      <c r="U7235" s="179"/>
      <c r="V7235" s="179"/>
      <c r="W7235" s="179"/>
      <c r="X7235" s="179"/>
      <c r="Y7235" s="179"/>
      <c r="Z7235" s="179"/>
      <c r="AA7235" s="222"/>
      <c r="AB7235" s="222"/>
      <c r="AC7235" s="222"/>
      <c r="AD7235" s="179"/>
      <c r="AE7235" s="179"/>
      <c r="AF7235" s="179"/>
      <c r="AG7235" s="179"/>
      <c r="AH7235" s="179"/>
      <c r="AI7235" s="179"/>
      <c r="AJ7235" s="179"/>
    </row>
    <row r="7236" spans="2:36" x14ac:dyDescent="0.3">
      <c r="B7236" s="224">
        <v>731300</v>
      </c>
      <c r="C7236" s="209">
        <v>310777</v>
      </c>
      <c r="D7236" s="206">
        <f t="shared" si="701"/>
        <v>0.42496513058936142</v>
      </c>
      <c r="E7236" s="208">
        <f t="shared" si="702"/>
        <v>0.45</v>
      </c>
      <c r="F7236" s="207">
        <v>17092.73</v>
      </c>
      <c r="G7236" s="207">
        <v>24862.16</v>
      </c>
      <c r="H7236" s="207">
        <v>27969.93</v>
      </c>
      <c r="I7236" s="214">
        <f t="shared" si="703"/>
        <v>292471</v>
      </c>
      <c r="J7236" s="211">
        <f t="shared" si="704"/>
        <v>0.3999329960344592</v>
      </c>
      <c r="K7236" s="212">
        <f t="shared" si="705"/>
        <v>0.45</v>
      </c>
      <c r="L7236" s="214">
        <f t="shared" si="706"/>
        <v>16085.905000000001</v>
      </c>
      <c r="M7236" s="213">
        <f t="shared" si="707"/>
        <v>23397.68</v>
      </c>
      <c r="N7236" s="213">
        <f t="shared" si="708"/>
        <v>26322.39</v>
      </c>
      <c r="O7236" s="242">
        <f t="shared" si="700"/>
        <v>0.51519999999974975</v>
      </c>
      <c r="P7236" s="242"/>
      <c r="Q7236" s="179"/>
      <c r="R7236" s="179"/>
      <c r="S7236" s="179"/>
      <c r="T7236" s="179"/>
      <c r="U7236" s="179"/>
      <c r="V7236" s="179"/>
      <c r="W7236" s="179"/>
      <c r="X7236" s="179"/>
      <c r="Y7236" s="179"/>
      <c r="Z7236" s="179"/>
      <c r="AA7236" s="222"/>
      <c r="AB7236" s="222"/>
      <c r="AC7236" s="222"/>
      <c r="AD7236" s="179"/>
      <c r="AE7236" s="179"/>
      <c r="AF7236" s="179"/>
      <c r="AG7236" s="179"/>
      <c r="AH7236" s="179"/>
      <c r="AI7236" s="179"/>
      <c r="AJ7236" s="179"/>
    </row>
    <row r="7237" spans="2:36" x14ac:dyDescent="0.3">
      <c r="B7237" s="224">
        <v>731400</v>
      </c>
      <c r="C7237" s="209">
        <v>310822</v>
      </c>
      <c r="D7237" s="206">
        <f t="shared" si="701"/>
        <v>0.42496855345911949</v>
      </c>
      <c r="E7237" s="208">
        <f t="shared" si="702"/>
        <v>0.45</v>
      </c>
      <c r="F7237" s="207">
        <v>17095.21</v>
      </c>
      <c r="G7237" s="207">
        <v>24865.759999999998</v>
      </c>
      <c r="H7237" s="207">
        <v>27973.98</v>
      </c>
      <c r="I7237" s="214">
        <f t="shared" si="703"/>
        <v>292516</v>
      </c>
      <c r="J7237" s="211">
        <f t="shared" si="704"/>
        <v>0.39993984140005467</v>
      </c>
      <c r="K7237" s="212">
        <f t="shared" si="705"/>
        <v>0.45</v>
      </c>
      <c r="L7237" s="214">
        <f t="shared" si="706"/>
        <v>16088.38</v>
      </c>
      <c r="M7237" s="213">
        <f t="shared" si="707"/>
        <v>23401.279999999999</v>
      </c>
      <c r="N7237" s="213">
        <f t="shared" si="708"/>
        <v>26326.44</v>
      </c>
      <c r="O7237" s="242">
        <f t="shared" ref="O7237:O7300" si="709">(C7237+F7237+H7237-C7236-F7236-H7236)/100</f>
        <v>0.51530000000002474</v>
      </c>
      <c r="P7237" s="242"/>
      <c r="Q7237" s="179"/>
      <c r="R7237" s="179"/>
      <c r="S7237" s="179"/>
      <c r="T7237" s="179"/>
      <c r="U7237" s="179"/>
      <c r="V7237" s="179"/>
      <c r="W7237" s="179"/>
      <c r="X7237" s="179"/>
      <c r="Y7237" s="179"/>
      <c r="Z7237" s="179"/>
      <c r="AA7237" s="222"/>
      <c r="AB7237" s="222"/>
      <c r="AC7237" s="222"/>
      <c r="AD7237" s="179"/>
      <c r="AE7237" s="179"/>
      <c r="AF7237" s="179"/>
      <c r="AG7237" s="179"/>
      <c r="AH7237" s="179"/>
      <c r="AI7237" s="179"/>
      <c r="AJ7237" s="179"/>
    </row>
    <row r="7238" spans="2:36" x14ac:dyDescent="0.3">
      <c r="B7238" s="224">
        <v>731500</v>
      </c>
      <c r="C7238" s="209">
        <v>310867</v>
      </c>
      <c r="D7238" s="206">
        <f t="shared" si="701"/>
        <v>0.424971975393028</v>
      </c>
      <c r="E7238" s="208">
        <f t="shared" si="702"/>
        <v>0.45</v>
      </c>
      <c r="F7238" s="207">
        <v>17097.68</v>
      </c>
      <c r="G7238" s="207">
        <v>24869.360000000001</v>
      </c>
      <c r="H7238" s="207">
        <v>27978.03</v>
      </c>
      <c r="I7238" s="214">
        <f t="shared" si="703"/>
        <v>292561</v>
      </c>
      <c r="J7238" s="211">
        <f t="shared" si="704"/>
        <v>0.39994668489405333</v>
      </c>
      <c r="K7238" s="212">
        <f t="shared" si="705"/>
        <v>0.45</v>
      </c>
      <c r="L7238" s="214">
        <f t="shared" si="706"/>
        <v>16090.855</v>
      </c>
      <c r="M7238" s="213">
        <f t="shared" si="707"/>
        <v>23404.880000000001</v>
      </c>
      <c r="N7238" s="213">
        <f t="shared" si="708"/>
        <v>26330.489999999998</v>
      </c>
      <c r="O7238" s="242">
        <f t="shared" si="709"/>
        <v>0.51519999999964061</v>
      </c>
      <c r="P7238" s="242"/>
      <c r="Q7238" s="179"/>
      <c r="R7238" s="179"/>
      <c r="S7238" s="179"/>
      <c r="T7238" s="179"/>
      <c r="U7238" s="179"/>
      <c r="V7238" s="179"/>
      <c r="W7238" s="179"/>
      <c r="X7238" s="179"/>
      <c r="Y7238" s="179"/>
      <c r="Z7238" s="179"/>
      <c r="AA7238" s="222"/>
      <c r="AB7238" s="222"/>
      <c r="AC7238" s="222"/>
      <c r="AD7238" s="179"/>
      <c r="AE7238" s="179"/>
      <c r="AF7238" s="179"/>
      <c r="AG7238" s="179"/>
      <c r="AH7238" s="179"/>
      <c r="AI7238" s="179"/>
      <c r="AJ7238" s="179"/>
    </row>
    <row r="7239" spans="2:36" x14ac:dyDescent="0.3">
      <c r="B7239" s="224">
        <v>731600</v>
      </c>
      <c r="C7239" s="209">
        <v>310912</v>
      </c>
      <c r="D7239" s="206">
        <f t="shared" si="701"/>
        <v>0.42497539639147075</v>
      </c>
      <c r="E7239" s="208">
        <f t="shared" si="702"/>
        <v>0.45</v>
      </c>
      <c r="F7239" s="207">
        <v>17100.16</v>
      </c>
      <c r="G7239" s="207">
        <v>24872.959999999999</v>
      </c>
      <c r="H7239" s="207">
        <v>27982.080000000002</v>
      </c>
      <c r="I7239" s="214">
        <f t="shared" si="703"/>
        <v>292606</v>
      </c>
      <c r="J7239" s="211">
        <f t="shared" si="704"/>
        <v>0.39995352651722255</v>
      </c>
      <c r="K7239" s="212">
        <f t="shared" si="705"/>
        <v>0.45</v>
      </c>
      <c r="L7239" s="214">
        <f t="shared" si="706"/>
        <v>16093.33</v>
      </c>
      <c r="M7239" s="213">
        <f t="shared" si="707"/>
        <v>23408.48</v>
      </c>
      <c r="N7239" s="213">
        <f t="shared" si="708"/>
        <v>26334.539999999997</v>
      </c>
      <c r="O7239" s="242">
        <f t="shared" si="709"/>
        <v>0.5152999999999156</v>
      </c>
      <c r="P7239" s="242"/>
      <c r="Q7239" s="179"/>
      <c r="R7239" s="179"/>
      <c r="S7239" s="179"/>
      <c r="T7239" s="179"/>
      <c r="U7239" s="179"/>
      <c r="V7239" s="179"/>
      <c r="W7239" s="179"/>
      <c r="X7239" s="179"/>
      <c r="Y7239" s="179"/>
      <c r="Z7239" s="179"/>
      <c r="AA7239" s="222"/>
      <c r="AB7239" s="222"/>
      <c r="AC7239" s="222"/>
      <c r="AD7239" s="179"/>
      <c r="AE7239" s="179"/>
      <c r="AF7239" s="179"/>
      <c r="AG7239" s="179"/>
      <c r="AH7239" s="179"/>
      <c r="AI7239" s="179"/>
      <c r="AJ7239" s="179"/>
    </row>
    <row r="7240" spans="2:36" x14ac:dyDescent="0.3">
      <c r="B7240" s="224">
        <v>731700</v>
      </c>
      <c r="C7240" s="209">
        <v>310957</v>
      </c>
      <c r="D7240" s="206">
        <f t="shared" si="701"/>
        <v>0.42497881645483121</v>
      </c>
      <c r="E7240" s="208">
        <f t="shared" si="702"/>
        <v>0.45</v>
      </c>
      <c r="F7240" s="207">
        <v>17102.63</v>
      </c>
      <c r="G7240" s="207">
        <v>24876.560000000001</v>
      </c>
      <c r="H7240" s="207">
        <v>27986.13</v>
      </c>
      <c r="I7240" s="214">
        <f t="shared" si="703"/>
        <v>292651</v>
      </c>
      <c r="J7240" s="211">
        <f t="shared" si="704"/>
        <v>0.39996036627032938</v>
      </c>
      <c r="K7240" s="212">
        <f t="shared" si="705"/>
        <v>0.45</v>
      </c>
      <c r="L7240" s="214">
        <f t="shared" si="706"/>
        <v>16095.805</v>
      </c>
      <c r="M7240" s="213">
        <f t="shared" si="707"/>
        <v>23412.080000000002</v>
      </c>
      <c r="N7240" s="213">
        <f t="shared" si="708"/>
        <v>26338.59</v>
      </c>
      <c r="O7240" s="242">
        <f t="shared" si="709"/>
        <v>0.51520000000007715</v>
      </c>
      <c r="P7240" s="242"/>
      <c r="Q7240" s="179"/>
      <c r="R7240" s="179"/>
      <c r="S7240" s="179"/>
      <c r="T7240" s="179"/>
      <c r="U7240" s="179"/>
      <c r="V7240" s="179"/>
      <c r="W7240" s="179"/>
      <c r="X7240" s="179"/>
      <c r="Y7240" s="179"/>
      <c r="Z7240" s="179"/>
      <c r="AA7240" s="222"/>
      <c r="AB7240" s="222"/>
      <c r="AC7240" s="222"/>
      <c r="AD7240" s="179"/>
      <c r="AE7240" s="179"/>
      <c r="AF7240" s="179"/>
      <c r="AG7240" s="179"/>
      <c r="AH7240" s="179"/>
      <c r="AI7240" s="179"/>
      <c r="AJ7240" s="179"/>
    </row>
    <row r="7241" spans="2:36" x14ac:dyDescent="0.3">
      <c r="B7241" s="224">
        <v>731800</v>
      </c>
      <c r="C7241" s="209">
        <v>311002</v>
      </c>
      <c r="D7241" s="206">
        <f t="shared" si="701"/>
        <v>0.42498223558349274</v>
      </c>
      <c r="E7241" s="208">
        <f t="shared" si="702"/>
        <v>0.45</v>
      </c>
      <c r="F7241" s="207">
        <v>17105.11</v>
      </c>
      <c r="G7241" s="207">
        <v>24880.16</v>
      </c>
      <c r="H7241" s="207">
        <v>27990.18</v>
      </c>
      <c r="I7241" s="214">
        <f t="shared" si="703"/>
        <v>292696</v>
      </c>
      <c r="J7241" s="211">
        <f t="shared" si="704"/>
        <v>0.3999672041541405</v>
      </c>
      <c r="K7241" s="212">
        <f t="shared" si="705"/>
        <v>0.45</v>
      </c>
      <c r="L7241" s="214">
        <f t="shared" si="706"/>
        <v>16098.28</v>
      </c>
      <c r="M7241" s="213">
        <f t="shared" si="707"/>
        <v>23415.68</v>
      </c>
      <c r="N7241" s="213">
        <f t="shared" si="708"/>
        <v>26342.639999999999</v>
      </c>
      <c r="O7241" s="242">
        <f t="shared" si="709"/>
        <v>0.51529999999977005</v>
      </c>
      <c r="P7241" s="242"/>
      <c r="Q7241" s="179"/>
      <c r="R7241" s="179"/>
      <c r="S7241" s="179"/>
      <c r="T7241" s="179"/>
      <c r="U7241" s="179"/>
      <c r="V7241" s="179"/>
      <c r="W7241" s="179"/>
      <c r="X7241" s="179"/>
      <c r="Y7241" s="179"/>
      <c r="Z7241" s="179"/>
      <c r="AA7241" s="222"/>
      <c r="AB7241" s="222"/>
      <c r="AC7241" s="222"/>
      <c r="AD7241" s="179"/>
      <c r="AE7241" s="179"/>
      <c r="AF7241" s="179"/>
      <c r="AG7241" s="179"/>
      <c r="AH7241" s="179"/>
      <c r="AI7241" s="179"/>
      <c r="AJ7241" s="179"/>
    </row>
    <row r="7242" spans="2:36" x14ac:dyDescent="0.3">
      <c r="B7242" s="224">
        <v>731900</v>
      </c>
      <c r="C7242" s="209">
        <v>311047</v>
      </c>
      <c r="D7242" s="206">
        <f t="shared" si="701"/>
        <v>0.42498565377783848</v>
      </c>
      <c r="E7242" s="208">
        <f t="shared" si="702"/>
        <v>0.45</v>
      </c>
      <c r="F7242" s="207">
        <v>17107.580000000002</v>
      </c>
      <c r="G7242" s="207">
        <v>24883.759999999998</v>
      </c>
      <c r="H7242" s="207">
        <v>27994.23</v>
      </c>
      <c r="I7242" s="214">
        <f t="shared" si="703"/>
        <v>292741</v>
      </c>
      <c r="J7242" s="211">
        <f t="shared" si="704"/>
        <v>0.39997404016942206</v>
      </c>
      <c r="K7242" s="212">
        <f t="shared" si="705"/>
        <v>0.45</v>
      </c>
      <c r="L7242" s="214">
        <f t="shared" si="706"/>
        <v>16100.754999999999</v>
      </c>
      <c r="M7242" s="213">
        <f t="shared" si="707"/>
        <v>23419.279999999999</v>
      </c>
      <c r="N7242" s="213">
        <f t="shared" si="708"/>
        <v>26346.69</v>
      </c>
      <c r="O7242" s="242">
        <f t="shared" si="709"/>
        <v>0.51519999999996802</v>
      </c>
      <c r="P7242" s="242"/>
      <c r="Q7242" s="179"/>
      <c r="R7242" s="179"/>
      <c r="S7242" s="179"/>
      <c r="T7242" s="179"/>
      <c r="U7242" s="179"/>
      <c r="V7242" s="179"/>
      <c r="W7242" s="179"/>
      <c r="X7242" s="179"/>
      <c r="Y7242" s="179"/>
      <c r="Z7242" s="179"/>
      <c r="AA7242" s="222"/>
      <c r="AB7242" s="222"/>
      <c r="AC7242" s="222"/>
      <c r="AD7242" s="179"/>
      <c r="AE7242" s="179"/>
      <c r="AF7242" s="179"/>
      <c r="AG7242" s="179"/>
      <c r="AH7242" s="179"/>
      <c r="AI7242" s="179"/>
      <c r="AJ7242" s="179"/>
    </row>
    <row r="7243" spans="2:36" x14ac:dyDescent="0.3">
      <c r="B7243" s="224">
        <v>732000</v>
      </c>
      <c r="C7243" s="209">
        <v>311092</v>
      </c>
      <c r="D7243" s="206">
        <f t="shared" si="701"/>
        <v>0.42498907103825134</v>
      </c>
      <c r="E7243" s="208">
        <f t="shared" si="702"/>
        <v>0.45</v>
      </c>
      <c r="F7243" s="207">
        <v>17110.060000000001</v>
      </c>
      <c r="G7243" s="207">
        <v>24887.360000000001</v>
      </c>
      <c r="H7243" s="207">
        <v>27998.28</v>
      </c>
      <c r="I7243" s="214">
        <f t="shared" si="703"/>
        <v>292786</v>
      </c>
      <c r="J7243" s="211">
        <f t="shared" si="704"/>
        <v>0.39998087431693991</v>
      </c>
      <c r="K7243" s="212">
        <f t="shared" si="705"/>
        <v>0.45</v>
      </c>
      <c r="L7243" s="214">
        <f t="shared" si="706"/>
        <v>16103.23</v>
      </c>
      <c r="M7243" s="213">
        <f t="shared" si="707"/>
        <v>23422.880000000001</v>
      </c>
      <c r="N7243" s="213">
        <f t="shared" si="708"/>
        <v>26350.739999999998</v>
      </c>
      <c r="O7243" s="242">
        <f t="shared" si="709"/>
        <v>0.51529999999966092</v>
      </c>
      <c r="P7243" s="242"/>
      <c r="Q7243" s="179"/>
      <c r="R7243" s="179"/>
      <c r="S7243" s="179"/>
      <c r="T7243" s="179"/>
      <c r="U7243" s="179"/>
      <c r="V7243" s="179"/>
      <c r="W7243" s="179"/>
      <c r="X7243" s="179"/>
      <c r="Y7243" s="179"/>
      <c r="Z7243" s="179"/>
      <c r="AA7243" s="222"/>
      <c r="AB7243" s="222"/>
      <c r="AC7243" s="222"/>
      <c r="AD7243" s="179"/>
      <c r="AE7243" s="179"/>
      <c r="AF7243" s="179"/>
      <c r="AG7243" s="179"/>
      <c r="AH7243" s="179"/>
      <c r="AI7243" s="179"/>
      <c r="AJ7243" s="179"/>
    </row>
    <row r="7244" spans="2:36" x14ac:dyDescent="0.3">
      <c r="B7244" s="224">
        <v>732100</v>
      </c>
      <c r="C7244" s="209">
        <v>311137</v>
      </c>
      <c r="D7244" s="206">
        <f t="shared" si="701"/>
        <v>0.42499248736511408</v>
      </c>
      <c r="E7244" s="208">
        <f t="shared" si="702"/>
        <v>0.45</v>
      </c>
      <c r="F7244" s="207">
        <v>17112.53</v>
      </c>
      <c r="G7244" s="207">
        <v>24890.959999999999</v>
      </c>
      <c r="H7244" s="207">
        <v>28002.33</v>
      </c>
      <c r="I7244" s="214">
        <f t="shared" si="703"/>
        <v>292831</v>
      </c>
      <c r="J7244" s="211">
        <f t="shared" si="704"/>
        <v>0.39998770659745936</v>
      </c>
      <c r="K7244" s="212">
        <f t="shared" si="705"/>
        <v>0.45</v>
      </c>
      <c r="L7244" s="214">
        <f t="shared" si="706"/>
        <v>16105.705</v>
      </c>
      <c r="M7244" s="213">
        <f t="shared" si="707"/>
        <v>23426.48</v>
      </c>
      <c r="N7244" s="213">
        <f t="shared" si="708"/>
        <v>26354.789999999997</v>
      </c>
      <c r="O7244" s="242">
        <f t="shared" si="709"/>
        <v>0.51520000000044097</v>
      </c>
      <c r="P7244" s="242"/>
      <c r="Q7244" s="179"/>
      <c r="R7244" s="179"/>
      <c r="S7244" s="179"/>
      <c r="T7244" s="179"/>
      <c r="U7244" s="179"/>
      <c r="V7244" s="179"/>
      <c r="W7244" s="179"/>
      <c r="X7244" s="179"/>
      <c r="Y7244" s="179"/>
      <c r="Z7244" s="179"/>
      <c r="AA7244" s="222"/>
      <c r="AB7244" s="222"/>
      <c r="AC7244" s="222"/>
      <c r="AD7244" s="179"/>
      <c r="AE7244" s="179"/>
      <c r="AF7244" s="179"/>
      <c r="AG7244" s="179"/>
      <c r="AH7244" s="179"/>
      <c r="AI7244" s="179"/>
      <c r="AJ7244" s="179"/>
    </row>
    <row r="7245" spans="2:36" x14ac:dyDescent="0.3">
      <c r="B7245" s="224">
        <v>732200</v>
      </c>
      <c r="C7245" s="209">
        <v>311182</v>
      </c>
      <c r="D7245" s="206">
        <f t="shared" si="701"/>
        <v>0.42499590275880905</v>
      </c>
      <c r="E7245" s="208">
        <f t="shared" si="702"/>
        <v>0.45</v>
      </c>
      <c r="F7245" s="207">
        <v>17115.009999999998</v>
      </c>
      <c r="G7245" s="207">
        <v>24894.560000000001</v>
      </c>
      <c r="H7245" s="207">
        <v>28006.38</v>
      </c>
      <c r="I7245" s="214">
        <f t="shared" si="703"/>
        <v>292876</v>
      </c>
      <c r="J7245" s="211">
        <f t="shared" si="704"/>
        <v>0.39999453701174542</v>
      </c>
      <c r="K7245" s="212">
        <f t="shared" si="705"/>
        <v>0.45</v>
      </c>
      <c r="L7245" s="214">
        <f t="shared" si="706"/>
        <v>16108.18</v>
      </c>
      <c r="M7245" s="213">
        <f t="shared" si="707"/>
        <v>23430.080000000002</v>
      </c>
      <c r="N7245" s="213">
        <f t="shared" si="708"/>
        <v>26358.84</v>
      </c>
      <c r="O7245" s="242">
        <f t="shared" si="709"/>
        <v>0.51530000000013387</v>
      </c>
      <c r="P7245" s="242"/>
      <c r="Q7245" s="179"/>
      <c r="R7245" s="179"/>
      <c r="S7245" s="179"/>
      <c r="T7245" s="179"/>
      <c r="U7245" s="179"/>
      <c r="V7245" s="179"/>
      <c r="W7245" s="179"/>
      <c r="X7245" s="179"/>
      <c r="Y7245" s="179"/>
      <c r="Z7245" s="179"/>
      <c r="AA7245" s="222"/>
      <c r="AB7245" s="222"/>
      <c r="AC7245" s="222"/>
      <c r="AD7245" s="179"/>
      <c r="AE7245" s="179"/>
      <c r="AF7245" s="179"/>
      <c r="AG7245" s="179"/>
      <c r="AH7245" s="179"/>
      <c r="AI7245" s="179"/>
      <c r="AJ7245" s="179"/>
    </row>
    <row r="7246" spans="2:36" x14ac:dyDescent="0.3">
      <c r="B7246" s="224">
        <v>732300</v>
      </c>
      <c r="C7246" s="209">
        <v>311227</v>
      </c>
      <c r="D7246" s="206">
        <f t="shared" si="701"/>
        <v>0.42499931721971868</v>
      </c>
      <c r="E7246" s="208">
        <f t="shared" si="702"/>
        <v>0.45</v>
      </c>
      <c r="F7246" s="207">
        <v>17117.48</v>
      </c>
      <c r="G7246" s="207">
        <v>24898.16</v>
      </c>
      <c r="H7246" s="207">
        <v>28010.43</v>
      </c>
      <c r="I7246" s="214">
        <f t="shared" si="703"/>
        <v>292921</v>
      </c>
      <c r="J7246" s="211">
        <f t="shared" si="704"/>
        <v>0.40000136556056259</v>
      </c>
      <c r="K7246" s="212">
        <f t="shared" si="705"/>
        <v>0.45</v>
      </c>
      <c r="L7246" s="214">
        <f t="shared" si="706"/>
        <v>16110.655000000001</v>
      </c>
      <c r="M7246" s="213">
        <f t="shared" si="707"/>
        <v>23433.68</v>
      </c>
      <c r="N7246" s="213">
        <f t="shared" si="708"/>
        <v>26362.89</v>
      </c>
      <c r="O7246" s="242">
        <f t="shared" si="709"/>
        <v>0.51519999999974975</v>
      </c>
      <c r="P7246" s="242"/>
      <c r="Q7246" s="179"/>
      <c r="R7246" s="179"/>
      <c r="S7246" s="179"/>
      <c r="T7246" s="179"/>
      <c r="U7246" s="179"/>
      <c r="V7246" s="179"/>
      <c r="W7246" s="179"/>
      <c r="X7246" s="179"/>
      <c r="Y7246" s="179"/>
      <c r="Z7246" s="179"/>
      <c r="AA7246" s="222"/>
      <c r="AB7246" s="222"/>
      <c r="AC7246" s="222"/>
      <c r="AD7246" s="179"/>
      <c r="AE7246" s="179"/>
      <c r="AF7246" s="179"/>
      <c r="AG7246" s="179"/>
      <c r="AH7246" s="179"/>
      <c r="AI7246" s="179"/>
      <c r="AJ7246" s="179"/>
    </row>
    <row r="7247" spans="2:36" x14ac:dyDescent="0.3">
      <c r="B7247" s="224">
        <v>732400</v>
      </c>
      <c r="C7247" s="209">
        <v>311272</v>
      </c>
      <c r="D7247" s="206">
        <f t="shared" si="701"/>
        <v>0.42500273074822503</v>
      </c>
      <c r="E7247" s="208">
        <f t="shared" si="702"/>
        <v>0.45</v>
      </c>
      <c r="F7247" s="207">
        <v>17119.96</v>
      </c>
      <c r="G7247" s="207">
        <v>24901.759999999998</v>
      </c>
      <c r="H7247" s="207">
        <v>28014.48</v>
      </c>
      <c r="I7247" s="214">
        <f t="shared" si="703"/>
        <v>292966</v>
      </c>
      <c r="J7247" s="211">
        <f t="shared" si="704"/>
        <v>0.40000819224467504</v>
      </c>
      <c r="K7247" s="212">
        <f t="shared" si="705"/>
        <v>0.45</v>
      </c>
      <c r="L7247" s="214">
        <f t="shared" si="706"/>
        <v>16113.13</v>
      </c>
      <c r="M7247" s="213">
        <f t="shared" si="707"/>
        <v>23437.279999999999</v>
      </c>
      <c r="N7247" s="213">
        <f t="shared" si="708"/>
        <v>26366.94</v>
      </c>
      <c r="O7247" s="242">
        <f t="shared" si="709"/>
        <v>0.51530000000002474</v>
      </c>
      <c r="P7247" s="242"/>
      <c r="Q7247" s="179"/>
      <c r="R7247" s="179"/>
      <c r="S7247" s="179"/>
      <c r="T7247" s="179"/>
      <c r="U7247" s="179"/>
      <c r="V7247" s="179"/>
      <c r="W7247" s="179"/>
      <c r="X7247" s="179"/>
      <c r="Y7247" s="179"/>
      <c r="Z7247" s="179"/>
      <c r="AA7247" s="222"/>
      <c r="AB7247" s="222"/>
      <c r="AC7247" s="222"/>
      <c r="AD7247" s="179"/>
      <c r="AE7247" s="179"/>
      <c r="AF7247" s="179"/>
      <c r="AG7247" s="179"/>
      <c r="AH7247" s="179"/>
      <c r="AI7247" s="179"/>
      <c r="AJ7247" s="179"/>
    </row>
    <row r="7248" spans="2:36" x14ac:dyDescent="0.3">
      <c r="B7248" s="224">
        <v>732500</v>
      </c>
      <c r="C7248" s="209">
        <v>311317</v>
      </c>
      <c r="D7248" s="206">
        <f t="shared" si="701"/>
        <v>0.42500614334470987</v>
      </c>
      <c r="E7248" s="208">
        <f t="shared" si="702"/>
        <v>0.45</v>
      </c>
      <c r="F7248" s="207">
        <v>17122.43</v>
      </c>
      <c r="G7248" s="207">
        <v>24905.360000000001</v>
      </c>
      <c r="H7248" s="207">
        <v>28018.53</v>
      </c>
      <c r="I7248" s="214">
        <f t="shared" si="703"/>
        <v>293011</v>
      </c>
      <c r="J7248" s="211">
        <f t="shared" si="704"/>
        <v>0.40001501706484643</v>
      </c>
      <c r="K7248" s="212">
        <f t="shared" si="705"/>
        <v>0.45</v>
      </c>
      <c r="L7248" s="214">
        <f t="shared" si="706"/>
        <v>16115.605</v>
      </c>
      <c r="M7248" s="213">
        <f t="shared" si="707"/>
        <v>23440.880000000001</v>
      </c>
      <c r="N7248" s="213">
        <f t="shared" si="708"/>
        <v>26370.989999999998</v>
      </c>
      <c r="O7248" s="242">
        <f t="shared" si="709"/>
        <v>0.51519999999964061</v>
      </c>
      <c r="P7248" s="242"/>
      <c r="Q7248" s="179"/>
      <c r="R7248" s="179"/>
      <c r="S7248" s="179"/>
      <c r="T7248" s="179"/>
      <c r="U7248" s="179"/>
      <c r="V7248" s="179"/>
      <c r="W7248" s="179"/>
      <c r="X7248" s="179"/>
      <c r="Y7248" s="179"/>
      <c r="Z7248" s="179"/>
      <c r="AA7248" s="222"/>
      <c r="AB7248" s="222"/>
      <c r="AC7248" s="222"/>
      <c r="AD7248" s="179"/>
      <c r="AE7248" s="179"/>
      <c r="AF7248" s="179"/>
      <c r="AG7248" s="179"/>
      <c r="AH7248" s="179"/>
      <c r="AI7248" s="179"/>
      <c r="AJ7248" s="179"/>
    </row>
    <row r="7249" spans="2:36" x14ac:dyDescent="0.3">
      <c r="B7249" s="224">
        <v>732600</v>
      </c>
      <c r="C7249" s="209">
        <v>311362</v>
      </c>
      <c r="D7249" s="206">
        <f t="shared" si="701"/>
        <v>0.42500955500955501</v>
      </c>
      <c r="E7249" s="208">
        <f t="shared" si="702"/>
        <v>0.45</v>
      </c>
      <c r="F7249" s="207">
        <v>17124.91</v>
      </c>
      <c r="G7249" s="207">
        <v>24908.959999999999</v>
      </c>
      <c r="H7249" s="207">
        <v>28022.58</v>
      </c>
      <c r="I7249" s="214">
        <f t="shared" si="703"/>
        <v>293056</v>
      </c>
      <c r="J7249" s="211">
        <f t="shared" si="704"/>
        <v>0.40002184002184005</v>
      </c>
      <c r="K7249" s="212">
        <f t="shared" si="705"/>
        <v>0.45</v>
      </c>
      <c r="L7249" s="214">
        <f t="shared" si="706"/>
        <v>16118.08</v>
      </c>
      <c r="M7249" s="213">
        <f t="shared" si="707"/>
        <v>23444.48</v>
      </c>
      <c r="N7249" s="213">
        <f t="shared" si="708"/>
        <v>26375.039999999997</v>
      </c>
      <c r="O7249" s="242">
        <f t="shared" si="709"/>
        <v>0.5152999999999156</v>
      </c>
      <c r="P7249" s="242"/>
      <c r="Q7249" s="179"/>
      <c r="R7249" s="179"/>
      <c r="S7249" s="179"/>
      <c r="T7249" s="179"/>
      <c r="U7249" s="179"/>
      <c r="V7249" s="179"/>
      <c r="W7249" s="179"/>
      <c r="X7249" s="179"/>
      <c r="Y7249" s="179"/>
      <c r="Z7249" s="179"/>
      <c r="AA7249" s="222"/>
      <c r="AB7249" s="222"/>
      <c r="AC7249" s="222"/>
      <c r="AD7249" s="179"/>
      <c r="AE7249" s="179"/>
      <c r="AF7249" s="179"/>
      <c r="AG7249" s="179"/>
      <c r="AH7249" s="179"/>
      <c r="AI7249" s="179"/>
      <c r="AJ7249" s="179"/>
    </row>
    <row r="7250" spans="2:36" x14ac:dyDescent="0.3">
      <c r="B7250" s="224">
        <v>732700</v>
      </c>
      <c r="C7250" s="209">
        <v>311407</v>
      </c>
      <c r="D7250" s="206">
        <f t="shared" si="701"/>
        <v>0.42501296574314179</v>
      </c>
      <c r="E7250" s="208">
        <f t="shared" si="702"/>
        <v>0.45</v>
      </c>
      <c r="F7250" s="207">
        <v>17127.38</v>
      </c>
      <c r="G7250" s="207">
        <v>24912.560000000001</v>
      </c>
      <c r="H7250" s="207">
        <v>28026.63</v>
      </c>
      <c r="I7250" s="214">
        <f t="shared" si="703"/>
        <v>293101</v>
      </c>
      <c r="J7250" s="211">
        <f t="shared" si="704"/>
        <v>0.40002866111641872</v>
      </c>
      <c r="K7250" s="212">
        <f t="shared" si="705"/>
        <v>0.45</v>
      </c>
      <c r="L7250" s="214">
        <f t="shared" si="706"/>
        <v>16120.555</v>
      </c>
      <c r="M7250" s="213">
        <f t="shared" si="707"/>
        <v>23448.080000000002</v>
      </c>
      <c r="N7250" s="213">
        <f t="shared" si="708"/>
        <v>26379.09</v>
      </c>
      <c r="O7250" s="242">
        <f t="shared" si="709"/>
        <v>0.51520000000007715</v>
      </c>
      <c r="P7250" s="242"/>
      <c r="Q7250" s="179"/>
      <c r="R7250" s="179"/>
      <c r="S7250" s="179"/>
      <c r="T7250" s="179"/>
      <c r="U7250" s="179"/>
      <c r="V7250" s="179"/>
      <c r="W7250" s="179"/>
      <c r="X7250" s="179"/>
      <c r="Y7250" s="179"/>
      <c r="Z7250" s="179"/>
      <c r="AA7250" s="222"/>
      <c r="AB7250" s="222"/>
      <c r="AC7250" s="222"/>
      <c r="AD7250" s="179"/>
      <c r="AE7250" s="179"/>
      <c r="AF7250" s="179"/>
      <c r="AG7250" s="179"/>
      <c r="AH7250" s="179"/>
      <c r="AI7250" s="179"/>
      <c r="AJ7250" s="179"/>
    </row>
    <row r="7251" spans="2:36" x14ac:dyDescent="0.3">
      <c r="B7251" s="224">
        <v>732800</v>
      </c>
      <c r="C7251" s="209">
        <v>311452</v>
      </c>
      <c r="D7251" s="206">
        <f t="shared" si="701"/>
        <v>0.42501637554585153</v>
      </c>
      <c r="E7251" s="208">
        <f t="shared" si="702"/>
        <v>0.45</v>
      </c>
      <c r="F7251" s="207">
        <v>17129.86</v>
      </c>
      <c r="G7251" s="207">
        <v>24916.16</v>
      </c>
      <c r="H7251" s="207">
        <v>28030.68</v>
      </c>
      <c r="I7251" s="214">
        <f t="shared" si="703"/>
        <v>293146</v>
      </c>
      <c r="J7251" s="211">
        <f t="shared" si="704"/>
        <v>0.400035480349345</v>
      </c>
      <c r="K7251" s="212">
        <f t="shared" si="705"/>
        <v>0.45</v>
      </c>
      <c r="L7251" s="214">
        <f t="shared" si="706"/>
        <v>16123.03</v>
      </c>
      <c r="M7251" s="213">
        <f t="shared" si="707"/>
        <v>23451.68</v>
      </c>
      <c r="N7251" s="213">
        <f t="shared" si="708"/>
        <v>26383.14</v>
      </c>
      <c r="O7251" s="242">
        <f t="shared" si="709"/>
        <v>0.51529999999977005</v>
      </c>
      <c r="P7251" s="242"/>
      <c r="Q7251" s="179"/>
      <c r="R7251" s="179"/>
      <c r="S7251" s="179"/>
      <c r="T7251" s="179"/>
      <c r="U7251" s="179"/>
      <c r="V7251" s="179"/>
      <c r="W7251" s="179"/>
      <c r="X7251" s="179"/>
      <c r="Y7251" s="179"/>
      <c r="Z7251" s="179"/>
      <c r="AA7251" s="222"/>
      <c r="AB7251" s="222"/>
      <c r="AC7251" s="222"/>
      <c r="AD7251" s="179"/>
      <c r="AE7251" s="179"/>
      <c r="AF7251" s="179"/>
      <c r="AG7251" s="179"/>
      <c r="AH7251" s="179"/>
      <c r="AI7251" s="179"/>
      <c r="AJ7251" s="179"/>
    </row>
    <row r="7252" spans="2:36" x14ac:dyDescent="0.3">
      <c r="B7252" s="224">
        <v>732900</v>
      </c>
      <c r="C7252" s="209">
        <v>311497</v>
      </c>
      <c r="D7252" s="206">
        <f t="shared" si="701"/>
        <v>0.42501978441806521</v>
      </c>
      <c r="E7252" s="208">
        <f t="shared" si="702"/>
        <v>0.45</v>
      </c>
      <c r="F7252" s="207">
        <v>17132.330000000002</v>
      </c>
      <c r="G7252" s="207">
        <v>24919.759999999998</v>
      </c>
      <c r="H7252" s="207">
        <v>28034.73</v>
      </c>
      <c r="I7252" s="214">
        <f t="shared" si="703"/>
        <v>293191</v>
      </c>
      <c r="J7252" s="211">
        <f t="shared" si="704"/>
        <v>0.40004229772138084</v>
      </c>
      <c r="K7252" s="212">
        <f t="shared" si="705"/>
        <v>0.45</v>
      </c>
      <c r="L7252" s="214">
        <f t="shared" si="706"/>
        <v>16125.504999999999</v>
      </c>
      <c r="M7252" s="213">
        <f t="shared" si="707"/>
        <v>23455.279999999999</v>
      </c>
      <c r="N7252" s="213">
        <f t="shared" si="708"/>
        <v>26387.19</v>
      </c>
      <c r="O7252" s="242">
        <f t="shared" si="709"/>
        <v>0.51519999999996802</v>
      </c>
      <c r="P7252" s="242"/>
      <c r="Q7252" s="179"/>
      <c r="R7252" s="179"/>
      <c r="S7252" s="179"/>
      <c r="T7252" s="179"/>
      <c r="U7252" s="179"/>
      <c r="V7252" s="179"/>
      <c r="W7252" s="179"/>
      <c r="X7252" s="179"/>
      <c r="Y7252" s="179"/>
      <c r="Z7252" s="179"/>
      <c r="AA7252" s="222"/>
      <c r="AB7252" s="222"/>
      <c r="AC7252" s="222"/>
      <c r="AD7252" s="179"/>
      <c r="AE7252" s="179"/>
      <c r="AF7252" s="179"/>
      <c r="AG7252" s="179"/>
      <c r="AH7252" s="179"/>
      <c r="AI7252" s="179"/>
      <c r="AJ7252" s="179"/>
    </row>
    <row r="7253" spans="2:36" x14ac:dyDescent="0.3">
      <c r="B7253" s="224">
        <v>733000</v>
      </c>
      <c r="C7253" s="209">
        <v>311542</v>
      </c>
      <c r="D7253" s="206">
        <f t="shared" si="701"/>
        <v>0.42502319236016373</v>
      </c>
      <c r="E7253" s="208">
        <f t="shared" si="702"/>
        <v>0.45</v>
      </c>
      <c r="F7253" s="207">
        <v>17134.810000000001</v>
      </c>
      <c r="G7253" s="207">
        <v>24923.360000000001</v>
      </c>
      <c r="H7253" s="207">
        <v>28038.78</v>
      </c>
      <c r="I7253" s="214">
        <f t="shared" si="703"/>
        <v>293236</v>
      </c>
      <c r="J7253" s="211">
        <f t="shared" si="704"/>
        <v>0.40004911323328785</v>
      </c>
      <c r="K7253" s="212">
        <f t="shared" si="705"/>
        <v>0.45</v>
      </c>
      <c r="L7253" s="214">
        <f t="shared" si="706"/>
        <v>16127.98</v>
      </c>
      <c r="M7253" s="213">
        <f t="shared" si="707"/>
        <v>23458.880000000001</v>
      </c>
      <c r="N7253" s="213">
        <f t="shared" si="708"/>
        <v>26391.239999999998</v>
      </c>
      <c r="O7253" s="242">
        <f t="shared" si="709"/>
        <v>0.51529999999966092</v>
      </c>
      <c r="P7253" s="242"/>
      <c r="Q7253" s="179"/>
      <c r="R7253" s="179"/>
      <c r="S7253" s="179"/>
      <c r="T7253" s="179"/>
      <c r="U7253" s="179"/>
      <c r="V7253" s="179"/>
      <c r="W7253" s="179"/>
      <c r="X7253" s="179"/>
      <c r="Y7253" s="179"/>
      <c r="Z7253" s="179"/>
      <c r="AA7253" s="222"/>
      <c r="AB7253" s="222"/>
      <c r="AC7253" s="222"/>
      <c r="AD7253" s="179"/>
      <c r="AE7253" s="179"/>
      <c r="AF7253" s="179"/>
      <c r="AG7253" s="179"/>
      <c r="AH7253" s="179"/>
      <c r="AI7253" s="179"/>
      <c r="AJ7253" s="179"/>
    </row>
    <row r="7254" spans="2:36" x14ac:dyDescent="0.3">
      <c r="B7254" s="224">
        <v>733100</v>
      </c>
      <c r="C7254" s="209">
        <v>311587</v>
      </c>
      <c r="D7254" s="206">
        <f t="shared" si="701"/>
        <v>0.42502659937252762</v>
      </c>
      <c r="E7254" s="208">
        <f t="shared" si="702"/>
        <v>0.45</v>
      </c>
      <c r="F7254" s="207">
        <v>17137.28</v>
      </c>
      <c r="G7254" s="207">
        <v>24926.959999999999</v>
      </c>
      <c r="H7254" s="207">
        <v>28042.83</v>
      </c>
      <c r="I7254" s="214">
        <f t="shared" si="703"/>
        <v>293281</v>
      </c>
      <c r="J7254" s="211">
        <f t="shared" si="704"/>
        <v>0.40005592688582731</v>
      </c>
      <c r="K7254" s="212">
        <f t="shared" si="705"/>
        <v>0.45</v>
      </c>
      <c r="L7254" s="214">
        <f t="shared" si="706"/>
        <v>16130.455</v>
      </c>
      <c r="M7254" s="213">
        <f t="shared" si="707"/>
        <v>23462.48</v>
      </c>
      <c r="N7254" s="213">
        <f t="shared" si="708"/>
        <v>26395.289999999997</v>
      </c>
      <c r="O7254" s="242">
        <f t="shared" si="709"/>
        <v>0.51520000000044097</v>
      </c>
      <c r="P7254" s="242"/>
      <c r="Q7254" s="179"/>
      <c r="R7254" s="179"/>
      <c r="S7254" s="179"/>
      <c r="T7254" s="179"/>
      <c r="U7254" s="179"/>
      <c r="V7254" s="179"/>
      <c r="W7254" s="179"/>
      <c r="X7254" s="179"/>
      <c r="Y7254" s="179"/>
      <c r="Z7254" s="179"/>
      <c r="AA7254" s="222"/>
      <c r="AB7254" s="222"/>
      <c r="AC7254" s="222"/>
      <c r="AD7254" s="179"/>
      <c r="AE7254" s="179"/>
      <c r="AF7254" s="179"/>
      <c r="AG7254" s="179"/>
      <c r="AH7254" s="179"/>
      <c r="AI7254" s="179"/>
      <c r="AJ7254" s="179"/>
    </row>
    <row r="7255" spans="2:36" x14ac:dyDescent="0.3">
      <c r="B7255" s="224">
        <v>733200</v>
      </c>
      <c r="C7255" s="209">
        <v>311632</v>
      </c>
      <c r="D7255" s="206">
        <f t="shared" si="701"/>
        <v>0.42503000545553737</v>
      </c>
      <c r="E7255" s="208">
        <f t="shared" si="702"/>
        <v>0.45</v>
      </c>
      <c r="F7255" s="207">
        <v>17139.759999999998</v>
      </c>
      <c r="G7255" s="207">
        <v>24930.560000000001</v>
      </c>
      <c r="H7255" s="207">
        <v>28046.880000000001</v>
      </c>
      <c r="I7255" s="214">
        <f t="shared" si="703"/>
        <v>293326</v>
      </c>
      <c r="J7255" s="211">
        <f t="shared" si="704"/>
        <v>0.40006273867975994</v>
      </c>
      <c r="K7255" s="212">
        <f t="shared" si="705"/>
        <v>0.45</v>
      </c>
      <c r="L7255" s="214">
        <f t="shared" si="706"/>
        <v>16132.93</v>
      </c>
      <c r="M7255" s="213">
        <f t="shared" si="707"/>
        <v>23466.080000000002</v>
      </c>
      <c r="N7255" s="213">
        <f t="shared" si="708"/>
        <v>26399.34</v>
      </c>
      <c r="O7255" s="242">
        <f t="shared" si="709"/>
        <v>0.51530000000013387</v>
      </c>
      <c r="P7255" s="242"/>
      <c r="Q7255" s="179"/>
      <c r="R7255" s="179"/>
      <c r="S7255" s="179"/>
      <c r="T7255" s="179"/>
      <c r="U7255" s="179"/>
      <c r="V7255" s="179"/>
      <c r="W7255" s="179"/>
      <c r="X7255" s="179"/>
      <c r="Y7255" s="179"/>
      <c r="Z7255" s="179"/>
      <c r="AA7255" s="222"/>
      <c r="AB7255" s="222"/>
      <c r="AC7255" s="222"/>
      <c r="AD7255" s="179"/>
      <c r="AE7255" s="179"/>
      <c r="AF7255" s="179"/>
      <c r="AG7255" s="179"/>
      <c r="AH7255" s="179"/>
      <c r="AI7255" s="179"/>
      <c r="AJ7255" s="179"/>
    </row>
    <row r="7256" spans="2:36" x14ac:dyDescent="0.3">
      <c r="B7256" s="224">
        <v>733300</v>
      </c>
      <c r="C7256" s="209">
        <v>311677</v>
      </c>
      <c r="D7256" s="206">
        <f t="shared" ref="D7256:D7319" si="710">C7256/B7256</f>
        <v>0.42503341060957317</v>
      </c>
      <c r="E7256" s="208">
        <f t="shared" ref="E7256:E7319" si="711">(C7256-C7255)/(B7256-B7255)</f>
        <v>0.45</v>
      </c>
      <c r="F7256" s="207">
        <v>17142.23</v>
      </c>
      <c r="G7256" s="207">
        <v>24934.16</v>
      </c>
      <c r="H7256" s="207">
        <v>28050.93</v>
      </c>
      <c r="I7256" s="214">
        <f t="shared" si="703"/>
        <v>293371</v>
      </c>
      <c r="J7256" s="211">
        <f t="shared" si="704"/>
        <v>0.40006954861584615</v>
      </c>
      <c r="K7256" s="212">
        <f t="shared" si="705"/>
        <v>0.45</v>
      </c>
      <c r="L7256" s="214">
        <f t="shared" si="706"/>
        <v>16135.405000000001</v>
      </c>
      <c r="M7256" s="213">
        <f t="shared" si="707"/>
        <v>23469.68</v>
      </c>
      <c r="N7256" s="213">
        <f t="shared" si="708"/>
        <v>26403.39</v>
      </c>
      <c r="O7256" s="242">
        <f t="shared" si="709"/>
        <v>0.51519999999974975</v>
      </c>
      <c r="P7256" s="242"/>
      <c r="Q7256" s="179"/>
      <c r="R7256" s="179"/>
      <c r="S7256" s="179"/>
      <c r="T7256" s="179"/>
      <c r="U7256" s="179"/>
      <c r="V7256" s="179"/>
      <c r="W7256" s="179"/>
      <c r="X7256" s="179"/>
      <c r="Y7256" s="179"/>
      <c r="Z7256" s="179"/>
      <c r="AA7256" s="222"/>
      <c r="AB7256" s="222"/>
      <c r="AC7256" s="222"/>
      <c r="AD7256" s="179"/>
      <c r="AE7256" s="179"/>
      <c r="AF7256" s="179"/>
      <c r="AG7256" s="179"/>
      <c r="AH7256" s="179"/>
      <c r="AI7256" s="179"/>
      <c r="AJ7256" s="179"/>
    </row>
    <row r="7257" spans="2:36" x14ac:dyDescent="0.3">
      <c r="B7257" s="224">
        <v>733400</v>
      </c>
      <c r="C7257" s="209">
        <v>311722</v>
      </c>
      <c r="D7257" s="206">
        <f t="shared" si="710"/>
        <v>0.42503681483501499</v>
      </c>
      <c r="E7257" s="208">
        <f t="shared" si="711"/>
        <v>0.45</v>
      </c>
      <c r="F7257" s="207">
        <v>17144.71</v>
      </c>
      <c r="G7257" s="207">
        <v>24937.759999999998</v>
      </c>
      <c r="H7257" s="207">
        <v>28054.98</v>
      </c>
      <c r="I7257" s="214">
        <f t="shared" si="703"/>
        <v>293416</v>
      </c>
      <c r="J7257" s="211">
        <f t="shared" si="704"/>
        <v>0.40007635669484592</v>
      </c>
      <c r="K7257" s="212">
        <f t="shared" si="705"/>
        <v>0.45</v>
      </c>
      <c r="L7257" s="214">
        <f t="shared" si="706"/>
        <v>16137.88</v>
      </c>
      <c r="M7257" s="213">
        <f t="shared" si="707"/>
        <v>23473.279999999999</v>
      </c>
      <c r="N7257" s="213">
        <f t="shared" si="708"/>
        <v>26407.439999999999</v>
      </c>
      <c r="O7257" s="242">
        <f t="shared" si="709"/>
        <v>0.51530000000002474</v>
      </c>
      <c r="P7257" s="242"/>
      <c r="Q7257" s="179"/>
      <c r="R7257" s="179"/>
      <c r="S7257" s="179"/>
      <c r="T7257" s="179"/>
      <c r="U7257" s="179"/>
      <c r="V7257" s="179"/>
      <c r="W7257" s="179"/>
      <c r="X7257" s="179"/>
      <c r="Y7257" s="179"/>
      <c r="Z7257" s="179"/>
      <c r="AA7257" s="222"/>
      <c r="AB7257" s="222"/>
      <c r="AC7257" s="222"/>
      <c r="AD7257" s="179"/>
      <c r="AE7257" s="179"/>
      <c r="AF7257" s="179"/>
      <c r="AG7257" s="179"/>
      <c r="AH7257" s="179"/>
      <c r="AI7257" s="179"/>
      <c r="AJ7257" s="179"/>
    </row>
    <row r="7258" spans="2:36" x14ac:dyDescent="0.3">
      <c r="B7258" s="224">
        <v>733500</v>
      </c>
      <c r="C7258" s="209">
        <v>311767</v>
      </c>
      <c r="D7258" s="206">
        <f t="shared" si="710"/>
        <v>0.42504021813224269</v>
      </c>
      <c r="E7258" s="208">
        <f t="shared" si="711"/>
        <v>0.45</v>
      </c>
      <c r="F7258" s="207">
        <v>17147.18</v>
      </c>
      <c r="G7258" s="207">
        <v>24941.360000000001</v>
      </c>
      <c r="H7258" s="207">
        <v>28059.03</v>
      </c>
      <c r="I7258" s="214">
        <f t="shared" si="703"/>
        <v>293461</v>
      </c>
      <c r="J7258" s="211">
        <f t="shared" si="704"/>
        <v>0.40008316291751872</v>
      </c>
      <c r="K7258" s="212">
        <f t="shared" si="705"/>
        <v>0.45</v>
      </c>
      <c r="L7258" s="214">
        <f t="shared" si="706"/>
        <v>16140.355</v>
      </c>
      <c r="M7258" s="213">
        <f t="shared" si="707"/>
        <v>23476.880000000001</v>
      </c>
      <c r="N7258" s="213">
        <f t="shared" si="708"/>
        <v>26411.489999999998</v>
      </c>
      <c r="O7258" s="242">
        <f t="shared" si="709"/>
        <v>0.51519999999964061</v>
      </c>
      <c r="P7258" s="242"/>
      <c r="Q7258" s="179"/>
      <c r="R7258" s="179"/>
      <c r="S7258" s="179"/>
      <c r="T7258" s="179"/>
      <c r="U7258" s="179"/>
      <c r="V7258" s="179"/>
      <c r="W7258" s="179"/>
      <c r="X7258" s="179"/>
      <c r="Y7258" s="179"/>
      <c r="Z7258" s="179"/>
      <c r="AA7258" s="222"/>
      <c r="AB7258" s="222"/>
      <c r="AC7258" s="222"/>
      <c r="AD7258" s="179"/>
      <c r="AE7258" s="179"/>
      <c r="AF7258" s="179"/>
      <c r="AG7258" s="179"/>
      <c r="AH7258" s="179"/>
      <c r="AI7258" s="179"/>
      <c r="AJ7258" s="179"/>
    </row>
    <row r="7259" spans="2:36" x14ac:dyDescent="0.3">
      <c r="B7259" s="224">
        <v>733600</v>
      </c>
      <c r="C7259" s="209">
        <v>311812</v>
      </c>
      <c r="D7259" s="206">
        <f t="shared" si="710"/>
        <v>0.42504362050163574</v>
      </c>
      <c r="E7259" s="208">
        <f t="shared" si="711"/>
        <v>0.45</v>
      </c>
      <c r="F7259" s="207">
        <v>17149.66</v>
      </c>
      <c r="G7259" s="207">
        <v>24944.959999999999</v>
      </c>
      <c r="H7259" s="207">
        <v>28063.08</v>
      </c>
      <c r="I7259" s="214">
        <f t="shared" si="703"/>
        <v>293506</v>
      </c>
      <c r="J7259" s="211">
        <f t="shared" si="704"/>
        <v>0.40008996728462376</v>
      </c>
      <c r="K7259" s="212">
        <f t="shared" si="705"/>
        <v>0.45</v>
      </c>
      <c r="L7259" s="214">
        <f t="shared" si="706"/>
        <v>16142.83</v>
      </c>
      <c r="M7259" s="213">
        <f t="shared" si="707"/>
        <v>23480.48</v>
      </c>
      <c r="N7259" s="213">
        <f t="shared" si="708"/>
        <v>26415.539999999997</v>
      </c>
      <c r="O7259" s="242">
        <f t="shared" si="709"/>
        <v>0.5152999999999156</v>
      </c>
      <c r="P7259" s="242"/>
      <c r="Q7259" s="179"/>
      <c r="R7259" s="179"/>
      <c r="S7259" s="179"/>
      <c r="T7259" s="179"/>
      <c r="U7259" s="179"/>
      <c r="V7259" s="179"/>
      <c r="W7259" s="179"/>
      <c r="X7259" s="179"/>
      <c r="Y7259" s="179"/>
      <c r="Z7259" s="179"/>
      <c r="AA7259" s="222"/>
      <c r="AB7259" s="222"/>
      <c r="AC7259" s="222"/>
      <c r="AD7259" s="179"/>
      <c r="AE7259" s="179"/>
      <c r="AF7259" s="179"/>
      <c r="AG7259" s="179"/>
      <c r="AH7259" s="179"/>
      <c r="AI7259" s="179"/>
      <c r="AJ7259" s="179"/>
    </row>
    <row r="7260" spans="2:36" x14ac:dyDescent="0.3">
      <c r="B7260" s="224">
        <v>733700</v>
      </c>
      <c r="C7260" s="209">
        <v>311857</v>
      </c>
      <c r="D7260" s="206">
        <f t="shared" si="710"/>
        <v>0.42504702194357369</v>
      </c>
      <c r="E7260" s="208">
        <f t="shared" si="711"/>
        <v>0.45</v>
      </c>
      <c r="F7260" s="207">
        <v>17152.13</v>
      </c>
      <c r="G7260" s="207">
        <v>24948.560000000001</v>
      </c>
      <c r="H7260" s="207">
        <v>28067.13</v>
      </c>
      <c r="I7260" s="214">
        <f t="shared" si="703"/>
        <v>293551</v>
      </c>
      <c r="J7260" s="211">
        <f t="shared" si="704"/>
        <v>0.40009676979691972</v>
      </c>
      <c r="K7260" s="212">
        <f t="shared" si="705"/>
        <v>0.45</v>
      </c>
      <c r="L7260" s="214">
        <f t="shared" si="706"/>
        <v>16145.305</v>
      </c>
      <c r="M7260" s="213">
        <f t="shared" si="707"/>
        <v>23484.080000000002</v>
      </c>
      <c r="N7260" s="213">
        <f t="shared" si="708"/>
        <v>26419.59</v>
      </c>
      <c r="O7260" s="242">
        <f t="shared" si="709"/>
        <v>0.51520000000007715</v>
      </c>
      <c r="P7260" s="242"/>
      <c r="Q7260" s="179"/>
      <c r="R7260" s="179"/>
      <c r="S7260" s="179"/>
      <c r="T7260" s="179"/>
      <c r="U7260" s="179"/>
      <c r="V7260" s="179"/>
      <c r="W7260" s="179"/>
      <c r="X7260" s="179"/>
      <c r="Y7260" s="179"/>
      <c r="Z7260" s="179"/>
      <c r="AA7260" s="222"/>
      <c r="AB7260" s="222"/>
      <c r="AC7260" s="222"/>
      <c r="AD7260" s="179"/>
      <c r="AE7260" s="179"/>
      <c r="AF7260" s="179"/>
      <c r="AG7260" s="179"/>
      <c r="AH7260" s="179"/>
      <c r="AI7260" s="179"/>
      <c r="AJ7260" s="179"/>
    </row>
    <row r="7261" spans="2:36" x14ac:dyDescent="0.3">
      <c r="B7261" s="224">
        <v>733800</v>
      </c>
      <c r="C7261" s="209">
        <v>311902</v>
      </c>
      <c r="D7261" s="206">
        <f t="shared" si="710"/>
        <v>0.42505042245843555</v>
      </c>
      <c r="E7261" s="208">
        <f t="shared" si="711"/>
        <v>0.45</v>
      </c>
      <c r="F7261" s="207">
        <v>17154.61</v>
      </c>
      <c r="G7261" s="207">
        <v>24952.16</v>
      </c>
      <c r="H7261" s="207">
        <v>28071.18</v>
      </c>
      <c r="I7261" s="214">
        <f t="shared" si="703"/>
        <v>293596</v>
      </c>
      <c r="J7261" s="211">
        <f t="shared" si="704"/>
        <v>0.40010357045516487</v>
      </c>
      <c r="K7261" s="212">
        <f t="shared" si="705"/>
        <v>0.45</v>
      </c>
      <c r="L7261" s="214">
        <f t="shared" si="706"/>
        <v>16147.78</v>
      </c>
      <c r="M7261" s="213">
        <f t="shared" si="707"/>
        <v>23487.68</v>
      </c>
      <c r="N7261" s="213">
        <f t="shared" si="708"/>
        <v>26423.64</v>
      </c>
      <c r="O7261" s="242">
        <f t="shared" si="709"/>
        <v>0.51529999999977005</v>
      </c>
      <c r="P7261" s="242"/>
      <c r="Q7261" s="179"/>
      <c r="R7261" s="179"/>
      <c r="S7261" s="179"/>
      <c r="T7261" s="179"/>
      <c r="U7261" s="179"/>
      <c r="V7261" s="179"/>
      <c r="W7261" s="179"/>
      <c r="X7261" s="179"/>
      <c r="Y7261" s="179"/>
      <c r="Z7261" s="179"/>
      <c r="AA7261" s="222"/>
      <c r="AB7261" s="222"/>
      <c r="AC7261" s="222"/>
      <c r="AD7261" s="179"/>
      <c r="AE7261" s="179"/>
      <c r="AF7261" s="179"/>
      <c r="AG7261" s="179"/>
      <c r="AH7261" s="179"/>
      <c r="AI7261" s="179"/>
      <c r="AJ7261" s="179"/>
    </row>
    <row r="7262" spans="2:36" x14ac:dyDescent="0.3">
      <c r="B7262" s="224">
        <v>733900</v>
      </c>
      <c r="C7262" s="209">
        <v>311947</v>
      </c>
      <c r="D7262" s="206">
        <f t="shared" si="710"/>
        <v>0.42505382204660036</v>
      </c>
      <c r="E7262" s="208">
        <f t="shared" si="711"/>
        <v>0.45</v>
      </c>
      <c r="F7262" s="207">
        <v>17157.080000000002</v>
      </c>
      <c r="G7262" s="207">
        <v>24955.759999999998</v>
      </c>
      <c r="H7262" s="207">
        <v>28075.23</v>
      </c>
      <c r="I7262" s="214">
        <f t="shared" si="703"/>
        <v>293641</v>
      </c>
      <c r="J7262" s="211">
        <f t="shared" si="704"/>
        <v>0.40011036926011717</v>
      </c>
      <c r="K7262" s="212">
        <f t="shared" si="705"/>
        <v>0.45</v>
      </c>
      <c r="L7262" s="214">
        <f t="shared" si="706"/>
        <v>16150.254999999999</v>
      </c>
      <c r="M7262" s="213">
        <f t="shared" si="707"/>
        <v>23491.279999999999</v>
      </c>
      <c r="N7262" s="213">
        <f t="shared" si="708"/>
        <v>26427.69</v>
      </c>
      <c r="O7262" s="242">
        <f t="shared" si="709"/>
        <v>0.51519999999996802</v>
      </c>
      <c r="P7262" s="242"/>
      <c r="Q7262" s="179"/>
      <c r="R7262" s="179"/>
      <c r="S7262" s="179"/>
      <c r="T7262" s="179"/>
      <c r="U7262" s="179"/>
      <c r="V7262" s="179"/>
      <c r="W7262" s="179"/>
      <c r="X7262" s="179"/>
      <c r="Y7262" s="179"/>
      <c r="Z7262" s="179"/>
      <c r="AA7262" s="222"/>
      <c r="AB7262" s="222"/>
      <c r="AC7262" s="222"/>
      <c r="AD7262" s="179"/>
      <c r="AE7262" s="179"/>
      <c r="AF7262" s="179"/>
      <c r="AG7262" s="179"/>
      <c r="AH7262" s="179"/>
      <c r="AI7262" s="179"/>
      <c r="AJ7262" s="179"/>
    </row>
    <row r="7263" spans="2:36" x14ac:dyDescent="0.3">
      <c r="B7263" s="224">
        <v>734000</v>
      </c>
      <c r="C7263" s="209">
        <v>311992</v>
      </c>
      <c r="D7263" s="206">
        <f t="shared" si="710"/>
        <v>0.42505722070844687</v>
      </c>
      <c r="E7263" s="208">
        <f t="shared" si="711"/>
        <v>0.45</v>
      </c>
      <c r="F7263" s="207">
        <v>17159.560000000001</v>
      </c>
      <c r="G7263" s="207">
        <v>24959.360000000001</v>
      </c>
      <c r="H7263" s="207">
        <v>28079.279999999999</v>
      </c>
      <c r="I7263" s="214">
        <f t="shared" si="703"/>
        <v>293686</v>
      </c>
      <c r="J7263" s="211">
        <f t="shared" si="704"/>
        <v>0.40011716621253407</v>
      </c>
      <c r="K7263" s="212">
        <f t="shared" si="705"/>
        <v>0.45</v>
      </c>
      <c r="L7263" s="214">
        <f t="shared" si="706"/>
        <v>16152.73</v>
      </c>
      <c r="M7263" s="213">
        <f t="shared" si="707"/>
        <v>23494.880000000001</v>
      </c>
      <c r="N7263" s="213">
        <f t="shared" si="708"/>
        <v>26431.739999999998</v>
      </c>
      <c r="O7263" s="242">
        <f t="shared" si="709"/>
        <v>0.51529999999966092</v>
      </c>
      <c r="P7263" s="242"/>
      <c r="Q7263" s="179"/>
      <c r="R7263" s="179"/>
      <c r="S7263" s="179"/>
      <c r="T7263" s="179"/>
      <c r="U7263" s="179"/>
      <c r="V7263" s="179"/>
      <c r="W7263" s="179"/>
      <c r="X7263" s="179"/>
      <c r="Y7263" s="179"/>
      <c r="Z7263" s="179"/>
      <c r="AA7263" s="222"/>
      <c r="AB7263" s="222"/>
      <c r="AC7263" s="222"/>
      <c r="AD7263" s="179"/>
      <c r="AE7263" s="179"/>
      <c r="AF7263" s="179"/>
      <c r="AG7263" s="179"/>
      <c r="AH7263" s="179"/>
      <c r="AI7263" s="179"/>
      <c r="AJ7263" s="179"/>
    </row>
    <row r="7264" spans="2:36" x14ac:dyDescent="0.3">
      <c r="B7264" s="224">
        <v>734100</v>
      </c>
      <c r="C7264" s="209">
        <v>312037</v>
      </c>
      <c r="D7264" s="206">
        <f t="shared" si="710"/>
        <v>0.42506061844435361</v>
      </c>
      <c r="E7264" s="208">
        <f t="shared" si="711"/>
        <v>0.45</v>
      </c>
      <c r="F7264" s="207">
        <v>17162.03</v>
      </c>
      <c r="G7264" s="207">
        <v>24962.959999999999</v>
      </c>
      <c r="H7264" s="207">
        <v>28083.33</v>
      </c>
      <c r="I7264" s="214">
        <f t="shared" si="703"/>
        <v>293731</v>
      </c>
      <c r="J7264" s="211">
        <f t="shared" si="704"/>
        <v>0.40012396131317257</v>
      </c>
      <c r="K7264" s="212">
        <f t="shared" si="705"/>
        <v>0.45</v>
      </c>
      <c r="L7264" s="214">
        <f t="shared" si="706"/>
        <v>16155.205</v>
      </c>
      <c r="M7264" s="213">
        <f t="shared" si="707"/>
        <v>23498.48</v>
      </c>
      <c r="N7264" s="213">
        <f t="shared" si="708"/>
        <v>26435.789999999997</v>
      </c>
      <c r="O7264" s="242">
        <f t="shared" si="709"/>
        <v>0.51520000000044097</v>
      </c>
      <c r="P7264" s="242"/>
      <c r="Q7264" s="179"/>
      <c r="R7264" s="179"/>
      <c r="S7264" s="179"/>
      <c r="T7264" s="179"/>
      <c r="U7264" s="179"/>
      <c r="V7264" s="179"/>
      <c r="W7264" s="179"/>
      <c r="X7264" s="179"/>
      <c r="Y7264" s="179"/>
      <c r="Z7264" s="179"/>
      <c r="AA7264" s="222"/>
      <c r="AB7264" s="222"/>
      <c r="AC7264" s="222"/>
      <c r="AD7264" s="179"/>
      <c r="AE7264" s="179"/>
      <c r="AF7264" s="179"/>
      <c r="AG7264" s="179"/>
      <c r="AH7264" s="179"/>
      <c r="AI7264" s="179"/>
      <c r="AJ7264" s="179"/>
    </row>
    <row r="7265" spans="2:36" x14ac:dyDescent="0.3">
      <c r="B7265" s="224">
        <v>734200</v>
      </c>
      <c r="C7265" s="209">
        <v>312082</v>
      </c>
      <c r="D7265" s="206">
        <f t="shared" si="710"/>
        <v>0.425064015254699</v>
      </c>
      <c r="E7265" s="208">
        <f t="shared" si="711"/>
        <v>0.45</v>
      </c>
      <c r="F7265" s="207">
        <v>17164.509999999998</v>
      </c>
      <c r="G7265" s="207">
        <v>24966.560000000001</v>
      </c>
      <c r="H7265" s="207">
        <v>28087.38</v>
      </c>
      <c r="I7265" s="214">
        <f t="shared" si="703"/>
        <v>293776</v>
      </c>
      <c r="J7265" s="211">
        <f t="shared" si="704"/>
        <v>0.4001307545627894</v>
      </c>
      <c r="K7265" s="212">
        <f t="shared" si="705"/>
        <v>0.45</v>
      </c>
      <c r="L7265" s="214">
        <f t="shared" si="706"/>
        <v>16157.68</v>
      </c>
      <c r="M7265" s="213">
        <f t="shared" si="707"/>
        <v>23502.080000000002</v>
      </c>
      <c r="N7265" s="213">
        <f t="shared" si="708"/>
        <v>26439.84</v>
      </c>
      <c r="O7265" s="242">
        <f t="shared" si="709"/>
        <v>0.51530000000013387</v>
      </c>
      <c r="P7265" s="242"/>
      <c r="Q7265" s="179"/>
      <c r="R7265" s="179"/>
      <c r="S7265" s="179"/>
      <c r="T7265" s="179"/>
      <c r="U7265" s="179"/>
      <c r="V7265" s="179"/>
      <c r="W7265" s="179"/>
      <c r="X7265" s="179"/>
      <c r="Y7265" s="179"/>
      <c r="Z7265" s="179"/>
      <c r="AA7265" s="222"/>
      <c r="AB7265" s="222"/>
      <c r="AC7265" s="222"/>
      <c r="AD7265" s="179"/>
      <c r="AE7265" s="179"/>
      <c r="AF7265" s="179"/>
      <c r="AG7265" s="179"/>
      <c r="AH7265" s="179"/>
      <c r="AI7265" s="179"/>
      <c r="AJ7265" s="179"/>
    </row>
    <row r="7266" spans="2:36" x14ac:dyDescent="0.3">
      <c r="B7266" s="224">
        <v>734300</v>
      </c>
      <c r="C7266" s="209">
        <v>312127</v>
      </c>
      <c r="D7266" s="206">
        <f t="shared" si="710"/>
        <v>0.42506741113986107</v>
      </c>
      <c r="E7266" s="208">
        <f t="shared" si="711"/>
        <v>0.45</v>
      </c>
      <c r="F7266" s="207">
        <v>17166.98</v>
      </c>
      <c r="G7266" s="207">
        <v>24970.16</v>
      </c>
      <c r="H7266" s="207">
        <v>28091.43</v>
      </c>
      <c r="I7266" s="214">
        <f t="shared" si="703"/>
        <v>293821</v>
      </c>
      <c r="J7266" s="211">
        <f t="shared" si="704"/>
        <v>0.40013754596214079</v>
      </c>
      <c r="K7266" s="212">
        <f t="shared" si="705"/>
        <v>0.45</v>
      </c>
      <c r="L7266" s="214">
        <f t="shared" si="706"/>
        <v>16160.155000000001</v>
      </c>
      <c r="M7266" s="213">
        <f t="shared" si="707"/>
        <v>23505.68</v>
      </c>
      <c r="N7266" s="213">
        <f t="shared" si="708"/>
        <v>26443.89</v>
      </c>
      <c r="O7266" s="242">
        <f t="shared" si="709"/>
        <v>0.51519999999974975</v>
      </c>
      <c r="P7266" s="242"/>
      <c r="Q7266" s="179"/>
      <c r="R7266" s="179"/>
      <c r="S7266" s="179"/>
      <c r="T7266" s="179"/>
      <c r="U7266" s="179"/>
      <c r="V7266" s="179"/>
      <c r="W7266" s="179"/>
      <c r="X7266" s="179"/>
      <c r="Y7266" s="179"/>
      <c r="Z7266" s="179"/>
      <c r="AA7266" s="222"/>
      <c r="AB7266" s="222"/>
      <c r="AC7266" s="222"/>
      <c r="AD7266" s="179"/>
      <c r="AE7266" s="179"/>
      <c r="AF7266" s="179"/>
      <c r="AG7266" s="179"/>
      <c r="AH7266" s="179"/>
      <c r="AI7266" s="179"/>
      <c r="AJ7266" s="179"/>
    </row>
    <row r="7267" spans="2:36" x14ac:dyDescent="0.3">
      <c r="B7267" s="224">
        <v>734400</v>
      </c>
      <c r="C7267" s="209">
        <v>312172</v>
      </c>
      <c r="D7267" s="206">
        <f t="shared" si="710"/>
        <v>0.42507080610021786</v>
      </c>
      <c r="E7267" s="208">
        <f t="shared" si="711"/>
        <v>0.45</v>
      </c>
      <c r="F7267" s="207">
        <v>17169.46</v>
      </c>
      <c r="G7267" s="207">
        <v>24973.759999999998</v>
      </c>
      <c r="H7267" s="207">
        <v>28095.48</v>
      </c>
      <c r="I7267" s="214">
        <f t="shared" si="703"/>
        <v>293866</v>
      </c>
      <c r="J7267" s="211">
        <f t="shared" si="704"/>
        <v>0.40014433551198259</v>
      </c>
      <c r="K7267" s="212">
        <f t="shared" si="705"/>
        <v>0.45</v>
      </c>
      <c r="L7267" s="214">
        <f t="shared" si="706"/>
        <v>16162.63</v>
      </c>
      <c r="M7267" s="213">
        <f t="shared" si="707"/>
        <v>23509.279999999999</v>
      </c>
      <c r="N7267" s="213">
        <f t="shared" si="708"/>
        <v>26447.94</v>
      </c>
      <c r="O7267" s="242">
        <f t="shared" si="709"/>
        <v>0.51530000000002474</v>
      </c>
      <c r="P7267" s="242"/>
      <c r="Q7267" s="179"/>
      <c r="R7267" s="179"/>
      <c r="S7267" s="179"/>
      <c r="T7267" s="179"/>
      <c r="U7267" s="179"/>
      <c r="V7267" s="179"/>
      <c r="W7267" s="179"/>
      <c r="X7267" s="179"/>
      <c r="Y7267" s="179"/>
      <c r="Z7267" s="179"/>
      <c r="AA7267" s="222"/>
      <c r="AB7267" s="222"/>
      <c r="AC7267" s="222"/>
      <c r="AD7267" s="179"/>
      <c r="AE7267" s="179"/>
      <c r="AF7267" s="179"/>
      <c r="AG7267" s="179"/>
      <c r="AH7267" s="179"/>
      <c r="AI7267" s="179"/>
      <c r="AJ7267" s="179"/>
    </row>
    <row r="7268" spans="2:36" x14ac:dyDescent="0.3">
      <c r="B7268" s="224">
        <v>734500</v>
      </c>
      <c r="C7268" s="209">
        <v>312217</v>
      </c>
      <c r="D7268" s="206">
        <f t="shared" si="710"/>
        <v>0.42507420013614705</v>
      </c>
      <c r="E7268" s="208">
        <f t="shared" si="711"/>
        <v>0.45</v>
      </c>
      <c r="F7268" s="207">
        <v>17171.93</v>
      </c>
      <c r="G7268" s="207">
        <v>24977.360000000001</v>
      </c>
      <c r="H7268" s="207">
        <v>28099.53</v>
      </c>
      <c r="I7268" s="214">
        <f t="shared" si="703"/>
        <v>293911</v>
      </c>
      <c r="J7268" s="211">
        <f t="shared" si="704"/>
        <v>0.40015112321307011</v>
      </c>
      <c r="K7268" s="212">
        <f t="shared" si="705"/>
        <v>0.45</v>
      </c>
      <c r="L7268" s="214">
        <f t="shared" si="706"/>
        <v>16165.105</v>
      </c>
      <c r="M7268" s="213">
        <f t="shared" si="707"/>
        <v>23512.880000000001</v>
      </c>
      <c r="N7268" s="213">
        <f t="shared" si="708"/>
        <v>26451.989999999998</v>
      </c>
      <c r="O7268" s="242">
        <f t="shared" si="709"/>
        <v>0.51519999999964061</v>
      </c>
      <c r="P7268" s="242"/>
      <c r="Q7268" s="179"/>
      <c r="R7268" s="179"/>
      <c r="S7268" s="179"/>
      <c r="T7268" s="179"/>
      <c r="U7268" s="179"/>
      <c r="V7268" s="179"/>
      <c r="W7268" s="179"/>
      <c r="X7268" s="179"/>
      <c r="Y7268" s="179"/>
      <c r="Z7268" s="179"/>
      <c r="AA7268" s="222"/>
      <c r="AB7268" s="222"/>
      <c r="AC7268" s="222"/>
      <c r="AD7268" s="179"/>
      <c r="AE7268" s="179"/>
      <c r="AF7268" s="179"/>
      <c r="AG7268" s="179"/>
      <c r="AH7268" s="179"/>
      <c r="AI7268" s="179"/>
      <c r="AJ7268" s="179"/>
    </row>
    <row r="7269" spans="2:36" x14ac:dyDescent="0.3">
      <c r="B7269" s="224">
        <v>734600</v>
      </c>
      <c r="C7269" s="209">
        <v>312262</v>
      </c>
      <c r="D7269" s="206">
        <f t="shared" si="710"/>
        <v>0.42507759324802613</v>
      </c>
      <c r="E7269" s="208">
        <f t="shared" si="711"/>
        <v>0.45</v>
      </c>
      <c r="F7269" s="207">
        <v>17174.41</v>
      </c>
      <c r="G7269" s="207">
        <v>24980.959999999999</v>
      </c>
      <c r="H7269" s="207">
        <v>28103.58</v>
      </c>
      <c r="I7269" s="214">
        <f t="shared" si="703"/>
        <v>293956</v>
      </c>
      <c r="J7269" s="211">
        <f t="shared" si="704"/>
        <v>0.40015790906615845</v>
      </c>
      <c r="K7269" s="212">
        <f t="shared" si="705"/>
        <v>0.45</v>
      </c>
      <c r="L7269" s="214">
        <f t="shared" si="706"/>
        <v>16167.58</v>
      </c>
      <c r="M7269" s="213">
        <f t="shared" si="707"/>
        <v>23516.48</v>
      </c>
      <c r="N7269" s="213">
        <f t="shared" si="708"/>
        <v>26456.039999999997</v>
      </c>
      <c r="O7269" s="242">
        <f t="shared" si="709"/>
        <v>0.5152999999999156</v>
      </c>
      <c r="P7269" s="242"/>
      <c r="Q7269" s="179"/>
      <c r="R7269" s="179"/>
      <c r="S7269" s="179"/>
      <c r="T7269" s="179"/>
      <c r="U7269" s="179"/>
      <c r="V7269" s="179"/>
      <c r="W7269" s="179"/>
      <c r="X7269" s="179"/>
      <c r="Y7269" s="179"/>
      <c r="Z7269" s="179"/>
      <c r="AA7269" s="222"/>
      <c r="AB7269" s="222"/>
      <c r="AC7269" s="222"/>
      <c r="AD7269" s="179"/>
      <c r="AE7269" s="179"/>
      <c r="AF7269" s="179"/>
      <c r="AG7269" s="179"/>
      <c r="AH7269" s="179"/>
      <c r="AI7269" s="179"/>
      <c r="AJ7269" s="179"/>
    </row>
    <row r="7270" spans="2:36" x14ac:dyDescent="0.3">
      <c r="B7270" s="224">
        <v>734700</v>
      </c>
      <c r="C7270" s="209">
        <v>312307</v>
      </c>
      <c r="D7270" s="206">
        <f t="shared" si="710"/>
        <v>0.42508098543623246</v>
      </c>
      <c r="E7270" s="208">
        <f t="shared" si="711"/>
        <v>0.45</v>
      </c>
      <c r="F7270" s="207">
        <v>17176.88</v>
      </c>
      <c r="G7270" s="207">
        <v>24984.560000000001</v>
      </c>
      <c r="H7270" s="207">
        <v>28107.63</v>
      </c>
      <c r="I7270" s="214">
        <f t="shared" si="703"/>
        <v>294001</v>
      </c>
      <c r="J7270" s="211">
        <f t="shared" si="704"/>
        <v>0.4001646930720022</v>
      </c>
      <c r="K7270" s="212">
        <f t="shared" si="705"/>
        <v>0.45</v>
      </c>
      <c r="L7270" s="214">
        <f t="shared" si="706"/>
        <v>16170.055</v>
      </c>
      <c r="M7270" s="213">
        <f t="shared" si="707"/>
        <v>23520.080000000002</v>
      </c>
      <c r="N7270" s="213">
        <f t="shared" si="708"/>
        <v>26460.09</v>
      </c>
      <c r="O7270" s="242">
        <f t="shared" si="709"/>
        <v>0.51520000000007715</v>
      </c>
      <c r="P7270" s="242"/>
      <c r="Q7270" s="179"/>
      <c r="R7270" s="179"/>
      <c r="S7270" s="179"/>
      <c r="T7270" s="179"/>
      <c r="U7270" s="179"/>
      <c r="V7270" s="179"/>
      <c r="W7270" s="179"/>
      <c r="X7270" s="179"/>
      <c r="Y7270" s="179"/>
      <c r="Z7270" s="179"/>
      <c r="AA7270" s="222"/>
      <c r="AB7270" s="222"/>
      <c r="AC7270" s="222"/>
      <c r="AD7270" s="179"/>
      <c r="AE7270" s="179"/>
      <c r="AF7270" s="179"/>
      <c r="AG7270" s="179"/>
      <c r="AH7270" s="179"/>
      <c r="AI7270" s="179"/>
      <c r="AJ7270" s="179"/>
    </row>
    <row r="7271" spans="2:36" x14ac:dyDescent="0.3">
      <c r="B7271" s="224">
        <v>734800</v>
      </c>
      <c r="C7271" s="209">
        <v>312352</v>
      </c>
      <c r="D7271" s="206">
        <f t="shared" si="710"/>
        <v>0.42508437670114319</v>
      </c>
      <c r="E7271" s="208">
        <f t="shared" si="711"/>
        <v>0.45</v>
      </c>
      <c r="F7271" s="207">
        <v>17179.36</v>
      </c>
      <c r="G7271" s="207">
        <v>24988.16</v>
      </c>
      <c r="H7271" s="207">
        <v>28111.68</v>
      </c>
      <c r="I7271" s="214">
        <f t="shared" si="703"/>
        <v>294046</v>
      </c>
      <c r="J7271" s="211">
        <f t="shared" si="704"/>
        <v>0.40017147523135549</v>
      </c>
      <c r="K7271" s="212">
        <f t="shared" si="705"/>
        <v>0.45</v>
      </c>
      <c r="L7271" s="214">
        <f t="shared" si="706"/>
        <v>16172.53</v>
      </c>
      <c r="M7271" s="213">
        <f t="shared" si="707"/>
        <v>23523.68</v>
      </c>
      <c r="N7271" s="213">
        <f t="shared" si="708"/>
        <v>26464.14</v>
      </c>
      <c r="O7271" s="242">
        <f t="shared" si="709"/>
        <v>0.51529999999977005</v>
      </c>
      <c r="P7271" s="242"/>
      <c r="Q7271" s="179"/>
      <c r="R7271" s="179"/>
      <c r="S7271" s="179"/>
      <c r="T7271" s="179"/>
      <c r="U7271" s="179"/>
      <c r="V7271" s="179"/>
      <c r="W7271" s="179"/>
      <c r="X7271" s="179"/>
      <c r="Y7271" s="179"/>
      <c r="Z7271" s="179"/>
      <c r="AA7271" s="222"/>
      <c r="AB7271" s="222"/>
      <c r="AC7271" s="222"/>
      <c r="AD7271" s="179"/>
      <c r="AE7271" s="179"/>
      <c r="AF7271" s="179"/>
      <c r="AG7271" s="179"/>
      <c r="AH7271" s="179"/>
      <c r="AI7271" s="179"/>
      <c r="AJ7271" s="179"/>
    </row>
    <row r="7272" spans="2:36" x14ac:dyDescent="0.3">
      <c r="B7272" s="224">
        <v>734900</v>
      </c>
      <c r="C7272" s="209">
        <v>312397</v>
      </c>
      <c r="D7272" s="206">
        <f t="shared" si="710"/>
        <v>0.42508776704313511</v>
      </c>
      <c r="E7272" s="208">
        <f t="shared" si="711"/>
        <v>0.45</v>
      </c>
      <c r="F7272" s="207">
        <v>17181.830000000002</v>
      </c>
      <c r="G7272" s="207">
        <v>24991.759999999998</v>
      </c>
      <c r="H7272" s="207">
        <v>28115.73</v>
      </c>
      <c r="I7272" s="214">
        <f t="shared" si="703"/>
        <v>294091</v>
      </c>
      <c r="J7272" s="211">
        <f t="shared" si="704"/>
        <v>0.40017825554497211</v>
      </c>
      <c r="K7272" s="212">
        <f t="shared" si="705"/>
        <v>0.45</v>
      </c>
      <c r="L7272" s="214">
        <f t="shared" si="706"/>
        <v>16175.004999999999</v>
      </c>
      <c r="M7272" s="213">
        <f t="shared" si="707"/>
        <v>23527.279999999999</v>
      </c>
      <c r="N7272" s="213">
        <f t="shared" si="708"/>
        <v>26468.19</v>
      </c>
      <c r="O7272" s="242">
        <f t="shared" si="709"/>
        <v>0.51519999999996802</v>
      </c>
      <c r="P7272" s="242"/>
      <c r="Q7272" s="179"/>
      <c r="R7272" s="179"/>
      <c r="S7272" s="179"/>
      <c r="T7272" s="179"/>
      <c r="U7272" s="179"/>
      <c r="V7272" s="179"/>
      <c r="W7272" s="179"/>
      <c r="X7272" s="179"/>
      <c r="Y7272" s="179"/>
      <c r="Z7272" s="179"/>
      <c r="AA7272" s="222"/>
      <c r="AB7272" s="222"/>
      <c r="AC7272" s="222"/>
      <c r="AD7272" s="179"/>
      <c r="AE7272" s="179"/>
      <c r="AF7272" s="179"/>
      <c r="AG7272" s="179"/>
      <c r="AH7272" s="179"/>
      <c r="AI7272" s="179"/>
      <c r="AJ7272" s="179"/>
    </row>
    <row r="7273" spans="2:36" x14ac:dyDescent="0.3">
      <c r="B7273" s="224">
        <v>735000</v>
      </c>
      <c r="C7273" s="209">
        <v>312442</v>
      </c>
      <c r="D7273" s="206">
        <f t="shared" si="710"/>
        <v>0.42509115646258505</v>
      </c>
      <c r="E7273" s="208">
        <f t="shared" si="711"/>
        <v>0.45</v>
      </c>
      <c r="F7273" s="207">
        <v>17184.310000000001</v>
      </c>
      <c r="G7273" s="207">
        <v>24995.360000000001</v>
      </c>
      <c r="H7273" s="207">
        <v>28119.78</v>
      </c>
      <c r="I7273" s="214">
        <f t="shared" ref="I7273:I7336" si="712">I7272+45</f>
        <v>294136</v>
      </c>
      <c r="J7273" s="211">
        <f t="shared" si="704"/>
        <v>0.40018503401360545</v>
      </c>
      <c r="K7273" s="212">
        <f t="shared" si="705"/>
        <v>0.45</v>
      </c>
      <c r="L7273" s="214">
        <f t="shared" si="706"/>
        <v>16177.48</v>
      </c>
      <c r="M7273" s="213">
        <f t="shared" si="707"/>
        <v>23530.880000000001</v>
      </c>
      <c r="N7273" s="213">
        <f t="shared" si="708"/>
        <v>26472.239999999998</v>
      </c>
      <c r="O7273" s="242">
        <f t="shared" si="709"/>
        <v>0.51529999999966092</v>
      </c>
      <c r="P7273" s="242"/>
      <c r="Q7273" s="179"/>
      <c r="R7273" s="179"/>
      <c r="S7273" s="179"/>
      <c r="T7273" s="179"/>
      <c r="U7273" s="179"/>
      <c r="V7273" s="179"/>
      <c r="W7273" s="179"/>
      <c r="X7273" s="179"/>
      <c r="Y7273" s="179"/>
      <c r="Z7273" s="179"/>
      <c r="AA7273" s="222"/>
      <c r="AB7273" s="222"/>
      <c r="AC7273" s="222"/>
      <c r="AD7273" s="179"/>
      <c r="AE7273" s="179"/>
      <c r="AF7273" s="179"/>
      <c r="AG7273" s="179"/>
      <c r="AH7273" s="179"/>
      <c r="AI7273" s="179"/>
      <c r="AJ7273" s="179"/>
    </row>
    <row r="7274" spans="2:36" x14ac:dyDescent="0.3">
      <c r="B7274" s="224">
        <v>735100</v>
      </c>
      <c r="C7274" s="209">
        <v>312487</v>
      </c>
      <c r="D7274" s="206">
        <f t="shared" si="710"/>
        <v>0.42509454495986942</v>
      </c>
      <c r="E7274" s="208">
        <f t="shared" si="711"/>
        <v>0.45</v>
      </c>
      <c r="F7274" s="207">
        <v>17186.78</v>
      </c>
      <c r="G7274" s="207">
        <v>24998.959999999999</v>
      </c>
      <c r="H7274" s="207">
        <v>28123.83</v>
      </c>
      <c r="I7274" s="214">
        <f t="shared" si="712"/>
        <v>294181</v>
      </c>
      <c r="J7274" s="211">
        <f t="shared" si="704"/>
        <v>0.40019181063800846</v>
      </c>
      <c r="K7274" s="212">
        <f t="shared" si="705"/>
        <v>0.45</v>
      </c>
      <c r="L7274" s="214">
        <f t="shared" si="706"/>
        <v>16179.955</v>
      </c>
      <c r="M7274" s="213">
        <f t="shared" si="707"/>
        <v>23534.48</v>
      </c>
      <c r="N7274" s="213">
        <f t="shared" si="708"/>
        <v>26476.289999999997</v>
      </c>
      <c r="O7274" s="242">
        <f t="shared" si="709"/>
        <v>0.51520000000044097</v>
      </c>
      <c r="P7274" s="242"/>
      <c r="Q7274" s="179"/>
      <c r="R7274" s="179"/>
      <c r="S7274" s="179"/>
      <c r="T7274" s="179"/>
      <c r="U7274" s="179"/>
      <c r="V7274" s="179"/>
      <c r="W7274" s="179"/>
      <c r="X7274" s="179"/>
      <c r="Y7274" s="179"/>
      <c r="Z7274" s="179"/>
      <c r="AA7274" s="222"/>
      <c r="AB7274" s="222"/>
      <c r="AC7274" s="222"/>
      <c r="AD7274" s="179"/>
      <c r="AE7274" s="179"/>
      <c r="AF7274" s="179"/>
      <c r="AG7274" s="179"/>
      <c r="AH7274" s="179"/>
      <c r="AI7274" s="179"/>
      <c r="AJ7274" s="179"/>
    </row>
    <row r="7275" spans="2:36" x14ac:dyDescent="0.3">
      <c r="B7275" s="224">
        <v>735200</v>
      </c>
      <c r="C7275" s="209">
        <v>312532</v>
      </c>
      <c r="D7275" s="206">
        <f t="shared" si="710"/>
        <v>0.42509793253536454</v>
      </c>
      <c r="E7275" s="208">
        <f t="shared" si="711"/>
        <v>0.45</v>
      </c>
      <c r="F7275" s="207">
        <v>17189.259999999998</v>
      </c>
      <c r="G7275" s="207">
        <v>25002.560000000001</v>
      </c>
      <c r="H7275" s="207">
        <v>28127.88</v>
      </c>
      <c r="I7275" s="214">
        <f t="shared" si="712"/>
        <v>294226</v>
      </c>
      <c r="J7275" s="211">
        <f t="shared" si="704"/>
        <v>0.40019858541893361</v>
      </c>
      <c r="K7275" s="212">
        <f t="shared" si="705"/>
        <v>0.45</v>
      </c>
      <c r="L7275" s="214">
        <f t="shared" si="706"/>
        <v>16182.43</v>
      </c>
      <c r="M7275" s="213">
        <f t="shared" si="707"/>
        <v>23538.080000000002</v>
      </c>
      <c r="N7275" s="213">
        <f t="shared" si="708"/>
        <v>26480.34</v>
      </c>
      <c r="O7275" s="242">
        <f t="shared" si="709"/>
        <v>0.51530000000013387</v>
      </c>
      <c r="P7275" s="242"/>
      <c r="Q7275" s="179"/>
      <c r="R7275" s="179"/>
      <c r="S7275" s="179"/>
      <c r="T7275" s="179"/>
      <c r="U7275" s="179"/>
      <c r="V7275" s="179"/>
      <c r="W7275" s="179"/>
      <c r="X7275" s="179"/>
      <c r="Y7275" s="179"/>
      <c r="Z7275" s="179"/>
      <c r="AA7275" s="222"/>
      <c r="AB7275" s="222"/>
      <c r="AC7275" s="222"/>
      <c r="AD7275" s="179"/>
      <c r="AE7275" s="179"/>
      <c r="AF7275" s="179"/>
      <c r="AG7275" s="179"/>
      <c r="AH7275" s="179"/>
      <c r="AI7275" s="179"/>
      <c r="AJ7275" s="179"/>
    </row>
    <row r="7276" spans="2:36" x14ac:dyDescent="0.3">
      <c r="B7276" s="224">
        <v>735300</v>
      </c>
      <c r="C7276" s="209">
        <v>312577</v>
      </c>
      <c r="D7276" s="206">
        <f t="shared" si="710"/>
        <v>0.42510131918944649</v>
      </c>
      <c r="E7276" s="208">
        <f t="shared" si="711"/>
        <v>0.45</v>
      </c>
      <c r="F7276" s="207">
        <v>17191.73</v>
      </c>
      <c r="G7276" s="207">
        <v>25006.16</v>
      </c>
      <c r="H7276" s="207">
        <v>28131.93</v>
      </c>
      <c r="I7276" s="214">
        <f t="shared" si="712"/>
        <v>294271</v>
      </c>
      <c r="J7276" s="211">
        <f t="shared" si="704"/>
        <v>0.40020535835713317</v>
      </c>
      <c r="K7276" s="212">
        <f t="shared" si="705"/>
        <v>0.45</v>
      </c>
      <c r="L7276" s="214">
        <f t="shared" si="706"/>
        <v>16184.905000000001</v>
      </c>
      <c r="M7276" s="213">
        <f t="shared" si="707"/>
        <v>23541.68</v>
      </c>
      <c r="N7276" s="213">
        <f t="shared" si="708"/>
        <v>26484.39</v>
      </c>
      <c r="O7276" s="242">
        <f t="shared" si="709"/>
        <v>0.51519999999974975</v>
      </c>
      <c r="P7276" s="242"/>
      <c r="Q7276" s="179"/>
      <c r="R7276" s="179"/>
      <c r="S7276" s="179"/>
      <c r="T7276" s="179"/>
      <c r="U7276" s="179"/>
      <c r="V7276" s="179"/>
      <c r="W7276" s="179"/>
      <c r="X7276" s="179"/>
      <c r="Y7276" s="179"/>
      <c r="Z7276" s="179"/>
      <c r="AA7276" s="222"/>
      <c r="AB7276" s="222"/>
      <c r="AC7276" s="222"/>
      <c r="AD7276" s="179"/>
      <c r="AE7276" s="179"/>
      <c r="AF7276" s="179"/>
      <c r="AG7276" s="179"/>
      <c r="AH7276" s="179"/>
      <c r="AI7276" s="179"/>
      <c r="AJ7276" s="179"/>
    </row>
    <row r="7277" spans="2:36" x14ac:dyDescent="0.3">
      <c r="B7277" s="224">
        <v>735400</v>
      </c>
      <c r="C7277" s="209">
        <v>312622</v>
      </c>
      <c r="D7277" s="206">
        <f t="shared" si="710"/>
        <v>0.42510470492249114</v>
      </c>
      <c r="E7277" s="208">
        <f t="shared" si="711"/>
        <v>0.45</v>
      </c>
      <c r="F7277" s="207">
        <v>17194.21</v>
      </c>
      <c r="G7277" s="207">
        <v>25009.759999999998</v>
      </c>
      <c r="H7277" s="207">
        <v>28135.98</v>
      </c>
      <c r="I7277" s="214">
        <f t="shared" si="712"/>
        <v>294316</v>
      </c>
      <c r="J7277" s="211">
        <f t="shared" si="704"/>
        <v>0.40021212945335871</v>
      </c>
      <c r="K7277" s="212">
        <f t="shared" si="705"/>
        <v>0.45</v>
      </c>
      <c r="L7277" s="214">
        <f t="shared" si="706"/>
        <v>16187.38</v>
      </c>
      <c r="M7277" s="213">
        <f t="shared" si="707"/>
        <v>23545.279999999999</v>
      </c>
      <c r="N7277" s="213">
        <f t="shared" si="708"/>
        <v>26488.44</v>
      </c>
      <c r="O7277" s="242">
        <f t="shared" si="709"/>
        <v>0.51530000000002474</v>
      </c>
      <c r="P7277" s="242"/>
      <c r="Q7277" s="179"/>
      <c r="R7277" s="179"/>
      <c r="S7277" s="179"/>
      <c r="T7277" s="179"/>
      <c r="U7277" s="179"/>
      <c r="V7277" s="179"/>
      <c r="W7277" s="179"/>
      <c r="X7277" s="179"/>
      <c r="Y7277" s="179"/>
      <c r="Z7277" s="179"/>
      <c r="AA7277" s="222"/>
      <c r="AB7277" s="222"/>
      <c r="AC7277" s="222"/>
      <c r="AD7277" s="179"/>
      <c r="AE7277" s="179"/>
      <c r="AF7277" s="179"/>
      <c r="AG7277" s="179"/>
      <c r="AH7277" s="179"/>
      <c r="AI7277" s="179"/>
      <c r="AJ7277" s="179"/>
    </row>
    <row r="7278" spans="2:36" x14ac:dyDescent="0.3">
      <c r="B7278" s="224">
        <v>735500</v>
      </c>
      <c r="C7278" s="209">
        <v>312667</v>
      </c>
      <c r="D7278" s="206">
        <f t="shared" si="710"/>
        <v>0.42510808973487424</v>
      </c>
      <c r="E7278" s="208">
        <f t="shared" si="711"/>
        <v>0.45</v>
      </c>
      <c r="F7278" s="207">
        <v>17196.68</v>
      </c>
      <c r="G7278" s="207">
        <v>25013.360000000001</v>
      </c>
      <c r="H7278" s="207">
        <v>28140.03</v>
      </c>
      <c r="I7278" s="214">
        <f t="shared" si="712"/>
        <v>294361</v>
      </c>
      <c r="J7278" s="211">
        <f t="shared" si="704"/>
        <v>0.40021889870836164</v>
      </c>
      <c r="K7278" s="212">
        <f t="shared" si="705"/>
        <v>0.45</v>
      </c>
      <c r="L7278" s="214">
        <f t="shared" si="706"/>
        <v>16189.855</v>
      </c>
      <c r="M7278" s="213">
        <f t="shared" si="707"/>
        <v>23548.880000000001</v>
      </c>
      <c r="N7278" s="213">
        <f t="shared" si="708"/>
        <v>26492.489999999998</v>
      </c>
      <c r="O7278" s="242">
        <f t="shared" si="709"/>
        <v>0.51519999999964061</v>
      </c>
      <c r="P7278" s="242"/>
      <c r="Q7278" s="179"/>
      <c r="R7278" s="179"/>
      <c r="S7278" s="179"/>
      <c r="T7278" s="179"/>
      <c r="U7278" s="179"/>
      <c r="V7278" s="179"/>
      <c r="W7278" s="179"/>
      <c r="X7278" s="179"/>
      <c r="Y7278" s="179"/>
      <c r="Z7278" s="179"/>
      <c r="AA7278" s="222"/>
      <c r="AB7278" s="222"/>
      <c r="AC7278" s="222"/>
      <c r="AD7278" s="179"/>
      <c r="AE7278" s="179"/>
      <c r="AF7278" s="179"/>
      <c r="AG7278" s="179"/>
      <c r="AH7278" s="179"/>
      <c r="AI7278" s="179"/>
      <c r="AJ7278" s="179"/>
    </row>
    <row r="7279" spans="2:36" x14ac:dyDescent="0.3">
      <c r="B7279" s="224">
        <v>735600</v>
      </c>
      <c r="C7279" s="209">
        <v>312712</v>
      </c>
      <c r="D7279" s="206">
        <f t="shared" si="710"/>
        <v>0.42511147362697116</v>
      </c>
      <c r="E7279" s="208">
        <f t="shared" si="711"/>
        <v>0.45</v>
      </c>
      <c r="F7279" s="207">
        <v>17199.16</v>
      </c>
      <c r="G7279" s="207">
        <v>25016.959999999999</v>
      </c>
      <c r="H7279" s="207">
        <v>28144.080000000002</v>
      </c>
      <c r="I7279" s="214">
        <f t="shared" si="712"/>
        <v>294406</v>
      </c>
      <c r="J7279" s="211">
        <f t="shared" si="704"/>
        <v>0.4002256661228929</v>
      </c>
      <c r="K7279" s="212">
        <f t="shared" si="705"/>
        <v>0.45</v>
      </c>
      <c r="L7279" s="214">
        <f t="shared" si="706"/>
        <v>16192.33</v>
      </c>
      <c r="M7279" s="213">
        <f t="shared" si="707"/>
        <v>23552.48</v>
      </c>
      <c r="N7279" s="213">
        <f t="shared" si="708"/>
        <v>26496.539999999997</v>
      </c>
      <c r="O7279" s="242">
        <f t="shared" si="709"/>
        <v>0.5152999999999156</v>
      </c>
      <c r="P7279" s="242"/>
      <c r="Q7279" s="179"/>
      <c r="R7279" s="179"/>
      <c r="S7279" s="179"/>
      <c r="T7279" s="179"/>
      <c r="U7279" s="179"/>
      <c r="V7279" s="179"/>
      <c r="W7279" s="179"/>
      <c r="X7279" s="179"/>
      <c r="Y7279" s="179"/>
      <c r="Z7279" s="179"/>
      <c r="AA7279" s="222"/>
      <c r="AB7279" s="222"/>
      <c r="AC7279" s="222"/>
      <c r="AD7279" s="179"/>
      <c r="AE7279" s="179"/>
      <c r="AF7279" s="179"/>
      <c r="AG7279" s="179"/>
      <c r="AH7279" s="179"/>
      <c r="AI7279" s="179"/>
      <c r="AJ7279" s="179"/>
    </row>
    <row r="7280" spans="2:36" x14ac:dyDescent="0.3">
      <c r="B7280" s="224">
        <v>735700</v>
      </c>
      <c r="C7280" s="209">
        <v>312757</v>
      </c>
      <c r="D7280" s="206">
        <f t="shared" si="710"/>
        <v>0.42511485659915726</v>
      </c>
      <c r="E7280" s="208">
        <f t="shared" si="711"/>
        <v>0.45</v>
      </c>
      <c r="F7280" s="207">
        <v>17201.63</v>
      </c>
      <c r="G7280" s="207">
        <v>25020.560000000001</v>
      </c>
      <c r="H7280" s="207">
        <v>28148.13</v>
      </c>
      <c r="I7280" s="214">
        <f t="shared" si="712"/>
        <v>294451</v>
      </c>
      <c r="J7280" s="211">
        <f t="shared" si="704"/>
        <v>0.4002324316977029</v>
      </c>
      <c r="K7280" s="212">
        <f t="shared" si="705"/>
        <v>0.45</v>
      </c>
      <c r="L7280" s="214">
        <f t="shared" si="706"/>
        <v>16194.805</v>
      </c>
      <c r="M7280" s="213">
        <f t="shared" si="707"/>
        <v>23556.080000000002</v>
      </c>
      <c r="N7280" s="213">
        <f t="shared" si="708"/>
        <v>26500.59</v>
      </c>
      <c r="O7280" s="242">
        <f t="shared" si="709"/>
        <v>0.51520000000007715</v>
      </c>
      <c r="P7280" s="242"/>
      <c r="Q7280" s="179"/>
      <c r="R7280" s="179"/>
      <c r="S7280" s="179"/>
      <c r="T7280" s="179"/>
      <c r="U7280" s="179"/>
      <c r="V7280" s="179"/>
      <c r="W7280" s="179"/>
      <c r="X7280" s="179"/>
      <c r="Y7280" s="179"/>
      <c r="Z7280" s="179"/>
      <c r="AA7280" s="222"/>
      <c r="AB7280" s="222"/>
      <c r="AC7280" s="222"/>
      <c r="AD7280" s="179"/>
      <c r="AE7280" s="179"/>
      <c r="AF7280" s="179"/>
      <c r="AG7280" s="179"/>
      <c r="AH7280" s="179"/>
      <c r="AI7280" s="179"/>
      <c r="AJ7280" s="179"/>
    </row>
    <row r="7281" spans="2:36" x14ac:dyDescent="0.3">
      <c r="B7281" s="224">
        <v>735800</v>
      </c>
      <c r="C7281" s="209">
        <v>312802</v>
      </c>
      <c r="D7281" s="206">
        <f t="shared" si="710"/>
        <v>0.42511823865180753</v>
      </c>
      <c r="E7281" s="208">
        <f t="shared" si="711"/>
        <v>0.45</v>
      </c>
      <c r="F7281" s="207">
        <v>17204.11</v>
      </c>
      <c r="G7281" s="207">
        <v>25024.16</v>
      </c>
      <c r="H7281" s="207">
        <v>28152.18</v>
      </c>
      <c r="I7281" s="214">
        <f t="shared" si="712"/>
        <v>294496</v>
      </c>
      <c r="J7281" s="211">
        <f t="shared" si="704"/>
        <v>0.40023919543354175</v>
      </c>
      <c r="K7281" s="212">
        <f t="shared" si="705"/>
        <v>0.45</v>
      </c>
      <c r="L7281" s="214">
        <f t="shared" si="706"/>
        <v>16197.28</v>
      </c>
      <c r="M7281" s="213">
        <f t="shared" si="707"/>
        <v>23559.68</v>
      </c>
      <c r="N7281" s="213">
        <f t="shared" si="708"/>
        <v>26504.639999999999</v>
      </c>
      <c r="O7281" s="242">
        <f t="shared" si="709"/>
        <v>0.51529999999977005</v>
      </c>
      <c r="P7281" s="242"/>
      <c r="Q7281" s="179"/>
      <c r="R7281" s="179"/>
      <c r="S7281" s="179"/>
      <c r="T7281" s="179"/>
      <c r="U7281" s="179"/>
      <c r="V7281" s="179"/>
      <c r="W7281" s="179"/>
      <c r="X7281" s="179"/>
      <c r="Y7281" s="179"/>
      <c r="Z7281" s="179"/>
      <c r="AA7281" s="222"/>
      <c r="AB7281" s="222"/>
      <c r="AC7281" s="222"/>
      <c r="AD7281" s="179"/>
      <c r="AE7281" s="179"/>
      <c r="AF7281" s="179"/>
      <c r="AG7281" s="179"/>
      <c r="AH7281" s="179"/>
      <c r="AI7281" s="179"/>
      <c r="AJ7281" s="179"/>
    </row>
    <row r="7282" spans="2:36" x14ac:dyDescent="0.3">
      <c r="B7282" s="224">
        <v>735900</v>
      </c>
      <c r="C7282" s="209">
        <v>312847</v>
      </c>
      <c r="D7282" s="206">
        <f t="shared" si="710"/>
        <v>0.42512161978529689</v>
      </c>
      <c r="E7282" s="208">
        <f t="shared" si="711"/>
        <v>0.45</v>
      </c>
      <c r="F7282" s="207">
        <v>17206.580000000002</v>
      </c>
      <c r="G7282" s="207">
        <v>25027.759999999998</v>
      </c>
      <c r="H7282" s="207">
        <v>28156.23</v>
      </c>
      <c r="I7282" s="214">
        <f t="shared" si="712"/>
        <v>294541</v>
      </c>
      <c r="J7282" s="211">
        <f t="shared" si="704"/>
        <v>0.40024595733115914</v>
      </c>
      <c r="K7282" s="212">
        <f t="shared" si="705"/>
        <v>0.45</v>
      </c>
      <c r="L7282" s="214">
        <f t="shared" si="706"/>
        <v>16199.754999999999</v>
      </c>
      <c r="M7282" s="213">
        <f t="shared" si="707"/>
        <v>23563.279999999999</v>
      </c>
      <c r="N7282" s="213">
        <f t="shared" si="708"/>
        <v>26508.69</v>
      </c>
      <c r="O7282" s="242">
        <f t="shared" si="709"/>
        <v>0.51519999999996802</v>
      </c>
      <c r="P7282" s="242"/>
      <c r="Q7282" s="179"/>
      <c r="R7282" s="179"/>
      <c r="S7282" s="179"/>
      <c r="T7282" s="179"/>
      <c r="U7282" s="179"/>
      <c r="V7282" s="179"/>
      <c r="W7282" s="179"/>
      <c r="X7282" s="179"/>
      <c r="Y7282" s="179"/>
      <c r="Z7282" s="179"/>
      <c r="AA7282" s="222"/>
      <c r="AB7282" s="222"/>
      <c r="AC7282" s="222"/>
      <c r="AD7282" s="179"/>
      <c r="AE7282" s="179"/>
      <c r="AF7282" s="179"/>
      <c r="AG7282" s="179"/>
      <c r="AH7282" s="179"/>
      <c r="AI7282" s="179"/>
      <c r="AJ7282" s="179"/>
    </row>
    <row r="7283" spans="2:36" x14ac:dyDescent="0.3">
      <c r="B7283" s="224">
        <v>736000</v>
      </c>
      <c r="C7283" s="209">
        <v>312892</v>
      </c>
      <c r="D7283" s="206">
        <f t="shared" si="710"/>
        <v>0.42512499999999998</v>
      </c>
      <c r="E7283" s="208">
        <f t="shared" si="711"/>
        <v>0.45</v>
      </c>
      <c r="F7283" s="207">
        <v>17209.060000000001</v>
      </c>
      <c r="G7283" s="207">
        <v>25031.360000000001</v>
      </c>
      <c r="H7283" s="207">
        <v>28160.28</v>
      </c>
      <c r="I7283" s="214">
        <f t="shared" si="712"/>
        <v>294586</v>
      </c>
      <c r="J7283" s="211">
        <f t="shared" si="704"/>
        <v>0.40025271739130436</v>
      </c>
      <c r="K7283" s="212">
        <f t="shared" si="705"/>
        <v>0.45</v>
      </c>
      <c r="L7283" s="214">
        <f t="shared" si="706"/>
        <v>16202.23</v>
      </c>
      <c r="M7283" s="213">
        <f t="shared" si="707"/>
        <v>23566.880000000001</v>
      </c>
      <c r="N7283" s="213">
        <f t="shared" si="708"/>
        <v>26512.739999999998</v>
      </c>
      <c r="O7283" s="242">
        <f t="shared" si="709"/>
        <v>0.51529999999966092</v>
      </c>
      <c r="P7283" s="242"/>
      <c r="Q7283" s="179"/>
      <c r="R7283" s="179"/>
      <c r="S7283" s="179"/>
      <c r="T7283" s="179"/>
      <c r="U7283" s="179"/>
      <c r="V7283" s="179"/>
      <c r="W7283" s="179"/>
      <c r="X7283" s="179"/>
      <c r="Y7283" s="179"/>
      <c r="Z7283" s="179"/>
      <c r="AA7283" s="222"/>
      <c r="AB7283" s="222"/>
      <c r="AC7283" s="222"/>
      <c r="AD7283" s="179"/>
      <c r="AE7283" s="179"/>
      <c r="AF7283" s="179"/>
      <c r="AG7283" s="179"/>
      <c r="AH7283" s="179"/>
      <c r="AI7283" s="179"/>
      <c r="AJ7283" s="179"/>
    </row>
    <row r="7284" spans="2:36" x14ac:dyDescent="0.3">
      <c r="B7284" s="224">
        <v>736100</v>
      </c>
      <c r="C7284" s="209">
        <v>312937</v>
      </c>
      <c r="D7284" s="206">
        <f t="shared" si="710"/>
        <v>0.42512837929629127</v>
      </c>
      <c r="E7284" s="208">
        <f t="shared" si="711"/>
        <v>0.45</v>
      </c>
      <c r="F7284" s="207">
        <v>17211.53</v>
      </c>
      <c r="G7284" s="207">
        <v>25034.959999999999</v>
      </c>
      <c r="H7284" s="207">
        <v>28164.33</v>
      </c>
      <c r="I7284" s="214">
        <f t="shared" si="712"/>
        <v>294631</v>
      </c>
      <c r="J7284" s="211">
        <f t="shared" si="704"/>
        <v>0.40025947561472625</v>
      </c>
      <c r="K7284" s="212">
        <f t="shared" si="705"/>
        <v>0.45</v>
      </c>
      <c r="L7284" s="214">
        <f t="shared" si="706"/>
        <v>16204.705</v>
      </c>
      <c r="M7284" s="213">
        <f t="shared" si="707"/>
        <v>23570.48</v>
      </c>
      <c r="N7284" s="213">
        <f t="shared" si="708"/>
        <v>26516.789999999997</v>
      </c>
      <c r="O7284" s="242">
        <f t="shared" si="709"/>
        <v>0.51520000000044097</v>
      </c>
      <c r="P7284" s="242"/>
      <c r="Q7284" s="179"/>
      <c r="R7284" s="179"/>
      <c r="S7284" s="179"/>
      <c r="T7284" s="179"/>
      <c r="U7284" s="179"/>
      <c r="V7284" s="179"/>
      <c r="W7284" s="179"/>
      <c r="X7284" s="179"/>
      <c r="Y7284" s="179"/>
      <c r="Z7284" s="179"/>
      <c r="AA7284" s="222"/>
      <c r="AB7284" s="222"/>
      <c r="AC7284" s="222"/>
      <c r="AD7284" s="179"/>
      <c r="AE7284" s="179"/>
      <c r="AF7284" s="179"/>
      <c r="AG7284" s="179"/>
      <c r="AH7284" s="179"/>
      <c r="AI7284" s="179"/>
      <c r="AJ7284" s="179"/>
    </row>
    <row r="7285" spans="2:36" x14ac:dyDescent="0.3">
      <c r="B7285" s="224">
        <v>736200</v>
      </c>
      <c r="C7285" s="209">
        <v>312982</v>
      </c>
      <c r="D7285" s="206">
        <f t="shared" si="710"/>
        <v>0.42513175767454497</v>
      </c>
      <c r="E7285" s="208">
        <f t="shared" si="711"/>
        <v>0.45</v>
      </c>
      <c r="F7285" s="207">
        <v>17214.009999999998</v>
      </c>
      <c r="G7285" s="207">
        <v>25038.560000000001</v>
      </c>
      <c r="H7285" s="207">
        <v>28168.38</v>
      </c>
      <c r="I7285" s="214">
        <f t="shared" si="712"/>
        <v>294676</v>
      </c>
      <c r="J7285" s="211">
        <f t="shared" si="704"/>
        <v>0.40026623200217332</v>
      </c>
      <c r="K7285" s="212">
        <f t="shared" si="705"/>
        <v>0.45</v>
      </c>
      <c r="L7285" s="214">
        <f t="shared" si="706"/>
        <v>16207.18</v>
      </c>
      <c r="M7285" s="213">
        <f t="shared" si="707"/>
        <v>23574.080000000002</v>
      </c>
      <c r="N7285" s="213">
        <f t="shared" si="708"/>
        <v>26520.84</v>
      </c>
      <c r="O7285" s="242">
        <f t="shared" si="709"/>
        <v>0.51530000000013387</v>
      </c>
      <c r="P7285" s="242"/>
      <c r="Q7285" s="179"/>
      <c r="R7285" s="179"/>
      <c r="S7285" s="179"/>
      <c r="T7285" s="179"/>
      <c r="U7285" s="179"/>
      <c r="V7285" s="179"/>
      <c r="W7285" s="179"/>
      <c r="X7285" s="179"/>
      <c r="Y7285" s="179"/>
      <c r="Z7285" s="179"/>
      <c r="AA7285" s="222"/>
      <c r="AB7285" s="222"/>
      <c r="AC7285" s="222"/>
      <c r="AD7285" s="179"/>
      <c r="AE7285" s="179"/>
      <c r="AF7285" s="179"/>
      <c r="AG7285" s="179"/>
      <c r="AH7285" s="179"/>
      <c r="AI7285" s="179"/>
      <c r="AJ7285" s="179"/>
    </row>
    <row r="7286" spans="2:36" x14ac:dyDescent="0.3">
      <c r="B7286" s="224">
        <v>736300</v>
      </c>
      <c r="C7286" s="209">
        <v>313027</v>
      </c>
      <c r="D7286" s="206">
        <f t="shared" si="710"/>
        <v>0.42513513513513512</v>
      </c>
      <c r="E7286" s="208">
        <f t="shared" si="711"/>
        <v>0.45</v>
      </c>
      <c r="F7286" s="207">
        <v>17216.48</v>
      </c>
      <c r="G7286" s="207">
        <v>25042.16</v>
      </c>
      <c r="H7286" s="207">
        <v>28172.43</v>
      </c>
      <c r="I7286" s="214">
        <f t="shared" si="712"/>
        <v>294721</v>
      </c>
      <c r="J7286" s="211">
        <f t="shared" si="704"/>
        <v>0.40027298655439358</v>
      </c>
      <c r="K7286" s="212">
        <f t="shared" si="705"/>
        <v>0.45</v>
      </c>
      <c r="L7286" s="214">
        <f t="shared" si="706"/>
        <v>16209.655000000001</v>
      </c>
      <c r="M7286" s="213">
        <f t="shared" si="707"/>
        <v>23577.68</v>
      </c>
      <c r="N7286" s="213">
        <f t="shared" si="708"/>
        <v>26524.89</v>
      </c>
      <c r="O7286" s="242">
        <f t="shared" si="709"/>
        <v>0.51519999999974975</v>
      </c>
      <c r="P7286" s="242"/>
      <c r="Q7286" s="179"/>
      <c r="R7286" s="179"/>
      <c r="S7286" s="179"/>
      <c r="T7286" s="179"/>
      <c r="U7286" s="179"/>
      <c r="V7286" s="179"/>
      <c r="W7286" s="179"/>
      <c r="X7286" s="179"/>
      <c r="Y7286" s="179"/>
      <c r="Z7286" s="179"/>
      <c r="AA7286" s="222"/>
      <c r="AB7286" s="222"/>
      <c r="AC7286" s="222"/>
      <c r="AD7286" s="179"/>
      <c r="AE7286" s="179"/>
      <c r="AF7286" s="179"/>
      <c r="AG7286" s="179"/>
      <c r="AH7286" s="179"/>
      <c r="AI7286" s="179"/>
      <c r="AJ7286" s="179"/>
    </row>
    <row r="7287" spans="2:36" x14ac:dyDescent="0.3">
      <c r="B7287" s="224">
        <v>736400</v>
      </c>
      <c r="C7287" s="209">
        <v>313072</v>
      </c>
      <c r="D7287" s="206">
        <f t="shared" si="710"/>
        <v>0.42513851167843564</v>
      </c>
      <c r="E7287" s="208">
        <f t="shared" si="711"/>
        <v>0.45</v>
      </c>
      <c r="F7287" s="207">
        <v>17218.96</v>
      </c>
      <c r="G7287" s="207">
        <v>25045.759999999998</v>
      </c>
      <c r="H7287" s="207">
        <v>28176.48</v>
      </c>
      <c r="I7287" s="214">
        <f t="shared" si="712"/>
        <v>294766</v>
      </c>
      <c r="J7287" s="211">
        <f t="shared" si="704"/>
        <v>0.40027973927213473</v>
      </c>
      <c r="K7287" s="212">
        <f t="shared" si="705"/>
        <v>0.45</v>
      </c>
      <c r="L7287" s="214">
        <f t="shared" si="706"/>
        <v>16212.13</v>
      </c>
      <c r="M7287" s="213">
        <f t="shared" si="707"/>
        <v>23581.279999999999</v>
      </c>
      <c r="N7287" s="213">
        <f t="shared" si="708"/>
        <v>26528.94</v>
      </c>
      <c r="O7287" s="242">
        <f t="shared" si="709"/>
        <v>0.51530000000002474</v>
      </c>
      <c r="P7287" s="242"/>
      <c r="Q7287" s="179"/>
      <c r="R7287" s="179"/>
      <c r="S7287" s="179"/>
      <c r="T7287" s="179"/>
      <c r="U7287" s="179"/>
      <c r="V7287" s="179"/>
      <c r="W7287" s="179"/>
      <c r="X7287" s="179"/>
      <c r="Y7287" s="179"/>
      <c r="Z7287" s="179"/>
      <c r="AA7287" s="222"/>
      <c r="AB7287" s="222"/>
      <c r="AC7287" s="222"/>
      <c r="AD7287" s="179"/>
      <c r="AE7287" s="179"/>
      <c r="AF7287" s="179"/>
      <c r="AG7287" s="179"/>
      <c r="AH7287" s="179"/>
      <c r="AI7287" s="179"/>
      <c r="AJ7287" s="179"/>
    </row>
    <row r="7288" spans="2:36" x14ac:dyDescent="0.3">
      <c r="B7288" s="224">
        <v>736500</v>
      </c>
      <c r="C7288" s="209">
        <v>313117</v>
      </c>
      <c r="D7288" s="206">
        <f t="shared" si="710"/>
        <v>0.42514188730482011</v>
      </c>
      <c r="E7288" s="208">
        <f t="shared" si="711"/>
        <v>0.45</v>
      </c>
      <c r="F7288" s="207">
        <v>17221.43</v>
      </c>
      <c r="G7288" s="207">
        <v>25049.360000000001</v>
      </c>
      <c r="H7288" s="207">
        <v>28180.53</v>
      </c>
      <c r="I7288" s="214">
        <f t="shared" si="712"/>
        <v>294811</v>
      </c>
      <c r="J7288" s="211">
        <f t="shared" si="704"/>
        <v>0.40028649015614393</v>
      </c>
      <c r="K7288" s="212">
        <f t="shared" si="705"/>
        <v>0.45</v>
      </c>
      <c r="L7288" s="214">
        <f t="shared" si="706"/>
        <v>16214.605</v>
      </c>
      <c r="M7288" s="213">
        <f t="shared" si="707"/>
        <v>23584.880000000001</v>
      </c>
      <c r="N7288" s="213">
        <f t="shared" si="708"/>
        <v>26532.989999999998</v>
      </c>
      <c r="O7288" s="242">
        <f t="shared" si="709"/>
        <v>0.51519999999964061</v>
      </c>
      <c r="P7288" s="242"/>
      <c r="Q7288" s="179"/>
      <c r="R7288" s="179"/>
      <c r="S7288" s="179"/>
      <c r="T7288" s="179"/>
      <c r="U7288" s="179"/>
      <c r="V7288" s="179"/>
      <c r="W7288" s="179"/>
      <c r="X7288" s="179"/>
      <c r="Y7288" s="179"/>
      <c r="Z7288" s="179"/>
      <c r="AA7288" s="222"/>
      <c r="AB7288" s="222"/>
      <c r="AC7288" s="222"/>
      <c r="AD7288" s="179"/>
      <c r="AE7288" s="179"/>
      <c r="AF7288" s="179"/>
      <c r="AG7288" s="179"/>
      <c r="AH7288" s="179"/>
      <c r="AI7288" s="179"/>
      <c r="AJ7288" s="179"/>
    </row>
    <row r="7289" spans="2:36" x14ac:dyDescent="0.3">
      <c r="B7289" s="224">
        <v>736600</v>
      </c>
      <c r="C7289" s="209">
        <v>313162</v>
      </c>
      <c r="D7289" s="206">
        <f t="shared" si="710"/>
        <v>0.42514526201466196</v>
      </c>
      <c r="E7289" s="208">
        <f t="shared" si="711"/>
        <v>0.45</v>
      </c>
      <c r="F7289" s="207">
        <v>17223.91</v>
      </c>
      <c r="G7289" s="207">
        <v>25052.959999999999</v>
      </c>
      <c r="H7289" s="207">
        <v>28184.58</v>
      </c>
      <c r="I7289" s="214">
        <f t="shared" si="712"/>
        <v>294856</v>
      </c>
      <c r="J7289" s="211">
        <f t="shared" si="704"/>
        <v>0.40029323920716808</v>
      </c>
      <c r="K7289" s="212">
        <f t="shared" si="705"/>
        <v>0.45</v>
      </c>
      <c r="L7289" s="214">
        <f t="shared" si="706"/>
        <v>16217.08</v>
      </c>
      <c r="M7289" s="213">
        <f t="shared" si="707"/>
        <v>23588.48</v>
      </c>
      <c r="N7289" s="213">
        <f t="shared" si="708"/>
        <v>26537.039999999997</v>
      </c>
      <c r="O7289" s="242">
        <f t="shared" si="709"/>
        <v>0.5152999999999156</v>
      </c>
      <c r="P7289" s="242"/>
      <c r="Q7289" s="179"/>
      <c r="R7289" s="179"/>
      <c r="S7289" s="179"/>
      <c r="T7289" s="179"/>
      <c r="U7289" s="179"/>
      <c r="V7289" s="179"/>
      <c r="W7289" s="179"/>
      <c r="X7289" s="179"/>
      <c r="Y7289" s="179"/>
      <c r="Z7289" s="179"/>
      <c r="AA7289" s="222"/>
      <c r="AB7289" s="222"/>
      <c r="AC7289" s="222"/>
      <c r="AD7289" s="179"/>
      <c r="AE7289" s="179"/>
      <c r="AF7289" s="179"/>
      <c r="AG7289" s="179"/>
      <c r="AH7289" s="179"/>
      <c r="AI7289" s="179"/>
      <c r="AJ7289" s="179"/>
    </row>
    <row r="7290" spans="2:36" x14ac:dyDescent="0.3">
      <c r="B7290" s="224">
        <v>736700</v>
      </c>
      <c r="C7290" s="209">
        <v>313207</v>
      </c>
      <c r="D7290" s="206">
        <f t="shared" si="710"/>
        <v>0.42514863580833445</v>
      </c>
      <c r="E7290" s="208">
        <f t="shared" si="711"/>
        <v>0.45</v>
      </c>
      <c r="F7290" s="207">
        <v>17226.38</v>
      </c>
      <c r="G7290" s="207">
        <v>25056.560000000001</v>
      </c>
      <c r="H7290" s="207">
        <v>28188.63</v>
      </c>
      <c r="I7290" s="214">
        <f t="shared" si="712"/>
        <v>294901</v>
      </c>
      <c r="J7290" s="211">
        <f t="shared" si="704"/>
        <v>0.4002999864259536</v>
      </c>
      <c r="K7290" s="212">
        <f t="shared" si="705"/>
        <v>0.45</v>
      </c>
      <c r="L7290" s="214">
        <f t="shared" si="706"/>
        <v>16219.555</v>
      </c>
      <c r="M7290" s="213">
        <f t="shared" si="707"/>
        <v>23592.080000000002</v>
      </c>
      <c r="N7290" s="213">
        <f t="shared" si="708"/>
        <v>26541.09</v>
      </c>
      <c r="O7290" s="242">
        <f t="shared" si="709"/>
        <v>0.51520000000007715</v>
      </c>
      <c r="P7290" s="242"/>
      <c r="Q7290" s="179"/>
      <c r="R7290" s="179"/>
      <c r="S7290" s="179"/>
      <c r="T7290" s="179"/>
      <c r="U7290" s="179"/>
      <c r="V7290" s="179"/>
      <c r="W7290" s="179"/>
      <c r="X7290" s="179"/>
      <c r="Y7290" s="179"/>
      <c r="Z7290" s="179"/>
      <c r="AA7290" s="222"/>
      <c r="AB7290" s="222"/>
      <c r="AC7290" s="222"/>
      <c r="AD7290" s="179"/>
      <c r="AE7290" s="179"/>
      <c r="AF7290" s="179"/>
      <c r="AG7290" s="179"/>
      <c r="AH7290" s="179"/>
      <c r="AI7290" s="179"/>
      <c r="AJ7290" s="179"/>
    </row>
    <row r="7291" spans="2:36" x14ac:dyDescent="0.3">
      <c r="B7291" s="224">
        <v>736800</v>
      </c>
      <c r="C7291" s="209">
        <v>313252</v>
      </c>
      <c r="D7291" s="206">
        <f t="shared" si="710"/>
        <v>0.42515200868621061</v>
      </c>
      <c r="E7291" s="208">
        <f t="shared" si="711"/>
        <v>0.45</v>
      </c>
      <c r="F7291" s="207">
        <v>17228.86</v>
      </c>
      <c r="G7291" s="207">
        <v>25060.16</v>
      </c>
      <c r="H7291" s="207">
        <v>28192.68</v>
      </c>
      <c r="I7291" s="214">
        <f t="shared" si="712"/>
        <v>294946</v>
      </c>
      <c r="J7291" s="211">
        <f t="shared" ref="J7291:J7354" si="713">I7291/$B7291</f>
        <v>0.4003067318132465</v>
      </c>
      <c r="K7291" s="212">
        <f t="shared" ref="K7291:K7354" si="714">(I7291-I7290)/($B7291-$B7290)</f>
        <v>0.45</v>
      </c>
      <c r="L7291" s="214">
        <f t="shared" si="706"/>
        <v>16222.03</v>
      </c>
      <c r="M7291" s="213">
        <f t="shared" si="707"/>
        <v>23595.68</v>
      </c>
      <c r="N7291" s="213">
        <f t="shared" si="708"/>
        <v>26545.14</v>
      </c>
      <c r="O7291" s="242">
        <f t="shared" si="709"/>
        <v>0.51529999999977005</v>
      </c>
      <c r="P7291" s="242"/>
      <c r="Q7291" s="179"/>
      <c r="R7291" s="179"/>
      <c r="S7291" s="179"/>
      <c r="T7291" s="179"/>
      <c r="U7291" s="179"/>
      <c r="V7291" s="179"/>
      <c r="W7291" s="179"/>
      <c r="X7291" s="179"/>
      <c r="Y7291" s="179"/>
      <c r="Z7291" s="179"/>
      <c r="AA7291" s="222"/>
      <c r="AB7291" s="222"/>
      <c r="AC7291" s="222"/>
      <c r="AD7291" s="179"/>
      <c r="AE7291" s="179"/>
      <c r="AF7291" s="179"/>
      <c r="AG7291" s="179"/>
      <c r="AH7291" s="179"/>
      <c r="AI7291" s="179"/>
      <c r="AJ7291" s="179"/>
    </row>
    <row r="7292" spans="2:36" x14ac:dyDescent="0.3">
      <c r="B7292" s="224">
        <v>736900</v>
      </c>
      <c r="C7292" s="209">
        <v>313297</v>
      </c>
      <c r="D7292" s="206">
        <f t="shared" si="710"/>
        <v>0.42515538064866332</v>
      </c>
      <c r="E7292" s="208">
        <f t="shared" si="711"/>
        <v>0.45</v>
      </c>
      <c r="F7292" s="207">
        <v>17231.330000000002</v>
      </c>
      <c r="G7292" s="207">
        <v>25063.759999999998</v>
      </c>
      <c r="H7292" s="207">
        <v>28196.73</v>
      </c>
      <c r="I7292" s="214">
        <f t="shared" si="712"/>
        <v>294991</v>
      </c>
      <c r="J7292" s="211">
        <f t="shared" si="713"/>
        <v>0.40031347536979239</v>
      </c>
      <c r="K7292" s="212">
        <f t="shared" si="714"/>
        <v>0.45</v>
      </c>
      <c r="L7292" s="214">
        <f t="shared" si="706"/>
        <v>16224.504999999999</v>
      </c>
      <c r="M7292" s="213">
        <f t="shared" si="707"/>
        <v>23599.279999999999</v>
      </c>
      <c r="N7292" s="213">
        <f t="shared" si="708"/>
        <v>26549.19</v>
      </c>
      <c r="O7292" s="242">
        <f t="shared" si="709"/>
        <v>0.51519999999996802</v>
      </c>
      <c r="P7292" s="242"/>
      <c r="Q7292" s="179"/>
      <c r="R7292" s="179"/>
      <c r="S7292" s="179"/>
      <c r="T7292" s="179"/>
      <c r="U7292" s="179"/>
      <c r="V7292" s="179"/>
      <c r="W7292" s="179"/>
      <c r="X7292" s="179"/>
      <c r="Y7292" s="179"/>
      <c r="Z7292" s="179"/>
      <c r="AA7292" s="222"/>
      <c r="AB7292" s="222"/>
      <c r="AC7292" s="222"/>
      <c r="AD7292" s="179"/>
      <c r="AE7292" s="179"/>
      <c r="AF7292" s="179"/>
      <c r="AG7292" s="179"/>
      <c r="AH7292" s="179"/>
      <c r="AI7292" s="179"/>
      <c r="AJ7292" s="179"/>
    </row>
    <row r="7293" spans="2:36" x14ac:dyDescent="0.3">
      <c r="B7293" s="224">
        <v>737000</v>
      </c>
      <c r="C7293" s="209">
        <v>313342</v>
      </c>
      <c r="D7293" s="206">
        <f t="shared" si="710"/>
        <v>0.42515875169606515</v>
      </c>
      <c r="E7293" s="208">
        <f t="shared" si="711"/>
        <v>0.45</v>
      </c>
      <c r="F7293" s="207">
        <v>17233.810000000001</v>
      </c>
      <c r="G7293" s="207">
        <v>25067.360000000001</v>
      </c>
      <c r="H7293" s="207">
        <v>28200.78</v>
      </c>
      <c r="I7293" s="214">
        <f t="shared" si="712"/>
        <v>295036</v>
      </c>
      <c r="J7293" s="211">
        <f t="shared" si="713"/>
        <v>0.40032021709633647</v>
      </c>
      <c r="K7293" s="212">
        <f t="shared" si="714"/>
        <v>0.45</v>
      </c>
      <c r="L7293" s="214">
        <f t="shared" si="706"/>
        <v>16226.98</v>
      </c>
      <c r="M7293" s="213">
        <f t="shared" si="707"/>
        <v>23602.880000000001</v>
      </c>
      <c r="N7293" s="213">
        <f t="shared" si="708"/>
        <v>26553.239999999998</v>
      </c>
      <c r="O7293" s="242">
        <f t="shared" si="709"/>
        <v>0.51529999999966092</v>
      </c>
      <c r="P7293" s="242"/>
      <c r="Q7293" s="179"/>
      <c r="R7293" s="179"/>
      <c r="S7293" s="179"/>
      <c r="T7293" s="179"/>
      <c r="U7293" s="179"/>
      <c r="V7293" s="179"/>
      <c r="W7293" s="179"/>
      <c r="X7293" s="179"/>
      <c r="Y7293" s="179"/>
      <c r="Z7293" s="179"/>
      <c r="AA7293" s="222"/>
      <c r="AB7293" s="222"/>
      <c r="AC7293" s="222"/>
      <c r="AD7293" s="179"/>
      <c r="AE7293" s="179"/>
      <c r="AF7293" s="179"/>
      <c r="AG7293" s="179"/>
      <c r="AH7293" s="179"/>
      <c r="AI7293" s="179"/>
      <c r="AJ7293" s="179"/>
    </row>
    <row r="7294" spans="2:36" x14ac:dyDescent="0.3">
      <c r="B7294" s="224">
        <v>737100</v>
      </c>
      <c r="C7294" s="209">
        <v>313387</v>
      </c>
      <c r="D7294" s="206">
        <f t="shared" si="710"/>
        <v>0.42516212182878849</v>
      </c>
      <c r="E7294" s="208">
        <f t="shared" si="711"/>
        <v>0.45</v>
      </c>
      <c r="F7294" s="207">
        <v>17236.28</v>
      </c>
      <c r="G7294" s="207">
        <v>25070.959999999999</v>
      </c>
      <c r="H7294" s="207">
        <v>28204.83</v>
      </c>
      <c r="I7294" s="214">
        <f t="shared" si="712"/>
        <v>295081</v>
      </c>
      <c r="J7294" s="211">
        <f t="shared" si="713"/>
        <v>0.40032695699362364</v>
      </c>
      <c r="K7294" s="212">
        <f t="shared" si="714"/>
        <v>0.45</v>
      </c>
      <c r="L7294" s="214">
        <f t="shared" ref="L7294:L7357" si="715">I7294*5.5%</f>
        <v>16229.455</v>
      </c>
      <c r="M7294" s="213">
        <f t="shared" ref="M7294:M7357" si="716">I7294*8%</f>
        <v>23606.48</v>
      </c>
      <c r="N7294" s="213">
        <f t="shared" ref="N7294:N7357" si="717">I7294*9%</f>
        <v>26557.289999999997</v>
      </c>
      <c r="O7294" s="242">
        <f t="shared" si="709"/>
        <v>0.51520000000044097</v>
      </c>
      <c r="P7294" s="242"/>
      <c r="Q7294" s="179"/>
      <c r="R7294" s="179"/>
      <c r="S7294" s="179"/>
      <c r="T7294" s="179"/>
      <c r="U7294" s="179"/>
      <c r="V7294" s="179"/>
      <c r="W7294" s="179"/>
      <c r="X7294" s="179"/>
      <c r="Y7294" s="179"/>
      <c r="Z7294" s="179"/>
      <c r="AA7294" s="222"/>
      <c r="AB7294" s="222"/>
      <c r="AC7294" s="222"/>
      <c r="AD7294" s="179"/>
      <c r="AE7294" s="179"/>
      <c r="AF7294" s="179"/>
      <c r="AG7294" s="179"/>
      <c r="AH7294" s="179"/>
      <c r="AI7294" s="179"/>
      <c r="AJ7294" s="179"/>
    </row>
    <row r="7295" spans="2:36" x14ac:dyDescent="0.3">
      <c r="B7295" s="224">
        <v>737200</v>
      </c>
      <c r="C7295" s="209">
        <v>313432</v>
      </c>
      <c r="D7295" s="206">
        <f t="shared" si="710"/>
        <v>0.42516549104720563</v>
      </c>
      <c r="E7295" s="208">
        <f t="shared" si="711"/>
        <v>0.45</v>
      </c>
      <c r="F7295" s="207">
        <v>17238.759999999998</v>
      </c>
      <c r="G7295" s="207">
        <v>25074.560000000001</v>
      </c>
      <c r="H7295" s="207">
        <v>28208.880000000001</v>
      </c>
      <c r="I7295" s="214">
        <f t="shared" si="712"/>
        <v>295126</v>
      </c>
      <c r="J7295" s="211">
        <f t="shared" si="713"/>
        <v>0.40033369506239824</v>
      </c>
      <c r="K7295" s="212">
        <f t="shared" si="714"/>
        <v>0.45</v>
      </c>
      <c r="L7295" s="214">
        <f t="shared" si="715"/>
        <v>16231.93</v>
      </c>
      <c r="M7295" s="213">
        <f t="shared" si="716"/>
        <v>23610.080000000002</v>
      </c>
      <c r="N7295" s="213">
        <f t="shared" si="717"/>
        <v>26561.34</v>
      </c>
      <c r="O7295" s="242">
        <f t="shared" si="709"/>
        <v>0.51530000000013387</v>
      </c>
      <c r="P7295" s="242"/>
      <c r="Q7295" s="179"/>
      <c r="R7295" s="179"/>
      <c r="S7295" s="179"/>
      <c r="T7295" s="179"/>
      <c r="U7295" s="179"/>
      <c r="V7295" s="179"/>
      <c r="W7295" s="179"/>
      <c r="X7295" s="179"/>
      <c r="Y7295" s="179"/>
      <c r="Z7295" s="179"/>
      <c r="AA7295" s="222"/>
      <c r="AB7295" s="222"/>
      <c r="AC7295" s="222"/>
      <c r="AD7295" s="179"/>
      <c r="AE7295" s="179"/>
      <c r="AF7295" s="179"/>
      <c r="AG7295" s="179"/>
      <c r="AH7295" s="179"/>
      <c r="AI7295" s="179"/>
      <c r="AJ7295" s="179"/>
    </row>
    <row r="7296" spans="2:36" x14ac:dyDescent="0.3">
      <c r="B7296" s="224">
        <v>737300</v>
      </c>
      <c r="C7296" s="209">
        <v>313477</v>
      </c>
      <c r="D7296" s="206">
        <f t="shared" si="710"/>
        <v>0.42516885935168858</v>
      </c>
      <c r="E7296" s="208">
        <f t="shared" si="711"/>
        <v>0.45</v>
      </c>
      <c r="F7296" s="207">
        <v>17241.23</v>
      </c>
      <c r="G7296" s="207">
        <v>25078.16</v>
      </c>
      <c r="H7296" s="207">
        <v>28212.93</v>
      </c>
      <c r="I7296" s="214">
        <f t="shared" si="712"/>
        <v>295171</v>
      </c>
      <c r="J7296" s="211">
        <f t="shared" si="713"/>
        <v>0.4003404313034043</v>
      </c>
      <c r="K7296" s="212">
        <f t="shared" si="714"/>
        <v>0.45</v>
      </c>
      <c r="L7296" s="214">
        <f t="shared" si="715"/>
        <v>16234.405000000001</v>
      </c>
      <c r="M7296" s="213">
        <f t="shared" si="716"/>
        <v>23613.68</v>
      </c>
      <c r="N7296" s="213">
        <f t="shared" si="717"/>
        <v>26565.39</v>
      </c>
      <c r="O7296" s="242">
        <f t="shared" si="709"/>
        <v>0.51519999999974975</v>
      </c>
      <c r="P7296" s="242"/>
      <c r="Q7296" s="179"/>
      <c r="R7296" s="179"/>
      <c r="S7296" s="179"/>
      <c r="T7296" s="179"/>
      <c r="U7296" s="179"/>
      <c r="V7296" s="179"/>
      <c r="W7296" s="179"/>
      <c r="X7296" s="179"/>
      <c r="Y7296" s="179"/>
      <c r="Z7296" s="179"/>
      <c r="AA7296" s="222"/>
      <c r="AB7296" s="222"/>
      <c r="AC7296" s="222"/>
      <c r="AD7296" s="179"/>
      <c r="AE7296" s="179"/>
      <c r="AF7296" s="179"/>
      <c r="AG7296" s="179"/>
      <c r="AH7296" s="179"/>
      <c r="AI7296" s="179"/>
      <c r="AJ7296" s="179"/>
    </row>
    <row r="7297" spans="2:36" x14ac:dyDescent="0.3">
      <c r="B7297" s="224">
        <v>737400</v>
      </c>
      <c r="C7297" s="209">
        <v>313522</v>
      </c>
      <c r="D7297" s="206">
        <f t="shared" si="710"/>
        <v>0.42517222674260918</v>
      </c>
      <c r="E7297" s="208">
        <f t="shared" si="711"/>
        <v>0.45</v>
      </c>
      <c r="F7297" s="207">
        <v>17243.71</v>
      </c>
      <c r="G7297" s="207">
        <v>25081.759999999998</v>
      </c>
      <c r="H7297" s="207">
        <v>28216.98</v>
      </c>
      <c r="I7297" s="214">
        <f t="shared" si="712"/>
        <v>295216</v>
      </c>
      <c r="J7297" s="211">
        <f t="shared" si="713"/>
        <v>0.40034716571738543</v>
      </c>
      <c r="K7297" s="212">
        <f t="shared" si="714"/>
        <v>0.45</v>
      </c>
      <c r="L7297" s="214">
        <f t="shared" si="715"/>
        <v>16236.88</v>
      </c>
      <c r="M7297" s="213">
        <f t="shared" si="716"/>
        <v>23617.279999999999</v>
      </c>
      <c r="N7297" s="213">
        <f t="shared" si="717"/>
        <v>26569.439999999999</v>
      </c>
      <c r="O7297" s="242">
        <f t="shared" si="709"/>
        <v>0.51530000000002474</v>
      </c>
      <c r="P7297" s="242"/>
      <c r="Q7297" s="179"/>
      <c r="R7297" s="179"/>
      <c r="S7297" s="179"/>
      <c r="T7297" s="179"/>
      <c r="U7297" s="179"/>
      <c r="V7297" s="179"/>
      <c r="W7297" s="179"/>
      <c r="X7297" s="179"/>
      <c r="Y7297" s="179"/>
      <c r="Z7297" s="179"/>
      <c r="AA7297" s="222"/>
      <c r="AB7297" s="222"/>
      <c r="AC7297" s="222"/>
      <c r="AD7297" s="179"/>
      <c r="AE7297" s="179"/>
      <c r="AF7297" s="179"/>
      <c r="AG7297" s="179"/>
      <c r="AH7297" s="179"/>
      <c r="AI7297" s="179"/>
      <c r="AJ7297" s="179"/>
    </row>
    <row r="7298" spans="2:36" x14ac:dyDescent="0.3">
      <c r="B7298" s="224">
        <v>737500</v>
      </c>
      <c r="C7298" s="209">
        <v>313567</v>
      </c>
      <c r="D7298" s="206">
        <f t="shared" si="710"/>
        <v>0.42517559322033899</v>
      </c>
      <c r="E7298" s="208">
        <f t="shared" si="711"/>
        <v>0.45</v>
      </c>
      <c r="F7298" s="207">
        <v>17246.18</v>
      </c>
      <c r="G7298" s="207">
        <v>25085.360000000001</v>
      </c>
      <c r="H7298" s="207">
        <v>28221.03</v>
      </c>
      <c r="I7298" s="214">
        <f t="shared" si="712"/>
        <v>295261</v>
      </c>
      <c r="J7298" s="211">
        <f t="shared" si="713"/>
        <v>0.40035389830508472</v>
      </c>
      <c r="K7298" s="212">
        <f t="shared" si="714"/>
        <v>0.45</v>
      </c>
      <c r="L7298" s="214">
        <f t="shared" si="715"/>
        <v>16239.355</v>
      </c>
      <c r="M7298" s="213">
        <f t="shared" si="716"/>
        <v>23620.880000000001</v>
      </c>
      <c r="N7298" s="213">
        <f t="shared" si="717"/>
        <v>26573.489999999998</v>
      </c>
      <c r="O7298" s="242">
        <f t="shared" si="709"/>
        <v>0.51519999999964061</v>
      </c>
      <c r="P7298" s="242"/>
      <c r="Q7298" s="179"/>
      <c r="R7298" s="179"/>
      <c r="S7298" s="179"/>
      <c r="T7298" s="179"/>
      <c r="U7298" s="179"/>
      <c r="V7298" s="179"/>
      <c r="W7298" s="179"/>
      <c r="X7298" s="179"/>
      <c r="Y7298" s="179"/>
      <c r="Z7298" s="179"/>
      <c r="AA7298" s="222"/>
      <c r="AB7298" s="222"/>
      <c r="AC7298" s="222"/>
      <c r="AD7298" s="179"/>
      <c r="AE7298" s="179"/>
      <c r="AF7298" s="179"/>
      <c r="AG7298" s="179"/>
      <c r="AH7298" s="179"/>
      <c r="AI7298" s="179"/>
      <c r="AJ7298" s="179"/>
    </row>
    <row r="7299" spans="2:36" x14ac:dyDescent="0.3">
      <c r="B7299" s="224">
        <v>737600</v>
      </c>
      <c r="C7299" s="209">
        <v>313612</v>
      </c>
      <c r="D7299" s="206">
        <f t="shared" si="710"/>
        <v>0.42517895878524947</v>
      </c>
      <c r="E7299" s="208">
        <f t="shared" si="711"/>
        <v>0.45</v>
      </c>
      <c r="F7299" s="207">
        <v>17248.66</v>
      </c>
      <c r="G7299" s="207">
        <v>25088.959999999999</v>
      </c>
      <c r="H7299" s="207">
        <v>28225.08</v>
      </c>
      <c r="I7299" s="214">
        <f t="shared" si="712"/>
        <v>295306</v>
      </c>
      <c r="J7299" s="211">
        <f t="shared" si="713"/>
        <v>0.40036062906724512</v>
      </c>
      <c r="K7299" s="212">
        <f t="shared" si="714"/>
        <v>0.45</v>
      </c>
      <c r="L7299" s="214">
        <f t="shared" si="715"/>
        <v>16241.83</v>
      </c>
      <c r="M7299" s="213">
        <f t="shared" si="716"/>
        <v>23624.48</v>
      </c>
      <c r="N7299" s="213">
        <f t="shared" si="717"/>
        <v>26577.539999999997</v>
      </c>
      <c r="O7299" s="242">
        <f t="shared" si="709"/>
        <v>0.5152999999999156</v>
      </c>
      <c r="P7299" s="242"/>
      <c r="Q7299" s="179"/>
      <c r="R7299" s="179"/>
      <c r="S7299" s="179"/>
      <c r="T7299" s="179"/>
      <c r="U7299" s="179"/>
      <c r="V7299" s="179"/>
      <c r="W7299" s="179"/>
      <c r="X7299" s="179"/>
      <c r="Y7299" s="179"/>
      <c r="Z7299" s="179"/>
      <c r="AA7299" s="222"/>
      <c r="AB7299" s="222"/>
      <c r="AC7299" s="222"/>
      <c r="AD7299" s="179"/>
      <c r="AE7299" s="179"/>
      <c r="AF7299" s="179"/>
      <c r="AG7299" s="179"/>
      <c r="AH7299" s="179"/>
      <c r="AI7299" s="179"/>
      <c r="AJ7299" s="179"/>
    </row>
    <row r="7300" spans="2:36" x14ac:dyDescent="0.3">
      <c r="B7300" s="224">
        <v>737700</v>
      </c>
      <c r="C7300" s="209">
        <v>313657</v>
      </c>
      <c r="D7300" s="206">
        <f t="shared" si="710"/>
        <v>0.42518232343771178</v>
      </c>
      <c r="E7300" s="208">
        <f t="shared" si="711"/>
        <v>0.45</v>
      </c>
      <c r="F7300" s="207">
        <v>17251.13</v>
      </c>
      <c r="G7300" s="207">
        <v>25092.560000000001</v>
      </c>
      <c r="H7300" s="207">
        <v>28229.13</v>
      </c>
      <c r="I7300" s="214">
        <f t="shared" si="712"/>
        <v>295351</v>
      </c>
      <c r="J7300" s="211">
        <f t="shared" si="713"/>
        <v>0.40036735800460893</v>
      </c>
      <c r="K7300" s="212">
        <f t="shared" si="714"/>
        <v>0.45</v>
      </c>
      <c r="L7300" s="214">
        <f t="shared" si="715"/>
        <v>16244.305</v>
      </c>
      <c r="M7300" s="213">
        <f t="shared" si="716"/>
        <v>23628.080000000002</v>
      </c>
      <c r="N7300" s="213">
        <f t="shared" si="717"/>
        <v>26581.59</v>
      </c>
      <c r="O7300" s="242">
        <f t="shared" si="709"/>
        <v>0.51520000000007715</v>
      </c>
      <c r="P7300" s="242"/>
      <c r="Q7300" s="179"/>
      <c r="R7300" s="179"/>
      <c r="S7300" s="179"/>
      <c r="T7300" s="179"/>
      <c r="U7300" s="179"/>
      <c r="V7300" s="179"/>
      <c r="W7300" s="179"/>
      <c r="X7300" s="179"/>
      <c r="Y7300" s="179"/>
      <c r="Z7300" s="179"/>
      <c r="AA7300" s="222"/>
      <c r="AB7300" s="222"/>
      <c r="AC7300" s="222"/>
      <c r="AD7300" s="179"/>
      <c r="AE7300" s="179"/>
      <c r="AF7300" s="179"/>
      <c r="AG7300" s="179"/>
      <c r="AH7300" s="179"/>
      <c r="AI7300" s="179"/>
      <c r="AJ7300" s="179"/>
    </row>
    <row r="7301" spans="2:36" x14ac:dyDescent="0.3">
      <c r="B7301" s="224">
        <v>737800</v>
      </c>
      <c r="C7301" s="209">
        <v>313702</v>
      </c>
      <c r="D7301" s="206">
        <f t="shared" si="710"/>
        <v>0.42518568717809707</v>
      </c>
      <c r="E7301" s="208">
        <f t="shared" si="711"/>
        <v>0.45</v>
      </c>
      <c r="F7301" s="207">
        <v>17253.61</v>
      </c>
      <c r="G7301" s="207">
        <v>25096.16</v>
      </c>
      <c r="H7301" s="207">
        <v>28233.18</v>
      </c>
      <c r="I7301" s="214">
        <f t="shared" si="712"/>
        <v>295396</v>
      </c>
      <c r="J7301" s="211">
        <f t="shared" si="713"/>
        <v>0.40037408511791811</v>
      </c>
      <c r="K7301" s="212">
        <f t="shared" si="714"/>
        <v>0.45</v>
      </c>
      <c r="L7301" s="214">
        <f t="shared" si="715"/>
        <v>16246.78</v>
      </c>
      <c r="M7301" s="213">
        <f t="shared" si="716"/>
        <v>23631.68</v>
      </c>
      <c r="N7301" s="213">
        <f t="shared" si="717"/>
        <v>26585.64</v>
      </c>
      <c r="O7301" s="242">
        <f t="shared" ref="O7301:O7364" si="718">(C7301+F7301+H7301-C7300-F7300-H7300)/100</f>
        <v>0.51529999999977005</v>
      </c>
      <c r="P7301" s="242"/>
      <c r="Q7301" s="179"/>
      <c r="R7301" s="179"/>
      <c r="S7301" s="179"/>
      <c r="T7301" s="179"/>
      <c r="U7301" s="179"/>
      <c r="V7301" s="179"/>
      <c r="W7301" s="179"/>
      <c r="X7301" s="179"/>
      <c r="Y7301" s="179"/>
      <c r="Z7301" s="179"/>
      <c r="AA7301" s="222"/>
      <c r="AB7301" s="222"/>
      <c r="AC7301" s="222"/>
      <c r="AD7301" s="179"/>
      <c r="AE7301" s="179"/>
      <c r="AF7301" s="179"/>
      <c r="AG7301" s="179"/>
      <c r="AH7301" s="179"/>
      <c r="AI7301" s="179"/>
      <c r="AJ7301" s="179"/>
    </row>
    <row r="7302" spans="2:36" x14ac:dyDescent="0.3">
      <c r="B7302" s="224">
        <v>737900</v>
      </c>
      <c r="C7302" s="209">
        <v>313747</v>
      </c>
      <c r="D7302" s="206">
        <f t="shared" si="710"/>
        <v>0.42518905000677598</v>
      </c>
      <c r="E7302" s="208">
        <f t="shared" si="711"/>
        <v>0.45</v>
      </c>
      <c r="F7302" s="207">
        <v>17256.080000000002</v>
      </c>
      <c r="G7302" s="207">
        <v>25099.759999999998</v>
      </c>
      <c r="H7302" s="207">
        <v>28237.23</v>
      </c>
      <c r="I7302" s="214">
        <f t="shared" si="712"/>
        <v>295441</v>
      </c>
      <c r="J7302" s="211">
        <f t="shared" si="713"/>
        <v>0.40038081040791434</v>
      </c>
      <c r="K7302" s="212">
        <f t="shared" si="714"/>
        <v>0.45</v>
      </c>
      <c r="L7302" s="214">
        <f t="shared" si="715"/>
        <v>16249.254999999999</v>
      </c>
      <c r="M7302" s="213">
        <f t="shared" si="716"/>
        <v>23635.279999999999</v>
      </c>
      <c r="N7302" s="213">
        <f t="shared" si="717"/>
        <v>26589.69</v>
      </c>
      <c r="O7302" s="242">
        <f t="shared" si="718"/>
        <v>0.51519999999996802</v>
      </c>
      <c r="P7302" s="242"/>
      <c r="Q7302" s="179"/>
      <c r="R7302" s="179"/>
      <c r="S7302" s="179"/>
      <c r="T7302" s="179"/>
      <c r="U7302" s="179"/>
      <c r="V7302" s="179"/>
      <c r="W7302" s="179"/>
      <c r="X7302" s="179"/>
      <c r="Y7302" s="179"/>
      <c r="Z7302" s="179"/>
      <c r="AA7302" s="222"/>
      <c r="AB7302" s="222"/>
      <c r="AC7302" s="222"/>
      <c r="AD7302" s="179"/>
      <c r="AE7302" s="179"/>
      <c r="AF7302" s="179"/>
      <c r="AG7302" s="179"/>
      <c r="AH7302" s="179"/>
      <c r="AI7302" s="179"/>
      <c r="AJ7302" s="179"/>
    </row>
    <row r="7303" spans="2:36" x14ac:dyDescent="0.3">
      <c r="B7303" s="224">
        <v>738000</v>
      </c>
      <c r="C7303" s="209">
        <v>313792</v>
      </c>
      <c r="D7303" s="206">
        <f t="shared" si="710"/>
        <v>0.42519241192411922</v>
      </c>
      <c r="E7303" s="208">
        <f t="shared" si="711"/>
        <v>0.45</v>
      </c>
      <c r="F7303" s="207">
        <v>17258.560000000001</v>
      </c>
      <c r="G7303" s="207">
        <v>25103.360000000001</v>
      </c>
      <c r="H7303" s="207">
        <v>28241.279999999999</v>
      </c>
      <c r="I7303" s="214">
        <f t="shared" si="712"/>
        <v>295486</v>
      </c>
      <c r="J7303" s="211">
        <f t="shared" si="713"/>
        <v>0.40038753387533876</v>
      </c>
      <c r="K7303" s="212">
        <f t="shared" si="714"/>
        <v>0.45</v>
      </c>
      <c r="L7303" s="214">
        <f t="shared" si="715"/>
        <v>16251.73</v>
      </c>
      <c r="M7303" s="213">
        <f t="shared" si="716"/>
        <v>23638.880000000001</v>
      </c>
      <c r="N7303" s="213">
        <f t="shared" si="717"/>
        <v>26593.739999999998</v>
      </c>
      <c r="O7303" s="242">
        <f t="shared" si="718"/>
        <v>0.51529999999966092</v>
      </c>
      <c r="P7303" s="242"/>
      <c r="Q7303" s="179"/>
      <c r="R7303" s="179"/>
      <c r="S7303" s="179"/>
      <c r="T7303" s="179"/>
      <c r="U7303" s="179"/>
      <c r="V7303" s="179"/>
      <c r="W7303" s="179"/>
      <c r="X7303" s="179"/>
      <c r="Y7303" s="179"/>
      <c r="Z7303" s="179"/>
      <c r="AA7303" s="222"/>
      <c r="AB7303" s="222"/>
      <c r="AC7303" s="222"/>
      <c r="AD7303" s="179"/>
      <c r="AE7303" s="179"/>
      <c r="AF7303" s="179"/>
      <c r="AG7303" s="179"/>
      <c r="AH7303" s="179"/>
      <c r="AI7303" s="179"/>
      <c r="AJ7303" s="179"/>
    </row>
    <row r="7304" spans="2:36" x14ac:dyDescent="0.3">
      <c r="B7304" s="224">
        <v>738100</v>
      </c>
      <c r="C7304" s="209">
        <v>313837</v>
      </c>
      <c r="D7304" s="206">
        <f t="shared" si="710"/>
        <v>0.42519577293049721</v>
      </c>
      <c r="E7304" s="208">
        <f t="shared" si="711"/>
        <v>0.45</v>
      </c>
      <c r="F7304" s="207">
        <v>17261.03</v>
      </c>
      <c r="G7304" s="207">
        <v>25106.959999999999</v>
      </c>
      <c r="H7304" s="207">
        <v>28245.33</v>
      </c>
      <c r="I7304" s="214">
        <f t="shared" si="712"/>
        <v>295531</v>
      </c>
      <c r="J7304" s="211">
        <f t="shared" si="713"/>
        <v>0.40039425552093211</v>
      </c>
      <c r="K7304" s="212">
        <f t="shared" si="714"/>
        <v>0.45</v>
      </c>
      <c r="L7304" s="214">
        <f t="shared" si="715"/>
        <v>16254.205</v>
      </c>
      <c r="M7304" s="213">
        <f t="shared" si="716"/>
        <v>23642.48</v>
      </c>
      <c r="N7304" s="213">
        <f t="shared" si="717"/>
        <v>26597.789999999997</v>
      </c>
      <c r="O7304" s="242">
        <f t="shared" si="718"/>
        <v>0.51520000000044097</v>
      </c>
      <c r="P7304" s="242"/>
      <c r="Q7304" s="179"/>
      <c r="R7304" s="179"/>
      <c r="S7304" s="179"/>
      <c r="T7304" s="179"/>
      <c r="U7304" s="179"/>
      <c r="V7304" s="179"/>
      <c r="W7304" s="179"/>
      <c r="X7304" s="179"/>
      <c r="Y7304" s="179"/>
      <c r="Z7304" s="179"/>
      <c r="AA7304" s="222"/>
      <c r="AB7304" s="222"/>
      <c r="AC7304" s="222"/>
      <c r="AD7304" s="179"/>
      <c r="AE7304" s="179"/>
      <c r="AF7304" s="179"/>
      <c r="AG7304" s="179"/>
      <c r="AH7304" s="179"/>
      <c r="AI7304" s="179"/>
      <c r="AJ7304" s="179"/>
    </row>
    <row r="7305" spans="2:36" x14ac:dyDescent="0.3">
      <c r="B7305" s="224">
        <v>738200</v>
      </c>
      <c r="C7305" s="209">
        <v>313882</v>
      </c>
      <c r="D7305" s="206">
        <f t="shared" si="710"/>
        <v>0.42519913302628015</v>
      </c>
      <c r="E7305" s="208">
        <f t="shared" si="711"/>
        <v>0.45</v>
      </c>
      <c r="F7305" s="207">
        <v>17263.509999999998</v>
      </c>
      <c r="G7305" s="207">
        <v>25110.560000000001</v>
      </c>
      <c r="H7305" s="207">
        <v>28249.38</v>
      </c>
      <c r="I7305" s="214">
        <f t="shared" si="712"/>
        <v>295576</v>
      </c>
      <c r="J7305" s="211">
        <f t="shared" si="713"/>
        <v>0.40040097534543484</v>
      </c>
      <c r="K7305" s="212">
        <f t="shared" si="714"/>
        <v>0.45</v>
      </c>
      <c r="L7305" s="214">
        <f t="shared" si="715"/>
        <v>16256.68</v>
      </c>
      <c r="M7305" s="213">
        <f t="shared" si="716"/>
        <v>23646.080000000002</v>
      </c>
      <c r="N7305" s="213">
        <f t="shared" si="717"/>
        <v>26601.84</v>
      </c>
      <c r="O7305" s="242">
        <f t="shared" si="718"/>
        <v>0.51530000000013387</v>
      </c>
      <c r="P7305" s="242"/>
      <c r="Q7305" s="179"/>
      <c r="R7305" s="179"/>
      <c r="S7305" s="179"/>
      <c r="T7305" s="179"/>
      <c r="U7305" s="179"/>
      <c r="V7305" s="179"/>
      <c r="W7305" s="179"/>
      <c r="X7305" s="179"/>
      <c r="Y7305" s="179"/>
      <c r="Z7305" s="179"/>
      <c r="AA7305" s="222"/>
      <c r="AB7305" s="222"/>
      <c r="AC7305" s="222"/>
      <c r="AD7305" s="179"/>
      <c r="AE7305" s="179"/>
      <c r="AF7305" s="179"/>
      <c r="AG7305" s="179"/>
      <c r="AH7305" s="179"/>
      <c r="AI7305" s="179"/>
      <c r="AJ7305" s="179"/>
    </row>
    <row r="7306" spans="2:36" x14ac:dyDescent="0.3">
      <c r="B7306" s="224">
        <v>738300</v>
      </c>
      <c r="C7306" s="209">
        <v>313927</v>
      </c>
      <c r="D7306" s="206">
        <f t="shared" si="710"/>
        <v>0.42520249221183798</v>
      </c>
      <c r="E7306" s="208">
        <f t="shared" si="711"/>
        <v>0.45</v>
      </c>
      <c r="F7306" s="207">
        <v>17265.98</v>
      </c>
      <c r="G7306" s="207">
        <v>25114.16</v>
      </c>
      <c r="H7306" s="207">
        <v>28253.43</v>
      </c>
      <c r="I7306" s="214">
        <f t="shared" si="712"/>
        <v>295621</v>
      </c>
      <c r="J7306" s="211">
        <f t="shared" si="713"/>
        <v>0.40040769334958687</v>
      </c>
      <c r="K7306" s="212">
        <f t="shared" si="714"/>
        <v>0.45</v>
      </c>
      <c r="L7306" s="214">
        <f t="shared" si="715"/>
        <v>16259.155000000001</v>
      </c>
      <c r="M7306" s="213">
        <f t="shared" si="716"/>
        <v>23649.68</v>
      </c>
      <c r="N7306" s="213">
        <f t="shared" si="717"/>
        <v>26605.89</v>
      </c>
      <c r="O7306" s="242">
        <f t="shared" si="718"/>
        <v>0.51519999999974975</v>
      </c>
      <c r="P7306" s="242"/>
      <c r="Q7306" s="179"/>
      <c r="R7306" s="179"/>
      <c r="S7306" s="179"/>
      <c r="T7306" s="179"/>
      <c r="U7306" s="179"/>
      <c r="V7306" s="179"/>
      <c r="W7306" s="179"/>
      <c r="X7306" s="179"/>
      <c r="Y7306" s="179"/>
      <c r="Z7306" s="179"/>
      <c r="AA7306" s="222"/>
      <c r="AB7306" s="222"/>
      <c r="AC7306" s="222"/>
      <c r="AD7306" s="179"/>
      <c r="AE7306" s="179"/>
      <c r="AF7306" s="179"/>
      <c r="AG7306" s="179"/>
      <c r="AH7306" s="179"/>
      <c r="AI7306" s="179"/>
      <c r="AJ7306" s="179"/>
    </row>
    <row r="7307" spans="2:36" x14ac:dyDescent="0.3">
      <c r="B7307" s="224">
        <v>738400</v>
      </c>
      <c r="C7307" s="209">
        <v>313972</v>
      </c>
      <c r="D7307" s="206">
        <f t="shared" si="710"/>
        <v>0.42520585048754062</v>
      </c>
      <c r="E7307" s="208">
        <f t="shared" si="711"/>
        <v>0.45</v>
      </c>
      <c r="F7307" s="207">
        <v>17268.46</v>
      </c>
      <c r="G7307" s="207">
        <v>25117.759999999998</v>
      </c>
      <c r="H7307" s="207">
        <v>28257.48</v>
      </c>
      <c r="I7307" s="214">
        <f t="shared" si="712"/>
        <v>295666</v>
      </c>
      <c r="J7307" s="211">
        <f t="shared" si="713"/>
        <v>0.40041440953412782</v>
      </c>
      <c r="K7307" s="212">
        <f t="shared" si="714"/>
        <v>0.45</v>
      </c>
      <c r="L7307" s="214">
        <f t="shared" si="715"/>
        <v>16261.63</v>
      </c>
      <c r="M7307" s="213">
        <f t="shared" si="716"/>
        <v>23653.279999999999</v>
      </c>
      <c r="N7307" s="213">
        <f t="shared" si="717"/>
        <v>26609.94</v>
      </c>
      <c r="O7307" s="242">
        <f t="shared" si="718"/>
        <v>0.51530000000002474</v>
      </c>
      <c r="P7307" s="242"/>
      <c r="Q7307" s="179"/>
      <c r="R7307" s="179"/>
      <c r="S7307" s="179"/>
      <c r="T7307" s="179"/>
      <c r="U7307" s="179"/>
      <c r="V7307" s="179"/>
      <c r="W7307" s="179"/>
      <c r="X7307" s="179"/>
      <c r="Y7307" s="179"/>
      <c r="Z7307" s="179"/>
      <c r="AA7307" s="222"/>
      <c r="AB7307" s="222"/>
      <c r="AC7307" s="222"/>
      <c r="AD7307" s="179"/>
      <c r="AE7307" s="179"/>
      <c r="AF7307" s="179"/>
      <c r="AG7307" s="179"/>
      <c r="AH7307" s="179"/>
      <c r="AI7307" s="179"/>
      <c r="AJ7307" s="179"/>
    </row>
    <row r="7308" spans="2:36" x14ac:dyDescent="0.3">
      <c r="B7308" s="224">
        <v>738500</v>
      </c>
      <c r="C7308" s="209">
        <v>314017</v>
      </c>
      <c r="D7308" s="206">
        <f t="shared" si="710"/>
        <v>0.4252092078537576</v>
      </c>
      <c r="E7308" s="208">
        <f t="shared" si="711"/>
        <v>0.45</v>
      </c>
      <c r="F7308" s="207">
        <v>17270.93</v>
      </c>
      <c r="G7308" s="207">
        <v>25121.360000000001</v>
      </c>
      <c r="H7308" s="207">
        <v>28261.53</v>
      </c>
      <c r="I7308" s="214">
        <f t="shared" si="712"/>
        <v>295711</v>
      </c>
      <c r="J7308" s="211">
        <f t="shared" si="713"/>
        <v>0.40042112389979689</v>
      </c>
      <c r="K7308" s="212">
        <f t="shared" si="714"/>
        <v>0.45</v>
      </c>
      <c r="L7308" s="214">
        <f t="shared" si="715"/>
        <v>16264.105</v>
      </c>
      <c r="M7308" s="213">
        <f t="shared" si="716"/>
        <v>23656.880000000001</v>
      </c>
      <c r="N7308" s="213">
        <f t="shared" si="717"/>
        <v>26613.989999999998</v>
      </c>
      <c r="O7308" s="242">
        <f t="shared" si="718"/>
        <v>0.51519999999964061</v>
      </c>
      <c r="P7308" s="242"/>
      <c r="Q7308" s="179"/>
      <c r="R7308" s="179"/>
      <c r="S7308" s="179"/>
      <c r="T7308" s="179"/>
      <c r="U7308" s="179"/>
      <c r="V7308" s="179"/>
      <c r="W7308" s="179"/>
      <c r="X7308" s="179"/>
      <c r="Y7308" s="179"/>
      <c r="Z7308" s="179"/>
      <c r="AA7308" s="222"/>
      <c r="AB7308" s="222"/>
      <c r="AC7308" s="222"/>
      <c r="AD7308" s="179"/>
      <c r="AE7308" s="179"/>
      <c r="AF7308" s="179"/>
      <c r="AG7308" s="179"/>
      <c r="AH7308" s="179"/>
      <c r="AI7308" s="179"/>
      <c r="AJ7308" s="179"/>
    </row>
    <row r="7309" spans="2:36" x14ac:dyDescent="0.3">
      <c r="B7309" s="224">
        <v>738600</v>
      </c>
      <c r="C7309" s="209">
        <v>314062</v>
      </c>
      <c r="D7309" s="206">
        <f t="shared" si="710"/>
        <v>0.42521256431085835</v>
      </c>
      <c r="E7309" s="208">
        <f t="shared" si="711"/>
        <v>0.45</v>
      </c>
      <c r="F7309" s="207">
        <v>17273.41</v>
      </c>
      <c r="G7309" s="207">
        <v>25124.959999999999</v>
      </c>
      <c r="H7309" s="207">
        <v>28265.58</v>
      </c>
      <c r="I7309" s="214">
        <f t="shared" si="712"/>
        <v>295756</v>
      </c>
      <c r="J7309" s="211">
        <f t="shared" si="713"/>
        <v>0.40042783644733282</v>
      </c>
      <c r="K7309" s="212">
        <f t="shared" si="714"/>
        <v>0.45</v>
      </c>
      <c r="L7309" s="214">
        <f t="shared" si="715"/>
        <v>16266.58</v>
      </c>
      <c r="M7309" s="213">
        <f t="shared" si="716"/>
        <v>23660.48</v>
      </c>
      <c r="N7309" s="213">
        <f t="shared" si="717"/>
        <v>26618.039999999997</v>
      </c>
      <c r="O7309" s="242">
        <f t="shared" si="718"/>
        <v>0.5152999999999156</v>
      </c>
      <c r="P7309" s="242"/>
      <c r="Q7309" s="179"/>
      <c r="R7309" s="179"/>
      <c r="S7309" s="179"/>
      <c r="T7309" s="179"/>
      <c r="U7309" s="179"/>
      <c r="V7309" s="179"/>
      <c r="W7309" s="179"/>
      <c r="X7309" s="179"/>
      <c r="Y7309" s="179"/>
      <c r="Z7309" s="179"/>
      <c r="AA7309" s="222"/>
      <c r="AB7309" s="222"/>
      <c r="AC7309" s="222"/>
      <c r="AD7309" s="179"/>
      <c r="AE7309" s="179"/>
      <c r="AF7309" s="179"/>
      <c r="AG7309" s="179"/>
      <c r="AH7309" s="179"/>
      <c r="AI7309" s="179"/>
      <c r="AJ7309" s="179"/>
    </row>
    <row r="7310" spans="2:36" x14ac:dyDescent="0.3">
      <c r="B7310" s="224">
        <v>738700</v>
      </c>
      <c r="C7310" s="209">
        <v>314107</v>
      </c>
      <c r="D7310" s="206">
        <f t="shared" si="710"/>
        <v>0.42521591985921214</v>
      </c>
      <c r="E7310" s="208">
        <f t="shared" si="711"/>
        <v>0.45</v>
      </c>
      <c r="F7310" s="207">
        <v>17275.88</v>
      </c>
      <c r="G7310" s="207">
        <v>25128.560000000001</v>
      </c>
      <c r="H7310" s="207">
        <v>28269.63</v>
      </c>
      <c r="I7310" s="214">
        <f t="shared" si="712"/>
        <v>295801</v>
      </c>
      <c r="J7310" s="211">
        <f t="shared" si="713"/>
        <v>0.40043454717747395</v>
      </c>
      <c r="K7310" s="212">
        <f t="shared" si="714"/>
        <v>0.45</v>
      </c>
      <c r="L7310" s="214">
        <f t="shared" si="715"/>
        <v>16269.055</v>
      </c>
      <c r="M7310" s="213">
        <f t="shared" si="716"/>
        <v>23664.080000000002</v>
      </c>
      <c r="N7310" s="213">
        <f t="shared" si="717"/>
        <v>26622.09</v>
      </c>
      <c r="O7310" s="242">
        <f t="shared" si="718"/>
        <v>0.51520000000007715</v>
      </c>
      <c r="P7310" s="242"/>
      <c r="Q7310" s="179"/>
      <c r="R7310" s="179"/>
      <c r="S7310" s="179"/>
      <c r="T7310" s="179"/>
      <c r="U7310" s="179"/>
      <c r="V7310" s="179"/>
      <c r="W7310" s="179"/>
      <c r="X7310" s="179"/>
      <c r="Y7310" s="179"/>
      <c r="Z7310" s="179"/>
      <c r="AA7310" s="222"/>
      <c r="AB7310" s="222"/>
      <c r="AC7310" s="222"/>
      <c r="AD7310" s="179"/>
      <c r="AE7310" s="179"/>
      <c r="AF7310" s="179"/>
      <c r="AG7310" s="179"/>
      <c r="AH7310" s="179"/>
      <c r="AI7310" s="179"/>
      <c r="AJ7310" s="179"/>
    </row>
    <row r="7311" spans="2:36" x14ac:dyDescent="0.3">
      <c r="B7311" s="224">
        <v>738800</v>
      </c>
      <c r="C7311" s="209">
        <v>314152</v>
      </c>
      <c r="D7311" s="206">
        <f t="shared" si="710"/>
        <v>0.42521927449918789</v>
      </c>
      <c r="E7311" s="208">
        <f t="shared" si="711"/>
        <v>0.45</v>
      </c>
      <c r="F7311" s="207">
        <v>17278.36</v>
      </c>
      <c r="G7311" s="207">
        <v>25132.16</v>
      </c>
      <c r="H7311" s="207">
        <v>28273.68</v>
      </c>
      <c r="I7311" s="214">
        <f t="shared" si="712"/>
        <v>295846</v>
      </c>
      <c r="J7311" s="211">
        <f t="shared" si="713"/>
        <v>0.40044125609095832</v>
      </c>
      <c r="K7311" s="212">
        <f t="shared" si="714"/>
        <v>0.45</v>
      </c>
      <c r="L7311" s="214">
        <f t="shared" si="715"/>
        <v>16271.53</v>
      </c>
      <c r="M7311" s="213">
        <f t="shared" si="716"/>
        <v>23667.68</v>
      </c>
      <c r="N7311" s="213">
        <f t="shared" si="717"/>
        <v>26626.14</v>
      </c>
      <c r="O7311" s="242">
        <f t="shared" si="718"/>
        <v>0.51529999999977005</v>
      </c>
      <c r="P7311" s="242"/>
      <c r="Q7311" s="179"/>
      <c r="R7311" s="179"/>
      <c r="S7311" s="179"/>
      <c r="T7311" s="179"/>
      <c r="U7311" s="179"/>
      <c r="V7311" s="179"/>
      <c r="W7311" s="179"/>
      <c r="X7311" s="179"/>
      <c r="Y7311" s="179"/>
      <c r="Z7311" s="179"/>
      <c r="AA7311" s="222"/>
      <c r="AB7311" s="222"/>
      <c r="AC7311" s="222"/>
      <c r="AD7311" s="179"/>
      <c r="AE7311" s="179"/>
      <c r="AF7311" s="179"/>
      <c r="AG7311" s="179"/>
      <c r="AH7311" s="179"/>
      <c r="AI7311" s="179"/>
      <c r="AJ7311" s="179"/>
    </row>
    <row r="7312" spans="2:36" x14ac:dyDescent="0.3">
      <c r="B7312" s="224">
        <v>738900</v>
      </c>
      <c r="C7312" s="209">
        <v>314197</v>
      </c>
      <c r="D7312" s="206">
        <f t="shared" si="710"/>
        <v>0.42522262823115442</v>
      </c>
      <c r="E7312" s="208">
        <f t="shared" si="711"/>
        <v>0.45</v>
      </c>
      <c r="F7312" s="207">
        <v>17280.830000000002</v>
      </c>
      <c r="G7312" s="207">
        <v>25135.759999999998</v>
      </c>
      <c r="H7312" s="207">
        <v>28277.73</v>
      </c>
      <c r="I7312" s="214">
        <f t="shared" si="712"/>
        <v>295891</v>
      </c>
      <c r="J7312" s="211">
        <f t="shared" si="713"/>
        <v>0.40044796318852349</v>
      </c>
      <c r="K7312" s="212">
        <f t="shared" si="714"/>
        <v>0.45</v>
      </c>
      <c r="L7312" s="214">
        <f t="shared" si="715"/>
        <v>16274.004999999999</v>
      </c>
      <c r="M7312" s="213">
        <f t="shared" si="716"/>
        <v>23671.279999999999</v>
      </c>
      <c r="N7312" s="213">
        <f t="shared" si="717"/>
        <v>26630.19</v>
      </c>
      <c r="O7312" s="242">
        <f t="shared" si="718"/>
        <v>0.51519999999996802</v>
      </c>
      <c r="P7312" s="242"/>
      <c r="Q7312" s="179"/>
      <c r="R7312" s="179"/>
      <c r="S7312" s="179"/>
      <c r="T7312" s="179"/>
      <c r="U7312" s="179"/>
      <c r="V7312" s="179"/>
      <c r="W7312" s="179"/>
      <c r="X7312" s="179"/>
      <c r="Y7312" s="179"/>
      <c r="Z7312" s="179"/>
      <c r="AA7312" s="222"/>
      <c r="AB7312" s="222"/>
      <c r="AC7312" s="222"/>
      <c r="AD7312" s="179"/>
      <c r="AE7312" s="179"/>
      <c r="AF7312" s="179"/>
      <c r="AG7312" s="179"/>
      <c r="AH7312" s="179"/>
      <c r="AI7312" s="179"/>
      <c r="AJ7312" s="179"/>
    </row>
    <row r="7313" spans="2:36" x14ac:dyDescent="0.3">
      <c r="B7313" s="224">
        <v>739000</v>
      </c>
      <c r="C7313" s="209">
        <v>314242</v>
      </c>
      <c r="D7313" s="206">
        <f t="shared" si="710"/>
        <v>0.42522598105548037</v>
      </c>
      <c r="E7313" s="208">
        <f t="shared" si="711"/>
        <v>0.45</v>
      </c>
      <c r="F7313" s="207">
        <v>17283.310000000001</v>
      </c>
      <c r="G7313" s="207">
        <v>25139.360000000001</v>
      </c>
      <c r="H7313" s="207">
        <v>28281.78</v>
      </c>
      <c r="I7313" s="214">
        <f t="shared" si="712"/>
        <v>295936</v>
      </c>
      <c r="J7313" s="211">
        <f t="shared" si="713"/>
        <v>0.40045466847090661</v>
      </c>
      <c r="K7313" s="212">
        <f t="shared" si="714"/>
        <v>0.45</v>
      </c>
      <c r="L7313" s="214">
        <f t="shared" si="715"/>
        <v>16276.48</v>
      </c>
      <c r="M7313" s="213">
        <f t="shared" si="716"/>
        <v>23674.880000000001</v>
      </c>
      <c r="N7313" s="213">
        <f t="shared" si="717"/>
        <v>26634.239999999998</v>
      </c>
      <c r="O7313" s="242">
        <f t="shared" si="718"/>
        <v>0.51529999999966092</v>
      </c>
      <c r="P7313" s="242"/>
      <c r="Q7313" s="179"/>
      <c r="R7313" s="179"/>
      <c r="S7313" s="179"/>
      <c r="T7313" s="179"/>
      <c r="U7313" s="179"/>
      <c r="V7313" s="179"/>
      <c r="W7313" s="179"/>
      <c r="X7313" s="179"/>
      <c r="Y7313" s="179"/>
      <c r="Z7313" s="179"/>
      <c r="AA7313" s="222"/>
      <c r="AB7313" s="222"/>
      <c r="AC7313" s="222"/>
      <c r="AD7313" s="179"/>
      <c r="AE7313" s="179"/>
      <c r="AF7313" s="179"/>
      <c r="AG7313" s="179"/>
      <c r="AH7313" s="179"/>
      <c r="AI7313" s="179"/>
      <c r="AJ7313" s="179"/>
    </row>
    <row r="7314" spans="2:36" x14ac:dyDescent="0.3">
      <c r="B7314" s="224">
        <v>739100</v>
      </c>
      <c r="C7314" s="209">
        <v>314287</v>
      </c>
      <c r="D7314" s="206">
        <f t="shared" si="710"/>
        <v>0.42522933297253418</v>
      </c>
      <c r="E7314" s="208">
        <f t="shared" si="711"/>
        <v>0.45</v>
      </c>
      <c r="F7314" s="207">
        <v>17285.78</v>
      </c>
      <c r="G7314" s="207">
        <v>25142.959999999999</v>
      </c>
      <c r="H7314" s="207">
        <v>28285.83</v>
      </c>
      <c r="I7314" s="214">
        <f t="shared" si="712"/>
        <v>295981</v>
      </c>
      <c r="J7314" s="211">
        <f t="shared" si="713"/>
        <v>0.40046137193884457</v>
      </c>
      <c r="K7314" s="212">
        <f t="shared" si="714"/>
        <v>0.45</v>
      </c>
      <c r="L7314" s="214">
        <f t="shared" si="715"/>
        <v>16278.955</v>
      </c>
      <c r="M7314" s="213">
        <f t="shared" si="716"/>
        <v>23678.48</v>
      </c>
      <c r="N7314" s="213">
        <f t="shared" si="717"/>
        <v>26638.289999999997</v>
      </c>
      <c r="O7314" s="242">
        <f t="shared" si="718"/>
        <v>0.51520000000044097</v>
      </c>
      <c r="P7314" s="242"/>
      <c r="Q7314" s="179"/>
      <c r="R7314" s="179"/>
      <c r="S7314" s="179"/>
      <c r="T7314" s="179"/>
      <c r="U7314" s="179"/>
      <c r="V7314" s="179"/>
      <c r="W7314" s="179"/>
      <c r="X7314" s="179"/>
      <c r="Y7314" s="179"/>
      <c r="Z7314" s="179"/>
      <c r="AA7314" s="222"/>
      <c r="AB7314" s="222"/>
      <c r="AC7314" s="222"/>
      <c r="AD7314" s="179"/>
      <c r="AE7314" s="179"/>
      <c r="AF7314" s="179"/>
      <c r="AG7314" s="179"/>
      <c r="AH7314" s="179"/>
      <c r="AI7314" s="179"/>
      <c r="AJ7314" s="179"/>
    </row>
    <row r="7315" spans="2:36" x14ac:dyDescent="0.3">
      <c r="B7315" s="224">
        <v>739200</v>
      </c>
      <c r="C7315" s="209">
        <v>314332</v>
      </c>
      <c r="D7315" s="206">
        <f t="shared" si="710"/>
        <v>0.42523268398268399</v>
      </c>
      <c r="E7315" s="208">
        <f t="shared" si="711"/>
        <v>0.45</v>
      </c>
      <c r="F7315" s="207">
        <v>17288.259999999998</v>
      </c>
      <c r="G7315" s="207">
        <v>25146.560000000001</v>
      </c>
      <c r="H7315" s="207">
        <v>28289.88</v>
      </c>
      <c r="I7315" s="214">
        <f t="shared" si="712"/>
        <v>296026</v>
      </c>
      <c r="J7315" s="211">
        <f t="shared" si="713"/>
        <v>0.40046807359307357</v>
      </c>
      <c r="K7315" s="212">
        <f t="shared" si="714"/>
        <v>0.45</v>
      </c>
      <c r="L7315" s="214">
        <f t="shared" si="715"/>
        <v>16281.43</v>
      </c>
      <c r="M7315" s="213">
        <f t="shared" si="716"/>
        <v>23682.080000000002</v>
      </c>
      <c r="N7315" s="213">
        <f t="shared" si="717"/>
        <v>26642.34</v>
      </c>
      <c r="O7315" s="242">
        <f t="shared" si="718"/>
        <v>0.51530000000013387</v>
      </c>
      <c r="P7315" s="242"/>
      <c r="Q7315" s="179"/>
      <c r="R7315" s="179"/>
      <c r="S7315" s="179"/>
      <c r="T7315" s="179"/>
      <c r="U7315" s="179"/>
      <c r="V7315" s="179"/>
      <c r="W7315" s="179"/>
      <c r="X7315" s="179"/>
      <c r="Y7315" s="179"/>
      <c r="Z7315" s="179"/>
      <c r="AA7315" s="222"/>
      <c r="AB7315" s="222"/>
      <c r="AC7315" s="222"/>
      <c r="AD7315" s="179"/>
      <c r="AE7315" s="179"/>
      <c r="AF7315" s="179"/>
      <c r="AG7315" s="179"/>
      <c r="AH7315" s="179"/>
      <c r="AI7315" s="179"/>
      <c r="AJ7315" s="179"/>
    </row>
    <row r="7316" spans="2:36" x14ac:dyDescent="0.3">
      <c r="B7316" s="224">
        <v>739300</v>
      </c>
      <c r="C7316" s="209">
        <v>314377</v>
      </c>
      <c r="D7316" s="206">
        <f t="shared" si="710"/>
        <v>0.42523603408629784</v>
      </c>
      <c r="E7316" s="208">
        <f t="shared" si="711"/>
        <v>0.45</v>
      </c>
      <c r="F7316" s="207">
        <v>17290.73</v>
      </c>
      <c r="G7316" s="207">
        <v>25150.16</v>
      </c>
      <c r="H7316" s="207">
        <v>28293.93</v>
      </c>
      <c r="I7316" s="214">
        <f t="shared" si="712"/>
        <v>296071</v>
      </c>
      <c r="J7316" s="211">
        <f t="shared" si="713"/>
        <v>0.40047477343432974</v>
      </c>
      <c r="K7316" s="212">
        <f t="shared" si="714"/>
        <v>0.45</v>
      </c>
      <c r="L7316" s="214">
        <f t="shared" si="715"/>
        <v>16283.905000000001</v>
      </c>
      <c r="M7316" s="213">
        <f t="shared" si="716"/>
        <v>23685.68</v>
      </c>
      <c r="N7316" s="213">
        <f t="shared" si="717"/>
        <v>26646.39</v>
      </c>
      <c r="O7316" s="242">
        <f t="shared" si="718"/>
        <v>0.51519999999974975</v>
      </c>
      <c r="P7316" s="242"/>
      <c r="Q7316" s="179"/>
      <c r="R7316" s="179"/>
      <c r="S7316" s="179"/>
      <c r="T7316" s="179"/>
      <c r="U7316" s="179"/>
      <c r="V7316" s="179"/>
      <c r="W7316" s="179"/>
      <c r="X7316" s="179"/>
      <c r="Y7316" s="179"/>
      <c r="Z7316" s="179"/>
      <c r="AA7316" s="222"/>
      <c r="AB7316" s="222"/>
      <c r="AC7316" s="222"/>
      <c r="AD7316" s="179"/>
      <c r="AE7316" s="179"/>
      <c r="AF7316" s="179"/>
      <c r="AG7316" s="179"/>
      <c r="AH7316" s="179"/>
      <c r="AI7316" s="179"/>
      <c r="AJ7316" s="179"/>
    </row>
    <row r="7317" spans="2:36" x14ac:dyDescent="0.3">
      <c r="B7317" s="224">
        <v>739400</v>
      </c>
      <c r="C7317" s="209">
        <v>314422</v>
      </c>
      <c r="D7317" s="206">
        <f t="shared" si="710"/>
        <v>0.42523938328374355</v>
      </c>
      <c r="E7317" s="208">
        <f t="shared" si="711"/>
        <v>0.45</v>
      </c>
      <c r="F7317" s="207">
        <v>17293.21</v>
      </c>
      <c r="G7317" s="207">
        <v>25153.759999999998</v>
      </c>
      <c r="H7317" s="207">
        <v>28297.98</v>
      </c>
      <c r="I7317" s="214">
        <f t="shared" si="712"/>
        <v>296116</v>
      </c>
      <c r="J7317" s="211">
        <f t="shared" si="713"/>
        <v>0.40048147146334867</v>
      </c>
      <c r="K7317" s="212">
        <f t="shared" si="714"/>
        <v>0.45</v>
      </c>
      <c r="L7317" s="214">
        <f t="shared" si="715"/>
        <v>16286.38</v>
      </c>
      <c r="M7317" s="213">
        <f t="shared" si="716"/>
        <v>23689.279999999999</v>
      </c>
      <c r="N7317" s="213">
        <f t="shared" si="717"/>
        <v>26650.44</v>
      </c>
      <c r="O7317" s="242">
        <f t="shared" si="718"/>
        <v>0.51530000000002474</v>
      </c>
      <c r="P7317" s="242"/>
      <c r="Q7317" s="179"/>
      <c r="R7317" s="179"/>
      <c r="S7317" s="179"/>
      <c r="T7317" s="179"/>
      <c r="U7317" s="179"/>
      <c r="V7317" s="179"/>
      <c r="W7317" s="179"/>
      <c r="X7317" s="179"/>
      <c r="Y7317" s="179"/>
      <c r="Z7317" s="179"/>
      <c r="AA7317" s="222"/>
      <c r="AB7317" s="222"/>
      <c r="AC7317" s="222"/>
      <c r="AD7317" s="179"/>
      <c r="AE7317" s="179"/>
      <c r="AF7317" s="179"/>
      <c r="AG7317" s="179"/>
      <c r="AH7317" s="179"/>
      <c r="AI7317" s="179"/>
      <c r="AJ7317" s="179"/>
    </row>
    <row r="7318" spans="2:36" x14ac:dyDescent="0.3">
      <c r="B7318" s="224">
        <v>739500</v>
      </c>
      <c r="C7318" s="209">
        <v>314467</v>
      </c>
      <c r="D7318" s="206">
        <f t="shared" si="710"/>
        <v>0.42524273157538878</v>
      </c>
      <c r="E7318" s="208">
        <f t="shared" si="711"/>
        <v>0.45</v>
      </c>
      <c r="F7318" s="207">
        <v>17295.68</v>
      </c>
      <c r="G7318" s="207">
        <v>25157.360000000001</v>
      </c>
      <c r="H7318" s="207">
        <v>28302.03</v>
      </c>
      <c r="I7318" s="214">
        <f t="shared" si="712"/>
        <v>296161</v>
      </c>
      <c r="J7318" s="211">
        <f t="shared" si="713"/>
        <v>0.40048816768086543</v>
      </c>
      <c r="K7318" s="212">
        <f t="shared" si="714"/>
        <v>0.45</v>
      </c>
      <c r="L7318" s="214">
        <f t="shared" si="715"/>
        <v>16288.855</v>
      </c>
      <c r="M7318" s="213">
        <f t="shared" si="716"/>
        <v>23692.880000000001</v>
      </c>
      <c r="N7318" s="213">
        <f t="shared" si="717"/>
        <v>26654.489999999998</v>
      </c>
      <c r="O7318" s="242">
        <f t="shared" si="718"/>
        <v>0.51519999999964061</v>
      </c>
      <c r="P7318" s="242"/>
      <c r="Q7318" s="179"/>
      <c r="R7318" s="179"/>
      <c r="S7318" s="179"/>
      <c r="T7318" s="179"/>
      <c r="U7318" s="179"/>
      <c r="V7318" s="179"/>
      <c r="W7318" s="179"/>
      <c r="X7318" s="179"/>
      <c r="Y7318" s="179"/>
      <c r="Z7318" s="179"/>
      <c r="AA7318" s="222"/>
      <c r="AB7318" s="222"/>
      <c r="AC7318" s="222"/>
      <c r="AD7318" s="179"/>
      <c r="AE7318" s="179"/>
      <c r="AF7318" s="179"/>
      <c r="AG7318" s="179"/>
      <c r="AH7318" s="179"/>
      <c r="AI7318" s="179"/>
      <c r="AJ7318" s="179"/>
    </row>
    <row r="7319" spans="2:36" x14ac:dyDescent="0.3">
      <c r="B7319" s="224">
        <v>739600</v>
      </c>
      <c r="C7319" s="209">
        <v>314512</v>
      </c>
      <c r="D7319" s="206">
        <f t="shared" si="710"/>
        <v>0.42524607896160088</v>
      </c>
      <c r="E7319" s="208">
        <f t="shared" si="711"/>
        <v>0.45</v>
      </c>
      <c r="F7319" s="207">
        <v>17298.16</v>
      </c>
      <c r="G7319" s="207">
        <v>25160.959999999999</v>
      </c>
      <c r="H7319" s="207">
        <v>28306.080000000002</v>
      </c>
      <c r="I7319" s="214">
        <f t="shared" si="712"/>
        <v>296206</v>
      </c>
      <c r="J7319" s="211">
        <f t="shared" si="713"/>
        <v>0.40049486208761492</v>
      </c>
      <c r="K7319" s="212">
        <f t="shared" si="714"/>
        <v>0.45</v>
      </c>
      <c r="L7319" s="214">
        <f t="shared" si="715"/>
        <v>16291.33</v>
      </c>
      <c r="M7319" s="213">
        <f t="shared" si="716"/>
        <v>23696.48</v>
      </c>
      <c r="N7319" s="213">
        <f t="shared" si="717"/>
        <v>26658.539999999997</v>
      </c>
      <c r="O7319" s="242">
        <f t="shared" si="718"/>
        <v>0.5152999999999156</v>
      </c>
      <c r="P7319" s="242"/>
      <c r="Q7319" s="179"/>
      <c r="R7319" s="179"/>
      <c r="S7319" s="179"/>
      <c r="T7319" s="179"/>
      <c r="U7319" s="179"/>
      <c r="V7319" s="179"/>
      <c r="W7319" s="179"/>
      <c r="X7319" s="179"/>
      <c r="Y7319" s="179"/>
      <c r="Z7319" s="179"/>
      <c r="AA7319" s="222"/>
      <c r="AB7319" s="222"/>
      <c r="AC7319" s="222"/>
      <c r="AD7319" s="179"/>
      <c r="AE7319" s="179"/>
      <c r="AF7319" s="179"/>
      <c r="AG7319" s="179"/>
      <c r="AH7319" s="179"/>
      <c r="AI7319" s="179"/>
      <c r="AJ7319" s="179"/>
    </row>
    <row r="7320" spans="2:36" x14ac:dyDescent="0.3">
      <c r="B7320" s="224">
        <v>739700</v>
      </c>
      <c r="C7320" s="209">
        <v>314557</v>
      </c>
      <c r="D7320" s="206">
        <f t="shared" ref="D7320:D7383" si="719">C7320/B7320</f>
        <v>0.42524942544274708</v>
      </c>
      <c r="E7320" s="208">
        <f t="shared" ref="E7320:E7383" si="720">(C7320-C7319)/(B7320-B7319)</f>
        <v>0.45</v>
      </c>
      <c r="F7320" s="207">
        <v>17300.63</v>
      </c>
      <c r="G7320" s="207">
        <v>25164.560000000001</v>
      </c>
      <c r="H7320" s="207">
        <v>28310.13</v>
      </c>
      <c r="I7320" s="214">
        <f t="shared" si="712"/>
        <v>296251</v>
      </c>
      <c r="J7320" s="211">
        <f t="shared" si="713"/>
        <v>0.40050155468433146</v>
      </c>
      <c r="K7320" s="212">
        <f t="shared" si="714"/>
        <v>0.45</v>
      </c>
      <c r="L7320" s="214">
        <f t="shared" si="715"/>
        <v>16293.805</v>
      </c>
      <c r="M7320" s="213">
        <f t="shared" si="716"/>
        <v>23700.080000000002</v>
      </c>
      <c r="N7320" s="213">
        <f t="shared" si="717"/>
        <v>26662.59</v>
      </c>
      <c r="O7320" s="242">
        <f t="shared" si="718"/>
        <v>0.51520000000007715</v>
      </c>
      <c r="P7320" s="242"/>
      <c r="Q7320" s="179"/>
      <c r="R7320" s="179"/>
      <c r="S7320" s="179"/>
      <c r="T7320" s="179"/>
      <c r="U7320" s="179"/>
      <c r="V7320" s="179"/>
      <c r="W7320" s="179"/>
      <c r="X7320" s="179"/>
      <c r="Y7320" s="179"/>
      <c r="Z7320" s="179"/>
      <c r="AA7320" s="222"/>
      <c r="AB7320" s="222"/>
      <c r="AC7320" s="222"/>
      <c r="AD7320" s="179"/>
      <c r="AE7320" s="179"/>
      <c r="AF7320" s="179"/>
      <c r="AG7320" s="179"/>
      <c r="AH7320" s="179"/>
      <c r="AI7320" s="179"/>
      <c r="AJ7320" s="179"/>
    </row>
    <row r="7321" spans="2:36" x14ac:dyDescent="0.3">
      <c r="B7321" s="224">
        <v>739800</v>
      </c>
      <c r="C7321" s="209">
        <v>314602</v>
      </c>
      <c r="D7321" s="206">
        <f t="shared" si="719"/>
        <v>0.4252527710191944</v>
      </c>
      <c r="E7321" s="208">
        <f t="shared" si="720"/>
        <v>0.45</v>
      </c>
      <c r="F7321" s="207">
        <v>17303.11</v>
      </c>
      <c r="G7321" s="207">
        <v>25168.16</v>
      </c>
      <c r="H7321" s="207">
        <v>28314.18</v>
      </c>
      <c r="I7321" s="214">
        <f t="shared" si="712"/>
        <v>296296</v>
      </c>
      <c r="J7321" s="211">
        <f t="shared" si="713"/>
        <v>0.40050824547174912</v>
      </c>
      <c r="K7321" s="212">
        <f t="shared" si="714"/>
        <v>0.45</v>
      </c>
      <c r="L7321" s="214">
        <f t="shared" si="715"/>
        <v>16296.28</v>
      </c>
      <c r="M7321" s="213">
        <f t="shared" si="716"/>
        <v>23703.68</v>
      </c>
      <c r="N7321" s="213">
        <f t="shared" si="717"/>
        <v>26666.639999999999</v>
      </c>
      <c r="O7321" s="242">
        <f t="shared" si="718"/>
        <v>0.51529999999977005</v>
      </c>
      <c r="P7321" s="242"/>
      <c r="Q7321" s="179"/>
      <c r="R7321" s="179"/>
      <c r="S7321" s="179"/>
      <c r="T7321" s="179"/>
      <c r="U7321" s="179"/>
      <c r="V7321" s="179"/>
      <c r="W7321" s="179"/>
      <c r="X7321" s="179"/>
      <c r="Y7321" s="179"/>
      <c r="Z7321" s="179"/>
      <c r="AA7321" s="222"/>
      <c r="AB7321" s="222"/>
      <c r="AC7321" s="222"/>
      <c r="AD7321" s="179"/>
      <c r="AE7321" s="179"/>
      <c r="AF7321" s="179"/>
      <c r="AG7321" s="179"/>
      <c r="AH7321" s="179"/>
      <c r="AI7321" s="179"/>
      <c r="AJ7321" s="179"/>
    </row>
    <row r="7322" spans="2:36" x14ac:dyDescent="0.3">
      <c r="B7322" s="224">
        <v>739900</v>
      </c>
      <c r="C7322" s="209">
        <v>314647</v>
      </c>
      <c r="D7322" s="206">
        <f t="shared" si="719"/>
        <v>0.42525611569130961</v>
      </c>
      <c r="E7322" s="208">
        <f t="shared" si="720"/>
        <v>0.45</v>
      </c>
      <c r="F7322" s="207">
        <v>17305.580000000002</v>
      </c>
      <c r="G7322" s="207">
        <v>25171.759999999998</v>
      </c>
      <c r="H7322" s="207">
        <v>28318.23</v>
      </c>
      <c r="I7322" s="214">
        <f t="shared" si="712"/>
        <v>296341</v>
      </c>
      <c r="J7322" s="211">
        <f t="shared" si="713"/>
        <v>0.40051493445060143</v>
      </c>
      <c r="K7322" s="212">
        <f t="shared" si="714"/>
        <v>0.45</v>
      </c>
      <c r="L7322" s="214">
        <f t="shared" si="715"/>
        <v>16298.754999999999</v>
      </c>
      <c r="M7322" s="213">
        <f t="shared" si="716"/>
        <v>23707.279999999999</v>
      </c>
      <c r="N7322" s="213">
        <f t="shared" si="717"/>
        <v>26670.69</v>
      </c>
      <c r="O7322" s="242">
        <f t="shared" si="718"/>
        <v>0.51519999999996802</v>
      </c>
      <c r="P7322" s="242"/>
      <c r="Q7322" s="179"/>
      <c r="R7322" s="179"/>
      <c r="S7322" s="179"/>
      <c r="T7322" s="179"/>
      <c r="U7322" s="179"/>
      <c r="V7322" s="179"/>
      <c r="W7322" s="179"/>
      <c r="X7322" s="179"/>
      <c r="Y7322" s="179"/>
      <c r="Z7322" s="179"/>
      <c r="AA7322" s="222"/>
      <c r="AB7322" s="222"/>
      <c r="AC7322" s="222"/>
      <c r="AD7322" s="179"/>
      <c r="AE7322" s="179"/>
      <c r="AF7322" s="179"/>
      <c r="AG7322" s="179"/>
      <c r="AH7322" s="179"/>
      <c r="AI7322" s="179"/>
      <c r="AJ7322" s="179"/>
    </row>
    <row r="7323" spans="2:36" x14ac:dyDescent="0.3">
      <c r="B7323" s="224">
        <v>740000</v>
      </c>
      <c r="C7323" s="209">
        <v>314692</v>
      </c>
      <c r="D7323" s="206">
        <f t="shared" si="719"/>
        <v>0.42525945945945948</v>
      </c>
      <c r="E7323" s="208">
        <f t="shared" si="720"/>
        <v>0.45</v>
      </c>
      <c r="F7323" s="207">
        <v>17308.060000000001</v>
      </c>
      <c r="G7323" s="207">
        <v>25175.360000000001</v>
      </c>
      <c r="H7323" s="207">
        <v>28322.28</v>
      </c>
      <c r="I7323" s="214">
        <f t="shared" si="712"/>
        <v>296386</v>
      </c>
      <c r="J7323" s="211">
        <f t="shared" si="713"/>
        <v>0.40052162162162164</v>
      </c>
      <c r="K7323" s="212">
        <f t="shared" si="714"/>
        <v>0.45</v>
      </c>
      <c r="L7323" s="214">
        <f t="shared" si="715"/>
        <v>16301.23</v>
      </c>
      <c r="M7323" s="213">
        <f t="shared" si="716"/>
        <v>23710.880000000001</v>
      </c>
      <c r="N7323" s="213">
        <f t="shared" si="717"/>
        <v>26674.739999999998</v>
      </c>
      <c r="O7323" s="242">
        <f t="shared" si="718"/>
        <v>0.51529999999966092</v>
      </c>
      <c r="P7323" s="242"/>
      <c r="Q7323" s="179"/>
      <c r="R7323" s="179"/>
      <c r="S7323" s="179"/>
      <c r="T7323" s="179"/>
      <c r="U7323" s="179"/>
      <c r="V7323" s="179"/>
      <c r="W7323" s="179"/>
      <c r="X7323" s="179"/>
      <c r="Y7323" s="179"/>
      <c r="Z7323" s="179"/>
      <c r="AA7323" s="222"/>
      <c r="AB7323" s="222"/>
      <c r="AC7323" s="222"/>
      <c r="AD7323" s="179"/>
      <c r="AE7323" s="179"/>
      <c r="AF7323" s="179"/>
      <c r="AG7323" s="179"/>
      <c r="AH7323" s="179"/>
      <c r="AI7323" s="179"/>
      <c r="AJ7323" s="179"/>
    </row>
    <row r="7324" spans="2:36" x14ac:dyDescent="0.3">
      <c r="B7324" s="224">
        <v>740100</v>
      </c>
      <c r="C7324" s="209">
        <v>314737</v>
      </c>
      <c r="D7324" s="206">
        <f t="shared" si="719"/>
        <v>0.42526280232401026</v>
      </c>
      <c r="E7324" s="208">
        <f t="shared" si="720"/>
        <v>0.45</v>
      </c>
      <c r="F7324" s="207">
        <v>17310.53</v>
      </c>
      <c r="G7324" s="207">
        <v>25178.959999999999</v>
      </c>
      <c r="H7324" s="207">
        <v>28326.33</v>
      </c>
      <c r="I7324" s="214">
        <f t="shared" si="712"/>
        <v>296431</v>
      </c>
      <c r="J7324" s="211">
        <f t="shared" si="713"/>
        <v>0.40052830698554248</v>
      </c>
      <c r="K7324" s="212">
        <f t="shared" si="714"/>
        <v>0.45</v>
      </c>
      <c r="L7324" s="214">
        <f t="shared" si="715"/>
        <v>16303.705</v>
      </c>
      <c r="M7324" s="213">
        <f t="shared" si="716"/>
        <v>23714.48</v>
      </c>
      <c r="N7324" s="213">
        <f t="shared" si="717"/>
        <v>26678.789999999997</v>
      </c>
      <c r="O7324" s="242">
        <f t="shared" si="718"/>
        <v>0.51520000000044097</v>
      </c>
      <c r="P7324" s="242"/>
      <c r="Q7324" s="179"/>
      <c r="R7324" s="179"/>
      <c r="S7324" s="179"/>
      <c r="T7324" s="179"/>
      <c r="U7324" s="179"/>
      <c r="V7324" s="179"/>
      <c r="W7324" s="179"/>
      <c r="X7324" s="179"/>
      <c r="Y7324" s="179"/>
      <c r="Z7324" s="179"/>
      <c r="AA7324" s="222"/>
      <c r="AB7324" s="222"/>
      <c r="AC7324" s="222"/>
      <c r="AD7324" s="179"/>
      <c r="AE7324" s="179"/>
      <c r="AF7324" s="179"/>
      <c r="AG7324" s="179"/>
      <c r="AH7324" s="179"/>
      <c r="AI7324" s="179"/>
      <c r="AJ7324" s="179"/>
    </row>
    <row r="7325" spans="2:36" x14ac:dyDescent="0.3">
      <c r="B7325" s="224">
        <v>740200</v>
      </c>
      <c r="C7325" s="209">
        <v>314782</v>
      </c>
      <c r="D7325" s="206">
        <f t="shared" si="719"/>
        <v>0.42526614428532827</v>
      </c>
      <c r="E7325" s="208">
        <f t="shared" si="720"/>
        <v>0.45</v>
      </c>
      <c r="F7325" s="207">
        <v>17313.009999999998</v>
      </c>
      <c r="G7325" s="207">
        <v>25182.560000000001</v>
      </c>
      <c r="H7325" s="207">
        <v>28330.38</v>
      </c>
      <c r="I7325" s="214">
        <f t="shared" si="712"/>
        <v>296476</v>
      </c>
      <c r="J7325" s="211">
        <f t="shared" si="713"/>
        <v>0.40053499054309644</v>
      </c>
      <c r="K7325" s="212">
        <f t="shared" si="714"/>
        <v>0.45</v>
      </c>
      <c r="L7325" s="214">
        <f t="shared" si="715"/>
        <v>16306.18</v>
      </c>
      <c r="M7325" s="213">
        <f t="shared" si="716"/>
        <v>23718.080000000002</v>
      </c>
      <c r="N7325" s="213">
        <f t="shared" si="717"/>
        <v>26682.84</v>
      </c>
      <c r="O7325" s="242">
        <f t="shared" si="718"/>
        <v>0.51530000000013387</v>
      </c>
      <c r="P7325" s="242"/>
      <c r="Q7325" s="179"/>
      <c r="R7325" s="179"/>
      <c r="S7325" s="179"/>
      <c r="T7325" s="179"/>
      <c r="U7325" s="179"/>
      <c r="V7325" s="179"/>
      <c r="W7325" s="179"/>
      <c r="X7325" s="179"/>
      <c r="Y7325" s="179"/>
      <c r="Z7325" s="179"/>
      <c r="AA7325" s="222"/>
      <c r="AB7325" s="222"/>
      <c r="AC7325" s="222"/>
      <c r="AD7325" s="179"/>
      <c r="AE7325" s="179"/>
      <c r="AF7325" s="179"/>
      <c r="AG7325" s="179"/>
      <c r="AH7325" s="179"/>
      <c r="AI7325" s="179"/>
      <c r="AJ7325" s="179"/>
    </row>
    <row r="7326" spans="2:36" x14ac:dyDescent="0.3">
      <c r="B7326" s="224">
        <v>740300</v>
      </c>
      <c r="C7326" s="209">
        <v>314827</v>
      </c>
      <c r="D7326" s="206">
        <f t="shared" si="719"/>
        <v>0.42526948534377956</v>
      </c>
      <c r="E7326" s="208">
        <f t="shared" si="720"/>
        <v>0.45</v>
      </c>
      <c r="F7326" s="207">
        <v>17315.48</v>
      </c>
      <c r="G7326" s="207">
        <v>25186.16</v>
      </c>
      <c r="H7326" s="207">
        <v>28334.43</v>
      </c>
      <c r="I7326" s="214">
        <f t="shared" si="712"/>
        <v>296521</v>
      </c>
      <c r="J7326" s="211">
        <f t="shared" si="713"/>
        <v>0.40054167229501553</v>
      </c>
      <c r="K7326" s="212">
        <f t="shared" si="714"/>
        <v>0.45</v>
      </c>
      <c r="L7326" s="214">
        <f t="shared" si="715"/>
        <v>16308.655000000001</v>
      </c>
      <c r="M7326" s="213">
        <f t="shared" si="716"/>
        <v>23721.68</v>
      </c>
      <c r="N7326" s="213">
        <f t="shared" si="717"/>
        <v>26686.89</v>
      </c>
      <c r="O7326" s="242">
        <f t="shared" si="718"/>
        <v>0.51519999999974975</v>
      </c>
      <c r="P7326" s="242"/>
      <c r="Q7326" s="179"/>
      <c r="R7326" s="179"/>
      <c r="S7326" s="179"/>
      <c r="T7326" s="179"/>
      <c r="U7326" s="179"/>
      <c r="V7326" s="179"/>
      <c r="W7326" s="179"/>
      <c r="X7326" s="179"/>
      <c r="Y7326" s="179"/>
      <c r="Z7326" s="179"/>
      <c r="AA7326" s="222"/>
      <c r="AB7326" s="222"/>
      <c r="AC7326" s="222"/>
      <c r="AD7326" s="179"/>
      <c r="AE7326" s="179"/>
      <c r="AF7326" s="179"/>
      <c r="AG7326" s="179"/>
      <c r="AH7326" s="179"/>
      <c r="AI7326" s="179"/>
      <c r="AJ7326" s="179"/>
    </row>
    <row r="7327" spans="2:36" x14ac:dyDescent="0.3">
      <c r="B7327" s="224">
        <v>740400</v>
      </c>
      <c r="C7327" s="209">
        <v>314872</v>
      </c>
      <c r="D7327" s="206">
        <f t="shared" si="719"/>
        <v>0.42527282549972989</v>
      </c>
      <c r="E7327" s="208">
        <f t="shared" si="720"/>
        <v>0.45</v>
      </c>
      <c r="F7327" s="207">
        <v>17317.96</v>
      </c>
      <c r="G7327" s="207">
        <v>25189.759999999998</v>
      </c>
      <c r="H7327" s="207">
        <v>28338.48</v>
      </c>
      <c r="I7327" s="214">
        <f t="shared" si="712"/>
        <v>296566</v>
      </c>
      <c r="J7327" s="211">
        <f t="shared" si="713"/>
        <v>0.40054835224203134</v>
      </c>
      <c r="K7327" s="212">
        <f t="shared" si="714"/>
        <v>0.45</v>
      </c>
      <c r="L7327" s="214">
        <f t="shared" si="715"/>
        <v>16311.13</v>
      </c>
      <c r="M7327" s="213">
        <f t="shared" si="716"/>
        <v>23725.279999999999</v>
      </c>
      <c r="N7327" s="213">
        <f t="shared" si="717"/>
        <v>26690.94</v>
      </c>
      <c r="O7327" s="242">
        <f t="shared" si="718"/>
        <v>0.51530000000002474</v>
      </c>
      <c r="P7327" s="242"/>
      <c r="Q7327" s="179"/>
      <c r="R7327" s="179"/>
      <c r="S7327" s="179"/>
      <c r="T7327" s="179"/>
      <c r="U7327" s="179"/>
      <c r="V7327" s="179"/>
      <c r="W7327" s="179"/>
      <c r="X7327" s="179"/>
      <c r="Y7327" s="179"/>
      <c r="Z7327" s="179"/>
      <c r="AA7327" s="222"/>
      <c r="AB7327" s="222"/>
      <c r="AC7327" s="222"/>
      <c r="AD7327" s="179"/>
      <c r="AE7327" s="179"/>
      <c r="AF7327" s="179"/>
      <c r="AG7327" s="179"/>
      <c r="AH7327" s="179"/>
      <c r="AI7327" s="179"/>
      <c r="AJ7327" s="179"/>
    </row>
    <row r="7328" spans="2:36" x14ac:dyDescent="0.3">
      <c r="B7328" s="224">
        <v>740500</v>
      </c>
      <c r="C7328" s="209">
        <v>314917</v>
      </c>
      <c r="D7328" s="206">
        <f t="shared" si="719"/>
        <v>0.42527616475354491</v>
      </c>
      <c r="E7328" s="208">
        <f t="shared" si="720"/>
        <v>0.45</v>
      </c>
      <c r="F7328" s="207">
        <v>17320.43</v>
      </c>
      <c r="G7328" s="207">
        <v>25193.360000000001</v>
      </c>
      <c r="H7328" s="207">
        <v>28342.53</v>
      </c>
      <c r="I7328" s="214">
        <f t="shared" si="712"/>
        <v>296611</v>
      </c>
      <c r="J7328" s="211">
        <f t="shared" si="713"/>
        <v>0.40055503038487511</v>
      </c>
      <c r="K7328" s="212">
        <f t="shared" si="714"/>
        <v>0.45</v>
      </c>
      <c r="L7328" s="214">
        <f t="shared" si="715"/>
        <v>16313.605</v>
      </c>
      <c r="M7328" s="213">
        <f t="shared" si="716"/>
        <v>23728.880000000001</v>
      </c>
      <c r="N7328" s="213">
        <f t="shared" si="717"/>
        <v>26694.989999999998</v>
      </c>
      <c r="O7328" s="242">
        <f t="shared" si="718"/>
        <v>0.51519999999964061</v>
      </c>
      <c r="P7328" s="242"/>
      <c r="Q7328" s="179"/>
      <c r="R7328" s="179"/>
      <c r="S7328" s="179"/>
      <c r="T7328" s="179"/>
      <c r="U7328" s="179"/>
      <c r="V7328" s="179"/>
      <c r="W7328" s="179"/>
      <c r="X7328" s="179"/>
      <c r="Y7328" s="179"/>
      <c r="Z7328" s="179"/>
      <c r="AA7328" s="222"/>
      <c r="AB7328" s="222"/>
      <c r="AC7328" s="222"/>
      <c r="AD7328" s="179"/>
      <c r="AE7328" s="179"/>
      <c r="AF7328" s="179"/>
      <c r="AG7328" s="179"/>
      <c r="AH7328" s="179"/>
      <c r="AI7328" s="179"/>
      <c r="AJ7328" s="179"/>
    </row>
    <row r="7329" spans="2:36" x14ac:dyDescent="0.3">
      <c r="B7329" s="224">
        <v>740600</v>
      </c>
      <c r="C7329" s="209">
        <v>314962</v>
      </c>
      <c r="D7329" s="206">
        <f t="shared" si="719"/>
        <v>0.42527950310559004</v>
      </c>
      <c r="E7329" s="208">
        <f t="shared" si="720"/>
        <v>0.45</v>
      </c>
      <c r="F7329" s="207">
        <v>17322.91</v>
      </c>
      <c r="G7329" s="207">
        <v>25196.959999999999</v>
      </c>
      <c r="H7329" s="207">
        <v>28346.58</v>
      </c>
      <c r="I7329" s="214">
        <f t="shared" si="712"/>
        <v>296656</v>
      </c>
      <c r="J7329" s="211">
        <f t="shared" si="713"/>
        <v>0.4005617067242776</v>
      </c>
      <c r="K7329" s="212">
        <f t="shared" si="714"/>
        <v>0.45</v>
      </c>
      <c r="L7329" s="214">
        <f t="shared" si="715"/>
        <v>16316.08</v>
      </c>
      <c r="M7329" s="213">
        <f t="shared" si="716"/>
        <v>23732.48</v>
      </c>
      <c r="N7329" s="213">
        <f t="shared" si="717"/>
        <v>26699.039999999997</v>
      </c>
      <c r="O7329" s="242">
        <f t="shared" si="718"/>
        <v>0.5152999999999156</v>
      </c>
      <c r="P7329" s="242"/>
      <c r="Q7329" s="179"/>
      <c r="R7329" s="179"/>
      <c r="S7329" s="179"/>
      <c r="T7329" s="179"/>
      <c r="U7329" s="179"/>
      <c r="V7329" s="179"/>
      <c r="W7329" s="179"/>
      <c r="X7329" s="179"/>
      <c r="Y7329" s="179"/>
      <c r="Z7329" s="179"/>
      <c r="AA7329" s="222"/>
      <c r="AB7329" s="222"/>
      <c r="AC7329" s="222"/>
      <c r="AD7329" s="179"/>
      <c r="AE7329" s="179"/>
      <c r="AF7329" s="179"/>
      <c r="AG7329" s="179"/>
      <c r="AH7329" s="179"/>
      <c r="AI7329" s="179"/>
      <c r="AJ7329" s="179"/>
    </row>
    <row r="7330" spans="2:36" x14ac:dyDescent="0.3">
      <c r="B7330" s="224">
        <v>740700</v>
      </c>
      <c r="C7330" s="209">
        <v>315007</v>
      </c>
      <c r="D7330" s="206">
        <f t="shared" si="719"/>
        <v>0.42528284055623061</v>
      </c>
      <c r="E7330" s="208">
        <f t="shared" si="720"/>
        <v>0.45</v>
      </c>
      <c r="F7330" s="207">
        <v>17325.38</v>
      </c>
      <c r="G7330" s="207">
        <v>25200.560000000001</v>
      </c>
      <c r="H7330" s="207">
        <v>28350.63</v>
      </c>
      <c r="I7330" s="214">
        <f t="shared" si="712"/>
        <v>296701</v>
      </c>
      <c r="J7330" s="211">
        <f t="shared" si="713"/>
        <v>0.40056838126096933</v>
      </c>
      <c r="K7330" s="212">
        <f t="shared" si="714"/>
        <v>0.45</v>
      </c>
      <c r="L7330" s="214">
        <f t="shared" si="715"/>
        <v>16318.555</v>
      </c>
      <c r="M7330" s="213">
        <f t="shared" si="716"/>
        <v>23736.080000000002</v>
      </c>
      <c r="N7330" s="213">
        <f t="shared" si="717"/>
        <v>26703.09</v>
      </c>
      <c r="O7330" s="242">
        <f t="shared" si="718"/>
        <v>0.51520000000007715</v>
      </c>
      <c r="P7330" s="242"/>
      <c r="Q7330" s="179"/>
      <c r="R7330" s="179"/>
      <c r="S7330" s="179"/>
      <c r="T7330" s="179"/>
      <c r="U7330" s="179"/>
      <c r="V7330" s="179"/>
      <c r="W7330" s="179"/>
      <c r="X7330" s="179"/>
      <c r="Y7330" s="179"/>
      <c r="Z7330" s="179"/>
      <c r="AA7330" s="222"/>
      <c r="AB7330" s="222"/>
      <c r="AC7330" s="222"/>
      <c r="AD7330" s="179"/>
      <c r="AE7330" s="179"/>
      <c r="AF7330" s="179"/>
      <c r="AG7330" s="179"/>
      <c r="AH7330" s="179"/>
      <c r="AI7330" s="179"/>
      <c r="AJ7330" s="179"/>
    </row>
    <row r="7331" spans="2:36" x14ac:dyDescent="0.3">
      <c r="B7331" s="224">
        <v>740800</v>
      </c>
      <c r="C7331" s="209">
        <v>315052</v>
      </c>
      <c r="D7331" s="206">
        <f t="shared" si="719"/>
        <v>0.42528617710583155</v>
      </c>
      <c r="E7331" s="208">
        <f t="shared" si="720"/>
        <v>0.45</v>
      </c>
      <c r="F7331" s="207">
        <v>17327.86</v>
      </c>
      <c r="G7331" s="207">
        <v>25204.16</v>
      </c>
      <c r="H7331" s="207">
        <v>28354.68</v>
      </c>
      <c r="I7331" s="214">
        <f t="shared" si="712"/>
        <v>296746</v>
      </c>
      <c r="J7331" s="211">
        <f t="shared" si="713"/>
        <v>0.40057505399568033</v>
      </c>
      <c r="K7331" s="212">
        <f t="shared" si="714"/>
        <v>0.45</v>
      </c>
      <c r="L7331" s="214">
        <f t="shared" si="715"/>
        <v>16321.03</v>
      </c>
      <c r="M7331" s="213">
        <f t="shared" si="716"/>
        <v>23739.68</v>
      </c>
      <c r="N7331" s="213">
        <f t="shared" si="717"/>
        <v>26707.14</v>
      </c>
      <c r="O7331" s="242">
        <f t="shared" si="718"/>
        <v>0.51529999999977005</v>
      </c>
      <c r="P7331" s="242"/>
      <c r="Q7331" s="179"/>
      <c r="R7331" s="179"/>
      <c r="S7331" s="179"/>
      <c r="T7331" s="179"/>
      <c r="U7331" s="179"/>
      <c r="V7331" s="179"/>
      <c r="W7331" s="179"/>
      <c r="X7331" s="179"/>
      <c r="Y7331" s="179"/>
      <c r="Z7331" s="179"/>
      <c r="AA7331" s="222"/>
      <c r="AB7331" s="222"/>
      <c r="AC7331" s="222"/>
      <c r="AD7331" s="179"/>
      <c r="AE7331" s="179"/>
      <c r="AF7331" s="179"/>
      <c r="AG7331" s="179"/>
      <c r="AH7331" s="179"/>
      <c r="AI7331" s="179"/>
      <c r="AJ7331" s="179"/>
    </row>
    <row r="7332" spans="2:36" x14ac:dyDescent="0.3">
      <c r="B7332" s="224">
        <v>740900</v>
      </c>
      <c r="C7332" s="209">
        <v>315097</v>
      </c>
      <c r="D7332" s="206">
        <f t="shared" si="719"/>
        <v>0.42528951275475774</v>
      </c>
      <c r="E7332" s="208">
        <f t="shared" si="720"/>
        <v>0.45</v>
      </c>
      <c r="F7332" s="207">
        <v>17330.330000000002</v>
      </c>
      <c r="G7332" s="207">
        <v>25207.759999999998</v>
      </c>
      <c r="H7332" s="207">
        <v>28358.73</v>
      </c>
      <c r="I7332" s="214">
        <f t="shared" si="712"/>
        <v>296791</v>
      </c>
      <c r="J7332" s="211">
        <f t="shared" si="713"/>
        <v>0.40058172492914024</v>
      </c>
      <c r="K7332" s="212">
        <f t="shared" si="714"/>
        <v>0.45</v>
      </c>
      <c r="L7332" s="214">
        <f t="shared" si="715"/>
        <v>16323.504999999999</v>
      </c>
      <c r="M7332" s="213">
        <f t="shared" si="716"/>
        <v>23743.279999999999</v>
      </c>
      <c r="N7332" s="213">
        <f t="shared" si="717"/>
        <v>26711.19</v>
      </c>
      <c r="O7332" s="242">
        <f t="shared" si="718"/>
        <v>0.51519999999996802</v>
      </c>
      <c r="P7332" s="242"/>
      <c r="Q7332" s="179"/>
      <c r="R7332" s="179"/>
      <c r="S7332" s="179"/>
      <c r="T7332" s="179"/>
      <c r="U7332" s="179"/>
      <c r="V7332" s="179"/>
      <c r="W7332" s="179"/>
      <c r="X7332" s="179"/>
      <c r="Y7332" s="179"/>
      <c r="Z7332" s="179"/>
      <c r="AA7332" s="222"/>
      <c r="AB7332" s="222"/>
      <c r="AC7332" s="222"/>
      <c r="AD7332" s="179"/>
      <c r="AE7332" s="179"/>
      <c r="AF7332" s="179"/>
      <c r="AG7332" s="179"/>
      <c r="AH7332" s="179"/>
      <c r="AI7332" s="179"/>
      <c r="AJ7332" s="179"/>
    </row>
    <row r="7333" spans="2:36" x14ac:dyDescent="0.3">
      <c r="B7333" s="224">
        <v>741000</v>
      </c>
      <c r="C7333" s="209">
        <v>315142</v>
      </c>
      <c r="D7333" s="206">
        <f t="shared" si="719"/>
        <v>0.42529284750337382</v>
      </c>
      <c r="E7333" s="208">
        <f t="shared" si="720"/>
        <v>0.45</v>
      </c>
      <c r="F7333" s="207">
        <v>17332.810000000001</v>
      </c>
      <c r="G7333" s="207">
        <v>25211.360000000001</v>
      </c>
      <c r="H7333" s="207">
        <v>28362.78</v>
      </c>
      <c r="I7333" s="214">
        <f t="shared" si="712"/>
        <v>296836</v>
      </c>
      <c r="J7333" s="211">
        <f t="shared" si="713"/>
        <v>0.40058839406207825</v>
      </c>
      <c r="K7333" s="212">
        <f t="shared" si="714"/>
        <v>0.45</v>
      </c>
      <c r="L7333" s="214">
        <f t="shared" si="715"/>
        <v>16325.98</v>
      </c>
      <c r="M7333" s="213">
        <f t="shared" si="716"/>
        <v>23746.880000000001</v>
      </c>
      <c r="N7333" s="213">
        <f t="shared" si="717"/>
        <v>26715.239999999998</v>
      </c>
      <c r="O7333" s="242">
        <f t="shared" si="718"/>
        <v>0.51529999999966092</v>
      </c>
      <c r="P7333" s="242"/>
      <c r="Q7333" s="179"/>
      <c r="R7333" s="179"/>
      <c r="S7333" s="179"/>
      <c r="T7333" s="179"/>
      <c r="U7333" s="179"/>
      <c r="V7333" s="179"/>
      <c r="W7333" s="179"/>
      <c r="X7333" s="179"/>
      <c r="Y7333" s="179"/>
      <c r="Z7333" s="179"/>
      <c r="AA7333" s="222"/>
      <c r="AB7333" s="222"/>
      <c r="AC7333" s="222"/>
      <c r="AD7333" s="179"/>
      <c r="AE7333" s="179"/>
      <c r="AF7333" s="179"/>
      <c r="AG7333" s="179"/>
      <c r="AH7333" s="179"/>
      <c r="AI7333" s="179"/>
      <c r="AJ7333" s="179"/>
    </row>
    <row r="7334" spans="2:36" x14ac:dyDescent="0.3">
      <c r="B7334" s="224">
        <v>741100</v>
      </c>
      <c r="C7334" s="209">
        <v>315187</v>
      </c>
      <c r="D7334" s="206">
        <f t="shared" si="719"/>
        <v>0.42529618135204428</v>
      </c>
      <c r="E7334" s="208">
        <f t="shared" si="720"/>
        <v>0.45</v>
      </c>
      <c r="F7334" s="207">
        <v>17335.28</v>
      </c>
      <c r="G7334" s="207">
        <v>25214.959999999999</v>
      </c>
      <c r="H7334" s="207">
        <v>28366.83</v>
      </c>
      <c r="I7334" s="214">
        <f t="shared" si="712"/>
        <v>296881</v>
      </c>
      <c r="J7334" s="211">
        <f t="shared" si="713"/>
        <v>0.40059506139522333</v>
      </c>
      <c r="K7334" s="212">
        <f t="shared" si="714"/>
        <v>0.45</v>
      </c>
      <c r="L7334" s="214">
        <f t="shared" si="715"/>
        <v>16328.455</v>
      </c>
      <c r="M7334" s="213">
        <f t="shared" si="716"/>
        <v>23750.48</v>
      </c>
      <c r="N7334" s="213">
        <f t="shared" si="717"/>
        <v>26719.289999999997</v>
      </c>
      <c r="O7334" s="242">
        <f t="shared" si="718"/>
        <v>0.51520000000044097</v>
      </c>
      <c r="P7334" s="242"/>
      <c r="Q7334" s="179"/>
      <c r="R7334" s="179"/>
      <c r="S7334" s="179"/>
      <c r="T7334" s="179"/>
      <c r="U7334" s="179"/>
      <c r="V7334" s="179"/>
      <c r="W7334" s="179"/>
      <c r="X7334" s="179"/>
      <c r="Y7334" s="179"/>
      <c r="Z7334" s="179"/>
      <c r="AA7334" s="222"/>
      <c r="AB7334" s="222"/>
      <c r="AC7334" s="222"/>
      <c r="AD7334" s="179"/>
      <c r="AE7334" s="179"/>
      <c r="AF7334" s="179"/>
      <c r="AG7334" s="179"/>
      <c r="AH7334" s="179"/>
      <c r="AI7334" s="179"/>
      <c r="AJ7334" s="179"/>
    </row>
    <row r="7335" spans="2:36" x14ac:dyDescent="0.3">
      <c r="B7335" s="224">
        <v>741200</v>
      </c>
      <c r="C7335" s="209">
        <v>315232</v>
      </c>
      <c r="D7335" s="206">
        <f t="shared" si="719"/>
        <v>0.42529951430113327</v>
      </c>
      <c r="E7335" s="208">
        <f t="shared" si="720"/>
        <v>0.45</v>
      </c>
      <c r="F7335" s="207">
        <v>17337.759999999998</v>
      </c>
      <c r="G7335" s="207">
        <v>25218.560000000001</v>
      </c>
      <c r="H7335" s="207">
        <v>28370.880000000001</v>
      </c>
      <c r="I7335" s="214">
        <f t="shared" si="712"/>
        <v>296926</v>
      </c>
      <c r="J7335" s="211">
        <f t="shared" si="713"/>
        <v>0.40060172692930385</v>
      </c>
      <c r="K7335" s="212">
        <f t="shared" si="714"/>
        <v>0.45</v>
      </c>
      <c r="L7335" s="214">
        <f t="shared" si="715"/>
        <v>16330.93</v>
      </c>
      <c r="M7335" s="213">
        <f t="shared" si="716"/>
        <v>23754.080000000002</v>
      </c>
      <c r="N7335" s="213">
        <f t="shared" si="717"/>
        <v>26723.34</v>
      </c>
      <c r="O7335" s="242">
        <f t="shared" si="718"/>
        <v>0.51530000000013387</v>
      </c>
      <c r="P7335" s="242"/>
      <c r="Q7335" s="179"/>
      <c r="R7335" s="179"/>
      <c r="S7335" s="179"/>
      <c r="T7335" s="179"/>
      <c r="U7335" s="179"/>
      <c r="V7335" s="179"/>
      <c r="W7335" s="179"/>
      <c r="X7335" s="179"/>
      <c r="Y7335" s="179"/>
      <c r="Z7335" s="179"/>
      <c r="AA7335" s="222"/>
      <c r="AB7335" s="222"/>
      <c r="AC7335" s="222"/>
      <c r="AD7335" s="179"/>
      <c r="AE7335" s="179"/>
      <c r="AF7335" s="179"/>
      <c r="AG7335" s="179"/>
      <c r="AH7335" s="179"/>
      <c r="AI7335" s="179"/>
      <c r="AJ7335" s="179"/>
    </row>
    <row r="7336" spans="2:36" x14ac:dyDescent="0.3">
      <c r="B7336" s="224">
        <v>741300</v>
      </c>
      <c r="C7336" s="209">
        <v>315277</v>
      </c>
      <c r="D7336" s="206">
        <f t="shared" si="719"/>
        <v>0.42530284635100502</v>
      </c>
      <c r="E7336" s="208">
        <f t="shared" si="720"/>
        <v>0.45</v>
      </c>
      <c r="F7336" s="207">
        <v>17340.23</v>
      </c>
      <c r="G7336" s="207">
        <v>25222.16</v>
      </c>
      <c r="H7336" s="207">
        <v>28374.93</v>
      </c>
      <c r="I7336" s="214">
        <f t="shared" si="712"/>
        <v>296971</v>
      </c>
      <c r="J7336" s="211">
        <f t="shared" si="713"/>
        <v>0.40060839066504789</v>
      </c>
      <c r="K7336" s="212">
        <f t="shared" si="714"/>
        <v>0.45</v>
      </c>
      <c r="L7336" s="214">
        <f t="shared" si="715"/>
        <v>16333.405000000001</v>
      </c>
      <c r="M7336" s="213">
        <f t="shared" si="716"/>
        <v>23757.68</v>
      </c>
      <c r="N7336" s="213">
        <f t="shared" si="717"/>
        <v>26727.39</v>
      </c>
      <c r="O7336" s="242">
        <f t="shared" si="718"/>
        <v>0.51519999999974975</v>
      </c>
      <c r="P7336" s="242"/>
      <c r="Q7336" s="179"/>
      <c r="R7336" s="179"/>
      <c r="S7336" s="179"/>
      <c r="T7336" s="179"/>
      <c r="U7336" s="179"/>
      <c r="V7336" s="179"/>
      <c r="W7336" s="179"/>
      <c r="X7336" s="179"/>
      <c r="Y7336" s="179"/>
      <c r="Z7336" s="179"/>
      <c r="AA7336" s="222"/>
      <c r="AB7336" s="222"/>
      <c r="AC7336" s="222"/>
      <c r="AD7336" s="179"/>
      <c r="AE7336" s="179"/>
      <c r="AF7336" s="179"/>
      <c r="AG7336" s="179"/>
      <c r="AH7336" s="179"/>
      <c r="AI7336" s="179"/>
      <c r="AJ7336" s="179"/>
    </row>
    <row r="7337" spans="2:36" x14ac:dyDescent="0.3">
      <c r="B7337" s="224">
        <v>741400</v>
      </c>
      <c r="C7337" s="209">
        <v>315322</v>
      </c>
      <c r="D7337" s="206">
        <f t="shared" si="719"/>
        <v>0.42530617750202321</v>
      </c>
      <c r="E7337" s="208">
        <f t="shared" si="720"/>
        <v>0.45</v>
      </c>
      <c r="F7337" s="207">
        <v>17342.71</v>
      </c>
      <c r="G7337" s="207">
        <v>25225.759999999998</v>
      </c>
      <c r="H7337" s="207">
        <v>28378.98</v>
      </c>
      <c r="I7337" s="214">
        <f t="shared" ref="I7337:I7400" si="721">I7336+45</f>
        <v>297016</v>
      </c>
      <c r="J7337" s="211">
        <f t="shared" si="713"/>
        <v>0.40061505260318314</v>
      </c>
      <c r="K7337" s="212">
        <f t="shared" si="714"/>
        <v>0.45</v>
      </c>
      <c r="L7337" s="214">
        <f t="shared" si="715"/>
        <v>16335.88</v>
      </c>
      <c r="M7337" s="213">
        <f t="shared" si="716"/>
        <v>23761.279999999999</v>
      </c>
      <c r="N7337" s="213">
        <f t="shared" si="717"/>
        <v>26731.439999999999</v>
      </c>
      <c r="O7337" s="242">
        <f t="shared" si="718"/>
        <v>0.51530000000002474</v>
      </c>
      <c r="P7337" s="242"/>
      <c r="Q7337" s="179"/>
      <c r="R7337" s="179"/>
      <c r="S7337" s="179"/>
      <c r="T7337" s="179"/>
      <c r="U7337" s="179"/>
      <c r="V7337" s="179"/>
      <c r="W7337" s="179"/>
      <c r="X7337" s="179"/>
      <c r="Y7337" s="179"/>
      <c r="Z7337" s="179"/>
      <c r="AA7337" s="222"/>
      <c r="AB7337" s="222"/>
      <c r="AC7337" s="222"/>
      <c r="AD7337" s="179"/>
      <c r="AE7337" s="179"/>
      <c r="AF7337" s="179"/>
      <c r="AG7337" s="179"/>
      <c r="AH7337" s="179"/>
      <c r="AI7337" s="179"/>
      <c r="AJ7337" s="179"/>
    </row>
    <row r="7338" spans="2:36" x14ac:dyDescent="0.3">
      <c r="B7338" s="224">
        <v>741500</v>
      </c>
      <c r="C7338" s="209">
        <v>315367</v>
      </c>
      <c r="D7338" s="206">
        <f t="shared" si="719"/>
        <v>0.42530950775455156</v>
      </c>
      <c r="E7338" s="208">
        <f t="shared" si="720"/>
        <v>0.45</v>
      </c>
      <c r="F7338" s="207">
        <v>17345.18</v>
      </c>
      <c r="G7338" s="207">
        <v>25229.360000000001</v>
      </c>
      <c r="H7338" s="207">
        <v>28383.03</v>
      </c>
      <c r="I7338" s="214">
        <f t="shared" si="721"/>
        <v>297061</v>
      </c>
      <c r="J7338" s="211">
        <f t="shared" si="713"/>
        <v>0.40062171274443698</v>
      </c>
      <c r="K7338" s="212">
        <f t="shared" si="714"/>
        <v>0.45</v>
      </c>
      <c r="L7338" s="214">
        <f t="shared" si="715"/>
        <v>16338.355</v>
      </c>
      <c r="M7338" s="213">
        <f t="shared" si="716"/>
        <v>23764.880000000001</v>
      </c>
      <c r="N7338" s="213">
        <f t="shared" si="717"/>
        <v>26735.489999999998</v>
      </c>
      <c r="O7338" s="242">
        <f t="shared" si="718"/>
        <v>0.51519999999964061</v>
      </c>
      <c r="P7338" s="242"/>
      <c r="Q7338" s="179"/>
      <c r="R7338" s="179"/>
      <c r="S7338" s="179"/>
      <c r="T7338" s="179"/>
      <c r="U7338" s="179"/>
      <c r="V7338" s="179"/>
      <c r="W7338" s="179"/>
      <c r="X7338" s="179"/>
      <c r="Y7338" s="179"/>
      <c r="Z7338" s="179"/>
      <c r="AA7338" s="222"/>
      <c r="AB7338" s="222"/>
      <c r="AC7338" s="222"/>
      <c r="AD7338" s="179"/>
      <c r="AE7338" s="179"/>
      <c r="AF7338" s="179"/>
      <c r="AG7338" s="179"/>
      <c r="AH7338" s="179"/>
      <c r="AI7338" s="179"/>
      <c r="AJ7338" s="179"/>
    </row>
    <row r="7339" spans="2:36" x14ac:dyDescent="0.3">
      <c r="B7339" s="224">
        <v>741600</v>
      </c>
      <c r="C7339" s="209">
        <v>315412</v>
      </c>
      <c r="D7339" s="206">
        <f t="shared" si="719"/>
        <v>0.42531283710895362</v>
      </c>
      <c r="E7339" s="208">
        <f t="shared" si="720"/>
        <v>0.45</v>
      </c>
      <c r="F7339" s="207">
        <v>17347.66</v>
      </c>
      <c r="G7339" s="207">
        <v>25232.959999999999</v>
      </c>
      <c r="H7339" s="207">
        <v>28387.08</v>
      </c>
      <c r="I7339" s="214">
        <f t="shared" si="721"/>
        <v>297106</v>
      </c>
      <c r="J7339" s="211">
        <f t="shared" si="713"/>
        <v>0.40062837108953614</v>
      </c>
      <c r="K7339" s="212">
        <f t="shared" si="714"/>
        <v>0.45</v>
      </c>
      <c r="L7339" s="214">
        <f t="shared" si="715"/>
        <v>16340.83</v>
      </c>
      <c r="M7339" s="213">
        <f t="shared" si="716"/>
        <v>23768.48</v>
      </c>
      <c r="N7339" s="213">
        <f t="shared" si="717"/>
        <v>26739.539999999997</v>
      </c>
      <c r="O7339" s="242">
        <f t="shared" si="718"/>
        <v>0.5152999999999156</v>
      </c>
      <c r="P7339" s="242"/>
      <c r="Q7339" s="179"/>
      <c r="R7339" s="179"/>
      <c r="S7339" s="179"/>
      <c r="T7339" s="179"/>
      <c r="U7339" s="179"/>
      <c r="V7339" s="179"/>
      <c r="W7339" s="179"/>
      <c r="X7339" s="179"/>
      <c r="Y7339" s="179"/>
      <c r="Z7339" s="179"/>
      <c r="AA7339" s="222"/>
      <c r="AB7339" s="222"/>
      <c r="AC7339" s="222"/>
      <c r="AD7339" s="179"/>
      <c r="AE7339" s="179"/>
      <c r="AF7339" s="179"/>
      <c r="AG7339" s="179"/>
      <c r="AH7339" s="179"/>
      <c r="AI7339" s="179"/>
      <c r="AJ7339" s="179"/>
    </row>
    <row r="7340" spans="2:36" x14ac:dyDescent="0.3">
      <c r="B7340" s="224">
        <v>741700</v>
      </c>
      <c r="C7340" s="209">
        <v>315457</v>
      </c>
      <c r="D7340" s="206">
        <f t="shared" si="719"/>
        <v>0.42531616556559254</v>
      </c>
      <c r="E7340" s="208">
        <f t="shared" si="720"/>
        <v>0.45</v>
      </c>
      <c r="F7340" s="207">
        <v>17350.13</v>
      </c>
      <c r="G7340" s="207">
        <v>25236.560000000001</v>
      </c>
      <c r="H7340" s="207">
        <v>28391.13</v>
      </c>
      <c r="I7340" s="214">
        <f t="shared" si="721"/>
        <v>297151</v>
      </c>
      <c r="J7340" s="211">
        <f t="shared" si="713"/>
        <v>0.40063502763920722</v>
      </c>
      <c r="K7340" s="212">
        <f t="shared" si="714"/>
        <v>0.45</v>
      </c>
      <c r="L7340" s="214">
        <f t="shared" si="715"/>
        <v>16343.305</v>
      </c>
      <c r="M7340" s="213">
        <f t="shared" si="716"/>
        <v>23772.080000000002</v>
      </c>
      <c r="N7340" s="213">
        <f t="shared" si="717"/>
        <v>26743.59</v>
      </c>
      <c r="O7340" s="242">
        <f t="shared" si="718"/>
        <v>0.51520000000007715</v>
      </c>
      <c r="P7340" s="242"/>
      <c r="Q7340" s="179"/>
      <c r="R7340" s="179"/>
      <c r="S7340" s="179"/>
      <c r="T7340" s="179"/>
      <c r="U7340" s="179"/>
      <c r="V7340" s="179"/>
      <c r="W7340" s="179"/>
      <c r="X7340" s="179"/>
      <c r="Y7340" s="179"/>
      <c r="Z7340" s="179"/>
      <c r="AA7340" s="222"/>
      <c r="AB7340" s="222"/>
      <c r="AC7340" s="222"/>
      <c r="AD7340" s="179"/>
      <c r="AE7340" s="179"/>
      <c r="AF7340" s="179"/>
      <c r="AG7340" s="179"/>
      <c r="AH7340" s="179"/>
      <c r="AI7340" s="179"/>
      <c r="AJ7340" s="179"/>
    </row>
    <row r="7341" spans="2:36" x14ac:dyDescent="0.3">
      <c r="B7341" s="224">
        <v>741800</v>
      </c>
      <c r="C7341" s="209">
        <v>315502</v>
      </c>
      <c r="D7341" s="206">
        <f t="shared" si="719"/>
        <v>0.42531949312483147</v>
      </c>
      <c r="E7341" s="208">
        <f t="shared" si="720"/>
        <v>0.45</v>
      </c>
      <c r="F7341" s="207">
        <v>17352.61</v>
      </c>
      <c r="G7341" s="207">
        <v>25240.16</v>
      </c>
      <c r="H7341" s="207">
        <v>28395.18</v>
      </c>
      <c r="I7341" s="214">
        <f t="shared" si="721"/>
        <v>297196</v>
      </c>
      <c r="J7341" s="211">
        <f t="shared" si="713"/>
        <v>0.4006416823941763</v>
      </c>
      <c r="K7341" s="212">
        <f t="shared" si="714"/>
        <v>0.45</v>
      </c>
      <c r="L7341" s="214">
        <f t="shared" si="715"/>
        <v>16345.78</v>
      </c>
      <c r="M7341" s="213">
        <f t="shared" si="716"/>
        <v>23775.68</v>
      </c>
      <c r="N7341" s="213">
        <f t="shared" si="717"/>
        <v>26747.64</v>
      </c>
      <c r="O7341" s="242">
        <f t="shared" si="718"/>
        <v>0.51529999999977005</v>
      </c>
      <c r="P7341" s="242"/>
      <c r="Q7341" s="179"/>
      <c r="R7341" s="179"/>
      <c r="S7341" s="179"/>
      <c r="T7341" s="179"/>
      <c r="U7341" s="179"/>
      <c r="V7341" s="179"/>
      <c r="W7341" s="179"/>
      <c r="X7341" s="179"/>
      <c r="Y7341" s="179"/>
      <c r="Z7341" s="179"/>
      <c r="AA7341" s="222"/>
      <c r="AB7341" s="222"/>
      <c r="AC7341" s="222"/>
      <c r="AD7341" s="179"/>
      <c r="AE7341" s="179"/>
      <c r="AF7341" s="179"/>
      <c r="AG7341" s="179"/>
      <c r="AH7341" s="179"/>
      <c r="AI7341" s="179"/>
      <c r="AJ7341" s="179"/>
    </row>
    <row r="7342" spans="2:36" x14ac:dyDescent="0.3">
      <c r="B7342" s="224">
        <v>741900</v>
      </c>
      <c r="C7342" s="209">
        <v>315547</v>
      </c>
      <c r="D7342" s="206">
        <f t="shared" si="719"/>
        <v>0.42532281978703329</v>
      </c>
      <c r="E7342" s="208">
        <f t="shared" si="720"/>
        <v>0.45</v>
      </c>
      <c r="F7342" s="207">
        <v>17355.080000000002</v>
      </c>
      <c r="G7342" s="207">
        <v>25243.759999999998</v>
      </c>
      <c r="H7342" s="207">
        <v>28399.23</v>
      </c>
      <c r="I7342" s="214">
        <f t="shared" si="721"/>
        <v>297241</v>
      </c>
      <c r="J7342" s="211">
        <f t="shared" si="713"/>
        <v>0.40064833535516914</v>
      </c>
      <c r="K7342" s="212">
        <f t="shared" si="714"/>
        <v>0.45</v>
      </c>
      <c r="L7342" s="214">
        <f t="shared" si="715"/>
        <v>16348.254999999999</v>
      </c>
      <c r="M7342" s="213">
        <f t="shared" si="716"/>
        <v>23779.279999999999</v>
      </c>
      <c r="N7342" s="213">
        <f t="shared" si="717"/>
        <v>26751.69</v>
      </c>
      <c r="O7342" s="242">
        <f t="shared" si="718"/>
        <v>0.51519999999996802</v>
      </c>
      <c r="P7342" s="242"/>
      <c r="Q7342" s="179"/>
      <c r="R7342" s="179"/>
      <c r="S7342" s="179"/>
      <c r="T7342" s="179"/>
      <c r="U7342" s="179"/>
      <c r="V7342" s="179"/>
      <c r="W7342" s="179"/>
      <c r="X7342" s="179"/>
      <c r="Y7342" s="179"/>
      <c r="Z7342" s="179"/>
      <c r="AA7342" s="222"/>
      <c r="AB7342" s="222"/>
      <c r="AC7342" s="222"/>
      <c r="AD7342" s="179"/>
      <c r="AE7342" s="179"/>
      <c r="AF7342" s="179"/>
      <c r="AG7342" s="179"/>
      <c r="AH7342" s="179"/>
      <c r="AI7342" s="179"/>
      <c r="AJ7342" s="179"/>
    </row>
    <row r="7343" spans="2:36" x14ac:dyDescent="0.3">
      <c r="B7343" s="224">
        <v>742000</v>
      </c>
      <c r="C7343" s="209">
        <v>315592</v>
      </c>
      <c r="D7343" s="206">
        <f t="shared" si="719"/>
        <v>0.42532614555256065</v>
      </c>
      <c r="E7343" s="208">
        <f t="shared" si="720"/>
        <v>0.45</v>
      </c>
      <c r="F7343" s="207">
        <v>17357.560000000001</v>
      </c>
      <c r="G7343" s="207">
        <v>25247.360000000001</v>
      </c>
      <c r="H7343" s="207">
        <v>28403.279999999999</v>
      </c>
      <c r="I7343" s="214">
        <f t="shared" si="721"/>
        <v>297286</v>
      </c>
      <c r="J7343" s="211">
        <f t="shared" si="713"/>
        <v>0.40065498652291104</v>
      </c>
      <c r="K7343" s="212">
        <f t="shared" si="714"/>
        <v>0.45</v>
      </c>
      <c r="L7343" s="214">
        <f t="shared" si="715"/>
        <v>16350.73</v>
      </c>
      <c r="M7343" s="213">
        <f t="shared" si="716"/>
        <v>23782.880000000001</v>
      </c>
      <c r="N7343" s="213">
        <f t="shared" si="717"/>
        <v>26755.739999999998</v>
      </c>
      <c r="O7343" s="242">
        <f t="shared" si="718"/>
        <v>0.51529999999966092</v>
      </c>
      <c r="P7343" s="242"/>
      <c r="Q7343" s="179"/>
      <c r="R7343" s="179"/>
      <c r="S7343" s="179"/>
      <c r="T7343" s="179"/>
      <c r="U7343" s="179"/>
      <c r="V7343" s="179"/>
      <c r="W7343" s="179"/>
      <c r="X7343" s="179"/>
      <c r="Y7343" s="179"/>
      <c r="Z7343" s="179"/>
      <c r="AA7343" s="222"/>
      <c r="AB7343" s="222"/>
      <c r="AC7343" s="222"/>
      <c r="AD7343" s="179"/>
      <c r="AE7343" s="179"/>
      <c r="AF7343" s="179"/>
      <c r="AG7343" s="179"/>
      <c r="AH7343" s="179"/>
      <c r="AI7343" s="179"/>
      <c r="AJ7343" s="179"/>
    </row>
    <row r="7344" spans="2:36" x14ac:dyDescent="0.3">
      <c r="B7344" s="224">
        <v>742100</v>
      </c>
      <c r="C7344" s="209">
        <v>315637</v>
      </c>
      <c r="D7344" s="206">
        <f t="shared" si="719"/>
        <v>0.42532947042177605</v>
      </c>
      <c r="E7344" s="208">
        <f t="shared" si="720"/>
        <v>0.45</v>
      </c>
      <c r="F7344" s="207">
        <v>17360.03</v>
      </c>
      <c r="G7344" s="207">
        <v>25250.959999999999</v>
      </c>
      <c r="H7344" s="207">
        <v>28407.33</v>
      </c>
      <c r="I7344" s="214">
        <f t="shared" si="721"/>
        <v>297331</v>
      </c>
      <c r="J7344" s="211">
        <f t="shared" si="713"/>
        <v>0.40066163589812692</v>
      </c>
      <c r="K7344" s="212">
        <f t="shared" si="714"/>
        <v>0.45</v>
      </c>
      <c r="L7344" s="214">
        <f t="shared" si="715"/>
        <v>16353.205</v>
      </c>
      <c r="M7344" s="213">
        <f t="shared" si="716"/>
        <v>23786.48</v>
      </c>
      <c r="N7344" s="213">
        <f t="shared" si="717"/>
        <v>26759.789999999997</v>
      </c>
      <c r="O7344" s="242">
        <f t="shared" si="718"/>
        <v>0.51520000000044097</v>
      </c>
      <c r="P7344" s="242"/>
      <c r="Q7344" s="179"/>
      <c r="R7344" s="179"/>
      <c r="S7344" s="179"/>
      <c r="T7344" s="179"/>
      <c r="U7344" s="179"/>
      <c r="V7344" s="179"/>
      <c r="W7344" s="179"/>
      <c r="X7344" s="179"/>
      <c r="Y7344" s="179"/>
      <c r="Z7344" s="179"/>
      <c r="AA7344" s="222"/>
      <c r="AB7344" s="222"/>
      <c r="AC7344" s="222"/>
      <c r="AD7344" s="179"/>
      <c r="AE7344" s="179"/>
      <c r="AF7344" s="179"/>
      <c r="AG7344" s="179"/>
      <c r="AH7344" s="179"/>
      <c r="AI7344" s="179"/>
      <c r="AJ7344" s="179"/>
    </row>
    <row r="7345" spans="2:36" x14ac:dyDescent="0.3">
      <c r="B7345" s="224">
        <v>742200</v>
      </c>
      <c r="C7345" s="209">
        <v>315682</v>
      </c>
      <c r="D7345" s="206">
        <f t="shared" si="719"/>
        <v>0.42533279439504179</v>
      </c>
      <c r="E7345" s="208">
        <f t="shared" si="720"/>
        <v>0.45</v>
      </c>
      <c r="F7345" s="207">
        <v>17362.509999999998</v>
      </c>
      <c r="G7345" s="207">
        <v>25254.560000000001</v>
      </c>
      <c r="H7345" s="207">
        <v>28411.38</v>
      </c>
      <c r="I7345" s="214">
        <f t="shared" si="721"/>
        <v>297376</v>
      </c>
      <c r="J7345" s="211">
        <f t="shared" si="713"/>
        <v>0.40066828348154138</v>
      </c>
      <c r="K7345" s="212">
        <f t="shared" si="714"/>
        <v>0.45</v>
      </c>
      <c r="L7345" s="214">
        <f t="shared" si="715"/>
        <v>16355.68</v>
      </c>
      <c r="M7345" s="213">
        <f t="shared" si="716"/>
        <v>23790.080000000002</v>
      </c>
      <c r="N7345" s="213">
        <f t="shared" si="717"/>
        <v>26763.84</v>
      </c>
      <c r="O7345" s="242">
        <f t="shared" si="718"/>
        <v>0.51530000000013387</v>
      </c>
      <c r="P7345" s="242"/>
      <c r="Q7345" s="179"/>
      <c r="R7345" s="179"/>
      <c r="S7345" s="179"/>
      <c r="T7345" s="179"/>
      <c r="U7345" s="179"/>
      <c r="V7345" s="179"/>
      <c r="W7345" s="179"/>
      <c r="X7345" s="179"/>
      <c r="Y7345" s="179"/>
      <c r="Z7345" s="179"/>
      <c r="AA7345" s="222"/>
      <c r="AB7345" s="222"/>
      <c r="AC7345" s="222"/>
      <c r="AD7345" s="179"/>
      <c r="AE7345" s="179"/>
      <c r="AF7345" s="179"/>
      <c r="AG7345" s="179"/>
      <c r="AH7345" s="179"/>
      <c r="AI7345" s="179"/>
      <c r="AJ7345" s="179"/>
    </row>
    <row r="7346" spans="2:36" x14ac:dyDescent="0.3">
      <c r="B7346" s="224">
        <v>742300</v>
      </c>
      <c r="C7346" s="209">
        <v>315727</v>
      </c>
      <c r="D7346" s="206">
        <f t="shared" si="719"/>
        <v>0.42533611747271993</v>
      </c>
      <c r="E7346" s="208">
        <f t="shared" si="720"/>
        <v>0.45</v>
      </c>
      <c r="F7346" s="207">
        <v>17364.98</v>
      </c>
      <c r="G7346" s="207">
        <v>25258.16</v>
      </c>
      <c r="H7346" s="207">
        <v>28415.43</v>
      </c>
      <c r="I7346" s="214">
        <f t="shared" si="721"/>
        <v>297421</v>
      </c>
      <c r="J7346" s="211">
        <f t="shared" si="713"/>
        <v>0.40067492927387849</v>
      </c>
      <c r="K7346" s="212">
        <f t="shared" si="714"/>
        <v>0.45</v>
      </c>
      <c r="L7346" s="214">
        <f t="shared" si="715"/>
        <v>16358.155000000001</v>
      </c>
      <c r="M7346" s="213">
        <f t="shared" si="716"/>
        <v>23793.68</v>
      </c>
      <c r="N7346" s="213">
        <f t="shared" si="717"/>
        <v>26767.89</v>
      </c>
      <c r="O7346" s="242">
        <f t="shared" si="718"/>
        <v>0.51519999999974975</v>
      </c>
      <c r="P7346" s="242"/>
      <c r="Q7346" s="179"/>
      <c r="R7346" s="179"/>
      <c r="S7346" s="179"/>
      <c r="T7346" s="179"/>
      <c r="U7346" s="179"/>
      <c r="V7346" s="179"/>
      <c r="W7346" s="179"/>
      <c r="X7346" s="179"/>
      <c r="Y7346" s="179"/>
      <c r="Z7346" s="179"/>
      <c r="AA7346" s="222"/>
      <c r="AB7346" s="222"/>
      <c r="AC7346" s="222"/>
      <c r="AD7346" s="179"/>
      <c r="AE7346" s="179"/>
      <c r="AF7346" s="179"/>
      <c r="AG7346" s="179"/>
      <c r="AH7346" s="179"/>
      <c r="AI7346" s="179"/>
      <c r="AJ7346" s="179"/>
    </row>
    <row r="7347" spans="2:36" x14ac:dyDescent="0.3">
      <c r="B7347" s="224">
        <v>742400</v>
      </c>
      <c r="C7347" s="209">
        <v>315772</v>
      </c>
      <c r="D7347" s="206">
        <f t="shared" si="719"/>
        <v>0.4253394396551724</v>
      </c>
      <c r="E7347" s="208">
        <f t="shared" si="720"/>
        <v>0.45</v>
      </c>
      <c r="F7347" s="207">
        <v>17367.46</v>
      </c>
      <c r="G7347" s="207">
        <v>25261.759999999998</v>
      </c>
      <c r="H7347" s="207">
        <v>28419.48</v>
      </c>
      <c r="I7347" s="214">
        <f t="shared" si="721"/>
        <v>297466</v>
      </c>
      <c r="J7347" s="211">
        <f t="shared" si="713"/>
        <v>0.40068157327586207</v>
      </c>
      <c r="K7347" s="212">
        <f t="shared" si="714"/>
        <v>0.45</v>
      </c>
      <c r="L7347" s="214">
        <f t="shared" si="715"/>
        <v>16360.63</v>
      </c>
      <c r="M7347" s="213">
        <f t="shared" si="716"/>
        <v>23797.279999999999</v>
      </c>
      <c r="N7347" s="213">
        <f t="shared" si="717"/>
        <v>26771.94</v>
      </c>
      <c r="O7347" s="242">
        <f t="shared" si="718"/>
        <v>0.51530000000002474</v>
      </c>
      <c r="P7347" s="242"/>
      <c r="Q7347" s="179"/>
      <c r="R7347" s="179"/>
      <c r="S7347" s="179"/>
      <c r="T7347" s="179"/>
      <c r="U7347" s="179"/>
      <c r="V7347" s="179"/>
      <c r="W7347" s="179"/>
      <c r="X7347" s="179"/>
      <c r="Y7347" s="179"/>
      <c r="Z7347" s="179"/>
      <c r="AA7347" s="222"/>
      <c r="AB7347" s="222"/>
      <c r="AC7347" s="222"/>
      <c r="AD7347" s="179"/>
      <c r="AE7347" s="179"/>
      <c r="AF7347" s="179"/>
      <c r="AG7347" s="179"/>
      <c r="AH7347" s="179"/>
      <c r="AI7347" s="179"/>
      <c r="AJ7347" s="179"/>
    </row>
    <row r="7348" spans="2:36" x14ac:dyDescent="0.3">
      <c r="B7348" s="224">
        <v>742500</v>
      </c>
      <c r="C7348" s="209">
        <v>315817</v>
      </c>
      <c r="D7348" s="206">
        <f t="shared" si="719"/>
        <v>0.42534276094276097</v>
      </c>
      <c r="E7348" s="208">
        <f t="shared" si="720"/>
        <v>0.45</v>
      </c>
      <c r="F7348" s="207">
        <v>17369.93</v>
      </c>
      <c r="G7348" s="207">
        <v>25265.360000000001</v>
      </c>
      <c r="H7348" s="207">
        <v>28423.53</v>
      </c>
      <c r="I7348" s="214">
        <f t="shared" si="721"/>
        <v>297511</v>
      </c>
      <c r="J7348" s="211">
        <f t="shared" si="713"/>
        <v>0.40068821548821548</v>
      </c>
      <c r="K7348" s="212">
        <f t="shared" si="714"/>
        <v>0.45</v>
      </c>
      <c r="L7348" s="214">
        <f t="shared" si="715"/>
        <v>16363.105</v>
      </c>
      <c r="M7348" s="213">
        <f t="shared" si="716"/>
        <v>23800.880000000001</v>
      </c>
      <c r="N7348" s="213">
        <f t="shared" si="717"/>
        <v>26775.989999999998</v>
      </c>
      <c r="O7348" s="242">
        <f t="shared" si="718"/>
        <v>0.51519999999964061</v>
      </c>
      <c r="P7348" s="242"/>
      <c r="Q7348" s="179"/>
      <c r="R7348" s="179"/>
      <c r="S7348" s="179"/>
      <c r="T7348" s="179"/>
      <c r="U7348" s="179"/>
      <c r="V7348" s="179"/>
      <c r="W7348" s="179"/>
      <c r="X7348" s="179"/>
      <c r="Y7348" s="179"/>
      <c r="Z7348" s="179"/>
      <c r="AA7348" s="222"/>
      <c r="AB7348" s="222"/>
      <c r="AC7348" s="222"/>
      <c r="AD7348" s="179"/>
      <c r="AE7348" s="179"/>
      <c r="AF7348" s="179"/>
      <c r="AG7348" s="179"/>
      <c r="AH7348" s="179"/>
      <c r="AI7348" s="179"/>
      <c r="AJ7348" s="179"/>
    </row>
    <row r="7349" spans="2:36" x14ac:dyDescent="0.3">
      <c r="B7349" s="224">
        <v>742600</v>
      </c>
      <c r="C7349" s="209">
        <v>315862</v>
      </c>
      <c r="D7349" s="206">
        <f t="shared" si="719"/>
        <v>0.425346081335847</v>
      </c>
      <c r="E7349" s="208">
        <f t="shared" si="720"/>
        <v>0.45</v>
      </c>
      <c r="F7349" s="207">
        <v>17372.41</v>
      </c>
      <c r="G7349" s="207">
        <v>25268.959999999999</v>
      </c>
      <c r="H7349" s="207">
        <v>28427.58</v>
      </c>
      <c r="I7349" s="214">
        <f t="shared" si="721"/>
        <v>297556</v>
      </c>
      <c r="J7349" s="211">
        <f t="shared" si="713"/>
        <v>0.40069485591166171</v>
      </c>
      <c r="K7349" s="212">
        <f t="shared" si="714"/>
        <v>0.45</v>
      </c>
      <c r="L7349" s="214">
        <f t="shared" si="715"/>
        <v>16365.58</v>
      </c>
      <c r="M7349" s="213">
        <f t="shared" si="716"/>
        <v>23804.48</v>
      </c>
      <c r="N7349" s="213">
        <f t="shared" si="717"/>
        <v>26780.039999999997</v>
      </c>
      <c r="O7349" s="242">
        <f t="shared" si="718"/>
        <v>0.5152999999999156</v>
      </c>
      <c r="P7349" s="242"/>
      <c r="Q7349" s="179"/>
      <c r="R7349" s="179"/>
      <c r="S7349" s="179"/>
      <c r="T7349" s="179"/>
      <c r="U7349" s="179"/>
      <c r="V7349" s="179"/>
      <c r="W7349" s="179"/>
      <c r="X7349" s="179"/>
      <c r="Y7349" s="179"/>
      <c r="Z7349" s="179"/>
      <c r="AA7349" s="222"/>
      <c r="AB7349" s="222"/>
      <c r="AC7349" s="222"/>
      <c r="AD7349" s="179"/>
      <c r="AE7349" s="179"/>
      <c r="AF7349" s="179"/>
      <c r="AG7349" s="179"/>
      <c r="AH7349" s="179"/>
      <c r="AI7349" s="179"/>
      <c r="AJ7349" s="179"/>
    </row>
    <row r="7350" spans="2:36" x14ac:dyDescent="0.3">
      <c r="B7350" s="224">
        <v>742700</v>
      </c>
      <c r="C7350" s="209">
        <v>315907</v>
      </c>
      <c r="D7350" s="206">
        <f t="shared" si="719"/>
        <v>0.425349400834792</v>
      </c>
      <c r="E7350" s="208">
        <f t="shared" si="720"/>
        <v>0.45</v>
      </c>
      <c r="F7350" s="207">
        <v>17374.88</v>
      </c>
      <c r="G7350" s="207">
        <v>25272.560000000001</v>
      </c>
      <c r="H7350" s="207">
        <v>28431.63</v>
      </c>
      <c r="I7350" s="214">
        <f t="shared" si="721"/>
        <v>297601</v>
      </c>
      <c r="J7350" s="211">
        <f t="shared" si="713"/>
        <v>0.40070149454692339</v>
      </c>
      <c r="K7350" s="212">
        <f t="shared" si="714"/>
        <v>0.45</v>
      </c>
      <c r="L7350" s="214">
        <f t="shared" si="715"/>
        <v>16368.055</v>
      </c>
      <c r="M7350" s="213">
        <f t="shared" si="716"/>
        <v>23808.080000000002</v>
      </c>
      <c r="N7350" s="213">
        <f t="shared" si="717"/>
        <v>26784.09</v>
      </c>
      <c r="O7350" s="242">
        <f t="shared" si="718"/>
        <v>0.51520000000007715</v>
      </c>
      <c r="P7350" s="242"/>
      <c r="Q7350" s="179"/>
      <c r="R7350" s="179"/>
      <c r="S7350" s="179"/>
      <c r="T7350" s="179"/>
      <c r="U7350" s="179"/>
      <c r="V7350" s="179"/>
      <c r="W7350" s="179"/>
      <c r="X7350" s="179"/>
      <c r="Y7350" s="179"/>
      <c r="Z7350" s="179"/>
      <c r="AA7350" s="222"/>
      <c r="AB7350" s="222"/>
      <c r="AC7350" s="222"/>
      <c r="AD7350" s="179"/>
      <c r="AE7350" s="179"/>
      <c r="AF7350" s="179"/>
      <c r="AG7350" s="179"/>
      <c r="AH7350" s="179"/>
      <c r="AI7350" s="179"/>
      <c r="AJ7350" s="179"/>
    </row>
    <row r="7351" spans="2:36" x14ac:dyDescent="0.3">
      <c r="B7351" s="224">
        <v>742800</v>
      </c>
      <c r="C7351" s="209">
        <v>315952</v>
      </c>
      <c r="D7351" s="206">
        <f t="shared" si="719"/>
        <v>0.42535271943995689</v>
      </c>
      <c r="E7351" s="208">
        <f t="shared" si="720"/>
        <v>0.45</v>
      </c>
      <c r="F7351" s="207">
        <v>17377.36</v>
      </c>
      <c r="G7351" s="207">
        <v>25276.16</v>
      </c>
      <c r="H7351" s="207">
        <v>28435.68</v>
      </c>
      <c r="I7351" s="214">
        <f t="shared" si="721"/>
        <v>297646</v>
      </c>
      <c r="J7351" s="211">
        <f t="shared" si="713"/>
        <v>0.40070813139472267</v>
      </c>
      <c r="K7351" s="212">
        <f t="shared" si="714"/>
        <v>0.45</v>
      </c>
      <c r="L7351" s="214">
        <f t="shared" si="715"/>
        <v>16370.53</v>
      </c>
      <c r="M7351" s="213">
        <f t="shared" si="716"/>
        <v>23811.68</v>
      </c>
      <c r="N7351" s="213">
        <f t="shared" si="717"/>
        <v>26788.14</v>
      </c>
      <c r="O7351" s="242">
        <f t="shared" si="718"/>
        <v>0.51529999999977005</v>
      </c>
      <c r="P7351" s="242"/>
      <c r="Q7351" s="179"/>
      <c r="R7351" s="179"/>
      <c r="S7351" s="179"/>
      <c r="T7351" s="179"/>
      <c r="U7351" s="179"/>
      <c r="V7351" s="179"/>
      <c r="W7351" s="179"/>
      <c r="X7351" s="179"/>
      <c r="Y7351" s="179"/>
      <c r="Z7351" s="179"/>
      <c r="AA7351" s="222"/>
      <c r="AB7351" s="222"/>
      <c r="AC7351" s="222"/>
      <c r="AD7351" s="179"/>
      <c r="AE7351" s="179"/>
      <c r="AF7351" s="179"/>
      <c r="AG7351" s="179"/>
      <c r="AH7351" s="179"/>
      <c r="AI7351" s="179"/>
      <c r="AJ7351" s="179"/>
    </row>
    <row r="7352" spans="2:36" x14ac:dyDescent="0.3">
      <c r="B7352" s="224">
        <v>742900</v>
      </c>
      <c r="C7352" s="209">
        <v>315997</v>
      </c>
      <c r="D7352" s="206">
        <f t="shared" si="719"/>
        <v>0.42535603715170278</v>
      </c>
      <c r="E7352" s="208">
        <f t="shared" si="720"/>
        <v>0.45</v>
      </c>
      <c r="F7352" s="207">
        <v>17379.830000000002</v>
      </c>
      <c r="G7352" s="207">
        <v>25279.759999999998</v>
      </c>
      <c r="H7352" s="207">
        <v>28439.73</v>
      </c>
      <c r="I7352" s="214">
        <f t="shared" si="721"/>
        <v>297691</v>
      </c>
      <c r="J7352" s="211">
        <f t="shared" si="713"/>
        <v>0.40071476645578141</v>
      </c>
      <c r="K7352" s="212">
        <f t="shared" si="714"/>
        <v>0.45</v>
      </c>
      <c r="L7352" s="214">
        <f t="shared" si="715"/>
        <v>16373.004999999999</v>
      </c>
      <c r="M7352" s="213">
        <f t="shared" si="716"/>
        <v>23815.279999999999</v>
      </c>
      <c r="N7352" s="213">
        <f t="shared" si="717"/>
        <v>26792.19</v>
      </c>
      <c r="O7352" s="242">
        <f t="shared" si="718"/>
        <v>0.51519999999996802</v>
      </c>
      <c r="P7352" s="242"/>
      <c r="Q7352" s="179"/>
      <c r="R7352" s="179"/>
      <c r="S7352" s="179"/>
      <c r="T7352" s="179"/>
      <c r="U7352" s="179"/>
      <c r="V7352" s="179"/>
      <c r="W7352" s="179"/>
      <c r="X7352" s="179"/>
      <c r="Y7352" s="179"/>
      <c r="Z7352" s="179"/>
      <c r="AA7352" s="222"/>
      <c r="AB7352" s="222"/>
      <c r="AC7352" s="222"/>
      <c r="AD7352" s="179"/>
      <c r="AE7352" s="179"/>
      <c r="AF7352" s="179"/>
      <c r="AG7352" s="179"/>
      <c r="AH7352" s="179"/>
      <c r="AI7352" s="179"/>
      <c r="AJ7352" s="179"/>
    </row>
    <row r="7353" spans="2:36" x14ac:dyDescent="0.3">
      <c r="B7353" s="224">
        <v>743000</v>
      </c>
      <c r="C7353" s="209">
        <v>316042</v>
      </c>
      <c r="D7353" s="206">
        <f t="shared" si="719"/>
        <v>0.42535935397039032</v>
      </c>
      <c r="E7353" s="208">
        <f t="shared" si="720"/>
        <v>0.45</v>
      </c>
      <c r="F7353" s="207">
        <v>17382.310000000001</v>
      </c>
      <c r="G7353" s="207">
        <v>25283.360000000001</v>
      </c>
      <c r="H7353" s="207">
        <v>28443.78</v>
      </c>
      <c r="I7353" s="214">
        <f t="shared" si="721"/>
        <v>297736</v>
      </c>
      <c r="J7353" s="211">
        <f t="shared" si="713"/>
        <v>0.40072139973082099</v>
      </c>
      <c r="K7353" s="212">
        <f t="shared" si="714"/>
        <v>0.45</v>
      </c>
      <c r="L7353" s="214">
        <f t="shared" si="715"/>
        <v>16375.48</v>
      </c>
      <c r="M7353" s="213">
        <f t="shared" si="716"/>
        <v>23818.880000000001</v>
      </c>
      <c r="N7353" s="213">
        <f t="shared" si="717"/>
        <v>26796.239999999998</v>
      </c>
      <c r="O7353" s="242">
        <f t="shared" si="718"/>
        <v>0.51529999999966092</v>
      </c>
      <c r="P7353" s="242"/>
      <c r="Q7353" s="179"/>
      <c r="R7353" s="179"/>
      <c r="S7353" s="179"/>
      <c r="T7353" s="179"/>
      <c r="U7353" s="179"/>
      <c r="V7353" s="179"/>
      <c r="W7353" s="179"/>
      <c r="X7353" s="179"/>
      <c r="Y7353" s="179"/>
      <c r="Z7353" s="179"/>
      <c r="AA7353" s="222"/>
      <c r="AB7353" s="222"/>
      <c r="AC7353" s="222"/>
      <c r="AD7353" s="179"/>
      <c r="AE7353" s="179"/>
      <c r="AF7353" s="179"/>
      <c r="AG7353" s="179"/>
      <c r="AH7353" s="179"/>
      <c r="AI7353" s="179"/>
      <c r="AJ7353" s="179"/>
    </row>
    <row r="7354" spans="2:36" x14ac:dyDescent="0.3">
      <c r="B7354" s="224">
        <v>743100</v>
      </c>
      <c r="C7354" s="209">
        <v>316087</v>
      </c>
      <c r="D7354" s="206">
        <f t="shared" si="719"/>
        <v>0.42536266989638005</v>
      </c>
      <c r="E7354" s="208">
        <f t="shared" si="720"/>
        <v>0.45</v>
      </c>
      <c r="F7354" s="207">
        <v>17384.78</v>
      </c>
      <c r="G7354" s="207">
        <v>25286.959999999999</v>
      </c>
      <c r="H7354" s="207">
        <v>28447.83</v>
      </c>
      <c r="I7354" s="214">
        <f t="shared" si="721"/>
        <v>297781</v>
      </c>
      <c r="J7354" s="211">
        <f t="shared" si="713"/>
        <v>0.4007280312205625</v>
      </c>
      <c r="K7354" s="212">
        <f t="shared" si="714"/>
        <v>0.45</v>
      </c>
      <c r="L7354" s="214">
        <f t="shared" si="715"/>
        <v>16377.955</v>
      </c>
      <c r="M7354" s="213">
        <f t="shared" si="716"/>
        <v>23822.48</v>
      </c>
      <c r="N7354" s="213">
        <f t="shared" si="717"/>
        <v>26800.289999999997</v>
      </c>
      <c r="O7354" s="242">
        <f t="shared" si="718"/>
        <v>0.51520000000044097</v>
      </c>
      <c r="P7354" s="242"/>
      <c r="Q7354" s="179"/>
      <c r="R7354" s="179"/>
      <c r="S7354" s="179"/>
      <c r="T7354" s="179"/>
      <c r="U7354" s="179"/>
      <c r="V7354" s="179"/>
      <c r="W7354" s="179"/>
      <c r="X7354" s="179"/>
      <c r="Y7354" s="179"/>
      <c r="Z7354" s="179"/>
      <c r="AA7354" s="222"/>
      <c r="AB7354" s="222"/>
      <c r="AC7354" s="222"/>
      <c r="AD7354" s="179"/>
      <c r="AE7354" s="179"/>
      <c r="AF7354" s="179"/>
      <c r="AG7354" s="179"/>
      <c r="AH7354" s="179"/>
      <c r="AI7354" s="179"/>
      <c r="AJ7354" s="179"/>
    </row>
    <row r="7355" spans="2:36" x14ac:dyDescent="0.3">
      <c r="B7355" s="224">
        <v>743200</v>
      </c>
      <c r="C7355" s="209">
        <v>316132</v>
      </c>
      <c r="D7355" s="206">
        <f t="shared" si="719"/>
        <v>0.4253659849300323</v>
      </c>
      <c r="E7355" s="208">
        <f t="shared" si="720"/>
        <v>0.45</v>
      </c>
      <c r="F7355" s="207">
        <v>17387.259999999998</v>
      </c>
      <c r="G7355" s="207">
        <v>25290.560000000001</v>
      </c>
      <c r="H7355" s="207">
        <v>28451.88</v>
      </c>
      <c r="I7355" s="214">
        <f t="shared" si="721"/>
        <v>297826</v>
      </c>
      <c r="J7355" s="211">
        <f t="shared" ref="J7355:J7418" si="722">I7355/$B7355</f>
        <v>0.40073466092572657</v>
      </c>
      <c r="K7355" s="212">
        <f t="shared" ref="K7355:K7418" si="723">(I7355-I7354)/($B7355-$B7354)</f>
        <v>0.45</v>
      </c>
      <c r="L7355" s="214">
        <f t="shared" si="715"/>
        <v>16380.43</v>
      </c>
      <c r="M7355" s="213">
        <f t="shared" si="716"/>
        <v>23826.080000000002</v>
      </c>
      <c r="N7355" s="213">
        <f t="shared" si="717"/>
        <v>26804.34</v>
      </c>
      <c r="O7355" s="242">
        <f t="shared" si="718"/>
        <v>0.51530000000013387</v>
      </c>
      <c r="P7355" s="242"/>
      <c r="Q7355" s="179"/>
      <c r="R7355" s="179"/>
      <c r="S7355" s="179"/>
      <c r="T7355" s="179"/>
      <c r="U7355" s="179"/>
      <c r="V7355" s="179"/>
      <c r="W7355" s="179"/>
      <c r="X7355" s="179"/>
      <c r="Y7355" s="179"/>
      <c r="Z7355" s="179"/>
      <c r="AA7355" s="222"/>
      <c r="AB7355" s="222"/>
      <c r="AC7355" s="222"/>
      <c r="AD7355" s="179"/>
      <c r="AE7355" s="179"/>
      <c r="AF7355" s="179"/>
      <c r="AG7355" s="179"/>
      <c r="AH7355" s="179"/>
      <c r="AI7355" s="179"/>
      <c r="AJ7355" s="179"/>
    </row>
    <row r="7356" spans="2:36" x14ac:dyDescent="0.3">
      <c r="B7356" s="224">
        <v>743300</v>
      </c>
      <c r="C7356" s="209">
        <v>316177</v>
      </c>
      <c r="D7356" s="206">
        <f t="shared" si="719"/>
        <v>0.42536929907170723</v>
      </c>
      <c r="E7356" s="208">
        <f t="shared" si="720"/>
        <v>0.45</v>
      </c>
      <c r="F7356" s="207">
        <v>17389.73</v>
      </c>
      <c r="G7356" s="207">
        <v>25294.16</v>
      </c>
      <c r="H7356" s="207">
        <v>28455.93</v>
      </c>
      <c r="I7356" s="214">
        <f t="shared" si="721"/>
        <v>297871</v>
      </c>
      <c r="J7356" s="211">
        <f t="shared" si="722"/>
        <v>0.40074128884703347</v>
      </c>
      <c r="K7356" s="212">
        <f t="shared" si="723"/>
        <v>0.45</v>
      </c>
      <c r="L7356" s="214">
        <f t="shared" si="715"/>
        <v>16382.905000000001</v>
      </c>
      <c r="M7356" s="213">
        <f t="shared" si="716"/>
        <v>23829.68</v>
      </c>
      <c r="N7356" s="213">
        <f t="shared" si="717"/>
        <v>26808.39</v>
      </c>
      <c r="O7356" s="242">
        <f t="shared" si="718"/>
        <v>0.51519999999974975</v>
      </c>
      <c r="P7356" s="242"/>
      <c r="Q7356" s="179"/>
      <c r="R7356" s="179"/>
      <c r="S7356" s="179"/>
      <c r="T7356" s="179"/>
      <c r="U7356" s="179"/>
      <c r="V7356" s="179"/>
      <c r="W7356" s="179"/>
      <c r="X7356" s="179"/>
      <c r="Y7356" s="179"/>
      <c r="Z7356" s="179"/>
      <c r="AA7356" s="222"/>
      <c r="AB7356" s="222"/>
      <c r="AC7356" s="222"/>
      <c r="AD7356" s="179"/>
      <c r="AE7356" s="179"/>
      <c r="AF7356" s="179"/>
      <c r="AG7356" s="179"/>
      <c r="AH7356" s="179"/>
      <c r="AI7356" s="179"/>
      <c r="AJ7356" s="179"/>
    </row>
    <row r="7357" spans="2:36" x14ac:dyDescent="0.3">
      <c r="B7357" s="224">
        <v>743400</v>
      </c>
      <c r="C7357" s="209">
        <v>316222</v>
      </c>
      <c r="D7357" s="206">
        <f t="shared" si="719"/>
        <v>0.42537261232176488</v>
      </c>
      <c r="E7357" s="208">
        <f t="shared" si="720"/>
        <v>0.45</v>
      </c>
      <c r="F7357" s="207">
        <v>17392.21</v>
      </c>
      <c r="G7357" s="207">
        <v>25297.759999999998</v>
      </c>
      <c r="H7357" s="207">
        <v>28459.98</v>
      </c>
      <c r="I7357" s="214">
        <f t="shared" si="721"/>
        <v>297916</v>
      </c>
      <c r="J7357" s="211">
        <f t="shared" si="722"/>
        <v>0.40074791498520312</v>
      </c>
      <c r="K7357" s="212">
        <f t="shared" si="723"/>
        <v>0.45</v>
      </c>
      <c r="L7357" s="214">
        <f t="shared" si="715"/>
        <v>16385.38</v>
      </c>
      <c r="M7357" s="213">
        <f t="shared" si="716"/>
        <v>23833.279999999999</v>
      </c>
      <c r="N7357" s="213">
        <f t="shared" si="717"/>
        <v>26812.44</v>
      </c>
      <c r="O7357" s="242">
        <f t="shared" si="718"/>
        <v>0.51530000000002474</v>
      </c>
      <c r="P7357" s="242"/>
      <c r="Q7357" s="179"/>
      <c r="R7357" s="179"/>
      <c r="S7357" s="179"/>
      <c r="T7357" s="179"/>
      <c r="U7357" s="179"/>
      <c r="V7357" s="179"/>
      <c r="W7357" s="179"/>
      <c r="X7357" s="179"/>
      <c r="Y7357" s="179"/>
      <c r="Z7357" s="179"/>
      <c r="AA7357" s="222"/>
      <c r="AB7357" s="222"/>
      <c r="AC7357" s="222"/>
      <c r="AD7357" s="179"/>
      <c r="AE7357" s="179"/>
      <c r="AF7357" s="179"/>
      <c r="AG7357" s="179"/>
      <c r="AH7357" s="179"/>
      <c r="AI7357" s="179"/>
      <c r="AJ7357" s="179"/>
    </row>
    <row r="7358" spans="2:36" x14ac:dyDescent="0.3">
      <c r="B7358" s="224">
        <v>743500</v>
      </c>
      <c r="C7358" s="209">
        <v>316267</v>
      </c>
      <c r="D7358" s="206">
        <f t="shared" si="719"/>
        <v>0.4253759246805649</v>
      </c>
      <c r="E7358" s="208">
        <f t="shared" si="720"/>
        <v>0.45</v>
      </c>
      <c r="F7358" s="207">
        <v>17394.68</v>
      </c>
      <c r="G7358" s="207">
        <v>25301.360000000001</v>
      </c>
      <c r="H7358" s="207">
        <v>28464.03</v>
      </c>
      <c r="I7358" s="214">
        <f t="shared" si="721"/>
        <v>297961</v>
      </c>
      <c r="J7358" s="211">
        <f t="shared" si="722"/>
        <v>0.40075453934095495</v>
      </c>
      <c r="K7358" s="212">
        <f t="shared" si="723"/>
        <v>0.45</v>
      </c>
      <c r="L7358" s="214">
        <f t="shared" ref="L7358:L7421" si="724">I7358*5.5%</f>
        <v>16387.855</v>
      </c>
      <c r="M7358" s="213">
        <f t="shared" ref="M7358:M7421" si="725">I7358*8%</f>
        <v>23836.880000000001</v>
      </c>
      <c r="N7358" s="213">
        <f t="shared" ref="N7358:N7421" si="726">I7358*9%</f>
        <v>26816.489999999998</v>
      </c>
      <c r="O7358" s="242">
        <f t="shared" si="718"/>
        <v>0.51519999999964061</v>
      </c>
      <c r="P7358" s="242"/>
      <c r="Q7358" s="179"/>
      <c r="R7358" s="179"/>
      <c r="S7358" s="179"/>
      <c r="T7358" s="179"/>
      <c r="U7358" s="179"/>
      <c r="V7358" s="179"/>
      <c r="W7358" s="179"/>
      <c r="X7358" s="179"/>
      <c r="Y7358" s="179"/>
      <c r="Z7358" s="179"/>
      <c r="AA7358" s="222"/>
      <c r="AB7358" s="222"/>
      <c r="AC7358" s="222"/>
      <c r="AD7358" s="179"/>
      <c r="AE7358" s="179"/>
      <c r="AF7358" s="179"/>
      <c r="AG7358" s="179"/>
      <c r="AH7358" s="179"/>
      <c r="AI7358" s="179"/>
      <c r="AJ7358" s="179"/>
    </row>
    <row r="7359" spans="2:36" x14ac:dyDescent="0.3">
      <c r="B7359" s="224">
        <v>743600</v>
      </c>
      <c r="C7359" s="209">
        <v>316312</v>
      </c>
      <c r="D7359" s="206">
        <f t="shared" si="719"/>
        <v>0.4253792361484669</v>
      </c>
      <c r="E7359" s="208">
        <f t="shared" si="720"/>
        <v>0.45</v>
      </c>
      <c r="F7359" s="207">
        <v>17397.16</v>
      </c>
      <c r="G7359" s="207">
        <v>25304.959999999999</v>
      </c>
      <c r="H7359" s="207">
        <v>28468.080000000002</v>
      </c>
      <c r="I7359" s="214">
        <f t="shared" si="721"/>
        <v>298006</v>
      </c>
      <c r="J7359" s="211">
        <f t="shared" si="722"/>
        <v>0.40076116191500805</v>
      </c>
      <c r="K7359" s="212">
        <f t="shared" si="723"/>
        <v>0.45</v>
      </c>
      <c r="L7359" s="214">
        <f t="shared" si="724"/>
        <v>16390.330000000002</v>
      </c>
      <c r="M7359" s="213">
        <f t="shared" si="725"/>
        <v>23840.48</v>
      </c>
      <c r="N7359" s="213">
        <f t="shared" si="726"/>
        <v>26820.539999999997</v>
      </c>
      <c r="O7359" s="242">
        <f t="shared" si="718"/>
        <v>0.5152999999999156</v>
      </c>
      <c r="P7359" s="242"/>
      <c r="Q7359" s="179"/>
      <c r="R7359" s="179"/>
      <c r="S7359" s="179"/>
      <c r="T7359" s="179"/>
      <c r="U7359" s="179"/>
      <c r="V7359" s="179"/>
      <c r="W7359" s="179"/>
      <c r="X7359" s="179"/>
      <c r="Y7359" s="179"/>
      <c r="Z7359" s="179"/>
      <c r="AA7359" s="222"/>
      <c r="AB7359" s="222"/>
      <c r="AC7359" s="222"/>
      <c r="AD7359" s="179"/>
      <c r="AE7359" s="179"/>
      <c r="AF7359" s="179"/>
      <c r="AG7359" s="179"/>
      <c r="AH7359" s="179"/>
      <c r="AI7359" s="179"/>
      <c r="AJ7359" s="179"/>
    </row>
    <row r="7360" spans="2:36" x14ac:dyDescent="0.3">
      <c r="B7360" s="224">
        <v>743700</v>
      </c>
      <c r="C7360" s="209">
        <v>316357</v>
      </c>
      <c r="D7360" s="206">
        <f t="shared" si="719"/>
        <v>0.42538254672583031</v>
      </c>
      <c r="E7360" s="208">
        <f t="shared" si="720"/>
        <v>0.45</v>
      </c>
      <c r="F7360" s="207">
        <v>17399.63</v>
      </c>
      <c r="G7360" s="207">
        <v>25308.560000000001</v>
      </c>
      <c r="H7360" s="207">
        <v>28472.13</v>
      </c>
      <c r="I7360" s="214">
        <f t="shared" si="721"/>
        <v>298051</v>
      </c>
      <c r="J7360" s="211">
        <f t="shared" si="722"/>
        <v>0.40076778270808122</v>
      </c>
      <c r="K7360" s="212">
        <f t="shared" si="723"/>
        <v>0.45</v>
      </c>
      <c r="L7360" s="214">
        <f t="shared" si="724"/>
        <v>16392.805</v>
      </c>
      <c r="M7360" s="213">
        <f t="shared" si="725"/>
        <v>23844.080000000002</v>
      </c>
      <c r="N7360" s="213">
        <f t="shared" si="726"/>
        <v>26824.59</v>
      </c>
      <c r="O7360" s="242">
        <f t="shared" si="718"/>
        <v>0.51520000000007715</v>
      </c>
      <c r="P7360" s="242"/>
      <c r="Q7360" s="179"/>
      <c r="R7360" s="179"/>
      <c r="S7360" s="179"/>
      <c r="T7360" s="179"/>
      <c r="U7360" s="179"/>
      <c r="V7360" s="179"/>
      <c r="W7360" s="179"/>
      <c r="X7360" s="179"/>
      <c r="Y7360" s="179"/>
      <c r="Z7360" s="179"/>
      <c r="AA7360" s="222"/>
      <c r="AB7360" s="222"/>
      <c r="AC7360" s="222"/>
      <c r="AD7360" s="179"/>
      <c r="AE7360" s="179"/>
      <c r="AF7360" s="179"/>
      <c r="AG7360" s="179"/>
      <c r="AH7360" s="179"/>
      <c r="AI7360" s="179"/>
      <c r="AJ7360" s="179"/>
    </row>
    <row r="7361" spans="2:36" x14ac:dyDescent="0.3">
      <c r="B7361" s="224">
        <v>743800</v>
      </c>
      <c r="C7361" s="209">
        <v>316402</v>
      </c>
      <c r="D7361" s="206">
        <f t="shared" si="719"/>
        <v>0.42538585641301424</v>
      </c>
      <c r="E7361" s="208">
        <f t="shared" si="720"/>
        <v>0.45</v>
      </c>
      <c r="F7361" s="207">
        <v>17402.11</v>
      </c>
      <c r="G7361" s="207">
        <v>25312.16</v>
      </c>
      <c r="H7361" s="207">
        <v>28476.18</v>
      </c>
      <c r="I7361" s="214">
        <f t="shared" si="721"/>
        <v>298096</v>
      </c>
      <c r="J7361" s="211">
        <f t="shared" si="722"/>
        <v>0.40077440172089274</v>
      </c>
      <c r="K7361" s="212">
        <f t="shared" si="723"/>
        <v>0.45</v>
      </c>
      <c r="L7361" s="214">
        <f t="shared" si="724"/>
        <v>16395.28</v>
      </c>
      <c r="M7361" s="213">
        <f t="shared" si="725"/>
        <v>23847.68</v>
      </c>
      <c r="N7361" s="213">
        <f t="shared" si="726"/>
        <v>26828.639999999999</v>
      </c>
      <c r="O7361" s="242">
        <f t="shared" si="718"/>
        <v>0.51529999999977005</v>
      </c>
      <c r="P7361" s="242"/>
      <c r="Q7361" s="179"/>
      <c r="R7361" s="179"/>
      <c r="S7361" s="179"/>
      <c r="T7361" s="179"/>
      <c r="U7361" s="179"/>
      <c r="V7361" s="179"/>
      <c r="W7361" s="179"/>
      <c r="X7361" s="179"/>
      <c r="Y7361" s="179"/>
      <c r="Z7361" s="179"/>
      <c r="AA7361" s="222"/>
      <c r="AB7361" s="222"/>
      <c r="AC7361" s="222"/>
      <c r="AD7361" s="179"/>
      <c r="AE7361" s="179"/>
      <c r="AF7361" s="179"/>
      <c r="AG7361" s="179"/>
      <c r="AH7361" s="179"/>
      <c r="AI7361" s="179"/>
      <c r="AJ7361" s="179"/>
    </row>
    <row r="7362" spans="2:36" x14ac:dyDescent="0.3">
      <c r="B7362" s="224">
        <v>743900</v>
      </c>
      <c r="C7362" s="209">
        <v>316447</v>
      </c>
      <c r="D7362" s="206">
        <f t="shared" si="719"/>
        <v>0.42538916521037773</v>
      </c>
      <c r="E7362" s="208">
        <f t="shared" si="720"/>
        <v>0.45</v>
      </c>
      <c r="F7362" s="207">
        <v>17404.580000000002</v>
      </c>
      <c r="G7362" s="207">
        <v>25315.759999999998</v>
      </c>
      <c r="H7362" s="207">
        <v>28480.23</v>
      </c>
      <c r="I7362" s="214">
        <f t="shared" si="721"/>
        <v>298141</v>
      </c>
      <c r="J7362" s="211">
        <f t="shared" si="722"/>
        <v>0.40078101895416052</v>
      </c>
      <c r="K7362" s="212">
        <f t="shared" si="723"/>
        <v>0.45</v>
      </c>
      <c r="L7362" s="214">
        <f t="shared" si="724"/>
        <v>16397.755000000001</v>
      </c>
      <c r="M7362" s="213">
        <f t="shared" si="725"/>
        <v>23851.279999999999</v>
      </c>
      <c r="N7362" s="213">
        <f t="shared" si="726"/>
        <v>26832.69</v>
      </c>
      <c r="O7362" s="242">
        <f t="shared" si="718"/>
        <v>0.51519999999996802</v>
      </c>
      <c r="P7362" s="242"/>
      <c r="Q7362" s="179"/>
      <c r="R7362" s="179"/>
      <c r="S7362" s="179"/>
      <c r="T7362" s="179"/>
      <c r="U7362" s="179"/>
      <c r="V7362" s="179"/>
      <c r="W7362" s="179"/>
      <c r="X7362" s="179"/>
      <c r="Y7362" s="179"/>
      <c r="Z7362" s="179"/>
      <c r="AA7362" s="222"/>
      <c r="AB7362" s="222"/>
      <c r="AC7362" s="222"/>
      <c r="AD7362" s="179"/>
      <c r="AE7362" s="179"/>
      <c r="AF7362" s="179"/>
      <c r="AG7362" s="179"/>
      <c r="AH7362" s="179"/>
      <c r="AI7362" s="179"/>
      <c r="AJ7362" s="179"/>
    </row>
    <row r="7363" spans="2:36" x14ac:dyDescent="0.3">
      <c r="B7363" s="224">
        <v>744000</v>
      </c>
      <c r="C7363" s="209">
        <v>316492</v>
      </c>
      <c r="D7363" s="206">
        <f t="shared" si="719"/>
        <v>0.42539247311827955</v>
      </c>
      <c r="E7363" s="208">
        <f t="shared" si="720"/>
        <v>0.45</v>
      </c>
      <c r="F7363" s="207">
        <v>17407.060000000001</v>
      </c>
      <c r="G7363" s="207">
        <v>25319.360000000001</v>
      </c>
      <c r="H7363" s="207">
        <v>28484.28</v>
      </c>
      <c r="I7363" s="214">
        <f t="shared" si="721"/>
        <v>298186</v>
      </c>
      <c r="J7363" s="211">
        <f t="shared" si="722"/>
        <v>0.40078763440860216</v>
      </c>
      <c r="K7363" s="212">
        <f t="shared" si="723"/>
        <v>0.45</v>
      </c>
      <c r="L7363" s="214">
        <f t="shared" si="724"/>
        <v>16400.23</v>
      </c>
      <c r="M7363" s="213">
        <f t="shared" si="725"/>
        <v>23854.880000000001</v>
      </c>
      <c r="N7363" s="213">
        <f t="shared" si="726"/>
        <v>26836.739999999998</v>
      </c>
      <c r="O7363" s="242">
        <f t="shared" si="718"/>
        <v>0.51529999999966092</v>
      </c>
      <c r="P7363" s="242"/>
      <c r="Q7363" s="179"/>
      <c r="R7363" s="179"/>
      <c r="S7363" s="179"/>
      <c r="T7363" s="179"/>
      <c r="U7363" s="179"/>
      <c r="V7363" s="179"/>
      <c r="W7363" s="179"/>
      <c r="X7363" s="179"/>
      <c r="Y7363" s="179"/>
      <c r="Z7363" s="179"/>
      <c r="AA7363" s="222"/>
      <c r="AB7363" s="222"/>
      <c r="AC7363" s="222"/>
      <c r="AD7363" s="179"/>
      <c r="AE7363" s="179"/>
      <c r="AF7363" s="179"/>
      <c r="AG7363" s="179"/>
      <c r="AH7363" s="179"/>
      <c r="AI7363" s="179"/>
      <c r="AJ7363" s="179"/>
    </row>
    <row r="7364" spans="2:36" x14ac:dyDescent="0.3">
      <c r="B7364" s="224">
        <v>744100</v>
      </c>
      <c r="C7364" s="209">
        <v>316537</v>
      </c>
      <c r="D7364" s="206">
        <f t="shared" si="719"/>
        <v>0.42539578013707835</v>
      </c>
      <c r="E7364" s="208">
        <f t="shared" si="720"/>
        <v>0.45</v>
      </c>
      <c r="F7364" s="207">
        <v>17409.53</v>
      </c>
      <c r="G7364" s="207">
        <v>25322.959999999999</v>
      </c>
      <c r="H7364" s="207">
        <v>28488.33</v>
      </c>
      <c r="I7364" s="214">
        <f t="shared" si="721"/>
        <v>298231</v>
      </c>
      <c r="J7364" s="211">
        <f t="shared" si="722"/>
        <v>0.4007942480849348</v>
      </c>
      <c r="K7364" s="212">
        <f t="shared" si="723"/>
        <v>0.45</v>
      </c>
      <c r="L7364" s="214">
        <f t="shared" si="724"/>
        <v>16402.705000000002</v>
      </c>
      <c r="M7364" s="213">
        <f t="shared" si="725"/>
        <v>23858.48</v>
      </c>
      <c r="N7364" s="213">
        <f t="shared" si="726"/>
        <v>26840.789999999997</v>
      </c>
      <c r="O7364" s="242">
        <f t="shared" si="718"/>
        <v>0.51520000000044097</v>
      </c>
      <c r="P7364" s="242"/>
      <c r="Q7364" s="179"/>
      <c r="R7364" s="179"/>
      <c r="S7364" s="179"/>
      <c r="T7364" s="179"/>
      <c r="U7364" s="179"/>
      <c r="V7364" s="179"/>
      <c r="W7364" s="179"/>
      <c r="X7364" s="179"/>
      <c r="Y7364" s="179"/>
      <c r="Z7364" s="179"/>
      <c r="AA7364" s="222"/>
      <c r="AB7364" s="222"/>
      <c r="AC7364" s="222"/>
      <c r="AD7364" s="179"/>
      <c r="AE7364" s="179"/>
      <c r="AF7364" s="179"/>
      <c r="AG7364" s="179"/>
      <c r="AH7364" s="179"/>
      <c r="AI7364" s="179"/>
      <c r="AJ7364" s="179"/>
    </row>
    <row r="7365" spans="2:36" x14ac:dyDescent="0.3">
      <c r="B7365" s="224">
        <v>744200</v>
      </c>
      <c r="C7365" s="209">
        <v>316582</v>
      </c>
      <c r="D7365" s="206">
        <f t="shared" si="719"/>
        <v>0.42539908626713246</v>
      </c>
      <c r="E7365" s="208">
        <f t="shared" si="720"/>
        <v>0.45</v>
      </c>
      <c r="F7365" s="207">
        <v>17412.009999999998</v>
      </c>
      <c r="G7365" s="207">
        <v>25326.560000000001</v>
      </c>
      <c r="H7365" s="207">
        <v>28492.38</v>
      </c>
      <c r="I7365" s="214">
        <f t="shared" si="721"/>
        <v>298276</v>
      </c>
      <c r="J7365" s="211">
        <f t="shared" si="722"/>
        <v>0.40080085998387532</v>
      </c>
      <c r="K7365" s="212">
        <f t="shared" si="723"/>
        <v>0.45</v>
      </c>
      <c r="L7365" s="214">
        <f t="shared" si="724"/>
        <v>16405.18</v>
      </c>
      <c r="M7365" s="213">
        <f t="shared" si="725"/>
        <v>23862.080000000002</v>
      </c>
      <c r="N7365" s="213">
        <f t="shared" si="726"/>
        <v>26844.84</v>
      </c>
      <c r="O7365" s="242">
        <f t="shared" ref="O7365:O7428" si="727">(C7365+F7365+H7365-C7364-F7364-H7364)/100</f>
        <v>0.51530000000013387</v>
      </c>
      <c r="P7365" s="242"/>
      <c r="Q7365" s="179"/>
      <c r="R7365" s="179"/>
      <c r="S7365" s="179"/>
      <c r="T7365" s="179"/>
      <c r="U7365" s="179"/>
      <c r="V7365" s="179"/>
      <c r="W7365" s="179"/>
      <c r="X7365" s="179"/>
      <c r="Y7365" s="179"/>
      <c r="Z7365" s="179"/>
      <c r="AA7365" s="222"/>
      <c r="AB7365" s="222"/>
      <c r="AC7365" s="222"/>
      <c r="AD7365" s="179"/>
      <c r="AE7365" s="179"/>
      <c r="AF7365" s="179"/>
      <c r="AG7365" s="179"/>
      <c r="AH7365" s="179"/>
      <c r="AI7365" s="179"/>
      <c r="AJ7365" s="179"/>
    </row>
    <row r="7366" spans="2:36" x14ac:dyDescent="0.3">
      <c r="B7366" s="224">
        <v>744300</v>
      </c>
      <c r="C7366" s="209">
        <v>316627</v>
      </c>
      <c r="D7366" s="206">
        <f t="shared" si="719"/>
        <v>0.42540239150880022</v>
      </c>
      <c r="E7366" s="208">
        <f t="shared" si="720"/>
        <v>0.45</v>
      </c>
      <c r="F7366" s="207">
        <v>17414.48</v>
      </c>
      <c r="G7366" s="207">
        <v>25330.16</v>
      </c>
      <c r="H7366" s="207">
        <v>28496.43</v>
      </c>
      <c r="I7366" s="214">
        <f t="shared" si="721"/>
        <v>298321</v>
      </c>
      <c r="J7366" s="211">
        <f t="shared" si="722"/>
        <v>0.40080747010613998</v>
      </c>
      <c r="K7366" s="212">
        <f t="shared" si="723"/>
        <v>0.45</v>
      </c>
      <c r="L7366" s="214">
        <f t="shared" si="724"/>
        <v>16407.654999999999</v>
      </c>
      <c r="M7366" s="213">
        <f t="shared" si="725"/>
        <v>23865.68</v>
      </c>
      <c r="N7366" s="213">
        <f t="shared" si="726"/>
        <v>26848.89</v>
      </c>
      <c r="O7366" s="242">
        <f t="shared" si="727"/>
        <v>0.51519999999974975</v>
      </c>
      <c r="P7366" s="242"/>
      <c r="Q7366" s="179"/>
      <c r="R7366" s="179"/>
      <c r="S7366" s="179"/>
      <c r="T7366" s="179"/>
      <c r="U7366" s="179"/>
      <c r="V7366" s="179"/>
      <c r="W7366" s="179"/>
      <c r="X7366" s="179"/>
      <c r="Y7366" s="179"/>
      <c r="Z7366" s="179"/>
      <c r="AA7366" s="222"/>
      <c r="AB7366" s="222"/>
      <c r="AC7366" s="222"/>
      <c r="AD7366" s="179"/>
      <c r="AE7366" s="179"/>
      <c r="AF7366" s="179"/>
      <c r="AG7366" s="179"/>
      <c r="AH7366" s="179"/>
      <c r="AI7366" s="179"/>
      <c r="AJ7366" s="179"/>
    </row>
    <row r="7367" spans="2:36" x14ac:dyDescent="0.3">
      <c r="B7367" s="224">
        <v>744400</v>
      </c>
      <c r="C7367" s="209">
        <v>316672</v>
      </c>
      <c r="D7367" s="206">
        <f t="shared" si="719"/>
        <v>0.42540569586243954</v>
      </c>
      <c r="E7367" s="208">
        <f t="shared" si="720"/>
        <v>0.45</v>
      </c>
      <c r="F7367" s="207">
        <v>17416.96</v>
      </c>
      <c r="G7367" s="207">
        <v>25333.759999999998</v>
      </c>
      <c r="H7367" s="207">
        <v>28500.48</v>
      </c>
      <c r="I7367" s="214">
        <f t="shared" si="721"/>
        <v>298366</v>
      </c>
      <c r="J7367" s="211">
        <f t="shared" si="722"/>
        <v>0.40081407845244493</v>
      </c>
      <c r="K7367" s="212">
        <f t="shared" si="723"/>
        <v>0.45</v>
      </c>
      <c r="L7367" s="214">
        <f t="shared" si="724"/>
        <v>16410.13</v>
      </c>
      <c r="M7367" s="213">
        <f t="shared" si="725"/>
        <v>23869.279999999999</v>
      </c>
      <c r="N7367" s="213">
        <f t="shared" si="726"/>
        <v>26852.94</v>
      </c>
      <c r="O7367" s="242">
        <f t="shared" si="727"/>
        <v>0.51530000000002474</v>
      </c>
      <c r="P7367" s="242"/>
      <c r="Q7367" s="179"/>
      <c r="R7367" s="179"/>
      <c r="S7367" s="179"/>
      <c r="T7367" s="179"/>
      <c r="U7367" s="179"/>
      <c r="V7367" s="179"/>
      <c r="W7367" s="179"/>
      <c r="X7367" s="179"/>
      <c r="Y7367" s="179"/>
      <c r="Z7367" s="179"/>
      <c r="AA7367" s="222"/>
      <c r="AB7367" s="222"/>
      <c r="AC7367" s="222"/>
      <c r="AD7367" s="179"/>
      <c r="AE7367" s="179"/>
      <c r="AF7367" s="179"/>
      <c r="AG7367" s="179"/>
      <c r="AH7367" s="179"/>
      <c r="AI7367" s="179"/>
      <c r="AJ7367" s="179"/>
    </row>
    <row r="7368" spans="2:36" x14ac:dyDescent="0.3">
      <c r="B7368" s="224">
        <v>744500</v>
      </c>
      <c r="C7368" s="209">
        <v>316717</v>
      </c>
      <c r="D7368" s="206">
        <f t="shared" si="719"/>
        <v>0.42540899932840831</v>
      </c>
      <c r="E7368" s="208">
        <f t="shared" si="720"/>
        <v>0.45</v>
      </c>
      <c r="F7368" s="207">
        <v>17419.43</v>
      </c>
      <c r="G7368" s="207">
        <v>25337.360000000001</v>
      </c>
      <c r="H7368" s="207">
        <v>28504.53</v>
      </c>
      <c r="I7368" s="214">
        <f t="shared" si="721"/>
        <v>298411</v>
      </c>
      <c r="J7368" s="211">
        <f t="shared" si="722"/>
        <v>0.40082068502350571</v>
      </c>
      <c r="K7368" s="212">
        <f t="shared" si="723"/>
        <v>0.45</v>
      </c>
      <c r="L7368" s="214">
        <f t="shared" si="724"/>
        <v>16412.605</v>
      </c>
      <c r="M7368" s="213">
        <f t="shared" si="725"/>
        <v>23872.880000000001</v>
      </c>
      <c r="N7368" s="213">
        <f t="shared" si="726"/>
        <v>26856.989999999998</v>
      </c>
      <c r="O7368" s="242">
        <f t="shared" si="727"/>
        <v>0.51519999999964061</v>
      </c>
      <c r="P7368" s="242"/>
      <c r="Q7368" s="179"/>
      <c r="R7368" s="179"/>
      <c r="S7368" s="179"/>
      <c r="T7368" s="179"/>
      <c r="U7368" s="179"/>
      <c r="V7368" s="179"/>
      <c r="W7368" s="179"/>
      <c r="X7368" s="179"/>
      <c r="Y7368" s="179"/>
      <c r="Z7368" s="179"/>
      <c r="AA7368" s="222"/>
      <c r="AB7368" s="222"/>
      <c r="AC7368" s="222"/>
      <c r="AD7368" s="179"/>
      <c r="AE7368" s="179"/>
      <c r="AF7368" s="179"/>
      <c r="AG7368" s="179"/>
      <c r="AH7368" s="179"/>
      <c r="AI7368" s="179"/>
      <c r="AJ7368" s="179"/>
    </row>
    <row r="7369" spans="2:36" x14ac:dyDescent="0.3">
      <c r="B7369" s="224">
        <v>744600</v>
      </c>
      <c r="C7369" s="209">
        <v>316762</v>
      </c>
      <c r="D7369" s="206">
        <f t="shared" si="719"/>
        <v>0.42541230190706419</v>
      </c>
      <c r="E7369" s="208">
        <f t="shared" si="720"/>
        <v>0.45</v>
      </c>
      <c r="F7369" s="207">
        <v>17421.91</v>
      </c>
      <c r="G7369" s="207">
        <v>25340.959999999999</v>
      </c>
      <c r="H7369" s="207">
        <v>28508.58</v>
      </c>
      <c r="I7369" s="214">
        <f t="shared" si="721"/>
        <v>298456</v>
      </c>
      <c r="J7369" s="211">
        <f t="shared" si="722"/>
        <v>0.40082728982003762</v>
      </c>
      <c r="K7369" s="212">
        <f t="shared" si="723"/>
        <v>0.45</v>
      </c>
      <c r="L7369" s="214">
        <f t="shared" si="724"/>
        <v>16415.080000000002</v>
      </c>
      <c r="M7369" s="213">
        <f t="shared" si="725"/>
        <v>23876.48</v>
      </c>
      <c r="N7369" s="213">
        <f t="shared" si="726"/>
        <v>26861.039999999997</v>
      </c>
      <c r="O7369" s="242">
        <f t="shared" si="727"/>
        <v>0.5152999999999156</v>
      </c>
      <c r="P7369" s="242"/>
      <c r="Q7369" s="179"/>
      <c r="R7369" s="179"/>
      <c r="S7369" s="179"/>
      <c r="T7369" s="179"/>
      <c r="U7369" s="179"/>
      <c r="V7369" s="179"/>
      <c r="W7369" s="179"/>
      <c r="X7369" s="179"/>
      <c r="Y7369" s="179"/>
      <c r="Z7369" s="179"/>
      <c r="AA7369" s="222"/>
      <c r="AB7369" s="222"/>
      <c r="AC7369" s="222"/>
      <c r="AD7369" s="179"/>
      <c r="AE7369" s="179"/>
      <c r="AF7369" s="179"/>
      <c r="AG7369" s="179"/>
      <c r="AH7369" s="179"/>
      <c r="AI7369" s="179"/>
      <c r="AJ7369" s="179"/>
    </row>
    <row r="7370" spans="2:36" x14ac:dyDescent="0.3">
      <c r="B7370" s="224">
        <v>744700</v>
      </c>
      <c r="C7370" s="209">
        <v>316807</v>
      </c>
      <c r="D7370" s="206">
        <f t="shared" si="719"/>
        <v>0.42541560359876462</v>
      </c>
      <c r="E7370" s="208">
        <f t="shared" si="720"/>
        <v>0.45</v>
      </c>
      <c r="F7370" s="207">
        <v>17424.38</v>
      </c>
      <c r="G7370" s="207">
        <v>25344.560000000001</v>
      </c>
      <c r="H7370" s="207">
        <v>28512.63</v>
      </c>
      <c r="I7370" s="214">
        <f t="shared" si="721"/>
        <v>298501</v>
      </c>
      <c r="J7370" s="211">
        <f t="shared" si="722"/>
        <v>0.40083389284275545</v>
      </c>
      <c r="K7370" s="212">
        <f t="shared" si="723"/>
        <v>0.45</v>
      </c>
      <c r="L7370" s="214">
        <f t="shared" si="724"/>
        <v>16417.555</v>
      </c>
      <c r="M7370" s="213">
        <f t="shared" si="725"/>
        <v>23880.080000000002</v>
      </c>
      <c r="N7370" s="213">
        <f t="shared" si="726"/>
        <v>26865.09</v>
      </c>
      <c r="O7370" s="242">
        <f t="shared" si="727"/>
        <v>0.51520000000007715</v>
      </c>
      <c r="P7370" s="242"/>
      <c r="Q7370" s="179"/>
      <c r="R7370" s="179"/>
      <c r="S7370" s="179"/>
      <c r="T7370" s="179"/>
      <c r="U7370" s="179"/>
      <c r="V7370" s="179"/>
      <c r="W7370" s="179"/>
      <c r="X7370" s="179"/>
      <c r="Y7370" s="179"/>
      <c r="Z7370" s="179"/>
      <c r="AA7370" s="222"/>
      <c r="AB7370" s="222"/>
      <c r="AC7370" s="222"/>
      <c r="AD7370" s="179"/>
      <c r="AE7370" s="179"/>
      <c r="AF7370" s="179"/>
      <c r="AG7370" s="179"/>
      <c r="AH7370" s="179"/>
      <c r="AI7370" s="179"/>
      <c r="AJ7370" s="179"/>
    </row>
    <row r="7371" spans="2:36" x14ac:dyDescent="0.3">
      <c r="B7371" s="224">
        <v>744800</v>
      </c>
      <c r="C7371" s="209">
        <v>316852</v>
      </c>
      <c r="D7371" s="206">
        <f t="shared" si="719"/>
        <v>0.42541890440386682</v>
      </c>
      <c r="E7371" s="208">
        <f t="shared" si="720"/>
        <v>0.45</v>
      </c>
      <c r="F7371" s="207">
        <v>17426.86</v>
      </c>
      <c r="G7371" s="207">
        <v>25348.16</v>
      </c>
      <c r="H7371" s="207">
        <v>28516.68</v>
      </c>
      <c r="I7371" s="214">
        <f t="shared" si="721"/>
        <v>298546</v>
      </c>
      <c r="J7371" s="211">
        <f t="shared" si="722"/>
        <v>0.40084049409237377</v>
      </c>
      <c r="K7371" s="212">
        <f t="shared" si="723"/>
        <v>0.45</v>
      </c>
      <c r="L7371" s="214">
        <f t="shared" si="724"/>
        <v>16420.03</v>
      </c>
      <c r="M7371" s="213">
        <f t="shared" si="725"/>
        <v>23883.68</v>
      </c>
      <c r="N7371" s="213">
        <f t="shared" si="726"/>
        <v>26869.14</v>
      </c>
      <c r="O7371" s="242">
        <f t="shared" si="727"/>
        <v>0.51529999999977005</v>
      </c>
      <c r="P7371" s="242"/>
      <c r="Q7371" s="179"/>
      <c r="R7371" s="179"/>
      <c r="S7371" s="179"/>
      <c r="T7371" s="179"/>
      <c r="U7371" s="179"/>
      <c r="V7371" s="179"/>
      <c r="W7371" s="179"/>
      <c r="X7371" s="179"/>
      <c r="Y7371" s="179"/>
      <c r="Z7371" s="179"/>
      <c r="AA7371" s="222"/>
      <c r="AB7371" s="222"/>
      <c r="AC7371" s="222"/>
      <c r="AD7371" s="179"/>
      <c r="AE7371" s="179"/>
      <c r="AF7371" s="179"/>
      <c r="AG7371" s="179"/>
      <c r="AH7371" s="179"/>
      <c r="AI7371" s="179"/>
      <c r="AJ7371" s="179"/>
    </row>
    <row r="7372" spans="2:36" x14ac:dyDescent="0.3">
      <c r="B7372" s="224">
        <v>744900</v>
      </c>
      <c r="C7372" s="209">
        <v>316897</v>
      </c>
      <c r="D7372" s="206">
        <f t="shared" si="719"/>
        <v>0.42542220432272787</v>
      </c>
      <c r="E7372" s="208">
        <f t="shared" si="720"/>
        <v>0.45</v>
      </c>
      <c r="F7372" s="207">
        <v>17429.330000000002</v>
      </c>
      <c r="G7372" s="207">
        <v>25351.759999999998</v>
      </c>
      <c r="H7372" s="207">
        <v>28520.73</v>
      </c>
      <c r="I7372" s="214">
        <f t="shared" si="721"/>
        <v>298591</v>
      </c>
      <c r="J7372" s="211">
        <f t="shared" si="722"/>
        <v>0.40084709356960668</v>
      </c>
      <c r="K7372" s="212">
        <f t="shared" si="723"/>
        <v>0.45</v>
      </c>
      <c r="L7372" s="214">
        <f t="shared" si="724"/>
        <v>16422.505000000001</v>
      </c>
      <c r="M7372" s="213">
        <f t="shared" si="725"/>
        <v>23887.279999999999</v>
      </c>
      <c r="N7372" s="213">
        <f t="shared" si="726"/>
        <v>26873.19</v>
      </c>
      <c r="O7372" s="242">
        <f t="shared" si="727"/>
        <v>0.51519999999996802</v>
      </c>
      <c r="P7372" s="242"/>
      <c r="Q7372" s="179"/>
      <c r="R7372" s="179"/>
      <c r="S7372" s="179"/>
      <c r="T7372" s="179"/>
      <c r="U7372" s="179"/>
      <c r="V7372" s="179"/>
      <c r="W7372" s="179"/>
      <c r="X7372" s="179"/>
      <c r="Y7372" s="179"/>
      <c r="Z7372" s="179"/>
      <c r="AA7372" s="222"/>
      <c r="AB7372" s="222"/>
      <c r="AC7372" s="222"/>
      <c r="AD7372" s="179"/>
      <c r="AE7372" s="179"/>
      <c r="AF7372" s="179"/>
      <c r="AG7372" s="179"/>
      <c r="AH7372" s="179"/>
      <c r="AI7372" s="179"/>
      <c r="AJ7372" s="179"/>
    </row>
    <row r="7373" spans="2:36" x14ac:dyDescent="0.3">
      <c r="B7373" s="224">
        <v>745000</v>
      </c>
      <c r="C7373" s="209">
        <v>316942</v>
      </c>
      <c r="D7373" s="206">
        <f t="shared" si="719"/>
        <v>0.42542550335570467</v>
      </c>
      <c r="E7373" s="208">
        <f t="shared" si="720"/>
        <v>0.45</v>
      </c>
      <c r="F7373" s="207">
        <v>17431.810000000001</v>
      </c>
      <c r="G7373" s="207">
        <v>25355.360000000001</v>
      </c>
      <c r="H7373" s="207">
        <v>28524.78</v>
      </c>
      <c r="I7373" s="214">
        <f t="shared" si="721"/>
        <v>298636</v>
      </c>
      <c r="J7373" s="211">
        <f t="shared" si="722"/>
        <v>0.40085369127516779</v>
      </c>
      <c r="K7373" s="212">
        <f t="shared" si="723"/>
        <v>0.45</v>
      </c>
      <c r="L7373" s="214">
        <f t="shared" si="724"/>
        <v>16424.98</v>
      </c>
      <c r="M7373" s="213">
        <f t="shared" si="725"/>
        <v>23890.880000000001</v>
      </c>
      <c r="N7373" s="213">
        <f t="shared" si="726"/>
        <v>26877.239999999998</v>
      </c>
      <c r="O7373" s="242">
        <f t="shared" si="727"/>
        <v>0.51529999999966092</v>
      </c>
      <c r="P7373" s="242"/>
      <c r="Q7373" s="179"/>
      <c r="R7373" s="179"/>
      <c r="S7373" s="179"/>
      <c r="T7373" s="179"/>
      <c r="U7373" s="179"/>
      <c r="V7373" s="179"/>
      <c r="W7373" s="179"/>
      <c r="X7373" s="179"/>
      <c r="Y7373" s="179"/>
      <c r="Z7373" s="179"/>
      <c r="AA7373" s="222"/>
      <c r="AB7373" s="222"/>
      <c r="AC7373" s="222"/>
      <c r="AD7373" s="179"/>
      <c r="AE7373" s="179"/>
      <c r="AF7373" s="179"/>
      <c r="AG7373" s="179"/>
      <c r="AH7373" s="179"/>
      <c r="AI7373" s="179"/>
      <c r="AJ7373" s="179"/>
    </row>
    <row r="7374" spans="2:36" x14ac:dyDescent="0.3">
      <c r="B7374" s="224">
        <v>745100</v>
      </c>
      <c r="C7374" s="209">
        <v>316987</v>
      </c>
      <c r="D7374" s="206">
        <f t="shared" si="719"/>
        <v>0.42542880150315393</v>
      </c>
      <c r="E7374" s="208">
        <f t="shared" si="720"/>
        <v>0.45</v>
      </c>
      <c r="F7374" s="207">
        <v>17434.28</v>
      </c>
      <c r="G7374" s="207">
        <v>25358.959999999999</v>
      </c>
      <c r="H7374" s="207">
        <v>28528.83</v>
      </c>
      <c r="I7374" s="214">
        <f t="shared" si="721"/>
        <v>298681</v>
      </c>
      <c r="J7374" s="211">
        <f t="shared" si="722"/>
        <v>0.40086028720977052</v>
      </c>
      <c r="K7374" s="212">
        <f t="shared" si="723"/>
        <v>0.45</v>
      </c>
      <c r="L7374" s="214">
        <f t="shared" si="724"/>
        <v>16427.455000000002</v>
      </c>
      <c r="M7374" s="213">
        <f t="shared" si="725"/>
        <v>23894.48</v>
      </c>
      <c r="N7374" s="213">
        <f t="shared" si="726"/>
        <v>26881.289999999997</v>
      </c>
      <c r="O7374" s="242">
        <f t="shared" si="727"/>
        <v>0.51520000000044097</v>
      </c>
      <c r="P7374" s="242"/>
      <c r="Q7374" s="179"/>
      <c r="R7374" s="179"/>
      <c r="S7374" s="179"/>
      <c r="T7374" s="179"/>
      <c r="U7374" s="179"/>
      <c r="V7374" s="179"/>
      <c r="W7374" s="179"/>
      <c r="X7374" s="179"/>
      <c r="Y7374" s="179"/>
      <c r="Z7374" s="179"/>
      <c r="AA7374" s="222"/>
      <c r="AB7374" s="222"/>
      <c r="AC7374" s="222"/>
      <c r="AD7374" s="179"/>
      <c r="AE7374" s="179"/>
      <c r="AF7374" s="179"/>
      <c r="AG7374" s="179"/>
      <c r="AH7374" s="179"/>
      <c r="AI7374" s="179"/>
      <c r="AJ7374" s="179"/>
    </row>
    <row r="7375" spans="2:36" x14ac:dyDescent="0.3">
      <c r="B7375" s="224">
        <v>745200</v>
      </c>
      <c r="C7375" s="209">
        <v>317032</v>
      </c>
      <c r="D7375" s="206">
        <f t="shared" si="719"/>
        <v>0.42543209876543209</v>
      </c>
      <c r="E7375" s="208">
        <f t="shared" si="720"/>
        <v>0.45</v>
      </c>
      <c r="F7375" s="207">
        <v>17436.759999999998</v>
      </c>
      <c r="G7375" s="207">
        <v>25362.560000000001</v>
      </c>
      <c r="H7375" s="207">
        <v>28532.880000000001</v>
      </c>
      <c r="I7375" s="214">
        <f t="shared" si="721"/>
        <v>298726</v>
      </c>
      <c r="J7375" s="211">
        <f t="shared" si="722"/>
        <v>0.40086688137412774</v>
      </c>
      <c r="K7375" s="212">
        <f t="shared" si="723"/>
        <v>0.45</v>
      </c>
      <c r="L7375" s="214">
        <f t="shared" si="724"/>
        <v>16429.93</v>
      </c>
      <c r="M7375" s="213">
        <f t="shared" si="725"/>
        <v>23898.080000000002</v>
      </c>
      <c r="N7375" s="213">
        <f t="shared" si="726"/>
        <v>26885.34</v>
      </c>
      <c r="O7375" s="242">
        <f t="shared" si="727"/>
        <v>0.51530000000013387</v>
      </c>
      <c r="P7375" s="242"/>
      <c r="Q7375" s="179"/>
      <c r="R7375" s="179"/>
      <c r="S7375" s="179"/>
      <c r="T7375" s="179"/>
      <c r="U7375" s="179"/>
      <c r="V7375" s="179"/>
      <c r="W7375" s="179"/>
      <c r="X7375" s="179"/>
      <c r="Y7375" s="179"/>
      <c r="Z7375" s="179"/>
      <c r="AA7375" s="222"/>
      <c r="AB7375" s="222"/>
      <c r="AC7375" s="222"/>
      <c r="AD7375" s="179"/>
      <c r="AE7375" s="179"/>
      <c r="AF7375" s="179"/>
      <c r="AG7375" s="179"/>
      <c r="AH7375" s="179"/>
      <c r="AI7375" s="179"/>
      <c r="AJ7375" s="179"/>
    </row>
    <row r="7376" spans="2:36" x14ac:dyDescent="0.3">
      <c r="B7376" s="224">
        <v>745300</v>
      </c>
      <c r="C7376" s="209">
        <v>317077</v>
      </c>
      <c r="D7376" s="206">
        <f t="shared" si="719"/>
        <v>0.42543539514289547</v>
      </c>
      <c r="E7376" s="208">
        <f t="shared" si="720"/>
        <v>0.45</v>
      </c>
      <c r="F7376" s="207">
        <v>17439.23</v>
      </c>
      <c r="G7376" s="207">
        <v>25366.16</v>
      </c>
      <c r="H7376" s="207">
        <v>28536.93</v>
      </c>
      <c r="I7376" s="214">
        <f t="shared" si="721"/>
        <v>298771</v>
      </c>
      <c r="J7376" s="211">
        <f t="shared" si="722"/>
        <v>0.4008734737689521</v>
      </c>
      <c r="K7376" s="212">
        <f t="shared" si="723"/>
        <v>0.45</v>
      </c>
      <c r="L7376" s="214">
        <f t="shared" si="724"/>
        <v>16432.404999999999</v>
      </c>
      <c r="M7376" s="213">
        <f t="shared" si="725"/>
        <v>23901.68</v>
      </c>
      <c r="N7376" s="213">
        <f t="shared" si="726"/>
        <v>26889.39</v>
      </c>
      <c r="O7376" s="242">
        <f t="shared" si="727"/>
        <v>0.51519999999974975</v>
      </c>
      <c r="P7376" s="242"/>
      <c r="Q7376" s="179"/>
      <c r="R7376" s="179"/>
      <c r="S7376" s="179"/>
      <c r="T7376" s="179"/>
      <c r="U7376" s="179"/>
      <c r="V7376" s="179"/>
      <c r="W7376" s="179"/>
      <c r="X7376" s="179"/>
      <c r="Y7376" s="179"/>
      <c r="Z7376" s="179"/>
      <c r="AA7376" s="222"/>
      <c r="AB7376" s="222"/>
      <c r="AC7376" s="222"/>
      <c r="AD7376" s="179"/>
      <c r="AE7376" s="179"/>
      <c r="AF7376" s="179"/>
      <c r="AG7376" s="179"/>
      <c r="AH7376" s="179"/>
      <c r="AI7376" s="179"/>
      <c r="AJ7376" s="179"/>
    </row>
    <row r="7377" spans="2:36" x14ac:dyDescent="0.3">
      <c r="B7377" s="224">
        <v>745400</v>
      </c>
      <c r="C7377" s="209">
        <v>317122</v>
      </c>
      <c r="D7377" s="206">
        <f t="shared" si="719"/>
        <v>0.42543869063590017</v>
      </c>
      <c r="E7377" s="208">
        <f t="shared" si="720"/>
        <v>0.45</v>
      </c>
      <c r="F7377" s="207">
        <v>17441.71</v>
      </c>
      <c r="G7377" s="207">
        <v>25369.759999999998</v>
      </c>
      <c r="H7377" s="207">
        <v>28540.98</v>
      </c>
      <c r="I7377" s="214">
        <f t="shared" si="721"/>
        <v>298816</v>
      </c>
      <c r="J7377" s="211">
        <f t="shared" si="722"/>
        <v>0.40088006439495572</v>
      </c>
      <c r="K7377" s="212">
        <f t="shared" si="723"/>
        <v>0.45</v>
      </c>
      <c r="L7377" s="214">
        <f t="shared" si="724"/>
        <v>16434.88</v>
      </c>
      <c r="M7377" s="213">
        <f t="shared" si="725"/>
        <v>23905.279999999999</v>
      </c>
      <c r="N7377" s="213">
        <f t="shared" si="726"/>
        <v>26893.439999999999</v>
      </c>
      <c r="O7377" s="242">
        <f t="shared" si="727"/>
        <v>0.51530000000002474</v>
      </c>
      <c r="P7377" s="242"/>
      <c r="Q7377" s="179"/>
      <c r="R7377" s="179"/>
      <c r="S7377" s="179"/>
      <c r="T7377" s="179"/>
      <c r="U7377" s="179"/>
      <c r="V7377" s="179"/>
      <c r="W7377" s="179"/>
      <c r="X7377" s="179"/>
      <c r="Y7377" s="179"/>
      <c r="Z7377" s="179"/>
      <c r="AA7377" s="222"/>
      <c r="AB7377" s="222"/>
      <c r="AC7377" s="222"/>
      <c r="AD7377" s="179"/>
      <c r="AE7377" s="179"/>
      <c r="AF7377" s="179"/>
      <c r="AG7377" s="179"/>
      <c r="AH7377" s="179"/>
      <c r="AI7377" s="179"/>
      <c r="AJ7377" s="179"/>
    </row>
    <row r="7378" spans="2:36" x14ac:dyDescent="0.3">
      <c r="B7378" s="224">
        <v>745500</v>
      </c>
      <c r="C7378" s="209">
        <v>317167</v>
      </c>
      <c r="D7378" s="206">
        <f t="shared" si="719"/>
        <v>0.42544198524480215</v>
      </c>
      <c r="E7378" s="208">
        <f t="shared" si="720"/>
        <v>0.45</v>
      </c>
      <c r="F7378" s="207">
        <v>17444.18</v>
      </c>
      <c r="G7378" s="207">
        <v>25373.360000000001</v>
      </c>
      <c r="H7378" s="207">
        <v>28545.03</v>
      </c>
      <c r="I7378" s="214">
        <f t="shared" si="721"/>
        <v>298861</v>
      </c>
      <c r="J7378" s="211">
        <f t="shared" si="722"/>
        <v>0.40088665325285044</v>
      </c>
      <c r="K7378" s="212">
        <f t="shared" si="723"/>
        <v>0.45</v>
      </c>
      <c r="L7378" s="214">
        <f t="shared" si="724"/>
        <v>16437.355</v>
      </c>
      <c r="M7378" s="213">
        <f t="shared" si="725"/>
        <v>23908.880000000001</v>
      </c>
      <c r="N7378" s="213">
        <f t="shared" si="726"/>
        <v>26897.489999999998</v>
      </c>
      <c r="O7378" s="242">
        <f t="shared" si="727"/>
        <v>0.51519999999964061</v>
      </c>
      <c r="P7378" s="242"/>
      <c r="Q7378" s="179"/>
      <c r="R7378" s="179"/>
      <c r="S7378" s="179"/>
      <c r="T7378" s="179"/>
      <c r="U7378" s="179"/>
      <c r="V7378" s="179"/>
      <c r="W7378" s="179"/>
      <c r="X7378" s="179"/>
      <c r="Y7378" s="179"/>
      <c r="Z7378" s="179"/>
      <c r="AA7378" s="222"/>
      <c r="AB7378" s="222"/>
      <c r="AC7378" s="222"/>
      <c r="AD7378" s="179"/>
      <c r="AE7378" s="179"/>
      <c r="AF7378" s="179"/>
      <c r="AG7378" s="179"/>
      <c r="AH7378" s="179"/>
      <c r="AI7378" s="179"/>
      <c r="AJ7378" s="179"/>
    </row>
    <row r="7379" spans="2:36" x14ac:dyDescent="0.3">
      <c r="B7379" s="224">
        <v>745600</v>
      </c>
      <c r="C7379" s="209">
        <v>317212</v>
      </c>
      <c r="D7379" s="206">
        <f t="shared" si="719"/>
        <v>0.4254452789699571</v>
      </c>
      <c r="E7379" s="208">
        <f t="shared" si="720"/>
        <v>0.45</v>
      </c>
      <c r="F7379" s="207">
        <v>17446.66</v>
      </c>
      <c r="G7379" s="207">
        <v>25376.959999999999</v>
      </c>
      <c r="H7379" s="207">
        <v>28549.08</v>
      </c>
      <c r="I7379" s="214">
        <f t="shared" si="721"/>
        <v>298906</v>
      </c>
      <c r="J7379" s="211">
        <f t="shared" si="722"/>
        <v>0.40089324034334761</v>
      </c>
      <c r="K7379" s="212">
        <f t="shared" si="723"/>
        <v>0.45</v>
      </c>
      <c r="L7379" s="214">
        <f t="shared" si="724"/>
        <v>16439.830000000002</v>
      </c>
      <c r="M7379" s="213">
        <f t="shared" si="725"/>
        <v>23912.48</v>
      </c>
      <c r="N7379" s="213">
        <f t="shared" si="726"/>
        <v>26901.539999999997</v>
      </c>
      <c r="O7379" s="242">
        <f t="shared" si="727"/>
        <v>0.5152999999999156</v>
      </c>
      <c r="P7379" s="242"/>
      <c r="Q7379" s="179"/>
      <c r="R7379" s="179"/>
      <c r="S7379" s="179"/>
      <c r="T7379" s="179"/>
      <c r="U7379" s="179"/>
      <c r="V7379" s="179"/>
      <c r="W7379" s="179"/>
      <c r="X7379" s="179"/>
      <c r="Y7379" s="179"/>
      <c r="Z7379" s="179"/>
      <c r="AA7379" s="222"/>
      <c r="AB7379" s="222"/>
      <c r="AC7379" s="222"/>
      <c r="AD7379" s="179"/>
      <c r="AE7379" s="179"/>
      <c r="AF7379" s="179"/>
      <c r="AG7379" s="179"/>
      <c r="AH7379" s="179"/>
      <c r="AI7379" s="179"/>
      <c r="AJ7379" s="179"/>
    </row>
    <row r="7380" spans="2:36" x14ac:dyDescent="0.3">
      <c r="B7380" s="224">
        <v>745700</v>
      </c>
      <c r="C7380" s="209">
        <v>317257</v>
      </c>
      <c r="D7380" s="206">
        <f t="shared" si="719"/>
        <v>0.42544857181172052</v>
      </c>
      <c r="E7380" s="208">
        <f t="shared" si="720"/>
        <v>0.45</v>
      </c>
      <c r="F7380" s="207">
        <v>17449.13</v>
      </c>
      <c r="G7380" s="207">
        <v>25380.560000000001</v>
      </c>
      <c r="H7380" s="207">
        <v>28553.13</v>
      </c>
      <c r="I7380" s="214">
        <f t="shared" si="721"/>
        <v>298951</v>
      </c>
      <c r="J7380" s="211">
        <f t="shared" si="722"/>
        <v>0.40089982566715837</v>
      </c>
      <c r="K7380" s="212">
        <f t="shared" si="723"/>
        <v>0.45</v>
      </c>
      <c r="L7380" s="214">
        <f t="shared" si="724"/>
        <v>16442.305</v>
      </c>
      <c r="M7380" s="213">
        <f t="shared" si="725"/>
        <v>23916.080000000002</v>
      </c>
      <c r="N7380" s="213">
        <f t="shared" si="726"/>
        <v>26905.59</v>
      </c>
      <c r="O7380" s="242">
        <f t="shared" si="727"/>
        <v>0.51520000000007715</v>
      </c>
      <c r="P7380" s="242"/>
      <c r="Q7380" s="179"/>
      <c r="R7380" s="179"/>
      <c r="S7380" s="179"/>
      <c r="T7380" s="179"/>
      <c r="U7380" s="179"/>
      <c r="V7380" s="179"/>
      <c r="W7380" s="179"/>
      <c r="X7380" s="179"/>
      <c r="Y7380" s="179"/>
      <c r="Z7380" s="179"/>
      <c r="AA7380" s="222"/>
      <c r="AB7380" s="222"/>
      <c r="AC7380" s="222"/>
      <c r="AD7380" s="179"/>
      <c r="AE7380" s="179"/>
      <c r="AF7380" s="179"/>
      <c r="AG7380" s="179"/>
      <c r="AH7380" s="179"/>
      <c r="AI7380" s="179"/>
      <c r="AJ7380" s="179"/>
    </row>
    <row r="7381" spans="2:36" x14ac:dyDescent="0.3">
      <c r="B7381" s="224">
        <v>745800</v>
      </c>
      <c r="C7381" s="209">
        <v>317302</v>
      </c>
      <c r="D7381" s="206">
        <f t="shared" si="719"/>
        <v>0.42545186377044786</v>
      </c>
      <c r="E7381" s="208">
        <f t="shared" si="720"/>
        <v>0.45</v>
      </c>
      <c r="F7381" s="207">
        <v>17451.61</v>
      </c>
      <c r="G7381" s="207">
        <v>25384.16</v>
      </c>
      <c r="H7381" s="207">
        <v>28557.18</v>
      </c>
      <c r="I7381" s="214">
        <f t="shared" si="721"/>
        <v>298996</v>
      </c>
      <c r="J7381" s="211">
        <f t="shared" si="722"/>
        <v>0.40090640922499332</v>
      </c>
      <c r="K7381" s="212">
        <f t="shared" si="723"/>
        <v>0.45</v>
      </c>
      <c r="L7381" s="214">
        <f t="shared" si="724"/>
        <v>16444.78</v>
      </c>
      <c r="M7381" s="213">
        <f t="shared" si="725"/>
        <v>23919.68</v>
      </c>
      <c r="N7381" s="213">
        <f t="shared" si="726"/>
        <v>26909.64</v>
      </c>
      <c r="O7381" s="242">
        <f t="shared" si="727"/>
        <v>0.51529999999977005</v>
      </c>
      <c r="P7381" s="242"/>
      <c r="Q7381" s="179"/>
      <c r="R7381" s="179"/>
      <c r="S7381" s="179"/>
      <c r="T7381" s="179"/>
      <c r="U7381" s="179"/>
      <c r="V7381" s="179"/>
      <c r="W7381" s="179"/>
      <c r="X7381" s="179"/>
      <c r="Y7381" s="179"/>
      <c r="Z7381" s="179"/>
      <c r="AA7381" s="222"/>
      <c r="AB7381" s="222"/>
      <c r="AC7381" s="222"/>
      <c r="AD7381" s="179"/>
      <c r="AE7381" s="179"/>
      <c r="AF7381" s="179"/>
      <c r="AG7381" s="179"/>
      <c r="AH7381" s="179"/>
      <c r="AI7381" s="179"/>
      <c r="AJ7381" s="179"/>
    </row>
    <row r="7382" spans="2:36" x14ac:dyDescent="0.3">
      <c r="B7382" s="224">
        <v>745900</v>
      </c>
      <c r="C7382" s="209">
        <v>317347</v>
      </c>
      <c r="D7382" s="206">
        <f t="shared" si="719"/>
        <v>0.42545515484649415</v>
      </c>
      <c r="E7382" s="208">
        <f t="shared" si="720"/>
        <v>0.45</v>
      </c>
      <c r="F7382" s="207">
        <v>17454.080000000002</v>
      </c>
      <c r="G7382" s="207">
        <v>25387.759999999998</v>
      </c>
      <c r="H7382" s="207">
        <v>28561.23</v>
      </c>
      <c r="I7382" s="214">
        <f t="shared" si="721"/>
        <v>299041</v>
      </c>
      <c r="J7382" s="211">
        <f t="shared" si="722"/>
        <v>0.40091299101756267</v>
      </c>
      <c r="K7382" s="212">
        <f t="shared" si="723"/>
        <v>0.45</v>
      </c>
      <c r="L7382" s="214">
        <f t="shared" si="724"/>
        <v>16447.255000000001</v>
      </c>
      <c r="M7382" s="213">
        <f t="shared" si="725"/>
        <v>23923.279999999999</v>
      </c>
      <c r="N7382" s="213">
        <f t="shared" si="726"/>
        <v>26913.69</v>
      </c>
      <c r="O7382" s="242">
        <f t="shared" si="727"/>
        <v>0.51519999999996802</v>
      </c>
      <c r="P7382" s="242"/>
      <c r="Q7382" s="179"/>
      <c r="R7382" s="179"/>
      <c r="S7382" s="179"/>
      <c r="T7382" s="179"/>
      <c r="U7382" s="179"/>
      <c r="V7382" s="179"/>
      <c r="W7382" s="179"/>
      <c r="X7382" s="179"/>
      <c r="Y7382" s="179"/>
      <c r="Z7382" s="179"/>
      <c r="AA7382" s="222"/>
      <c r="AB7382" s="222"/>
      <c r="AC7382" s="222"/>
      <c r="AD7382" s="179"/>
      <c r="AE7382" s="179"/>
      <c r="AF7382" s="179"/>
      <c r="AG7382" s="179"/>
      <c r="AH7382" s="179"/>
      <c r="AI7382" s="179"/>
      <c r="AJ7382" s="179"/>
    </row>
    <row r="7383" spans="2:36" x14ac:dyDescent="0.3">
      <c r="B7383" s="224">
        <v>746000</v>
      </c>
      <c r="C7383" s="209">
        <v>317392</v>
      </c>
      <c r="D7383" s="206">
        <f t="shared" si="719"/>
        <v>0.42545844504021446</v>
      </c>
      <c r="E7383" s="208">
        <f t="shared" si="720"/>
        <v>0.45</v>
      </c>
      <c r="F7383" s="207">
        <v>17456.560000000001</v>
      </c>
      <c r="G7383" s="207">
        <v>25391.360000000001</v>
      </c>
      <c r="H7383" s="207">
        <v>28565.279999999999</v>
      </c>
      <c r="I7383" s="214">
        <f t="shared" si="721"/>
        <v>299086</v>
      </c>
      <c r="J7383" s="211">
        <f t="shared" si="722"/>
        <v>0.40091957104557641</v>
      </c>
      <c r="K7383" s="212">
        <f t="shared" si="723"/>
        <v>0.45</v>
      </c>
      <c r="L7383" s="214">
        <f t="shared" si="724"/>
        <v>16449.73</v>
      </c>
      <c r="M7383" s="213">
        <f t="shared" si="725"/>
        <v>23926.880000000001</v>
      </c>
      <c r="N7383" s="213">
        <f t="shared" si="726"/>
        <v>26917.739999999998</v>
      </c>
      <c r="O7383" s="242">
        <f t="shared" si="727"/>
        <v>0.51529999999966092</v>
      </c>
      <c r="P7383" s="242"/>
      <c r="Q7383" s="179"/>
      <c r="R7383" s="179"/>
      <c r="S7383" s="179"/>
      <c r="T7383" s="179"/>
      <c r="U7383" s="179"/>
      <c r="V7383" s="179"/>
      <c r="W7383" s="179"/>
      <c r="X7383" s="179"/>
      <c r="Y7383" s="179"/>
      <c r="Z7383" s="179"/>
      <c r="AA7383" s="222"/>
      <c r="AB7383" s="222"/>
      <c r="AC7383" s="222"/>
      <c r="AD7383" s="179"/>
      <c r="AE7383" s="179"/>
      <c r="AF7383" s="179"/>
      <c r="AG7383" s="179"/>
      <c r="AH7383" s="179"/>
      <c r="AI7383" s="179"/>
      <c r="AJ7383" s="179"/>
    </row>
    <row r="7384" spans="2:36" x14ac:dyDescent="0.3">
      <c r="B7384" s="224">
        <v>746100</v>
      </c>
      <c r="C7384" s="209">
        <v>317437</v>
      </c>
      <c r="D7384" s="206">
        <f t="shared" ref="D7384:D7447" si="728">C7384/B7384</f>
        <v>0.42546173435196355</v>
      </c>
      <c r="E7384" s="208">
        <f t="shared" ref="E7384:E7447" si="729">(C7384-C7383)/(B7384-B7383)</f>
        <v>0.45</v>
      </c>
      <c r="F7384" s="207">
        <v>17459.03</v>
      </c>
      <c r="G7384" s="207">
        <v>25394.959999999999</v>
      </c>
      <c r="H7384" s="207">
        <v>28569.33</v>
      </c>
      <c r="I7384" s="214">
        <f t="shared" si="721"/>
        <v>299131</v>
      </c>
      <c r="J7384" s="211">
        <f t="shared" si="722"/>
        <v>0.40092614930974402</v>
      </c>
      <c r="K7384" s="212">
        <f t="shared" si="723"/>
        <v>0.45</v>
      </c>
      <c r="L7384" s="214">
        <f t="shared" si="724"/>
        <v>16452.205000000002</v>
      </c>
      <c r="M7384" s="213">
        <f t="shared" si="725"/>
        <v>23930.48</v>
      </c>
      <c r="N7384" s="213">
        <f t="shared" si="726"/>
        <v>26921.789999999997</v>
      </c>
      <c r="O7384" s="242">
        <f t="shared" si="727"/>
        <v>0.51520000000044097</v>
      </c>
      <c r="P7384" s="242"/>
      <c r="Q7384" s="179"/>
      <c r="R7384" s="179"/>
      <c r="S7384" s="179"/>
      <c r="T7384" s="179"/>
      <c r="U7384" s="179"/>
      <c r="V7384" s="179"/>
      <c r="W7384" s="179"/>
      <c r="X7384" s="179"/>
      <c r="Y7384" s="179"/>
      <c r="Z7384" s="179"/>
      <c r="AA7384" s="222"/>
      <c r="AB7384" s="222"/>
      <c r="AC7384" s="222"/>
      <c r="AD7384" s="179"/>
      <c r="AE7384" s="179"/>
      <c r="AF7384" s="179"/>
      <c r="AG7384" s="179"/>
      <c r="AH7384" s="179"/>
      <c r="AI7384" s="179"/>
      <c r="AJ7384" s="179"/>
    </row>
    <row r="7385" spans="2:36" x14ac:dyDescent="0.3">
      <c r="B7385" s="224">
        <v>746200</v>
      </c>
      <c r="C7385" s="209">
        <v>317482</v>
      </c>
      <c r="D7385" s="206">
        <f t="shared" si="728"/>
        <v>0.42546502278209597</v>
      </c>
      <c r="E7385" s="208">
        <f t="shared" si="729"/>
        <v>0.45</v>
      </c>
      <c r="F7385" s="207">
        <v>17461.509999999998</v>
      </c>
      <c r="G7385" s="207">
        <v>25398.560000000001</v>
      </c>
      <c r="H7385" s="207">
        <v>28573.38</v>
      </c>
      <c r="I7385" s="214">
        <f t="shared" si="721"/>
        <v>299176</v>
      </c>
      <c r="J7385" s="211">
        <f t="shared" si="722"/>
        <v>0.4009327258107746</v>
      </c>
      <c r="K7385" s="212">
        <f t="shared" si="723"/>
        <v>0.45</v>
      </c>
      <c r="L7385" s="214">
        <f t="shared" si="724"/>
        <v>16454.68</v>
      </c>
      <c r="M7385" s="213">
        <f t="shared" si="725"/>
        <v>23934.080000000002</v>
      </c>
      <c r="N7385" s="213">
        <f t="shared" si="726"/>
        <v>26925.84</v>
      </c>
      <c r="O7385" s="242">
        <f t="shared" si="727"/>
        <v>0.51530000000013387</v>
      </c>
      <c r="P7385" s="242"/>
      <c r="Q7385" s="179"/>
      <c r="R7385" s="179"/>
      <c r="S7385" s="179"/>
      <c r="T7385" s="179"/>
      <c r="U7385" s="179"/>
      <c r="V7385" s="179"/>
      <c r="W7385" s="179"/>
      <c r="X7385" s="179"/>
      <c r="Y7385" s="179"/>
      <c r="Z7385" s="179"/>
      <c r="AA7385" s="222"/>
      <c r="AB7385" s="222"/>
      <c r="AC7385" s="222"/>
      <c r="AD7385" s="179"/>
      <c r="AE7385" s="179"/>
      <c r="AF7385" s="179"/>
      <c r="AG7385" s="179"/>
      <c r="AH7385" s="179"/>
      <c r="AI7385" s="179"/>
      <c r="AJ7385" s="179"/>
    </row>
    <row r="7386" spans="2:36" x14ac:dyDescent="0.3">
      <c r="B7386" s="224">
        <v>746300</v>
      </c>
      <c r="C7386" s="209">
        <v>317527</v>
      </c>
      <c r="D7386" s="206">
        <f t="shared" si="728"/>
        <v>0.4254683103309661</v>
      </c>
      <c r="E7386" s="208">
        <f t="shared" si="729"/>
        <v>0.45</v>
      </c>
      <c r="F7386" s="207">
        <v>17463.98</v>
      </c>
      <c r="G7386" s="207">
        <v>25402.16</v>
      </c>
      <c r="H7386" s="207">
        <v>28577.43</v>
      </c>
      <c r="I7386" s="214">
        <f t="shared" si="721"/>
        <v>299221</v>
      </c>
      <c r="J7386" s="211">
        <f t="shared" si="722"/>
        <v>0.40093930054937693</v>
      </c>
      <c r="K7386" s="212">
        <f t="shared" si="723"/>
        <v>0.45</v>
      </c>
      <c r="L7386" s="214">
        <f t="shared" si="724"/>
        <v>16457.154999999999</v>
      </c>
      <c r="M7386" s="213">
        <f t="shared" si="725"/>
        <v>23937.68</v>
      </c>
      <c r="N7386" s="213">
        <f t="shared" si="726"/>
        <v>26929.89</v>
      </c>
      <c r="O7386" s="242">
        <f t="shared" si="727"/>
        <v>0.51519999999974975</v>
      </c>
      <c r="P7386" s="242"/>
      <c r="Q7386" s="179"/>
      <c r="R7386" s="179"/>
      <c r="S7386" s="179"/>
      <c r="T7386" s="179"/>
      <c r="U7386" s="179"/>
      <c r="V7386" s="179"/>
      <c r="W7386" s="179"/>
      <c r="X7386" s="179"/>
      <c r="Y7386" s="179"/>
      <c r="Z7386" s="179"/>
      <c r="AA7386" s="222"/>
      <c r="AB7386" s="222"/>
      <c r="AC7386" s="222"/>
      <c r="AD7386" s="179"/>
      <c r="AE7386" s="179"/>
      <c r="AF7386" s="179"/>
      <c r="AG7386" s="179"/>
      <c r="AH7386" s="179"/>
      <c r="AI7386" s="179"/>
      <c r="AJ7386" s="179"/>
    </row>
    <row r="7387" spans="2:36" x14ac:dyDescent="0.3">
      <c r="B7387" s="224">
        <v>746400</v>
      </c>
      <c r="C7387" s="209">
        <v>317572</v>
      </c>
      <c r="D7387" s="206">
        <f t="shared" si="728"/>
        <v>0.42547159699892817</v>
      </c>
      <c r="E7387" s="208">
        <f t="shared" si="729"/>
        <v>0.45</v>
      </c>
      <c r="F7387" s="207">
        <v>17466.46</v>
      </c>
      <c r="G7387" s="207">
        <v>25405.759999999998</v>
      </c>
      <c r="H7387" s="207">
        <v>28581.48</v>
      </c>
      <c r="I7387" s="214">
        <f t="shared" si="721"/>
        <v>299266</v>
      </c>
      <c r="J7387" s="211">
        <f t="shared" si="722"/>
        <v>0.40094587352625938</v>
      </c>
      <c r="K7387" s="212">
        <f t="shared" si="723"/>
        <v>0.45</v>
      </c>
      <c r="L7387" s="214">
        <f t="shared" si="724"/>
        <v>16459.63</v>
      </c>
      <c r="M7387" s="213">
        <f t="shared" si="725"/>
        <v>23941.279999999999</v>
      </c>
      <c r="N7387" s="213">
        <f t="shared" si="726"/>
        <v>26933.94</v>
      </c>
      <c r="O7387" s="242">
        <f t="shared" si="727"/>
        <v>0.51530000000002474</v>
      </c>
      <c r="P7387" s="242"/>
      <c r="Q7387" s="179"/>
      <c r="R7387" s="179"/>
      <c r="S7387" s="179"/>
      <c r="T7387" s="179"/>
      <c r="U7387" s="179"/>
      <c r="V7387" s="179"/>
      <c r="W7387" s="179"/>
      <c r="X7387" s="179"/>
      <c r="Y7387" s="179"/>
      <c r="Z7387" s="179"/>
      <c r="AA7387" s="222"/>
      <c r="AB7387" s="222"/>
      <c r="AC7387" s="222"/>
      <c r="AD7387" s="179"/>
      <c r="AE7387" s="179"/>
      <c r="AF7387" s="179"/>
      <c r="AG7387" s="179"/>
      <c r="AH7387" s="179"/>
      <c r="AI7387" s="179"/>
      <c r="AJ7387" s="179"/>
    </row>
    <row r="7388" spans="2:36" x14ac:dyDescent="0.3">
      <c r="B7388" s="224">
        <v>746500</v>
      </c>
      <c r="C7388" s="209">
        <v>317617</v>
      </c>
      <c r="D7388" s="206">
        <f t="shared" si="728"/>
        <v>0.42547488278633622</v>
      </c>
      <c r="E7388" s="208">
        <f t="shared" si="729"/>
        <v>0.45</v>
      </c>
      <c r="F7388" s="207">
        <v>17468.93</v>
      </c>
      <c r="G7388" s="207">
        <v>25409.360000000001</v>
      </c>
      <c r="H7388" s="207">
        <v>28585.53</v>
      </c>
      <c r="I7388" s="214">
        <f t="shared" si="721"/>
        <v>299311</v>
      </c>
      <c r="J7388" s="211">
        <f t="shared" si="722"/>
        <v>0.40095244474212993</v>
      </c>
      <c r="K7388" s="212">
        <f t="shared" si="723"/>
        <v>0.45</v>
      </c>
      <c r="L7388" s="214">
        <f t="shared" si="724"/>
        <v>16462.105</v>
      </c>
      <c r="M7388" s="213">
        <f t="shared" si="725"/>
        <v>23944.880000000001</v>
      </c>
      <c r="N7388" s="213">
        <f t="shared" si="726"/>
        <v>26937.989999999998</v>
      </c>
      <c r="O7388" s="242">
        <f t="shared" si="727"/>
        <v>0.51519999999964061</v>
      </c>
      <c r="P7388" s="242"/>
      <c r="Q7388" s="179"/>
      <c r="R7388" s="179"/>
      <c r="S7388" s="179"/>
      <c r="T7388" s="179"/>
      <c r="U7388" s="179"/>
      <c r="V7388" s="179"/>
      <c r="W7388" s="179"/>
      <c r="X7388" s="179"/>
      <c r="Y7388" s="179"/>
      <c r="Z7388" s="179"/>
      <c r="AA7388" s="222"/>
      <c r="AB7388" s="222"/>
      <c r="AC7388" s="222"/>
      <c r="AD7388" s="179"/>
      <c r="AE7388" s="179"/>
      <c r="AF7388" s="179"/>
      <c r="AG7388" s="179"/>
      <c r="AH7388" s="179"/>
      <c r="AI7388" s="179"/>
      <c r="AJ7388" s="179"/>
    </row>
    <row r="7389" spans="2:36" x14ac:dyDescent="0.3">
      <c r="B7389" s="224">
        <v>746600</v>
      </c>
      <c r="C7389" s="209">
        <v>317662</v>
      </c>
      <c r="D7389" s="206">
        <f t="shared" si="728"/>
        <v>0.42547816769354407</v>
      </c>
      <c r="E7389" s="208">
        <f t="shared" si="729"/>
        <v>0.45</v>
      </c>
      <c r="F7389" s="207">
        <v>17471.41</v>
      </c>
      <c r="G7389" s="207">
        <v>25412.959999999999</v>
      </c>
      <c r="H7389" s="207">
        <v>28589.58</v>
      </c>
      <c r="I7389" s="214">
        <f t="shared" si="721"/>
        <v>299356</v>
      </c>
      <c r="J7389" s="211">
        <f t="shared" si="722"/>
        <v>0.4009590141976962</v>
      </c>
      <c r="K7389" s="212">
        <f t="shared" si="723"/>
        <v>0.45</v>
      </c>
      <c r="L7389" s="214">
        <f t="shared" si="724"/>
        <v>16464.580000000002</v>
      </c>
      <c r="M7389" s="213">
        <f t="shared" si="725"/>
        <v>23948.48</v>
      </c>
      <c r="N7389" s="213">
        <f t="shared" si="726"/>
        <v>26942.039999999997</v>
      </c>
      <c r="O7389" s="242">
        <f t="shared" si="727"/>
        <v>0.5152999999999156</v>
      </c>
      <c r="P7389" s="242"/>
      <c r="Q7389" s="179"/>
      <c r="R7389" s="179"/>
      <c r="S7389" s="179"/>
      <c r="T7389" s="179"/>
      <c r="U7389" s="179"/>
      <c r="V7389" s="179"/>
      <c r="W7389" s="179"/>
      <c r="X7389" s="179"/>
      <c r="Y7389" s="179"/>
      <c r="Z7389" s="179"/>
      <c r="AA7389" s="222"/>
      <c r="AB7389" s="222"/>
      <c r="AC7389" s="222"/>
      <c r="AD7389" s="179"/>
      <c r="AE7389" s="179"/>
      <c r="AF7389" s="179"/>
      <c r="AG7389" s="179"/>
      <c r="AH7389" s="179"/>
      <c r="AI7389" s="179"/>
      <c r="AJ7389" s="179"/>
    </row>
    <row r="7390" spans="2:36" x14ac:dyDescent="0.3">
      <c r="B7390" s="224">
        <v>746700</v>
      </c>
      <c r="C7390" s="209">
        <v>317707</v>
      </c>
      <c r="D7390" s="206">
        <f t="shared" si="728"/>
        <v>0.42548145172090529</v>
      </c>
      <c r="E7390" s="208">
        <f t="shared" si="729"/>
        <v>0.45</v>
      </c>
      <c r="F7390" s="207">
        <v>17473.88</v>
      </c>
      <c r="G7390" s="207">
        <v>25416.560000000001</v>
      </c>
      <c r="H7390" s="207">
        <v>28593.63</v>
      </c>
      <c r="I7390" s="214">
        <f t="shared" si="721"/>
        <v>299401</v>
      </c>
      <c r="J7390" s="211">
        <f t="shared" si="722"/>
        <v>0.40096558189366543</v>
      </c>
      <c r="K7390" s="212">
        <f t="shared" si="723"/>
        <v>0.45</v>
      </c>
      <c r="L7390" s="214">
        <f t="shared" si="724"/>
        <v>16467.055</v>
      </c>
      <c r="M7390" s="213">
        <f t="shared" si="725"/>
        <v>23952.080000000002</v>
      </c>
      <c r="N7390" s="213">
        <f t="shared" si="726"/>
        <v>26946.09</v>
      </c>
      <c r="O7390" s="242">
        <f t="shared" si="727"/>
        <v>0.51520000000007715</v>
      </c>
      <c r="P7390" s="242"/>
      <c r="Q7390" s="179"/>
      <c r="R7390" s="179"/>
      <c r="S7390" s="179"/>
      <c r="T7390" s="179"/>
      <c r="U7390" s="179"/>
      <c r="V7390" s="179"/>
      <c r="W7390" s="179"/>
      <c r="X7390" s="179"/>
      <c r="Y7390" s="179"/>
      <c r="Z7390" s="179"/>
      <c r="AA7390" s="222"/>
      <c r="AB7390" s="222"/>
      <c r="AC7390" s="222"/>
      <c r="AD7390" s="179"/>
      <c r="AE7390" s="179"/>
      <c r="AF7390" s="179"/>
      <c r="AG7390" s="179"/>
      <c r="AH7390" s="179"/>
      <c r="AI7390" s="179"/>
      <c r="AJ7390" s="179"/>
    </row>
    <row r="7391" spans="2:36" x14ac:dyDescent="0.3">
      <c r="B7391" s="224">
        <v>746800</v>
      </c>
      <c r="C7391" s="209">
        <v>317752</v>
      </c>
      <c r="D7391" s="206">
        <f t="shared" si="728"/>
        <v>0.42548473486877342</v>
      </c>
      <c r="E7391" s="208">
        <f t="shared" si="729"/>
        <v>0.45</v>
      </c>
      <c r="F7391" s="207">
        <v>17476.36</v>
      </c>
      <c r="G7391" s="207">
        <v>25420.16</v>
      </c>
      <c r="H7391" s="207">
        <v>28597.68</v>
      </c>
      <c r="I7391" s="214">
        <f t="shared" si="721"/>
        <v>299446</v>
      </c>
      <c r="J7391" s="211">
        <f t="shared" si="722"/>
        <v>0.40097214783074453</v>
      </c>
      <c r="K7391" s="212">
        <f t="shared" si="723"/>
        <v>0.45</v>
      </c>
      <c r="L7391" s="214">
        <f t="shared" si="724"/>
        <v>16469.53</v>
      </c>
      <c r="M7391" s="213">
        <f t="shared" si="725"/>
        <v>23955.68</v>
      </c>
      <c r="N7391" s="213">
        <f t="shared" si="726"/>
        <v>26950.14</v>
      </c>
      <c r="O7391" s="242">
        <f t="shared" si="727"/>
        <v>0.51529999999977005</v>
      </c>
      <c r="P7391" s="242"/>
      <c r="Q7391" s="179"/>
      <c r="R7391" s="179"/>
      <c r="S7391" s="179"/>
      <c r="T7391" s="179"/>
      <c r="U7391" s="179"/>
      <c r="V7391" s="179"/>
      <c r="W7391" s="179"/>
      <c r="X7391" s="179"/>
      <c r="Y7391" s="179"/>
      <c r="Z7391" s="179"/>
      <c r="AA7391" s="222"/>
      <c r="AB7391" s="222"/>
      <c r="AC7391" s="222"/>
      <c r="AD7391" s="179"/>
      <c r="AE7391" s="179"/>
      <c r="AF7391" s="179"/>
      <c r="AG7391" s="179"/>
      <c r="AH7391" s="179"/>
      <c r="AI7391" s="179"/>
      <c r="AJ7391" s="179"/>
    </row>
    <row r="7392" spans="2:36" x14ac:dyDescent="0.3">
      <c r="B7392" s="224">
        <v>746900</v>
      </c>
      <c r="C7392" s="209">
        <v>317797</v>
      </c>
      <c r="D7392" s="206">
        <f t="shared" si="728"/>
        <v>0.42548801713750167</v>
      </c>
      <c r="E7392" s="208">
        <f t="shared" si="729"/>
        <v>0.45</v>
      </c>
      <c r="F7392" s="207">
        <v>17478.830000000002</v>
      </c>
      <c r="G7392" s="207">
        <v>25423.759999999998</v>
      </c>
      <c r="H7392" s="207">
        <v>28601.73</v>
      </c>
      <c r="I7392" s="214">
        <f t="shared" si="721"/>
        <v>299491</v>
      </c>
      <c r="J7392" s="211">
        <f t="shared" si="722"/>
        <v>0.40097871200963986</v>
      </c>
      <c r="K7392" s="212">
        <f t="shared" si="723"/>
        <v>0.45</v>
      </c>
      <c r="L7392" s="214">
        <f t="shared" si="724"/>
        <v>16472.005000000001</v>
      </c>
      <c r="M7392" s="213">
        <f t="shared" si="725"/>
        <v>23959.279999999999</v>
      </c>
      <c r="N7392" s="213">
        <f t="shared" si="726"/>
        <v>26954.19</v>
      </c>
      <c r="O7392" s="242">
        <f t="shared" si="727"/>
        <v>0.51519999999996802</v>
      </c>
      <c r="P7392" s="242"/>
      <c r="Q7392" s="179"/>
      <c r="R7392" s="179"/>
      <c r="S7392" s="179"/>
      <c r="T7392" s="179"/>
      <c r="U7392" s="179"/>
      <c r="V7392" s="179"/>
      <c r="W7392" s="179"/>
      <c r="X7392" s="179"/>
      <c r="Y7392" s="179"/>
      <c r="Z7392" s="179"/>
      <c r="AA7392" s="222"/>
      <c r="AB7392" s="222"/>
      <c r="AC7392" s="222"/>
      <c r="AD7392" s="179"/>
      <c r="AE7392" s="179"/>
      <c r="AF7392" s="179"/>
      <c r="AG7392" s="179"/>
      <c r="AH7392" s="179"/>
      <c r="AI7392" s="179"/>
      <c r="AJ7392" s="179"/>
    </row>
    <row r="7393" spans="2:36" x14ac:dyDescent="0.3">
      <c r="B7393" s="224">
        <v>747000</v>
      </c>
      <c r="C7393" s="209">
        <v>317842</v>
      </c>
      <c r="D7393" s="206">
        <f t="shared" si="728"/>
        <v>0.42549129852744311</v>
      </c>
      <c r="E7393" s="208">
        <f t="shared" si="729"/>
        <v>0.45</v>
      </c>
      <c r="F7393" s="207">
        <v>17481.310000000001</v>
      </c>
      <c r="G7393" s="207">
        <v>25427.360000000001</v>
      </c>
      <c r="H7393" s="207">
        <v>28605.78</v>
      </c>
      <c r="I7393" s="214">
        <f t="shared" si="721"/>
        <v>299536</v>
      </c>
      <c r="J7393" s="211">
        <f t="shared" si="722"/>
        <v>0.40098527443105758</v>
      </c>
      <c r="K7393" s="212">
        <f t="shared" si="723"/>
        <v>0.45</v>
      </c>
      <c r="L7393" s="214">
        <f t="shared" si="724"/>
        <v>16474.48</v>
      </c>
      <c r="M7393" s="213">
        <f t="shared" si="725"/>
        <v>23962.880000000001</v>
      </c>
      <c r="N7393" s="213">
        <f t="shared" si="726"/>
        <v>26958.239999999998</v>
      </c>
      <c r="O7393" s="242">
        <f t="shared" si="727"/>
        <v>0.51529999999966092</v>
      </c>
      <c r="P7393" s="242"/>
      <c r="Q7393" s="179"/>
      <c r="R7393" s="179"/>
      <c r="S7393" s="179"/>
      <c r="T7393" s="179"/>
      <c r="U7393" s="179"/>
      <c r="V7393" s="179"/>
      <c r="W7393" s="179"/>
      <c r="X7393" s="179"/>
      <c r="Y7393" s="179"/>
      <c r="Z7393" s="179"/>
      <c r="AA7393" s="222"/>
      <c r="AB7393" s="222"/>
      <c r="AC7393" s="222"/>
      <c r="AD7393" s="179"/>
      <c r="AE7393" s="179"/>
      <c r="AF7393" s="179"/>
      <c r="AG7393" s="179"/>
      <c r="AH7393" s="179"/>
      <c r="AI7393" s="179"/>
      <c r="AJ7393" s="179"/>
    </row>
    <row r="7394" spans="2:36" x14ac:dyDescent="0.3">
      <c r="B7394" s="224">
        <v>747100</v>
      </c>
      <c r="C7394" s="209">
        <v>317887</v>
      </c>
      <c r="D7394" s="206">
        <f t="shared" si="728"/>
        <v>0.4254945790389506</v>
      </c>
      <c r="E7394" s="208">
        <f t="shared" si="729"/>
        <v>0.45</v>
      </c>
      <c r="F7394" s="207">
        <v>17483.78</v>
      </c>
      <c r="G7394" s="207">
        <v>25430.959999999999</v>
      </c>
      <c r="H7394" s="207">
        <v>28609.83</v>
      </c>
      <c r="I7394" s="214">
        <f t="shared" si="721"/>
        <v>299581</v>
      </c>
      <c r="J7394" s="211">
        <f t="shared" si="722"/>
        <v>0.40099183509570341</v>
      </c>
      <c r="K7394" s="212">
        <f t="shared" si="723"/>
        <v>0.45</v>
      </c>
      <c r="L7394" s="214">
        <f t="shared" si="724"/>
        <v>16476.955000000002</v>
      </c>
      <c r="M7394" s="213">
        <f t="shared" si="725"/>
        <v>23966.48</v>
      </c>
      <c r="N7394" s="213">
        <f t="shared" si="726"/>
        <v>26962.289999999997</v>
      </c>
      <c r="O7394" s="242">
        <f t="shared" si="727"/>
        <v>0.51520000000044097</v>
      </c>
      <c r="P7394" s="242"/>
      <c r="Q7394" s="179"/>
      <c r="R7394" s="179"/>
      <c r="S7394" s="179"/>
      <c r="T7394" s="179"/>
      <c r="U7394" s="179"/>
      <c r="V7394" s="179"/>
      <c r="W7394" s="179"/>
      <c r="X7394" s="179"/>
      <c r="Y7394" s="179"/>
      <c r="Z7394" s="179"/>
      <c r="AA7394" s="222"/>
      <c r="AB7394" s="222"/>
      <c r="AC7394" s="222"/>
      <c r="AD7394" s="179"/>
      <c r="AE7394" s="179"/>
      <c r="AF7394" s="179"/>
      <c r="AG7394" s="179"/>
      <c r="AH7394" s="179"/>
      <c r="AI7394" s="179"/>
      <c r="AJ7394" s="179"/>
    </row>
    <row r="7395" spans="2:36" x14ac:dyDescent="0.3">
      <c r="B7395" s="224">
        <v>747200</v>
      </c>
      <c r="C7395" s="209">
        <v>317932</v>
      </c>
      <c r="D7395" s="206">
        <f t="shared" si="728"/>
        <v>0.42549785867237688</v>
      </c>
      <c r="E7395" s="208">
        <f t="shared" si="729"/>
        <v>0.45</v>
      </c>
      <c r="F7395" s="207">
        <v>17486.259999999998</v>
      </c>
      <c r="G7395" s="207">
        <v>25434.560000000001</v>
      </c>
      <c r="H7395" s="207">
        <v>28613.88</v>
      </c>
      <c r="I7395" s="214">
        <f t="shared" si="721"/>
        <v>299626</v>
      </c>
      <c r="J7395" s="211">
        <f t="shared" si="722"/>
        <v>0.40099839400428267</v>
      </c>
      <c r="K7395" s="212">
        <f t="shared" si="723"/>
        <v>0.45</v>
      </c>
      <c r="L7395" s="214">
        <f t="shared" si="724"/>
        <v>16479.43</v>
      </c>
      <c r="M7395" s="213">
        <f t="shared" si="725"/>
        <v>23970.080000000002</v>
      </c>
      <c r="N7395" s="213">
        <f t="shared" si="726"/>
        <v>26966.34</v>
      </c>
      <c r="O7395" s="242">
        <f t="shared" si="727"/>
        <v>0.51530000000013387</v>
      </c>
      <c r="P7395" s="242"/>
      <c r="Q7395" s="179"/>
      <c r="R7395" s="179"/>
      <c r="S7395" s="179"/>
      <c r="T7395" s="179"/>
      <c r="U7395" s="179"/>
      <c r="V7395" s="179"/>
      <c r="W7395" s="179"/>
      <c r="X7395" s="179"/>
      <c r="Y7395" s="179"/>
      <c r="Z7395" s="179"/>
      <c r="AA7395" s="222"/>
      <c r="AB7395" s="222"/>
      <c r="AC7395" s="222"/>
      <c r="AD7395" s="179"/>
      <c r="AE7395" s="179"/>
      <c r="AF7395" s="179"/>
      <c r="AG7395" s="179"/>
      <c r="AH7395" s="179"/>
      <c r="AI7395" s="179"/>
      <c r="AJ7395" s="179"/>
    </row>
    <row r="7396" spans="2:36" x14ac:dyDescent="0.3">
      <c r="B7396" s="224">
        <v>747300</v>
      </c>
      <c r="C7396" s="209">
        <v>317977</v>
      </c>
      <c r="D7396" s="206">
        <f t="shared" si="728"/>
        <v>0.42550113742807438</v>
      </c>
      <c r="E7396" s="208">
        <f t="shared" si="729"/>
        <v>0.45</v>
      </c>
      <c r="F7396" s="207">
        <v>17488.73</v>
      </c>
      <c r="G7396" s="207">
        <v>25438.16</v>
      </c>
      <c r="H7396" s="207">
        <v>28617.93</v>
      </c>
      <c r="I7396" s="214">
        <f t="shared" si="721"/>
        <v>299671</v>
      </c>
      <c r="J7396" s="211">
        <f t="shared" si="722"/>
        <v>0.40100495115750034</v>
      </c>
      <c r="K7396" s="212">
        <f t="shared" si="723"/>
        <v>0.45</v>
      </c>
      <c r="L7396" s="214">
        <f t="shared" si="724"/>
        <v>16481.904999999999</v>
      </c>
      <c r="M7396" s="213">
        <f t="shared" si="725"/>
        <v>23973.68</v>
      </c>
      <c r="N7396" s="213">
        <f t="shared" si="726"/>
        <v>26970.39</v>
      </c>
      <c r="O7396" s="242">
        <f t="shared" si="727"/>
        <v>0.51519999999974975</v>
      </c>
      <c r="P7396" s="242"/>
      <c r="Q7396" s="179"/>
      <c r="R7396" s="179"/>
      <c r="S7396" s="179"/>
      <c r="T7396" s="179"/>
      <c r="U7396" s="179"/>
      <c r="V7396" s="179"/>
      <c r="W7396" s="179"/>
      <c r="X7396" s="179"/>
      <c r="Y7396" s="179"/>
      <c r="Z7396" s="179"/>
      <c r="AA7396" s="222"/>
      <c r="AB7396" s="222"/>
      <c r="AC7396" s="222"/>
      <c r="AD7396" s="179"/>
      <c r="AE7396" s="179"/>
      <c r="AF7396" s="179"/>
      <c r="AG7396" s="179"/>
      <c r="AH7396" s="179"/>
      <c r="AI7396" s="179"/>
      <c r="AJ7396" s="179"/>
    </row>
    <row r="7397" spans="2:36" x14ac:dyDescent="0.3">
      <c r="B7397" s="224">
        <v>747400</v>
      </c>
      <c r="C7397" s="209">
        <v>318022</v>
      </c>
      <c r="D7397" s="206">
        <f t="shared" si="728"/>
        <v>0.42550441530639549</v>
      </c>
      <c r="E7397" s="208">
        <f t="shared" si="729"/>
        <v>0.45</v>
      </c>
      <c r="F7397" s="207">
        <v>17491.21</v>
      </c>
      <c r="G7397" s="207">
        <v>25441.759999999998</v>
      </c>
      <c r="H7397" s="207">
        <v>28621.98</v>
      </c>
      <c r="I7397" s="214">
        <f t="shared" si="721"/>
        <v>299716</v>
      </c>
      <c r="J7397" s="211">
        <f t="shared" si="722"/>
        <v>0.40101150655606099</v>
      </c>
      <c r="K7397" s="212">
        <f t="shared" si="723"/>
        <v>0.45</v>
      </c>
      <c r="L7397" s="214">
        <f t="shared" si="724"/>
        <v>16484.38</v>
      </c>
      <c r="M7397" s="213">
        <f t="shared" si="725"/>
        <v>23977.279999999999</v>
      </c>
      <c r="N7397" s="213">
        <f t="shared" si="726"/>
        <v>26974.44</v>
      </c>
      <c r="O7397" s="242">
        <f t="shared" si="727"/>
        <v>0.51530000000002474</v>
      </c>
      <c r="P7397" s="242"/>
      <c r="Q7397" s="179"/>
      <c r="R7397" s="179"/>
      <c r="S7397" s="179"/>
      <c r="T7397" s="179"/>
      <c r="U7397" s="179"/>
      <c r="V7397" s="179"/>
      <c r="W7397" s="179"/>
      <c r="X7397" s="179"/>
      <c r="Y7397" s="179"/>
      <c r="Z7397" s="179"/>
      <c r="AA7397" s="222"/>
      <c r="AB7397" s="222"/>
      <c r="AC7397" s="222"/>
      <c r="AD7397" s="179"/>
      <c r="AE7397" s="179"/>
      <c r="AF7397" s="179"/>
      <c r="AG7397" s="179"/>
      <c r="AH7397" s="179"/>
      <c r="AI7397" s="179"/>
      <c r="AJ7397" s="179"/>
    </row>
    <row r="7398" spans="2:36" x14ac:dyDescent="0.3">
      <c r="B7398" s="224">
        <v>747500</v>
      </c>
      <c r="C7398" s="209">
        <v>318067</v>
      </c>
      <c r="D7398" s="206">
        <f t="shared" si="728"/>
        <v>0.42550769230769231</v>
      </c>
      <c r="E7398" s="208">
        <f t="shared" si="729"/>
        <v>0.45</v>
      </c>
      <c r="F7398" s="207">
        <v>17493.68</v>
      </c>
      <c r="G7398" s="207">
        <v>25445.360000000001</v>
      </c>
      <c r="H7398" s="207">
        <v>28626.03</v>
      </c>
      <c r="I7398" s="214">
        <f t="shared" si="721"/>
        <v>299761</v>
      </c>
      <c r="J7398" s="211">
        <f t="shared" si="722"/>
        <v>0.40101806020066888</v>
      </c>
      <c r="K7398" s="212">
        <f t="shared" si="723"/>
        <v>0.45</v>
      </c>
      <c r="L7398" s="214">
        <f t="shared" si="724"/>
        <v>16486.855</v>
      </c>
      <c r="M7398" s="213">
        <f t="shared" si="725"/>
        <v>23980.880000000001</v>
      </c>
      <c r="N7398" s="213">
        <f t="shared" si="726"/>
        <v>26978.489999999998</v>
      </c>
      <c r="O7398" s="242">
        <f t="shared" si="727"/>
        <v>0.51519999999964061</v>
      </c>
      <c r="P7398" s="242"/>
      <c r="Q7398" s="179"/>
      <c r="R7398" s="179"/>
      <c r="S7398" s="179"/>
      <c r="T7398" s="179"/>
      <c r="U7398" s="179"/>
      <c r="V7398" s="179"/>
      <c r="W7398" s="179"/>
      <c r="X7398" s="179"/>
      <c r="Y7398" s="179"/>
      <c r="Z7398" s="179"/>
      <c r="AA7398" s="222"/>
      <c r="AB7398" s="222"/>
      <c r="AC7398" s="222"/>
      <c r="AD7398" s="179"/>
      <c r="AE7398" s="179"/>
      <c r="AF7398" s="179"/>
      <c r="AG7398" s="179"/>
      <c r="AH7398" s="179"/>
      <c r="AI7398" s="179"/>
      <c r="AJ7398" s="179"/>
    </row>
    <row r="7399" spans="2:36" x14ac:dyDescent="0.3">
      <c r="B7399" s="224">
        <v>747600</v>
      </c>
      <c r="C7399" s="209">
        <v>318112</v>
      </c>
      <c r="D7399" s="206">
        <f t="shared" si="728"/>
        <v>0.42551096843231673</v>
      </c>
      <c r="E7399" s="208">
        <f t="shared" si="729"/>
        <v>0.45</v>
      </c>
      <c r="F7399" s="207">
        <v>17496.16</v>
      </c>
      <c r="G7399" s="207">
        <v>25448.959999999999</v>
      </c>
      <c r="H7399" s="207">
        <v>28630.080000000002</v>
      </c>
      <c r="I7399" s="214">
        <f t="shared" si="721"/>
        <v>299806</v>
      </c>
      <c r="J7399" s="211">
        <f t="shared" si="722"/>
        <v>0.40102461209202783</v>
      </c>
      <c r="K7399" s="212">
        <f t="shared" si="723"/>
        <v>0.45</v>
      </c>
      <c r="L7399" s="214">
        <f t="shared" si="724"/>
        <v>16489.330000000002</v>
      </c>
      <c r="M7399" s="213">
        <f t="shared" si="725"/>
        <v>23984.48</v>
      </c>
      <c r="N7399" s="213">
        <f t="shared" si="726"/>
        <v>26982.539999999997</v>
      </c>
      <c r="O7399" s="242">
        <f t="shared" si="727"/>
        <v>0.5152999999999156</v>
      </c>
      <c r="P7399" s="242"/>
      <c r="Q7399" s="179"/>
      <c r="R7399" s="179"/>
      <c r="S7399" s="179"/>
      <c r="T7399" s="179"/>
      <c r="U7399" s="179"/>
      <c r="V7399" s="179"/>
      <c r="W7399" s="179"/>
      <c r="X7399" s="179"/>
      <c r="Y7399" s="179"/>
      <c r="Z7399" s="179"/>
      <c r="AA7399" s="222"/>
      <c r="AB7399" s="222"/>
      <c r="AC7399" s="222"/>
      <c r="AD7399" s="179"/>
      <c r="AE7399" s="179"/>
      <c r="AF7399" s="179"/>
      <c r="AG7399" s="179"/>
      <c r="AH7399" s="179"/>
      <c r="AI7399" s="179"/>
      <c r="AJ7399" s="179"/>
    </row>
    <row r="7400" spans="2:36" x14ac:dyDescent="0.3">
      <c r="B7400" s="224">
        <v>747700</v>
      </c>
      <c r="C7400" s="209">
        <v>318157</v>
      </c>
      <c r="D7400" s="206">
        <f t="shared" si="728"/>
        <v>0.42551424368062057</v>
      </c>
      <c r="E7400" s="208">
        <f t="shared" si="729"/>
        <v>0.45</v>
      </c>
      <c r="F7400" s="207">
        <v>17498.63</v>
      </c>
      <c r="G7400" s="207">
        <v>25452.560000000001</v>
      </c>
      <c r="H7400" s="207">
        <v>28634.13</v>
      </c>
      <c r="I7400" s="214">
        <f t="shared" si="721"/>
        <v>299851</v>
      </c>
      <c r="J7400" s="211">
        <f t="shared" si="722"/>
        <v>0.40103116223084123</v>
      </c>
      <c r="K7400" s="212">
        <f t="shared" si="723"/>
        <v>0.45</v>
      </c>
      <c r="L7400" s="214">
        <f t="shared" si="724"/>
        <v>16491.805</v>
      </c>
      <c r="M7400" s="213">
        <f t="shared" si="725"/>
        <v>23988.080000000002</v>
      </c>
      <c r="N7400" s="213">
        <f t="shared" si="726"/>
        <v>26986.59</v>
      </c>
      <c r="O7400" s="242">
        <f t="shared" si="727"/>
        <v>0.51520000000007715</v>
      </c>
      <c r="P7400" s="242"/>
      <c r="Q7400" s="179"/>
      <c r="R7400" s="179"/>
      <c r="S7400" s="179"/>
      <c r="T7400" s="179"/>
      <c r="U7400" s="179"/>
      <c r="V7400" s="179"/>
      <c r="W7400" s="179"/>
      <c r="X7400" s="179"/>
      <c r="Y7400" s="179"/>
      <c r="Z7400" s="179"/>
      <c r="AA7400" s="222"/>
      <c r="AB7400" s="222"/>
      <c r="AC7400" s="222"/>
      <c r="AD7400" s="179"/>
      <c r="AE7400" s="179"/>
      <c r="AF7400" s="179"/>
      <c r="AG7400" s="179"/>
      <c r="AH7400" s="179"/>
      <c r="AI7400" s="179"/>
      <c r="AJ7400" s="179"/>
    </row>
    <row r="7401" spans="2:36" x14ac:dyDescent="0.3">
      <c r="B7401" s="224">
        <v>747800</v>
      </c>
      <c r="C7401" s="209">
        <v>318202</v>
      </c>
      <c r="D7401" s="206">
        <f t="shared" si="728"/>
        <v>0.42551751805295535</v>
      </c>
      <c r="E7401" s="208">
        <f t="shared" si="729"/>
        <v>0.45</v>
      </c>
      <c r="F7401" s="207">
        <v>17501.11</v>
      </c>
      <c r="G7401" s="207">
        <v>25456.16</v>
      </c>
      <c r="H7401" s="207">
        <v>28638.18</v>
      </c>
      <c r="I7401" s="214">
        <f t="shared" ref="I7401:I7464" si="730">I7400+45</f>
        <v>299896</v>
      </c>
      <c r="J7401" s="211">
        <f t="shared" si="722"/>
        <v>0.40103771061781224</v>
      </c>
      <c r="K7401" s="212">
        <f t="shared" si="723"/>
        <v>0.45</v>
      </c>
      <c r="L7401" s="214">
        <f t="shared" si="724"/>
        <v>16494.28</v>
      </c>
      <c r="M7401" s="213">
        <f t="shared" si="725"/>
        <v>23991.68</v>
      </c>
      <c r="N7401" s="213">
        <f t="shared" si="726"/>
        <v>26990.639999999999</v>
      </c>
      <c r="O7401" s="242">
        <f t="shared" si="727"/>
        <v>0.51529999999977005</v>
      </c>
      <c r="P7401" s="242"/>
      <c r="Q7401" s="179"/>
      <c r="R7401" s="179"/>
      <c r="S7401" s="179"/>
      <c r="T7401" s="179"/>
      <c r="U7401" s="179"/>
      <c r="V7401" s="179"/>
      <c r="W7401" s="179"/>
      <c r="X7401" s="179"/>
      <c r="Y7401" s="179"/>
      <c r="Z7401" s="179"/>
      <c r="AA7401" s="222"/>
      <c r="AB7401" s="222"/>
      <c r="AC7401" s="222"/>
      <c r="AD7401" s="179"/>
      <c r="AE7401" s="179"/>
      <c r="AF7401" s="179"/>
      <c r="AG7401" s="179"/>
      <c r="AH7401" s="179"/>
      <c r="AI7401" s="179"/>
      <c r="AJ7401" s="179"/>
    </row>
    <row r="7402" spans="2:36" x14ac:dyDescent="0.3">
      <c r="B7402" s="224">
        <v>747900</v>
      </c>
      <c r="C7402" s="209">
        <v>318247</v>
      </c>
      <c r="D7402" s="206">
        <f t="shared" si="728"/>
        <v>0.42552079154967243</v>
      </c>
      <c r="E7402" s="208">
        <f t="shared" si="729"/>
        <v>0.45</v>
      </c>
      <c r="F7402" s="207">
        <v>17503.580000000002</v>
      </c>
      <c r="G7402" s="207">
        <v>25459.759999999998</v>
      </c>
      <c r="H7402" s="207">
        <v>28642.23</v>
      </c>
      <c r="I7402" s="214">
        <f t="shared" si="730"/>
        <v>299941</v>
      </c>
      <c r="J7402" s="211">
        <f t="shared" si="722"/>
        <v>0.40104425725364351</v>
      </c>
      <c r="K7402" s="212">
        <f t="shared" si="723"/>
        <v>0.45</v>
      </c>
      <c r="L7402" s="214">
        <f t="shared" si="724"/>
        <v>16496.755000000001</v>
      </c>
      <c r="M7402" s="213">
        <f t="shared" si="725"/>
        <v>23995.279999999999</v>
      </c>
      <c r="N7402" s="213">
        <f t="shared" si="726"/>
        <v>26994.69</v>
      </c>
      <c r="O7402" s="242">
        <f t="shared" si="727"/>
        <v>0.51519999999996802</v>
      </c>
      <c r="P7402" s="242"/>
      <c r="Q7402" s="179"/>
      <c r="R7402" s="179"/>
      <c r="S7402" s="179"/>
      <c r="T7402" s="179"/>
      <c r="U7402" s="179"/>
      <c r="V7402" s="179"/>
      <c r="W7402" s="179"/>
      <c r="X7402" s="179"/>
      <c r="Y7402" s="179"/>
      <c r="Z7402" s="179"/>
      <c r="AA7402" s="222"/>
      <c r="AB7402" s="222"/>
      <c r="AC7402" s="222"/>
      <c r="AD7402" s="179"/>
      <c r="AE7402" s="179"/>
      <c r="AF7402" s="179"/>
      <c r="AG7402" s="179"/>
      <c r="AH7402" s="179"/>
      <c r="AI7402" s="179"/>
      <c r="AJ7402" s="179"/>
    </row>
    <row r="7403" spans="2:36" x14ac:dyDescent="0.3">
      <c r="B7403" s="224">
        <v>748000</v>
      </c>
      <c r="C7403" s="209">
        <v>318292</v>
      </c>
      <c r="D7403" s="206">
        <f t="shared" si="728"/>
        <v>0.42552406417112298</v>
      </c>
      <c r="E7403" s="208">
        <f t="shared" si="729"/>
        <v>0.45</v>
      </c>
      <c r="F7403" s="207">
        <v>17506.060000000001</v>
      </c>
      <c r="G7403" s="207">
        <v>25463.360000000001</v>
      </c>
      <c r="H7403" s="207">
        <v>28646.28</v>
      </c>
      <c r="I7403" s="214">
        <f t="shared" si="730"/>
        <v>299986</v>
      </c>
      <c r="J7403" s="211">
        <f t="shared" si="722"/>
        <v>0.40105080213903743</v>
      </c>
      <c r="K7403" s="212">
        <f t="shared" si="723"/>
        <v>0.45</v>
      </c>
      <c r="L7403" s="214">
        <f t="shared" si="724"/>
        <v>16499.23</v>
      </c>
      <c r="M7403" s="213">
        <f t="shared" si="725"/>
        <v>23998.880000000001</v>
      </c>
      <c r="N7403" s="213">
        <f t="shared" si="726"/>
        <v>26998.739999999998</v>
      </c>
      <c r="O7403" s="242">
        <f t="shared" si="727"/>
        <v>0.51529999999966092</v>
      </c>
      <c r="P7403" s="242"/>
      <c r="Q7403" s="179"/>
      <c r="R7403" s="179"/>
      <c r="S7403" s="179"/>
      <c r="T7403" s="179"/>
      <c r="U7403" s="179"/>
      <c r="V7403" s="179"/>
      <c r="W7403" s="179"/>
      <c r="X7403" s="179"/>
      <c r="Y7403" s="179"/>
      <c r="Z7403" s="179"/>
      <c r="AA7403" s="222"/>
      <c r="AB7403" s="222"/>
      <c r="AC7403" s="222"/>
      <c r="AD7403" s="179"/>
      <c r="AE7403" s="179"/>
      <c r="AF7403" s="179"/>
      <c r="AG7403" s="179"/>
      <c r="AH7403" s="179"/>
      <c r="AI7403" s="179"/>
      <c r="AJ7403" s="179"/>
    </row>
    <row r="7404" spans="2:36" x14ac:dyDescent="0.3">
      <c r="B7404" s="224">
        <v>748100</v>
      </c>
      <c r="C7404" s="209">
        <v>318337</v>
      </c>
      <c r="D7404" s="206">
        <f t="shared" si="728"/>
        <v>0.42552733591765807</v>
      </c>
      <c r="E7404" s="208">
        <f t="shared" si="729"/>
        <v>0.45</v>
      </c>
      <c r="F7404" s="207">
        <v>17508.53</v>
      </c>
      <c r="G7404" s="207">
        <v>25466.959999999999</v>
      </c>
      <c r="H7404" s="207">
        <v>28650.33</v>
      </c>
      <c r="I7404" s="214">
        <f t="shared" si="730"/>
        <v>300031</v>
      </c>
      <c r="J7404" s="211">
        <f t="shared" si="722"/>
        <v>0.40105734527469589</v>
      </c>
      <c r="K7404" s="212">
        <f t="shared" si="723"/>
        <v>0.45</v>
      </c>
      <c r="L7404" s="214">
        <f t="shared" si="724"/>
        <v>16501.705000000002</v>
      </c>
      <c r="M7404" s="213">
        <f t="shared" si="725"/>
        <v>24002.48</v>
      </c>
      <c r="N7404" s="213">
        <f t="shared" si="726"/>
        <v>27002.789999999997</v>
      </c>
      <c r="O7404" s="242">
        <f t="shared" si="727"/>
        <v>0.51520000000044097</v>
      </c>
      <c r="P7404" s="242"/>
      <c r="Q7404" s="179"/>
      <c r="R7404" s="179"/>
      <c r="S7404" s="179"/>
      <c r="T7404" s="179"/>
      <c r="U7404" s="179"/>
      <c r="V7404" s="179"/>
      <c r="W7404" s="179"/>
      <c r="X7404" s="179"/>
      <c r="Y7404" s="179"/>
      <c r="Z7404" s="179"/>
      <c r="AA7404" s="222"/>
      <c r="AB7404" s="222"/>
      <c r="AC7404" s="222"/>
      <c r="AD7404" s="179"/>
      <c r="AE7404" s="179"/>
      <c r="AF7404" s="179"/>
      <c r="AG7404" s="179"/>
      <c r="AH7404" s="179"/>
      <c r="AI7404" s="179"/>
      <c r="AJ7404" s="179"/>
    </row>
    <row r="7405" spans="2:36" x14ac:dyDescent="0.3">
      <c r="B7405" s="224">
        <v>748200</v>
      </c>
      <c r="C7405" s="209">
        <v>318382</v>
      </c>
      <c r="D7405" s="206">
        <f t="shared" si="728"/>
        <v>0.42553060678962845</v>
      </c>
      <c r="E7405" s="208">
        <f t="shared" si="729"/>
        <v>0.45</v>
      </c>
      <c r="F7405" s="207">
        <v>17511.009999999998</v>
      </c>
      <c r="G7405" s="207">
        <v>25470.560000000001</v>
      </c>
      <c r="H7405" s="207">
        <v>28654.38</v>
      </c>
      <c r="I7405" s="214">
        <f t="shared" si="730"/>
        <v>300076</v>
      </c>
      <c r="J7405" s="211">
        <f t="shared" si="722"/>
        <v>0.40106388666132048</v>
      </c>
      <c r="K7405" s="212">
        <f t="shared" si="723"/>
        <v>0.45</v>
      </c>
      <c r="L7405" s="214">
        <f t="shared" si="724"/>
        <v>16504.18</v>
      </c>
      <c r="M7405" s="213">
        <f t="shared" si="725"/>
        <v>24006.080000000002</v>
      </c>
      <c r="N7405" s="213">
        <f t="shared" si="726"/>
        <v>27006.84</v>
      </c>
      <c r="O7405" s="242">
        <f t="shared" si="727"/>
        <v>0.51530000000013387</v>
      </c>
      <c r="P7405" s="242"/>
      <c r="Q7405" s="179"/>
      <c r="R7405" s="179"/>
      <c r="S7405" s="179"/>
      <c r="T7405" s="179"/>
      <c r="U7405" s="179"/>
      <c r="V7405" s="179"/>
      <c r="W7405" s="179"/>
      <c r="X7405" s="179"/>
      <c r="Y7405" s="179"/>
      <c r="Z7405" s="179"/>
      <c r="AA7405" s="222"/>
      <c r="AB7405" s="222"/>
      <c r="AC7405" s="222"/>
      <c r="AD7405" s="179"/>
      <c r="AE7405" s="179"/>
      <c r="AF7405" s="179"/>
      <c r="AG7405" s="179"/>
      <c r="AH7405" s="179"/>
      <c r="AI7405" s="179"/>
      <c r="AJ7405" s="179"/>
    </row>
    <row r="7406" spans="2:36" x14ac:dyDescent="0.3">
      <c r="B7406" s="224">
        <v>748300</v>
      </c>
      <c r="C7406" s="209">
        <v>318427</v>
      </c>
      <c r="D7406" s="206">
        <f t="shared" si="728"/>
        <v>0.42553387678738475</v>
      </c>
      <c r="E7406" s="208">
        <f t="shared" si="729"/>
        <v>0.45</v>
      </c>
      <c r="F7406" s="207">
        <v>17513.48</v>
      </c>
      <c r="G7406" s="207">
        <v>25474.16</v>
      </c>
      <c r="H7406" s="207">
        <v>28658.43</v>
      </c>
      <c r="I7406" s="214">
        <f t="shared" si="730"/>
        <v>300121</v>
      </c>
      <c r="J7406" s="211">
        <f t="shared" si="722"/>
        <v>0.40107042629961248</v>
      </c>
      <c r="K7406" s="212">
        <f t="shared" si="723"/>
        <v>0.45</v>
      </c>
      <c r="L7406" s="214">
        <f t="shared" si="724"/>
        <v>16506.654999999999</v>
      </c>
      <c r="M7406" s="213">
        <f t="shared" si="725"/>
        <v>24009.68</v>
      </c>
      <c r="N7406" s="213">
        <f t="shared" si="726"/>
        <v>27010.89</v>
      </c>
      <c r="O7406" s="242">
        <f t="shared" si="727"/>
        <v>0.51519999999974975</v>
      </c>
      <c r="P7406" s="242"/>
      <c r="Q7406" s="179"/>
      <c r="R7406" s="179"/>
      <c r="S7406" s="179"/>
      <c r="T7406" s="179"/>
      <c r="U7406" s="179"/>
      <c r="V7406" s="179"/>
      <c r="W7406" s="179"/>
      <c r="X7406" s="179"/>
      <c r="Y7406" s="179"/>
      <c r="Z7406" s="179"/>
      <c r="AA7406" s="222"/>
      <c r="AB7406" s="222"/>
      <c r="AC7406" s="222"/>
      <c r="AD7406" s="179"/>
      <c r="AE7406" s="179"/>
      <c r="AF7406" s="179"/>
      <c r="AG7406" s="179"/>
      <c r="AH7406" s="179"/>
      <c r="AI7406" s="179"/>
      <c r="AJ7406" s="179"/>
    </row>
    <row r="7407" spans="2:36" x14ac:dyDescent="0.3">
      <c r="B7407" s="224">
        <v>748400</v>
      </c>
      <c r="C7407" s="209">
        <v>318472</v>
      </c>
      <c r="D7407" s="206">
        <f t="shared" si="728"/>
        <v>0.42553714591127739</v>
      </c>
      <c r="E7407" s="208">
        <f t="shared" si="729"/>
        <v>0.45</v>
      </c>
      <c r="F7407" s="207">
        <v>17515.96</v>
      </c>
      <c r="G7407" s="207">
        <v>25477.759999999998</v>
      </c>
      <c r="H7407" s="207">
        <v>28662.48</v>
      </c>
      <c r="I7407" s="214">
        <f t="shared" si="730"/>
        <v>300166</v>
      </c>
      <c r="J7407" s="211">
        <f t="shared" si="722"/>
        <v>0.40107696419027256</v>
      </c>
      <c r="K7407" s="212">
        <f t="shared" si="723"/>
        <v>0.45</v>
      </c>
      <c r="L7407" s="214">
        <f t="shared" si="724"/>
        <v>16509.13</v>
      </c>
      <c r="M7407" s="213">
        <f t="shared" si="725"/>
        <v>24013.279999999999</v>
      </c>
      <c r="N7407" s="213">
        <f t="shared" si="726"/>
        <v>27014.94</v>
      </c>
      <c r="O7407" s="242">
        <f t="shared" si="727"/>
        <v>0.51530000000002474</v>
      </c>
      <c r="P7407" s="242"/>
      <c r="Q7407" s="179"/>
      <c r="R7407" s="179"/>
      <c r="S7407" s="179"/>
      <c r="T7407" s="179"/>
      <c r="U7407" s="179"/>
      <c r="V7407" s="179"/>
      <c r="W7407" s="179"/>
      <c r="X7407" s="179"/>
      <c r="Y7407" s="179"/>
      <c r="Z7407" s="179"/>
      <c r="AA7407" s="222"/>
      <c r="AB7407" s="222"/>
      <c r="AC7407" s="222"/>
      <c r="AD7407" s="179"/>
      <c r="AE7407" s="179"/>
      <c r="AF7407" s="179"/>
      <c r="AG7407" s="179"/>
      <c r="AH7407" s="179"/>
      <c r="AI7407" s="179"/>
      <c r="AJ7407" s="179"/>
    </row>
    <row r="7408" spans="2:36" x14ac:dyDescent="0.3">
      <c r="B7408" s="224">
        <v>748500</v>
      </c>
      <c r="C7408" s="209">
        <v>318517</v>
      </c>
      <c r="D7408" s="206">
        <f t="shared" si="728"/>
        <v>0.42554041416165667</v>
      </c>
      <c r="E7408" s="208">
        <f t="shared" si="729"/>
        <v>0.45</v>
      </c>
      <c r="F7408" s="207">
        <v>17518.43</v>
      </c>
      <c r="G7408" s="207">
        <v>25481.360000000001</v>
      </c>
      <c r="H7408" s="207">
        <v>28666.53</v>
      </c>
      <c r="I7408" s="214">
        <f t="shared" si="730"/>
        <v>300211</v>
      </c>
      <c r="J7408" s="211">
        <f t="shared" si="722"/>
        <v>0.40108350033400131</v>
      </c>
      <c r="K7408" s="212">
        <f t="shared" si="723"/>
        <v>0.45</v>
      </c>
      <c r="L7408" s="214">
        <f t="shared" si="724"/>
        <v>16511.605</v>
      </c>
      <c r="M7408" s="213">
        <f t="shared" si="725"/>
        <v>24016.880000000001</v>
      </c>
      <c r="N7408" s="213">
        <f t="shared" si="726"/>
        <v>27018.989999999998</v>
      </c>
      <c r="O7408" s="242">
        <f t="shared" si="727"/>
        <v>0.51519999999964061</v>
      </c>
      <c r="P7408" s="242"/>
      <c r="Q7408" s="179"/>
      <c r="R7408" s="179"/>
      <c r="S7408" s="179"/>
      <c r="T7408" s="179"/>
      <c r="U7408" s="179"/>
      <c r="V7408" s="179"/>
      <c r="W7408" s="179"/>
      <c r="X7408" s="179"/>
      <c r="Y7408" s="179"/>
      <c r="Z7408" s="179"/>
      <c r="AA7408" s="222"/>
      <c r="AB7408" s="222"/>
      <c r="AC7408" s="222"/>
      <c r="AD7408" s="179"/>
      <c r="AE7408" s="179"/>
      <c r="AF7408" s="179"/>
      <c r="AG7408" s="179"/>
      <c r="AH7408" s="179"/>
      <c r="AI7408" s="179"/>
      <c r="AJ7408" s="179"/>
    </row>
    <row r="7409" spans="2:36" x14ac:dyDescent="0.3">
      <c r="B7409" s="224">
        <v>748600</v>
      </c>
      <c r="C7409" s="209">
        <v>318562</v>
      </c>
      <c r="D7409" s="206">
        <f t="shared" si="728"/>
        <v>0.42554368153887256</v>
      </c>
      <c r="E7409" s="208">
        <f t="shared" si="729"/>
        <v>0.45</v>
      </c>
      <c r="F7409" s="207">
        <v>17520.91</v>
      </c>
      <c r="G7409" s="207">
        <v>25484.959999999999</v>
      </c>
      <c r="H7409" s="207">
        <v>28670.58</v>
      </c>
      <c r="I7409" s="214">
        <f t="shared" si="730"/>
        <v>300256</v>
      </c>
      <c r="J7409" s="211">
        <f t="shared" si="722"/>
        <v>0.40109003473149879</v>
      </c>
      <c r="K7409" s="212">
        <f t="shared" si="723"/>
        <v>0.45</v>
      </c>
      <c r="L7409" s="214">
        <f t="shared" si="724"/>
        <v>16514.080000000002</v>
      </c>
      <c r="M7409" s="213">
        <f t="shared" si="725"/>
        <v>24020.48</v>
      </c>
      <c r="N7409" s="213">
        <f t="shared" si="726"/>
        <v>27023.039999999997</v>
      </c>
      <c r="O7409" s="242">
        <f t="shared" si="727"/>
        <v>0.5152999999999156</v>
      </c>
      <c r="P7409" s="242"/>
      <c r="Q7409" s="179"/>
      <c r="R7409" s="179"/>
      <c r="S7409" s="179"/>
      <c r="T7409" s="179"/>
      <c r="U7409" s="179"/>
      <c r="V7409" s="179"/>
      <c r="W7409" s="179"/>
      <c r="X7409" s="179"/>
      <c r="Y7409" s="179"/>
      <c r="Z7409" s="179"/>
      <c r="AA7409" s="222"/>
      <c r="AB7409" s="222"/>
      <c r="AC7409" s="222"/>
      <c r="AD7409" s="179"/>
      <c r="AE7409" s="179"/>
      <c r="AF7409" s="179"/>
      <c r="AG7409" s="179"/>
      <c r="AH7409" s="179"/>
      <c r="AI7409" s="179"/>
      <c r="AJ7409" s="179"/>
    </row>
    <row r="7410" spans="2:36" x14ac:dyDescent="0.3">
      <c r="B7410" s="224">
        <v>748700</v>
      </c>
      <c r="C7410" s="209">
        <v>318607</v>
      </c>
      <c r="D7410" s="206">
        <f t="shared" si="728"/>
        <v>0.42554694804327503</v>
      </c>
      <c r="E7410" s="208">
        <f t="shared" si="729"/>
        <v>0.45</v>
      </c>
      <c r="F7410" s="207">
        <v>17523.38</v>
      </c>
      <c r="G7410" s="207">
        <v>25488.560000000001</v>
      </c>
      <c r="H7410" s="207">
        <v>28674.63</v>
      </c>
      <c r="I7410" s="214">
        <f t="shared" si="730"/>
        <v>300301</v>
      </c>
      <c r="J7410" s="211">
        <f t="shared" si="722"/>
        <v>0.40109656738346466</v>
      </c>
      <c r="K7410" s="212">
        <f t="shared" si="723"/>
        <v>0.45</v>
      </c>
      <c r="L7410" s="214">
        <f t="shared" si="724"/>
        <v>16516.555</v>
      </c>
      <c r="M7410" s="213">
        <f t="shared" si="725"/>
        <v>24024.080000000002</v>
      </c>
      <c r="N7410" s="213">
        <f t="shared" si="726"/>
        <v>27027.09</v>
      </c>
      <c r="O7410" s="242">
        <f t="shared" si="727"/>
        <v>0.51520000000007715</v>
      </c>
      <c r="P7410" s="242"/>
      <c r="Q7410" s="179"/>
      <c r="R7410" s="179"/>
      <c r="S7410" s="179"/>
      <c r="T7410" s="179"/>
      <c r="U7410" s="179"/>
      <c r="V7410" s="179"/>
      <c r="W7410" s="179"/>
      <c r="X7410" s="179"/>
      <c r="Y7410" s="179"/>
      <c r="Z7410" s="179"/>
      <c r="AA7410" s="222"/>
      <c r="AB7410" s="222"/>
      <c r="AC7410" s="222"/>
      <c r="AD7410" s="179"/>
      <c r="AE7410" s="179"/>
      <c r="AF7410" s="179"/>
      <c r="AG7410" s="179"/>
      <c r="AH7410" s="179"/>
      <c r="AI7410" s="179"/>
      <c r="AJ7410" s="179"/>
    </row>
    <row r="7411" spans="2:36" x14ac:dyDescent="0.3">
      <c r="B7411" s="224">
        <v>748800</v>
      </c>
      <c r="C7411" s="209">
        <v>318652</v>
      </c>
      <c r="D7411" s="206">
        <f t="shared" si="728"/>
        <v>0.42555021367521367</v>
      </c>
      <c r="E7411" s="208">
        <f t="shared" si="729"/>
        <v>0.45</v>
      </c>
      <c r="F7411" s="207">
        <v>17525.86</v>
      </c>
      <c r="G7411" s="207">
        <v>25492.16</v>
      </c>
      <c r="H7411" s="207">
        <v>28678.68</v>
      </c>
      <c r="I7411" s="214">
        <f t="shared" si="730"/>
        <v>300346</v>
      </c>
      <c r="J7411" s="211">
        <f t="shared" si="722"/>
        <v>0.40110309829059831</v>
      </c>
      <c r="K7411" s="212">
        <f t="shared" si="723"/>
        <v>0.45</v>
      </c>
      <c r="L7411" s="214">
        <f t="shared" si="724"/>
        <v>16519.03</v>
      </c>
      <c r="M7411" s="213">
        <f t="shared" si="725"/>
        <v>24027.68</v>
      </c>
      <c r="N7411" s="213">
        <f t="shared" si="726"/>
        <v>27031.14</v>
      </c>
      <c r="O7411" s="242">
        <f t="shared" si="727"/>
        <v>0.51529999999977005</v>
      </c>
      <c r="P7411" s="242"/>
      <c r="Q7411" s="179"/>
      <c r="R7411" s="179"/>
      <c r="S7411" s="179"/>
      <c r="T7411" s="179"/>
      <c r="U7411" s="179"/>
      <c r="V7411" s="179"/>
      <c r="W7411" s="179"/>
      <c r="X7411" s="179"/>
      <c r="Y7411" s="179"/>
      <c r="Z7411" s="179"/>
      <c r="AA7411" s="222"/>
      <c r="AB7411" s="222"/>
      <c r="AC7411" s="222"/>
      <c r="AD7411" s="179"/>
      <c r="AE7411" s="179"/>
      <c r="AF7411" s="179"/>
      <c r="AG7411" s="179"/>
      <c r="AH7411" s="179"/>
      <c r="AI7411" s="179"/>
      <c r="AJ7411" s="179"/>
    </row>
    <row r="7412" spans="2:36" x14ac:dyDescent="0.3">
      <c r="B7412" s="224">
        <v>748900</v>
      </c>
      <c r="C7412" s="209">
        <v>318697</v>
      </c>
      <c r="D7412" s="206">
        <f t="shared" si="728"/>
        <v>0.42555347843503805</v>
      </c>
      <c r="E7412" s="208">
        <f t="shared" si="729"/>
        <v>0.45</v>
      </c>
      <c r="F7412" s="207">
        <v>17528.330000000002</v>
      </c>
      <c r="G7412" s="207">
        <v>25495.759999999998</v>
      </c>
      <c r="H7412" s="207">
        <v>28682.73</v>
      </c>
      <c r="I7412" s="214">
        <f t="shared" si="730"/>
        <v>300391</v>
      </c>
      <c r="J7412" s="211">
        <f t="shared" si="722"/>
        <v>0.40110962745359863</v>
      </c>
      <c r="K7412" s="212">
        <f t="shared" si="723"/>
        <v>0.45</v>
      </c>
      <c r="L7412" s="214">
        <f t="shared" si="724"/>
        <v>16521.505000000001</v>
      </c>
      <c r="M7412" s="213">
        <f t="shared" si="725"/>
        <v>24031.279999999999</v>
      </c>
      <c r="N7412" s="213">
        <f t="shared" si="726"/>
        <v>27035.19</v>
      </c>
      <c r="O7412" s="242">
        <f t="shared" si="727"/>
        <v>0.51519999999996802</v>
      </c>
      <c r="P7412" s="242"/>
      <c r="Q7412" s="179"/>
      <c r="R7412" s="179"/>
      <c r="S7412" s="179"/>
      <c r="T7412" s="179"/>
      <c r="U7412" s="179"/>
      <c r="V7412" s="179"/>
      <c r="W7412" s="179"/>
      <c r="X7412" s="179"/>
      <c r="Y7412" s="179"/>
      <c r="Z7412" s="179"/>
      <c r="AA7412" s="222"/>
      <c r="AB7412" s="222"/>
      <c r="AC7412" s="222"/>
      <c r="AD7412" s="179"/>
      <c r="AE7412" s="179"/>
      <c r="AF7412" s="179"/>
      <c r="AG7412" s="179"/>
      <c r="AH7412" s="179"/>
      <c r="AI7412" s="179"/>
      <c r="AJ7412" s="179"/>
    </row>
    <row r="7413" spans="2:36" x14ac:dyDescent="0.3">
      <c r="B7413" s="224">
        <v>749000</v>
      </c>
      <c r="C7413" s="209">
        <v>318742</v>
      </c>
      <c r="D7413" s="206">
        <f t="shared" si="728"/>
        <v>0.42555674232309748</v>
      </c>
      <c r="E7413" s="208">
        <f t="shared" si="729"/>
        <v>0.45</v>
      </c>
      <c r="F7413" s="207">
        <v>17530.810000000001</v>
      </c>
      <c r="G7413" s="207">
        <v>25499.360000000001</v>
      </c>
      <c r="H7413" s="207">
        <v>28686.78</v>
      </c>
      <c r="I7413" s="214">
        <f t="shared" si="730"/>
        <v>300436</v>
      </c>
      <c r="J7413" s="211">
        <f t="shared" si="722"/>
        <v>0.40111615487316421</v>
      </c>
      <c r="K7413" s="212">
        <f t="shared" si="723"/>
        <v>0.45</v>
      </c>
      <c r="L7413" s="214">
        <f t="shared" si="724"/>
        <v>16523.98</v>
      </c>
      <c r="M7413" s="213">
        <f t="shared" si="725"/>
        <v>24034.880000000001</v>
      </c>
      <c r="N7413" s="213">
        <f t="shared" si="726"/>
        <v>27039.239999999998</v>
      </c>
      <c r="O7413" s="242">
        <f t="shared" si="727"/>
        <v>0.51529999999966092</v>
      </c>
      <c r="P7413" s="242"/>
      <c r="Q7413" s="179"/>
      <c r="R7413" s="179"/>
      <c r="S7413" s="179"/>
      <c r="T7413" s="179"/>
      <c r="U7413" s="179"/>
      <c r="V7413" s="179"/>
      <c r="W7413" s="179"/>
      <c r="X7413" s="179"/>
      <c r="Y7413" s="179"/>
      <c r="Z7413" s="179"/>
      <c r="AA7413" s="222"/>
      <c r="AB7413" s="222"/>
      <c r="AC7413" s="222"/>
      <c r="AD7413" s="179"/>
      <c r="AE7413" s="179"/>
      <c r="AF7413" s="179"/>
      <c r="AG7413" s="179"/>
      <c r="AH7413" s="179"/>
      <c r="AI7413" s="179"/>
      <c r="AJ7413" s="179"/>
    </row>
    <row r="7414" spans="2:36" x14ac:dyDescent="0.3">
      <c r="B7414" s="224">
        <v>749100</v>
      </c>
      <c r="C7414" s="209">
        <v>318787</v>
      </c>
      <c r="D7414" s="206">
        <f t="shared" si="728"/>
        <v>0.42556000533974103</v>
      </c>
      <c r="E7414" s="208">
        <f t="shared" si="729"/>
        <v>0.45</v>
      </c>
      <c r="F7414" s="207">
        <v>17533.28</v>
      </c>
      <c r="G7414" s="207">
        <v>25502.959999999999</v>
      </c>
      <c r="H7414" s="207">
        <v>28690.83</v>
      </c>
      <c r="I7414" s="214">
        <f t="shared" si="730"/>
        <v>300481</v>
      </c>
      <c r="J7414" s="211">
        <f t="shared" si="722"/>
        <v>0.40112268054999334</v>
      </c>
      <c r="K7414" s="212">
        <f t="shared" si="723"/>
        <v>0.45</v>
      </c>
      <c r="L7414" s="214">
        <f t="shared" si="724"/>
        <v>16526.455000000002</v>
      </c>
      <c r="M7414" s="213">
        <f t="shared" si="725"/>
        <v>24038.48</v>
      </c>
      <c r="N7414" s="213">
        <f t="shared" si="726"/>
        <v>27043.289999999997</v>
      </c>
      <c r="O7414" s="242">
        <f t="shared" si="727"/>
        <v>0.51520000000044097</v>
      </c>
      <c r="P7414" s="242"/>
      <c r="Q7414" s="179"/>
      <c r="R7414" s="179"/>
      <c r="S7414" s="179"/>
      <c r="T7414" s="179"/>
      <c r="U7414" s="179"/>
      <c r="V7414" s="179"/>
      <c r="W7414" s="179"/>
      <c r="X7414" s="179"/>
      <c r="Y7414" s="179"/>
      <c r="Z7414" s="179"/>
      <c r="AA7414" s="222"/>
      <c r="AB7414" s="222"/>
      <c r="AC7414" s="222"/>
      <c r="AD7414" s="179"/>
      <c r="AE7414" s="179"/>
      <c r="AF7414" s="179"/>
      <c r="AG7414" s="179"/>
      <c r="AH7414" s="179"/>
      <c r="AI7414" s="179"/>
      <c r="AJ7414" s="179"/>
    </row>
    <row r="7415" spans="2:36" x14ac:dyDescent="0.3">
      <c r="B7415" s="224">
        <v>749200</v>
      </c>
      <c r="C7415" s="209">
        <v>318832</v>
      </c>
      <c r="D7415" s="206">
        <f t="shared" si="728"/>
        <v>0.4255632674853177</v>
      </c>
      <c r="E7415" s="208">
        <f t="shared" si="729"/>
        <v>0.45</v>
      </c>
      <c r="F7415" s="207">
        <v>17535.759999999998</v>
      </c>
      <c r="G7415" s="207">
        <v>25506.560000000001</v>
      </c>
      <c r="H7415" s="207">
        <v>28694.880000000001</v>
      </c>
      <c r="I7415" s="214">
        <f t="shared" si="730"/>
        <v>300526</v>
      </c>
      <c r="J7415" s="211">
        <f t="shared" si="722"/>
        <v>0.40112920448478379</v>
      </c>
      <c r="K7415" s="212">
        <f t="shared" si="723"/>
        <v>0.45</v>
      </c>
      <c r="L7415" s="214">
        <f t="shared" si="724"/>
        <v>16528.93</v>
      </c>
      <c r="M7415" s="213">
        <f t="shared" si="725"/>
        <v>24042.080000000002</v>
      </c>
      <c r="N7415" s="213">
        <f t="shared" si="726"/>
        <v>27047.34</v>
      </c>
      <c r="O7415" s="242">
        <f t="shared" si="727"/>
        <v>0.51530000000013387</v>
      </c>
      <c r="P7415" s="242"/>
      <c r="Q7415" s="179"/>
      <c r="R7415" s="179"/>
      <c r="S7415" s="179"/>
      <c r="T7415" s="179"/>
      <c r="U7415" s="179"/>
      <c r="V7415" s="179"/>
      <c r="W7415" s="179"/>
      <c r="X7415" s="179"/>
      <c r="Y7415" s="179"/>
      <c r="Z7415" s="179"/>
      <c r="AA7415" s="222"/>
      <c r="AB7415" s="222"/>
      <c r="AC7415" s="222"/>
      <c r="AD7415" s="179"/>
      <c r="AE7415" s="179"/>
      <c r="AF7415" s="179"/>
      <c r="AG7415" s="179"/>
      <c r="AH7415" s="179"/>
      <c r="AI7415" s="179"/>
      <c r="AJ7415" s="179"/>
    </row>
    <row r="7416" spans="2:36" x14ac:dyDescent="0.3">
      <c r="B7416" s="224">
        <v>749300</v>
      </c>
      <c r="C7416" s="209">
        <v>318877</v>
      </c>
      <c r="D7416" s="206">
        <f t="shared" si="728"/>
        <v>0.42556652876017614</v>
      </c>
      <c r="E7416" s="208">
        <f t="shared" si="729"/>
        <v>0.45</v>
      </c>
      <c r="F7416" s="207">
        <v>17538.23</v>
      </c>
      <c r="G7416" s="207">
        <v>25510.16</v>
      </c>
      <c r="H7416" s="207">
        <v>28698.93</v>
      </c>
      <c r="I7416" s="214">
        <f t="shared" si="730"/>
        <v>300571</v>
      </c>
      <c r="J7416" s="211">
        <f t="shared" si="722"/>
        <v>0.401135726678233</v>
      </c>
      <c r="K7416" s="212">
        <f t="shared" si="723"/>
        <v>0.45</v>
      </c>
      <c r="L7416" s="214">
        <f t="shared" si="724"/>
        <v>16531.404999999999</v>
      </c>
      <c r="M7416" s="213">
        <f t="shared" si="725"/>
        <v>24045.68</v>
      </c>
      <c r="N7416" s="213">
        <f t="shared" si="726"/>
        <v>27051.39</v>
      </c>
      <c r="O7416" s="242">
        <f t="shared" si="727"/>
        <v>0.51519999999974975</v>
      </c>
      <c r="P7416" s="242"/>
      <c r="Q7416" s="179"/>
      <c r="R7416" s="179"/>
      <c r="S7416" s="179"/>
      <c r="T7416" s="179"/>
      <c r="U7416" s="179"/>
      <c r="V7416" s="179"/>
      <c r="W7416" s="179"/>
      <c r="X7416" s="179"/>
      <c r="Y7416" s="179"/>
      <c r="Z7416" s="179"/>
      <c r="AA7416" s="222"/>
      <c r="AB7416" s="222"/>
      <c r="AC7416" s="222"/>
      <c r="AD7416" s="179"/>
      <c r="AE7416" s="179"/>
      <c r="AF7416" s="179"/>
      <c r="AG7416" s="179"/>
      <c r="AH7416" s="179"/>
      <c r="AI7416" s="179"/>
      <c r="AJ7416" s="179"/>
    </row>
    <row r="7417" spans="2:36" x14ac:dyDescent="0.3">
      <c r="B7417" s="224">
        <v>749400</v>
      </c>
      <c r="C7417" s="209">
        <v>318922</v>
      </c>
      <c r="D7417" s="206">
        <f t="shared" si="728"/>
        <v>0.42556978916466509</v>
      </c>
      <c r="E7417" s="208">
        <f t="shared" si="729"/>
        <v>0.45</v>
      </c>
      <c r="F7417" s="207">
        <v>17540.71</v>
      </c>
      <c r="G7417" s="207">
        <v>25513.759999999998</v>
      </c>
      <c r="H7417" s="207">
        <v>28702.98</v>
      </c>
      <c r="I7417" s="214">
        <f t="shared" si="730"/>
        <v>300616</v>
      </c>
      <c r="J7417" s="211">
        <f t="shared" si="722"/>
        <v>0.40114224713103819</v>
      </c>
      <c r="K7417" s="212">
        <f t="shared" si="723"/>
        <v>0.45</v>
      </c>
      <c r="L7417" s="214">
        <f t="shared" si="724"/>
        <v>16533.88</v>
      </c>
      <c r="M7417" s="213">
        <f t="shared" si="725"/>
        <v>24049.279999999999</v>
      </c>
      <c r="N7417" s="213">
        <f t="shared" si="726"/>
        <v>27055.439999999999</v>
      </c>
      <c r="O7417" s="242">
        <f t="shared" si="727"/>
        <v>0.51530000000002474</v>
      </c>
      <c r="P7417" s="242"/>
      <c r="Q7417" s="179"/>
      <c r="R7417" s="179"/>
      <c r="S7417" s="179"/>
      <c r="T7417" s="179"/>
      <c r="U7417" s="179"/>
      <c r="V7417" s="179"/>
      <c r="W7417" s="179"/>
      <c r="X7417" s="179"/>
      <c r="Y7417" s="179"/>
      <c r="Z7417" s="179"/>
      <c r="AA7417" s="222"/>
      <c r="AB7417" s="222"/>
      <c r="AC7417" s="222"/>
      <c r="AD7417" s="179"/>
      <c r="AE7417" s="179"/>
      <c r="AF7417" s="179"/>
      <c r="AG7417" s="179"/>
      <c r="AH7417" s="179"/>
      <c r="AI7417" s="179"/>
      <c r="AJ7417" s="179"/>
    </row>
    <row r="7418" spans="2:36" x14ac:dyDescent="0.3">
      <c r="B7418" s="224">
        <v>749500</v>
      </c>
      <c r="C7418" s="209">
        <v>318967</v>
      </c>
      <c r="D7418" s="206">
        <f t="shared" si="728"/>
        <v>0.42557304869913276</v>
      </c>
      <c r="E7418" s="208">
        <f t="shared" si="729"/>
        <v>0.45</v>
      </c>
      <c r="F7418" s="207">
        <v>17543.18</v>
      </c>
      <c r="G7418" s="207">
        <v>25517.360000000001</v>
      </c>
      <c r="H7418" s="207">
        <v>28707.03</v>
      </c>
      <c r="I7418" s="214">
        <f t="shared" si="730"/>
        <v>300661</v>
      </c>
      <c r="J7418" s="211">
        <f t="shared" si="722"/>
        <v>0.40114876584389592</v>
      </c>
      <c r="K7418" s="212">
        <f t="shared" si="723"/>
        <v>0.45</v>
      </c>
      <c r="L7418" s="214">
        <f t="shared" si="724"/>
        <v>16536.355</v>
      </c>
      <c r="M7418" s="213">
        <f t="shared" si="725"/>
        <v>24052.880000000001</v>
      </c>
      <c r="N7418" s="213">
        <f t="shared" si="726"/>
        <v>27059.489999999998</v>
      </c>
      <c r="O7418" s="242">
        <f t="shared" si="727"/>
        <v>0.51519999999964061</v>
      </c>
      <c r="P7418" s="242"/>
      <c r="Q7418" s="179"/>
      <c r="R7418" s="179"/>
      <c r="S7418" s="179"/>
      <c r="T7418" s="179"/>
      <c r="U7418" s="179"/>
      <c r="V7418" s="179"/>
      <c r="W7418" s="179"/>
      <c r="X7418" s="179"/>
      <c r="Y7418" s="179"/>
      <c r="Z7418" s="179"/>
      <c r="AA7418" s="222"/>
      <c r="AB7418" s="222"/>
      <c r="AC7418" s="222"/>
      <c r="AD7418" s="179"/>
      <c r="AE7418" s="179"/>
      <c r="AF7418" s="179"/>
      <c r="AG7418" s="179"/>
      <c r="AH7418" s="179"/>
      <c r="AI7418" s="179"/>
      <c r="AJ7418" s="179"/>
    </row>
    <row r="7419" spans="2:36" x14ac:dyDescent="0.3">
      <c r="B7419" s="224">
        <v>749600</v>
      </c>
      <c r="C7419" s="209">
        <v>319012</v>
      </c>
      <c r="D7419" s="206">
        <f t="shared" si="728"/>
        <v>0.42557630736392743</v>
      </c>
      <c r="E7419" s="208">
        <f t="shared" si="729"/>
        <v>0.45</v>
      </c>
      <c r="F7419" s="207">
        <v>17545.66</v>
      </c>
      <c r="G7419" s="207">
        <v>25520.959999999999</v>
      </c>
      <c r="H7419" s="207">
        <v>28711.08</v>
      </c>
      <c r="I7419" s="214">
        <f t="shared" si="730"/>
        <v>300706</v>
      </c>
      <c r="J7419" s="211">
        <f t="shared" ref="J7419:J7482" si="731">I7419/$B7419</f>
        <v>0.40115528281750268</v>
      </c>
      <c r="K7419" s="212">
        <f t="shared" ref="K7419:K7482" si="732">(I7419-I7418)/($B7419-$B7418)</f>
        <v>0.45</v>
      </c>
      <c r="L7419" s="214">
        <f t="shared" si="724"/>
        <v>16538.830000000002</v>
      </c>
      <c r="M7419" s="213">
        <f t="shared" si="725"/>
        <v>24056.48</v>
      </c>
      <c r="N7419" s="213">
        <f t="shared" si="726"/>
        <v>27063.539999999997</v>
      </c>
      <c r="O7419" s="242">
        <f t="shared" si="727"/>
        <v>0.5152999999999156</v>
      </c>
      <c r="P7419" s="242"/>
      <c r="Q7419" s="179"/>
      <c r="R7419" s="179"/>
      <c r="S7419" s="179"/>
      <c r="T7419" s="179"/>
      <c r="U7419" s="179"/>
      <c r="V7419" s="179"/>
      <c r="W7419" s="179"/>
      <c r="X7419" s="179"/>
      <c r="Y7419" s="179"/>
      <c r="Z7419" s="179"/>
      <c r="AA7419" s="222"/>
      <c r="AB7419" s="222"/>
      <c r="AC7419" s="222"/>
      <c r="AD7419" s="179"/>
      <c r="AE7419" s="179"/>
      <c r="AF7419" s="179"/>
      <c r="AG7419" s="179"/>
      <c r="AH7419" s="179"/>
      <c r="AI7419" s="179"/>
      <c r="AJ7419" s="179"/>
    </row>
    <row r="7420" spans="2:36" x14ac:dyDescent="0.3">
      <c r="B7420" s="224">
        <v>749700</v>
      </c>
      <c r="C7420" s="209">
        <v>319057</v>
      </c>
      <c r="D7420" s="206">
        <f t="shared" si="728"/>
        <v>0.4255795651593971</v>
      </c>
      <c r="E7420" s="208">
        <f t="shared" si="729"/>
        <v>0.45</v>
      </c>
      <c r="F7420" s="207">
        <v>17548.13</v>
      </c>
      <c r="G7420" s="207">
        <v>25524.560000000001</v>
      </c>
      <c r="H7420" s="207">
        <v>28715.13</v>
      </c>
      <c r="I7420" s="214">
        <f t="shared" si="730"/>
        <v>300751</v>
      </c>
      <c r="J7420" s="211">
        <f t="shared" si="731"/>
        <v>0.40116179805255436</v>
      </c>
      <c r="K7420" s="212">
        <f t="shared" si="732"/>
        <v>0.45</v>
      </c>
      <c r="L7420" s="214">
        <f t="shared" si="724"/>
        <v>16541.305</v>
      </c>
      <c r="M7420" s="213">
        <f t="shared" si="725"/>
        <v>24060.080000000002</v>
      </c>
      <c r="N7420" s="213">
        <f t="shared" si="726"/>
        <v>27067.59</v>
      </c>
      <c r="O7420" s="242">
        <f t="shared" si="727"/>
        <v>0.51520000000007715</v>
      </c>
      <c r="P7420" s="242"/>
      <c r="Q7420" s="179"/>
      <c r="R7420" s="179"/>
      <c r="S7420" s="179"/>
      <c r="T7420" s="179"/>
      <c r="U7420" s="179"/>
      <c r="V7420" s="179"/>
      <c r="W7420" s="179"/>
      <c r="X7420" s="179"/>
      <c r="Y7420" s="179"/>
      <c r="Z7420" s="179"/>
      <c r="AA7420" s="222"/>
      <c r="AB7420" s="222"/>
      <c r="AC7420" s="222"/>
      <c r="AD7420" s="179"/>
      <c r="AE7420" s="179"/>
      <c r="AF7420" s="179"/>
      <c r="AG7420" s="179"/>
      <c r="AH7420" s="179"/>
      <c r="AI7420" s="179"/>
      <c r="AJ7420" s="179"/>
    </row>
    <row r="7421" spans="2:36" x14ac:dyDescent="0.3">
      <c r="B7421" s="224">
        <v>749800</v>
      </c>
      <c r="C7421" s="209">
        <v>319102</v>
      </c>
      <c r="D7421" s="206">
        <f t="shared" si="728"/>
        <v>0.42558282208588954</v>
      </c>
      <c r="E7421" s="208">
        <f t="shared" si="729"/>
        <v>0.45</v>
      </c>
      <c r="F7421" s="207">
        <v>17550.61</v>
      </c>
      <c r="G7421" s="207">
        <v>25528.16</v>
      </c>
      <c r="H7421" s="207">
        <v>28719.18</v>
      </c>
      <c r="I7421" s="214">
        <f t="shared" si="730"/>
        <v>300796</v>
      </c>
      <c r="J7421" s="211">
        <f t="shared" si="731"/>
        <v>0.40116831154974658</v>
      </c>
      <c r="K7421" s="212">
        <f t="shared" si="732"/>
        <v>0.45</v>
      </c>
      <c r="L7421" s="214">
        <f t="shared" si="724"/>
        <v>16543.78</v>
      </c>
      <c r="M7421" s="213">
        <f t="shared" si="725"/>
        <v>24063.68</v>
      </c>
      <c r="N7421" s="213">
        <f t="shared" si="726"/>
        <v>27071.64</v>
      </c>
      <c r="O7421" s="242">
        <f t="shared" si="727"/>
        <v>0.51529999999977005</v>
      </c>
      <c r="P7421" s="242"/>
      <c r="Q7421" s="179"/>
      <c r="R7421" s="179"/>
      <c r="S7421" s="179"/>
      <c r="T7421" s="179"/>
      <c r="U7421" s="179"/>
      <c r="V7421" s="179"/>
      <c r="W7421" s="179"/>
      <c r="X7421" s="179"/>
      <c r="Y7421" s="179"/>
      <c r="Z7421" s="179"/>
      <c r="AA7421" s="222"/>
      <c r="AB7421" s="222"/>
      <c r="AC7421" s="222"/>
      <c r="AD7421" s="179"/>
      <c r="AE7421" s="179"/>
      <c r="AF7421" s="179"/>
      <c r="AG7421" s="179"/>
      <c r="AH7421" s="179"/>
      <c r="AI7421" s="179"/>
      <c r="AJ7421" s="179"/>
    </row>
    <row r="7422" spans="2:36" x14ac:dyDescent="0.3">
      <c r="B7422" s="224">
        <v>749900</v>
      </c>
      <c r="C7422" s="209">
        <v>319147</v>
      </c>
      <c r="D7422" s="206">
        <f t="shared" si="728"/>
        <v>0.42558607814375249</v>
      </c>
      <c r="E7422" s="208">
        <f t="shared" si="729"/>
        <v>0.45</v>
      </c>
      <c r="F7422" s="207">
        <v>17553.080000000002</v>
      </c>
      <c r="G7422" s="207">
        <v>25531.759999999998</v>
      </c>
      <c r="H7422" s="207">
        <v>28723.23</v>
      </c>
      <c r="I7422" s="214">
        <f t="shared" si="730"/>
        <v>300841</v>
      </c>
      <c r="J7422" s="211">
        <f t="shared" si="731"/>
        <v>0.40117482330977466</v>
      </c>
      <c r="K7422" s="212">
        <f t="shared" si="732"/>
        <v>0.45</v>
      </c>
      <c r="L7422" s="214">
        <f t="shared" ref="L7422:L7485" si="733">I7422*5.5%</f>
        <v>16546.255000000001</v>
      </c>
      <c r="M7422" s="213">
        <f t="shared" ref="M7422:M7485" si="734">I7422*8%</f>
        <v>24067.279999999999</v>
      </c>
      <c r="N7422" s="213">
        <f t="shared" ref="N7422:N7485" si="735">I7422*9%</f>
        <v>27075.69</v>
      </c>
      <c r="O7422" s="242">
        <f t="shared" si="727"/>
        <v>0.51519999999996802</v>
      </c>
      <c r="P7422" s="242"/>
      <c r="Q7422" s="179"/>
      <c r="R7422" s="179"/>
      <c r="S7422" s="179"/>
      <c r="T7422" s="179"/>
      <c r="U7422" s="179"/>
      <c r="V7422" s="179"/>
      <c r="W7422" s="179"/>
      <c r="X7422" s="179"/>
      <c r="Y7422" s="179"/>
      <c r="Z7422" s="179"/>
      <c r="AA7422" s="222"/>
      <c r="AB7422" s="222"/>
      <c r="AC7422" s="222"/>
      <c r="AD7422" s="179"/>
      <c r="AE7422" s="179"/>
      <c r="AF7422" s="179"/>
      <c r="AG7422" s="179"/>
      <c r="AH7422" s="179"/>
      <c r="AI7422" s="179"/>
      <c r="AJ7422" s="179"/>
    </row>
    <row r="7423" spans="2:36" x14ac:dyDescent="0.3">
      <c r="B7423" s="224">
        <v>750000</v>
      </c>
      <c r="C7423" s="209">
        <v>319192</v>
      </c>
      <c r="D7423" s="206">
        <f t="shared" si="728"/>
        <v>0.42558933333333332</v>
      </c>
      <c r="E7423" s="208">
        <f t="shared" si="729"/>
        <v>0.45</v>
      </c>
      <c r="F7423" s="207">
        <v>17555.560000000001</v>
      </c>
      <c r="G7423" s="207">
        <v>25535.360000000001</v>
      </c>
      <c r="H7423" s="207">
        <v>28727.279999999999</v>
      </c>
      <c r="I7423" s="214">
        <f t="shared" si="730"/>
        <v>300886</v>
      </c>
      <c r="J7423" s="211">
        <f t="shared" si="731"/>
        <v>0.40118133333333333</v>
      </c>
      <c r="K7423" s="212">
        <f t="shared" si="732"/>
        <v>0.45</v>
      </c>
      <c r="L7423" s="214">
        <f t="shared" si="733"/>
        <v>16548.73</v>
      </c>
      <c r="M7423" s="213">
        <f t="shared" si="734"/>
        <v>24070.880000000001</v>
      </c>
      <c r="N7423" s="213">
        <f t="shared" si="735"/>
        <v>27079.739999999998</v>
      </c>
      <c r="O7423" s="242">
        <f t="shared" si="727"/>
        <v>0.51529999999966092</v>
      </c>
      <c r="P7423" s="242"/>
      <c r="Q7423" s="179"/>
      <c r="R7423" s="179"/>
      <c r="S7423" s="179"/>
      <c r="T7423" s="179"/>
      <c r="U7423" s="179"/>
      <c r="V7423" s="179"/>
      <c r="W7423" s="179"/>
      <c r="X7423" s="179"/>
      <c r="Y7423" s="179"/>
      <c r="Z7423" s="179"/>
      <c r="AA7423" s="222"/>
      <c r="AB7423" s="222"/>
      <c r="AC7423" s="222"/>
      <c r="AD7423" s="179"/>
      <c r="AE7423" s="179"/>
      <c r="AF7423" s="179"/>
      <c r="AG7423" s="179"/>
      <c r="AH7423" s="179"/>
      <c r="AI7423" s="179"/>
      <c r="AJ7423" s="179"/>
    </row>
    <row r="7424" spans="2:36" x14ac:dyDescent="0.3">
      <c r="B7424" s="224">
        <v>750100</v>
      </c>
      <c r="C7424" s="209">
        <v>319237</v>
      </c>
      <c r="D7424" s="206">
        <f t="shared" si="728"/>
        <v>0.42559258765497932</v>
      </c>
      <c r="E7424" s="208">
        <f t="shared" si="729"/>
        <v>0.45</v>
      </c>
      <c r="F7424" s="207">
        <v>17558.03</v>
      </c>
      <c r="G7424" s="207">
        <v>25538.959999999999</v>
      </c>
      <c r="H7424" s="207">
        <v>28731.33</v>
      </c>
      <c r="I7424" s="214">
        <f t="shared" si="730"/>
        <v>300931</v>
      </c>
      <c r="J7424" s="211">
        <f t="shared" si="731"/>
        <v>0.4011878416211172</v>
      </c>
      <c r="K7424" s="212">
        <f t="shared" si="732"/>
        <v>0.45</v>
      </c>
      <c r="L7424" s="214">
        <f t="shared" si="733"/>
        <v>16551.205000000002</v>
      </c>
      <c r="M7424" s="213">
        <f t="shared" si="734"/>
        <v>24074.48</v>
      </c>
      <c r="N7424" s="213">
        <f t="shared" si="735"/>
        <v>27083.789999999997</v>
      </c>
      <c r="O7424" s="242">
        <f t="shared" si="727"/>
        <v>0.51520000000044097</v>
      </c>
      <c r="P7424" s="242"/>
      <c r="Q7424" s="179"/>
      <c r="R7424" s="179"/>
      <c r="S7424" s="179"/>
      <c r="T7424" s="179"/>
      <c r="U7424" s="179"/>
      <c r="V7424" s="179"/>
      <c r="W7424" s="179"/>
      <c r="X7424" s="179"/>
      <c r="Y7424" s="179"/>
      <c r="Z7424" s="179"/>
      <c r="AA7424" s="222"/>
      <c r="AB7424" s="222"/>
      <c r="AC7424" s="222"/>
      <c r="AD7424" s="179"/>
      <c r="AE7424" s="179"/>
      <c r="AF7424" s="179"/>
      <c r="AG7424" s="179"/>
      <c r="AH7424" s="179"/>
      <c r="AI7424" s="179"/>
      <c r="AJ7424" s="179"/>
    </row>
    <row r="7425" spans="2:36" x14ac:dyDescent="0.3">
      <c r="B7425" s="224">
        <v>750200</v>
      </c>
      <c r="C7425" s="209">
        <v>319282</v>
      </c>
      <c r="D7425" s="206">
        <f t="shared" si="728"/>
        <v>0.42559584110903759</v>
      </c>
      <c r="E7425" s="208">
        <f t="shared" si="729"/>
        <v>0.45</v>
      </c>
      <c r="F7425" s="207">
        <v>17560.509999999998</v>
      </c>
      <c r="G7425" s="207">
        <v>25542.560000000001</v>
      </c>
      <c r="H7425" s="207">
        <v>28735.38</v>
      </c>
      <c r="I7425" s="214">
        <f t="shared" si="730"/>
        <v>300976</v>
      </c>
      <c r="J7425" s="211">
        <f t="shared" si="731"/>
        <v>0.40119434817382033</v>
      </c>
      <c r="K7425" s="212">
        <f t="shared" si="732"/>
        <v>0.45</v>
      </c>
      <c r="L7425" s="214">
        <f t="shared" si="733"/>
        <v>16553.68</v>
      </c>
      <c r="M7425" s="213">
        <f t="shared" si="734"/>
        <v>24078.080000000002</v>
      </c>
      <c r="N7425" s="213">
        <f t="shared" si="735"/>
        <v>27087.84</v>
      </c>
      <c r="O7425" s="242">
        <f t="shared" si="727"/>
        <v>0.51530000000013387</v>
      </c>
      <c r="P7425" s="242"/>
      <c r="Q7425" s="179"/>
      <c r="R7425" s="179"/>
      <c r="S7425" s="179"/>
      <c r="T7425" s="179"/>
      <c r="U7425" s="179"/>
      <c r="V7425" s="179"/>
      <c r="W7425" s="179"/>
      <c r="X7425" s="179"/>
      <c r="Y7425" s="179"/>
      <c r="Z7425" s="179"/>
      <c r="AA7425" s="222"/>
      <c r="AB7425" s="222"/>
      <c r="AC7425" s="222"/>
      <c r="AD7425" s="179"/>
      <c r="AE7425" s="179"/>
      <c r="AF7425" s="179"/>
      <c r="AG7425" s="179"/>
      <c r="AH7425" s="179"/>
      <c r="AI7425" s="179"/>
      <c r="AJ7425" s="179"/>
    </row>
    <row r="7426" spans="2:36" x14ac:dyDescent="0.3">
      <c r="B7426" s="224">
        <v>750300</v>
      </c>
      <c r="C7426" s="209">
        <v>319327</v>
      </c>
      <c r="D7426" s="206">
        <f t="shared" si="728"/>
        <v>0.42559909369585497</v>
      </c>
      <c r="E7426" s="208">
        <f t="shared" si="729"/>
        <v>0.45</v>
      </c>
      <c r="F7426" s="207">
        <v>17562.98</v>
      </c>
      <c r="G7426" s="207">
        <v>25546.16</v>
      </c>
      <c r="H7426" s="207">
        <v>28739.43</v>
      </c>
      <c r="I7426" s="214">
        <f t="shared" si="730"/>
        <v>301021</v>
      </c>
      <c r="J7426" s="211">
        <f t="shared" si="731"/>
        <v>0.40120085299213648</v>
      </c>
      <c r="K7426" s="212">
        <f t="shared" si="732"/>
        <v>0.45</v>
      </c>
      <c r="L7426" s="214">
        <f t="shared" si="733"/>
        <v>16556.154999999999</v>
      </c>
      <c r="M7426" s="213">
        <f t="shared" si="734"/>
        <v>24081.68</v>
      </c>
      <c r="N7426" s="213">
        <f t="shared" si="735"/>
        <v>27091.89</v>
      </c>
      <c r="O7426" s="242">
        <f t="shared" si="727"/>
        <v>0.51519999999974975</v>
      </c>
      <c r="P7426" s="242"/>
      <c r="Q7426" s="179"/>
      <c r="R7426" s="179"/>
      <c r="S7426" s="179"/>
      <c r="T7426" s="179"/>
      <c r="U7426" s="179"/>
      <c r="V7426" s="179"/>
      <c r="W7426" s="179"/>
      <c r="X7426" s="179"/>
      <c r="Y7426" s="179"/>
      <c r="Z7426" s="179"/>
      <c r="AA7426" s="222"/>
      <c r="AB7426" s="222"/>
      <c r="AC7426" s="222"/>
      <c r="AD7426" s="179"/>
      <c r="AE7426" s="179"/>
      <c r="AF7426" s="179"/>
      <c r="AG7426" s="179"/>
      <c r="AH7426" s="179"/>
      <c r="AI7426" s="179"/>
      <c r="AJ7426" s="179"/>
    </row>
    <row r="7427" spans="2:36" x14ac:dyDescent="0.3">
      <c r="B7427" s="224">
        <v>750400</v>
      </c>
      <c r="C7427" s="209">
        <v>319372</v>
      </c>
      <c r="D7427" s="206">
        <f t="shared" si="728"/>
        <v>0.42560234541577824</v>
      </c>
      <c r="E7427" s="208">
        <f t="shared" si="729"/>
        <v>0.45</v>
      </c>
      <c r="F7427" s="207">
        <v>17565.46</v>
      </c>
      <c r="G7427" s="207">
        <v>25549.759999999998</v>
      </c>
      <c r="H7427" s="207">
        <v>28743.48</v>
      </c>
      <c r="I7427" s="214">
        <f t="shared" si="730"/>
        <v>301066</v>
      </c>
      <c r="J7427" s="211">
        <f t="shared" si="731"/>
        <v>0.40120735607675906</v>
      </c>
      <c r="K7427" s="212">
        <f t="shared" si="732"/>
        <v>0.45</v>
      </c>
      <c r="L7427" s="214">
        <f t="shared" si="733"/>
        <v>16558.63</v>
      </c>
      <c r="M7427" s="213">
        <f t="shared" si="734"/>
        <v>24085.279999999999</v>
      </c>
      <c r="N7427" s="213">
        <f t="shared" si="735"/>
        <v>27095.94</v>
      </c>
      <c r="O7427" s="242">
        <f t="shared" si="727"/>
        <v>0.51530000000002474</v>
      </c>
      <c r="P7427" s="242"/>
      <c r="Q7427" s="179"/>
      <c r="R7427" s="179"/>
      <c r="S7427" s="179"/>
      <c r="T7427" s="179"/>
      <c r="U7427" s="179"/>
      <c r="V7427" s="179"/>
      <c r="W7427" s="179"/>
      <c r="X7427" s="179"/>
      <c r="Y7427" s="179"/>
      <c r="Z7427" s="179"/>
      <c r="AA7427" s="222"/>
      <c r="AB7427" s="222"/>
      <c r="AC7427" s="222"/>
      <c r="AD7427" s="179"/>
      <c r="AE7427" s="179"/>
      <c r="AF7427" s="179"/>
      <c r="AG7427" s="179"/>
      <c r="AH7427" s="179"/>
      <c r="AI7427" s="179"/>
      <c r="AJ7427" s="179"/>
    </row>
    <row r="7428" spans="2:36" x14ac:dyDescent="0.3">
      <c r="B7428" s="224">
        <v>750500</v>
      </c>
      <c r="C7428" s="209">
        <v>319417</v>
      </c>
      <c r="D7428" s="206">
        <f t="shared" si="728"/>
        <v>0.4256055962691539</v>
      </c>
      <c r="E7428" s="208">
        <f t="shared" si="729"/>
        <v>0.45</v>
      </c>
      <c r="F7428" s="207">
        <v>17567.93</v>
      </c>
      <c r="G7428" s="207">
        <v>25553.360000000001</v>
      </c>
      <c r="H7428" s="207">
        <v>28747.53</v>
      </c>
      <c r="I7428" s="214">
        <f t="shared" si="730"/>
        <v>301111</v>
      </c>
      <c r="J7428" s="211">
        <f t="shared" si="731"/>
        <v>0.40121385742838106</v>
      </c>
      <c r="K7428" s="212">
        <f t="shared" si="732"/>
        <v>0.45</v>
      </c>
      <c r="L7428" s="214">
        <f t="shared" si="733"/>
        <v>16561.105</v>
      </c>
      <c r="M7428" s="213">
        <f t="shared" si="734"/>
        <v>24088.880000000001</v>
      </c>
      <c r="N7428" s="213">
        <f t="shared" si="735"/>
        <v>27099.989999999998</v>
      </c>
      <c r="O7428" s="242">
        <f t="shared" si="727"/>
        <v>0.51519999999964061</v>
      </c>
      <c r="P7428" s="242"/>
      <c r="Q7428" s="179"/>
      <c r="R7428" s="179"/>
      <c r="S7428" s="179"/>
      <c r="T7428" s="179"/>
      <c r="U7428" s="179"/>
      <c r="V7428" s="179"/>
      <c r="W7428" s="179"/>
      <c r="X7428" s="179"/>
      <c r="Y7428" s="179"/>
      <c r="Z7428" s="179"/>
      <c r="AA7428" s="222"/>
      <c r="AB7428" s="222"/>
      <c r="AC7428" s="222"/>
      <c r="AD7428" s="179"/>
      <c r="AE7428" s="179"/>
      <c r="AF7428" s="179"/>
      <c r="AG7428" s="179"/>
      <c r="AH7428" s="179"/>
      <c r="AI7428" s="179"/>
      <c r="AJ7428" s="179"/>
    </row>
    <row r="7429" spans="2:36" x14ac:dyDescent="0.3">
      <c r="B7429" s="224">
        <v>750600</v>
      </c>
      <c r="C7429" s="209">
        <v>319462</v>
      </c>
      <c r="D7429" s="206">
        <f t="shared" si="728"/>
        <v>0.42560884625632828</v>
      </c>
      <c r="E7429" s="208">
        <f t="shared" si="729"/>
        <v>0.45</v>
      </c>
      <c r="F7429" s="207">
        <v>17570.41</v>
      </c>
      <c r="G7429" s="207">
        <v>25556.959999999999</v>
      </c>
      <c r="H7429" s="207">
        <v>28751.58</v>
      </c>
      <c r="I7429" s="214">
        <f t="shared" si="730"/>
        <v>301156</v>
      </c>
      <c r="J7429" s="211">
        <f t="shared" si="731"/>
        <v>0.40122035704769515</v>
      </c>
      <c r="K7429" s="212">
        <f t="shared" si="732"/>
        <v>0.45</v>
      </c>
      <c r="L7429" s="214">
        <f t="shared" si="733"/>
        <v>16563.580000000002</v>
      </c>
      <c r="M7429" s="213">
        <f t="shared" si="734"/>
        <v>24092.48</v>
      </c>
      <c r="N7429" s="213">
        <f t="shared" si="735"/>
        <v>27104.039999999997</v>
      </c>
      <c r="O7429" s="242">
        <f t="shared" ref="O7429:O7492" si="736">(C7429+F7429+H7429-C7428-F7428-H7428)/100</f>
        <v>0.5152999999999156</v>
      </c>
      <c r="P7429" s="242"/>
      <c r="Q7429" s="179"/>
      <c r="R7429" s="179"/>
      <c r="S7429" s="179"/>
      <c r="T7429" s="179"/>
      <c r="U7429" s="179"/>
      <c r="V7429" s="179"/>
      <c r="W7429" s="179"/>
      <c r="X7429" s="179"/>
      <c r="Y7429" s="179"/>
      <c r="Z7429" s="179"/>
      <c r="AA7429" s="222"/>
      <c r="AB7429" s="222"/>
      <c r="AC7429" s="222"/>
      <c r="AD7429" s="179"/>
      <c r="AE7429" s="179"/>
      <c r="AF7429" s="179"/>
      <c r="AG7429" s="179"/>
      <c r="AH7429" s="179"/>
      <c r="AI7429" s="179"/>
      <c r="AJ7429" s="179"/>
    </row>
    <row r="7430" spans="2:36" x14ac:dyDescent="0.3">
      <c r="B7430" s="224">
        <v>750700</v>
      </c>
      <c r="C7430" s="209">
        <v>319507</v>
      </c>
      <c r="D7430" s="206">
        <f t="shared" si="728"/>
        <v>0.42561209537764755</v>
      </c>
      <c r="E7430" s="208">
        <f t="shared" si="729"/>
        <v>0.45</v>
      </c>
      <c r="F7430" s="207">
        <v>17572.88</v>
      </c>
      <c r="G7430" s="207">
        <v>25560.560000000001</v>
      </c>
      <c r="H7430" s="207">
        <v>28755.63</v>
      </c>
      <c r="I7430" s="214">
        <f t="shared" si="730"/>
        <v>301201</v>
      </c>
      <c r="J7430" s="211">
        <f t="shared" si="731"/>
        <v>0.40122685493539362</v>
      </c>
      <c r="K7430" s="212">
        <f t="shared" si="732"/>
        <v>0.45</v>
      </c>
      <c r="L7430" s="214">
        <f t="shared" si="733"/>
        <v>16566.055</v>
      </c>
      <c r="M7430" s="213">
        <f t="shared" si="734"/>
        <v>24096.080000000002</v>
      </c>
      <c r="N7430" s="213">
        <f t="shared" si="735"/>
        <v>27108.09</v>
      </c>
      <c r="O7430" s="242">
        <f t="shared" si="736"/>
        <v>0.51520000000007715</v>
      </c>
      <c r="P7430" s="242"/>
      <c r="Q7430" s="179"/>
      <c r="R7430" s="179"/>
      <c r="S7430" s="179"/>
      <c r="T7430" s="179"/>
      <c r="U7430" s="179"/>
      <c r="V7430" s="179"/>
      <c r="W7430" s="179"/>
      <c r="X7430" s="179"/>
      <c r="Y7430" s="179"/>
      <c r="Z7430" s="179"/>
      <c r="AA7430" s="222"/>
      <c r="AB7430" s="222"/>
      <c r="AC7430" s="222"/>
      <c r="AD7430" s="179"/>
      <c r="AE7430" s="179"/>
      <c r="AF7430" s="179"/>
      <c r="AG7430" s="179"/>
      <c r="AH7430" s="179"/>
      <c r="AI7430" s="179"/>
      <c r="AJ7430" s="179"/>
    </row>
    <row r="7431" spans="2:36" x14ac:dyDescent="0.3">
      <c r="B7431" s="224">
        <v>750800</v>
      </c>
      <c r="C7431" s="209">
        <v>319552</v>
      </c>
      <c r="D7431" s="206">
        <f t="shared" si="728"/>
        <v>0.42561534363345765</v>
      </c>
      <c r="E7431" s="208">
        <f t="shared" si="729"/>
        <v>0.45</v>
      </c>
      <c r="F7431" s="207">
        <v>17575.36</v>
      </c>
      <c r="G7431" s="207">
        <v>25564.16</v>
      </c>
      <c r="H7431" s="207">
        <v>28759.68</v>
      </c>
      <c r="I7431" s="214">
        <f t="shared" si="730"/>
        <v>301246</v>
      </c>
      <c r="J7431" s="211">
        <f t="shared" si="731"/>
        <v>0.40123335109216834</v>
      </c>
      <c r="K7431" s="212">
        <f t="shared" si="732"/>
        <v>0.45</v>
      </c>
      <c r="L7431" s="214">
        <f t="shared" si="733"/>
        <v>16568.53</v>
      </c>
      <c r="M7431" s="213">
        <f t="shared" si="734"/>
        <v>24099.68</v>
      </c>
      <c r="N7431" s="213">
        <f t="shared" si="735"/>
        <v>27112.14</v>
      </c>
      <c r="O7431" s="242">
        <f t="shared" si="736"/>
        <v>0.51529999999977005</v>
      </c>
      <c r="P7431" s="242"/>
      <c r="Q7431" s="179"/>
      <c r="R7431" s="179"/>
      <c r="S7431" s="179"/>
      <c r="T7431" s="179"/>
      <c r="U7431" s="179"/>
      <c r="V7431" s="179"/>
      <c r="W7431" s="179"/>
      <c r="X7431" s="179"/>
      <c r="Y7431" s="179"/>
      <c r="Z7431" s="179"/>
      <c r="AA7431" s="222"/>
      <c r="AB7431" s="222"/>
      <c r="AC7431" s="222"/>
      <c r="AD7431" s="179"/>
      <c r="AE7431" s="179"/>
      <c r="AF7431" s="179"/>
      <c r="AG7431" s="179"/>
      <c r="AH7431" s="179"/>
      <c r="AI7431" s="179"/>
      <c r="AJ7431" s="179"/>
    </row>
    <row r="7432" spans="2:36" x14ac:dyDescent="0.3">
      <c r="B7432" s="224">
        <v>750900</v>
      </c>
      <c r="C7432" s="209">
        <v>319597</v>
      </c>
      <c r="D7432" s="206">
        <f t="shared" si="728"/>
        <v>0.42561859102410443</v>
      </c>
      <c r="E7432" s="208">
        <f t="shared" si="729"/>
        <v>0.45</v>
      </c>
      <c r="F7432" s="207">
        <v>17577.830000000002</v>
      </c>
      <c r="G7432" s="207">
        <v>25567.759999999998</v>
      </c>
      <c r="H7432" s="207">
        <v>28763.73</v>
      </c>
      <c r="I7432" s="214">
        <f t="shared" si="730"/>
        <v>301291</v>
      </c>
      <c r="J7432" s="211">
        <f t="shared" si="731"/>
        <v>0.40123984551871089</v>
      </c>
      <c r="K7432" s="212">
        <f t="shared" si="732"/>
        <v>0.45</v>
      </c>
      <c r="L7432" s="214">
        <f t="shared" si="733"/>
        <v>16571.005000000001</v>
      </c>
      <c r="M7432" s="213">
        <f t="shared" si="734"/>
        <v>24103.279999999999</v>
      </c>
      <c r="N7432" s="213">
        <f t="shared" si="735"/>
        <v>27116.19</v>
      </c>
      <c r="O7432" s="242">
        <f t="shared" si="736"/>
        <v>0.51519999999996802</v>
      </c>
      <c r="P7432" s="242"/>
      <c r="Q7432" s="179"/>
      <c r="R7432" s="179"/>
      <c r="S7432" s="179"/>
      <c r="T7432" s="179"/>
      <c r="U7432" s="179"/>
      <c r="V7432" s="179"/>
      <c r="W7432" s="179"/>
      <c r="X7432" s="179"/>
      <c r="Y7432" s="179"/>
      <c r="Z7432" s="179"/>
      <c r="AA7432" s="222"/>
      <c r="AB7432" s="222"/>
      <c r="AC7432" s="222"/>
      <c r="AD7432" s="179"/>
      <c r="AE7432" s="179"/>
      <c r="AF7432" s="179"/>
      <c r="AG7432" s="179"/>
      <c r="AH7432" s="179"/>
      <c r="AI7432" s="179"/>
      <c r="AJ7432" s="179"/>
    </row>
    <row r="7433" spans="2:36" x14ac:dyDescent="0.3">
      <c r="B7433" s="224">
        <v>751000</v>
      </c>
      <c r="C7433" s="209">
        <v>319642</v>
      </c>
      <c r="D7433" s="206">
        <f t="shared" si="728"/>
        <v>0.42562183754993343</v>
      </c>
      <c r="E7433" s="208">
        <f t="shared" si="729"/>
        <v>0.45</v>
      </c>
      <c r="F7433" s="207">
        <v>17580.310000000001</v>
      </c>
      <c r="G7433" s="207">
        <v>25571.360000000001</v>
      </c>
      <c r="H7433" s="207">
        <v>28767.78</v>
      </c>
      <c r="I7433" s="214">
        <f t="shared" si="730"/>
        <v>301336</v>
      </c>
      <c r="J7433" s="211">
        <f t="shared" si="731"/>
        <v>0.40124633821571237</v>
      </c>
      <c r="K7433" s="212">
        <f t="shared" si="732"/>
        <v>0.45</v>
      </c>
      <c r="L7433" s="214">
        <f t="shared" si="733"/>
        <v>16573.48</v>
      </c>
      <c r="M7433" s="213">
        <f t="shared" si="734"/>
        <v>24106.880000000001</v>
      </c>
      <c r="N7433" s="213">
        <f t="shared" si="735"/>
        <v>27120.239999999998</v>
      </c>
      <c r="O7433" s="242">
        <f t="shared" si="736"/>
        <v>0.51529999999966092</v>
      </c>
      <c r="P7433" s="242"/>
      <c r="Q7433" s="179"/>
      <c r="R7433" s="179"/>
      <c r="S7433" s="179"/>
      <c r="T7433" s="179"/>
      <c r="U7433" s="179"/>
      <c r="V7433" s="179"/>
      <c r="W7433" s="179"/>
      <c r="X7433" s="179"/>
      <c r="Y7433" s="179"/>
      <c r="Z7433" s="179"/>
      <c r="AA7433" s="222"/>
      <c r="AB7433" s="222"/>
      <c r="AC7433" s="222"/>
      <c r="AD7433" s="179"/>
      <c r="AE7433" s="179"/>
      <c r="AF7433" s="179"/>
      <c r="AG7433" s="179"/>
      <c r="AH7433" s="179"/>
      <c r="AI7433" s="179"/>
      <c r="AJ7433" s="179"/>
    </row>
    <row r="7434" spans="2:36" x14ac:dyDescent="0.3">
      <c r="B7434" s="224">
        <v>751100</v>
      </c>
      <c r="C7434" s="209">
        <v>319687</v>
      </c>
      <c r="D7434" s="206">
        <f t="shared" si="728"/>
        <v>0.42562508321129011</v>
      </c>
      <c r="E7434" s="208">
        <f t="shared" si="729"/>
        <v>0.45</v>
      </c>
      <c r="F7434" s="207">
        <v>17582.78</v>
      </c>
      <c r="G7434" s="207">
        <v>25574.959999999999</v>
      </c>
      <c r="H7434" s="207">
        <v>28771.83</v>
      </c>
      <c r="I7434" s="214">
        <f t="shared" si="730"/>
        <v>301381</v>
      </c>
      <c r="J7434" s="211">
        <f t="shared" si="731"/>
        <v>0.40125282918386368</v>
      </c>
      <c r="K7434" s="212">
        <f t="shared" si="732"/>
        <v>0.45</v>
      </c>
      <c r="L7434" s="214">
        <f t="shared" si="733"/>
        <v>16575.955000000002</v>
      </c>
      <c r="M7434" s="213">
        <f t="shared" si="734"/>
        <v>24110.48</v>
      </c>
      <c r="N7434" s="213">
        <f t="shared" si="735"/>
        <v>27124.289999999997</v>
      </c>
      <c r="O7434" s="242">
        <f t="shared" si="736"/>
        <v>0.51520000000044097</v>
      </c>
      <c r="P7434" s="242"/>
      <c r="Q7434" s="179"/>
      <c r="R7434" s="179"/>
      <c r="S7434" s="179"/>
      <c r="T7434" s="179"/>
      <c r="U7434" s="179"/>
      <c r="V7434" s="179"/>
      <c r="W7434" s="179"/>
      <c r="X7434" s="179"/>
      <c r="Y7434" s="179"/>
      <c r="Z7434" s="179"/>
      <c r="AA7434" s="222"/>
      <c r="AB7434" s="222"/>
      <c r="AC7434" s="222"/>
      <c r="AD7434" s="179"/>
      <c r="AE7434" s="179"/>
      <c r="AF7434" s="179"/>
      <c r="AG7434" s="179"/>
      <c r="AH7434" s="179"/>
      <c r="AI7434" s="179"/>
      <c r="AJ7434" s="179"/>
    </row>
    <row r="7435" spans="2:36" x14ac:dyDescent="0.3">
      <c r="B7435" s="224">
        <v>751200</v>
      </c>
      <c r="C7435" s="209">
        <v>319732</v>
      </c>
      <c r="D7435" s="206">
        <f t="shared" si="728"/>
        <v>0.42562832800851969</v>
      </c>
      <c r="E7435" s="208">
        <f t="shared" si="729"/>
        <v>0.45</v>
      </c>
      <c r="F7435" s="207">
        <v>17585.259999999998</v>
      </c>
      <c r="G7435" s="207">
        <v>25578.560000000001</v>
      </c>
      <c r="H7435" s="207">
        <v>28775.88</v>
      </c>
      <c r="I7435" s="214">
        <f t="shared" si="730"/>
        <v>301426</v>
      </c>
      <c r="J7435" s="211">
        <f t="shared" si="731"/>
        <v>0.40125931842385515</v>
      </c>
      <c r="K7435" s="212">
        <f t="shared" si="732"/>
        <v>0.45</v>
      </c>
      <c r="L7435" s="214">
        <f t="shared" si="733"/>
        <v>16578.43</v>
      </c>
      <c r="M7435" s="213">
        <f t="shared" si="734"/>
        <v>24114.080000000002</v>
      </c>
      <c r="N7435" s="213">
        <f t="shared" si="735"/>
        <v>27128.34</v>
      </c>
      <c r="O7435" s="242">
        <f t="shared" si="736"/>
        <v>0.51530000000013387</v>
      </c>
      <c r="P7435" s="242"/>
      <c r="Q7435" s="179"/>
      <c r="R7435" s="179"/>
      <c r="S7435" s="179"/>
      <c r="T7435" s="179"/>
      <c r="U7435" s="179"/>
      <c r="V7435" s="179"/>
      <c r="W7435" s="179"/>
      <c r="X7435" s="179"/>
      <c r="Y7435" s="179"/>
      <c r="Z7435" s="179"/>
      <c r="AA7435" s="222"/>
      <c r="AB7435" s="222"/>
      <c r="AC7435" s="222"/>
      <c r="AD7435" s="179"/>
      <c r="AE7435" s="179"/>
      <c r="AF7435" s="179"/>
      <c r="AG7435" s="179"/>
      <c r="AH7435" s="179"/>
      <c r="AI7435" s="179"/>
      <c r="AJ7435" s="179"/>
    </row>
    <row r="7436" spans="2:36" x14ac:dyDescent="0.3">
      <c r="B7436" s="224">
        <v>751300</v>
      </c>
      <c r="C7436" s="209">
        <v>319777</v>
      </c>
      <c r="D7436" s="206">
        <f t="shared" si="728"/>
        <v>0.42563157194196727</v>
      </c>
      <c r="E7436" s="208">
        <f t="shared" si="729"/>
        <v>0.45</v>
      </c>
      <c r="F7436" s="207">
        <v>17587.73</v>
      </c>
      <c r="G7436" s="207">
        <v>25582.16</v>
      </c>
      <c r="H7436" s="207">
        <v>28779.93</v>
      </c>
      <c r="I7436" s="214">
        <f t="shared" si="730"/>
        <v>301471</v>
      </c>
      <c r="J7436" s="211">
        <f t="shared" si="731"/>
        <v>0.40126580593637695</v>
      </c>
      <c r="K7436" s="212">
        <f t="shared" si="732"/>
        <v>0.45</v>
      </c>
      <c r="L7436" s="214">
        <f t="shared" si="733"/>
        <v>16580.904999999999</v>
      </c>
      <c r="M7436" s="213">
        <f t="shared" si="734"/>
        <v>24117.68</v>
      </c>
      <c r="N7436" s="213">
        <f t="shared" si="735"/>
        <v>27132.39</v>
      </c>
      <c r="O7436" s="242">
        <f t="shared" si="736"/>
        <v>0.51519999999974975</v>
      </c>
      <c r="P7436" s="242"/>
      <c r="Q7436" s="179"/>
      <c r="R7436" s="179"/>
      <c r="S7436" s="179"/>
      <c r="T7436" s="179"/>
      <c r="U7436" s="179"/>
      <c r="V7436" s="179"/>
      <c r="W7436" s="179"/>
      <c r="X7436" s="179"/>
      <c r="Y7436" s="179"/>
      <c r="Z7436" s="179"/>
      <c r="AA7436" s="222"/>
      <c r="AB7436" s="222"/>
      <c r="AC7436" s="222"/>
      <c r="AD7436" s="179"/>
      <c r="AE7436" s="179"/>
      <c r="AF7436" s="179"/>
      <c r="AG7436" s="179"/>
      <c r="AH7436" s="179"/>
      <c r="AI7436" s="179"/>
      <c r="AJ7436" s="179"/>
    </row>
    <row r="7437" spans="2:36" x14ac:dyDescent="0.3">
      <c r="B7437" s="224">
        <v>751400</v>
      </c>
      <c r="C7437" s="209">
        <v>319822</v>
      </c>
      <c r="D7437" s="206">
        <f t="shared" si="728"/>
        <v>0.42563481501197764</v>
      </c>
      <c r="E7437" s="208">
        <f t="shared" si="729"/>
        <v>0.45</v>
      </c>
      <c r="F7437" s="207">
        <v>17590.21</v>
      </c>
      <c r="G7437" s="207">
        <v>25585.759999999998</v>
      </c>
      <c r="H7437" s="207">
        <v>28783.98</v>
      </c>
      <c r="I7437" s="214">
        <f t="shared" si="730"/>
        <v>301516</v>
      </c>
      <c r="J7437" s="211">
        <f t="shared" si="731"/>
        <v>0.4012722917221187</v>
      </c>
      <c r="K7437" s="212">
        <f t="shared" si="732"/>
        <v>0.45</v>
      </c>
      <c r="L7437" s="214">
        <f t="shared" si="733"/>
        <v>16583.38</v>
      </c>
      <c r="M7437" s="213">
        <f t="shared" si="734"/>
        <v>24121.279999999999</v>
      </c>
      <c r="N7437" s="213">
        <f t="shared" si="735"/>
        <v>27136.44</v>
      </c>
      <c r="O7437" s="242">
        <f t="shared" si="736"/>
        <v>0.51530000000002474</v>
      </c>
      <c r="P7437" s="242"/>
      <c r="Q7437" s="179"/>
      <c r="R7437" s="179"/>
      <c r="S7437" s="179"/>
      <c r="T7437" s="179"/>
      <c r="U7437" s="179"/>
      <c r="V7437" s="179"/>
      <c r="W7437" s="179"/>
      <c r="X7437" s="179"/>
      <c r="Y7437" s="179"/>
      <c r="Z7437" s="179"/>
      <c r="AA7437" s="222"/>
      <c r="AB7437" s="222"/>
      <c r="AC7437" s="222"/>
      <c r="AD7437" s="179"/>
      <c r="AE7437" s="179"/>
      <c r="AF7437" s="179"/>
      <c r="AG7437" s="179"/>
      <c r="AH7437" s="179"/>
      <c r="AI7437" s="179"/>
      <c r="AJ7437" s="179"/>
    </row>
    <row r="7438" spans="2:36" x14ac:dyDescent="0.3">
      <c r="B7438" s="224">
        <v>751500</v>
      </c>
      <c r="C7438" s="209">
        <v>319867</v>
      </c>
      <c r="D7438" s="206">
        <f t="shared" si="728"/>
        <v>0.42563805721889553</v>
      </c>
      <c r="E7438" s="208">
        <f t="shared" si="729"/>
        <v>0.45</v>
      </c>
      <c r="F7438" s="207">
        <v>17592.68</v>
      </c>
      <c r="G7438" s="207">
        <v>25589.360000000001</v>
      </c>
      <c r="H7438" s="207">
        <v>28788.03</v>
      </c>
      <c r="I7438" s="214">
        <f t="shared" si="730"/>
        <v>301561</v>
      </c>
      <c r="J7438" s="211">
        <f t="shared" si="731"/>
        <v>0.40127877578176979</v>
      </c>
      <c r="K7438" s="212">
        <f t="shared" si="732"/>
        <v>0.45</v>
      </c>
      <c r="L7438" s="214">
        <f t="shared" si="733"/>
        <v>16585.855</v>
      </c>
      <c r="M7438" s="213">
        <f t="shared" si="734"/>
        <v>24124.880000000001</v>
      </c>
      <c r="N7438" s="213">
        <f t="shared" si="735"/>
        <v>27140.489999999998</v>
      </c>
      <c r="O7438" s="242">
        <f t="shared" si="736"/>
        <v>0.51519999999964061</v>
      </c>
      <c r="P7438" s="242"/>
      <c r="Q7438" s="179"/>
      <c r="R7438" s="179"/>
      <c r="S7438" s="179"/>
      <c r="T7438" s="179"/>
      <c r="U7438" s="179"/>
      <c r="V7438" s="179"/>
      <c r="W7438" s="179"/>
      <c r="X7438" s="179"/>
      <c r="Y7438" s="179"/>
      <c r="Z7438" s="179"/>
      <c r="AA7438" s="222"/>
      <c r="AB7438" s="222"/>
      <c r="AC7438" s="222"/>
      <c r="AD7438" s="179"/>
      <c r="AE7438" s="179"/>
      <c r="AF7438" s="179"/>
      <c r="AG7438" s="179"/>
      <c r="AH7438" s="179"/>
      <c r="AI7438" s="179"/>
      <c r="AJ7438" s="179"/>
    </row>
    <row r="7439" spans="2:36" x14ac:dyDescent="0.3">
      <c r="B7439" s="224">
        <v>751600</v>
      </c>
      <c r="C7439" s="209">
        <v>319912</v>
      </c>
      <c r="D7439" s="206">
        <f t="shared" si="728"/>
        <v>0.42564129856306548</v>
      </c>
      <c r="E7439" s="208">
        <f t="shared" si="729"/>
        <v>0.45</v>
      </c>
      <c r="F7439" s="207">
        <v>17595.16</v>
      </c>
      <c r="G7439" s="207">
        <v>25592.959999999999</v>
      </c>
      <c r="H7439" s="207">
        <v>28792.080000000002</v>
      </c>
      <c r="I7439" s="214">
        <f t="shared" si="730"/>
        <v>301606</v>
      </c>
      <c r="J7439" s="211">
        <f t="shared" si="731"/>
        <v>0.40128525811601917</v>
      </c>
      <c r="K7439" s="212">
        <f t="shared" si="732"/>
        <v>0.45</v>
      </c>
      <c r="L7439" s="214">
        <f t="shared" si="733"/>
        <v>16588.330000000002</v>
      </c>
      <c r="M7439" s="213">
        <f t="shared" si="734"/>
        <v>24128.48</v>
      </c>
      <c r="N7439" s="213">
        <f t="shared" si="735"/>
        <v>27144.539999999997</v>
      </c>
      <c r="O7439" s="242">
        <f t="shared" si="736"/>
        <v>0.5152999999999156</v>
      </c>
      <c r="P7439" s="242"/>
      <c r="Q7439" s="179"/>
      <c r="R7439" s="179"/>
      <c r="S7439" s="179"/>
      <c r="T7439" s="179"/>
      <c r="U7439" s="179"/>
      <c r="V7439" s="179"/>
      <c r="W7439" s="179"/>
      <c r="X7439" s="179"/>
      <c r="Y7439" s="179"/>
      <c r="Z7439" s="179"/>
      <c r="AA7439" s="222"/>
      <c r="AB7439" s="222"/>
      <c r="AC7439" s="222"/>
      <c r="AD7439" s="179"/>
      <c r="AE7439" s="179"/>
      <c r="AF7439" s="179"/>
      <c r="AG7439" s="179"/>
      <c r="AH7439" s="179"/>
      <c r="AI7439" s="179"/>
      <c r="AJ7439" s="179"/>
    </row>
    <row r="7440" spans="2:36" x14ac:dyDescent="0.3">
      <c r="B7440" s="224">
        <v>751700</v>
      </c>
      <c r="C7440" s="209">
        <v>319957</v>
      </c>
      <c r="D7440" s="206">
        <f t="shared" si="728"/>
        <v>0.42564453904483174</v>
      </c>
      <c r="E7440" s="208">
        <f t="shared" si="729"/>
        <v>0.45</v>
      </c>
      <c r="F7440" s="207">
        <v>17597.63</v>
      </c>
      <c r="G7440" s="207">
        <v>25596.560000000001</v>
      </c>
      <c r="H7440" s="207">
        <v>28796.13</v>
      </c>
      <c r="I7440" s="214">
        <f t="shared" si="730"/>
        <v>301651</v>
      </c>
      <c r="J7440" s="211">
        <f t="shared" si="731"/>
        <v>0.4012917387255554</v>
      </c>
      <c r="K7440" s="212">
        <f t="shared" si="732"/>
        <v>0.45</v>
      </c>
      <c r="L7440" s="214">
        <f t="shared" si="733"/>
        <v>16590.805</v>
      </c>
      <c r="M7440" s="213">
        <f t="shared" si="734"/>
        <v>24132.080000000002</v>
      </c>
      <c r="N7440" s="213">
        <f t="shared" si="735"/>
        <v>27148.59</v>
      </c>
      <c r="O7440" s="242">
        <f t="shared" si="736"/>
        <v>0.51520000000007715</v>
      </c>
      <c r="P7440" s="242"/>
      <c r="Q7440" s="179"/>
      <c r="R7440" s="179"/>
      <c r="S7440" s="179"/>
      <c r="T7440" s="179"/>
      <c r="U7440" s="179"/>
      <c r="V7440" s="179"/>
      <c r="W7440" s="179"/>
      <c r="X7440" s="179"/>
      <c r="Y7440" s="179"/>
      <c r="Z7440" s="179"/>
      <c r="AA7440" s="222"/>
      <c r="AB7440" s="222"/>
      <c r="AC7440" s="222"/>
      <c r="AD7440" s="179"/>
      <c r="AE7440" s="179"/>
      <c r="AF7440" s="179"/>
      <c r="AG7440" s="179"/>
      <c r="AH7440" s="179"/>
      <c r="AI7440" s="179"/>
      <c r="AJ7440" s="179"/>
    </row>
    <row r="7441" spans="2:36" x14ac:dyDescent="0.3">
      <c r="B7441" s="224">
        <v>751800</v>
      </c>
      <c r="C7441" s="209">
        <v>320002</v>
      </c>
      <c r="D7441" s="206">
        <f t="shared" si="728"/>
        <v>0.42564777866453846</v>
      </c>
      <c r="E7441" s="208">
        <f t="shared" si="729"/>
        <v>0.45</v>
      </c>
      <c r="F7441" s="207">
        <v>17600.11</v>
      </c>
      <c r="G7441" s="207">
        <v>25600.16</v>
      </c>
      <c r="H7441" s="207">
        <v>28800.18</v>
      </c>
      <c r="I7441" s="214">
        <f t="shared" si="730"/>
        <v>301696</v>
      </c>
      <c r="J7441" s="211">
        <f t="shared" si="731"/>
        <v>0.40129821761106677</v>
      </c>
      <c r="K7441" s="212">
        <f t="shared" si="732"/>
        <v>0.45</v>
      </c>
      <c r="L7441" s="214">
        <f t="shared" si="733"/>
        <v>16593.28</v>
      </c>
      <c r="M7441" s="213">
        <f t="shared" si="734"/>
        <v>24135.68</v>
      </c>
      <c r="N7441" s="213">
        <f t="shared" si="735"/>
        <v>27152.639999999999</v>
      </c>
      <c r="O7441" s="242">
        <f t="shared" si="736"/>
        <v>0.51529999999977005</v>
      </c>
      <c r="P7441" s="242"/>
      <c r="Q7441" s="179"/>
      <c r="R7441" s="179"/>
      <c r="S7441" s="179"/>
      <c r="T7441" s="179"/>
      <c r="U7441" s="179"/>
      <c r="V7441" s="179"/>
      <c r="W7441" s="179"/>
      <c r="X7441" s="179"/>
      <c r="Y7441" s="179"/>
      <c r="Z7441" s="179"/>
      <c r="AA7441" s="222"/>
      <c r="AB7441" s="222"/>
      <c r="AC7441" s="222"/>
      <c r="AD7441" s="179"/>
      <c r="AE7441" s="179"/>
      <c r="AF7441" s="179"/>
      <c r="AG7441" s="179"/>
      <c r="AH7441" s="179"/>
      <c r="AI7441" s="179"/>
      <c r="AJ7441" s="179"/>
    </row>
    <row r="7442" spans="2:36" x14ac:dyDescent="0.3">
      <c r="B7442" s="224">
        <v>751900</v>
      </c>
      <c r="C7442" s="209">
        <v>320047</v>
      </c>
      <c r="D7442" s="206">
        <f t="shared" si="728"/>
        <v>0.42565101742252959</v>
      </c>
      <c r="E7442" s="208">
        <f t="shared" si="729"/>
        <v>0.45</v>
      </c>
      <c r="F7442" s="207">
        <v>17602.580000000002</v>
      </c>
      <c r="G7442" s="207">
        <v>25603.759999999998</v>
      </c>
      <c r="H7442" s="207">
        <v>28804.23</v>
      </c>
      <c r="I7442" s="214">
        <f t="shared" si="730"/>
        <v>301741</v>
      </c>
      <c r="J7442" s="211">
        <f t="shared" si="731"/>
        <v>0.4013046947732411</v>
      </c>
      <c r="K7442" s="212">
        <f t="shared" si="732"/>
        <v>0.45</v>
      </c>
      <c r="L7442" s="214">
        <f t="shared" si="733"/>
        <v>16595.755000000001</v>
      </c>
      <c r="M7442" s="213">
        <f t="shared" si="734"/>
        <v>24139.279999999999</v>
      </c>
      <c r="N7442" s="213">
        <f t="shared" si="735"/>
        <v>27156.69</v>
      </c>
      <c r="O7442" s="242">
        <f t="shared" si="736"/>
        <v>0.51519999999996802</v>
      </c>
      <c r="P7442" s="242"/>
      <c r="Q7442" s="179"/>
      <c r="R7442" s="179"/>
      <c r="S7442" s="179"/>
      <c r="T7442" s="179"/>
      <c r="U7442" s="179"/>
      <c r="V7442" s="179"/>
      <c r="W7442" s="179"/>
      <c r="X7442" s="179"/>
      <c r="Y7442" s="179"/>
      <c r="Z7442" s="179"/>
      <c r="AA7442" s="222"/>
      <c r="AB7442" s="222"/>
      <c r="AC7442" s="222"/>
      <c r="AD7442" s="179"/>
      <c r="AE7442" s="179"/>
      <c r="AF7442" s="179"/>
      <c r="AG7442" s="179"/>
      <c r="AH7442" s="179"/>
      <c r="AI7442" s="179"/>
      <c r="AJ7442" s="179"/>
    </row>
    <row r="7443" spans="2:36" x14ac:dyDescent="0.3">
      <c r="B7443" s="224">
        <v>752000</v>
      </c>
      <c r="C7443" s="209">
        <v>320092</v>
      </c>
      <c r="D7443" s="206">
        <f t="shared" si="728"/>
        <v>0.42565425531914891</v>
      </c>
      <c r="E7443" s="208">
        <f t="shared" si="729"/>
        <v>0.45</v>
      </c>
      <c r="F7443" s="207">
        <v>17605.060000000001</v>
      </c>
      <c r="G7443" s="207">
        <v>25607.360000000001</v>
      </c>
      <c r="H7443" s="207">
        <v>28808.28</v>
      </c>
      <c r="I7443" s="214">
        <f t="shared" si="730"/>
        <v>301786</v>
      </c>
      <c r="J7443" s="211">
        <f t="shared" si="731"/>
        <v>0.40131117021276597</v>
      </c>
      <c r="K7443" s="212">
        <f t="shared" si="732"/>
        <v>0.45</v>
      </c>
      <c r="L7443" s="214">
        <f t="shared" si="733"/>
        <v>16598.23</v>
      </c>
      <c r="M7443" s="213">
        <f t="shared" si="734"/>
        <v>24142.880000000001</v>
      </c>
      <c r="N7443" s="213">
        <f t="shared" si="735"/>
        <v>27160.739999999998</v>
      </c>
      <c r="O7443" s="242">
        <f t="shared" si="736"/>
        <v>0.51529999999966092</v>
      </c>
      <c r="P7443" s="242"/>
      <c r="Q7443" s="179"/>
      <c r="R7443" s="179"/>
      <c r="S7443" s="179"/>
      <c r="T7443" s="179"/>
      <c r="U7443" s="179"/>
      <c r="V7443" s="179"/>
      <c r="W7443" s="179"/>
      <c r="X7443" s="179"/>
      <c r="Y7443" s="179"/>
      <c r="Z7443" s="179"/>
      <c r="AA7443" s="222"/>
      <c r="AB7443" s="222"/>
      <c r="AC7443" s="222"/>
      <c r="AD7443" s="179"/>
      <c r="AE7443" s="179"/>
      <c r="AF7443" s="179"/>
      <c r="AG7443" s="179"/>
      <c r="AH7443" s="179"/>
      <c r="AI7443" s="179"/>
      <c r="AJ7443" s="179"/>
    </row>
    <row r="7444" spans="2:36" x14ac:dyDescent="0.3">
      <c r="B7444" s="224">
        <v>752100</v>
      </c>
      <c r="C7444" s="209">
        <v>320137</v>
      </c>
      <c r="D7444" s="206">
        <f t="shared" si="728"/>
        <v>0.42565749235474004</v>
      </c>
      <c r="E7444" s="208">
        <f t="shared" si="729"/>
        <v>0.45</v>
      </c>
      <c r="F7444" s="207">
        <v>17607.53</v>
      </c>
      <c r="G7444" s="207">
        <v>25610.959999999999</v>
      </c>
      <c r="H7444" s="207">
        <v>28812.33</v>
      </c>
      <c r="I7444" s="214">
        <f t="shared" si="730"/>
        <v>301831</v>
      </c>
      <c r="J7444" s="211">
        <f t="shared" si="731"/>
        <v>0.40131764393032843</v>
      </c>
      <c r="K7444" s="212">
        <f t="shared" si="732"/>
        <v>0.45</v>
      </c>
      <c r="L7444" s="214">
        <f t="shared" si="733"/>
        <v>16600.705000000002</v>
      </c>
      <c r="M7444" s="213">
        <f t="shared" si="734"/>
        <v>24146.48</v>
      </c>
      <c r="N7444" s="213">
        <f t="shared" si="735"/>
        <v>27164.789999999997</v>
      </c>
      <c r="O7444" s="242">
        <f t="shared" si="736"/>
        <v>0.51520000000044097</v>
      </c>
      <c r="P7444" s="242"/>
      <c r="Q7444" s="179"/>
      <c r="R7444" s="179"/>
      <c r="S7444" s="179"/>
      <c r="T7444" s="179"/>
      <c r="U7444" s="179"/>
      <c r="V7444" s="179"/>
      <c r="W7444" s="179"/>
      <c r="X7444" s="179"/>
      <c r="Y7444" s="179"/>
      <c r="Z7444" s="179"/>
      <c r="AA7444" s="222"/>
      <c r="AB7444" s="222"/>
      <c r="AC7444" s="222"/>
      <c r="AD7444" s="179"/>
      <c r="AE7444" s="179"/>
      <c r="AF7444" s="179"/>
      <c r="AG7444" s="179"/>
      <c r="AH7444" s="179"/>
      <c r="AI7444" s="179"/>
      <c r="AJ7444" s="179"/>
    </row>
    <row r="7445" spans="2:36" x14ac:dyDescent="0.3">
      <c r="B7445" s="224">
        <v>752200</v>
      </c>
      <c r="C7445" s="209">
        <v>320182</v>
      </c>
      <c r="D7445" s="206">
        <f t="shared" si="728"/>
        <v>0.42566072852964637</v>
      </c>
      <c r="E7445" s="208">
        <f t="shared" si="729"/>
        <v>0.45</v>
      </c>
      <c r="F7445" s="207">
        <v>17610.009999999998</v>
      </c>
      <c r="G7445" s="207">
        <v>25614.560000000001</v>
      </c>
      <c r="H7445" s="207">
        <v>28816.38</v>
      </c>
      <c r="I7445" s="214">
        <f t="shared" si="730"/>
        <v>301876</v>
      </c>
      <c r="J7445" s="211">
        <f t="shared" si="731"/>
        <v>0.40132411592661527</v>
      </c>
      <c r="K7445" s="212">
        <f t="shared" si="732"/>
        <v>0.45</v>
      </c>
      <c r="L7445" s="214">
        <f t="shared" si="733"/>
        <v>16603.18</v>
      </c>
      <c r="M7445" s="213">
        <f t="shared" si="734"/>
        <v>24150.080000000002</v>
      </c>
      <c r="N7445" s="213">
        <f t="shared" si="735"/>
        <v>27168.84</v>
      </c>
      <c r="O7445" s="242">
        <f t="shared" si="736"/>
        <v>0.51530000000013387</v>
      </c>
      <c r="P7445" s="242"/>
      <c r="Q7445" s="179"/>
      <c r="R7445" s="179"/>
      <c r="S7445" s="179"/>
      <c r="T7445" s="179"/>
      <c r="U7445" s="179"/>
      <c r="V7445" s="179"/>
      <c r="W7445" s="179"/>
      <c r="X7445" s="179"/>
      <c r="Y7445" s="179"/>
      <c r="Z7445" s="179"/>
      <c r="AA7445" s="222"/>
      <c r="AB7445" s="222"/>
      <c r="AC7445" s="222"/>
      <c r="AD7445" s="179"/>
      <c r="AE7445" s="179"/>
      <c r="AF7445" s="179"/>
      <c r="AG7445" s="179"/>
      <c r="AH7445" s="179"/>
      <c r="AI7445" s="179"/>
      <c r="AJ7445" s="179"/>
    </row>
    <row r="7446" spans="2:36" x14ac:dyDescent="0.3">
      <c r="B7446" s="224">
        <v>752300</v>
      </c>
      <c r="C7446" s="209">
        <v>320227</v>
      </c>
      <c r="D7446" s="206">
        <f t="shared" si="728"/>
        <v>0.42566396384421107</v>
      </c>
      <c r="E7446" s="208">
        <f t="shared" si="729"/>
        <v>0.45</v>
      </c>
      <c r="F7446" s="207">
        <v>17612.48</v>
      </c>
      <c r="G7446" s="207">
        <v>25618.16</v>
      </c>
      <c r="H7446" s="207">
        <v>28820.43</v>
      </c>
      <c r="I7446" s="214">
        <f t="shared" si="730"/>
        <v>301921</v>
      </c>
      <c r="J7446" s="211">
        <f t="shared" si="731"/>
        <v>0.40133058620231293</v>
      </c>
      <c r="K7446" s="212">
        <f t="shared" si="732"/>
        <v>0.45</v>
      </c>
      <c r="L7446" s="214">
        <f t="shared" si="733"/>
        <v>16605.654999999999</v>
      </c>
      <c r="M7446" s="213">
        <f t="shared" si="734"/>
        <v>24153.68</v>
      </c>
      <c r="N7446" s="213">
        <f t="shared" si="735"/>
        <v>27172.89</v>
      </c>
      <c r="O7446" s="242">
        <f t="shared" si="736"/>
        <v>0.51519999999974975</v>
      </c>
      <c r="P7446" s="242"/>
      <c r="Q7446" s="179"/>
      <c r="R7446" s="179"/>
      <c r="S7446" s="179"/>
      <c r="T7446" s="179"/>
      <c r="U7446" s="179"/>
      <c r="V7446" s="179"/>
      <c r="W7446" s="179"/>
      <c r="X7446" s="179"/>
      <c r="Y7446" s="179"/>
      <c r="Z7446" s="179"/>
      <c r="AA7446" s="222"/>
      <c r="AB7446" s="222"/>
      <c r="AC7446" s="222"/>
      <c r="AD7446" s="179"/>
      <c r="AE7446" s="179"/>
      <c r="AF7446" s="179"/>
      <c r="AG7446" s="179"/>
      <c r="AH7446" s="179"/>
      <c r="AI7446" s="179"/>
      <c r="AJ7446" s="179"/>
    </row>
    <row r="7447" spans="2:36" x14ac:dyDescent="0.3">
      <c r="B7447" s="224">
        <v>752400</v>
      </c>
      <c r="C7447" s="209">
        <v>320272</v>
      </c>
      <c r="D7447" s="206">
        <f t="shared" si="728"/>
        <v>0.42566719829877725</v>
      </c>
      <c r="E7447" s="208">
        <f t="shared" si="729"/>
        <v>0.45</v>
      </c>
      <c r="F7447" s="207">
        <v>17614.96</v>
      </c>
      <c r="G7447" s="207">
        <v>25621.759999999998</v>
      </c>
      <c r="H7447" s="207">
        <v>28824.48</v>
      </c>
      <c r="I7447" s="214">
        <f t="shared" si="730"/>
        <v>301966</v>
      </c>
      <c r="J7447" s="211">
        <f t="shared" si="731"/>
        <v>0.40133705475810738</v>
      </c>
      <c r="K7447" s="212">
        <f t="shared" si="732"/>
        <v>0.45</v>
      </c>
      <c r="L7447" s="214">
        <f t="shared" si="733"/>
        <v>16608.13</v>
      </c>
      <c r="M7447" s="213">
        <f t="shared" si="734"/>
        <v>24157.279999999999</v>
      </c>
      <c r="N7447" s="213">
        <f t="shared" si="735"/>
        <v>27176.94</v>
      </c>
      <c r="O7447" s="242">
        <f t="shared" si="736"/>
        <v>0.51530000000002474</v>
      </c>
      <c r="P7447" s="242"/>
      <c r="Q7447" s="179"/>
      <c r="R7447" s="179"/>
      <c r="S7447" s="179"/>
      <c r="T7447" s="179"/>
      <c r="U7447" s="179"/>
      <c r="V7447" s="179"/>
      <c r="W7447" s="179"/>
      <c r="X7447" s="179"/>
      <c r="Y7447" s="179"/>
      <c r="Z7447" s="179"/>
      <c r="AA7447" s="222"/>
      <c r="AB7447" s="222"/>
      <c r="AC7447" s="222"/>
      <c r="AD7447" s="179"/>
      <c r="AE7447" s="179"/>
      <c r="AF7447" s="179"/>
      <c r="AG7447" s="179"/>
      <c r="AH7447" s="179"/>
      <c r="AI7447" s="179"/>
      <c r="AJ7447" s="179"/>
    </row>
    <row r="7448" spans="2:36" x14ac:dyDescent="0.3">
      <c r="B7448" s="224">
        <v>752500</v>
      </c>
      <c r="C7448" s="209">
        <v>320317</v>
      </c>
      <c r="D7448" s="206">
        <f t="shared" ref="D7448:D7511" si="737">C7448/B7448</f>
        <v>0.4256704318936877</v>
      </c>
      <c r="E7448" s="208">
        <f t="shared" ref="E7448:E7511" si="738">(C7448-C7447)/(B7448-B7447)</f>
        <v>0.45</v>
      </c>
      <c r="F7448" s="207">
        <v>17617.43</v>
      </c>
      <c r="G7448" s="207">
        <v>25625.360000000001</v>
      </c>
      <c r="H7448" s="207">
        <v>28828.53</v>
      </c>
      <c r="I7448" s="214">
        <f t="shared" si="730"/>
        <v>302011</v>
      </c>
      <c r="J7448" s="211">
        <f t="shared" si="731"/>
        <v>0.40134352159468439</v>
      </c>
      <c r="K7448" s="212">
        <f t="shared" si="732"/>
        <v>0.45</v>
      </c>
      <c r="L7448" s="214">
        <f t="shared" si="733"/>
        <v>16610.605</v>
      </c>
      <c r="M7448" s="213">
        <f t="shared" si="734"/>
        <v>24160.880000000001</v>
      </c>
      <c r="N7448" s="213">
        <f t="shared" si="735"/>
        <v>27180.989999999998</v>
      </c>
      <c r="O7448" s="242">
        <f t="shared" si="736"/>
        <v>0.51519999999964061</v>
      </c>
      <c r="P7448" s="242"/>
      <c r="Q7448" s="179"/>
      <c r="R7448" s="179"/>
      <c r="S7448" s="179"/>
      <c r="T7448" s="179"/>
      <c r="U7448" s="179"/>
      <c r="V7448" s="179"/>
      <c r="W7448" s="179"/>
      <c r="X7448" s="179"/>
      <c r="Y7448" s="179"/>
      <c r="Z7448" s="179"/>
      <c r="AA7448" s="222"/>
      <c r="AB7448" s="222"/>
      <c r="AC7448" s="222"/>
      <c r="AD7448" s="179"/>
      <c r="AE7448" s="179"/>
      <c r="AF7448" s="179"/>
      <c r="AG7448" s="179"/>
      <c r="AH7448" s="179"/>
      <c r="AI7448" s="179"/>
      <c r="AJ7448" s="179"/>
    </row>
    <row r="7449" spans="2:36" x14ac:dyDescent="0.3">
      <c r="B7449" s="224">
        <v>752600</v>
      </c>
      <c r="C7449" s="209">
        <v>320362</v>
      </c>
      <c r="D7449" s="206">
        <f t="shared" si="737"/>
        <v>0.42567366462928513</v>
      </c>
      <c r="E7449" s="208">
        <f t="shared" si="738"/>
        <v>0.45</v>
      </c>
      <c r="F7449" s="207">
        <v>17619.91</v>
      </c>
      <c r="G7449" s="207">
        <v>25628.959999999999</v>
      </c>
      <c r="H7449" s="207">
        <v>28832.58</v>
      </c>
      <c r="I7449" s="214">
        <f t="shared" si="730"/>
        <v>302056</v>
      </c>
      <c r="J7449" s="211">
        <f t="shared" si="731"/>
        <v>0.4013499867127292</v>
      </c>
      <c r="K7449" s="212">
        <f t="shared" si="732"/>
        <v>0.45</v>
      </c>
      <c r="L7449" s="214">
        <f t="shared" si="733"/>
        <v>16613.080000000002</v>
      </c>
      <c r="M7449" s="213">
        <f t="shared" si="734"/>
        <v>24164.48</v>
      </c>
      <c r="N7449" s="213">
        <f t="shared" si="735"/>
        <v>27185.039999999997</v>
      </c>
      <c r="O7449" s="242">
        <f t="shared" si="736"/>
        <v>0.5152999999999156</v>
      </c>
      <c r="P7449" s="242"/>
      <c r="Q7449" s="179"/>
      <c r="R7449" s="179"/>
      <c r="S7449" s="179"/>
      <c r="T7449" s="179"/>
      <c r="U7449" s="179"/>
      <c r="V7449" s="179"/>
      <c r="W7449" s="179"/>
      <c r="X7449" s="179"/>
      <c r="Y7449" s="179"/>
      <c r="Z7449" s="179"/>
      <c r="AA7449" s="222"/>
      <c r="AB7449" s="222"/>
      <c r="AC7449" s="222"/>
      <c r="AD7449" s="179"/>
      <c r="AE7449" s="179"/>
      <c r="AF7449" s="179"/>
      <c r="AG7449" s="179"/>
      <c r="AH7449" s="179"/>
      <c r="AI7449" s="179"/>
      <c r="AJ7449" s="179"/>
    </row>
    <row r="7450" spans="2:36" x14ac:dyDescent="0.3">
      <c r="B7450" s="224">
        <v>752700</v>
      </c>
      <c r="C7450" s="209">
        <v>320407</v>
      </c>
      <c r="D7450" s="206">
        <f t="shared" si="737"/>
        <v>0.42567689650591206</v>
      </c>
      <c r="E7450" s="208">
        <f t="shared" si="738"/>
        <v>0.45</v>
      </c>
      <c r="F7450" s="207">
        <v>17622.38</v>
      </c>
      <c r="G7450" s="207">
        <v>25632.560000000001</v>
      </c>
      <c r="H7450" s="207">
        <v>28836.63</v>
      </c>
      <c r="I7450" s="214">
        <f t="shared" si="730"/>
        <v>302101</v>
      </c>
      <c r="J7450" s="211">
        <f t="shared" si="731"/>
        <v>0.40135645011292681</v>
      </c>
      <c r="K7450" s="212">
        <f t="shared" si="732"/>
        <v>0.45</v>
      </c>
      <c r="L7450" s="214">
        <f t="shared" si="733"/>
        <v>16615.555</v>
      </c>
      <c r="M7450" s="213">
        <f t="shared" si="734"/>
        <v>24168.080000000002</v>
      </c>
      <c r="N7450" s="213">
        <f t="shared" si="735"/>
        <v>27189.09</v>
      </c>
      <c r="O7450" s="242">
        <f t="shared" si="736"/>
        <v>0.51520000000007715</v>
      </c>
      <c r="P7450" s="242"/>
      <c r="Q7450" s="179"/>
      <c r="R7450" s="179"/>
      <c r="S7450" s="179"/>
      <c r="T7450" s="179"/>
      <c r="U7450" s="179"/>
      <c r="V7450" s="179"/>
      <c r="W7450" s="179"/>
      <c r="X7450" s="179"/>
      <c r="Y7450" s="179"/>
      <c r="Z7450" s="179"/>
      <c r="AA7450" s="222"/>
      <c r="AB7450" s="222"/>
      <c r="AC7450" s="222"/>
      <c r="AD7450" s="179"/>
      <c r="AE7450" s="179"/>
      <c r="AF7450" s="179"/>
      <c r="AG7450" s="179"/>
      <c r="AH7450" s="179"/>
      <c r="AI7450" s="179"/>
      <c r="AJ7450" s="179"/>
    </row>
    <row r="7451" spans="2:36" x14ac:dyDescent="0.3">
      <c r="B7451" s="224">
        <v>752800</v>
      </c>
      <c r="C7451" s="209">
        <v>320452</v>
      </c>
      <c r="D7451" s="206">
        <f t="shared" si="737"/>
        <v>0.42568012752391071</v>
      </c>
      <c r="E7451" s="208">
        <f t="shared" si="738"/>
        <v>0.45</v>
      </c>
      <c r="F7451" s="207">
        <v>17624.86</v>
      </c>
      <c r="G7451" s="207">
        <v>25636.16</v>
      </c>
      <c r="H7451" s="207">
        <v>28840.68</v>
      </c>
      <c r="I7451" s="214">
        <f t="shared" si="730"/>
        <v>302146</v>
      </c>
      <c r="J7451" s="211">
        <f t="shared" si="731"/>
        <v>0.40136291179596173</v>
      </c>
      <c r="K7451" s="212">
        <f t="shared" si="732"/>
        <v>0.45</v>
      </c>
      <c r="L7451" s="214">
        <f t="shared" si="733"/>
        <v>16618.03</v>
      </c>
      <c r="M7451" s="213">
        <f t="shared" si="734"/>
        <v>24171.68</v>
      </c>
      <c r="N7451" s="213">
        <f t="shared" si="735"/>
        <v>27193.14</v>
      </c>
      <c r="O7451" s="242">
        <f t="shared" si="736"/>
        <v>0.51529999999977005</v>
      </c>
      <c r="P7451" s="242"/>
      <c r="Q7451" s="179"/>
      <c r="R7451" s="179"/>
      <c r="S7451" s="179"/>
      <c r="T7451" s="179"/>
      <c r="U7451" s="179"/>
      <c r="V7451" s="179"/>
      <c r="W7451" s="179"/>
      <c r="X7451" s="179"/>
      <c r="Y7451" s="179"/>
      <c r="Z7451" s="179"/>
      <c r="AA7451" s="222"/>
      <c r="AB7451" s="222"/>
      <c r="AC7451" s="222"/>
      <c r="AD7451" s="179"/>
      <c r="AE7451" s="179"/>
      <c r="AF7451" s="179"/>
      <c r="AG7451" s="179"/>
      <c r="AH7451" s="179"/>
      <c r="AI7451" s="179"/>
      <c r="AJ7451" s="179"/>
    </row>
    <row r="7452" spans="2:36" x14ac:dyDescent="0.3">
      <c r="B7452" s="224">
        <v>752900</v>
      </c>
      <c r="C7452" s="209">
        <v>320497</v>
      </c>
      <c r="D7452" s="206">
        <f t="shared" si="737"/>
        <v>0.42568335768362331</v>
      </c>
      <c r="E7452" s="208">
        <f t="shared" si="738"/>
        <v>0.45</v>
      </c>
      <c r="F7452" s="207">
        <v>17627.330000000002</v>
      </c>
      <c r="G7452" s="207">
        <v>25639.759999999998</v>
      </c>
      <c r="H7452" s="207">
        <v>28844.73</v>
      </c>
      <c r="I7452" s="214">
        <f t="shared" si="730"/>
        <v>302191</v>
      </c>
      <c r="J7452" s="211">
        <f t="shared" si="731"/>
        <v>0.40136937176251825</v>
      </c>
      <c r="K7452" s="212">
        <f t="shared" si="732"/>
        <v>0.45</v>
      </c>
      <c r="L7452" s="214">
        <f t="shared" si="733"/>
        <v>16620.505000000001</v>
      </c>
      <c r="M7452" s="213">
        <f t="shared" si="734"/>
        <v>24175.279999999999</v>
      </c>
      <c r="N7452" s="213">
        <f t="shared" si="735"/>
        <v>27197.19</v>
      </c>
      <c r="O7452" s="242">
        <f t="shared" si="736"/>
        <v>0.51519999999996802</v>
      </c>
      <c r="P7452" s="242"/>
      <c r="Q7452" s="179"/>
      <c r="R7452" s="179"/>
      <c r="S7452" s="179"/>
      <c r="T7452" s="179"/>
      <c r="U7452" s="179"/>
      <c r="V7452" s="179"/>
      <c r="W7452" s="179"/>
      <c r="X7452" s="179"/>
      <c r="Y7452" s="179"/>
      <c r="Z7452" s="179"/>
      <c r="AA7452" s="222"/>
      <c r="AB7452" s="222"/>
      <c r="AC7452" s="222"/>
      <c r="AD7452" s="179"/>
      <c r="AE7452" s="179"/>
      <c r="AF7452" s="179"/>
      <c r="AG7452" s="179"/>
      <c r="AH7452" s="179"/>
      <c r="AI7452" s="179"/>
      <c r="AJ7452" s="179"/>
    </row>
    <row r="7453" spans="2:36" x14ac:dyDescent="0.3">
      <c r="B7453" s="224">
        <v>753000</v>
      </c>
      <c r="C7453" s="209">
        <v>320542</v>
      </c>
      <c r="D7453" s="206">
        <f t="shared" si="737"/>
        <v>0.42568658698539175</v>
      </c>
      <c r="E7453" s="208">
        <f t="shared" si="738"/>
        <v>0.45</v>
      </c>
      <c r="F7453" s="207">
        <v>17629.810000000001</v>
      </c>
      <c r="G7453" s="207">
        <v>25643.360000000001</v>
      </c>
      <c r="H7453" s="207">
        <v>28848.78</v>
      </c>
      <c r="I7453" s="214">
        <f t="shared" si="730"/>
        <v>302236</v>
      </c>
      <c r="J7453" s="211">
        <f t="shared" si="731"/>
        <v>0.4013758300132802</v>
      </c>
      <c r="K7453" s="212">
        <f t="shared" si="732"/>
        <v>0.45</v>
      </c>
      <c r="L7453" s="214">
        <f t="shared" si="733"/>
        <v>16622.98</v>
      </c>
      <c r="M7453" s="213">
        <f t="shared" si="734"/>
        <v>24178.880000000001</v>
      </c>
      <c r="N7453" s="213">
        <f t="shared" si="735"/>
        <v>27201.239999999998</v>
      </c>
      <c r="O7453" s="242">
        <f t="shared" si="736"/>
        <v>0.51529999999966092</v>
      </c>
      <c r="P7453" s="242"/>
      <c r="Q7453" s="179"/>
      <c r="R7453" s="179"/>
      <c r="S7453" s="179"/>
      <c r="T7453" s="179"/>
      <c r="U7453" s="179"/>
      <c r="V7453" s="179"/>
      <c r="W7453" s="179"/>
      <c r="X7453" s="179"/>
      <c r="Y7453" s="179"/>
      <c r="Z7453" s="179"/>
      <c r="AA7453" s="222"/>
      <c r="AB7453" s="222"/>
      <c r="AC7453" s="222"/>
      <c r="AD7453" s="179"/>
      <c r="AE7453" s="179"/>
      <c r="AF7453" s="179"/>
      <c r="AG7453" s="179"/>
      <c r="AH7453" s="179"/>
      <c r="AI7453" s="179"/>
      <c r="AJ7453" s="179"/>
    </row>
    <row r="7454" spans="2:36" x14ac:dyDescent="0.3">
      <c r="B7454" s="224">
        <v>753100</v>
      </c>
      <c r="C7454" s="209">
        <v>320587</v>
      </c>
      <c r="D7454" s="206">
        <f t="shared" si="737"/>
        <v>0.42568981542955781</v>
      </c>
      <c r="E7454" s="208">
        <f t="shared" si="738"/>
        <v>0.45</v>
      </c>
      <c r="F7454" s="207">
        <v>17632.28</v>
      </c>
      <c r="G7454" s="207">
        <v>25646.959999999999</v>
      </c>
      <c r="H7454" s="207">
        <v>28852.83</v>
      </c>
      <c r="I7454" s="214">
        <f t="shared" si="730"/>
        <v>302281</v>
      </c>
      <c r="J7454" s="211">
        <f t="shared" si="731"/>
        <v>0.4013822865489311</v>
      </c>
      <c r="K7454" s="212">
        <f t="shared" si="732"/>
        <v>0.45</v>
      </c>
      <c r="L7454" s="214">
        <f t="shared" si="733"/>
        <v>16625.455000000002</v>
      </c>
      <c r="M7454" s="213">
        <f t="shared" si="734"/>
        <v>24182.48</v>
      </c>
      <c r="N7454" s="213">
        <f t="shared" si="735"/>
        <v>27205.289999999997</v>
      </c>
      <c r="O7454" s="242">
        <f t="shared" si="736"/>
        <v>0.51520000000044097</v>
      </c>
      <c r="P7454" s="242"/>
      <c r="Q7454" s="179"/>
      <c r="R7454" s="179"/>
      <c r="S7454" s="179"/>
      <c r="T7454" s="179"/>
      <c r="U7454" s="179"/>
      <c r="V7454" s="179"/>
      <c r="W7454" s="179"/>
      <c r="X7454" s="179"/>
      <c r="Y7454" s="179"/>
      <c r="Z7454" s="179"/>
      <c r="AA7454" s="222"/>
      <c r="AB7454" s="222"/>
      <c r="AC7454" s="222"/>
      <c r="AD7454" s="179"/>
      <c r="AE7454" s="179"/>
      <c r="AF7454" s="179"/>
      <c r="AG7454" s="179"/>
      <c r="AH7454" s="179"/>
      <c r="AI7454" s="179"/>
      <c r="AJ7454" s="179"/>
    </row>
    <row r="7455" spans="2:36" x14ac:dyDescent="0.3">
      <c r="B7455" s="224">
        <v>753200</v>
      </c>
      <c r="C7455" s="209">
        <v>320632</v>
      </c>
      <c r="D7455" s="206">
        <f t="shared" si="737"/>
        <v>0.4256930430164631</v>
      </c>
      <c r="E7455" s="208">
        <f t="shared" si="738"/>
        <v>0.45</v>
      </c>
      <c r="F7455" s="207">
        <v>17634.759999999998</v>
      </c>
      <c r="G7455" s="207">
        <v>25650.560000000001</v>
      </c>
      <c r="H7455" s="207">
        <v>28856.880000000001</v>
      </c>
      <c r="I7455" s="214">
        <f t="shared" si="730"/>
        <v>302326</v>
      </c>
      <c r="J7455" s="211">
        <f t="shared" si="731"/>
        <v>0.40138874137015401</v>
      </c>
      <c r="K7455" s="212">
        <f t="shared" si="732"/>
        <v>0.45</v>
      </c>
      <c r="L7455" s="214">
        <f t="shared" si="733"/>
        <v>16627.93</v>
      </c>
      <c r="M7455" s="213">
        <f t="shared" si="734"/>
        <v>24186.080000000002</v>
      </c>
      <c r="N7455" s="213">
        <f t="shared" si="735"/>
        <v>27209.34</v>
      </c>
      <c r="O7455" s="242">
        <f t="shared" si="736"/>
        <v>0.51530000000013387</v>
      </c>
      <c r="P7455" s="242"/>
      <c r="Q7455" s="179"/>
      <c r="R7455" s="179"/>
      <c r="S7455" s="179"/>
      <c r="T7455" s="179"/>
      <c r="U7455" s="179"/>
      <c r="V7455" s="179"/>
      <c r="W7455" s="179"/>
      <c r="X7455" s="179"/>
      <c r="Y7455" s="179"/>
      <c r="Z7455" s="179"/>
      <c r="AA7455" s="222"/>
      <c r="AB7455" s="222"/>
      <c r="AC7455" s="222"/>
      <c r="AD7455" s="179"/>
      <c r="AE7455" s="179"/>
      <c r="AF7455" s="179"/>
      <c r="AG7455" s="179"/>
      <c r="AH7455" s="179"/>
      <c r="AI7455" s="179"/>
      <c r="AJ7455" s="179"/>
    </row>
    <row r="7456" spans="2:36" x14ac:dyDescent="0.3">
      <c r="B7456" s="224">
        <v>753300</v>
      </c>
      <c r="C7456" s="209">
        <v>320677</v>
      </c>
      <c r="D7456" s="206">
        <f t="shared" si="737"/>
        <v>0.42569626974644897</v>
      </c>
      <c r="E7456" s="208">
        <f t="shared" si="738"/>
        <v>0.45</v>
      </c>
      <c r="F7456" s="207">
        <v>17637.23</v>
      </c>
      <c r="G7456" s="207">
        <v>25654.16</v>
      </c>
      <c r="H7456" s="207">
        <v>28860.93</v>
      </c>
      <c r="I7456" s="214">
        <f t="shared" si="730"/>
        <v>302371</v>
      </c>
      <c r="J7456" s="211">
        <f t="shared" si="731"/>
        <v>0.40139519447763178</v>
      </c>
      <c r="K7456" s="212">
        <f t="shared" si="732"/>
        <v>0.45</v>
      </c>
      <c r="L7456" s="214">
        <f t="shared" si="733"/>
        <v>16630.404999999999</v>
      </c>
      <c r="M7456" s="213">
        <f t="shared" si="734"/>
        <v>24189.68</v>
      </c>
      <c r="N7456" s="213">
        <f t="shared" si="735"/>
        <v>27213.39</v>
      </c>
      <c r="O7456" s="242">
        <f t="shared" si="736"/>
        <v>0.51519999999974975</v>
      </c>
      <c r="P7456" s="242"/>
      <c r="Q7456" s="179"/>
      <c r="R7456" s="179"/>
      <c r="S7456" s="179"/>
      <c r="T7456" s="179"/>
      <c r="U7456" s="179"/>
      <c r="V7456" s="179"/>
      <c r="W7456" s="179"/>
      <c r="X7456" s="179"/>
      <c r="Y7456" s="179"/>
      <c r="Z7456" s="179"/>
      <c r="AA7456" s="222"/>
      <c r="AB7456" s="222"/>
      <c r="AC7456" s="222"/>
      <c r="AD7456" s="179"/>
      <c r="AE7456" s="179"/>
      <c r="AF7456" s="179"/>
      <c r="AG7456" s="179"/>
      <c r="AH7456" s="179"/>
      <c r="AI7456" s="179"/>
      <c r="AJ7456" s="179"/>
    </row>
    <row r="7457" spans="2:36" x14ac:dyDescent="0.3">
      <c r="B7457" s="224">
        <v>753400</v>
      </c>
      <c r="C7457" s="209">
        <v>320722</v>
      </c>
      <c r="D7457" s="206">
        <f t="shared" si="737"/>
        <v>0.42569949561985665</v>
      </c>
      <c r="E7457" s="208">
        <f t="shared" si="738"/>
        <v>0.45</v>
      </c>
      <c r="F7457" s="207">
        <v>17639.71</v>
      </c>
      <c r="G7457" s="207">
        <v>25657.759999999998</v>
      </c>
      <c r="H7457" s="207">
        <v>28864.98</v>
      </c>
      <c r="I7457" s="214">
        <f t="shared" si="730"/>
        <v>302416</v>
      </c>
      <c r="J7457" s="211">
        <f t="shared" si="731"/>
        <v>0.40140164587204674</v>
      </c>
      <c r="K7457" s="212">
        <f t="shared" si="732"/>
        <v>0.45</v>
      </c>
      <c r="L7457" s="214">
        <f t="shared" si="733"/>
        <v>16632.88</v>
      </c>
      <c r="M7457" s="213">
        <f t="shared" si="734"/>
        <v>24193.279999999999</v>
      </c>
      <c r="N7457" s="213">
        <f t="shared" si="735"/>
        <v>27217.439999999999</v>
      </c>
      <c r="O7457" s="242">
        <f t="shared" si="736"/>
        <v>0.51530000000002474</v>
      </c>
      <c r="P7457" s="242"/>
      <c r="Q7457" s="179"/>
      <c r="R7457" s="179"/>
      <c r="S7457" s="179"/>
      <c r="T7457" s="179"/>
      <c r="U7457" s="179"/>
      <c r="V7457" s="179"/>
      <c r="W7457" s="179"/>
      <c r="X7457" s="179"/>
      <c r="Y7457" s="179"/>
      <c r="Z7457" s="179"/>
      <c r="AA7457" s="222"/>
      <c r="AB7457" s="222"/>
      <c r="AC7457" s="222"/>
      <c r="AD7457" s="179"/>
      <c r="AE7457" s="179"/>
      <c r="AF7457" s="179"/>
      <c r="AG7457" s="179"/>
      <c r="AH7457" s="179"/>
      <c r="AI7457" s="179"/>
      <c r="AJ7457" s="179"/>
    </row>
    <row r="7458" spans="2:36" x14ac:dyDescent="0.3">
      <c r="B7458" s="224">
        <v>753500</v>
      </c>
      <c r="C7458" s="209">
        <v>320767</v>
      </c>
      <c r="D7458" s="206">
        <f t="shared" si="737"/>
        <v>0.42570272063702719</v>
      </c>
      <c r="E7458" s="208">
        <f t="shared" si="738"/>
        <v>0.45</v>
      </c>
      <c r="F7458" s="207">
        <v>17642.18</v>
      </c>
      <c r="G7458" s="207">
        <v>25661.360000000001</v>
      </c>
      <c r="H7458" s="207">
        <v>28869.03</v>
      </c>
      <c r="I7458" s="214">
        <f t="shared" si="730"/>
        <v>302461</v>
      </c>
      <c r="J7458" s="211">
        <f t="shared" si="731"/>
        <v>0.40140809555408097</v>
      </c>
      <c r="K7458" s="212">
        <f t="shared" si="732"/>
        <v>0.45</v>
      </c>
      <c r="L7458" s="214">
        <f t="shared" si="733"/>
        <v>16635.355</v>
      </c>
      <c r="M7458" s="213">
        <f t="shared" si="734"/>
        <v>24196.880000000001</v>
      </c>
      <c r="N7458" s="213">
        <f t="shared" si="735"/>
        <v>27221.489999999998</v>
      </c>
      <c r="O7458" s="242">
        <f t="shared" si="736"/>
        <v>0.51519999999964061</v>
      </c>
      <c r="P7458" s="242"/>
      <c r="Q7458" s="179"/>
      <c r="R7458" s="179"/>
      <c r="S7458" s="179"/>
      <c r="T7458" s="179"/>
      <c r="U7458" s="179"/>
      <c r="V7458" s="179"/>
      <c r="W7458" s="179"/>
      <c r="X7458" s="179"/>
      <c r="Y7458" s="179"/>
      <c r="Z7458" s="179"/>
      <c r="AA7458" s="222"/>
      <c r="AB7458" s="222"/>
      <c r="AC7458" s="222"/>
      <c r="AD7458" s="179"/>
      <c r="AE7458" s="179"/>
      <c r="AF7458" s="179"/>
      <c r="AG7458" s="179"/>
      <c r="AH7458" s="179"/>
      <c r="AI7458" s="179"/>
      <c r="AJ7458" s="179"/>
    </row>
    <row r="7459" spans="2:36" x14ac:dyDescent="0.3">
      <c r="B7459" s="224">
        <v>753600</v>
      </c>
      <c r="C7459" s="209">
        <v>320812</v>
      </c>
      <c r="D7459" s="206">
        <f t="shared" si="737"/>
        <v>0.42570594479830148</v>
      </c>
      <c r="E7459" s="208">
        <f t="shared" si="738"/>
        <v>0.45</v>
      </c>
      <c r="F7459" s="207">
        <v>17644.66</v>
      </c>
      <c r="G7459" s="207">
        <v>25664.959999999999</v>
      </c>
      <c r="H7459" s="207">
        <v>28873.08</v>
      </c>
      <c r="I7459" s="214">
        <f t="shared" si="730"/>
        <v>302506</v>
      </c>
      <c r="J7459" s="211">
        <f t="shared" si="731"/>
        <v>0.40141454352441613</v>
      </c>
      <c r="K7459" s="212">
        <f t="shared" si="732"/>
        <v>0.45</v>
      </c>
      <c r="L7459" s="214">
        <f t="shared" si="733"/>
        <v>16637.830000000002</v>
      </c>
      <c r="M7459" s="213">
        <f t="shared" si="734"/>
        <v>24200.48</v>
      </c>
      <c r="N7459" s="213">
        <f t="shared" si="735"/>
        <v>27225.539999999997</v>
      </c>
      <c r="O7459" s="242">
        <f t="shared" si="736"/>
        <v>0.5152999999999156</v>
      </c>
      <c r="P7459" s="242"/>
      <c r="Q7459" s="179"/>
      <c r="R7459" s="179"/>
      <c r="S7459" s="179"/>
      <c r="T7459" s="179"/>
      <c r="U7459" s="179"/>
      <c r="V7459" s="179"/>
      <c r="W7459" s="179"/>
      <c r="X7459" s="179"/>
      <c r="Y7459" s="179"/>
      <c r="Z7459" s="179"/>
      <c r="AA7459" s="222"/>
      <c r="AB7459" s="222"/>
      <c r="AC7459" s="222"/>
      <c r="AD7459" s="179"/>
      <c r="AE7459" s="179"/>
      <c r="AF7459" s="179"/>
      <c r="AG7459" s="179"/>
      <c r="AH7459" s="179"/>
      <c r="AI7459" s="179"/>
      <c r="AJ7459" s="179"/>
    </row>
    <row r="7460" spans="2:36" x14ac:dyDescent="0.3">
      <c r="B7460" s="224">
        <v>753700</v>
      </c>
      <c r="C7460" s="209">
        <v>320857</v>
      </c>
      <c r="D7460" s="206">
        <f t="shared" si="737"/>
        <v>0.42570916810402015</v>
      </c>
      <c r="E7460" s="208">
        <f t="shared" si="738"/>
        <v>0.45</v>
      </c>
      <c r="F7460" s="207">
        <v>17647.13</v>
      </c>
      <c r="G7460" s="207">
        <v>25668.560000000001</v>
      </c>
      <c r="H7460" s="207">
        <v>28877.13</v>
      </c>
      <c r="I7460" s="214">
        <f t="shared" si="730"/>
        <v>302551</v>
      </c>
      <c r="J7460" s="211">
        <f t="shared" si="731"/>
        <v>0.40142098978373358</v>
      </c>
      <c r="K7460" s="212">
        <f t="shared" si="732"/>
        <v>0.45</v>
      </c>
      <c r="L7460" s="214">
        <f t="shared" si="733"/>
        <v>16640.305</v>
      </c>
      <c r="M7460" s="213">
        <f t="shared" si="734"/>
        <v>24204.080000000002</v>
      </c>
      <c r="N7460" s="213">
        <f t="shared" si="735"/>
        <v>27229.59</v>
      </c>
      <c r="O7460" s="242">
        <f t="shared" si="736"/>
        <v>0.51520000000007715</v>
      </c>
      <c r="P7460" s="242"/>
      <c r="Q7460" s="179"/>
      <c r="R7460" s="179"/>
      <c r="S7460" s="179"/>
      <c r="T7460" s="179"/>
      <c r="U7460" s="179"/>
      <c r="V7460" s="179"/>
      <c r="W7460" s="179"/>
      <c r="X7460" s="179"/>
      <c r="Y7460" s="179"/>
      <c r="Z7460" s="179"/>
      <c r="AA7460" s="222"/>
      <c r="AB7460" s="222"/>
      <c r="AC7460" s="222"/>
      <c r="AD7460" s="179"/>
      <c r="AE7460" s="179"/>
      <c r="AF7460" s="179"/>
      <c r="AG7460" s="179"/>
      <c r="AH7460" s="179"/>
      <c r="AI7460" s="179"/>
      <c r="AJ7460" s="179"/>
    </row>
    <row r="7461" spans="2:36" x14ac:dyDescent="0.3">
      <c r="B7461" s="224">
        <v>753800</v>
      </c>
      <c r="C7461" s="209">
        <v>320902</v>
      </c>
      <c r="D7461" s="206">
        <f t="shared" si="737"/>
        <v>0.42571239055452376</v>
      </c>
      <c r="E7461" s="208">
        <f t="shared" si="738"/>
        <v>0.45</v>
      </c>
      <c r="F7461" s="207">
        <v>17649.61</v>
      </c>
      <c r="G7461" s="207">
        <v>25672.16</v>
      </c>
      <c r="H7461" s="207">
        <v>28881.18</v>
      </c>
      <c r="I7461" s="214">
        <f t="shared" si="730"/>
        <v>302596</v>
      </c>
      <c r="J7461" s="211">
        <f t="shared" si="731"/>
        <v>0.40142743433271427</v>
      </c>
      <c r="K7461" s="212">
        <f t="shared" si="732"/>
        <v>0.45</v>
      </c>
      <c r="L7461" s="214">
        <f t="shared" si="733"/>
        <v>16642.78</v>
      </c>
      <c r="M7461" s="213">
        <f t="shared" si="734"/>
        <v>24207.68</v>
      </c>
      <c r="N7461" s="213">
        <f t="shared" si="735"/>
        <v>27233.64</v>
      </c>
      <c r="O7461" s="242">
        <f t="shared" si="736"/>
        <v>0.51529999999977005</v>
      </c>
      <c r="P7461" s="242"/>
      <c r="Q7461" s="179"/>
      <c r="R7461" s="179"/>
      <c r="S7461" s="179"/>
      <c r="T7461" s="179"/>
      <c r="U7461" s="179"/>
      <c r="V7461" s="179"/>
      <c r="W7461" s="179"/>
      <c r="X7461" s="179"/>
      <c r="Y7461" s="179"/>
      <c r="Z7461" s="179"/>
      <c r="AA7461" s="222"/>
      <c r="AB7461" s="222"/>
      <c r="AC7461" s="222"/>
      <c r="AD7461" s="179"/>
      <c r="AE7461" s="179"/>
      <c r="AF7461" s="179"/>
      <c r="AG7461" s="179"/>
      <c r="AH7461" s="179"/>
      <c r="AI7461" s="179"/>
      <c r="AJ7461" s="179"/>
    </row>
    <row r="7462" spans="2:36" x14ac:dyDescent="0.3">
      <c r="B7462" s="224">
        <v>753900</v>
      </c>
      <c r="C7462" s="209">
        <v>320947</v>
      </c>
      <c r="D7462" s="206">
        <f t="shared" si="737"/>
        <v>0.42571561215015252</v>
      </c>
      <c r="E7462" s="208">
        <f t="shared" si="738"/>
        <v>0.45</v>
      </c>
      <c r="F7462" s="207">
        <v>17652.080000000002</v>
      </c>
      <c r="G7462" s="207">
        <v>25675.759999999998</v>
      </c>
      <c r="H7462" s="207">
        <v>28885.23</v>
      </c>
      <c r="I7462" s="214">
        <f t="shared" si="730"/>
        <v>302641</v>
      </c>
      <c r="J7462" s="211">
        <f t="shared" si="731"/>
        <v>0.40143387717203871</v>
      </c>
      <c r="K7462" s="212">
        <f t="shared" si="732"/>
        <v>0.45</v>
      </c>
      <c r="L7462" s="214">
        <f t="shared" si="733"/>
        <v>16645.255000000001</v>
      </c>
      <c r="M7462" s="213">
        <f t="shared" si="734"/>
        <v>24211.279999999999</v>
      </c>
      <c r="N7462" s="213">
        <f t="shared" si="735"/>
        <v>27237.69</v>
      </c>
      <c r="O7462" s="242">
        <f t="shared" si="736"/>
        <v>0.51519999999996802</v>
      </c>
      <c r="P7462" s="242"/>
      <c r="Q7462" s="179"/>
      <c r="R7462" s="179"/>
      <c r="S7462" s="179"/>
      <c r="T7462" s="179"/>
      <c r="U7462" s="179"/>
      <c r="V7462" s="179"/>
      <c r="W7462" s="179"/>
      <c r="X7462" s="179"/>
      <c r="Y7462" s="179"/>
      <c r="Z7462" s="179"/>
      <c r="AA7462" s="222"/>
      <c r="AB7462" s="222"/>
      <c r="AC7462" s="222"/>
      <c r="AD7462" s="179"/>
      <c r="AE7462" s="179"/>
      <c r="AF7462" s="179"/>
      <c r="AG7462" s="179"/>
      <c r="AH7462" s="179"/>
      <c r="AI7462" s="179"/>
      <c r="AJ7462" s="179"/>
    </row>
    <row r="7463" spans="2:36" x14ac:dyDescent="0.3">
      <c r="B7463" s="224">
        <v>754000</v>
      </c>
      <c r="C7463" s="209">
        <v>320992</v>
      </c>
      <c r="D7463" s="206">
        <f t="shared" si="737"/>
        <v>0.42571883289124668</v>
      </c>
      <c r="E7463" s="208">
        <f t="shared" si="738"/>
        <v>0.45</v>
      </c>
      <c r="F7463" s="207">
        <v>17654.560000000001</v>
      </c>
      <c r="G7463" s="207">
        <v>25679.360000000001</v>
      </c>
      <c r="H7463" s="207">
        <v>28889.279999999999</v>
      </c>
      <c r="I7463" s="214">
        <f t="shared" si="730"/>
        <v>302686</v>
      </c>
      <c r="J7463" s="211">
        <f t="shared" si="731"/>
        <v>0.40144031830238724</v>
      </c>
      <c r="K7463" s="212">
        <f t="shared" si="732"/>
        <v>0.45</v>
      </c>
      <c r="L7463" s="214">
        <f t="shared" si="733"/>
        <v>16647.73</v>
      </c>
      <c r="M7463" s="213">
        <f t="shared" si="734"/>
        <v>24214.880000000001</v>
      </c>
      <c r="N7463" s="213">
        <f t="shared" si="735"/>
        <v>27241.739999999998</v>
      </c>
      <c r="O7463" s="242">
        <f t="shared" si="736"/>
        <v>0.51529999999966092</v>
      </c>
      <c r="P7463" s="242"/>
      <c r="Q7463" s="179"/>
      <c r="R7463" s="179"/>
      <c r="S7463" s="179"/>
      <c r="T7463" s="179"/>
      <c r="U7463" s="179"/>
      <c r="V7463" s="179"/>
      <c r="W7463" s="179"/>
      <c r="X7463" s="179"/>
      <c r="Y7463" s="179"/>
      <c r="Z7463" s="179"/>
      <c r="AA7463" s="222"/>
      <c r="AB7463" s="222"/>
      <c r="AC7463" s="222"/>
      <c r="AD7463" s="179"/>
      <c r="AE7463" s="179"/>
      <c r="AF7463" s="179"/>
      <c r="AG7463" s="179"/>
      <c r="AH7463" s="179"/>
      <c r="AI7463" s="179"/>
      <c r="AJ7463" s="179"/>
    </row>
    <row r="7464" spans="2:36" x14ac:dyDescent="0.3">
      <c r="B7464" s="224">
        <v>754100</v>
      </c>
      <c r="C7464" s="209">
        <v>321037</v>
      </c>
      <c r="D7464" s="206">
        <f t="shared" si="737"/>
        <v>0.42572205277814612</v>
      </c>
      <c r="E7464" s="208">
        <f t="shared" si="738"/>
        <v>0.45</v>
      </c>
      <c r="F7464" s="207">
        <v>17657.03</v>
      </c>
      <c r="G7464" s="207">
        <v>25682.959999999999</v>
      </c>
      <c r="H7464" s="207">
        <v>28893.33</v>
      </c>
      <c r="I7464" s="214">
        <f t="shared" si="730"/>
        <v>302731</v>
      </c>
      <c r="J7464" s="211">
        <f t="shared" si="731"/>
        <v>0.40144675772443972</v>
      </c>
      <c r="K7464" s="212">
        <f t="shared" si="732"/>
        <v>0.45</v>
      </c>
      <c r="L7464" s="214">
        <f t="shared" si="733"/>
        <v>16650.205000000002</v>
      </c>
      <c r="M7464" s="213">
        <f t="shared" si="734"/>
        <v>24218.48</v>
      </c>
      <c r="N7464" s="213">
        <f t="shared" si="735"/>
        <v>27245.789999999997</v>
      </c>
      <c r="O7464" s="242">
        <f t="shared" si="736"/>
        <v>0.51520000000044097</v>
      </c>
      <c r="P7464" s="242"/>
      <c r="Q7464" s="179"/>
      <c r="R7464" s="179"/>
      <c r="S7464" s="179"/>
      <c r="T7464" s="179"/>
      <c r="U7464" s="179"/>
      <c r="V7464" s="179"/>
      <c r="W7464" s="179"/>
      <c r="X7464" s="179"/>
      <c r="Y7464" s="179"/>
      <c r="Z7464" s="179"/>
      <c r="AA7464" s="222"/>
      <c r="AB7464" s="222"/>
      <c r="AC7464" s="222"/>
      <c r="AD7464" s="179"/>
      <c r="AE7464" s="179"/>
      <c r="AF7464" s="179"/>
      <c r="AG7464" s="179"/>
      <c r="AH7464" s="179"/>
      <c r="AI7464" s="179"/>
      <c r="AJ7464" s="179"/>
    </row>
    <row r="7465" spans="2:36" x14ac:dyDescent="0.3">
      <c r="B7465" s="224">
        <v>754200</v>
      </c>
      <c r="C7465" s="209">
        <v>321082</v>
      </c>
      <c r="D7465" s="206">
        <f t="shared" si="737"/>
        <v>0.42572527181119069</v>
      </c>
      <c r="E7465" s="208">
        <f t="shared" si="738"/>
        <v>0.45</v>
      </c>
      <c r="F7465" s="207">
        <v>17659.509999999998</v>
      </c>
      <c r="G7465" s="207">
        <v>25686.560000000001</v>
      </c>
      <c r="H7465" s="207">
        <v>28897.38</v>
      </c>
      <c r="I7465" s="214">
        <f t="shared" ref="I7465:I7528" si="739">I7464+45</f>
        <v>302776</v>
      </c>
      <c r="J7465" s="211">
        <f t="shared" si="731"/>
        <v>0.40145319543887564</v>
      </c>
      <c r="K7465" s="212">
        <f t="shared" si="732"/>
        <v>0.45</v>
      </c>
      <c r="L7465" s="214">
        <f t="shared" si="733"/>
        <v>16652.68</v>
      </c>
      <c r="M7465" s="213">
        <f t="shared" si="734"/>
        <v>24222.080000000002</v>
      </c>
      <c r="N7465" s="213">
        <f t="shared" si="735"/>
        <v>27249.84</v>
      </c>
      <c r="O7465" s="242">
        <f t="shared" si="736"/>
        <v>0.51530000000013387</v>
      </c>
      <c r="P7465" s="242"/>
      <c r="Q7465" s="179"/>
      <c r="R7465" s="179"/>
      <c r="S7465" s="179"/>
      <c r="T7465" s="179"/>
      <c r="U7465" s="179"/>
      <c r="V7465" s="179"/>
      <c r="W7465" s="179"/>
      <c r="X7465" s="179"/>
      <c r="Y7465" s="179"/>
      <c r="Z7465" s="179"/>
      <c r="AA7465" s="222"/>
      <c r="AB7465" s="222"/>
      <c r="AC7465" s="222"/>
      <c r="AD7465" s="179"/>
      <c r="AE7465" s="179"/>
      <c r="AF7465" s="179"/>
      <c r="AG7465" s="179"/>
      <c r="AH7465" s="179"/>
      <c r="AI7465" s="179"/>
      <c r="AJ7465" s="179"/>
    </row>
    <row r="7466" spans="2:36" x14ac:dyDescent="0.3">
      <c r="B7466" s="224">
        <v>754300</v>
      </c>
      <c r="C7466" s="209">
        <v>321127</v>
      </c>
      <c r="D7466" s="206">
        <f t="shared" si="737"/>
        <v>0.42572848999071988</v>
      </c>
      <c r="E7466" s="208">
        <f t="shared" si="738"/>
        <v>0.45</v>
      </c>
      <c r="F7466" s="207">
        <v>17661.98</v>
      </c>
      <c r="G7466" s="207">
        <v>25690.16</v>
      </c>
      <c r="H7466" s="207">
        <v>28901.43</v>
      </c>
      <c r="I7466" s="214">
        <f t="shared" si="739"/>
        <v>302821</v>
      </c>
      <c r="J7466" s="211">
        <f t="shared" si="731"/>
        <v>0.40145963144637414</v>
      </c>
      <c r="K7466" s="212">
        <f t="shared" si="732"/>
        <v>0.45</v>
      </c>
      <c r="L7466" s="214">
        <f t="shared" si="733"/>
        <v>16655.154999999999</v>
      </c>
      <c r="M7466" s="213">
        <f t="shared" si="734"/>
        <v>24225.68</v>
      </c>
      <c r="N7466" s="213">
        <f t="shared" si="735"/>
        <v>27253.89</v>
      </c>
      <c r="O7466" s="242">
        <f t="shared" si="736"/>
        <v>0.51519999999974975</v>
      </c>
      <c r="P7466" s="242"/>
      <c r="Q7466" s="179"/>
      <c r="R7466" s="179"/>
      <c r="S7466" s="179"/>
      <c r="T7466" s="179"/>
      <c r="U7466" s="179"/>
      <c r="V7466" s="179"/>
      <c r="W7466" s="179"/>
      <c r="X7466" s="179"/>
      <c r="Y7466" s="179"/>
      <c r="Z7466" s="179"/>
      <c r="AA7466" s="222"/>
      <c r="AB7466" s="222"/>
      <c r="AC7466" s="222"/>
      <c r="AD7466" s="179"/>
      <c r="AE7466" s="179"/>
      <c r="AF7466" s="179"/>
      <c r="AG7466" s="179"/>
      <c r="AH7466" s="179"/>
      <c r="AI7466" s="179"/>
      <c r="AJ7466" s="179"/>
    </row>
    <row r="7467" spans="2:36" x14ac:dyDescent="0.3">
      <c r="B7467" s="224">
        <v>754400</v>
      </c>
      <c r="C7467" s="209">
        <v>321172</v>
      </c>
      <c r="D7467" s="206">
        <f t="shared" si="737"/>
        <v>0.42573170731707316</v>
      </c>
      <c r="E7467" s="208">
        <f t="shared" si="738"/>
        <v>0.45</v>
      </c>
      <c r="F7467" s="207">
        <v>17664.46</v>
      </c>
      <c r="G7467" s="207">
        <v>25693.759999999998</v>
      </c>
      <c r="H7467" s="207">
        <v>28905.48</v>
      </c>
      <c r="I7467" s="214">
        <f t="shared" si="739"/>
        <v>302866</v>
      </c>
      <c r="J7467" s="211">
        <f t="shared" si="731"/>
        <v>0.40146606574761401</v>
      </c>
      <c r="K7467" s="212">
        <f t="shared" si="732"/>
        <v>0.45</v>
      </c>
      <c r="L7467" s="214">
        <f t="shared" si="733"/>
        <v>16657.63</v>
      </c>
      <c r="M7467" s="213">
        <f t="shared" si="734"/>
        <v>24229.279999999999</v>
      </c>
      <c r="N7467" s="213">
        <f t="shared" si="735"/>
        <v>27257.94</v>
      </c>
      <c r="O7467" s="242">
        <f t="shared" si="736"/>
        <v>0.51530000000002474</v>
      </c>
      <c r="P7467" s="242"/>
      <c r="Q7467" s="179"/>
      <c r="R7467" s="179"/>
      <c r="S7467" s="179"/>
      <c r="T7467" s="179"/>
      <c r="U7467" s="179"/>
      <c r="V7467" s="179"/>
      <c r="W7467" s="179"/>
      <c r="X7467" s="179"/>
      <c r="Y7467" s="179"/>
      <c r="Z7467" s="179"/>
      <c r="AA7467" s="222"/>
      <c r="AB7467" s="222"/>
      <c r="AC7467" s="222"/>
      <c r="AD7467" s="179"/>
      <c r="AE7467" s="179"/>
      <c r="AF7467" s="179"/>
      <c r="AG7467" s="179"/>
      <c r="AH7467" s="179"/>
      <c r="AI7467" s="179"/>
      <c r="AJ7467" s="179"/>
    </row>
    <row r="7468" spans="2:36" x14ac:dyDescent="0.3">
      <c r="B7468" s="224">
        <v>754500</v>
      </c>
      <c r="C7468" s="209">
        <v>321217</v>
      </c>
      <c r="D7468" s="206">
        <f t="shared" si="737"/>
        <v>0.4257349237905898</v>
      </c>
      <c r="E7468" s="208">
        <f t="shared" si="738"/>
        <v>0.45</v>
      </c>
      <c r="F7468" s="207">
        <v>17666.93</v>
      </c>
      <c r="G7468" s="207">
        <v>25697.360000000001</v>
      </c>
      <c r="H7468" s="207">
        <v>28909.53</v>
      </c>
      <c r="I7468" s="214">
        <f t="shared" si="739"/>
        <v>302911</v>
      </c>
      <c r="J7468" s="211">
        <f t="shared" si="731"/>
        <v>0.4014724983432737</v>
      </c>
      <c r="K7468" s="212">
        <f t="shared" si="732"/>
        <v>0.45</v>
      </c>
      <c r="L7468" s="214">
        <f t="shared" si="733"/>
        <v>16660.105</v>
      </c>
      <c r="M7468" s="213">
        <f t="shared" si="734"/>
        <v>24232.880000000001</v>
      </c>
      <c r="N7468" s="213">
        <f t="shared" si="735"/>
        <v>27261.989999999998</v>
      </c>
      <c r="O7468" s="242">
        <f t="shared" si="736"/>
        <v>0.51519999999964061</v>
      </c>
      <c r="P7468" s="242"/>
      <c r="Q7468" s="179"/>
      <c r="R7468" s="179"/>
      <c r="S7468" s="179"/>
      <c r="T7468" s="179"/>
      <c r="U7468" s="179"/>
      <c r="V7468" s="179"/>
      <c r="W7468" s="179"/>
      <c r="X7468" s="179"/>
      <c r="Y7468" s="179"/>
      <c r="Z7468" s="179"/>
      <c r="AA7468" s="222"/>
      <c r="AB7468" s="222"/>
      <c r="AC7468" s="222"/>
      <c r="AD7468" s="179"/>
      <c r="AE7468" s="179"/>
      <c r="AF7468" s="179"/>
      <c r="AG7468" s="179"/>
      <c r="AH7468" s="179"/>
      <c r="AI7468" s="179"/>
      <c r="AJ7468" s="179"/>
    </row>
    <row r="7469" spans="2:36" x14ac:dyDescent="0.3">
      <c r="B7469" s="224">
        <v>754600</v>
      </c>
      <c r="C7469" s="209">
        <v>321262</v>
      </c>
      <c r="D7469" s="206">
        <f t="shared" si="737"/>
        <v>0.42573813941160882</v>
      </c>
      <c r="E7469" s="208">
        <f t="shared" si="738"/>
        <v>0.45</v>
      </c>
      <c r="F7469" s="207">
        <v>17669.41</v>
      </c>
      <c r="G7469" s="207">
        <v>25700.959999999999</v>
      </c>
      <c r="H7469" s="207">
        <v>28913.58</v>
      </c>
      <c r="I7469" s="214">
        <f t="shared" si="739"/>
        <v>302956</v>
      </c>
      <c r="J7469" s="211">
        <f t="shared" si="731"/>
        <v>0.40147892923403128</v>
      </c>
      <c r="K7469" s="212">
        <f t="shared" si="732"/>
        <v>0.45</v>
      </c>
      <c r="L7469" s="214">
        <f t="shared" si="733"/>
        <v>16662.580000000002</v>
      </c>
      <c r="M7469" s="213">
        <f t="shared" si="734"/>
        <v>24236.48</v>
      </c>
      <c r="N7469" s="213">
        <f t="shared" si="735"/>
        <v>27266.039999999997</v>
      </c>
      <c r="O7469" s="242">
        <f t="shared" si="736"/>
        <v>0.5152999999999156</v>
      </c>
      <c r="P7469" s="242"/>
      <c r="Q7469" s="179"/>
      <c r="R7469" s="179"/>
      <c r="S7469" s="179"/>
      <c r="T7469" s="179"/>
      <c r="U7469" s="179"/>
      <c r="V7469" s="179"/>
      <c r="W7469" s="179"/>
      <c r="X7469" s="179"/>
      <c r="Y7469" s="179"/>
      <c r="Z7469" s="179"/>
      <c r="AA7469" s="222"/>
      <c r="AB7469" s="222"/>
      <c r="AC7469" s="222"/>
      <c r="AD7469" s="179"/>
      <c r="AE7469" s="179"/>
      <c r="AF7469" s="179"/>
      <c r="AG7469" s="179"/>
      <c r="AH7469" s="179"/>
      <c r="AI7469" s="179"/>
      <c r="AJ7469" s="179"/>
    </row>
    <row r="7470" spans="2:36" x14ac:dyDescent="0.3">
      <c r="B7470" s="224">
        <v>754700</v>
      </c>
      <c r="C7470" s="209">
        <v>321307</v>
      </c>
      <c r="D7470" s="206">
        <f t="shared" si="737"/>
        <v>0.42574135418046904</v>
      </c>
      <c r="E7470" s="208">
        <f t="shared" si="738"/>
        <v>0.45</v>
      </c>
      <c r="F7470" s="207">
        <v>17671.88</v>
      </c>
      <c r="G7470" s="207">
        <v>25704.560000000001</v>
      </c>
      <c r="H7470" s="207">
        <v>28917.63</v>
      </c>
      <c r="I7470" s="214">
        <f t="shared" si="739"/>
        <v>303001</v>
      </c>
      <c r="J7470" s="211">
        <f t="shared" si="731"/>
        <v>0.40148535842056449</v>
      </c>
      <c r="K7470" s="212">
        <f t="shared" si="732"/>
        <v>0.45</v>
      </c>
      <c r="L7470" s="214">
        <f t="shared" si="733"/>
        <v>16665.055</v>
      </c>
      <c r="M7470" s="213">
        <f t="shared" si="734"/>
        <v>24240.080000000002</v>
      </c>
      <c r="N7470" s="213">
        <f t="shared" si="735"/>
        <v>27270.09</v>
      </c>
      <c r="O7470" s="242">
        <f t="shared" si="736"/>
        <v>0.51520000000007715</v>
      </c>
      <c r="P7470" s="242"/>
      <c r="Q7470" s="179"/>
      <c r="R7470" s="179"/>
      <c r="S7470" s="179"/>
      <c r="T7470" s="179"/>
      <c r="U7470" s="179"/>
      <c r="V7470" s="179"/>
      <c r="W7470" s="179"/>
      <c r="X7470" s="179"/>
      <c r="Y7470" s="179"/>
      <c r="Z7470" s="179"/>
      <c r="AA7470" s="222"/>
      <c r="AB7470" s="222"/>
      <c r="AC7470" s="222"/>
      <c r="AD7470" s="179"/>
      <c r="AE7470" s="179"/>
      <c r="AF7470" s="179"/>
      <c r="AG7470" s="179"/>
      <c r="AH7470" s="179"/>
      <c r="AI7470" s="179"/>
      <c r="AJ7470" s="179"/>
    </row>
    <row r="7471" spans="2:36" x14ac:dyDescent="0.3">
      <c r="B7471" s="224">
        <v>754800</v>
      </c>
      <c r="C7471" s="209">
        <v>321352</v>
      </c>
      <c r="D7471" s="206">
        <f t="shared" si="737"/>
        <v>0.42574456809750927</v>
      </c>
      <c r="E7471" s="208">
        <f t="shared" si="738"/>
        <v>0.45</v>
      </c>
      <c r="F7471" s="207">
        <v>17674.36</v>
      </c>
      <c r="G7471" s="207">
        <v>25708.16</v>
      </c>
      <c r="H7471" s="207">
        <v>28921.68</v>
      </c>
      <c r="I7471" s="214">
        <f t="shared" si="739"/>
        <v>303046</v>
      </c>
      <c r="J7471" s="211">
        <f t="shared" si="731"/>
        <v>0.40149178590355061</v>
      </c>
      <c r="K7471" s="212">
        <f t="shared" si="732"/>
        <v>0.45</v>
      </c>
      <c r="L7471" s="214">
        <f t="shared" si="733"/>
        <v>16667.53</v>
      </c>
      <c r="M7471" s="213">
        <f t="shared" si="734"/>
        <v>24243.68</v>
      </c>
      <c r="N7471" s="213">
        <f t="shared" si="735"/>
        <v>27274.14</v>
      </c>
      <c r="O7471" s="242">
        <f t="shared" si="736"/>
        <v>0.51529999999977005</v>
      </c>
      <c r="P7471" s="242"/>
      <c r="Q7471" s="179"/>
      <c r="R7471" s="179"/>
      <c r="S7471" s="179"/>
      <c r="T7471" s="179"/>
      <c r="U7471" s="179"/>
      <c r="V7471" s="179"/>
      <c r="W7471" s="179"/>
      <c r="X7471" s="179"/>
      <c r="Y7471" s="179"/>
      <c r="Z7471" s="179"/>
      <c r="AA7471" s="222"/>
      <c r="AB7471" s="222"/>
      <c r="AC7471" s="222"/>
      <c r="AD7471" s="179"/>
      <c r="AE7471" s="179"/>
      <c r="AF7471" s="179"/>
      <c r="AG7471" s="179"/>
      <c r="AH7471" s="179"/>
      <c r="AI7471" s="179"/>
      <c r="AJ7471" s="179"/>
    </row>
    <row r="7472" spans="2:36" x14ac:dyDescent="0.3">
      <c r="B7472" s="224">
        <v>754900</v>
      </c>
      <c r="C7472" s="209">
        <v>321397</v>
      </c>
      <c r="D7472" s="206">
        <f t="shared" si="737"/>
        <v>0.42574778116306794</v>
      </c>
      <c r="E7472" s="208">
        <f t="shared" si="738"/>
        <v>0.45</v>
      </c>
      <c r="F7472" s="207">
        <v>17676.830000000002</v>
      </c>
      <c r="G7472" s="207">
        <v>25711.759999999998</v>
      </c>
      <c r="H7472" s="207">
        <v>28925.73</v>
      </c>
      <c r="I7472" s="214">
        <f t="shared" si="739"/>
        <v>303091</v>
      </c>
      <c r="J7472" s="211">
        <f t="shared" si="731"/>
        <v>0.40149821168366673</v>
      </c>
      <c r="K7472" s="212">
        <f t="shared" si="732"/>
        <v>0.45</v>
      </c>
      <c r="L7472" s="214">
        <f t="shared" si="733"/>
        <v>16670.005000000001</v>
      </c>
      <c r="M7472" s="213">
        <f t="shared" si="734"/>
        <v>24247.279999999999</v>
      </c>
      <c r="N7472" s="213">
        <f t="shared" si="735"/>
        <v>27278.19</v>
      </c>
      <c r="O7472" s="242">
        <f t="shared" si="736"/>
        <v>0.51519999999996802</v>
      </c>
      <c r="P7472" s="242"/>
      <c r="Q7472" s="179"/>
      <c r="R7472" s="179"/>
      <c r="S7472" s="179"/>
      <c r="T7472" s="179"/>
      <c r="U7472" s="179"/>
      <c r="V7472" s="179"/>
      <c r="W7472" s="179"/>
      <c r="X7472" s="179"/>
      <c r="Y7472" s="179"/>
      <c r="Z7472" s="179"/>
      <c r="AA7472" s="222"/>
      <c r="AB7472" s="222"/>
      <c r="AC7472" s="222"/>
      <c r="AD7472" s="179"/>
      <c r="AE7472" s="179"/>
      <c r="AF7472" s="179"/>
      <c r="AG7472" s="179"/>
      <c r="AH7472" s="179"/>
      <c r="AI7472" s="179"/>
      <c r="AJ7472" s="179"/>
    </row>
    <row r="7473" spans="2:36" x14ac:dyDescent="0.3">
      <c r="B7473" s="224">
        <v>755000</v>
      </c>
      <c r="C7473" s="209">
        <v>321442</v>
      </c>
      <c r="D7473" s="206">
        <f t="shared" si="737"/>
        <v>0.42575099337748346</v>
      </c>
      <c r="E7473" s="208">
        <f t="shared" si="738"/>
        <v>0.45</v>
      </c>
      <c r="F7473" s="207">
        <v>17679.310000000001</v>
      </c>
      <c r="G7473" s="207">
        <v>25715.360000000001</v>
      </c>
      <c r="H7473" s="207">
        <v>28929.78</v>
      </c>
      <c r="I7473" s="214">
        <f t="shared" si="739"/>
        <v>303136</v>
      </c>
      <c r="J7473" s="211">
        <f t="shared" si="731"/>
        <v>0.4015046357615894</v>
      </c>
      <c r="K7473" s="212">
        <f t="shared" si="732"/>
        <v>0.45</v>
      </c>
      <c r="L7473" s="214">
        <f t="shared" si="733"/>
        <v>16672.48</v>
      </c>
      <c r="M7473" s="213">
        <f t="shared" si="734"/>
        <v>24250.880000000001</v>
      </c>
      <c r="N7473" s="213">
        <f t="shared" si="735"/>
        <v>27282.239999999998</v>
      </c>
      <c r="O7473" s="242">
        <f t="shared" si="736"/>
        <v>0.51529999999966092</v>
      </c>
      <c r="P7473" s="242"/>
      <c r="Q7473" s="179"/>
      <c r="R7473" s="179"/>
      <c r="S7473" s="179"/>
      <c r="T7473" s="179"/>
      <c r="U7473" s="179"/>
      <c r="V7473" s="179"/>
      <c r="W7473" s="179"/>
      <c r="X7473" s="179"/>
      <c r="Y7473" s="179"/>
      <c r="Z7473" s="179"/>
      <c r="AA7473" s="222"/>
      <c r="AB7473" s="222"/>
      <c r="AC7473" s="222"/>
      <c r="AD7473" s="179"/>
      <c r="AE7473" s="179"/>
      <c r="AF7473" s="179"/>
      <c r="AG7473" s="179"/>
      <c r="AH7473" s="179"/>
      <c r="AI7473" s="179"/>
      <c r="AJ7473" s="179"/>
    </row>
    <row r="7474" spans="2:36" x14ac:dyDescent="0.3">
      <c r="B7474" s="224">
        <v>755100</v>
      </c>
      <c r="C7474" s="209">
        <v>321487</v>
      </c>
      <c r="D7474" s="206">
        <f t="shared" si="737"/>
        <v>0.42575420474109388</v>
      </c>
      <c r="E7474" s="208">
        <f t="shared" si="738"/>
        <v>0.45</v>
      </c>
      <c r="F7474" s="207">
        <v>17681.78</v>
      </c>
      <c r="G7474" s="207">
        <v>25718.959999999999</v>
      </c>
      <c r="H7474" s="207">
        <v>28933.83</v>
      </c>
      <c r="I7474" s="214">
        <f t="shared" si="739"/>
        <v>303181</v>
      </c>
      <c r="J7474" s="211">
        <f t="shared" si="731"/>
        <v>0.40151105813799498</v>
      </c>
      <c r="K7474" s="212">
        <f t="shared" si="732"/>
        <v>0.45</v>
      </c>
      <c r="L7474" s="214">
        <f t="shared" si="733"/>
        <v>16674.955000000002</v>
      </c>
      <c r="M7474" s="213">
        <f t="shared" si="734"/>
        <v>24254.48</v>
      </c>
      <c r="N7474" s="213">
        <f t="shared" si="735"/>
        <v>27286.289999999997</v>
      </c>
      <c r="O7474" s="242">
        <f t="shared" si="736"/>
        <v>0.51520000000044097</v>
      </c>
      <c r="P7474" s="242"/>
      <c r="Q7474" s="179"/>
      <c r="R7474" s="179"/>
      <c r="S7474" s="179"/>
      <c r="T7474" s="179"/>
      <c r="U7474" s="179"/>
      <c r="V7474" s="179"/>
      <c r="W7474" s="179"/>
      <c r="X7474" s="179"/>
      <c r="Y7474" s="179"/>
      <c r="Z7474" s="179"/>
      <c r="AA7474" s="222"/>
      <c r="AB7474" s="222"/>
      <c r="AC7474" s="222"/>
      <c r="AD7474" s="179"/>
      <c r="AE7474" s="179"/>
      <c r="AF7474" s="179"/>
      <c r="AG7474" s="179"/>
      <c r="AH7474" s="179"/>
      <c r="AI7474" s="179"/>
      <c r="AJ7474" s="179"/>
    </row>
    <row r="7475" spans="2:36" x14ac:dyDescent="0.3">
      <c r="B7475" s="224">
        <v>755200</v>
      </c>
      <c r="C7475" s="209">
        <v>321532</v>
      </c>
      <c r="D7475" s="206">
        <f t="shared" si="737"/>
        <v>0.42575741525423727</v>
      </c>
      <c r="E7475" s="208">
        <f t="shared" si="738"/>
        <v>0.45</v>
      </c>
      <c r="F7475" s="207">
        <v>17684.259999999998</v>
      </c>
      <c r="G7475" s="207">
        <v>25722.560000000001</v>
      </c>
      <c r="H7475" s="207">
        <v>28937.88</v>
      </c>
      <c r="I7475" s="214">
        <f t="shared" si="739"/>
        <v>303226</v>
      </c>
      <c r="J7475" s="211">
        <f t="shared" si="731"/>
        <v>0.40151747881355931</v>
      </c>
      <c r="K7475" s="212">
        <f t="shared" si="732"/>
        <v>0.45</v>
      </c>
      <c r="L7475" s="214">
        <f t="shared" si="733"/>
        <v>16677.43</v>
      </c>
      <c r="M7475" s="213">
        <f t="shared" si="734"/>
        <v>24258.080000000002</v>
      </c>
      <c r="N7475" s="213">
        <f t="shared" si="735"/>
        <v>27290.34</v>
      </c>
      <c r="O7475" s="242">
        <f t="shared" si="736"/>
        <v>0.51530000000013387</v>
      </c>
      <c r="P7475" s="242"/>
      <c r="Q7475" s="179"/>
      <c r="R7475" s="179"/>
      <c r="S7475" s="179"/>
      <c r="T7475" s="179"/>
      <c r="U7475" s="179"/>
      <c r="V7475" s="179"/>
      <c r="W7475" s="179"/>
      <c r="X7475" s="179"/>
      <c r="Y7475" s="179"/>
      <c r="Z7475" s="179"/>
      <c r="AA7475" s="222"/>
      <c r="AB7475" s="222"/>
      <c r="AC7475" s="222"/>
      <c r="AD7475" s="179"/>
      <c r="AE7475" s="179"/>
      <c r="AF7475" s="179"/>
      <c r="AG7475" s="179"/>
      <c r="AH7475" s="179"/>
      <c r="AI7475" s="179"/>
      <c r="AJ7475" s="179"/>
    </row>
    <row r="7476" spans="2:36" x14ac:dyDescent="0.3">
      <c r="B7476" s="224">
        <v>755300</v>
      </c>
      <c r="C7476" s="209">
        <v>321577</v>
      </c>
      <c r="D7476" s="206">
        <f t="shared" si="737"/>
        <v>0.42576062491725142</v>
      </c>
      <c r="E7476" s="208">
        <f t="shared" si="738"/>
        <v>0.45</v>
      </c>
      <c r="F7476" s="207">
        <v>17686.73</v>
      </c>
      <c r="G7476" s="207">
        <v>25726.16</v>
      </c>
      <c r="H7476" s="207">
        <v>28941.93</v>
      </c>
      <c r="I7476" s="214">
        <f t="shared" si="739"/>
        <v>303271</v>
      </c>
      <c r="J7476" s="211">
        <f t="shared" si="731"/>
        <v>0.40152389778895803</v>
      </c>
      <c r="K7476" s="212">
        <f t="shared" si="732"/>
        <v>0.45</v>
      </c>
      <c r="L7476" s="214">
        <f t="shared" si="733"/>
        <v>16679.904999999999</v>
      </c>
      <c r="M7476" s="213">
        <f t="shared" si="734"/>
        <v>24261.68</v>
      </c>
      <c r="N7476" s="213">
        <f t="shared" si="735"/>
        <v>27294.39</v>
      </c>
      <c r="O7476" s="242">
        <f t="shared" si="736"/>
        <v>0.51519999999974975</v>
      </c>
      <c r="P7476" s="242"/>
      <c r="Q7476" s="179"/>
      <c r="R7476" s="179"/>
      <c r="S7476" s="179"/>
      <c r="T7476" s="179"/>
      <c r="U7476" s="179"/>
      <c r="V7476" s="179"/>
      <c r="W7476" s="179"/>
      <c r="X7476" s="179"/>
      <c r="Y7476" s="179"/>
      <c r="Z7476" s="179"/>
      <c r="AA7476" s="222"/>
      <c r="AB7476" s="222"/>
      <c r="AC7476" s="222"/>
      <c r="AD7476" s="179"/>
      <c r="AE7476" s="179"/>
      <c r="AF7476" s="179"/>
      <c r="AG7476" s="179"/>
      <c r="AH7476" s="179"/>
      <c r="AI7476" s="179"/>
      <c r="AJ7476" s="179"/>
    </row>
    <row r="7477" spans="2:36" x14ac:dyDescent="0.3">
      <c r="B7477" s="224">
        <v>755400</v>
      </c>
      <c r="C7477" s="209">
        <v>321622</v>
      </c>
      <c r="D7477" s="206">
        <f t="shared" si="737"/>
        <v>0.42576383373047394</v>
      </c>
      <c r="E7477" s="208">
        <f t="shared" si="738"/>
        <v>0.45</v>
      </c>
      <c r="F7477" s="207">
        <v>17689.21</v>
      </c>
      <c r="G7477" s="207">
        <v>25729.759999999998</v>
      </c>
      <c r="H7477" s="207">
        <v>28945.98</v>
      </c>
      <c r="I7477" s="214">
        <f t="shared" si="739"/>
        <v>303316</v>
      </c>
      <c r="J7477" s="211">
        <f t="shared" si="731"/>
        <v>0.40153031506486631</v>
      </c>
      <c r="K7477" s="212">
        <f t="shared" si="732"/>
        <v>0.45</v>
      </c>
      <c r="L7477" s="214">
        <f t="shared" si="733"/>
        <v>16682.38</v>
      </c>
      <c r="M7477" s="213">
        <f t="shared" si="734"/>
        <v>24265.279999999999</v>
      </c>
      <c r="N7477" s="213">
        <f t="shared" si="735"/>
        <v>27298.44</v>
      </c>
      <c r="O7477" s="242">
        <f t="shared" si="736"/>
        <v>0.51530000000002474</v>
      </c>
      <c r="P7477" s="242"/>
      <c r="Q7477" s="179"/>
      <c r="R7477" s="179"/>
      <c r="S7477" s="179"/>
      <c r="T7477" s="179"/>
      <c r="U7477" s="179"/>
      <c r="V7477" s="179"/>
      <c r="W7477" s="179"/>
      <c r="X7477" s="179"/>
      <c r="Y7477" s="179"/>
      <c r="Z7477" s="179"/>
      <c r="AA7477" s="222"/>
      <c r="AB7477" s="222"/>
      <c r="AC7477" s="222"/>
      <c r="AD7477" s="179"/>
      <c r="AE7477" s="179"/>
      <c r="AF7477" s="179"/>
      <c r="AG7477" s="179"/>
      <c r="AH7477" s="179"/>
      <c r="AI7477" s="179"/>
      <c r="AJ7477" s="179"/>
    </row>
    <row r="7478" spans="2:36" x14ac:dyDescent="0.3">
      <c r="B7478" s="224">
        <v>755500</v>
      </c>
      <c r="C7478" s="209">
        <v>321667</v>
      </c>
      <c r="D7478" s="206">
        <f t="shared" si="737"/>
        <v>0.42576704169424223</v>
      </c>
      <c r="E7478" s="208">
        <f t="shared" si="738"/>
        <v>0.45</v>
      </c>
      <c r="F7478" s="207">
        <v>17691.68</v>
      </c>
      <c r="G7478" s="207">
        <v>25733.360000000001</v>
      </c>
      <c r="H7478" s="207">
        <v>28950.03</v>
      </c>
      <c r="I7478" s="214">
        <f t="shared" si="739"/>
        <v>303361</v>
      </c>
      <c r="J7478" s="211">
        <f t="shared" si="731"/>
        <v>0.40153673064195899</v>
      </c>
      <c r="K7478" s="212">
        <f t="shared" si="732"/>
        <v>0.45</v>
      </c>
      <c r="L7478" s="214">
        <f t="shared" si="733"/>
        <v>16684.855</v>
      </c>
      <c r="M7478" s="213">
        <f t="shared" si="734"/>
        <v>24268.880000000001</v>
      </c>
      <c r="N7478" s="213">
        <f t="shared" si="735"/>
        <v>27302.489999999998</v>
      </c>
      <c r="O7478" s="242">
        <f t="shared" si="736"/>
        <v>0.51519999999964061</v>
      </c>
      <c r="P7478" s="242"/>
      <c r="Q7478" s="179"/>
      <c r="R7478" s="179"/>
      <c r="S7478" s="179"/>
      <c r="T7478" s="179"/>
      <c r="U7478" s="179"/>
      <c r="V7478" s="179"/>
      <c r="W7478" s="179"/>
      <c r="X7478" s="179"/>
      <c r="Y7478" s="179"/>
      <c r="Z7478" s="179"/>
      <c r="AA7478" s="222"/>
      <c r="AB7478" s="222"/>
      <c r="AC7478" s="222"/>
      <c r="AD7478" s="179"/>
      <c r="AE7478" s="179"/>
      <c r="AF7478" s="179"/>
      <c r="AG7478" s="179"/>
      <c r="AH7478" s="179"/>
      <c r="AI7478" s="179"/>
      <c r="AJ7478" s="179"/>
    </row>
    <row r="7479" spans="2:36" x14ac:dyDescent="0.3">
      <c r="B7479" s="224">
        <v>755600</v>
      </c>
      <c r="C7479" s="209">
        <v>321712</v>
      </c>
      <c r="D7479" s="206">
        <f t="shared" si="737"/>
        <v>0.42577024880889358</v>
      </c>
      <c r="E7479" s="208">
        <f t="shared" si="738"/>
        <v>0.45</v>
      </c>
      <c r="F7479" s="207">
        <v>17694.16</v>
      </c>
      <c r="G7479" s="207">
        <v>25736.959999999999</v>
      </c>
      <c r="H7479" s="207">
        <v>28954.080000000002</v>
      </c>
      <c r="I7479" s="214">
        <f t="shared" si="739"/>
        <v>303406</v>
      </c>
      <c r="J7479" s="211">
        <f t="shared" si="731"/>
        <v>0.40154314452091056</v>
      </c>
      <c r="K7479" s="212">
        <f t="shared" si="732"/>
        <v>0.45</v>
      </c>
      <c r="L7479" s="214">
        <f t="shared" si="733"/>
        <v>16687.330000000002</v>
      </c>
      <c r="M7479" s="213">
        <f t="shared" si="734"/>
        <v>24272.48</v>
      </c>
      <c r="N7479" s="213">
        <f t="shared" si="735"/>
        <v>27306.539999999997</v>
      </c>
      <c r="O7479" s="242">
        <f t="shared" si="736"/>
        <v>0.5152999999999156</v>
      </c>
      <c r="P7479" s="242"/>
      <c r="Q7479" s="179"/>
      <c r="R7479" s="179"/>
      <c r="S7479" s="179"/>
      <c r="T7479" s="179"/>
      <c r="U7479" s="179"/>
      <c r="V7479" s="179"/>
      <c r="W7479" s="179"/>
      <c r="X7479" s="179"/>
      <c r="Y7479" s="179"/>
      <c r="Z7479" s="179"/>
      <c r="AA7479" s="222"/>
      <c r="AB7479" s="222"/>
      <c r="AC7479" s="222"/>
      <c r="AD7479" s="179"/>
      <c r="AE7479" s="179"/>
      <c r="AF7479" s="179"/>
      <c r="AG7479" s="179"/>
      <c r="AH7479" s="179"/>
      <c r="AI7479" s="179"/>
      <c r="AJ7479" s="179"/>
    </row>
    <row r="7480" spans="2:36" x14ac:dyDescent="0.3">
      <c r="B7480" s="224">
        <v>755700</v>
      </c>
      <c r="C7480" s="209">
        <v>321757</v>
      </c>
      <c r="D7480" s="206">
        <f t="shared" si="737"/>
        <v>0.42577345507476511</v>
      </c>
      <c r="E7480" s="208">
        <f t="shared" si="738"/>
        <v>0.45</v>
      </c>
      <c r="F7480" s="207">
        <v>17696.63</v>
      </c>
      <c r="G7480" s="207">
        <v>25740.560000000001</v>
      </c>
      <c r="H7480" s="207">
        <v>28958.13</v>
      </c>
      <c r="I7480" s="214">
        <f t="shared" si="739"/>
        <v>303451</v>
      </c>
      <c r="J7480" s="211">
        <f t="shared" si="731"/>
        <v>0.40154955670239512</v>
      </c>
      <c r="K7480" s="212">
        <f t="shared" si="732"/>
        <v>0.45</v>
      </c>
      <c r="L7480" s="214">
        <f t="shared" si="733"/>
        <v>16689.805</v>
      </c>
      <c r="M7480" s="213">
        <f t="shared" si="734"/>
        <v>24276.080000000002</v>
      </c>
      <c r="N7480" s="213">
        <f t="shared" si="735"/>
        <v>27310.59</v>
      </c>
      <c r="O7480" s="242">
        <f t="shared" si="736"/>
        <v>0.51520000000007715</v>
      </c>
      <c r="P7480" s="242"/>
      <c r="Q7480" s="179"/>
      <c r="R7480" s="179"/>
      <c r="S7480" s="179"/>
      <c r="T7480" s="179"/>
      <c r="U7480" s="179"/>
      <c r="V7480" s="179"/>
      <c r="W7480" s="179"/>
      <c r="X7480" s="179"/>
      <c r="Y7480" s="179"/>
      <c r="Z7480" s="179"/>
      <c r="AA7480" s="222"/>
      <c r="AB7480" s="222"/>
      <c r="AC7480" s="222"/>
      <c r="AD7480" s="179"/>
      <c r="AE7480" s="179"/>
      <c r="AF7480" s="179"/>
      <c r="AG7480" s="179"/>
      <c r="AH7480" s="179"/>
      <c r="AI7480" s="179"/>
      <c r="AJ7480" s="179"/>
    </row>
    <row r="7481" spans="2:36" x14ac:dyDescent="0.3">
      <c r="B7481" s="224">
        <v>755800</v>
      </c>
      <c r="C7481" s="209">
        <v>321802</v>
      </c>
      <c r="D7481" s="206">
        <f t="shared" si="737"/>
        <v>0.4257766604921937</v>
      </c>
      <c r="E7481" s="208">
        <f t="shared" si="738"/>
        <v>0.45</v>
      </c>
      <c r="F7481" s="207">
        <v>17699.11</v>
      </c>
      <c r="G7481" s="207">
        <v>25744.16</v>
      </c>
      <c r="H7481" s="207">
        <v>28962.18</v>
      </c>
      <c r="I7481" s="214">
        <f t="shared" si="739"/>
        <v>303496</v>
      </c>
      <c r="J7481" s="211">
        <f t="shared" si="731"/>
        <v>0.40155596718708653</v>
      </c>
      <c r="K7481" s="212">
        <f t="shared" si="732"/>
        <v>0.45</v>
      </c>
      <c r="L7481" s="214">
        <f t="shared" si="733"/>
        <v>16692.28</v>
      </c>
      <c r="M7481" s="213">
        <f t="shared" si="734"/>
        <v>24279.68</v>
      </c>
      <c r="N7481" s="213">
        <f t="shared" si="735"/>
        <v>27314.639999999999</v>
      </c>
      <c r="O7481" s="242">
        <f t="shared" si="736"/>
        <v>0.51529999999977005</v>
      </c>
      <c r="P7481" s="242"/>
      <c r="Q7481" s="179"/>
      <c r="R7481" s="179"/>
      <c r="S7481" s="179"/>
      <c r="T7481" s="179"/>
      <c r="U7481" s="179"/>
      <c r="V7481" s="179"/>
      <c r="W7481" s="179"/>
      <c r="X7481" s="179"/>
      <c r="Y7481" s="179"/>
      <c r="Z7481" s="179"/>
      <c r="AA7481" s="222"/>
      <c r="AB7481" s="222"/>
      <c r="AC7481" s="222"/>
      <c r="AD7481" s="179"/>
      <c r="AE7481" s="179"/>
      <c r="AF7481" s="179"/>
      <c r="AG7481" s="179"/>
      <c r="AH7481" s="179"/>
      <c r="AI7481" s="179"/>
      <c r="AJ7481" s="179"/>
    </row>
    <row r="7482" spans="2:36" x14ac:dyDescent="0.3">
      <c r="B7482" s="224">
        <v>755900</v>
      </c>
      <c r="C7482" s="209">
        <v>321847</v>
      </c>
      <c r="D7482" s="206">
        <f t="shared" si="737"/>
        <v>0.42577986506151605</v>
      </c>
      <c r="E7482" s="208">
        <f t="shared" si="738"/>
        <v>0.45</v>
      </c>
      <c r="F7482" s="207">
        <v>17701.580000000002</v>
      </c>
      <c r="G7482" s="207">
        <v>25747.759999999998</v>
      </c>
      <c r="H7482" s="207">
        <v>28966.23</v>
      </c>
      <c r="I7482" s="214">
        <f t="shared" si="739"/>
        <v>303541</v>
      </c>
      <c r="J7482" s="211">
        <f t="shared" si="731"/>
        <v>0.40156237597565814</v>
      </c>
      <c r="K7482" s="212">
        <f t="shared" si="732"/>
        <v>0.45</v>
      </c>
      <c r="L7482" s="214">
        <f t="shared" si="733"/>
        <v>16694.755000000001</v>
      </c>
      <c r="M7482" s="213">
        <f t="shared" si="734"/>
        <v>24283.279999999999</v>
      </c>
      <c r="N7482" s="213">
        <f t="shared" si="735"/>
        <v>27318.69</v>
      </c>
      <c r="O7482" s="242">
        <f t="shared" si="736"/>
        <v>0.51519999999996802</v>
      </c>
      <c r="P7482" s="242"/>
      <c r="Q7482" s="179"/>
      <c r="R7482" s="179"/>
      <c r="S7482" s="179"/>
      <c r="T7482" s="179"/>
      <c r="U7482" s="179"/>
      <c r="V7482" s="179"/>
      <c r="W7482" s="179"/>
      <c r="X7482" s="179"/>
      <c r="Y7482" s="179"/>
      <c r="Z7482" s="179"/>
      <c r="AA7482" s="222"/>
      <c r="AB7482" s="222"/>
      <c r="AC7482" s="222"/>
      <c r="AD7482" s="179"/>
      <c r="AE7482" s="179"/>
      <c r="AF7482" s="179"/>
      <c r="AG7482" s="179"/>
      <c r="AH7482" s="179"/>
      <c r="AI7482" s="179"/>
      <c r="AJ7482" s="179"/>
    </row>
    <row r="7483" spans="2:36" x14ac:dyDescent="0.3">
      <c r="B7483" s="224">
        <v>756000</v>
      </c>
      <c r="C7483" s="209">
        <v>321892</v>
      </c>
      <c r="D7483" s="206">
        <f t="shared" si="737"/>
        <v>0.42578306878306876</v>
      </c>
      <c r="E7483" s="208">
        <f t="shared" si="738"/>
        <v>0.45</v>
      </c>
      <c r="F7483" s="207">
        <v>17704.060000000001</v>
      </c>
      <c r="G7483" s="207">
        <v>25751.360000000001</v>
      </c>
      <c r="H7483" s="207">
        <v>28970.28</v>
      </c>
      <c r="I7483" s="214">
        <f t="shared" si="739"/>
        <v>303586</v>
      </c>
      <c r="J7483" s="211">
        <f t="shared" ref="J7483:J7546" si="740">I7483/$B7483</f>
        <v>0.40156878306878308</v>
      </c>
      <c r="K7483" s="212">
        <f t="shared" ref="K7483:K7546" si="741">(I7483-I7482)/($B7483-$B7482)</f>
        <v>0.45</v>
      </c>
      <c r="L7483" s="214">
        <f t="shared" si="733"/>
        <v>16697.23</v>
      </c>
      <c r="M7483" s="213">
        <f t="shared" si="734"/>
        <v>24286.880000000001</v>
      </c>
      <c r="N7483" s="213">
        <f t="shared" si="735"/>
        <v>27322.739999999998</v>
      </c>
      <c r="O7483" s="242">
        <f t="shared" si="736"/>
        <v>0.51529999999966092</v>
      </c>
      <c r="P7483" s="242"/>
      <c r="Q7483" s="179"/>
      <c r="R7483" s="179"/>
      <c r="S7483" s="179"/>
      <c r="T7483" s="179"/>
      <c r="U7483" s="179"/>
      <c r="V7483" s="179"/>
      <c r="W7483" s="179"/>
      <c r="X7483" s="179"/>
      <c r="Y7483" s="179"/>
      <c r="Z7483" s="179"/>
      <c r="AA7483" s="222"/>
      <c r="AB7483" s="222"/>
      <c r="AC7483" s="222"/>
      <c r="AD7483" s="179"/>
      <c r="AE7483" s="179"/>
      <c r="AF7483" s="179"/>
      <c r="AG7483" s="179"/>
      <c r="AH7483" s="179"/>
      <c r="AI7483" s="179"/>
      <c r="AJ7483" s="179"/>
    </row>
    <row r="7484" spans="2:36" x14ac:dyDescent="0.3">
      <c r="B7484" s="224">
        <v>756100</v>
      </c>
      <c r="C7484" s="209">
        <v>321937</v>
      </c>
      <c r="D7484" s="206">
        <f t="shared" si="737"/>
        <v>0.42578627165718819</v>
      </c>
      <c r="E7484" s="208">
        <f t="shared" si="738"/>
        <v>0.45</v>
      </c>
      <c r="F7484" s="207">
        <v>17706.53</v>
      </c>
      <c r="G7484" s="207">
        <v>25754.959999999999</v>
      </c>
      <c r="H7484" s="207">
        <v>28974.33</v>
      </c>
      <c r="I7484" s="214">
        <f t="shared" si="739"/>
        <v>303631</v>
      </c>
      <c r="J7484" s="211">
        <f t="shared" si="740"/>
        <v>0.40157518846713397</v>
      </c>
      <c r="K7484" s="212">
        <f t="shared" si="741"/>
        <v>0.45</v>
      </c>
      <c r="L7484" s="214">
        <f t="shared" si="733"/>
        <v>16699.705000000002</v>
      </c>
      <c r="M7484" s="213">
        <f t="shared" si="734"/>
        <v>24290.48</v>
      </c>
      <c r="N7484" s="213">
        <f t="shared" si="735"/>
        <v>27326.789999999997</v>
      </c>
      <c r="O7484" s="242">
        <f t="shared" si="736"/>
        <v>0.51520000000044097</v>
      </c>
      <c r="P7484" s="242"/>
      <c r="Q7484" s="179"/>
      <c r="R7484" s="179"/>
      <c r="S7484" s="179"/>
      <c r="T7484" s="179"/>
      <c r="U7484" s="179"/>
      <c r="V7484" s="179"/>
      <c r="W7484" s="179"/>
      <c r="X7484" s="179"/>
      <c r="Y7484" s="179"/>
      <c r="Z7484" s="179"/>
      <c r="AA7484" s="222"/>
      <c r="AB7484" s="222"/>
      <c r="AC7484" s="222"/>
      <c r="AD7484" s="179"/>
      <c r="AE7484" s="179"/>
      <c r="AF7484" s="179"/>
      <c r="AG7484" s="179"/>
      <c r="AH7484" s="179"/>
      <c r="AI7484" s="179"/>
      <c r="AJ7484" s="179"/>
    </row>
    <row r="7485" spans="2:36" x14ac:dyDescent="0.3">
      <c r="B7485" s="224">
        <v>756200</v>
      </c>
      <c r="C7485" s="209">
        <v>321982</v>
      </c>
      <c r="D7485" s="206">
        <f t="shared" si="737"/>
        <v>0.42578947368421055</v>
      </c>
      <c r="E7485" s="208">
        <f t="shared" si="738"/>
        <v>0.45</v>
      </c>
      <c r="F7485" s="207">
        <v>17709.009999999998</v>
      </c>
      <c r="G7485" s="207">
        <v>25758.560000000001</v>
      </c>
      <c r="H7485" s="207">
        <v>28978.38</v>
      </c>
      <c r="I7485" s="214">
        <f t="shared" si="739"/>
        <v>303676</v>
      </c>
      <c r="J7485" s="211">
        <f t="shared" si="740"/>
        <v>0.40158159217138323</v>
      </c>
      <c r="K7485" s="212">
        <f t="shared" si="741"/>
        <v>0.45</v>
      </c>
      <c r="L7485" s="214">
        <f t="shared" si="733"/>
        <v>16702.18</v>
      </c>
      <c r="M7485" s="213">
        <f t="shared" si="734"/>
        <v>24294.080000000002</v>
      </c>
      <c r="N7485" s="213">
        <f t="shared" si="735"/>
        <v>27330.84</v>
      </c>
      <c r="O7485" s="242">
        <f t="shared" si="736"/>
        <v>0.51530000000013387</v>
      </c>
      <c r="P7485" s="242"/>
      <c r="Q7485" s="179"/>
      <c r="R7485" s="179"/>
      <c r="S7485" s="179"/>
      <c r="T7485" s="179"/>
      <c r="U7485" s="179"/>
      <c r="V7485" s="179"/>
      <c r="W7485" s="179"/>
      <c r="X7485" s="179"/>
      <c r="Y7485" s="179"/>
      <c r="Z7485" s="179"/>
      <c r="AA7485" s="222"/>
      <c r="AB7485" s="222"/>
      <c r="AC7485" s="222"/>
      <c r="AD7485" s="179"/>
      <c r="AE7485" s="179"/>
      <c r="AF7485" s="179"/>
      <c r="AG7485" s="179"/>
      <c r="AH7485" s="179"/>
      <c r="AI7485" s="179"/>
      <c r="AJ7485" s="179"/>
    </row>
    <row r="7486" spans="2:36" x14ac:dyDescent="0.3">
      <c r="B7486" s="224">
        <v>756300</v>
      </c>
      <c r="C7486" s="209">
        <v>322027</v>
      </c>
      <c r="D7486" s="206">
        <f t="shared" si="737"/>
        <v>0.42579267486447175</v>
      </c>
      <c r="E7486" s="208">
        <f t="shared" si="738"/>
        <v>0.45</v>
      </c>
      <c r="F7486" s="207">
        <v>17711.48</v>
      </c>
      <c r="G7486" s="207">
        <v>25762.16</v>
      </c>
      <c r="H7486" s="207">
        <v>28982.43</v>
      </c>
      <c r="I7486" s="214">
        <f t="shared" si="739"/>
        <v>303721</v>
      </c>
      <c r="J7486" s="211">
        <f t="shared" si="740"/>
        <v>0.40158799418220281</v>
      </c>
      <c r="K7486" s="212">
        <f t="shared" si="741"/>
        <v>0.45</v>
      </c>
      <c r="L7486" s="214">
        <f t="shared" ref="L7486:L7549" si="742">I7486*5.5%</f>
        <v>16704.654999999999</v>
      </c>
      <c r="M7486" s="213">
        <f t="shared" ref="M7486:M7549" si="743">I7486*8%</f>
        <v>24297.68</v>
      </c>
      <c r="N7486" s="213">
        <f t="shared" ref="N7486:N7549" si="744">I7486*9%</f>
        <v>27334.89</v>
      </c>
      <c r="O7486" s="242">
        <f t="shared" si="736"/>
        <v>0.51519999999974975</v>
      </c>
      <c r="P7486" s="242"/>
      <c r="Q7486" s="179"/>
      <c r="R7486" s="179"/>
      <c r="S7486" s="179"/>
      <c r="T7486" s="179"/>
      <c r="U7486" s="179"/>
      <c r="V7486" s="179"/>
      <c r="W7486" s="179"/>
      <c r="X7486" s="179"/>
      <c r="Y7486" s="179"/>
      <c r="Z7486" s="179"/>
      <c r="AA7486" s="222"/>
      <c r="AB7486" s="222"/>
      <c r="AC7486" s="222"/>
      <c r="AD7486" s="179"/>
      <c r="AE7486" s="179"/>
      <c r="AF7486" s="179"/>
      <c r="AG7486" s="179"/>
      <c r="AH7486" s="179"/>
      <c r="AI7486" s="179"/>
      <c r="AJ7486" s="179"/>
    </row>
    <row r="7487" spans="2:36" x14ac:dyDescent="0.3">
      <c r="B7487" s="224">
        <v>756400</v>
      </c>
      <c r="C7487" s="209">
        <v>322072</v>
      </c>
      <c r="D7487" s="206">
        <f t="shared" si="737"/>
        <v>0.42579587519830775</v>
      </c>
      <c r="E7487" s="208">
        <f t="shared" si="738"/>
        <v>0.45</v>
      </c>
      <c r="F7487" s="207">
        <v>17713.96</v>
      </c>
      <c r="G7487" s="207">
        <v>25765.759999999998</v>
      </c>
      <c r="H7487" s="207">
        <v>28986.48</v>
      </c>
      <c r="I7487" s="214">
        <f t="shared" si="739"/>
        <v>303766</v>
      </c>
      <c r="J7487" s="211">
        <f t="shared" si="740"/>
        <v>0.40159439450026441</v>
      </c>
      <c r="K7487" s="212">
        <f t="shared" si="741"/>
        <v>0.45</v>
      </c>
      <c r="L7487" s="214">
        <f t="shared" si="742"/>
        <v>16707.13</v>
      </c>
      <c r="M7487" s="213">
        <f t="shared" si="743"/>
        <v>24301.279999999999</v>
      </c>
      <c r="N7487" s="213">
        <f t="shared" si="744"/>
        <v>27338.94</v>
      </c>
      <c r="O7487" s="242">
        <f t="shared" si="736"/>
        <v>0.51530000000002474</v>
      </c>
      <c r="P7487" s="242"/>
      <c r="Q7487" s="179"/>
      <c r="R7487" s="179"/>
      <c r="S7487" s="179"/>
      <c r="T7487" s="179"/>
      <c r="U7487" s="179"/>
      <c r="V7487" s="179"/>
      <c r="W7487" s="179"/>
      <c r="X7487" s="179"/>
      <c r="Y7487" s="179"/>
      <c r="Z7487" s="179"/>
      <c r="AA7487" s="222"/>
      <c r="AB7487" s="222"/>
      <c r="AC7487" s="222"/>
      <c r="AD7487" s="179"/>
      <c r="AE7487" s="179"/>
      <c r="AF7487" s="179"/>
      <c r="AG7487" s="179"/>
      <c r="AH7487" s="179"/>
      <c r="AI7487" s="179"/>
      <c r="AJ7487" s="179"/>
    </row>
    <row r="7488" spans="2:36" x14ac:dyDescent="0.3">
      <c r="B7488" s="224">
        <v>756500</v>
      </c>
      <c r="C7488" s="209">
        <v>322117</v>
      </c>
      <c r="D7488" s="206">
        <f t="shared" si="737"/>
        <v>0.42579907468605421</v>
      </c>
      <c r="E7488" s="208">
        <f t="shared" si="738"/>
        <v>0.45</v>
      </c>
      <c r="F7488" s="207">
        <v>17716.43</v>
      </c>
      <c r="G7488" s="207">
        <v>25769.360000000001</v>
      </c>
      <c r="H7488" s="207">
        <v>28990.53</v>
      </c>
      <c r="I7488" s="214">
        <f t="shared" si="739"/>
        <v>303811</v>
      </c>
      <c r="J7488" s="211">
        <f t="shared" si="740"/>
        <v>0.40160079312623925</v>
      </c>
      <c r="K7488" s="212">
        <f t="shared" si="741"/>
        <v>0.45</v>
      </c>
      <c r="L7488" s="214">
        <f t="shared" si="742"/>
        <v>16709.605</v>
      </c>
      <c r="M7488" s="213">
        <f t="shared" si="743"/>
        <v>24304.880000000001</v>
      </c>
      <c r="N7488" s="213">
        <f t="shared" si="744"/>
        <v>27342.989999999998</v>
      </c>
      <c r="O7488" s="242">
        <f t="shared" si="736"/>
        <v>0.51519999999964061</v>
      </c>
      <c r="P7488" s="242"/>
      <c r="Q7488" s="179"/>
      <c r="R7488" s="179"/>
      <c r="S7488" s="179"/>
      <c r="T7488" s="179"/>
      <c r="U7488" s="179"/>
      <c r="V7488" s="179"/>
      <c r="W7488" s="179"/>
      <c r="X7488" s="179"/>
      <c r="Y7488" s="179"/>
      <c r="Z7488" s="179"/>
      <c r="AA7488" s="222"/>
      <c r="AB7488" s="222"/>
      <c r="AC7488" s="222"/>
      <c r="AD7488" s="179"/>
      <c r="AE7488" s="179"/>
      <c r="AF7488" s="179"/>
      <c r="AG7488" s="179"/>
      <c r="AH7488" s="179"/>
      <c r="AI7488" s="179"/>
      <c r="AJ7488" s="179"/>
    </row>
    <row r="7489" spans="2:36" x14ac:dyDescent="0.3">
      <c r="B7489" s="224">
        <v>756600</v>
      </c>
      <c r="C7489" s="209">
        <v>322162</v>
      </c>
      <c r="D7489" s="206">
        <f t="shared" si="737"/>
        <v>0.42580227332804654</v>
      </c>
      <c r="E7489" s="208">
        <f t="shared" si="738"/>
        <v>0.45</v>
      </c>
      <c r="F7489" s="207">
        <v>17718.91</v>
      </c>
      <c r="G7489" s="207">
        <v>25772.959999999999</v>
      </c>
      <c r="H7489" s="207">
        <v>28994.58</v>
      </c>
      <c r="I7489" s="214">
        <f t="shared" si="739"/>
        <v>303856</v>
      </c>
      <c r="J7489" s="211">
        <f t="shared" si="740"/>
        <v>0.40160719006079831</v>
      </c>
      <c r="K7489" s="212">
        <f t="shared" si="741"/>
        <v>0.45</v>
      </c>
      <c r="L7489" s="214">
        <f t="shared" si="742"/>
        <v>16712.080000000002</v>
      </c>
      <c r="M7489" s="213">
        <f t="shared" si="743"/>
        <v>24308.48</v>
      </c>
      <c r="N7489" s="213">
        <f t="shared" si="744"/>
        <v>27347.039999999997</v>
      </c>
      <c r="O7489" s="242">
        <f t="shared" si="736"/>
        <v>0.5152999999999156</v>
      </c>
      <c r="P7489" s="242"/>
      <c r="Q7489" s="179"/>
      <c r="R7489" s="179"/>
      <c r="S7489" s="179"/>
      <c r="T7489" s="179"/>
      <c r="U7489" s="179"/>
      <c r="V7489" s="179"/>
      <c r="W7489" s="179"/>
      <c r="X7489" s="179"/>
      <c r="Y7489" s="179"/>
      <c r="Z7489" s="179"/>
      <c r="AA7489" s="222"/>
      <c r="AB7489" s="222"/>
      <c r="AC7489" s="222"/>
      <c r="AD7489" s="179"/>
      <c r="AE7489" s="179"/>
      <c r="AF7489" s="179"/>
      <c r="AG7489" s="179"/>
      <c r="AH7489" s="179"/>
      <c r="AI7489" s="179"/>
      <c r="AJ7489" s="179"/>
    </row>
    <row r="7490" spans="2:36" x14ac:dyDescent="0.3">
      <c r="B7490" s="224">
        <v>756700</v>
      </c>
      <c r="C7490" s="209">
        <v>322207</v>
      </c>
      <c r="D7490" s="206">
        <f t="shared" si="737"/>
        <v>0.42580547112462008</v>
      </c>
      <c r="E7490" s="208">
        <f t="shared" si="738"/>
        <v>0.45</v>
      </c>
      <c r="F7490" s="207">
        <v>17721.38</v>
      </c>
      <c r="G7490" s="207">
        <v>25776.560000000001</v>
      </c>
      <c r="H7490" s="207">
        <v>28998.63</v>
      </c>
      <c r="I7490" s="214">
        <f t="shared" si="739"/>
        <v>303901</v>
      </c>
      <c r="J7490" s="211">
        <f t="shared" si="740"/>
        <v>0.40161358530461211</v>
      </c>
      <c r="K7490" s="212">
        <f t="shared" si="741"/>
        <v>0.45</v>
      </c>
      <c r="L7490" s="214">
        <f t="shared" si="742"/>
        <v>16714.555</v>
      </c>
      <c r="M7490" s="213">
        <f t="shared" si="743"/>
        <v>24312.080000000002</v>
      </c>
      <c r="N7490" s="213">
        <f t="shared" si="744"/>
        <v>27351.09</v>
      </c>
      <c r="O7490" s="242">
        <f t="shared" si="736"/>
        <v>0.51520000000007715</v>
      </c>
      <c r="P7490" s="242"/>
      <c r="Q7490" s="179"/>
      <c r="R7490" s="179"/>
      <c r="S7490" s="179"/>
      <c r="T7490" s="179"/>
      <c r="U7490" s="179"/>
      <c r="V7490" s="179"/>
      <c r="W7490" s="179"/>
      <c r="X7490" s="179"/>
      <c r="Y7490" s="179"/>
      <c r="Z7490" s="179"/>
      <c r="AA7490" s="222"/>
      <c r="AB7490" s="222"/>
      <c r="AC7490" s="222"/>
      <c r="AD7490" s="179"/>
      <c r="AE7490" s="179"/>
      <c r="AF7490" s="179"/>
      <c r="AG7490" s="179"/>
      <c r="AH7490" s="179"/>
      <c r="AI7490" s="179"/>
      <c r="AJ7490" s="179"/>
    </row>
    <row r="7491" spans="2:36" x14ac:dyDescent="0.3">
      <c r="B7491" s="224">
        <v>756800</v>
      </c>
      <c r="C7491" s="209">
        <v>322252</v>
      </c>
      <c r="D7491" s="206">
        <f t="shared" si="737"/>
        <v>0.42580866807610995</v>
      </c>
      <c r="E7491" s="208">
        <f t="shared" si="738"/>
        <v>0.45</v>
      </c>
      <c r="F7491" s="207">
        <v>17723.86</v>
      </c>
      <c r="G7491" s="207">
        <v>25780.16</v>
      </c>
      <c r="H7491" s="207">
        <v>29002.68</v>
      </c>
      <c r="I7491" s="214">
        <f t="shared" si="739"/>
        <v>303946</v>
      </c>
      <c r="J7491" s="211">
        <f t="shared" si="740"/>
        <v>0.40161997885835093</v>
      </c>
      <c r="K7491" s="212">
        <f t="shared" si="741"/>
        <v>0.45</v>
      </c>
      <c r="L7491" s="214">
        <f t="shared" si="742"/>
        <v>16717.03</v>
      </c>
      <c r="M7491" s="213">
        <f t="shared" si="743"/>
        <v>24315.68</v>
      </c>
      <c r="N7491" s="213">
        <f t="shared" si="744"/>
        <v>27355.14</v>
      </c>
      <c r="O7491" s="242">
        <f t="shared" si="736"/>
        <v>0.51529999999977005</v>
      </c>
      <c r="P7491" s="242"/>
      <c r="Q7491" s="179"/>
      <c r="R7491" s="179"/>
      <c r="S7491" s="179"/>
      <c r="T7491" s="179"/>
      <c r="U7491" s="179"/>
      <c r="V7491" s="179"/>
      <c r="W7491" s="179"/>
      <c r="X7491" s="179"/>
      <c r="Y7491" s="179"/>
      <c r="Z7491" s="179"/>
      <c r="AA7491" s="222"/>
      <c r="AB7491" s="222"/>
      <c r="AC7491" s="222"/>
      <c r="AD7491" s="179"/>
      <c r="AE7491" s="179"/>
      <c r="AF7491" s="179"/>
      <c r="AG7491" s="179"/>
      <c r="AH7491" s="179"/>
      <c r="AI7491" s="179"/>
      <c r="AJ7491" s="179"/>
    </row>
    <row r="7492" spans="2:36" x14ac:dyDescent="0.3">
      <c r="B7492" s="224">
        <v>756900</v>
      </c>
      <c r="C7492" s="209">
        <v>322297</v>
      </c>
      <c r="D7492" s="206">
        <f t="shared" si="737"/>
        <v>0.42581186418285111</v>
      </c>
      <c r="E7492" s="208">
        <f t="shared" si="738"/>
        <v>0.45</v>
      </c>
      <c r="F7492" s="207">
        <v>17726.330000000002</v>
      </c>
      <c r="G7492" s="207">
        <v>25783.759999999998</v>
      </c>
      <c r="H7492" s="207">
        <v>29006.73</v>
      </c>
      <c r="I7492" s="214">
        <f t="shared" si="739"/>
        <v>303991</v>
      </c>
      <c r="J7492" s="211">
        <f t="shared" si="740"/>
        <v>0.40162637072268464</v>
      </c>
      <c r="K7492" s="212">
        <f t="shared" si="741"/>
        <v>0.45</v>
      </c>
      <c r="L7492" s="214">
        <f t="shared" si="742"/>
        <v>16719.505000000001</v>
      </c>
      <c r="M7492" s="213">
        <f t="shared" si="743"/>
        <v>24319.279999999999</v>
      </c>
      <c r="N7492" s="213">
        <f t="shared" si="744"/>
        <v>27359.19</v>
      </c>
      <c r="O7492" s="242">
        <f t="shared" si="736"/>
        <v>0.51519999999996802</v>
      </c>
      <c r="P7492" s="242"/>
      <c r="Q7492" s="179"/>
      <c r="R7492" s="179"/>
      <c r="S7492" s="179"/>
      <c r="T7492" s="179"/>
      <c r="U7492" s="179"/>
      <c r="V7492" s="179"/>
      <c r="W7492" s="179"/>
      <c r="X7492" s="179"/>
      <c r="Y7492" s="179"/>
      <c r="Z7492" s="179"/>
      <c r="AA7492" s="222"/>
      <c r="AB7492" s="222"/>
      <c r="AC7492" s="222"/>
      <c r="AD7492" s="179"/>
      <c r="AE7492" s="179"/>
      <c r="AF7492" s="179"/>
      <c r="AG7492" s="179"/>
      <c r="AH7492" s="179"/>
      <c r="AI7492" s="179"/>
      <c r="AJ7492" s="179"/>
    </row>
    <row r="7493" spans="2:36" x14ac:dyDescent="0.3">
      <c r="B7493" s="224">
        <v>757000</v>
      </c>
      <c r="C7493" s="209">
        <v>322342</v>
      </c>
      <c r="D7493" s="206">
        <f t="shared" si="737"/>
        <v>0.42581505944517833</v>
      </c>
      <c r="E7493" s="208">
        <f t="shared" si="738"/>
        <v>0.45</v>
      </c>
      <c r="F7493" s="207">
        <v>17728.810000000001</v>
      </c>
      <c r="G7493" s="207">
        <v>25787.360000000001</v>
      </c>
      <c r="H7493" s="207">
        <v>29010.78</v>
      </c>
      <c r="I7493" s="214">
        <f t="shared" si="739"/>
        <v>304036</v>
      </c>
      <c r="J7493" s="211">
        <f t="shared" si="740"/>
        <v>0.4016327608982827</v>
      </c>
      <c r="K7493" s="212">
        <f t="shared" si="741"/>
        <v>0.45</v>
      </c>
      <c r="L7493" s="214">
        <f t="shared" si="742"/>
        <v>16721.98</v>
      </c>
      <c r="M7493" s="213">
        <f t="shared" si="743"/>
        <v>24322.880000000001</v>
      </c>
      <c r="N7493" s="213">
        <f t="shared" si="744"/>
        <v>27363.239999999998</v>
      </c>
      <c r="O7493" s="242">
        <f t="shared" ref="O7493:O7556" si="745">(C7493+F7493+H7493-C7492-F7492-H7492)/100</f>
        <v>0.51529999999966092</v>
      </c>
      <c r="P7493" s="242"/>
      <c r="Q7493" s="179"/>
      <c r="R7493" s="179"/>
      <c r="S7493" s="179"/>
      <c r="T7493" s="179"/>
      <c r="U7493" s="179"/>
      <c r="V7493" s="179"/>
      <c r="W7493" s="179"/>
      <c r="X7493" s="179"/>
      <c r="Y7493" s="179"/>
      <c r="Z7493" s="179"/>
      <c r="AA7493" s="222"/>
      <c r="AB7493" s="222"/>
      <c r="AC7493" s="222"/>
      <c r="AD7493" s="179"/>
      <c r="AE7493" s="179"/>
      <c r="AF7493" s="179"/>
      <c r="AG7493" s="179"/>
      <c r="AH7493" s="179"/>
      <c r="AI7493" s="179"/>
      <c r="AJ7493" s="179"/>
    </row>
    <row r="7494" spans="2:36" x14ac:dyDescent="0.3">
      <c r="B7494" s="224">
        <v>757100</v>
      </c>
      <c r="C7494" s="209">
        <v>322387</v>
      </c>
      <c r="D7494" s="206">
        <f t="shared" si="737"/>
        <v>0.42581825386342625</v>
      </c>
      <c r="E7494" s="208">
        <f t="shared" si="738"/>
        <v>0.45</v>
      </c>
      <c r="F7494" s="207">
        <v>17731.28</v>
      </c>
      <c r="G7494" s="207">
        <v>25790.959999999999</v>
      </c>
      <c r="H7494" s="207">
        <v>29014.83</v>
      </c>
      <c r="I7494" s="214">
        <f t="shared" si="739"/>
        <v>304081</v>
      </c>
      <c r="J7494" s="211">
        <f t="shared" si="740"/>
        <v>0.4016391493858143</v>
      </c>
      <c r="K7494" s="212">
        <f t="shared" si="741"/>
        <v>0.45</v>
      </c>
      <c r="L7494" s="214">
        <f t="shared" si="742"/>
        <v>16724.455000000002</v>
      </c>
      <c r="M7494" s="213">
        <f t="shared" si="743"/>
        <v>24326.48</v>
      </c>
      <c r="N7494" s="213">
        <f t="shared" si="744"/>
        <v>27367.289999999997</v>
      </c>
      <c r="O7494" s="242">
        <f t="shared" si="745"/>
        <v>0.51520000000044097</v>
      </c>
      <c r="P7494" s="242"/>
      <c r="Q7494" s="179"/>
      <c r="R7494" s="179"/>
      <c r="S7494" s="179"/>
      <c r="T7494" s="179"/>
      <c r="U7494" s="179"/>
      <c r="V7494" s="179"/>
      <c r="W7494" s="179"/>
      <c r="X7494" s="179"/>
      <c r="Y7494" s="179"/>
      <c r="Z7494" s="179"/>
      <c r="AA7494" s="222"/>
      <c r="AB7494" s="222"/>
      <c r="AC7494" s="222"/>
      <c r="AD7494" s="179"/>
      <c r="AE7494" s="179"/>
      <c r="AF7494" s="179"/>
      <c r="AG7494" s="179"/>
      <c r="AH7494" s="179"/>
      <c r="AI7494" s="179"/>
      <c r="AJ7494" s="179"/>
    </row>
    <row r="7495" spans="2:36" x14ac:dyDescent="0.3">
      <c r="B7495" s="224">
        <v>757200</v>
      </c>
      <c r="C7495" s="209">
        <v>322432</v>
      </c>
      <c r="D7495" s="206">
        <f t="shared" si="737"/>
        <v>0.42582144743792921</v>
      </c>
      <c r="E7495" s="208">
        <f t="shared" si="738"/>
        <v>0.45</v>
      </c>
      <c r="F7495" s="207">
        <v>17733.759999999998</v>
      </c>
      <c r="G7495" s="207">
        <v>25794.560000000001</v>
      </c>
      <c r="H7495" s="207">
        <v>29018.880000000001</v>
      </c>
      <c r="I7495" s="214">
        <f t="shared" si="739"/>
        <v>304126</v>
      </c>
      <c r="J7495" s="211">
        <f t="shared" si="740"/>
        <v>0.40164553618594823</v>
      </c>
      <c r="K7495" s="212">
        <f t="shared" si="741"/>
        <v>0.45</v>
      </c>
      <c r="L7495" s="214">
        <f t="shared" si="742"/>
        <v>16726.93</v>
      </c>
      <c r="M7495" s="213">
        <f t="shared" si="743"/>
        <v>24330.080000000002</v>
      </c>
      <c r="N7495" s="213">
        <f t="shared" si="744"/>
        <v>27371.34</v>
      </c>
      <c r="O7495" s="242">
        <f t="shared" si="745"/>
        <v>0.51530000000013387</v>
      </c>
      <c r="P7495" s="242"/>
      <c r="Q7495" s="179"/>
      <c r="R7495" s="179"/>
      <c r="S7495" s="179"/>
      <c r="T7495" s="179"/>
      <c r="U7495" s="179"/>
      <c r="V7495" s="179"/>
      <c r="W7495" s="179"/>
      <c r="X7495" s="179"/>
      <c r="Y7495" s="179"/>
      <c r="Z7495" s="179"/>
      <c r="AA7495" s="222"/>
      <c r="AB7495" s="222"/>
      <c r="AC7495" s="222"/>
      <c r="AD7495" s="179"/>
      <c r="AE7495" s="179"/>
      <c r="AF7495" s="179"/>
      <c r="AG7495" s="179"/>
      <c r="AH7495" s="179"/>
      <c r="AI7495" s="179"/>
      <c r="AJ7495" s="179"/>
    </row>
    <row r="7496" spans="2:36" x14ac:dyDescent="0.3">
      <c r="B7496" s="224">
        <v>757300</v>
      </c>
      <c r="C7496" s="209">
        <v>322477</v>
      </c>
      <c r="D7496" s="206">
        <f t="shared" si="737"/>
        <v>0.42582464016902155</v>
      </c>
      <c r="E7496" s="208">
        <f t="shared" si="738"/>
        <v>0.45</v>
      </c>
      <c r="F7496" s="207">
        <v>17736.23</v>
      </c>
      <c r="G7496" s="207">
        <v>25798.16</v>
      </c>
      <c r="H7496" s="207">
        <v>29022.93</v>
      </c>
      <c r="I7496" s="214">
        <f t="shared" si="739"/>
        <v>304171</v>
      </c>
      <c r="J7496" s="211">
        <f t="shared" si="740"/>
        <v>0.40165192129935295</v>
      </c>
      <c r="K7496" s="212">
        <f t="shared" si="741"/>
        <v>0.45</v>
      </c>
      <c r="L7496" s="214">
        <f t="shared" si="742"/>
        <v>16729.404999999999</v>
      </c>
      <c r="M7496" s="213">
        <f t="shared" si="743"/>
        <v>24333.68</v>
      </c>
      <c r="N7496" s="213">
        <f t="shared" si="744"/>
        <v>27375.39</v>
      </c>
      <c r="O7496" s="242">
        <f t="shared" si="745"/>
        <v>0.51519999999974975</v>
      </c>
      <c r="P7496" s="242"/>
      <c r="Q7496" s="179"/>
      <c r="R7496" s="179"/>
      <c r="S7496" s="179"/>
      <c r="T7496" s="179"/>
      <c r="U7496" s="179"/>
      <c r="V7496" s="179"/>
      <c r="W7496" s="179"/>
      <c r="X7496" s="179"/>
      <c r="Y7496" s="179"/>
      <c r="Z7496" s="179"/>
      <c r="AA7496" s="222"/>
      <c r="AB7496" s="222"/>
      <c r="AC7496" s="222"/>
      <c r="AD7496" s="179"/>
      <c r="AE7496" s="179"/>
      <c r="AF7496" s="179"/>
      <c r="AG7496" s="179"/>
      <c r="AH7496" s="179"/>
      <c r="AI7496" s="179"/>
      <c r="AJ7496" s="179"/>
    </row>
    <row r="7497" spans="2:36" x14ac:dyDescent="0.3">
      <c r="B7497" s="224">
        <v>757400</v>
      </c>
      <c r="C7497" s="209">
        <v>322522</v>
      </c>
      <c r="D7497" s="206">
        <f t="shared" si="737"/>
        <v>0.42582783205703723</v>
      </c>
      <c r="E7497" s="208">
        <f t="shared" si="738"/>
        <v>0.45</v>
      </c>
      <c r="F7497" s="207">
        <v>17738.71</v>
      </c>
      <c r="G7497" s="207">
        <v>25801.759999999998</v>
      </c>
      <c r="H7497" s="207">
        <v>29026.98</v>
      </c>
      <c r="I7497" s="214">
        <f t="shared" si="739"/>
        <v>304216</v>
      </c>
      <c r="J7497" s="211">
        <f t="shared" si="740"/>
        <v>0.40165830472669661</v>
      </c>
      <c r="K7497" s="212">
        <f t="shared" si="741"/>
        <v>0.45</v>
      </c>
      <c r="L7497" s="214">
        <f t="shared" si="742"/>
        <v>16731.88</v>
      </c>
      <c r="M7497" s="213">
        <f t="shared" si="743"/>
        <v>24337.279999999999</v>
      </c>
      <c r="N7497" s="213">
        <f t="shared" si="744"/>
        <v>27379.439999999999</v>
      </c>
      <c r="O7497" s="242">
        <f t="shared" si="745"/>
        <v>0.51530000000002474</v>
      </c>
      <c r="P7497" s="242"/>
      <c r="Q7497" s="179"/>
      <c r="R7497" s="179"/>
      <c r="S7497" s="179"/>
      <c r="T7497" s="179"/>
      <c r="U7497" s="179"/>
      <c r="V7497" s="179"/>
      <c r="W7497" s="179"/>
      <c r="X7497" s="179"/>
      <c r="Y7497" s="179"/>
      <c r="Z7497" s="179"/>
      <c r="AA7497" s="222"/>
      <c r="AB7497" s="222"/>
      <c r="AC7497" s="222"/>
      <c r="AD7497" s="179"/>
      <c r="AE7497" s="179"/>
      <c r="AF7497" s="179"/>
      <c r="AG7497" s="179"/>
      <c r="AH7497" s="179"/>
      <c r="AI7497" s="179"/>
      <c r="AJ7497" s="179"/>
    </row>
    <row r="7498" spans="2:36" x14ac:dyDescent="0.3">
      <c r="B7498" s="224">
        <v>757500</v>
      </c>
      <c r="C7498" s="209">
        <v>322567</v>
      </c>
      <c r="D7498" s="206">
        <f t="shared" si="737"/>
        <v>0.42583102310231025</v>
      </c>
      <c r="E7498" s="208">
        <f t="shared" si="738"/>
        <v>0.45</v>
      </c>
      <c r="F7498" s="207">
        <v>17741.18</v>
      </c>
      <c r="G7498" s="207">
        <v>25805.360000000001</v>
      </c>
      <c r="H7498" s="207">
        <v>29031.03</v>
      </c>
      <c r="I7498" s="214">
        <f t="shared" si="739"/>
        <v>304261</v>
      </c>
      <c r="J7498" s="211">
        <f t="shared" si="740"/>
        <v>0.40166468646864689</v>
      </c>
      <c r="K7498" s="212">
        <f t="shared" si="741"/>
        <v>0.45</v>
      </c>
      <c r="L7498" s="214">
        <f t="shared" si="742"/>
        <v>16734.355</v>
      </c>
      <c r="M7498" s="213">
        <f t="shared" si="743"/>
        <v>24340.880000000001</v>
      </c>
      <c r="N7498" s="213">
        <f t="shared" si="744"/>
        <v>27383.489999999998</v>
      </c>
      <c r="O7498" s="242">
        <f t="shared" si="745"/>
        <v>0.51519999999964061</v>
      </c>
      <c r="P7498" s="242"/>
      <c r="Q7498" s="179"/>
      <c r="R7498" s="179"/>
      <c r="S7498" s="179"/>
      <c r="T7498" s="179"/>
      <c r="U7498" s="179"/>
      <c r="V7498" s="179"/>
      <c r="W7498" s="179"/>
      <c r="X7498" s="179"/>
      <c r="Y7498" s="179"/>
      <c r="Z7498" s="179"/>
      <c r="AA7498" s="222"/>
      <c r="AB7498" s="222"/>
      <c r="AC7498" s="222"/>
      <c r="AD7498" s="179"/>
      <c r="AE7498" s="179"/>
      <c r="AF7498" s="179"/>
      <c r="AG7498" s="179"/>
      <c r="AH7498" s="179"/>
      <c r="AI7498" s="179"/>
      <c r="AJ7498" s="179"/>
    </row>
    <row r="7499" spans="2:36" x14ac:dyDescent="0.3">
      <c r="B7499" s="224">
        <v>757600</v>
      </c>
      <c r="C7499" s="209">
        <v>322612</v>
      </c>
      <c r="D7499" s="206">
        <f t="shared" si="737"/>
        <v>0.42583421330517424</v>
      </c>
      <c r="E7499" s="208">
        <f t="shared" si="738"/>
        <v>0.45</v>
      </c>
      <c r="F7499" s="207">
        <v>17743.66</v>
      </c>
      <c r="G7499" s="207">
        <v>25808.959999999999</v>
      </c>
      <c r="H7499" s="207">
        <v>29035.08</v>
      </c>
      <c r="I7499" s="214">
        <f t="shared" si="739"/>
        <v>304306</v>
      </c>
      <c r="J7499" s="211">
        <f t="shared" si="740"/>
        <v>0.40167106652587115</v>
      </c>
      <c r="K7499" s="212">
        <f t="shared" si="741"/>
        <v>0.45</v>
      </c>
      <c r="L7499" s="214">
        <f t="shared" si="742"/>
        <v>16736.830000000002</v>
      </c>
      <c r="M7499" s="213">
        <f t="shared" si="743"/>
        <v>24344.48</v>
      </c>
      <c r="N7499" s="213">
        <f t="shared" si="744"/>
        <v>27387.539999999997</v>
      </c>
      <c r="O7499" s="242">
        <f t="shared" si="745"/>
        <v>0.5152999999999156</v>
      </c>
      <c r="P7499" s="242"/>
      <c r="Q7499" s="179"/>
      <c r="R7499" s="179"/>
      <c r="S7499" s="179"/>
      <c r="T7499" s="179"/>
      <c r="U7499" s="179"/>
      <c r="V7499" s="179"/>
      <c r="W7499" s="179"/>
      <c r="X7499" s="179"/>
      <c r="Y7499" s="179"/>
      <c r="Z7499" s="179"/>
      <c r="AA7499" s="222"/>
      <c r="AB7499" s="222"/>
      <c r="AC7499" s="222"/>
      <c r="AD7499" s="179"/>
      <c r="AE7499" s="179"/>
      <c r="AF7499" s="179"/>
      <c r="AG7499" s="179"/>
      <c r="AH7499" s="179"/>
      <c r="AI7499" s="179"/>
      <c r="AJ7499" s="179"/>
    </row>
    <row r="7500" spans="2:36" x14ac:dyDescent="0.3">
      <c r="B7500" s="224">
        <v>757700</v>
      </c>
      <c r="C7500" s="209">
        <v>322657</v>
      </c>
      <c r="D7500" s="206">
        <f t="shared" si="737"/>
        <v>0.42583740266596276</v>
      </c>
      <c r="E7500" s="208">
        <f t="shared" si="738"/>
        <v>0.45</v>
      </c>
      <c r="F7500" s="207">
        <v>17746.13</v>
      </c>
      <c r="G7500" s="207">
        <v>25812.560000000001</v>
      </c>
      <c r="H7500" s="207">
        <v>29039.13</v>
      </c>
      <c r="I7500" s="214">
        <f t="shared" si="739"/>
        <v>304351</v>
      </c>
      <c r="J7500" s="211">
        <f t="shared" si="740"/>
        <v>0.40167744489903656</v>
      </c>
      <c r="K7500" s="212">
        <f t="shared" si="741"/>
        <v>0.45</v>
      </c>
      <c r="L7500" s="214">
        <f t="shared" si="742"/>
        <v>16739.305</v>
      </c>
      <c r="M7500" s="213">
        <f t="shared" si="743"/>
        <v>24348.080000000002</v>
      </c>
      <c r="N7500" s="213">
        <f t="shared" si="744"/>
        <v>27391.59</v>
      </c>
      <c r="O7500" s="242">
        <f t="shared" si="745"/>
        <v>0.51520000000007715</v>
      </c>
      <c r="P7500" s="242"/>
      <c r="Q7500" s="179"/>
      <c r="R7500" s="179"/>
      <c r="S7500" s="179"/>
      <c r="T7500" s="179"/>
      <c r="U7500" s="179"/>
      <c r="V7500" s="179"/>
      <c r="W7500" s="179"/>
      <c r="X7500" s="179"/>
      <c r="Y7500" s="179"/>
      <c r="Z7500" s="179"/>
      <c r="AA7500" s="222"/>
      <c r="AB7500" s="222"/>
      <c r="AC7500" s="222"/>
      <c r="AD7500" s="179"/>
      <c r="AE7500" s="179"/>
      <c r="AF7500" s="179"/>
      <c r="AG7500" s="179"/>
      <c r="AH7500" s="179"/>
      <c r="AI7500" s="179"/>
      <c r="AJ7500" s="179"/>
    </row>
    <row r="7501" spans="2:36" x14ac:dyDescent="0.3">
      <c r="B7501" s="224">
        <v>757800</v>
      </c>
      <c r="C7501" s="209">
        <v>322702</v>
      </c>
      <c r="D7501" s="206">
        <f t="shared" si="737"/>
        <v>0.42584059118500922</v>
      </c>
      <c r="E7501" s="208">
        <f t="shared" si="738"/>
        <v>0.45</v>
      </c>
      <c r="F7501" s="207">
        <v>17748.61</v>
      </c>
      <c r="G7501" s="207">
        <v>25816.16</v>
      </c>
      <c r="H7501" s="207">
        <v>29043.18</v>
      </c>
      <c r="I7501" s="214">
        <f t="shared" si="739"/>
        <v>304396</v>
      </c>
      <c r="J7501" s="211">
        <f t="shared" si="740"/>
        <v>0.40168382158880972</v>
      </c>
      <c r="K7501" s="212">
        <f t="shared" si="741"/>
        <v>0.45</v>
      </c>
      <c r="L7501" s="214">
        <f t="shared" si="742"/>
        <v>16741.78</v>
      </c>
      <c r="M7501" s="213">
        <f t="shared" si="743"/>
        <v>24351.68</v>
      </c>
      <c r="N7501" s="213">
        <f t="shared" si="744"/>
        <v>27395.64</v>
      </c>
      <c r="O7501" s="242">
        <f t="shared" si="745"/>
        <v>0.51529999999977005</v>
      </c>
      <c r="P7501" s="242"/>
      <c r="Q7501" s="179"/>
      <c r="R7501" s="179"/>
      <c r="S7501" s="179"/>
      <c r="T7501" s="179"/>
      <c r="U7501" s="179"/>
      <c r="V7501" s="179"/>
      <c r="W7501" s="179"/>
      <c r="X7501" s="179"/>
      <c r="Y7501" s="179"/>
      <c r="Z7501" s="179"/>
      <c r="AA7501" s="222"/>
      <c r="AB7501" s="222"/>
      <c r="AC7501" s="222"/>
      <c r="AD7501" s="179"/>
      <c r="AE7501" s="179"/>
      <c r="AF7501" s="179"/>
      <c r="AG7501" s="179"/>
      <c r="AH7501" s="179"/>
      <c r="AI7501" s="179"/>
      <c r="AJ7501" s="179"/>
    </row>
    <row r="7502" spans="2:36" x14ac:dyDescent="0.3">
      <c r="B7502" s="224">
        <v>757900</v>
      </c>
      <c r="C7502" s="209">
        <v>322747</v>
      </c>
      <c r="D7502" s="206">
        <f t="shared" si="737"/>
        <v>0.42584377886264679</v>
      </c>
      <c r="E7502" s="208">
        <f t="shared" si="738"/>
        <v>0.45</v>
      </c>
      <c r="F7502" s="207">
        <v>17751.080000000002</v>
      </c>
      <c r="G7502" s="207">
        <v>25819.759999999998</v>
      </c>
      <c r="H7502" s="207">
        <v>29047.23</v>
      </c>
      <c r="I7502" s="214">
        <f t="shared" si="739"/>
        <v>304441</v>
      </c>
      <c r="J7502" s="211">
        <f t="shared" si="740"/>
        <v>0.40169019659585697</v>
      </c>
      <c r="K7502" s="212">
        <f t="shared" si="741"/>
        <v>0.45</v>
      </c>
      <c r="L7502" s="214">
        <f t="shared" si="742"/>
        <v>16744.255000000001</v>
      </c>
      <c r="M7502" s="213">
        <f t="shared" si="743"/>
        <v>24355.279999999999</v>
      </c>
      <c r="N7502" s="213">
        <f t="shared" si="744"/>
        <v>27399.69</v>
      </c>
      <c r="O7502" s="242">
        <f t="shared" si="745"/>
        <v>0.51519999999996802</v>
      </c>
      <c r="P7502" s="242"/>
      <c r="Q7502" s="179"/>
      <c r="R7502" s="179"/>
      <c r="S7502" s="179"/>
      <c r="T7502" s="179"/>
      <c r="U7502" s="179"/>
      <c r="V7502" s="179"/>
      <c r="W7502" s="179"/>
      <c r="X7502" s="179"/>
      <c r="Y7502" s="179"/>
      <c r="Z7502" s="179"/>
      <c r="AA7502" s="222"/>
      <c r="AB7502" s="222"/>
      <c r="AC7502" s="222"/>
      <c r="AD7502" s="179"/>
      <c r="AE7502" s="179"/>
      <c r="AF7502" s="179"/>
      <c r="AG7502" s="179"/>
      <c r="AH7502" s="179"/>
      <c r="AI7502" s="179"/>
      <c r="AJ7502" s="179"/>
    </row>
    <row r="7503" spans="2:36" x14ac:dyDescent="0.3">
      <c r="B7503" s="224">
        <v>758000</v>
      </c>
      <c r="C7503" s="209">
        <v>322792</v>
      </c>
      <c r="D7503" s="206">
        <f t="shared" si="737"/>
        <v>0.42584696569920844</v>
      </c>
      <c r="E7503" s="208">
        <f t="shared" si="738"/>
        <v>0.45</v>
      </c>
      <c r="F7503" s="207">
        <v>17753.560000000001</v>
      </c>
      <c r="G7503" s="207">
        <v>25823.360000000001</v>
      </c>
      <c r="H7503" s="207">
        <v>29051.279999999999</v>
      </c>
      <c r="I7503" s="214">
        <f t="shared" si="739"/>
        <v>304486</v>
      </c>
      <c r="J7503" s="211">
        <f t="shared" si="740"/>
        <v>0.40169656992084435</v>
      </c>
      <c r="K7503" s="212">
        <f t="shared" si="741"/>
        <v>0.45</v>
      </c>
      <c r="L7503" s="214">
        <f t="shared" si="742"/>
        <v>16746.73</v>
      </c>
      <c r="M7503" s="213">
        <f t="shared" si="743"/>
        <v>24358.880000000001</v>
      </c>
      <c r="N7503" s="213">
        <f t="shared" si="744"/>
        <v>27403.739999999998</v>
      </c>
      <c r="O7503" s="242">
        <f t="shared" si="745"/>
        <v>0.51529999999966092</v>
      </c>
      <c r="P7503" s="242"/>
      <c r="Q7503" s="179"/>
      <c r="R7503" s="179"/>
      <c r="S7503" s="179"/>
      <c r="T7503" s="179"/>
      <c r="U7503" s="179"/>
      <c r="V7503" s="179"/>
      <c r="W7503" s="179"/>
      <c r="X7503" s="179"/>
      <c r="Y7503" s="179"/>
      <c r="Z7503" s="179"/>
      <c r="AA7503" s="222"/>
      <c r="AB7503" s="222"/>
      <c r="AC7503" s="222"/>
      <c r="AD7503" s="179"/>
      <c r="AE7503" s="179"/>
      <c r="AF7503" s="179"/>
      <c r="AG7503" s="179"/>
      <c r="AH7503" s="179"/>
      <c r="AI7503" s="179"/>
      <c r="AJ7503" s="179"/>
    </row>
    <row r="7504" spans="2:36" x14ac:dyDescent="0.3">
      <c r="B7504" s="224">
        <v>758100</v>
      </c>
      <c r="C7504" s="209">
        <v>322837</v>
      </c>
      <c r="D7504" s="206">
        <f t="shared" si="737"/>
        <v>0.42585015169502705</v>
      </c>
      <c r="E7504" s="208">
        <f t="shared" si="738"/>
        <v>0.45</v>
      </c>
      <c r="F7504" s="207">
        <v>17756.03</v>
      </c>
      <c r="G7504" s="207">
        <v>25826.959999999999</v>
      </c>
      <c r="H7504" s="207">
        <v>29055.33</v>
      </c>
      <c r="I7504" s="214">
        <f t="shared" si="739"/>
        <v>304531</v>
      </c>
      <c r="J7504" s="211">
        <f t="shared" si="740"/>
        <v>0.40170294156443742</v>
      </c>
      <c r="K7504" s="212">
        <f t="shared" si="741"/>
        <v>0.45</v>
      </c>
      <c r="L7504" s="214">
        <f t="shared" si="742"/>
        <v>16749.205000000002</v>
      </c>
      <c r="M7504" s="213">
        <f t="shared" si="743"/>
        <v>24362.48</v>
      </c>
      <c r="N7504" s="213">
        <f t="shared" si="744"/>
        <v>27407.789999999997</v>
      </c>
      <c r="O7504" s="242">
        <f t="shared" si="745"/>
        <v>0.51520000000044097</v>
      </c>
      <c r="P7504" s="242"/>
      <c r="Q7504" s="179"/>
      <c r="R7504" s="179"/>
      <c r="S7504" s="179"/>
      <c r="T7504" s="179"/>
      <c r="U7504" s="179"/>
      <c r="V7504" s="179"/>
      <c r="W7504" s="179"/>
      <c r="X7504" s="179"/>
      <c r="Y7504" s="179"/>
      <c r="Z7504" s="179"/>
      <c r="AA7504" s="222"/>
      <c r="AB7504" s="222"/>
      <c r="AC7504" s="222"/>
      <c r="AD7504" s="179"/>
      <c r="AE7504" s="179"/>
      <c r="AF7504" s="179"/>
      <c r="AG7504" s="179"/>
      <c r="AH7504" s="179"/>
      <c r="AI7504" s="179"/>
      <c r="AJ7504" s="179"/>
    </row>
    <row r="7505" spans="2:36" x14ac:dyDescent="0.3">
      <c r="B7505" s="224">
        <v>758200</v>
      </c>
      <c r="C7505" s="209">
        <v>322882</v>
      </c>
      <c r="D7505" s="206">
        <f t="shared" si="737"/>
        <v>0.42585333685043525</v>
      </c>
      <c r="E7505" s="208">
        <f t="shared" si="738"/>
        <v>0.45</v>
      </c>
      <c r="F7505" s="207">
        <v>17758.509999999998</v>
      </c>
      <c r="G7505" s="207">
        <v>25830.560000000001</v>
      </c>
      <c r="H7505" s="207">
        <v>29059.38</v>
      </c>
      <c r="I7505" s="214">
        <f t="shared" si="739"/>
        <v>304576</v>
      </c>
      <c r="J7505" s="211">
        <f t="shared" si="740"/>
        <v>0.40170931152730149</v>
      </c>
      <c r="K7505" s="212">
        <f t="shared" si="741"/>
        <v>0.45</v>
      </c>
      <c r="L7505" s="214">
        <f t="shared" si="742"/>
        <v>16751.68</v>
      </c>
      <c r="M7505" s="213">
        <f t="shared" si="743"/>
        <v>24366.080000000002</v>
      </c>
      <c r="N7505" s="213">
        <f t="shared" si="744"/>
        <v>27411.84</v>
      </c>
      <c r="O7505" s="242">
        <f t="shared" si="745"/>
        <v>0.51530000000013387</v>
      </c>
      <c r="P7505" s="242"/>
      <c r="Q7505" s="179"/>
      <c r="R7505" s="179"/>
      <c r="S7505" s="179"/>
      <c r="T7505" s="179"/>
      <c r="U7505" s="179"/>
      <c r="V7505" s="179"/>
      <c r="W7505" s="179"/>
      <c r="X7505" s="179"/>
      <c r="Y7505" s="179"/>
      <c r="Z7505" s="179"/>
      <c r="AA7505" s="222"/>
      <c r="AB7505" s="222"/>
      <c r="AC7505" s="222"/>
      <c r="AD7505" s="179"/>
      <c r="AE7505" s="179"/>
      <c r="AF7505" s="179"/>
      <c r="AG7505" s="179"/>
      <c r="AH7505" s="179"/>
      <c r="AI7505" s="179"/>
      <c r="AJ7505" s="179"/>
    </row>
    <row r="7506" spans="2:36" x14ac:dyDescent="0.3">
      <c r="B7506" s="224">
        <v>758300</v>
      </c>
      <c r="C7506" s="209">
        <v>322927</v>
      </c>
      <c r="D7506" s="206">
        <f t="shared" si="737"/>
        <v>0.42585652116576556</v>
      </c>
      <c r="E7506" s="208">
        <f t="shared" si="738"/>
        <v>0.45</v>
      </c>
      <c r="F7506" s="207">
        <v>17760.98</v>
      </c>
      <c r="G7506" s="207">
        <v>25834.16</v>
      </c>
      <c r="H7506" s="207">
        <v>29063.43</v>
      </c>
      <c r="I7506" s="214">
        <f t="shared" si="739"/>
        <v>304621</v>
      </c>
      <c r="J7506" s="211">
        <f t="shared" si="740"/>
        <v>0.40171567981010153</v>
      </c>
      <c r="K7506" s="212">
        <f t="shared" si="741"/>
        <v>0.45</v>
      </c>
      <c r="L7506" s="214">
        <f t="shared" si="742"/>
        <v>16754.154999999999</v>
      </c>
      <c r="M7506" s="213">
        <f t="shared" si="743"/>
        <v>24369.68</v>
      </c>
      <c r="N7506" s="213">
        <f t="shared" si="744"/>
        <v>27415.89</v>
      </c>
      <c r="O7506" s="242">
        <f t="shared" si="745"/>
        <v>0.51519999999974975</v>
      </c>
      <c r="P7506" s="242"/>
      <c r="Q7506" s="179"/>
      <c r="R7506" s="179"/>
      <c r="S7506" s="179"/>
      <c r="T7506" s="179"/>
      <c r="U7506" s="179"/>
      <c r="V7506" s="179"/>
      <c r="W7506" s="179"/>
      <c r="X7506" s="179"/>
      <c r="Y7506" s="179"/>
      <c r="Z7506" s="179"/>
      <c r="AA7506" s="222"/>
      <c r="AB7506" s="222"/>
      <c r="AC7506" s="222"/>
      <c r="AD7506" s="179"/>
      <c r="AE7506" s="179"/>
      <c r="AF7506" s="179"/>
      <c r="AG7506" s="179"/>
      <c r="AH7506" s="179"/>
      <c r="AI7506" s="179"/>
      <c r="AJ7506" s="179"/>
    </row>
    <row r="7507" spans="2:36" x14ac:dyDescent="0.3">
      <c r="B7507" s="224">
        <v>758400</v>
      </c>
      <c r="C7507" s="209">
        <v>322972</v>
      </c>
      <c r="D7507" s="206">
        <f t="shared" si="737"/>
        <v>0.4258597046413502</v>
      </c>
      <c r="E7507" s="208">
        <f t="shared" si="738"/>
        <v>0.45</v>
      </c>
      <c r="F7507" s="207">
        <v>17763.46</v>
      </c>
      <c r="G7507" s="207">
        <v>25837.759999999998</v>
      </c>
      <c r="H7507" s="207">
        <v>29067.48</v>
      </c>
      <c r="I7507" s="214">
        <f t="shared" si="739"/>
        <v>304666</v>
      </c>
      <c r="J7507" s="211">
        <f t="shared" si="740"/>
        <v>0.40172204641350212</v>
      </c>
      <c r="K7507" s="212">
        <f t="shared" si="741"/>
        <v>0.45</v>
      </c>
      <c r="L7507" s="214">
        <f t="shared" si="742"/>
        <v>16756.63</v>
      </c>
      <c r="M7507" s="213">
        <f t="shared" si="743"/>
        <v>24373.279999999999</v>
      </c>
      <c r="N7507" s="213">
        <f t="shared" si="744"/>
        <v>27419.94</v>
      </c>
      <c r="O7507" s="242">
        <f t="shared" si="745"/>
        <v>0.51530000000002474</v>
      </c>
      <c r="P7507" s="242"/>
      <c r="Q7507" s="179"/>
      <c r="R7507" s="179"/>
      <c r="S7507" s="179"/>
      <c r="T7507" s="179"/>
      <c r="U7507" s="179"/>
      <c r="V7507" s="179"/>
      <c r="W7507" s="179"/>
      <c r="X7507" s="179"/>
      <c r="Y7507" s="179"/>
      <c r="Z7507" s="179"/>
      <c r="AA7507" s="222"/>
      <c r="AB7507" s="222"/>
      <c r="AC7507" s="222"/>
      <c r="AD7507" s="179"/>
      <c r="AE7507" s="179"/>
      <c r="AF7507" s="179"/>
      <c r="AG7507" s="179"/>
      <c r="AH7507" s="179"/>
      <c r="AI7507" s="179"/>
      <c r="AJ7507" s="179"/>
    </row>
    <row r="7508" spans="2:36" x14ac:dyDescent="0.3">
      <c r="B7508" s="224">
        <v>758500</v>
      </c>
      <c r="C7508" s="209">
        <v>323017</v>
      </c>
      <c r="D7508" s="206">
        <f t="shared" si="737"/>
        <v>0.42586288727752142</v>
      </c>
      <c r="E7508" s="208">
        <f t="shared" si="738"/>
        <v>0.45</v>
      </c>
      <c r="F7508" s="207">
        <v>17765.93</v>
      </c>
      <c r="G7508" s="207">
        <v>25841.360000000001</v>
      </c>
      <c r="H7508" s="207">
        <v>29071.53</v>
      </c>
      <c r="I7508" s="214">
        <f t="shared" si="739"/>
        <v>304711</v>
      </c>
      <c r="J7508" s="211">
        <f t="shared" si="740"/>
        <v>0.40172841133816745</v>
      </c>
      <c r="K7508" s="212">
        <f t="shared" si="741"/>
        <v>0.45</v>
      </c>
      <c r="L7508" s="214">
        <f t="shared" si="742"/>
        <v>16759.105</v>
      </c>
      <c r="M7508" s="213">
        <f t="shared" si="743"/>
        <v>24376.880000000001</v>
      </c>
      <c r="N7508" s="213">
        <f t="shared" si="744"/>
        <v>27423.989999999998</v>
      </c>
      <c r="O7508" s="242">
        <f t="shared" si="745"/>
        <v>0.51519999999964061</v>
      </c>
      <c r="P7508" s="242"/>
      <c r="Q7508" s="179"/>
      <c r="R7508" s="179"/>
      <c r="S7508" s="179"/>
      <c r="T7508" s="179"/>
      <c r="U7508" s="179"/>
      <c r="V7508" s="179"/>
      <c r="W7508" s="179"/>
      <c r="X7508" s="179"/>
      <c r="Y7508" s="179"/>
      <c r="Z7508" s="179"/>
      <c r="AA7508" s="222"/>
      <c r="AB7508" s="222"/>
      <c r="AC7508" s="222"/>
      <c r="AD7508" s="179"/>
      <c r="AE7508" s="179"/>
      <c r="AF7508" s="179"/>
      <c r="AG7508" s="179"/>
      <c r="AH7508" s="179"/>
      <c r="AI7508" s="179"/>
      <c r="AJ7508" s="179"/>
    </row>
    <row r="7509" spans="2:36" x14ac:dyDescent="0.3">
      <c r="B7509" s="224">
        <v>758600</v>
      </c>
      <c r="C7509" s="209">
        <v>323062</v>
      </c>
      <c r="D7509" s="206">
        <f t="shared" si="737"/>
        <v>0.42586606907461111</v>
      </c>
      <c r="E7509" s="208">
        <f t="shared" si="738"/>
        <v>0.45</v>
      </c>
      <c r="F7509" s="207">
        <v>17768.41</v>
      </c>
      <c r="G7509" s="207">
        <v>25844.959999999999</v>
      </c>
      <c r="H7509" s="207">
        <v>29075.58</v>
      </c>
      <c r="I7509" s="214">
        <f t="shared" si="739"/>
        <v>304756</v>
      </c>
      <c r="J7509" s="211">
        <f t="shared" si="740"/>
        <v>0.40173477458476142</v>
      </c>
      <c r="K7509" s="212">
        <f t="shared" si="741"/>
        <v>0.45</v>
      </c>
      <c r="L7509" s="214">
        <f t="shared" si="742"/>
        <v>16761.580000000002</v>
      </c>
      <c r="M7509" s="213">
        <f t="shared" si="743"/>
        <v>24380.48</v>
      </c>
      <c r="N7509" s="213">
        <f t="shared" si="744"/>
        <v>27428.039999999997</v>
      </c>
      <c r="O7509" s="242">
        <f t="shared" si="745"/>
        <v>0.5152999999999156</v>
      </c>
      <c r="P7509" s="242"/>
      <c r="Q7509" s="179"/>
      <c r="R7509" s="179"/>
      <c r="S7509" s="179"/>
      <c r="T7509" s="179"/>
      <c r="U7509" s="179"/>
      <c r="V7509" s="179"/>
      <c r="W7509" s="179"/>
      <c r="X7509" s="179"/>
      <c r="Y7509" s="179"/>
      <c r="Z7509" s="179"/>
      <c r="AA7509" s="222"/>
      <c r="AB7509" s="222"/>
      <c r="AC7509" s="222"/>
      <c r="AD7509" s="179"/>
      <c r="AE7509" s="179"/>
      <c r="AF7509" s="179"/>
      <c r="AG7509" s="179"/>
      <c r="AH7509" s="179"/>
      <c r="AI7509" s="179"/>
      <c r="AJ7509" s="179"/>
    </row>
    <row r="7510" spans="2:36" x14ac:dyDescent="0.3">
      <c r="B7510" s="224">
        <v>758700</v>
      </c>
      <c r="C7510" s="209">
        <v>323107</v>
      </c>
      <c r="D7510" s="206">
        <f t="shared" si="737"/>
        <v>0.42586925003295112</v>
      </c>
      <c r="E7510" s="208">
        <f t="shared" si="738"/>
        <v>0.45</v>
      </c>
      <c r="F7510" s="207">
        <v>17770.88</v>
      </c>
      <c r="G7510" s="207">
        <v>25848.560000000001</v>
      </c>
      <c r="H7510" s="207">
        <v>29079.63</v>
      </c>
      <c r="I7510" s="214">
        <f t="shared" si="739"/>
        <v>304801</v>
      </c>
      <c r="J7510" s="211">
        <f t="shared" si="740"/>
        <v>0.40174113615394752</v>
      </c>
      <c r="K7510" s="212">
        <f t="shared" si="741"/>
        <v>0.45</v>
      </c>
      <c r="L7510" s="214">
        <f t="shared" si="742"/>
        <v>16764.055</v>
      </c>
      <c r="M7510" s="213">
        <f t="shared" si="743"/>
        <v>24384.080000000002</v>
      </c>
      <c r="N7510" s="213">
        <f t="shared" si="744"/>
        <v>27432.09</v>
      </c>
      <c r="O7510" s="242">
        <f t="shared" si="745"/>
        <v>0.51520000000007715</v>
      </c>
      <c r="P7510" s="242"/>
      <c r="Q7510" s="179"/>
      <c r="R7510" s="179"/>
      <c r="S7510" s="179"/>
      <c r="T7510" s="179"/>
      <c r="U7510" s="179"/>
      <c r="V7510" s="179"/>
      <c r="W7510" s="179"/>
      <c r="X7510" s="179"/>
      <c r="Y7510" s="179"/>
      <c r="Z7510" s="179"/>
      <c r="AA7510" s="222"/>
      <c r="AB7510" s="222"/>
      <c r="AC7510" s="222"/>
      <c r="AD7510" s="179"/>
      <c r="AE7510" s="179"/>
      <c r="AF7510" s="179"/>
      <c r="AG7510" s="179"/>
      <c r="AH7510" s="179"/>
      <c r="AI7510" s="179"/>
      <c r="AJ7510" s="179"/>
    </row>
    <row r="7511" spans="2:36" x14ac:dyDescent="0.3">
      <c r="B7511" s="224">
        <v>758800</v>
      </c>
      <c r="C7511" s="209">
        <v>323152</v>
      </c>
      <c r="D7511" s="206">
        <f t="shared" si="737"/>
        <v>0.42587243015287296</v>
      </c>
      <c r="E7511" s="208">
        <f t="shared" si="738"/>
        <v>0.45</v>
      </c>
      <c r="F7511" s="207">
        <v>17773.36</v>
      </c>
      <c r="G7511" s="207">
        <v>25852.16</v>
      </c>
      <c r="H7511" s="207">
        <v>29083.68</v>
      </c>
      <c r="I7511" s="214">
        <f t="shared" si="739"/>
        <v>304846</v>
      </c>
      <c r="J7511" s="211">
        <f t="shared" si="740"/>
        <v>0.40174749604638904</v>
      </c>
      <c r="K7511" s="212">
        <f t="shared" si="741"/>
        <v>0.45</v>
      </c>
      <c r="L7511" s="214">
        <f t="shared" si="742"/>
        <v>16766.53</v>
      </c>
      <c r="M7511" s="213">
        <f t="shared" si="743"/>
        <v>24387.68</v>
      </c>
      <c r="N7511" s="213">
        <f t="shared" si="744"/>
        <v>27436.14</v>
      </c>
      <c r="O7511" s="242">
        <f t="shared" si="745"/>
        <v>0.51529999999977005</v>
      </c>
      <c r="P7511" s="242"/>
      <c r="Q7511" s="179"/>
      <c r="R7511" s="179"/>
      <c r="S7511" s="179"/>
      <c r="T7511" s="179"/>
      <c r="U7511" s="179"/>
      <c r="V7511" s="179"/>
      <c r="W7511" s="179"/>
      <c r="X7511" s="179"/>
      <c r="Y7511" s="179"/>
      <c r="Z7511" s="179"/>
      <c r="AA7511" s="222"/>
      <c r="AB7511" s="222"/>
      <c r="AC7511" s="222"/>
      <c r="AD7511" s="179"/>
      <c r="AE7511" s="179"/>
      <c r="AF7511" s="179"/>
      <c r="AG7511" s="179"/>
      <c r="AH7511" s="179"/>
      <c r="AI7511" s="179"/>
      <c r="AJ7511" s="179"/>
    </row>
    <row r="7512" spans="2:36" x14ac:dyDescent="0.3">
      <c r="B7512" s="224">
        <v>758900</v>
      </c>
      <c r="C7512" s="209">
        <v>323197</v>
      </c>
      <c r="D7512" s="206">
        <f t="shared" ref="D7512:D7575" si="746">C7512/B7512</f>
        <v>0.42587560943470815</v>
      </c>
      <c r="E7512" s="208">
        <f t="shared" ref="E7512:E7575" si="747">(C7512-C7511)/(B7512-B7511)</f>
        <v>0.45</v>
      </c>
      <c r="F7512" s="207">
        <v>17775.830000000002</v>
      </c>
      <c r="G7512" s="207">
        <v>25855.759999999998</v>
      </c>
      <c r="H7512" s="207">
        <v>29087.73</v>
      </c>
      <c r="I7512" s="214">
        <f t="shared" si="739"/>
        <v>304891</v>
      </c>
      <c r="J7512" s="211">
        <f t="shared" si="740"/>
        <v>0.40175385426274873</v>
      </c>
      <c r="K7512" s="212">
        <f t="shared" si="741"/>
        <v>0.45</v>
      </c>
      <c r="L7512" s="214">
        <f t="shared" si="742"/>
        <v>16769.005000000001</v>
      </c>
      <c r="M7512" s="213">
        <f t="shared" si="743"/>
        <v>24391.279999999999</v>
      </c>
      <c r="N7512" s="213">
        <f t="shared" si="744"/>
        <v>27440.19</v>
      </c>
      <c r="O7512" s="242">
        <f t="shared" si="745"/>
        <v>0.51519999999996802</v>
      </c>
      <c r="P7512" s="242"/>
      <c r="Q7512" s="179"/>
      <c r="R7512" s="179"/>
      <c r="S7512" s="179"/>
      <c r="T7512" s="179"/>
      <c r="U7512" s="179"/>
      <c r="V7512" s="179"/>
      <c r="W7512" s="179"/>
      <c r="X7512" s="179"/>
      <c r="Y7512" s="179"/>
      <c r="Z7512" s="179"/>
      <c r="AA7512" s="222"/>
      <c r="AB7512" s="222"/>
      <c r="AC7512" s="222"/>
      <c r="AD7512" s="179"/>
      <c r="AE7512" s="179"/>
      <c r="AF7512" s="179"/>
      <c r="AG7512" s="179"/>
      <c r="AH7512" s="179"/>
      <c r="AI7512" s="179"/>
      <c r="AJ7512" s="179"/>
    </row>
    <row r="7513" spans="2:36" x14ac:dyDescent="0.3">
      <c r="B7513" s="224">
        <v>759000</v>
      </c>
      <c r="C7513" s="209">
        <v>323242</v>
      </c>
      <c r="D7513" s="206">
        <f t="shared" si="746"/>
        <v>0.42587878787878786</v>
      </c>
      <c r="E7513" s="208">
        <f t="shared" si="747"/>
        <v>0.45</v>
      </c>
      <c r="F7513" s="207">
        <v>17778.310000000001</v>
      </c>
      <c r="G7513" s="207">
        <v>25859.360000000001</v>
      </c>
      <c r="H7513" s="207">
        <v>29091.78</v>
      </c>
      <c r="I7513" s="214">
        <f t="shared" si="739"/>
        <v>304936</v>
      </c>
      <c r="J7513" s="211">
        <f t="shared" si="740"/>
        <v>0.40176021080368907</v>
      </c>
      <c r="K7513" s="212">
        <f t="shared" si="741"/>
        <v>0.45</v>
      </c>
      <c r="L7513" s="214">
        <f t="shared" si="742"/>
        <v>16771.48</v>
      </c>
      <c r="M7513" s="213">
        <f t="shared" si="743"/>
        <v>24394.880000000001</v>
      </c>
      <c r="N7513" s="213">
        <f t="shared" si="744"/>
        <v>27444.239999999998</v>
      </c>
      <c r="O7513" s="242">
        <f t="shared" si="745"/>
        <v>0.51529999999966092</v>
      </c>
      <c r="P7513" s="242"/>
      <c r="Q7513" s="179"/>
      <c r="R7513" s="179"/>
      <c r="S7513" s="179"/>
      <c r="T7513" s="179"/>
      <c r="U7513" s="179"/>
      <c r="V7513" s="179"/>
      <c r="W7513" s="179"/>
      <c r="X7513" s="179"/>
      <c r="Y7513" s="179"/>
      <c r="Z7513" s="179"/>
      <c r="AA7513" s="222"/>
      <c r="AB7513" s="222"/>
      <c r="AC7513" s="222"/>
      <c r="AD7513" s="179"/>
      <c r="AE7513" s="179"/>
      <c r="AF7513" s="179"/>
      <c r="AG7513" s="179"/>
      <c r="AH7513" s="179"/>
      <c r="AI7513" s="179"/>
      <c r="AJ7513" s="179"/>
    </row>
    <row r="7514" spans="2:36" x14ac:dyDescent="0.3">
      <c r="B7514" s="224">
        <v>759100</v>
      </c>
      <c r="C7514" s="209">
        <v>323287</v>
      </c>
      <c r="D7514" s="206">
        <f t="shared" si="746"/>
        <v>0.42588196548544327</v>
      </c>
      <c r="E7514" s="208">
        <f t="shared" si="747"/>
        <v>0.45</v>
      </c>
      <c r="F7514" s="207">
        <v>17780.78</v>
      </c>
      <c r="G7514" s="207">
        <v>25862.959999999999</v>
      </c>
      <c r="H7514" s="207">
        <v>29095.83</v>
      </c>
      <c r="I7514" s="214">
        <f t="shared" si="739"/>
        <v>304981</v>
      </c>
      <c r="J7514" s="211">
        <f t="shared" si="740"/>
        <v>0.40176656566987223</v>
      </c>
      <c r="K7514" s="212">
        <f t="shared" si="741"/>
        <v>0.45</v>
      </c>
      <c r="L7514" s="214">
        <f t="shared" si="742"/>
        <v>16773.955000000002</v>
      </c>
      <c r="M7514" s="213">
        <f t="shared" si="743"/>
        <v>24398.48</v>
      </c>
      <c r="N7514" s="213">
        <f t="shared" si="744"/>
        <v>27448.289999999997</v>
      </c>
      <c r="O7514" s="242">
        <f t="shared" si="745"/>
        <v>0.51520000000044097</v>
      </c>
      <c r="P7514" s="242"/>
      <c r="Q7514" s="179"/>
      <c r="R7514" s="179"/>
      <c r="S7514" s="179"/>
      <c r="T7514" s="179"/>
      <c r="U7514" s="179"/>
      <c r="V7514" s="179"/>
      <c r="W7514" s="179"/>
      <c r="X7514" s="179"/>
      <c r="Y7514" s="179"/>
      <c r="Z7514" s="179"/>
      <c r="AA7514" s="222"/>
      <c r="AB7514" s="222"/>
      <c r="AC7514" s="222"/>
      <c r="AD7514" s="179"/>
      <c r="AE7514" s="179"/>
      <c r="AF7514" s="179"/>
      <c r="AG7514" s="179"/>
      <c r="AH7514" s="179"/>
      <c r="AI7514" s="179"/>
      <c r="AJ7514" s="179"/>
    </row>
    <row r="7515" spans="2:36" x14ac:dyDescent="0.3">
      <c r="B7515" s="224">
        <v>759200</v>
      </c>
      <c r="C7515" s="209">
        <v>323332</v>
      </c>
      <c r="D7515" s="206">
        <f t="shared" si="746"/>
        <v>0.42588514225500529</v>
      </c>
      <c r="E7515" s="208">
        <f t="shared" si="747"/>
        <v>0.45</v>
      </c>
      <c r="F7515" s="207">
        <v>17783.259999999998</v>
      </c>
      <c r="G7515" s="207">
        <v>25866.560000000001</v>
      </c>
      <c r="H7515" s="207">
        <v>29099.88</v>
      </c>
      <c r="I7515" s="214">
        <f t="shared" si="739"/>
        <v>305026</v>
      </c>
      <c r="J7515" s="211">
        <f t="shared" si="740"/>
        <v>0.40177291886195998</v>
      </c>
      <c r="K7515" s="212">
        <f t="shared" si="741"/>
        <v>0.45</v>
      </c>
      <c r="L7515" s="214">
        <f t="shared" si="742"/>
        <v>16776.43</v>
      </c>
      <c r="M7515" s="213">
        <f t="shared" si="743"/>
        <v>24402.080000000002</v>
      </c>
      <c r="N7515" s="213">
        <f t="shared" si="744"/>
        <v>27452.34</v>
      </c>
      <c r="O7515" s="242">
        <f t="shared" si="745"/>
        <v>0.51530000000013387</v>
      </c>
      <c r="P7515" s="242"/>
      <c r="Q7515" s="179"/>
      <c r="R7515" s="179"/>
      <c r="S7515" s="179"/>
      <c r="T7515" s="179"/>
      <c r="U7515" s="179"/>
      <c r="V7515" s="179"/>
      <c r="W7515" s="179"/>
      <c r="X7515" s="179"/>
      <c r="Y7515" s="179"/>
      <c r="Z7515" s="179"/>
      <c r="AA7515" s="222"/>
      <c r="AB7515" s="222"/>
      <c r="AC7515" s="222"/>
      <c r="AD7515" s="179"/>
      <c r="AE7515" s="179"/>
      <c r="AF7515" s="179"/>
      <c r="AG7515" s="179"/>
      <c r="AH7515" s="179"/>
      <c r="AI7515" s="179"/>
      <c r="AJ7515" s="179"/>
    </row>
    <row r="7516" spans="2:36" x14ac:dyDescent="0.3">
      <c r="B7516" s="224">
        <v>759300</v>
      </c>
      <c r="C7516" s="209">
        <v>323377</v>
      </c>
      <c r="D7516" s="206">
        <f t="shared" si="746"/>
        <v>0.42588831818780454</v>
      </c>
      <c r="E7516" s="208">
        <f t="shared" si="747"/>
        <v>0.45</v>
      </c>
      <c r="F7516" s="207">
        <v>17785.73</v>
      </c>
      <c r="G7516" s="207">
        <v>25870.16</v>
      </c>
      <c r="H7516" s="207">
        <v>29103.93</v>
      </c>
      <c r="I7516" s="214">
        <f t="shared" si="739"/>
        <v>305071</v>
      </c>
      <c r="J7516" s="211">
        <f t="shared" si="740"/>
        <v>0.40177927038061373</v>
      </c>
      <c r="K7516" s="212">
        <f t="shared" si="741"/>
        <v>0.45</v>
      </c>
      <c r="L7516" s="214">
        <f t="shared" si="742"/>
        <v>16778.904999999999</v>
      </c>
      <c r="M7516" s="213">
        <f t="shared" si="743"/>
        <v>24405.68</v>
      </c>
      <c r="N7516" s="213">
        <f t="shared" si="744"/>
        <v>27456.39</v>
      </c>
      <c r="O7516" s="242">
        <f t="shared" si="745"/>
        <v>0.51519999999974975</v>
      </c>
      <c r="P7516" s="242"/>
      <c r="Q7516" s="179"/>
      <c r="R7516" s="179"/>
      <c r="S7516" s="179"/>
      <c r="T7516" s="179"/>
      <c r="U7516" s="179"/>
      <c r="V7516" s="179"/>
      <c r="W7516" s="179"/>
      <c r="X7516" s="179"/>
      <c r="Y7516" s="179"/>
      <c r="Z7516" s="179"/>
      <c r="AA7516" s="222"/>
      <c r="AB7516" s="222"/>
      <c r="AC7516" s="222"/>
      <c r="AD7516" s="179"/>
      <c r="AE7516" s="179"/>
      <c r="AF7516" s="179"/>
      <c r="AG7516" s="179"/>
      <c r="AH7516" s="179"/>
      <c r="AI7516" s="179"/>
      <c r="AJ7516" s="179"/>
    </row>
    <row r="7517" spans="2:36" x14ac:dyDescent="0.3">
      <c r="B7517" s="224">
        <v>759400</v>
      </c>
      <c r="C7517" s="209">
        <v>323422</v>
      </c>
      <c r="D7517" s="206">
        <f t="shared" si="746"/>
        <v>0.4258914932841717</v>
      </c>
      <c r="E7517" s="208">
        <f t="shared" si="747"/>
        <v>0.45</v>
      </c>
      <c r="F7517" s="207">
        <v>17788.21</v>
      </c>
      <c r="G7517" s="207">
        <v>25873.759999999998</v>
      </c>
      <c r="H7517" s="207">
        <v>29107.98</v>
      </c>
      <c r="I7517" s="214">
        <f t="shared" si="739"/>
        <v>305116</v>
      </c>
      <c r="J7517" s="211">
        <f t="shared" si="740"/>
        <v>0.40178562022649461</v>
      </c>
      <c r="K7517" s="212">
        <f t="shared" si="741"/>
        <v>0.45</v>
      </c>
      <c r="L7517" s="214">
        <f t="shared" si="742"/>
        <v>16781.38</v>
      </c>
      <c r="M7517" s="213">
        <f t="shared" si="743"/>
        <v>24409.279999999999</v>
      </c>
      <c r="N7517" s="213">
        <f t="shared" si="744"/>
        <v>27460.44</v>
      </c>
      <c r="O7517" s="242">
        <f t="shared" si="745"/>
        <v>0.51530000000002474</v>
      </c>
      <c r="P7517" s="242"/>
      <c r="Q7517" s="179"/>
      <c r="R7517" s="179"/>
      <c r="S7517" s="179"/>
      <c r="T7517" s="179"/>
      <c r="U7517" s="179"/>
      <c r="V7517" s="179"/>
      <c r="W7517" s="179"/>
      <c r="X7517" s="179"/>
      <c r="Y7517" s="179"/>
      <c r="Z7517" s="179"/>
      <c r="AA7517" s="222"/>
      <c r="AB7517" s="222"/>
      <c r="AC7517" s="222"/>
      <c r="AD7517" s="179"/>
      <c r="AE7517" s="179"/>
      <c r="AF7517" s="179"/>
      <c r="AG7517" s="179"/>
      <c r="AH7517" s="179"/>
      <c r="AI7517" s="179"/>
      <c r="AJ7517" s="179"/>
    </row>
    <row r="7518" spans="2:36" x14ac:dyDescent="0.3">
      <c r="B7518" s="224">
        <v>759500</v>
      </c>
      <c r="C7518" s="209">
        <v>323467</v>
      </c>
      <c r="D7518" s="206">
        <f t="shared" si="746"/>
        <v>0.42589466754443711</v>
      </c>
      <c r="E7518" s="208">
        <f t="shared" si="747"/>
        <v>0.45</v>
      </c>
      <c r="F7518" s="207">
        <v>17790.68</v>
      </c>
      <c r="G7518" s="207">
        <v>25877.360000000001</v>
      </c>
      <c r="H7518" s="207">
        <v>29112.03</v>
      </c>
      <c r="I7518" s="214">
        <f t="shared" si="739"/>
        <v>305161</v>
      </c>
      <c r="J7518" s="211">
        <f t="shared" si="740"/>
        <v>0.40179196840026332</v>
      </c>
      <c r="K7518" s="212">
        <f t="shared" si="741"/>
        <v>0.45</v>
      </c>
      <c r="L7518" s="214">
        <f t="shared" si="742"/>
        <v>16783.855</v>
      </c>
      <c r="M7518" s="213">
        <f t="shared" si="743"/>
        <v>24412.880000000001</v>
      </c>
      <c r="N7518" s="213">
        <f t="shared" si="744"/>
        <v>27464.489999999998</v>
      </c>
      <c r="O7518" s="242">
        <f t="shared" si="745"/>
        <v>0.51519999999964061</v>
      </c>
      <c r="P7518" s="242"/>
      <c r="Q7518" s="179"/>
      <c r="R7518" s="179"/>
      <c r="S7518" s="179"/>
      <c r="T7518" s="179"/>
      <c r="U7518" s="179"/>
      <c r="V7518" s="179"/>
      <c r="W7518" s="179"/>
      <c r="X7518" s="179"/>
      <c r="Y7518" s="179"/>
      <c r="Z7518" s="179"/>
      <c r="AA7518" s="222"/>
      <c r="AB7518" s="222"/>
      <c r="AC7518" s="222"/>
      <c r="AD7518" s="179"/>
      <c r="AE7518" s="179"/>
      <c r="AF7518" s="179"/>
      <c r="AG7518" s="179"/>
      <c r="AH7518" s="179"/>
      <c r="AI7518" s="179"/>
      <c r="AJ7518" s="179"/>
    </row>
    <row r="7519" spans="2:36" x14ac:dyDescent="0.3">
      <c r="B7519" s="224">
        <v>759600</v>
      </c>
      <c r="C7519" s="209">
        <v>323512</v>
      </c>
      <c r="D7519" s="206">
        <f t="shared" si="746"/>
        <v>0.42589784096893102</v>
      </c>
      <c r="E7519" s="208">
        <f t="shared" si="747"/>
        <v>0.45</v>
      </c>
      <c r="F7519" s="207">
        <v>17793.16</v>
      </c>
      <c r="G7519" s="207">
        <v>25880.959999999999</v>
      </c>
      <c r="H7519" s="207">
        <v>29116.080000000002</v>
      </c>
      <c r="I7519" s="214">
        <f t="shared" si="739"/>
        <v>305206</v>
      </c>
      <c r="J7519" s="211">
        <f t="shared" si="740"/>
        <v>0.40179831490258028</v>
      </c>
      <c r="K7519" s="212">
        <f t="shared" si="741"/>
        <v>0.45</v>
      </c>
      <c r="L7519" s="214">
        <f t="shared" si="742"/>
        <v>16786.330000000002</v>
      </c>
      <c r="M7519" s="213">
        <f t="shared" si="743"/>
        <v>24416.48</v>
      </c>
      <c r="N7519" s="213">
        <f t="shared" si="744"/>
        <v>27468.539999999997</v>
      </c>
      <c r="O7519" s="242">
        <f t="shared" si="745"/>
        <v>0.5152999999999156</v>
      </c>
      <c r="P7519" s="242"/>
      <c r="Q7519" s="179"/>
      <c r="R7519" s="179"/>
      <c r="S7519" s="179"/>
      <c r="T7519" s="179"/>
      <c r="U7519" s="179"/>
      <c r="V7519" s="179"/>
      <c r="W7519" s="179"/>
      <c r="X7519" s="179"/>
      <c r="Y7519" s="179"/>
      <c r="Z7519" s="179"/>
      <c r="AA7519" s="222"/>
      <c r="AB7519" s="222"/>
      <c r="AC7519" s="222"/>
      <c r="AD7519" s="179"/>
      <c r="AE7519" s="179"/>
      <c r="AF7519" s="179"/>
      <c r="AG7519" s="179"/>
      <c r="AH7519" s="179"/>
      <c r="AI7519" s="179"/>
      <c r="AJ7519" s="179"/>
    </row>
    <row r="7520" spans="2:36" x14ac:dyDescent="0.3">
      <c r="B7520" s="224">
        <v>759700</v>
      </c>
      <c r="C7520" s="209">
        <v>323557</v>
      </c>
      <c r="D7520" s="206">
        <f t="shared" si="746"/>
        <v>0.42590101355798343</v>
      </c>
      <c r="E7520" s="208">
        <f t="shared" si="747"/>
        <v>0.45</v>
      </c>
      <c r="F7520" s="207">
        <v>17795.63</v>
      </c>
      <c r="G7520" s="207">
        <v>25884.560000000001</v>
      </c>
      <c r="H7520" s="207">
        <v>29120.13</v>
      </c>
      <c r="I7520" s="214">
        <f t="shared" si="739"/>
        <v>305251</v>
      </c>
      <c r="J7520" s="211">
        <f t="shared" si="740"/>
        <v>0.40180465973410556</v>
      </c>
      <c r="K7520" s="212">
        <f t="shared" si="741"/>
        <v>0.45</v>
      </c>
      <c r="L7520" s="214">
        <f t="shared" si="742"/>
        <v>16788.805</v>
      </c>
      <c r="M7520" s="213">
        <f t="shared" si="743"/>
        <v>24420.080000000002</v>
      </c>
      <c r="N7520" s="213">
        <f t="shared" si="744"/>
        <v>27472.59</v>
      </c>
      <c r="O7520" s="242">
        <f t="shared" si="745"/>
        <v>0.51520000000007715</v>
      </c>
      <c r="P7520" s="242"/>
      <c r="Q7520" s="179"/>
      <c r="R7520" s="179"/>
      <c r="S7520" s="179"/>
      <c r="T7520" s="179"/>
      <c r="U7520" s="179"/>
      <c r="V7520" s="179"/>
      <c r="W7520" s="179"/>
      <c r="X7520" s="179"/>
      <c r="Y7520" s="179"/>
      <c r="Z7520" s="179"/>
      <c r="AA7520" s="222"/>
      <c r="AB7520" s="222"/>
      <c r="AC7520" s="222"/>
      <c r="AD7520" s="179"/>
      <c r="AE7520" s="179"/>
      <c r="AF7520" s="179"/>
      <c r="AG7520" s="179"/>
      <c r="AH7520" s="179"/>
      <c r="AI7520" s="179"/>
      <c r="AJ7520" s="179"/>
    </row>
    <row r="7521" spans="2:36" x14ac:dyDescent="0.3">
      <c r="B7521" s="224">
        <v>759800</v>
      </c>
      <c r="C7521" s="209">
        <v>323602</v>
      </c>
      <c r="D7521" s="206">
        <f t="shared" si="746"/>
        <v>0.4259041853119242</v>
      </c>
      <c r="E7521" s="208">
        <f t="shared" si="747"/>
        <v>0.45</v>
      </c>
      <c r="F7521" s="207">
        <v>17798.11</v>
      </c>
      <c r="G7521" s="207">
        <v>25888.16</v>
      </c>
      <c r="H7521" s="207">
        <v>29124.18</v>
      </c>
      <c r="I7521" s="214">
        <f t="shared" si="739"/>
        <v>305296</v>
      </c>
      <c r="J7521" s="211">
        <f t="shared" si="740"/>
        <v>0.40181100289549881</v>
      </c>
      <c r="K7521" s="212">
        <f t="shared" si="741"/>
        <v>0.45</v>
      </c>
      <c r="L7521" s="214">
        <f t="shared" si="742"/>
        <v>16791.28</v>
      </c>
      <c r="M7521" s="213">
        <f t="shared" si="743"/>
        <v>24423.68</v>
      </c>
      <c r="N7521" s="213">
        <f t="shared" si="744"/>
        <v>27476.639999999999</v>
      </c>
      <c r="O7521" s="242">
        <f t="shared" si="745"/>
        <v>0.51529999999977005</v>
      </c>
      <c r="P7521" s="242"/>
      <c r="Q7521" s="179"/>
      <c r="R7521" s="179"/>
      <c r="S7521" s="179"/>
      <c r="T7521" s="179"/>
      <c r="U7521" s="179"/>
      <c r="V7521" s="179"/>
      <c r="W7521" s="179"/>
      <c r="X7521" s="179"/>
      <c r="Y7521" s="179"/>
      <c r="Z7521" s="179"/>
      <c r="AA7521" s="222"/>
      <c r="AB7521" s="222"/>
      <c r="AC7521" s="222"/>
      <c r="AD7521" s="179"/>
      <c r="AE7521" s="179"/>
      <c r="AF7521" s="179"/>
      <c r="AG7521" s="179"/>
      <c r="AH7521" s="179"/>
      <c r="AI7521" s="179"/>
      <c r="AJ7521" s="179"/>
    </row>
    <row r="7522" spans="2:36" x14ac:dyDescent="0.3">
      <c r="B7522" s="224">
        <v>759900</v>
      </c>
      <c r="C7522" s="209">
        <v>323647</v>
      </c>
      <c r="D7522" s="206">
        <f t="shared" si="746"/>
        <v>0.42590735623108306</v>
      </c>
      <c r="E7522" s="208">
        <f t="shared" si="747"/>
        <v>0.45</v>
      </c>
      <c r="F7522" s="207">
        <v>17800.580000000002</v>
      </c>
      <c r="G7522" s="207">
        <v>25891.759999999998</v>
      </c>
      <c r="H7522" s="207">
        <v>29128.23</v>
      </c>
      <c r="I7522" s="214">
        <f t="shared" si="739"/>
        <v>305341</v>
      </c>
      <c r="J7522" s="211">
        <f t="shared" si="740"/>
        <v>0.4018173443874194</v>
      </c>
      <c r="K7522" s="212">
        <f t="shared" si="741"/>
        <v>0.45</v>
      </c>
      <c r="L7522" s="214">
        <f t="shared" si="742"/>
        <v>16793.755000000001</v>
      </c>
      <c r="M7522" s="213">
        <f t="shared" si="743"/>
        <v>24427.279999999999</v>
      </c>
      <c r="N7522" s="213">
        <f t="shared" si="744"/>
        <v>27480.69</v>
      </c>
      <c r="O7522" s="242">
        <f t="shared" si="745"/>
        <v>0.51519999999996802</v>
      </c>
      <c r="P7522" s="242"/>
      <c r="Q7522" s="179"/>
      <c r="R7522" s="179"/>
      <c r="S7522" s="179"/>
      <c r="T7522" s="179"/>
      <c r="U7522" s="179"/>
      <c r="V7522" s="179"/>
      <c r="W7522" s="179"/>
      <c r="X7522" s="179"/>
      <c r="Y7522" s="179"/>
      <c r="Z7522" s="179"/>
      <c r="AA7522" s="222"/>
      <c r="AB7522" s="222"/>
      <c r="AC7522" s="222"/>
      <c r="AD7522" s="179"/>
      <c r="AE7522" s="179"/>
      <c r="AF7522" s="179"/>
      <c r="AG7522" s="179"/>
      <c r="AH7522" s="179"/>
      <c r="AI7522" s="179"/>
      <c r="AJ7522" s="179"/>
    </row>
    <row r="7523" spans="2:36" x14ac:dyDescent="0.3">
      <c r="B7523" s="224">
        <v>760000</v>
      </c>
      <c r="C7523" s="209">
        <v>323692</v>
      </c>
      <c r="D7523" s="206">
        <f t="shared" si="746"/>
        <v>0.42591052631578946</v>
      </c>
      <c r="E7523" s="208">
        <f t="shared" si="747"/>
        <v>0.45</v>
      </c>
      <c r="F7523" s="207">
        <v>17803.060000000001</v>
      </c>
      <c r="G7523" s="207">
        <v>25895.360000000001</v>
      </c>
      <c r="H7523" s="207">
        <v>29132.28</v>
      </c>
      <c r="I7523" s="214">
        <f t="shared" si="739"/>
        <v>305386</v>
      </c>
      <c r="J7523" s="211">
        <f t="shared" si="740"/>
        <v>0.40182368421052633</v>
      </c>
      <c r="K7523" s="212">
        <f t="shared" si="741"/>
        <v>0.45</v>
      </c>
      <c r="L7523" s="214">
        <f t="shared" si="742"/>
        <v>16796.23</v>
      </c>
      <c r="M7523" s="213">
        <f t="shared" si="743"/>
        <v>24430.880000000001</v>
      </c>
      <c r="N7523" s="213">
        <f t="shared" si="744"/>
        <v>27484.739999999998</v>
      </c>
      <c r="O7523" s="242">
        <f t="shared" si="745"/>
        <v>0.51529999999966092</v>
      </c>
      <c r="P7523" s="242"/>
      <c r="Q7523" s="179"/>
      <c r="R7523" s="179"/>
      <c r="S7523" s="179"/>
      <c r="T7523" s="179"/>
      <c r="U7523" s="179"/>
      <c r="V7523" s="179"/>
      <c r="W7523" s="179"/>
      <c r="X7523" s="179"/>
      <c r="Y7523" s="179"/>
      <c r="Z7523" s="179"/>
      <c r="AA7523" s="222"/>
      <c r="AB7523" s="222"/>
      <c r="AC7523" s="222"/>
      <c r="AD7523" s="179"/>
      <c r="AE7523" s="179"/>
      <c r="AF7523" s="179"/>
      <c r="AG7523" s="179"/>
      <c r="AH7523" s="179"/>
      <c r="AI7523" s="179"/>
      <c r="AJ7523" s="179"/>
    </row>
    <row r="7524" spans="2:36" x14ac:dyDescent="0.3">
      <c r="B7524" s="224">
        <v>760100</v>
      </c>
      <c r="C7524" s="209">
        <v>323737</v>
      </c>
      <c r="D7524" s="206">
        <f t="shared" si="746"/>
        <v>0.42591369556637282</v>
      </c>
      <c r="E7524" s="208">
        <f t="shared" si="747"/>
        <v>0.45</v>
      </c>
      <c r="F7524" s="207">
        <v>17805.53</v>
      </c>
      <c r="G7524" s="207">
        <v>25898.959999999999</v>
      </c>
      <c r="H7524" s="207">
        <v>29136.33</v>
      </c>
      <c r="I7524" s="214">
        <f t="shared" si="739"/>
        <v>305431</v>
      </c>
      <c r="J7524" s="211">
        <f t="shared" si="740"/>
        <v>0.40183002236547821</v>
      </c>
      <c r="K7524" s="212">
        <f t="shared" si="741"/>
        <v>0.45</v>
      </c>
      <c r="L7524" s="214">
        <f t="shared" si="742"/>
        <v>16798.705000000002</v>
      </c>
      <c r="M7524" s="213">
        <f t="shared" si="743"/>
        <v>24434.48</v>
      </c>
      <c r="N7524" s="213">
        <f t="shared" si="744"/>
        <v>27488.789999999997</v>
      </c>
      <c r="O7524" s="242">
        <f t="shared" si="745"/>
        <v>0.51520000000044097</v>
      </c>
      <c r="P7524" s="242"/>
      <c r="Q7524" s="179"/>
      <c r="R7524" s="179"/>
      <c r="S7524" s="179"/>
      <c r="T7524" s="179"/>
      <c r="U7524" s="179"/>
      <c r="V7524" s="179"/>
      <c r="W7524" s="179"/>
      <c r="X7524" s="179"/>
      <c r="Y7524" s="179"/>
      <c r="Z7524" s="179"/>
      <c r="AA7524" s="222"/>
      <c r="AB7524" s="222"/>
      <c r="AC7524" s="222"/>
      <c r="AD7524" s="179"/>
      <c r="AE7524" s="179"/>
      <c r="AF7524" s="179"/>
      <c r="AG7524" s="179"/>
      <c r="AH7524" s="179"/>
      <c r="AI7524" s="179"/>
      <c r="AJ7524" s="179"/>
    </row>
    <row r="7525" spans="2:36" x14ac:dyDescent="0.3">
      <c r="B7525" s="224">
        <v>760200</v>
      </c>
      <c r="C7525" s="209">
        <v>323782</v>
      </c>
      <c r="D7525" s="206">
        <f t="shared" si="746"/>
        <v>0.42591686398316231</v>
      </c>
      <c r="E7525" s="208">
        <f t="shared" si="747"/>
        <v>0.45</v>
      </c>
      <c r="F7525" s="207">
        <v>17808.009999999998</v>
      </c>
      <c r="G7525" s="207">
        <v>25902.560000000001</v>
      </c>
      <c r="H7525" s="207">
        <v>29140.38</v>
      </c>
      <c r="I7525" s="214">
        <f t="shared" si="739"/>
        <v>305476</v>
      </c>
      <c r="J7525" s="211">
        <f t="shared" si="740"/>
        <v>0.40183635885293345</v>
      </c>
      <c r="K7525" s="212">
        <f t="shared" si="741"/>
        <v>0.45</v>
      </c>
      <c r="L7525" s="214">
        <f t="shared" si="742"/>
        <v>16801.18</v>
      </c>
      <c r="M7525" s="213">
        <f t="shared" si="743"/>
        <v>24438.080000000002</v>
      </c>
      <c r="N7525" s="213">
        <f t="shared" si="744"/>
        <v>27492.84</v>
      </c>
      <c r="O7525" s="242">
        <f t="shared" si="745"/>
        <v>0.51530000000013387</v>
      </c>
      <c r="P7525" s="242"/>
      <c r="Q7525" s="179"/>
      <c r="R7525" s="179"/>
      <c r="S7525" s="179"/>
      <c r="T7525" s="179"/>
      <c r="U7525" s="179"/>
      <c r="V7525" s="179"/>
      <c r="W7525" s="179"/>
      <c r="X7525" s="179"/>
      <c r="Y7525" s="179"/>
      <c r="Z7525" s="179"/>
      <c r="AA7525" s="222"/>
      <c r="AB7525" s="222"/>
      <c r="AC7525" s="222"/>
      <c r="AD7525" s="179"/>
      <c r="AE7525" s="179"/>
      <c r="AF7525" s="179"/>
      <c r="AG7525" s="179"/>
      <c r="AH7525" s="179"/>
      <c r="AI7525" s="179"/>
      <c r="AJ7525" s="179"/>
    </row>
    <row r="7526" spans="2:36" x14ac:dyDescent="0.3">
      <c r="B7526" s="224">
        <v>760300</v>
      </c>
      <c r="C7526" s="209">
        <v>323827</v>
      </c>
      <c r="D7526" s="206">
        <f t="shared" si="746"/>
        <v>0.42592003156648689</v>
      </c>
      <c r="E7526" s="208">
        <f t="shared" si="747"/>
        <v>0.45</v>
      </c>
      <c r="F7526" s="207">
        <v>17810.48</v>
      </c>
      <c r="G7526" s="207">
        <v>25906.16</v>
      </c>
      <c r="H7526" s="207">
        <v>29144.43</v>
      </c>
      <c r="I7526" s="214">
        <f t="shared" si="739"/>
        <v>305521</v>
      </c>
      <c r="J7526" s="211">
        <f t="shared" si="740"/>
        <v>0.40184269367354991</v>
      </c>
      <c r="K7526" s="212">
        <f t="shared" si="741"/>
        <v>0.45</v>
      </c>
      <c r="L7526" s="214">
        <f t="shared" si="742"/>
        <v>16803.654999999999</v>
      </c>
      <c r="M7526" s="213">
        <f t="shared" si="743"/>
        <v>24441.68</v>
      </c>
      <c r="N7526" s="213">
        <f t="shared" si="744"/>
        <v>27496.89</v>
      </c>
      <c r="O7526" s="242">
        <f t="shared" si="745"/>
        <v>0.51519999999974975</v>
      </c>
      <c r="P7526" s="242"/>
      <c r="Q7526" s="179"/>
      <c r="R7526" s="179"/>
      <c r="S7526" s="179"/>
      <c r="T7526" s="179"/>
      <c r="U7526" s="179"/>
      <c r="V7526" s="179"/>
      <c r="W7526" s="179"/>
      <c r="X7526" s="179"/>
      <c r="Y7526" s="179"/>
      <c r="Z7526" s="179"/>
      <c r="AA7526" s="222"/>
      <c r="AB7526" s="222"/>
      <c r="AC7526" s="222"/>
      <c r="AD7526" s="179"/>
      <c r="AE7526" s="179"/>
      <c r="AF7526" s="179"/>
      <c r="AG7526" s="179"/>
      <c r="AH7526" s="179"/>
      <c r="AI7526" s="179"/>
      <c r="AJ7526" s="179"/>
    </row>
    <row r="7527" spans="2:36" x14ac:dyDescent="0.3">
      <c r="B7527" s="224">
        <v>760400</v>
      </c>
      <c r="C7527" s="209">
        <v>323872</v>
      </c>
      <c r="D7527" s="206">
        <f t="shared" si="746"/>
        <v>0.42592319831667541</v>
      </c>
      <c r="E7527" s="208">
        <f t="shared" si="747"/>
        <v>0.45</v>
      </c>
      <c r="F7527" s="207">
        <v>17812.96</v>
      </c>
      <c r="G7527" s="207">
        <v>25909.759999999998</v>
      </c>
      <c r="H7527" s="207">
        <v>29148.48</v>
      </c>
      <c r="I7527" s="214">
        <f t="shared" si="739"/>
        <v>305566</v>
      </c>
      <c r="J7527" s="211">
        <f t="shared" si="740"/>
        <v>0.40184902682798529</v>
      </c>
      <c r="K7527" s="212">
        <f t="shared" si="741"/>
        <v>0.45</v>
      </c>
      <c r="L7527" s="214">
        <f t="shared" si="742"/>
        <v>16806.13</v>
      </c>
      <c r="M7527" s="213">
        <f t="shared" si="743"/>
        <v>24445.279999999999</v>
      </c>
      <c r="N7527" s="213">
        <f t="shared" si="744"/>
        <v>27500.94</v>
      </c>
      <c r="O7527" s="242">
        <f t="shared" si="745"/>
        <v>0.51530000000002474</v>
      </c>
      <c r="P7527" s="242"/>
      <c r="Q7527" s="179"/>
      <c r="R7527" s="179"/>
      <c r="S7527" s="179"/>
      <c r="T7527" s="179"/>
      <c r="U7527" s="179"/>
      <c r="V7527" s="179"/>
      <c r="W7527" s="179"/>
      <c r="X7527" s="179"/>
      <c r="Y7527" s="179"/>
      <c r="Z7527" s="179"/>
      <c r="AA7527" s="222"/>
      <c r="AB7527" s="222"/>
      <c r="AC7527" s="222"/>
      <c r="AD7527" s="179"/>
      <c r="AE7527" s="179"/>
      <c r="AF7527" s="179"/>
      <c r="AG7527" s="179"/>
      <c r="AH7527" s="179"/>
      <c r="AI7527" s="179"/>
      <c r="AJ7527" s="179"/>
    </row>
    <row r="7528" spans="2:36" x14ac:dyDescent="0.3">
      <c r="B7528" s="224">
        <v>760500</v>
      </c>
      <c r="C7528" s="209">
        <v>323917</v>
      </c>
      <c r="D7528" s="206">
        <f t="shared" si="746"/>
        <v>0.42592636423405655</v>
      </c>
      <c r="E7528" s="208">
        <f t="shared" si="747"/>
        <v>0.45</v>
      </c>
      <c r="F7528" s="207">
        <v>17815.43</v>
      </c>
      <c r="G7528" s="207">
        <v>25913.360000000001</v>
      </c>
      <c r="H7528" s="207">
        <v>29152.53</v>
      </c>
      <c r="I7528" s="214">
        <f t="shared" si="739"/>
        <v>305611</v>
      </c>
      <c r="J7528" s="211">
        <f t="shared" si="740"/>
        <v>0.40185535831689678</v>
      </c>
      <c r="K7528" s="212">
        <f t="shared" si="741"/>
        <v>0.45</v>
      </c>
      <c r="L7528" s="214">
        <f t="shared" si="742"/>
        <v>16808.605</v>
      </c>
      <c r="M7528" s="213">
        <f t="shared" si="743"/>
        <v>24448.880000000001</v>
      </c>
      <c r="N7528" s="213">
        <f t="shared" si="744"/>
        <v>27504.989999999998</v>
      </c>
      <c r="O7528" s="242">
        <f t="shared" si="745"/>
        <v>0.51519999999964061</v>
      </c>
      <c r="P7528" s="242"/>
      <c r="Q7528" s="179"/>
      <c r="R7528" s="179"/>
      <c r="S7528" s="179"/>
      <c r="T7528" s="179"/>
      <c r="U7528" s="179"/>
      <c r="V7528" s="179"/>
      <c r="W7528" s="179"/>
      <c r="X7528" s="179"/>
      <c r="Y7528" s="179"/>
      <c r="Z7528" s="179"/>
      <c r="AA7528" s="222"/>
      <c r="AB7528" s="222"/>
      <c r="AC7528" s="222"/>
      <c r="AD7528" s="179"/>
      <c r="AE7528" s="179"/>
      <c r="AF7528" s="179"/>
      <c r="AG7528" s="179"/>
      <c r="AH7528" s="179"/>
      <c r="AI7528" s="179"/>
      <c r="AJ7528" s="179"/>
    </row>
    <row r="7529" spans="2:36" x14ac:dyDescent="0.3">
      <c r="B7529" s="224">
        <v>760600</v>
      </c>
      <c r="C7529" s="209">
        <v>323962</v>
      </c>
      <c r="D7529" s="206">
        <f t="shared" si="746"/>
        <v>0.42592952931895872</v>
      </c>
      <c r="E7529" s="208">
        <f t="shared" si="747"/>
        <v>0.45</v>
      </c>
      <c r="F7529" s="207">
        <v>17817.91</v>
      </c>
      <c r="G7529" s="207">
        <v>25916.959999999999</v>
      </c>
      <c r="H7529" s="207">
        <v>29156.58</v>
      </c>
      <c r="I7529" s="214">
        <f t="shared" ref="I7529:I7592" si="748">I7528+45</f>
        <v>305656</v>
      </c>
      <c r="J7529" s="211">
        <f t="shared" si="740"/>
        <v>0.40186168814094136</v>
      </c>
      <c r="K7529" s="212">
        <f t="shared" si="741"/>
        <v>0.45</v>
      </c>
      <c r="L7529" s="214">
        <f t="shared" si="742"/>
        <v>16811.080000000002</v>
      </c>
      <c r="M7529" s="213">
        <f t="shared" si="743"/>
        <v>24452.48</v>
      </c>
      <c r="N7529" s="213">
        <f t="shared" si="744"/>
        <v>27509.039999999997</v>
      </c>
      <c r="O7529" s="242">
        <f t="shared" si="745"/>
        <v>0.5152999999999156</v>
      </c>
      <c r="P7529" s="242"/>
      <c r="Q7529" s="179"/>
      <c r="R7529" s="179"/>
      <c r="S7529" s="179"/>
      <c r="T7529" s="179"/>
      <c r="U7529" s="179"/>
      <c r="V7529" s="179"/>
      <c r="W7529" s="179"/>
      <c r="X7529" s="179"/>
      <c r="Y7529" s="179"/>
      <c r="Z7529" s="179"/>
      <c r="AA7529" s="222"/>
      <c r="AB7529" s="222"/>
      <c r="AC7529" s="222"/>
      <c r="AD7529" s="179"/>
      <c r="AE7529" s="179"/>
      <c r="AF7529" s="179"/>
      <c r="AG7529" s="179"/>
      <c r="AH7529" s="179"/>
      <c r="AI7529" s="179"/>
      <c r="AJ7529" s="179"/>
    </row>
    <row r="7530" spans="2:36" x14ac:dyDescent="0.3">
      <c r="B7530" s="224">
        <v>760700</v>
      </c>
      <c r="C7530" s="209">
        <v>324007</v>
      </c>
      <c r="D7530" s="206">
        <f t="shared" si="746"/>
        <v>0.42593269357171026</v>
      </c>
      <c r="E7530" s="208">
        <f t="shared" si="747"/>
        <v>0.45</v>
      </c>
      <c r="F7530" s="207">
        <v>17820.38</v>
      </c>
      <c r="G7530" s="207">
        <v>25920.560000000001</v>
      </c>
      <c r="H7530" s="207">
        <v>29160.63</v>
      </c>
      <c r="I7530" s="214">
        <f t="shared" si="748"/>
        <v>305701</v>
      </c>
      <c r="J7530" s="211">
        <f t="shared" si="740"/>
        <v>0.40186801630077562</v>
      </c>
      <c r="K7530" s="212">
        <f t="shared" si="741"/>
        <v>0.45</v>
      </c>
      <c r="L7530" s="214">
        <f t="shared" si="742"/>
        <v>16813.555</v>
      </c>
      <c r="M7530" s="213">
        <f t="shared" si="743"/>
        <v>24456.080000000002</v>
      </c>
      <c r="N7530" s="213">
        <f t="shared" si="744"/>
        <v>27513.09</v>
      </c>
      <c r="O7530" s="242">
        <f t="shared" si="745"/>
        <v>0.51520000000007715</v>
      </c>
      <c r="P7530" s="242"/>
      <c r="Q7530" s="179"/>
      <c r="R7530" s="179"/>
      <c r="S7530" s="179"/>
      <c r="T7530" s="179"/>
      <c r="U7530" s="179"/>
      <c r="V7530" s="179"/>
      <c r="W7530" s="179"/>
      <c r="X7530" s="179"/>
      <c r="Y7530" s="179"/>
      <c r="Z7530" s="179"/>
      <c r="AA7530" s="222"/>
      <c r="AB7530" s="222"/>
      <c r="AC7530" s="222"/>
      <c r="AD7530" s="179"/>
      <c r="AE7530" s="179"/>
      <c r="AF7530" s="179"/>
      <c r="AG7530" s="179"/>
      <c r="AH7530" s="179"/>
      <c r="AI7530" s="179"/>
      <c r="AJ7530" s="179"/>
    </row>
    <row r="7531" spans="2:36" x14ac:dyDescent="0.3">
      <c r="B7531" s="224">
        <v>760800</v>
      </c>
      <c r="C7531" s="209">
        <v>324052</v>
      </c>
      <c r="D7531" s="206">
        <f t="shared" si="746"/>
        <v>0.42593585699263931</v>
      </c>
      <c r="E7531" s="208">
        <f t="shared" si="747"/>
        <v>0.45</v>
      </c>
      <c r="F7531" s="207">
        <v>17822.86</v>
      </c>
      <c r="G7531" s="207">
        <v>25924.16</v>
      </c>
      <c r="H7531" s="207">
        <v>29164.68</v>
      </c>
      <c r="I7531" s="214">
        <f t="shared" si="748"/>
        <v>305746</v>
      </c>
      <c r="J7531" s="211">
        <f t="shared" si="740"/>
        <v>0.40187434279705575</v>
      </c>
      <c r="K7531" s="212">
        <f t="shared" si="741"/>
        <v>0.45</v>
      </c>
      <c r="L7531" s="214">
        <f t="shared" si="742"/>
        <v>16816.03</v>
      </c>
      <c r="M7531" s="213">
        <f t="shared" si="743"/>
        <v>24459.68</v>
      </c>
      <c r="N7531" s="213">
        <f t="shared" si="744"/>
        <v>27517.14</v>
      </c>
      <c r="O7531" s="242">
        <f t="shared" si="745"/>
        <v>0.51529999999977005</v>
      </c>
      <c r="P7531" s="242"/>
      <c r="Q7531" s="179"/>
      <c r="R7531" s="179"/>
      <c r="S7531" s="179"/>
      <c r="T7531" s="179"/>
      <c r="U7531" s="179"/>
      <c r="V7531" s="179"/>
      <c r="W7531" s="179"/>
      <c r="X7531" s="179"/>
      <c r="Y7531" s="179"/>
      <c r="Z7531" s="179"/>
      <c r="AA7531" s="222"/>
      <c r="AB7531" s="222"/>
      <c r="AC7531" s="222"/>
      <c r="AD7531" s="179"/>
      <c r="AE7531" s="179"/>
      <c r="AF7531" s="179"/>
      <c r="AG7531" s="179"/>
      <c r="AH7531" s="179"/>
      <c r="AI7531" s="179"/>
      <c r="AJ7531" s="179"/>
    </row>
    <row r="7532" spans="2:36" x14ac:dyDescent="0.3">
      <c r="B7532" s="224">
        <v>760900</v>
      </c>
      <c r="C7532" s="209">
        <v>324097</v>
      </c>
      <c r="D7532" s="206">
        <f t="shared" si="746"/>
        <v>0.42593901958207386</v>
      </c>
      <c r="E7532" s="208">
        <f t="shared" si="747"/>
        <v>0.45</v>
      </c>
      <c r="F7532" s="207">
        <v>17825.330000000002</v>
      </c>
      <c r="G7532" s="207">
        <v>25927.759999999998</v>
      </c>
      <c r="H7532" s="207">
        <v>29168.73</v>
      </c>
      <c r="I7532" s="214">
        <f t="shared" si="748"/>
        <v>305791</v>
      </c>
      <c r="J7532" s="211">
        <f t="shared" si="740"/>
        <v>0.40188066763043762</v>
      </c>
      <c r="K7532" s="212">
        <f t="shared" si="741"/>
        <v>0.45</v>
      </c>
      <c r="L7532" s="214">
        <f t="shared" si="742"/>
        <v>16818.505000000001</v>
      </c>
      <c r="M7532" s="213">
        <f t="shared" si="743"/>
        <v>24463.279999999999</v>
      </c>
      <c r="N7532" s="213">
        <f t="shared" si="744"/>
        <v>27521.19</v>
      </c>
      <c r="O7532" s="242">
        <f t="shared" si="745"/>
        <v>0.51519999999996802</v>
      </c>
      <c r="P7532" s="242"/>
      <c r="Q7532" s="179"/>
      <c r="R7532" s="179"/>
      <c r="S7532" s="179"/>
      <c r="T7532" s="179"/>
      <c r="U7532" s="179"/>
      <c r="V7532" s="179"/>
      <c r="W7532" s="179"/>
      <c r="X7532" s="179"/>
      <c r="Y7532" s="179"/>
      <c r="Z7532" s="179"/>
      <c r="AA7532" s="222"/>
      <c r="AB7532" s="222"/>
      <c r="AC7532" s="222"/>
      <c r="AD7532" s="179"/>
      <c r="AE7532" s="179"/>
      <c r="AF7532" s="179"/>
      <c r="AG7532" s="179"/>
      <c r="AH7532" s="179"/>
      <c r="AI7532" s="179"/>
      <c r="AJ7532" s="179"/>
    </row>
    <row r="7533" spans="2:36" x14ac:dyDescent="0.3">
      <c r="B7533" s="224">
        <v>761000</v>
      </c>
      <c r="C7533" s="209">
        <v>324142</v>
      </c>
      <c r="D7533" s="206">
        <f t="shared" si="746"/>
        <v>0.42594218134034167</v>
      </c>
      <c r="E7533" s="208">
        <f t="shared" si="747"/>
        <v>0.45</v>
      </c>
      <c r="F7533" s="207">
        <v>17827.810000000001</v>
      </c>
      <c r="G7533" s="207">
        <v>25931.360000000001</v>
      </c>
      <c r="H7533" s="207">
        <v>29172.78</v>
      </c>
      <c r="I7533" s="214">
        <f t="shared" si="748"/>
        <v>305836</v>
      </c>
      <c r="J7533" s="211">
        <f t="shared" si="740"/>
        <v>0.40188699080157686</v>
      </c>
      <c r="K7533" s="212">
        <f t="shared" si="741"/>
        <v>0.45</v>
      </c>
      <c r="L7533" s="214">
        <f t="shared" si="742"/>
        <v>16820.98</v>
      </c>
      <c r="M7533" s="213">
        <f t="shared" si="743"/>
        <v>24466.880000000001</v>
      </c>
      <c r="N7533" s="213">
        <f t="shared" si="744"/>
        <v>27525.239999999998</v>
      </c>
      <c r="O7533" s="242">
        <f t="shared" si="745"/>
        <v>0.51529999999966092</v>
      </c>
      <c r="P7533" s="242"/>
      <c r="Q7533" s="179"/>
      <c r="R7533" s="179"/>
      <c r="S7533" s="179"/>
      <c r="T7533" s="179"/>
      <c r="U7533" s="179"/>
      <c r="V7533" s="179"/>
      <c r="W7533" s="179"/>
      <c r="X7533" s="179"/>
      <c r="Y7533" s="179"/>
      <c r="Z7533" s="179"/>
      <c r="AA7533" s="222"/>
      <c r="AB7533" s="222"/>
      <c r="AC7533" s="222"/>
      <c r="AD7533" s="179"/>
      <c r="AE7533" s="179"/>
      <c r="AF7533" s="179"/>
      <c r="AG7533" s="179"/>
      <c r="AH7533" s="179"/>
      <c r="AI7533" s="179"/>
      <c r="AJ7533" s="179"/>
    </row>
    <row r="7534" spans="2:36" x14ac:dyDescent="0.3">
      <c r="B7534" s="224">
        <v>761100</v>
      </c>
      <c r="C7534" s="209">
        <v>324187</v>
      </c>
      <c r="D7534" s="206">
        <f t="shared" si="746"/>
        <v>0.42594534226777031</v>
      </c>
      <c r="E7534" s="208">
        <f t="shared" si="747"/>
        <v>0.45</v>
      </c>
      <c r="F7534" s="207">
        <v>17830.28</v>
      </c>
      <c r="G7534" s="207">
        <v>25934.959999999999</v>
      </c>
      <c r="H7534" s="207">
        <v>29176.83</v>
      </c>
      <c r="I7534" s="214">
        <f t="shared" si="748"/>
        <v>305881</v>
      </c>
      <c r="J7534" s="211">
        <f t="shared" si="740"/>
        <v>0.40189331231112863</v>
      </c>
      <c r="K7534" s="212">
        <f t="shared" si="741"/>
        <v>0.45</v>
      </c>
      <c r="L7534" s="214">
        <f t="shared" si="742"/>
        <v>16823.455000000002</v>
      </c>
      <c r="M7534" s="213">
        <f t="shared" si="743"/>
        <v>24470.48</v>
      </c>
      <c r="N7534" s="213">
        <f t="shared" si="744"/>
        <v>27529.289999999997</v>
      </c>
      <c r="O7534" s="242">
        <f t="shared" si="745"/>
        <v>0.51520000000044097</v>
      </c>
      <c r="P7534" s="242"/>
      <c r="Q7534" s="179"/>
      <c r="R7534" s="179"/>
      <c r="S7534" s="179"/>
      <c r="T7534" s="179"/>
      <c r="U7534" s="179"/>
      <c r="V7534" s="179"/>
      <c r="W7534" s="179"/>
      <c r="X7534" s="179"/>
      <c r="Y7534" s="179"/>
      <c r="Z7534" s="179"/>
      <c r="AA7534" s="222"/>
      <c r="AB7534" s="222"/>
      <c r="AC7534" s="222"/>
      <c r="AD7534" s="179"/>
      <c r="AE7534" s="179"/>
      <c r="AF7534" s="179"/>
      <c r="AG7534" s="179"/>
      <c r="AH7534" s="179"/>
      <c r="AI7534" s="179"/>
      <c r="AJ7534" s="179"/>
    </row>
    <row r="7535" spans="2:36" x14ac:dyDescent="0.3">
      <c r="B7535" s="224">
        <v>761200</v>
      </c>
      <c r="C7535" s="209">
        <v>324232</v>
      </c>
      <c r="D7535" s="206">
        <f t="shared" si="746"/>
        <v>0.42594850236468734</v>
      </c>
      <c r="E7535" s="208">
        <f t="shared" si="747"/>
        <v>0.45</v>
      </c>
      <c r="F7535" s="207">
        <v>17832.759999999998</v>
      </c>
      <c r="G7535" s="207">
        <v>25938.560000000001</v>
      </c>
      <c r="H7535" s="207">
        <v>29180.880000000001</v>
      </c>
      <c r="I7535" s="214">
        <f t="shared" si="748"/>
        <v>305926</v>
      </c>
      <c r="J7535" s="211">
        <f t="shared" si="740"/>
        <v>0.40189963215974778</v>
      </c>
      <c r="K7535" s="212">
        <f t="shared" si="741"/>
        <v>0.45</v>
      </c>
      <c r="L7535" s="214">
        <f t="shared" si="742"/>
        <v>16825.93</v>
      </c>
      <c r="M7535" s="213">
        <f t="shared" si="743"/>
        <v>24474.080000000002</v>
      </c>
      <c r="N7535" s="213">
        <f t="shared" si="744"/>
        <v>27533.34</v>
      </c>
      <c r="O7535" s="242">
        <f t="shared" si="745"/>
        <v>0.51530000000013387</v>
      </c>
      <c r="P7535" s="242"/>
      <c r="Q7535" s="179"/>
      <c r="R7535" s="179"/>
      <c r="S7535" s="179"/>
      <c r="T7535" s="179"/>
      <c r="U7535" s="179"/>
      <c r="V7535" s="179"/>
      <c r="W7535" s="179"/>
      <c r="X7535" s="179"/>
      <c r="Y7535" s="179"/>
      <c r="Z7535" s="179"/>
      <c r="AA7535" s="222"/>
      <c r="AB7535" s="222"/>
      <c r="AC7535" s="222"/>
      <c r="AD7535" s="179"/>
      <c r="AE7535" s="179"/>
      <c r="AF7535" s="179"/>
      <c r="AG7535" s="179"/>
      <c r="AH7535" s="179"/>
      <c r="AI7535" s="179"/>
      <c r="AJ7535" s="179"/>
    </row>
    <row r="7536" spans="2:36" x14ac:dyDescent="0.3">
      <c r="B7536" s="224">
        <v>761300</v>
      </c>
      <c r="C7536" s="209">
        <v>324277</v>
      </c>
      <c r="D7536" s="206">
        <f t="shared" si="746"/>
        <v>0.42595166163141995</v>
      </c>
      <c r="E7536" s="208">
        <f t="shared" si="747"/>
        <v>0.45</v>
      </c>
      <c r="F7536" s="207">
        <v>17835.23</v>
      </c>
      <c r="G7536" s="207">
        <v>25942.16</v>
      </c>
      <c r="H7536" s="207">
        <v>29184.93</v>
      </c>
      <c r="I7536" s="214">
        <f t="shared" si="748"/>
        <v>305971</v>
      </c>
      <c r="J7536" s="211">
        <f t="shared" si="740"/>
        <v>0.40190595034808879</v>
      </c>
      <c r="K7536" s="212">
        <f t="shared" si="741"/>
        <v>0.45</v>
      </c>
      <c r="L7536" s="214">
        <f t="shared" si="742"/>
        <v>16828.404999999999</v>
      </c>
      <c r="M7536" s="213">
        <f t="shared" si="743"/>
        <v>24477.68</v>
      </c>
      <c r="N7536" s="213">
        <f t="shared" si="744"/>
        <v>27537.39</v>
      </c>
      <c r="O7536" s="242">
        <f t="shared" si="745"/>
        <v>0.51519999999974975</v>
      </c>
      <c r="P7536" s="242"/>
      <c r="Q7536" s="179"/>
      <c r="R7536" s="179"/>
      <c r="S7536" s="179"/>
      <c r="T7536" s="179"/>
      <c r="U7536" s="179"/>
      <c r="V7536" s="179"/>
      <c r="W7536" s="179"/>
      <c r="X7536" s="179"/>
      <c r="Y7536" s="179"/>
      <c r="Z7536" s="179"/>
      <c r="AA7536" s="222"/>
      <c r="AB7536" s="222"/>
      <c r="AC7536" s="222"/>
      <c r="AD7536" s="179"/>
      <c r="AE7536" s="179"/>
      <c r="AF7536" s="179"/>
      <c r="AG7536" s="179"/>
      <c r="AH7536" s="179"/>
      <c r="AI7536" s="179"/>
      <c r="AJ7536" s="179"/>
    </row>
    <row r="7537" spans="2:36" x14ac:dyDescent="0.3">
      <c r="B7537" s="224">
        <v>761400</v>
      </c>
      <c r="C7537" s="209">
        <v>324322</v>
      </c>
      <c r="D7537" s="206">
        <f t="shared" si="746"/>
        <v>0.42595482006829527</v>
      </c>
      <c r="E7537" s="208">
        <f t="shared" si="747"/>
        <v>0.45</v>
      </c>
      <c r="F7537" s="207">
        <v>17837.71</v>
      </c>
      <c r="G7537" s="207">
        <v>25945.759999999998</v>
      </c>
      <c r="H7537" s="207">
        <v>29188.98</v>
      </c>
      <c r="I7537" s="214">
        <f t="shared" si="748"/>
        <v>306016</v>
      </c>
      <c r="J7537" s="211">
        <f t="shared" si="740"/>
        <v>0.40191226687680587</v>
      </c>
      <c r="K7537" s="212">
        <f t="shared" si="741"/>
        <v>0.45</v>
      </c>
      <c r="L7537" s="214">
        <f t="shared" si="742"/>
        <v>16830.88</v>
      </c>
      <c r="M7537" s="213">
        <f t="shared" si="743"/>
        <v>24481.279999999999</v>
      </c>
      <c r="N7537" s="213">
        <f t="shared" si="744"/>
        <v>27541.439999999999</v>
      </c>
      <c r="O7537" s="242">
        <f t="shared" si="745"/>
        <v>0.51530000000002474</v>
      </c>
      <c r="P7537" s="242"/>
      <c r="Q7537" s="179"/>
      <c r="R7537" s="179"/>
      <c r="S7537" s="179"/>
      <c r="T7537" s="179"/>
      <c r="U7537" s="179"/>
      <c r="V7537" s="179"/>
      <c r="W7537" s="179"/>
      <c r="X7537" s="179"/>
      <c r="Y7537" s="179"/>
      <c r="Z7537" s="179"/>
      <c r="AA7537" s="222"/>
      <c r="AB7537" s="222"/>
      <c r="AC7537" s="222"/>
      <c r="AD7537" s="179"/>
      <c r="AE7537" s="179"/>
      <c r="AF7537" s="179"/>
      <c r="AG7537" s="179"/>
      <c r="AH7537" s="179"/>
      <c r="AI7537" s="179"/>
      <c r="AJ7537" s="179"/>
    </row>
    <row r="7538" spans="2:36" x14ac:dyDescent="0.3">
      <c r="B7538" s="224">
        <v>761500</v>
      </c>
      <c r="C7538" s="209">
        <v>324367</v>
      </c>
      <c r="D7538" s="206">
        <f t="shared" si="746"/>
        <v>0.4259579776756402</v>
      </c>
      <c r="E7538" s="208">
        <f t="shared" si="747"/>
        <v>0.45</v>
      </c>
      <c r="F7538" s="207">
        <v>17840.18</v>
      </c>
      <c r="G7538" s="207">
        <v>25949.360000000001</v>
      </c>
      <c r="H7538" s="207">
        <v>29193.03</v>
      </c>
      <c r="I7538" s="214">
        <f t="shared" si="748"/>
        <v>306061</v>
      </c>
      <c r="J7538" s="211">
        <f t="shared" si="740"/>
        <v>0.40191858174655287</v>
      </c>
      <c r="K7538" s="212">
        <f t="shared" si="741"/>
        <v>0.45</v>
      </c>
      <c r="L7538" s="214">
        <f t="shared" si="742"/>
        <v>16833.355</v>
      </c>
      <c r="M7538" s="213">
        <f t="shared" si="743"/>
        <v>24484.880000000001</v>
      </c>
      <c r="N7538" s="213">
        <f t="shared" si="744"/>
        <v>27545.489999999998</v>
      </c>
      <c r="O7538" s="242">
        <f t="shared" si="745"/>
        <v>0.51519999999964061</v>
      </c>
      <c r="P7538" s="242"/>
      <c r="Q7538" s="179"/>
      <c r="R7538" s="179"/>
      <c r="S7538" s="179"/>
      <c r="T7538" s="179"/>
      <c r="U7538" s="179"/>
      <c r="V7538" s="179"/>
      <c r="W7538" s="179"/>
      <c r="X7538" s="179"/>
      <c r="Y7538" s="179"/>
      <c r="Z7538" s="179"/>
      <c r="AA7538" s="222"/>
      <c r="AB7538" s="222"/>
      <c r="AC7538" s="222"/>
      <c r="AD7538" s="179"/>
      <c r="AE7538" s="179"/>
      <c r="AF7538" s="179"/>
      <c r="AG7538" s="179"/>
      <c r="AH7538" s="179"/>
      <c r="AI7538" s="179"/>
      <c r="AJ7538" s="179"/>
    </row>
    <row r="7539" spans="2:36" x14ac:dyDescent="0.3">
      <c r="B7539" s="224">
        <v>761600</v>
      </c>
      <c r="C7539" s="209">
        <v>324412</v>
      </c>
      <c r="D7539" s="206">
        <f t="shared" si="746"/>
        <v>0.42596113445378153</v>
      </c>
      <c r="E7539" s="208">
        <f t="shared" si="747"/>
        <v>0.45</v>
      </c>
      <c r="F7539" s="207">
        <v>17842.66</v>
      </c>
      <c r="G7539" s="207">
        <v>25952.959999999999</v>
      </c>
      <c r="H7539" s="207">
        <v>29197.08</v>
      </c>
      <c r="I7539" s="214">
        <f t="shared" si="748"/>
        <v>306106</v>
      </c>
      <c r="J7539" s="211">
        <f t="shared" si="740"/>
        <v>0.40192489495798317</v>
      </c>
      <c r="K7539" s="212">
        <f t="shared" si="741"/>
        <v>0.45</v>
      </c>
      <c r="L7539" s="214">
        <f t="shared" si="742"/>
        <v>16835.830000000002</v>
      </c>
      <c r="M7539" s="213">
        <f t="shared" si="743"/>
        <v>24488.48</v>
      </c>
      <c r="N7539" s="213">
        <f t="shared" si="744"/>
        <v>27549.539999999997</v>
      </c>
      <c r="O7539" s="242">
        <f t="shared" si="745"/>
        <v>0.5152999999999156</v>
      </c>
      <c r="P7539" s="242"/>
      <c r="Q7539" s="179"/>
      <c r="R7539" s="179"/>
      <c r="S7539" s="179"/>
      <c r="T7539" s="179"/>
      <c r="U7539" s="179"/>
      <c r="V7539" s="179"/>
      <c r="W7539" s="179"/>
      <c r="X7539" s="179"/>
      <c r="Y7539" s="179"/>
      <c r="Z7539" s="179"/>
      <c r="AA7539" s="222"/>
      <c r="AB7539" s="222"/>
      <c r="AC7539" s="222"/>
      <c r="AD7539" s="179"/>
      <c r="AE7539" s="179"/>
      <c r="AF7539" s="179"/>
      <c r="AG7539" s="179"/>
      <c r="AH7539" s="179"/>
      <c r="AI7539" s="179"/>
      <c r="AJ7539" s="179"/>
    </row>
    <row r="7540" spans="2:36" x14ac:dyDescent="0.3">
      <c r="B7540" s="224">
        <v>761700</v>
      </c>
      <c r="C7540" s="209">
        <v>324457</v>
      </c>
      <c r="D7540" s="206">
        <f t="shared" si="746"/>
        <v>0.42596429040304584</v>
      </c>
      <c r="E7540" s="208">
        <f t="shared" si="747"/>
        <v>0.45</v>
      </c>
      <c r="F7540" s="207">
        <v>17845.13</v>
      </c>
      <c r="G7540" s="207">
        <v>25956.560000000001</v>
      </c>
      <c r="H7540" s="207">
        <v>29201.13</v>
      </c>
      <c r="I7540" s="214">
        <f t="shared" si="748"/>
        <v>306151</v>
      </c>
      <c r="J7540" s="211">
        <f t="shared" si="740"/>
        <v>0.40193120651175002</v>
      </c>
      <c r="K7540" s="212">
        <f t="shared" si="741"/>
        <v>0.45</v>
      </c>
      <c r="L7540" s="214">
        <f t="shared" si="742"/>
        <v>16838.305</v>
      </c>
      <c r="M7540" s="213">
        <f t="shared" si="743"/>
        <v>24492.080000000002</v>
      </c>
      <c r="N7540" s="213">
        <f t="shared" si="744"/>
        <v>27553.59</v>
      </c>
      <c r="O7540" s="242">
        <f t="shared" si="745"/>
        <v>0.51520000000007715</v>
      </c>
      <c r="P7540" s="242"/>
      <c r="Q7540" s="179"/>
      <c r="R7540" s="179"/>
      <c r="S7540" s="179"/>
      <c r="T7540" s="179"/>
      <c r="U7540" s="179"/>
      <c r="V7540" s="179"/>
      <c r="W7540" s="179"/>
      <c r="X7540" s="179"/>
      <c r="Y7540" s="179"/>
      <c r="Z7540" s="179"/>
      <c r="AA7540" s="222"/>
      <c r="AB7540" s="222"/>
      <c r="AC7540" s="222"/>
      <c r="AD7540" s="179"/>
      <c r="AE7540" s="179"/>
      <c r="AF7540" s="179"/>
      <c r="AG7540" s="179"/>
      <c r="AH7540" s="179"/>
      <c r="AI7540" s="179"/>
      <c r="AJ7540" s="179"/>
    </row>
    <row r="7541" spans="2:36" x14ac:dyDescent="0.3">
      <c r="B7541" s="224">
        <v>761800</v>
      </c>
      <c r="C7541" s="209">
        <v>324502</v>
      </c>
      <c r="D7541" s="206">
        <f t="shared" si="746"/>
        <v>0.42596744552375954</v>
      </c>
      <c r="E7541" s="208">
        <f t="shared" si="747"/>
        <v>0.45</v>
      </c>
      <c r="F7541" s="207">
        <v>17847.61</v>
      </c>
      <c r="G7541" s="207">
        <v>25960.16</v>
      </c>
      <c r="H7541" s="207">
        <v>29205.18</v>
      </c>
      <c r="I7541" s="214">
        <f t="shared" si="748"/>
        <v>306196</v>
      </c>
      <c r="J7541" s="211">
        <f t="shared" si="740"/>
        <v>0.40193751640850617</v>
      </c>
      <c r="K7541" s="212">
        <f t="shared" si="741"/>
        <v>0.45</v>
      </c>
      <c r="L7541" s="214">
        <f t="shared" si="742"/>
        <v>16840.78</v>
      </c>
      <c r="M7541" s="213">
        <f t="shared" si="743"/>
        <v>24495.68</v>
      </c>
      <c r="N7541" s="213">
        <f t="shared" si="744"/>
        <v>27557.64</v>
      </c>
      <c r="O7541" s="242">
        <f t="shared" si="745"/>
        <v>0.51529999999977005</v>
      </c>
      <c r="P7541" s="242"/>
      <c r="Q7541" s="179"/>
      <c r="R7541" s="179"/>
      <c r="S7541" s="179"/>
      <c r="T7541" s="179"/>
      <c r="U7541" s="179"/>
      <c r="V7541" s="179"/>
      <c r="W7541" s="179"/>
      <c r="X7541" s="179"/>
      <c r="Y7541" s="179"/>
      <c r="Z7541" s="179"/>
      <c r="AA7541" s="222"/>
      <c r="AB7541" s="222"/>
      <c r="AC7541" s="222"/>
      <c r="AD7541" s="179"/>
      <c r="AE7541" s="179"/>
      <c r="AF7541" s="179"/>
      <c r="AG7541" s="179"/>
      <c r="AH7541" s="179"/>
      <c r="AI7541" s="179"/>
      <c r="AJ7541" s="179"/>
    </row>
    <row r="7542" spans="2:36" x14ac:dyDescent="0.3">
      <c r="B7542" s="224">
        <v>761900</v>
      </c>
      <c r="C7542" s="209">
        <v>324547</v>
      </c>
      <c r="D7542" s="206">
        <f t="shared" si="746"/>
        <v>0.42597059981624885</v>
      </c>
      <c r="E7542" s="208">
        <f t="shared" si="747"/>
        <v>0.45</v>
      </c>
      <c r="F7542" s="207">
        <v>17850.080000000002</v>
      </c>
      <c r="G7542" s="207">
        <v>25963.759999999998</v>
      </c>
      <c r="H7542" s="207">
        <v>29209.23</v>
      </c>
      <c r="I7542" s="214">
        <f t="shared" si="748"/>
        <v>306241</v>
      </c>
      <c r="J7542" s="211">
        <f t="shared" si="740"/>
        <v>0.40194382464890405</v>
      </c>
      <c r="K7542" s="212">
        <f t="shared" si="741"/>
        <v>0.45</v>
      </c>
      <c r="L7542" s="214">
        <f t="shared" si="742"/>
        <v>16843.255000000001</v>
      </c>
      <c r="M7542" s="213">
        <f t="shared" si="743"/>
        <v>24499.279999999999</v>
      </c>
      <c r="N7542" s="213">
        <f t="shared" si="744"/>
        <v>27561.69</v>
      </c>
      <c r="O7542" s="242">
        <f t="shared" si="745"/>
        <v>0.51519999999996802</v>
      </c>
      <c r="P7542" s="242"/>
      <c r="Q7542" s="179"/>
      <c r="R7542" s="179"/>
      <c r="S7542" s="179"/>
      <c r="T7542" s="179"/>
      <c r="U7542" s="179"/>
      <c r="V7542" s="179"/>
      <c r="W7542" s="179"/>
      <c r="X7542" s="179"/>
      <c r="Y7542" s="179"/>
      <c r="Z7542" s="179"/>
      <c r="AA7542" s="222"/>
      <c r="AB7542" s="222"/>
      <c r="AC7542" s="222"/>
      <c r="AD7542" s="179"/>
      <c r="AE7542" s="179"/>
      <c r="AF7542" s="179"/>
      <c r="AG7542" s="179"/>
      <c r="AH7542" s="179"/>
      <c r="AI7542" s="179"/>
      <c r="AJ7542" s="179"/>
    </row>
    <row r="7543" spans="2:36" x14ac:dyDescent="0.3">
      <c r="B7543" s="224">
        <v>762000</v>
      </c>
      <c r="C7543" s="209">
        <v>324592</v>
      </c>
      <c r="D7543" s="206">
        <f t="shared" si="746"/>
        <v>0.42597375328083992</v>
      </c>
      <c r="E7543" s="208">
        <f t="shared" si="747"/>
        <v>0.45</v>
      </c>
      <c r="F7543" s="207">
        <v>17852.560000000001</v>
      </c>
      <c r="G7543" s="207">
        <v>25967.360000000001</v>
      </c>
      <c r="H7543" s="207">
        <v>29213.279999999999</v>
      </c>
      <c r="I7543" s="214">
        <f t="shared" si="748"/>
        <v>306286</v>
      </c>
      <c r="J7543" s="211">
        <f t="shared" si="740"/>
        <v>0.4019501312335958</v>
      </c>
      <c r="K7543" s="212">
        <f t="shared" si="741"/>
        <v>0.45</v>
      </c>
      <c r="L7543" s="214">
        <f t="shared" si="742"/>
        <v>16845.73</v>
      </c>
      <c r="M7543" s="213">
        <f t="shared" si="743"/>
        <v>24502.880000000001</v>
      </c>
      <c r="N7543" s="213">
        <f t="shared" si="744"/>
        <v>27565.739999999998</v>
      </c>
      <c r="O7543" s="242">
        <f t="shared" si="745"/>
        <v>0.51529999999966092</v>
      </c>
      <c r="P7543" s="242"/>
      <c r="Q7543" s="179"/>
      <c r="R7543" s="179"/>
      <c r="S7543" s="179"/>
      <c r="T7543" s="179"/>
      <c r="U7543" s="179"/>
      <c r="V7543" s="179"/>
      <c r="W7543" s="179"/>
      <c r="X7543" s="179"/>
      <c r="Y7543" s="179"/>
      <c r="Z7543" s="179"/>
      <c r="AA7543" s="222"/>
      <c r="AB7543" s="222"/>
      <c r="AC7543" s="222"/>
      <c r="AD7543" s="179"/>
      <c r="AE7543" s="179"/>
      <c r="AF7543" s="179"/>
      <c r="AG7543" s="179"/>
      <c r="AH7543" s="179"/>
      <c r="AI7543" s="179"/>
      <c r="AJ7543" s="179"/>
    </row>
    <row r="7544" spans="2:36" x14ac:dyDescent="0.3">
      <c r="B7544" s="224">
        <v>762100</v>
      </c>
      <c r="C7544" s="209">
        <v>324637</v>
      </c>
      <c r="D7544" s="206">
        <f t="shared" si="746"/>
        <v>0.42597690591785853</v>
      </c>
      <c r="E7544" s="208">
        <f t="shared" si="747"/>
        <v>0.45</v>
      </c>
      <c r="F7544" s="207">
        <v>17855.03</v>
      </c>
      <c r="G7544" s="207">
        <v>25970.959999999999</v>
      </c>
      <c r="H7544" s="207">
        <v>29217.33</v>
      </c>
      <c r="I7544" s="214">
        <f t="shared" si="748"/>
        <v>306331</v>
      </c>
      <c r="J7544" s="211">
        <f t="shared" si="740"/>
        <v>0.40195643616323318</v>
      </c>
      <c r="K7544" s="212">
        <f t="shared" si="741"/>
        <v>0.45</v>
      </c>
      <c r="L7544" s="214">
        <f t="shared" si="742"/>
        <v>16848.205000000002</v>
      </c>
      <c r="M7544" s="213">
        <f t="shared" si="743"/>
        <v>24506.48</v>
      </c>
      <c r="N7544" s="213">
        <f t="shared" si="744"/>
        <v>27569.789999999997</v>
      </c>
      <c r="O7544" s="242">
        <f t="shared" si="745"/>
        <v>0.51520000000044097</v>
      </c>
      <c r="P7544" s="242"/>
      <c r="Q7544" s="179"/>
      <c r="R7544" s="179"/>
      <c r="S7544" s="179"/>
      <c r="T7544" s="179"/>
      <c r="U7544" s="179"/>
      <c r="V7544" s="179"/>
      <c r="W7544" s="179"/>
      <c r="X7544" s="179"/>
      <c r="Y7544" s="179"/>
      <c r="Z7544" s="179"/>
      <c r="AA7544" s="222"/>
      <c r="AB7544" s="222"/>
      <c r="AC7544" s="222"/>
      <c r="AD7544" s="179"/>
      <c r="AE7544" s="179"/>
      <c r="AF7544" s="179"/>
      <c r="AG7544" s="179"/>
      <c r="AH7544" s="179"/>
      <c r="AI7544" s="179"/>
      <c r="AJ7544" s="179"/>
    </row>
    <row r="7545" spans="2:36" x14ac:dyDescent="0.3">
      <c r="B7545" s="224">
        <v>762200</v>
      </c>
      <c r="C7545" s="209">
        <v>324682</v>
      </c>
      <c r="D7545" s="206">
        <f t="shared" si="746"/>
        <v>0.42598005772763053</v>
      </c>
      <c r="E7545" s="208">
        <f t="shared" si="747"/>
        <v>0.45</v>
      </c>
      <c r="F7545" s="207">
        <v>17857.509999999998</v>
      </c>
      <c r="G7545" s="207">
        <v>25974.560000000001</v>
      </c>
      <c r="H7545" s="207">
        <v>29221.38</v>
      </c>
      <c r="I7545" s="214">
        <f t="shared" si="748"/>
        <v>306376</v>
      </c>
      <c r="J7545" s="211">
        <f t="shared" si="740"/>
        <v>0.40196273943846761</v>
      </c>
      <c r="K7545" s="212">
        <f t="shared" si="741"/>
        <v>0.45</v>
      </c>
      <c r="L7545" s="214">
        <f t="shared" si="742"/>
        <v>16850.68</v>
      </c>
      <c r="M7545" s="213">
        <f t="shared" si="743"/>
        <v>24510.080000000002</v>
      </c>
      <c r="N7545" s="213">
        <f t="shared" si="744"/>
        <v>27573.84</v>
      </c>
      <c r="O7545" s="242">
        <f t="shared" si="745"/>
        <v>0.51530000000013387</v>
      </c>
      <c r="P7545" s="242"/>
      <c r="Q7545" s="179"/>
      <c r="R7545" s="179"/>
      <c r="S7545" s="179"/>
      <c r="T7545" s="179"/>
      <c r="U7545" s="179"/>
      <c r="V7545" s="179"/>
      <c r="W7545" s="179"/>
      <c r="X7545" s="179"/>
      <c r="Y7545" s="179"/>
      <c r="Z7545" s="179"/>
      <c r="AA7545" s="222"/>
      <c r="AB7545" s="222"/>
      <c r="AC7545" s="222"/>
      <c r="AD7545" s="179"/>
      <c r="AE7545" s="179"/>
      <c r="AF7545" s="179"/>
      <c r="AG7545" s="179"/>
      <c r="AH7545" s="179"/>
      <c r="AI7545" s="179"/>
      <c r="AJ7545" s="179"/>
    </row>
    <row r="7546" spans="2:36" x14ac:dyDescent="0.3">
      <c r="B7546" s="224">
        <v>762300</v>
      </c>
      <c r="C7546" s="209">
        <v>324727</v>
      </c>
      <c r="D7546" s="206">
        <f t="shared" si="746"/>
        <v>0.42598320871048145</v>
      </c>
      <c r="E7546" s="208">
        <f t="shared" si="747"/>
        <v>0.45</v>
      </c>
      <c r="F7546" s="207">
        <v>17859.98</v>
      </c>
      <c r="G7546" s="207">
        <v>25978.16</v>
      </c>
      <c r="H7546" s="207">
        <v>29225.43</v>
      </c>
      <c r="I7546" s="214">
        <f t="shared" si="748"/>
        <v>306421</v>
      </c>
      <c r="J7546" s="211">
        <f t="shared" si="740"/>
        <v>0.40196904105995013</v>
      </c>
      <c r="K7546" s="212">
        <f t="shared" si="741"/>
        <v>0.45</v>
      </c>
      <c r="L7546" s="214">
        <f t="shared" si="742"/>
        <v>16853.154999999999</v>
      </c>
      <c r="M7546" s="213">
        <f t="shared" si="743"/>
        <v>24513.68</v>
      </c>
      <c r="N7546" s="213">
        <f t="shared" si="744"/>
        <v>27577.89</v>
      </c>
      <c r="O7546" s="242">
        <f t="shared" si="745"/>
        <v>0.51519999999974975</v>
      </c>
      <c r="P7546" s="242"/>
      <c r="Q7546" s="179"/>
      <c r="R7546" s="179"/>
      <c r="S7546" s="179"/>
      <c r="T7546" s="179"/>
      <c r="U7546" s="179"/>
      <c r="V7546" s="179"/>
      <c r="W7546" s="179"/>
      <c r="X7546" s="179"/>
      <c r="Y7546" s="179"/>
      <c r="Z7546" s="179"/>
      <c r="AA7546" s="222"/>
      <c r="AB7546" s="222"/>
      <c r="AC7546" s="222"/>
      <c r="AD7546" s="179"/>
      <c r="AE7546" s="179"/>
      <c r="AF7546" s="179"/>
      <c r="AG7546" s="179"/>
      <c r="AH7546" s="179"/>
      <c r="AI7546" s="179"/>
      <c r="AJ7546" s="179"/>
    </row>
    <row r="7547" spans="2:36" x14ac:dyDescent="0.3">
      <c r="B7547" s="224">
        <v>762400</v>
      </c>
      <c r="C7547" s="209">
        <v>324772</v>
      </c>
      <c r="D7547" s="206">
        <f t="shared" si="746"/>
        <v>0.42598635886673664</v>
      </c>
      <c r="E7547" s="208">
        <f t="shared" si="747"/>
        <v>0.45</v>
      </c>
      <c r="F7547" s="207">
        <v>17862.46</v>
      </c>
      <c r="G7547" s="207">
        <v>25981.759999999998</v>
      </c>
      <c r="H7547" s="207">
        <v>29229.48</v>
      </c>
      <c r="I7547" s="214">
        <f t="shared" si="748"/>
        <v>306466</v>
      </c>
      <c r="J7547" s="211">
        <f t="shared" ref="J7547:J7610" si="749">I7547/$B7547</f>
        <v>0.4019753410283316</v>
      </c>
      <c r="K7547" s="212">
        <f t="shared" ref="K7547:K7610" si="750">(I7547-I7546)/($B7547-$B7546)</f>
        <v>0.45</v>
      </c>
      <c r="L7547" s="214">
        <f t="shared" si="742"/>
        <v>16855.63</v>
      </c>
      <c r="M7547" s="213">
        <f t="shared" si="743"/>
        <v>24517.279999999999</v>
      </c>
      <c r="N7547" s="213">
        <f t="shared" si="744"/>
        <v>27581.94</v>
      </c>
      <c r="O7547" s="242">
        <f t="shared" si="745"/>
        <v>0.51530000000002474</v>
      </c>
      <c r="P7547" s="242"/>
      <c r="Q7547" s="179"/>
      <c r="R7547" s="179"/>
      <c r="S7547" s="179"/>
      <c r="T7547" s="179"/>
      <c r="U7547" s="179"/>
      <c r="V7547" s="179"/>
      <c r="W7547" s="179"/>
      <c r="X7547" s="179"/>
      <c r="Y7547" s="179"/>
      <c r="Z7547" s="179"/>
      <c r="AA7547" s="222"/>
      <c r="AB7547" s="222"/>
      <c r="AC7547" s="222"/>
      <c r="AD7547" s="179"/>
      <c r="AE7547" s="179"/>
      <c r="AF7547" s="179"/>
      <c r="AG7547" s="179"/>
      <c r="AH7547" s="179"/>
      <c r="AI7547" s="179"/>
      <c r="AJ7547" s="179"/>
    </row>
    <row r="7548" spans="2:36" x14ac:dyDescent="0.3">
      <c r="B7548" s="224">
        <v>762500</v>
      </c>
      <c r="C7548" s="209">
        <v>324817</v>
      </c>
      <c r="D7548" s="206">
        <f t="shared" si="746"/>
        <v>0.42598950819672132</v>
      </c>
      <c r="E7548" s="208">
        <f t="shared" si="747"/>
        <v>0.45</v>
      </c>
      <c r="F7548" s="207">
        <v>17864.93</v>
      </c>
      <c r="G7548" s="207">
        <v>25985.360000000001</v>
      </c>
      <c r="H7548" s="207">
        <v>29233.53</v>
      </c>
      <c r="I7548" s="214">
        <f t="shared" si="748"/>
        <v>306511</v>
      </c>
      <c r="J7548" s="211">
        <f t="shared" si="749"/>
        <v>0.40198163934426229</v>
      </c>
      <c r="K7548" s="212">
        <f t="shared" si="750"/>
        <v>0.45</v>
      </c>
      <c r="L7548" s="214">
        <f t="shared" si="742"/>
        <v>16858.105</v>
      </c>
      <c r="M7548" s="213">
        <f t="shared" si="743"/>
        <v>24520.880000000001</v>
      </c>
      <c r="N7548" s="213">
        <f t="shared" si="744"/>
        <v>27585.989999999998</v>
      </c>
      <c r="O7548" s="242">
        <f t="shared" si="745"/>
        <v>0.51519999999964061</v>
      </c>
      <c r="P7548" s="242"/>
      <c r="Q7548" s="179"/>
      <c r="R7548" s="179"/>
      <c r="S7548" s="179"/>
      <c r="T7548" s="179"/>
      <c r="U7548" s="179"/>
      <c r="V7548" s="179"/>
      <c r="W7548" s="179"/>
      <c r="X7548" s="179"/>
      <c r="Y7548" s="179"/>
      <c r="Z7548" s="179"/>
      <c r="AA7548" s="222"/>
      <c r="AB7548" s="222"/>
      <c r="AC7548" s="222"/>
      <c r="AD7548" s="179"/>
      <c r="AE7548" s="179"/>
      <c r="AF7548" s="179"/>
      <c r="AG7548" s="179"/>
      <c r="AH7548" s="179"/>
      <c r="AI7548" s="179"/>
      <c r="AJ7548" s="179"/>
    </row>
    <row r="7549" spans="2:36" x14ac:dyDescent="0.3">
      <c r="B7549" s="224">
        <v>762600</v>
      </c>
      <c r="C7549" s="209">
        <v>324862</v>
      </c>
      <c r="D7549" s="206">
        <f t="shared" si="746"/>
        <v>0.42599265670076053</v>
      </c>
      <c r="E7549" s="208">
        <f t="shared" si="747"/>
        <v>0.45</v>
      </c>
      <c r="F7549" s="207">
        <v>17867.41</v>
      </c>
      <c r="G7549" s="207">
        <v>25988.959999999999</v>
      </c>
      <c r="H7549" s="207">
        <v>29237.58</v>
      </c>
      <c r="I7549" s="214">
        <f t="shared" si="748"/>
        <v>306556</v>
      </c>
      <c r="J7549" s="211">
        <f t="shared" si="749"/>
        <v>0.40198793600839233</v>
      </c>
      <c r="K7549" s="212">
        <f t="shared" si="750"/>
        <v>0.45</v>
      </c>
      <c r="L7549" s="214">
        <f t="shared" si="742"/>
        <v>16860.580000000002</v>
      </c>
      <c r="M7549" s="213">
        <f t="shared" si="743"/>
        <v>24524.48</v>
      </c>
      <c r="N7549" s="213">
        <f t="shared" si="744"/>
        <v>27590.039999999997</v>
      </c>
      <c r="O7549" s="242">
        <f t="shared" si="745"/>
        <v>0.5152999999999156</v>
      </c>
      <c r="P7549" s="242"/>
      <c r="Q7549" s="179"/>
      <c r="R7549" s="179"/>
      <c r="S7549" s="179"/>
      <c r="T7549" s="179"/>
      <c r="U7549" s="179"/>
      <c r="V7549" s="179"/>
      <c r="W7549" s="179"/>
      <c r="X7549" s="179"/>
      <c r="Y7549" s="179"/>
      <c r="Z7549" s="179"/>
      <c r="AA7549" s="222"/>
      <c r="AB7549" s="222"/>
      <c r="AC7549" s="222"/>
      <c r="AD7549" s="179"/>
      <c r="AE7549" s="179"/>
      <c r="AF7549" s="179"/>
      <c r="AG7549" s="179"/>
      <c r="AH7549" s="179"/>
      <c r="AI7549" s="179"/>
      <c r="AJ7549" s="179"/>
    </row>
    <row r="7550" spans="2:36" x14ac:dyDescent="0.3">
      <c r="B7550" s="224">
        <v>762700</v>
      </c>
      <c r="C7550" s="209">
        <v>324907</v>
      </c>
      <c r="D7550" s="206">
        <f t="shared" si="746"/>
        <v>0.42599580437917922</v>
      </c>
      <c r="E7550" s="208">
        <f t="shared" si="747"/>
        <v>0.45</v>
      </c>
      <c r="F7550" s="207">
        <v>17869.88</v>
      </c>
      <c r="G7550" s="207">
        <v>25992.560000000001</v>
      </c>
      <c r="H7550" s="207">
        <v>29241.63</v>
      </c>
      <c r="I7550" s="214">
        <f t="shared" si="748"/>
        <v>306601</v>
      </c>
      <c r="J7550" s="211">
        <f t="shared" si="749"/>
        <v>0.40199423102137144</v>
      </c>
      <c r="K7550" s="212">
        <f t="shared" si="750"/>
        <v>0.45</v>
      </c>
      <c r="L7550" s="214">
        <f t="shared" ref="L7550:L7613" si="751">I7550*5.5%</f>
        <v>16863.055</v>
      </c>
      <c r="M7550" s="213">
        <f t="shared" ref="M7550:M7613" si="752">I7550*8%</f>
        <v>24528.080000000002</v>
      </c>
      <c r="N7550" s="213">
        <f t="shared" ref="N7550:N7613" si="753">I7550*9%</f>
        <v>27594.09</v>
      </c>
      <c r="O7550" s="242">
        <f t="shared" si="745"/>
        <v>0.51520000000007715</v>
      </c>
      <c r="P7550" s="242"/>
      <c r="Q7550" s="179"/>
      <c r="R7550" s="179"/>
      <c r="S7550" s="179"/>
      <c r="T7550" s="179"/>
      <c r="U7550" s="179"/>
      <c r="V7550" s="179"/>
      <c r="W7550" s="179"/>
      <c r="X7550" s="179"/>
      <c r="Y7550" s="179"/>
      <c r="Z7550" s="179"/>
      <c r="AA7550" s="222"/>
      <c r="AB7550" s="222"/>
      <c r="AC7550" s="222"/>
      <c r="AD7550" s="179"/>
      <c r="AE7550" s="179"/>
      <c r="AF7550" s="179"/>
      <c r="AG7550" s="179"/>
      <c r="AH7550" s="179"/>
      <c r="AI7550" s="179"/>
      <c r="AJ7550" s="179"/>
    </row>
    <row r="7551" spans="2:36" x14ac:dyDescent="0.3">
      <c r="B7551" s="224">
        <v>762800</v>
      </c>
      <c r="C7551" s="209">
        <v>324952</v>
      </c>
      <c r="D7551" s="206">
        <f t="shared" si="746"/>
        <v>0.42599895123230203</v>
      </c>
      <c r="E7551" s="208">
        <f t="shared" si="747"/>
        <v>0.45</v>
      </c>
      <c r="F7551" s="207">
        <v>17872.36</v>
      </c>
      <c r="G7551" s="207">
        <v>25996.16</v>
      </c>
      <c r="H7551" s="207">
        <v>29245.68</v>
      </c>
      <c r="I7551" s="214">
        <f t="shared" si="748"/>
        <v>306646</v>
      </c>
      <c r="J7551" s="211">
        <f t="shared" si="749"/>
        <v>0.40200052438384898</v>
      </c>
      <c r="K7551" s="212">
        <f t="shared" si="750"/>
        <v>0.45</v>
      </c>
      <c r="L7551" s="214">
        <f t="shared" si="751"/>
        <v>16865.53</v>
      </c>
      <c r="M7551" s="213">
        <f t="shared" si="752"/>
        <v>24531.68</v>
      </c>
      <c r="N7551" s="213">
        <f t="shared" si="753"/>
        <v>27598.14</v>
      </c>
      <c r="O7551" s="242">
        <f t="shared" si="745"/>
        <v>0.51529999999977005</v>
      </c>
      <c r="P7551" s="242"/>
      <c r="Q7551" s="179"/>
      <c r="R7551" s="179"/>
      <c r="S7551" s="179"/>
      <c r="T7551" s="179"/>
      <c r="U7551" s="179"/>
      <c r="V7551" s="179"/>
      <c r="W7551" s="179"/>
      <c r="X7551" s="179"/>
      <c r="Y7551" s="179"/>
      <c r="Z7551" s="179"/>
      <c r="AA7551" s="222"/>
      <c r="AB7551" s="222"/>
      <c r="AC7551" s="222"/>
      <c r="AD7551" s="179"/>
      <c r="AE7551" s="179"/>
      <c r="AF7551" s="179"/>
      <c r="AG7551" s="179"/>
      <c r="AH7551" s="179"/>
      <c r="AI7551" s="179"/>
      <c r="AJ7551" s="179"/>
    </row>
    <row r="7552" spans="2:36" x14ac:dyDescent="0.3">
      <c r="B7552" s="224">
        <v>762900</v>
      </c>
      <c r="C7552" s="209">
        <v>324997</v>
      </c>
      <c r="D7552" s="206">
        <f t="shared" si="746"/>
        <v>0.42600209726045352</v>
      </c>
      <c r="E7552" s="208">
        <f t="shared" si="747"/>
        <v>0.45</v>
      </c>
      <c r="F7552" s="207">
        <v>17874.830000000002</v>
      </c>
      <c r="G7552" s="207">
        <v>25999.759999999998</v>
      </c>
      <c r="H7552" s="207">
        <v>29249.73</v>
      </c>
      <c r="I7552" s="214">
        <f t="shared" si="748"/>
        <v>306691</v>
      </c>
      <c r="J7552" s="211">
        <f t="shared" si="749"/>
        <v>0.40200681609647398</v>
      </c>
      <c r="K7552" s="212">
        <f t="shared" si="750"/>
        <v>0.45</v>
      </c>
      <c r="L7552" s="214">
        <f t="shared" si="751"/>
        <v>16868.005000000001</v>
      </c>
      <c r="M7552" s="213">
        <f t="shared" si="752"/>
        <v>24535.279999999999</v>
      </c>
      <c r="N7552" s="213">
        <f t="shared" si="753"/>
        <v>27602.19</v>
      </c>
      <c r="O7552" s="242">
        <f t="shared" si="745"/>
        <v>0.51519999999996802</v>
      </c>
      <c r="P7552" s="242"/>
      <c r="Q7552" s="179"/>
      <c r="R7552" s="179"/>
      <c r="S7552" s="179"/>
      <c r="T7552" s="179"/>
      <c r="U7552" s="179"/>
      <c r="V7552" s="179"/>
      <c r="W7552" s="179"/>
      <c r="X7552" s="179"/>
      <c r="Y7552" s="179"/>
      <c r="Z7552" s="179"/>
      <c r="AA7552" s="222"/>
      <c r="AB7552" s="222"/>
      <c r="AC7552" s="222"/>
      <c r="AD7552" s="179"/>
      <c r="AE7552" s="179"/>
      <c r="AF7552" s="179"/>
      <c r="AG7552" s="179"/>
      <c r="AH7552" s="179"/>
      <c r="AI7552" s="179"/>
      <c r="AJ7552" s="179"/>
    </row>
    <row r="7553" spans="2:36" x14ac:dyDescent="0.3">
      <c r="B7553" s="224">
        <v>763000</v>
      </c>
      <c r="C7553" s="209">
        <v>325042</v>
      </c>
      <c r="D7553" s="206">
        <f t="shared" si="746"/>
        <v>0.42600524246395804</v>
      </c>
      <c r="E7553" s="208">
        <f t="shared" si="747"/>
        <v>0.45</v>
      </c>
      <c r="F7553" s="207">
        <v>17877.310000000001</v>
      </c>
      <c r="G7553" s="207">
        <v>26003.360000000001</v>
      </c>
      <c r="H7553" s="207">
        <v>29253.78</v>
      </c>
      <c r="I7553" s="214">
        <f t="shared" si="748"/>
        <v>306736</v>
      </c>
      <c r="J7553" s="211">
        <f t="shared" si="749"/>
        <v>0.40201310615989516</v>
      </c>
      <c r="K7553" s="212">
        <f t="shared" si="750"/>
        <v>0.45</v>
      </c>
      <c r="L7553" s="214">
        <f t="shared" si="751"/>
        <v>16870.48</v>
      </c>
      <c r="M7553" s="213">
        <f t="shared" si="752"/>
        <v>24538.880000000001</v>
      </c>
      <c r="N7553" s="213">
        <f t="shared" si="753"/>
        <v>27606.239999999998</v>
      </c>
      <c r="O7553" s="242">
        <f t="shared" si="745"/>
        <v>0.51529999999966092</v>
      </c>
      <c r="P7553" s="242"/>
      <c r="Q7553" s="179"/>
      <c r="R7553" s="179"/>
      <c r="S7553" s="179"/>
      <c r="T7553" s="179"/>
      <c r="U7553" s="179"/>
      <c r="V7553" s="179"/>
      <c r="W7553" s="179"/>
      <c r="X7553" s="179"/>
      <c r="Y7553" s="179"/>
      <c r="Z7553" s="179"/>
      <c r="AA7553" s="222"/>
      <c r="AB7553" s="222"/>
      <c r="AC7553" s="222"/>
      <c r="AD7553" s="179"/>
      <c r="AE7553" s="179"/>
      <c r="AF7553" s="179"/>
      <c r="AG7553" s="179"/>
      <c r="AH7553" s="179"/>
      <c r="AI7553" s="179"/>
      <c r="AJ7553" s="179"/>
    </row>
    <row r="7554" spans="2:36" x14ac:dyDescent="0.3">
      <c r="B7554" s="224">
        <v>763100</v>
      </c>
      <c r="C7554" s="209">
        <v>325087</v>
      </c>
      <c r="D7554" s="206">
        <f t="shared" si="746"/>
        <v>0.4260083868431398</v>
      </c>
      <c r="E7554" s="208">
        <f t="shared" si="747"/>
        <v>0.45</v>
      </c>
      <c r="F7554" s="207">
        <v>17879.78</v>
      </c>
      <c r="G7554" s="207">
        <v>26006.959999999999</v>
      </c>
      <c r="H7554" s="207">
        <v>29257.83</v>
      </c>
      <c r="I7554" s="214">
        <f t="shared" si="748"/>
        <v>306781</v>
      </c>
      <c r="J7554" s="211">
        <f t="shared" si="749"/>
        <v>0.40201939457476082</v>
      </c>
      <c r="K7554" s="212">
        <f t="shared" si="750"/>
        <v>0.45</v>
      </c>
      <c r="L7554" s="214">
        <f t="shared" si="751"/>
        <v>16872.955000000002</v>
      </c>
      <c r="M7554" s="213">
        <f t="shared" si="752"/>
        <v>24542.48</v>
      </c>
      <c r="N7554" s="213">
        <f t="shared" si="753"/>
        <v>27610.289999999997</v>
      </c>
      <c r="O7554" s="242">
        <f t="shared" si="745"/>
        <v>0.51520000000044097</v>
      </c>
      <c r="P7554" s="242"/>
      <c r="Q7554" s="179"/>
      <c r="R7554" s="179"/>
      <c r="S7554" s="179"/>
      <c r="T7554" s="179"/>
      <c r="U7554" s="179"/>
      <c r="V7554" s="179"/>
      <c r="W7554" s="179"/>
      <c r="X7554" s="179"/>
      <c r="Y7554" s="179"/>
      <c r="Z7554" s="179"/>
      <c r="AA7554" s="222"/>
      <c r="AB7554" s="222"/>
      <c r="AC7554" s="222"/>
      <c r="AD7554" s="179"/>
      <c r="AE7554" s="179"/>
      <c r="AF7554" s="179"/>
      <c r="AG7554" s="179"/>
      <c r="AH7554" s="179"/>
      <c r="AI7554" s="179"/>
      <c r="AJ7554" s="179"/>
    </row>
    <row r="7555" spans="2:36" x14ac:dyDescent="0.3">
      <c r="B7555" s="224">
        <v>763200</v>
      </c>
      <c r="C7555" s="209">
        <v>325132</v>
      </c>
      <c r="D7555" s="206">
        <f t="shared" si="746"/>
        <v>0.42601153039832285</v>
      </c>
      <c r="E7555" s="208">
        <f t="shared" si="747"/>
        <v>0.45</v>
      </c>
      <c r="F7555" s="207">
        <v>17882.259999999998</v>
      </c>
      <c r="G7555" s="207">
        <v>26010.560000000001</v>
      </c>
      <c r="H7555" s="207">
        <v>29261.88</v>
      </c>
      <c r="I7555" s="214">
        <f t="shared" si="748"/>
        <v>306826</v>
      </c>
      <c r="J7555" s="211">
        <f t="shared" si="749"/>
        <v>0.40202568134171907</v>
      </c>
      <c r="K7555" s="212">
        <f t="shared" si="750"/>
        <v>0.45</v>
      </c>
      <c r="L7555" s="214">
        <f t="shared" si="751"/>
        <v>16875.43</v>
      </c>
      <c r="M7555" s="213">
        <f t="shared" si="752"/>
        <v>24546.080000000002</v>
      </c>
      <c r="N7555" s="213">
        <f t="shared" si="753"/>
        <v>27614.34</v>
      </c>
      <c r="O7555" s="242">
        <f t="shared" si="745"/>
        <v>0.51530000000013387</v>
      </c>
      <c r="P7555" s="242"/>
      <c r="Q7555" s="179"/>
      <c r="R7555" s="179"/>
      <c r="S7555" s="179"/>
      <c r="T7555" s="179"/>
      <c r="U7555" s="179"/>
      <c r="V7555" s="179"/>
      <c r="W7555" s="179"/>
      <c r="X7555" s="179"/>
      <c r="Y7555" s="179"/>
      <c r="Z7555" s="179"/>
      <c r="AA7555" s="222"/>
      <c r="AB7555" s="222"/>
      <c r="AC7555" s="222"/>
      <c r="AD7555" s="179"/>
      <c r="AE7555" s="179"/>
      <c r="AF7555" s="179"/>
      <c r="AG7555" s="179"/>
      <c r="AH7555" s="179"/>
      <c r="AI7555" s="179"/>
      <c r="AJ7555" s="179"/>
    </row>
    <row r="7556" spans="2:36" x14ac:dyDescent="0.3">
      <c r="B7556" s="224">
        <v>763300</v>
      </c>
      <c r="C7556" s="209">
        <v>325177</v>
      </c>
      <c r="D7556" s="206">
        <f t="shared" si="746"/>
        <v>0.42601467312983099</v>
      </c>
      <c r="E7556" s="208">
        <f t="shared" si="747"/>
        <v>0.45</v>
      </c>
      <c r="F7556" s="207">
        <v>17884.73</v>
      </c>
      <c r="G7556" s="207">
        <v>26014.16</v>
      </c>
      <c r="H7556" s="207">
        <v>29265.93</v>
      </c>
      <c r="I7556" s="214">
        <f t="shared" si="748"/>
        <v>306871</v>
      </c>
      <c r="J7556" s="211">
        <f t="shared" si="749"/>
        <v>0.40203196646141753</v>
      </c>
      <c r="K7556" s="212">
        <f t="shared" si="750"/>
        <v>0.45</v>
      </c>
      <c r="L7556" s="214">
        <f t="shared" si="751"/>
        <v>16877.904999999999</v>
      </c>
      <c r="M7556" s="213">
        <f t="shared" si="752"/>
        <v>24549.68</v>
      </c>
      <c r="N7556" s="213">
        <f t="shared" si="753"/>
        <v>27618.39</v>
      </c>
      <c r="O7556" s="242">
        <f t="shared" si="745"/>
        <v>0.51519999999974975</v>
      </c>
      <c r="P7556" s="242"/>
      <c r="Q7556" s="179"/>
      <c r="R7556" s="179"/>
      <c r="S7556" s="179"/>
      <c r="T7556" s="179"/>
      <c r="U7556" s="179"/>
      <c r="V7556" s="179"/>
      <c r="W7556" s="179"/>
      <c r="X7556" s="179"/>
      <c r="Y7556" s="179"/>
      <c r="Z7556" s="179"/>
      <c r="AA7556" s="222"/>
      <c r="AB7556" s="222"/>
      <c r="AC7556" s="222"/>
      <c r="AD7556" s="179"/>
      <c r="AE7556" s="179"/>
      <c r="AF7556" s="179"/>
      <c r="AG7556" s="179"/>
      <c r="AH7556" s="179"/>
      <c r="AI7556" s="179"/>
      <c r="AJ7556" s="179"/>
    </row>
    <row r="7557" spans="2:36" x14ac:dyDescent="0.3">
      <c r="B7557" s="224">
        <v>763400</v>
      </c>
      <c r="C7557" s="209">
        <v>325222</v>
      </c>
      <c r="D7557" s="206">
        <f t="shared" si="746"/>
        <v>0.42601781503798797</v>
      </c>
      <c r="E7557" s="208">
        <f t="shared" si="747"/>
        <v>0.45</v>
      </c>
      <c r="F7557" s="207">
        <v>17887.21</v>
      </c>
      <c r="G7557" s="207">
        <v>26017.759999999998</v>
      </c>
      <c r="H7557" s="207">
        <v>29269.98</v>
      </c>
      <c r="I7557" s="214">
        <f t="shared" si="748"/>
        <v>306916</v>
      </c>
      <c r="J7557" s="211">
        <f t="shared" si="749"/>
        <v>0.40203824993450354</v>
      </c>
      <c r="K7557" s="212">
        <f t="shared" si="750"/>
        <v>0.45</v>
      </c>
      <c r="L7557" s="214">
        <f t="shared" si="751"/>
        <v>16880.38</v>
      </c>
      <c r="M7557" s="213">
        <f t="shared" si="752"/>
        <v>24553.279999999999</v>
      </c>
      <c r="N7557" s="213">
        <f t="shared" si="753"/>
        <v>27622.44</v>
      </c>
      <c r="O7557" s="242">
        <f t="shared" ref="O7557:O7620" si="754">(C7557+F7557+H7557-C7556-F7556-H7556)/100</f>
        <v>0.51530000000002474</v>
      </c>
      <c r="P7557" s="242"/>
      <c r="Q7557" s="179"/>
      <c r="R7557" s="179"/>
      <c r="S7557" s="179"/>
      <c r="T7557" s="179"/>
      <c r="U7557" s="179"/>
      <c r="V7557" s="179"/>
      <c r="W7557" s="179"/>
      <c r="X7557" s="179"/>
      <c r="Y7557" s="179"/>
      <c r="Z7557" s="179"/>
      <c r="AA7557" s="222"/>
      <c r="AB7557" s="222"/>
      <c r="AC7557" s="222"/>
      <c r="AD7557" s="179"/>
      <c r="AE7557" s="179"/>
      <c r="AF7557" s="179"/>
      <c r="AG7557" s="179"/>
      <c r="AH7557" s="179"/>
      <c r="AI7557" s="179"/>
      <c r="AJ7557" s="179"/>
    </row>
    <row r="7558" spans="2:36" x14ac:dyDescent="0.3">
      <c r="B7558" s="224">
        <v>763500</v>
      </c>
      <c r="C7558" s="209">
        <v>325267</v>
      </c>
      <c r="D7558" s="206">
        <f t="shared" si="746"/>
        <v>0.42602095612311724</v>
      </c>
      <c r="E7558" s="208">
        <f t="shared" si="747"/>
        <v>0.45</v>
      </c>
      <c r="F7558" s="207">
        <v>17889.68</v>
      </c>
      <c r="G7558" s="207">
        <v>26021.360000000001</v>
      </c>
      <c r="H7558" s="207">
        <v>29274.03</v>
      </c>
      <c r="I7558" s="214">
        <f t="shared" si="748"/>
        <v>306961</v>
      </c>
      <c r="J7558" s="211">
        <f t="shared" si="749"/>
        <v>0.40204453176162408</v>
      </c>
      <c r="K7558" s="212">
        <f t="shared" si="750"/>
        <v>0.45</v>
      </c>
      <c r="L7558" s="214">
        <f t="shared" si="751"/>
        <v>16882.855</v>
      </c>
      <c r="M7558" s="213">
        <f t="shared" si="752"/>
        <v>24556.880000000001</v>
      </c>
      <c r="N7558" s="213">
        <f t="shared" si="753"/>
        <v>27626.489999999998</v>
      </c>
      <c r="O7558" s="242">
        <f t="shared" si="754"/>
        <v>0.51519999999964061</v>
      </c>
      <c r="P7558" s="242"/>
      <c r="Q7558" s="179"/>
      <c r="R7558" s="179"/>
      <c r="S7558" s="179"/>
      <c r="T7558" s="179"/>
      <c r="U7558" s="179"/>
      <c r="V7558" s="179"/>
      <c r="W7558" s="179"/>
      <c r="X7558" s="179"/>
      <c r="Y7558" s="179"/>
      <c r="Z7558" s="179"/>
      <c r="AA7558" s="222"/>
      <c r="AB7558" s="222"/>
      <c r="AC7558" s="222"/>
      <c r="AD7558" s="179"/>
      <c r="AE7558" s="179"/>
      <c r="AF7558" s="179"/>
      <c r="AG7558" s="179"/>
      <c r="AH7558" s="179"/>
      <c r="AI7558" s="179"/>
      <c r="AJ7558" s="179"/>
    </row>
    <row r="7559" spans="2:36" x14ac:dyDescent="0.3">
      <c r="B7559" s="224">
        <v>763600</v>
      </c>
      <c r="C7559" s="209">
        <v>325312</v>
      </c>
      <c r="D7559" s="206">
        <f t="shared" si="746"/>
        <v>0.42602409638554217</v>
      </c>
      <c r="E7559" s="208">
        <f t="shared" si="747"/>
        <v>0.45</v>
      </c>
      <c r="F7559" s="207">
        <v>17892.16</v>
      </c>
      <c r="G7559" s="207">
        <v>26024.959999999999</v>
      </c>
      <c r="H7559" s="207">
        <v>29278.080000000002</v>
      </c>
      <c r="I7559" s="214">
        <f t="shared" si="748"/>
        <v>307006</v>
      </c>
      <c r="J7559" s="211">
        <f t="shared" si="749"/>
        <v>0.4020508119434259</v>
      </c>
      <c r="K7559" s="212">
        <f t="shared" si="750"/>
        <v>0.45</v>
      </c>
      <c r="L7559" s="214">
        <f t="shared" si="751"/>
        <v>16885.330000000002</v>
      </c>
      <c r="M7559" s="213">
        <f t="shared" si="752"/>
        <v>24560.48</v>
      </c>
      <c r="N7559" s="213">
        <f t="shared" si="753"/>
        <v>27630.539999999997</v>
      </c>
      <c r="O7559" s="242">
        <f t="shared" si="754"/>
        <v>0.5152999999999156</v>
      </c>
      <c r="P7559" s="242"/>
      <c r="Q7559" s="179"/>
      <c r="R7559" s="179"/>
      <c r="S7559" s="179"/>
      <c r="T7559" s="179"/>
      <c r="U7559" s="179"/>
      <c r="V7559" s="179"/>
      <c r="W7559" s="179"/>
      <c r="X7559" s="179"/>
      <c r="Y7559" s="179"/>
      <c r="Z7559" s="179"/>
      <c r="AA7559" s="222"/>
      <c r="AB7559" s="222"/>
      <c r="AC7559" s="222"/>
      <c r="AD7559" s="179"/>
      <c r="AE7559" s="179"/>
      <c r="AF7559" s="179"/>
      <c r="AG7559" s="179"/>
      <c r="AH7559" s="179"/>
      <c r="AI7559" s="179"/>
      <c r="AJ7559" s="179"/>
    </row>
    <row r="7560" spans="2:36" x14ac:dyDescent="0.3">
      <c r="B7560" s="224">
        <v>763700</v>
      </c>
      <c r="C7560" s="209">
        <v>325357</v>
      </c>
      <c r="D7560" s="206">
        <f t="shared" si="746"/>
        <v>0.42602723582558594</v>
      </c>
      <c r="E7560" s="208">
        <f t="shared" si="747"/>
        <v>0.45</v>
      </c>
      <c r="F7560" s="207">
        <v>17894.63</v>
      </c>
      <c r="G7560" s="207">
        <v>26028.560000000001</v>
      </c>
      <c r="H7560" s="207">
        <v>29282.13</v>
      </c>
      <c r="I7560" s="214">
        <f t="shared" si="748"/>
        <v>307051</v>
      </c>
      <c r="J7560" s="211">
        <f t="shared" si="749"/>
        <v>0.40205709048055521</v>
      </c>
      <c r="K7560" s="212">
        <f t="shared" si="750"/>
        <v>0.45</v>
      </c>
      <c r="L7560" s="214">
        <f t="shared" si="751"/>
        <v>16887.805</v>
      </c>
      <c r="M7560" s="213">
        <f t="shared" si="752"/>
        <v>24564.080000000002</v>
      </c>
      <c r="N7560" s="213">
        <f t="shared" si="753"/>
        <v>27634.59</v>
      </c>
      <c r="O7560" s="242">
        <f t="shared" si="754"/>
        <v>0.51520000000007715</v>
      </c>
      <c r="P7560" s="242"/>
      <c r="Q7560" s="179"/>
      <c r="R7560" s="179"/>
      <c r="S7560" s="179"/>
      <c r="T7560" s="179"/>
      <c r="U7560" s="179"/>
      <c r="V7560" s="179"/>
      <c r="W7560" s="179"/>
      <c r="X7560" s="179"/>
      <c r="Y7560" s="179"/>
      <c r="Z7560" s="179"/>
      <c r="AA7560" s="222"/>
      <c r="AB7560" s="222"/>
      <c r="AC7560" s="222"/>
      <c r="AD7560" s="179"/>
      <c r="AE7560" s="179"/>
      <c r="AF7560" s="179"/>
      <c r="AG7560" s="179"/>
      <c r="AH7560" s="179"/>
      <c r="AI7560" s="179"/>
      <c r="AJ7560" s="179"/>
    </row>
    <row r="7561" spans="2:36" x14ac:dyDescent="0.3">
      <c r="B7561" s="224">
        <v>763800</v>
      </c>
      <c r="C7561" s="209">
        <v>325402</v>
      </c>
      <c r="D7561" s="206">
        <f t="shared" si="746"/>
        <v>0.42603037444357161</v>
      </c>
      <c r="E7561" s="208">
        <f t="shared" si="747"/>
        <v>0.45</v>
      </c>
      <c r="F7561" s="207">
        <v>17897.11</v>
      </c>
      <c r="G7561" s="207">
        <v>26032.16</v>
      </c>
      <c r="H7561" s="207">
        <v>29286.18</v>
      </c>
      <c r="I7561" s="214">
        <f t="shared" si="748"/>
        <v>307096</v>
      </c>
      <c r="J7561" s="211">
        <f t="shared" si="749"/>
        <v>0.402063367373658</v>
      </c>
      <c r="K7561" s="212">
        <f t="shared" si="750"/>
        <v>0.45</v>
      </c>
      <c r="L7561" s="214">
        <f t="shared" si="751"/>
        <v>16890.28</v>
      </c>
      <c r="M7561" s="213">
        <f t="shared" si="752"/>
        <v>24567.68</v>
      </c>
      <c r="N7561" s="213">
        <f t="shared" si="753"/>
        <v>27638.639999999999</v>
      </c>
      <c r="O7561" s="242">
        <f t="shared" si="754"/>
        <v>0.51529999999977005</v>
      </c>
      <c r="P7561" s="242"/>
      <c r="Q7561" s="179"/>
      <c r="R7561" s="179"/>
      <c r="S7561" s="179"/>
      <c r="T7561" s="179"/>
      <c r="U7561" s="179"/>
      <c r="V7561" s="179"/>
      <c r="W7561" s="179"/>
      <c r="X7561" s="179"/>
      <c r="Y7561" s="179"/>
      <c r="Z7561" s="179"/>
      <c r="AA7561" s="222"/>
      <c r="AB7561" s="222"/>
      <c r="AC7561" s="222"/>
      <c r="AD7561" s="179"/>
      <c r="AE7561" s="179"/>
      <c r="AF7561" s="179"/>
      <c r="AG7561" s="179"/>
      <c r="AH7561" s="179"/>
      <c r="AI7561" s="179"/>
      <c r="AJ7561" s="179"/>
    </row>
    <row r="7562" spans="2:36" x14ac:dyDescent="0.3">
      <c r="B7562" s="224">
        <v>763900</v>
      </c>
      <c r="C7562" s="209">
        <v>325447</v>
      </c>
      <c r="D7562" s="206">
        <f t="shared" si="746"/>
        <v>0.42603351223982194</v>
      </c>
      <c r="E7562" s="208">
        <f t="shared" si="747"/>
        <v>0.45</v>
      </c>
      <c r="F7562" s="207">
        <v>17899.580000000002</v>
      </c>
      <c r="G7562" s="207">
        <v>26035.759999999998</v>
      </c>
      <c r="H7562" s="207">
        <v>29290.23</v>
      </c>
      <c r="I7562" s="214">
        <f t="shared" si="748"/>
        <v>307141</v>
      </c>
      <c r="J7562" s="211">
        <f t="shared" si="749"/>
        <v>0.40206964262338002</v>
      </c>
      <c r="K7562" s="212">
        <f t="shared" si="750"/>
        <v>0.45</v>
      </c>
      <c r="L7562" s="214">
        <f t="shared" si="751"/>
        <v>16892.755000000001</v>
      </c>
      <c r="M7562" s="213">
        <f t="shared" si="752"/>
        <v>24571.279999999999</v>
      </c>
      <c r="N7562" s="213">
        <f t="shared" si="753"/>
        <v>27642.69</v>
      </c>
      <c r="O7562" s="242">
        <f t="shared" si="754"/>
        <v>0.51519999999996802</v>
      </c>
      <c r="P7562" s="242"/>
      <c r="Q7562" s="179"/>
      <c r="R7562" s="179"/>
      <c r="S7562" s="179"/>
      <c r="T7562" s="179"/>
      <c r="U7562" s="179"/>
      <c r="V7562" s="179"/>
      <c r="W7562" s="179"/>
      <c r="X7562" s="179"/>
      <c r="Y7562" s="179"/>
      <c r="Z7562" s="179"/>
      <c r="AA7562" s="222"/>
      <c r="AB7562" s="222"/>
      <c r="AC7562" s="222"/>
      <c r="AD7562" s="179"/>
      <c r="AE7562" s="179"/>
      <c r="AF7562" s="179"/>
      <c r="AG7562" s="179"/>
      <c r="AH7562" s="179"/>
      <c r="AI7562" s="179"/>
      <c r="AJ7562" s="179"/>
    </row>
    <row r="7563" spans="2:36" x14ac:dyDescent="0.3">
      <c r="B7563" s="224">
        <v>764000</v>
      </c>
      <c r="C7563" s="209">
        <v>325492</v>
      </c>
      <c r="D7563" s="206">
        <f t="shared" si="746"/>
        <v>0.42603664921465967</v>
      </c>
      <c r="E7563" s="208">
        <f t="shared" si="747"/>
        <v>0.45</v>
      </c>
      <c r="F7563" s="207">
        <v>17902.060000000001</v>
      </c>
      <c r="G7563" s="207">
        <v>26039.360000000001</v>
      </c>
      <c r="H7563" s="207">
        <v>29294.28</v>
      </c>
      <c r="I7563" s="214">
        <f t="shared" si="748"/>
        <v>307186</v>
      </c>
      <c r="J7563" s="211">
        <f t="shared" si="749"/>
        <v>0.40207591623036648</v>
      </c>
      <c r="K7563" s="212">
        <f t="shared" si="750"/>
        <v>0.45</v>
      </c>
      <c r="L7563" s="214">
        <f t="shared" si="751"/>
        <v>16895.23</v>
      </c>
      <c r="M7563" s="213">
        <f t="shared" si="752"/>
        <v>24574.880000000001</v>
      </c>
      <c r="N7563" s="213">
        <f t="shared" si="753"/>
        <v>27646.739999999998</v>
      </c>
      <c r="O7563" s="242">
        <f t="shared" si="754"/>
        <v>0.51529999999966092</v>
      </c>
      <c r="P7563" s="242"/>
      <c r="Q7563" s="179"/>
      <c r="R7563" s="179"/>
      <c r="S7563" s="179"/>
      <c r="T7563" s="179"/>
      <c r="U7563" s="179"/>
      <c r="V7563" s="179"/>
      <c r="W7563" s="179"/>
      <c r="X7563" s="179"/>
      <c r="Y7563" s="179"/>
      <c r="Z7563" s="179"/>
      <c r="AA7563" s="222"/>
      <c r="AB7563" s="222"/>
      <c r="AC7563" s="222"/>
      <c r="AD7563" s="179"/>
      <c r="AE7563" s="179"/>
      <c r="AF7563" s="179"/>
      <c r="AG7563" s="179"/>
      <c r="AH7563" s="179"/>
      <c r="AI7563" s="179"/>
      <c r="AJ7563" s="179"/>
    </row>
    <row r="7564" spans="2:36" x14ac:dyDescent="0.3">
      <c r="B7564" s="224">
        <v>764100</v>
      </c>
      <c r="C7564" s="209">
        <v>325537</v>
      </c>
      <c r="D7564" s="206">
        <f t="shared" si="746"/>
        <v>0.42603978536840725</v>
      </c>
      <c r="E7564" s="208">
        <f t="shared" si="747"/>
        <v>0.45</v>
      </c>
      <c r="F7564" s="207">
        <v>17904.53</v>
      </c>
      <c r="G7564" s="207">
        <v>26042.959999999999</v>
      </c>
      <c r="H7564" s="207">
        <v>29298.33</v>
      </c>
      <c r="I7564" s="214">
        <f t="shared" si="748"/>
        <v>307231</v>
      </c>
      <c r="J7564" s="211">
        <f t="shared" si="749"/>
        <v>0.40208218819526242</v>
      </c>
      <c r="K7564" s="212">
        <f t="shared" si="750"/>
        <v>0.45</v>
      </c>
      <c r="L7564" s="214">
        <f t="shared" si="751"/>
        <v>16897.705000000002</v>
      </c>
      <c r="M7564" s="213">
        <f t="shared" si="752"/>
        <v>24578.48</v>
      </c>
      <c r="N7564" s="213">
        <f t="shared" si="753"/>
        <v>27650.789999999997</v>
      </c>
      <c r="O7564" s="242">
        <f t="shared" si="754"/>
        <v>0.51520000000044097</v>
      </c>
      <c r="P7564" s="242"/>
      <c r="Q7564" s="179"/>
      <c r="R7564" s="179"/>
      <c r="S7564" s="179"/>
      <c r="T7564" s="179"/>
      <c r="U7564" s="179"/>
      <c r="V7564" s="179"/>
      <c r="W7564" s="179"/>
      <c r="X7564" s="179"/>
      <c r="Y7564" s="179"/>
      <c r="Z7564" s="179"/>
      <c r="AA7564" s="222"/>
      <c r="AB7564" s="222"/>
      <c r="AC7564" s="222"/>
      <c r="AD7564" s="179"/>
      <c r="AE7564" s="179"/>
      <c r="AF7564" s="179"/>
      <c r="AG7564" s="179"/>
      <c r="AH7564" s="179"/>
      <c r="AI7564" s="179"/>
      <c r="AJ7564" s="179"/>
    </row>
    <row r="7565" spans="2:36" x14ac:dyDescent="0.3">
      <c r="B7565" s="224">
        <v>764200</v>
      </c>
      <c r="C7565" s="209">
        <v>325582</v>
      </c>
      <c r="D7565" s="206">
        <f t="shared" si="746"/>
        <v>0.42604292070138705</v>
      </c>
      <c r="E7565" s="208">
        <f t="shared" si="747"/>
        <v>0.45</v>
      </c>
      <c r="F7565" s="207">
        <v>17907.009999999998</v>
      </c>
      <c r="G7565" s="207">
        <v>26046.560000000001</v>
      </c>
      <c r="H7565" s="207">
        <v>29302.38</v>
      </c>
      <c r="I7565" s="214">
        <f t="shared" si="748"/>
        <v>307276</v>
      </c>
      <c r="J7565" s="211">
        <f t="shared" si="749"/>
        <v>0.40208845851871239</v>
      </c>
      <c r="K7565" s="212">
        <f t="shared" si="750"/>
        <v>0.45</v>
      </c>
      <c r="L7565" s="214">
        <f t="shared" si="751"/>
        <v>16900.18</v>
      </c>
      <c r="M7565" s="213">
        <f t="shared" si="752"/>
        <v>24582.080000000002</v>
      </c>
      <c r="N7565" s="213">
        <f t="shared" si="753"/>
        <v>27654.84</v>
      </c>
      <c r="O7565" s="242">
        <f t="shared" si="754"/>
        <v>0.51530000000013387</v>
      </c>
      <c r="P7565" s="242"/>
      <c r="Q7565" s="179"/>
      <c r="R7565" s="179"/>
      <c r="S7565" s="179"/>
      <c r="T7565" s="179"/>
      <c r="U7565" s="179"/>
      <c r="V7565" s="179"/>
      <c r="W7565" s="179"/>
      <c r="X7565" s="179"/>
      <c r="Y7565" s="179"/>
      <c r="Z7565" s="179"/>
      <c r="AA7565" s="222"/>
      <c r="AB7565" s="222"/>
      <c r="AC7565" s="222"/>
      <c r="AD7565" s="179"/>
      <c r="AE7565" s="179"/>
      <c r="AF7565" s="179"/>
      <c r="AG7565" s="179"/>
      <c r="AH7565" s="179"/>
      <c r="AI7565" s="179"/>
      <c r="AJ7565" s="179"/>
    </row>
    <row r="7566" spans="2:36" x14ac:dyDescent="0.3">
      <c r="B7566" s="224">
        <v>764300</v>
      </c>
      <c r="C7566" s="209">
        <v>325627</v>
      </c>
      <c r="D7566" s="206">
        <f t="shared" si="746"/>
        <v>0.42604605521392125</v>
      </c>
      <c r="E7566" s="208">
        <f t="shared" si="747"/>
        <v>0.45</v>
      </c>
      <c r="F7566" s="207">
        <v>17909.48</v>
      </c>
      <c r="G7566" s="207">
        <v>26050.16</v>
      </c>
      <c r="H7566" s="207">
        <v>29306.43</v>
      </c>
      <c r="I7566" s="214">
        <f t="shared" si="748"/>
        <v>307321</v>
      </c>
      <c r="J7566" s="211">
        <f t="shared" si="749"/>
        <v>0.40209472720136075</v>
      </c>
      <c r="K7566" s="212">
        <f t="shared" si="750"/>
        <v>0.45</v>
      </c>
      <c r="L7566" s="214">
        <f t="shared" si="751"/>
        <v>16902.654999999999</v>
      </c>
      <c r="M7566" s="213">
        <f t="shared" si="752"/>
        <v>24585.68</v>
      </c>
      <c r="N7566" s="213">
        <f t="shared" si="753"/>
        <v>27658.89</v>
      </c>
      <c r="O7566" s="242">
        <f t="shared" si="754"/>
        <v>0.51519999999974975</v>
      </c>
      <c r="P7566" s="242"/>
      <c r="Q7566" s="179"/>
      <c r="R7566" s="179"/>
      <c r="S7566" s="179"/>
      <c r="T7566" s="179"/>
      <c r="U7566" s="179"/>
      <c r="V7566" s="179"/>
      <c r="W7566" s="179"/>
      <c r="X7566" s="179"/>
      <c r="Y7566" s="179"/>
      <c r="Z7566" s="179"/>
      <c r="AA7566" s="222"/>
      <c r="AB7566" s="222"/>
      <c r="AC7566" s="222"/>
      <c r="AD7566" s="179"/>
      <c r="AE7566" s="179"/>
      <c r="AF7566" s="179"/>
      <c r="AG7566" s="179"/>
      <c r="AH7566" s="179"/>
      <c r="AI7566" s="179"/>
      <c r="AJ7566" s="179"/>
    </row>
    <row r="7567" spans="2:36" x14ac:dyDescent="0.3">
      <c r="B7567" s="224">
        <v>764400</v>
      </c>
      <c r="C7567" s="209">
        <v>325672</v>
      </c>
      <c r="D7567" s="206">
        <f t="shared" si="746"/>
        <v>0.42604918890633175</v>
      </c>
      <c r="E7567" s="208">
        <f t="shared" si="747"/>
        <v>0.45</v>
      </c>
      <c r="F7567" s="207">
        <v>17911.96</v>
      </c>
      <c r="G7567" s="207">
        <v>26053.759999999998</v>
      </c>
      <c r="H7567" s="207">
        <v>29310.48</v>
      </c>
      <c r="I7567" s="214">
        <f t="shared" si="748"/>
        <v>307366</v>
      </c>
      <c r="J7567" s="211">
        <f t="shared" si="749"/>
        <v>0.40210099424385137</v>
      </c>
      <c r="K7567" s="212">
        <f t="shared" si="750"/>
        <v>0.45</v>
      </c>
      <c r="L7567" s="214">
        <f t="shared" si="751"/>
        <v>16905.13</v>
      </c>
      <c r="M7567" s="213">
        <f t="shared" si="752"/>
        <v>24589.279999999999</v>
      </c>
      <c r="N7567" s="213">
        <f t="shared" si="753"/>
        <v>27662.94</v>
      </c>
      <c r="O7567" s="242">
        <f t="shared" si="754"/>
        <v>0.51530000000002474</v>
      </c>
      <c r="P7567" s="242"/>
      <c r="Q7567" s="179"/>
      <c r="R7567" s="179"/>
      <c r="S7567" s="179"/>
      <c r="T7567" s="179"/>
      <c r="U7567" s="179"/>
      <c r="V7567" s="179"/>
      <c r="W7567" s="179"/>
      <c r="X7567" s="179"/>
      <c r="Y7567" s="179"/>
      <c r="Z7567" s="179"/>
      <c r="AA7567" s="222"/>
      <c r="AB7567" s="222"/>
      <c r="AC7567" s="222"/>
      <c r="AD7567" s="179"/>
      <c r="AE7567" s="179"/>
      <c r="AF7567" s="179"/>
      <c r="AG7567" s="179"/>
      <c r="AH7567" s="179"/>
      <c r="AI7567" s="179"/>
      <c r="AJ7567" s="179"/>
    </row>
    <row r="7568" spans="2:36" x14ac:dyDescent="0.3">
      <c r="B7568" s="224">
        <v>764500</v>
      </c>
      <c r="C7568" s="209">
        <v>325717</v>
      </c>
      <c r="D7568" s="206">
        <f t="shared" si="746"/>
        <v>0.42605232177894048</v>
      </c>
      <c r="E7568" s="208">
        <f t="shared" si="747"/>
        <v>0.45</v>
      </c>
      <c r="F7568" s="207">
        <v>17914.43</v>
      </c>
      <c r="G7568" s="207">
        <v>26057.360000000001</v>
      </c>
      <c r="H7568" s="207">
        <v>29314.53</v>
      </c>
      <c r="I7568" s="214">
        <f t="shared" si="748"/>
        <v>307411</v>
      </c>
      <c r="J7568" s="211">
        <f t="shared" si="749"/>
        <v>0.40210725964682797</v>
      </c>
      <c r="K7568" s="212">
        <f t="shared" si="750"/>
        <v>0.45</v>
      </c>
      <c r="L7568" s="214">
        <f t="shared" si="751"/>
        <v>16907.605</v>
      </c>
      <c r="M7568" s="213">
        <f t="shared" si="752"/>
        <v>24592.880000000001</v>
      </c>
      <c r="N7568" s="213">
        <f t="shared" si="753"/>
        <v>27666.989999999998</v>
      </c>
      <c r="O7568" s="242">
        <f t="shared" si="754"/>
        <v>0.51519999999964061</v>
      </c>
      <c r="P7568" s="242"/>
      <c r="Q7568" s="179"/>
      <c r="R7568" s="179"/>
      <c r="S7568" s="179"/>
      <c r="T7568" s="179"/>
      <c r="U7568" s="179"/>
      <c r="V7568" s="179"/>
      <c r="W7568" s="179"/>
      <c r="X7568" s="179"/>
      <c r="Y7568" s="179"/>
      <c r="Z7568" s="179"/>
      <c r="AA7568" s="222"/>
      <c r="AB7568" s="222"/>
      <c r="AC7568" s="222"/>
      <c r="AD7568" s="179"/>
      <c r="AE7568" s="179"/>
      <c r="AF7568" s="179"/>
      <c r="AG7568" s="179"/>
      <c r="AH7568" s="179"/>
      <c r="AI7568" s="179"/>
      <c r="AJ7568" s="179"/>
    </row>
    <row r="7569" spans="2:36" x14ac:dyDescent="0.3">
      <c r="B7569" s="224">
        <v>764600</v>
      </c>
      <c r="C7569" s="209">
        <v>325762</v>
      </c>
      <c r="D7569" s="206">
        <f t="shared" si="746"/>
        <v>0.42605545383206905</v>
      </c>
      <c r="E7569" s="208">
        <f t="shared" si="747"/>
        <v>0.45</v>
      </c>
      <c r="F7569" s="207">
        <v>17916.91</v>
      </c>
      <c r="G7569" s="207">
        <v>26060.959999999999</v>
      </c>
      <c r="H7569" s="207">
        <v>29318.58</v>
      </c>
      <c r="I7569" s="214">
        <f t="shared" si="748"/>
        <v>307456</v>
      </c>
      <c r="J7569" s="211">
        <f t="shared" si="749"/>
        <v>0.40211352341093382</v>
      </c>
      <c r="K7569" s="212">
        <f t="shared" si="750"/>
        <v>0.45</v>
      </c>
      <c r="L7569" s="214">
        <f t="shared" si="751"/>
        <v>16910.080000000002</v>
      </c>
      <c r="M7569" s="213">
        <f t="shared" si="752"/>
        <v>24596.48</v>
      </c>
      <c r="N7569" s="213">
        <f t="shared" si="753"/>
        <v>27671.039999999997</v>
      </c>
      <c r="O7569" s="242">
        <f t="shared" si="754"/>
        <v>0.5152999999999156</v>
      </c>
      <c r="P7569" s="242"/>
      <c r="Q7569" s="179"/>
      <c r="R7569" s="179"/>
      <c r="S7569" s="179"/>
      <c r="T7569" s="179"/>
      <c r="U7569" s="179"/>
      <c r="V7569" s="179"/>
      <c r="W7569" s="179"/>
      <c r="X7569" s="179"/>
      <c r="Y7569" s="179"/>
      <c r="Z7569" s="179"/>
      <c r="AA7569" s="222"/>
      <c r="AB7569" s="222"/>
      <c r="AC7569" s="222"/>
      <c r="AD7569" s="179"/>
      <c r="AE7569" s="179"/>
      <c r="AF7569" s="179"/>
      <c r="AG7569" s="179"/>
      <c r="AH7569" s="179"/>
      <c r="AI7569" s="179"/>
      <c r="AJ7569" s="179"/>
    </row>
    <row r="7570" spans="2:36" x14ac:dyDescent="0.3">
      <c r="B7570" s="224">
        <v>764700</v>
      </c>
      <c r="C7570" s="209">
        <v>325807</v>
      </c>
      <c r="D7570" s="206">
        <f t="shared" si="746"/>
        <v>0.426058585066039</v>
      </c>
      <c r="E7570" s="208">
        <f t="shared" si="747"/>
        <v>0.45</v>
      </c>
      <c r="F7570" s="207">
        <v>17919.38</v>
      </c>
      <c r="G7570" s="207">
        <v>26064.560000000001</v>
      </c>
      <c r="H7570" s="207">
        <v>29322.63</v>
      </c>
      <c r="I7570" s="214">
        <f t="shared" si="748"/>
        <v>307501</v>
      </c>
      <c r="J7570" s="211">
        <f t="shared" si="749"/>
        <v>0.40211978553681182</v>
      </c>
      <c r="K7570" s="212">
        <f t="shared" si="750"/>
        <v>0.45</v>
      </c>
      <c r="L7570" s="214">
        <f t="shared" si="751"/>
        <v>16912.555</v>
      </c>
      <c r="M7570" s="213">
        <f t="shared" si="752"/>
        <v>24600.080000000002</v>
      </c>
      <c r="N7570" s="213">
        <f t="shared" si="753"/>
        <v>27675.09</v>
      </c>
      <c r="O7570" s="242">
        <f t="shared" si="754"/>
        <v>0.51520000000007715</v>
      </c>
      <c r="P7570" s="242"/>
      <c r="Q7570" s="179"/>
      <c r="R7570" s="179"/>
      <c r="S7570" s="179"/>
      <c r="T7570" s="179"/>
      <c r="U7570" s="179"/>
      <c r="V7570" s="179"/>
      <c r="W7570" s="179"/>
      <c r="X7570" s="179"/>
      <c r="Y7570" s="179"/>
      <c r="Z7570" s="179"/>
      <c r="AA7570" s="222"/>
      <c r="AB7570" s="222"/>
      <c r="AC7570" s="222"/>
      <c r="AD7570" s="179"/>
      <c r="AE7570" s="179"/>
      <c r="AF7570" s="179"/>
      <c r="AG7570" s="179"/>
      <c r="AH7570" s="179"/>
      <c r="AI7570" s="179"/>
      <c r="AJ7570" s="179"/>
    </row>
    <row r="7571" spans="2:36" x14ac:dyDescent="0.3">
      <c r="B7571" s="224">
        <v>764800</v>
      </c>
      <c r="C7571" s="209">
        <v>325852</v>
      </c>
      <c r="D7571" s="206">
        <f t="shared" si="746"/>
        <v>0.42606171548117155</v>
      </c>
      <c r="E7571" s="208">
        <f t="shared" si="747"/>
        <v>0.45</v>
      </c>
      <c r="F7571" s="207">
        <v>17921.86</v>
      </c>
      <c r="G7571" s="207">
        <v>26068.16</v>
      </c>
      <c r="H7571" s="207">
        <v>29326.68</v>
      </c>
      <c r="I7571" s="214">
        <f t="shared" si="748"/>
        <v>307546</v>
      </c>
      <c r="J7571" s="211">
        <f t="shared" si="749"/>
        <v>0.4021260460251046</v>
      </c>
      <c r="K7571" s="212">
        <f t="shared" si="750"/>
        <v>0.45</v>
      </c>
      <c r="L7571" s="214">
        <f t="shared" si="751"/>
        <v>16915.03</v>
      </c>
      <c r="M7571" s="213">
        <f t="shared" si="752"/>
        <v>24603.68</v>
      </c>
      <c r="N7571" s="213">
        <f t="shared" si="753"/>
        <v>27679.14</v>
      </c>
      <c r="O7571" s="242">
        <f t="shared" si="754"/>
        <v>0.51529999999977005</v>
      </c>
      <c r="P7571" s="242"/>
      <c r="Q7571" s="179"/>
      <c r="R7571" s="179"/>
      <c r="S7571" s="179"/>
      <c r="T7571" s="179"/>
      <c r="U7571" s="179"/>
      <c r="V7571" s="179"/>
      <c r="W7571" s="179"/>
      <c r="X7571" s="179"/>
      <c r="Y7571" s="179"/>
      <c r="Z7571" s="179"/>
      <c r="AA7571" s="222"/>
      <c r="AB7571" s="222"/>
      <c r="AC7571" s="222"/>
      <c r="AD7571" s="179"/>
      <c r="AE7571" s="179"/>
      <c r="AF7571" s="179"/>
      <c r="AG7571" s="179"/>
      <c r="AH7571" s="179"/>
      <c r="AI7571" s="179"/>
      <c r="AJ7571" s="179"/>
    </row>
    <row r="7572" spans="2:36" x14ac:dyDescent="0.3">
      <c r="B7572" s="224">
        <v>764900</v>
      </c>
      <c r="C7572" s="209">
        <v>325897</v>
      </c>
      <c r="D7572" s="206">
        <f t="shared" si="746"/>
        <v>0.42606484507778797</v>
      </c>
      <c r="E7572" s="208">
        <f t="shared" si="747"/>
        <v>0.45</v>
      </c>
      <c r="F7572" s="207">
        <v>17924.330000000002</v>
      </c>
      <c r="G7572" s="207">
        <v>26071.759999999998</v>
      </c>
      <c r="H7572" s="207">
        <v>29330.73</v>
      </c>
      <c r="I7572" s="214">
        <f t="shared" si="748"/>
        <v>307591</v>
      </c>
      <c r="J7572" s="211">
        <f t="shared" si="749"/>
        <v>0.40213230487645446</v>
      </c>
      <c r="K7572" s="212">
        <f t="shared" si="750"/>
        <v>0.45</v>
      </c>
      <c r="L7572" s="214">
        <f t="shared" si="751"/>
        <v>16917.505000000001</v>
      </c>
      <c r="M7572" s="213">
        <f t="shared" si="752"/>
        <v>24607.279999999999</v>
      </c>
      <c r="N7572" s="213">
        <f t="shared" si="753"/>
        <v>27683.19</v>
      </c>
      <c r="O7572" s="242">
        <f t="shared" si="754"/>
        <v>0.51519999999996802</v>
      </c>
      <c r="P7572" s="242"/>
      <c r="Q7572" s="179"/>
      <c r="R7572" s="179"/>
      <c r="S7572" s="179"/>
      <c r="T7572" s="179"/>
      <c r="U7572" s="179"/>
      <c r="V7572" s="179"/>
      <c r="W7572" s="179"/>
      <c r="X7572" s="179"/>
      <c r="Y7572" s="179"/>
      <c r="Z7572" s="179"/>
      <c r="AA7572" s="222"/>
      <c r="AB7572" s="222"/>
      <c r="AC7572" s="222"/>
      <c r="AD7572" s="179"/>
      <c r="AE7572" s="179"/>
      <c r="AF7572" s="179"/>
      <c r="AG7572" s="179"/>
      <c r="AH7572" s="179"/>
      <c r="AI7572" s="179"/>
      <c r="AJ7572" s="179"/>
    </row>
    <row r="7573" spans="2:36" x14ac:dyDescent="0.3">
      <c r="B7573" s="224">
        <v>765000</v>
      </c>
      <c r="C7573" s="209">
        <v>325942</v>
      </c>
      <c r="D7573" s="206">
        <f t="shared" si="746"/>
        <v>0.42606797385620915</v>
      </c>
      <c r="E7573" s="208">
        <f t="shared" si="747"/>
        <v>0.45</v>
      </c>
      <c r="F7573" s="207">
        <v>17926.810000000001</v>
      </c>
      <c r="G7573" s="207">
        <v>26075.360000000001</v>
      </c>
      <c r="H7573" s="207">
        <v>29334.78</v>
      </c>
      <c r="I7573" s="214">
        <f t="shared" si="748"/>
        <v>307636</v>
      </c>
      <c r="J7573" s="211">
        <f t="shared" si="749"/>
        <v>0.40213856209150328</v>
      </c>
      <c r="K7573" s="212">
        <f t="shared" si="750"/>
        <v>0.45</v>
      </c>
      <c r="L7573" s="214">
        <f t="shared" si="751"/>
        <v>16919.98</v>
      </c>
      <c r="M7573" s="213">
        <f t="shared" si="752"/>
        <v>24610.880000000001</v>
      </c>
      <c r="N7573" s="213">
        <f t="shared" si="753"/>
        <v>27687.239999999998</v>
      </c>
      <c r="O7573" s="242">
        <f t="shared" si="754"/>
        <v>0.51529999999966092</v>
      </c>
      <c r="P7573" s="242"/>
      <c r="Q7573" s="179"/>
      <c r="R7573" s="179"/>
      <c r="S7573" s="179"/>
      <c r="T7573" s="179"/>
      <c r="U7573" s="179"/>
      <c r="V7573" s="179"/>
      <c r="W7573" s="179"/>
      <c r="X7573" s="179"/>
      <c r="Y7573" s="179"/>
      <c r="Z7573" s="179"/>
      <c r="AA7573" s="222"/>
      <c r="AB7573" s="222"/>
      <c r="AC7573" s="222"/>
      <c r="AD7573" s="179"/>
      <c r="AE7573" s="179"/>
      <c r="AF7573" s="179"/>
      <c r="AG7573" s="179"/>
      <c r="AH7573" s="179"/>
      <c r="AI7573" s="179"/>
      <c r="AJ7573" s="179"/>
    </row>
    <row r="7574" spans="2:36" x14ac:dyDescent="0.3">
      <c r="B7574" s="224">
        <v>765100</v>
      </c>
      <c r="C7574" s="209">
        <v>325987</v>
      </c>
      <c r="D7574" s="206">
        <f t="shared" si="746"/>
        <v>0.426071101816756</v>
      </c>
      <c r="E7574" s="208">
        <f t="shared" si="747"/>
        <v>0.45</v>
      </c>
      <c r="F7574" s="207">
        <v>17929.28</v>
      </c>
      <c r="G7574" s="207">
        <v>26078.959999999999</v>
      </c>
      <c r="H7574" s="207">
        <v>29338.83</v>
      </c>
      <c r="I7574" s="214">
        <f t="shared" si="748"/>
        <v>307681</v>
      </c>
      <c r="J7574" s="211">
        <f t="shared" si="749"/>
        <v>0.40214481767089272</v>
      </c>
      <c r="K7574" s="212">
        <f t="shared" si="750"/>
        <v>0.45</v>
      </c>
      <c r="L7574" s="214">
        <f t="shared" si="751"/>
        <v>16922.455000000002</v>
      </c>
      <c r="M7574" s="213">
        <f t="shared" si="752"/>
        <v>24614.48</v>
      </c>
      <c r="N7574" s="213">
        <f t="shared" si="753"/>
        <v>27691.289999999997</v>
      </c>
      <c r="O7574" s="242">
        <f t="shared" si="754"/>
        <v>0.51520000000044097</v>
      </c>
      <c r="P7574" s="242"/>
      <c r="Q7574" s="179"/>
      <c r="R7574" s="179"/>
      <c r="S7574" s="179"/>
      <c r="T7574" s="179"/>
      <c r="U7574" s="179"/>
      <c r="V7574" s="179"/>
      <c r="W7574" s="179"/>
      <c r="X7574" s="179"/>
      <c r="Y7574" s="179"/>
      <c r="Z7574" s="179"/>
      <c r="AA7574" s="222"/>
      <c r="AB7574" s="222"/>
      <c r="AC7574" s="222"/>
      <c r="AD7574" s="179"/>
      <c r="AE7574" s="179"/>
      <c r="AF7574" s="179"/>
      <c r="AG7574" s="179"/>
      <c r="AH7574" s="179"/>
      <c r="AI7574" s="179"/>
      <c r="AJ7574" s="179"/>
    </row>
    <row r="7575" spans="2:36" x14ac:dyDescent="0.3">
      <c r="B7575" s="224">
        <v>765200</v>
      </c>
      <c r="C7575" s="209">
        <v>326032</v>
      </c>
      <c r="D7575" s="206">
        <f t="shared" si="746"/>
        <v>0.42607422895974911</v>
      </c>
      <c r="E7575" s="208">
        <f t="shared" si="747"/>
        <v>0.45</v>
      </c>
      <c r="F7575" s="207">
        <v>17931.759999999998</v>
      </c>
      <c r="G7575" s="207">
        <v>26082.560000000001</v>
      </c>
      <c r="H7575" s="207">
        <v>29342.880000000001</v>
      </c>
      <c r="I7575" s="214">
        <f t="shared" si="748"/>
        <v>307726</v>
      </c>
      <c r="J7575" s="211">
        <f t="shared" si="749"/>
        <v>0.40215107161526398</v>
      </c>
      <c r="K7575" s="212">
        <f t="shared" si="750"/>
        <v>0.45</v>
      </c>
      <c r="L7575" s="214">
        <f t="shared" si="751"/>
        <v>16924.93</v>
      </c>
      <c r="M7575" s="213">
        <f t="shared" si="752"/>
        <v>24618.080000000002</v>
      </c>
      <c r="N7575" s="213">
        <f t="shared" si="753"/>
        <v>27695.34</v>
      </c>
      <c r="O7575" s="242">
        <f t="shared" si="754"/>
        <v>0.51530000000013387</v>
      </c>
      <c r="P7575" s="242"/>
      <c r="Q7575" s="179"/>
      <c r="R7575" s="179"/>
      <c r="S7575" s="179"/>
      <c r="T7575" s="179"/>
      <c r="U7575" s="179"/>
      <c r="V7575" s="179"/>
      <c r="W7575" s="179"/>
      <c r="X7575" s="179"/>
      <c r="Y7575" s="179"/>
      <c r="Z7575" s="179"/>
      <c r="AA7575" s="222"/>
      <c r="AB7575" s="222"/>
      <c r="AC7575" s="222"/>
      <c r="AD7575" s="179"/>
      <c r="AE7575" s="179"/>
      <c r="AF7575" s="179"/>
      <c r="AG7575" s="179"/>
      <c r="AH7575" s="179"/>
      <c r="AI7575" s="179"/>
      <c r="AJ7575" s="179"/>
    </row>
    <row r="7576" spans="2:36" x14ac:dyDescent="0.3">
      <c r="B7576" s="224">
        <v>765300</v>
      </c>
      <c r="C7576" s="209">
        <v>326077</v>
      </c>
      <c r="D7576" s="206">
        <f t="shared" ref="D7576:D7639" si="755">C7576/B7576</f>
        <v>0.42607735528550894</v>
      </c>
      <c r="E7576" s="208">
        <f t="shared" ref="E7576:E7639" si="756">(C7576-C7575)/(B7576-B7575)</f>
        <v>0.45</v>
      </c>
      <c r="F7576" s="207">
        <v>17934.23</v>
      </c>
      <c r="G7576" s="207">
        <v>26086.16</v>
      </c>
      <c r="H7576" s="207">
        <v>29346.93</v>
      </c>
      <c r="I7576" s="214">
        <f t="shared" si="748"/>
        <v>307771</v>
      </c>
      <c r="J7576" s="211">
        <f t="shared" si="749"/>
        <v>0.40215732392525805</v>
      </c>
      <c r="K7576" s="212">
        <f t="shared" si="750"/>
        <v>0.45</v>
      </c>
      <c r="L7576" s="214">
        <f t="shared" si="751"/>
        <v>16927.404999999999</v>
      </c>
      <c r="M7576" s="213">
        <f t="shared" si="752"/>
        <v>24621.68</v>
      </c>
      <c r="N7576" s="213">
        <f t="shared" si="753"/>
        <v>27699.39</v>
      </c>
      <c r="O7576" s="242">
        <f t="shared" si="754"/>
        <v>0.51519999999974975</v>
      </c>
      <c r="P7576" s="242"/>
      <c r="Q7576" s="179"/>
      <c r="R7576" s="179"/>
      <c r="S7576" s="179"/>
      <c r="T7576" s="179"/>
      <c r="U7576" s="179"/>
      <c r="V7576" s="179"/>
      <c r="W7576" s="179"/>
      <c r="X7576" s="179"/>
      <c r="Y7576" s="179"/>
      <c r="Z7576" s="179"/>
      <c r="AA7576" s="222"/>
      <c r="AB7576" s="222"/>
      <c r="AC7576" s="222"/>
      <c r="AD7576" s="179"/>
      <c r="AE7576" s="179"/>
      <c r="AF7576" s="179"/>
      <c r="AG7576" s="179"/>
      <c r="AH7576" s="179"/>
      <c r="AI7576" s="179"/>
      <c r="AJ7576" s="179"/>
    </row>
    <row r="7577" spans="2:36" x14ac:dyDescent="0.3">
      <c r="B7577" s="224">
        <v>765400</v>
      </c>
      <c r="C7577" s="209">
        <v>326122</v>
      </c>
      <c r="D7577" s="206">
        <f t="shared" si="755"/>
        <v>0.4260804807943559</v>
      </c>
      <c r="E7577" s="208">
        <f t="shared" si="756"/>
        <v>0.45</v>
      </c>
      <c r="F7577" s="207">
        <v>17936.71</v>
      </c>
      <c r="G7577" s="207">
        <v>26089.759999999998</v>
      </c>
      <c r="H7577" s="207">
        <v>29350.98</v>
      </c>
      <c r="I7577" s="214">
        <f t="shared" si="748"/>
        <v>307816</v>
      </c>
      <c r="J7577" s="211">
        <f t="shared" si="749"/>
        <v>0.40216357460151553</v>
      </c>
      <c r="K7577" s="212">
        <f t="shared" si="750"/>
        <v>0.45</v>
      </c>
      <c r="L7577" s="214">
        <f t="shared" si="751"/>
        <v>16929.88</v>
      </c>
      <c r="M7577" s="213">
        <f t="shared" si="752"/>
        <v>24625.279999999999</v>
      </c>
      <c r="N7577" s="213">
        <f t="shared" si="753"/>
        <v>27703.439999999999</v>
      </c>
      <c r="O7577" s="242">
        <f t="shared" si="754"/>
        <v>0.51530000000002474</v>
      </c>
      <c r="P7577" s="242"/>
      <c r="Q7577" s="179"/>
      <c r="R7577" s="179"/>
      <c r="S7577" s="179"/>
      <c r="T7577" s="179"/>
      <c r="U7577" s="179"/>
      <c r="V7577" s="179"/>
      <c r="W7577" s="179"/>
      <c r="X7577" s="179"/>
      <c r="Y7577" s="179"/>
      <c r="Z7577" s="179"/>
      <c r="AA7577" s="222"/>
      <c r="AB7577" s="222"/>
      <c r="AC7577" s="222"/>
      <c r="AD7577" s="179"/>
      <c r="AE7577" s="179"/>
      <c r="AF7577" s="179"/>
      <c r="AG7577" s="179"/>
      <c r="AH7577" s="179"/>
      <c r="AI7577" s="179"/>
      <c r="AJ7577" s="179"/>
    </row>
    <row r="7578" spans="2:36" x14ac:dyDescent="0.3">
      <c r="B7578" s="224">
        <v>765500</v>
      </c>
      <c r="C7578" s="209">
        <v>326167</v>
      </c>
      <c r="D7578" s="206">
        <f t="shared" si="755"/>
        <v>0.42608360548661006</v>
      </c>
      <c r="E7578" s="208">
        <f t="shared" si="756"/>
        <v>0.45</v>
      </c>
      <c r="F7578" s="207">
        <v>17939.18</v>
      </c>
      <c r="G7578" s="207">
        <v>26093.360000000001</v>
      </c>
      <c r="H7578" s="207">
        <v>29355.03</v>
      </c>
      <c r="I7578" s="214">
        <f t="shared" si="748"/>
        <v>307861</v>
      </c>
      <c r="J7578" s="211">
        <f t="shared" si="749"/>
        <v>0.40216982364467668</v>
      </c>
      <c r="K7578" s="212">
        <f t="shared" si="750"/>
        <v>0.45</v>
      </c>
      <c r="L7578" s="214">
        <f t="shared" si="751"/>
        <v>16932.355</v>
      </c>
      <c r="M7578" s="213">
        <f t="shared" si="752"/>
        <v>24628.880000000001</v>
      </c>
      <c r="N7578" s="213">
        <f t="shared" si="753"/>
        <v>27707.489999999998</v>
      </c>
      <c r="O7578" s="242">
        <f t="shared" si="754"/>
        <v>0.51519999999964061</v>
      </c>
      <c r="P7578" s="242"/>
      <c r="Q7578" s="179"/>
      <c r="R7578" s="179"/>
      <c r="S7578" s="179"/>
      <c r="T7578" s="179"/>
      <c r="U7578" s="179"/>
      <c r="V7578" s="179"/>
      <c r="W7578" s="179"/>
      <c r="X7578" s="179"/>
      <c r="Y7578" s="179"/>
      <c r="Z7578" s="179"/>
      <c r="AA7578" s="222"/>
      <c r="AB7578" s="222"/>
      <c r="AC7578" s="222"/>
      <c r="AD7578" s="179"/>
      <c r="AE7578" s="179"/>
      <c r="AF7578" s="179"/>
      <c r="AG7578" s="179"/>
      <c r="AH7578" s="179"/>
      <c r="AI7578" s="179"/>
      <c r="AJ7578" s="179"/>
    </row>
    <row r="7579" spans="2:36" x14ac:dyDescent="0.3">
      <c r="B7579" s="224">
        <v>765600</v>
      </c>
      <c r="C7579" s="209">
        <v>326212</v>
      </c>
      <c r="D7579" s="206">
        <f t="shared" si="755"/>
        <v>0.42608672936259145</v>
      </c>
      <c r="E7579" s="208">
        <f t="shared" si="756"/>
        <v>0.45</v>
      </c>
      <c r="F7579" s="207">
        <v>17941.66</v>
      </c>
      <c r="G7579" s="207">
        <v>26096.959999999999</v>
      </c>
      <c r="H7579" s="207">
        <v>29359.08</v>
      </c>
      <c r="I7579" s="214">
        <f t="shared" si="748"/>
        <v>307906</v>
      </c>
      <c r="J7579" s="211">
        <f t="shared" si="749"/>
        <v>0.40217607105538139</v>
      </c>
      <c r="K7579" s="212">
        <f t="shared" si="750"/>
        <v>0.45</v>
      </c>
      <c r="L7579" s="214">
        <f t="shared" si="751"/>
        <v>16934.830000000002</v>
      </c>
      <c r="M7579" s="213">
        <f t="shared" si="752"/>
        <v>24632.48</v>
      </c>
      <c r="N7579" s="213">
        <f t="shared" si="753"/>
        <v>27711.539999999997</v>
      </c>
      <c r="O7579" s="242">
        <f t="shared" si="754"/>
        <v>0.5152999999999156</v>
      </c>
      <c r="P7579" s="242"/>
      <c r="Q7579" s="179"/>
      <c r="R7579" s="179"/>
      <c r="S7579" s="179"/>
      <c r="T7579" s="179"/>
      <c r="U7579" s="179"/>
      <c r="V7579" s="179"/>
      <c r="W7579" s="179"/>
      <c r="X7579" s="179"/>
      <c r="Y7579" s="179"/>
      <c r="Z7579" s="179"/>
      <c r="AA7579" s="222"/>
      <c r="AB7579" s="222"/>
      <c r="AC7579" s="222"/>
      <c r="AD7579" s="179"/>
      <c r="AE7579" s="179"/>
      <c r="AF7579" s="179"/>
      <c r="AG7579" s="179"/>
      <c r="AH7579" s="179"/>
      <c r="AI7579" s="179"/>
      <c r="AJ7579" s="179"/>
    </row>
    <row r="7580" spans="2:36" x14ac:dyDescent="0.3">
      <c r="B7580" s="224">
        <v>765700</v>
      </c>
      <c r="C7580" s="209">
        <v>326257</v>
      </c>
      <c r="D7580" s="206">
        <f t="shared" si="755"/>
        <v>0.42608985242261982</v>
      </c>
      <c r="E7580" s="208">
        <f t="shared" si="756"/>
        <v>0.45</v>
      </c>
      <c r="F7580" s="207">
        <v>17944.13</v>
      </c>
      <c r="G7580" s="207">
        <v>26100.560000000001</v>
      </c>
      <c r="H7580" s="207">
        <v>29363.13</v>
      </c>
      <c r="I7580" s="214">
        <f t="shared" si="748"/>
        <v>307951</v>
      </c>
      <c r="J7580" s="211">
        <f t="shared" si="749"/>
        <v>0.4021823168342693</v>
      </c>
      <c r="K7580" s="212">
        <f t="shared" si="750"/>
        <v>0.45</v>
      </c>
      <c r="L7580" s="214">
        <f t="shared" si="751"/>
        <v>16937.305</v>
      </c>
      <c r="M7580" s="213">
        <f t="shared" si="752"/>
        <v>24636.080000000002</v>
      </c>
      <c r="N7580" s="213">
        <f t="shared" si="753"/>
        <v>27715.59</v>
      </c>
      <c r="O7580" s="242">
        <f t="shared" si="754"/>
        <v>0.51520000000007715</v>
      </c>
      <c r="P7580" s="242"/>
      <c r="Q7580" s="179"/>
      <c r="R7580" s="179"/>
      <c r="S7580" s="179"/>
      <c r="T7580" s="179"/>
      <c r="U7580" s="179"/>
      <c r="V7580" s="179"/>
      <c r="W7580" s="179"/>
      <c r="X7580" s="179"/>
      <c r="Y7580" s="179"/>
      <c r="Z7580" s="179"/>
      <c r="AA7580" s="222"/>
      <c r="AB7580" s="222"/>
      <c r="AC7580" s="222"/>
      <c r="AD7580" s="179"/>
      <c r="AE7580" s="179"/>
      <c r="AF7580" s="179"/>
      <c r="AG7580" s="179"/>
      <c r="AH7580" s="179"/>
      <c r="AI7580" s="179"/>
      <c r="AJ7580" s="179"/>
    </row>
    <row r="7581" spans="2:36" x14ac:dyDescent="0.3">
      <c r="B7581" s="224">
        <v>765800</v>
      </c>
      <c r="C7581" s="209">
        <v>326302</v>
      </c>
      <c r="D7581" s="206">
        <f t="shared" si="755"/>
        <v>0.4260929746670149</v>
      </c>
      <c r="E7581" s="208">
        <f t="shared" si="756"/>
        <v>0.45</v>
      </c>
      <c r="F7581" s="207">
        <v>17946.61</v>
      </c>
      <c r="G7581" s="207">
        <v>26104.16</v>
      </c>
      <c r="H7581" s="207">
        <v>29367.18</v>
      </c>
      <c r="I7581" s="214">
        <f t="shared" si="748"/>
        <v>307996</v>
      </c>
      <c r="J7581" s="211">
        <f t="shared" si="749"/>
        <v>0.40218856098197964</v>
      </c>
      <c r="K7581" s="212">
        <f t="shared" si="750"/>
        <v>0.45</v>
      </c>
      <c r="L7581" s="214">
        <f t="shared" si="751"/>
        <v>16939.78</v>
      </c>
      <c r="M7581" s="213">
        <f t="shared" si="752"/>
        <v>24639.68</v>
      </c>
      <c r="N7581" s="213">
        <f t="shared" si="753"/>
        <v>27719.64</v>
      </c>
      <c r="O7581" s="242">
        <f t="shared" si="754"/>
        <v>0.51529999999977005</v>
      </c>
      <c r="P7581" s="242"/>
      <c r="Q7581" s="179"/>
      <c r="R7581" s="179"/>
      <c r="S7581" s="179"/>
      <c r="T7581" s="179"/>
      <c r="U7581" s="179"/>
      <c r="V7581" s="179"/>
      <c r="W7581" s="179"/>
      <c r="X7581" s="179"/>
      <c r="Y7581" s="179"/>
      <c r="Z7581" s="179"/>
      <c r="AA7581" s="222"/>
      <c r="AB7581" s="222"/>
      <c r="AC7581" s="222"/>
      <c r="AD7581" s="179"/>
      <c r="AE7581" s="179"/>
      <c r="AF7581" s="179"/>
      <c r="AG7581" s="179"/>
      <c r="AH7581" s="179"/>
      <c r="AI7581" s="179"/>
      <c r="AJ7581" s="179"/>
    </row>
    <row r="7582" spans="2:36" x14ac:dyDescent="0.3">
      <c r="B7582" s="224">
        <v>765900</v>
      </c>
      <c r="C7582" s="209">
        <v>326347</v>
      </c>
      <c r="D7582" s="206">
        <f t="shared" si="755"/>
        <v>0.42609609609609611</v>
      </c>
      <c r="E7582" s="208">
        <f t="shared" si="756"/>
        <v>0.45</v>
      </c>
      <c r="F7582" s="207">
        <v>17949.080000000002</v>
      </c>
      <c r="G7582" s="207">
        <v>26107.759999999998</v>
      </c>
      <c r="H7582" s="207">
        <v>29371.23</v>
      </c>
      <c r="I7582" s="214">
        <f t="shared" si="748"/>
        <v>308041</v>
      </c>
      <c r="J7582" s="211">
        <f t="shared" si="749"/>
        <v>0.40219480349915132</v>
      </c>
      <c r="K7582" s="212">
        <f t="shared" si="750"/>
        <v>0.45</v>
      </c>
      <c r="L7582" s="214">
        <f t="shared" si="751"/>
        <v>16942.255000000001</v>
      </c>
      <c r="M7582" s="213">
        <f t="shared" si="752"/>
        <v>24643.279999999999</v>
      </c>
      <c r="N7582" s="213">
        <f t="shared" si="753"/>
        <v>27723.69</v>
      </c>
      <c r="O7582" s="242">
        <f t="shared" si="754"/>
        <v>0.51519999999996802</v>
      </c>
      <c r="P7582" s="242"/>
      <c r="Q7582" s="179"/>
      <c r="R7582" s="179"/>
      <c r="S7582" s="179"/>
      <c r="T7582" s="179"/>
      <c r="U7582" s="179"/>
      <c r="V7582" s="179"/>
      <c r="W7582" s="179"/>
      <c r="X7582" s="179"/>
      <c r="Y7582" s="179"/>
      <c r="Z7582" s="179"/>
      <c r="AA7582" s="222"/>
      <c r="AB7582" s="222"/>
      <c r="AC7582" s="222"/>
      <c r="AD7582" s="179"/>
      <c r="AE7582" s="179"/>
      <c r="AF7582" s="179"/>
      <c r="AG7582" s="179"/>
      <c r="AH7582" s="179"/>
      <c r="AI7582" s="179"/>
      <c r="AJ7582" s="179"/>
    </row>
    <row r="7583" spans="2:36" x14ac:dyDescent="0.3">
      <c r="B7583" s="224">
        <v>766000</v>
      </c>
      <c r="C7583" s="209">
        <v>326392</v>
      </c>
      <c r="D7583" s="206">
        <f t="shared" si="755"/>
        <v>0.42609921671018275</v>
      </c>
      <c r="E7583" s="208">
        <f t="shared" si="756"/>
        <v>0.45</v>
      </c>
      <c r="F7583" s="207">
        <v>17951.560000000001</v>
      </c>
      <c r="G7583" s="207">
        <v>26111.360000000001</v>
      </c>
      <c r="H7583" s="207">
        <v>29375.279999999999</v>
      </c>
      <c r="I7583" s="214">
        <f t="shared" si="748"/>
        <v>308086</v>
      </c>
      <c r="J7583" s="211">
        <f t="shared" si="749"/>
        <v>0.40220104438642296</v>
      </c>
      <c r="K7583" s="212">
        <f t="shared" si="750"/>
        <v>0.45</v>
      </c>
      <c r="L7583" s="214">
        <f t="shared" si="751"/>
        <v>16944.73</v>
      </c>
      <c r="M7583" s="213">
        <f t="shared" si="752"/>
        <v>24646.880000000001</v>
      </c>
      <c r="N7583" s="213">
        <f t="shared" si="753"/>
        <v>27727.739999999998</v>
      </c>
      <c r="O7583" s="242">
        <f t="shared" si="754"/>
        <v>0.51529999999966092</v>
      </c>
      <c r="P7583" s="242"/>
      <c r="Q7583" s="179"/>
      <c r="R7583" s="179"/>
      <c r="S7583" s="179"/>
      <c r="T7583" s="179"/>
      <c r="U7583" s="179"/>
      <c r="V7583" s="179"/>
      <c r="W7583" s="179"/>
      <c r="X7583" s="179"/>
      <c r="Y7583" s="179"/>
      <c r="Z7583" s="179"/>
      <c r="AA7583" s="222"/>
      <c r="AB7583" s="222"/>
      <c r="AC7583" s="222"/>
      <c r="AD7583" s="179"/>
      <c r="AE7583" s="179"/>
      <c r="AF7583" s="179"/>
      <c r="AG7583" s="179"/>
      <c r="AH7583" s="179"/>
      <c r="AI7583" s="179"/>
      <c r="AJ7583" s="179"/>
    </row>
    <row r="7584" spans="2:36" x14ac:dyDescent="0.3">
      <c r="B7584" s="224">
        <v>766100</v>
      </c>
      <c r="C7584" s="209">
        <v>326437</v>
      </c>
      <c r="D7584" s="206">
        <f t="shared" si="755"/>
        <v>0.42610233650959406</v>
      </c>
      <c r="E7584" s="208">
        <f t="shared" si="756"/>
        <v>0.45</v>
      </c>
      <c r="F7584" s="207">
        <v>17954.03</v>
      </c>
      <c r="G7584" s="207">
        <v>26114.959999999999</v>
      </c>
      <c r="H7584" s="207">
        <v>29379.33</v>
      </c>
      <c r="I7584" s="214">
        <f t="shared" si="748"/>
        <v>308131</v>
      </c>
      <c r="J7584" s="211">
        <f t="shared" si="749"/>
        <v>0.40220728364443287</v>
      </c>
      <c r="K7584" s="212">
        <f t="shared" si="750"/>
        <v>0.45</v>
      </c>
      <c r="L7584" s="214">
        <f t="shared" si="751"/>
        <v>16947.205000000002</v>
      </c>
      <c r="M7584" s="213">
        <f t="shared" si="752"/>
        <v>24650.48</v>
      </c>
      <c r="N7584" s="213">
        <f t="shared" si="753"/>
        <v>27731.789999999997</v>
      </c>
      <c r="O7584" s="242">
        <f t="shared" si="754"/>
        <v>0.51520000000044097</v>
      </c>
      <c r="P7584" s="242"/>
      <c r="Q7584" s="179"/>
      <c r="R7584" s="179"/>
      <c r="S7584" s="179"/>
      <c r="T7584" s="179"/>
      <c r="U7584" s="179"/>
      <c r="V7584" s="179"/>
      <c r="W7584" s="179"/>
      <c r="X7584" s="179"/>
      <c r="Y7584" s="179"/>
      <c r="Z7584" s="179"/>
      <c r="AA7584" s="222"/>
      <c r="AB7584" s="222"/>
      <c r="AC7584" s="222"/>
      <c r="AD7584" s="179"/>
      <c r="AE7584" s="179"/>
      <c r="AF7584" s="179"/>
      <c r="AG7584" s="179"/>
      <c r="AH7584" s="179"/>
      <c r="AI7584" s="179"/>
      <c r="AJ7584" s="179"/>
    </row>
    <row r="7585" spans="2:36" x14ac:dyDescent="0.3">
      <c r="B7585" s="224">
        <v>766200</v>
      </c>
      <c r="C7585" s="209">
        <v>326482</v>
      </c>
      <c r="D7585" s="206">
        <f t="shared" si="755"/>
        <v>0.4261054554946489</v>
      </c>
      <c r="E7585" s="208">
        <f t="shared" si="756"/>
        <v>0.45</v>
      </c>
      <c r="F7585" s="207">
        <v>17956.509999999998</v>
      </c>
      <c r="G7585" s="207">
        <v>26118.560000000001</v>
      </c>
      <c r="H7585" s="207">
        <v>29383.38</v>
      </c>
      <c r="I7585" s="214">
        <f t="shared" si="748"/>
        <v>308176</v>
      </c>
      <c r="J7585" s="211">
        <f t="shared" si="749"/>
        <v>0.40221352127381882</v>
      </c>
      <c r="K7585" s="212">
        <f t="shared" si="750"/>
        <v>0.45</v>
      </c>
      <c r="L7585" s="214">
        <f t="shared" si="751"/>
        <v>16949.68</v>
      </c>
      <c r="M7585" s="213">
        <f t="shared" si="752"/>
        <v>24654.080000000002</v>
      </c>
      <c r="N7585" s="213">
        <f t="shared" si="753"/>
        <v>27735.84</v>
      </c>
      <c r="O7585" s="242">
        <f t="shared" si="754"/>
        <v>0.51530000000013387</v>
      </c>
      <c r="P7585" s="242"/>
      <c r="Q7585" s="179"/>
      <c r="R7585" s="179"/>
      <c r="S7585" s="179"/>
      <c r="T7585" s="179"/>
      <c r="U7585" s="179"/>
      <c r="V7585" s="179"/>
      <c r="W7585" s="179"/>
      <c r="X7585" s="179"/>
      <c r="Y7585" s="179"/>
      <c r="Z7585" s="179"/>
      <c r="AA7585" s="222"/>
      <c r="AB7585" s="222"/>
      <c r="AC7585" s="222"/>
      <c r="AD7585" s="179"/>
      <c r="AE7585" s="179"/>
      <c r="AF7585" s="179"/>
      <c r="AG7585" s="179"/>
      <c r="AH7585" s="179"/>
      <c r="AI7585" s="179"/>
      <c r="AJ7585" s="179"/>
    </row>
    <row r="7586" spans="2:36" x14ac:dyDescent="0.3">
      <c r="B7586" s="224">
        <v>766300</v>
      </c>
      <c r="C7586" s="209">
        <v>326527</v>
      </c>
      <c r="D7586" s="206">
        <f t="shared" si="755"/>
        <v>0.42610857366566618</v>
      </c>
      <c r="E7586" s="208">
        <f t="shared" si="756"/>
        <v>0.45</v>
      </c>
      <c r="F7586" s="207">
        <v>17958.98</v>
      </c>
      <c r="G7586" s="207">
        <v>26122.16</v>
      </c>
      <c r="H7586" s="207">
        <v>29387.43</v>
      </c>
      <c r="I7586" s="214">
        <f t="shared" si="748"/>
        <v>308221</v>
      </c>
      <c r="J7586" s="211">
        <f t="shared" si="749"/>
        <v>0.40221975727521858</v>
      </c>
      <c r="K7586" s="212">
        <f t="shared" si="750"/>
        <v>0.45</v>
      </c>
      <c r="L7586" s="214">
        <f t="shared" si="751"/>
        <v>16952.154999999999</v>
      </c>
      <c r="M7586" s="213">
        <f t="shared" si="752"/>
        <v>24657.68</v>
      </c>
      <c r="N7586" s="213">
        <f t="shared" si="753"/>
        <v>27739.89</v>
      </c>
      <c r="O7586" s="242">
        <f t="shared" si="754"/>
        <v>0.51519999999974975</v>
      </c>
      <c r="P7586" s="242"/>
      <c r="Q7586" s="179"/>
      <c r="R7586" s="179"/>
      <c r="S7586" s="179"/>
      <c r="T7586" s="179"/>
      <c r="U7586" s="179"/>
      <c r="V7586" s="179"/>
      <c r="W7586" s="179"/>
      <c r="X7586" s="179"/>
      <c r="Y7586" s="179"/>
      <c r="Z7586" s="179"/>
      <c r="AA7586" s="222"/>
      <c r="AB7586" s="222"/>
      <c r="AC7586" s="222"/>
      <c r="AD7586" s="179"/>
      <c r="AE7586" s="179"/>
      <c r="AF7586" s="179"/>
      <c r="AG7586" s="179"/>
      <c r="AH7586" s="179"/>
      <c r="AI7586" s="179"/>
      <c r="AJ7586" s="179"/>
    </row>
    <row r="7587" spans="2:36" x14ac:dyDescent="0.3">
      <c r="B7587" s="224">
        <v>766400</v>
      </c>
      <c r="C7587" s="209">
        <v>326572</v>
      </c>
      <c r="D7587" s="206">
        <f t="shared" si="755"/>
        <v>0.42611169102296453</v>
      </c>
      <c r="E7587" s="208">
        <f t="shared" si="756"/>
        <v>0.45</v>
      </c>
      <c r="F7587" s="207">
        <v>17961.46</v>
      </c>
      <c r="G7587" s="207">
        <v>26125.759999999998</v>
      </c>
      <c r="H7587" s="207">
        <v>29391.48</v>
      </c>
      <c r="I7587" s="214">
        <f t="shared" si="748"/>
        <v>308266</v>
      </c>
      <c r="J7587" s="211">
        <f t="shared" si="749"/>
        <v>0.40222599164926931</v>
      </c>
      <c r="K7587" s="212">
        <f t="shared" si="750"/>
        <v>0.45</v>
      </c>
      <c r="L7587" s="214">
        <f t="shared" si="751"/>
        <v>16954.63</v>
      </c>
      <c r="M7587" s="213">
        <f t="shared" si="752"/>
        <v>24661.279999999999</v>
      </c>
      <c r="N7587" s="213">
        <f t="shared" si="753"/>
        <v>27743.94</v>
      </c>
      <c r="O7587" s="242">
        <f t="shared" si="754"/>
        <v>0.51530000000002474</v>
      </c>
      <c r="P7587" s="242"/>
      <c r="Q7587" s="179"/>
      <c r="R7587" s="179"/>
      <c r="S7587" s="179"/>
      <c r="T7587" s="179"/>
      <c r="U7587" s="179"/>
      <c r="V7587" s="179"/>
      <c r="W7587" s="179"/>
      <c r="X7587" s="179"/>
      <c r="Y7587" s="179"/>
      <c r="Z7587" s="179"/>
      <c r="AA7587" s="222"/>
      <c r="AB7587" s="222"/>
      <c r="AC7587" s="222"/>
      <c r="AD7587" s="179"/>
      <c r="AE7587" s="179"/>
      <c r="AF7587" s="179"/>
      <c r="AG7587" s="179"/>
      <c r="AH7587" s="179"/>
      <c r="AI7587" s="179"/>
      <c r="AJ7587" s="179"/>
    </row>
    <row r="7588" spans="2:36" x14ac:dyDescent="0.3">
      <c r="B7588" s="224">
        <v>766500</v>
      </c>
      <c r="C7588" s="209">
        <v>326617</v>
      </c>
      <c r="D7588" s="206">
        <f t="shared" si="755"/>
        <v>0.42611480756686237</v>
      </c>
      <c r="E7588" s="208">
        <f t="shared" si="756"/>
        <v>0.45</v>
      </c>
      <c r="F7588" s="207">
        <v>17963.93</v>
      </c>
      <c r="G7588" s="207">
        <v>26129.360000000001</v>
      </c>
      <c r="H7588" s="207">
        <v>29395.53</v>
      </c>
      <c r="I7588" s="214">
        <f t="shared" si="748"/>
        <v>308311</v>
      </c>
      <c r="J7588" s="211">
        <f t="shared" si="749"/>
        <v>0.40223222439660794</v>
      </c>
      <c r="K7588" s="212">
        <f t="shared" si="750"/>
        <v>0.45</v>
      </c>
      <c r="L7588" s="214">
        <f t="shared" si="751"/>
        <v>16957.105</v>
      </c>
      <c r="M7588" s="213">
        <f t="shared" si="752"/>
        <v>24664.880000000001</v>
      </c>
      <c r="N7588" s="213">
        <f t="shared" si="753"/>
        <v>27747.989999999998</v>
      </c>
      <c r="O7588" s="242">
        <f t="shared" si="754"/>
        <v>0.51519999999964061</v>
      </c>
      <c r="P7588" s="242"/>
      <c r="Q7588" s="179"/>
      <c r="R7588" s="179"/>
      <c r="S7588" s="179"/>
      <c r="T7588" s="179"/>
      <c r="U7588" s="179"/>
      <c r="V7588" s="179"/>
      <c r="W7588" s="179"/>
      <c r="X7588" s="179"/>
      <c r="Y7588" s="179"/>
      <c r="Z7588" s="179"/>
      <c r="AA7588" s="222"/>
      <c r="AB7588" s="222"/>
      <c r="AC7588" s="222"/>
      <c r="AD7588" s="179"/>
      <c r="AE7588" s="179"/>
      <c r="AF7588" s="179"/>
      <c r="AG7588" s="179"/>
      <c r="AH7588" s="179"/>
      <c r="AI7588" s="179"/>
      <c r="AJ7588" s="179"/>
    </row>
    <row r="7589" spans="2:36" x14ac:dyDescent="0.3">
      <c r="B7589" s="224">
        <v>766600</v>
      </c>
      <c r="C7589" s="209">
        <v>326662</v>
      </c>
      <c r="D7589" s="206">
        <f t="shared" si="755"/>
        <v>0.42611792329767806</v>
      </c>
      <c r="E7589" s="208">
        <f t="shared" si="756"/>
        <v>0.45</v>
      </c>
      <c r="F7589" s="207">
        <v>17966.41</v>
      </c>
      <c r="G7589" s="207">
        <v>26132.959999999999</v>
      </c>
      <c r="H7589" s="207">
        <v>29399.58</v>
      </c>
      <c r="I7589" s="214">
        <f t="shared" si="748"/>
        <v>308356</v>
      </c>
      <c r="J7589" s="211">
        <f t="shared" si="749"/>
        <v>0.40223845551787113</v>
      </c>
      <c r="K7589" s="212">
        <f t="shared" si="750"/>
        <v>0.45</v>
      </c>
      <c r="L7589" s="214">
        <f t="shared" si="751"/>
        <v>16959.580000000002</v>
      </c>
      <c r="M7589" s="213">
        <f t="shared" si="752"/>
        <v>24668.48</v>
      </c>
      <c r="N7589" s="213">
        <f t="shared" si="753"/>
        <v>27752.039999999997</v>
      </c>
      <c r="O7589" s="242">
        <f t="shared" si="754"/>
        <v>0.5152999999999156</v>
      </c>
      <c r="P7589" s="242"/>
      <c r="Q7589" s="179"/>
      <c r="R7589" s="179"/>
      <c r="S7589" s="179"/>
      <c r="T7589" s="179"/>
      <c r="U7589" s="179"/>
      <c r="V7589" s="179"/>
      <c r="W7589" s="179"/>
      <c r="X7589" s="179"/>
      <c r="Y7589" s="179"/>
      <c r="Z7589" s="179"/>
      <c r="AA7589" s="222"/>
      <c r="AB7589" s="222"/>
      <c r="AC7589" s="222"/>
      <c r="AD7589" s="179"/>
      <c r="AE7589" s="179"/>
      <c r="AF7589" s="179"/>
      <c r="AG7589" s="179"/>
      <c r="AH7589" s="179"/>
      <c r="AI7589" s="179"/>
      <c r="AJ7589" s="179"/>
    </row>
    <row r="7590" spans="2:36" x14ac:dyDescent="0.3">
      <c r="B7590" s="224">
        <v>766700</v>
      </c>
      <c r="C7590" s="209">
        <v>326707</v>
      </c>
      <c r="D7590" s="206">
        <f t="shared" si="755"/>
        <v>0.42612103821572977</v>
      </c>
      <c r="E7590" s="208">
        <f t="shared" si="756"/>
        <v>0.45</v>
      </c>
      <c r="F7590" s="207">
        <v>17968.88</v>
      </c>
      <c r="G7590" s="207">
        <v>26136.560000000001</v>
      </c>
      <c r="H7590" s="207">
        <v>29403.63</v>
      </c>
      <c r="I7590" s="214">
        <f t="shared" si="748"/>
        <v>308401</v>
      </c>
      <c r="J7590" s="211">
        <f t="shared" si="749"/>
        <v>0.40224468501369504</v>
      </c>
      <c r="K7590" s="212">
        <f t="shared" si="750"/>
        <v>0.45</v>
      </c>
      <c r="L7590" s="214">
        <f t="shared" si="751"/>
        <v>16962.055</v>
      </c>
      <c r="M7590" s="213">
        <f t="shared" si="752"/>
        <v>24672.080000000002</v>
      </c>
      <c r="N7590" s="213">
        <f t="shared" si="753"/>
        <v>27756.09</v>
      </c>
      <c r="O7590" s="242">
        <f t="shared" si="754"/>
        <v>0.51520000000007715</v>
      </c>
      <c r="P7590" s="242"/>
      <c r="Q7590" s="179"/>
      <c r="R7590" s="179"/>
      <c r="S7590" s="179"/>
      <c r="T7590" s="179"/>
      <c r="U7590" s="179"/>
      <c r="V7590" s="179"/>
      <c r="W7590" s="179"/>
      <c r="X7590" s="179"/>
      <c r="Y7590" s="179"/>
      <c r="Z7590" s="179"/>
      <c r="AA7590" s="222"/>
      <c r="AB7590" s="222"/>
      <c r="AC7590" s="222"/>
      <c r="AD7590" s="179"/>
      <c r="AE7590" s="179"/>
      <c r="AF7590" s="179"/>
      <c r="AG7590" s="179"/>
      <c r="AH7590" s="179"/>
      <c r="AI7590" s="179"/>
      <c r="AJ7590" s="179"/>
    </row>
    <row r="7591" spans="2:36" x14ac:dyDescent="0.3">
      <c r="B7591" s="224">
        <v>766800</v>
      </c>
      <c r="C7591" s="209">
        <v>326752</v>
      </c>
      <c r="D7591" s="206">
        <f t="shared" si="755"/>
        <v>0.42612415232133544</v>
      </c>
      <c r="E7591" s="208">
        <f t="shared" si="756"/>
        <v>0.45</v>
      </c>
      <c r="F7591" s="207">
        <v>17971.36</v>
      </c>
      <c r="G7591" s="207">
        <v>26140.16</v>
      </c>
      <c r="H7591" s="207">
        <v>29407.68</v>
      </c>
      <c r="I7591" s="214">
        <f t="shared" si="748"/>
        <v>308446</v>
      </c>
      <c r="J7591" s="211">
        <f t="shared" si="749"/>
        <v>0.40225091288471571</v>
      </c>
      <c r="K7591" s="212">
        <f t="shared" si="750"/>
        <v>0.45</v>
      </c>
      <c r="L7591" s="214">
        <f t="shared" si="751"/>
        <v>16964.53</v>
      </c>
      <c r="M7591" s="213">
        <f t="shared" si="752"/>
        <v>24675.68</v>
      </c>
      <c r="N7591" s="213">
        <f t="shared" si="753"/>
        <v>27760.14</v>
      </c>
      <c r="O7591" s="242">
        <f t="shared" si="754"/>
        <v>0.51529999999977005</v>
      </c>
      <c r="P7591" s="242"/>
      <c r="Q7591" s="179"/>
      <c r="R7591" s="179"/>
      <c r="S7591" s="179"/>
      <c r="T7591" s="179"/>
      <c r="U7591" s="179"/>
      <c r="V7591" s="179"/>
      <c r="W7591" s="179"/>
      <c r="X7591" s="179"/>
      <c r="Y7591" s="179"/>
      <c r="Z7591" s="179"/>
      <c r="AA7591" s="222"/>
      <c r="AB7591" s="222"/>
      <c r="AC7591" s="222"/>
      <c r="AD7591" s="179"/>
      <c r="AE7591" s="179"/>
      <c r="AF7591" s="179"/>
      <c r="AG7591" s="179"/>
      <c r="AH7591" s="179"/>
      <c r="AI7591" s="179"/>
      <c r="AJ7591" s="179"/>
    </row>
    <row r="7592" spans="2:36" x14ac:dyDescent="0.3">
      <c r="B7592" s="224">
        <v>766900</v>
      </c>
      <c r="C7592" s="209">
        <v>326797</v>
      </c>
      <c r="D7592" s="206">
        <f t="shared" si="755"/>
        <v>0.4261272656148129</v>
      </c>
      <c r="E7592" s="208">
        <f t="shared" si="756"/>
        <v>0.45</v>
      </c>
      <c r="F7592" s="207">
        <v>17973.830000000002</v>
      </c>
      <c r="G7592" s="207">
        <v>26143.759999999998</v>
      </c>
      <c r="H7592" s="207">
        <v>29411.73</v>
      </c>
      <c r="I7592" s="214">
        <f t="shared" si="748"/>
        <v>308491</v>
      </c>
      <c r="J7592" s="211">
        <f t="shared" si="749"/>
        <v>0.40225713913156863</v>
      </c>
      <c r="K7592" s="212">
        <f t="shared" si="750"/>
        <v>0.45</v>
      </c>
      <c r="L7592" s="214">
        <f t="shared" si="751"/>
        <v>16967.005000000001</v>
      </c>
      <c r="M7592" s="213">
        <f t="shared" si="752"/>
        <v>24679.279999999999</v>
      </c>
      <c r="N7592" s="213">
        <f t="shared" si="753"/>
        <v>27764.19</v>
      </c>
      <c r="O7592" s="242">
        <f t="shared" si="754"/>
        <v>0.51519999999996802</v>
      </c>
      <c r="P7592" s="242"/>
      <c r="Q7592" s="179"/>
      <c r="R7592" s="179"/>
      <c r="S7592" s="179"/>
      <c r="T7592" s="179"/>
      <c r="U7592" s="179"/>
      <c r="V7592" s="179"/>
      <c r="W7592" s="179"/>
      <c r="X7592" s="179"/>
      <c r="Y7592" s="179"/>
      <c r="Z7592" s="179"/>
      <c r="AA7592" s="222"/>
      <c r="AB7592" s="222"/>
      <c r="AC7592" s="222"/>
      <c r="AD7592" s="179"/>
      <c r="AE7592" s="179"/>
      <c r="AF7592" s="179"/>
      <c r="AG7592" s="179"/>
      <c r="AH7592" s="179"/>
      <c r="AI7592" s="179"/>
      <c r="AJ7592" s="179"/>
    </row>
    <row r="7593" spans="2:36" x14ac:dyDescent="0.3">
      <c r="B7593" s="224">
        <v>767000</v>
      </c>
      <c r="C7593" s="209">
        <v>326842</v>
      </c>
      <c r="D7593" s="206">
        <f t="shared" si="755"/>
        <v>0.4261303780964798</v>
      </c>
      <c r="E7593" s="208">
        <f t="shared" si="756"/>
        <v>0.45</v>
      </c>
      <c r="F7593" s="207">
        <v>17976.310000000001</v>
      </c>
      <c r="G7593" s="207">
        <v>26147.360000000001</v>
      </c>
      <c r="H7593" s="207">
        <v>29415.78</v>
      </c>
      <c r="I7593" s="214">
        <f t="shared" ref="I7593:I7656" si="757">I7592+45</f>
        <v>308536</v>
      </c>
      <c r="J7593" s="211">
        <f t="shared" si="749"/>
        <v>0.40226336375488919</v>
      </c>
      <c r="K7593" s="212">
        <f t="shared" si="750"/>
        <v>0.45</v>
      </c>
      <c r="L7593" s="214">
        <f t="shared" si="751"/>
        <v>16969.48</v>
      </c>
      <c r="M7593" s="213">
        <f t="shared" si="752"/>
        <v>24682.880000000001</v>
      </c>
      <c r="N7593" s="213">
        <f t="shared" si="753"/>
        <v>27768.239999999998</v>
      </c>
      <c r="O7593" s="242">
        <f t="shared" si="754"/>
        <v>0.51529999999966092</v>
      </c>
      <c r="P7593" s="242"/>
      <c r="Q7593" s="179"/>
      <c r="R7593" s="179"/>
      <c r="S7593" s="179"/>
      <c r="T7593" s="179"/>
      <c r="U7593" s="179"/>
      <c r="V7593" s="179"/>
      <c r="W7593" s="179"/>
      <c r="X7593" s="179"/>
      <c r="Y7593" s="179"/>
      <c r="Z7593" s="179"/>
      <c r="AA7593" s="222"/>
      <c r="AB7593" s="222"/>
      <c r="AC7593" s="222"/>
      <c r="AD7593" s="179"/>
      <c r="AE7593" s="179"/>
      <c r="AF7593" s="179"/>
      <c r="AG7593" s="179"/>
      <c r="AH7593" s="179"/>
      <c r="AI7593" s="179"/>
      <c r="AJ7593" s="179"/>
    </row>
    <row r="7594" spans="2:36" x14ac:dyDescent="0.3">
      <c r="B7594" s="224">
        <v>767100</v>
      </c>
      <c r="C7594" s="209">
        <v>326887</v>
      </c>
      <c r="D7594" s="206">
        <f t="shared" si="755"/>
        <v>0.42613348976665361</v>
      </c>
      <c r="E7594" s="208">
        <f t="shared" si="756"/>
        <v>0.45</v>
      </c>
      <c r="F7594" s="207">
        <v>17978.78</v>
      </c>
      <c r="G7594" s="207">
        <v>26150.959999999999</v>
      </c>
      <c r="H7594" s="207">
        <v>29419.83</v>
      </c>
      <c r="I7594" s="214">
        <f t="shared" si="757"/>
        <v>308581</v>
      </c>
      <c r="J7594" s="211">
        <f t="shared" si="749"/>
        <v>0.40226958675531221</v>
      </c>
      <c r="K7594" s="212">
        <f t="shared" si="750"/>
        <v>0.45</v>
      </c>
      <c r="L7594" s="214">
        <f t="shared" si="751"/>
        <v>16971.955000000002</v>
      </c>
      <c r="M7594" s="213">
        <f t="shared" si="752"/>
        <v>24686.48</v>
      </c>
      <c r="N7594" s="213">
        <f t="shared" si="753"/>
        <v>27772.289999999997</v>
      </c>
      <c r="O7594" s="242">
        <f t="shared" si="754"/>
        <v>0.51520000000044097</v>
      </c>
      <c r="P7594" s="242"/>
      <c r="Q7594" s="179"/>
      <c r="R7594" s="179"/>
      <c r="S7594" s="179"/>
      <c r="T7594" s="179"/>
      <c r="U7594" s="179"/>
      <c r="V7594" s="179"/>
      <c r="W7594" s="179"/>
      <c r="X7594" s="179"/>
      <c r="Y7594" s="179"/>
      <c r="Z7594" s="179"/>
      <c r="AA7594" s="222"/>
      <c r="AB7594" s="222"/>
      <c r="AC7594" s="222"/>
      <c r="AD7594" s="179"/>
      <c r="AE7594" s="179"/>
      <c r="AF7594" s="179"/>
      <c r="AG7594" s="179"/>
      <c r="AH7594" s="179"/>
      <c r="AI7594" s="179"/>
      <c r="AJ7594" s="179"/>
    </row>
    <row r="7595" spans="2:36" x14ac:dyDescent="0.3">
      <c r="B7595" s="224">
        <v>767200</v>
      </c>
      <c r="C7595" s="209">
        <v>326932</v>
      </c>
      <c r="D7595" s="206">
        <f t="shared" si="755"/>
        <v>0.42613660062565173</v>
      </c>
      <c r="E7595" s="208">
        <f t="shared" si="756"/>
        <v>0.45</v>
      </c>
      <c r="F7595" s="207">
        <v>17981.259999999998</v>
      </c>
      <c r="G7595" s="207">
        <v>26154.560000000001</v>
      </c>
      <c r="H7595" s="207">
        <v>29423.88</v>
      </c>
      <c r="I7595" s="214">
        <f t="shared" si="757"/>
        <v>308626</v>
      </c>
      <c r="J7595" s="211">
        <f t="shared" si="749"/>
        <v>0.40227580813347236</v>
      </c>
      <c r="K7595" s="212">
        <f t="shared" si="750"/>
        <v>0.45</v>
      </c>
      <c r="L7595" s="214">
        <f t="shared" si="751"/>
        <v>16974.43</v>
      </c>
      <c r="M7595" s="213">
        <f t="shared" si="752"/>
        <v>24690.080000000002</v>
      </c>
      <c r="N7595" s="213">
        <f t="shared" si="753"/>
        <v>27776.34</v>
      </c>
      <c r="O7595" s="242">
        <f t="shared" si="754"/>
        <v>0.51530000000013387</v>
      </c>
      <c r="P7595" s="242"/>
      <c r="Q7595" s="179"/>
      <c r="R7595" s="179"/>
      <c r="S7595" s="179"/>
      <c r="T7595" s="179"/>
      <c r="U7595" s="179"/>
      <c r="V7595" s="179"/>
      <c r="W7595" s="179"/>
      <c r="X7595" s="179"/>
      <c r="Y7595" s="179"/>
      <c r="Z7595" s="179"/>
      <c r="AA7595" s="222"/>
      <c r="AB7595" s="222"/>
      <c r="AC7595" s="222"/>
      <c r="AD7595" s="179"/>
      <c r="AE7595" s="179"/>
      <c r="AF7595" s="179"/>
      <c r="AG7595" s="179"/>
      <c r="AH7595" s="179"/>
      <c r="AI7595" s="179"/>
      <c r="AJ7595" s="179"/>
    </row>
    <row r="7596" spans="2:36" x14ac:dyDescent="0.3">
      <c r="B7596" s="224">
        <v>767300</v>
      </c>
      <c r="C7596" s="209">
        <v>326977</v>
      </c>
      <c r="D7596" s="206">
        <f t="shared" si="755"/>
        <v>0.42613971067379119</v>
      </c>
      <c r="E7596" s="208">
        <f t="shared" si="756"/>
        <v>0.45</v>
      </c>
      <c r="F7596" s="207">
        <v>17983.73</v>
      </c>
      <c r="G7596" s="207">
        <v>26158.16</v>
      </c>
      <c r="H7596" s="207">
        <v>29427.93</v>
      </c>
      <c r="I7596" s="214">
        <f t="shared" si="757"/>
        <v>308671</v>
      </c>
      <c r="J7596" s="211">
        <f t="shared" si="749"/>
        <v>0.40228202789000389</v>
      </c>
      <c r="K7596" s="212">
        <f t="shared" si="750"/>
        <v>0.45</v>
      </c>
      <c r="L7596" s="214">
        <f t="shared" si="751"/>
        <v>16976.904999999999</v>
      </c>
      <c r="M7596" s="213">
        <f t="shared" si="752"/>
        <v>24693.68</v>
      </c>
      <c r="N7596" s="213">
        <f t="shared" si="753"/>
        <v>27780.39</v>
      </c>
      <c r="O7596" s="242">
        <f t="shared" si="754"/>
        <v>0.51519999999974975</v>
      </c>
      <c r="P7596" s="242"/>
      <c r="Q7596" s="179"/>
      <c r="R7596" s="179"/>
      <c r="S7596" s="179"/>
      <c r="T7596" s="179"/>
      <c r="U7596" s="179"/>
      <c r="V7596" s="179"/>
      <c r="W7596" s="179"/>
      <c r="X7596" s="179"/>
      <c r="Y7596" s="179"/>
      <c r="Z7596" s="179"/>
      <c r="AA7596" s="222"/>
      <c r="AB7596" s="222"/>
      <c r="AC7596" s="222"/>
      <c r="AD7596" s="179"/>
      <c r="AE7596" s="179"/>
      <c r="AF7596" s="179"/>
      <c r="AG7596" s="179"/>
      <c r="AH7596" s="179"/>
      <c r="AI7596" s="179"/>
      <c r="AJ7596" s="179"/>
    </row>
    <row r="7597" spans="2:36" x14ac:dyDescent="0.3">
      <c r="B7597" s="224">
        <v>767400</v>
      </c>
      <c r="C7597" s="209">
        <v>327022</v>
      </c>
      <c r="D7597" s="206">
        <f t="shared" si="755"/>
        <v>0.42614281991138908</v>
      </c>
      <c r="E7597" s="208">
        <f t="shared" si="756"/>
        <v>0.45</v>
      </c>
      <c r="F7597" s="207">
        <v>17986.21</v>
      </c>
      <c r="G7597" s="207">
        <v>26161.759999999998</v>
      </c>
      <c r="H7597" s="207">
        <v>29431.98</v>
      </c>
      <c r="I7597" s="214">
        <f t="shared" si="757"/>
        <v>308716</v>
      </c>
      <c r="J7597" s="211">
        <f t="shared" si="749"/>
        <v>0.40228824602554081</v>
      </c>
      <c r="K7597" s="212">
        <f t="shared" si="750"/>
        <v>0.45</v>
      </c>
      <c r="L7597" s="214">
        <f t="shared" si="751"/>
        <v>16979.38</v>
      </c>
      <c r="M7597" s="213">
        <f t="shared" si="752"/>
        <v>24697.279999999999</v>
      </c>
      <c r="N7597" s="213">
        <f t="shared" si="753"/>
        <v>27784.44</v>
      </c>
      <c r="O7597" s="242">
        <f t="shared" si="754"/>
        <v>0.51530000000002474</v>
      </c>
      <c r="P7597" s="242"/>
      <c r="Q7597" s="179"/>
      <c r="R7597" s="179"/>
      <c r="S7597" s="179"/>
      <c r="T7597" s="179"/>
      <c r="U7597" s="179"/>
      <c r="V7597" s="179"/>
      <c r="W7597" s="179"/>
      <c r="X7597" s="179"/>
      <c r="Y7597" s="179"/>
      <c r="Z7597" s="179"/>
      <c r="AA7597" s="222"/>
      <c r="AB7597" s="222"/>
      <c r="AC7597" s="222"/>
      <c r="AD7597" s="179"/>
      <c r="AE7597" s="179"/>
      <c r="AF7597" s="179"/>
      <c r="AG7597" s="179"/>
      <c r="AH7597" s="179"/>
      <c r="AI7597" s="179"/>
      <c r="AJ7597" s="179"/>
    </row>
    <row r="7598" spans="2:36" x14ac:dyDescent="0.3">
      <c r="B7598" s="224">
        <v>767500</v>
      </c>
      <c r="C7598" s="209">
        <v>327067</v>
      </c>
      <c r="D7598" s="206">
        <f t="shared" si="755"/>
        <v>0.42614592833876219</v>
      </c>
      <c r="E7598" s="208">
        <f t="shared" si="756"/>
        <v>0.45</v>
      </c>
      <c r="F7598" s="207">
        <v>17988.68</v>
      </c>
      <c r="G7598" s="207">
        <v>26165.360000000001</v>
      </c>
      <c r="H7598" s="207">
        <v>29436.03</v>
      </c>
      <c r="I7598" s="214">
        <f t="shared" si="757"/>
        <v>308761</v>
      </c>
      <c r="J7598" s="211">
        <f t="shared" si="749"/>
        <v>0.4022944625407166</v>
      </c>
      <c r="K7598" s="212">
        <f t="shared" si="750"/>
        <v>0.45</v>
      </c>
      <c r="L7598" s="214">
        <f t="shared" si="751"/>
        <v>16981.855</v>
      </c>
      <c r="M7598" s="213">
        <f t="shared" si="752"/>
        <v>24700.880000000001</v>
      </c>
      <c r="N7598" s="213">
        <f t="shared" si="753"/>
        <v>27788.489999999998</v>
      </c>
      <c r="O7598" s="242">
        <f t="shared" si="754"/>
        <v>0.51519999999964061</v>
      </c>
      <c r="P7598" s="242"/>
      <c r="Q7598" s="179"/>
      <c r="R7598" s="179"/>
      <c r="S7598" s="179"/>
      <c r="T7598" s="179"/>
      <c r="U7598" s="179"/>
      <c r="V7598" s="179"/>
      <c r="W7598" s="179"/>
      <c r="X7598" s="179"/>
      <c r="Y7598" s="179"/>
      <c r="Z7598" s="179"/>
      <c r="AA7598" s="222"/>
      <c r="AB7598" s="222"/>
      <c r="AC7598" s="222"/>
      <c r="AD7598" s="179"/>
      <c r="AE7598" s="179"/>
      <c r="AF7598" s="179"/>
      <c r="AG7598" s="179"/>
      <c r="AH7598" s="179"/>
      <c r="AI7598" s="179"/>
      <c r="AJ7598" s="179"/>
    </row>
    <row r="7599" spans="2:36" x14ac:dyDescent="0.3">
      <c r="B7599" s="224">
        <v>767600</v>
      </c>
      <c r="C7599" s="209">
        <v>327112</v>
      </c>
      <c r="D7599" s="206">
        <f t="shared" si="755"/>
        <v>0.42614903595622722</v>
      </c>
      <c r="E7599" s="208">
        <f t="shared" si="756"/>
        <v>0.45</v>
      </c>
      <c r="F7599" s="207">
        <v>17991.16</v>
      </c>
      <c r="G7599" s="207">
        <v>26168.959999999999</v>
      </c>
      <c r="H7599" s="207">
        <v>29440.080000000002</v>
      </c>
      <c r="I7599" s="214">
        <f t="shared" si="757"/>
        <v>308806</v>
      </c>
      <c r="J7599" s="211">
        <f t="shared" si="749"/>
        <v>0.40230067743616466</v>
      </c>
      <c r="K7599" s="212">
        <f t="shared" si="750"/>
        <v>0.45</v>
      </c>
      <c r="L7599" s="214">
        <f t="shared" si="751"/>
        <v>16984.330000000002</v>
      </c>
      <c r="M7599" s="213">
        <f t="shared" si="752"/>
        <v>24704.48</v>
      </c>
      <c r="N7599" s="213">
        <f t="shared" si="753"/>
        <v>27792.539999999997</v>
      </c>
      <c r="O7599" s="242">
        <f t="shared" si="754"/>
        <v>0.5152999999999156</v>
      </c>
      <c r="P7599" s="242"/>
      <c r="Q7599" s="179"/>
      <c r="R7599" s="179"/>
      <c r="S7599" s="179"/>
      <c r="T7599" s="179"/>
      <c r="U7599" s="179"/>
      <c r="V7599" s="179"/>
      <c r="W7599" s="179"/>
      <c r="X7599" s="179"/>
      <c r="Y7599" s="179"/>
      <c r="Z7599" s="179"/>
      <c r="AA7599" s="222"/>
      <c r="AB7599" s="222"/>
      <c r="AC7599" s="222"/>
      <c r="AD7599" s="179"/>
      <c r="AE7599" s="179"/>
      <c r="AF7599" s="179"/>
      <c r="AG7599" s="179"/>
      <c r="AH7599" s="179"/>
      <c r="AI7599" s="179"/>
      <c r="AJ7599" s="179"/>
    </row>
    <row r="7600" spans="2:36" x14ac:dyDescent="0.3">
      <c r="B7600" s="224">
        <v>767700</v>
      </c>
      <c r="C7600" s="209">
        <v>327157</v>
      </c>
      <c r="D7600" s="206">
        <f t="shared" si="755"/>
        <v>0.42615214276410057</v>
      </c>
      <c r="E7600" s="208">
        <f t="shared" si="756"/>
        <v>0.45</v>
      </c>
      <c r="F7600" s="207">
        <v>17993.63</v>
      </c>
      <c r="G7600" s="207">
        <v>26172.560000000001</v>
      </c>
      <c r="H7600" s="207">
        <v>29444.13</v>
      </c>
      <c r="I7600" s="214">
        <f t="shared" si="757"/>
        <v>308851</v>
      </c>
      <c r="J7600" s="211">
        <f t="shared" si="749"/>
        <v>0.40230689071251791</v>
      </c>
      <c r="K7600" s="212">
        <f t="shared" si="750"/>
        <v>0.45</v>
      </c>
      <c r="L7600" s="214">
        <f t="shared" si="751"/>
        <v>16986.805</v>
      </c>
      <c r="M7600" s="213">
        <f t="shared" si="752"/>
        <v>24708.080000000002</v>
      </c>
      <c r="N7600" s="213">
        <f t="shared" si="753"/>
        <v>27796.59</v>
      </c>
      <c r="O7600" s="242">
        <f t="shared" si="754"/>
        <v>0.51520000000007715</v>
      </c>
      <c r="P7600" s="242"/>
      <c r="Q7600" s="179"/>
      <c r="R7600" s="179"/>
      <c r="S7600" s="179"/>
      <c r="T7600" s="179"/>
      <c r="U7600" s="179"/>
      <c r="V7600" s="179"/>
      <c r="W7600" s="179"/>
      <c r="X7600" s="179"/>
      <c r="Y7600" s="179"/>
      <c r="Z7600" s="179"/>
      <c r="AA7600" s="222"/>
      <c r="AB7600" s="222"/>
      <c r="AC7600" s="222"/>
      <c r="AD7600" s="179"/>
      <c r="AE7600" s="179"/>
      <c r="AF7600" s="179"/>
      <c r="AG7600" s="179"/>
      <c r="AH7600" s="179"/>
      <c r="AI7600" s="179"/>
      <c r="AJ7600" s="179"/>
    </row>
    <row r="7601" spans="2:36" x14ac:dyDescent="0.3">
      <c r="B7601" s="224">
        <v>767800</v>
      </c>
      <c r="C7601" s="209">
        <v>327202</v>
      </c>
      <c r="D7601" s="206">
        <f t="shared" si="755"/>
        <v>0.42615524876269861</v>
      </c>
      <c r="E7601" s="208">
        <f t="shared" si="756"/>
        <v>0.45</v>
      </c>
      <c r="F7601" s="207">
        <v>17996.11</v>
      </c>
      <c r="G7601" s="207">
        <v>26176.16</v>
      </c>
      <c r="H7601" s="207">
        <v>29448.18</v>
      </c>
      <c r="I7601" s="214">
        <f t="shared" si="757"/>
        <v>308896</v>
      </c>
      <c r="J7601" s="211">
        <f t="shared" si="749"/>
        <v>0.40231310237040896</v>
      </c>
      <c r="K7601" s="212">
        <f t="shared" si="750"/>
        <v>0.45</v>
      </c>
      <c r="L7601" s="214">
        <f t="shared" si="751"/>
        <v>16989.28</v>
      </c>
      <c r="M7601" s="213">
        <f t="shared" si="752"/>
        <v>24711.68</v>
      </c>
      <c r="N7601" s="213">
        <f t="shared" si="753"/>
        <v>27800.639999999999</v>
      </c>
      <c r="O7601" s="242">
        <f t="shared" si="754"/>
        <v>0.51529999999977005</v>
      </c>
      <c r="P7601" s="242"/>
      <c r="Q7601" s="179"/>
      <c r="R7601" s="179"/>
      <c r="S7601" s="179"/>
      <c r="T7601" s="179"/>
      <c r="U7601" s="179"/>
      <c r="V7601" s="179"/>
      <c r="W7601" s="179"/>
      <c r="X7601" s="179"/>
      <c r="Y7601" s="179"/>
      <c r="Z7601" s="179"/>
      <c r="AA7601" s="222"/>
      <c r="AB7601" s="222"/>
      <c r="AC7601" s="222"/>
      <c r="AD7601" s="179"/>
      <c r="AE7601" s="179"/>
      <c r="AF7601" s="179"/>
      <c r="AG7601" s="179"/>
      <c r="AH7601" s="179"/>
      <c r="AI7601" s="179"/>
      <c r="AJ7601" s="179"/>
    </row>
    <row r="7602" spans="2:36" x14ac:dyDescent="0.3">
      <c r="B7602" s="224">
        <v>767900</v>
      </c>
      <c r="C7602" s="209">
        <v>327247</v>
      </c>
      <c r="D7602" s="206">
        <f t="shared" si="755"/>
        <v>0.42615835395233753</v>
      </c>
      <c r="E7602" s="208">
        <f t="shared" si="756"/>
        <v>0.45</v>
      </c>
      <c r="F7602" s="207">
        <v>17998.580000000002</v>
      </c>
      <c r="G7602" s="207">
        <v>26179.759999999998</v>
      </c>
      <c r="H7602" s="207">
        <v>29452.23</v>
      </c>
      <c r="I7602" s="214">
        <f t="shared" si="757"/>
        <v>308941</v>
      </c>
      <c r="J7602" s="211">
        <f t="shared" si="749"/>
        <v>0.40231931241047009</v>
      </c>
      <c r="K7602" s="212">
        <f t="shared" si="750"/>
        <v>0.45</v>
      </c>
      <c r="L7602" s="214">
        <f t="shared" si="751"/>
        <v>16991.755000000001</v>
      </c>
      <c r="M7602" s="213">
        <f t="shared" si="752"/>
        <v>24715.279999999999</v>
      </c>
      <c r="N7602" s="213">
        <f t="shared" si="753"/>
        <v>27804.69</v>
      </c>
      <c r="O7602" s="242">
        <f t="shared" si="754"/>
        <v>0.51519999999996802</v>
      </c>
      <c r="P7602" s="242"/>
      <c r="Q7602" s="179"/>
      <c r="R7602" s="179"/>
      <c r="S7602" s="179"/>
      <c r="T7602" s="179"/>
      <c r="U7602" s="179"/>
      <c r="V7602" s="179"/>
      <c r="W7602" s="179"/>
      <c r="X7602" s="179"/>
      <c r="Y7602" s="179"/>
      <c r="Z7602" s="179"/>
      <c r="AA7602" s="222"/>
      <c r="AB7602" s="222"/>
      <c r="AC7602" s="222"/>
      <c r="AD7602" s="179"/>
      <c r="AE7602" s="179"/>
      <c r="AF7602" s="179"/>
      <c r="AG7602" s="179"/>
      <c r="AH7602" s="179"/>
      <c r="AI7602" s="179"/>
      <c r="AJ7602" s="179"/>
    </row>
    <row r="7603" spans="2:36" x14ac:dyDescent="0.3">
      <c r="B7603" s="224">
        <v>768000</v>
      </c>
      <c r="C7603" s="209">
        <v>327292</v>
      </c>
      <c r="D7603" s="206">
        <f t="shared" si="755"/>
        <v>0.42616145833333335</v>
      </c>
      <c r="E7603" s="208">
        <f t="shared" si="756"/>
        <v>0.45</v>
      </c>
      <c r="F7603" s="207">
        <v>18001.060000000001</v>
      </c>
      <c r="G7603" s="207">
        <v>26183.360000000001</v>
      </c>
      <c r="H7603" s="207">
        <v>29456.28</v>
      </c>
      <c r="I7603" s="214">
        <f t="shared" si="757"/>
        <v>308986</v>
      </c>
      <c r="J7603" s="211">
        <f t="shared" si="749"/>
        <v>0.40232552083333334</v>
      </c>
      <c r="K7603" s="212">
        <f t="shared" si="750"/>
        <v>0.45</v>
      </c>
      <c r="L7603" s="214">
        <f t="shared" si="751"/>
        <v>16994.23</v>
      </c>
      <c r="M7603" s="213">
        <f t="shared" si="752"/>
        <v>24718.880000000001</v>
      </c>
      <c r="N7603" s="213">
        <f t="shared" si="753"/>
        <v>27808.739999999998</v>
      </c>
      <c r="O7603" s="242">
        <f t="shared" si="754"/>
        <v>0.51529999999966092</v>
      </c>
      <c r="P7603" s="242"/>
      <c r="Q7603" s="179"/>
      <c r="R7603" s="179"/>
      <c r="S7603" s="179"/>
      <c r="T7603" s="179"/>
      <c r="U7603" s="179"/>
      <c r="V7603" s="179"/>
      <c r="W7603" s="179"/>
      <c r="X7603" s="179"/>
      <c r="Y7603" s="179"/>
      <c r="Z7603" s="179"/>
      <c r="AA7603" s="222"/>
      <c r="AB7603" s="222"/>
      <c r="AC7603" s="222"/>
      <c r="AD7603" s="179"/>
      <c r="AE7603" s="179"/>
      <c r="AF7603" s="179"/>
      <c r="AG7603" s="179"/>
      <c r="AH7603" s="179"/>
      <c r="AI7603" s="179"/>
      <c r="AJ7603" s="179"/>
    </row>
    <row r="7604" spans="2:36" x14ac:dyDescent="0.3">
      <c r="B7604" s="224">
        <v>768100</v>
      </c>
      <c r="C7604" s="209">
        <v>327337</v>
      </c>
      <c r="D7604" s="206">
        <f t="shared" si="755"/>
        <v>0.42616456190600183</v>
      </c>
      <c r="E7604" s="208">
        <f t="shared" si="756"/>
        <v>0.45</v>
      </c>
      <c r="F7604" s="207">
        <v>18003.53</v>
      </c>
      <c r="G7604" s="207">
        <v>26186.959999999999</v>
      </c>
      <c r="H7604" s="207">
        <v>29460.33</v>
      </c>
      <c r="I7604" s="214">
        <f t="shared" si="757"/>
        <v>309031</v>
      </c>
      <c r="J7604" s="211">
        <f t="shared" si="749"/>
        <v>0.40233172763963027</v>
      </c>
      <c r="K7604" s="212">
        <f t="shared" si="750"/>
        <v>0.45</v>
      </c>
      <c r="L7604" s="214">
        <f t="shared" si="751"/>
        <v>16996.705000000002</v>
      </c>
      <c r="M7604" s="213">
        <f t="shared" si="752"/>
        <v>24722.48</v>
      </c>
      <c r="N7604" s="213">
        <f t="shared" si="753"/>
        <v>27812.789999999997</v>
      </c>
      <c r="O7604" s="242">
        <f t="shared" si="754"/>
        <v>0.51520000000044097</v>
      </c>
      <c r="P7604" s="242"/>
      <c r="Q7604" s="179"/>
      <c r="R7604" s="179"/>
      <c r="S7604" s="179"/>
      <c r="T7604" s="179"/>
      <c r="U7604" s="179"/>
      <c r="V7604" s="179"/>
      <c r="W7604" s="179"/>
      <c r="X7604" s="179"/>
      <c r="Y7604" s="179"/>
      <c r="Z7604" s="179"/>
      <c r="AA7604" s="222"/>
      <c r="AB7604" s="222"/>
      <c r="AC7604" s="222"/>
      <c r="AD7604" s="179"/>
      <c r="AE7604" s="179"/>
      <c r="AF7604" s="179"/>
      <c r="AG7604" s="179"/>
      <c r="AH7604" s="179"/>
      <c r="AI7604" s="179"/>
      <c r="AJ7604" s="179"/>
    </row>
    <row r="7605" spans="2:36" x14ac:dyDescent="0.3">
      <c r="B7605" s="224">
        <v>768200</v>
      </c>
      <c r="C7605" s="209">
        <v>327382</v>
      </c>
      <c r="D7605" s="206">
        <f t="shared" si="755"/>
        <v>0.4261676646706587</v>
      </c>
      <c r="E7605" s="208">
        <f t="shared" si="756"/>
        <v>0.45</v>
      </c>
      <c r="F7605" s="207">
        <v>18006.009999999998</v>
      </c>
      <c r="G7605" s="207">
        <v>26190.560000000001</v>
      </c>
      <c r="H7605" s="207">
        <v>29464.38</v>
      </c>
      <c r="I7605" s="214">
        <f t="shared" si="757"/>
        <v>309076</v>
      </c>
      <c r="J7605" s="211">
        <f t="shared" si="749"/>
        <v>0.4023379328299922</v>
      </c>
      <c r="K7605" s="212">
        <f t="shared" si="750"/>
        <v>0.45</v>
      </c>
      <c r="L7605" s="214">
        <f t="shared" si="751"/>
        <v>16999.18</v>
      </c>
      <c r="M7605" s="213">
        <f t="shared" si="752"/>
        <v>24726.080000000002</v>
      </c>
      <c r="N7605" s="213">
        <f t="shared" si="753"/>
        <v>27816.84</v>
      </c>
      <c r="O7605" s="242">
        <f t="shared" si="754"/>
        <v>0.51530000000013387</v>
      </c>
      <c r="P7605" s="242"/>
      <c r="Q7605" s="179"/>
      <c r="R7605" s="179"/>
      <c r="S7605" s="179"/>
      <c r="T7605" s="179"/>
      <c r="U7605" s="179"/>
      <c r="V7605" s="179"/>
      <c r="W7605" s="179"/>
      <c r="X7605" s="179"/>
      <c r="Y7605" s="179"/>
      <c r="Z7605" s="179"/>
      <c r="AA7605" s="222"/>
      <c r="AB7605" s="222"/>
      <c r="AC7605" s="222"/>
      <c r="AD7605" s="179"/>
      <c r="AE7605" s="179"/>
      <c r="AF7605" s="179"/>
      <c r="AG7605" s="179"/>
      <c r="AH7605" s="179"/>
      <c r="AI7605" s="179"/>
      <c r="AJ7605" s="179"/>
    </row>
    <row r="7606" spans="2:36" x14ac:dyDescent="0.3">
      <c r="B7606" s="224">
        <v>768300</v>
      </c>
      <c r="C7606" s="209">
        <v>327427</v>
      </c>
      <c r="D7606" s="206">
        <f t="shared" si="755"/>
        <v>0.42617076662761944</v>
      </c>
      <c r="E7606" s="208">
        <f t="shared" si="756"/>
        <v>0.45</v>
      </c>
      <c r="F7606" s="207">
        <v>18008.48</v>
      </c>
      <c r="G7606" s="207">
        <v>26194.16</v>
      </c>
      <c r="H7606" s="207">
        <v>29468.43</v>
      </c>
      <c r="I7606" s="214">
        <f t="shared" si="757"/>
        <v>309121</v>
      </c>
      <c r="J7606" s="211">
        <f t="shared" si="749"/>
        <v>0.40234413640505012</v>
      </c>
      <c r="K7606" s="212">
        <f t="shared" si="750"/>
        <v>0.45</v>
      </c>
      <c r="L7606" s="214">
        <f t="shared" si="751"/>
        <v>17001.654999999999</v>
      </c>
      <c r="M7606" s="213">
        <f t="shared" si="752"/>
        <v>24729.68</v>
      </c>
      <c r="N7606" s="213">
        <f t="shared" si="753"/>
        <v>27820.89</v>
      </c>
      <c r="O7606" s="242">
        <f t="shared" si="754"/>
        <v>0.51519999999974975</v>
      </c>
      <c r="P7606" s="242"/>
      <c r="Q7606" s="179"/>
      <c r="R7606" s="179"/>
      <c r="S7606" s="179"/>
      <c r="T7606" s="179"/>
      <c r="U7606" s="179"/>
      <c r="V7606" s="179"/>
      <c r="W7606" s="179"/>
      <c r="X7606" s="179"/>
      <c r="Y7606" s="179"/>
      <c r="Z7606" s="179"/>
      <c r="AA7606" s="222"/>
      <c r="AB7606" s="222"/>
      <c r="AC7606" s="222"/>
      <c r="AD7606" s="179"/>
      <c r="AE7606" s="179"/>
      <c r="AF7606" s="179"/>
      <c r="AG7606" s="179"/>
      <c r="AH7606" s="179"/>
      <c r="AI7606" s="179"/>
      <c r="AJ7606" s="179"/>
    </row>
    <row r="7607" spans="2:36" x14ac:dyDescent="0.3">
      <c r="B7607" s="224">
        <v>768400</v>
      </c>
      <c r="C7607" s="209">
        <v>327472</v>
      </c>
      <c r="D7607" s="206">
        <f t="shared" si="755"/>
        <v>0.4261738677771994</v>
      </c>
      <c r="E7607" s="208">
        <f t="shared" si="756"/>
        <v>0.45</v>
      </c>
      <c r="F7607" s="207">
        <v>18010.96</v>
      </c>
      <c r="G7607" s="207">
        <v>26197.759999999998</v>
      </c>
      <c r="H7607" s="207">
        <v>29472.48</v>
      </c>
      <c r="I7607" s="214">
        <f t="shared" si="757"/>
        <v>309166</v>
      </c>
      <c r="J7607" s="211">
        <f t="shared" si="749"/>
        <v>0.40235033836543466</v>
      </c>
      <c r="K7607" s="212">
        <f t="shared" si="750"/>
        <v>0.45</v>
      </c>
      <c r="L7607" s="214">
        <f t="shared" si="751"/>
        <v>17004.13</v>
      </c>
      <c r="M7607" s="213">
        <f t="shared" si="752"/>
        <v>24733.279999999999</v>
      </c>
      <c r="N7607" s="213">
        <f t="shared" si="753"/>
        <v>27824.94</v>
      </c>
      <c r="O7607" s="242">
        <f t="shared" si="754"/>
        <v>0.51530000000002474</v>
      </c>
      <c r="P7607" s="242"/>
      <c r="Q7607" s="179"/>
      <c r="R7607" s="179"/>
      <c r="S7607" s="179"/>
      <c r="T7607" s="179"/>
      <c r="U7607" s="179"/>
      <c r="V7607" s="179"/>
      <c r="W7607" s="179"/>
      <c r="X7607" s="179"/>
      <c r="Y7607" s="179"/>
      <c r="Z7607" s="179"/>
      <c r="AA7607" s="222"/>
      <c r="AB7607" s="222"/>
      <c r="AC7607" s="222"/>
      <c r="AD7607" s="179"/>
      <c r="AE7607" s="179"/>
      <c r="AF7607" s="179"/>
      <c r="AG7607" s="179"/>
      <c r="AH7607" s="179"/>
      <c r="AI7607" s="179"/>
      <c r="AJ7607" s="179"/>
    </row>
    <row r="7608" spans="2:36" x14ac:dyDescent="0.3">
      <c r="B7608" s="224">
        <v>768500</v>
      </c>
      <c r="C7608" s="209">
        <v>327517</v>
      </c>
      <c r="D7608" s="206">
        <f t="shared" si="755"/>
        <v>0.42617696811971373</v>
      </c>
      <c r="E7608" s="208">
        <f t="shared" si="756"/>
        <v>0.45</v>
      </c>
      <c r="F7608" s="207">
        <v>18013.43</v>
      </c>
      <c r="G7608" s="207">
        <v>26201.360000000001</v>
      </c>
      <c r="H7608" s="207">
        <v>29476.53</v>
      </c>
      <c r="I7608" s="214">
        <f t="shared" si="757"/>
        <v>309211</v>
      </c>
      <c r="J7608" s="211">
        <f t="shared" si="749"/>
        <v>0.40235653871177618</v>
      </c>
      <c r="K7608" s="212">
        <f t="shared" si="750"/>
        <v>0.45</v>
      </c>
      <c r="L7608" s="214">
        <f t="shared" si="751"/>
        <v>17006.605</v>
      </c>
      <c r="M7608" s="213">
        <f t="shared" si="752"/>
        <v>24736.880000000001</v>
      </c>
      <c r="N7608" s="213">
        <f t="shared" si="753"/>
        <v>27828.989999999998</v>
      </c>
      <c r="O7608" s="242">
        <f t="shared" si="754"/>
        <v>0.51519999999964061</v>
      </c>
      <c r="P7608" s="242"/>
      <c r="Q7608" s="179"/>
      <c r="R7608" s="179"/>
      <c r="S7608" s="179"/>
      <c r="T7608" s="179"/>
      <c r="U7608" s="179"/>
      <c r="V7608" s="179"/>
      <c r="W7608" s="179"/>
      <c r="X7608" s="179"/>
      <c r="Y7608" s="179"/>
      <c r="Z7608" s="179"/>
      <c r="AA7608" s="222"/>
      <c r="AB7608" s="222"/>
      <c r="AC7608" s="222"/>
      <c r="AD7608" s="179"/>
      <c r="AE7608" s="179"/>
      <c r="AF7608" s="179"/>
      <c r="AG7608" s="179"/>
      <c r="AH7608" s="179"/>
      <c r="AI7608" s="179"/>
      <c r="AJ7608" s="179"/>
    </row>
    <row r="7609" spans="2:36" x14ac:dyDescent="0.3">
      <c r="B7609" s="224">
        <v>768600</v>
      </c>
      <c r="C7609" s="209">
        <v>327562</v>
      </c>
      <c r="D7609" s="206">
        <f t="shared" si="755"/>
        <v>0.4261800676554775</v>
      </c>
      <c r="E7609" s="208">
        <f t="shared" si="756"/>
        <v>0.45</v>
      </c>
      <c r="F7609" s="207">
        <v>18015.91</v>
      </c>
      <c r="G7609" s="207">
        <v>26204.959999999999</v>
      </c>
      <c r="H7609" s="207">
        <v>29480.58</v>
      </c>
      <c r="I7609" s="214">
        <f t="shared" si="757"/>
        <v>309256</v>
      </c>
      <c r="J7609" s="211">
        <f t="shared" si="749"/>
        <v>0.40236273744470463</v>
      </c>
      <c r="K7609" s="212">
        <f t="shared" si="750"/>
        <v>0.45</v>
      </c>
      <c r="L7609" s="214">
        <f t="shared" si="751"/>
        <v>17009.080000000002</v>
      </c>
      <c r="M7609" s="213">
        <f t="shared" si="752"/>
        <v>24740.48</v>
      </c>
      <c r="N7609" s="213">
        <f t="shared" si="753"/>
        <v>27833.039999999997</v>
      </c>
      <c r="O7609" s="242">
        <f t="shared" si="754"/>
        <v>0.5152999999999156</v>
      </c>
      <c r="P7609" s="242"/>
      <c r="Q7609" s="179"/>
      <c r="R7609" s="179"/>
      <c r="S7609" s="179"/>
      <c r="T7609" s="179"/>
      <c r="U7609" s="179"/>
      <c r="V7609" s="179"/>
      <c r="W7609" s="179"/>
      <c r="X7609" s="179"/>
      <c r="Y7609" s="179"/>
      <c r="Z7609" s="179"/>
      <c r="AA7609" s="222"/>
      <c r="AB7609" s="222"/>
      <c r="AC7609" s="222"/>
      <c r="AD7609" s="179"/>
      <c r="AE7609" s="179"/>
      <c r="AF7609" s="179"/>
      <c r="AG7609" s="179"/>
      <c r="AH7609" s="179"/>
      <c r="AI7609" s="179"/>
      <c r="AJ7609" s="179"/>
    </row>
    <row r="7610" spans="2:36" x14ac:dyDescent="0.3">
      <c r="B7610" s="224">
        <v>768700</v>
      </c>
      <c r="C7610" s="209">
        <v>327607</v>
      </c>
      <c r="D7610" s="206">
        <f t="shared" si="755"/>
        <v>0.42618316638480552</v>
      </c>
      <c r="E7610" s="208">
        <f t="shared" si="756"/>
        <v>0.45</v>
      </c>
      <c r="F7610" s="207">
        <v>18018.38</v>
      </c>
      <c r="G7610" s="207">
        <v>26208.560000000001</v>
      </c>
      <c r="H7610" s="207">
        <v>29484.63</v>
      </c>
      <c r="I7610" s="214">
        <f t="shared" si="757"/>
        <v>309301</v>
      </c>
      <c r="J7610" s="211">
        <f t="shared" si="749"/>
        <v>0.40236893456484973</v>
      </c>
      <c r="K7610" s="212">
        <f t="shared" si="750"/>
        <v>0.45</v>
      </c>
      <c r="L7610" s="214">
        <f t="shared" si="751"/>
        <v>17011.555</v>
      </c>
      <c r="M7610" s="213">
        <f t="shared" si="752"/>
        <v>24744.080000000002</v>
      </c>
      <c r="N7610" s="213">
        <f t="shared" si="753"/>
        <v>27837.09</v>
      </c>
      <c r="O7610" s="242">
        <f t="shared" si="754"/>
        <v>0.51520000000007715</v>
      </c>
      <c r="P7610" s="242"/>
      <c r="Q7610" s="179"/>
      <c r="R7610" s="179"/>
      <c r="S7610" s="179"/>
      <c r="T7610" s="179"/>
      <c r="U7610" s="179"/>
      <c r="V7610" s="179"/>
      <c r="W7610" s="179"/>
      <c r="X7610" s="179"/>
      <c r="Y7610" s="179"/>
      <c r="Z7610" s="179"/>
      <c r="AA7610" s="222"/>
      <c r="AB7610" s="222"/>
      <c r="AC7610" s="222"/>
      <c r="AD7610" s="179"/>
      <c r="AE7610" s="179"/>
      <c r="AF7610" s="179"/>
      <c r="AG7610" s="179"/>
      <c r="AH7610" s="179"/>
      <c r="AI7610" s="179"/>
      <c r="AJ7610" s="179"/>
    </row>
    <row r="7611" spans="2:36" x14ac:dyDescent="0.3">
      <c r="B7611" s="224">
        <v>768800</v>
      </c>
      <c r="C7611" s="209">
        <v>327652</v>
      </c>
      <c r="D7611" s="206">
        <f t="shared" si="755"/>
        <v>0.42618626430801249</v>
      </c>
      <c r="E7611" s="208">
        <f t="shared" si="756"/>
        <v>0.45</v>
      </c>
      <c r="F7611" s="207">
        <v>18020.86</v>
      </c>
      <c r="G7611" s="207">
        <v>26212.16</v>
      </c>
      <c r="H7611" s="207">
        <v>29488.68</v>
      </c>
      <c r="I7611" s="214">
        <f t="shared" si="757"/>
        <v>309346</v>
      </c>
      <c r="J7611" s="211">
        <f t="shared" ref="J7611:J7674" si="758">I7611/$B7611</f>
        <v>0.40237513007284081</v>
      </c>
      <c r="K7611" s="212">
        <f t="shared" ref="K7611:K7674" si="759">(I7611-I7610)/($B7611-$B7610)</f>
        <v>0.45</v>
      </c>
      <c r="L7611" s="214">
        <f t="shared" si="751"/>
        <v>17014.03</v>
      </c>
      <c r="M7611" s="213">
        <f t="shared" si="752"/>
        <v>24747.68</v>
      </c>
      <c r="N7611" s="213">
        <f t="shared" si="753"/>
        <v>27841.14</v>
      </c>
      <c r="O7611" s="242">
        <f t="shared" si="754"/>
        <v>0.51529999999977005</v>
      </c>
      <c r="P7611" s="242"/>
      <c r="Q7611" s="179"/>
      <c r="R7611" s="179"/>
      <c r="S7611" s="179"/>
      <c r="T7611" s="179"/>
      <c r="U7611" s="179"/>
      <c r="V7611" s="179"/>
      <c r="W7611" s="179"/>
      <c r="X7611" s="179"/>
      <c r="Y7611" s="179"/>
      <c r="Z7611" s="179"/>
      <c r="AA7611" s="222"/>
      <c r="AB7611" s="222"/>
      <c r="AC7611" s="222"/>
      <c r="AD7611" s="179"/>
      <c r="AE7611" s="179"/>
      <c r="AF7611" s="179"/>
      <c r="AG7611" s="179"/>
      <c r="AH7611" s="179"/>
      <c r="AI7611" s="179"/>
      <c r="AJ7611" s="179"/>
    </row>
    <row r="7612" spans="2:36" x14ac:dyDescent="0.3">
      <c r="B7612" s="224">
        <v>768900</v>
      </c>
      <c r="C7612" s="209">
        <v>327697</v>
      </c>
      <c r="D7612" s="206">
        <f t="shared" si="755"/>
        <v>0.42618936142541292</v>
      </c>
      <c r="E7612" s="208">
        <f t="shared" si="756"/>
        <v>0.45</v>
      </c>
      <c r="F7612" s="207">
        <v>18023.330000000002</v>
      </c>
      <c r="G7612" s="207">
        <v>26215.759999999998</v>
      </c>
      <c r="H7612" s="207">
        <v>29492.73</v>
      </c>
      <c r="I7612" s="214">
        <f t="shared" si="757"/>
        <v>309391</v>
      </c>
      <c r="J7612" s="211">
        <f t="shared" si="758"/>
        <v>0.40238132396930681</v>
      </c>
      <c r="K7612" s="212">
        <f t="shared" si="759"/>
        <v>0.45</v>
      </c>
      <c r="L7612" s="214">
        <f t="shared" si="751"/>
        <v>17016.505000000001</v>
      </c>
      <c r="M7612" s="213">
        <f t="shared" si="752"/>
        <v>24751.279999999999</v>
      </c>
      <c r="N7612" s="213">
        <f t="shared" si="753"/>
        <v>27845.19</v>
      </c>
      <c r="O7612" s="242">
        <f t="shared" si="754"/>
        <v>0.51519999999996802</v>
      </c>
      <c r="P7612" s="242"/>
      <c r="Q7612" s="179"/>
      <c r="R7612" s="179"/>
      <c r="S7612" s="179"/>
      <c r="T7612" s="179"/>
      <c r="U7612" s="179"/>
      <c r="V7612" s="179"/>
      <c r="W7612" s="179"/>
      <c r="X7612" s="179"/>
      <c r="Y7612" s="179"/>
      <c r="Z7612" s="179"/>
      <c r="AA7612" s="222"/>
      <c r="AB7612" s="222"/>
      <c r="AC7612" s="222"/>
      <c r="AD7612" s="179"/>
      <c r="AE7612" s="179"/>
      <c r="AF7612" s="179"/>
      <c r="AG7612" s="179"/>
      <c r="AH7612" s="179"/>
      <c r="AI7612" s="179"/>
      <c r="AJ7612" s="179"/>
    </row>
    <row r="7613" spans="2:36" x14ac:dyDescent="0.3">
      <c r="B7613" s="224">
        <v>769000</v>
      </c>
      <c r="C7613" s="209">
        <v>327742</v>
      </c>
      <c r="D7613" s="206">
        <f t="shared" si="755"/>
        <v>0.42619245773732117</v>
      </c>
      <c r="E7613" s="208">
        <f t="shared" si="756"/>
        <v>0.45</v>
      </c>
      <c r="F7613" s="207">
        <v>18025.810000000001</v>
      </c>
      <c r="G7613" s="207">
        <v>26219.360000000001</v>
      </c>
      <c r="H7613" s="207">
        <v>29496.78</v>
      </c>
      <c r="I7613" s="214">
        <f t="shared" si="757"/>
        <v>309436</v>
      </c>
      <c r="J7613" s="211">
        <f t="shared" si="758"/>
        <v>0.40238751625487645</v>
      </c>
      <c r="K7613" s="212">
        <f t="shared" si="759"/>
        <v>0.45</v>
      </c>
      <c r="L7613" s="214">
        <f t="shared" si="751"/>
        <v>17018.98</v>
      </c>
      <c r="M7613" s="213">
        <f t="shared" si="752"/>
        <v>24754.880000000001</v>
      </c>
      <c r="N7613" s="213">
        <f t="shared" si="753"/>
        <v>27849.239999999998</v>
      </c>
      <c r="O7613" s="242">
        <f t="shared" si="754"/>
        <v>0.51529999999966092</v>
      </c>
      <c r="P7613" s="242"/>
      <c r="Q7613" s="179"/>
      <c r="R7613" s="179"/>
      <c r="S7613" s="179"/>
      <c r="T7613" s="179"/>
      <c r="U7613" s="179"/>
      <c r="V7613" s="179"/>
      <c r="W7613" s="179"/>
      <c r="X7613" s="179"/>
      <c r="Y7613" s="179"/>
      <c r="Z7613" s="179"/>
      <c r="AA7613" s="222"/>
      <c r="AB7613" s="222"/>
      <c r="AC7613" s="222"/>
      <c r="AD7613" s="179"/>
      <c r="AE7613" s="179"/>
      <c r="AF7613" s="179"/>
      <c r="AG7613" s="179"/>
      <c r="AH7613" s="179"/>
      <c r="AI7613" s="179"/>
      <c r="AJ7613" s="179"/>
    </row>
    <row r="7614" spans="2:36" x14ac:dyDescent="0.3">
      <c r="B7614" s="224">
        <v>769100</v>
      </c>
      <c r="C7614" s="209">
        <v>327787</v>
      </c>
      <c r="D7614" s="206">
        <f t="shared" si="755"/>
        <v>0.42619555324405151</v>
      </c>
      <c r="E7614" s="208">
        <f t="shared" si="756"/>
        <v>0.45</v>
      </c>
      <c r="F7614" s="207">
        <v>18028.28</v>
      </c>
      <c r="G7614" s="207">
        <v>26222.959999999999</v>
      </c>
      <c r="H7614" s="207">
        <v>29500.83</v>
      </c>
      <c r="I7614" s="214">
        <f t="shared" si="757"/>
        <v>309481</v>
      </c>
      <c r="J7614" s="211">
        <f t="shared" si="758"/>
        <v>0.40239370693017812</v>
      </c>
      <c r="K7614" s="212">
        <f t="shared" si="759"/>
        <v>0.45</v>
      </c>
      <c r="L7614" s="214">
        <f t="shared" ref="L7614:L7677" si="760">I7614*5.5%</f>
        <v>17021.455000000002</v>
      </c>
      <c r="M7614" s="213">
        <f t="shared" ref="M7614:M7677" si="761">I7614*8%</f>
        <v>24758.48</v>
      </c>
      <c r="N7614" s="213">
        <f t="shared" ref="N7614:N7677" si="762">I7614*9%</f>
        <v>27853.289999999997</v>
      </c>
      <c r="O7614" s="242">
        <f t="shared" si="754"/>
        <v>0.51520000000044097</v>
      </c>
      <c r="P7614" s="242"/>
      <c r="Q7614" s="179"/>
      <c r="R7614" s="179"/>
      <c r="S7614" s="179"/>
      <c r="T7614" s="179"/>
      <c r="U7614" s="179"/>
      <c r="V7614" s="179"/>
      <c r="W7614" s="179"/>
      <c r="X7614" s="179"/>
      <c r="Y7614" s="179"/>
      <c r="Z7614" s="179"/>
      <c r="AA7614" s="222"/>
      <c r="AB7614" s="222"/>
      <c r="AC7614" s="222"/>
      <c r="AD7614" s="179"/>
      <c r="AE7614" s="179"/>
      <c r="AF7614" s="179"/>
      <c r="AG7614" s="179"/>
      <c r="AH7614" s="179"/>
      <c r="AI7614" s="179"/>
      <c r="AJ7614" s="179"/>
    </row>
    <row r="7615" spans="2:36" x14ac:dyDescent="0.3">
      <c r="B7615" s="224">
        <v>769200</v>
      </c>
      <c r="C7615" s="209">
        <v>327832</v>
      </c>
      <c r="D7615" s="206">
        <f t="shared" si="755"/>
        <v>0.42619864794591783</v>
      </c>
      <c r="E7615" s="208">
        <f t="shared" si="756"/>
        <v>0.45</v>
      </c>
      <c r="F7615" s="207">
        <v>18030.759999999998</v>
      </c>
      <c r="G7615" s="207">
        <v>26226.560000000001</v>
      </c>
      <c r="H7615" s="207">
        <v>29504.880000000001</v>
      </c>
      <c r="I7615" s="214">
        <f t="shared" si="757"/>
        <v>309526</v>
      </c>
      <c r="J7615" s="211">
        <f t="shared" si="758"/>
        <v>0.40239989599583981</v>
      </c>
      <c r="K7615" s="212">
        <f t="shared" si="759"/>
        <v>0.45</v>
      </c>
      <c r="L7615" s="214">
        <f t="shared" si="760"/>
        <v>17023.93</v>
      </c>
      <c r="M7615" s="213">
        <f t="shared" si="761"/>
        <v>24762.080000000002</v>
      </c>
      <c r="N7615" s="213">
        <f t="shared" si="762"/>
        <v>27857.34</v>
      </c>
      <c r="O7615" s="242">
        <f t="shared" si="754"/>
        <v>0.51530000000013387</v>
      </c>
      <c r="P7615" s="242"/>
      <c r="Q7615" s="179"/>
      <c r="R7615" s="179"/>
      <c r="S7615" s="179"/>
      <c r="T7615" s="179"/>
      <c r="U7615" s="179"/>
      <c r="V7615" s="179"/>
      <c r="W7615" s="179"/>
      <c r="X7615" s="179"/>
      <c r="Y7615" s="179"/>
      <c r="Z7615" s="179"/>
      <c r="AA7615" s="222"/>
      <c r="AB7615" s="222"/>
      <c r="AC7615" s="222"/>
      <c r="AD7615" s="179"/>
      <c r="AE7615" s="179"/>
      <c r="AF7615" s="179"/>
      <c r="AG7615" s="179"/>
      <c r="AH7615" s="179"/>
      <c r="AI7615" s="179"/>
      <c r="AJ7615" s="179"/>
    </row>
    <row r="7616" spans="2:36" x14ac:dyDescent="0.3">
      <c r="B7616" s="224">
        <v>769300</v>
      </c>
      <c r="C7616" s="209">
        <v>327877</v>
      </c>
      <c r="D7616" s="206">
        <f t="shared" si="755"/>
        <v>0.42620174184323412</v>
      </c>
      <c r="E7616" s="208">
        <f t="shared" si="756"/>
        <v>0.45</v>
      </c>
      <c r="F7616" s="207">
        <v>18033.23</v>
      </c>
      <c r="G7616" s="207">
        <v>26230.16</v>
      </c>
      <c r="H7616" s="207">
        <v>29508.93</v>
      </c>
      <c r="I7616" s="214">
        <f t="shared" si="757"/>
        <v>309571</v>
      </c>
      <c r="J7616" s="211">
        <f t="shared" si="758"/>
        <v>0.40240608345248929</v>
      </c>
      <c r="K7616" s="212">
        <f t="shared" si="759"/>
        <v>0.45</v>
      </c>
      <c r="L7616" s="214">
        <f t="shared" si="760"/>
        <v>17026.404999999999</v>
      </c>
      <c r="M7616" s="213">
        <f t="shared" si="761"/>
        <v>24765.68</v>
      </c>
      <c r="N7616" s="213">
        <f t="shared" si="762"/>
        <v>27861.39</v>
      </c>
      <c r="O7616" s="242">
        <f t="shared" si="754"/>
        <v>0.51519999999974975</v>
      </c>
      <c r="P7616" s="242"/>
      <c r="Q7616" s="179"/>
      <c r="R7616" s="179"/>
      <c r="S7616" s="179"/>
      <c r="T7616" s="179"/>
      <c r="U7616" s="179"/>
      <c r="V7616" s="179"/>
      <c r="W7616" s="179"/>
      <c r="X7616" s="179"/>
      <c r="Y7616" s="179"/>
      <c r="Z7616" s="179"/>
      <c r="AA7616" s="222"/>
      <c r="AB7616" s="222"/>
      <c r="AC7616" s="222"/>
      <c r="AD7616" s="179"/>
      <c r="AE7616" s="179"/>
      <c r="AF7616" s="179"/>
      <c r="AG7616" s="179"/>
      <c r="AH7616" s="179"/>
      <c r="AI7616" s="179"/>
      <c r="AJ7616" s="179"/>
    </row>
    <row r="7617" spans="2:36" x14ac:dyDescent="0.3">
      <c r="B7617" s="224">
        <v>769400</v>
      </c>
      <c r="C7617" s="209">
        <v>327922</v>
      </c>
      <c r="D7617" s="206">
        <f t="shared" si="755"/>
        <v>0.426204834936314</v>
      </c>
      <c r="E7617" s="208">
        <f t="shared" si="756"/>
        <v>0.45</v>
      </c>
      <c r="F7617" s="207">
        <v>18035.71</v>
      </c>
      <c r="G7617" s="207">
        <v>26233.759999999998</v>
      </c>
      <c r="H7617" s="207">
        <v>29512.98</v>
      </c>
      <c r="I7617" s="214">
        <f t="shared" si="757"/>
        <v>309616</v>
      </c>
      <c r="J7617" s="211">
        <f t="shared" si="758"/>
        <v>0.40241226930075386</v>
      </c>
      <c r="K7617" s="212">
        <f t="shared" si="759"/>
        <v>0.45</v>
      </c>
      <c r="L7617" s="214">
        <f t="shared" si="760"/>
        <v>17028.88</v>
      </c>
      <c r="M7617" s="213">
        <f t="shared" si="761"/>
        <v>24769.279999999999</v>
      </c>
      <c r="N7617" s="213">
        <f t="shared" si="762"/>
        <v>27865.439999999999</v>
      </c>
      <c r="O7617" s="242">
        <f t="shared" si="754"/>
        <v>0.51530000000002474</v>
      </c>
      <c r="P7617" s="242"/>
      <c r="Q7617" s="179"/>
      <c r="R7617" s="179"/>
      <c r="S7617" s="179"/>
      <c r="T7617" s="179"/>
      <c r="U7617" s="179"/>
      <c r="V7617" s="179"/>
      <c r="W7617" s="179"/>
      <c r="X7617" s="179"/>
      <c r="Y7617" s="179"/>
      <c r="Z7617" s="179"/>
      <c r="AA7617" s="222"/>
      <c r="AB7617" s="222"/>
      <c r="AC7617" s="222"/>
      <c r="AD7617" s="179"/>
      <c r="AE7617" s="179"/>
      <c r="AF7617" s="179"/>
      <c r="AG7617" s="179"/>
      <c r="AH7617" s="179"/>
      <c r="AI7617" s="179"/>
      <c r="AJ7617" s="179"/>
    </row>
    <row r="7618" spans="2:36" x14ac:dyDescent="0.3">
      <c r="B7618" s="224">
        <v>769500</v>
      </c>
      <c r="C7618" s="209">
        <v>327967</v>
      </c>
      <c r="D7618" s="206">
        <f t="shared" si="755"/>
        <v>0.42620792722547107</v>
      </c>
      <c r="E7618" s="208">
        <f t="shared" si="756"/>
        <v>0.45</v>
      </c>
      <c r="F7618" s="207">
        <v>18038.18</v>
      </c>
      <c r="G7618" s="207">
        <v>26237.360000000001</v>
      </c>
      <c r="H7618" s="207">
        <v>29517.03</v>
      </c>
      <c r="I7618" s="214">
        <f t="shared" si="757"/>
        <v>309661</v>
      </c>
      <c r="J7618" s="211">
        <f t="shared" si="758"/>
        <v>0.40241845354126055</v>
      </c>
      <c r="K7618" s="212">
        <f t="shared" si="759"/>
        <v>0.45</v>
      </c>
      <c r="L7618" s="214">
        <f t="shared" si="760"/>
        <v>17031.355</v>
      </c>
      <c r="M7618" s="213">
        <f t="shared" si="761"/>
        <v>24772.880000000001</v>
      </c>
      <c r="N7618" s="213">
        <f t="shared" si="762"/>
        <v>27869.489999999998</v>
      </c>
      <c r="O7618" s="242">
        <f t="shared" si="754"/>
        <v>0.51519999999964061</v>
      </c>
      <c r="P7618" s="242"/>
      <c r="Q7618" s="179"/>
      <c r="R7618" s="179"/>
      <c r="S7618" s="179"/>
      <c r="T7618" s="179"/>
      <c r="U7618" s="179"/>
      <c r="V7618" s="179"/>
      <c r="W7618" s="179"/>
      <c r="X7618" s="179"/>
      <c r="Y7618" s="179"/>
      <c r="Z7618" s="179"/>
      <c r="AA7618" s="222"/>
      <c r="AB7618" s="222"/>
      <c r="AC7618" s="222"/>
      <c r="AD7618" s="179"/>
      <c r="AE7618" s="179"/>
      <c r="AF7618" s="179"/>
      <c r="AG7618" s="179"/>
      <c r="AH7618" s="179"/>
      <c r="AI7618" s="179"/>
      <c r="AJ7618" s="179"/>
    </row>
    <row r="7619" spans="2:36" x14ac:dyDescent="0.3">
      <c r="B7619" s="224">
        <v>769600</v>
      </c>
      <c r="C7619" s="209">
        <v>328012</v>
      </c>
      <c r="D7619" s="206">
        <f t="shared" si="755"/>
        <v>0.42621101871101869</v>
      </c>
      <c r="E7619" s="208">
        <f t="shared" si="756"/>
        <v>0.45</v>
      </c>
      <c r="F7619" s="207">
        <v>18040.66</v>
      </c>
      <c r="G7619" s="207">
        <v>26240.959999999999</v>
      </c>
      <c r="H7619" s="207">
        <v>29521.08</v>
      </c>
      <c r="I7619" s="214">
        <f t="shared" si="757"/>
        <v>309706</v>
      </c>
      <c r="J7619" s="211">
        <f t="shared" si="758"/>
        <v>0.4024246361746362</v>
      </c>
      <c r="K7619" s="212">
        <f t="shared" si="759"/>
        <v>0.45</v>
      </c>
      <c r="L7619" s="214">
        <f t="shared" si="760"/>
        <v>17033.830000000002</v>
      </c>
      <c r="M7619" s="213">
        <f t="shared" si="761"/>
        <v>24776.48</v>
      </c>
      <c r="N7619" s="213">
        <f t="shared" si="762"/>
        <v>27873.539999999997</v>
      </c>
      <c r="O7619" s="242">
        <f t="shared" si="754"/>
        <v>0.5152999999999156</v>
      </c>
      <c r="P7619" s="242"/>
      <c r="Q7619" s="179"/>
      <c r="R7619" s="179"/>
      <c r="S7619" s="179"/>
      <c r="T7619" s="179"/>
      <c r="U7619" s="179"/>
      <c r="V7619" s="179"/>
      <c r="W7619" s="179"/>
      <c r="X7619" s="179"/>
      <c r="Y7619" s="179"/>
      <c r="Z7619" s="179"/>
      <c r="AA7619" s="222"/>
      <c r="AB7619" s="222"/>
      <c r="AC7619" s="222"/>
      <c r="AD7619" s="179"/>
      <c r="AE7619" s="179"/>
      <c r="AF7619" s="179"/>
      <c r="AG7619" s="179"/>
      <c r="AH7619" s="179"/>
      <c r="AI7619" s="179"/>
      <c r="AJ7619" s="179"/>
    </row>
    <row r="7620" spans="2:36" x14ac:dyDescent="0.3">
      <c r="B7620" s="224">
        <v>769700</v>
      </c>
      <c r="C7620" s="209">
        <v>328057</v>
      </c>
      <c r="D7620" s="206">
        <f t="shared" si="755"/>
        <v>0.42621410939327009</v>
      </c>
      <c r="E7620" s="208">
        <f t="shared" si="756"/>
        <v>0.45</v>
      </c>
      <c r="F7620" s="207">
        <v>18043.13</v>
      </c>
      <c r="G7620" s="207">
        <v>26244.560000000001</v>
      </c>
      <c r="H7620" s="207">
        <v>29525.13</v>
      </c>
      <c r="I7620" s="214">
        <f t="shared" si="757"/>
        <v>309751</v>
      </c>
      <c r="J7620" s="211">
        <f t="shared" si="758"/>
        <v>0.40243081720150709</v>
      </c>
      <c r="K7620" s="212">
        <f t="shared" si="759"/>
        <v>0.45</v>
      </c>
      <c r="L7620" s="214">
        <f t="shared" si="760"/>
        <v>17036.305</v>
      </c>
      <c r="M7620" s="213">
        <f t="shared" si="761"/>
        <v>24780.080000000002</v>
      </c>
      <c r="N7620" s="213">
        <f t="shared" si="762"/>
        <v>27877.59</v>
      </c>
      <c r="O7620" s="242">
        <f t="shared" si="754"/>
        <v>0.51520000000007715</v>
      </c>
      <c r="P7620" s="242"/>
      <c r="Q7620" s="179"/>
      <c r="R7620" s="179"/>
      <c r="S7620" s="179"/>
      <c r="T7620" s="179"/>
      <c r="U7620" s="179"/>
      <c r="V7620" s="179"/>
      <c r="W7620" s="179"/>
      <c r="X7620" s="179"/>
      <c r="Y7620" s="179"/>
      <c r="Z7620" s="179"/>
      <c r="AA7620" s="222"/>
      <c r="AB7620" s="222"/>
      <c r="AC7620" s="222"/>
      <c r="AD7620" s="179"/>
      <c r="AE7620" s="179"/>
      <c r="AF7620" s="179"/>
      <c r="AG7620" s="179"/>
      <c r="AH7620" s="179"/>
      <c r="AI7620" s="179"/>
      <c r="AJ7620" s="179"/>
    </row>
    <row r="7621" spans="2:36" x14ac:dyDescent="0.3">
      <c r="B7621" s="224">
        <v>769800</v>
      </c>
      <c r="C7621" s="209">
        <v>328102</v>
      </c>
      <c r="D7621" s="206">
        <f t="shared" si="755"/>
        <v>0.42621719927253832</v>
      </c>
      <c r="E7621" s="208">
        <f t="shared" si="756"/>
        <v>0.45</v>
      </c>
      <c r="F7621" s="207">
        <v>18045.61</v>
      </c>
      <c r="G7621" s="207">
        <v>26248.16</v>
      </c>
      <c r="H7621" s="207">
        <v>29529.18</v>
      </c>
      <c r="I7621" s="214">
        <f t="shared" si="757"/>
        <v>309796</v>
      </c>
      <c r="J7621" s="211">
        <f t="shared" si="758"/>
        <v>0.40243699662249938</v>
      </c>
      <c r="K7621" s="212">
        <f t="shared" si="759"/>
        <v>0.45</v>
      </c>
      <c r="L7621" s="214">
        <f t="shared" si="760"/>
        <v>17038.78</v>
      </c>
      <c r="M7621" s="213">
        <f t="shared" si="761"/>
        <v>24783.68</v>
      </c>
      <c r="N7621" s="213">
        <f t="shared" si="762"/>
        <v>27881.64</v>
      </c>
      <c r="O7621" s="242">
        <f t="shared" ref="O7621:O7684" si="763">(C7621+F7621+H7621-C7620-F7620-H7620)/100</f>
        <v>0.51529999999977005</v>
      </c>
      <c r="P7621" s="242"/>
      <c r="Q7621" s="179"/>
      <c r="R7621" s="179"/>
      <c r="S7621" s="179"/>
      <c r="T7621" s="179"/>
      <c r="U7621" s="179"/>
      <c r="V7621" s="179"/>
      <c r="W7621" s="179"/>
      <c r="X7621" s="179"/>
      <c r="Y7621" s="179"/>
      <c r="Z7621" s="179"/>
      <c r="AA7621" s="222"/>
      <c r="AB7621" s="222"/>
      <c r="AC7621" s="222"/>
      <c r="AD7621" s="179"/>
      <c r="AE7621" s="179"/>
      <c r="AF7621" s="179"/>
      <c r="AG7621" s="179"/>
      <c r="AH7621" s="179"/>
      <c r="AI7621" s="179"/>
      <c r="AJ7621" s="179"/>
    </row>
    <row r="7622" spans="2:36" x14ac:dyDescent="0.3">
      <c r="B7622" s="224">
        <v>769900</v>
      </c>
      <c r="C7622" s="209">
        <v>328147</v>
      </c>
      <c r="D7622" s="206">
        <f t="shared" si="755"/>
        <v>0.42622028834913628</v>
      </c>
      <c r="E7622" s="208">
        <f t="shared" si="756"/>
        <v>0.45</v>
      </c>
      <c r="F7622" s="207">
        <v>18048.080000000002</v>
      </c>
      <c r="G7622" s="207">
        <v>26251.759999999998</v>
      </c>
      <c r="H7622" s="207">
        <v>29533.23</v>
      </c>
      <c r="I7622" s="214">
        <f t="shared" si="757"/>
        <v>309841</v>
      </c>
      <c r="J7622" s="211">
        <f t="shared" si="758"/>
        <v>0.40244317443823874</v>
      </c>
      <c r="K7622" s="212">
        <f t="shared" si="759"/>
        <v>0.45</v>
      </c>
      <c r="L7622" s="214">
        <f t="shared" si="760"/>
        <v>17041.255000000001</v>
      </c>
      <c r="M7622" s="213">
        <f t="shared" si="761"/>
        <v>24787.279999999999</v>
      </c>
      <c r="N7622" s="213">
        <f t="shared" si="762"/>
        <v>27885.69</v>
      </c>
      <c r="O7622" s="242">
        <f t="shared" si="763"/>
        <v>0.51519999999996802</v>
      </c>
      <c r="P7622" s="242"/>
      <c r="Q7622" s="179"/>
      <c r="R7622" s="179"/>
      <c r="S7622" s="179"/>
      <c r="T7622" s="179"/>
      <c r="U7622" s="179"/>
      <c r="V7622" s="179"/>
      <c r="W7622" s="179"/>
      <c r="X7622" s="179"/>
      <c r="Y7622" s="179"/>
      <c r="Z7622" s="179"/>
      <c r="AA7622" s="222"/>
      <c r="AB7622" s="222"/>
      <c r="AC7622" s="222"/>
      <c r="AD7622" s="179"/>
      <c r="AE7622" s="179"/>
      <c r="AF7622" s="179"/>
      <c r="AG7622" s="179"/>
      <c r="AH7622" s="179"/>
      <c r="AI7622" s="179"/>
      <c r="AJ7622" s="179"/>
    </row>
    <row r="7623" spans="2:36" x14ac:dyDescent="0.3">
      <c r="B7623" s="224">
        <v>770000</v>
      </c>
      <c r="C7623" s="209">
        <v>328192</v>
      </c>
      <c r="D7623" s="206">
        <f t="shared" si="755"/>
        <v>0.42622337662337662</v>
      </c>
      <c r="E7623" s="208">
        <f t="shared" si="756"/>
        <v>0.45</v>
      </c>
      <c r="F7623" s="207">
        <v>18050.560000000001</v>
      </c>
      <c r="G7623" s="207">
        <v>26255.360000000001</v>
      </c>
      <c r="H7623" s="207">
        <v>29537.279999999999</v>
      </c>
      <c r="I7623" s="214">
        <f t="shared" si="757"/>
        <v>309886</v>
      </c>
      <c r="J7623" s="211">
        <f t="shared" si="758"/>
        <v>0.40244935064935067</v>
      </c>
      <c r="K7623" s="212">
        <f t="shared" si="759"/>
        <v>0.45</v>
      </c>
      <c r="L7623" s="214">
        <f t="shared" si="760"/>
        <v>17043.73</v>
      </c>
      <c r="M7623" s="213">
        <f t="shared" si="761"/>
        <v>24790.880000000001</v>
      </c>
      <c r="N7623" s="213">
        <f t="shared" si="762"/>
        <v>27889.739999999998</v>
      </c>
      <c r="O7623" s="242">
        <f t="shared" si="763"/>
        <v>0.51529999999966092</v>
      </c>
      <c r="P7623" s="242"/>
      <c r="Q7623" s="179"/>
      <c r="R7623" s="179"/>
      <c r="S7623" s="179"/>
      <c r="T7623" s="179"/>
      <c r="U7623" s="179"/>
      <c r="V7623" s="179"/>
      <c r="W7623" s="179"/>
      <c r="X7623" s="179"/>
      <c r="Y7623" s="179"/>
      <c r="Z7623" s="179"/>
      <c r="AA7623" s="222"/>
      <c r="AB7623" s="222"/>
      <c r="AC7623" s="222"/>
      <c r="AD7623" s="179"/>
      <c r="AE7623" s="179"/>
      <c r="AF7623" s="179"/>
      <c r="AG7623" s="179"/>
      <c r="AH7623" s="179"/>
      <c r="AI7623" s="179"/>
      <c r="AJ7623" s="179"/>
    </row>
    <row r="7624" spans="2:36" x14ac:dyDescent="0.3">
      <c r="B7624" s="224">
        <v>770100</v>
      </c>
      <c r="C7624" s="209">
        <v>328237</v>
      </c>
      <c r="D7624" s="206">
        <f t="shared" si="755"/>
        <v>0.42622646409557202</v>
      </c>
      <c r="E7624" s="208">
        <f t="shared" si="756"/>
        <v>0.45</v>
      </c>
      <c r="F7624" s="207">
        <v>18053.03</v>
      </c>
      <c r="G7624" s="207">
        <v>26258.959999999999</v>
      </c>
      <c r="H7624" s="207">
        <v>29541.33</v>
      </c>
      <c r="I7624" s="214">
        <f t="shared" si="757"/>
        <v>309931</v>
      </c>
      <c r="J7624" s="211">
        <f t="shared" si="758"/>
        <v>0.40245552525646022</v>
      </c>
      <c r="K7624" s="212">
        <f t="shared" si="759"/>
        <v>0.45</v>
      </c>
      <c r="L7624" s="214">
        <f t="shared" si="760"/>
        <v>17046.205000000002</v>
      </c>
      <c r="M7624" s="213">
        <f t="shared" si="761"/>
        <v>24794.48</v>
      </c>
      <c r="N7624" s="213">
        <f t="shared" si="762"/>
        <v>27893.789999999997</v>
      </c>
      <c r="O7624" s="242">
        <f t="shared" si="763"/>
        <v>0.51520000000044097</v>
      </c>
      <c r="P7624" s="242"/>
      <c r="Q7624" s="179"/>
      <c r="R7624" s="179"/>
      <c r="S7624" s="179"/>
      <c r="T7624" s="179"/>
      <c r="U7624" s="179"/>
      <c r="V7624" s="179"/>
      <c r="W7624" s="179"/>
      <c r="X7624" s="179"/>
      <c r="Y7624" s="179"/>
      <c r="Z7624" s="179"/>
      <c r="AA7624" s="222"/>
      <c r="AB7624" s="222"/>
      <c r="AC7624" s="222"/>
      <c r="AD7624" s="179"/>
      <c r="AE7624" s="179"/>
      <c r="AF7624" s="179"/>
      <c r="AG7624" s="179"/>
      <c r="AH7624" s="179"/>
      <c r="AI7624" s="179"/>
      <c r="AJ7624" s="179"/>
    </row>
    <row r="7625" spans="2:36" x14ac:dyDescent="0.3">
      <c r="B7625" s="224">
        <v>770200</v>
      </c>
      <c r="C7625" s="209">
        <v>328282</v>
      </c>
      <c r="D7625" s="206">
        <f t="shared" si="755"/>
        <v>0.4262295507660348</v>
      </c>
      <c r="E7625" s="208">
        <f t="shared" si="756"/>
        <v>0.45</v>
      </c>
      <c r="F7625" s="207">
        <v>18055.509999999998</v>
      </c>
      <c r="G7625" s="207">
        <v>26262.560000000001</v>
      </c>
      <c r="H7625" s="207">
        <v>29545.38</v>
      </c>
      <c r="I7625" s="214">
        <f t="shared" si="757"/>
        <v>309976</v>
      </c>
      <c r="J7625" s="211">
        <f t="shared" si="758"/>
        <v>0.40246169826019218</v>
      </c>
      <c r="K7625" s="212">
        <f t="shared" si="759"/>
        <v>0.45</v>
      </c>
      <c r="L7625" s="214">
        <f t="shared" si="760"/>
        <v>17048.68</v>
      </c>
      <c r="M7625" s="213">
        <f t="shared" si="761"/>
        <v>24798.080000000002</v>
      </c>
      <c r="N7625" s="213">
        <f t="shared" si="762"/>
        <v>27897.84</v>
      </c>
      <c r="O7625" s="242">
        <f t="shared" si="763"/>
        <v>0.51530000000013387</v>
      </c>
      <c r="P7625" s="242"/>
      <c r="Q7625" s="179"/>
      <c r="R7625" s="179"/>
      <c r="S7625" s="179"/>
      <c r="T7625" s="179"/>
      <c r="U7625" s="179"/>
      <c r="V7625" s="179"/>
      <c r="W7625" s="179"/>
      <c r="X7625" s="179"/>
      <c r="Y7625" s="179"/>
      <c r="Z7625" s="179"/>
      <c r="AA7625" s="222"/>
      <c r="AB7625" s="222"/>
      <c r="AC7625" s="222"/>
      <c r="AD7625" s="179"/>
      <c r="AE7625" s="179"/>
      <c r="AF7625" s="179"/>
      <c r="AG7625" s="179"/>
      <c r="AH7625" s="179"/>
      <c r="AI7625" s="179"/>
      <c r="AJ7625" s="179"/>
    </row>
    <row r="7626" spans="2:36" x14ac:dyDescent="0.3">
      <c r="B7626" s="224">
        <v>770300</v>
      </c>
      <c r="C7626" s="209">
        <v>328327</v>
      </c>
      <c r="D7626" s="206">
        <f t="shared" si="755"/>
        <v>0.42623263663507727</v>
      </c>
      <c r="E7626" s="208">
        <f t="shared" si="756"/>
        <v>0.45</v>
      </c>
      <c r="F7626" s="207">
        <v>18057.98</v>
      </c>
      <c r="G7626" s="207">
        <v>26266.16</v>
      </c>
      <c r="H7626" s="207">
        <v>29549.43</v>
      </c>
      <c r="I7626" s="214">
        <f t="shared" si="757"/>
        <v>310021</v>
      </c>
      <c r="J7626" s="211">
        <f t="shared" si="758"/>
        <v>0.40246786966117098</v>
      </c>
      <c r="K7626" s="212">
        <f t="shared" si="759"/>
        <v>0.45</v>
      </c>
      <c r="L7626" s="214">
        <f t="shared" si="760"/>
        <v>17051.154999999999</v>
      </c>
      <c r="M7626" s="213">
        <f t="shared" si="761"/>
        <v>24801.68</v>
      </c>
      <c r="N7626" s="213">
        <f t="shared" si="762"/>
        <v>27901.89</v>
      </c>
      <c r="O7626" s="242">
        <f t="shared" si="763"/>
        <v>0.51519999999974975</v>
      </c>
      <c r="P7626" s="242"/>
      <c r="Q7626" s="179"/>
      <c r="R7626" s="179"/>
      <c r="S7626" s="179"/>
      <c r="T7626" s="179"/>
      <c r="U7626" s="179"/>
      <c r="V7626" s="179"/>
      <c r="W7626" s="179"/>
      <c r="X7626" s="179"/>
      <c r="Y7626" s="179"/>
      <c r="Z7626" s="179"/>
      <c r="AA7626" s="222"/>
      <c r="AB7626" s="222"/>
      <c r="AC7626" s="222"/>
      <c r="AD7626" s="179"/>
      <c r="AE7626" s="179"/>
      <c r="AF7626" s="179"/>
      <c r="AG7626" s="179"/>
      <c r="AH7626" s="179"/>
      <c r="AI7626" s="179"/>
      <c r="AJ7626" s="179"/>
    </row>
    <row r="7627" spans="2:36" x14ac:dyDescent="0.3">
      <c r="B7627" s="224">
        <v>770400</v>
      </c>
      <c r="C7627" s="209">
        <v>328372</v>
      </c>
      <c r="D7627" s="206">
        <f t="shared" si="755"/>
        <v>0.42623572170301144</v>
      </c>
      <c r="E7627" s="208">
        <f t="shared" si="756"/>
        <v>0.45</v>
      </c>
      <c r="F7627" s="207">
        <v>18060.46</v>
      </c>
      <c r="G7627" s="207">
        <v>26269.759999999998</v>
      </c>
      <c r="H7627" s="207">
        <v>29553.48</v>
      </c>
      <c r="I7627" s="214">
        <f t="shared" si="757"/>
        <v>310066</v>
      </c>
      <c r="J7627" s="211">
        <f t="shared" si="758"/>
        <v>0.40247403946002075</v>
      </c>
      <c r="K7627" s="212">
        <f t="shared" si="759"/>
        <v>0.45</v>
      </c>
      <c r="L7627" s="214">
        <f t="shared" si="760"/>
        <v>17053.63</v>
      </c>
      <c r="M7627" s="213">
        <f t="shared" si="761"/>
        <v>24805.279999999999</v>
      </c>
      <c r="N7627" s="213">
        <f t="shared" si="762"/>
        <v>27905.94</v>
      </c>
      <c r="O7627" s="242">
        <f t="shared" si="763"/>
        <v>0.51530000000002474</v>
      </c>
      <c r="P7627" s="242"/>
      <c r="Q7627" s="179"/>
      <c r="R7627" s="179"/>
      <c r="S7627" s="179"/>
      <c r="T7627" s="179"/>
      <c r="U7627" s="179"/>
      <c r="V7627" s="179"/>
      <c r="W7627" s="179"/>
      <c r="X7627" s="179"/>
      <c r="Y7627" s="179"/>
      <c r="Z7627" s="179"/>
      <c r="AA7627" s="222"/>
      <c r="AB7627" s="222"/>
      <c r="AC7627" s="222"/>
      <c r="AD7627" s="179"/>
      <c r="AE7627" s="179"/>
      <c r="AF7627" s="179"/>
      <c r="AG7627" s="179"/>
      <c r="AH7627" s="179"/>
      <c r="AI7627" s="179"/>
      <c r="AJ7627" s="179"/>
    </row>
    <row r="7628" spans="2:36" x14ac:dyDescent="0.3">
      <c r="B7628" s="224">
        <v>770500</v>
      </c>
      <c r="C7628" s="209">
        <v>328417</v>
      </c>
      <c r="D7628" s="206">
        <f t="shared" si="755"/>
        <v>0.42623880597014924</v>
      </c>
      <c r="E7628" s="208">
        <f t="shared" si="756"/>
        <v>0.45</v>
      </c>
      <c r="F7628" s="207">
        <v>18062.93</v>
      </c>
      <c r="G7628" s="207">
        <v>26273.360000000001</v>
      </c>
      <c r="H7628" s="207">
        <v>29557.53</v>
      </c>
      <c r="I7628" s="214">
        <f t="shared" si="757"/>
        <v>310111</v>
      </c>
      <c r="J7628" s="211">
        <f t="shared" si="758"/>
        <v>0.40248020765736536</v>
      </c>
      <c r="K7628" s="212">
        <f t="shared" si="759"/>
        <v>0.45</v>
      </c>
      <c r="L7628" s="214">
        <f t="shared" si="760"/>
        <v>17056.105</v>
      </c>
      <c r="M7628" s="213">
        <f t="shared" si="761"/>
        <v>24808.880000000001</v>
      </c>
      <c r="N7628" s="213">
        <f t="shared" si="762"/>
        <v>27909.989999999998</v>
      </c>
      <c r="O7628" s="242">
        <f t="shared" si="763"/>
        <v>0.51519999999964061</v>
      </c>
      <c r="P7628" s="242"/>
      <c r="Q7628" s="179"/>
      <c r="R7628" s="179"/>
      <c r="S7628" s="179"/>
      <c r="T7628" s="179"/>
      <c r="U7628" s="179"/>
      <c r="V7628" s="179"/>
      <c r="W7628" s="179"/>
      <c r="X7628" s="179"/>
      <c r="Y7628" s="179"/>
      <c r="Z7628" s="179"/>
      <c r="AA7628" s="222"/>
      <c r="AB7628" s="222"/>
      <c r="AC7628" s="222"/>
      <c r="AD7628" s="179"/>
      <c r="AE7628" s="179"/>
      <c r="AF7628" s="179"/>
      <c r="AG7628" s="179"/>
      <c r="AH7628" s="179"/>
      <c r="AI7628" s="179"/>
      <c r="AJ7628" s="179"/>
    </row>
    <row r="7629" spans="2:36" x14ac:dyDescent="0.3">
      <c r="B7629" s="224">
        <v>770600</v>
      </c>
      <c r="C7629" s="209">
        <v>328462</v>
      </c>
      <c r="D7629" s="206">
        <f t="shared" si="755"/>
        <v>0.42624188943680247</v>
      </c>
      <c r="E7629" s="208">
        <f t="shared" si="756"/>
        <v>0.45</v>
      </c>
      <c r="F7629" s="207">
        <v>18065.41</v>
      </c>
      <c r="G7629" s="207">
        <v>26276.959999999999</v>
      </c>
      <c r="H7629" s="207">
        <v>29561.58</v>
      </c>
      <c r="I7629" s="214">
        <f t="shared" si="757"/>
        <v>310156</v>
      </c>
      <c r="J7629" s="211">
        <f t="shared" si="758"/>
        <v>0.40248637425382816</v>
      </c>
      <c r="K7629" s="212">
        <f t="shared" si="759"/>
        <v>0.45</v>
      </c>
      <c r="L7629" s="214">
        <f t="shared" si="760"/>
        <v>17058.580000000002</v>
      </c>
      <c r="M7629" s="213">
        <f t="shared" si="761"/>
        <v>24812.48</v>
      </c>
      <c r="N7629" s="213">
        <f t="shared" si="762"/>
        <v>27914.039999999997</v>
      </c>
      <c r="O7629" s="242">
        <f t="shared" si="763"/>
        <v>0.5152999999999156</v>
      </c>
      <c r="P7629" s="242"/>
      <c r="Q7629" s="179"/>
      <c r="R7629" s="179"/>
      <c r="S7629" s="179"/>
      <c r="T7629" s="179"/>
      <c r="U7629" s="179"/>
      <c r="V7629" s="179"/>
      <c r="W7629" s="179"/>
      <c r="X7629" s="179"/>
      <c r="Y7629" s="179"/>
      <c r="Z7629" s="179"/>
      <c r="AA7629" s="222"/>
      <c r="AB7629" s="222"/>
      <c r="AC7629" s="222"/>
      <c r="AD7629" s="179"/>
      <c r="AE7629" s="179"/>
      <c r="AF7629" s="179"/>
      <c r="AG7629" s="179"/>
      <c r="AH7629" s="179"/>
      <c r="AI7629" s="179"/>
      <c r="AJ7629" s="179"/>
    </row>
    <row r="7630" spans="2:36" x14ac:dyDescent="0.3">
      <c r="B7630" s="224">
        <v>770700</v>
      </c>
      <c r="C7630" s="209">
        <v>328507</v>
      </c>
      <c r="D7630" s="206">
        <f t="shared" si="755"/>
        <v>0.42624497210328272</v>
      </c>
      <c r="E7630" s="208">
        <f t="shared" si="756"/>
        <v>0.45</v>
      </c>
      <c r="F7630" s="207">
        <v>18067.88</v>
      </c>
      <c r="G7630" s="207">
        <v>26280.560000000001</v>
      </c>
      <c r="H7630" s="207">
        <v>29565.63</v>
      </c>
      <c r="I7630" s="214">
        <f t="shared" si="757"/>
        <v>310201</v>
      </c>
      <c r="J7630" s="211">
        <f t="shared" si="758"/>
        <v>0.40249253925003242</v>
      </c>
      <c r="K7630" s="212">
        <f t="shared" si="759"/>
        <v>0.45</v>
      </c>
      <c r="L7630" s="214">
        <f t="shared" si="760"/>
        <v>17061.055</v>
      </c>
      <c r="M7630" s="213">
        <f t="shared" si="761"/>
        <v>24816.080000000002</v>
      </c>
      <c r="N7630" s="213">
        <f t="shared" si="762"/>
        <v>27918.09</v>
      </c>
      <c r="O7630" s="242">
        <f t="shared" si="763"/>
        <v>0.51520000000007715</v>
      </c>
      <c r="P7630" s="242"/>
      <c r="Q7630" s="179"/>
      <c r="R7630" s="179"/>
      <c r="S7630" s="179"/>
      <c r="T7630" s="179"/>
      <c r="U7630" s="179"/>
      <c r="V7630" s="179"/>
      <c r="W7630" s="179"/>
      <c r="X7630" s="179"/>
      <c r="Y7630" s="179"/>
      <c r="Z7630" s="179"/>
      <c r="AA7630" s="222"/>
      <c r="AB7630" s="222"/>
      <c r="AC7630" s="222"/>
      <c r="AD7630" s="179"/>
      <c r="AE7630" s="179"/>
      <c r="AF7630" s="179"/>
      <c r="AG7630" s="179"/>
      <c r="AH7630" s="179"/>
      <c r="AI7630" s="179"/>
      <c r="AJ7630" s="179"/>
    </row>
    <row r="7631" spans="2:36" x14ac:dyDescent="0.3">
      <c r="B7631" s="224">
        <v>770800</v>
      </c>
      <c r="C7631" s="209">
        <v>328552</v>
      </c>
      <c r="D7631" s="206">
        <f t="shared" si="755"/>
        <v>0.4262480539699014</v>
      </c>
      <c r="E7631" s="208">
        <f t="shared" si="756"/>
        <v>0.45</v>
      </c>
      <c r="F7631" s="207">
        <v>18070.36</v>
      </c>
      <c r="G7631" s="207">
        <v>26284.16</v>
      </c>
      <c r="H7631" s="207">
        <v>29569.68</v>
      </c>
      <c r="I7631" s="214">
        <f t="shared" si="757"/>
        <v>310246</v>
      </c>
      <c r="J7631" s="211">
        <f t="shared" si="758"/>
        <v>0.40249870264660093</v>
      </c>
      <c r="K7631" s="212">
        <f t="shared" si="759"/>
        <v>0.45</v>
      </c>
      <c r="L7631" s="214">
        <f t="shared" si="760"/>
        <v>17063.53</v>
      </c>
      <c r="M7631" s="213">
        <f t="shared" si="761"/>
        <v>24819.68</v>
      </c>
      <c r="N7631" s="213">
        <f t="shared" si="762"/>
        <v>27922.14</v>
      </c>
      <c r="O7631" s="242">
        <f t="shared" si="763"/>
        <v>0.51529999999977005</v>
      </c>
      <c r="P7631" s="242"/>
      <c r="Q7631" s="179"/>
      <c r="R7631" s="179"/>
      <c r="S7631" s="179"/>
      <c r="T7631" s="179"/>
      <c r="U7631" s="179"/>
      <c r="V7631" s="179"/>
      <c r="W7631" s="179"/>
      <c r="X7631" s="179"/>
      <c r="Y7631" s="179"/>
      <c r="Z7631" s="179"/>
      <c r="AA7631" s="222"/>
      <c r="AB7631" s="222"/>
      <c r="AC7631" s="222"/>
      <c r="AD7631" s="179"/>
      <c r="AE7631" s="179"/>
      <c r="AF7631" s="179"/>
      <c r="AG7631" s="179"/>
      <c r="AH7631" s="179"/>
      <c r="AI7631" s="179"/>
      <c r="AJ7631" s="179"/>
    </row>
    <row r="7632" spans="2:36" x14ac:dyDescent="0.3">
      <c r="B7632" s="224">
        <v>770900</v>
      </c>
      <c r="C7632" s="209">
        <v>328597</v>
      </c>
      <c r="D7632" s="206">
        <f t="shared" si="755"/>
        <v>0.42625113503696976</v>
      </c>
      <c r="E7632" s="208">
        <f t="shared" si="756"/>
        <v>0.45</v>
      </c>
      <c r="F7632" s="207">
        <v>18072.830000000002</v>
      </c>
      <c r="G7632" s="207">
        <v>26287.759999999998</v>
      </c>
      <c r="H7632" s="207">
        <v>29573.73</v>
      </c>
      <c r="I7632" s="214">
        <f t="shared" si="757"/>
        <v>310291</v>
      </c>
      <c r="J7632" s="211">
        <f t="shared" si="758"/>
        <v>0.40250486444415617</v>
      </c>
      <c r="K7632" s="212">
        <f t="shared" si="759"/>
        <v>0.45</v>
      </c>
      <c r="L7632" s="214">
        <f t="shared" si="760"/>
        <v>17066.005000000001</v>
      </c>
      <c r="M7632" s="213">
        <f t="shared" si="761"/>
        <v>24823.279999999999</v>
      </c>
      <c r="N7632" s="213">
        <f t="shared" si="762"/>
        <v>27926.19</v>
      </c>
      <c r="O7632" s="242">
        <f t="shared" si="763"/>
        <v>0.51519999999996802</v>
      </c>
      <c r="P7632" s="242"/>
      <c r="Q7632" s="179"/>
      <c r="R7632" s="179"/>
      <c r="S7632" s="179"/>
      <c r="T7632" s="179"/>
      <c r="U7632" s="179"/>
      <c r="V7632" s="179"/>
      <c r="W7632" s="179"/>
      <c r="X7632" s="179"/>
      <c r="Y7632" s="179"/>
      <c r="Z7632" s="179"/>
      <c r="AA7632" s="222"/>
      <c r="AB7632" s="222"/>
      <c r="AC7632" s="222"/>
      <c r="AD7632" s="179"/>
      <c r="AE7632" s="179"/>
      <c r="AF7632" s="179"/>
      <c r="AG7632" s="179"/>
      <c r="AH7632" s="179"/>
      <c r="AI7632" s="179"/>
      <c r="AJ7632" s="179"/>
    </row>
    <row r="7633" spans="2:36" x14ac:dyDescent="0.3">
      <c r="B7633" s="224">
        <v>771000</v>
      </c>
      <c r="C7633" s="209">
        <v>328642</v>
      </c>
      <c r="D7633" s="206">
        <f t="shared" si="755"/>
        <v>0.42625421530479896</v>
      </c>
      <c r="E7633" s="208">
        <f t="shared" si="756"/>
        <v>0.45</v>
      </c>
      <c r="F7633" s="207">
        <v>18075.310000000001</v>
      </c>
      <c r="G7633" s="207">
        <v>26291.360000000001</v>
      </c>
      <c r="H7633" s="207">
        <v>29577.78</v>
      </c>
      <c r="I7633" s="214">
        <f t="shared" si="757"/>
        <v>310336</v>
      </c>
      <c r="J7633" s="211">
        <f t="shared" si="758"/>
        <v>0.40251102464332034</v>
      </c>
      <c r="K7633" s="212">
        <f t="shared" si="759"/>
        <v>0.45</v>
      </c>
      <c r="L7633" s="214">
        <f t="shared" si="760"/>
        <v>17068.48</v>
      </c>
      <c r="M7633" s="213">
        <f t="shared" si="761"/>
        <v>24826.880000000001</v>
      </c>
      <c r="N7633" s="213">
        <f t="shared" si="762"/>
        <v>27930.239999999998</v>
      </c>
      <c r="O7633" s="242">
        <f t="shared" si="763"/>
        <v>0.51529999999966092</v>
      </c>
      <c r="P7633" s="242"/>
      <c r="Q7633" s="179"/>
      <c r="R7633" s="179"/>
      <c r="S7633" s="179"/>
      <c r="T7633" s="179"/>
      <c r="U7633" s="179"/>
      <c r="V7633" s="179"/>
      <c r="W7633" s="179"/>
      <c r="X7633" s="179"/>
      <c r="Y7633" s="179"/>
      <c r="Z7633" s="179"/>
      <c r="AA7633" s="222"/>
      <c r="AB7633" s="222"/>
      <c r="AC7633" s="222"/>
      <c r="AD7633" s="179"/>
      <c r="AE7633" s="179"/>
      <c r="AF7633" s="179"/>
      <c r="AG7633" s="179"/>
      <c r="AH7633" s="179"/>
      <c r="AI7633" s="179"/>
      <c r="AJ7633" s="179"/>
    </row>
    <row r="7634" spans="2:36" x14ac:dyDescent="0.3">
      <c r="B7634" s="224">
        <v>771100</v>
      </c>
      <c r="C7634" s="209">
        <v>328687</v>
      </c>
      <c r="D7634" s="206">
        <f t="shared" si="755"/>
        <v>0.42625729477369989</v>
      </c>
      <c r="E7634" s="208">
        <f t="shared" si="756"/>
        <v>0.45</v>
      </c>
      <c r="F7634" s="207">
        <v>18077.78</v>
      </c>
      <c r="G7634" s="207">
        <v>26294.959999999999</v>
      </c>
      <c r="H7634" s="207">
        <v>29581.83</v>
      </c>
      <c r="I7634" s="214">
        <f t="shared" si="757"/>
        <v>310381</v>
      </c>
      <c r="J7634" s="211">
        <f t="shared" si="758"/>
        <v>0.40251718324471536</v>
      </c>
      <c r="K7634" s="212">
        <f t="shared" si="759"/>
        <v>0.45</v>
      </c>
      <c r="L7634" s="214">
        <f t="shared" si="760"/>
        <v>17070.955000000002</v>
      </c>
      <c r="M7634" s="213">
        <f t="shared" si="761"/>
        <v>24830.48</v>
      </c>
      <c r="N7634" s="213">
        <f t="shared" si="762"/>
        <v>27934.289999999997</v>
      </c>
      <c r="O7634" s="242">
        <f t="shared" si="763"/>
        <v>0.51520000000044097</v>
      </c>
      <c r="P7634" s="242"/>
      <c r="Q7634" s="179"/>
      <c r="R7634" s="179"/>
      <c r="S7634" s="179"/>
      <c r="T7634" s="179"/>
      <c r="U7634" s="179"/>
      <c r="V7634" s="179"/>
      <c r="W7634" s="179"/>
      <c r="X7634" s="179"/>
      <c r="Y7634" s="179"/>
      <c r="Z7634" s="179"/>
      <c r="AA7634" s="222"/>
      <c r="AB7634" s="222"/>
      <c r="AC7634" s="222"/>
      <c r="AD7634" s="179"/>
      <c r="AE7634" s="179"/>
      <c r="AF7634" s="179"/>
      <c r="AG7634" s="179"/>
      <c r="AH7634" s="179"/>
      <c r="AI7634" s="179"/>
      <c r="AJ7634" s="179"/>
    </row>
    <row r="7635" spans="2:36" x14ac:dyDescent="0.3">
      <c r="B7635" s="224">
        <v>771200</v>
      </c>
      <c r="C7635" s="209">
        <v>328732</v>
      </c>
      <c r="D7635" s="206">
        <f t="shared" si="755"/>
        <v>0.42626037344398338</v>
      </c>
      <c r="E7635" s="208">
        <f t="shared" si="756"/>
        <v>0.45</v>
      </c>
      <c r="F7635" s="207">
        <v>18080.259999999998</v>
      </c>
      <c r="G7635" s="207">
        <v>26298.560000000001</v>
      </c>
      <c r="H7635" s="207">
        <v>29585.88</v>
      </c>
      <c r="I7635" s="214">
        <f t="shared" si="757"/>
        <v>310426</v>
      </c>
      <c r="J7635" s="211">
        <f t="shared" si="758"/>
        <v>0.40252334024896264</v>
      </c>
      <c r="K7635" s="212">
        <f t="shared" si="759"/>
        <v>0.45</v>
      </c>
      <c r="L7635" s="214">
        <f t="shared" si="760"/>
        <v>17073.43</v>
      </c>
      <c r="M7635" s="213">
        <f t="shared" si="761"/>
        <v>24834.080000000002</v>
      </c>
      <c r="N7635" s="213">
        <f t="shared" si="762"/>
        <v>27938.34</v>
      </c>
      <c r="O7635" s="242">
        <f t="shared" si="763"/>
        <v>0.51530000000013387</v>
      </c>
      <c r="P7635" s="242"/>
      <c r="Q7635" s="179"/>
      <c r="R7635" s="179"/>
      <c r="S7635" s="179"/>
      <c r="T7635" s="179"/>
      <c r="U7635" s="179"/>
      <c r="V7635" s="179"/>
      <c r="W7635" s="179"/>
      <c r="X7635" s="179"/>
      <c r="Y7635" s="179"/>
      <c r="Z7635" s="179"/>
      <c r="AA7635" s="222"/>
      <c r="AB7635" s="222"/>
      <c r="AC7635" s="222"/>
      <c r="AD7635" s="179"/>
      <c r="AE7635" s="179"/>
      <c r="AF7635" s="179"/>
      <c r="AG7635" s="179"/>
      <c r="AH7635" s="179"/>
      <c r="AI7635" s="179"/>
      <c r="AJ7635" s="179"/>
    </row>
    <row r="7636" spans="2:36" x14ac:dyDescent="0.3">
      <c r="B7636" s="224">
        <v>771300</v>
      </c>
      <c r="C7636" s="209">
        <v>328777</v>
      </c>
      <c r="D7636" s="206">
        <f t="shared" si="755"/>
        <v>0.42626345131596005</v>
      </c>
      <c r="E7636" s="208">
        <f t="shared" si="756"/>
        <v>0.45</v>
      </c>
      <c r="F7636" s="207">
        <v>18082.73</v>
      </c>
      <c r="G7636" s="207">
        <v>26302.16</v>
      </c>
      <c r="H7636" s="207">
        <v>29589.93</v>
      </c>
      <c r="I7636" s="214">
        <f t="shared" si="757"/>
        <v>310471</v>
      </c>
      <c r="J7636" s="211">
        <f t="shared" si="758"/>
        <v>0.4025294956566835</v>
      </c>
      <c r="K7636" s="212">
        <f t="shared" si="759"/>
        <v>0.45</v>
      </c>
      <c r="L7636" s="214">
        <f t="shared" si="760"/>
        <v>17075.904999999999</v>
      </c>
      <c r="M7636" s="213">
        <f t="shared" si="761"/>
        <v>24837.68</v>
      </c>
      <c r="N7636" s="213">
        <f t="shared" si="762"/>
        <v>27942.39</v>
      </c>
      <c r="O7636" s="242">
        <f t="shared" si="763"/>
        <v>0.51519999999974975</v>
      </c>
      <c r="P7636" s="242"/>
      <c r="Q7636" s="179"/>
      <c r="R7636" s="179"/>
      <c r="S7636" s="179"/>
      <c r="T7636" s="179"/>
      <c r="U7636" s="179"/>
      <c r="V7636" s="179"/>
      <c r="W7636" s="179"/>
      <c r="X7636" s="179"/>
      <c r="Y7636" s="179"/>
      <c r="Z7636" s="179"/>
      <c r="AA7636" s="222"/>
      <c r="AB7636" s="222"/>
      <c r="AC7636" s="222"/>
      <c r="AD7636" s="179"/>
      <c r="AE7636" s="179"/>
      <c r="AF7636" s="179"/>
      <c r="AG7636" s="179"/>
      <c r="AH7636" s="179"/>
      <c r="AI7636" s="179"/>
      <c r="AJ7636" s="179"/>
    </row>
    <row r="7637" spans="2:36" x14ac:dyDescent="0.3">
      <c r="B7637" s="224">
        <v>771400</v>
      </c>
      <c r="C7637" s="209">
        <v>328822</v>
      </c>
      <c r="D7637" s="206">
        <f t="shared" si="755"/>
        <v>0.42626652838994039</v>
      </c>
      <c r="E7637" s="208">
        <f t="shared" si="756"/>
        <v>0.45</v>
      </c>
      <c r="F7637" s="207">
        <v>18085.21</v>
      </c>
      <c r="G7637" s="207">
        <v>26305.759999999998</v>
      </c>
      <c r="H7637" s="207">
        <v>29593.98</v>
      </c>
      <c r="I7637" s="214">
        <f t="shared" si="757"/>
        <v>310516</v>
      </c>
      <c r="J7637" s="211">
        <f t="shared" si="758"/>
        <v>0.40253564946849885</v>
      </c>
      <c r="K7637" s="212">
        <f t="shared" si="759"/>
        <v>0.45</v>
      </c>
      <c r="L7637" s="214">
        <f t="shared" si="760"/>
        <v>17078.38</v>
      </c>
      <c r="M7637" s="213">
        <f t="shared" si="761"/>
        <v>24841.279999999999</v>
      </c>
      <c r="N7637" s="213">
        <f t="shared" si="762"/>
        <v>27946.44</v>
      </c>
      <c r="O7637" s="242">
        <f t="shared" si="763"/>
        <v>0.51530000000002474</v>
      </c>
      <c r="P7637" s="242"/>
      <c r="Q7637" s="179"/>
      <c r="R7637" s="179"/>
      <c r="S7637" s="179"/>
      <c r="T7637" s="179"/>
      <c r="U7637" s="179"/>
      <c r="V7637" s="179"/>
      <c r="W7637" s="179"/>
      <c r="X7637" s="179"/>
      <c r="Y7637" s="179"/>
      <c r="Z7637" s="179"/>
      <c r="AA7637" s="222"/>
      <c r="AB7637" s="222"/>
      <c r="AC7637" s="222"/>
      <c r="AD7637" s="179"/>
      <c r="AE7637" s="179"/>
      <c r="AF7637" s="179"/>
      <c r="AG7637" s="179"/>
      <c r="AH7637" s="179"/>
      <c r="AI7637" s="179"/>
      <c r="AJ7637" s="179"/>
    </row>
    <row r="7638" spans="2:36" x14ac:dyDescent="0.3">
      <c r="B7638" s="224">
        <v>771500</v>
      </c>
      <c r="C7638" s="209">
        <v>328867</v>
      </c>
      <c r="D7638" s="206">
        <f t="shared" si="755"/>
        <v>0.42626960466623459</v>
      </c>
      <c r="E7638" s="208">
        <f t="shared" si="756"/>
        <v>0.45</v>
      </c>
      <c r="F7638" s="207">
        <v>18087.68</v>
      </c>
      <c r="G7638" s="207">
        <v>26309.360000000001</v>
      </c>
      <c r="H7638" s="207">
        <v>29598.03</v>
      </c>
      <c r="I7638" s="214">
        <f t="shared" si="757"/>
        <v>310561</v>
      </c>
      <c r="J7638" s="211">
        <f t="shared" si="758"/>
        <v>0.40254180168502918</v>
      </c>
      <c r="K7638" s="212">
        <f t="shared" si="759"/>
        <v>0.45</v>
      </c>
      <c r="L7638" s="214">
        <f t="shared" si="760"/>
        <v>17080.855</v>
      </c>
      <c r="M7638" s="213">
        <f t="shared" si="761"/>
        <v>24844.880000000001</v>
      </c>
      <c r="N7638" s="213">
        <f t="shared" si="762"/>
        <v>27950.489999999998</v>
      </c>
      <c r="O7638" s="242">
        <f t="shared" si="763"/>
        <v>0.51519999999964061</v>
      </c>
      <c r="P7638" s="242"/>
      <c r="Q7638" s="179"/>
      <c r="R7638" s="179"/>
      <c r="S7638" s="179"/>
      <c r="T7638" s="179"/>
      <c r="U7638" s="179"/>
      <c r="V7638" s="179"/>
      <c r="W7638" s="179"/>
      <c r="X7638" s="179"/>
      <c r="Y7638" s="179"/>
      <c r="Z7638" s="179"/>
      <c r="AA7638" s="222"/>
      <c r="AB7638" s="222"/>
      <c r="AC7638" s="222"/>
      <c r="AD7638" s="179"/>
      <c r="AE7638" s="179"/>
      <c r="AF7638" s="179"/>
      <c r="AG7638" s="179"/>
      <c r="AH7638" s="179"/>
      <c r="AI7638" s="179"/>
      <c r="AJ7638" s="179"/>
    </row>
    <row r="7639" spans="2:36" x14ac:dyDescent="0.3">
      <c r="B7639" s="224">
        <v>771600</v>
      </c>
      <c r="C7639" s="209">
        <v>328912</v>
      </c>
      <c r="D7639" s="206">
        <f t="shared" si="755"/>
        <v>0.4262726801451529</v>
      </c>
      <c r="E7639" s="208">
        <f t="shared" si="756"/>
        <v>0.45</v>
      </c>
      <c r="F7639" s="207">
        <v>18090.16</v>
      </c>
      <c r="G7639" s="207">
        <v>26312.959999999999</v>
      </c>
      <c r="H7639" s="207">
        <v>29602.080000000002</v>
      </c>
      <c r="I7639" s="214">
        <f t="shared" si="757"/>
        <v>310606</v>
      </c>
      <c r="J7639" s="211">
        <f t="shared" si="758"/>
        <v>0.40254795230689477</v>
      </c>
      <c r="K7639" s="212">
        <f t="shared" si="759"/>
        <v>0.45</v>
      </c>
      <c r="L7639" s="214">
        <f t="shared" si="760"/>
        <v>17083.330000000002</v>
      </c>
      <c r="M7639" s="213">
        <f t="shared" si="761"/>
        <v>24848.48</v>
      </c>
      <c r="N7639" s="213">
        <f t="shared" si="762"/>
        <v>27954.539999999997</v>
      </c>
      <c r="O7639" s="242">
        <f t="shared" si="763"/>
        <v>0.5152999999999156</v>
      </c>
      <c r="P7639" s="242"/>
      <c r="Q7639" s="179"/>
      <c r="R7639" s="179"/>
      <c r="S7639" s="179"/>
      <c r="T7639" s="179"/>
      <c r="U7639" s="179"/>
      <c r="V7639" s="179"/>
      <c r="W7639" s="179"/>
      <c r="X7639" s="179"/>
      <c r="Y7639" s="179"/>
      <c r="Z7639" s="179"/>
      <c r="AA7639" s="222"/>
      <c r="AB7639" s="222"/>
      <c r="AC7639" s="222"/>
      <c r="AD7639" s="179"/>
      <c r="AE7639" s="179"/>
      <c r="AF7639" s="179"/>
      <c r="AG7639" s="179"/>
      <c r="AH7639" s="179"/>
      <c r="AI7639" s="179"/>
      <c r="AJ7639" s="179"/>
    </row>
    <row r="7640" spans="2:36" x14ac:dyDescent="0.3">
      <c r="B7640" s="224">
        <v>771700</v>
      </c>
      <c r="C7640" s="209">
        <v>328957</v>
      </c>
      <c r="D7640" s="206">
        <f t="shared" ref="D7640:D7703" si="764">C7640/B7640</f>
        <v>0.4262757548270053</v>
      </c>
      <c r="E7640" s="208">
        <f t="shared" ref="E7640:E7703" si="765">(C7640-C7639)/(B7640-B7639)</f>
        <v>0.45</v>
      </c>
      <c r="F7640" s="207">
        <v>18092.63</v>
      </c>
      <c r="G7640" s="207">
        <v>26316.560000000001</v>
      </c>
      <c r="H7640" s="207">
        <v>29606.13</v>
      </c>
      <c r="I7640" s="214">
        <f t="shared" si="757"/>
        <v>310651</v>
      </c>
      <c r="J7640" s="211">
        <f t="shared" si="758"/>
        <v>0.40255410133471559</v>
      </c>
      <c r="K7640" s="212">
        <f t="shared" si="759"/>
        <v>0.45</v>
      </c>
      <c r="L7640" s="214">
        <f t="shared" si="760"/>
        <v>17085.805</v>
      </c>
      <c r="M7640" s="213">
        <f t="shared" si="761"/>
        <v>24852.080000000002</v>
      </c>
      <c r="N7640" s="213">
        <f t="shared" si="762"/>
        <v>27958.59</v>
      </c>
      <c r="O7640" s="242">
        <f t="shared" si="763"/>
        <v>0.51520000000007715</v>
      </c>
      <c r="P7640" s="242"/>
      <c r="Q7640" s="179"/>
      <c r="R7640" s="179"/>
      <c r="S7640" s="179"/>
      <c r="T7640" s="179"/>
      <c r="U7640" s="179"/>
      <c r="V7640" s="179"/>
      <c r="W7640" s="179"/>
      <c r="X7640" s="179"/>
      <c r="Y7640" s="179"/>
      <c r="Z7640" s="179"/>
      <c r="AA7640" s="222"/>
      <c r="AB7640" s="222"/>
      <c r="AC7640" s="222"/>
      <c r="AD7640" s="179"/>
      <c r="AE7640" s="179"/>
      <c r="AF7640" s="179"/>
      <c r="AG7640" s="179"/>
      <c r="AH7640" s="179"/>
      <c r="AI7640" s="179"/>
      <c r="AJ7640" s="179"/>
    </row>
    <row r="7641" spans="2:36" x14ac:dyDescent="0.3">
      <c r="B7641" s="224">
        <v>771800</v>
      </c>
      <c r="C7641" s="209">
        <v>329002</v>
      </c>
      <c r="D7641" s="206">
        <f t="shared" si="764"/>
        <v>0.4262788287121016</v>
      </c>
      <c r="E7641" s="208">
        <f t="shared" si="765"/>
        <v>0.45</v>
      </c>
      <c r="F7641" s="207">
        <v>18095.11</v>
      </c>
      <c r="G7641" s="207">
        <v>26320.16</v>
      </c>
      <c r="H7641" s="207">
        <v>29610.18</v>
      </c>
      <c r="I7641" s="214">
        <f t="shared" si="757"/>
        <v>310696</v>
      </c>
      <c r="J7641" s="211">
        <f t="shared" si="758"/>
        <v>0.40256024876911117</v>
      </c>
      <c r="K7641" s="212">
        <f t="shared" si="759"/>
        <v>0.45</v>
      </c>
      <c r="L7641" s="214">
        <f t="shared" si="760"/>
        <v>17088.28</v>
      </c>
      <c r="M7641" s="213">
        <f t="shared" si="761"/>
        <v>24855.68</v>
      </c>
      <c r="N7641" s="213">
        <f t="shared" si="762"/>
        <v>27962.639999999999</v>
      </c>
      <c r="O7641" s="242">
        <f t="shared" si="763"/>
        <v>0.51529999999977005</v>
      </c>
      <c r="P7641" s="242"/>
      <c r="Q7641" s="179"/>
      <c r="R7641" s="179"/>
      <c r="S7641" s="179"/>
      <c r="T7641" s="179"/>
      <c r="U7641" s="179"/>
      <c r="V7641" s="179"/>
      <c r="W7641" s="179"/>
      <c r="X7641" s="179"/>
      <c r="Y7641" s="179"/>
      <c r="Z7641" s="179"/>
      <c r="AA7641" s="222"/>
      <c r="AB7641" s="222"/>
      <c r="AC7641" s="222"/>
      <c r="AD7641" s="179"/>
      <c r="AE7641" s="179"/>
      <c r="AF7641" s="179"/>
      <c r="AG7641" s="179"/>
      <c r="AH7641" s="179"/>
      <c r="AI7641" s="179"/>
      <c r="AJ7641" s="179"/>
    </row>
    <row r="7642" spans="2:36" x14ac:dyDescent="0.3">
      <c r="B7642" s="224">
        <v>771900</v>
      </c>
      <c r="C7642" s="209">
        <v>329047</v>
      </c>
      <c r="D7642" s="206">
        <f t="shared" si="764"/>
        <v>0.42628190180075137</v>
      </c>
      <c r="E7642" s="208">
        <f t="shared" si="765"/>
        <v>0.45</v>
      </c>
      <c r="F7642" s="207">
        <v>18097.580000000002</v>
      </c>
      <c r="G7642" s="207">
        <v>26323.759999999998</v>
      </c>
      <c r="H7642" s="207">
        <v>29614.23</v>
      </c>
      <c r="I7642" s="214">
        <f t="shared" si="757"/>
        <v>310741</v>
      </c>
      <c r="J7642" s="211">
        <f t="shared" si="758"/>
        <v>0.40256639461070087</v>
      </c>
      <c r="K7642" s="212">
        <f t="shared" si="759"/>
        <v>0.45</v>
      </c>
      <c r="L7642" s="214">
        <f t="shared" si="760"/>
        <v>17090.755000000001</v>
      </c>
      <c r="M7642" s="213">
        <f t="shared" si="761"/>
        <v>24859.279999999999</v>
      </c>
      <c r="N7642" s="213">
        <f t="shared" si="762"/>
        <v>27966.69</v>
      </c>
      <c r="O7642" s="242">
        <f t="shared" si="763"/>
        <v>0.51519999999996802</v>
      </c>
      <c r="P7642" s="242"/>
      <c r="Q7642" s="179"/>
      <c r="R7642" s="179"/>
      <c r="S7642" s="179"/>
      <c r="T7642" s="179"/>
      <c r="U7642" s="179"/>
      <c r="V7642" s="179"/>
      <c r="W7642" s="179"/>
      <c r="X7642" s="179"/>
      <c r="Y7642" s="179"/>
      <c r="Z7642" s="179"/>
      <c r="AA7642" s="222"/>
      <c r="AB7642" s="222"/>
      <c r="AC7642" s="222"/>
      <c r="AD7642" s="179"/>
      <c r="AE7642" s="179"/>
      <c r="AF7642" s="179"/>
      <c r="AG7642" s="179"/>
      <c r="AH7642" s="179"/>
      <c r="AI7642" s="179"/>
      <c r="AJ7642" s="179"/>
    </row>
    <row r="7643" spans="2:36" x14ac:dyDescent="0.3">
      <c r="B7643" s="224">
        <v>772000</v>
      </c>
      <c r="C7643" s="209">
        <v>329092</v>
      </c>
      <c r="D7643" s="206">
        <f t="shared" si="764"/>
        <v>0.42628497409326427</v>
      </c>
      <c r="E7643" s="208">
        <f t="shared" si="765"/>
        <v>0.45</v>
      </c>
      <c r="F7643" s="207">
        <v>18100.060000000001</v>
      </c>
      <c r="G7643" s="207">
        <v>26327.360000000001</v>
      </c>
      <c r="H7643" s="207">
        <v>29618.28</v>
      </c>
      <c r="I7643" s="214">
        <f t="shared" si="757"/>
        <v>310786</v>
      </c>
      <c r="J7643" s="211">
        <f t="shared" si="758"/>
        <v>0.40257253886010363</v>
      </c>
      <c r="K7643" s="212">
        <f t="shared" si="759"/>
        <v>0.45</v>
      </c>
      <c r="L7643" s="214">
        <f t="shared" si="760"/>
        <v>17093.23</v>
      </c>
      <c r="M7643" s="213">
        <f t="shared" si="761"/>
        <v>24862.880000000001</v>
      </c>
      <c r="N7643" s="213">
        <f t="shared" si="762"/>
        <v>27970.739999999998</v>
      </c>
      <c r="O7643" s="242">
        <f t="shared" si="763"/>
        <v>0.51529999999966092</v>
      </c>
      <c r="P7643" s="242"/>
      <c r="Q7643" s="179"/>
      <c r="R7643" s="179"/>
      <c r="S7643" s="179"/>
      <c r="T7643" s="179"/>
      <c r="U7643" s="179"/>
      <c r="V7643" s="179"/>
      <c r="W7643" s="179"/>
      <c r="X7643" s="179"/>
      <c r="Y7643" s="179"/>
      <c r="Z7643" s="179"/>
      <c r="AA7643" s="222"/>
      <c r="AB7643" s="222"/>
      <c r="AC7643" s="222"/>
      <c r="AD7643" s="179"/>
      <c r="AE7643" s="179"/>
      <c r="AF7643" s="179"/>
      <c r="AG7643" s="179"/>
      <c r="AH7643" s="179"/>
      <c r="AI7643" s="179"/>
      <c r="AJ7643" s="179"/>
    </row>
    <row r="7644" spans="2:36" x14ac:dyDescent="0.3">
      <c r="B7644" s="224">
        <v>772100</v>
      </c>
      <c r="C7644" s="209">
        <v>329137</v>
      </c>
      <c r="D7644" s="206">
        <f t="shared" si="764"/>
        <v>0.42628804558994948</v>
      </c>
      <c r="E7644" s="208">
        <f t="shared" si="765"/>
        <v>0.45</v>
      </c>
      <c r="F7644" s="207">
        <v>18102.53</v>
      </c>
      <c r="G7644" s="207">
        <v>26330.959999999999</v>
      </c>
      <c r="H7644" s="207">
        <v>29622.33</v>
      </c>
      <c r="I7644" s="214">
        <f t="shared" si="757"/>
        <v>310831</v>
      </c>
      <c r="J7644" s="211">
        <f t="shared" si="758"/>
        <v>0.40257868151793808</v>
      </c>
      <c r="K7644" s="212">
        <f t="shared" si="759"/>
        <v>0.45</v>
      </c>
      <c r="L7644" s="214">
        <f t="shared" si="760"/>
        <v>17095.705000000002</v>
      </c>
      <c r="M7644" s="213">
        <f t="shared" si="761"/>
        <v>24866.48</v>
      </c>
      <c r="N7644" s="213">
        <f t="shared" si="762"/>
        <v>27974.789999999997</v>
      </c>
      <c r="O7644" s="242">
        <f t="shared" si="763"/>
        <v>0.51520000000044097</v>
      </c>
      <c r="P7644" s="242"/>
      <c r="Q7644" s="179"/>
      <c r="R7644" s="179"/>
      <c r="S7644" s="179"/>
      <c r="T7644" s="179"/>
      <c r="U7644" s="179"/>
      <c r="V7644" s="179"/>
      <c r="W7644" s="179"/>
      <c r="X7644" s="179"/>
      <c r="Y7644" s="179"/>
      <c r="Z7644" s="179"/>
      <c r="AA7644" s="222"/>
      <c r="AB7644" s="222"/>
      <c r="AC7644" s="222"/>
      <c r="AD7644" s="179"/>
      <c r="AE7644" s="179"/>
      <c r="AF7644" s="179"/>
      <c r="AG7644" s="179"/>
      <c r="AH7644" s="179"/>
      <c r="AI7644" s="179"/>
      <c r="AJ7644" s="179"/>
    </row>
    <row r="7645" spans="2:36" x14ac:dyDescent="0.3">
      <c r="B7645" s="224">
        <v>772200</v>
      </c>
      <c r="C7645" s="209">
        <v>329182</v>
      </c>
      <c r="D7645" s="206">
        <f t="shared" si="764"/>
        <v>0.42629111629111627</v>
      </c>
      <c r="E7645" s="208">
        <f t="shared" si="765"/>
        <v>0.45</v>
      </c>
      <c r="F7645" s="207">
        <v>18105.009999999998</v>
      </c>
      <c r="G7645" s="207">
        <v>26334.560000000001</v>
      </c>
      <c r="H7645" s="207">
        <v>29626.38</v>
      </c>
      <c r="I7645" s="214">
        <f t="shared" si="757"/>
        <v>310876</v>
      </c>
      <c r="J7645" s="211">
        <f t="shared" si="758"/>
        <v>0.40258482258482259</v>
      </c>
      <c r="K7645" s="212">
        <f t="shared" si="759"/>
        <v>0.45</v>
      </c>
      <c r="L7645" s="214">
        <f t="shared" si="760"/>
        <v>17098.18</v>
      </c>
      <c r="M7645" s="213">
        <f t="shared" si="761"/>
        <v>24870.080000000002</v>
      </c>
      <c r="N7645" s="213">
        <f t="shared" si="762"/>
        <v>27978.84</v>
      </c>
      <c r="O7645" s="242">
        <f t="shared" si="763"/>
        <v>0.51530000000013387</v>
      </c>
      <c r="P7645" s="242"/>
      <c r="Q7645" s="179"/>
      <c r="R7645" s="179"/>
      <c r="S7645" s="179"/>
      <c r="T7645" s="179"/>
      <c r="U7645" s="179"/>
      <c r="V7645" s="179"/>
      <c r="W7645" s="179"/>
      <c r="X7645" s="179"/>
      <c r="Y7645" s="179"/>
      <c r="Z7645" s="179"/>
      <c r="AA7645" s="222"/>
      <c r="AB7645" s="222"/>
      <c r="AC7645" s="222"/>
      <c r="AD7645" s="179"/>
      <c r="AE7645" s="179"/>
      <c r="AF7645" s="179"/>
      <c r="AG7645" s="179"/>
      <c r="AH7645" s="179"/>
      <c r="AI7645" s="179"/>
      <c r="AJ7645" s="179"/>
    </row>
    <row r="7646" spans="2:36" x14ac:dyDescent="0.3">
      <c r="B7646" s="224">
        <v>772300</v>
      </c>
      <c r="C7646" s="209">
        <v>329227</v>
      </c>
      <c r="D7646" s="206">
        <f t="shared" si="764"/>
        <v>0.42629418619707365</v>
      </c>
      <c r="E7646" s="208">
        <f t="shared" si="765"/>
        <v>0.45</v>
      </c>
      <c r="F7646" s="207">
        <v>18107.48</v>
      </c>
      <c r="G7646" s="207">
        <v>26338.16</v>
      </c>
      <c r="H7646" s="207">
        <v>29630.43</v>
      </c>
      <c r="I7646" s="214">
        <f t="shared" si="757"/>
        <v>310921</v>
      </c>
      <c r="J7646" s="211">
        <f t="shared" si="758"/>
        <v>0.40259096206137512</v>
      </c>
      <c r="K7646" s="212">
        <f t="shared" si="759"/>
        <v>0.45</v>
      </c>
      <c r="L7646" s="214">
        <f t="shared" si="760"/>
        <v>17100.654999999999</v>
      </c>
      <c r="M7646" s="213">
        <f t="shared" si="761"/>
        <v>24873.68</v>
      </c>
      <c r="N7646" s="213">
        <f t="shared" si="762"/>
        <v>27982.89</v>
      </c>
      <c r="O7646" s="242">
        <f t="shared" si="763"/>
        <v>0.51519999999974975</v>
      </c>
      <c r="P7646" s="242"/>
      <c r="Q7646" s="179"/>
      <c r="R7646" s="179"/>
      <c r="S7646" s="179"/>
      <c r="T7646" s="179"/>
      <c r="U7646" s="179"/>
      <c r="V7646" s="179"/>
      <c r="W7646" s="179"/>
      <c r="X7646" s="179"/>
      <c r="Y7646" s="179"/>
      <c r="Z7646" s="179"/>
      <c r="AA7646" s="222"/>
      <c r="AB7646" s="222"/>
      <c r="AC7646" s="222"/>
      <c r="AD7646" s="179"/>
      <c r="AE7646" s="179"/>
      <c r="AF7646" s="179"/>
      <c r="AG7646" s="179"/>
      <c r="AH7646" s="179"/>
      <c r="AI7646" s="179"/>
      <c r="AJ7646" s="179"/>
    </row>
    <row r="7647" spans="2:36" x14ac:dyDescent="0.3">
      <c r="B7647" s="224">
        <v>772400</v>
      </c>
      <c r="C7647" s="209">
        <v>329272</v>
      </c>
      <c r="D7647" s="206">
        <f t="shared" si="764"/>
        <v>0.42629725530813051</v>
      </c>
      <c r="E7647" s="208">
        <f t="shared" si="765"/>
        <v>0.45</v>
      </c>
      <c r="F7647" s="207">
        <v>18109.96</v>
      </c>
      <c r="G7647" s="207">
        <v>26341.759999999998</v>
      </c>
      <c r="H7647" s="207">
        <v>29634.48</v>
      </c>
      <c r="I7647" s="214">
        <f t="shared" si="757"/>
        <v>310966</v>
      </c>
      <c r="J7647" s="211">
        <f t="shared" si="758"/>
        <v>0.40259709994821335</v>
      </c>
      <c r="K7647" s="212">
        <f t="shared" si="759"/>
        <v>0.45</v>
      </c>
      <c r="L7647" s="214">
        <f t="shared" si="760"/>
        <v>17103.13</v>
      </c>
      <c r="M7647" s="213">
        <f t="shared" si="761"/>
        <v>24877.279999999999</v>
      </c>
      <c r="N7647" s="213">
        <f t="shared" si="762"/>
        <v>27986.94</v>
      </c>
      <c r="O7647" s="242">
        <f t="shared" si="763"/>
        <v>0.51530000000002474</v>
      </c>
      <c r="P7647" s="242"/>
      <c r="Q7647" s="179"/>
      <c r="R7647" s="179"/>
      <c r="S7647" s="179"/>
      <c r="T7647" s="179"/>
      <c r="U7647" s="179"/>
      <c r="V7647" s="179"/>
      <c r="W7647" s="179"/>
      <c r="X7647" s="179"/>
      <c r="Y7647" s="179"/>
      <c r="Z7647" s="179"/>
      <c r="AA7647" s="222"/>
      <c r="AB7647" s="222"/>
      <c r="AC7647" s="222"/>
      <c r="AD7647" s="179"/>
      <c r="AE7647" s="179"/>
      <c r="AF7647" s="179"/>
      <c r="AG7647" s="179"/>
      <c r="AH7647" s="179"/>
      <c r="AI7647" s="179"/>
      <c r="AJ7647" s="179"/>
    </row>
    <row r="7648" spans="2:36" x14ac:dyDescent="0.3">
      <c r="B7648" s="224">
        <v>772500</v>
      </c>
      <c r="C7648" s="209">
        <v>329317</v>
      </c>
      <c r="D7648" s="206">
        <f t="shared" si="764"/>
        <v>0.42630032362459547</v>
      </c>
      <c r="E7648" s="208">
        <f t="shared" si="765"/>
        <v>0.45</v>
      </c>
      <c r="F7648" s="207">
        <v>18112.43</v>
      </c>
      <c r="G7648" s="207">
        <v>26345.360000000001</v>
      </c>
      <c r="H7648" s="207">
        <v>29638.53</v>
      </c>
      <c r="I7648" s="214">
        <f t="shared" si="757"/>
        <v>311011</v>
      </c>
      <c r="J7648" s="211">
        <f t="shared" si="758"/>
        <v>0.40260323624595468</v>
      </c>
      <c r="K7648" s="212">
        <f t="shared" si="759"/>
        <v>0.45</v>
      </c>
      <c r="L7648" s="214">
        <f t="shared" si="760"/>
        <v>17105.605</v>
      </c>
      <c r="M7648" s="213">
        <f t="shared" si="761"/>
        <v>24880.880000000001</v>
      </c>
      <c r="N7648" s="213">
        <f t="shared" si="762"/>
        <v>27990.989999999998</v>
      </c>
      <c r="O7648" s="242">
        <f t="shared" si="763"/>
        <v>0.51519999999964061</v>
      </c>
      <c r="P7648" s="242"/>
      <c r="Q7648" s="179"/>
      <c r="R7648" s="179"/>
      <c r="S7648" s="179"/>
      <c r="T7648" s="179"/>
      <c r="U7648" s="179"/>
      <c r="V7648" s="179"/>
      <c r="W7648" s="179"/>
      <c r="X7648" s="179"/>
      <c r="Y7648" s="179"/>
      <c r="Z7648" s="179"/>
      <c r="AA7648" s="222"/>
      <c r="AB7648" s="222"/>
      <c r="AC7648" s="222"/>
      <c r="AD7648" s="179"/>
      <c r="AE7648" s="179"/>
      <c r="AF7648" s="179"/>
      <c r="AG7648" s="179"/>
      <c r="AH7648" s="179"/>
      <c r="AI7648" s="179"/>
      <c r="AJ7648" s="179"/>
    </row>
    <row r="7649" spans="2:36" x14ac:dyDescent="0.3">
      <c r="B7649" s="224">
        <v>772600</v>
      </c>
      <c r="C7649" s="209">
        <v>329362</v>
      </c>
      <c r="D7649" s="206">
        <f t="shared" si="764"/>
        <v>0.42630339114677712</v>
      </c>
      <c r="E7649" s="208">
        <f t="shared" si="765"/>
        <v>0.45</v>
      </c>
      <c r="F7649" s="207">
        <v>18114.91</v>
      </c>
      <c r="G7649" s="207">
        <v>26348.959999999999</v>
      </c>
      <c r="H7649" s="207">
        <v>29642.58</v>
      </c>
      <c r="I7649" s="214">
        <f t="shared" si="757"/>
        <v>311056</v>
      </c>
      <c r="J7649" s="211">
        <f t="shared" si="758"/>
        <v>0.40260937095521615</v>
      </c>
      <c r="K7649" s="212">
        <f t="shared" si="759"/>
        <v>0.45</v>
      </c>
      <c r="L7649" s="214">
        <f t="shared" si="760"/>
        <v>17108.080000000002</v>
      </c>
      <c r="M7649" s="213">
        <f t="shared" si="761"/>
        <v>24884.48</v>
      </c>
      <c r="N7649" s="213">
        <f t="shared" si="762"/>
        <v>27995.039999999997</v>
      </c>
      <c r="O7649" s="242">
        <f t="shared" si="763"/>
        <v>0.5152999999999156</v>
      </c>
      <c r="P7649" s="242"/>
      <c r="Q7649" s="179"/>
      <c r="R7649" s="179"/>
      <c r="S7649" s="179"/>
      <c r="T7649" s="179"/>
      <c r="U7649" s="179"/>
      <c r="V7649" s="179"/>
      <c r="W7649" s="179"/>
      <c r="X7649" s="179"/>
      <c r="Y7649" s="179"/>
      <c r="Z7649" s="179"/>
      <c r="AA7649" s="222"/>
      <c r="AB7649" s="222"/>
      <c r="AC7649" s="222"/>
      <c r="AD7649" s="179"/>
      <c r="AE7649" s="179"/>
      <c r="AF7649" s="179"/>
      <c r="AG7649" s="179"/>
      <c r="AH7649" s="179"/>
      <c r="AI7649" s="179"/>
      <c r="AJ7649" s="179"/>
    </row>
    <row r="7650" spans="2:36" x14ac:dyDescent="0.3">
      <c r="B7650" s="224">
        <v>772700</v>
      </c>
      <c r="C7650" s="209">
        <v>329407</v>
      </c>
      <c r="D7650" s="206">
        <f t="shared" si="764"/>
        <v>0.42630645787498384</v>
      </c>
      <c r="E7650" s="208">
        <f t="shared" si="765"/>
        <v>0.45</v>
      </c>
      <c r="F7650" s="207">
        <v>18117.38</v>
      </c>
      <c r="G7650" s="207">
        <v>26352.560000000001</v>
      </c>
      <c r="H7650" s="207">
        <v>29646.63</v>
      </c>
      <c r="I7650" s="214">
        <f t="shared" si="757"/>
        <v>311101</v>
      </c>
      <c r="J7650" s="211">
        <f t="shared" si="758"/>
        <v>0.40261550407661445</v>
      </c>
      <c r="K7650" s="212">
        <f t="shared" si="759"/>
        <v>0.45</v>
      </c>
      <c r="L7650" s="214">
        <f t="shared" si="760"/>
        <v>17110.555</v>
      </c>
      <c r="M7650" s="213">
        <f t="shared" si="761"/>
        <v>24888.080000000002</v>
      </c>
      <c r="N7650" s="213">
        <f t="shared" si="762"/>
        <v>27999.09</v>
      </c>
      <c r="O7650" s="242">
        <f t="shared" si="763"/>
        <v>0.51520000000007715</v>
      </c>
      <c r="P7650" s="242"/>
      <c r="Q7650" s="179"/>
      <c r="R7650" s="179"/>
      <c r="S7650" s="179"/>
      <c r="T7650" s="179"/>
      <c r="U7650" s="179"/>
      <c r="V7650" s="179"/>
      <c r="W7650" s="179"/>
      <c r="X7650" s="179"/>
      <c r="Y7650" s="179"/>
      <c r="Z7650" s="179"/>
      <c r="AA7650" s="222"/>
      <c r="AB7650" s="222"/>
      <c r="AC7650" s="222"/>
      <c r="AD7650" s="179"/>
      <c r="AE7650" s="179"/>
      <c r="AF7650" s="179"/>
      <c r="AG7650" s="179"/>
      <c r="AH7650" s="179"/>
      <c r="AI7650" s="179"/>
      <c r="AJ7650" s="179"/>
    </row>
    <row r="7651" spans="2:36" x14ac:dyDescent="0.3">
      <c r="B7651" s="224">
        <v>772800</v>
      </c>
      <c r="C7651" s="209">
        <v>329452</v>
      </c>
      <c r="D7651" s="206">
        <f t="shared" si="764"/>
        <v>0.4263095238095238</v>
      </c>
      <c r="E7651" s="208">
        <f t="shared" si="765"/>
        <v>0.45</v>
      </c>
      <c r="F7651" s="207">
        <v>18119.86</v>
      </c>
      <c r="G7651" s="207">
        <v>26356.16</v>
      </c>
      <c r="H7651" s="207">
        <v>29650.68</v>
      </c>
      <c r="I7651" s="214">
        <f t="shared" si="757"/>
        <v>311146</v>
      </c>
      <c r="J7651" s="211">
        <f t="shared" si="758"/>
        <v>0.40262163561076603</v>
      </c>
      <c r="K7651" s="212">
        <f t="shared" si="759"/>
        <v>0.45</v>
      </c>
      <c r="L7651" s="214">
        <f t="shared" si="760"/>
        <v>17113.03</v>
      </c>
      <c r="M7651" s="213">
        <f t="shared" si="761"/>
        <v>24891.68</v>
      </c>
      <c r="N7651" s="213">
        <f t="shared" si="762"/>
        <v>28003.14</v>
      </c>
      <c r="O7651" s="242">
        <f t="shared" si="763"/>
        <v>0.51529999999977005</v>
      </c>
      <c r="P7651" s="242"/>
      <c r="Q7651" s="179"/>
      <c r="R7651" s="179"/>
      <c r="S7651" s="179"/>
      <c r="T7651" s="179"/>
      <c r="U7651" s="179"/>
      <c r="V7651" s="179"/>
      <c r="W7651" s="179"/>
      <c r="X7651" s="179"/>
      <c r="Y7651" s="179"/>
      <c r="Z7651" s="179"/>
      <c r="AA7651" s="222"/>
      <c r="AB7651" s="222"/>
      <c r="AC7651" s="222"/>
      <c r="AD7651" s="179"/>
      <c r="AE7651" s="179"/>
      <c r="AF7651" s="179"/>
      <c r="AG7651" s="179"/>
      <c r="AH7651" s="179"/>
      <c r="AI7651" s="179"/>
      <c r="AJ7651" s="179"/>
    </row>
    <row r="7652" spans="2:36" x14ac:dyDescent="0.3">
      <c r="B7652" s="224">
        <v>772900</v>
      </c>
      <c r="C7652" s="209">
        <v>329497</v>
      </c>
      <c r="D7652" s="206">
        <f t="shared" si="764"/>
        <v>0.42631258895070512</v>
      </c>
      <c r="E7652" s="208">
        <f t="shared" si="765"/>
        <v>0.45</v>
      </c>
      <c r="F7652" s="207">
        <v>18122.330000000002</v>
      </c>
      <c r="G7652" s="207">
        <v>26359.759999999998</v>
      </c>
      <c r="H7652" s="207">
        <v>29654.73</v>
      </c>
      <c r="I7652" s="214">
        <f t="shared" si="757"/>
        <v>311191</v>
      </c>
      <c r="J7652" s="211">
        <f t="shared" si="758"/>
        <v>0.402627765558287</v>
      </c>
      <c r="K7652" s="212">
        <f t="shared" si="759"/>
        <v>0.45</v>
      </c>
      <c r="L7652" s="214">
        <f t="shared" si="760"/>
        <v>17115.505000000001</v>
      </c>
      <c r="M7652" s="213">
        <f t="shared" si="761"/>
        <v>24895.279999999999</v>
      </c>
      <c r="N7652" s="213">
        <f t="shared" si="762"/>
        <v>28007.19</v>
      </c>
      <c r="O7652" s="242">
        <f t="shared" si="763"/>
        <v>0.51519999999996802</v>
      </c>
      <c r="P7652" s="242"/>
      <c r="Q7652" s="179"/>
      <c r="R7652" s="179"/>
      <c r="S7652" s="179"/>
      <c r="T7652" s="179"/>
      <c r="U7652" s="179"/>
      <c r="V7652" s="179"/>
      <c r="W7652" s="179"/>
      <c r="X7652" s="179"/>
      <c r="Y7652" s="179"/>
      <c r="Z7652" s="179"/>
      <c r="AA7652" s="222"/>
      <c r="AB7652" s="222"/>
      <c r="AC7652" s="222"/>
      <c r="AD7652" s="179"/>
      <c r="AE7652" s="179"/>
      <c r="AF7652" s="179"/>
      <c r="AG7652" s="179"/>
      <c r="AH7652" s="179"/>
      <c r="AI7652" s="179"/>
      <c r="AJ7652" s="179"/>
    </row>
    <row r="7653" spans="2:36" x14ac:dyDescent="0.3">
      <c r="B7653" s="224">
        <v>773000</v>
      </c>
      <c r="C7653" s="209">
        <v>329542</v>
      </c>
      <c r="D7653" s="206">
        <f t="shared" si="764"/>
        <v>0.4263156532988357</v>
      </c>
      <c r="E7653" s="208">
        <f t="shared" si="765"/>
        <v>0.45</v>
      </c>
      <c r="F7653" s="207">
        <v>18124.810000000001</v>
      </c>
      <c r="G7653" s="207">
        <v>26363.360000000001</v>
      </c>
      <c r="H7653" s="207">
        <v>29658.78</v>
      </c>
      <c r="I7653" s="214">
        <f t="shared" si="757"/>
        <v>311236</v>
      </c>
      <c r="J7653" s="211">
        <f t="shared" si="758"/>
        <v>0.40263389391979304</v>
      </c>
      <c r="K7653" s="212">
        <f t="shared" si="759"/>
        <v>0.45</v>
      </c>
      <c r="L7653" s="214">
        <f t="shared" si="760"/>
        <v>17117.98</v>
      </c>
      <c r="M7653" s="213">
        <f t="shared" si="761"/>
        <v>24898.880000000001</v>
      </c>
      <c r="N7653" s="213">
        <f t="shared" si="762"/>
        <v>28011.239999999998</v>
      </c>
      <c r="O7653" s="242">
        <f t="shared" si="763"/>
        <v>0.51529999999966092</v>
      </c>
      <c r="P7653" s="242"/>
      <c r="Q7653" s="179"/>
      <c r="R7653" s="179"/>
      <c r="S7653" s="179"/>
      <c r="T7653" s="179"/>
      <c r="U7653" s="179"/>
      <c r="V7653" s="179"/>
      <c r="W7653" s="179"/>
      <c r="X7653" s="179"/>
      <c r="Y7653" s="179"/>
      <c r="Z7653" s="179"/>
      <c r="AA7653" s="222"/>
      <c r="AB7653" s="222"/>
      <c r="AC7653" s="222"/>
      <c r="AD7653" s="179"/>
      <c r="AE7653" s="179"/>
      <c r="AF7653" s="179"/>
      <c r="AG7653" s="179"/>
      <c r="AH7653" s="179"/>
      <c r="AI7653" s="179"/>
      <c r="AJ7653" s="179"/>
    </row>
    <row r="7654" spans="2:36" x14ac:dyDescent="0.3">
      <c r="B7654" s="224">
        <v>773100</v>
      </c>
      <c r="C7654" s="209">
        <v>329587</v>
      </c>
      <c r="D7654" s="206">
        <f t="shared" si="764"/>
        <v>0.42631871685422323</v>
      </c>
      <c r="E7654" s="208">
        <f t="shared" si="765"/>
        <v>0.45</v>
      </c>
      <c r="F7654" s="207">
        <v>18127.28</v>
      </c>
      <c r="G7654" s="207">
        <v>26366.959999999999</v>
      </c>
      <c r="H7654" s="207">
        <v>29662.83</v>
      </c>
      <c r="I7654" s="214">
        <f t="shared" si="757"/>
        <v>311281</v>
      </c>
      <c r="J7654" s="211">
        <f t="shared" si="758"/>
        <v>0.4026400206958996</v>
      </c>
      <c r="K7654" s="212">
        <f t="shared" si="759"/>
        <v>0.45</v>
      </c>
      <c r="L7654" s="214">
        <f t="shared" si="760"/>
        <v>17120.455000000002</v>
      </c>
      <c r="M7654" s="213">
        <f t="shared" si="761"/>
        <v>24902.48</v>
      </c>
      <c r="N7654" s="213">
        <f t="shared" si="762"/>
        <v>28015.289999999997</v>
      </c>
      <c r="O7654" s="242">
        <f t="shared" si="763"/>
        <v>0.51520000000044097</v>
      </c>
      <c r="P7654" s="242"/>
      <c r="Q7654" s="179"/>
      <c r="R7654" s="179"/>
      <c r="S7654" s="179"/>
      <c r="T7654" s="179"/>
      <c r="U7654" s="179"/>
      <c r="V7654" s="179"/>
      <c r="W7654" s="179"/>
      <c r="X7654" s="179"/>
      <c r="Y7654" s="179"/>
      <c r="Z7654" s="179"/>
      <c r="AA7654" s="222"/>
      <c r="AB7654" s="222"/>
      <c r="AC7654" s="222"/>
      <c r="AD7654" s="179"/>
      <c r="AE7654" s="179"/>
      <c r="AF7654" s="179"/>
      <c r="AG7654" s="179"/>
      <c r="AH7654" s="179"/>
      <c r="AI7654" s="179"/>
      <c r="AJ7654" s="179"/>
    </row>
    <row r="7655" spans="2:36" x14ac:dyDescent="0.3">
      <c r="B7655" s="224">
        <v>773200</v>
      </c>
      <c r="C7655" s="209">
        <v>329632</v>
      </c>
      <c r="D7655" s="206">
        <f t="shared" si="764"/>
        <v>0.42632177961717538</v>
      </c>
      <c r="E7655" s="208">
        <f t="shared" si="765"/>
        <v>0.45</v>
      </c>
      <c r="F7655" s="207">
        <v>18129.759999999998</v>
      </c>
      <c r="G7655" s="207">
        <v>26370.560000000001</v>
      </c>
      <c r="H7655" s="207">
        <v>29666.880000000001</v>
      </c>
      <c r="I7655" s="214">
        <f t="shared" si="757"/>
        <v>311326</v>
      </c>
      <c r="J7655" s="211">
        <f t="shared" si="758"/>
        <v>0.40264614588722192</v>
      </c>
      <c r="K7655" s="212">
        <f t="shared" si="759"/>
        <v>0.45</v>
      </c>
      <c r="L7655" s="214">
        <f t="shared" si="760"/>
        <v>17122.93</v>
      </c>
      <c r="M7655" s="213">
        <f t="shared" si="761"/>
        <v>24906.080000000002</v>
      </c>
      <c r="N7655" s="213">
        <f t="shared" si="762"/>
        <v>28019.34</v>
      </c>
      <c r="O7655" s="242">
        <f t="shared" si="763"/>
        <v>0.51530000000013387</v>
      </c>
      <c r="P7655" s="242"/>
      <c r="Q7655" s="179"/>
      <c r="R7655" s="179"/>
      <c r="S7655" s="179"/>
      <c r="T7655" s="179"/>
      <c r="U7655" s="179"/>
      <c r="V7655" s="179"/>
      <c r="W7655" s="179"/>
      <c r="X7655" s="179"/>
      <c r="Y7655" s="179"/>
      <c r="Z7655" s="179"/>
      <c r="AA7655" s="222"/>
      <c r="AB7655" s="222"/>
      <c r="AC7655" s="222"/>
      <c r="AD7655" s="179"/>
      <c r="AE7655" s="179"/>
      <c r="AF7655" s="179"/>
      <c r="AG7655" s="179"/>
      <c r="AH7655" s="179"/>
      <c r="AI7655" s="179"/>
      <c r="AJ7655" s="179"/>
    </row>
    <row r="7656" spans="2:36" x14ac:dyDescent="0.3">
      <c r="B7656" s="224">
        <v>773300</v>
      </c>
      <c r="C7656" s="209">
        <v>329677</v>
      </c>
      <c r="D7656" s="206">
        <f t="shared" si="764"/>
        <v>0.42632484158799949</v>
      </c>
      <c r="E7656" s="208">
        <f t="shared" si="765"/>
        <v>0.45</v>
      </c>
      <c r="F7656" s="207">
        <v>18132.23</v>
      </c>
      <c r="G7656" s="207">
        <v>26374.16</v>
      </c>
      <c r="H7656" s="207">
        <v>29670.93</v>
      </c>
      <c r="I7656" s="214">
        <f t="shared" si="757"/>
        <v>311371</v>
      </c>
      <c r="J7656" s="211">
        <f t="shared" si="758"/>
        <v>0.40265226949437477</v>
      </c>
      <c r="K7656" s="212">
        <f t="shared" si="759"/>
        <v>0.45</v>
      </c>
      <c r="L7656" s="214">
        <f t="shared" si="760"/>
        <v>17125.404999999999</v>
      </c>
      <c r="M7656" s="213">
        <f t="shared" si="761"/>
        <v>24909.68</v>
      </c>
      <c r="N7656" s="213">
        <f t="shared" si="762"/>
        <v>28023.39</v>
      </c>
      <c r="O7656" s="242">
        <f t="shared" si="763"/>
        <v>0.51519999999974975</v>
      </c>
      <c r="P7656" s="242"/>
      <c r="Q7656" s="179"/>
      <c r="R7656" s="179"/>
      <c r="S7656" s="179"/>
      <c r="T7656" s="179"/>
      <c r="U7656" s="179"/>
      <c r="V7656" s="179"/>
      <c r="W7656" s="179"/>
      <c r="X7656" s="179"/>
      <c r="Y7656" s="179"/>
      <c r="Z7656" s="179"/>
      <c r="AA7656" s="222"/>
      <c r="AB7656" s="222"/>
      <c r="AC7656" s="222"/>
      <c r="AD7656" s="179"/>
      <c r="AE7656" s="179"/>
      <c r="AF7656" s="179"/>
      <c r="AG7656" s="179"/>
      <c r="AH7656" s="179"/>
      <c r="AI7656" s="179"/>
      <c r="AJ7656" s="179"/>
    </row>
    <row r="7657" spans="2:36" x14ac:dyDescent="0.3">
      <c r="B7657" s="224">
        <v>773400</v>
      </c>
      <c r="C7657" s="209">
        <v>329722</v>
      </c>
      <c r="D7657" s="206">
        <f t="shared" si="764"/>
        <v>0.42632790276700283</v>
      </c>
      <c r="E7657" s="208">
        <f t="shared" si="765"/>
        <v>0.45</v>
      </c>
      <c r="F7657" s="207">
        <v>18134.71</v>
      </c>
      <c r="G7657" s="207">
        <v>26377.759999999998</v>
      </c>
      <c r="H7657" s="207">
        <v>29674.98</v>
      </c>
      <c r="I7657" s="214">
        <f t="shared" ref="I7657:I7720" si="766">I7656+45</f>
        <v>311416</v>
      </c>
      <c r="J7657" s="211">
        <f t="shared" si="758"/>
        <v>0.40265839151797261</v>
      </c>
      <c r="K7657" s="212">
        <f t="shared" si="759"/>
        <v>0.45</v>
      </c>
      <c r="L7657" s="214">
        <f t="shared" si="760"/>
        <v>17127.88</v>
      </c>
      <c r="M7657" s="213">
        <f t="shared" si="761"/>
        <v>24913.279999999999</v>
      </c>
      <c r="N7657" s="213">
        <f t="shared" si="762"/>
        <v>28027.439999999999</v>
      </c>
      <c r="O7657" s="242">
        <f t="shared" si="763"/>
        <v>0.51530000000002474</v>
      </c>
      <c r="P7657" s="242"/>
      <c r="Q7657" s="179"/>
      <c r="R7657" s="179"/>
      <c r="S7657" s="179"/>
      <c r="T7657" s="179"/>
      <c r="U7657" s="179"/>
      <c r="V7657" s="179"/>
      <c r="W7657" s="179"/>
      <c r="X7657" s="179"/>
      <c r="Y7657" s="179"/>
      <c r="Z7657" s="179"/>
      <c r="AA7657" s="222"/>
      <c r="AB7657" s="222"/>
      <c r="AC7657" s="222"/>
      <c r="AD7657" s="179"/>
      <c r="AE7657" s="179"/>
      <c r="AF7657" s="179"/>
      <c r="AG7657" s="179"/>
      <c r="AH7657" s="179"/>
      <c r="AI7657" s="179"/>
      <c r="AJ7657" s="179"/>
    </row>
    <row r="7658" spans="2:36" x14ac:dyDescent="0.3">
      <c r="B7658" s="224">
        <v>773500</v>
      </c>
      <c r="C7658" s="209">
        <v>329767</v>
      </c>
      <c r="D7658" s="206">
        <f t="shared" si="764"/>
        <v>0.42633096315449259</v>
      </c>
      <c r="E7658" s="208">
        <f t="shared" si="765"/>
        <v>0.45</v>
      </c>
      <c r="F7658" s="207">
        <v>18137.18</v>
      </c>
      <c r="G7658" s="207">
        <v>26381.360000000001</v>
      </c>
      <c r="H7658" s="207">
        <v>29679.03</v>
      </c>
      <c r="I7658" s="214">
        <f t="shared" si="766"/>
        <v>311461</v>
      </c>
      <c r="J7658" s="211">
        <f t="shared" si="758"/>
        <v>0.40266451195862962</v>
      </c>
      <c r="K7658" s="212">
        <f t="shared" si="759"/>
        <v>0.45</v>
      </c>
      <c r="L7658" s="214">
        <f t="shared" si="760"/>
        <v>17130.355</v>
      </c>
      <c r="M7658" s="213">
        <f t="shared" si="761"/>
        <v>24916.880000000001</v>
      </c>
      <c r="N7658" s="213">
        <f t="shared" si="762"/>
        <v>28031.489999999998</v>
      </c>
      <c r="O7658" s="242">
        <f t="shared" si="763"/>
        <v>0.51519999999964061</v>
      </c>
      <c r="P7658" s="242"/>
      <c r="Q7658" s="179"/>
      <c r="R7658" s="179"/>
      <c r="S7658" s="179"/>
      <c r="T7658" s="179"/>
      <c r="U7658" s="179"/>
      <c r="V7658" s="179"/>
      <c r="W7658" s="179"/>
      <c r="X7658" s="179"/>
      <c r="Y7658" s="179"/>
      <c r="Z7658" s="179"/>
      <c r="AA7658" s="222"/>
      <c r="AB7658" s="222"/>
      <c r="AC7658" s="222"/>
      <c r="AD7658" s="179"/>
      <c r="AE7658" s="179"/>
      <c r="AF7658" s="179"/>
      <c r="AG7658" s="179"/>
      <c r="AH7658" s="179"/>
      <c r="AI7658" s="179"/>
      <c r="AJ7658" s="179"/>
    </row>
    <row r="7659" spans="2:36" x14ac:dyDescent="0.3">
      <c r="B7659" s="224">
        <v>773600</v>
      </c>
      <c r="C7659" s="209">
        <v>329812</v>
      </c>
      <c r="D7659" s="206">
        <f t="shared" si="764"/>
        <v>0.42633402275077559</v>
      </c>
      <c r="E7659" s="208">
        <f t="shared" si="765"/>
        <v>0.45</v>
      </c>
      <c r="F7659" s="207">
        <v>18139.66</v>
      </c>
      <c r="G7659" s="207">
        <v>26384.959999999999</v>
      </c>
      <c r="H7659" s="207">
        <v>29683.08</v>
      </c>
      <c r="I7659" s="214">
        <f t="shared" si="766"/>
        <v>311506</v>
      </c>
      <c r="J7659" s="211">
        <f t="shared" si="758"/>
        <v>0.4026706308169597</v>
      </c>
      <c r="K7659" s="212">
        <f t="shared" si="759"/>
        <v>0.45</v>
      </c>
      <c r="L7659" s="214">
        <f t="shared" si="760"/>
        <v>17132.830000000002</v>
      </c>
      <c r="M7659" s="213">
        <f t="shared" si="761"/>
        <v>24920.48</v>
      </c>
      <c r="N7659" s="213">
        <f t="shared" si="762"/>
        <v>28035.539999999997</v>
      </c>
      <c r="O7659" s="242">
        <f t="shared" si="763"/>
        <v>0.5152999999999156</v>
      </c>
      <c r="P7659" s="242"/>
      <c r="Q7659" s="179"/>
      <c r="R7659" s="179"/>
      <c r="S7659" s="179"/>
      <c r="T7659" s="179"/>
      <c r="U7659" s="179"/>
      <c r="V7659" s="179"/>
      <c r="W7659" s="179"/>
      <c r="X7659" s="179"/>
      <c r="Y7659" s="179"/>
      <c r="Z7659" s="179"/>
      <c r="AA7659" s="222"/>
      <c r="AB7659" s="222"/>
      <c r="AC7659" s="222"/>
      <c r="AD7659" s="179"/>
      <c r="AE7659" s="179"/>
      <c r="AF7659" s="179"/>
      <c r="AG7659" s="179"/>
      <c r="AH7659" s="179"/>
      <c r="AI7659" s="179"/>
      <c r="AJ7659" s="179"/>
    </row>
    <row r="7660" spans="2:36" x14ac:dyDescent="0.3">
      <c r="B7660" s="224">
        <v>773700</v>
      </c>
      <c r="C7660" s="209">
        <v>329857</v>
      </c>
      <c r="D7660" s="206">
        <f t="shared" si="764"/>
        <v>0.42633708155615874</v>
      </c>
      <c r="E7660" s="208">
        <f t="shared" si="765"/>
        <v>0.45</v>
      </c>
      <c r="F7660" s="207">
        <v>18142.13</v>
      </c>
      <c r="G7660" s="207">
        <v>26388.560000000001</v>
      </c>
      <c r="H7660" s="207">
        <v>29687.13</v>
      </c>
      <c r="I7660" s="214">
        <f t="shared" si="766"/>
        <v>311551</v>
      </c>
      <c r="J7660" s="211">
        <f t="shared" si="758"/>
        <v>0.40267674809357634</v>
      </c>
      <c r="K7660" s="212">
        <f t="shared" si="759"/>
        <v>0.45</v>
      </c>
      <c r="L7660" s="214">
        <f t="shared" si="760"/>
        <v>17135.305</v>
      </c>
      <c r="M7660" s="213">
        <f t="shared" si="761"/>
        <v>24924.080000000002</v>
      </c>
      <c r="N7660" s="213">
        <f t="shared" si="762"/>
        <v>28039.59</v>
      </c>
      <c r="O7660" s="242">
        <f t="shared" si="763"/>
        <v>0.51520000000007715</v>
      </c>
      <c r="P7660" s="242"/>
      <c r="Q7660" s="179"/>
      <c r="R7660" s="179"/>
      <c r="S7660" s="179"/>
      <c r="T7660" s="179"/>
      <c r="U7660" s="179"/>
      <c r="V7660" s="179"/>
      <c r="W7660" s="179"/>
      <c r="X7660" s="179"/>
      <c r="Y7660" s="179"/>
      <c r="Z7660" s="179"/>
      <c r="AA7660" s="222"/>
      <c r="AB7660" s="222"/>
      <c r="AC7660" s="222"/>
      <c r="AD7660" s="179"/>
      <c r="AE7660" s="179"/>
      <c r="AF7660" s="179"/>
      <c r="AG7660" s="179"/>
      <c r="AH7660" s="179"/>
      <c r="AI7660" s="179"/>
      <c r="AJ7660" s="179"/>
    </row>
    <row r="7661" spans="2:36" x14ac:dyDescent="0.3">
      <c r="B7661" s="224">
        <v>773800</v>
      </c>
      <c r="C7661" s="209">
        <v>329902</v>
      </c>
      <c r="D7661" s="206">
        <f t="shared" si="764"/>
        <v>0.42634013957094857</v>
      </c>
      <c r="E7661" s="208">
        <f t="shared" si="765"/>
        <v>0.45</v>
      </c>
      <c r="F7661" s="207">
        <v>18144.61</v>
      </c>
      <c r="G7661" s="207">
        <v>26392.16</v>
      </c>
      <c r="H7661" s="207">
        <v>29691.18</v>
      </c>
      <c r="I7661" s="214">
        <f t="shared" si="766"/>
        <v>311596</v>
      </c>
      <c r="J7661" s="211">
        <f t="shared" si="758"/>
        <v>0.40268286378909279</v>
      </c>
      <c r="K7661" s="212">
        <f t="shared" si="759"/>
        <v>0.45</v>
      </c>
      <c r="L7661" s="214">
        <f t="shared" si="760"/>
        <v>17137.78</v>
      </c>
      <c r="M7661" s="213">
        <f t="shared" si="761"/>
        <v>24927.68</v>
      </c>
      <c r="N7661" s="213">
        <f t="shared" si="762"/>
        <v>28043.64</v>
      </c>
      <c r="O7661" s="242">
        <f t="shared" si="763"/>
        <v>0.51529999999977005</v>
      </c>
      <c r="P7661" s="242"/>
      <c r="Q7661" s="179"/>
      <c r="R7661" s="179"/>
      <c r="S7661" s="179"/>
      <c r="T7661" s="179"/>
      <c r="U7661" s="179"/>
      <c r="V7661" s="179"/>
      <c r="W7661" s="179"/>
      <c r="X7661" s="179"/>
      <c r="Y7661" s="179"/>
      <c r="Z7661" s="179"/>
      <c r="AA7661" s="222"/>
      <c r="AB7661" s="222"/>
      <c r="AC7661" s="222"/>
      <c r="AD7661" s="179"/>
      <c r="AE7661" s="179"/>
      <c r="AF7661" s="179"/>
      <c r="AG7661" s="179"/>
      <c r="AH7661" s="179"/>
      <c r="AI7661" s="179"/>
      <c r="AJ7661" s="179"/>
    </row>
    <row r="7662" spans="2:36" x14ac:dyDescent="0.3">
      <c r="B7662" s="224">
        <v>773900</v>
      </c>
      <c r="C7662" s="209">
        <v>329947</v>
      </c>
      <c r="D7662" s="206">
        <f t="shared" si="764"/>
        <v>0.42634319679545163</v>
      </c>
      <c r="E7662" s="208">
        <f t="shared" si="765"/>
        <v>0.45</v>
      </c>
      <c r="F7662" s="207">
        <v>18147.080000000002</v>
      </c>
      <c r="G7662" s="207">
        <v>26395.759999999998</v>
      </c>
      <c r="H7662" s="207">
        <v>29695.23</v>
      </c>
      <c r="I7662" s="214">
        <f t="shared" si="766"/>
        <v>311641</v>
      </c>
      <c r="J7662" s="211">
        <f t="shared" si="758"/>
        <v>0.402688977904122</v>
      </c>
      <c r="K7662" s="212">
        <f t="shared" si="759"/>
        <v>0.45</v>
      </c>
      <c r="L7662" s="214">
        <f t="shared" si="760"/>
        <v>17140.255000000001</v>
      </c>
      <c r="M7662" s="213">
        <f t="shared" si="761"/>
        <v>24931.279999999999</v>
      </c>
      <c r="N7662" s="213">
        <f t="shared" si="762"/>
        <v>28047.69</v>
      </c>
      <c r="O7662" s="242">
        <f t="shared" si="763"/>
        <v>0.51519999999996802</v>
      </c>
      <c r="P7662" s="242"/>
      <c r="Q7662" s="179"/>
      <c r="R7662" s="179"/>
      <c r="S7662" s="179"/>
      <c r="T7662" s="179"/>
      <c r="U7662" s="179"/>
      <c r="V7662" s="179"/>
      <c r="W7662" s="179"/>
      <c r="X7662" s="179"/>
      <c r="Y7662" s="179"/>
      <c r="Z7662" s="179"/>
      <c r="AA7662" s="222"/>
      <c r="AB7662" s="222"/>
      <c r="AC7662" s="222"/>
      <c r="AD7662" s="179"/>
      <c r="AE7662" s="179"/>
      <c r="AF7662" s="179"/>
      <c r="AG7662" s="179"/>
      <c r="AH7662" s="179"/>
      <c r="AI7662" s="179"/>
      <c r="AJ7662" s="179"/>
    </row>
    <row r="7663" spans="2:36" x14ac:dyDescent="0.3">
      <c r="B7663" s="224">
        <v>774000</v>
      </c>
      <c r="C7663" s="209">
        <v>329992</v>
      </c>
      <c r="D7663" s="206">
        <f t="shared" si="764"/>
        <v>0.42634625322997416</v>
      </c>
      <c r="E7663" s="208">
        <f t="shared" si="765"/>
        <v>0.45</v>
      </c>
      <c r="F7663" s="207">
        <v>18149.560000000001</v>
      </c>
      <c r="G7663" s="207">
        <v>26399.360000000001</v>
      </c>
      <c r="H7663" s="207">
        <v>29699.279999999999</v>
      </c>
      <c r="I7663" s="214">
        <f t="shared" si="766"/>
        <v>311686</v>
      </c>
      <c r="J7663" s="211">
        <f t="shared" si="758"/>
        <v>0.40269509043927648</v>
      </c>
      <c r="K7663" s="212">
        <f t="shared" si="759"/>
        <v>0.45</v>
      </c>
      <c r="L7663" s="214">
        <f t="shared" si="760"/>
        <v>17142.73</v>
      </c>
      <c r="M7663" s="213">
        <f t="shared" si="761"/>
        <v>24934.880000000001</v>
      </c>
      <c r="N7663" s="213">
        <f t="shared" si="762"/>
        <v>28051.739999999998</v>
      </c>
      <c r="O7663" s="242">
        <f t="shared" si="763"/>
        <v>0.51529999999966092</v>
      </c>
      <c r="P7663" s="242"/>
      <c r="Q7663" s="179"/>
      <c r="R7663" s="179"/>
      <c r="S7663" s="179"/>
      <c r="T7663" s="179"/>
      <c r="U7663" s="179"/>
      <c r="V7663" s="179"/>
      <c r="W7663" s="179"/>
      <c r="X7663" s="179"/>
      <c r="Y7663" s="179"/>
      <c r="Z7663" s="179"/>
      <c r="AA7663" s="222"/>
      <c r="AB7663" s="222"/>
      <c r="AC7663" s="222"/>
      <c r="AD7663" s="179"/>
      <c r="AE7663" s="179"/>
      <c r="AF7663" s="179"/>
      <c r="AG7663" s="179"/>
      <c r="AH7663" s="179"/>
      <c r="AI7663" s="179"/>
      <c r="AJ7663" s="179"/>
    </row>
    <row r="7664" spans="2:36" x14ac:dyDescent="0.3">
      <c r="B7664" s="224">
        <v>774100</v>
      </c>
      <c r="C7664" s="209">
        <v>330037</v>
      </c>
      <c r="D7664" s="206">
        <f t="shared" si="764"/>
        <v>0.42634930887482236</v>
      </c>
      <c r="E7664" s="208">
        <f t="shared" si="765"/>
        <v>0.45</v>
      </c>
      <c r="F7664" s="207">
        <v>18152.03</v>
      </c>
      <c r="G7664" s="207">
        <v>26402.959999999999</v>
      </c>
      <c r="H7664" s="207">
        <v>29703.33</v>
      </c>
      <c r="I7664" s="214">
        <f t="shared" si="766"/>
        <v>311731</v>
      </c>
      <c r="J7664" s="211">
        <f t="shared" si="758"/>
        <v>0.40270120139516857</v>
      </c>
      <c r="K7664" s="212">
        <f t="shared" si="759"/>
        <v>0.45</v>
      </c>
      <c r="L7664" s="214">
        <f t="shared" si="760"/>
        <v>17145.205000000002</v>
      </c>
      <c r="M7664" s="213">
        <f t="shared" si="761"/>
        <v>24938.48</v>
      </c>
      <c r="N7664" s="213">
        <f t="shared" si="762"/>
        <v>28055.789999999997</v>
      </c>
      <c r="O7664" s="242">
        <f t="shared" si="763"/>
        <v>0.51520000000044097</v>
      </c>
      <c r="P7664" s="242"/>
      <c r="Q7664" s="179"/>
      <c r="R7664" s="179"/>
      <c r="S7664" s="179"/>
      <c r="T7664" s="179"/>
      <c r="U7664" s="179"/>
      <c r="V7664" s="179"/>
      <c r="W7664" s="179"/>
      <c r="X7664" s="179"/>
      <c r="Y7664" s="179"/>
      <c r="Z7664" s="179"/>
      <c r="AA7664" s="222"/>
      <c r="AB7664" s="222"/>
      <c r="AC7664" s="222"/>
      <c r="AD7664" s="179"/>
      <c r="AE7664" s="179"/>
      <c r="AF7664" s="179"/>
      <c r="AG7664" s="179"/>
      <c r="AH7664" s="179"/>
      <c r="AI7664" s="179"/>
      <c r="AJ7664" s="179"/>
    </row>
    <row r="7665" spans="2:36" x14ac:dyDescent="0.3">
      <c r="B7665" s="224">
        <v>774200</v>
      </c>
      <c r="C7665" s="209">
        <v>330082</v>
      </c>
      <c r="D7665" s="206">
        <f t="shared" si="764"/>
        <v>0.42635236373030228</v>
      </c>
      <c r="E7665" s="208">
        <f t="shared" si="765"/>
        <v>0.45</v>
      </c>
      <c r="F7665" s="207">
        <v>18154.509999999998</v>
      </c>
      <c r="G7665" s="207">
        <v>26406.560000000001</v>
      </c>
      <c r="H7665" s="207">
        <v>29707.38</v>
      </c>
      <c r="I7665" s="214">
        <f t="shared" si="766"/>
        <v>311776</v>
      </c>
      <c r="J7665" s="211">
        <f t="shared" si="758"/>
        <v>0.40270731077241023</v>
      </c>
      <c r="K7665" s="212">
        <f t="shared" si="759"/>
        <v>0.45</v>
      </c>
      <c r="L7665" s="214">
        <f t="shared" si="760"/>
        <v>17147.68</v>
      </c>
      <c r="M7665" s="213">
        <f t="shared" si="761"/>
        <v>24942.080000000002</v>
      </c>
      <c r="N7665" s="213">
        <f t="shared" si="762"/>
        <v>28059.84</v>
      </c>
      <c r="O7665" s="242">
        <f t="shared" si="763"/>
        <v>0.51530000000013387</v>
      </c>
      <c r="P7665" s="242"/>
      <c r="Q7665" s="179"/>
      <c r="R7665" s="179"/>
      <c r="S7665" s="179"/>
      <c r="T7665" s="179"/>
      <c r="U7665" s="179"/>
      <c r="V7665" s="179"/>
      <c r="W7665" s="179"/>
      <c r="X7665" s="179"/>
      <c r="Y7665" s="179"/>
      <c r="Z7665" s="179"/>
      <c r="AA7665" s="222"/>
      <c r="AB7665" s="222"/>
      <c r="AC7665" s="222"/>
      <c r="AD7665" s="179"/>
      <c r="AE7665" s="179"/>
      <c r="AF7665" s="179"/>
      <c r="AG7665" s="179"/>
      <c r="AH7665" s="179"/>
      <c r="AI7665" s="179"/>
      <c r="AJ7665" s="179"/>
    </row>
    <row r="7666" spans="2:36" x14ac:dyDescent="0.3">
      <c r="B7666" s="224">
        <v>774300</v>
      </c>
      <c r="C7666" s="209">
        <v>330127</v>
      </c>
      <c r="D7666" s="206">
        <f t="shared" si="764"/>
        <v>0.42635541779671959</v>
      </c>
      <c r="E7666" s="208">
        <f t="shared" si="765"/>
        <v>0.45</v>
      </c>
      <c r="F7666" s="207">
        <v>18156.98</v>
      </c>
      <c r="G7666" s="207">
        <v>26410.16</v>
      </c>
      <c r="H7666" s="207">
        <v>29711.43</v>
      </c>
      <c r="I7666" s="214">
        <f t="shared" si="766"/>
        <v>311821</v>
      </c>
      <c r="J7666" s="211">
        <f t="shared" si="758"/>
        <v>0.40271341857161308</v>
      </c>
      <c r="K7666" s="212">
        <f t="shared" si="759"/>
        <v>0.45</v>
      </c>
      <c r="L7666" s="214">
        <f t="shared" si="760"/>
        <v>17150.154999999999</v>
      </c>
      <c r="M7666" s="213">
        <f t="shared" si="761"/>
        <v>24945.68</v>
      </c>
      <c r="N7666" s="213">
        <f t="shared" si="762"/>
        <v>28063.89</v>
      </c>
      <c r="O7666" s="242">
        <f t="shared" si="763"/>
        <v>0.51519999999974975</v>
      </c>
      <c r="P7666" s="242"/>
      <c r="Q7666" s="179"/>
      <c r="R7666" s="179"/>
      <c r="S7666" s="179"/>
      <c r="T7666" s="179"/>
      <c r="U7666" s="179"/>
      <c r="V7666" s="179"/>
      <c r="W7666" s="179"/>
      <c r="X7666" s="179"/>
      <c r="Y7666" s="179"/>
      <c r="Z7666" s="179"/>
      <c r="AA7666" s="222"/>
      <c r="AB7666" s="222"/>
      <c r="AC7666" s="222"/>
      <c r="AD7666" s="179"/>
      <c r="AE7666" s="179"/>
      <c r="AF7666" s="179"/>
      <c r="AG7666" s="179"/>
      <c r="AH7666" s="179"/>
      <c r="AI7666" s="179"/>
      <c r="AJ7666" s="179"/>
    </row>
    <row r="7667" spans="2:36" x14ac:dyDescent="0.3">
      <c r="B7667" s="224">
        <v>774400</v>
      </c>
      <c r="C7667" s="209">
        <v>330172</v>
      </c>
      <c r="D7667" s="206">
        <f t="shared" si="764"/>
        <v>0.42635847107438019</v>
      </c>
      <c r="E7667" s="208">
        <f t="shared" si="765"/>
        <v>0.45</v>
      </c>
      <c r="F7667" s="207">
        <v>18159.46</v>
      </c>
      <c r="G7667" s="207">
        <v>26413.759999999998</v>
      </c>
      <c r="H7667" s="207">
        <v>29715.48</v>
      </c>
      <c r="I7667" s="214">
        <f t="shared" si="766"/>
        <v>311866</v>
      </c>
      <c r="J7667" s="211">
        <f t="shared" si="758"/>
        <v>0.40271952479338841</v>
      </c>
      <c r="K7667" s="212">
        <f t="shared" si="759"/>
        <v>0.45</v>
      </c>
      <c r="L7667" s="214">
        <f t="shared" si="760"/>
        <v>17152.63</v>
      </c>
      <c r="M7667" s="213">
        <f t="shared" si="761"/>
        <v>24949.279999999999</v>
      </c>
      <c r="N7667" s="213">
        <f t="shared" si="762"/>
        <v>28067.94</v>
      </c>
      <c r="O7667" s="242">
        <f t="shared" si="763"/>
        <v>0.51530000000002474</v>
      </c>
      <c r="P7667" s="242"/>
      <c r="Q7667" s="179"/>
      <c r="R7667" s="179"/>
      <c r="S7667" s="179"/>
      <c r="T7667" s="179"/>
      <c r="U7667" s="179"/>
      <c r="V7667" s="179"/>
      <c r="W7667" s="179"/>
      <c r="X7667" s="179"/>
      <c r="Y7667" s="179"/>
      <c r="Z7667" s="179"/>
      <c r="AA7667" s="222"/>
      <c r="AB7667" s="222"/>
      <c r="AC7667" s="222"/>
      <c r="AD7667" s="179"/>
      <c r="AE7667" s="179"/>
      <c r="AF7667" s="179"/>
      <c r="AG7667" s="179"/>
      <c r="AH7667" s="179"/>
      <c r="AI7667" s="179"/>
      <c r="AJ7667" s="179"/>
    </row>
    <row r="7668" spans="2:36" x14ac:dyDescent="0.3">
      <c r="B7668" s="224">
        <v>774500</v>
      </c>
      <c r="C7668" s="209">
        <v>330217</v>
      </c>
      <c r="D7668" s="206">
        <f t="shared" si="764"/>
        <v>0.42636152356358942</v>
      </c>
      <c r="E7668" s="208">
        <f t="shared" si="765"/>
        <v>0.45</v>
      </c>
      <c r="F7668" s="207">
        <v>18161.93</v>
      </c>
      <c r="G7668" s="207">
        <v>26417.360000000001</v>
      </c>
      <c r="H7668" s="207">
        <v>29719.53</v>
      </c>
      <c r="I7668" s="214">
        <f t="shared" si="766"/>
        <v>311911</v>
      </c>
      <c r="J7668" s="211">
        <f t="shared" si="758"/>
        <v>0.40272562943834733</v>
      </c>
      <c r="K7668" s="212">
        <f t="shared" si="759"/>
        <v>0.45</v>
      </c>
      <c r="L7668" s="214">
        <f t="shared" si="760"/>
        <v>17155.105</v>
      </c>
      <c r="M7668" s="213">
        <f t="shared" si="761"/>
        <v>24952.880000000001</v>
      </c>
      <c r="N7668" s="213">
        <f t="shared" si="762"/>
        <v>28071.989999999998</v>
      </c>
      <c r="O7668" s="242">
        <f t="shared" si="763"/>
        <v>0.51519999999964061</v>
      </c>
      <c r="P7668" s="242"/>
      <c r="Q7668" s="179"/>
      <c r="R7668" s="179"/>
      <c r="S7668" s="179"/>
      <c r="T7668" s="179"/>
      <c r="U7668" s="179"/>
      <c r="V7668" s="179"/>
      <c r="W7668" s="179"/>
      <c r="X7668" s="179"/>
      <c r="Y7668" s="179"/>
      <c r="Z7668" s="179"/>
      <c r="AA7668" s="222"/>
      <c r="AB7668" s="222"/>
      <c r="AC7668" s="222"/>
      <c r="AD7668" s="179"/>
      <c r="AE7668" s="179"/>
      <c r="AF7668" s="179"/>
      <c r="AG7668" s="179"/>
      <c r="AH7668" s="179"/>
      <c r="AI7668" s="179"/>
      <c r="AJ7668" s="179"/>
    </row>
    <row r="7669" spans="2:36" x14ac:dyDescent="0.3">
      <c r="B7669" s="224">
        <v>774600</v>
      </c>
      <c r="C7669" s="209">
        <v>330262</v>
      </c>
      <c r="D7669" s="206">
        <f t="shared" si="764"/>
        <v>0.42636457526465271</v>
      </c>
      <c r="E7669" s="208">
        <f t="shared" si="765"/>
        <v>0.45</v>
      </c>
      <c r="F7669" s="207">
        <v>18164.41</v>
      </c>
      <c r="G7669" s="207">
        <v>26420.959999999999</v>
      </c>
      <c r="H7669" s="207">
        <v>29723.58</v>
      </c>
      <c r="I7669" s="214">
        <f t="shared" si="766"/>
        <v>311956</v>
      </c>
      <c r="J7669" s="211">
        <f t="shared" si="758"/>
        <v>0.40273173250710043</v>
      </c>
      <c r="K7669" s="212">
        <f t="shared" si="759"/>
        <v>0.45</v>
      </c>
      <c r="L7669" s="214">
        <f t="shared" si="760"/>
        <v>17157.580000000002</v>
      </c>
      <c r="M7669" s="213">
        <f t="shared" si="761"/>
        <v>24956.48</v>
      </c>
      <c r="N7669" s="213">
        <f t="shared" si="762"/>
        <v>28076.039999999997</v>
      </c>
      <c r="O7669" s="242">
        <f t="shared" si="763"/>
        <v>0.5152999999999156</v>
      </c>
      <c r="P7669" s="242"/>
      <c r="Q7669" s="179"/>
      <c r="R7669" s="179"/>
      <c r="S7669" s="179"/>
      <c r="T7669" s="179"/>
      <c r="U7669" s="179"/>
      <c r="V7669" s="179"/>
      <c r="W7669" s="179"/>
      <c r="X7669" s="179"/>
      <c r="Y7669" s="179"/>
      <c r="Z7669" s="179"/>
      <c r="AA7669" s="222"/>
      <c r="AB7669" s="222"/>
      <c r="AC7669" s="222"/>
      <c r="AD7669" s="179"/>
      <c r="AE7669" s="179"/>
      <c r="AF7669" s="179"/>
      <c r="AG7669" s="179"/>
      <c r="AH7669" s="179"/>
      <c r="AI7669" s="179"/>
      <c r="AJ7669" s="179"/>
    </row>
    <row r="7670" spans="2:36" x14ac:dyDescent="0.3">
      <c r="B7670" s="224">
        <v>774700</v>
      </c>
      <c r="C7670" s="209">
        <v>330307</v>
      </c>
      <c r="D7670" s="206">
        <f t="shared" si="764"/>
        <v>0.42636762617787533</v>
      </c>
      <c r="E7670" s="208">
        <f t="shared" si="765"/>
        <v>0.45</v>
      </c>
      <c r="F7670" s="207">
        <v>18166.88</v>
      </c>
      <c r="G7670" s="207">
        <v>26424.560000000001</v>
      </c>
      <c r="H7670" s="207">
        <v>29727.63</v>
      </c>
      <c r="I7670" s="214">
        <f t="shared" si="766"/>
        <v>312001</v>
      </c>
      <c r="J7670" s="211">
        <f t="shared" si="758"/>
        <v>0.40273783400025814</v>
      </c>
      <c r="K7670" s="212">
        <f t="shared" si="759"/>
        <v>0.45</v>
      </c>
      <c r="L7670" s="214">
        <f t="shared" si="760"/>
        <v>17160.055</v>
      </c>
      <c r="M7670" s="213">
        <f t="shared" si="761"/>
        <v>24960.080000000002</v>
      </c>
      <c r="N7670" s="213">
        <f t="shared" si="762"/>
        <v>28080.09</v>
      </c>
      <c r="O7670" s="242">
        <f t="shared" si="763"/>
        <v>0.51520000000007715</v>
      </c>
      <c r="P7670" s="242"/>
      <c r="Q7670" s="179"/>
      <c r="R7670" s="179"/>
      <c r="S7670" s="179"/>
      <c r="T7670" s="179"/>
      <c r="U7670" s="179"/>
      <c r="V7670" s="179"/>
      <c r="W7670" s="179"/>
      <c r="X7670" s="179"/>
      <c r="Y7670" s="179"/>
      <c r="Z7670" s="179"/>
      <c r="AA7670" s="222"/>
      <c r="AB7670" s="222"/>
      <c r="AC7670" s="222"/>
      <c r="AD7670" s="179"/>
      <c r="AE7670" s="179"/>
      <c r="AF7670" s="179"/>
      <c r="AG7670" s="179"/>
      <c r="AH7670" s="179"/>
      <c r="AI7670" s="179"/>
      <c r="AJ7670" s="179"/>
    </row>
    <row r="7671" spans="2:36" x14ac:dyDescent="0.3">
      <c r="B7671" s="224">
        <v>774800</v>
      </c>
      <c r="C7671" s="209">
        <v>330352</v>
      </c>
      <c r="D7671" s="206">
        <f t="shared" si="764"/>
        <v>0.42637067630356223</v>
      </c>
      <c r="E7671" s="208">
        <f t="shared" si="765"/>
        <v>0.45</v>
      </c>
      <c r="F7671" s="207">
        <v>18169.36</v>
      </c>
      <c r="G7671" s="207">
        <v>26428.16</v>
      </c>
      <c r="H7671" s="207">
        <v>29731.68</v>
      </c>
      <c r="I7671" s="214">
        <f t="shared" si="766"/>
        <v>312046</v>
      </c>
      <c r="J7671" s="211">
        <f t="shared" si="758"/>
        <v>0.40274393391843055</v>
      </c>
      <c r="K7671" s="212">
        <f t="shared" si="759"/>
        <v>0.45</v>
      </c>
      <c r="L7671" s="214">
        <f t="shared" si="760"/>
        <v>17162.53</v>
      </c>
      <c r="M7671" s="213">
        <f t="shared" si="761"/>
        <v>24963.68</v>
      </c>
      <c r="N7671" s="213">
        <f t="shared" si="762"/>
        <v>28084.14</v>
      </c>
      <c r="O7671" s="242">
        <f t="shared" si="763"/>
        <v>0.51529999999977005</v>
      </c>
      <c r="P7671" s="242"/>
      <c r="Q7671" s="179"/>
      <c r="R7671" s="179"/>
      <c r="S7671" s="179"/>
      <c r="T7671" s="179"/>
      <c r="U7671" s="179"/>
      <c r="V7671" s="179"/>
      <c r="W7671" s="179"/>
      <c r="X7671" s="179"/>
      <c r="Y7671" s="179"/>
      <c r="Z7671" s="179"/>
      <c r="AA7671" s="222"/>
      <c r="AB7671" s="222"/>
      <c r="AC7671" s="222"/>
      <c r="AD7671" s="179"/>
      <c r="AE7671" s="179"/>
      <c r="AF7671" s="179"/>
      <c r="AG7671" s="179"/>
      <c r="AH7671" s="179"/>
      <c r="AI7671" s="179"/>
      <c r="AJ7671" s="179"/>
    </row>
    <row r="7672" spans="2:36" x14ac:dyDescent="0.3">
      <c r="B7672" s="224">
        <v>774900</v>
      </c>
      <c r="C7672" s="209">
        <v>330397</v>
      </c>
      <c r="D7672" s="206">
        <f t="shared" si="764"/>
        <v>0.42637372564201831</v>
      </c>
      <c r="E7672" s="208">
        <f t="shared" si="765"/>
        <v>0.45</v>
      </c>
      <c r="F7672" s="207">
        <v>18171.830000000002</v>
      </c>
      <c r="G7672" s="207">
        <v>26431.759999999998</v>
      </c>
      <c r="H7672" s="207">
        <v>29735.73</v>
      </c>
      <c r="I7672" s="214">
        <f t="shared" si="766"/>
        <v>312091</v>
      </c>
      <c r="J7672" s="211">
        <f t="shared" si="758"/>
        <v>0.40275003226222739</v>
      </c>
      <c r="K7672" s="212">
        <f t="shared" si="759"/>
        <v>0.45</v>
      </c>
      <c r="L7672" s="214">
        <f t="shared" si="760"/>
        <v>17165.005000000001</v>
      </c>
      <c r="M7672" s="213">
        <f t="shared" si="761"/>
        <v>24967.279999999999</v>
      </c>
      <c r="N7672" s="213">
        <f t="shared" si="762"/>
        <v>28088.19</v>
      </c>
      <c r="O7672" s="242">
        <f t="shared" si="763"/>
        <v>0.51519999999996802</v>
      </c>
      <c r="P7672" s="242"/>
      <c r="Q7672" s="179"/>
      <c r="R7672" s="179"/>
      <c r="S7672" s="179"/>
      <c r="T7672" s="179"/>
      <c r="U7672" s="179"/>
      <c r="V7672" s="179"/>
      <c r="W7672" s="179"/>
      <c r="X7672" s="179"/>
      <c r="Y7672" s="179"/>
      <c r="Z7672" s="179"/>
      <c r="AA7672" s="222"/>
      <c r="AB7672" s="222"/>
      <c r="AC7672" s="222"/>
      <c r="AD7672" s="179"/>
      <c r="AE7672" s="179"/>
      <c r="AF7672" s="179"/>
      <c r="AG7672" s="179"/>
      <c r="AH7672" s="179"/>
      <c r="AI7672" s="179"/>
      <c r="AJ7672" s="179"/>
    </row>
    <row r="7673" spans="2:36" x14ac:dyDescent="0.3">
      <c r="B7673" s="224">
        <v>775000</v>
      </c>
      <c r="C7673" s="209">
        <v>330442</v>
      </c>
      <c r="D7673" s="206">
        <f t="shared" si="764"/>
        <v>0.42637677419354841</v>
      </c>
      <c r="E7673" s="208">
        <f t="shared" si="765"/>
        <v>0.45</v>
      </c>
      <c r="F7673" s="207">
        <v>18174.310000000001</v>
      </c>
      <c r="G7673" s="207">
        <v>26435.360000000001</v>
      </c>
      <c r="H7673" s="207">
        <v>29739.78</v>
      </c>
      <c r="I7673" s="214">
        <f t="shared" si="766"/>
        <v>312136</v>
      </c>
      <c r="J7673" s="211">
        <f t="shared" si="758"/>
        <v>0.40275612903225805</v>
      </c>
      <c r="K7673" s="212">
        <f t="shared" si="759"/>
        <v>0.45</v>
      </c>
      <c r="L7673" s="214">
        <f t="shared" si="760"/>
        <v>17167.48</v>
      </c>
      <c r="M7673" s="213">
        <f t="shared" si="761"/>
        <v>24970.880000000001</v>
      </c>
      <c r="N7673" s="213">
        <f t="shared" si="762"/>
        <v>28092.239999999998</v>
      </c>
      <c r="O7673" s="242">
        <f t="shared" si="763"/>
        <v>0.51529999999966092</v>
      </c>
      <c r="P7673" s="242"/>
      <c r="Q7673" s="179"/>
      <c r="R7673" s="179"/>
      <c r="S7673" s="179"/>
      <c r="T7673" s="179"/>
      <c r="U7673" s="179"/>
      <c r="V7673" s="179"/>
      <c r="W7673" s="179"/>
      <c r="X7673" s="179"/>
      <c r="Y7673" s="179"/>
      <c r="Z7673" s="179"/>
      <c r="AA7673" s="222"/>
      <c r="AB7673" s="222"/>
      <c r="AC7673" s="222"/>
      <c r="AD7673" s="179"/>
      <c r="AE7673" s="179"/>
      <c r="AF7673" s="179"/>
      <c r="AG7673" s="179"/>
      <c r="AH7673" s="179"/>
      <c r="AI7673" s="179"/>
      <c r="AJ7673" s="179"/>
    </row>
    <row r="7674" spans="2:36" x14ac:dyDescent="0.3">
      <c r="B7674" s="224">
        <v>775100</v>
      </c>
      <c r="C7674" s="209">
        <v>330487</v>
      </c>
      <c r="D7674" s="206">
        <f t="shared" si="764"/>
        <v>0.42637982195845697</v>
      </c>
      <c r="E7674" s="208">
        <f t="shared" si="765"/>
        <v>0.45</v>
      </c>
      <c r="F7674" s="207">
        <v>18176.78</v>
      </c>
      <c r="G7674" s="207">
        <v>26438.959999999999</v>
      </c>
      <c r="H7674" s="207">
        <v>29743.83</v>
      </c>
      <c r="I7674" s="214">
        <f t="shared" si="766"/>
        <v>312181</v>
      </c>
      <c r="J7674" s="211">
        <f t="shared" si="758"/>
        <v>0.40276222422913172</v>
      </c>
      <c r="K7674" s="212">
        <f t="shared" si="759"/>
        <v>0.45</v>
      </c>
      <c r="L7674" s="214">
        <f t="shared" si="760"/>
        <v>17169.955000000002</v>
      </c>
      <c r="M7674" s="213">
        <f t="shared" si="761"/>
        <v>24974.48</v>
      </c>
      <c r="N7674" s="213">
        <f t="shared" si="762"/>
        <v>28096.289999999997</v>
      </c>
      <c r="O7674" s="242">
        <f t="shared" si="763"/>
        <v>0.51520000000044097</v>
      </c>
      <c r="P7674" s="242"/>
      <c r="Q7674" s="179"/>
      <c r="R7674" s="179"/>
      <c r="S7674" s="179"/>
      <c r="T7674" s="179"/>
      <c r="U7674" s="179"/>
      <c r="V7674" s="179"/>
      <c r="W7674" s="179"/>
      <c r="X7674" s="179"/>
      <c r="Y7674" s="179"/>
      <c r="Z7674" s="179"/>
      <c r="AA7674" s="222"/>
      <c r="AB7674" s="222"/>
      <c r="AC7674" s="222"/>
      <c r="AD7674" s="179"/>
      <c r="AE7674" s="179"/>
      <c r="AF7674" s="179"/>
      <c r="AG7674" s="179"/>
      <c r="AH7674" s="179"/>
      <c r="AI7674" s="179"/>
      <c r="AJ7674" s="179"/>
    </row>
    <row r="7675" spans="2:36" x14ac:dyDescent="0.3">
      <c r="B7675" s="224">
        <v>775200</v>
      </c>
      <c r="C7675" s="209">
        <v>330532</v>
      </c>
      <c r="D7675" s="206">
        <f t="shared" si="764"/>
        <v>0.42638286893704852</v>
      </c>
      <c r="E7675" s="208">
        <f t="shared" si="765"/>
        <v>0.45</v>
      </c>
      <c r="F7675" s="207">
        <v>18179.259999999998</v>
      </c>
      <c r="G7675" s="207">
        <v>26442.560000000001</v>
      </c>
      <c r="H7675" s="207">
        <v>29747.88</v>
      </c>
      <c r="I7675" s="214">
        <f t="shared" si="766"/>
        <v>312226</v>
      </c>
      <c r="J7675" s="211">
        <f t="shared" ref="J7675:J7738" si="767">I7675/$B7675</f>
        <v>0.40276831785345718</v>
      </c>
      <c r="K7675" s="212">
        <f t="shared" ref="K7675:K7738" si="768">(I7675-I7674)/($B7675-$B7674)</f>
        <v>0.45</v>
      </c>
      <c r="L7675" s="214">
        <f t="shared" si="760"/>
        <v>17172.43</v>
      </c>
      <c r="M7675" s="213">
        <f t="shared" si="761"/>
        <v>24978.080000000002</v>
      </c>
      <c r="N7675" s="213">
        <f t="shared" si="762"/>
        <v>28100.34</v>
      </c>
      <c r="O7675" s="242">
        <f t="shared" si="763"/>
        <v>0.51530000000013387</v>
      </c>
      <c r="P7675" s="242"/>
      <c r="Q7675" s="179"/>
      <c r="R7675" s="179"/>
      <c r="S7675" s="179"/>
      <c r="T7675" s="179"/>
      <c r="U7675" s="179"/>
      <c r="V7675" s="179"/>
      <c r="W7675" s="179"/>
      <c r="X7675" s="179"/>
      <c r="Y7675" s="179"/>
      <c r="Z7675" s="179"/>
      <c r="AA7675" s="222"/>
      <c r="AB7675" s="222"/>
      <c r="AC7675" s="222"/>
      <c r="AD7675" s="179"/>
      <c r="AE7675" s="179"/>
      <c r="AF7675" s="179"/>
      <c r="AG7675" s="179"/>
      <c r="AH7675" s="179"/>
      <c r="AI7675" s="179"/>
      <c r="AJ7675" s="179"/>
    </row>
    <row r="7676" spans="2:36" x14ac:dyDescent="0.3">
      <c r="B7676" s="224">
        <v>775300</v>
      </c>
      <c r="C7676" s="209">
        <v>330577</v>
      </c>
      <c r="D7676" s="206">
        <f t="shared" si="764"/>
        <v>0.42638591512962726</v>
      </c>
      <c r="E7676" s="208">
        <f t="shared" si="765"/>
        <v>0.45</v>
      </c>
      <c r="F7676" s="207">
        <v>18181.73</v>
      </c>
      <c r="G7676" s="207">
        <v>26446.16</v>
      </c>
      <c r="H7676" s="207">
        <v>29751.93</v>
      </c>
      <c r="I7676" s="214">
        <f t="shared" si="766"/>
        <v>312271</v>
      </c>
      <c r="J7676" s="211">
        <f t="shared" si="767"/>
        <v>0.4027744099058429</v>
      </c>
      <c r="K7676" s="212">
        <f t="shared" si="768"/>
        <v>0.45</v>
      </c>
      <c r="L7676" s="214">
        <f t="shared" si="760"/>
        <v>17174.904999999999</v>
      </c>
      <c r="M7676" s="213">
        <f t="shared" si="761"/>
        <v>24981.68</v>
      </c>
      <c r="N7676" s="213">
        <f t="shared" si="762"/>
        <v>28104.39</v>
      </c>
      <c r="O7676" s="242">
        <f t="shared" si="763"/>
        <v>0.51519999999974975</v>
      </c>
      <c r="P7676" s="242"/>
      <c r="Q7676" s="179"/>
      <c r="R7676" s="179"/>
      <c r="S7676" s="179"/>
      <c r="T7676" s="179"/>
      <c r="U7676" s="179"/>
      <c r="V7676" s="179"/>
      <c r="W7676" s="179"/>
      <c r="X7676" s="179"/>
      <c r="Y7676" s="179"/>
      <c r="Z7676" s="179"/>
      <c r="AA7676" s="222"/>
      <c r="AB7676" s="222"/>
      <c r="AC7676" s="222"/>
      <c r="AD7676" s="179"/>
      <c r="AE7676" s="179"/>
      <c r="AF7676" s="179"/>
      <c r="AG7676" s="179"/>
      <c r="AH7676" s="179"/>
      <c r="AI7676" s="179"/>
      <c r="AJ7676" s="179"/>
    </row>
    <row r="7677" spans="2:36" x14ac:dyDescent="0.3">
      <c r="B7677" s="224">
        <v>775400</v>
      </c>
      <c r="C7677" s="209">
        <v>330622</v>
      </c>
      <c r="D7677" s="206">
        <f t="shared" si="764"/>
        <v>0.42638896053649727</v>
      </c>
      <c r="E7677" s="208">
        <f t="shared" si="765"/>
        <v>0.45</v>
      </c>
      <c r="F7677" s="207">
        <v>18184.21</v>
      </c>
      <c r="G7677" s="207">
        <v>26449.759999999998</v>
      </c>
      <c r="H7677" s="207">
        <v>29755.98</v>
      </c>
      <c r="I7677" s="214">
        <f t="shared" si="766"/>
        <v>312316</v>
      </c>
      <c r="J7677" s="211">
        <f t="shared" si="767"/>
        <v>0.40278050038689711</v>
      </c>
      <c r="K7677" s="212">
        <f t="shared" si="768"/>
        <v>0.45</v>
      </c>
      <c r="L7677" s="214">
        <f t="shared" si="760"/>
        <v>17177.38</v>
      </c>
      <c r="M7677" s="213">
        <f t="shared" si="761"/>
        <v>24985.279999999999</v>
      </c>
      <c r="N7677" s="213">
        <f t="shared" si="762"/>
        <v>28108.44</v>
      </c>
      <c r="O7677" s="242">
        <f t="shared" si="763"/>
        <v>0.51530000000002474</v>
      </c>
      <c r="P7677" s="242"/>
      <c r="Q7677" s="179"/>
      <c r="R7677" s="179"/>
      <c r="S7677" s="179"/>
      <c r="T7677" s="179"/>
      <c r="U7677" s="179"/>
      <c r="V7677" s="179"/>
      <c r="W7677" s="179"/>
      <c r="X7677" s="179"/>
      <c r="Y7677" s="179"/>
      <c r="Z7677" s="179"/>
      <c r="AA7677" s="222"/>
      <c r="AB7677" s="222"/>
      <c r="AC7677" s="222"/>
      <c r="AD7677" s="179"/>
      <c r="AE7677" s="179"/>
      <c r="AF7677" s="179"/>
      <c r="AG7677" s="179"/>
      <c r="AH7677" s="179"/>
      <c r="AI7677" s="179"/>
      <c r="AJ7677" s="179"/>
    </row>
    <row r="7678" spans="2:36" x14ac:dyDescent="0.3">
      <c r="B7678" s="224">
        <v>775500</v>
      </c>
      <c r="C7678" s="209">
        <v>330667</v>
      </c>
      <c r="D7678" s="206">
        <f t="shared" si="764"/>
        <v>0.42639200515796261</v>
      </c>
      <c r="E7678" s="208">
        <f t="shared" si="765"/>
        <v>0.45</v>
      </c>
      <c r="F7678" s="207">
        <v>18186.68</v>
      </c>
      <c r="G7678" s="207">
        <v>26453.360000000001</v>
      </c>
      <c r="H7678" s="207">
        <v>29760.03</v>
      </c>
      <c r="I7678" s="214">
        <f t="shared" si="766"/>
        <v>312361</v>
      </c>
      <c r="J7678" s="211">
        <f t="shared" si="767"/>
        <v>0.4027865892972276</v>
      </c>
      <c r="K7678" s="212">
        <f t="shared" si="768"/>
        <v>0.45</v>
      </c>
      <c r="L7678" s="214">
        <f t="shared" ref="L7678:L7741" si="769">I7678*5.5%</f>
        <v>17179.855</v>
      </c>
      <c r="M7678" s="213">
        <f t="shared" ref="M7678:M7741" si="770">I7678*8%</f>
        <v>24988.880000000001</v>
      </c>
      <c r="N7678" s="213">
        <f t="shared" ref="N7678:N7741" si="771">I7678*9%</f>
        <v>28112.489999999998</v>
      </c>
      <c r="O7678" s="242">
        <f t="shared" si="763"/>
        <v>0.51519999999964061</v>
      </c>
      <c r="P7678" s="242"/>
      <c r="Q7678" s="179"/>
      <c r="R7678" s="179"/>
      <c r="S7678" s="179"/>
      <c r="T7678" s="179"/>
      <c r="U7678" s="179"/>
      <c r="V7678" s="179"/>
      <c r="W7678" s="179"/>
      <c r="X7678" s="179"/>
      <c r="Y7678" s="179"/>
      <c r="Z7678" s="179"/>
      <c r="AA7678" s="222"/>
      <c r="AB7678" s="222"/>
      <c r="AC7678" s="222"/>
      <c r="AD7678" s="179"/>
      <c r="AE7678" s="179"/>
      <c r="AF7678" s="179"/>
      <c r="AG7678" s="179"/>
      <c r="AH7678" s="179"/>
      <c r="AI7678" s="179"/>
      <c r="AJ7678" s="179"/>
    </row>
    <row r="7679" spans="2:36" x14ac:dyDescent="0.3">
      <c r="B7679" s="224">
        <v>775600</v>
      </c>
      <c r="C7679" s="209">
        <v>330712</v>
      </c>
      <c r="D7679" s="206">
        <f t="shared" si="764"/>
        <v>0.42639504899432695</v>
      </c>
      <c r="E7679" s="208">
        <f t="shared" si="765"/>
        <v>0.45</v>
      </c>
      <c r="F7679" s="207">
        <v>18189.16</v>
      </c>
      <c r="G7679" s="207">
        <v>26456.959999999999</v>
      </c>
      <c r="H7679" s="207">
        <v>29764.080000000002</v>
      </c>
      <c r="I7679" s="214">
        <f t="shared" si="766"/>
        <v>312406</v>
      </c>
      <c r="J7679" s="211">
        <f t="shared" si="767"/>
        <v>0.402792676637442</v>
      </c>
      <c r="K7679" s="212">
        <f t="shared" si="768"/>
        <v>0.45</v>
      </c>
      <c r="L7679" s="214">
        <f t="shared" si="769"/>
        <v>17182.330000000002</v>
      </c>
      <c r="M7679" s="213">
        <f t="shared" si="770"/>
        <v>24992.48</v>
      </c>
      <c r="N7679" s="213">
        <f t="shared" si="771"/>
        <v>28116.539999999997</v>
      </c>
      <c r="O7679" s="242">
        <f t="shared" si="763"/>
        <v>0.5152999999999156</v>
      </c>
      <c r="P7679" s="242"/>
      <c r="Q7679" s="179"/>
      <c r="R7679" s="179"/>
      <c r="S7679" s="179"/>
      <c r="T7679" s="179"/>
      <c r="U7679" s="179"/>
      <c r="V7679" s="179"/>
      <c r="W7679" s="179"/>
      <c r="X7679" s="179"/>
      <c r="Y7679" s="179"/>
      <c r="Z7679" s="179"/>
      <c r="AA7679" s="222"/>
      <c r="AB7679" s="222"/>
      <c r="AC7679" s="222"/>
      <c r="AD7679" s="179"/>
      <c r="AE7679" s="179"/>
      <c r="AF7679" s="179"/>
      <c r="AG7679" s="179"/>
      <c r="AH7679" s="179"/>
      <c r="AI7679" s="179"/>
      <c r="AJ7679" s="179"/>
    </row>
    <row r="7680" spans="2:36" x14ac:dyDescent="0.3">
      <c r="B7680" s="224">
        <v>775700</v>
      </c>
      <c r="C7680" s="209">
        <v>330757</v>
      </c>
      <c r="D7680" s="206">
        <f t="shared" si="764"/>
        <v>0.42639809204589402</v>
      </c>
      <c r="E7680" s="208">
        <f t="shared" si="765"/>
        <v>0.45</v>
      </c>
      <c r="F7680" s="207">
        <v>18191.63</v>
      </c>
      <c r="G7680" s="207">
        <v>26460.560000000001</v>
      </c>
      <c r="H7680" s="207">
        <v>29768.13</v>
      </c>
      <c r="I7680" s="214">
        <f t="shared" si="766"/>
        <v>312451</v>
      </c>
      <c r="J7680" s="211">
        <f t="shared" si="767"/>
        <v>0.40279876240814749</v>
      </c>
      <c r="K7680" s="212">
        <f t="shared" si="768"/>
        <v>0.45</v>
      </c>
      <c r="L7680" s="214">
        <f t="shared" si="769"/>
        <v>17184.805</v>
      </c>
      <c r="M7680" s="213">
        <f t="shared" si="770"/>
        <v>24996.080000000002</v>
      </c>
      <c r="N7680" s="213">
        <f t="shared" si="771"/>
        <v>28120.59</v>
      </c>
      <c r="O7680" s="242">
        <f t="shared" si="763"/>
        <v>0.51520000000007715</v>
      </c>
      <c r="P7680" s="242"/>
      <c r="Q7680" s="179"/>
      <c r="R7680" s="179"/>
      <c r="S7680" s="179"/>
      <c r="T7680" s="179"/>
      <c r="U7680" s="179"/>
      <c r="V7680" s="179"/>
      <c r="W7680" s="179"/>
      <c r="X7680" s="179"/>
      <c r="Y7680" s="179"/>
      <c r="Z7680" s="179"/>
      <c r="AA7680" s="222"/>
      <c r="AB7680" s="222"/>
      <c r="AC7680" s="222"/>
      <c r="AD7680" s="179"/>
      <c r="AE7680" s="179"/>
      <c r="AF7680" s="179"/>
      <c r="AG7680" s="179"/>
      <c r="AH7680" s="179"/>
      <c r="AI7680" s="179"/>
      <c r="AJ7680" s="179"/>
    </row>
    <row r="7681" spans="2:36" x14ac:dyDescent="0.3">
      <c r="B7681" s="224">
        <v>775800</v>
      </c>
      <c r="C7681" s="209">
        <v>330802</v>
      </c>
      <c r="D7681" s="206">
        <f t="shared" si="764"/>
        <v>0.42640113431296728</v>
      </c>
      <c r="E7681" s="208">
        <f t="shared" si="765"/>
        <v>0.45</v>
      </c>
      <c r="F7681" s="207">
        <v>18194.11</v>
      </c>
      <c r="G7681" s="207">
        <v>26464.16</v>
      </c>
      <c r="H7681" s="207">
        <v>29772.18</v>
      </c>
      <c r="I7681" s="214">
        <f t="shared" si="766"/>
        <v>312496</v>
      </c>
      <c r="J7681" s="211">
        <f t="shared" si="767"/>
        <v>0.40280484660995103</v>
      </c>
      <c r="K7681" s="212">
        <f t="shared" si="768"/>
        <v>0.45</v>
      </c>
      <c r="L7681" s="214">
        <f t="shared" si="769"/>
        <v>17187.28</v>
      </c>
      <c r="M7681" s="213">
        <f t="shared" si="770"/>
        <v>24999.68</v>
      </c>
      <c r="N7681" s="213">
        <f t="shared" si="771"/>
        <v>28124.639999999999</v>
      </c>
      <c r="O7681" s="242">
        <f t="shared" si="763"/>
        <v>0.51529999999977005</v>
      </c>
      <c r="P7681" s="242"/>
      <c r="Q7681" s="179"/>
      <c r="R7681" s="179"/>
      <c r="S7681" s="179"/>
      <c r="T7681" s="179"/>
      <c r="U7681" s="179"/>
      <c r="V7681" s="179"/>
      <c r="W7681" s="179"/>
      <c r="X7681" s="179"/>
      <c r="Y7681" s="179"/>
      <c r="Z7681" s="179"/>
      <c r="AA7681" s="222"/>
      <c r="AB7681" s="222"/>
      <c r="AC7681" s="222"/>
      <c r="AD7681" s="179"/>
      <c r="AE7681" s="179"/>
      <c r="AF7681" s="179"/>
      <c r="AG7681" s="179"/>
      <c r="AH7681" s="179"/>
      <c r="AI7681" s="179"/>
      <c r="AJ7681" s="179"/>
    </row>
    <row r="7682" spans="2:36" x14ac:dyDescent="0.3">
      <c r="B7682" s="224">
        <v>775900</v>
      </c>
      <c r="C7682" s="209">
        <v>330847</v>
      </c>
      <c r="D7682" s="206">
        <f t="shared" si="764"/>
        <v>0.42640417579584999</v>
      </c>
      <c r="E7682" s="208">
        <f t="shared" si="765"/>
        <v>0.45</v>
      </c>
      <c r="F7682" s="207">
        <v>18196.580000000002</v>
      </c>
      <c r="G7682" s="207">
        <v>26467.759999999998</v>
      </c>
      <c r="H7682" s="207">
        <v>29776.23</v>
      </c>
      <c r="I7682" s="214">
        <f t="shared" si="766"/>
        <v>312541</v>
      </c>
      <c r="J7682" s="211">
        <f t="shared" si="767"/>
        <v>0.40281092924345918</v>
      </c>
      <c r="K7682" s="212">
        <f t="shared" si="768"/>
        <v>0.45</v>
      </c>
      <c r="L7682" s="214">
        <f t="shared" si="769"/>
        <v>17189.755000000001</v>
      </c>
      <c r="M7682" s="213">
        <f t="shared" si="770"/>
        <v>25003.279999999999</v>
      </c>
      <c r="N7682" s="213">
        <f t="shared" si="771"/>
        <v>28128.69</v>
      </c>
      <c r="O7682" s="242">
        <f t="shared" si="763"/>
        <v>0.51519999999996802</v>
      </c>
      <c r="P7682" s="242"/>
      <c r="Q7682" s="179"/>
      <c r="R7682" s="179"/>
      <c r="S7682" s="179"/>
      <c r="T7682" s="179"/>
      <c r="U7682" s="179"/>
      <c r="V7682" s="179"/>
      <c r="W7682" s="179"/>
      <c r="X7682" s="179"/>
      <c r="Y7682" s="179"/>
      <c r="Z7682" s="179"/>
      <c r="AA7682" s="222"/>
      <c r="AB7682" s="222"/>
      <c r="AC7682" s="222"/>
      <c r="AD7682" s="179"/>
      <c r="AE7682" s="179"/>
      <c r="AF7682" s="179"/>
      <c r="AG7682" s="179"/>
      <c r="AH7682" s="179"/>
      <c r="AI7682" s="179"/>
      <c r="AJ7682" s="179"/>
    </row>
    <row r="7683" spans="2:36" x14ac:dyDescent="0.3">
      <c r="B7683" s="224">
        <v>776000</v>
      </c>
      <c r="C7683" s="209">
        <v>330892</v>
      </c>
      <c r="D7683" s="206">
        <f t="shared" si="764"/>
        <v>0.42640721649484536</v>
      </c>
      <c r="E7683" s="208">
        <f t="shared" si="765"/>
        <v>0.45</v>
      </c>
      <c r="F7683" s="207">
        <v>18199.060000000001</v>
      </c>
      <c r="G7683" s="207">
        <v>26471.360000000001</v>
      </c>
      <c r="H7683" s="207">
        <v>29780.28</v>
      </c>
      <c r="I7683" s="214">
        <f t="shared" si="766"/>
        <v>312586</v>
      </c>
      <c r="J7683" s="211">
        <f t="shared" si="767"/>
        <v>0.40281701030927836</v>
      </c>
      <c r="K7683" s="212">
        <f t="shared" si="768"/>
        <v>0.45</v>
      </c>
      <c r="L7683" s="214">
        <f t="shared" si="769"/>
        <v>17192.23</v>
      </c>
      <c r="M7683" s="213">
        <f t="shared" si="770"/>
        <v>25006.880000000001</v>
      </c>
      <c r="N7683" s="213">
        <f t="shared" si="771"/>
        <v>28132.739999999998</v>
      </c>
      <c r="O7683" s="242">
        <f t="shared" si="763"/>
        <v>0.51529999999966092</v>
      </c>
      <c r="P7683" s="242"/>
      <c r="Q7683" s="179"/>
      <c r="R7683" s="179"/>
      <c r="S7683" s="179"/>
      <c r="T7683" s="179"/>
      <c r="U7683" s="179"/>
      <c r="V7683" s="179"/>
      <c r="W7683" s="179"/>
      <c r="X7683" s="179"/>
      <c r="Y7683" s="179"/>
      <c r="Z7683" s="179"/>
      <c r="AA7683" s="222"/>
      <c r="AB7683" s="222"/>
      <c r="AC7683" s="222"/>
      <c r="AD7683" s="179"/>
      <c r="AE7683" s="179"/>
      <c r="AF7683" s="179"/>
      <c r="AG7683" s="179"/>
      <c r="AH7683" s="179"/>
      <c r="AI7683" s="179"/>
      <c r="AJ7683" s="179"/>
    </row>
    <row r="7684" spans="2:36" x14ac:dyDescent="0.3">
      <c r="B7684" s="224">
        <v>776100</v>
      </c>
      <c r="C7684" s="209">
        <v>330937</v>
      </c>
      <c r="D7684" s="206">
        <f t="shared" si="764"/>
        <v>0.42641025641025643</v>
      </c>
      <c r="E7684" s="208">
        <f t="shared" si="765"/>
        <v>0.45</v>
      </c>
      <c r="F7684" s="207">
        <v>18201.53</v>
      </c>
      <c r="G7684" s="207">
        <v>26474.959999999999</v>
      </c>
      <c r="H7684" s="207">
        <v>29784.33</v>
      </c>
      <c r="I7684" s="214">
        <f t="shared" si="766"/>
        <v>312631</v>
      </c>
      <c r="J7684" s="211">
        <f t="shared" si="767"/>
        <v>0.40282308980801446</v>
      </c>
      <c r="K7684" s="212">
        <f t="shared" si="768"/>
        <v>0.45</v>
      </c>
      <c r="L7684" s="214">
        <f t="shared" si="769"/>
        <v>17194.705000000002</v>
      </c>
      <c r="M7684" s="213">
        <f t="shared" si="770"/>
        <v>25010.48</v>
      </c>
      <c r="N7684" s="213">
        <f t="shared" si="771"/>
        <v>28136.789999999997</v>
      </c>
      <c r="O7684" s="242">
        <f t="shared" si="763"/>
        <v>0.51520000000044097</v>
      </c>
      <c r="P7684" s="242"/>
      <c r="Q7684" s="179"/>
      <c r="R7684" s="179"/>
      <c r="S7684" s="179"/>
      <c r="T7684" s="179"/>
      <c r="U7684" s="179"/>
      <c r="V7684" s="179"/>
      <c r="W7684" s="179"/>
      <c r="X7684" s="179"/>
      <c r="Y7684" s="179"/>
      <c r="Z7684" s="179"/>
      <c r="AA7684" s="222"/>
      <c r="AB7684" s="222"/>
      <c r="AC7684" s="222"/>
      <c r="AD7684" s="179"/>
      <c r="AE7684" s="179"/>
      <c r="AF7684" s="179"/>
      <c r="AG7684" s="179"/>
      <c r="AH7684" s="179"/>
      <c r="AI7684" s="179"/>
      <c r="AJ7684" s="179"/>
    </row>
    <row r="7685" spans="2:36" x14ac:dyDescent="0.3">
      <c r="B7685" s="224">
        <v>776200</v>
      </c>
      <c r="C7685" s="209">
        <v>330982</v>
      </c>
      <c r="D7685" s="206">
        <f t="shared" si="764"/>
        <v>0.42641329554238599</v>
      </c>
      <c r="E7685" s="208">
        <f t="shared" si="765"/>
        <v>0.45</v>
      </c>
      <c r="F7685" s="207">
        <v>18204.009999999998</v>
      </c>
      <c r="G7685" s="207">
        <v>26478.560000000001</v>
      </c>
      <c r="H7685" s="207">
        <v>29788.38</v>
      </c>
      <c r="I7685" s="214">
        <f t="shared" si="766"/>
        <v>312676</v>
      </c>
      <c r="J7685" s="211">
        <f t="shared" si="767"/>
        <v>0.40282916774027311</v>
      </c>
      <c r="K7685" s="212">
        <f t="shared" si="768"/>
        <v>0.45</v>
      </c>
      <c r="L7685" s="214">
        <f t="shared" si="769"/>
        <v>17197.18</v>
      </c>
      <c r="M7685" s="213">
        <f t="shared" si="770"/>
        <v>25014.080000000002</v>
      </c>
      <c r="N7685" s="213">
        <f t="shared" si="771"/>
        <v>28140.84</v>
      </c>
      <c r="O7685" s="242">
        <f t="shared" ref="O7685:O7748" si="772">(C7685+F7685+H7685-C7684-F7684-H7684)/100</f>
        <v>0.51530000000013387</v>
      </c>
      <c r="P7685" s="242"/>
      <c r="Q7685" s="179"/>
      <c r="R7685" s="179"/>
      <c r="S7685" s="179"/>
      <c r="T7685" s="179"/>
      <c r="U7685" s="179"/>
      <c r="V7685" s="179"/>
      <c r="W7685" s="179"/>
      <c r="X7685" s="179"/>
      <c r="Y7685" s="179"/>
      <c r="Z7685" s="179"/>
      <c r="AA7685" s="222"/>
      <c r="AB7685" s="222"/>
      <c r="AC7685" s="222"/>
      <c r="AD7685" s="179"/>
      <c r="AE7685" s="179"/>
      <c r="AF7685" s="179"/>
      <c r="AG7685" s="179"/>
      <c r="AH7685" s="179"/>
      <c r="AI7685" s="179"/>
      <c r="AJ7685" s="179"/>
    </row>
    <row r="7686" spans="2:36" x14ac:dyDescent="0.3">
      <c r="B7686" s="224">
        <v>776300</v>
      </c>
      <c r="C7686" s="209">
        <v>331027</v>
      </c>
      <c r="D7686" s="206">
        <f t="shared" si="764"/>
        <v>0.42641633389153677</v>
      </c>
      <c r="E7686" s="208">
        <f t="shared" si="765"/>
        <v>0.45</v>
      </c>
      <c r="F7686" s="207">
        <v>18206.48</v>
      </c>
      <c r="G7686" s="207">
        <v>26482.16</v>
      </c>
      <c r="H7686" s="207">
        <v>29792.43</v>
      </c>
      <c r="I7686" s="214">
        <f t="shared" si="766"/>
        <v>312721</v>
      </c>
      <c r="J7686" s="211">
        <f t="shared" si="767"/>
        <v>0.40283524410665977</v>
      </c>
      <c r="K7686" s="212">
        <f t="shared" si="768"/>
        <v>0.45</v>
      </c>
      <c r="L7686" s="214">
        <f t="shared" si="769"/>
        <v>17199.654999999999</v>
      </c>
      <c r="M7686" s="213">
        <f t="shared" si="770"/>
        <v>25017.68</v>
      </c>
      <c r="N7686" s="213">
        <f t="shared" si="771"/>
        <v>28144.89</v>
      </c>
      <c r="O7686" s="242">
        <f t="shared" si="772"/>
        <v>0.51519999999974975</v>
      </c>
      <c r="P7686" s="242"/>
      <c r="Q7686" s="179"/>
      <c r="R7686" s="179"/>
      <c r="S7686" s="179"/>
      <c r="T7686" s="179"/>
      <c r="U7686" s="179"/>
      <c r="V7686" s="179"/>
      <c r="W7686" s="179"/>
      <c r="X7686" s="179"/>
      <c r="Y7686" s="179"/>
      <c r="Z7686" s="179"/>
      <c r="AA7686" s="222"/>
      <c r="AB7686" s="222"/>
      <c r="AC7686" s="222"/>
      <c r="AD7686" s="179"/>
      <c r="AE7686" s="179"/>
      <c r="AF7686" s="179"/>
      <c r="AG7686" s="179"/>
      <c r="AH7686" s="179"/>
      <c r="AI7686" s="179"/>
      <c r="AJ7686" s="179"/>
    </row>
    <row r="7687" spans="2:36" x14ac:dyDescent="0.3">
      <c r="B7687" s="224">
        <v>776400</v>
      </c>
      <c r="C7687" s="209">
        <v>331072</v>
      </c>
      <c r="D7687" s="206">
        <f t="shared" si="764"/>
        <v>0.42641937145801134</v>
      </c>
      <c r="E7687" s="208">
        <f t="shared" si="765"/>
        <v>0.45</v>
      </c>
      <c r="F7687" s="207">
        <v>18208.96</v>
      </c>
      <c r="G7687" s="207">
        <v>26485.759999999998</v>
      </c>
      <c r="H7687" s="207">
        <v>29796.48</v>
      </c>
      <c r="I7687" s="214">
        <f t="shared" si="766"/>
        <v>312766</v>
      </c>
      <c r="J7687" s="211">
        <f t="shared" si="767"/>
        <v>0.40284131890777952</v>
      </c>
      <c r="K7687" s="212">
        <f t="shared" si="768"/>
        <v>0.45</v>
      </c>
      <c r="L7687" s="214">
        <f t="shared" si="769"/>
        <v>17202.13</v>
      </c>
      <c r="M7687" s="213">
        <f t="shared" si="770"/>
        <v>25021.279999999999</v>
      </c>
      <c r="N7687" s="213">
        <f t="shared" si="771"/>
        <v>28148.94</v>
      </c>
      <c r="O7687" s="242">
        <f t="shared" si="772"/>
        <v>0.51530000000002474</v>
      </c>
      <c r="P7687" s="242"/>
      <c r="Q7687" s="179"/>
      <c r="R7687" s="179"/>
      <c r="S7687" s="179"/>
      <c r="T7687" s="179"/>
      <c r="U7687" s="179"/>
      <c r="V7687" s="179"/>
      <c r="W7687" s="179"/>
      <c r="X7687" s="179"/>
      <c r="Y7687" s="179"/>
      <c r="Z7687" s="179"/>
      <c r="AA7687" s="222"/>
      <c r="AB7687" s="222"/>
      <c r="AC7687" s="222"/>
      <c r="AD7687" s="179"/>
      <c r="AE7687" s="179"/>
      <c r="AF7687" s="179"/>
      <c r="AG7687" s="179"/>
      <c r="AH7687" s="179"/>
      <c r="AI7687" s="179"/>
      <c r="AJ7687" s="179"/>
    </row>
    <row r="7688" spans="2:36" x14ac:dyDescent="0.3">
      <c r="B7688" s="224">
        <v>776500</v>
      </c>
      <c r="C7688" s="209">
        <v>331117</v>
      </c>
      <c r="D7688" s="206">
        <f t="shared" si="764"/>
        <v>0.42642240824211203</v>
      </c>
      <c r="E7688" s="208">
        <f t="shared" si="765"/>
        <v>0.45</v>
      </c>
      <c r="F7688" s="207">
        <v>18211.43</v>
      </c>
      <c r="G7688" s="207">
        <v>26489.360000000001</v>
      </c>
      <c r="H7688" s="207">
        <v>29800.53</v>
      </c>
      <c r="I7688" s="214">
        <f t="shared" si="766"/>
        <v>312811</v>
      </c>
      <c r="J7688" s="211">
        <f t="shared" si="767"/>
        <v>0.40284739214423698</v>
      </c>
      <c r="K7688" s="212">
        <f t="shared" si="768"/>
        <v>0.45</v>
      </c>
      <c r="L7688" s="214">
        <f t="shared" si="769"/>
        <v>17204.605</v>
      </c>
      <c r="M7688" s="213">
        <f t="shared" si="770"/>
        <v>25024.880000000001</v>
      </c>
      <c r="N7688" s="213">
        <f t="shared" si="771"/>
        <v>28152.989999999998</v>
      </c>
      <c r="O7688" s="242">
        <f t="shared" si="772"/>
        <v>0.51519999999964061</v>
      </c>
      <c r="P7688" s="242"/>
      <c r="Q7688" s="179"/>
      <c r="R7688" s="179"/>
      <c r="S7688" s="179"/>
      <c r="T7688" s="179"/>
      <c r="U7688" s="179"/>
      <c r="V7688" s="179"/>
      <c r="W7688" s="179"/>
      <c r="X7688" s="179"/>
      <c r="Y7688" s="179"/>
      <c r="Z7688" s="179"/>
      <c r="AA7688" s="222"/>
      <c r="AB7688" s="222"/>
      <c r="AC7688" s="222"/>
      <c r="AD7688" s="179"/>
      <c r="AE7688" s="179"/>
      <c r="AF7688" s="179"/>
      <c r="AG7688" s="179"/>
      <c r="AH7688" s="179"/>
      <c r="AI7688" s="179"/>
      <c r="AJ7688" s="179"/>
    </row>
    <row r="7689" spans="2:36" x14ac:dyDescent="0.3">
      <c r="B7689" s="224">
        <v>776600</v>
      </c>
      <c r="C7689" s="209">
        <v>331162</v>
      </c>
      <c r="D7689" s="206">
        <f t="shared" si="764"/>
        <v>0.42642544424414114</v>
      </c>
      <c r="E7689" s="208">
        <f t="shared" si="765"/>
        <v>0.45</v>
      </c>
      <c r="F7689" s="207">
        <v>18213.91</v>
      </c>
      <c r="G7689" s="207">
        <v>26492.959999999999</v>
      </c>
      <c r="H7689" s="207">
        <v>29804.58</v>
      </c>
      <c r="I7689" s="214">
        <f t="shared" si="766"/>
        <v>312856</v>
      </c>
      <c r="J7689" s="211">
        <f t="shared" si="767"/>
        <v>0.40285346381663661</v>
      </c>
      <c r="K7689" s="212">
        <f t="shared" si="768"/>
        <v>0.45</v>
      </c>
      <c r="L7689" s="214">
        <f t="shared" si="769"/>
        <v>17207.080000000002</v>
      </c>
      <c r="M7689" s="213">
        <f t="shared" si="770"/>
        <v>25028.48</v>
      </c>
      <c r="N7689" s="213">
        <f t="shared" si="771"/>
        <v>28157.039999999997</v>
      </c>
      <c r="O7689" s="242">
        <f t="shared" si="772"/>
        <v>0.5152999999999156</v>
      </c>
      <c r="P7689" s="242"/>
      <c r="Q7689" s="179"/>
      <c r="R7689" s="179"/>
      <c r="S7689" s="179"/>
      <c r="T7689" s="179"/>
      <c r="U7689" s="179"/>
      <c r="V7689" s="179"/>
      <c r="W7689" s="179"/>
      <c r="X7689" s="179"/>
      <c r="Y7689" s="179"/>
      <c r="Z7689" s="179"/>
      <c r="AA7689" s="222"/>
      <c r="AB7689" s="222"/>
      <c r="AC7689" s="222"/>
      <c r="AD7689" s="179"/>
      <c r="AE7689" s="179"/>
      <c r="AF7689" s="179"/>
      <c r="AG7689" s="179"/>
      <c r="AH7689" s="179"/>
      <c r="AI7689" s="179"/>
      <c r="AJ7689" s="179"/>
    </row>
    <row r="7690" spans="2:36" x14ac:dyDescent="0.3">
      <c r="B7690" s="224">
        <v>776700</v>
      </c>
      <c r="C7690" s="209">
        <v>331207</v>
      </c>
      <c r="D7690" s="206">
        <f t="shared" si="764"/>
        <v>0.42642847946440066</v>
      </c>
      <c r="E7690" s="208">
        <f t="shared" si="765"/>
        <v>0.45</v>
      </c>
      <c r="F7690" s="207">
        <v>18216.38</v>
      </c>
      <c r="G7690" s="207">
        <v>26496.560000000001</v>
      </c>
      <c r="H7690" s="207">
        <v>29808.63</v>
      </c>
      <c r="I7690" s="214">
        <f t="shared" si="766"/>
        <v>312901</v>
      </c>
      <c r="J7690" s="211">
        <f t="shared" si="767"/>
        <v>0.4028595339255826</v>
      </c>
      <c r="K7690" s="212">
        <f t="shared" si="768"/>
        <v>0.45</v>
      </c>
      <c r="L7690" s="214">
        <f t="shared" si="769"/>
        <v>17209.555</v>
      </c>
      <c r="M7690" s="213">
        <f t="shared" si="770"/>
        <v>25032.080000000002</v>
      </c>
      <c r="N7690" s="213">
        <f t="shared" si="771"/>
        <v>28161.09</v>
      </c>
      <c r="O7690" s="242">
        <f t="shared" si="772"/>
        <v>0.51520000000007715</v>
      </c>
      <c r="P7690" s="242"/>
      <c r="Q7690" s="179"/>
      <c r="R7690" s="179"/>
      <c r="S7690" s="179"/>
      <c r="T7690" s="179"/>
      <c r="U7690" s="179"/>
      <c r="V7690" s="179"/>
      <c r="W7690" s="179"/>
      <c r="X7690" s="179"/>
      <c r="Y7690" s="179"/>
      <c r="Z7690" s="179"/>
      <c r="AA7690" s="222"/>
      <c r="AB7690" s="222"/>
      <c r="AC7690" s="222"/>
      <c r="AD7690" s="179"/>
      <c r="AE7690" s="179"/>
      <c r="AF7690" s="179"/>
      <c r="AG7690" s="179"/>
      <c r="AH7690" s="179"/>
      <c r="AI7690" s="179"/>
      <c r="AJ7690" s="179"/>
    </row>
    <row r="7691" spans="2:36" x14ac:dyDescent="0.3">
      <c r="B7691" s="224">
        <v>776800</v>
      </c>
      <c r="C7691" s="209">
        <v>331252</v>
      </c>
      <c r="D7691" s="206">
        <f t="shared" si="764"/>
        <v>0.42643151390319256</v>
      </c>
      <c r="E7691" s="208">
        <f t="shared" si="765"/>
        <v>0.45</v>
      </c>
      <c r="F7691" s="207">
        <v>18218.86</v>
      </c>
      <c r="G7691" s="207">
        <v>26500.16</v>
      </c>
      <c r="H7691" s="207">
        <v>29812.68</v>
      </c>
      <c r="I7691" s="214">
        <f t="shared" si="766"/>
        <v>312946</v>
      </c>
      <c r="J7691" s="211">
        <f t="shared" si="767"/>
        <v>0.40286560247167869</v>
      </c>
      <c r="K7691" s="212">
        <f t="shared" si="768"/>
        <v>0.45</v>
      </c>
      <c r="L7691" s="214">
        <f t="shared" si="769"/>
        <v>17212.03</v>
      </c>
      <c r="M7691" s="213">
        <f t="shared" si="770"/>
        <v>25035.68</v>
      </c>
      <c r="N7691" s="213">
        <f t="shared" si="771"/>
        <v>28165.14</v>
      </c>
      <c r="O7691" s="242">
        <f t="shared" si="772"/>
        <v>0.51529999999977005</v>
      </c>
      <c r="P7691" s="242"/>
      <c r="Q7691" s="179"/>
      <c r="R7691" s="179"/>
      <c r="S7691" s="179"/>
      <c r="T7691" s="179"/>
      <c r="U7691" s="179"/>
      <c r="V7691" s="179"/>
      <c r="W7691" s="179"/>
      <c r="X7691" s="179"/>
      <c r="Y7691" s="179"/>
      <c r="Z7691" s="179"/>
      <c r="AA7691" s="222"/>
      <c r="AB7691" s="222"/>
      <c r="AC7691" s="222"/>
      <c r="AD7691" s="179"/>
      <c r="AE7691" s="179"/>
      <c r="AF7691" s="179"/>
      <c r="AG7691" s="179"/>
      <c r="AH7691" s="179"/>
      <c r="AI7691" s="179"/>
      <c r="AJ7691" s="179"/>
    </row>
    <row r="7692" spans="2:36" x14ac:dyDescent="0.3">
      <c r="B7692" s="224">
        <v>776900</v>
      </c>
      <c r="C7692" s="209">
        <v>331297</v>
      </c>
      <c r="D7692" s="206">
        <f t="shared" si="764"/>
        <v>0.42643454756081861</v>
      </c>
      <c r="E7692" s="208">
        <f t="shared" si="765"/>
        <v>0.45</v>
      </c>
      <c r="F7692" s="207">
        <v>18221.330000000002</v>
      </c>
      <c r="G7692" s="207">
        <v>26503.759999999998</v>
      </c>
      <c r="H7692" s="207">
        <v>29816.73</v>
      </c>
      <c r="I7692" s="214">
        <f t="shared" si="766"/>
        <v>312991</v>
      </c>
      <c r="J7692" s="211">
        <f t="shared" si="767"/>
        <v>0.40287166945552838</v>
      </c>
      <c r="K7692" s="212">
        <f t="shared" si="768"/>
        <v>0.45</v>
      </c>
      <c r="L7692" s="214">
        <f t="shared" si="769"/>
        <v>17214.505000000001</v>
      </c>
      <c r="M7692" s="213">
        <f t="shared" si="770"/>
        <v>25039.279999999999</v>
      </c>
      <c r="N7692" s="213">
        <f t="shared" si="771"/>
        <v>28169.19</v>
      </c>
      <c r="O7692" s="242">
        <f t="shared" si="772"/>
        <v>0.51519999999996802</v>
      </c>
      <c r="P7692" s="242"/>
      <c r="Q7692" s="179"/>
      <c r="R7692" s="179"/>
      <c r="S7692" s="179"/>
      <c r="T7692" s="179"/>
      <c r="U7692" s="179"/>
      <c r="V7692" s="179"/>
      <c r="W7692" s="179"/>
      <c r="X7692" s="179"/>
      <c r="Y7692" s="179"/>
      <c r="Z7692" s="179"/>
      <c r="AA7692" s="222"/>
      <c r="AB7692" s="222"/>
      <c r="AC7692" s="222"/>
      <c r="AD7692" s="179"/>
      <c r="AE7692" s="179"/>
      <c r="AF7692" s="179"/>
      <c r="AG7692" s="179"/>
      <c r="AH7692" s="179"/>
      <c r="AI7692" s="179"/>
      <c r="AJ7692" s="179"/>
    </row>
    <row r="7693" spans="2:36" x14ac:dyDescent="0.3">
      <c r="B7693" s="224">
        <v>777000</v>
      </c>
      <c r="C7693" s="209">
        <v>331342</v>
      </c>
      <c r="D7693" s="206">
        <f t="shared" si="764"/>
        <v>0.42643758043758045</v>
      </c>
      <c r="E7693" s="208">
        <f t="shared" si="765"/>
        <v>0.45</v>
      </c>
      <c r="F7693" s="207">
        <v>18223.810000000001</v>
      </c>
      <c r="G7693" s="207">
        <v>26507.360000000001</v>
      </c>
      <c r="H7693" s="207">
        <v>29820.78</v>
      </c>
      <c r="I7693" s="214">
        <f t="shared" si="766"/>
        <v>313036</v>
      </c>
      <c r="J7693" s="211">
        <f t="shared" si="767"/>
        <v>0.40287773487773487</v>
      </c>
      <c r="K7693" s="212">
        <f t="shared" si="768"/>
        <v>0.45</v>
      </c>
      <c r="L7693" s="214">
        <f t="shared" si="769"/>
        <v>17216.98</v>
      </c>
      <c r="M7693" s="213">
        <f t="shared" si="770"/>
        <v>25042.880000000001</v>
      </c>
      <c r="N7693" s="213">
        <f t="shared" si="771"/>
        <v>28173.239999999998</v>
      </c>
      <c r="O7693" s="242">
        <f t="shared" si="772"/>
        <v>0.51529999999966092</v>
      </c>
      <c r="P7693" s="242"/>
      <c r="Q7693" s="179"/>
      <c r="R7693" s="179"/>
      <c r="S7693" s="179"/>
      <c r="T7693" s="179"/>
      <c r="U7693" s="179"/>
      <c r="V7693" s="179"/>
      <c r="W7693" s="179"/>
      <c r="X7693" s="179"/>
      <c r="Y7693" s="179"/>
      <c r="Z7693" s="179"/>
      <c r="AA7693" s="222"/>
      <c r="AB7693" s="222"/>
      <c r="AC7693" s="222"/>
      <c r="AD7693" s="179"/>
      <c r="AE7693" s="179"/>
      <c r="AF7693" s="179"/>
      <c r="AG7693" s="179"/>
      <c r="AH7693" s="179"/>
      <c r="AI7693" s="179"/>
      <c r="AJ7693" s="179"/>
    </row>
    <row r="7694" spans="2:36" x14ac:dyDescent="0.3">
      <c r="B7694" s="224">
        <v>777100</v>
      </c>
      <c r="C7694" s="209">
        <v>331387</v>
      </c>
      <c r="D7694" s="206">
        <f t="shared" si="764"/>
        <v>0.42644061253377946</v>
      </c>
      <c r="E7694" s="208">
        <f t="shared" si="765"/>
        <v>0.45</v>
      </c>
      <c r="F7694" s="207">
        <v>18226.28</v>
      </c>
      <c r="G7694" s="207">
        <v>26510.959999999999</v>
      </c>
      <c r="H7694" s="207">
        <v>29824.83</v>
      </c>
      <c r="I7694" s="214">
        <f t="shared" si="766"/>
        <v>313081</v>
      </c>
      <c r="J7694" s="211">
        <f t="shared" si="767"/>
        <v>0.40288379873890107</v>
      </c>
      <c r="K7694" s="212">
        <f t="shared" si="768"/>
        <v>0.45</v>
      </c>
      <c r="L7694" s="214">
        <f t="shared" si="769"/>
        <v>17219.455000000002</v>
      </c>
      <c r="M7694" s="213">
        <f t="shared" si="770"/>
        <v>25046.48</v>
      </c>
      <c r="N7694" s="213">
        <f t="shared" si="771"/>
        <v>28177.289999999997</v>
      </c>
      <c r="O7694" s="242">
        <f t="shared" si="772"/>
        <v>0.51520000000044097</v>
      </c>
      <c r="P7694" s="242"/>
      <c r="Q7694" s="179"/>
      <c r="R7694" s="179"/>
      <c r="S7694" s="179"/>
      <c r="T7694" s="179"/>
      <c r="U7694" s="179"/>
      <c r="V7694" s="179"/>
      <c r="W7694" s="179"/>
      <c r="X7694" s="179"/>
      <c r="Y7694" s="179"/>
      <c r="Z7694" s="179"/>
      <c r="AA7694" s="222"/>
      <c r="AB7694" s="222"/>
      <c r="AC7694" s="222"/>
      <c r="AD7694" s="179"/>
      <c r="AE7694" s="179"/>
      <c r="AF7694" s="179"/>
      <c r="AG7694" s="179"/>
      <c r="AH7694" s="179"/>
      <c r="AI7694" s="179"/>
      <c r="AJ7694" s="179"/>
    </row>
    <row r="7695" spans="2:36" x14ac:dyDescent="0.3">
      <c r="B7695" s="224">
        <v>777200</v>
      </c>
      <c r="C7695" s="209">
        <v>331432</v>
      </c>
      <c r="D7695" s="206">
        <f t="shared" si="764"/>
        <v>0.42644364384971695</v>
      </c>
      <c r="E7695" s="208">
        <f t="shared" si="765"/>
        <v>0.45</v>
      </c>
      <c r="F7695" s="207">
        <v>18228.759999999998</v>
      </c>
      <c r="G7695" s="207">
        <v>26514.560000000001</v>
      </c>
      <c r="H7695" s="207">
        <v>29828.880000000001</v>
      </c>
      <c r="I7695" s="214">
        <f t="shared" si="766"/>
        <v>313126</v>
      </c>
      <c r="J7695" s="211">
        <f t="shared" si="767"/>
        <v>0.40288986103962943</v>
      </c>
      <c r="K7695" s="212">
        <f t="shared" si="768"/>
        <v>0.45</v>
      </c>
      <c r="L7695" s="214">
        <f t="shared" si="769"/>
        <v>17221.93</v>
      </c>
      <c r="M7695" s="213">
        <f t="shared" si="770"/>
        <v>25050.080000000002</v>
      </c>
      <c r="N7695" s="213">
        <f t="shared" si="771"/>
        <v>28181.34</v>
      </c>
      <c r="O7695" s="242">
        <f t="shared" si="772"/>
        <v>0.51530000000013387</v>
      </c>
      <c r="P7695" s="242"/>
      <c r="Q7695" s="179"/>
      <c r="R7695" s="179"/>
      <c r="S7695" s="179"/>
      <c r="T7695" s="179"/>
      <c r="U7695" s="179"/>
      <c r="V7695" s="179"/>
      <c r="W7695" s="179"/>
      <c r="X7695" s="179"/>
      <c r="Y7695" s="179"/>
      <c r="Z7695" s="179"/>
      <c r="AA7695" s="222"/>
      <c r="AB7695" s="222"/>
      <c r="AC7695" s="222"/>
      <c r="AD7695" s="179"/>
      <c r="AE7695" s="179"/>
      <c r="AF7695" s="179"/>
      <c r="AG7695" s="179"/>
      <c r="AH7695" s="179"/>
      <c r="AI7695" s="179"/>
      <c r="AJ7695" s="179"/>
    </row>
    <row r="7696" spans="2:36" x14ac:dyDescent="0.3">
      <c r="B7696" s="224">
        <v>777300</v>
      </c>
      <c r="C7696" s="209">
        <v>331477</v>
      </c>
      <c r="D7696" s="206">
        <f t="shared" si="764"/>
        <v>0.42644667438569406</v>
      </c>
      <c r="E7696" s="208">
        <f t="shared" si="765"/>
        <v>0.45</v>
      </c>
      <c r="F7696" s="207">
        <v>18231.23</v>
      </c>
      <c r="G7696" s="207">
        <v>26518.16</v>
      </c>
      <c r="H7696" s="207">
        <v>29832.93</v>
      </c>
      <c r="I7696" s="214">
        <f t="shared" si="766"/>
        <v>313171</v>
      </c>
      <c r="J7696" s="211">
        <f t="shared" si="767"/>
        <v>0.4028959217805223</v>
      </c>
      <c r="K7696" s="212">
        <f t="shared" si="768"/>
        <v>0.45</v>
      </c>
      <c r="L7696" s="214">
        <f t="shared" si="769"/>
        <v>17224.404999999999</v>
      </c>
      <c r="M7696" s="213">
        <f t="shared" si="770"/>
        <v>25053.68</v>
      </c>
      <c r="N7696" s="213">
        <f t="shared" si="771"/>
        <v>28185.39</v>
      </c>
      <c r="O7696" s="242">
        <f t="shared" si="772"/>
        <v>0.51519999999974975</v>
      </c>
      <c r="P7696" s="242"/>
      <c r="Q7696" s="179"/>
      <c r="R7696" s="179"/>
      <c r="S7696" s="179"/>
      <c r="T7696" s="179"/>
      <c r="U7696" s="179"/>
      <c r="V7696" s="179"/>
      <c r="W7696" s="179"/>
      <c r="X7696" s="179"/>
      <c r="Y7696" s="179"/>
      <c r="Z7696" s="179"/>
      <c r="AA7696" s="222"/>
      <c r="AB7696" s="222"/>
      <c r="AC7696" s="222"/>
      <c r="AD7696" s="179"/>
      <c r="AE7696" s="179"/>
      <c r="AF7696" s="179"/>
      <c r="AG7696" s="179"/>
      <c r="AH7696" s="179"/>
      <c r="AI7696" s="179"/>
      <c r="AJ7696" s="179"/>
    </row>
    <row r="7697" spans="2:36" x14ac:dyDescent="0.3">
      <c r="B7697" s="224">
        <v>777400</v>
      </c>
      <c r="C7697" s="209">
        <v>331522</v>
      </c>
      <c r="D7697" s="206">
        <f t="shared" si="764"/>
        <v>0.42644970414201183</v>
      </c>
      <c r="E7697" s="208">
        <f t="shared" si="765"/>
        <v>0.45</v>
      </c>
      <c r="F7697" s="207">
        <v>18233.71</v>
      </c>
      <c r="G7697" s="207">
        <v>26521.759999999998</v>
      </c>
      <c r="H7697" s="207">
        <v>29836.98</v>
      </c>
      <c r="I7697" s="214">
        <f t="shared" si="766"/>
        <v>313216</v>
      </c>
      <c r="J7697" s="211">
        <f t="shared" si="767"/>
        <v>0.40290198096218161</v>
      </c>
      <c r="K7697" s="212">
        <f t="shared" si="768"/>
        <v>0.45</v>
      </c>
      <c r="L7697" s="214">
        <f t="shared" si="769"/>
        <v>17226.88</v>
      </c>
      <c r="M7697" s="213">
        <f t="shared" si="770"/>
        <v>25057.279999999999</v>
      </c>
      <c r="N7697" s="213">
        <f t="shared" si="771"/>
        <v>28189.439999999999</v>
      </c>
      <c r="O7697" s="242">
        <f t="shared" si="772"/>
        <v>0.51530000000002474</v>
      </c>
      <c r="P7697" s="242"/>
      <c r="Q7697" s="179"/>
      <c r="R7697" s="179"/>
      <c r="S7697" s="179"/>
      <c r="T7697" s="179"/>
      <c r="U7697" s="179"/>
      <c r="V7697" s="179"/>
      <c r="W7697" s="179"/>
      <c r="X7697" s="179"/>
      <c r="Y7697" s="179"/>
      <c r="Z7697" s="179"/>
      <c r="AA7697" s="222"/>
      <c r="AB7697" s="222"/>
      <c r="AC7697" s="222"/>
      <c r="AD7697" s="179"/>
      <c r="AE7697" s="179"/>
      <c r="AF7697" s="179"/>
      <c r="AG7697" s="179"/>
      <c r="AH7697" s="179"/>
      <c r="AI7697" s="179"/>
      <c r="AJ7697" s="179"/>
    </row>
    <row r="7698" spans="2:36" x14ac:dyDescent="0.3">
      <c r="B7698" s="224">
        <v>777500</v>
      </c>
      <c r="C7698" s="209">
        <v>331567</v>
      </c>
      <c r="D7698" s="206">
        <f t="shared" si="764"/>
        <v>0.42645273311897108</v>
      </c>
      <c r="E7698" s="208">
        <f t="shared" si="765"/>
        <v>0.45</v>
      </c>
      <c r="F7698" s="207">
        <v>18236.18</v>
      </c>
      <c r="G7698" s="207">
        <v>26525.360000000001</v>
      </c>
      <c r="H7698" s="207">
        <v>29841.03</v>
      </c>
      <c r="I7698" s="214">
        <f t="shared" si="766"/>
        <v>313261</v>
      </c>
      <c r="J7698" s="211">
        <f t="shared" si="767"/>
        <v>0.40290803858520902</v>
      </c>
      <c r="K7698" s="212">
        <f t="shared" si="768"/>
        <v>0.45</v>
      </c>
      <c r="L7698" s="214">
        <f t="shared" si="769"/>
        <v>17229.355</v>
      </c>
      <c r="M7698" s="213">
        <f t="shared" si="770"/>
        <v>25060.880000000001</v>
      </c>
      <c r="N7698" s="213">
        <f t="shared" si="771"/>
        <v>28193.489999999998</v>
      </c>
      <c r="O7698" s="242">
        <f t="shared" si="772"/>
        <v>0.51519999999964061</v>
      </c>
      <c r="P7698" s="242"/>
      <c r="Q7698" s="179"/>
      <c r="R7698" s="179"/>
      <c r="S7698" s="179"/>
      <c r="T7698" s="179"/>
      <c r="U7698" s="179"/>
      <c r="V7698" s="179"/>
      <c r="W7698" s="179"/>
      <c r="X7698" s="179"/>
      <c r="Y7698" s="179"/>
      <c r="Z7698" s="179"/>
      <c r="AA7698" s="222"/>
      <c r="AB7698" s="222"/>
      <c r="AC7698" s="222"/>
      <c r="AD7698" s="179"/>
      <c r="AE7698" s="179"/>
      <c r="AF7698" s="179"/>
      <c r="AG7698" s="179"/>
      <c r="AH7698" s="179"/>
      <c r="AI7698" s="179"/>
      <c r="AJ7698" s="179"/>
    </row>
    <row r="7699" spans="2:36" x14ac:dyDescent="0.3">
      <c r="B7699" s="224">
        <v>777600</v>
      </c>
      <c r="C7699" s="209">
        <v>331612</v>
      </c>
      <c r="D7699" s="206">
        <f t="shared" si="764"/>
        <v>0.42645576131687241</v>
      </c>
      <c r="E7699" s="208">
        <f t="shared" si="765"/>
        <v>0.45</v>
      </c>
      <c r="F7699" s="207">
        <v>18238.66</v>
      </c>
      <c r="G7699" s="207">
        <v>26528.959999999999</v>
      </c>
      <c r="H7699" s="207">
        <v>29845.08</v>
      </c>
      <c r="I7699" s="214">
        <f t="shared" si="766"/>
        <v>313306</v>
      </c>
      <c r="J7699" s="211">
        <f t="shared" si="767"/>
        <v>0.40291409465020578</v>
      </c>
      <c r="K7699" s="212">
        <f t="shared" si="768"/>
        <v>0.45</v>
      </c>
      <c r="L7699" s="214">
        <f t="shared" si="769"/>
        <v>17231.830000000002</v>
      </c>
      <c r="M7699" s="213">
        <f t="shared" si="770"/>
        <v>25064.48</v>
      </c>
      <c r="N7699" s="213">
        <f t="shared" si="771"/>
        <v>28197.539999999997</v>
      </c>
      <c r="O7699" s="242">
        <f t="shared" si="772"/>
        <v>0.5152999999999156</v>
      </c>
      <c r="P7699" s="242"/>
      <c r="Q7699" s="179"/>
      <c r="R7699" s="179"/>
      <c r="S7699" s="179"/>
      <c r="T7699" s="179"/>
      <c r="U7699" s="179"/>
      <c r="V7699" s="179"/>
      <c r="W7699" s="179"/>
      <c r="X7699" s="179"/>
      <c r="Y7699" s="179"/>
      <c r="Z7699" s="179"/>
      <c r="AA7699" s="222"/>
      <c r="AB7699" s="222"/>
      <c r="AC7699" s="222"/>
      <c r="AD7699" s="179"/>
      <c r="AE7699" s="179"/>
      <c r="AF7699" s="179"/>
      <c r="AG7699" s="179"/>
      <c r="AH7699" s="179"/>
      <c r="AI7699" s="179"/>
      <c r="AJ7699" s="179"/>
    </row>
    <row r="7700" spans="2:36" x14ac:dyDescent="0.3">
      <c r="B7700" s="224">
        <v>777700</v>
      </c>
      <c r="C7700" s="209">
        <v>331657</v>
      </c>
      <c r="D7700" s="206">
        <f t="shared" si="764"/>
        <v>0.42645878873601645</v>
      </c>
      <c r="E7700" s="208">
        <f t="shared" si="765"/>
        <v>0.45</v>
      </c>
      <c r="F7700" s="207">
        <v>18241.13</v>
      </c>
      <c r="G7700" s="207">
        <v>26532.560000000001</v>
      </c>
      <c r="H7700" s="207">
        <v>29849.13</v>
      </c>
      <c r="I7700" s="214">
        <f t="shared" si="766"/>
        <v>313351</v>
      </c>
      <c r="J7700" s="211">
        <f t="shared" si="767"/>
        <v>0.40292014915777291</v>
      </c>
      <c r="K7700" s="212">
        <f t="shared" si="768"/>
        <v>0.45</v>
      </c>
      <c r="L7700" s="214">
        <f t="shared" si="769"/>
        <v>17234.305</v>
      </c>
      <c r="M7700" s="213">
        <f t="shared" si="770"/>
        <v>25068.080000000002</v>
      </c>
      <c r="N7700" s="213">
        <f t="shared" si="771"/>
        <v>28201.59</v>
      </c>
      <c r="O7700" s="242">
        <f t="shared" si="772"/>
        <v>0.51520000000007715</v>
      </c>
      <c r="P7700" s="242"/>
      <c r="Q7700" s="179"/>
      <c r="R7700" s="179"/>
      <c r="S7700" s="179"/>
      <c r="T7700" s="179"/>
      <c r="U7700" s="179"/>
      <c r="V7700" s="179"/>
      <c r="W7700" s="179"/>
      <c r="X7700" s="179"/>
      <c r="Y7700" s="179"/>
      <c r="Z7700" s="179"/>
      <c r="AA7700" s="222"/>
      <c r="AB7700" s="222"/>
      <c r="AC7700" s="222"/>
      <c r="AD7700" s="179"/>
      <c r="AE7700" s="179"/>
      <c r="AF7700" s="179"/>
      <c r="AG7700" s="179"/>
      <c r="AH7700" s="179"/>
      <c r="AI7700" s="179"/>
      <c r="AJ7700" s="179"/>
    </row>
    <row r="7701" spans="2:36" x14ac:dyDescent="0.3">
      <c r="B7701" s="224">
        <v>777800</v>
      </c>
      <c r="C7701" s="209">
        <v>331702</v>
      </c>
      <c r="D7701" s="206">
        <f t="shared" si="764"/>
        <v>0.42646181537670352</v>
      </c>
      <c r="E7701" s="208">
        <f t="shared" si="765"/>
        <v>0.45</v>
      </c>
      <c r="F7701" s="207">
        <v>18243.61</v>
      </c>
      <c r="G7701" s="207">
        <v>26536.16</v>
      </c>
      <c r="H7701" s="207">
        <v>29853.18</v>
      </c>
      <c r="I7701" s="214">
        <f t="shared" si="766"/>
        <v>313396</v>
      </c>
      <c r="J7701" s="211">
        <f t="shared" si="767"/>
        <v>0.40292620210851121</v>
      </c>
      <c r="K7701" s="212">
        <f t="shared" si="768"/>
        <v>0.45</v>
      </c>
      <c r="L7701" s="214">
        <f t="shared" si="769"/>
        <v>17236.78</v>
      </c>
      <c r="M7701" s="213">
        <f t="shared" si="770"/>
        <v>25071.68</v>
      </c>
      <c r="N7701" s="213">
        <f t="shared" si="771"/>
        <v>28205.64</v>
      </c>
      <c r="O7701" s="242">
        <f t="shared" si="772"/>
        <v>0.51529999999977005</v>
      </c>
      <c r="P7701" s="242"/>
      <c r="Q7701" s="179"/>
      <c r="R7701" s="179"/>
      <c r="S7701" s="179"/>
      <c r="T7701" s="179"/>
      <c r="U7701" s="179"/>
      <c r="V7701" s="179"/>
      <c r="W7701" s="179"/>
      <c r="X7701" s="179"/>
      <c r="Y7701" s="179"/>
      <c r="Z7701" s="179"/>
      <c r="AA7701" s="222"/>
      <c r="AB7701" s="222"/>
      <c r="AC7701" s="222"/>
      <c r="AD7701" s="179"/>
      <c r="AE7701" s="179"/>
      <c r="AF7701" s="179"/>
      <c r="AG7701" s="179"/>
      <c r="AH7701" s="179"/>
      <c r="AI7701" s="179"/>
      <c r="AJ7701" s="179"/>
    </row>
    <row r="7702" spans="2:36" x14ac:dyDescent="0.3">
      <c r="B7702" s="224">
        <v>777900</v>
      </c>
      <c r="C7702" s="209">
        <v>331747</v>
      </c>
      <c r="D7702" s="206">
        <f t="shared" si="764"/>
        <v>0.42646484123923384</v>
      </c>
      <c r="E7702" s="208">
        <f t="shared" si="765"/>
        <v>0.45</v>
      </c>
      <c r="F7702" s="207">
        <v>18246.080000000002</v>
      </c>
      <c r="G7702" s="207">
        <v>26539.759999999998</v>
      </c>
      <c r="H7702" s="207">
        <v>29857.23</v>
      </c>
      <c r="I7702" s="214">
        <f t="shared" si="766"/>
        <v>313441</v>
      </c>
      <c r="J7702" s="211">
        <f t="shared" si="767"/>
        <v>0.40293225350302098</v>
      </c>
      <c r="K7702" s="212">
        <f t="shared" si="768"/>
        <v>0.45</v>
      </c>
      <c r="L7702" s="214">
        <f t="shared" si="769"/>
        <v>17239.255000000001</v>
      </c>
      <c r="M7702" s="213">
        <f t="shared" si="770"/>
        <v>25075.279999999999</v>
      </c>
      <c r="N7702" s="213">
        <f t="shared" si="771"/>
        <v>28209.69</v>
      </c>
      <c r="O7702" s="242">
        <f t="shared" si="772"/>
        <v>0.51519999999996802</v>
      </c>
      <c r="P7702" s="242"/>
      <c r="Q7702" s="179"/>
      <c r="R7702" s="179"/>
      <c r="S7702" s="179"/>
      <c r="T7702" s="179"/>
      <c r="U7702" s="179"/>
      <c r="V7702" s="179"/>
      <c r="W7702" s="179"/>
      <c r="X7702" s="179"/>
      <c r="Y7702" s="179"/>
      <c r="Z7702" s="179"/>
      <c r="AA7702" s="222"/>
      <c r="AB7702" s="222"/>
      <c r="AC7702" s="222"/>
      <c r="AD7702" s="179"/>
      <c r="AE7702" s="179"/>
      <c r="AF7702" s="179"/>
      <c r="AG7702" s="179"/>
      <c r="AH7702" s="179"/>
      <c r="AI7702" s="179"/>
      <c r="AJ7702" s="179"/>
    </row>
    <row r="7703" spans="2:36" x14ac:dyDescent="0.3">
      <c r="B7703" s="224">
        <v>778000</v>
      </c>
      <c r="C7703" s="209">
        <v>331792</v>
      </c>
      <c r="D7703" s="206">
        <f t="shared" si="764"/>
        <v>0.42646786632390743</v>
      </c>
      <c r="E7703" s="208">
        <f t="shared" si="765"/>
        <v>0.45</v>
      </c>
      <c r="F7703" s="207">
        <v>18248.560000000001</v>
      </c>
      <c r="G7703" s="207">
        <v>26543.360000000001</v>
      </c>
      <c r="H7703" s="207">
        <v>29861.279999999999</v>
      </c>
      <c r="I7703" s="214">
        <f t="shared" si="766"/>
        <v>313486</v>
      </c>
      <c r="J7703" s="211">
        <f t="shared" si="767"/>
        <v>0.40293830334190234</v>
      </c>
      <c r="K7703" s="212">
        <f t="shared" si="768"/>
        <v>0.45</v>
      </c>
      <c r="L7703" s="214">
        <f t="shared" si="769"/>
        <v>17241.73</v>
      </c>
      <c r="M7703" s="213">
        <f t="shared" si="770"/>
        <v>25078.880000000001</v>
      </c>
      <c r="N7703" s="213">
        <f t="shared" si="771"/>
        <v>28213.739999999998</v>
      </c>
      <c r="O7703" s="242">
        <f t="shared" si="772"/>
        <v>0.51529999999966092</v>
      </c>
      <c r="P7703" s="242"/>
      <c r="Q7703" s="179"/>
      <c r="R7703" s="179"/>
      <c r="S7703" s="179"/>
      <c r="T7703" s="179"/>
      <c r="U7703" s="179"/>
      <c r="V7703" s="179"/>
      <c r="W7703" s="179"/>
      <c r="X7703" s="179"/>
      <c r="Y7703" s="179"/>
      <c r="Z7703" s="179"/>
      <c r="AA7703" s="222"/>
      <c r="AB7703" s="222"/>
      <c r="AC7703" s="222"/>
      <c r="AD7703" s="179"/>
      <c r="AE7703" s="179"/>
      <c r="AF7703" s="179"/>
      <c r="AG7703" s="179"/>
      <c r="AH7703" s="179"/>
      <c r="AI7703" s="179"/>
      <c r="AJ7703" s="179"/>
    </row>
    <row r="7704" spans="2:36" x14ac:dyDescent="0.3">
      <c r="B7704" s="224">
        <v>778100</v>
      </c>
      <c r="C7704" s="209">
        <v>331837</v>
      </c>
      <c r="D7704" s="206">
        <f t="shared" ref="D7704:D7767" si="773">C7704/B7704</f>
        <v>0.42647089063102428</v>
      </c>
      <c r="E7704" s="208">
        <f t="shared" ref="E7704:E7767" si="774">(C7704-C7703)/(B7704-B7703)</f>
        <v>0.45</v>
      </c>
      <c r="F7704" s="207">
        <v>18251.03</v>
      </c>
      <c r="G7704" s="207">
        <v>26546.959999999999</v>
      </c>
      <c r="H7704" s="207">
        <v>29865.33</v>
      </c>
      <c r="I7704" s="214">
        <f t="shared" si="766"/>
        <v>313531</v>
      </c>
      <c r="J7704" s="211">
        <f t="shared" si="767"/>
        <v>0.40294435162575504</v>
      </c>
      <c r="K7704" s="212">
        <f t="shared" si="768"/>
        <v>0.45</v>
      </c>
      <c r="L7704" s="214">
        <f t="shared" si="769"/>
        <v>17244.205000000002</v>
      </c>
      <c r="M7704" s="213">
        <f t="shared" si="770"/>
        <v>25082.48</v>
      </c>
      <c r="N7704" s="213">
        <f t="shared" si="771"/>
        <v>28217.789999999997</v>
      </c>
      <c r="O7704" s="242">
        <f t="shared" si="772"/>
        <v>0.51520000000044097</v>
      </c>
      <c r="P7704" s="242"/>
      <c r="Q7704" s="179"/>
      <c r="R7704" s="179"/>
      <c r="S7704" s="179"/>
      <c r="T7704" s="179"/>
      <c r="U7704" s="179"/>
      <c r="V7704" s="179"/>
      <c r="W7704" s="179"/>
      <c r="X7704" s="179"/>
      <c r="Y7704" s="179"/>
      <c r="Z7704" s="179"/>
      <c r="AA7704" s="222"/>
      <c r="AB7704" s="222"/>
      <c r="AC7704" s="222"/>
      <c r="AD7704" s="179"/>
      <c r="AE7704" s="179"/>
      <c r="AF7704" s="179"/>
      <c r="AG7704" s="179"/>
      <c r="AH7704" s="179"/>
      <c r="AI7704" s="179"/>
      <c r="AJ7704" s="179"/>
    </row>
    <row r="7705" spans="2:36" x14ac:dyDescent="0.3">
      <c r="B7705" s="224">
        <v>778200</v>
      </c>
      <c r="C7705" s="209">
        <v>331882</v>
      </c>
      <c r="D7705" s="206">
        <f t="shared" si="773"/>
        <v>0.42647391416088409</v>
      </c>
      <c r="E7705" s="208">
        <f t="shared" si="774"/>
        <v>0.45</v>
      </c>
      <c r="F7705" s="207">
        <v>18253.509999999998</v>
      </c>
      <c r="G7705" s="207">
        <v>26550.560000000001</v>
      </c>
      <c r="H7705" s="207">
        <v>29869.38</v>
      </c>
      <c r="I7705" s="214">
        <f t="shared" si="766"/>
        <v>313576</v>
      </c>
      <c r="J7705" s="211">
        <f t="shared" si="767"/>
        <v>0.4029503983551786</v>
      </c>
      <c r="K7705" s="212">
        <f t="shared" si="768"/>
        <v>0.45</v>
      </c>
      <c r="L7705" s="214">
        <f t="shared" si="769"/>
        <v>17246.68</v>
      </c>
      <c r="M7705" s="213">
        <f t="shared" si="770"/>
        <v>25086.080000000002</v>
      </c>
      <c r="N7705" s="213">
        <f t="shared" si="771"/>
        <v>28221.84</v>
      </c>
      <c r="O7705" s="242">
        <f t="shared" si="772"/>
        <v>0.51530000000013387</v>
      </c>
      <c r="P7705" s="242"/>
      <c r="Q7705" s="179"/>
      <c r="R7705" s="179"/>
      <c r="S7705" s="179"/>
      <c r="T7705" s="179"/>
      <c r="U7705" s="179"/>
      <c r="V7705" s="179"/>
      <c r="W7705" s="179"/>
      <c r="X7705" s="179"/>
      <c r="Y7705" s="179"/>
      <c r="Z7705" s="179"/>
      <c r="AA7705" s="222"/>
      <c r="AB7705" s="222"/>
      <c r="AC7705" s="222"/>
      <c r="AD7705" s="179"/>
      <c r="AE7705" s="179"/>
      <c r="AF7705" s="179"/>
      <c r="AG7705" s="179"/>
      <c r="AH7705" s="179"/>
      <c r="AI7705" s="179"/>
      <c r="AJ7705" s="179"/>
    </row>
    <row r="7706" spans="2:36" x14ac:dyDescent="0.3">
      <c r="B7706" s="224">
        <v>778300</v>
      </c>
      <c r="C7706" s="209">
        <v>331927</v>
      </c>
      <c r="D7706" s="206">
        <f t="shared" si="773"/>
        <v>0.42647693691378646</v>
      </c>
      <c r="E7706" s="208">
        <f t="shared" si="774"/>
        <v>0.45</v>
      </c>
      <c r="F7706" s="207">
        <v>18255.98</v>
      </c>
      <c r="G7706" s="207">
        <v>26554.16</v>
      </c>
      <c r="H7706" s="207">
        <v>29873.43</v>
      </c>
      <c r="I7706" s="214">
        <f t="shared" si="766"/>
        <v>313621</v>
      </c>
      <c r="J7706" s="211">
        <f t="shared" si="767"/>
        <v>0.4029564435307722</v>
      </c>
      <c r="K7706" s="212">
        <f t="shared" si="768"/>
        <v>0.45</v>
      </c>
      <c r="L7706" s="214">
        <f t="shared" si="769"/>
        <v>17249.154999999999</v>
      </c>
      <c r="M7706" s="213">
        <f t="shared" si="770"/>
        <v>25089.68</v>
      </c>
      <c r="N7706" s="213">
        <f t="shared" si="771"/>
        <v>28225.89</v>
      </c>
      <c r="O7706" s="242">
        <f t="shared" si="772"/>
        <v>0.51519999999974975</v>
      </c>
      <c r="P7706" s="242"/>
      <c r="Q7706" s="179"/>
      <c r="R7706" s="179"/>
      <c r="S7706" s="179"/>
      <c r="T7706" s="179"/>
      <c r="U7706" s="179"/>
      <c r="V7706" s="179"/>
      <c r="W7706" s="179"/>
      <c r="X7706" s="179"/>
      <c r="Y7706" s="179"/>
      <c r="Z7706" s="179"/>
      <c r="AA7706" s="222"/>
      <c r="AB7706" s="222"/>
      <c r="AC7706" s="222"/>
      <c r="AD7706" s="179"/>
      <c r="AE7706" s="179"/>
      <c r="AF7706" s="179"/>
      <c r="AG7706" s="179"/>
      <c r="AH7706" s="179"/>
      <c r="AI7706" s="179"/>
      <c r="AJ7706" s="179"/>
    </row>
    <row r="7707" spans="2:36" x14ac:dyDescent="0.3">
      <c r="B7707" s="224">
        <v>778400</v>
      </c>
      <c r="C7707" s="209">
        <v>331972</v>
      </c>
      <c r="D7707" s="206">
        <f t="shared" si="773"/>
        <v>0.42647995889003082</v>
      </c>
      <c r="E7707" s="208">
        <f t="shared" si="774"/>
        <v>0.45</v>
      </c>
      <c r="F7707" s="207">
        <v>18258.46</v>
      </c>
      <c r="G7707" s="207">
        <v>26557.759999999998</v>
      </c>
      <c r="H7707" s="207">
        <v>29877.48</v>
      </c>
      <c r="I7707" s="214">
        <f t="shared" si="766"/>
        <v>313666</v>
      </c>
      <c r="J7707" s="211">
        <f t="shared" si="767"/>
        <v>0.40296248715313465</v>
      </c>
      <c r="K7707" s="212">
        <f t="shared" si="768"/>
        <v>0.45</v>
      </c>
      <c r="L7707" s="214">
        <f t="shared" si="769"/>
        <v>17251.63</v>
      </c>
      <c r="M7707" s="213">
        <f t="shared" si="770"/>
        <v>25093.279999999999</v>
      </c>
      <c r="N7707" s="213">
        <f t="shared" si="771"/>
        <v>28229.94</v>
      </c>
      <c r="O7707" s="242">
        <f t="shared" si="772"/>
        <v>0.51530000000002474</v>
      </c>
      <c r="P7707" s="242"/>
      <c r="Q7707" s="179"/>
      <c r="R7707" s="179"/>
      <c r="S7707" s="179"/>
      <c r="T7707" s="179"/>
      <c r="U7707" s="179"/>
      <c r="V7707" s="179"/>
      <c r="W7707" s="179"/>
      <c r="X7707" s="179"/>
      <c r="Y7707" s="179"/>
      <c r="Z7707" s="179"/>
      <c r="AA7707" s="222"/>
      <c r="AB7707" s="222"/>
      <c r="AC7707" s="222"/>
      <c r="AD7707" s="179"/>
      <c r="AE7707" s="179"/>
      <c r="AF7707" s="179"/>
      <c r="AG7707" s="179"/>
      <c r="AH7707" s="179"/>
      <c r="AI7707" s="179"/>
      <c r="AJ7707" s="179"/>
    </row>
    <row r="7708" spans="2:36" x14ac:dyDescent="0.3">
      <c r="B7708" s="224">
        <v>778500</v>
      </c>
      <c r="C7708" s="209">
        <v>332017</v>
      </c>
      <c r="D7708" s="206">
        <f t="shared" si="773"/>
        <v>0.42648298008991653</v>
      </c>
      <c r="E7708" s="208">
        <f t="shared" si="774"/>
        <v>0.45</v>
      </c>
      <c r="F7708" s="207">
        <v>18260.93</v>
      </c>
      <c r="G7708" s="207">
        <v>26561.360000000001</v>
      </c>
      <c r="H7708" s="207">
        <v>29881.53</v>
      </c>
      <c r="I7708" s="214">
        <f t="shared" si="766"/>
        <v>313711</v>
      </c>
      <c r="J7708" s="211">
        <f t="shared" si="767"/>
        <v>0.40296852922286447</v>
      </c>
      <c r="K7708" s="212">
        <f t="shared" si="768"/>
        <v>0.45</v>
      </c>
      <c r="L7708" s="214">
        <f t="shared" si="769"/>
        <v>17254.105</v>
      </c>
      <c r="M7708" s="213">
        <f t="shared" si="770"/>
        <v>25096.880000000001</v>
      </c>
      <c r="N7708" s="213">
        <f t="shared" si="771"/>
        <v>28233.989999999998</v>
      </c>
      <c r="O7708" s="242">
        <f t="shared" si="772"/>
        <v>0.51519999999964061</v>
      </c>
      <c r="P7708" s="242"/>
      <c r="Q7708" s="179"/>
      <c r="R7708" s="179"/>
      <c r="S7708" s="179"/>
      <c r="T7708" s="179"/>
      <c r="U7708" s="179"/>
      <c r="V7708" s="179"/>
      <c r="W7708" s="179"/>
      <c r="X7708" s="179"/>
      <c r="Y7708" s="179"/>
      <c r="Z7708" s="179"/>
      <c r="AA7708" s="222"/>
      <c r="AB7708" s="222"/>
      <c r="AC7708" s="222"/>
      <c r="AD7708" s="179"/>
      <c r="AE7708" s="179"/>
      <c r="AF7708" s="179"/>
      <c r="AG7708" s="179"/>
      <c r="AH7708" s="179"/>
      <c r="AI7708" s="179"/>
      <c r="AJ7708" s="179"/>
    </row>
    <row r="7709" spans="2:36" x14ac:dyDescent="0.3">
      <c r="B7709" s="224">
        <v>778600</v>
      </c>
      <c r="C7709" s="209">
        <v>332062</v>
      </c>
      <c r="D7709" s="206">
        <f t="shared" si="773"/>
        <v>0.42648600051374264</v>
      </c>
      <c r="E7709" s="208">
        <f t="shared" si="774"/>
        <v>0.45</v>
      </c>
      <c r="F7709" s="207">
        <v>18263.41</v>
      </c>
      <c r="G7709" s="207">
        <v>26564.959999999999</v>
      </c>
      <c r="H7709" s="207">
        <v>29885.58</v>
      </c>
      <c r="I7709" s="214">
        <f t="shared" si="766"/>
        <v>313756</v>
      </c>
      <c r="J7709" s="211">
        <f t="shared" si="767"/>
        <v>0.40297456974056001</v>
      </c>
      <c r="K7709" s="212">
        <f t="shared" si="768"/>
        <v>0.45</v>
      </c>
      <c r="L7709" s="214">
        <f t="shared" si="769"/>
        <v>17256.580000000002</v>
      </c>
      <c r="M7709" s="213">
        <f t="shared" si="770"/>
        <v>25100.48</v>
      </c>
      <c r="N7709" s="213">
        <f t="shared" si="771"/>
        <v>28238.039999999997</v>
      </c>
      <c r="O7709" s="242">
        <f t="shared" si="772"/>
        <v>0.5152999999999156</v>
      </c>
      <c r="P7709" s="242"/>
      <c r="Q7709" s="179"/>
      <c r="R7709" s="179"/>
      <c r="S7709" s="179"/>
      <c r="T7709" s="179"/>
      <c r="U7709" s="179"/>
      <c r="V7709" s="179"/>
      <c r="W7709" s="179"/>
      <c r="X7709" s="179"/>
      <c r="Y7709" s="179"/>
      <c r="Z7709" s="179"/>
      <c r="AA7709" s="222"/>
      <c r="AB7709" s="222"/>
      <c r="AC7709" s="222"/>
      <c r="AD7709" s="179"/>
      <c r="AE7709" s="179"/>
      <c r="AF7709" s="179"/>
      <c r="AG7709" s="179"/>
      <c r="AH7709" s="179"/>
      <c r="AI7709" s="179"/>
      <c r="AJ7709" s="179"/>
    </row>
    <row r="7710" spans="2:36" x14ac:dyDescent="0.3">
      <c r="B7710" s="224">
        <v>778700</v>
      </c>
      <c r="C7710" s="209">
        <v>332107</v>
      </c>
      <c r="D7710" s="206">
        <f t="shared" si="773"/>
        <v>0.42648902016180812</v>
      </c>
      <c r="E7710" s="208">
        <f t="shared" si="774"/>
        <v>0.45</v>
      </c>
      <c r="F7710" s="207">
        <v>18265.88</v>
      </c>
      <c r="G7710" s="207">
        <v>26568.560000000001</v>
      </c>
      <c r="H7710" s="207">
        <v>29889.63</v>
      </c>
      <c r="I7710" s="214">
        <f t="shared" si="766"/>
        <v>313801</v>
      </c>
      <c r="J7710" s="211">
        <f t="shared" si="767"/>
        <v>0.40298060870681907</v>
      </c>
      <c r="K7710" s="212">
        <f t="shared" si="768"/>
        <v>0.45</v>
      </c>
      <c r="L7710" s="214">
        <f t="shared" si="769"/>
        <v>17259.055</v>
      </c>
      <c r="M7710" s="213">
        <f t="shared" si="770"/>
        <v>25104.080000000002</v>
      </c>
      <c r="N7710" s="213">
        <f t="shared" si="771"/>
        <v>28242.09</v>
      </c>
      <c r="O7710" s="242">
        <f t="shared" si="772"/>
        <v>0.51520000000007715</v>
      </c>
      <c r="P7710" s="242"/>
      <c r="Q7710" s="179"/>
      <c r="R7710" s="179"/>
      <c r="S7710" s="179"/>
      <c r="T7710" s="179"/>
      <c r="U7710" s="179"/>
      <c r="V7710" s="179"/>
      <c r="W7710" s="179"/>
      <c r="X7710" s="179"/>
      <c r="Y7710" s="179"/>
      <c r="Z7710" s="179"/>
      <c r="AA7710" s="222"/>
      <c r="AB7710" s="222"/>
      <c r="AC7710" s="222"/>
      <c r="AD7710" s="179"/>
      <c r="AE7710" s="179"/>
      <c r="AF7710" s="179"/>
      <c r="AG7710" s="179"/>
      <c r="AH7710" s="179"/>
      <c r="AI7710" s="179"/>
      <c r="AJ7710" s="179"/>
    </row>
    <row r="7711" spans="2:36" x14ac:dyDescent="0.3">
      <c r="B7711" s="224">
        <v>778800</v>
      </c>
      <c r="C7711" s="209">
        <v>332152</v>
      </c>
      <c r="D7711" s="206">
        <f t="shared" si="773"/>
        <v>0.42649203903441191</v>
      </c>
      <c r="E7711" s="208">
        <f t="shared" si="774"/>
        <v>0.45</v>
      </c>
      <c r="F7711" s="207">
        <v>18268.36</v>
      </c>
      <c r="G7711" s="207">
        <v>26572.16</v>
      </c>
      <c r="H7711" s="207">
        <v>29893.68</v>
      </c>
      <c r="I7711" s="214">
        <f t="shared" si="766"/>
        <v>313846</v>
      </c>
      <c r="J7711" s="211">
        <f t="shared" si="767"/>
        <v>0.40298664612223933</v>
      </c>
      <c r="K7711" s="212">
        <f t="shared" si="768"/>
        <v>0.45</v>
      </c>
      <c r="L7711" s="214">
        <f t="shared" si="769"/>
        <v>17261.53</v>
      </c>
      <c r="M7711" s="213">
        <f t="shared" si="770"/>
        <v>25107.68</v>
      </c>
      <c r="N7711" s="213">
        <f t="shared" si="771"/>
        <v>28246.14</v>
      </c>
      <c r="O7711" s="242">
        <f t="shared" si="772"/>
        <v>0.51529999999977005</v>
      </c>
      <c r="P7711" s="242"/>
      <c r="Q7711" s="179"/>
      <c r="R7711" s="179"/>
      <c r="S7711" s="179"/>
      <c r="T7711" s="179"/>
      <c r="U7711" s="179"/>
      <c r="V7711" s="179"/>
      <c r="W7711" s="179"/>
      <c r="X7711" s="179"/>
      <c r="Y7711" s="179"/>
      <c r="Z7711" s="179"/>
      <c r="AA7711" s="222"/>
      <c r="AB7711" s="222"/>
      <c r="AC7711" s="222"/>
      <c r="AD7711" s="179"/>
      <c r="AE7711" s="179"/>
      <c r="AF7711" s="179"/>
      <c r="AG7711" s="179"/>
      <c r="AH7711" s="179"/>
      <c r="AI7711" s="179"/>
      <c r="AJ7711" s="179"/>
    </row>
    <row r="7712" spans="2:36" x14ac:dyDescent="0.3">
      <c r="B7712" s="224">
        <v>778900</v>
      </c>
      <c r="C7712" s="209">
        <v>332197</v>
      </c>
      <c r="D7712" s="206">
        <f t="shared" si="773"/>
        <v>0.4264950571318526</v>
      </c>
      <c r="E7712" s="208">
        <f t="shared" si="774"/>
        <v>0.45</v>
      </c>
      <c r="F7712" s="207">
        <v>18270.830000000002</v>
      </c>
      <c r="G7712" s="207">
        <v>26575.759999999998</v>
      </c>
      <c r="H7712" s="207">
        <v>29897.73</v>
      </c>
      <c r="I7712" s="214">
        <f t="shared" si="766"/>
        <v>313891</v>
      </c>
      <c r="J7712" s="211">
        <f t="shared" si="767"/>
        <v>0.40299268198741817</v>
      </c>
      <c r="K7712" s="212">
        <f t="shared" si="768"/>
        <v>0.45</v>
      </c>
      <c r="L7712" s="214">
        <f t="shared" si="769"/>
        <v>17264.005000000001</v>
      </c>
      <c r="M7712" s="213">
        <f t="shared" si="770"/>
        <v>25111.279999999999</v>
      </c>
      <c r="N7712" s="213">
        <f t="shared" si="771"/>
        <v>28250.19</v>
      </c>
      <c r="O7712" s="242">
        <f t="shared" si="772"/>
        <v>0.51519999999996802</v>
      </c>
      <c r="P7712" s="242"/>
      <c r="Q7712" s="179"/>
      <c r="R7712" s="179"/>
      <c r="S7712" s="179"/>
      <c r="T7712" s="179"/>
      <c r="U7712" s="179"/>
      <c r="V7712" s="179"/>
      <c r="W7712" s="179"/>
      <c r="X7712" s="179"/>
      <c r="Y7712" s="179"/>
      <c r="Z7712" s="179"/>
      <c r="AA7712" s="222"/>
      <c r="AB7712" s="222"/>
      <c r="AC7712" s="222"/>
      <c r="AD7712" s="179"/>
      <c r="AE7712" s="179"/>
      <c r="AF7712" s="179"/>
      <c r="AG7712" s="179"/>
      <c r="AH7712" s="179"/>
      <c r="AI7712" s="179"/>
      <c r="AJ7712" s="179"/>
    </row>
    <row r="7713" spans="2:36" x14ac:dyDescent="0.3">
      <c r="B7713" s="224">
        <v>779000</v>
      </c>
      <c r="C7713" s="209">
        <v>332242</v>
      </c>
      <c r="D7713" s="206">
        <f t="shared" si="773"/>
        <v>0.42649807445442878</v>
      </c>
      <c r="E7713" s="208">
        <f t="shared" si="774"/>
        <v>0.45</v>
      </c>
      <c r="F7713" s="207">
        <v>18273.310000000001</v>
      </c>
      <c r="G7713" s="207">
        <v>26579.360000000001</v>
      </c>
      <c r="H7713" s="207">
        <v>29901.78</v>
      </c>
      <c r="I7713" s="214">
        <f t="shared" si="766"/>
        <v>313936</v>
      </c>
      <c r="J7713" s="211">
        <f t="shared" si="767"/>
        <v>0.40299871630295248</v>
      </c>
      <c r="K7713" s="212">
        <f t="shared" si="768"/>
        <v>0.45</v>
      </c>
      <c r="L7713" s="214">
        <f t="shared" si="769"/>
        <v>17266.48</v>
      </c>
      <c r="M7713" s="213">
        <f t="shared" si="770"/>
        <v>25114.880000000001</v>
      </c>
      <c r="N7713" s="213">
        <f t="shared" si="771"/>
        <v>28254.239999999998</v>
      </c>
      <c r="O7713" s="242">
        <f t="shared" si="772"/>
        <v>0.51529999999966092</v>
      </c>
      <c r="P7713" s="242"/>
      <c r="Q7713" s="179"/>
      <c r="R7713" s="179"/>
      <c r="S7713" s="179"/>
      <c r="T7713" s="179"/>
      <c r="U7713" s="179"/>
      <c r="V7713" s="179"/>
      <c r="W7713" s="179"/>
      <c r="X7713" s="179"/>
      <c r="Y7713" s="179"/>
      <c r="Z7713" s="179"/>
      <c r="AA7713" s="222"/>
      <c r="AB7713" s="222"/>
      <c r="AC7713" s="222"/>
      <c r="AD7713" s="179"/>
      <c r="AE7713" s="179"/>
      <c r="AF7713" s="179"/>
      <c r="AG7713" s="179"/>
      <c r="AH7713" s="179"/>
      <c r="AI7713" s="179"/>
      <c r="AJ7713" s="179"/>
    </row>
    <row r="7714" spans="2:36" x14ac:dyDescent="0.3">
      <c r="B7714" s="224">
        <v>779100</v>
      </c>
      <c r="C7714" s="209">
        <v>332287</v>
      </c>
      <c r="D7714" s="206">
        <f t="shared" si="773"/>
        <v>0.42650109100243871</v>
      </c>
      <c r="E7714" s="208">
        <f t="shared" si="774"/>
        <v>0.45</v>
      </c>
      <c r="F7714" s="207">
        <v>18275.78</v>
      </c>
      <c r="G7714" s="207">
        <v>26582.959999999999</v>
      </c>
      <c r="H7714" s="207">
        <v>29905.83</v>
      </c>
      <c r="I7714" s="214">
        <f t="shared" si="766"/>
        <v>313981</v>
      </c>
      <c r="J7714" s="211">
        <f t="shared" si="767"/>
        <v>0.40300474906943912</v>
      </c>
      <c r="K7714" s="212">
        <f t="shared" si="768"/>
        <v>0.45</v>
      </c>
      <c r="L7714" s="214">
        <f t="shared" si="769"/>
        <v>17268.955000000002</v>
      </c>
      <c r="M7714" s="213">
        <f t="shared" si="770"/>
        <v>25118.48</v>
      </c>
      <c r="N7714" s="213">
        <f t="shared" si="771"/>
        <v>28258.289999999997</v>
      </c>
      <c r="O7714" s="242">
        <f t="shared" si="772"/>
        <v>0.51520000000044097</v>
      </c>
      <c r="P7714" s="242"/>
      <c r="Q7714" s="179"/>
      <c r="R7714" s="179"/>
      <c r="S7714" s="179"/>
      <c r="T7714" s="179"/>
      <c r="U7714" s="179"/>
      <c r="V7714" s="179"/>
      <c r="W7714" s="179"/>
      <c r="X7714" s="179"/>
      <c r="Y7714" s="179"/>
      <c r="Z7714" s="179"/>
      <c r="AA7714" s="222"/>
      <c r="AB7714" s="222"/>
      <c r="AC7714" s="222"/>
      <c r="AD7714" s="179"/>
      <c r="AE7714" s="179"/>
      <c r="AF7714" s="179"/>
      <c r="AG7714" s="179"/>
      <c r="AH7714" s="179"/>
      <c r="AI7714" s="179"/>
      <c r="AJ7714" s="179"/>
    </row>
    <row r="7715" spans="2:36" x14ac:dyDescent="0.3">
      <c r="B7715" s="224">
        <v>779200</v>
      </c>
      <c r="C7715" s="209">
        <v>332332</v>
      </c>
      <c r="D7715" s="206">
        <f t="shared" si="773"/>
        <v>0.42650410677618072</v>
      </c>
      <c r="E7715" s="208">
        <f t="shared" si="774"/>
        <v>0.45</v>
      </c>
      <c r="F7715" s="207">
        <v>18278.259999999998</v>
      </c>
      <c r="G7715" s="207">
        <v>26586.560000000001</v>
      </c>
      <c r="H7715" s="207">
        <v>29909.88</v>
      </c>
      <c r="I7715" s="214">
        <f t="shared" si="766"/>
        <v>314026</v>
      </c>
      <c r="J7715" s="211">
        <f t="shared" si="767"/>
        <v>0.40301078028747434</v>
      </c>
      <c r="K7715" s="212">
        <f t="shared" si="768"/>
        <v>0.45</v>
      </c>
      <c r="L7715" s="214">
        <f t="shared" si="769"/>
        <v>17271.43</v>
      </c>
      <c r="M7715" s="213">
        <f t="shared" si="770"/>
        <v>25122.080000000002</v>
      </c>
      <c r="N7715" s="213">
        <f t="shared" si="771"/>
        <v>28262.34</v>
      </c>
      <c r="O7715" s="242">
        <f t="shared" si="772"/>
        <v>0.51530000000013387</v>
      </c>
      <c r="P7715" s="242"/>
      <c r="Q7715" s="179"/>
      <c r="R7715" s="179"/>
      <c r="S7715" s="179"/>
      <c r="T7715" s="179"/>
      <c r="U7715" s="179"/>
      <c r="V7715" s="179"/>
      <c r="W7715" s="179"/>
      <c r="X7715" s="179"/>
      <c r="Y7715" s="179"/>
      <c r="Z7715" s="179"/>
      <c r="AA7715" s="222"/>
      <c r="AB7715" s="222"/>
      <c r="AC7715" s="222"/>
      <c r="AD7715" s="179"/>
      <c r="AE7715" s="179"/>
      <c r="AF7715" s="179"/>
      <c r="AG7715" s="179"/>
      <c r="AH7715" s="179"/>
      <c r="AI7715" s="179"/>
      <c r="AJ7715" s="179"/>
    </row>
    <row r="7716" spans="2:36" x14ac:dyDescent="0.3">
      <c r="B7716" s="224">
        <v>779300</v>
      </c>
      <c r="C7716" s="209">
        <v>332377</v>
      </c>
      <c r="D7716" s="206">
        <f t="shared" si="773"/>
        <v>0.42650712177595279</v>
      </c>
      <c r="E7716" s="208">
        <f t="shared" si="774"/>
        <v>0.45</v>
      </c>
      <c r="F7716" s="207">
        <v>18280.73</v>
      </c>
      <c r="G7716" s="207">
        <v>26590.16</v>
      </c>
      <c r="H7716" s="207">
        <v>29913.93</v>
      </c>
      <c r="I7716" s="214">
        <f t="shared" si="766"/>
        <v>314071</v>
      </c>
      <c r="J7716" s="211">
        <f t="shared" si="767"/>
        <v>0.40301680995765432</v>
      </c>
      <c r="K7716" s="212">
        <f t="shared" si="768"/>
        <v>0.45</v>
      </c>
      <c r="L7716" s="214">
        <f t="shared" si="769"/>
        <v>17273.904999999999</v>
      </c>
      <c r="M7716" s="213">
        <f t="shared" si="770"/>
        <v>25125.68</v>
      </c>
      <c r="N7716" s="213">
        <f t="shared" si="771"/>
        <v>28266.39</v>
      </c>
      <c r="O7716" s="242">
        <f t="shared" si="772"/>
        <v>0.51519999999974975</v>
      </c>
      <c r="P7716" s="242"/>
      <c r="Q7716" s="179"/>
      <c r="R7716" s="179"/>
      <c r="S7716" s="179"/>
      <c r="T7716" s="179"/>
      <c r="U7716" s="179"/>
      <c r="V7716" s="179"/>
      <c r="W7716" s="179"/>
      <c r="X7716" s="179"/>
      <c r="Y7716" s="179"/>
      <c r="Z7716" s="179"/>
      <c r="AA7716" s="222"/>
      <c r="AB7716" s="222"/>
      <c r="AC7716" s="222"/>
      <c r="AD7716" s="179"/>
      <c r="AE7716" s="179"/>
      <c r="AF7716" s="179"/>
      <c r="AG7716" s="179"/>
      <c r="AH7716" s="179"/>
      <c r="AI7716" s="179"/>
      <c r="AJ7716" s="179"/>
    </row>
    <row r="7717" spans="2:36" x14ac:dyDescent="0.3">
      <c r="B7717" s="224">
        <v>779400</v>
      </c>
      <c r="C7717" s="209">
        <v>332422</v>
      </c>
      <c r="D7717" s="206">
        <f t="shared" si="773"/>
        <v>0.42651013600205284</v>
      </c>
      <c r="E7717" s="208">
        <f t="shared" si="774"/>
        <v>0.45</v>
      </c>
      <c r="F7717" s="207">
        <v>18283.21</v>
      </c>
      <c r="G7717" s="207">
        <v>26593.759999999998</v>
      </c>
      <c r="H7717" s="207">
        <v>29917.98</v>
      </c>
      <c r="I7717" s="214">
        <f t="shared" si="766"/>
        <v>314116</v>
      </c>
      <c r="J7717" s="211">
        <f t="shared" si="767"/>
        <v>0.40302283808057482</v>
      </c>
      <c r="K7717" s="212">
        <f t="shared" si="768"/>
        <v>0.45</v>
      </c>
      <c r="L7717" s="214">
        <f t="shared" si="769"/>
        <v>17276.38</v>
      </c>
      <c r="M7717" s="213">
        <f t="shared" si="770"/>
        <v>25129.279999999999</v>
      </c>
      <c r="N7717" s="213">
        <f t="shared" si="771"/>
        <v>28270.44</v>
      </c>
      <c r="O7717" s="242">
        <f t="shared" si="772"/>
        <v>0.51530000000002474</v>
      </c>
      <c r="P7717" s="242"/>
      <c r="Q7717" s="179"/>
      <c r="R7717" s="179"/>
      <c r="S7717" s="179"/>
      <c r="T7717" s="179"/>
      <c r="U7717" s="179"/>
      <c r="V7717" s="179"/>
      <c r="W7717" s="179"/>
      <c r="X7717" s="179"/>
      <c r="Y7717" s="179"/>
      <c r="Z7717" s="179"/>
      <c r="AA7717" s="222"/>
      <c r="AB7717" s="222"/>
      <c r="AC7717" s="222"/>
      <c r="AD7717" s="179"/>
      <c r="AE7717" s="179"/>
      <c r="AF7717" s="179"/>
      <c r="AG7717" s="179"/>
      <c r="AH7717" s="179"/>
      <c r="AI7717" s="179"/>
      <c r="AJ7717" s="179"/>
    </row>
    <row r="7718" spans="2:36" x14ac:dyDescent="0.3">
      <c r="B7718" s="224">
        <v>779500</v>
      </c>
      <c r="C7718" s="209">
        <v>332467</v>
      </c>
      <c r="D7718" s="206">
        <f t="shared" si="773"/>
        <v>0.4265131494547787</v>
      </c>
      <c r="E7718" s="208">
        <f t="shared" si="774"/>
        <v>0.45</v>
      </c>
      <c r="F7718" s="207">
        <v>18285.68</v>
      </c>
      <c r="G7718" s="207">
        <v>26597.360000000001</v>
      </c>
      <c r="H7718" s="207">
        <v>29922.03</v>
      </c>
      <c r="I7718" s="214">
        <f t="shared" si="766"/>
        <v>314161</v>
      </c>
      <c r="J7718" s="211">
        <f t="shared" si="767"/>
        <v>0.4030288646568313</v>
      </c>
      <c r="K7718" s="212">
        <f t="shared" si="768"/>
        <v>0.45</v>
      </c>
      <c r="L7718" s="214">
        <f t="shared" si="769"/>
        <v>17278.855</v>
      </c>
      <c r="M7718" s="213">
        <f t="shared" si="770"/>
        <v>25132.880000000001</v>
      </c>
      <c r="N7718" s="213">
        <f t="shared" si="771"/>
        <v>28274.489999999998</v>
      </c>
      <c r="O7718" s="242">
        <f t="shared" si="772"/>
        <v>0.51519999999964061</v>
      </c>
      <c r="P7718" s="242"/>
      <c r="Q7718" s="179"/>
      <c r="R7718" s="179"/>
      <c r="S7718" s="179"/>
      <c r="T7718" s="179"/>
      <c r="U7718" s="179"/>
      <c r="V7718" s="179"/>
      <c r="W7718" s="179"/>
      <c r="X7718" s="179"/>
      <c r="Y7718" s="179"/>
      <c r="Z7718" s="179"/>
      <c r="AA7718" s="222"/>
      <c r="AB7718" s="222"/>
      <c r="AC7718" s="222"/>
      <c r="AD7718" s="179"/>
      <c r="AE7718" s="179"/>
      <c r="AF7718" s="179"/>
      <c r="AG7718" s="179"/>
      <c r="AH7718" s="179"/>
      <c r="AI7718" s="179"/>
      <c r="AJ7718" s="179"/>
    </row>
    <row r="7719" spans="2:36" x14ac:dyDescent="0.3">
      <c r="B7719" s="224">
        <v>779600</v>
      </c>
      <c r="C7719" s="209">
        <v>332512</v>
      </c>
      <c r="D7719" s="206">
        <f t="shared" si="773"/>
        <v>0.42651616213442789</v>
      </c>
      <c r="E7719" s="208">
        <f t="shared" si="774"/>
        <v>0.45</v>
      </c>
      <c r="F7719" s="207">
        <v>18288.16</v>
      </c>
      <c r="G7719" s="207">
        <v>26600.959999999999</v>
      </c>
      <c r="H7719" s="207">
        <v>29926.080000000002</v>
      </c>
      <c r="I7719" s="214">
        <f t="shared" si="766"/>
        <v>314206</v>
      </c>
      <c r="J7719" s="211">
        <f t="shared" si="767"/>
        <v>0.403034889687019</v>
      </c>
      <c r="K7719" s="212">
        <f t="shared" si="768"/>
        <v>0.45</v>
      </c>
      <c r="L7719" s="214">
        <f t="shared" si="769"/>
        <v>17281.330000000002</v>
      </c>
      <c r="M7719" s="213">
        <f t="shared" si="770"/>
        <v>25136.48</v>
      </c>
      <c r="N7719" s="213">
        <f t="shared" si="771"/>
        <v>28278.539999999997</v>
      </c>
      <c r="O7719" s="242">
        <f t="shared" si="772"/>
        <v>0.5152999999999156</v>
      </c>
      <c r="P7719" s="242"/>
      <c r="Q7719" s="179"/>
      <c r="R7719" s="179"/>
      <c r="S7719" s="179"/>
      <c r="T7719" s="179"/>
      <c r="U7719" s="179"/>
      <c r="V7719" s="179"/>
      <c r="W7719" s="179"/>
      <c r="X7719" s="179"/>
      <c r="Y7719" s="179"/>
      <c r="Z7719" s="179"/>
      <c r="AA7719" s="222"/>
      <c r="AB7719" s="222"/>
      <c r="AC7719" s="222"/>
      <c r="AD7719" s="179"/>
      <c r="AE7719" s="179"/>
      <c r="AF7719" s="179"/>
      <c r="AG7719" s="179"/>
      <c r="AH7719" s="179"/>
      <c r="AI7719" s="179"/>
      <c r="AJ7719" s="179"/>
    </row>
    <row r="7720" spans="2:36" x14ac:dyDescent="0.3">
      <c r="B7720" s="224">
        <v>779700</v>
      </c>
      <c r="C7720" s="209">
        <v>332557</v>
      </c>
      <c r="D7720" s="206">
        <f t="shared" si="773"/>
        <v>0.42651917404129791</v>
      </c>
      <c r="E7720" s="208">
        <f t="shared" si="774"/>
        <v>0.45</v>
      </c>
      <c r="F7720" s="207">
        <v>18290.63</v>
      </c>
      <c r="G7720" s="207">
        <v>26604.560000000001</v>
      </c>
      <c r="H7720" s="207">
        <v>29930.13</v>
      </c>
      <c r="I7720" s="214">
        <f t="shared" si="766"/>
        <v>314251</v>
      </c>
      <c r="J7720" s="211">
        <f t="shared" si="767"/>
        <v>0.40304091317173274</v>
      </c>
      <c r="K7720" s="212">
        <f t="shared" si="768"/>
        <v>0.45</v>
      </c>
      <c r="L7720" s="214">
        <f t="shared" si="769"/>
        <v>17283.805</v>
      </c>
      <c r="M7720" s="213">
        <f t="shared" si="770"/>
        <v>25140.080000000002</v>
      </c>
      <c r="N7720" s="213">
        <f t="shared" si="771"/>
        <v>28282.59</v>
      </c>
      <c r="O7720" s="242">
        <f t="shared" si="772"/>
        <v>0.51520000000007715</v>
      </c>
      <c r="P7720" s="242"/>
      <c r="Q7720" s="179"/>
      <c r="R7720" s="179"/>
      <c r="S7720" s="179"/>
      <c r="T7720" s="179"/>
      <c r="U7720" s="179"/>
      <c r="V7720" s="179"/>
      <c r="W7720" s="179"/>
      <c r="X7720" s="179"/>
      <c r="Y7720" s="179"/>
      <c r="Z7720" s="179"/>
      <c r="AA7720" s="222"/>
      <c r="AB7720" s="222"/>
      <c r="AC7720" s="222"/>
      <c r="AD7720" s="179"/>
      <c r="AE7720" s="179"/>
      <c r="AF7720" s="179"/>
      <c r="AG7720" s="179"/>
      <c r="AH7720" s="179"/>
      <c r="AI7720" s="179"/>
      <c r="AJ7720" s="179"/>
    </row>
    <row r="7721" spans="2:36" x14ac:dyDescent="0.3">
      <c r="B7721" s="224">
        <v>779800</v>
      </c>
      <c r="C7721" s="209">
        <v>332602</v>
      </c>
      <c r="D7721" s="206">
        <f t="shared" si="773"/>
        <v>0.42652218517568607</v>
      </c>
      <c r="E7721" s="208">
        <f t="shared" si="774"/>
        <v>0.45</v>
      </c>
      <c r="F7721" s="207">
        <v>18293.11</v>
      </c>
      <c r="G7721" s="207">
        <v>26608.16</v>
      </c>
      <c r="H7721" s="207">
        <v>29934.18</v>
      </c>
      <c r="I7721" s="214">
        <f t="shared" ref="I7721:I7784" si="775">I7720+45</f>
        <v>314296</v>
      </c>
      <c r="J7721" s="211">
        <f t="shared" si="767"/>
        <v>0.40304693511156708</v>
      </c>
      <c r="K7721" s="212">
        <f t="shared" si="768"/>
        <v>0.45</v>
      </c>
      <c r="L7721" s="214">
        <f t="shared" si="769"/>
        <v>17286.28</v>
      </c>
      <c r="M7721" s="213">
        <f t="shared" si="770"/>
        <v>25143.68</v>
      </c>
      <c r="N7721" s="213">
        <f t="shared" si="771"/>
        <v>28286.639999999999</v>
      </c>
      <c r="O7721" s="242">
        <f t="shared" si="772"/>
        <v>0.51529999999977005</v>
      </c>
      <c r="P7721" s="242"/>
      <c r="Q7721" s="179"/>
      <c r="R7721" s="179"/>
      <c r="S7721" s="179"/>
      <c r="T7721" s="179"/>
      <c r="U7721" s="179"/>
      <c r="V7721" s="179"/>
      <c r="W7721" s="179"/>
      <c r="X7721" s="179"/>
      <c r="Y7721" s="179"/>
      <c r="Z7721" s="179"/>
      <c r="AA7721" s="222"/>
      <c r="AB7721" s="222"/>
      <c r="AC7721" s="222"/>
      <c r="AD7721" s="179"/>
      <c r="AE7721" s="179"/>
      <c r="AF7721" s="179"/>
      <c r="AG7721" s="179"/>
      <c r="AH7721" s="179"/>
      <c r="AI7721" s="179"/>
      <c r="AJ7721" s="179"/>
    </row>
    <row r="7722" spans="2:36" x14ac:dyDescent="0.3">
      <c r="B7722" s="224">
        <v>779900</v>
      </c>
      <c r="C7722" s="209">
        <v>332647</v>
      </c>
      <c r="D7722" s="206">
        <f t="shared" si="773"/>
        <v>0.42652519553788948</v>
      </c>
      <c r="E7722" s="208">
        <f t="shared" si="774"/>
        <v>0.45</v>
      </c>
      <c r="F7722" s="207">
        <v>18295.580000000002</v>
      </c>
      <c r="G7722" s="207">
        <v>26611.759999999998</v>
      </c>
      <c r="H7722" s="207">
        <v>29938.23</v>
      </c>
      <c r="I7722" s="214">
        <f t="shared" si="775"/>
        <v>314341</v>
      </c>
      <c r="J7722" s="211">
        <f t="shared" si="767"/>
        <v>0.40305295550711628</v>
      </c>
      <c r="K7722" s="212">
        <f t="shared" si="768"/>
        <v>0.45</v>
      </c>
      <c r="L7722" s="214">
        <f t="shared" si="769"/>
        <v>17288.755000000001</v>
      </c>
      <c r="M7722" s="213">
        <f t="shared" si="770"/>
        <v>25147.279999999999</v>
      </c>
      <c r="N7722" s="213">
        <f t="shared" si="771"/>
        <v>28290.69</v>
      </c>
      <c r="O7722" s="242">
        <f t="shared" si="772"/>
        <v>0.51519999999996802</v>
      </c>
      <c r="P7722" s="242"/>
      <c r="Q7722" s="179"/>
      <c r="R7722" s="179"/>
      <c r="S7722" s="179"/>
      <c r="T7722" s="179"/>
      <c r="U7722" s="179"/>
      <c r="V7722" s="179"/>
      <c r="W7722" s="179"/>
      <c r="X7722" s="179"/>
      <c r="Y7722" s="179"/>
      <c r="Z7722" s="179"/>
      <c r="AA7722" s="222"/>
      <c r="AB7722" s="222"/>
      <c r="AC7722" s="222"/>
      <c r="AD7722" s="179"/>
      <c r="AE7722" s="179"/>
      <c r="AF7722" s="179"/>
      <c r="AG7722" s="179"/>
      <c r="AH7722" s="179"/>
      <c r="AI7722" s="179"/>
      <c r="AJ7722" s="179"/>
    </row>
    <row r="7723" spans="2:36" x14ac:dyDescent="0.3">
      <c r="B7723" s="224">
        <v>780000</v>
      </c>
      <c r="C7723" s="209">
        <v>332692</v>
      </c>
      <c r="D7723" s="206">
        <f t="shared" si="773"/>
        <v>0.42652820512820511</v>
      </c>
      <c r="E7723" s="208">
        <f t="shared" si="774"/>
        <v>0.45</v>
      </c>
      <c r="F7723" s="207">
        <v>18298.060000000001</v>
      </c>
      <c r="G7723" s="207">
        <v>26615.360000000001</v>
      </c>
      <c r="H7723" s="207">
        <v>29942.28</v>
      </c>
      <c r="I7723" s="214">
        <f t="shared" si="775"/>
        <v>314386</v>
      </c>
      <c r="J7723" s="211">
        <f t="shared" si="767"/>
        <v>0.40305897435897436</v>
      </c>
      <c r="K7723" s="212">
        <f t="shared" si="768"/>
        <v>0.45</v>
      </c>
      <c r="L7723" s="214">
        <f t="shared" si="769"/>
        <v>17291.23</v>
      </c>
      <c r="M7723" s="213">
        <f t="shared" si="770"/>
        <v>25150.880000000001</v>
      </c>
      <c r="N7723" s="213">
        <f t="shared" si="771"/>
        <v>28294.739999999998</v>
      </c>
      <c r="O7723" s="242">
        <f t="shared" si="772"/>
        <v>0.51529999999966092</v>
      </c>
      <c r="P7723" s="242"/>
      <c r="Q7723" s="179"/>
      <c r="R7723" s="179"/>
      <c r="S7723" s="179"/>
      <c r="T7723" s="179"/>
      <c r="U7723" s="179"/>
      <c r="V7723" s="179"/>
      <c r="W7723" s="179"/>
      <c r="X7723" s="179"/>
      <c r="Y7723" s="179"/>
      <c r="Z7723" s="179"/>
      <c r="AA7723" s="222"/>
      <c r="AB7723" s="222"/>
      <c r="AC7723" s="222"/>
      <c r="AD7723" s="179"/>
      <c r="AE7723" s="179"/>
      <c r="AF7723" s="179"/>
      <c r="AG7723" s="179"/>
      <c r="AH7723" s="179"/>
      <c r="AI7723" s="179"/>
      <c r="AJ7723" s="179"/>
    </row>
    <row r="7724" spans="2:36" x14ac:dyDescent="0.3">
      <c r="B7724" s="224">
        <v>780100</v>
      </c>
      <c r="C7724" s="209">
        <v>332737</v>
      </c>
      <c r="D7724" s="206">
        <f t="shared" si="773"/>
        <v>0.42653121394692989</v>
      </c>
      <c r="E7724" s="208">
        <f t="shared" si="774"/>
        <v>0.45</v>
      </c>
      <c r="F7724" s="207">
        <v>18300.53</v>
      </c>
      <c r="G7724" s="207">
        <v>26618.959999999999</v>
      </c>
      <c r="H7724" s="207">
        <v>29946.33</v>
      </c>
      <c r="I7724" s="214">
        <f t="shared" si="775"/>
        <v>314431</v>
      </c>
      <c r="J7724" s="211">
        <f t="shared" si="767"/>
        <v>0.40306499166773491</v>
      </c>
      <c r="K7724" s="212">
        <f t="shared" si="768"/>
        <v>0.45</v>
      </c>
      <c r="L7724" s="214">
        <f t="shared" si="769"/>
        <v>17293.705000000002</v>
      </c>
      <c r="M7724" s="213">
        <f t="shared" si="770"/>
        <v>25154.48</v>
      </c>
      <c r="N7724" s="213">
        <f t="shared" si="771"/>
        <v>28298.789999999997</v>
      </c>
      <c r="O7724" s="242">
        <f t="shared" si="772"/>
        <v>0.51520000000044097</v>
      </c>
      <c r="P7724" s="242"/>
      <c r="Q7724" s="179"/>
      <c r="R7724" s="179"/>
      <c r="S7724" s="179"/>
      <c r="T7724" s="179"/>
      <c r="U7724" s="179"/>
      <c r="V7724" s="179"/>
      <c r="W7724" s="179"/>
      <c r="X7724" s="179"/>
      <c r="Y7724" s="179"/>
      <c r="Z7724" s="179"/>
      <c r="AA7724" s="222"/>
      <c r="AB7724" s="222"/>
      <c r="AC7724" s="222"/>
      <c r="AD7724" s="179"/>
      <c r="AE7724" s="179"/>
      <c r="AF7724" s="179"/>
      <c r="AG7724" s="179"/>
      <c r="AH7724" s="179"/>
      <c r="AI7724" s="179"/>
      <c r="AJ7724" s="179"/>
    </row>
    <row r="7725" spans="2:36" x14ac:dyDescent="0.3">
      <c r="B7725" s="224">
        <v>780200</v>
      </c>
      <c r="C7725" s="209">
        <v>332782</v>
      </c>
      <c r="D7725" s="206">
        <f t="shared" si="773"/>
        <v>0.42653422199436042</v>
      </c>
      <c r="E7725" s="208">
        <f t="shared" si="774"/>
        <v>0.45</v>
      </c>
      <c r="F7725" s="207">
        <v>18303.009999999998</v>
      </c>
      <c r="G7725" s="207">
        <v>26622.560000000001</v>
      </c>
      <c r="H7725" s="207">
        <v>29950.38</v>
      </c>
      <c r="I7725" s="214">
        <f t="shared" si="775"/>
        <v>314476</v>
      </c>
      <c r="J7725" s="211">
        <f t="shared" si="767"/>
        <v>0.40307100743399127</v>
      </c>
      <c r="K7725" s="212">
        <f t="shared" si="768"/>
        <v>0.45</v>
      </c>
      <c r="L7725" s="214">
        <f t="shared" si="769"/>
        <v>17296.18</v>
      </c>
      <c r="M7725" s="213">
        <f t="shared" si="770"/>
        <v>25158.080000000002</v>
      </c>
      <c r="N7725" s="213">
        <f t="shared" si="771"/>
        <v>28302.84</v>
      </c>
      <c r="O7725" s="242">
        <f t="shared" si="772"/>
        <v>0.51530000000013387</v>
      </c>
      <c r="P7725" s="242"/>
      <c r="Q7725" s="179"/>
      <c r="R7725" s="179"/>
      <c r="S7725" s="179"/>
      <c r="T7725" s="179"/>
      <c r="U7725" s="179"/>
      <c r="V7725" s="179"/>
      <c r="W7725" s="179"/>
      <c r="X7725" s="179"/>
      <c r="Y7725" s="179"/>
      <c r="Z7725" s="179"/>
      <c r="AA7725" s="222"/>
      <c r="AB7725" s="222"/>
      <c r="AC7725" s="222"/>
      <c r="AD7725" s="179"/>
      <c r="AE7725" s="179"/>
      <c r="AF7725" s="179"/>
      <c r="AG7725" s="179"/>
      <c r="AH7725" s="179"/>
      <c r="AI7725" s="179"/>
      <c r="AJ7725" s="179"/>
    </row>
    <row r="7726" spans="2:36" x14ac:dyDescent="0.3">
      <c r="B7726" s="224">
        <v>780300</v>
      </c>
      <c r="C7726" s="209">
        <v>332827</v>
      </c>
      <c r="D7726" s="206">
        <f t="shared" si="773"/>
        <v>0.42653722927079329</v>
      </c>
      <c r="E7726" s="208">
        <f t="shared" si="774"/>
        <v>0.45</v>
      </c>
      <c r="F7726" s="207">
        <v>18305.48</v>
      </c>
      <c r="G7726" s="207">
        <v>26626.16</v>
      </c>
      <c r="H7726" s="207">
        <v>29954.43</v>
      </c>
      <c r="I7726" s="214">
        <f t="shared" si="775"/>
        <v>314521</v>
      </c>
      <c r="J7726" s="211">
        <f t="shared" si="767"/>
        <v>0.40307702165833653</v>
      </c>
      <c r="K7726" s="212">
        <f t="shared" si="768"/>
        <v>0.45</v>
      </c>
      <c r="L7726" s="214">
        <f t="shared" si="769"/>
        <v>17298.654999999999</v>
      </c>
      <c r="M7726" s="213">
        <f t="shared" si="770"/>
        <v>25161.68</v>
      </c>
      <c r="N7726" s="213">
        <f t="shared" si="771"/>
        <v>28306.89</v>
      </c>
      <c r="O7726" s="242">
        <f t="shared" si="772"/>
        <v>0.51519999999974975</v>
      </c>
      <c r="P7726" s="242"/>
      <c r="Q7726" s="179"/>
      <c r="R7726" s="179"/>
      <c r="S7726" s="179"/>
      <c r="T7726" s="179"/>
      <c r="U7726" s="179"/>
      <c r="V7726" s="179"/>
      <c r="W7726" s="179"/>
      <c r="X7726" s="179"/>
      <c r="Y7726" s="179"/>
      <c r="Z7726" s="179"/>
      <c r="AA7726" s="222"/>
      <c r="AB7726" s="222"/>
      <c r="AC7726" s="222"/>
      <c r="AD7726" s="179"/>
      <c r="AE7726" s="179"/>
      <c r="AF7726" s="179"/>
      <c r="AG7726" s="179"/>
      <c r="AH7726" s="179"/>
      <c r="AI7726" s="179"/>
      <c r="AJ7726" s="179"/>
    </row>
    <row r="7727" spans="2:36" x14ac:dyDescent="0.3">
      <c r="B7727" s="224">
        <v>780400</v>
      </c>
      <c r="C7727" s="209">
        <v>332872</v>
      </c>
      <c r="D7727" s="206">
        <f t="shared" si="773"/>
        <v>0.42654023577652483</v>
      </c>
      <c r="E7727" s="208">
        <f t="shared" si="774"/>
        <v>0.45</v>
      </c>
      <c r="F7727" s="207">
        <v>18307.96</v>
      </c>
      <c r="G7727" s="207">
        <v>26629.759999999998</v>
      </c>
      <c r="H7727" s="207">
        <v>29958.48</v>
      </c>
      <c r="I7727" s="214">
        <f t="shared" si="775"/>
        <v>314566</v>
      </c>
      <c r="J7727" s="211">
        <f t="shared" si="767"/>
        <v>0.40308303434136339</v>
      </c>
      <c r="K7727" s="212">
        <f t="shared" si="768"/>
        <v>0.45</v>
      </c>
      <c r="L7727" s="214">
        <f t="shared" si="769"/>
        <v>17301.13</v>
      </c>
      <c r="M7727" s="213">
        <f t="shared" si="770"/>
        <v>25165.279999999999</v>
      </c>
      <c r="N7727" s="213">
        <f t="shared" si="771"/>
        <v>28310.94</v>
      </c>
      <c r="O7727" s="242">
        <f t="shared" si="772"/>
        <v>0.51530000000002474</v>
      </c>
      <c r="P7727" s="242"/>
      <c r="Q7727" s="179"/>
      <c r="R7727" s="179"/>
      <c r="S7727" s="179"/>
      <c r="T7727" s="179"/>
      <c r="U7727" s="179"/>
      <c r="V7727" s="179"/>
      <c r="W7727" s="179"/>
      <c r="X7727" s="179"/>
      <c r="Y7727" s="179"/>
      <c r="Z7727" s="179"/>
      <c r="AA7727" s="222"/>
      <c r="AB7727" s="222"/>
      <c r="AC7727" s="222"/>
      <c r="AD7727" s="179"/>
      <c r="AE7727" s="179"/>
      <c r="AF7727" s="179"/>
      <c r="AG7727" s="179"/>
      <c r="AH7727" s="179"/>
      <c r="AI7727" s="179"/>
      <c r="AJ7727" s="179"/>
    </row>
    <row r="7728" spans="2:36" x14ac:dyDescent="0.3">
      <c r="B7728" s="224">
        <v>780500</v>
      </c>
      <c r="C7728" s="209">
        <v>332917</v>
      </c>
      <c r="D7728" s="206">
        <f t="shared" si="773"/>
        <v>0.42654324151185136</v>
      </c>
      <c r="E7728" s="208">
        <f t="shared" si="774"/>
        <v>0.45</v>
      </c>
      <c r="F7728" s="207">
        <v>18310.43</v>
      </c>
      <c r="G7728" s="207">
        <v>26633.360000000001</v>
      </c>
      <c r="H7728" s="207">
        <v>29962.53</v>
      </c>
      <c r="I7728" s="214">
        <f t="shared" si="775"/>
        <v>314611</v>
      </c>
      <c r="J7728" s="211">
        <f t="shared" si="767"/>
        <v>0.40308904548366431</v>
      </c>
      <c r="K7728" s="212">
        <f t="shared" si="768"/>
        <v>0.45</v>
      </c>
      <c r="L7728" s="214">
        <f t="shared" si="769"/>
        <v>17303.605</v>
      </c>
      <c r="M7728" s="213">
        <f t="shared" si="770"/>
        <v>25168.880000000001</v>
      </c>
      <c r="N7728" s="213">
        <f t="shared" si="771"/>
        <v>28314.989999999998</v>
      </c>
      <c r="O7728" s="242">
        <f t="shared" si="772"/>
        <v>0.51519999999964061</v>
      </c>
      <c r="P7728" s="242"/>
      <c r="Q7728" s="179"/>
      <c r="R7728" s="179"/>
      <c r="S7728" s="179"/>
      <c r="T7728" s="179"/>
      <c r="U7728" s="179"/>
      <c r="V7728" s="179"/>
      <c r="W7728" s="179"/>
      <c r="X7728" s="179"/>
      <c r="Y7728" s="179"/>
      <c r="Z7728" s="179"/>
      <c r="AA7728" s="222"/>
      <c r="AB7728" s="222"/>
      <c r="AC7728" s="222"/>
      <c r="AD7728" s="179"/>
      <c r="AE7728" s="179"/>
      <c r="AF7728" s="179"/>
      <c r="AG7728" s="179"/>
      <c r="AH7728" s="179"/>
      <c r="AI7728" s="179"/>
      <c r="AJ7728" s="179"/>
    </row>
    <row r="7729" spans="2:36" x14ac:dyDescent="0.3">
      <c r="B7729" s="224">
        <v>780600</v>
      </c>
      <c r="C7729" s="209">
        <v>332962</v>
      </c>
      <c r="D7729" s="206">
        <f t="shared" si="773"/>
        <v>0.4265462464770689</v>
      </c>
      <c r="E7729" s="208">
        <f t="shared" si="774"/>
        <v>0.45</v>
      </c>
      <c r="F7729" s="207">
        <v>18312.91</v>
      </c>
      <c r="G7729" s="207">
        <v>26636.959999999999</v>
      </c>
      <c r="H7729" s="207">
        <v>29966.58</v>
      </c>
      <c r="I7729" s="214">
        <f t="shared" si="775"/>
        <v>314656</v>
      </c>
      <c r="J7729" s="211">
        <f t="shared" si="767"/>
        <v>0.40309505508583143</v>
      </c>
      <c r="K7729" s="212">
        <f t="shared" si="768"/>
        <v>0.45</v>
      </c>
      <c r="L7729" s="214">
        <f t="shared" si="769"/>
        <v>17306.080000000002</v>
      </c>
      <c r="M7729" s="213">
        <f t="shared" si="770"/>
        <v>25172.48</v>
      </c>
      <c r="N7729" s="213">
        <f t="shared" si="771"/>
        <v>28319.039999999997</v>
      </c>
      <c r="O7729" s="242">
        <f t="shared" si="772"/>
        <v>0.5152999999999156</v>
      </c>
      <c r="P7729" s="242"/>
      <c r="Q7729" s="179"/>
      <c r="R7729" s="179"/>
      <c r="S7729" s="179"/>
      <c r="T7729" s="179"/>
      <c r="U7729" s="179"/>
      <c r="V7729" s="179"/>
      <c r="W7729" s="179"/>
      <c r="X7729" s="179"/>
      <c r="Y7729" s="179"/>
      <c r="Z7729" s="179"/>
      <c r="AA7729" s="222"/>
      <c r="AB7729" s="222"/>
      <c r="AC7729" s="222"/>
      <c r="AD7729" s="179"/>
      <c r="AE7729" s="179"/>
      <c r="AF7729" s="179"/>
      <c r="AG7729" s="179"/>
      <c r="AH7729" s="179"/>
      <c r="AI7729" s="179"/>
      <c r="AJ7729" s="179"/>
    </row>
    <row r="7730" spans="2:36" x14ac:dyDescent="0.3">
      <c r="B7730" s="224">
        <v>780700</v>
      </c>
      <c r="C7730" s="209">
        <v>333007</v>
      </c>
      <c r="D7730" s="206">
        <f t="shared" si="773"/>
        <v>0.4265492506724734</v>
      </c>
      <c r="E7730" s="208">
        <f t="shared" si="774"/>
        <v>0.45</v>
      </c>
      <c r="F7730" s="207">
        <v>18315.38</v>
      </c>
      <c r="G7730" s="207">
        <v>26640.560000000001</v>
      </c>
      <c r="H7730" s="207">
        <v>29970.63</v>
      </c>
      <c r="I7730" s="214">
        <f t="shared" si="775"/>
        <v>314701</v>
      </c>
      <c r="J7730" s="211">
        <f t="shared" si="767"/>
        <v>0.40310106314845651</v>
      </c>
      <c r="K7730" s="212">
        <f t="shared" si="768"/>
        <v>0.45</v>
      </c>
      <c r="L7730" s="214">
        <f t="shared" si="769"/>
        <v>17308.555</v>
      </c>
      <c r="M7730" s="213">
        <f t="shared" si="770"/>
        <v>25176.080000000002</v>
      </c>
      <c r="N7730" s="213">
        <f t="shared" si="771"/>
        <v>28323.09</v>
      </c>
      <c r="O7730" s="242">
        <f t="shared" si="772"/>
        <v>0.51520000000007715</v>
      </c>
      <c r="P7730" s="242"/>
      <c r="Q7730" s="179"/>
      <c r="R7730" s="179"/>
      <c r="S7730" s="179"/>
      <c r="T7730" s="179"/>
      <c r="U7730" s="179"/>
      <c r="V7730" s="179"/>
      <c r="W7730" s="179"/>
      <c r="X7730" s="179"/>
      <c r="Y7730" s="179"/>
      <c r="Z7730" s="179"/>
      <c r="AA7730" s="222"/>
      <c r="AB7730" s="222"/>
      <c r="AC7730" s="222"/>
      <c r="AD7730" s="179"/>
      <c r="AE7730" s="179"/>
      <c r="AF7730" s="179"/>
      <c r="AG7730" s="179"/>
      <c r="AH7730" s="179"/>
      <c r="AI7730" s="179"/>
      <c r="AJ7730" s="179"/>
    </row>
    <row r="7731" spans="2:36" x14ac:dyDescent="0.3">
      <c r="B7731" s="224">
        <v>780800</v>
      </c>
      <c r="C7731" s="209">
        <v>333052</v>
      </c>
      <c r="D7731" s="206">
        <f t="shared" si="773"/>
        <v>0.42655225409836067</v>
      </c>
      <c r="E7731" s="208">
        <f t="shared" si="774"/>
        <v>0.45</v>
      </c>
      <c r="F7731" s="207">
        <v>18317.86</v>
      </c>
      <c r="G7731" s="207">
        <v>26644.16</v>
      </c>
      <c r="H7731" s="207">
        <v>29974.68</v>
      </c>
      <c r="I7731" s="214">
        <f t="shared" si="775"/>
        <v>314746</v>
      </c>
      <c r="J7731" s="211">
        <f t="shared" si="767"/>
        <v>0.40310706967213117</v>
      </c>
      <c r="K7731" s="212">
        <f t="shared" si="768"/>
        <v>0.45</v>
      </c>
      <c r="L7731" s="214">
        <f t="shared" si="769"/>
        <v>17311.03</v>
      </c>
      <c r="M7731" s="213">
        <f t="shared" si="770"/>
        <v>25179.68</v>
      </c>
      <c r="N7731" s="213">
        <f t="shared" si="771"/>
        <v>28327.14</v>
      </c>
      <c r="O7731" s="242">
        <f t="shared" si="772"/>
        <v>0.51529999999977005</v>
      </c>
      <c r="P7731" s="242"/>
      <c r="Q7731" s="179"/>
      <c r="R7731" s="179"/>
      <c r="S7731" s="179"/>
      <c r="T7731" s="179"/>
      <c r="U7731" s="179"/>
      <c r="V7731" s="179"/>
      <c r="W7731" s="179"/>
      <c r="X7731" s="179"/>
      <c r="Y7731" s="179"/>
      <c r="Z7731" s="179"/>
      <c r="AA7731" s="222"/>
      <c r="AB7731" s="222"/>
      <c r="AC7731" s="222"/>
      <c r="AD7731" s="179"/>
      <c r="AE7731" s="179"/>
      <c r="AF7731" s="179"/>
      <c r="AG7731" s="179"/>
      <c r="AH7731" s="179"/>
      <c r="AI7731" s="179"/>
      <c r="AJ7731" s="179"/>
    </row>
    <row r="7732" spans="2:36" x14ac:dyDescent="0.3">
      <c r="B7732" s="224">
        <v>780900</v>
      </c>
      <c r="C7732" s="209">
        <v>333097</v>
      </c>
      <c r="D7732" s="206">
        <f t="shared" si="773"/>
        <v>0.42655525675502626</v>
      </c>
      <c r="E7732" s="208">
        <f t="shared" si="774"/>
        <v>0.45</v>
      </c>
      <c r="F7732" s="207">
        <v>18320.330000000002</v>
      </c>
      <c r="G7732" s="207">
        <v>26647.759999999998</v>
      </c>
      <c r="H7732" s="207">
        <v>29978.73</v>
      </c>
      <c r="I7732" s="214">
        <f t="shared" si="775"/>
        <v>314791</v>
      </c>
      <c r="J7732" s="211">
        <f t="shared" si="767"/>
        <v>0.40311307465744656</v>
      </c>
      <c r="K7732" s="212">
        <f t="shared" si="768"/>
        <v>0.45</v>
      </c>
      <c r="L7732" s="214">
        <f t="shared" si="769"/>
        <v>17313.505000000001</v>
      </c>
      <c r="M7732" s="213">
        <f t="shared" si="770"/>
        <v>25183.279999999999</v>
      </c>
      <c r="N7732" s="213">
        <f t="shared" si="771"/>
        <v>28331.19</v>
      </c>
      <c r="O7732" s="242">
        <f t="shared" si="772"/>
        <v>0.51519999999996802</v>
      </c>
      <c r="P7732" s="242"/>
      <c r="Q7732" s="179"/>
      <c r="R7732" s="179"/>
      <c r="S7732" s="179"/>
      <c r="T7732" s="179"/>
      <c r="U7732" s="179"/>
      <c r="V7732" s="179"/>
      <c r="W7732" s="179"/>
      <c r="X7732" s="179"/>
      <c r="Y7732" s="179"/>
      <c r="Z7732" s="179"/>
      <c r="AA7732" s="222"/>
      <c r="AB7732" s="222"/>
      <c r="AC7732" s="222"/>
      <c r="AD7732" s="179"/>
      <c r="AE7732" s="179"/>
      <c r="AF7732" s="179"/>
      <c r="AG7732" s="179"/>
      <c r="AH7732" s="179"/>
      <c r="AI7732" s="179"/>
      <c r="AJ7732" s="179"/>
    </row>
    <row r="7733" spans="2:36" x14ac:dyDescent="0.3">
      <c r="B7733" s="224">
        <v>781000</v>
      </c>
      <c r="C7733" s="209">
        <v>333142</v>
      </c>
      <c r="D7733" s="206">
        <f t="shared" si="773"/>
        <v>0.4265582586427657</v>
      </c>
      <c r="E7733" s="208">
        <f t="shared" si="774"/>
        <v>0.45</v>
      </c>
      <c r="F7733" s="207">
        <v>18322.810000000001</v>
      </c>
      <c r="G7733" s="207">
        <v>26651.360000000001</v>
      </c>
      <c r="H7733" s="207">
        <v>29982.78</v>
      </c>
      <c r="I7733" s="214">
        <f t="shared" si="775"/>
        <v>314836</v>
      </c>
      <c r="J7733" s="211">
        <f t="shared" si="767"/>
        <v>0.40311907810499359</v>
      </c>
      <c r="K7733" s="212">
        <f t="shared" si="768"/>
        <v>0.45</v>
      </c>
      <c r="L7733" s="214">
        <f t="shared" si="769"/>
        <v>17315.98</v>
      </c>
      <c r="M7733" s="213">
        <f t="shared" si="770"/>
        <v>25186.880000000001</v>
      </c>
      <c r="N7733" s="213">
        <f t="shared" si="771"/>
        <v>28335.239999999998</v>
      </c>
      <c r="O7733" s="242">
        <f t="shared" si="772"/>
        <v>0.51529999999966092</v>
      </c>
      <c r="P7733" s="242"/>
      <c r="Q7733" s="179"/>
      <c r="R7733" s="179"/>
      <c r="S7733" s="179"/>
      <c r="T7733" s="179"/>
      <c r="U7733" s="179"/>
      <c r="V7733" s="179"/>
      <c r="W7733" s="179"/>
      <c r="X7733" s="179"/>
      <c r="Y7733" s="179"/>
      <c r="Z7733" s="179"/>
      <c r="AA7733" s="222"/>
      <c r="AB7733" s="222"/>
      <c r="AC7733" s="222"/>
      <c r="AD7733" s="179"/>
      <c r="AE7733" s="179"/>
      <c r="AF7733" s="179"/>
      <c r="AG7733" s="179"/>
      <c r="AH7733" s="179"/>
      <c r="AI7733" s="179"/>
      <c r="AJ7733" s="179"/>
    </row>
    <row r="7734" spans="2:36" x14ac:dyDescent="0.3">
      <c r="B7734" s="224">
        <v>781100</v>
      </c>
      <c r="C7734" s="209">
        <v>333187</v>
      </c>
      <c r="D7734" s="206">
        <f t="shared" si="773"/>
        <v>0.42656125976187426</v>
      </c>
      <c r="E7734" s="208">
        <f t="shared" si="774"/>
        <v>0.45</v>
      </c>
      <c r="F7734" s="207">
        <v>18325.28</v>
      </c>
      <c r="G7734" s="207">
        <v>26654.959999999999</v>
      </c>
      <c r="H7734" s="207">
        <v>29986.83</v>
      </c>
      <c r="I7734" s="214">
        <f t="shared" si="775"/>
        <v>314881</v>
      </c>
      <c r="J7734" s="211">
        <f t="shared" si="767"/>
        <v>0.40312508001536296</v>
      </c>
      <c r="K7734" s="212">
        <f t="shared" si="768"/>
        <v>0.45</v>
      </c>
      <c r="L7734" s="214">
        <f t="shared" si="769"/>
        <v>17318.455000000002</v>
      </c>
      <c r="M7734" s="213">
        <f t="shared" si="770"/>
        <v>25190.48</v>
      </c>
      <c r="N7734" s="213">
        <f t="shared" si="771"/>
        <v>28339.289999999997</v>
      </c>
      <c r="O7734" s="242">
        <f t="shared" si="772"/>
        <v>0.51520000000044097</v>
      </c>
      <c r="P7734" s="242"/>
      <c r="Q7734" s="179"/>
      <c r="R7734" s="179"/>
      <c r="S7734" s="179"/>
      <c r="T7734" s="179"/>
      <c r="U7734" s="179"/>
      <c r="V7734" s="179"/>
      <c r="W7734" s="179"/>
      <c r="X7734" s="179"/>
      <c r="Y7734" s="179"/>
      <c r="Z7734" s="179"/>
      <c r="AA7734" s="222"/>
      <c r="AB7734" s="222"/>
      <c r="AC7734" s="222"/>
      <c r="AD7734" s="179"/>
      <c r="AE7734" s="179"/>
      <c r="AF7734" s="179"/>
      <c r="AG7734" s="179"/>
      <c r="AH7734" s="179"/>
      <c r="AI7734" s="179"/>
      <c r="AJ7734" s="179"/>
    </row>
    <row r="7735" spans="2:36" x14ac:dyDescent="0.3">
      <c r="B7735" s="224">
        <v>781200</v>
      </c>
      <c r="C7735" s="209">
        <v>333232</v>
      </c>
      <c r="D7735" s="206">
        <f t="shared" si="773"/>
        <v>0.4265642601126472</v>
      </c>
      <c r="E7735" s="208">
        <f t="shared" si="774"/>
        <v>0.45</v>
      </c>
      <c r="F7735" s="207">
        <v>18327.759999999998</v>
      </c>
      <c r="G7735" s="207">
        <v>26658.560000000001</v>
      </c>
      <c r="H7735" s="207">
        <v>29990.880000000001</v>
      </c>
      <c r="I7735" s="214">
        <f t="shared" si="775"/>
        <v>314926</v>
      </c>
      <c r="J7735" s="211">
        <f t="shared" si="767"/>
        <v>0.40313108038914491</v>
      </c>
      <c r="K7735" s="212">
        <f t="shared" si="768"/>
        <v>0.45</v>
      </c>
      <c r="L7735" s="214">
        <f t="shared" si="769"/>
        <v>17320.93</v>
      </c>
      <c r="M7735" s="213">
        <f t="shared" si="770"/>
        <v>25194.080000000002</v>
      </c>
      <c r="N7735" s="213">
        <f t="shared" si="771"/>
        <v>28343.34</v>
      </c>
      <c r="O7735" s="242">
        <f t="shared" si="772"/>
        <v>0.51530000000013387</v>
      </c>
      <c r="P7735" s="242"/>
      <c r="Q7735" s="179"/>
      <c r="R7735" s="179"/>
      <c r="S7735" s="179"/>
      <c r="T7735" s="179"/>
      <c r="U7735" s="179"/>
      <c r="V7735" s="179"/>
      <c r="W7735" s="179"/>
      <c r="X7735" s="179"/>
      <c r="Y7735" s="179"/>
      <c r="Z7735" s="179"/>
      <c r="AA7735" s="222"/>
      <c r="AB7735" s="222"/>
      <c r="AC7735" s="222"/>
      <c r="AD7735" s="179"/>
      <c r="AE7735" s="179"/>
      <c r="AF7735" s="179"/>
      <c r="AG7735" s="179"/>
      <c r="AH7735" s="179"/>
      <c r="AI7735" s="179"/>
      <c r="AJ7735" s="179"/>
    </row>
    <row r="7736" spans="2:36" x14ac:dyDescent="0.3">
      <c r="B7736" s="224">
        <v>781300</v>
      </c>
      <c r="C7736" s="209">
        <v>333277</v>
      </c>
      <c r="D7736" s="206">
        <f t="shared" si="773"/>
        <v>0.42656725969537951</v>
      </c>
      <c r="E7736" s="208">
        <f t="shared" si="774"/>
        <v>0.45</v>
      </c>
      <c r="F7736" s="207">
        <v>18330.23</v>
      </c>
      <c r="G7736" s="207">
        <v>26662.16</v>
      </c>
      <c r="H7736" s="207">
        <v>29994.93</v>
      </c>
      <c r="I7736" s="214">
        <f t="shared" si="775"/>
        <v>314971</v>
      </c>
      <c r="J7736" s="211">
        <f t="shared" si="767"/>
        <v>0.40313707922692948</v>
      </c>
      <c r="K7736" s="212">
        <f t="shared" si="768"/>
        <v>0.45</v>
      </c>
      <c r="L7736" s="214">
        <f t="shared" si="769"/>
        <v>17323.404999999999</v>
      </c>
      <c r="M7736" s="213">
        <f t="shared" si="770"/>
        <v>25197.68</v>
      </c>
      <c r="N7736" s="213">
        <f t="shared" si="771"/>
        <v>28347.39</v>
      </c>
      <c r="O7736" s="242">
        <f t="shared" si="772"/>
        <v>0.51519999999974975</v>
      </c>
      <c r="P7736" s="242"/>
      <c r="Q7736" s="179"/>
      <c r="R7736" s="179"/>
      <c r="S7736" s="179"/>
      <c r="T7736" s="179"/>
      <c r="U7736" s="179"/>
      <c r="V7736" s="179"/>
      <c r="W7736" s="179"/>
      <c r="X7736" s="179"/>
      <c r="Y7736" s="179"/>
      <c r="Z7736" s="179"/>
      <c r="AA7736" s="222"/>
      <c r="AB7736" s="222"/>
      <c r="AC7736" s="222"/>
      <c r="AD7736" s="179"/>
      <c r="AE7736" s="179"/>
      <c r="AF7736" s="179"/>
      <c r="AG7736" s="179"/>
      <c r="AH7736" s="179"/>
      <c r="AI7736" s="179"/>
      <c r="AJ7736" s="179"/>
    </row>
    <row r="7737" spans="2:36" x14ac:dyDescent="0.3">
      <c r="B7737" s="224">
        <v>781400</v>
      </c>
      <c r="C7737" s="209">
        <v>333322</v>
      </c>
      <c r="D7737" s="206">
        <f t="shared" si="773"/>
        <v>0.42657025851036601</v>
      </c>
      <c r="E7737" s="208">
        <f t="shared" si="774"/>
        <v>0.45</v>
      </c>
      <c r="F7737" s="207">
        <v>18332.71</v>
      </c>
      <c r="G7737" s="207">
        <v>26665.759999999998</v>
      </c>
      <c r="H7737" s="207">
        <v>29998.98</v>
      </c>
      <c r="I7737" s="214">
        <f t="shared" si="775"/>
        <v>315016</v>
      </c>
      <c r="J7737" s="211">
        <f t="shared" si="767"/>
        <v>0.40314307652930637</v>
      </c>
      <c r="K7737" s="212">
        <f t="shared" si="768"/>
        <v>0.45</v>
      </c>
      <c r="L7737" s="214">
        <f t="shared" si="769"/>
        <v>17325.88</v>
      </c>
      <c r="M7737" s="213">
        <f t="shared" si="770"/>
        <v>25201.279999999999</v>
      </c>
      <c r="N7737" s="213">
        <f t="shared" si="771"/>
        <v>28351.439999999999</v>
      </c>
      <c r="O7737" s="242">
        <f t="shared" si="772"/>
        <v>0.51530000000002474</v>
      </c>
      <c r="P7737" s="242"/>
      <c r="Q7737" s="179"/>
      <c r="R7737" s="179"/>
      <c r="S7737" s="179"/>
      <c r="T7737" s="179"/>
      <c r="U7737" s="179"/>
      <c r="V7737" s="179"/>
      <c r="W7737" s="179"/>
      <c r="X7737" s="179"/>
      <c r="Y7737" s="179"/>
      <c r="Z7737" s="179"/>
      <c r="AA7737" s="222"/>
      <c r="AB7737" s="222"/>
      <c r="AC7737" s="222"/>
      <c r="AD7737" s="179"/>
      <c r="AE7737" s="179"/>
      <c r="AF7737" s="179"/>
      <c r="AG7737" s="179"/>
      <c r="AH7737" s="179"/>
      <c r="AI7737" s="179"/>
      <c r="AJ7737" s="179"/>
    </row>
    <row r="7738" spans="2:36" x14ac:dyDescent="0.3">
      <c r="B7738" s="224">
        <v>781500</v>
      </c>
      <c r="C7738" s="209">
        <v>333367</v>
      </c>
      <c r="D7738" s="206">
        <f t="shared" si="773"/>
        <v>0.42657325655790146</v>
      </c>
      <c r="E7738" s="208">
        <f t="shared" si="774"/>
        <v>0.45</v>
      </c>
      <c r="F7738" s="207">
        <v>18335.18</v>
      </c>
      <c r="G7738" s="207">
        <v>26669.360000000001</v>
      </c>
      <c r="H7738" s="207">
        <v>30003.03</v>
      </c>
      <c r="I7738" s="214">
        <f t="shared" si="775"/>
        <v>315061</v>
      </c>
      <c r="J7738" s="211">
        <f t="shared" si="767"/>
        <v>0.40314907229686503</v>
      </c>
      <c r="K7738" s="212">
        <f t="shared" si="768"/>
        <v>0.45</v>
      </c>
      <c r="L7738" s="214">
        <f t="shared" si="769"/>
        <v>17328.355</v>
      </c>
      <c r="M7738" s="213">
        <f t="shared" si="770"/>
        <v>25204.880000000001</v>
      </c>
      <c r="N7738" s="213">
        <f t="shared" si="771"/>
        <v>28355.489999999998</v>
      </c>
      <c r="O7738" s="242">
        <f t="shared" si="772"/>
        <v>0.51519999999964061</v>
      </c>
      <c r="P7738" s="242"/>
      <c r="Q7738" s="179"/>
      <c r="R7738" s="179"/>
      <c r="S7738" s="179"/>
      <c r="T7738" s="179"/>
      <c r="U7738" s="179"/>
      <c r="V7738" s="179"/>
      <c r="W7738" s="179"/>
      <c r="X7738" s="179"/>
      <c r="Y7738" s="179"/>
      <c r="Z7738" s="179"/>
      <c r="AA7738" s="222"/>
      <c r="AB7738" s="222"/>
      <c r="AC7738" s="222"/>
      <c r="AD7738" s="179"/>
      <c r="AE7738" s="179"/>
      <c r="AF7738" s="179"/>
      <c r="AG7738" s="179"/>
      <c r="AH7738" s="179"/>
      <c r="AI7738" s="179"/>
      <c r="AJ7738" s="179"/>
    </row>
    <row r="7739" spans="2:36" x14ac:dyDescent="0.3">
      <c r="B7739" s="224">
        <v>781600</v>
      </c>
      <c r="C7739" s="209">
        <v>333412</v>
      </c>
      <c r="D7739" s="206">
        <f t="shared" si="773"/>
        <v>0.42657625383828046</v>
      </c>
      <c r="E7739" s="208">
        <f t="shared" si="774"/>
        <v>0.45</v>
      </c>
      <c r="F7739" s="207">
        <v>18337.66</v>
      </c>
      <c r="G7739" s="207">
        <v>26672.959999999999</v>
      </c>
      <c r="H7739" s="207">
        <v>30007.08</v>
      </c>
      <c r="I7739" s="214">
        <f t="shared" si="775"/>
        <v>315106</v>
      </c>
      <c r="J7739" s="211">
        <f t="shared" ref="J7739:J7802" si="776">I7739/$B7739</f>
        <v>0.40315506653019445</v>
      </c>
      <c r="K7739" s="212">
        <f t="shared" ref="K7739:K7802" si="777">(I7739-I7738)/($B7739-$B7738)</f>
        <v>0.45</v>
      </c>
      <c r="L7739" s="214">
        <f t="shared" si="769"/>
        <v>17330.830000000002</v>
      </c>
      <c r="M7739" s="213">
        <f t="shared" si="770"/>
        <v>25208.48</v>
      </c>
      <c r="N7739" s="213">
        <f t="shared" si="771"/>
        <v>28359.539999999997</v>
      </c>
      <c r="O7739" s="242">
        <f t="shared" si="772"/>
        <v>0.5152999999999156</v>
      </c>
      <c r="P7739" s="242"/>
      <c r="Q7739" s="179"/>
      <c r="R7739" s="179"/>
      <c r="S7739" s="179"/>
      <c r="T7739" s="179"/>
      <c r="U7739" s="179"/>
      <c r="V7739" s="179"/>
      <c r="W7739" s="179"/>
      <c r="X7739" s="179"/>
      <c r="Y7739" s="179"/>
      <c r="Z7739" s="179"/>
      <c r="AA7739" s="222"/>
      <c r="AB7739" s="222"/>
      <c r="AC7739" s="222"/>
      <c r="AD7739" s="179"/>
      <c r="AE7739" s="179"/>
      <c r="AF7739" s="179"/>
      <c r="AG7739" s="179"/>
      <c r="AH7739" s="179"/>
      <c r="AI7739" s="179"/>
      <c r="AJ7739" s="179"/>
    </row>
    <row r="7740" spans="2:36" x14ac:dyDescent="0.3">
      <c r="B7740" s="224">
        <v>781700</v>
      </c>
      <c r="C7740" s="209">
        <v>333457</v>
      </c>
      <c r="D7740" s="206">
        <f t="shared" si="773"/>
        <v>0.42657925035179739</v>
      </c>
      <c r="E7740" s="208">
        <f t="shared" si="774"/>
        <v>0.45</v>
      </c>
      <c r="F7740" s="207">
        <v>18340.13</v>
      </c>
      <c r="G7740" s="207">
        <v>26676.560000000001</v>
      </c>
      <c r="H7740" s="207">
        <v>30011.13</v>
      </c>
      <c r="I7740" s="214">
        <f t="shared" si="775"/>
        <v>315151</v>
      </c>
      <c r="J7740" s="211">
        <f t="shared" si="776"/>
        <v>0.4031610592298836</v>
      </c>
      <c r="K7740" s="212">
        <f t="shared" si="777"/>
        <v>0.45</v>
      </c>
      <c r="L7740" s="214">
        <f t="shared" si="769"/>
        <v>17333.305</v>
      </c>
      <c r="M7740" s="213">
        <f t="shared" si="770"/>
        <v>25212.080000000002</v>
      </c>
      <c r="N7740" s="213">
        <f t="shared" si="771"/>
        <v>28363.59</v>
      </c>
      <c r="O7740" s="242">
        <f t="shared" si="772"/>
        <v>0.51520000000007715</v>
      </c>
      <c r="P7740" s="242"/>
      <c r="Q7740" s="179"/>
      <c r="R7740" s="179"/>
      <c r="S7740" s="179"/>
      <c r="T7740" s="179"/>
      <c r="U7740" s="179"/>
      <c r="V7740" s="179"/>
      <c r="W7740" s="179"/>
      <c r="X7740" s="179"/>
      <c r="Y7740" s="179"/>
      <c r="Z7740" s="179"/>
      <c r="AA7740" s="222"/>
      <c r="AB7740" s="222"/>
      <c r="AC7740" s="222"/>
      <c r="AD7740" s="179"/>
      <c r="AE7740" s="179"/>
      <c r="AF7740" s="179"/>
      <c r="AG7740" s="179"/>
      <c r="AH7740" s="179"/>
      <c r="AI7740" s="179"/>
      <c r="AJ7740" s="179"/>
    </row>
    <row r="7741" spans="2:36" x14ac:dyDescent="0.3">
      <c r="B7741" s="224">
        <v>781800</v>
      </c>
      <c r="C7741" s="209">
        <v>333502</v>
      </c>
      <c r="D7741" s="206">
        <f t="shared" si="773"/>
        <v>0.42658224609874651</v>
      </c>
      <c r="E7741" s="208">
        <f t="shared" si="774"/>
        <v>0.45</v>
      </c>
      <c r="F7741" s="207">
        <v>18342.61</v>
      </c>
      <c r="G7741" s="207">
        <v>26680.16</v>
      </c>
      <c r="H7741" s="207">
        <v>30015.18</v>
      </c>
      <c r="I7741" s="214">
        <f t="shared" si="775"/>
        <v>315196</v>
      </c>
      <c r="J7741" s="211">
        <f t="shared" si="776"/>
        <v>0.40316705039652084</v>
      </c>
      <c r="K7741" s="212">
        <f t="shared" si="777"/>
        <v>0.45</v>
      </c>
      <c r="L7741" s="214">
        <f t="shared" si="769"/>
        <v>17335.78</v>
      </c>
      <c r="M7741" s="213">
        <f t="shared" si="770"/>
        <v>25215.68</v>
      </c>
      <c r="N7741" s="213">
        <f t="shared" si="771"/>
        <v>28367.64</v>
      </c>
      <c r="O7741" s="242">
        <f t="shared" si="772"/>
        <v>0.51529999999977005</v>
      </c>
      <c r="P7741" s="242"/>
      <c r="Q7741" s="179"/>
      <c r="R7741" s="179"/>
      <c r="S7741" s="179"/>
      <c r="T7741" s="179"/>
      <c r="U7741" s="179"/>
      <c r="V7741" s="179"/>
      <c r="W7741" s="179"/>
      <c r="X7741" s="179"/>
      <c r="Y7741" s="179"/>
      <c r="Z7741" s="179"/>
      <c r="AA7741" s="222"/>
      <c r="AB7741" s="222"/>
      <c r="AC7741" s="222"/>
      <c r="AD7741" s="179"/>
      <c r="AE7741" s="179"/>
      <c r="AF7741" s="179"/>
      <c r="AG7741" s="179"/>
      <c r="AH7741" s="179"/>
      <c r="AI7741" s="179"/>
      <c r="AJ7741" s="179"/>
    </row>
    <row r="7742" spans="2:36" x14ac:dyDescent="0.3">
      <c r="B7742" s="224">
        <v>781900</v>
      </c>
      <c r="C7742" s="209">
        <v>333547</v>
      </c>
      <c r="D7742" s="206">
        <f t="shared" si="773"/>
        <v>0.42658524107942192</v>
      </c>
      <c r="E7742" s="208">
        <f t="shared" si="774"/>
        <v>0.45</v>
      </c>
      <c r="F7742" s="207">
        <v>18345.080000000002</v>
      </c>
      <c r="G7742" s="207">
        <v>26683.759999999998</v>
      </c>
      <c r="H7742" s="207">
        <v>30019.23</v>
      </c>
      <c r="I7742" s="214">
        <f t="shared" si="775"/>
        <v>315241</v>
      </c>
      <c r="J7742" s="211">
        <f t="shared" si="776"/>
        <v>0.40317304003069449</v>
      </c>
      <c r="K7742" s="212">
        <f t="shared" si="777"/>
        <v>0.45</v>
      </c>
      <c r="L7742" s="214">
        <f t="shared" ref="L7742:L7805" si="778">I7742*5.5%</f>
        <v>17338.255000000001</v>
      </c>
      <c r="M7742" s="213">
        <f t="shared" ref="M7742:M7805" si="779">I7742*8%</f>
        <v>25219.279999999999</v>
      </c>
      <c r="N7742" s="213">
        <f t="shared" ref="N7742:N7805" si="780">I7742*9%</f>
        <v>28371.69</v>
      </c>
      <c r="O7742" s="242">
        <f t="shared" si="772"/>
        <v>0.51519999999996802</v>
      </c>
      <c r="P7742" s="242"/>
      <c r="Q7742" s="179"/>
      <c r="R7742" s="179"/>
      <c r="S7742" s="179"/>
      <c r="T7742" s="179"/>
      <c r="U7742" s="179"/>
      <c r="V7742" s="179"/>
      <c r="W7742" s="179"/>
      <c r="X7742" s="179"/>
      <c r="Y7742" s="179"/>
      <c r="Z7742" s="179"/>
      <c r="AA7742" s="222"/>
      <c r="AB7742" s="222"/>
      <c r="AC7742" s="222"/>
      <c r="AD7742" s="179"/>
      <c r="AE7742" s="179"/>
      <c r="AF7742" s="179"/>
      <c r="AG7742" s="179"/>
      <c r="AH7742" s="179"/>
      <c r="AI7742" s="179"/>
      <c r="AJ7742" s="179"/>
    </row>
    <row r="7743" spans="2:36" x14ac:dyDescent="0.3">
      <c r="B7743" s="224">
        <v>782000</v>
      </c>
      <c r="C7743" s="209">
        <v>333592</v>
      </c>
      <c r="D7743" s="206">
        <f t="shared" si="773"/>
        <v>0.42658823529411766</v>
      </c>
      <c r="E7743" s="208">
        <f t="shared" si="774"/>
        <v>0.45</v>
      </c>
      <c r="F7743" s="207">
        <v>18347.560000000001</v>
      </c>
      <c r="G7743" s="207">
        <v>26687.360000000001</v>
      </c>
      <c r="H7743" s="207">
        <v>30023.279999999999</v>
      </c>
      <c r="I7743" s="214">
        <f t="shared" si="775"/>
        <v>315286</v>
      </c>
      <c r="J7743" s="211">
        <f t="shared" si="776"/>
        <v>0.40317902813299233</v>
      </c>
      <c r="K7743" s="212">
        <f t="shared" si="777"/>
        <v>0.45</v>
      </c>
      <c r="L7743" s="214">
        <f t="shared" si="778"/>
        <v>17340.73</v>
      </c>
      <c r="M7743" s="213">
        <f t="shared" si="779"/>
        <v>25222.880000000001</v>
      </c>
      <c r="N7743" s="213">
        <f t="shared" si="780"/>
        <v>28375.739999999998</v>
      </c>
      <c r="O7743" s="242">
        <f t="shared" si="772"/>
        <v>0.51529999999966092</v>
      </c>
      <c r="P7743" s="242"/>
      <c r="Q7743" s="179"/>
      <c r="R7743" s="179"/>
      <c r="S7743" s="179"/>
      <c r="T7743" s="179"/>
      <c r="U7743" s="179"/>
      <c r="V7743" s="179"/>
      <c r="W7743" s="179"/>
      <c r="X7743" s="179"/>
      <c r="Y7743" s="179"/>
      <c r="Z7743" s="179"/>
      <c r="AA7743" s="222"/>
      <c r="AB7743" s="222"/>
      <c r="AC7743" s="222"/>
      <c r="AD7743" s="179"/>
      <c r="AE7743" s="179"/>
      <c r="AF7743" s="179"/>
      <c r="AG7743" s="179"/>
      <c r="AH7743" s="179"/>
      <c r="AI7743" s="179"/>
      <c r="AJ7743" s="179"/>
    </row>
    <row r="7744" spans="2:36" x14ac:dyDescent="0.3">
      <c r="B7744" s="224">
        <v>782100</v>
      </c>
      <c r="C7744" s="209">
        <v>333637</v>
      </c>
      <c r="D7744" s="206">
        <f t="shared" si="773"/>
        <v>0.42659122874312749</v>
      </c>
      <c r="E7744" s="208">
        <f t="shared" si="774"/>
        <v>0.45</v>
      </c>
      <c r="F7744" s="207">
        <v>18350.03</v>
      </c>
      <c r="G7744" s="207">
        <v>26690.959999999999</v>
      </c>
      <c r="H7744" s="207">
        <v>30027.33</v>
      </c>
      <c r="I7744" s="214">
        <f t="shared" si="775"/>
        <v>315331</v>
      </c>
      <c r="J7744" s="211">
        <f t="shared" si="776"/>
        <v>0.40318501470400203</v>
      </c>
      <c r="K7744" s="212">
        <f t="shared" si="777"/>
        <v>0.45</v>
      </c>
      <c r="L7744" s="214">
        <f t="shared" si="778"/>
        <v>17343.205000000002</v>
      </c>
      <c r="M7744" s="213">
        <f t="shared" si="779"/>
        <v>25226.48</v>
      </c>
      <c r="N7744" s="213">
        <f t="shared" si="780"/>
        <v>28379.789999999997</v>
      </c>
      <c r="O7744" s="242">
        <f t="shared" si="772"/>
        <v>0.51520000000044097</v>
      </c>
      <c r="P7744" s="242"/>
      <c r="Q7744" s="179"/>
      <c r="R7744" s="179"/>
      <c r="S7744" s="179"/>
      <c r="T7744" s="179"/>
      <c r="U7744" s="179"/>
      <c r="V7744" s="179"/>
      <c r="W7744" s="179"/>
      <c r="X7744" s="179"/>
      <c r="Y7744" s="179"/>
      <c r="Z7744" s="179"/>
      <c r="AA7744" s="222"/>
      <c r="AB7744" s="222"/>
      <c r="AC7744" s="222"/>
      <c r="AD7744" s="179"/>
      <c r="AE7744" s="179"/>
      <c r="AF7744" s="179"/>
      <c r="AG7744" s="179"/>
      <c r="AH7744" s="179"/>
      <c r="AI7744" s="179"/>
      <c r="AJ7744" s="179"/>
    </row>
    <row r="7745" spans="2:36" x14ac:dyDescent="0.3">
      <c r="B7745" s="224">
        <v>782200</v>
      </c>
      <c r="C7745" s="209">
        <v>333682</v>
      </c>
      <c r="D7745" s="206">
        <f t="shared" si="773"/>
        <v>0.42659422142674508</v>
      </c>
      <c r="E7745" s="208">
        <f t="shared" si="774"/>
        <v>0.45</v>
      </c>
      <c r="F7745" s="207">
        <v>18352.509999999998</v>
      </c>
      <c r="G7745" s="207">
        <v>26694.560000000001</v>
      </c>
      <c r="H7745" s="207">
        <v>30031.38</v>
      </c>
      <c r="I7745" s="214">
        <f t="shared" si="775"/>
        <v>315376</v>
      </c>
      <c r="J7745" s="211">
        <f t="shared" si="776"/>
        <v>0.40319099974431094</v>
      </c>
      <c r="K7745" s="212">
        <f t="shared" si="777"/>
        <v>0.45</v>
      </c>
      <c r="L7745" s="214">
        <f t="shared" si="778"/>
        <v>17345.68</v>
      </c>
      <c r="M7745" s="213">
        <f t="shared" si="779"/>
        <v>25230.080000000002</v>
      </c>
      <c r="N7745" s="213">
        <f t="shared" si="780"/>
        <v>28383.84</v>
      </c>
      <c r="O7745" s="242">
        <f t="shared" si="772"/>
        <v>0.51530000000013387</v>
      </c>
      <c r="P7745" s="242"/>
      <c r="Q7745" s="179"/>
      <c r="R7745" s="179"/>
      <c r="S7745" s="179"/>
      <c r="T7745" s="179"/>
      <c r="U7745" s="179"/>
      <c r="V7745" s="179"/>
      <c r="W7745" s="179"/>
      <c r="X7745" s="179"/>
      <c r="Y7745" s="179"/>
      <c r="Z7745" s="179"/>
      <c r="AA7745" s="222"/>
      <c r="AB7745" s="222"/>
      <c r="AC7745" s="222"/>
      <c r="AD7745" s="179"/>
      <c r="AE7745" s="179"/>
      <c r="AF7745" s="179"/>
      <c r="AG7745" s="179"/>
      <c r="AH7745" s="179"/>
      <c r="AI7745" s="179"/>
      <c r="AJ7745" s="179"/>
    </row>
    <row r="7746" spans="2:36" x14ac:dyDescent="0.3">
      <c r="B7746" s="224">
        <v>782300</v>
      </c>
      <c r="C7746" s="209">
        <v>333727</v>
      </c>
      <c r="D7746" s="206">
        <f t="shared" si="773"/>
        <v>0.42659721334526396</v>
      </c>
      <c r="E7746" s="208">
        <f t="shared" si="774"/>
        <v>0.45</v>
      </c>
      <c r="F7746" s="207">
        <v>18354.98</v>
      </c>
      <c r="G7746" s="207">
        <v>26698.16</v>
      </c>
      <c r="H7746" s="207">
        <v>30035.43</v>
      </c>
      <c r="I7746" s="214">
        <f t="shared" si="775"/>
        <v>315421</v>
      </c>
      <c r="J7746" s="211">
        <f t="shared" si="776"/>
        <v>0.40319698325450593</v>
      </c>
      <c r="K7746" s="212">
        <f t="shared" si="777"/>
        <v>0.45</v>
      </c>
      <c r="L7746" s="214">
        <f t="shared" si="778"/>
        <v>17348.154999999999</v>
      </c>
      <c r="M7746" s="213">
        <f t="shared" si="779"/>
        <v>25233.68</v>
      </c>
      <c r="N7746" s="213">
        <f t="shared" si="780"/>
        <v>28387.89</v>
      </c>
      <c r="O7746" s="242">
        <f t="shared" si="772"/>
        <v>0.51519999999974975</v>
      </c>
      <c r="P7746" s="242"/>
      <c r="Q7746" s="179"/>
      <c r="R7746" s="179"/>
      <c r="S7746" s="179"/>
      <c r="T7746" s="179"/>
      <c r="U7746" s="179"/>
      <c r="V7746" s="179"/>
      <c r="W7746" s="179"/>
      <c r="X7746" s="179"/>
      <c r="Y7746" s="179"/>
      <c r="Z7746" s="179"/>
      <c r="AA7746" s="222"/>
      <c r="AB7746" s="222"/>
      <c r="AC7746" s="222"/>
      <c r="AD7746" s="179"/>
      <c r="AE7746" s="179"/>
      <c r="AF7746" s="179"/>
      <c r="AG7746" s="179"/>
      <c r="AH7746" s="179"/>
      <c r="AI7746" s="179"/>
      <c r="AJ7746" s="179"/>
    </row>
    <row r="7747" spans="2:36" x14ac:dyDescent="0.3">
      <c r="B7747" s="224">
        <v>782400</v>
      </c>
      <c r="C7747" s="209">
        <v>333772</v>
      </c>
      <c r="D7747" s="206">
        <f t="shared" si="773"/>
        <v>0.42660020449897751</v>
      </c>
      <c r="E7747" s="208">
        <f t="shared" si="774"/>
        <v>0.45</v>
      </c>
      <c r="F7747" s="207">
        <v>18357.46</v>
      </c>
      <c r="G7747" s="207">
        <v>26701.759999999998</v>
      </c>
      <c r="H7747" s="207">
        <v>30039.48</v>
      </c>
      <c r="I7747" s="214">
        <f t="shared" si="775"/>
        <v>315466</v>
      </c>
      <c r="J7747" s="211">
        <f t="shared" si="776"/>
        <v>0.40320296523517385</v>
      </c>
      <c r="K7747" s="212">
        <f t="shared" si="777"/>
        <v>0.45</v>
      </c>
      <c r="L7747" s="214">
        <f t="shared" si="778"/>
        <v>17350.63</v>
      </c>
      <c r="M7747" s="213">
        <f t="shared" si="779"/>
        <v>25237.279999999999</v>
      </c>
      <c r="N7747" s="213">
        <f t="shared" si="780"/>
        <v>28391.94</v>
      </c>
      <c r="O7747" s="242">
        <f t="shared" si="772"/>
        <v>0.51530000000002474</v>
      </c>
      <c r="P7747" s="242"/>
      <c r="Q7747" s="179"/>
      <c r="R7747" s="179"/>
      <c r="S7747" s="179"/>
      <c r="T7747" s="179"/>
      <c r="U7747" s="179"/>
      <c r="V7747" s="179"/>
      <c r="W7747" s="179"/>
      <c r="X7747" s="179"/>
      <c r="Y7747" s="179"/>
      <c r="Z7747" s="179"/>
      <c r="AA7747" s="222"/>
      <c r="AB7747" s="222"/>
      <c r="AC7747" s="222"/>
      <c r="AD7747" s="179"/>
      <c r="AE7747" s="179"/>
      <c r="AF7747" s="179"/>
      <c r="AG7747" s="179"/>
      <c r="AH7747" s="179"/>
      <c r="AI7747" s="179"/>
      <c r="AJ7747" s="179"/>
    </row>
    <row r="7748" spans="2:36" x14ac:dyDescent="0.3">
      <c r="B7748" s="224">
        <v>782500</v>
      </c>
      <c r="C7748" s="209">
        <v>333817</v>
      </c>
      <c r="D7748" s="206">
        <f t="shared" si="773"/>
        <v>0.42660319488817894</v>
      </c>
      <c r="E7748" s="208">
        <f t="shared" si="774"/>
        <v>0.45</v>
      </c>
      <c r="F7748" s="207">
        <v>18359.93</v>
      </c>
      <c r="G7748" s="207">
        <v>26705.360000000001</v>
      </c>
      <c r="H7748" s="207">
        <v>30043.53</v>
      </c>
      <c r="I7748" s="214">
        <f t="shared" si="775"/>
        <v>315511</v>
      </c>
      <c r="J7748" s="211">
        <f t="shared" si="776"/>
        <v>0.40320894568690097</v>
      </c>
      <c r="K7748" s="212">
        <f t="shared" si="777"/>
        <v>0.45</v>
      </c>
      <c r="L7748" s="214">
        <f t="shared" si="778"/>
        <v>17353.105</v>
      </c>
      <c r="M7748" s="213">
        <f t="shared" si="779"/>
        <v>25240.880000000001</v>
      </c>
      <c r="N7748" s="213">
        <f t="shared" si="780"/>
        <v>28395.989999999998</v>
      </c>
      <c r="O7748" s="242">
        <f t="shared" si="772"/>
        <v>0.51519999999964061</v>
      </c>
      <c r="P7748" s="242"/>
      <c r="Q7748" s="179"/>
      <c r="R7748" s="179"/>
      <c r="S7748" s="179"/>
      <c r="T7748" s="179"/>
      <c r="U7748" s="179"/>
      <c r="V7748" s="179"/>
      <c r="W7748" s="179"/>
      <c r="X7748" s="179"/>
      <c r="Y7748" s="179"/>
      <c r="Z7748" s="179"/>
      <c r="AA7748" s="222"/>
      <c r="AB7748" s="222"/>
      <c r="AC7748" s="222"/>
      <c r="AD7748" s="179"/>
      <c r="AE7748" s="179"/>
      <c r="AF7748" s="179"/>
      <c r="AG7748" s="179"/>
      <c r="AH7748" s="179"/>
      <c r="AI7748" s="179"/>
      <c r="AJ7748" s="179"/>
    </row>
    <row r="7749" spans="2:36" x14ac:dyDescent="0.3">
      <c r="B7749" s="224">
        <v>782600</v>
      </c>
      <c r="C7749" s="209">
        <v>333862</v>
      </c>
      <c r="D7749" s="206">
        <f t="shared" si="773"/>
        <v>0.42660618451316124</v>
      </c>
      <c r="E7749" s="208">
        <f t="shared" si="774"/>
        <v>0.45</v>
      </c>
      <c r="F7749" s="207">
        <v>18362.41</v>
      </c>
      <c r="G7749" s="207">
        <v>26708.959999999999</v>
      </c>
      <c r="H7749" s="207">
        <v>30047.58</v>
      </c>
      <c r="I7749" s="214">
        <f t="shared" si="775"/>
        <v>315556</v>
      </c>
      <c r="J7749" s="211">
        <f t="shared" si="776"/>
        <v>0.40321492461027347</v>
      </c>
      <c r="K7749" s="212">
        <f t="shared" si="777"/>
        <v>0.45</v>
      </c>
      <c r="L7749" s="214">
        <f t="shared" si="778"/>
        <v>17355.580000000002</v>
      </c>
      <c r="M7749" s="213">
        <f t="shared" si="779"/>
        <v>25244.48</v>
      </c>
      <c r="N7749" s="213">
        <f t="shared" si="780"/>
        <v>28400.039999999997</v>
      </c>
      <c r="O7749" s="242">
        <f t="shared" ref="O7749:O7812" si="781">(C7749+F7749+H7749-C7748-F7748-H7748)/100</f>
        <v>0.5152999999999156</v>
      </c>
      <c r="P7749" s="242"/>
      <c r="Q7749" s="179"/>
      <c r="R7749" s="179"/>
      <c r="S7749" s="179"/>
      <c r="T7749" s="179"/>
      <c r="U7749" s="179"/>
      <c r="V7749" s="179"/>
      <c r="W7749" s="179"/>
      <c r="X7749" s="179"/>
      <c r="Y7749" s="179"/>
      <c r="Z7749" s="179"/>
      <c r="AA7749" s="222"/>
      <c r="AB7749" s="222"/>
      <c r="AC7749" s="222"/>
      <c r="AD7749" s="179"/>
      <c r="AE7749" s="179"/>
      <c r="AF7749" s="179"/>
      <c r="AG7749" s="179"/>
      <c r="AH7749" s="179"/>
      <c r="AI7749" s="179"/>
      <c r="AJ7749" s="179"/>
    </row>
    <row r="7750" spans="2:36" x14ac:dyDescent="0.3">
      <c r="B7750" s="224">
        <v>782700</v>
      </c>
      <c r="C7750" s="209">
        <v>333907</v>
      </c>
      <c r="D7750" s="206">
        <f t="shared" si="773"/>
        <v>0.42660917337421744</v>
      </c>
      <c r="E7750" s="208">
        <f t="shared" si="774"/>
        <v>0.45</v>
      </c>
      <c r="F7750" s="207">
        <v>18364.88</v>
      </c>
      <c r="G7750" s="207">
        <v>26712.560000000001</v>
      </c>
      <c r="H7750" s="207">
        <v>30051.63</v>
      </c>
      <c r="I7750" s="214">
        <f t="shared" si="775"/>
        <v>315601</v>
      </c>
      <c r="J7750" s="211">
        <f t="shared" si="776"/>
        <v>0.40322090200587707</v>
      </c>
      <c r="K7750" s="212">
        <f t="shared" si="777"/>
        <v>0.45</v>
      </c>
      <c r="L7750" s="214">
        <f t="shared" si="778"/>
        <v>17358.055</v>
      </c>
      <c r="M7750" s="213">
        <f t="shared" si="779"/>
        <v>25248.080000000002</v>
      </c>
      <c r="N7750" s="213">
        <f t="shared" si="780"/>
        <v>28404.09</v>
      </c>
      <c r="O7750" s="242">
        <f t="shared" si="781"/>
        <v>0.51520000000007715</v>
      </c>
      <c r="P7750" s="242"/>
      <c r="Q7750" s="179"/>
      <c r="R7750" s="179"/>
      <c r="S7750" s="179"/>
      <c r="T7750" s="179"/>
      <c r="U7750" s="179"/>
      <c r="V7750" s="179"/>
      <c r="W7750" s="179"/>
      <c r="X7750" s="179"/>
      <c r="Y7750" s="179"/>
      <c r="Z7750" s="179"/>
      <c r="AA7750" s="222"/>
      <c r="AB7750" s="222"/>
      <c r="AC7750" s="222"/>
      <c r="AD7750" s="179"/>
      <c r="AE7750" s="179"/>
      <c r="AF7750" s="179"/>
      <c r="AG7750" s="179"/>
      <c r="AH7750" s="179"/>
      <c r="AI7750" s="179"/>
      <c r="AJ7750" s="179"/>
    </row>
    <row r="7751" spans="2:36" x14ac:dyDescent="0.3">
      <c r="B7751" s="224">
        <v>782800</v>
      </c>
      <c r="C7751" s="209">
        <v>333952</v>
      </c>
      <c r="D7751" s="206">
        <f t="shared" si="773"/>
        <v>0.42661216147164027</v>
      </c>
      <c r="E7751" s="208">
        <f t="shared" si="774"/>
        <v>0.45</v>
      </c>
      <c r="F7751" s="207">
        <v>18367.36</v>
      </c>
      <c r="G7751" s="207">
        <v>26716.16</v>
      </c>
      <c r="H7751" s="207">
        <v>30055.68</v>
      </c>
      <c r="I7751" s="214">
        <f t="shared" si="775"/>
        <v>315646</v>
      </c>
      <c r="J7751" s="211">
        <f t="shared" si="776"/>
        <v>0.4032268778742974</v>
      </c>
      <c r="K7751" s="212">
        <f t="shared" si="777"/>
        <v>0.45</v>
      </c>
      <c r="L7751" s="214">
        <f t="shared" si="778"/>
        <v>17360.53</v>
      </c>
      <c r="M7751" s="213">
        <f t="shared" si="779"/>
        <v>25251.68</v>
      </c>
      <c r="N7751" s="213">
        <f t="shared" si="780"/>
        <v>28408.14</v>
      </c>
      <c r="O7751" s="242">
        <f t="shared" si="781"/>
        <v>0.51529999999977005</v>
      </c>
      <c r="P7751" s="242"/>
      <c r="Q7751" s="179"/>
      <c r="R7751" s="179"/>
      <c r="S7751" s="179"/>
      <c r="T7751" s="179"/>
      <c r="U7751" s="179"/>
      <c r="V7751" s="179"/>
      <c r="W7751" s="179"/>
      <c r="X7751" s="179"/>
      <c r="Y7751" s="179"/>
      <c r="Z7751" s="179"/>
      <c r="AA7751" s="222"/>
      <c r="AB7751" s="222"/>
      <c r="AC7751" s="222"/>
      <c r="AD7751" s="179"/>
      <c r="AE7751" s="179"/>
      <c r="AF7751" s="179"/>
      <c r="AG7751" s="179"/>
      <c r="AH7751" s="179"/>
      <c r="AI7751" s="179"/>
      <c r="AJ7751" s="179"/>
    </row>
    <row r="7752" spans="2:36" x14ac:dyDescent="0.3">
      <c r="B7752" s="224">
        <v>782900</v>
      </c>
      <c r="C7752" s="209">
        <v>333997</v>
      </c>
      <c r="D7752" s="206">
        <f t="shared" si="773"/>
        <v>0.42661514880572232</v>
      </c>
      <c r="E7752" s="208">
        <f t="shared" si="774"/>
        <v>0.45</v>
      </c>
      <c r="F7752" s="207">
        <v>18369.830000000002</v>
      </c>
      <c r="G7752" s="207">
        <v>26719.759999999998</v>
      </c>
      <c r="H7752" s="207">
        <v>30059.73</v>
      </c>
      <c r="I7752" s="214">
        <f t="shared" si="775"/>
        <v>315691</v>
      </c>
      <c r="J7752" s="211">
        <f t="shared" si="776"/>
        <v>0.40323285221611954</v>
      </c>
      <c r="K7752" s="212">
        <f t="shared" si="777"/>
        <v>0.45</v>
      </c>
      <c r="L7752" s="214">
        <f t="shared" si="778"/>
        <v>17363.005000000001</v>
      </c>
      <c r="M7752" s="213">
        <f t="shared" si="779"/>
        <v>25255.279999999999</v>
      </c>
      <c r="N7752" s="213">
        <f t="shared" si="780"/>
        <v>28412.19</v>
      </c>
      <c r="O7752" s="242">
        <f t="shared" si="781"/>
        <v>0.51519999999996802</v>
      </c>
      <c r="P7752" s="242"/>
      <c r="Q7752" s="179"/>
      <c r="R7752" s="179"/>
      <c r="S7752" s="179"/>
      <c r="T7752" s="179"/>
      <c r="U7752" s="179"/>
      <c r="V7752" s="179"/>
      <c r="W7752" s="179"/>
      <c r="X7752" s="179"/>
      <c r="Y7752" s="179"/>
      <c r="Z7752" s="179"/>
      <c r="AA7752" s="222"/>
      <c r="AB7752" s="222"/>
      <c r="AC7752" s="222"/>
      <c r="AD7752" s="179"/>
      <c r="AE7752" s="179"/>
      <c r="AF7752" s="179"/>
      <c r="AG7752" s="179"/>
      <c r="AH7752" s="179"/>
      <c r="AI7752" s="179"/>
      <c r="AJ7752" s="179"/>
    </row>
    <row r="7753" spans="2:36" x14ac:dyDescent="0.3">
      <c r="B7753" s="224">
        <v>783000</v>
      </c>
      <c r="C7753" s="209">
        <v>334042</v>
      </c>
      <c r="D7753" s="206">
        <f t="shared" si="773"/>
        <v>0.42661813537675608</v>
      </c>
      <c r="E7753" s="208">
        <f t="shared" si="774"/>
        <v>0.45</v>
      </c>
      <c r="F7753" s="207">
        <v>18372.310000000001</v>
      </c>
      <c r="G7753" s="207">
        <v>26723.360000000001</v>
      </c>
      <c r="H7753" s="207">
        <v>30063.78</v>
      </c>
      <c r="I7753" s="214">
        <f t="shared" si="775"/>
        <v>315736</v>
      </c>
      <c r="J7753" s="211">
        <f t="shared" si="776"/>
        <v>0.40323882503192848</v>
      </c>
      <c r="K7753" s="212">
        <f t="shared" si="777"/>
        <v>0.45</v>
      </c>
      <c r="L7753" s="214">
        <f t="shared" si="778"/>
        <v>17365.48</v>
      </c>
      <c r="M7753" s="213">
        <f t="shared" si="779"/>
        <v>25258.880000000001</v>
      </c>
      <c r="N7753" s="213">
        <f t="shared" si="780"/>
        <v>28416.239999999998</v>
      </c>
      <c r="O7753" s="242">
        <f t="shared" si="781"/>
        <v>0.51529999999966092</v>
      </c>
      <c r="P7753" s="242"/>
      <c r="Q7753" s="179"/>
      <c r="R7753" s="179"/>
      <c r="S7753" s="179"/>
      <c r="T7753" s="179"/>
      <c r="U7753" s="179"/>
      <c r="V7753" s="179"/>
      <c r="W7753" s="179"/>
      <c r="X7753" s="179"/>
      <c r="Y7753" s="179"/>
      <c r="Z7753" s="179"/>
      <c r="AA7753" s="222"/>
      <c r="AB7753" s="222"/>
      <c r="AC7753" s="222"/>
      <c r="AD7753" s="179"/>
      <c r="AE7753" s="179"/>
      <c r="AF7753" s="179"/>
      <c r="AG7753" s="179"/>
      <c r="AH7753" s="179"/>
      <c r="AI7753" s="179"/>
      <c r="AJ7753" s="179"/>
    </row>
    <row r="7754" spans="2:36" x14ac:dyDescent="0.3">
      <c r="B7754" s="224">
        <v>783100</v>
      </c>
      <c r="C7754" s="209">
        <v>334087</v>
      </c>
      <c r="D7754" s="206">
        <f t="shared" si="773"/>
        <v>0.42662112118503381</v>
      </c>
      <c r="E7754" s="208">
        <f t="shared" si="774"/>
        <v>0.45</v>
      </c>
      <c r="F7754" s="207">
        <v>18374.78</v>
      </c>
      <c r="G7754" s="207">
        <v>26726.959999999999</v>
      </c>
      <c r="H7754" s="207">
        <v>30067.83</v>
      </c>
      <c r="I7754" s="214">
        <f t="shared" si="775"/>
        <v>315781</v>
      </c>
      <c r="J7754" s="211">
        <f t="shared" si="776"/>
        <v>0.40324479632230875</v>
      </c>
      <c r="K7754" s="212">
        <f t="shared" si="777"/>
        <v>0.45</v>
      </c>
      <c r="L7754" s="214">
        <f t="shared" si="778"/>
        <v>17367.955000000002</v>
      </c>
      <c r="M7754" s="213">
        <f t="shared" si="779"/>
        <v>25262.48</v>
      </c>
      <c r="N7754" s="213">
        <f t="shared" si="780"/>
        <v>28420.289999999997</v>
      </c>
      <c r="O7754" s="242">
        <f t="shared" si="781"/>
        <v>0.51520000000044097</v>
      </c>
      <c r="P7754" s="242"/>
      <c r="Q7754" s="179"/>
      <c r="R7754" s="179"/>
      <c r="S7754" s="179"/>
      <c r="T7754" s="179"/>
      <c r="U7754" s="179"/>
      <c r="V7754" s="179"/>
      <c r="W7754" s="179"/>
      <c r="X7754" s="179"/>
      <c r="Y7754" s="179"/>
      <c r="Z7754" s="179"/>
      <c r="AA7754" s="222"/>
      <c r="AB7754" s="222"/>
      <c r="AC7754" s="222"/>
      <c r="AD7754" s="179"/>
      <c r="AE7754" s="179"/>
      <c r="AF7754" s="179"/>
      <c r="AG7754" s="179"/>
      <c r="AH7754" s="179"/>
      <c r="AI7754" s="179"/>
      <c r="AJ7754" s="179"/>
    </row>
    <row r="7755" spans="2:36" x14ac:dyDescent="0.3">
      <c r="B7755" s="224">
        <v>783200</v>
      </c>
      <c r="C7755" s="209">
        <v>334132</v>
      </c>
      <c r="D7755" s="206">
        <f t="shared" si="773"/>
        <v>0.42662410623084779</v>
      </c>
      <c r="E7755" s="208">
        <f t="shared" si="774"/>
        <v>0.45</v>
      </c>
      <c r="F7755" s="207">
        <v>18377.259999999998</v>
      </c>
      <c r="G7755" s="207">
        <v>26730.560000000001</v>
      </c>
      <c r="H7755" s="207">
        <v>30071.88</v>
      </c>
      <c r="I7755" s="214">
        <f t="shared" si="775"/>
        <v>315826</v>
      </c>
      <c r="J7755" s="211">
        <f t="shared" si="776"/>
        <v>0.40325076608784471</v>
      </c>
      <c r="K7755" s="212">
        <f t="shared" si="777"/>
        <v>0.45</v>
      </c>
      <c r="L7755" s="214">
        <f t="shared" si="778"/>
        <v>17370.43</v>
      </c>
      <c r="M7755" s="213">
        <f t="shared" si="779"/>
        <v>25266.080000000002</v>
      </c>
      <c r="N7755" s="213">
        <f t="shared" si="780"/>
        <v>28424.34</v>
      </c>
      <c r="O7755" s="242">
        <f t="shared" si="781"/>
        <v>0.51530000000013387</v>
      </c>
      <c r="P7755" s="242"/>
      <c r="Q7755" s="179"/>
      <c r="R7755" s="179"/>
      <c r="S7755" s="179"/>
      <c r="T7755" s="179"/>
      <c r="U7755" s="179"/>
      <c r="V7755" s="179"/>
      <c r="W7755" s="179"/>
      <c r="X7755" s="179"/>
      <c r="Y7755" s="179"/>
      <c r="Z7755" s="179"/>
      <c r="AA7755" s="222"/>
      <c r="AB7755" s="222"/>
      <c r="AC7755" s="222"/>
      <c r="AD7755" s="179"/>
      <c r="AE7755" s="179"/>
      <c r="AF7755" s="179"/>
      <c r="AG7755" s="179"/>
      <c r="AH7755" s="179"/>
      <c r="AI7755" s="179"/>
      <c r="AJ7755" s="179"/>
    </row>
    <row r="7756" spans="2:36" x14ac:dyDescent="0.3">
      <c r="B7756" s="224">
        <v>783300</v>
      </c>
      <c r="C7756" s="209">
        <v>334177</v>
      </c>
      <c r="D7756" s="206">
        <f t="shared" si="773"/>
        <v>0.42662709051448999</v>
      </c>
      <c r="E7756" s="208">
        <f t="shared" si="774"/>
        <v>0.45</v>
      </c>
      <c r="F7756" s="207">
        <v>18379.73</v>
      </c>
      <c r="G7756" s="207">
        <v>26734.16</v>
      </c>
      <c r="H7756" s="207">
        <v>30075.93</v>
      </c>
      <c r="I7756" s="214">
        <f t="shared" si="775"/>
        <v>315871</v>
      </c>
      <c r="J7756" s="211">
        <f t="shared" si="776"/>
        <v>0.4032567343291204</v>
      </c>
      <c r="K7756" s="212">
        <f t="shared" si="777"/>
        <v>0.45</v>
      </c>
      <c r="L7756" s="214">
        <f t="shared" si="778"/>
        <v>17372.904999999999</v>
      </c>
      <c r="M7756" s="213">
        <f t="shared" si="779"/>
        <v>25269.68</v>
      </c>
      <c r="N7756" s="213">
        <f t="shared" si="780"/>
        <v>28428.39</v>
      </c>
      <c r="O7756" s="242">
        <f t="shared" si="781"/>
        <v>0.51519999999974975</v>
      </c>
      <c r="P7756" s="242"/>
      <c r="Q7756" s="179"/>
      <c r="R7756" s="179"/>
      <c r="S7756" s="179"/>
      <c r="T7756" s="179"/>
      <c r="U7756" s="179"/>
      <c r="V7756" s="179"/>
      <c r="W7756" s="179"/>
      <c r="X7756" s="179"/>
      <c r="Y7756" s="179"/>
      <c r="Z7756" s="179"/>
      <c r="AA7756" s="222"/>
      <c r="AB7756" s="222"/>
      <c r="AC7756" s="222"/>
      <c r="AD7756" s="179"/>
      <c r="AE7756" s="179"/>
      <c r="AF7756" s="179"/>
      <c r="AG7756" s="179"/>
      <c r="AH7756" s="179"/>
      <c r="AI7756" s="179"/>
      <c r="AJ7756" s="179"/>
    </row>
    <row r="7757" spans="2:36" x14ac:dyDescent="0.3">
      <c r="B7757" s="224">
        <v>783400</v>
      </c>
      <c r="C7757" s="209">
        <v>334222</v>
      </c>
      <c r="D7757" s="206">
        <f t="shared" si="773"/>
        <v>0.42663007403625225</v>
      </c>
      <c r="E7757" s="208">
        <f t="shared" si="774"/>
        <v>0.45</v>
      </c>
      <c r="F7757" s="207">
        <v>18382.21</v>
      </c>
      <c r="G7757" s="207">
        <v>26737.759999999998</v>
      </c>
      <c r="H7757" s="207">
        <v>30079.98</v>
      </c>
      <c r="I7757" s="214">
        <f t="shared" si="775"/>
        <v>315916</v>
      </c>
      <c r="J7757" s="211">
        <f t="shared" si="776"/>
        <v>0.40326270104671941</v>
      </c>
      <c r="K7757" s="212">
        <f t="shared" si="777"/>
        <v>0.45</v>
      </c>
      <c r="L7757" s="214">
        <f t="shared" si="778"/>
        <v>17375.38</v>
      </c>
      <c r="M7757" s="213">
        <f t="shared" si="779"/>
        <v>25273.279999999999</v>
      </c>
      <c r="N7757" s="213">
        <f t="shared" si="780"/>
        <v>28432.44</v>
      </c>
      <c r="O7757" s="242">
        <f t="shared" si="781"/>
        <v>0.51530000000002474</v>
      </c>
      <c r="P7757" s="242"/>
      <c r="Q7757" s="179"/>
      <c r="R7757" s="179"/>
      <c r="S7757" s="179"/>
      <c r="T7757" s="179"/>
      <c r="U7757" s="179"/>
      <c r="V7757" s="179"/>
      <c r="W7757" s="179"/>
      <c r="X7757" s="179"/>
      <c r="Y7757" s="179"/>
      <c r="Z7757" s="179"/>
      <c r="AA7757" s="222"/>
      <c r="AB7757" s="222"/>
      <c r="AC7757" s="222"/>
      <c r="AD7757" s="179"/>
      <c r="AE7757" s="179"/>
      <c r="AF7757" s="179"/>
      <c r="AG7757" s="179"/>
      <c r="AH7757" s="179"/>
      <c r="AI7757" s="179"/>
      <c r="AJ7757" s="179"/>
    </row>
    <row r="7758" spans="2:36" x14ac:dyDescent="0.3">
      <c r="B7758" s="224">
        <v>783500</v>
      </c>
      <c r="C7758" s="209">
        <v>334267</v>
      </c>
      <c r="D7758" s="206">
        <f t="shared" si="773"/>
        <v>0.42663305679642627</v>
      </c>
      <c r="E7758" s="208">
        <f t="shared" si="774"/>
        <v>0.45</v>
      </c>
      <c r="F7758" s="207">
        <v>18384.68</v>
      </c>
      <c r="G7758" s="207">
        <v>26741.360000000001</v>
      </c>
      <c r="H7758" s="207">
        <v>30084.03</v>
      </c>
      <c r="I7758" s="214">
        <f t="shared" si="775"/>
        <v>315961</v>
      </c>
      <c r="J7758" s="211">
        <f t="shared" si="776"/>
        <v>0.40326866624122526</v>
      </c>
      <c r="K7758" s="212">
        <f t="shared" si="777"/>
        <v>0.45</v>
      </c>
      <c r="L7758" s="214">
        <f t="shared" si="778"/>
        <v>17377.855</v>
      </c>
      <c r="M7758" s="213">
        <f t="shared" si="779"/>
        <v>25276.880000000001</v>
      </c>
      <c r="N7758" s="213">
        <f t="shared" si="780"/>
        <v>28436.489999999998</v>
      </c>
      <c r="O7758" s="242">
        <f t="shared" si="781"/>
        <v>0.51519999999964061</v>
      </c>
      <c r="P7758" s="242"/>
      <c r="Q7758" s="179"/>
      <c r="R7758" s="179"/>
      <c r="S7758" s="179"/>
      <c r="T7758" s="179"/>
      <c r="U7758" s="179"/>
      <c r="V7758" s="179"/>
      <c r="W7758" s="179"/>
      <c r="X7758" s="179"/>
      <c r="Y7758" s="179"/>
      <c r="Z7758" s="179"/>
      <c r="AA7758" s="222"/>
      <c r="AB7758" s="222"/>
      <c r="AC7758" s="222"/>
      <c r="AD7758" s="179"/>
      <c r="AE7758" s="179"/>
      <c r="AF7758" s="179"/>
      <c r="AG7758" s="179"/>
      <c r="AH7758" s="179"/>
      <c r="AI7758" s="179"/>
      <c r="AJ7758" s="179"/>
    </row>
    <row r="7759" spans="2:36" x14ac:dyDescent="0.3">
      <c r="B7759" s="224">
        <v>783600</v>
      </c>
      <c r="C7759" s="209">
        <v>334312</v>
      </c>
      <c r="D7759" s="206">
        <f t="shared" si="773"/>
        <v>0.42663603879530371</v>
      </c>
      <c r="E7759" s="208">
        <f t="shared" si="774"/>
        <v>0.45</v>
      </c>
      <c r="F7759" s="207">
        <v>18387.16</v>
      </c>
      <c r="G7759" s="207">
        <v>26744.959999999999</v>
      </c>
      <c r="H7759" s="207">
        <v>30088.080000000002</v>
      </c>
      <c r="I7759" s="214">
        <f t="shared" si="775"/>
        <v>316006</v>
      </c>
      <c r="J7759" s="211">
        <f t="shared" si="776"/>
        <v>0.40327462991322105</v>
      </c>
      <c r="K7759" s="212">
        <f t="shared" si="777"/>
        <v>0.45</v>
      </c>
      <c r="L7759" s="214">
        <f t="shared" si="778"/>
        <v>17380.330000000002</v>
      </c>
      <c r="M7759" s="213">
        <f t="shared" si="779"/>
        <v>25280.48</v>
      </c>
      <c r="N7759" s="213">
        <f t="shared" si="780"/>
        <v>28440.539999999997</v>
      </c>
      <c r="O7759" s="242">
        <f t="shared" si="781"/>
        <v>0.5152999999999156</v>
      </c>
      <c r="P7759" s="242"/>
      <c r="Q7759" s="179"/>
      <c r="R7759" s="179"/>
      <c r="S7759" s="179"/>
      <c r="T7759" s="179"/>
      <c r="U7759" s="179"/>
      <c r="V7759" s="179"/>
      <c r="W7759" s="179"/>
      <c r="X7759" s="179"/>
      <c r="Y7759" s="179"/>
      <c r="Z7759" s="179"/>
      <c r="AA7759" s="222"/>
      <c r="AB7759" s="222"/>
      <c r="AC7759" s="222"/>
      <c r="AD7759" s="179"/>
      <c r="AE7759" s="179"/>
      <c r="AF7759" s="179"/>
      <c r="AG7759" s="179"/>
      <c r="AH7759" s="179"/>
      <c r="AI7759" s="179"/>
      <c r="AJ7759" s="179"/>
    </row>
    <row r="7760" spans="2:36" x14ac:dyDescent="0.3">
      <c r="B7760" s="224">
        <v>783700</v>
      </c>
      <c r="C7760" s="209">
        <v>334357</v>
      </c>
      <c r="D7760" s="206">
        <f t="shared" si="773"/>
        <v>0.42663902003317594</v>
      </c>
      <c r="E7760" s="208">
        <f t="shared" si="774"/>
        <v>0.45</v>
      </c>
      <c r="F7760" s="207">
        <v>18389.63</v>
      </c>
      <c r="G7760" s="207">
        <v>26748.560000000001</v>
      </c>
      <c r="H7760" s="207">
        <v>30092.13</v>
      </c>
      <c r="I7760" s="214">
        <f t="shared" si="775"/>
        <v>316051</v>
      </c>
      <c r="J7760" s="211">
        <f t="shared" si="776"/>
        <v>0.40328059206328953</v>
      </c>
      <c r="K7760" s="212">
        <f t="shared" si="777"/>
        <v>0.45</v>
      </c>
      <c r="L7760" s="214">
        <f t="shared" si="778"/>
        <v>17382.805</v>
      </c>
      <c r="M7760" s="213">
        <f t="shared" si="779"/>
        <v>25284.080000000002</v>
      </c>
      <c r="N7760" s="213">
        <f t="shared" si="780"/>
        <v>28444.59</v>
      </c>
      <c r="O7760" s="242">
        <f t="shared" si="781"/>
        <v>0.51520000000007715</v>
      </c>
      <c r="P7760" s="242"/>
      <c r="Q7760" s="179"/>
      <c r="R7760" s="179"/>
      <c r="S7760" s="179"/>
      <c r="T7760" s="179"/>
      <c r="U7760" s="179"/>
      <c r="V7760" s="179"/>
      <c r="W7760" s="179"/>
      <c r="X7760" s="179"/>
      <c r="Y7760" s="179"/>
      <c r="Z7760" s="179"/>
      <c r="AA7760" s="222"/>
      <c r="AB7760" s="222"/>
      <c r="AC7760" s="222"/>
      <c r="AD7760" s="179"/>
      <c r="AE7760" s="179"/>
      <c r="AF7760" s="179"/>
      <c r="AG7760" s="179"/>
      <c r="AH7760" s="179"/>
      <c r="AI7760" s="179"/>
      <c r="AJ7760" s="179"/>
    </row>
    <row r="7761" spans="2:36" x14ac:dyDescent="0.3">
      <c r="B7761" s="224">
        <v>783800</v>
      </c>
      <c r="C7761" s="209">
        <v>334402</v>
      </c>
      <c r="D7761" s="206">
        <f t="shared" si="773"/>
        <v>0.4266420005103343</v>
      </c>
      <c r="E7761" s="208">
        <f t="shared" si="774"/>
        <v>0.45</v>
      </c>
      <c r="F7761" s="207">
        <v>18392.11</v>
      </c>
      <c r="G7761" s="207">
        <v>26752.16</v>
      </c>
      <c r="H7761" s="207">
        <v>30096.18</v>
      </c>
      <c r="I7761" s="214">
        <f t="shared" si="775"/>
        <v>316096</v>
      </c>
      <c r="J7761" s="211">
        <f t="shared" si="776"/>
        <v>0.40328655269201324</v>
      </c>
      <c r="K7761" s="212">
        <f t="shared" si="777"/>
        <v>0.45</v>
      </c>
      <c r="L7761" s="214">
        <f t="shared" si="778"/>
        <v>17385.28</v>
      </c>
      <c r="M7761" s="213">
        <f t="shared" si="779"/>
        <v>25287.68</v>
      </c>
      <c r="N7761" s="213">
        <f t="shared" si="780"/>
        <v>28448.639999999999</v>
      </c>
      <c r="O7761" s="242">
        <f t="shared" si="781"/>
        <v>0.51529999999977005</v>
      </c>
      <c r="P7761" s="242"/>
      <c r="Q7761" s="179"/>
      <c r="R7761" s="179"/>
      <c r="S7761" s="179"/>
      <c r="T7761" s="179"/>
      <c r="U7761" s="179"/>
      <c r="V7761" s="179"/>
      <c r="W7761" s="179"/>
      <c r="X7761" s="179"/>
      <c r="Y7761" s="179"/>
      <c r="Z7761" s="179"/>
      <c r="AA7761" s="222"/>
      <c r="AB7761" s="222"/>
      <c r="AC7761" s="222"/>
      <c r="AD7761" s="179"/>
      <c r="AE7761" s="179"/>
      <c r="AF7761" s="179"/>
      <c r="AG7761" s="179"/>
      <c r="AH7761" s="179"/>
      <c r="AI7761" s="179"/>
      <c r="AJ7761" s="179"/>
    </row>
    <row r="7762" spans="2:36" x14ac:dyDescent="0.3">
      <c r="B7762" s="224">
        <v>783900</v>
      </c>
      <c r="C7762" s="209">
        <v>334447</v>
      </c>
      <c r="D7762" s="206">
        <f t="shared" si="773"/>
        <v>0.42664498022706976</v>
      </c>
      <c r="E7762" s="208">
        <f t="shared" si="774"/>
        <v>0.45</v>
      </c>
      <c r="F7762" s="207">
        <v>18394.580000000002</v>
      </c>
      <c r="G7762" s="207">
        <v>26755.759999999998</v>
      </c>
      <c r="H7762" s="207">
        <v>30100.23</v>
      </c>
      <c r="I7762" s="214">
        <f t="shared" si="775"/>
        <v>316141</v>
      </c>
      <c r="J7762" s="211">
        <f t="shared" si="776"/>
        <v>0.4032925117999745</v>
      </c>
      <c r="K7762" s="212">
        <f t="shared" si="777"/>
        <v>0.45</v>
      </c>
      <c r="L7762" s="214">
        <f t="shared" si="778"/>
        <v>17387.755000000001</v>
      </c>
      <c r="M7762" s="213">
        <f t="shared" si="779"/>
        <v>25291.279999999999</v>
      </c>
      <c r="N7762" s="213">
        <f t="shared" si="780"/>
        <v>28452.69</v>
      </c>
      <c r="O7762" s="242">
        <f t="shared" si="781"/>
        <v>0.51519999999996802</v>
      </c>
      <c r="P7762" s="242"/>
      <c r="Q7762" s="179"/>
      <c r="R7762" s="179"/>
      <c r="S7762" s="179"/>
      <c r="T7762" s="179"/>
      <c r="U7762" s="179"/>
      <c r="V7762" s="179"/>
      <c r="W7762" s="179"/>
      <c r="X7762" s="179"/>
      <c r="Y7762" s="179"/>
      <c r="Z7762" s="179"/>
      <c r="AA7762" s="222"/>
      <c r="AB7762" s="222"/>
      <c r="AC7762" s="222"/>
      <c r="AD7762" s="179"/>
      <c r="AE7762" s="179"/>
      <c r="AF7762" s="179"/>
      <c r="AG7762" s="179"/>
      <c r="AH7762" s="179"/>
      <c r="AI7762" s="179"/>
      <c r="AJ7762" s="179"/>
    </row>
    <row r="7763" spans="2:36" x14ac:dyDescent="0.3">
      <c r="B7763" s="224">
        <v>784000</v>
      </c>
      <c r="C7763" s="209">
        <v>334492</v>
      </c>
      <c r="D7763" s="206">
        <f t="shared" si="773"/>
        <v>0.42664795918367349</v>
      </c>
      <c r="E7763" s="208">
        <f t="shared" si="774"/>
        <v>0.45</v>
      </c>
      <c r="F7763" s="207">
        <v>18397.060000000001</v>
      </c>
      <c r="G7763" s="207">
        <v>26759.360000000001</v>
      </c>
      <c r="H7763" s="207">
        <v>30104.28</v>
      </c>
      <c r="I7763" s="214">
        <f t="shared" si="775"/>
        <v>316186</v>
      </c>
      <c r="J7763" s="211">
        <f t="shared" si="776"/>
        <v>0.4032984693877551</v>
      </c>
      <c r="K7763" s="212">
        <f t="shared" si="777"/>
        <v>0.45</v>
      </c>
      <c r="L7763" s="214">
        <f t="shared" si="778"/>
        <v>17390.23</v>
      </c>
      <c r="M7763" s="213">
        <f t="shared" si="779"/>
        <v>25294.880000000001</v>
      </c>
      <c r="N7763" s="213">
        <f t="shared" si="780"/>
        <v>28456.739999999998</v>
      </c>
      <c r="O7763" s="242">
        <f t="shared" si="781"/>
        <v>0.51529999999966092</v>
      </c>
      <c r="P7763" s="242"/>
      <c r="Q7763" s="179"/>
      <c r="R7763" s="179"/>
      <c r="S7763" s="179"/>
      <c r="T7763" s="179"/>
      <c r="U7763" s="179"/>
      <c r="V7763" s="179"/>
      <c r="W7763" s="179"/>
      <c r="X7763" s="179"/>
      <c r="Y7763" s="179"/>
      <c r="Z7763" s="179"/>
      <c r="AA7763" s="222"/>
      <c r="AB7763" s="222"/>
      <c r="AC7763" s="222"/>
      <c r="AD7763" s="179"/>
      <c r="AE7763" s="179"/>
      <c r="AF7763" s="179"/>
      <c r="AG7763" s="179"/>
      <c r="AH7763" s="179"/>
      <c r="AI7763" s="179"/>
      <c r="AJ7763" s="179"/>
    </row>
    <row r="7764" spans="2:36" x14ac:dyDescent="0.3">
      <c r="B7764" s="224">
        <v>784100</v>
      </c>
      <c r="C7764" s="209">
        <v>334537</v>
      </c>
      <c r="D7764" s="206">
        <f t="shared" si="773"/>
        <v>0.42665093738043619</v>
      </c>
      <c r="E7764" s="208">
        <f t="shared" si="774"/>
        <v>0.45</v>
      </c>
      <c r="F7764" s="207">
        <v>18399.53</v>
      </c>
      <c r="G7764" s="207">
        <v>26762.959999999999</v>
      </c>
      <c r="H7764" s="207">
        <v>30108.33</v>
      </c>
      <c r="I7764" s="214">
        <f t="shared" si="775"/>
        <v>316231</v>
      </c>
      <c r="J7764" s="211">
        <f t="shared" si="776"/>
        <v>0.40330442545593675</v>
      </c>
      <c r="K7764" s="212">
        <f t="shared" si="777"/>
        <v>0.45</v>
      </c>
      <c r="L7764" s="214">
        <f t="shared" si="778"/>
        <v>17392.705000000002</v>
      </c>
      <c r="M7764" s="213">
        <f t="shared" si="779"/>
        <v>25298.48</v>
      </c>
      <c r="N7764" s="213">
        <f t="shared" si="780"/>
        <v>28460.789999999997</v>
      </c>
      <c r="O7764" s="242">
        <f t="shared" si="781"/>
        <v>0.51520000000044097</v>
      </c>
      <c r="P7764" s="242"/>
      <c r="Q7764" s="179"/>
      <c r="R7764" s="179"/>
      <c r="S7764" s="179"/>
      <c r="T7764" s="179"/>
      <c r="U7764" s="179"/>
      <c r="V7764" s="179"/>
      <c r="W7764" s="179"/>
      <c r="X7764" s="179"/>
      <c r="Y7764" s="179"/>
      <c r="Z7764" s="179"/>
      <c r="AA7764" s="222"/>
      <c r="AB7764" s="222"/>
      <c r="AC7764" s="222"/>
      <c r="AD7764" s="179"/>
      <c r="AE7764" s="179"/>
      <c r="AF7764" s="179"/>
      <c r="AG7764" s="179"/>
      <c r="AH7764" s="179"/>
      <c r="AI7764" s="179"/>
      <c r="AJ7764" s="179"/>
    </row>
    <row r="7765" spans="2:36" x14ac:dyDescent="0.3">
      <c r="B7765" s="224">
        <v>784200</v>
      </c>
      <c r="C7765" s="209">
        <v>334582</v>
      </c>
      <c r="D7765" s="206">
        <f t="shared" si="773"/>
        <v>0.42665391481764858</v>
      </c>
      <c r="E7765" s="208">
        <f t="shared" si="774"/>
        <v>0.45</v>
      </c>
      <c r="F7765" s="207">
        <v>18402.009999999998</v>
      </c>
      <c r="G7765" s="207">
        <v>26766.560000000001</v>
      </c>
      <c r="H7765" s="207">
        <v>30112.38</v>
      </c>
      <c r="I7765" s="214">
        <f t="shared" si="775"/>
        <v>316276</v>
      </c>
      <c r="J7765" s="211">
        <f t="shared" si="776"/>
        <v>0.40331038000510072</v>
      </c>
      <c r="K7765" s="212">
        <f t="shared" si="777"/>
        <v>0.45</v>
      </c>
      <c r="L7765" s="214">
        <f t="shared" si="778"/>
        <v>17395.18</v>
      </c>
      <c r="M7765" s="213">
        <f t="shared" si="779"/>
        <v>25302.080000000002</v>
      </c>
      <c r="N7765" s="213">
        <f t="shared" si="780"/>
        <v>28464.84</v>
      </c>
      <c r="O7765" s="242">
        <f t="shared" si="781"/>
        <v>0.51530000000013387</v>
      </c>
      <c r="P7765" s="242"/>
      <c r="Q7765" s="179"/>
      <c r="R7765" s="179"/>
      <c r="S7765" s="179"/>
      <c r="T7765" s="179"/>
      <c r="U7765" s="179"/>
      <c r="V7765" s="179"/>
      <c r="W7765" s="179"/>
      <c r="X7765" s="179"/>
      <c r="Y7765" s="179"/>
      <c r="Z7765" s="179"/>
      <c r="AA7765" s="222"/>
      <c r="AB7765" s="222"/>
      <c r="AC7765" s="222"/>
      <c r="AD7765" s="179"/>
      <c r="AE7765" s="179"/>
      <c r="AF7765" s="179"/>
      <c r="AG7765" s="179"/>
      <c r="AH7765" s="179"/>
      <c r="AI7765" s="179"/>
      <c r="AJ7765" s="179"/>
    </row>
    <row r="7766" spans="2:36" x14ac:dyDescent="0.3">
      <c r="B7766" s="224">
        <v>784300</v>
      </c>
      <c r="C7766" s="209">
        <v>334627</v>
      </c>
      <c r="D7766" s="206">
        <f t="shared" si="773"/>
        <v>0.42665689149560115</v>
      </c>
      <c r="E7766" s="208">
        <f t="shared" si="774"/>
        <v>0.45</v>
      </c>
      <c r="F7766" s="207">
        <v>18404.48</v>
      </c>
      <c r="G7766" s="207">
        <v>26770.16</v>
      </c>
      <c r="H7766" s="207">
        <v>30116.43</v>
      </c>
      <c r="I7766" s="214">
        <f t="shared" si="775"/>
        <v>316321</v>
      </c>
      <c r="J7766" s="211">
        <f t="shared" si="776"/>
        <v>0.40331633303582815</v>
      </c>
      <c r="K7766" s="212">
        <f t="shared" si="777"/>
        <v>0.45</v>
      </c>
      <c r="L7766" s="214">
        <f t="shared" si="778"/>
        <v>17397.654999999999</v>
      </c>
      <c r="M7766" s="213">
        <f t="shared" si="779"/>
        <v>25305.68</v>
      </c>
      <c r="N7766" s="213">
        <f t="shared" si="780"/>
        <v>28468.89</v>
      </c>
      <c r="O7766" s="242">
        <f t="shared" si="781"/>
        <v>0.51519999999974975</v>
      </c>
      <c r="P7766" s="242"/>
      <c r="Q7766" s="179"/>
      <c r="R7766" s="179"/>
      <c r="S7766" s="179"/>
      <c r="T7766" s="179"/>
      <c r="U7766" s="179"/>
      <c r="V7766" s="179"/>
      <c r="W7766" s="179"/>
      <c r="X7766" s="179"/>
      <c r="Y7766" s="179"/>
      <c r="Z7766" s="179"/>
      <c r="AA7766" s="222"/>
      <c r="AB7766" s="222"/>
      <c r="AC7766" s="222"/>
      <c r="AD7766" s="179"/>
      <c r="AE7766" s="179"/>
      <c r="AF7766" s="179"/>
      <c r="AG7766" s="179"/>
      <c r="AH7766" s="179"/>
      <c r="AI7766" s="179"/>
      <c r="AJ7766" s="179"/>
    </row>
    <row r="7767" spans="2:36" x14ac:dyDescent="0.3">
      <c r="B7767" s="224">
        <v>784400</v>
      </c>
      <c r="C7767" s="209">
        <v>334672</v>
      </c>
      <c r="D7767" s="206">
        <f t="shared" si="773"/>
        <v>0.42665986741458439</v>
      </c>
      <c r="E7767" s="208">
        <f t="shared" si="774"/>
        <v>0.45</v>
      </c>
      <c r="F7767" s="207">
        <v>18406.96</v>
      </c>
      <c r="G7767" s="207">
        <v>26773.759999999998</v>
      </c>
      <c r="H7767" s="207">
        <v>30120.48</v>
      </c>
      <c r="I7767" s="214">
        <f t="shared" si="775"/>
        <v>316366</v>
      </c>
      <c r="J7767" s="211">
        <f t="shared" si="776"/>
        <v>0.40332228454869962</v>
      </c>
      <c r="K7767" s="212">
        <f t="shared" si="777"/>
        <v>0.45</v>
      </c>
      <c r="L7767" s="214">
        <f t="shared" si="778"/>
        <v>17400.13</v>
      </c>
      <c r="M7767" s="213">
        <f t="shared" si="779"/>
        <v>25309.279999999999</v>
      </c>
      <c r="N7767" s="213">
        <f t="shared" si="780"/>
        <v>28472.94</v>
      </c>
      <c r="O7767" s="242">
        <f t="shared" si="781"/>
        <v>0.51530000000002474</v>
      </c>
      <c r="P7767" s="242"/>
      <c r="Q7767" s="179"/>
      <c r="R7767" s="179"/>
      <c r="S7767" s="179"/>
      <c r="T7767" s="179"/>
      <c r="U7767" s="179"/>
      <c r="V7767" s="179"/>
      <c r="W7767" s="179"/>
      <c r="X7767" s="179"/>
      <c r="Y7767" s="179"/>
      <c r="Z7767" s="179"/>
      <c r="AA7767" s="222"/>
      <c r="AB7767" s="222"/>
      <c r="AC7767" s="222"/>
      <c r="AD7767" s="179"/>
      <c r="AE7767" s="179"/>
      <c r="AF7767" s="179"/>
      <c r="AG7767" s="179"/>
      <c r="AH7767" s="179"/>
      <c r="AI7767" s="179"/>
      <c r="AJ7767" s="179"/>
    </row>
    <row r="7768" spans="2:36" x14ac:dyDescent="0.3">
      <c r="B7768" s="224">
        <v>784500</v>
      </c>
      <c r="C7768" s="209">
        <v>334717</v>
      </c>
      <c r="D7768" s="206">
        <f t="shared" ref="D7768:D7831" si="782">C7768/B7768</f>
        <v>0.42666284257488846</v>
      </c>
      <c r="E7768" s="208">
        <f t="shared" ref="E7768:E7831" si="783">(C7768-C7767)/(B7768-B7767)</f>
        <v>0.45</v>
      </c>
      <c r="F7768" s="207">
        <v>18409.43</v>
      </c>
      <c r="G7768" s="207">
        <v>26777.360000000001</v>
      </c>
      <c r="H7768" s="207">
        <v>30124.53</v>
      </c>
      <c r="I7768" s="214">
        <f t="shared" si="775"/>
        <v>316411</v>
      </c>
      <c r="J7768" s="211">
        <f t="shared" si="776"/>
        <v>0.40332823454429573</v>
      </c>
      <c r="K7768" s="212">
        <f t="shared" si="777"/>
        <v>0.45</v>
      </c>
      <c r="L7768" s="214">
        <f t="shared" si="778"/>
        <v>17402.605</v>
      </c>
      <c r="M7768" s="213">
        <f t="shared" si="779"/>
        <v>25312.880000000001</v>
      </c>
      <c r="N7768" s="213">
        <f t="shared" si="780"/>
        <v>28476.989999999998</v>
      </c>
      <c r="O7768" s="242">
        <f t="shared" si="781"/>
        <v>0.51519999999964061</v>
      </c>
      <c r="P7768" s="242"/>
      <c r="Q7768" s="179"/>
      <c r="R7768" s="179"/>
      <c r="S7768" s="179"/>
      <c r="T7768" s="179"/>
      <c r="U7768" s="179"/>
      <c r="V7768" s="179"/>
      <c r="W7768" s="179"/>
      <c r="X7768" s="179"/>
      <c r="Y7768" s="179"/>
      <c r="Z7768" s="179"/>
      <c r="AA7768" s="222"/>
      <c r="AB7768" s="222"/>
      <c r="AC7768" s="222"/>
      <c r="AD7768" s="179"/>
      <c r="AE7768" s="179"/>
      <c r="AF7768" s="179"/>
      <c r="AG7768" s="179"/>
      <c r="AH7768" s="179"/>
      <c r="AI7768" s="179"/>
      <c r="AJ7768" s="179"/>
    </row>
    <row r="7769" spans="2:36" x14ac:dyDescent="0.3">
      <c r="B7769" s="224">
        <v>784600</v>
      </c>
      <c r="C7769" s="209">
        <v>334762</v>
      </c>
      <c r="D7769" s="206">
        <f t="shared" si="782"/>
        <v>0.42666581697680345</v>
      </c>
      <c r="E7769" s="208">
        <f t="shared" si="783"/>
        <v>0.45</v>
      </c>
      <c r="F7769" s="207">
        <v>18411.91</v>
      </c>
      <c r="G7769" s="207">
        <v>26780.959999999999</v>
      </c>
      <c r="H7769" s="207">
        <v>30128.58</v>
      </c>
      <c r="I7769" s="214">
        <f t="shared" si="775"/>
        <v>316456</v>
      </c>
      <c r="J7769" s="211">
        <f t="shared" si="776"/>
        <v>0.40333418302319651</v>
      </c>
      <c r="K7769" s="212">
        <f t="shared" si="777"/>
        <v>0.45</v>
      </c>
      <c r="L7769" s="214">
        <f t="shared" si="778"/>
        <v>17405.080000000002</v>
      </c>
      <c r="M7769" s="213">
        <f t="shared" si="779"/>
        <v>25316.48</v>
      </c>
      <c r="N7769" s="213">
        <f t="shared" si="780"/>
        <v>28481.039999999997</v>
      </c>
      <c r="O7769" s="242">
        <f t="shared" si="781"/>
        <v>0.5152999999999156</v>
      </c>
      <c r="P7769" s="242"/>
      <c r="Q7769" s="179"/>
      <c r="R7769" s="179"/>
      <c r="S7769" s="179"/>
      <c r="T7769" s="179"/>
      <c r="U7769" s="179"/>
      <c r="V7769" s="179"/>
      <c r="W7769" s="179"/>
      <c r="X7769" s="179"/>
      <c r="Y7769" s="179"/>
      <c r="Z7769" s="179"/>
      <c r="AA7769" s="222"/>
      <c r="AB7769" s="222"/>
      <c r="AC7769" s="222"/>
      <c r="AD7769" s="179"/>
      <c r="AE7769" s="179"/>
      <c r="AF7769" s="179"/>
      <c r="AG7769" s="179"/>
      <c r="AH7769" s="179"/>
      <c r="AI7769" s="179"/>
      <c r="AJ7769" s="179"/>
    </row>
    <row r="7770" spans="2:36" x14ac:dyDescent="0.3">
      <c r="B7770" s="224">
        <v>784700</v>
      </c>
      <c r="C7770" s="209">
        <v>334807</v>
      </c>
      <c r="D7770" s="206">
        <f t="shared" si="782"/>
        <v>0.42666879062061935</v>
      </c>
      <c r="E7770" s="208">
        <f t="shared" si="783"/>
        <v>0.45</v>
      </c>
      <c r="F7770" s="207">
        <v>18414.38</v>
      </c>
      <c r="G7770" s="207">
        <v>26784.560000000001</v>
      </c>
      <c r="H7770" s="207">
        <v>30132.63</v>
      </c>
      <c r="I7770" s="214">
        <f t="shared" si="775"/>
        <v>316501</v>
      </c>
      <c r="J7770" s="211">
        <f t="shared" si="776"/>
        <v>0.4033401299859819</v>
      </c>
      <c r="K7770" s="212">
        <f t="shared" si="777"/>
        <v>0.45</v>
      </c>
      <c r="L7770" s="214">
        <f t="shared" si="778"/>
        <v>17407.555</v>
      </c>
      <c r="M7770" s="213">
        <f t="shared" si="779"/>
        <v>25320.080000000002</v>
      </c>
      <c r="N7770" s="213">
        <f t="shared" si="780"/>
        <v>28485.09</v>
      </c>
      <c r="O7770" s="242">
        <f t="shared" si="781"/>
        <v>0.51520000000007715</v>
      </c>
      <c r="P7770" s="242"/>
      <c r="Q7770" s="179"/>
      <c r="R7770" s="179"/>
      <c r="S7770" s="179"/>
      <c r="T7770" s="179"/>
      <c r="U7770" s="179"/>
      <c r="V7770" s="179"/>
      <c r="W7770" s="179"/>
      <c r="X7770" s="179"/>
      <c r="Y7770" s="179"/>
      <c r="Z7770" s="179"/>
      <c r="AA7770" s="222"/>
      <c r="AB7770" s="222"/>
      <c r="AC7770" s="222"/>
      <c r="AD7770" s="179"/>
      <c r="AE7770" s="179"/>
      <c r="AF7770" s="179"/>
      <c r="AG7770" s="179"/>
      <c r="AH7770" s="179"/>
      <c r="AI7770" s="179"/>
      <c r="AJ7770" s="179"/>
    </row>
    <row r="7771" spans="2:36" x14ac:dyDescent="0.3">
      <c r="B7771" s="224">
        <v>784800</v>
      </c>
      <c r="C7771" s="209">
        <v>334852</v>
      </c>
      <c r="D7771" s="206">
        <f t="shared" si="782"/>
        <v>0.42667176350662589</v>
      </c>
      <c r="E7771" s="208">
        <f t="shared" si="783"/>
        <v>0.45</v>
      </c>
      <c r="F7771" s="207">
        <v>18416.86</v>
      </c>
      <c r="G7771" s="207">
        <v>26788.16</v>
      </c>
      <c r="H7771" s="207">
        <v>30136.68</v>
      </c>
      <c r="I7771" s="214">
        <f t="shared" si="775"/>
        <v>316546</v>
      </c>
      <c r="J7771" s="211">
        <f t="shared" si="776"/>
        <v>0.40334607543323142</v>
      </c>
      <c r="K7771" s="212">
        <f t="shared" si="777"/>
        <v>0.45</v>
      </c>
      <c r="L7771" s="214">
        <f t="shared" si="778"/>
        <v>17410.03</v>
      </c>
      <c r="M7771" s="213">
        <f t="shared" si="779"/>
        <v>25323.68</v>
      </c>
      <c r="N7771" s="213">
        <f t="shared" si="780"/>
        <v>28489.14</v>
      </c>
      <c r="O7771" s="242">
        <f t="shared" si="781"/>
        <v>0.51529999999977005</v>
      </c>
      <c r="P7771" s="242"/>
      <c r="Q7771" s="179"/>
      <c r="R7771" s="179"/>
      <c r="S7771" s="179"/>
      <c r="T7771" s="179"/>
      <c r="U7771" s="179"/>
      <c r="V7771" s="179"/>
      <c r="W7771" s="179"/>
      <c r="X7771" s="179"/>
      <c r="Y7771" s="179"/>
      <c r="Z7771" s="179"/>
      <c r="AA7771" s="222"/>
      <c r="AB7771" s="222"/>
      <c r="AC7771" s="222"/>
      <c r="AD7771" s="179"/>
      <c r="AE7771" s="179"/>
      <c r="AF7771" s="179"/>
      <c r="AG7771" s="179"/>
      <c r="AH7771" s="179"/>
      <c r="AI7771" s="179"/>
      <c r="AJ7771" s="179"/>
    </row>
    <row r="7772" spans="2:36" x14ac:dyDescent="0.3">
      <c r="B7772" s="224">
        <v>784900</v>
      </c>
      <c r="C7772" s="209">
        <v>334897</v>
      </c>
      <c r="D7772" s="206">
        <f t="shared" si="782"/>
        <v>0.42667473563511277</v>
      </c>
      <c r="E7772" s="208">
        <f t="shared" si="783"/>
        <v>0.45</v>
      </c>
      <c r="F7772" s="207">
        <v>18419.330000000002</v>
      </c>
      <c r="G7772" s="207">
        <v>26791.759999999998</v>
      </c>
      <c r="H7772" s="207">
        <v>30140.73</v>
      </c>
      <c r="I7772" s="214">
        <f t="shared" si="775"/>
        <v>316591</v>
      </c>
      <c r="J7772" s="211">
        <f t="shared" si="776"/>
        <v>0.40335201936552428</v>
      </c>
      <c r="K7772" s="212">
        <f t="shared" si="777"/>
        <v>0.45</v>
      </c>
      <c r="L7772" s="214">
        <f t="shared" si="778"/>
        <v>17412.505000000001</v>
      </c>
      <c r="M7772" s="213">
        <f t="shared" si="779"/>
        <v>25327.279999999999</v>
      </c>
      <c r="N7772" s="213">
        <f t="shared" si="780"/>
        <v>28493.19</v>
      </c>
      <c r="O7772" s="242">
        <f t="shared" si="781"/>
        <v>0.51519999999996802</v>
      </c>
      <c r="P7772" s="242"/>
      <c r="Q7772" s="179"/>
      <c r="R7772" s="179"/>
      <c r="S7772" s="179"/>
      <c r="T7772" s="179"/>
      <c r="U7772" s="179"/>
      <c r="V7772" s="179"/>
      <c r="W7772" s="179"/>
      <c r="X7772" s="179"/>
      <c r="Y7772" s="179"/>
      <c r="Z7772" s="179"/>
      <c r="AA7772" s="222"/>
      <c r="AB7772" s="222"/>
      <c r="AC7772" s="222"/>
      <c r="AD7772" s="179"/>
      <c r="AE7772" s="179"/>
      <c r="AF7772" s="179"/>
      <c r="AG7772" s="179"/>
      <c r="AH7772" s="179"/>
      <c r="AI7772" s="179"/>
      <c r="AJ7772" s="179"/>
    </row>
    <row r="7773" spans="2:36" x14ac:dyDescent="0.3">
      <c r="B7773" s="224">
        <v>785000</v>
      </c>
      <c r="C7773" s="209">
        <v>334942</v>
      </c>
      <c r="D7773" s="206">
        <f t="shared" si="782"/>
        <v>0.42667770700636942</v>
      </c>
      <c r="E7773" s="208">
        <f t="shared" si="783"/>
        <v>0.45</v>
      </c>
      <c r="F7773" s="207">
        <v>18421.810000000001</v>
      </c>
      <c r="G7773" s="207">
        <v>26795.360000000001</v>
      </c>
      <c r="H7773" s="207">
        <v>30144.78</v>
      </c>
      <c r="I7773" s="214">
        <f t="shared" si="775"/>
        <v>316636</v>
      </c>
      <c r="J7773" s="211">
        <f t="shared" si="776"/>
        <v>0.40335796178343947</v>
      </c>
      <c r="K7773" s="212">
        <f t="shared" si="777"/>
        <v>0.45</v>
      </c>
      <c r="L7773" s="214">
        <f t="shared" si="778"/>
        <v>17414.98</v>
      </c>
      <c r="M7773" s="213">
        <f t="shared" si="779"/>
        <v>25330.880000000001</v>
      </c>
      <c r="N7773" s="213">
        <f t="shared" si="780"/>
        <v>28497.239999999998</v>
      </c>
      <c r="O7773" s="242">
        <f t="shared" si="781"/>
        <v>0.51529999999966092</v>
      </c>
      <c r="P7773" s="242"/>
      <c r="Q7773" s="179"/>
      <c r="R7773" s="179"/>
      <c r="S7773" s="179"/>
      <c r="T7773" s="179"/>
      <c r="U7773" s="179"/>
      <c r="V7773" s="179"/>
      <c r="W7773" s="179"/>
      <c r="X7773" s="179"/>
      <c r="Y7773" s="179"/>
      <c r="Z7773" s="179"/>
      <c r="AA7773" s="222"/>
      <c r="AB7773" s="222"/>
      <c r="AC7773" s="222"/>
      <c r="AD7773" s="179"/>
      <c r="AE7773" s="179"/>
      <c r="AF7773" s="179"/>
      <c r="AG7773" s="179"/>
      <c r="AH7773" s="179"/>
      <c r="AI7773" s="179"/>
      <c r="AJ7773" s="179"/>
    </row>
    <row r="7774" spans="2:36" x14ac:dyDescent="0.3">
      <c r="B7774" s="224">
        <v>785100</v>
      </c>
      <c r="C7774" s="209">
        <v>334987</v>
      </c>
      <c r="D7774" s="206">
        <f t="shared" si="782"/>
        <v>0.42668067762068529</v>
      </c>
      <c r="E7774" s="208">
        <f t="shared" si="783"/>
        <v>0.45</v>
      </c>
      <c r="F7774" s="207">
        <v>18424.28</v>
      </c>
      <c r="G7774" s="207">
        <v>26798.959999999999</v>
      </c>
      <c r="H7774" s="207">
        <v>30148.83</v>
      </c>
      <c r="I7774" s="214">
        <f t="shared" si="775"/>
        <v>316681</v>
      </c>
      <c r="J7774" s="211">
        <f t="shared" si="776"/>
        <v>0.40336390268755573</v>
      </c>
      <c r="K7774" s="212">
        <f t="shared" si="777"/>
        <v>0.45</v>
      </c>
      <c r="L7774" s="214">
        <f t="shared" si="778"/>
        <v>17417.455000000002</v>
      </c>
      <c r="M7774" s="213">
        <f t="shared" si="779"/>
        <v>25334.48</v>
      </c>
      <c r="N7774" s="213">
        <f t="shared" si="780"/>
        <v>28501.289999999997</v>
      </c>
      <c r="O7774" s="242">
        <f t="shared" si="781"/>
        <v>0.51520000000044097</v>
      </c>
      <c r="P7774" s="242"/>
      <c r="Q7774" s="179"/>
      <c r="R7774" s="179"/>
      <c r="S7774" s="179"/>
      <c r="T7774" s="179"/>
      <c r="U7774" s="179"/>
      <c r="V7774" s="179"/>
      <c r="W7774" s="179"/>
      <c r="X7774" s="179"/>
      <c r="Y7774" s="179"/>
      <c r="Z7774" s="179"/>
      <c r="AA7774" s="222"/>
      <c r="AB7774" s="222"/>
      <c r="AC7774" s="222"/>
      <c r="AD7774" s="179"/>
      <c r="AE7774" s="179"/>
      <c r="AF7774" s="179"/>
      <c r="AG7774" s="179"/>
      <c r="AH7774" s="179"/>
      <c r="AI7774" s="179"/>
      <c r="AJ7774" s="179"/>
    </row>
    <row r="7775" spans="2:36" x14ac:dyDescent="0.3">
      <c r="B7775" s="224">
        <v>785200</v>
      </c>
      <c r="C7775" s="209">
        <v>335032</v>
      </c>
      <c r="D7775" s="206">
        <f t="shared" si="782"/>
        <v>0.42668364747834947</v>
      </c>
      <c r="E7775" s="208">
        <f t="shared" si="783"/>
        <v>0.45</v>
      </c>
      <c r="F7775" s="207">
        <v>18426.759999999998</v>
      </c>
      <c r="G7775" s="207">
        <v>26802.560000000001</v>
      </c>
      <c r="H7775" s="207">
        <v>30152.880000000001</v>
      </c>
      <c r="I7775" s="214">
        <f t="shared" si="775"/>
        <v>316726</v>
      </c>
      <c r="J7775" s="211">
        <f t="shared" si="776"/>
        <v>0.40336984207845133</v>
      </c>
      <c r="K7775" s="212">
        <f t="shared" si="777"/>
        <v>0.45</v>
      </c>
      <c r="L7775" s="214">
        <f t="shared" si="778"/>
        <v>17419.93</v>
      </c>
      <c r="M7775" s="213">
        <f t="shared" si="779"/>
        <v>25338.080000000002</v>
      </c>
      <c r="N7775" s="213">
        <f t="shared" si="780"/>
        <v>28505.34</v>
      </c>
      <c r="O7775" s="242">
        <f t="shared" si="781"/>
        <v>0.51530000000013387</v>
      </c>
      <c r="P7775" s="242"/>
      <c r="Q7775" s="179"/>
      <c r="R7775" s="179"/>
      <c r="S7775" s="179"/>
      <c r="T7775" s="179"/>
      <c r="U7775" s="179"/>
      <c r="V7775" s="179"/>
      <c r="W7775" s="179"/>
      <c r="X7775" s="179"/>
      <c r="Y7775" s="179"/>
      <c r="Z7775" s="179"/>
      <c r="AA7775" s="222"/>
      <c r="AB7775" s="222"/>
      <c r="AC7775" s="222"/>
      <c r="AD7775" s="179"/>
      <c r="AE7775" s="179"/>
      <c r="AF7775" s="179"/>
      <c r="AG7775" s="179"/>
      <c r="AH7775" s="179"/>
      <c r="AI7775" s="179"/>
      <c r="AJ7775" s="179"/>
    </row>
    <row r="7776" spans="2:36" x14ac:dyDescent="0.3">
      <c r="B7776" s="224">
        <v>785300</v>
      </c>
      <c r="C7776" s="209">
        <v>335077</v>
      </c>
      <c r="D7776" s="206">
        <f t="shared" si="782"/>
        <v>0.42668661657965107</v>
      </c>
      <c r="E7776" s="208">
        <f t="shared" si="783"/>
        <v>0.45</v>
      </c>
      <c r="F7776" s="207">
        <v>18429.23</v>
      </c>
      <c r="G7776" s="207">
        <v>26806.16</v>
      </c>
      <c r="H7776" s="207">
        <v>30156.93</v>
      </c>
      <c r="I7776" s="214">
        <f t="shared" si="775"/>
        <v>316771</v>
      </c>
      <c r="J7776" s="211">
        <f t="shared" si="776"/>
        <v>0.40337577995670443</v>
      </c>
      <c r="K7776" s="212">
        <f t="shared" si="777"/>
        <v>0.45</v>
      </c>
      <c r="L7776" s="214">
        <f t="shared" si="778"/>
        <v>17422.404999999999</v>
      </c>
      <c r="M7776" s="213">
        <f t="shared" si="779"/>
        <v>25341.68</v>
      </c>
      <c r="N7776" s="213">
        <f t="shared" si="780"/>
        <v>28509.39</v>
      </c>
      <c r="O7776" s="242">
        <f t="shared" si="781"/>
        <v>0.51519999999974975</v>
      </c>
      <c r="P7776" s="242"/>
      <c r="Q7776" s="179"/>
      <c r="R7776" s="179"/>
      <c r="S7776" s="179"/>
      <c r="T7776" s="179"/>
      <c r="U7776" s="179"/>
      <c r="V7776" s="179"/>
      <c r="W7776" s="179"/>
      <c r="X7776" s="179"/>
      <c r="Y7776" s="179"/>
      <c r="Z7776" s="179"/>
      <c r="AA7776" s="222"/>
      <c r="AB7776" s="222"/>
      <c r="AC7776" s="222"/>
      <c r="AD7776" s="179"/>
      <c r="AE7776" s="179"/>
      <c r="AF7776" s="179"/>
      <c r="AG7776" s="179"/>
      <c r="AH7776" s="179"/>
      <c r="AI7776" s="179"/>
      <c r="AJ7776" s="179"/>
    </row>
    <row r="7777" spans="2:36" x14ac:dyDescent="0.3">
      <c r="B7777" s="224">
        <v>785400</v>
      </c>
      <c r="C7777" s="209">
        <v>335122</v>
      </c>
      <c r="D7777" s="206">
        <f t="shared" si="782"/>
        <v>0.42668958492487902</v>
      </c>
      <c r="E7777" s="208">
        <f t="shared" si="783"/>
        <v>0.45</v>
      </c>
      <c r="F7777" s="207">
        <v>18431.71</v>
      </c>
      <c r="G7777" s="207">
        <v>26809.759999999998</v>
      </c>
      <c r="H7777" s="207">
        <v>30160.98</v>
      </c>
      <c r="I7777" s="214">
        <f t="shared" si="775"/>
        <v>316816</v>
      </c>
      <c r="J7777" s="211">
        <f t="shared" si="776"/>
        <v>0.40338171632289277</v>
      </c>
      <c r="K7777" s="212">
        <f t="shared" si="777"/>
        <v>0.45</v>
      </c>
      <c r="L7777" s="214">
        <f t="shared" si="778"/>
        <v>17424.88</v>
      </c>
      <c r="M7777" s="213">
        <f t="shared" si="779"/>
        <v>25345.279999999999</v>
      </c>
      <c r="N7777" s="213">
        <f t="shared" si="780"/>
        <v>28513.439999999999</v>
      </c>
      <c r="O7777" s="242">
        <f t="shared" si="781"/>
        <v>0.51530000000002474</v>
      </c>
      <c r="P7777" s="242"/>
      <c r="Q7777" s="179"/>
      <c r="R7777" s="179"/>
      <c r="S7777" s="179"/>
      <c r="T7777" s="179"/>
      <c r="U7777" s="179"/>
      <c r="V7777" s="179"/>
      <c r="W7777" s="179"/>
      <c r="X7777" s="179"/>
      <c r="Y7777" s="179"/>
      <c r="Z7777" s="179"/>
      <c r="AA7777" s="222"/>
      <c r="AB7777" s="222"/>
      <c r="AC7777" s="222"/>
      <c r="AD7777" s="179"/>
      <c r="AE7777" s="179"/>
      <c r="AF7777" s="179"/>
      <c r="AG7777" s="179"/>
      <c r="AH7777" s="179"/>
      <c r="AI7777" s="179"/>
      <c r="AJ7777" s="179"/>
    </row>
    <row r="7778" spans="2:36" x14ac:dyDescent="0.3">
      <c r="B7778" s="224">
        <v>785500</v>
      </c>
      <c r="C7778" s="209">
        <v>335167</v>
      </c>
      <c r="D7778" s="206">
        <f t="shared" si="782"/>
        <v>0.42669255251432209</v>
      </c>
      <c r="E7778" s="208">
        <f t="shared" si="783"/>
        <v>0.45</v>
      </c>
      <c r="F7778" s="207">
        <v>18434.18</v>
      </c>
      <c r="G7778" s="207">
        <v>26813.360000000001</v>
      </c>
      <c r="H7778" s="207">
        <v>30165.03</v>
      </c>
      <c r="I7778" s="214">
        <f t="shared" si="775"/>
        <v>316861</v>
      </c>
      <c r="J7778" s="211">
        <f t="shared" si="776"/>
        <v>0.4033876511775939</v>
      </c>
      <c r="K7778" s="212">
        <f t="shared" si="777"/>
        <v>0.45</v>
      </c>
      <c r="L7778" s="214">
        <f t="shared" si="778"/>
        <v>17427.355</v>
      </c>
      <c r="M7778" s="213">
        <f t="shared" si="779"/>
        <v>25348.880000000001</v>
      </c>
      <c r="N7778" s="213">
        <f t="shared" si="780"/>
        <v>28517.489999999998</v>
      </c>
      <c r="O7778" s="242">
        <f t="shared" si="781"/>
        <v>0.51519999999964061</v>
      </c>
      <c r="P7778" s="242"/>
      <c r="Q7778" s="179"/>
      <c r="R7778" s="179"/>
      <c r="S7778" s="179"/>
      <c r="T7778" s="179"/>
      <c r="U7778" s="179"/>
      <c r="V7778" s="179"/>
      <c r="W7778" s="179"/>
      <c r="X7778" s="179"/>
      <c r="Y7778" s="179"/>
      <c r="Z7778" s="179"/>
      <c r="AA7778" s="222"/>
      <c r="AB7778" s="222"/>
      <c r="AC7778" s="222"/>
      <c r="AD7778" s="179"/>
      <c r="AE7778" s="179"/>
      <c r="AF7778" s="179"/>
      <c r="AG7778" s="179"/>
      <c r="AH7778" s="179"/>
      <c r="AI7778" s="179"/>
      <c r="AJ7778" s="179"/>
    </row>
    <row r="7779" spans="2:36" x14ac:dyDescent="0.3">
      <c r="B7779" s="224">
        <v>785600</v>
      </c>
      <c r="C7779" s="209">
        <v>335212</v>
      </c>
      <c r="D7779" s="206">
        <f t="shared" si="782"/>
        <v>0.42669551934826883</v>
      </c>
      <c r="E7779" s="208">
        <f t="shared" si="783"/>
        <v>0.45</v>
      </c>
      <c r="F7779" s="207">
        <v>18436.66</v>
      </c>
      <c r="G7779" s="207">
        <v>26816.959999999999</v>
      </c>
      <c r="H7779" s="207">
        <v>30169.08</v>
      </c>
      <c r="I7779" s="214">
        <f t="shared" si="775"/>
        <v>316906</v>
      </c>
      <c r="J7779" s="211">
        <f t="shared" si="776"/>
        <v>0.40339358452138491</v>
      </c>
      <c r="K7779" s="212">
        <f t="shared" si="777"/>
        <v>0.45</v>
      </c>
      <c r="L7779" s="214">
        <f t="shared" si="778"/>
        <v>17429.830000000002</v>
      </c>
      <c r="M7779" s="213">
        <f t="shared" si="779"/>
        <v>25352.48</v>
      </c>
      <c r="N7779" s="213">
        <f t="shared" si="780"/>
        <v>28521.539999999997</v>
      </c>
      <c r="O7779" s="242">
        <f t="shared" si="781"/>
        <v>0.5152999999999156</v>
      </c>
      <c r="P7779" s="242"/>
      <c r="Q7779" s="179"/>
      <c r="R7779" s="179"/>
      <c r="S7779" s="179"/>
      <c r="T7779" s="179"/>
      <c r="U7779" s="179"/>
      <c r="V7779" s="179"/>
      <c r="W7779" s="179"/>
      <c r="X7779" s="179"/>
      <c r="Y7779" s="179"/>
      <c r="Z7779" s="179"/>
      <c r="AA7779" s="222"/>
      <c r="AB7779" s="222"/>
      <c r="AC7779" s="222"/>
      <c r="AD7779" s="179"/>
      <c r="AE7779" s="179"/>
      <c r="AF7779" s="179"/>
      <c r="AG7779" s="179"/>
      <c r="AH7779" s="179"/>
      <c r="AI7779" s="179"/>
      <c r="AJ7779" s="179"/>
    </row>
    <row r="7780" spans="2:36" x14ac:dyDescent="0.3">
      <c r="B7780" s="224">
        <v>785700</v>
      </c>
      <c r="C7780" s="209">
        <v>335257</v>
      </c>
      <c r="D7780" s="206">
        <f t="shared" si="782"/>
        <v>0.42669848542700778</v>
      </c>
      <c r="E7780" s="208">
        <f t="shared" si="783"/>
        <v>0.45</v>
      </c>
      <c r="F7780" s="207">
        <v>18439.13</v>
      </c>
      <c r="G7780" s="207">
        <v>26820.560000000001</v>
      </c>
      <c r="H7780" s="207">
        <v>30173.13</v>
      </c>
      <c r="I7780" s="214">
        <f t="shared" si="775"/>
        <v>316951</v>
      </c>
      <c r="J7780" s="211">
        <f t="shared" si="776"/>
        <v>0.40339951635484284</v>
      </c>
      <c r="K7780" s="212">
        <f t="shared" si="777"/>
        <v>0.45</v>
      </c>
      <c r="L7780" s="214">
        <f t="shared" si="778"/>
        <v>17432.305</v>
      </c>
      <c r="M7780" s="213">
        <f t="shared" si="779"/>
        <v>25356.080000000002</v>
      </c>
      <c r="N7780" s="213">
        <f t="shared" si="780"/>
        <v>28525.59</v>
      </c>
      <c r="O7780" s="242">
        <f t="shared" si="781"/>
        <v>0.51520000000007715</v>
      </c>
      <c r="P7780" s="242"/>
      <c r="Q7780" s="179"/>
      <c r="R7780" s="179"/>
      <c r="S7780" s="179"/>
      <c r="T7780" s="179"/>
      <c r="U7780" s="179"/>
      <c r="V7780" s="179"/>
      <c r="W7780" s="179"/>
      <c r="X7780" s="179"/>
      <c r="Y7780" s="179"/>
      <c r="Z7780" s="179"/>
      <c r="AA7780" s="222"/>
      <c r="AB7780" s="222"/>
      <c r="AC7780" s="222"/>
      <c r="AD7780" s="179"/>
      <c r="AE7780" s="179"/>
      <c r="AF7780" s="179"/>
      <c r="AG7780" s="179"/>
      <c r="AH7780" s="179"/>
      <c r="AI7780" s="179"/>
      <c r="AJ7780" s="179"/>
    </row>
    <row r="7781" spans="2:36" x14ac:dyDescent="0.3">
      <c r="B7781" s="224">
        <v>785800</v>
      </c>
      <c r="C7781" s="209">
        <v>335302</v>
      </c>
      <c r="D7781" s="206">
        <f t="shared" si="782"/>
        <v>0.42670145075082716</v>
      </c>
      <c r="E7781" s="208">
        <f t="shared" si="783"/>
        <v>0.45</v>
      </c>
      <c r="F7781" s="207">
        <v>18441.61</v>
      </c>
      <c r="G7781" s="207">
        <v>26824.16</v>
      </c>
      <c r="H7781" s="207">
        <v>30177.18</v>
      </c>
      <c r="I7781" s="214">
        <f t="shared" si="775"/>
        <v>316996</v>
      </c>
      <c r="J7781" s="211">
        <f t="shared" si="776"/>
        <v>0.40340544667854417</v>
      </c>
      <c r="K7781" s="212">
        <f t="shared" si="777"/>
        <v>0.45</v>
      </c>
      <c r="L7781" s="214">
        <f t="shared" si="778"/>
        <v>17434.78</v>
      </c>
      <c r="M7781" s="213">
        <f t="shared" si="779"/>
        <v>25359.68</v>
      </c>
      <c r="N7781" s="213">
        <f t="shared" si="780"/>
        <v>28529.64</v>
      </c>
      <c r="O7781" s="242">
        <f t="shared" si="781"/>
        <v>0.51529999999977005</v>
      </c>
      <c r="P7781" s="242"/>
      <c r="Q7781" s="179"/>
      <c r="R7781" s="179"/>
      <c r="S7781" s="179"/>
      <c r="T7781" s="179"/>
      <c r="U7781" s="179"/>
      <c r="V7781" s="179"/>
      <c r="W7781" s="179"/>
      <c r="X7781" s="179"/>
      <c r="Y7781" s="179"/>
      <c r="Z7781" s="179"/>
      <c r="AA7781" s="222"/>
      <c r="AB7781" s="222"/>
      <c r="AC7781" s="222"/>
      <c r="AD7781" s="179"/>
      <c r="AE7781" s="179"/>
      <c r="AF7781" s="179"/>
      <c r="AG7781" s="179"/>
      <c r="AH7781" s="179"/>
      <c r="AI7781" s="179"/>
      <c r="AJ7781" s="179"/>
    </row>
    <row r="7782" spans="2:36" x14ac:dyDescent="0.3">
      <c r="B7782" s="224">
        <v>785900</v>
      </c>
      <c r="C7782" s="209">
        <v>335347</v>
      </c>
      <c r="D7782" s="206">
        <f t="shared" si="782"/>
        <v>0.4267044153200153</v>
      </c>
      <c r="E7782" s="208">
        <f t="shared" si="783"/>
        <v>0.45</v>
      </c>
      <c r="F7782" s="207">
        <v>18444.080000000002</v>
      </c>
      <c r="G7782" s="207">
        <v>26827.759999999998</v>
      </c>
      <c r="H7782" s="207">
        <v>30181.23</v>
      </c>
      <c r="I7782" s="214">
        <f t="shared" si="775"/>
        <v>317041</v>
      </c>
      <c r="J7782" s="211">
        <f t="shared" si="776"/>
        <v>0.40341137549306527</v>
      </c>
      <c r="K7782" s="212">
        <f t="shared" si="777"/>
        <v>0.45</v>
      </c>
      <c r="L7782" s="214">
        <f t="shared" si="778"/>
        <v>17437.255000000001</v>
      </c>
      <c r="M7782" s="213">
        <f t="shared" si="779"/>
        <v>25363.279999999999</v>
      </c>
      <c r="N7782" s="213">
        <f t="shared" si="780"/>
        <v>28533.69</v>
      </c>
      <c r="O7782" s="242">
        <f t="shared" si="781"/>
        <v>0.51519999999996802</v>
      </c>
      <c r="P7782" s="242"/>
      <c r="Q7782" s="179"/>
      <c r="R7782" s="179"/>
      <c r="S7782" s="179"/>
      <c r="T7782" s="179"/>
      <c r="U7782" s="179"/>
      <c r="V7782" s="179"/>
      <c r="W7782" s="179"/>
      <c r="X7782" s="179"/>
      <c r="Y7782" s="179"/>
      <c r="Z7782" s="179"/>
      <c r="AA7782" s="222"/>
      <c r="AB7782" s="222"/>
      <c r="AC7782" s="222"/>
      <c r="AD7782" s="179"/>
      <c r="AE7782" s="179"/>
      <c r="AF7782" s="179"/>
      <c r="AG7782" s="179"/>
      <c r="AH7782" s="179"/>
      <c r="AI7782" s="179"/>
      <c r="AJ7782" s="179"/>
    </row>
    <row r="7783" spans="2:36" x14ac:dyDescent="0.3">
      <c r="B7783" s="224">
        <v>786000</v>
      </c>
      <c r="C7783" s="209">
        <v>335392</v>
      </c>
      <c r="D7783" s="206">
        <f t="shared" si="782"/>
        <v>0.42670737913486007</v>
      </c>
      <c r="E7783" s="208">
        <f t="shared" si="783"/>
        <v>0.45</v>
      </c>
      <c r="F7783" s="207">
        <v>18446.560000000001</v>
      </c>
      <c r="G7783" s="207">
        <v>26831.360000000001</v>
      </c>
      <c r="H7783" s="207">
        <v>30185.279999999999</v>
      </c>
      <c r="I7783" s="214">
        <f t="shared" si="775"/>
        <v>317086</v>
      </c>
      <c r="J7783" s="211">
        <f t="shared" si="776"/>
        <v>0.40341730279898219</v>
      </c>
      <c r="K7783" s="212">
        <f t="shared" si="777"/>
        <v>0.45</v>
      </c>
      <c r="L7783" s="214">
        <f t="shared" si="778"/>
        <v>17439.73</v>
      </c>
      <c r="M7783" s="213">
        <f t="shared" si="779"/>
        <v>25366.880000000001</v>
      </c>
      <c r="N7783" s="213">
        <f t="shared" si="780"/>
        <v>28537.739999999998</v>
      </c>
      <c r="O7783" s="242">
        <f t="shared" si="781"/>
        <v>0.51529999999966092</v>
      </c>
      <c r="P7783" s="242"/>
      <c r="Q7783" s="179"/>
      <c r="R7783" s="179"/>
      <c r="S7783" s="179"/>
      <c r="T7783" s="179"/>
      <c r="U7783" s="179"/>
      <c r="V7783" s="179"/>
      <c r="W7783" s="179"/>
      <c r="X7783" s="179"/>
      <c r="Y7783" s="179"/>
      <c r="Z7783" s="179"/>
      <c r="AA7783" s="222"/>
      <c r="AB7783" s="222"/>
      <c r="AC7783" s="222"/>
      <c r="AD7783" s="179"/>
      <c r="AE7783" s="179"/>
      <c r="AF7783" s="179"/>
      <c r="AG7783" s="179"/>
      <c r="AH7783" s="179"/>
      <c r="AI7783" s="179"/>
      <c r="AJ7783" s="179"/>
    </row>
    <row r="7784" spans="2:36" x14ac:dyDescent="0.3">
      <c r="B7784" s="224">
        <v>786100</v>
      </c>
      <c r="C7784" s="209">
        <v>335437</v>
      </c>
      <c r="D7784" s="206">
        <f t="shared" si="782"/>
        <v>0.42671034219564941</v>
      </c>
      <c r="E7784" s="208">
        <f t="shared" si="783"/>
        <v>0.45</v>
      </c>
      <c r="F7784" s="207">
        <v>18449.03</v>
      </c>
      <c r="G7784" s="207">
        <v>26834.959999999999</v>
      </c>
      <c r="H7784" s="207">
        <v>30189.33</v>
      </c>
      <c r="I7784" s="214">
        <f t="shared" si="775"/>
        <v>317131</v>
      </c>
      <c r="J7784" s="211">
        <f t="shared" si="776"/>
        <v>0.40342322859687063</v>
      </c>
      <c r="K7784" s="212">
        <f t="shared" si="777"/>
        <v>0.45</v>
      </c>
      <c r="L7784" s="214">
        <f t="shared" si="778"/>
        <v>17442.205000000002</v>
      </c>
      <c r="M7784" s="213">
        <f t="shared" si="779"/>
        <v>25370.48</v>
      </c>
      <c r="N7784" s="213">
        <f t="shared" si="780"/>
        <v>28541.789999999997</v>
      </c>
      <c r="O7784" s="242">
        <f t="shared" si="781"/>
        <v>0.51520000000044097</v>
      </c>
      <c r="P7784" s="242"/>
      <c r="Q7784" s="179"/>
      <c r="R7784" s="179"/>
      <c r="S7784" s="179"/>
      <c r="T7784" s="179"/>
      <c r="U7784" s="179"/>
      <c r="V7784" s="179"/>
      <c r="W7784" s="179"/>
      <c r="X7784" s="179"/>
      <c r="Y7784" s="179"/>
      <c r="Z7784" s="179"/>
      <c r="AA7784" s="222"/>
      <c r="AB7784" s="222"/>
      <c r="AC7784" s="222"/>
      <c r="AD7784" s="179"/>
      <c r="AE7784" s="179"/>
      <c r="AF7784" s="179"/>
      <c r="AG7784" s="179"/>
      <c r="AH7784" s="179"/>
      <c r="AI7784" s="179"/>
      <c r="AJ7784" s="179"/>
    </row>
    <row r="7785" spans="2:36" x14ac:dyDescent="0.3">
      <c r="B7785" s="224">
        <v>786200</v>
      </c>
      <c r="C7785" s="209">
        <v>335482</v>
      </c>
      <c r="D7785" s="206">
        <f t="shared" si="782"/>
        <v>0.42671330450267109</v>
      </c>
      <c r="E7785" s="208">
        <f t="shared" si="783"/>
        <v>0.45</v>
      </c>
      <c r="F7785" s="207">
        <v>18451.509999999998</v>
      </c>
      <c r="G7785" s="207">
        <v>26838.560000000001</v>
      </c>
      <c r="H7785" s="207">
        <v>30193.38</v>
      </c>
      <c r="I7785" s="214">
        <f t="shared" ref="I7785:I7848" si="784">I7784+45</f>
        <v>317176</v>
      </c>
      <c r="J7785" s="211">
        <f t="shared" si="776"/>
        <v>0.40342915288730602</v>
      </c>
      <c r="K7785" s="212">
        <f t="shared" si="777"/>
        <v>0.45</v>
      </c>
      <c r="L7785" s="214">
        <f t="shared" si="778"/>
        <v>17444.68</v>
      </c>
      <c r="M7785" s="213">
        <f t="shared" si="779"/>
        <v>25374.080000000002</v>
      </c>
      <c r="N7785" s="213">
        <f t="shared" si="780"/>
        <v>28545.84</v>
      </c>
      <c r="O7785" s="242">
        <f t="shared" si="781"/>
        <v>0.51530000000013387</v>
      </c>
      <c r="P7785" s="242"/>
      <c r="Q7785" s="179"/>
      <c r="R7785" s="179"/>
      <c r="S7785" s="179"/>
      <c r="T7785" s="179"/>
      <c r="U7785" s="179"/>
      <c r="V7785" s="179"/>
      <c r="W7785" s="179"/>
      <c r="X7785" s="179"/>
      <c r="Y7785" s="179"/>
      <c r="Z7785" s="179"/>
      <c r="AA7785" s="222"/>
      <c r="AB7785" s="222"/>
      <c r="AC7785" s="222"/>
      <c r="AD7785" s="179"/>
      <c r="AE7785" s="179"/>
      <c r="AF7785" s="179"/>
      <c r="AG7785" s="179"/>
      <c r="AH7785" s="179"/>
      <c r="AI7785" s="179"/>
      <c r="AJ7785" s="179"/>
    </row>
    <row r="7786" spans="2:36" x14ac:dyDescent="0.3">
      <c r="B7786" s="224">
        <v>786300</v>
      </c>
      <c r="C7786" s="209">
        <v>335527</v>
      </c>
      <c r="D7786" s="206">
        <f t="shared" si="782"/>
        <v>0.42671626605621266</v>
      </c>
      <c r="E7786" s="208">
        <f t="shared" si="783"/>
        <v>0.45</v>
      </c>
      <c r="F7786" s="207">
        <v>18453.98</v>
      </c>
      <c r="G7786" s="207">
        <v>26842.16</v>
      </c>
      <c r="H7786" s="207">
        <v>30197.43</v>
      </c>
      <c r="I7786" s="214">
        <f t="shared" si="784"/>
        <v>317221</v>
      </c>
      <c r="J7786" s="211">
        <f t="shared" si="776"/>
        <v>0.40343507567086356</v>
      </c>
      <c r="K7786" s="212">
        <f t="shared" si="777"/>
        <v>0.45</v>
      </c>
      <c r="L7786" s="214">
        <f t="shared" si="778"/>
        <v>17447.154999999999</v>
      </c>
      <c r="M7786" s="213">
        <f t="shared" si="779"/>
        <v>25377.68</v>
      </c>
      <c r="N7786" s="213">
        <f t="shared" si="780"/>
        <v>28549.89</v>
      </c>
      <c r="O7786" s="242">
        <f t="shared" si="781"/>
        <v>0.51519999999974975</v>
      </c>
      <c r="P7786" s="242"/>
      <c r="Q7786" s="179"/>
      <c r="R7786" s="179"/>
      <c r="S7786" s="179"/>
      <c r="T7786" s="179"/>
      <c r="U7786" s="179"/>
      <c r="V7786" s="179"/>
      <c r="W7786" s="179"/>
      <c r="X7786" s="179"/>
      <c r="Y7786" s="179"/>
      <c r="Z7786" s="179"/>
      <c r="AA7786" s="222"/>
      <c r="AB7786" s="222"/>
      <c r="AC7786" s="222"/>
      <c r="AD7786" s="179"/>
      <c r="AE7786" s="179"/>
      <c r="AF7786" s="179"/>
      <c r="AG7786" s="179"/>
      <c r="AH7786" s="179"/>
      <c r="AI7786" s="179"/>
      <c r="AJ7786" s="179"/>
    </row>
    <row r="7787" spans="2:36" x14ac:dyDescent="0.3">
      <c r="B7787" s="224">
        <v>786400</v>
      </c>
      <c r="C7787" s="209">
        <v>335572</v>
      </c>
      <c r="D7787" s="206">
        <f t="shared" si="782"/>
        <v>0.42671922685656155</v>
      </c>
      <c r="E7787" s="208">
        <f t="shared" si="783"/>
        <v>0.45</v>
      </c>
      <c r="F7787" s="207">
        <v>18456.46</v>
      </c>
      <c r="G7787" s="207">
        <v>26845.759999999998</v>
      </c>
      <c r="H7787" s="207">
        <v>30201.48</v>
      </c>
      <c r="I7787" s="214">
        <f t="shared" si="784"/>
        <v>317266</v>
      </c>
      <c r="J7787" s="211">
        <f t="shared" si="776"/>
        <v>0.40344099694811802</v>
      </c>
      <c r="K7787" s="212">
        <f t="shared" si="777"/>
        <v>0.45</v>
      </c>
      <c r="L7787" s="214">
        <f t="shared" si="778"/>
        <v>17449.63</v>
      </c>
      <c r="M7787" s="213">
        <f t="shared" si="779"/>
        <v>25381.279999999999</v>
      </c>
      <c r="N7787" s="213">
        <f t="shared" si="780"/>
        <v>28553.94</v>
      </c>
      <c r="O7787" s="242">
        <f t="shared" si="781"/>
        <v>0.51530000000002474</v>
      </c>
      <c r="P7787" s="242"/>
      <c r="Q7787" s="179"/>
      <c r="R7787" s="179"/>
      <c r="S7787" s="179"/>
      <c r="T7787" s="179"/>
      <c r="U7787" s="179"/>
      <c r="V7787" s="179"/>
      <c r="W7787" s="179"/>
      <c r="X7787" s="179"/>
      <c r="Y7787" s="179"/>
      <c r="Z7787" s="179"/>
      <c r="AA7787" s="222"/>
      <c r="AB7787" s="222"/>
      <c r="AC7787" s="222"/>
      <c r="AD7787" s="179"/>
      <c r="AE7787" s="179"/>
      <c r="AF7787" s="179"/>
      <c r="AG7787" s="179"/>
      <c r="AH7787" s="179"/>
      <c r="AI7787" s="179"/>
      <c r="AJ7787" s="179"/>
    </row>
    <row r="7788" spans="2:36" x14ac:dyDescent="0.3">
      <c r="B7788" s="224">
        <v>786500</v>
      </c>
      <c r="C7788" s="209">
        <v>335617</v>
      </c>
      <c r="D7788" s="206">
        <f t="shared" si="782"/>
        <v>0.4267221869040051</v>
      </c>
      <c r="E7788" s="208">
        <f t="shared" si="783"/>
        <v>0.45</v>
      </c>
      <c r="F7788" s="207">
        <v>18458.93</v>
      </c>
      <c r="G7788" s="207">
        <v>26849.360000000001</v>
      </c>
      <c r="H7788" s="207">
        <v>30205.53</v>
      </c>
      <c r="I7788" s="214">
        <f t="shared" si="784"/>
        <v>317311</v>
      </c>
      <c r="J7788" s="211">
        <f t="shared" si="776"/>
        <v>0.403446916719644</v>
      </c>
      <c r="K7788" s="212">
        <f t="shared" si="777"/>
        <v>0.45</v>
      </c>
      <c r="L7788" s="214">
        <f t="shared" si="778"/>
        <v>17452.105</v>
      </c>
      <c r="M7788" s="213">
        <f t="shared" si="779"/>
        <v>25384.880000000001</v>
      </c>
      <c r="N7788" s="213">
        <f t="shared" si="780"/>
        <v>28557.989999999998</v>
      </c>
      <c r="O7788" s="242">
        <f t="shared" si="781"/>
        <v>0.51519999999964061</v>
      </c>
      <c r="P7788" s="242"/>
      <c r="Q7788" s="179"/>
      <c r="R7788" s="179"/>
      <c r="S7788" s="179"/>
      <c r="T7788" s="179"/>
      <c r="U7788" s="179"/>
      <c r="V7788" s="179"/>
      <c r="W7788" s="179"/>
      <c r="X7788" s="179"/>
      <c r="Y7788" s="179"/>
      <c r="Z7788" s="179"/>
      <c r="AA7788" s="222"/>
      <c r="AB7788" s="222"/>
      <c r="AC7788" s="222"/>
      <c r="AD7788" s="179"/>
      <c r="AE7788" s="179"/>
      <c r="AF7788" s="179"/>
      <c r="AG7788" s="179"/>
      <c r="AH7788" s="179"/>
      <c r="AI7788" s="179"/>
      <c r="AJ7788" s="179"/>
    </row>
    <row r="7789" spans="2:36" x14ac:dyDescent="0.3">
      <c r="B7789" s="224">
        <v>786600</v>
      </c>
      <c r="C7789" s="209">
        <v>335662</v>
      </c>
      <c r="D7789" s="206">
        <f t="shared" si="782"/>
        <v>0.4267251461988304</v>
      </c>
      <c r="E7789" s="208">
        <f t="shared" si="783"/>
        <v>0.45</v>
      </c>
      <c r="F7789" s="207">
        <v>18461.41</v>
      </c>
      <c r="G7789" s="207">
        <v>26852.959999999999</v>
      </c>
      <c r="H7789" s="207">
        <v>30209.58</v>
      </c>
      <c r="I7789" s="214">
        <f t="shared" si="784"/>
        <v>317356</v>
      </c>
      <c r="J7789" s="211">
        <f t="shared" si="776"/>
        <v>0.40345283498601575</v>
      </c>
      <c r="K7789" s="212">
        <f t="shared" si="777"/>
        <v>0.45</v>
      </c>
      <c r="L7789" s="214">
        <f t="shared" si="778"/>
        <v>17454.580000000002</v>
      </c>
      <c r="M7789" s="213">
        <f t="shared" si="779"/>
        <v>25388.48</v>
      </c>
      <c r="N7789" s="213">
        <f t="shared" si="780"/>
        <v>28562.039999999997</v>
      </c>
      <c r="O7789" s="242">
        <f t="shared" si="781"/>
        <v>0.5152999999999156</v>
      </c>
      <c r="P7789" s="242"/>
      <c r="Q7789" s="179"/>
      <c r="R7789" s="179"/>
      <c r="S7789" s="179"/>
      <c r="T7789" s="179"/>
      <c r="U7789" s="179"/>
      <c r="V7789" s="179"/>
      <c r="W7789" s="179"/>
      <c r="X7789" s="179"/>
      <c r="Y7789" s="179"/>
      <c r="Z7789" s="179"/>
      <c r="AA7789" s="222"/>
      <c r="AB7789" s="222"/>
      <c r="AC7789" s="222"/>
      <c r="AD7789" s="179"/>
      <c r="AE7789" s="179"/>
      <c r="AF7789" s="179"/>
      <c r="AG7789" s="179"/>
      <c r="AH7789" s="179"/>
      <c r="AI7789" s="179"/>
      <c r="AJ7789" s="179"/>
    </row>
    <row r="7790" spans="2:36" x14ac:dyDescent="0.3">
      <c r="B7790" s="224">
        <v>786700</v>
      </c>
      <c r="C7790" s="209">
        <v>335707</v>
      </c>
      <c r="D7790" s="206">
        <f t="shared" si="782"/>
        <v>0.4267281047413245</v>
      </c>
      <c r="E7790" s="208">
        <f t="shared" si="783"/>
        <v>0.45</v>
      </c>
      <c r="F7790" s="207">
        <v>18463.88</v>
      </c>
      <c r="G7790" s="207">
        <v>26856.560000000001</v>
      </c>
      <c r="H7790" s="207">
        <v>30213.63</v>
      </c>
      <c r="I7790" s="214">
        <f t="shared" si="784"/>
        <v>317401</v>
      </c>
      <c r="J7790" s="211">
        <f t="shared" si="776"/>
        <v>0.40345875174780732</v>
      </c>
      <c r="K7790" s="212">
        <f t="shared" si="777"/>
        <v>0.45</v>
      </c>
      <c r="L7790" s="214">
        <f t="shared" si="778"/>
        <v>17457.055</v>
      </c>
      <c r="M7790" s="213">
        <f t="shared" si="779"/>
        <v>25392.080000000002</v>
      </c>
      <c r="N7790" s="213">
        <f t="shared" si="780"/>
        <v>28566.09</v>
      </c>
      <c r="O7790" s="242">
        <f t="shared" si="781"/>
        <v>0.51520000000007715</v>
      </c>
      <c r="P7790" s="242"/>
      <c r="Q7790" s="179"/>
      <c r="R7790" s="179"/>
      <c r="S7790" s="179"/>
      <c r="T7790" s="179"/>
      <c r="U7790" s="179"/>
      <c r="V7790" s="179"/>
      <c r="W7790" s="179"/>
      <c r="X7790" s="179"/>
      <c r="Y7790" s="179"/>
      <c r="Z7790" s="179"/>
      <c r="AA7790" s="222"/>
      <c r="AB7790" s="222"/>
      <c r="AC7790" s="222"/>
      <c r="AD7790" s="179"/>
      <c r="AE7790" s="179"/>
      <c r="AF7790" s="179"/>
      <c r="AG7790" s="179"/>
      <c r="AH7790" s="179"/>
      <c r="AI7790" s="179"/>
      <c r="AJ7790" s="179"/>
    </row>
    <row r="7791" spans="2:36" x14ac:dyDescent="0.3">
      <c r="B7791" s="224">
        <v>786800</v>
      </c>
      <c r="C7791" s="209">
        <v>335752</v>
      </c>
      <c r="D7791" s="206">
        <f t="shared" si="782"/>
        <v>0.42673106253177429</v>
      </c>
      <c r="E7791" s="208">
        <f t="shared" si="783"/>
        <v>0.45</v>
      </c>
      <c r="F7791" s="207">
        <v>18466.36</v>
      </c>
      <c r="G7791" s="207">
        <v>26860.16</v>
      </c>
      <c r="H7791" s="207">
        <v>30217.68</v>
      </c>
      <c r="I7791" s="214">
        <f t="shared" si="784"/>
        <v>317446</v>
      </c>
      <c r="J7791" s="211">
        <f t="shared" si="776"/>
        <v>0.40346466700559225</v>
      </c>
      <c r="K7791" s="212">
        <f t="shared" si="777"/>
        <v>0.45</v>
      </c>
      <c r="L7791" s="214">
        <f t="shared" si="778"/>
        <v>17459.53</v>
      </c>
      <c r="M7791" s="213">
        <f t="shared" si="779"/>
        <v>25395.68</v>
      </c>
      <c r="N7791" s="213">
        <f t="shared" si="780"/>
        <v>28570.14</v>
      </c>
      <c r="O7791" s="242">
        <f t="shared" si="781"/>
        <v>0.51529999999977005</v>
      </c>
      <c r="P7791" s="242"/>
      <c r="Q7791" s="179"/>
      <c r="R7791" s="179"/>
      <c r="S7791" s="179"/>
      <c r="T7791" s="179"/>
      <c r="U7791" s="179"/>
      <c r="V7791" s="179"/>
      <c r="W7791" s="179"/>
      <c r="X7791" s="179"/>
      <c r="Y7791" s="179"/>
      <c r="Z7791" s="179"/>
      <c r="AA7791" s="222"/>
      <c r="AB7791" s="222"/>
      <c r="AC7791" s="222"/>
      <c r="AD7791" s="179"/>
      <c r="AE7791" s="179"/>
      <c r="AF7791" s="179"/>
      <c r="AG7791" s="179"/>
      <c r="AH7791" s="179"/>
      <c r="AI7791" s="179"/>
      <c r="AJ7791" s="179"/>
    </row>
    <row r="7792" spans="2:36" x14ac:dyDescent="0.3">
      <c r="B7792" s="224">
        <v>786900</v>
      </c>
      <c r="C7792" s="209">
        <v>335797</v>
      </c>
      <c r="D7792" s="206">
        <f t="shared" si="782"/>
        <v>0.42673401957046636</v>
      </c>
      <c r="E7792" s="208">
        <f t="shared" si="783"/>
        <v>0.45</v>
      </c>
      <c r="F7792" s="207">
        <v>18468.830000000002</v>
      </c>
      <c r="G7792" s="207">
        <v>26863.759999999998</v>
      </c>
      <c r="H7792" s="207">
        <v>30221.73</v>
      </c>
      <c r="I7792" s="214">
        <f t="shared" si="784"/>
        <v>317491</v>
      </c>
      <c r="J7792" s="211">
        <f t="shared" si="776"/>
        <v>0.40347058075994408</v>
      </c>
      <c r="K7792" s="212">
        <f t="shared" si="777"/>
        <v>0.45</v>
      </c>
      <c r="L7792" s="214">
        <f t="shared" si="778"/>
        <v>17462.005000000001</v>
      </c>
      <c r="M7792" s="213">
        <f t="shared" si="779"/>
        <v>25399.279999999999</v>
      </c>
      <c r="N7792" s="213">
        <f t="shared" si="780"/>
        <v>28574.19</v>
      </c>
      <c r="O7792" s="242">
        <f t="shared" si="781"/>
        <v>0.51519999999996802</v>
      </c>
      <c r="P7792" s="242"/>
      <c r="Q7792" s="179"/>
      <c r="R7792" s="179"/>
      <c r="S7792" s="179"/>
      <c r="T7792" s="179"/>
      <c r="U7792" s="179"/>
      <c r="V7792" s="179"/>
      <c r="W7792" s="179"/>
      <c r="X7792" s="179"/>
      <c r="Y7792" s="179"/>
      <c r="Z7792" s="179"/>
      <c r="AA7792" s="222"/>
      <c r="AB7792" s="222"/>
      <c r="AC7792" s="222"/>
      <c r="AD7792" s="179"/>
      <c r="AE7792" s="179"/>
      <c r="AF7792" s="179"/>
      <c r="AG7792" s="179"/>
      <c r="AH7792" s="179"/>
      <c r="AI7792" s="179"/>
      <c r="AJ7792" s="179"/>
    </row>
    <row r="7793" spans="2:36" x14ac:dyDescent="0.3">
      <c r="B7793" s="224">
        <v>787000</v>
      </c>
      <c r="C7793" s="209">
        <v>335842</v>
      </c>
      <c r="D7793" s="206">
        <f t="shared" si="782"/>
        <v>0.42673697585768744</v>
      </c>
      <c r="E7793" s="208">
        <f t="shared" si="783"/>
        <v>0.45</v>
      </c>
      <c r="F7793" s="207">
        <v>18471.310000000001</v>
      </c>
      <c r="G7793" s="207">
        <v>26867.360000000001</v>
      </c>
      <c r="H7793" s="207">
        <v>30225.78</v>
      </c>
      <c r="I7793" s="214">
        <f t="shared" si="784"/>
        <v>317536</v>
      </c>
      <c r="J7793" s="211">
        <f t="shared" si="776"/>
        <v>0.40347649301143584</v>
      </c>
      <c r="K7793" s="212">
        <f t="shared" si="777"/>
        <v>0.45</v>
      </c>
      <c r="L7793" s="214">
        <f t="shared" si="778"/>
        <v>17464.48</v>
      </c>
      <c r="M7793" s="213">
        <f t="shared" si="779"/>
        <v>25402.880000000001</v>
      </c>
      <c r="N7793" s="213">
        <f t="shared" si="780"/>
        <v>28578.239999999998</v>
      </c>
      <c r="O7793" s="242">
        <f t="shared" si="781"/>
        <v>0.51529999999966092</v>
      </c>
      <c r="P7793" s="242"/>
      <c r="Q7793" s="179"/>
      <c r="R7793" s="179"/>
      <c r="S7793" s="179"/>
      <c r="T7793" s="179"/>
      <c r="U7793" s="179"/>
      <c r="V7793" s="179"/>
      <c r="W7793" s="179"/>
      <c r="X7793" s="179"/>
      <c r="Y7793" s="179"/>
      <c r="Z7793" s="179"/>
      <c r="AA7793" s="222"/>
      <c r="AB7793" s="222"/>
      <c r="AC7793" s="222"/>
      <c r="AD7793" s="179"/>
      <c r="AE7793" s="179"/>
      <c r="AF7793" s="179"/>
      <c r="AG7793" s="179"/>
      <c r="AH7793" s="179"/>
      <c r="AI7793" s="179"/>
      <c r="AJ7793" s="179"/>
    </row>
    <row r="7794" spans="2:36" x14ac:dyDescent="0.3">
      <c r="B7794" s="224">
        <v>787100</v>
      </c>
      <c r="C7794" s="209">
        <v>335887</v>
      </c>
      <c r="D7794" s="206">
        <f t="shared" si="782"/>
        <v>0.42673993139372379</v>
      </c>
      <c r="E7794" s="208">
        <f t="shared" si="783"/>
        <v>0.45</v>
      </c>
      <c r="F7794" s="207">
        <v>18473.78</v>
      </c>
      <c r="G7794" s="207">
        <v>26870.959999999999</v>
      </c>
      <c r="H7794" s="207">
        <v>30229.83</v>
      </c>
      <c r="I7794" s="214">
        <f t="shared" si="784"/>
        <v>317581</v>
      </c>
      <c r="J7794" s="211">
        <f t="shared" si="776"/>
        <v>0.40348240376064032</v>
      </c>
      <c r="K7794" s="212">
        <f t="shared" si="777"/>
        <v>0.45</v>
      </c>
      <c r="L7794" s="214">
        <f t="shared" si="778"/>
        <v>17466.955000000002</v>
      </c>
      <c r="M7794" s="213">
        <f t="shared" si="779"/>
        <v>25406.48</v>
      </c>
      <c r="N7794" s="213">
        <f t="shared" si="780"/>
        <v>28582.289999999997</v>
      </c>
      <c r="O7794" s="242">
        <f t="shared" si="781"/>
        <v>0.51520000000044097</v>
      </c>
      <c r="P7794" s="242"/>
      <c r="Q7794" s="179"/>
      <c r="R7794" s="179"/>
      <c r="S7794" s="179"/>
      <c r="T7794" s="179"/>
      <c r="U7794" s="179"/>
      <c r="V7794" s="179"/>
      <c r="W7794" s="179"/>
      <c r="X7794" s="179"/>
      <c r="Y7794" s="179"/>
      <c r="Z7794" s="179"/>
      <c r="AA7794" s="222"/>
      <c r="AB7794" s="222"/>
      <c r="AC7794" s="222"/>
      <c r="AD7794" s="179"/>
      <c r="AE7794" s="179"/>
      <c r="AF7794" s="179"/>
      <c r="AG7794" s="179"/>
      <c r="AH7794" s="179"/>
      <c r="AI7794" s="179"/>
      <c r="AJ7794" s="179"/>
    </row>
    <row r="7795" spans="2:36" x14ac:dyDescent="0.3">
      <c r="B7795" s="224">
        <v>787200</v>
      </c>
      <c r="C7795" s="209">
        <v>335932</v>
      </c>
      <c r="D7795" s="206">
        <f t="shared" si="782"/>
        <v>0.4267428861788618</v>
      </c>
      <c r="E7795" s="208">
        <f t="shared" si="783"/>
        <v>0.45</v>
      </c>
      <c r="F7795" s="207">
        <v>18476.259999999998</v>
      </c>
      <c r="G7795" s="207">
        <v>26874.560000000001</v>
      </c>
      <c r="H7795" s="207">
        <v>30233.88</v>
      </c>
      <c r="I7795" s="214">
        <f t="shared" si="784"/>
        <v>317626</v>
      </c>
      <c r="J7795" s="211">
        <f t="shared" si="776"/>
        <v>0.4034883130081301</v>
      </c>
      <c r="K7795" s="212">
        <f t="shared" si="777"/>
        <v>0.45</v>
      </c>
      <c r="L7795" s="214">
        <f t="shared" si="778"/>
        <v>17469.43</v>
      </c>
      <c r="M7795" s="213">
        <f t="shared" si="779"/>
        <v>25410.080000000002</v>
      </c>
      <c r="N7795" s="213">
        <f t="shared" si="780"/>
        <v>28586.34</v>
      </c>
      <c r="O7795" s="242">
        <f t="shared" si="781"/>
        <v>0.51530000000013387</v>
      </c>
      <c r="P7795" s="242"/>
      <c r="Q7795" s="179"/>
      <c r="R7795" s="179"/>
      <c r="S7795" s="179"/>
      <c r="T7795" s="179"/>
      <c r="U7795" s="179"/>
      <c r="V7795" s="179"/>
      <c r="W7795" s="179"/>
      <c r="X7795" s="179"/>
      <c r="Y7795" s="179"/>
      <c r="Z7795" s="179"/>
      <c r="AA7795" s="222"/>
      <c r="AB7795" s="222"/>
      <c r="AC7795" s="222"/>
      <c r="AD7795" s="179"/>
      <c r="AE7795" s="179"/>
      <c r="AF7795" s="179"/>
      <c r="AG7795" s="179"/>
      <c r="AH7795" s="179"/>
      <c r="AI7795" s="179"/>
      <c r="AJ7795" s="179"/>
    </row>
    <row r="7796" spans="2:36" x14ac:dyDescent="0.3">
      <c r="B7796" s="224">
        <v>787300</v>
      </c>
      <c r="C7796" s="209">
        <v>335977</v>
      </c>
      <c r="D7796" s="206">
        <f t="shared" si="782"/>
        <v>0.42674584021338752</v>
      </c>
      <c r="E7796" s="208">
        <f t="shared" si="783"/>
        <v>0.45</v>
      </c>
      <c r="F7796" s="207">
        <v>18478.73</v>
      </c>
      <c r="G7796" s="207">
        <v>26878.16</v>
      </c>
      <c r="H7796" s="207">
        <v>30237.93</v>
      </c>
      <c r="I7796" s="214">
        <f t="shared" si="784"/>
        <v>317671</v>
      </c>
      <c r="J7796" s="211">
        <f t="shared" si="776"/>
        <v>0.40349422075447733</v>
      </c>
      <c r="K7796" s="212">
        <f t="shared" si="777"/>
        <v>0.45</v>
      </c>
      <c r="L7796" s="214">
        <f t="shared" si="778"/>
        <v>17471.904999999999</v>
      </c>
      <c r="M7796" s="213">
        <f t="shared" si="779"/>
        <v>25413.68</v>
      </c>
      <c r="N7796" s="213">
        <f t="shared" si="780"/>
        <v>28590.39</v>
      </c>
      <c r="O7796" s="242">
        <f t="shared" si="781"/>
        <v>0.51519999999974975</v>
      </c>
      <c r="P7796" s="242"/>
      <c r="Q7796" s="179"/>
      <c r="R7796" s="179"/>
      <c r="S7796" s="179"/>
      <c r="T7796" s="179"/>
      <c r="U7796" s="179"/>
      <c r="V7796" s="179"/>
      <c r="W7796" s="179"/>
      <c r="X7796" s="179"/>
      <c r="Y7796" s="179"/>
      <c r="Z7796" s="179"/>
      <c r="AA7796" s="222"/>
      <c r="AB7796" s="222"/>
      <c r="AC7796" s="222"/>
      <c r="AD7796" s="179"/>
      <c r="AE7796" s="179"/>
      <c r="AF7796" s="179"/>
      <c r="AG7796" s="179"/>
      <c r="AH7796" s="179"/>
      <c r="AI7796" s="179"/>
      <c r="AJ7796" s="179"/>
    </row>
    <row r="7797" spans="2:36" x14ac:dyDescent="0.3">
      <c r="B7797" s="224">
        <v>787400</v>
      </c>
      <c r="C7797" s="209">
        <v>336022</v>
      </c>
      <c r="D7797" s="206">
        <f t="shared" si="782"/>
        <v>0.42674879349758699</v>
      </c>
      <c r="E7797" s="208">
        <f t="shared" si="783"/>
        <v>0.45</v>
      </c>
      <c r="F7797" s="207">
        <v>18481.21</v>
      </c>
      <c r="G7797" s="207">
        <v>26881.759999999998</v>
      </c>
      <c r="H7797" s="207">
        <v>30241.98</v>
      </c>
      <c r="I7797" s="214">
        <f t="shared" si="784"/>
        <v>317716</v>
      </c>
      <c r="J7797" s="211">
        <f t="shared" si="776"/>
        <v>0.40350012700025401</v>
      </c>
      <c r="K7797" s="212">
        <f t="shared" si="777"/>
        <v>0.45</v>
      </c>
      <c r="L7797" s="214">
        <f t="shared" si="778"/>
        <v>17474.38</v>
      </c>
      <c r="M7797" s="213">
        <f t="shared" si="779"/>
        <v>25417.279999999999</v>
      </c>
      <c r="N7797" s="213">
        <f t="shared" si="780"/>
        <v>28594.44</v>
      </c>
      <c r="O7797" s="242">
        <f t="shared" si="781"/>
        <v>0.51530000000002474</v>
      </c>
      <c r="P7797" s="242"/>
      <c r="Q7797" s="179"/>
      <c r="R7797" s="179"/>
      <c r="S7797" s="179"/>
      <c r="T7797" s="179"/>
      <c r="U7797" s="179"/>
      <c r="V7797" s="179"/>
      <c r="W7797" s="179"/>
      <c r="X7797" s="179"/>
      <c r="Y7797" s="179"/>
      <c r="Z7797" s="179"/>
      <c r="AA7797" s="222"/>
      <c r="AB7797" s="222"/>
      <c r="AC7797" s="222"/>
      <c r="AD7797" s="179"/>
      <c r="AE7797" s="179"/>
      <c r="AF7797" s="179"/>
      <c r="AG7797" s="179"/>
      <c r="AH7797" s="179"/>
      <c r="AI7797" s="179"/>
      <c r="AJ7797" s="179"/>
    </row>
    <row r="7798" spans="2:36" x14ac:dyDescent="0.3">
      <c r="B7798" s="224">
        <v>787500</v>
      </c>
      <c r="C7798" s="209">
        <v>336067</v>
      </c>
      <c r="D7798" s="206">
        <f t="shared" si="782"/>
        <v>0.42675174603174604</v>
      </c>
      <c r="E7798" s="208">
        <f t="shared" si="783"/>
        <v>0.45</v>
      </c>
      <c r="F7798" s="207">
        <v>18483.68</v>
      </c>
      <c r="G7798" s="207">
        <v>26885.360000000001</v>
      </c>
      <c r="H7798" s="207">
        <v>30246.03</v>
      </c>
      <c r="I7798" s="214">
        <f t="shared" si="784"/>
        <v>317761</v>
      </c>
      <c r="J7798" s="211">
        <f t="shared" si="776"/>
        <v>0.40350603174603172</v>
      </c>
      <c r="K7798" s="212">
        <f t="shared" si="777"/>
        <v>0.45</v>
      </c>
      <c r="L7798" s="214">
        <f t="shared" si="778"/>
        <v>17476.855</v>
      </c>
      <c r="M7798" s="213">
        <f t="shared" si="779"/>
        <v>25420.880000000001</v>
      </c>
      <c r="N7798" s="213">
        <f t="shared" si="780"/>
        <v>28598.489999999998</v>
      </c>
      <c r="O7798" s="242">
        <f t="shared" si="781"/>
        <v>0.51519999999964061</v>
      </c>
      <c r="P7798" s="242"/>
      <c r="Q7798" s="179"/>
      <c r="R7798" s="179"/>
      <c r="S7798" s="179"/>
      <c r="T7798" s="179"/>
      <c r="U7798" s="179"/>
      <c r="V7798" s="179"/>
      <c r="W7798" s="179"/>
      <c r="X7798" s="179"/>
      <c r="Y7798" s="179"/>
      <c r="Z7798" s="179"/>
      <c r="AA7798" s="222"/>
      <c r="AB7798" s="222"/>
      <c r="AC7798" s="222"/>
      <c r="AD7798" s="179"/>
      <c r="AE7798" s="179"/>
      <c r="AF7798" s="179"/>
      <c r="AG7798" s="179"/>
      <c r="AH7798" s="179"/>
      <c r="AI7798" s="179"/>
      <c r="AJ7798" s="179"/>
    </row>
    <row r="7799" spans="2:36" x14ac:dyDescent="0.3">
      <c r="B7799" s="224">
        <v>787600</v>
      </c>
      <c r="C7799" s="209">
        <v>336112</v>
      </c>
      <c r="D7799" s="206">
        <f t="shared" si="782"/>
        <v>0.42675469781615033</v>
      </c>
      <c r="E7799" s="208">
        <f t="shared" si="783"/>
        <v>0.45</v>
      </c>
      <c r="F7799" s="207">
        <v>18486.16</v>
      </c>
      <c r="G7799" s="207">
        <v>26888.959999999999</v>
      </c>
      <c r="H7799" s="207">
        <v>30250.080000000002</v>
      </c>
      <c r="I7799" s="214">
        <f t="shared" si="784"/>
        <v>317806</v>
      </c>
      <c r="J7799" s="211">
        <f t="shared" si="776"/>
        <v>0.40351193499238192</v>
      </c>
      <c r="K7799" s="212">
        <f t="shared" si="777"/>
        <v>0.45</v>
      </c>
      <c r="L7799" s="214">
        <f t="shared" si="778"/>
        <v>17479.330000000002</v>
      </c>
      <c r="M7799" s="213">
        <f t="shared" si="779"/>
        <v>25424.48</v>
      </c>
      <c r="N7799" s="213">
        <f t="shared" si="780"/>
        <v>28602.539999999997</v>
      </c>
      <c r="O7799" s="242">
        <f t="shared" si="781"/>
        <v>0.5152999999999156</v>
      </c>
      <c r="P7799" s="242"/>
      <c r="Q7799" s="179"/>
      <c r="R7799" s="179"/>
      <c r="S7799" s="179"/>
      <c r="T7799" s="179"/>
      <c r="U7799" s="179"/>
      <c r="V7799" s="179"/>
      <c r="W7799" s="179"/>
      <c r="X7799" s="179"/>
      <c r="Y7799" s="179"/>
      <c r="Z7799" s="179"/>
      <c r="AA7799" s="222"/>
      <c r="AB7799" s="222"/>
      <c r="AC7799" s="222"/>
      <c r="AD7799" s="179"/>
      <c r="AE7799" s="179"/>
      <c r="AF7799" s="179"/>
      <c r="AG7799" s="179"/>
      <c r="AH7799" s="179"/>
      <c r="AI7799" s="179"/>
      <c r="AJ7799" s="179"/>
    </row>
    <row r="7800" spans="2:36" x14ac:dyDescent="0.3">
      <c r="B7800" s="224">
        <v>787700</v>
      </c>
      <c r="C7800" s="209">
        <v>336157</v>
      </c>
      <c r="D7800" s="206">
        <f t="shared" si="782"/>
        <v>0.42675764885108541</v>
      </c>
      <c r="E7800" s="208">
        <f t="shared" si="783"/>
        <v>0.45</v>
      </c>
      <c r="F7800" s="207">
        <v>18488.63</v>
      </c>
      <c r="G7800" s="207">
        <v>26892.560000000001</v>
      </c>
      <c r="H7800" s="207">
        <v>30254.13</v>
      </c>
      <c r="I7800" s="214">
        <f t="shared" si="784"/>
        <v>317851</v>
      </c>
      <c r="J7800" s="211">
        <f t="shared" si="776"/>
        <v>0.40351783673987557</v>
      </c>
      <c r="K7800" s="212">
        <f t="shared" si="777"/>
        <v>0.45</v>
      </c>
      <c r="L7800" s="214">
        <f t="shared" si="778"/>
        <v>17481.805</v>
      </c>
      <c r="M7800" s="213">
        <f t="shared" si="779"/>
        <v>25428.080000000002</v>
      </c>
      <c r="N7800" s="213">
        <f t="shared" si="780"/>
        <v>28606.59</v>
      </c>
      <c r="O7800" s="242">
        <f t="shared" si="781"/>
        <v>0.51520000000007715</v>
      </c>
      <c r="P7800" s="242"/>
      <c r="Q7800" s="179"/>
      <c r="R7800" s="179"/>
      <c r="S7800" s="179"/>
      <c r="T7800" s="179"/>
      <c r="U7800" s="179"/>
      <c r="V7800" s="179"/>
      <c r="W7800" s="179"/>
      <c r="X7800" s="179"/>
      <c r="Y7800" s="179"/>
      <c r="Z7800" s="179"/>
      <c r="AA7800" s="222"/>
      <c r="AB7800" s="222"/>
      <c r="AC7800" s="222"/>
      <c r="AD7800" s="179"/>
      <c r="AE7800" s="179"/>
      <c r="AF7800" s="179"/>
      <c r="AG7800" s="179"/>
      <c r="AH7800" s="179"/>
      <c r="AI7800" s="179"/>
      <c r="AJ7800" s="179"/>
    </row>
    <row r="7801" spans="2:36" x14ac:dyDescent="0.3">
      <c r="B7801" s="224">
        <v>787800</v>
      </c>
      <c r="C7801" s="209">
        <v>336202</v>
      </c>
      <c r="D7801" s="206">
        <f t="shared" si="782"/>
        <v>0.42676059913683678</v>
      </c>
      <c r="E7801" s="208">
        <f t="shared" si="783"/>
        <v>0.45</v>
      </c>
      <c r="F7801" s="207">
        <v>18491.11</v>
      </c>
      <c r="G7801" s="207">
        <v>26896.16</v>
      </c>
      <c r="H7801" s="207">
        <v>30258.18</v>
      </c>
      <c r="I7801" s="214">
        <f t="shared" si="784"/>
        <v>317896</v>
      </c>
      <c r="J7801" s="211">
        <f t="shared" si="776"/>
        <v>0.4035237369890835</v>
      </c>
      <c r="K7801" s="212">
        <f t="shared" si="777"/>
        <v>0.45</v>
      </c>
      <c r="L7801" s="214">
        <f t="shared" si="778"/>
        <v>17484.28</v>
      </c>
      <c r="M7801" s="213">
        <f t="shared" si="779"/>
        <v>25431.68</v>
      </c>
      <c r="N7801" s="213">
        <f t="shared" si="780"/>
        <v>28610.639999999999</v>
      </c>
      <c r="O7801" s="242">
        <f t="shared" si="781"/>
        <v>0.51529999999977005</v>
      </c>
      <c r="P7801" s="242"/>
      <c r="Q7801" s="179"/>
      <c r="R7801" s="179"/>
      <c r="S7801" s="179"/>
      <c r="T7801" s="179"/>
      <c r="U7801" s="179"/>
      <c r="V7801" s="179"/>
      <c r="W7801" s="179"/>
      <c r="X7801" s="179"/>
      <c r="Y7801" s="179"/>
      <c r="Z7801" s="179"/>
      <c r="AA7801" s="222"/>
      <c r="AB7801" s="222"/>
      <c r="AC7801" s="222"/>
      <c r="AD7801" s="179"/>
      <c r="AE7801" s="179"/>
      <c r="AF7801" s="179"/>
      <c r="AG7801" s="179"/>
      <c r="AH7801" s="179"/>
      <c r="AI7801" s="179"/>
      <c r="AJ7801" s="179"/>
    </row>
    <row r="7802" spans="2:36" x14ac:dyDescent="0.3">
      <c r="B7802" s="224">
        <v>787900</v>
      </c>
      <c r="C7802" s="209">
        <v>336247</v>
      </c>
      <c r="D7802" s="206">
        <f t="shared" si="782"/>
        <v>0.42676354867368954</v>
      </c>
      <c r="E7802" s="208">
        <f t="shared" si="783"/>
        <v>0.45</v>
      </c>
      <c r="F7802" s="207">
        <v>18493.580000000002</v>
      </c>
      <c r="G7802" s="207">
        <v>26899.759999999998</v>
      </c>
      <c r="H7802" s="207">
        <v>30262.23</v>
      </c>
      <c r="I7802" s="214">
        <f t="shared" si="784"/>
        <v>317941</v>
      </c>
      <c r="J7802" s="211">
        <f t="shared" si="776"/>
        <v>0.40352963574057621</v>
      </c>
      <c r="K7802" s="212">
        <f t="shared" si="777"/>
        <v>0.45</v>
      </c>
      <c r="L7802" s="214">
        <f t="shared" si="778"/>
        <v>17486.755000000001</v>
      </c>
      <c r="M7802" s="213">
        <f t="shared" si="779"/>
        <v>25435.279999999999</v>
      </c>
      <c r="N7802" s="213">
        <f t="shared" si="780"/>
        <v>28614.69</v>
      </c>
      <c r="O7802" s="242">
        <f t="shared" si="781"/>
        <v>0.51519999999996802</v>
      </c>
      <c r="P7802" s="242"/>
      <c r="Q7802" s="179"/>
      <c r="R7802" s="179"/>
      <c r="S7802" s="179"/>
      <c r="T7802" s="179"/>
      <c r="U7802" s="179"/>
      <c r="V7802" s="179"/>
      <c r="W7802" s="179"/>
      <c r="X7802" s="179"/>
      <c r="Y7802" s="179"/>
      <c r="Z7802" s="179"/>
      <c r="AA7802" s="222"/>
      <c r="AB7802" s="222"/>
      <c r="AC7802" s="222"/>
      <c r="AD7802" s="179"/>
      <c r="AE7802" s="179"/>
      <c r="AF7802" s="179"/>
      <c r="AG7802" s="179"/>
      <c r="AH7802" s="179"/>
      <c r="AI7802" s="179"/>
      <c r="AJ7802" s="179"/>
    </row>
    <row r="7803" spans="2:36" x14ac:dyDescent="0.3">
      <c r="B7803" s="224">
        <v>788000</v>
      </c>
      <c r="C7803" s="209">
        <v>336292</v>
      </c>
      <c r="D7803" s="206">
        <f t="shared" si="782"/>
        <v>0.42676649746192891</v>
      </c>
      <c r="E7803" s="208">
        <f t="shared" si="783"/>
        <v>0.45</v>
      </c>
      <c r="F7803" s="207">
        <v>18496.060000000001</v>
      </c>
      <c r="G7803" s="207">
        <v>26903.360000000001</v>
      </c>
      <c r="H7803" s="207">
        <v>30266.28</v>
      </c>
      <c r="I7803" s="214">
        <f t="shared" si="784"/>
        <v>317986</v>
      </c>
      <c r="J7803" s="211">
        <f t="shared" ref="J7803:J7866" si="785">I7803/$B7803</f>
        <v>0.40353553299492384</v>
      </c>
      <c r="K7803" s="212">
        <f t="shared" ref="K7803:K7866" si="786">(I7803-I7802)/($B7803-$B7802)</f>
        <v>0.45</v>
      </c>
      <c r="L7803" s="214">
        <f t="shared" si="778"/>
        <v>17489.23</v>
      </c>
      <c r="M7803" s="213">
        <f t="shared" si="779"/>
        <v>25438.880000000001</v>
      </c>
      <c r="N7803" s="213">
        <f t="shared" si="780"/>
        <v>28618.739999999998</v>
      </c>
      <c r="O7803" s="242">
        <f t="shared" si="781"/>
        <v>0.51529999999966092</v>
      </c>
      <c r="P7803" s="242"/>
      <c r="Q7803" s="179"/>
      <c r="R7803" s="179"/>
      <c r="S7803" s="179"/>
      <c r="T7803" s="179"/>
      <c r="U7803" s="179"/>
      <c r="V7803" s="179"/>
      <c r="W7803" s="179"/>
      <c r="X7803" s="179"/>
      <c r="Y7803" s="179"/>
      <c r="Z7803" s="179"/>
      <c r="AA7803" s="222"/>
      <c r="AB7803" s="222"/>
      <c r="AC7803" s="222"/>
      <c r="AD7803" s="179"/>
      <c r="AE7803" s="179"/>
      <c r="AF7803" s="179"/>
      <c r="AG7803" s="179"/>
      <c r="AH7803" s="179"/>
      <c r="AI7803" s="179"/>
      <c r="AJ7803" s="179"/>
    </row>
    <row r="7804" spans="2:36" x14ac:dyDescent="0.3">
      <c r="B7804" s="224">
        <v>788100</v>
      </c>
      <c r="C7804" s="209">
        <v>336337</v>
      </c>
      <c r="D7804" s="206">
        <f t="shared" si="782"/>
        <v>0.42676944550183987</v>
      </c>
      <c r="E7804" s="208">
        <f t="shared" si="783"/>
        <v>0.45</v>
      </c>
      <c r="F7804" s="207">
        <v>18498.53</v>
      </c>
      <c r="G7804" s="207">
        <v>26906.959999999999</v>
      </c>
      <c r="H7804" s="207">
        <v>30270.33</v>
      </c>
      <c r="I7804" s="214">
        <f t="shared" si="784"/>
        <v>318031</v>
      </c>
      <c r="J7804" s="211">
        <f t="shared" si="785"/>
        <v>0.40354142875269639</v>
      </c>
      <c r="K7804" s="212">
        <f t="shared" si="786"/>
        <v>0.45</v>
      </c>
      <c r="L7804" s="214">
        <f t="shared" si="778"/>
        <v>17491.705000000002</v>
      </c>
      <c r="M7804" s="213">
        <f t="shared" si="779"/>
        <v>25442.48</v>
      </c>
      <c r="N7804" s="213">
        <f t="shared" si="780"/>
        <v>28622.789999999997</v>
      </c>
      <c r="O7804" s="242">
        <f t="shared" si="781"/>
        <v>0.51520000000044097</v>
      </c>
      <c r="P7804" s="242"/>
      <c r="Q7804" s="179"/>
      <c r="R7804" s="179"/>
      <c r="S7804" s="179"/>
      <c r="T7804" s="179"/>
      <c r="U7804" s="179"/>
      <c r="V7804" s="179"/>
      <c r="W7804" s="179"/>
      <c r="X7804" s="179"/>
      <c r="Y7804" s="179"/>
      <c r="Z7804" s="179"/>
      <c r="AA7804" s="222"/>
      <c r="AB7804" s="222"/>
      <c r="AC7804" s="222"/>
      <c r="AD7804" s="179"/>
      <c r="AE7804" s="179"/>
      <c r="AF7804" s="179"/>
      <c r="AG7804" s="179"/>
      <c r="AH7804" s="179"/>
      <c r="AI7804" s="179"/>
      <c r="AJ7804" s="179"/>
    </row>
    <row r="7805" spans="2:36" x14ac:dyDescent="0.3">
      <c r="B7805" s="224">
        <v>788200</v>
      </c>
      <c r="C7805" s="209">
        <v>336382</v>
      </c>
      <c r="D7805" s="206">
        <f t="shared" si="782"/>
        <v>0.42677239279370716</v>
      </c>
      <c r="E7805" s="208">
        <f t="shared" si="783"/>
        <v>0.45</v>
      </c>
      <c r="F7805" s="207">
        <v>18501.009999999998</v>
      </c>
      <c r="G7805" s="207">
        <v>26910.560000000001</v>
      </c>
      <c r="H7805" s="207">
        <v>30274.38</v>
      </c>
      <c r="I7805" s="214">
        <f t="shared" si="784"/>
        <v>318076</v>
      </c>
      <c r="J7805" s="211">
        <f t="shared" si="785"/>
        <v>0.40354732301446333</v>
      </c>
      <c r="K7805" s="212">
        <f t="shared" si="786"/>
        <v>0.45</v>
      </c>
      <c r="L7805" s="214">
        <f t="shared" si="778"/>
        <v>17494.18</v>
      </c>
      <c r="M7805" s="213">
        <f t="shared" si="779"/>
        <v>25446.080000000002</v>
      </c>
      <c r="N7805" s="213">
        <f t="shared" si="780"/>
        <v>28626.84</v>
      </c>
      <c r="O7805" s="242">
        <f t="shared" si="781"/>
        <v>0.51530000000013387</v>
      </c>
      <c r="P7805" s="242"/>
      <c r="Q7805" s="179"/>
      <c r="R7805" s="179"/>
      <c r="S7805" s="179"/>
      <c r="T7805" s="179"/>
      <c r="U7805" s="179"/>
      <c r="V7805" s="179"/>
      <c r="W7805" s="179"/>
      <c r="X7805" s="179"/>
      <c r="Y7805" s="179"/>
      <c r="Z7805" s="179"/>
      <c r="AA7805" s="222"/>
      <c r="AB7805" s="222"/>
      <c r="AC7805" s="222"/>
      <c r="AD7805" s="179"/>
      <c r="AE7805" s="179"/>
      <c r="AF7805" s="179"/>
      <c r="AG7805" s="179"/>
      <c r="AH7805" s="179"/>
      <c r="AI7805" s="179"/>
      <c r="AJ7805" s="179"/>
    </row>
    <row r="7806" spans="2:36" x14ac:dyDescent="0.3">
      <c r="B7806" s="224">
        <v>788300</v>
      </c>
      <c r="C7806" s="209">
        <v>336427</v>
      </c>
      <c r="D7806" s="206">
        <f t="shared" si="782"/>
        <v>0.42677533933781553</v>
      </c>
      <c r="E7806" s="208">
        <f t="shared" si="783"/>
        <v>0.45</v>
      </c>
      <c r="F7806" s="207">
        <v>18503.48</v>
      </c>
      <c r="G7806" s="207">
        <v>26914.16</v>
      </c>
      <c r="H7806" s="207">
        <v>30278.43</v>
      </c>
      <c r="I7806" s="214">
        <f t="shared" si="784"/>
        <v>318121</v>
      </c>
      <c r="J7806" s="211">
        <f t="shared" si="785"/>
        <v>0.40355321578079412</v>
      </c>
      <c r="K7806" s="212">
        <f t="shared" si="786"/>
        <v>0.45</v>
      </c>
      <c r="L7806" s="214">
        <f t="shared" ref="L7806:L7869" si="787">I7806*5.5%</f>
        <v>17496.654999999999</v>
      </c>
      <c r="M7806" s="213">
        <f t="shared" ref="M7806:M7869" si="788">I7806*8%</f>
        <v>25449.68</v>
      </c>
      <c r="N7806" s="213">
        <f t="shared" ref="N7806:N7869" si="789">I7806*9%</f>
        <v>28630.89</v>
      </c>
      <c r="O7806" s="242">
        <f t="shared" si="781"/>
        <v>0.51519999999974975</v>
      </c>
      <c r="P7806" s="242"/>
      <c r="Q7806" s="179"/>
      <c r="R7806" s="179"/>
      <c r="S7806" s="179"/>
      <c r="T7806" s="179"/>
      <c r="U7806" s="179"/>
      <c r="V7806" s="179"/>
      <c r="W7806" s="179"/>
      <c r="X7806" s="179"/>
      <c r="Y7806" s="179"/>
      <c r="Z7806" s="179"/>
      <c r="AA7806" s="222"/>
      <c r="AB7806" s="222"/>
      <c r="AC7806" s="222"/>
      <c r="AD7806" s="179"/>
      <c r="AE7806" s="179"/>
      <c r="AF7806" s="179"/>
      <c r="AG7806" s="179"/>
      <c r="AH7806" s="179"/>
      <c r="AI7806" s="179"/>
      <c r="AJ7806" s="179"/>
    </row>
    <row r="7807" spans="2:36" x14ac:dyDescent="0.3">
      <c r="B7807" s="224">
        <v>788400</v>
      </c>
      <c r="C7807" s="209">
        <v>336472</v>
      </c>
      <c r="D7807" s="206">
        <f t="shared" si="782"/>
        <v>0.42677828513444954</v>
      </c>
      <c r="E7807" s="208">
        <f t="shared" si="783"/>
        <v>0.45</v>
      </c>
      <c r="F7807" s="207">
        <v>18505.96</v>
      </c>
      <c r="G7807" s="207">
        <v>26917.759999999998</v>
      </c>
      <c r="H7807" s="207">
        <v>30282.48</v>
      </c>
      <c r="I7807" s="214">
        <f t="shared" si="784"/>
        <v>318166</v>
      </c>
      <c r="J7807" s="211">
        <f t="shared" si="785"/>
        <v>0.40355910705225773</v>
      </c>
      <c r="K7807" s="212">
        <f t="shared" si="786"/>
        <v>0.45</v>
      </c>
      <c r="L7807" s="214">
        <f t="shared" si="787"/>
        <v>17499.13</v>
      </c>
      <c r="M7807" s="213">
        <f t="shared" si="788"/>
        <v>25453.279999999999</v>
      </c>
      <c r="N7807" s="213">
        <f t="shared" si="789"/>
        <v>28634.94</v>
      </c>
      <c r="O7807" s="242">
        <f t="shared" si="781"/>
        <v>0.51530000000002474</v>
      </c>
      <c r="P7807" s="242"/>
      <c r="Q7807" s="179"/>
      <c r="R7807" s="179"/>
      <c r="S7807" s="179"/>
      <c r="T7807" s="179"/>
      <c r="U7807" s="179"/>
      <c r="V7807" s="179"/>
      <c r="W7807" s="179"/>
      <c r="X7807" s="179"/>
      <c r="Y7807" s="179"/>
      <c r="Z7807" s="179"/>
      <c r="AA7807" s="222"/>
      <c r="AB7807" s="222"/>
      <c r="AC7807" s="222"/>
      <c r="AD7807" s="179"/>
      <c r="AE7807" s="179"/>
      <c r="AF7807" s="179"/>
      <c r="AG7807" s="179"/>
      <c r="AH7807" s="179"/>
      <c r="AI7807" s="179"/>
      <c r="AJ7807" s="179"/>
    </row>
    <row r="7808" spans="2:36" x14ac:dyDescent="0.3">
      <c r="B7808" s="224">
        <v>788500</v>
      </c>
      <c r="C7808" s="209">
        <v>336517</v>
      </c>
      <c r="D7808" s="206">
        <f t="shared" si="782"/>
        <v>0.42678123018389347</v>
      </c>
      <c r="E7808" s="208">
        <f t="shared" si="783"/>
        <v>0.45</v>
      </c>
      <c r="F7808" s="207">
        <v>18508.43</v>
      </c>
      <c r="G7808" s="207">
        <v>26921.360000000001</v>
      </c>
      <c r="H7808" s="207">
        <v>30286.53</v>
      </c>
      <c r="I7808" s="214">
        <f t="shared" si="784"/>
        <v>318211</v>
      </c>
      <c r="J7808" s="211">
        <f t="shared" si="785"/>
        <v>0.40356499682942293</v>
      </c>
      <c r="K7808" s="212">
        <f t="shared" si="786"/>
        <v>0.45</v>
      </c>
      <c r="L7808" s="214">
        <f t="shared" si="787"/>
        <v>17501.605</v>
      </c>
      <c r="M7808" s="213">
        <f t="shared" si="788"/>
        <v>25456.880000000001</v>
      </c>
      <c r="N7808" s="213">
        <f t="shared" si="789"/>
        <v>28638.989999999998</v>
      </c>
      <c r="O7808" s="242">
        <f t="shared" si="781"/>
        <v>0.51519999999964061</v>
      </c>
      <c r="P7808" s="242"/>
      <c r="Q7808" s="179"/>
      <c r="R7808" s="179"/>
      <c r="S7808" s="179"/>
      <c r="T7808" s="179"/>
      <c r="U7808" s="179"/>
      <c r="V7808" s="179"/>
      <c r="W7808" s="179"/>
      <c r="X7808" s="179"/>
      <c r="Y7808" s="179"/>
      <c r="Z7808" s="179"/>
      <c r="AA7808" s="222"/>
      <c r="AB7808" s="222"/>
      <c r="AC7808" s="222"/>
      <c r="AD7808" s="179"/>
      <c r="AE7808" s="179"/>
      <c r="AF7808" s="179"/>
      <c r="AG7808" s="179"/>
      <c r="AH7808" s="179"/>
      <c r="AI7808" s="179"/>
      <c r="AJ7808" s="179"/>
    </row>
    <row r="7809" spans="2:36" x14ac:dyDescent="0.3">
      <c r="B7809" s="224">
        <v>788600</v>
      </c>
      <c r="C7809" s="209">
        <v>336562</v>
      </c>
      <c r="D7809" s="206">
        <f t="shared" si="782"/>
        <v>0.42678417448643163</v>
      </c>
      <c r="E7809" s="208">
        <f t="shared" si="783"/>
        <v>0.45</v>
      </c>
      <c r="F7809" s="207">
        <v>18510.91</v>
      </c>
      <c r="G7809" s="207">
        <v>26924.959999999999</v>
      </c>
      <c r="H7809" s="207">
        <v>30290.58</v>
      </c>
      <c r="I7809" s="214">
        <f t="shared" si="784"/>
        <v>318256</v>
      </c>
      <c r="J7809" s="211">
        <f t="shared" si="785"/>
        <v>0.40357088511285821</v>
      </c>
      <c r="K7809" s="212">
        <f t="shared" si="786"/>
        <v>0.45</v>
      </c>
      <c r="L7809" s="214">
        <f t="shared" si="787"/>
        <v>17504.080000000002</v>
      </c>
      <c r="M7809" s="213">
        <f t="shared" si="788"/>
        <v>25460.48</v>
      </c>
      <c r="N7809" s="213">
        <f t="shared" si="789"/>
        <v>28643.039999999997</v>
      </c>
      <c r="O7809" s="242">
        <f t="shared" si="781"/>
        <v>0.5152999999999156</v>
      </c>
      <c r="P7809" s="242"/>
      <c r="Q7809" s="179"/>
      <c r="R7809" s="179"/>
      <c r="S7809" s="179"/>
      <c r="T7809" s="179"/>
      <c r="U7809" s="179"/>
      <c r="V7809" s="179"/>
      <c r="W7809" s="179"/>
      <c r="X7809" s="179"/>
      <c r="Y7809" s="179"/>
      <c r="Z7809" s="179"/>
      <c r="AA7809" s="222"/>
      <c r="AB7809" s="222"/>
      <c r="AC7809" s="222"/>
      <c r="AD7809" s="179"/>
      <c r="AE7809" s="179"/>
      <c r="AF7809" s="179"/>
      <c r="AG7809" s="179"/>
      <c r="AH7809" s="179"/>
      <c r="AI7809" s="179"/>
      <c r="AJ7809" s="179"/>
    </row>
    <row r="7810" spans="2:36" x14ac:dyDescent="0.3">
      <c r="B7810" s="224">
        <v>788700</v>
      </c>
      <c r="C7810" s="209">
        <v>336607</v>
      </c>
      <c r="D7810" s="206">
        <f t="shared" si="782"/>
        <v>0.42678711804234815</v>
      </c>
      <c r="E7810" s="208">
        <f t="shared" si="783"/>
        <v>0.45</v>
      </c>
      <c r="F7810" s="207">
        <v>18513.38</v>
      </c>
      <c r="G7810" s="207">
        <v>26928.560000000001</v>
      </c>
      <c r="H7810" s="207">
        <v>30294.63</v>
      </c>
      <c r="I7810" s="214">
        <f t="shared" si="784"/>
        <v>318301</v>
      </c>
      <c r="J7810" s="211">
        <f t="shared" si="785"/>
        <v>0.40357677190313174</v>
      </c>
      <c r="K7810" s="212">
        <f t="shared" si="786"/>
        <v>0.45</v>
      </c>
      <c r="L7810" s="214">
        <f t="shared" si="787"/>
        <v>17506.555</v>
      </c>
      <c r="M7810" s="213">
        <f t="shared" si="788"/>
        <v>25464.080000000002</v>
      </c>
      <c r="N7810" s="213">
        <f t="shared" si="789"/>
        <v>28647.09</v>
      </c>
      <c r="O7810" s="242">
        <f t="shared" si="781"/>
        <v>0.51520000000007715</v>
      </c>
      <c r="P7810" s="242"/>
      <c r="Q7810" s="179"/>
      <c r="R7810" s="179"/>
      <c r="S7810" s="179"/>
      <c r="T7810" s="179"/>
      <c r="U7810" s="179"/>
      <c r="V7810" s="179"/>
      <c r="W7810" s="179"/>
      <c r="X7810" s="179"/>
      <c r="Y7810" s="179"/>
      <c r="Z7810" s="179"/>
      <c r="AA7810" s="222"/>
      <c r="AB7810" s="222"/>
      <c r="AC7810" s="222"/>
      <c r="AD7810" s="179"/>
      <c r="AE7810" s="179"/>
      <c r="AF7810" s="179"/>
      <c r="AG7810" s="179"/>
      <c r="AH7810" s="179"/>
      <c r="AI7810" s="179"/>
      <c r="AJ7810" s="179"/>
    </row>
    <row r="7811" spans="2:36" x14ac:dyDescent="0.3">
      <c r="B7811" s="224">
        <v>788800</v>
      </c>
      <c r="C7811" s="209">
        <v>336652</v>
      </c>
      <c r="D7811" s="206">
        <f t="shared" si="782"/>
        <v>0.426790060851927</v>
      </c>
      <c r="E7811" s="208">
        <f t="shared" si="783"/>
        <v>0.45</v>
      </c>
      <c r="F7811" s="207">
        <v>18515.86</v>
      </c>
      <c r="G7811" s="207">
        <v>26932.16</v>
      </c>
      <c r="H7811" s="207">
        <v>30298.68</v>
      </c>
      <c r="I7811" s="214">
        <f t="shared" si="784"/>
        <v>318346</v>
      </c>
      <c r="J7811" s="211">
        <f t="shared" si="785"/>
        <v>0.40358265720081138</v>
      </c>
      <c r="K7811" s="212">
        <f t="shared" si="786"/>
        <v>0.45</v>
      </c>
      <c r="L7811" s="214">
        <f t="shared" si="787"/>
        <v>17509.03</v>
      </c>
      <c r="M7811" s="213">
        <f t="shared" si="788"/>
        <v>25467.68</v>
      </c>
      <c r="N7811" s="213">
        <f t="shared" si="789"/>
        <v>28651.14</v>
      </c>
      <c r="O7811" s="242">
        <f t="shared" si="781"/>
        <v>0.51529999999977005</v>
      </c>
      <c r="P7811" s="242"/>
      <c r="Q7811" s="179"/>
      <c r="R7811" s="179"/>
      <c r="S7811" s="179"/>
      <c r="T7811" s="179"/>
      <c r="U7811" s="179"/>
      <c r="V7811" s="179"/>
      <c r="W7811" s="179"/>
      <c r="X7811" s="179"/>
      <c r="Y7811" s="179"/>
      <c r="Z7811" s="179"/>
      <c r="AA7811" s="222"/>
      <c r="AB7811" s="222"/>
      <c r="AC7811" s="222"/>
      <c r="AD7811" s="179"/>
      <c r="AE7811" s="179"/>
      <c r="AF7811" s="179"/>
      <c r="AG7811" s="179"/>
      <c r="AH7811" s="179"/>
      <c r="AI7811" s="179"/>
      <c r="AJ7811" s="179"/>
    </row>
    <row r="7812" spans="2:36" x14ac:dyDescent="0.3">
      <c r="B7812" s="224">
        <v>788900</v>
      </c>
      <c r="C7812" s="209">
        <v>336697</v>
      </c>
      <c r="D7812" s="206">
        <f t="shared" si="782"/>
        <v>0.42679300291545191</v>
      </c>
      <c r="E7812" s="208">
        <f t="shared" si="783"/>
        <v>0.45</v>
      </c>
      <c r="F7812" s="207">
        <v>18518.330000000002</v>
      </c>
      <c r="G7812" s="207">
        <v>26935.759999999998</v>
      </c>
      <c r="H7812" s="207">
        <v>30302.73</v>
      </c>
      <c r="I7812" s="214">
        <f t="shared" si="784"/>
        <v>318391</v>
      </c>
      <c r="J7812" s="211">
        <f t="shared" si="785"/>
        <v>0.40358854100646468</v>
      </c>
      <c r="K7812" s="212">
        <f t="shared" si="786"/>
        <v>0.45</v>
      </c>
      <c r="L7812" s="214">
        <f t="shared" si="787"/>
        <v>17511.505000000001</v>
      </c>
      <c r="M7812" s="213">
        <f t="shared" si="788"/>
        <v>25471.279999999999</v>
      </c>
      <c r="N7812" s="213">
        <f t="shared" si="789"/>
        <v>28655.19</v>
      </c>
      <c r="O7812" s="242">
        <f t="shared" si="781"/>
        <v>0.51519999999996802</v>
      </c>
      <c r="P7812" s="242"/>
      <c r="Q7812" s="179"/>
      <c r="R7812" s="179"/>
      <c r="S7812" s="179"/>
      <c r="T7812" s="179"/>
      <c r="U7812" s="179"/>
      <c r="V7812" s="179"/>
      <c r="W7812" s="179"/>
      <c r="X7812" s="179"/>
      <c r="Y7812" s="179"/>
      <c r="Z7812" s="179"/>
      <c r="AA7812" s="222"/>
      <c r="AB7812" s="222"/>
      <c r="AC7812" s="222"/>
      <c r="AD7812" s="179"/>
      <c r="AE7812" s="179"/>
      <c r="AF7812" s="179"/>
      <c r="AG7812" s="179"/>
      <c r="AH7812" s="179"/>
      <c r="AI7812" s="179"/>
      <c r="AJ7812" s="179"/>
    </row>
    <row r="7813" spans="2:36" x14ac:dyDescent="0.3">
      <c r="B7813" s="224">
        <v>789000</v>
      </c>
      <c r="C7813" s="209">
        <v>336742</v>
      </c>
      <c r="D7813" s="206">
        <f t="shared" si="782"/>
        <v>0.4267959442332066</v>
      </c>
      <c r="E7813" s="208">
        <f t="shared" si="783"/>
        <v>0.45</v>
      </c>
      <c r="F7813" s="207">
        <v>18520.810000000001</v>
      </c>
      <c r="G7813" s="207">
        <v>26939.360000000001</v>
      </c>
      <c r="H7813" s="207">
        <v>30306.78</v>
      </c>
      <c r="I7813" s="214">
        <f t="shared" si="784"/>
        <v>318436</v>
      </c>
      <c r="J7813" s="211">
        <f t="shared" si="785"/>
        <v>0.40359442332065903</v>
      </c>
      <c r="K7813" s="212">
        <f t="shared" si="786"/>
        <v>0.45</v>
      </c>
      <c r="L7813" s="214">
        <f t="shared" si="787"/>
        <v>17513.98</v>
      </c>
      <c r="M7813" s="213">
        <f t="shared" si="788"/>
        <v>25474.880000000001</v>
      </c>
      <c r="N7813" s="213">
        <f t="shared" si="789"/>
        <v>28659.239999999998</v>
      </c>
      <c r="O7813" s="242">
        <f t="shared" ref="O7813:O7876" si="790">(C7813+F7813+H7813-C7812-F7812-H7812)/100</f>
        <v>0.51529999999966092</v>
      </c>
      <c r="P7813" s="242"/>
      <c r="Q7813" s="179"/>
      <c r="R7813" s="179"/>
      <c r="S7813" s="179"/>
      <c r="T7813" s="179"/>
      <c r="U7813" s="179"/>
      <c r="V7813" s="179"/>
      <c r="W7813" s="179"/>
      <c r="X7813" s="179"/>
      <c r="Y7813" s="179"/>
      <c r="Z7813" s="179"/>
      <c r="AA7813" s="222"/>
      <c r="AB7813" s="222"/>
      <c r="AC7813" s="222"/>
      <c r="AD7813" s="179"/>
      <c r="AE7813" s="179"/>
      <c r="AF7813" s="179"/>
      <c r="AG7813" s="179"/>
      <c r="AH7813" s="179"/>
      <c r="AI7813" s="179"/>
      <c r="AJ7813" s="179"/>
    </row>
    <row r="7814" spans="2:36" x14ac:dyDescent="0.3">
      <c r="B7814" s="224">
        <v>789100</v>
      </c>
      <c r="C7814" s="209">
        <v>336787</v>
      </c>
      <c r="D7814" s="206">
        <f t="shared" si="782"/>
        <v>0.42679888480547457</v>
      </c>
      <c r="E7814" s="208">
        <f t="shared" si="783"/>
        <v>0.45</v>
      </c>
      <c r="F7814" s="207">
        <v>18523.28</v>
      </c>
      <c r="G7814" s="207">
        <v>26942.959999999999</v>
      </c>
      <c r="H7814" s="207">
        <v>30310.83</v>
      </c>
      <c r="I7814" s="214">
        <f t="shared" si="784"/>
        <v>318481</v>
      </c>
      <c r="J7814" s="211">
        <f t="shared" si="785"/>
        <v>0.40360030414396147</v>
      </c>
      <c r="K7814" s="212">
        <f t="shared" si="786"/>
        <v>0.45</v>
      </c>
      <c r="L7814" s="214">
        <f t="shared" si="787"/>
        <v>17516.455000000002</v>
      </c>
      <c r="M7814" s="213">
        <f t="shared" si="788"/>
        <v>25478.48</v>
      </c>
      <c r="N7814" s="213">
        <f t="shared" si="789"/>
        <v>28663.289999999997</v>
      </c>
      <c r="O7814" s="242">
        <f t="shared" si="790"/>
        <v>0.51520000000044097</v>
      </c>
      <c r="P7814" s="242"/>
      <c r="Q7814" s="179"/>
      <c r="R7814" s="179"/>
      <c r="S7814" s="179"/>
      <c r="T7814" s="179"/>
      <c r="U7814" s="179"/>
      <c r="V7814" s="179"/>
      <c r="W7814" s="179"/>
      <c r="X7814" s="179"/>
      <c r="Y7814" s="179"/>
      <c r="Z7814" s="179"/>
      <c r="AA7814" s="222"/>
      <c r="AB7814" s="222"/>
      <c r="AC7814" s="222"/>
      <c r="AD7814" s="179"/>
      <c r="AE7814" s="179"/>
      <c r="AF7814" s="179"/>
      <c r="AG7814" s="179"/>
      <c r="AH7814" s="179"/>
      <c r="AI7814" s="179"/>
      <c r="AJ7814" s="179"/>
    </row>
    <row r="7815" spans="2:36" x14ac:dyDescent="0.3">
      <c r="B7815" s="224">
        <v>789200</v>
      </c>
      <c r="C7815" s="209">
        <v>336832</v>
      </c>
      <c r="D7815" s="206">
        <f t="shared" si="782"/>
        <v>0.4268018246325393</v>
      </c>
      <c r="E7815" s="208">
        <f t="shared" si="783"/>
        <v>0.45</v>
      </c>
      <c r="F7815" s="207">
        <v>18525.759999999998</v>
      </c>
      <c r="G7815" s="207">
        <v>26946.560000000001</v>
      </c>
      <c r="H7815" s="207">
        <v>30314.880000000001</v>
      </c>
      <c r="I7815" s="214">
        <f t="shared" si="784"/>
        <v>318526</v>
      </c>
      <c r="J7815" s="211">
        <f t="shared" si="785"/>
        <v>0.40360618347693866</v>
      </c>
      <c r="K7815" s="212">
        <f t="shared" si="786"/>
        <v>0.45</v>
      </c>
      <c r="L7815" s="214">
        <f t="shared" si="787"/>
        <v>17518.93</v>
      </c>
      <c r="M7815" s="213">
        <f t="shared" si="788"/>
        <v>25482.080000000002</v>
      </c>
      <c r="N7815" s="213">
        <f t="shared" si="789"/>
        <v>28667.34</v>
      </c>
      <c r="O7815" s="242">
        <f t="shared" si="790"/>
        <v>0.51530000000013387</v>
      </c>
      <c r="P7815" s="242"/>
      <c r="Q7815" s="179"/>
      <c r="R7815" s="179"/>
      <c r="S7815" s="179"/>
      <c r="T7815" s="179"/>
      <c r="U7815" s="179"/>
      <c r="V7815" s="179"/>
      <c r="W7815" s="179"/>
      <c r="X7815" s="179"/>
      <c r="Y7815" s="179"/>
      <c r="Z7815" s="179"/>
      <c r="AA7815" s="222"/>
      <c r="AB7815" s="222"/>
      <c r="AC7815" s="222"/>
      <c r="AD7815" s="179"/>
      <c r="AE7815" s="179"/>
      <c r="AF7815" s="179"/>
      <c r="AG7815" s="179"/>
      <c r="AH7815" s="179"/>
      <c r="AI7815" s="179"/>
      <c r="AJ7815" s="179"/>
    </row>
    <row r="7816" spans="2:36" x14ac:dyDescent="0.3">
      <c r="B7816" s="224">
        <v>789300</v>
      </c>
      <c r="C7816" s="209">
        <v>336877</v>
      </c>
      <c r="D7816" s="206">
        <f t="shared" si="782"/>
        <v>0.4268047637146839</v>
      </c>
      <c r="E7816" s="208">
        <f t="shared" si="783"/>
        <v>0.45</v>
      </c>
      <c r="F7816" s="207">
        <v>18528.23</v>
      </c>
      <c r="G7816" s="207">
        <v>26950.16</v>
      </c>
      <c r="H7816" s="207">
        <v>30318.93</v>
      </c>
      <c r="I7816" s="214">
        <f t="shared" si="784"/>
        <v>318571</v>
      </c>
      <c r="J7816" s="211">
        <f t="shared" si="785"/>
        <v>0.40361206132015709</v>
      </c>
      <c r="K7816" s="212">
        <f t="shared" si="786"/>
        <v>0.45</v>
      </c>
      <c r="L7816" s="214">
        <f t="shared" si="787"/>
        <v>17521.404999999999</v>
      </c>
      <c r="M7816" s="213">
        <f t="shared" si="788"/>
        <v>25485.68</v>
      </c>
      <c r="N7816" s="213">
        <f t="shared" si="789"/>
        <v>28671.39</v>
      </c>
      <c r="O7816" s="242">
        <f t="shared" si="790"/>
        <v>0.51519999999974975</v>
      </c>
      <c r="P7816" s="242"/>
      <c r="Q7816" s="179"/>
      <c r="R7816" s="179"/>
      <c r="S7816" s="179"/>
      <c r="T7816" s="179"/>
      <c r="U7816" s="179"/>
      <c r="V7816" s="179"/>
      <c r="W7816" s="179"/>
      <c r="X7816" s="179"/>
      <c r="Y7816" s="179"/>
      <c r="Z7816" s="179"/>
      <c r="AA7816" s="222"/>
      <c r="AB7816" s="222"/>
      <c r="AC7816" s="222"/>
      <c r="AD7816" s="179"/>
      <c r="AE7816" s="179"/>
      <c r="AF7816" s="179"/>
      <c r="AG7816" s="179"/>
      <c r="AH7816" s="179"/>
      <c r="AI7816" s="179"/>
      <c r="AJ7816" s="179"/>
    </row>
    <row r="7817" spans="2:36" x14ac:dyDescent="0.3">
      <c r="B7817" s="224">
        <v>789400</v>
      </c>
      <c r="C7817" s="209">
        <v>336922</v>
      </c>
      <c r="D7817" s="206">
        <f t="shared" si="782"/>
        <v>0.42680770205219154</v>
      </c>
      <c r="E7817" s="208">
        <f t="shared" si="783"/>
        <v>0.45</v>
      </c>
      <c r="F7817" s="207">
        <v>18530.71</v>
      </c>
      <c r="G7817" s="207">
        <v>26953.759999999998</v>
      </c>
      <c r="H7817" s="207">
        <v>30322.98</v>
      </c>
      <c r="I7817" s="214">
        <f t="shared" si="784"/>
        <v>318616</v>
      </c>
      <c r="J7817" s="211">
        <f t="shared" si="785"/>
        <v>0.40361793767418291</v>
      </c>
      <c r="K7817" s="212">
        <f t="shared" si="786"/>
        <v>0.45</v>
      </c>
      <c r="L7817" s="214">
        <f t="shared" si="787"/>
        <v>17523.88</v>
      </c>
      <c r="M7817" s="213">
        <f t="shared" si="788"/>
        <v>25489.279999999999</v>
      </c>
      <c r="N7817" s="213">
        <f t="shared" si="789"/>
        <v>28675.439999999999</v>
      </c>
      <c r="O7817" s="242">
        <f t="shared" si="790"/>
        <v>0.51530000000002474</v>
      </c>
      <c r="P7817" s="242"/>
      <c r="Q7817" s="179"/>
      <c r="R7817" s="179"/>
      <c r="S7817" s="179"/>
      <c r="T7817" s="179"/>
      <c r="U7817" s="179"/>
      <c r="V7817" s="179"/>
      <c r="W7817" s="179"/>
      <c r="X7817" s="179"/>
      <c r="Y7817" s="179"/>
      <c r="Z7817" s="179"/>
      <c r="AA7817" s="222"/>
      <c r="AB7817" s="222"/>
      <c r="AC7817" s="222"/>
      <c r="AD7817" s="179"/>
      <c r="AE7817" s="179"/>
      <c r="AF7817" s="179"/>
      <c r="AG7817" s="179"/>
      <c r="AH7817" s="179"/>
      <c r="AI7817" s="179"/>
      <c r="AJ7817" s="179"/>
    </row>
    <row r="7818" spans="2:36" x14ac:dyDescent="0.3">
      <c r="B7818" s="224">
        <v>789500</v>
      </c>
      <c r="C7818" s="209">
        <v>336967</v>
      </c>
      <c r="D7818" s="206">
        <f t="shared" si="782"/>
        <v>0.42681063964534516</v>
      </c>
      <c r="E7818" s="208">
        <f t="shared" si="783"/>
        <v>0.45</v>
      </c>
      <c r="F7818" s="207">
        <v>18533.18</v>
      </c>
      <c r="G7818" s="207">
        <v>26957.360000000001</v>
      </c>
      <c r="H7818" s="207">
        <v>30327.03</v>
      </c>
      <c r="I7818" s="214">
        <f t="shared" si="784"/>
        <v>318661</v>
      </c>
      <c r="J7818" s="211">
        <f t="shared" si="785"/>
        <v>0.40362381253958202</v>
      </c>
      <c r="K7818" s="212">
        <f t="shared" si="786"/>
        <v>0.45</v>
      </c>
      <c r="L7818" s="214">
        <f t="shared" si="787"/>
        <v>17526.355</v>
      </c>
      <c r="M7818" s="213">
        <f t="shared" si="788"/>
        <v>25492.880000000001</v>
      </c>
      <c r="N7818" s="213">
        <f t="shared" si="789"/>
        <v>28679.489999999998</v>
      </c>
      <c r="O7818" s="242">
        <f t="shared" si="790"/>
        <v>0.51519999999964061</v>
      </c>
      <c r="P7818" s="242"/>
      <c r="Q7818" s="179"/>
      <c r="R7818" s="179"/>
      <c r="S7818" s="179"/>
      <c r="T7818" s="179"/>
      <c r="U7818" s="179"/>
      <c r="V7818" s="179"/>
      <c r="W7818" s="179"/>
      <c r="X7818" s="179"/>
      <c r="Y7818" s="179"/>
      <c r="Z7818" s="179"/>
      <c r="AA7818" s="222"/>
      <c r="AB7818" s="222"/>
      <c r="AC7818" s="222"/>
      <c r="AD7818" s="179"/>
      <c r="AE7818" s="179"/>
      <c r="AF7818" s="179"/>
      <c r="AG7818" s="179"/>
      <c r="AH7818" s="179"/>
      <c r="AI7818" s="179"/>
      <c r="AJ7818" s="179"/>
    </row>
    <row r="7819" spans="2:36" x14ac:dyDescent="0.3">
      <c r="B7819" s="224">
        <v>789600</v>
      </c>
      <c r="C7819" s="209">
        <v>337012</v>
      </c>
      <c r="D7819" s="206">
        <f t="shared" si="782"/>
        <v>0.42681357649442758</v>
      </c>
      <c r="E7819" s="208">
        <f t="shared" si="783"/>
        <v>0.45</v>
      </c>
      <c r="F7819" s="207">
        <v>18535.66</v>
      </c>
      <c r="G7819" s="207">
        <v>26960.959999999999</v>
      </c>
      <c r="H7819" s="207">
        <v>30331.08</v>
      </c>
      <c r="I7819" s="214">
        <f t="shared" si="784"/>
        <v>318706</v>
      </c>
      <c r="J7819" s="211">
        <f t="shared" si="785"/>
        <v>0.40362968591691994</v>
      </c>
      <c r="K7819" s="212">
        <f t="shared" si="786"/>
        <v>0.45</v>
      </c>
      <c r="L7819" s="214">
        <f t="shared" si="787"/>
        <v>17528.830000000002</v>
      </c>
      <c r="M7819" s="213">
        <f t="shared" si="788"/>
        <v>25496.48</v>
      </c>
      <c r="N7819" s="213">
        <f t="shared" si="789"/>
        <v>28683.539999999997</v>
      </c>
      <c r="O7819" s="242">
        <f t="shared" si="790"/>
        <v>0.5152999999999156</v>
      </c>
      <c r="P7819" s="242"/>
      <c r="Q7819" s="179"/>
      <c r="R7819" s="179"/>
      <c r="S7819" s="179"/>
      <c r="T7819" s="179"/>
      <c r="U7819" s="179"/>
      <c r="V7819" s="179"/>
      <c r="W7819" s="179"/>
      <c r="X7819" s="179"/>
      <c r="Y7819" s="179"/>
      <c r="Z7819" s="179"/>
      <c r="AA7819" s="222"/>
      <c r="AB7819" s="222"/>
      <c r="AC7819" s="222"/>
      <c r="AD7819" s="179"/>
      <c r="AE7819" s="179"/>
      <c r="AF7819" s="179"/>
      <c r="AG7819" s="179"/>
      <c r="AH7819" s="179"/>
      <c r="AI7819" s="179"/>
      <c r="AJ7819" s="179"/>
    </row>
    <row r="7820" spans="2:36" x14ac:dyDescent="0.3">
      <c r="B7820" s="224">
        <v>789700</v>
      </c>
      <c r="C7820" s="209">
        <v>337057</v>
      </c>
      <c r="D7820" s="206">
        <f t="shared" si="782"/>
        <v>0.42681651259972142</v>
      </c>
      <c r="E7820" s="208">
        <f t="shared" si="783"/>
        <v>0.45</v>
      </c>
      <c r="F7820" s="207">
        <v>18538.13</v>
      </c>
      <c r="G7820" s="207">
        <v>26964.560000000001</v>
      </c>
      <c r="H7820" s="207">
        <v>30335.13</v>
      </c>
      <c r="I7820" s="214">
        <f t="shared" si="784"/>
        <v>318751</v>
      </c>
      <c r="J7820" s="211">
        <f t="shared" si="785"/>
        <v>0.40363555780676208</v>
      </c>
      <c r="K7820" s="212">
        <f t="shared" si="786"/>
        <v>0.45</v>
      </c>
      <c r="L7820" s="214">
        <f t="shared" si="787"/>
        <v>17531.305</v>
      </c>
      <c r="M7820" s="213">
        <f t="shared" si="788"/>
        <v>25500.080000000002</v>
      </c>
      <c r="N7820" s="213">
        <f t="shared" si="789"/>
        <v>28687.59</v>
      </c>
      <c r="O7820" s="242">
        <f t="shared" si="790"/>
        <v>0.51520000000007715</v>
      </c>
      <c r="P7820" s="242"/>
      <c r="Q7820" s="179"/>
      <c r="R7820" s="179"/>
      <c r="S7820" s="179"/>
      <c r="T7820" s="179"/>
      <c r="U7820" s="179"/>
      <c r="V7820" s="179"/>
      <c r="W7820" s="179"/>
      <c r="X7820" s="179"/>
      <c r="Y7820" s="179"/>
      <c r="Z7820" s="179"/>
      <c r="AA7820" s="222"/>
      <c r="AB7820" s="222"/>
      <c r="AC7820" s="222"/>
      <c r="AD7820" s="179"/>
      <c r="AE7820" s="179"/>
      <c r="AF7820" s="179"/>
      <c r="AG7820" s="179"/>
      <c r="AH7820" s="179"/>
      <c r="AI7820" s="179"/>
      <c r="AJ7820" s="179"/>
    </row>
    <row r="7821" spans="2:36" x14ac:dyDescent="0.3">
      <c r="B7821" s="224">
        <v>789800</v>
      </c>
      <c r="C7821" s="209">
        <v>337102</v>
      </c>
      <c r="D7821" s="206">
        <f t="shared" si="782"/>
        <v>0.42681944796150922</v>
      </c>
      <c r="E7821" s="208">
        <f t="shared" si="783"/>
        <v>0.45</v>
      </c>
      <c r="F7821" s="207">
        <v>18540.61</v>
      </c>
      <c r="G7821" s="207">
        <v>26968.16</v>
      </c>
      <c r="H7821" s="207">
        <v>30339.18</v>
      </c>
      <c r="I7821" s="214">
        <f t="shared" si="784"/>
        <v>318796</v>
      </c>
      <c r="J7821" s="211">
        <f t="shared" si="785"/>
        <v>0.40364142820967336</v>
      </c>
      <c r="K7821" s="212">
        <f t="shared" si="786"/>
        <v>0.45</v>
      </c>
      <c r="L7821" s="214">
        <f t="shared" si="787"/>
        <v>17533.78</v>
      </c>
      <c r="M7821" s="213">
        <f t="shared" si="788"/>
        <v>25503.68</v>
      </c>
      <c r="N7821" s="213">
        <f t="shared" si="789"/>
        <v>28691.64</v>
      </c>
      <c r="O7821" s="242">
        <f t="shared" si="790"/>
        <v>0.51529999999977005</v>
      </c>
      <c r="P7821" s="242"/>
      <c r="Q7821" s="179"/>
      <c r="R7821" s="179"/>
      <c r="S7821" s="179"/>
      <c r="T7821" s="179"/>
      <c r="U7821" s="179"/>
      <c r="V7821" s="179"/>
      <c r="W7821" s="179"/>
      <c r="X7821" s="179"/>
      <c r="Y7821" s="179"/>
      <c r="Z7821" s="179"/>
      <c r="AA7821" s="222"/>
      <c r="AB7821" s="222"/>
      <c r="AC7821" s="222"/>
      <c r="AD7821" s="179"/>
      <c r="AE7821" s="179"/>
      <c r="AF7821" s="179"/>
      <c r="AG7821" s="179"/>
      <c r="AH7821" s="179"/>
      <c r="AI7821" s="179"/>
      <c r="AJ7821" s="179"/>
    </row>
    <row r="7822" spans="2:36" x14ac:dyDescent="0.3">
      <c r="B7822" s="224">
        <v>789900</v>
      </c>
      <c r="C7822" s="209">
        <v>337147</v>
      </c>
      <c r="D7822" s="206">
        <f t="shared" si="782"/>
        <v>0.42682238258007343</v>
      </c>
      <c r="E7822" s="208">
        <f t="shared" si="783"/>
        <v>0.45</v>
      </c>
      <c r="F7822" s="207">
        <v>18543.080000000002</v>
      </c>
      <c r="G7822" s="207">
        <v>26971.759999999998</v>
      </c>
      <c r="H7822" s="207">
        <v>30343.23</v>
      </c>
      <c r="I7822" s="214">
        <f t="shared" si="784"/>
        <v>318841</v>
      </c>
      <c r="J7822" s="211">
        <f t="shared" si="785"/>
        <v>0.4036472971262185</v>
      </c>
      <c r="K7822" s="212">
        <f t="shared" si="786"/>
        <v>0.45</v>
      </c>
      <c r="L7822" s="214">
        <f t="shared" si="787"/>
        <v>17536.255000000001</v>
      </c>
      <c r="M7822" s="213">
        <f t="shared" si="788"/>
        <v>25507.279999999999</v>
      </c>
      <c r="N7822" s="213">
        <f t="shared" si="789"/>
        <v>28695.69</v>
      </c>
      <c r="O7822" s="242">
        <f t="shared" si="790"/>
        <v>0.51519999999996802</v>
      </c>
      <c r="P7822" s="242"/>
      <c r="Q7822" s="179"/>
      <c r="R7822" s="179"/>
      <c r="S7822" s="179"/>
      <c r="T7822" s="179"/>
      <c r="U7822" s="179"/>
      <c r="V7822" s="179"/>
      <c r="W7822" s="179"/>
      <c r="X7822" s="179"/>
      <c r="Y7822" s="179"/>
      <c r="Z7822" s="179"/>
      <c r="AA7822" s="222"/>
      <c r="AB7822" s="222"/>
      <c r="AC7822" s="222"/>
      <c r="AD7822" s="179"/>
      <c r="AE7822" s="179"/>
      <c r="AF7822" s="179"/>
      <c r="AG7822" s="179"/>
      <c r="AH7822" s="179"/>
      <c r="AI7822" s="179"/>
      <c r="AJ7822" s="179"/>
    </row>
    <row r="7823" spans="2:36" x14ac:dyDescent="0.3">
      <c r="B7823" s="224">
        <v>790000</v>
      </c>
      <c r="C7823" s="209">
        <v>337192</v>
      </c>
      <c r="D7823" s="206">
        <f t="shared" si="782"/>
        <v>0.42682531645569621</v>
      </c>
      <c r="E7823" s="208">
        <f t="shared" si="783"/>
        <v>0.45</v>
      </c>
      <c r="F7823" s="207">
        <v>18545.560000000001</v>
      </c>
      <c r="G7823" s="207">
        <v>26975.360000000001</v>
      </c>
      <c r="H7823" s="207">
        <v>30347.279999999999</v>
      </c>
      <c r="I7823" s="214">
        <f t="shared" si="784"/>
        <v>318886</v>
      </c>
      <c r="J7823" s="211">
        <f t="shared" si="785"/>
        <v>0.40365316455696204</v>
      </c>
      <c r="K7823" s="212">
        <f t="shared" si="786"/>
        <v>0.45</v>
      </c>
      <c r="L7823" s="214">
        <f t="shared" si="787"/>
        <v>17538.73</v>
      </c>
      <c r="M7823" s="213">
        <f t="shared" si="788"/>
        <v>25510.880000000001</v>
      </c>
      <c r="N7823" s="213">
        <f t="shared" si="789"/>
        <v>28699.739999999998</v>
      </c>
      <c r="O7823" s="242">
        <f t="shared" si="790"/>
        <v>0.51529999999966092</v>
      </c>
      <c r="P7823" s="242"/>
      <c r="Q7823" s="179"/>
      <c r="R7823" s="179"/>
      <c r="S7823" s="179"/>
      <c r="T7823" s="179"/>
      <c r="U7823" s="179"/>
      <c r="V7823" s="179"/>
      <c r="W7823" s="179"/>
      <c r="X7823" s="179"/>
      <c r="Y7823" s="179"/>
      <c r="Z7823" s="179"/>
      <c r="AA7823" s="222"/>
      <c r="AB7823" s="222"/>
      <c r="AC7823" s="222"/>
      <c r="AD7823" s="179"/>
      <c r="AE7823" s="179"/>
      <c r="AF7823" s="179"/>
      <c r="AG7823" s="179"/>
      <c r="AH7823" s="179"/>
      <c r="AI7823" s="179"/>
      <c r="AJ7823" s="179"/>
    </row>
    <row r="7824" spans="2:36" x14ac:dyDescent="0.3">
      <c r="B7824" s="224">
        <v>790100</v>
      </c>
      <c r="C7824" s="209">
        <v>337237</v>
      </c>
      <c r="D7824" s="206">
        <f t="shared" si="782"/>
        <v>0.42682824958865967</v>
      </c>
      <c r="E7824" s="208">
        <f t="shared" si="783"/>
        <v>0.45</v>
      </c>
      <c r="F7824" s="207">
        <v>18548.03</v>
      </c>
      <c r="G7824" s="207">
        <v>26978.959999999999</v>
      </c>
      <c r="H7824" s="207">
        <v>30351.33</v>
      </c>
      <c r="I7824" s="214">
        <f t="shared" si="784"/>
        <v>318931</v>
      </c>
      <c r="J7824" s="211">
        <f t="shared" si="785"/>
        <v>0.40365903050246804</v>
      </c>
      <c r="K7824" s="212">
        <f t="shared" si="786"/>
        <v>0.45</v>
      </c>
      <c r="L7824" s="214">
        <f t="shared" si="787"/>
        <v>17541.205000000002</v>
      </c>
      <c r="M7824" s="213">
        <f t="shared" si="788"/>
        <v>25514.48</v>
      </c>
      <c r="N7824" s="213">
        <f t="shared" si="789"/>
        <v>28703.789999999997</v>
      </c>
      <c r="O7824" s="242">
        <f t="shared" si="790"/>
        <v>0.51520000000044097</v>
      </c>
      <c r="P7824" s="242"/>
      <c r="Q7824" s="179"/>
      <c r="R7824" s="179"/>
      <c r="S7824" s="179"/>
      <c r="T7824" s="179"/>
      <c r="U7824" s="179"/>
      <c r="V7824" s="179"/>
      <c r="W7824" s="179"/>
      <c r="X7824" s="179"/>
      <c r="Y7824" s="179"/>
      <c r="Z7824" s="179"/>
      <c r="AA7824" s="222"/>
      <c r="AB7824" s="222"/>
      <c r="AC7824" s="222"/>
      <c r="AD7824" s="179"/>
      <c r="AE7824" s="179"/>
      <c r="AF7824" s="179"/>
      <c r="AG7824" s="179"/>
      <c r="AH7824" s="179"/>
      <c r="AI7824" s="179"/>
      <c r="AJ7824" s="179"/>
    </row>
    <row r="7825" spans="2:36" x14ac:dyDescent="0.3">
      <c r="B7825" s="224">
        <v>790200</v>
      </c>
      <c r="C7825" s="209">
        <v>337282</v>
      </c>
      <c r="D7825" s="206">
        <f t="shared" si="782"/>
        <v>0.42683118197924574</v>
      </c>
      <c r="E7825" s="208">
        <f t="shared" si="783"/>
        <v>0.45</v>
      </c>
      <c r="F7825" s="207">
        <v>18550.509999999998</v>
      </c>
      <c r="G7825" s="207">
        <v>26982.560000000001</v>
      </c>
      <c r="H7825" s="207">
        <v>30355.38</v>
      </c>
      <c r="I7825" s="214">
        <f t="shared" si="784"/>
        <v>318976</v>
      </c>
      <c r="J7825" s="211">
        <f t="shared" si="785"/>
        <v>0.40366489496330044</v>
      </c>
      <c r="K7825" s="212">
        <f t="shared" si="786"/>
        <v>0.45</v>
      </c>
      <c r="L7825" s="214">
        <f t="shared" si="787"/>
        <v>17543.68</v>
      </c>
      <c r="M7825" s="213">
        <f t="shared" si="788"/>
        <v>25518.080000000002</v>
      </c>
      <c r="N7825" s="213">
        <f t="shared" si="789"/>
        <v>28707.84</v>
      </c>
      <c r="O7825" s="242">
        <f t="shared" si="790"/>
        <v>0.51530000000013387</v>
      </c>
      <c r="P7825" s="242"/>
      <c r="Q7825" s="179"/>
      <c r="R7825" s="179"/>
      <c r="S7825" s="179"/>
      <c r="T7825" s="179"/>
      <c r="U7825" s="179"/>
      <c r="V7825" s="179"/>
      <c r="W7825" s="179"/>
      <c r="X7825" s="179"/>
      <c r="Y7825" s="179"/>
      <c r="Z7825" s="179"/>
      <c r="AA7825" s="222"/>
      <c r="AB7825" s="222"/>
      <c r="AC7825" s="222"/>
      <c r="AD7825" s="179"/>
      <c r="AE7825" s="179"/>
      <c r="AF7825" s="179"/>
      <c r="AG7825" s="179"/>
      <c r="AH7825" s="179"/>
      <c r="AI7825" s="179"/>
      <c r="AJ7825" s="179"/>
    </row>
    <row r="7826" spans="2:36" x14ac:dyDescent="0.3">
      <c r="B7826" s="224">
        <v>790300</v>
      </c>
      <c r="C7826" s="209">
        <v>337327</v>
      </c>
      <c r="D7826" s="206">
        <f t="shared" si="782"/>
        <v>0.42683411362773632</v>
      </c>
      <c r="E7826" s="208">
        <f t="shared" si="783"/>
        <v>0.45</v>
      </c>
      <c r="F7826" s="207">
        <v>18552.98</v>
      </c>
      <c r="G7826" s="207">
        <v>26986.16</v>
      </c>
      <c r="H7826" s="207">
        <v>30359.43</v>
      </c>
      <c r="I7826" s="214">
        <f t="shared" si="784"/>
        <v>319021</v>
      </c>
      <c r="J7826" s="211">
        <f t="shared" si="785"/>
        <v>0.40367075794002277</v>
      </c>
      <c r="K7826" s="212">
        <f t="shared" si="786"/>
        <v>0.45</v>
      </c>
      <c r="L7826" s="214">
        <f t="shared" si="787"/>
        <v>17546.154999999999</v>
      </c>
      <c r="M7826" s="213">
        <f t="shared" si="788"/>
        <v>25521.68</v>
      </c>
      <c r="N7826" s="213">
        <f t="shared" si="789"/>
        <v>28711.89</v>
      </c>
      <c r="O7826" s="242">
        <f t="shared" si="790"/>
        <v>0.51519999999974975</v>
      </c>
      <c r="P7826" s="242"/>
      <c r="Q7826" s="179"/>
      <c r="R7826" s="179"/>
      <c r="S7826" s="179"/>
      <c r="T7826" s="179"/>
      <c r="U7826" s="179"/>
      <c r="V7826" s="179"/>
      <c r="W7826" s="179"/>
      <c r="X7826" s="179"/>
      <c r="Y7826" s="179"/>
      <c r="Z7826" s="179"/>
      <c r="AA7826" s="222"/>
      <c r="AB7826" s="222"/>
      <c r="AC7826" s="222"/>
      <c r="AD7826" s="179"/>
      <c r="AE7826" s="179"/>
      <c r="AF7826" s="179"/>
      <c r="AG7826" s="179"/>
      <c r="AH7826" s="179"/>
      <c r="AI7826" s="179"/>
      <c r="AJ7826" s="179"/>
    </row>
    <row r="7827" spans="2:36" x14ac:dyDescent="0.3">
      <c r="B7827" s="224">
        <v>790400</v>
      </c>
      <c r="C7827" s="209">
        <v>337372</v>
      </c>
      <c r="D7827" s="206">
        <f t="shared" si="782"/>
        <v>0.42683704453441296</v>
      </c>
      <c r="E7827" s="208">
        <f t="shared" si="783"/>
        <v>0.45</v>
      </c>
      <c r="F7827" s="207">
        <v>18555.46</v>
      </c>
      <c r="G7827" s="207">
        <v>26989.759999999998</v>
      </c>
      <c r="H7827" s="207">
        <v>30363.48</v>
      </c>
      <c r="I7827" s="214">
        <f t="shared" si="784"/>
        <v>319066</v>
      </c>
      <c r="J7827" s="211">
        <f t="shared" si="785"/>
        <v>0.40367661943319838</v>
      </c>
      <c r="K7827" s="212">
        <f t="shared" si="786"/>
        <v>0.45</v>
      </c>
      <c r="L7827" s="214">
        <f t="shared" si="787"/>
        <v>17548.63</v>
      </c>
      <c r="M7827" s="213">
        <f t="shared" si="788"/>
        <v>25525.279999999999</v>
      </c>
      <c r="N7827" s="213">
        <f t="shared" si="789"/>
        <v>28715.94</v>
      </c>
      <c r="O7827" s="242">
        <f t="shared" si="790"/>
        <v>0.51530000000002474</v>
      </c>
      <c r="P7827" s="242"/>
      <c r="Q7827" s="179"/>
      <c r="R7827" s="179"/>
      <c r="S7827" s="179"/>
      <c r="T7827" s="179"/>
      <c r="U7827" s="179"/>
      <c r="V7827" s="179"/>
      <c r="W7827" s="179"/>
      <c r="X7827" s="179"/>
      <c r="Y7827" s="179"/>
      <c r="Z7827" s="179"/>
      <c r="AA7827" s="222"/>
      <c r="AB7827" s="222"/>
      <c r="AC7827" s="222"/>
      <c r="AD7827" s="179"/>
      <c r="AE7827" s="179"/>
      <c r="AF7827" s="179"/>
      <c r="AG7827" s="179"/>
      <c r="AH7827" s="179"/>
      <c r="AI7827" s="179"/>
      <c r="AJ7827" s="179"/>
    </row>
    <row r="7828" spans="2:36" x14ac:dyDescent="0.3">
      <c r="B7828" s="224">
        <v>790500</v>
      </c>
      <c r="C7828" s="209">
        <v>337417</v>
      </c>
      <c r="D7828" s="206">
        <f t="shared" si="782"/>
        <v>0.42683997469955726</v>
      </c>
      <c r="E7828" s="208">
        <f t="shared" si="783"/>
        <v>0.45</v>
      </c>
      <c r="F7828" s="207">
        <v>18557.93</v>
      </c>
      <c r="G7828" s="207">
        <v>26993.360000000001</v>
      </c>
      <c r="H7828" s="207">
        <v>30367.53</v>
      </c>
      <c r="I7828" s="214">
        <f t="shared" si="784"/>
        <v>319111</v>
      </c>
      <c r="J7828" s="211">
        <f t="shared" si="785"/>
        <v>0.40368247944339025</v>
      </c>
      <c r="K7828" s="212">
        <f t="shared" si="786"/>
        <v>0.45</v>
      </c>
      <c r="L7828" s="214">
        <f t="shared" si="787"/>
        <v>17551.105</v>
      </c>
      <c r="M7828" s="213">
        <f t="shared" si="788"/>
        <v>25528.880000000001</v>
      </c>
      <c r="N7828" s="213">
        <f t="shared" si="789"/>
        <v>28719.989999999998</v>
      </c>
      <c r="O7828" s="242">
        <f t="shared" si="790"/>
        <v>0.51519999999964061</v>
      </c>
      <c r="P7828" s="242"/>
      <c r="Q7828" s="179"/>
      <c r="R7828" s="179"/>
      <c r="S7828" s="179"/>
      <c r="T7828" s="179"/>
      <c r="U7828" s="179"/>
      <c r="V7828" s="179"/>
      <c r="W7828" s="179"/>
      <c r="X7828" s="179"/>
      <c r="Y7828" s="179"/>
      <c r="Z7828" s="179"/>
      <c r="AA7828" s="222"/>
      <c r="AB7828" s="222"/>
      <c r="AC7828" s="222"/>
      <c r="AD7828" s="179"/>
      <c r="AE7828" s="179"/>
      <c r="AF7828" s="179"/>
      <c r="AG7828" s="179"/>
      <c r="AH7828" s="179"/>
      <c r="AI7828" s="179"/>
      <c r="AJ7828" s="179"/>
    </row>
    <row r="7829" spans="2:36" x14ac:dyDescent="0.3">
      <c r="B7829" s="224">
        <v>790600</v>
      </c>
      <c r="C7829" s="209">
        <v>337462</v>
      </c>
      <c r="D7829" s="206">
        <f t="shared" si="782"/>
        <v>0.42684290412345055</v>
      </c>
      <c r="E7829" s="208">
        <f t="shared" si="783"/>
        <v>0.45</v>
      </c>
      <c r="F7829" s="207">
        <v>18560.41</v>
      </c>
      <c r="G7829" s="207">
        <v>26996.959999999999</v>
      </c>
      <c r="H7829" s="207">
        <v>30371.58</v>
      </c>
      <c r="I7829" s="214">
        <f t="shared" si="784"/>
        <v>319156</v>
      </c>
      <c r="J7829" s="211">
        <f t="shared" si="785"/>
        <v>0.40368833797116116</v>
      </c>
      <c r="K7829" s="212">
        <f t="shared" si="786"/>
        <v>0.45</v>
      </c>
      <c r="L7829" s="214">
        <f t="shared" si="787"/>
        <v>17553.580000000002</v>
      </c>
      <c r="M7829" s="213">
        <f t="shared" si="788"/>
        <v>25532.48</v>
      </c>
      <c r="N7829" s="213">
        <f t="shared" si="789"/>
        <v>28724.039999999997</v>
      </c>
      <c r="O7829" s="242">
        <f t="shared" si="790"/>
        <v>0.5152999999999156</v>
      </c>
      <c r="P7829" s="242"/>
      <c r="Q7829" s="179"/>
      <c r="R7829" s="179"/>
      <c r="S7829" s="179"/>
      <c r="T7829" s="179"/>
      <c r="U7829" s="179"/>
      <c r="V7829" s="179"/>
      <c r="W7829" s="179"/>
      <c r="X7829" s="179"/>
      <c r="Y7829" s="179"/>
      <c r="Z7829" s="179"/>
      <c r="AA7829" s="222"/>
      <c r="AB7829" s="222"/>
      <c r="AC7829" s="222"/>
      <c r="AD7829" s="179"/>
      <c r="AE7829" s="179"/>
      <c r="AF7829" s="179"/>
      <c r="AG7829" s="179"/>
      <c r="AH7829" s="179"/>
      <c r="AI7829" s="179"/>
      <c r="AJ7829" s="179"/>
    </row>
    <row r="7830" spans="2:36" x14ac:dyDescent="0.3">
      <c r="B7830" s="224">
        <v>790700</v>
      </c>
      <c r="C7830" s="209">
        <v>337507</v>
      </c>
      <c r="D7830" s="206">
        <f t="shared" si="782"/>
        <v>0.42684583280637411</v>
      </c>
      <c r="E7830" s="208">
        <f t="shared" si="783"/>
        <v>0.45</v>
      </c>
      <c r="F7830" s="207">
        <v>18562.88</v>
      </c>
      <c r="G7830" s="207">
        <v>27000.560000000001</v>
      </c>
      <c r="H7830" s="207">
        <v>30375.63</v>
      </c>
      <c r="I7830" s="214">
        <f t="shared" si="784"/>
        <v>319201</v>
      </c>
      <c r="J7830" s="211">
        <f t="shared" si="785"/>
        <v>0.40369419501707349</v>
      </c>
      <c r="K7830" s="212">
        <f t="shared" si="786"/>
        <v>0.45</v>
      </c>
      <c r="L7830" s="214">
        <f t="shared" si="787"/>
        <v>17556.055</v>
      </c>
      <c r="M7830" s="213">
        <f t="shared" si="788"/>
        <v>25536.080000000002</v>
      </c>
      <c r="N7830" s="213">
        <f t="shared" si="789"/>
        <v>28728.09</v>
      </c>
      <c r="O7830" s="242">
        <f t="shared" si="790"/>
        <v>0.51520000000007715</v>
      </c>
      <c r="P7830" s="242"/>
      <c r="Q7830" s="179"/>
      <c r="R7830" s="179"/>
      <c r="S7830" s="179"/>
      <c r="T7830" s="179"/>
      <c r="U7830" s="179"/>
      <c r="V7830" s="179"/>
      <c r="W7830" s="179"/>
      <c r="X7830" s="179"/>
      <c r="Y7830" s="179"/>
      <c r="Z7830" s="179"/>
      <c r="AA7830" s="222"/>
      <c r="AB7830" s="222"/>
      <c r="AC7830" s="222"/>
      <c r="AD7830" s="179"/>
      <c r="AE7830" s="179"/>
      <c r="AF7830" s="179"/>
      <c r="AG7830" s="179"/>
      <c r="AH7830" s="179"/>
      <c r="AI7830" s="179"/>
      <c r="AJ7830" s="179"/>
    </row>
    <row r="7831" spans="2:36" x14ac:dyDescent="0.3">
      <c r="B7831" s="224">
        <v>790800</v>
      </c>
      <c r="C7831" s="209">
        <v>337552</v>
      </c>
      <c r="D7831" s="206">
        <f t="shared" si="782"/>
        <v>0.426848760748609</v>
      </c>
      <c r="E7831" s="208">
        <f t="shared" si="783"/>
        <v>0.45</v>
      </c>
      <c r="F7831" s="207">
        <v>18565.36</v>
      </c>
      <c r="G7831" s="207">
        <v>27004.16</v>
      </c>
      <c r="H7831" s="207">
        <v>30379.68</v>
      </c>
      <c r="I7831" s="214">
        <f t="shared" si="784"/>
        <v>319246</v>
      </c>
      <c r="J7831" s="211">
        <f t="shared" si="785"/>
        <v>0.40370005058168945</v>
      </c>
      <c r="K7831" s="212">
        <f t="shared" si="786"/>
        <v>0.45</v>
      </c>
      <c r="L7831" s="214">
        <f t="shared" si="787"/>
        <v>17558.53</v>
      </c>
      <c r="M7831" s="213">
        <f t="shared" si="788"/>
        <v>25539.68</v>
      </c>
      <c r="N7831" s="213">
        <f t="shared" si="789"/>
        <v>28732.14</v>
      </c>
      <c r="O7831" s="242">
        <f t="shared" si="790"/>
        <v>0.51529999999977005</v>
      </c>
      <c r="P7831" s="242"/>
      <c r="Q7831" s="179"/>
      <c r="R7831" s="179"/>
      <c r="S7831" s="179"/>
      <c r="T7831" s="179"/>
      <c r="U7831" s="179"/>
      <c r="V7831" s="179"/>
      <c r="W7831" s="179"/>
      <c r="X7831" s="179"/>
      <c r="Y7831" s="179"/>
      <c r="Z7831" s="179"/>
      <c r="AA7831" s="222"/>
      <c r="AB7831" s="222"/>
      <c r="AC7831" s="222"/>
      <c r="AD7831" s="179"/>
      <c r="AE7831" s="179"/>
      <c r="AF7831" s="179"/>
      <c r="AG7831" s="179"/>
      <c r="AH7831" s="179"/>
      <c r="AI7831" s="179"/>
      <c r="AJ7831" s="179"/>
    </row>
    <row r="7832" spans="2:36" x14ac:dyDescent="0.3">
      <c r="B7832" s="224">
        <v>790900</v>
      </c>
      <c r="C7832" s="209">
        <v>337597</v>
      </c>
      <c r="D7832" s="206">
        <f t="shared" ref="D7832:D7895" si="791">C7832/B7832</f>
        <v>0.42685168795043621</v>
      </c>
      <c r="E7832" s="208">
        <f t="shared" ref="E7832:E7895" si="792">(C7832-C7831)/(B7832-B7831)</f>
        <v>0.45</v>
      </c>
      <c r="F7832" s="207">
        <v>18567.830000000002</v>
      </c>
      <c r="G7832" s="207">
        <v>27007.759999999998</v>
      </c>
      <c r="H7832" s="207">
        <v>30383.73</v>
      </c>
      <c r="I7832" s="214">
        <f t="shared" si="784"/>
        <v>319291</v>
      </c>
      <c r="J7832" s="211">
        <f t="shared" si="785"/>
        <v>0.40370590466557088</v>
      </c>
      <c r="K7832" s="212">
        <f t="shared" si="786"/>
        <v>0.45</v>
      </c>
      <c r="L7832" s="214">
        <f t="shared" si="787"/>
        <v>17561.005000000001</v>
      </c>
      <c r="M7832" s="213">
        <f t="shared" si="788"/>
        <v>25543.279999999999</v>
      </c>
      <c r="N7832" s="213">
        <f t="shared" si="789"/>
        <v>28736.19</v>
      </c>
      <c r="O7832" s="242">
        <f t="shared" si="790"/>
        <v>0.51519999999996802</v>
      </c>
      <c r="P7832" s="242"/>
      <c r="Q7832" s="179"/>
      <c r="R7832" s="179"/>
      <c r="S7832" s="179"/>
      <c r="T7832" s="179"/>
      <c r="U7832" s="179"/>
      <c r="V7832" s="179"/>
      <c r="W7832" s="179"/>
      <c r="X7832" s="179"/>
      <c r="Y7832" s="179"/>
      <c r="Z7832" s="179"/>
      <c r="AA7832" s="222"/>
      <c r="AB7832" s="222"/>
      <c r="AC7832" s="222"/>
      <c r="AD7832" s="179"/>
      <c r="AE7832" s="179"/>
      <c r="AF7832" s="179"/>
      <c r="AG7832" s="179"/>
      <c r="AH7832" s="179"/>
      <c r="AI7832" s="179"/>
      <c r="AJ7832" s="179"/>
    </row>
    <row r="7833" spans="2:36" x14ac:dyDescent="0.3">
      <c r="B7833" s="224">
        <v>791000</v>
      </c>
      <c r="C7833" s="209">
        <v>337642</v>
      </c>
      <c r="D7833" s="206">
        <f t="shared" si="791"/>
        <v>0.42685461441213651</v>
      </c>
      <c r="E7833" s="208">
        <f t="shared" si="792"/>
        <v>0.45</v>
      </c>
      <c r="F7833" s="207">
        <v>18570.310000000001</v>
      </c>
      <c r="G7833" s="207">
        <v>27011.360000000001</v>
      </c>
      <c r="H7833" s="207">
        <v>30387.78</v>
      </c>
      <c r="I7833" s="214">
        <f t="shared" si="784"/>
        <v>319336</v>
      </c>
      <c r="J7833" s="211">
        <f t="shared" si="785"/>
        <v>0.40371175726927938</v>
      </c>
      <c r="K7833" s="212">
        <f t="shared" si="786"/>
        <v>0.45</v>
      </c>
      <c r="L7833" s="214">
        <f t="shared" si="787"/>
        <v>17563.48</v>
      </c>
      <c r="M7833" s="213">
        <f t="shared" si="788"/>
        <v>25546.880000000001</v>
      </c>
      <c r="N7833" s="213">
        <f t="shared" si="789"/>
        <v>28740.239999999998</v>
      </c>
      <c r="O7833" s="242">
        <f t="shared" si="790"/>
        <v>0.51529999999966092</v>
      </c>
      <c r="P7833" s="242"/>
      <c r="Q7833" s="179"/>
      <c r="R7833" s="179"/>
      <c r="S7833" s="179"/>
      <c r="T7833" s="179"/>
      <c r="U7833" s="179"/>
      <c r="V7833" s="179"/>
      <c r="W7833" s="179"/>
      <c r="X7833" s="179"/>
      <c r="Y7833" s="179"/>
      <c r="Z7833" s="179"/>
      <c r="AA7833" s="222"/>
      <c r="AB7833" s="222"/>
      <c r="AC7833" s="222"/>
      <c r="AD7833" s="179"/>
      <c r="AE7833" s="179"/>
      <c r="AF7833" s="179"/>
      <c r="AG7833" s="179"/>
      <c r="AH7833" s="179"/>
      <c r="AI7833" s="179"/>
      <c r="AJ7833" s="179"/>
    </row>
    <row r="7834" spans="2:36" x14ac:dyDescent="0.3">
      <c r="B7834" s="224">
        <v>791100</v>
      </c>
      <c r="C7834" s="209">
        <v>337687</v>
      </c>
      <c r="D7834" s="206">
        <f t="shared" si="791"/>
        <v>0.42685754013399063</v>
      </c>
      <c r="E7834" s="208">
        <f t="shared" si="792"/>
        <v>0.45</v>
      </c>
      <c r="F7834" s="207">
        <v>18572.78</v>
      </c>
      <c r="G7834" s="207">
        <v>27014.959999999999</v>
      </c>
      <c r="H7834" s="207">
        <v>30391.83</v>
      </c>
      <c r="I7834" s="214">
        <f t="shared" si="784"/>
        <v>319381</v>
      </c>
      <c r="J7834" s="211">
        <f t="shared" si="785"/>
        <v>0.40371760839337634</v>
      </c>
      <c r="K7834" s="212">
        <f t="shared" si="786"/>
        <v>0.45</v>
      </c>
      <c r="L7834" s="214">
        <f t="shared" si="787"/>
        <v>17565.955000000002</v>
      </c>
      <c r="M7834" s="213">
        <f t="shared" si="788"/>
        <v>25550.48</v>
      </c>
      <c r="N7834" s="213">
        <f t="shared" si="789"/>
        <v>28744.289999999997</v>
      </c>
      <c r="O7834" s="242">
        <f t="shared" si="790"/>
        <v>0.51520000000044097</v>
      </c>
      <c r="P7834" s="242"/>
      <c r="Q7834" s="179"/>
      <c r="R7834" s="179"/>
      <c r="S7834" s="179"/>
      <c r="T7834" s="179"/>
      <c r="U7834" s="179"/>
      <c r="V7834" s="179"/>
      <c r="W7834" s="179"/>
      <c r="X7834" s="179"/>
      <c r="Y7834" s="179"/>
      <c r="Z7834" s="179"/>
      <c r="AA7834" s="222"/>
      <c r="AB7834" s="222"/>
      <c r="AC7834" s="222"/>
      <c r="AD7834" s="179"/>
      <c r="AE7834" s="179"/>
      <c r="AF7834" s="179"/>
      <c r="AG7834" s="179"/>
      <c r="AH7834" s="179"/>
      <c r="AI7834" s="179"/>
      <c r="AJ7834" s="179"/>
    </row>
    <row r="7835" spans="2:36" x14ac:dyDescent="0.3">
      <c r="B7835" s="224">
        <v>791200</v>
      </c>
      <c r="C7835" s="209">
        <v>337732</v>
      </c>
      <c r="D7835" s="206">
        <f t="shared" si="791"/>
        <v>0.42686046511627906</v>
      </c>
      <c r="E7835" s="208">
        <f t="shared" si="792"/>
        <v>0.45</v>
      </c>
      <c r="F7835" s="207">
        <v>18575.259999999998</v>
      </c>
      <c r="G7835" s="207">
        <v>27018.560000000001</v>
      </c>
      <c r="H7835" s="207">
        <v>30395.88</v>
      </c>
      <c r="I7835" s="214">
        <f t="shared" si="784"/>
        <v>319426</v>
      </c>
      <c r="J7835" s="211">
        <f t="shared" si="785"/>
        <v>0.40372345803842263</v>
      </c>
      <c r="K7835" s="212">
        <f t="shared" si="786"/>
        <v>0.45</v>
      </c>
      <c r="L7835" s="214">
        <f t="shared" si="787"/>
        <v>17568.43</v>
      </c>
      <c r="M7835" s="213">
        <f t="shared" si="788"/>
        <v>25554.080000000002</v>
      </c>
      <c r="N7835" s="213">
        <f t="shared" si="789"/>
        <v>28748.34</v>
      </c>
      <c r="O7835" s="242">
        <f t="shared" si="790"/>
        <v>0.51530000000013387</v>
      </c>
      <c r="P7835" s="242"/>
      <c r="Q7835" s="179"/>
      <c r="R7835" s="179"/>
      <c r="S7835" s="179"/>
      <c r="T7835" s="179"/>
      <c r="U7835" s="179"/>
      <c r="V7835" s="179"/>
      <c r="W7835" s="179"/>
      <c r="X7835" s="179"/>
      <c r="Y7835" s="179"/>
      <c r="Z7835" s="179"/>
      <c r="AA7835" s="222"/>
      <c r="AB7835" s="222"/>
      <c r="AC7835" s="222"/>
      <c r="AD7835" s="179"/>
      <c r="AE7835" s="179"/>
      <c r="AF7835" s="179"/>
      <c r="AG7835" s="179"/>
      <c r="AH7835" s="179"/>
      <c r="AI7835" s="179"/>
      <c r="AJ7835" s="179"/>
    </row>
    <row r="7836" spans="2:36" x14ac:dyDescent="0.3">
      <c r="B7836" s="224">
        <v>791300</v>
      </c>
      <c r="C7836" s="209">
        <v>337777</v>
      </c>
      <c r="D7836" s="206">
        <f t="shared" si="791"/>
        <v>0.4268633893592822</v>
      </c>
      <c r="E7836" s="208">
        <f t="shared" si="792"/>
        <v>0.45</v>
      </c>
      <c r="F7836" s="207">
        <v>18577.73</v>
      </c>
      <c r="G7836" s="207">
        <v>27022.16</v>
      </c>
      <c r="H7836" s="207">
        <v>30399.93</v>
      </c>
      <c r="I7836" s="214">
        <f t="shared" si="784"/>
        <v>319471</v>
      </c>
      <c r="J7836" s="211">
        <f t="shared" si="785"/>
        <v>0.40372930620497915</v>
      </c>
      <c r="K7836" s="212">
        <f t="shared" si="786"/>
        <v>0.45</v>
      </c>
      <c r="L7836" s="214">
        <f t="shared" si="787"/>
        <v>17570.904999999999</v>
      </c>
      <c r="M7836" s="213">
        <f t="shared" si="788"/>
        <v>25557.68</v>
      </c>
      <c r="N7836" s="213">
        <f t="shared" si="789"/>
        <v>28752.39</v>
      </c>
      <c r="O7836" s="242">
        <f t="shared" si="790"/>
        <v>0.51519999999974975</v>
      </c>
      <c r="P7836" s="242"/>
      <c r="Q7836" s="179"/>
      <c r="R7836" s="179"/>
      <c r="S7836" s="179"/>
      <c r="T7836" s="179"/>
      <c r="U7836" s="179"/>
      <c r="V7836" s="179"/>
      <c r="W7836" s="179"/>
      <c r="X7836" s="179"/>
      <c r="Y7836" s="179"/>
      <c r="Z7836" s="179"/>
      <c r="AA7836" s="222"/>
      <c r="AB7836" s="222"/>
      <c r="AC7836" s="222"/>
      <c r="AD7836" s="179"/>
      <c r="AE7836" s="179"/>
      <c r="AF7836" s="179"/>
      <c r="AG7836" s="179"/>
      <c r="AH7836" s="179"/>
      <c r="AI7836" s="179"/>
      <c r="AJ7836" s="179"/>
    </row>
    <row r="7837" spans="2:36" x14ac:dyDescent="0.3">
      <c r="B7837" s="224">
        <v>791400</v>
      </c>
      <c r="C7837" s="209">
        <v>337822</v>
      </c>
      <c r="D7837" s="206">
        <f t="shared" si="791"/>
        <v>0.42686631286328025</v>
      </c>
      <c r="E7837" s="208">
        <f t="shared" si="792"/>
        <v>0.45</v>
      </c>
      <c r="F7837" s="207">
        <v>18580.21</v>
      </c>
      <c r="G7837" s="207">
        <v>27025.759999999998</v>
      </c>
      <c r="H7837" s="207">
        <v>30403.98</v>
      </c>
      <c r="I7837" s="214">
        <f t="shared" si="784"/>
        <v>319516</v>
      </c>
      <c r="J7837" s="211">
        <f t="shared" si="785"/>
        <v>0.40373515289360629</v>
      </c>
      <c r="K7837" s="212">
        <f t="shared" si="786"/>
        <v>0.45</v>
      </c>
      <c r="L7837" s="214">
        <f t="shared" si="787"/>
        <v>17573.38</v>
      </c>
      <c r="M7837" s="213">
        <f t="shared" si="788"/>
        <v>25561.279999999999</v>
      </c>
      <c r="N7837" s="213">
        <f t="shared" si="789"/>
        <v>28756.44</v>
      </c>
      <c r="O7837" s="242">
        <f t="shared" si="790"/>
        <v>0.51530000000002474</v>
      </c>
      <c r="P7837" s="242"/>
      <c r="Q7837" s="179"/>
      <c r="R7837" s="179"/>
      <c r="S7837" s="179"/>
      <c r="T7837" s="179"/>
      <c r="U7837" s="179"/>
      <c r="V7837" s="179"/>
      <c r="W7837" s="179"/>
      <c r="X7837" s="179"/>
      <c r="Y7837" s="179"/>
      <c r="Z7837" s="179"/>
      <c r="AA7837" s="222"/>
      <c r="AB7837" s="222"/>
      <c r="AC7837" s="222"/>
      <c r="AD7837" s="179"/>
      <c r="AE7837" s="179"/>
      <c r="AF7837" s="179"/>
      <c r="AG7837" s="179"/>
      <c r="AH7837" s="179"/>
      <c r="AI7837" s="179"/>
      <c r="AJ7837" s="179"/>
    </row>
    <row r="7838" spans="2:36" x14ac:dyDescent="0.3">
      <c r="B7838" s="224">
        <v>791500</v>
      </c>
      <c r="C7838" s="209">
        <v>337867</v>
      </c>
      <c r="D7838" s="206">
        <f t="shared" si="791"/>
        <v>0.42686923562855339</v>
      </c>
      <c r="E7838" s="208">
        <f t="shared" si="792"/>
        <v>0.45</v>
      </c>
      <c r="F7838" s="207">
        <v>18582.68</v>
      </c>
      <c r="G7838" s="207">
        <v>27029.360000000001</v>
      </c>
      <c r="H7838" s="207">
        <v>30408.03</v>
      </c>
      <c r="I7838" s="214">
        <f t="shared" si="784"/>
        <v>319561</v>
      </c>
      <c r="J7838" s="211">
        <f t="shared" si="785"/>
        <v>0.40374099810486419</v>
      </c>
      <c r="K7838" s="212">
        <f t="shared" si="786"/>
        <v>0.45</v>
      </c>
      <c r="L7838" s="214">
        <f t="shared" si="787"/>
        <v>17575.855</v>
      </c>
      <c r="M7838" s="213">
        <f t="shared" si="788"/>
        <v>25564.880000000001</v>
      </c>
      <c r="N7838" s="213">
        <f t="shared" si="789"/>
        <v>28760.489999999998</v>
      </c>
      <c r="O7838" s="242">
        <f t="shared" si="790"/>
        <v>0.51519999999964061</v>
      </c>
      <c r="P7838" s="242"/>
      <c r="Q7838" s="179"/>
      <c r="R7838" s="179"/>
      <c r="S7838" s="179"/>
      <c r="T7838" s="179"/>
      <c r="U7838" s="179"/>
      <c r="V7838" s="179"/>
      <c r="W7838" s="179"/>
      <c r="X7838" s="179"/>
      <c r="Y7838" s="179"/>
      <c r="Z7838" s="179"/>
      <c r="AA7838" s="222"/>
      <c r="AB7838" s="222"/>
      <c r="AC7838" s="222"/>
      <c r="AD7838" s="179"/>
      <c r="AE7838" s="179"/>
      <c r="AF7838" s="179"/>
      <c r="AG7838" s="179"/>
      <c r="AH7838" s="179"/>
      <c r="AI7838" s="179"/>
      <c r="AJ7838" s="179"/>
    </row>
    <row r="7839" spans="2:36" x14ac:dyDescent="0.3">
      <c r="B7839" s="224">
        <v>791600</v>
      </c>
      <c r="C7839" s="209">
        <v>337912</v>
      </c>
      <c r="D7839" s="206">
        <f t="shared" si="791"/>
        <v>0.4268721576553815</v>
      </c>
      <c r="E7839" s="208">
        <f t="shared" si="792"/>
        <v>0.45</v>
      </c>
      <c r="F7839" s="207">
        <v>18585.16</v>
      </c>
      <c r="G7839" s="207">
        <v>27032.959999999999</v>
      </c>
      <c r="H7839" s="207">
        <v>30412.080000000002</v>
      </c>
      <c r="I7839" s="214">
        <f t="shared" si="784"/>
        <v>319606</v>
      </c>
      <c r="J7839" s="211">
        <f t="shared" si="785"/>
        <v>0.40374684183931281</v>
      </c>
      <c r="K7839" s="212">
        <f t="shared" si="786"/>
        <v>0.45</v>
      </c>
      <c r="L7839" s="214">
        <f t="shared" si="787"/>
        <v>17578.330000000002</v>
      </c>
      <c r="M7839" s="213">
        <f t="shared" si="788"/>
        <v>25568.48</v>
      </c>
      <c r="N7839" s="213">
        <f t="shared" si="789"/>
        <v>28764.539999999997</v>
      </c>
      <c r="O7839" s="242">
        <f t="shared" si="790"/>
        <v>0.5152999999999156</v>
      </c>
      <c r="P7839" s="242"/>
      <c r="Q7839" s="179"/>
      <c r="R7839" s="179"/>
      <c r="S7839" s="179"/>
      <c r="T7839" s="179"/>
      <c r="U7839" s="179"/>
      <c r="V7839" s="179"/>
      <c r="W7839" s="179"/>
      <c r="X7839" s="179"/>
      <c r="Y7839" s="179"/>
      <c r="Z7839" s="179"/>
      <c r="AA7839" s="222"/>
      <c r="AB7839" s="222"/>
      <c r="AC7839" s="222"/>
      <c r="AD7839" s="179"/>
      <c r="AE7839" s="179"/>
      <c r="AF7839" s="179"/>
      <c r="AG7839" s="179"/>
      <c r="AH7839" s="179"/>
      <c r="AI7839" s="179"/>
      <c r="AJ7839" s="179"/>
    </row>
    <row r="7840" spans="2:36" x14ac:dyDescent="0.3">
      <c r="B7840" s="224">
        <v>791700</v>
      </c>
      <c r="C7840" s="209">
        <v>337957</v>
      </c>
      <c r="D7840" s="206">
        <f t="shared" si="791"/>
        <v>0.42687507894404447</v>
      </c>
      <c r="E7840" s="208">
        <f t="shared" si="792"/>
        <v>0.45</v>
      </c>
      <c r="F7840" s="207">
        <v>18587.63</v>
      </c>
      <c r="G7840" s="207">
        <v>27036.560000000001</v>
      </c>
      <c r="H7840" s="207">
        <v>30416.13</v>
      </c>
      <c r="I7840" s="214">
        <f t="shared" si="784"/>
        <v>319651</v>
      </c>
      <c r="J7840" s="211">
        <f t="shared" si="785"/>
        <v>0.40375268409751169</v>
      </c>
      <c r="K7840" s="212">
        <f t="shared" si="786"/>
        <v>0.45</v>
      </c>
      <c r="L7840" s="214">
        <f t="shared" si="787"/>
        <v>17580.805</v>
      </c>
      <c r="M7840" s="213">
        <f t="shared" si="788"/>
        <v>25572.080000000002</v>
      </c>
      <c r="N7840" s="213">
        <f t="shared" si="789"/>
        <v>28768.59</v>
      </c>
      <c r="O7840" s="242">
        <f t="shared" si="790"/>
        <v>0.51520000000007715</v>
      </c>
      <c r="P7840" s="242"/>
      <c r="Q7840" s="179"/>
      <c r="R7840" s="179"/>
      <c r="S7840" s="179"/>
      <c r="T7840" s="179"/>
      <c r="U7840" s="179"/>
      <c r="V7840" s="179"/>
      <c r="W7840" s="179"/>
      <c r="X7840" s="179"/>
      <c r="Y7840" s="179"/>
      <c r="Z7840" s="179"/>
      <c r="AA7840" s="222"/>
      <c r="AB7840" s="222"/>
      <c r="AC7840" s="222"/>
      <c r="AD7840" s="179"/>
      <c r="AE7840" s="179"/>
      <c r="AF7840" s="179"/>
      <c r="AG7840" s="179"/>
      <c r="AH7840" s="179"/>
      <c r="AI7840" s="179"/>
      <c r="AJ7840" s="179"/>
    </row>
    <row r="7841" spans="2:36" x14ac:dyDescent="0.3">
      <c r="B7841" s="224">
        <v>791800</v>
      </c>
      <c r="C7841" s="209">
        <v>338002</v>
      </c>
      <c r="D7841" s="206">
        <f t="shared" si="791"/>
        <v>0.42687799949482191</v>
      </c>
      <c r="E7841" s="208">
        <f t="shared" si="792"/>
        <v>0.45</v>
      </c>
      <c r="F7841" s="207">
        <v>18590.11</v>
      </c>
      <c r="G7841" s="207">
        <v>27040.16</v>
      </c>
      <c r="H7841" s="207">
        <v>30420.18</v>
      </c>
      <c r="I7841" s="214">
        <f t="shared" si="784"/>
        <v>319696</v>
      </c>
      <c r="J7841" s="211">
        <f t="shared" si="785"/>
        <v>0.40375852488002023</v>
      </c>
      <c r="K7841" s="212">
        <f t="shared" si="786"/>
        <v>0.45</v>
      </c>
      <c r="L7841" s="214">
        <f t="shared" si="787"/>
        <v>17583.28</v>
      </c>
      <c r="M7841" s="213">
        <f t="shared" si="788"/>
        <v>25575.68</v>
      </c>
      <c r="N7841" s="213">
        <f t="shared" si="789"/>
        <v>28772.639999999999</v>
      </c>
      <c r="O7841" s="242">
        <f t="shared" si="790"/>
        <v>0.51529999999977005</v>
      </c>
      <c r="P7841" s="242"/>
      <c r="Q7841" s="179"/>
      <c r="R7841" s="179"/>
      <c r="S7841" s="179"/>
      <c r="T7841" s="179"/>
      <c r="U7841" s="179"/>
      <c r="V7841" s="179"/>
      <c r="W7841" s="179"/>
      <c r="X7841" s="179"/>
      <c r="Y7841" s="179"/>
      <c r="Z7841" s="179"/>
      <c r="AA7841" s="222"/>
      <c r="AB7841" s="222"/>
      <c r="AC7841" s="222"/>
      <c r="AD7841" s="179"/>
      <c r="AE7841" s="179"/>
      <c r="AF7841" s="179"/>
      <c r="AG7841" s="179"/>
      <c r="AH7841" s="179"/>
      <c r="AI7841" s="179"/>
      <c r="AJ7841" s="179"/>
    </row>
    <row r="7842" spans="2:36" x14ac:dyDescent="0.3">
      <c r="B7842" s="224">
        <v>791900</v>
      </c>
      <c r="C7842" s="209">
        <v>338047</v>
      </c>
      <c r="D7842" s="206">
        <f t="shared" si="791"/>
        <v>0.42688091930799343</v>
      </c>
      <c r="E7842" s="208">
        <f t="shared" si="792"/>
        <v>0.45</v>
      </c>
      <c r="F7842" s="207">
        <v>18592.580000000002</v>
      </c>
      <c r="G7842" s="207">
        <v>27043.759999999998</v>
      </c>
      <c r="H7842" s="207">
        <v>30424.23</v>
      </c>
      <c r="I7842" s="214">
        <f t="shared" si="784"/>
        <v>319741</v>
      </c>
      <c r="J7842" s="211">
        <f t="shared" si="785"/>
        <v>0.40376436418739742</v>
      </c>
      <c r="K7842" s="212">
        <f t="shared" si="786"/>
        <v>0.45</v>
      </c>
      <c r="L7842" s="214">
        <f t="shared" si="787"/>
        <v>17585.755000000001</v>
      </c>
      <c r="M7842" s="213">
        <f t="shared" si="788"/>
        <v>25579.279999999999</v>
      </c>
      <c r="N7842" s="213">
        <f t="shared" si="789"/>
        <v>28776.69</v>
      </c>
      <c r="O7842" s="242">
        <f t="shared" si="790"/>
        <v>0.51519999999996802</v>
      </c>
      <c r="P7842" s="242"/>
      <c r="Q7842" s="179"/>
      <c r="R7842" s="179"/>
      <c r="S7842" s="179"/>
      <c r="T7842" s="179"/>
      <c r="U7842" s="179"/>
      <c r="V7842" s="179"/>
      <c r="W7842" s="179"/>
      <c r="X7842" s="179"/>
      <c r="Y7842" s="179"/>
      <c r="Z7842" s="179"/>
      <c r="AA7842" s="222"/>
      <c r="AB7842" s="222"/>
      <c r="AC7842" s="222"/>
      <c r="AD7842" s="179"/>
      <c r="AE7842" s="179"/>
      <c r="AF7842" s="179"/>
      <c r="AG7842" s="179"/>
      <c r="AH7842" s="179"/>
      <c r="AI7842" s="179"/>
      <c r="AJ7842" s="179"/>
    </row>
    <row r="7843" spans="2:36" x14ac:dyDescent="0.3">
      <c r="B7843" s="224">
        <v>792000</v>
      </c>
      <c r="C7843" s="209">
        <v>338092</v>
      </c>
      <c r="D7843" s="206">
        <f t="shared" si="791"/>
        <v>0.42688383838383837</v>
      </c>
      <c r="E7843" s="208">
        <f t="shared" si="792"/>
        <v>0.45</v>
      </c>
      <c r="F7843" s="207">
        <v>18595.060000000001</v>
      </c>
      <c r="G7843" s="207">
        <v>27047.360000000001</v>
      </c>
      <c r="H7843" s="207">
        <v>30428.28</v>
      </c>
      <c r="I7843" s="214">
        <f t="shared" si="784"/>
        <v>319786</v>
      </c>
      <c r="J7843" s="211">
        <f t="shared" si="785"/>
        <v>0.40377020202020203</v>
      </c>
      <c r="K7843" s="212">
        <f t="shared" si="786"/>
        <v>0.45</v>
      </c>
      <c r="L7843" s="214">
        <f t="shared" si="787"/>
        <v>17588.23</v>
      </c>
      <c r="M7843" s="213">
        <f t="shared" si="788"/>
        <v>25582.880000000001</v>
      </c>
      <c r="N7843" s="213">
        <f t="shared" si="789"/>
        <v>28780.739999999998</v>
      </c>
      <c r="O7843" s="242">
        <f t="shared" si="790"/>
        <v>0.51529999999966092</v>
      </c>
      <c r="P7843" s="242"/>
      <c r="Q7843" s="179"/>
      <c r="R7843" s="179"/>
      <c r="S7843" s="179"/>
      <c r="T7843" s="179"/>
      <c r="U7843" s="179"/>
      <c r="V7843" s="179"/>
      <c r="W7843" s="179"/>
      <c r="X7843" s="179"/>
      <c r="Y7843" s="179"/>
      <c r="Z7843" s="179"/>
      <c r="AA7843" s="222"/>
      <c r="AB7843" s="222"/>
      <c r="AC7843" s="222"/>
      <c r="AD7843" s="179"/>
      <c r="AE7843" s="179"/>
      <c r="AF7843" s="179"/>
      <c r="AG7843" s="179"/>
      <c r="AH7843" s="179"/>
      <c r="AI7843" s="179"/>
      <c r="AJ7843" s="179"/>
    </row>
    <row r="7844" spans="2:36" x14ac:dyDescent="0.3">
      <c r="B7844" s="224">
        <v>792100</v>
      </c>
      <c r="C7844" s="209">
        <v>338137</v>
      </c>
      <c r="D7844" s="206">
        <f t="shared" si="791"/>
        <v>0.42688675672263604</v>
      </c>
      <c r="E7844" s="208">
        <f t="shared" si="792"/>
        <v>0.45</v>
      </c>
      <c r="F7844" s="207">
        <v>18597.53</v>
      </c>
      <c r="G7844" s="207">
        <v>27050.959999999999</v>
      </c>
      <c r="H7844" s="207">
        <v>30432.33</v>
      </c>
      <c r="I7844" s="214">
        <f t="shared" si="784"/>
        <v>319831</v>
      </c>
      <c r="J7844" s="211">
        <f t="shared" si="785"/>
        <v>0.40377603837899256</v>
      </c>
      <c r="K7844" s="212">
        <f t="shared" si="786"/>
        <v>0.45</v>
      </c>
      <c r="L7844" s="214">
        <f t="shared" si="787"/>
        <v>17590.705000000002</v>
      </c>
      <c r="M7844" s="213">
        <f t="shared" si="788"/>
        <v>25586.48</v>
      </c>
      <c r="N7844" s="213">
        <f t="shared" si="789"/>
        <v>28784.789999999997</v>
      </c>
      <c r="O7844" s="242">
        <f t="shared" si="790"/>
        <v>0.51520000000044097</v>
      </c>
      <c r="P7844" s="242"/>
      <c r="Q7844" s="179"/>
      <c r="R7844" s="179"/>
      <c r="S7844" s="179"/>
      <c r="T7844" s="179"/>
      <c r="U7844" s="179"/>
      <c r="V7844" s="179"/>
      <c r="W7844" s="179"/>
      <c r="X7844" s="179"/>
      <c r="Y7844" s="179"/>
      <c r="Z7844" s="179"/>
      <c r="AA7844" s="222"/>
      <c r="AB7844" s="222"/>
      <c r="AC7844" s="222"/>
      <c r="AD7844" s="179"/>
      <c r="AE7844" s="179"/>
      <c r="AF7844" s="179"/>
      <c r="AG7844" s="179"/>
      <c r="AH7844" s="179"/>
      <c r="AI7844" s="179"/>
      <c r="AJ7844" s="179"/>
    </row>
    <row r="7845" spans="2:36" x14ac:dyDescent="0.3">
      <c r="B7845" s="224">
        <v>792200</v>
      </c>
      <c r="C7845" s="209">
        <v>338182</v>
      </c>
      <c r="D7845" s="206">
        <f t="shared" si="791"/>
        <v>0.42688967432466551</v>
      </c>
      <c r="E7845" s="208">
        <f t="shared" si="792"/>
        <v>0.45</v>
      </c>
      <c r="F7845" s="207">
        <v>18600.009999999998</v>
      </c>
      <c r="G7845" s="207">
        <v>27054.560000000001</v>
      </c>
      <c r="H7845" s="207">
        <v>30436.38</v>
      </c>
      <c r="I7845" s="214">
        <f t="shared" si="784"/>
        <v>319876</v>
      </c>
      <c r="J7845" s="211">
        <f t="shared" si="785"/>
        <v>0.40378187326432718</v>
      </c>
      <c r="K7845" s="212">
        <f t="shared" si="786"/>
        <v>0.45</v>
      </c>
      <c r="L7845" s="214">
        <f t="shared" si="787"/>
        <v>17593.18</v>
      </c>
      <c r="M7845" s="213">
        <f t="shared" si="788"/>
        <v>25590.080000000002</v>
      </c>
      <c r="N7845" s="213">
        <f t="shared" si="789"/>
        <v>28788.84</v>
      </c>
      <c r="O7845" s="242">
        <f t="shared" si="790"/>
        <v>0.51530000000013387</v>
      </c>
      <c r="P7845" s="242"/>
      <c r="Q7845" s="179"/>
      <c r="R7845" s="179"/>
      <c r="S7845" s="179"/>
      <c r="T7845" s="179"/>
      <c r="U7845" s="179"/>
      <c r="V7845" s="179"/>
      <c r="W7845" s="179"/>
      <c r="X7845" s="179"/>
      <c r="Y7845" s="179"/>
      <c r="Z7845" s="179"/>
      <c r="AA7845" s="222"/>
      <c r="AB7845" s="222"/>
      <c r="AC7845" s="222"/>
      <c r="AD7845" s="179"/>
      <c r="AE7845" s="179"/>
      <c r="AF7845" s="179"/>
      <c r="AG7845" s="179"/>
      <c r="AH7845" s="179"/>
      <c r="AI7845" s="179"/>
      <c r="AJ7845" s="179"/>
    </row>
    <row r="7846" spans="2:36" x14ac:dyDescent="0.3">
      <c r="B7846" s="224">
        <v>792300</v>
      </c>
      <c r="C7846" s="209">
        <v>338227</v>
      </c>
      <c r="D7846" s="206">
        <f t="shared" si="791"/>
        <v>0.42689259119020573</v>
      </c>
      <c r="E7846" s="208">
        <f t="shared" si="792"/>
        <v>0.45</v>
      </c>
      <c r="F7846" s="207">
        <v>18602.48</v>
      </c>
      <c r="G7846" s="207">
        <v>27058.16</v>
      </c>
      <c r="H7846" s="207">
        <v>30440.43</v>
      </c>
      <c r="I7846" s="214">
        <f t="shared" si="784"/>
        <v>319921</v>
      </c>
      <c r="J7846" s="211">
        <f t="shared" si="785"/>
        <v>0.40378770667676384</v>
      </c>
      <c r="K7846" s="212">
        <f t="shared" si="786"/>
        <v>0.45</v>
      </c>
      <c r="L7846" s="214">
        <f t="shared" si="787"/>
        <v>17595.654999999999</v>
      </c>
      <c r="M7846" s="213">
        <f t="shared" si="788"/>
        <v>25593.68</v>
      </c>
      <c r="N7846" s="213">
        <f t="shared" si="789"/>
        <v>28792.89</v>
      </c>
      <c r="O7846" s="242">
        <f t="shared" si="790"/>
        <v>0.51519999999974975</v>
      </c>
      <c r="P7846" s="242"/>
      <c r="Q7846" s="179"/>
      <c r="R7846" s="179"/>
      <c r="S7846" s="179"/>
      <c r="T7846" s="179"/>
      <c r="U7846" s="179"/>
      <c r="V7846" s="179"/>
      <c r="W7846" s="179"/>
      <c r="X7846" s="179"/>
      <c r="Y7846" s="179"/>
      <c r="Z7846" s="179"/>
      <c r="AA7846" s="222"/>
      <c r="AB7846" s="222"/>
      <c r="AC7846" s="222"/>
      <c r="AD7846" s="179"/>
      <c r="AE7846" s="179"/>
      <c r="AF7846" s="179"/>
      <c r="AG7846" s="179"/>
      <c r="AH7846" s="179"/>
      <c r="AI7846" s="179"/>
      <c r="AJ7846" s="179"/>
    </row>
    <row r="7847" spans="2:36" x14ac:dyDescent="0.3">
      <c r="B7847" s="224">
        <v>792400</v>
      </c>
      <c r="C7847" s="209">
        <v>338272</v>
      </c>
      <c r="D7847" s="206">
        <f t="shared" si="791"/>
        <v>0.42689550731953557</v>
      </c>
      <c r="E7847" s="208">
        <f t="shared" si="792"/>
        <v>0.45</v>
      </c>
      <c r="F7847" s="207">
        <v>18604.96</v>
      </c>
      <c r="G7847" s="207">
        <v>27061.759999999998</v>
      </c>
      <c r="H7847" s="207">
        <v>30444.48</v>
      </c>
      <c r="I7847" s="214">
        <f t="shared" si="784"/>
        <v>319966</v>
      </c>
      <c r="J7847" s="211">
        <f t="shared" si="785"/>
        <v>0.40379353861686018</v>
      </c>
      <c r="K7847" s="212">
        <f t="shared" si="786"/>
        <v>0.45</v>
      </c>
      <c r="L7847" s="214">
        <f t="shared" si="787"/>
        <v>17598.13</v>
      </c>
      <c r="M7847" s="213">
        <f t="shared" si="788"/>
        <v>25597.279999999999</v>
      </c>
      <c r="N7847" s="213">
        <f t="shared" si="789"/>
        <v>28796.94</v>
      </c>
      <c r="O7847" s="242">
        <f t="shared" si="790"/>
        <v>0.51530000000002474</v>
      </c>
      <c r="P7847" s="242"/>
      <c r="Q7847" s="179"/>
      <c r="R7847" s="179"/>
      <c r="S7847" s="179"/>
      <c r="T7847" s="179"/>
      <c r="U7847" s="179"/>
      <c r="V7847" s="179"/>
      <c r="W7847" s="179"/>
      <c r="X7847" s="179"/>
      <c r="Y7847" s="179"/>
      <c r="Z7847" s="179"/>
      <c r="AA7847" s="222"/>
      <c r="AB7847" s="222"/>
      <c r="AC7847" s="222"/>
      <c r="AD7847" s="179"/>
      <c r="AE7847" s="179"/>
      <c r="AF7847" s="179"/>
      <c r="AG7847" s="179"/>
      <c r="AH7847" s="179"/>
      <c r="AI7847" s="179"/>
      <c r="AJ7847" s="179"/>
    </row>
    <row r="7848" spans="2:36" x14ac:dyDescent="0.3">
      <c r="B7848" s="224">
        <v>792500</v>
      </c>
      <c r="C7848" s="209">
        <v>338317</v>
      </c>
      <c r="D7848" s="206">
        <f t="shared" si="791"/>
        <v>0.42689842271293377</v>
      </c>
      <c r="E7848" s="208">
        <f t="shared" si="792"/>
        <v>0.45</v>
      </c>
      <c r="F7848" s="207">
        <v>18607.43</v>
      </c>
      <c r="G7848" s="207">
        <v>27065.360000000001</v>
      </c>
      <c r="H7848" s="207">
        <v>30448.53</v>
      </c>
      <c r="I7848" s="214">
        <f t="shared" si="784"/>
        <v>320011</v>
      </c>
      <c r="J7848" s="211">
        <f t="shared" si="785"/>
        <v>0.4037993690851735</v>
      </c>
      <c r="K7848" s="212">
        <f t="shared" si="786"/>
        <v>0.45</v>
      </c>
      <c r="L7848" s="214">
        <f t="shared" si="787"/>
        <v>17600.605</v>
      </c>
      <c r="M7848" s="213">
        <f t="shared" si="788"/>
        <v>25600.880000000001</v>
      </c>
      <c r="N7848" s="213">
        <f t="shared" si="789"/>
        <v>28800.989999999998</v>
      </c>
      <c r="O7848" s="242">
        <f t="shared" si="790"/>
        <v>0.51519999999964061</v>
      </c>
      <c r="P7848" s="242"/>
      <c r="Q7848" s="179"/>
      <c r="R7848" s="179"/>
      <c r="S7848" s="179"/>
      <c r="T7848" s="179"/>
      <c r="U7848" s="179"/>
      <c r="V7848" s="179"/>
      <c r="W7848" s="179"/>
      <c r="X7848" s="179"/>
      <c r="Y7848" s="179"/>
      <c r="Z7848" s="179"/>
      <c r="AA7848" s="222"/>
      <c r="AB7848" s="222"/>
      <c r="AC7848" s="222"/>
      <c r="AD7848" s="179"/>
      <c r="AE7848" s="179"/>
      <c r="AF7848" s="179"/>
      <c r="AG7848" s="179"/>
      <c r="AH7848" s="179"/>
      <c r="AI7848" s="179"/>
      <c r="AJ7848" s="179"/>
    </row>
    <row r="7849" spans="2:36" x14ac:dyDescent="0.3">
      <c r="B7849" s="224">
        <v>792600</v>
      </c>
      <c r="C7849" s="209">
        <v>338362</v>
      </c>
      <c r="D7849" s="206">
        <f t="shared" si="791"/>
        <v>0.42690133737067876</v>
      </c>
      <c r="E7849" s="208">
        <f t="shared" si="792"/>
        <v>0.45</v>
      </c>
      <c r="F7849" s="207">
        <v>18609.91</v>
      </c>
      <c r="G7849" s="207">
        <v>27068.959999999999</v>
      </c>
      <c r="H7849" s="207">
        <v>30452.58</v>
      </c>
      <c r="I7849" s="214">
        <f t="shared" ref="I7849:I7912" si="793">I7848+45</f>
        <v>320056</v>
      </c>
      <c r="J7849" s="211">
        <f t="shared" si="785"/>
        <v>0.4038051980822609</v>
      </c>
      <c r="K7849" s="212">
        <f t="shared" si="786"/>
        <v>0.45</v>
      </c>
      <c r="L7849" s="214">
        <f t="shared" si="787"/>
        <v>17603.080000000002</v>
      </c>
      <c r="M7849" s="213">
        <f t="shared" si="788"/>
        <v>25604.48</v>
      </c>
      <c r="N7849" s="213">
        <f t="shared" si="789"/>
        <v>28805.039999999997</v>
      </c>
      <c r="O7849" s="242">
        <f t="shared" si="790"/>
        <v>0.5152999999999156</v>
      </c>
      <c r="P7849" s="242"/>
      <c r="Q7849" s="179"/>
      <c r="R7849" s="179"/>
      <c r="S7849" s="179"/>
      <c r="T7849" s="179"/>
      <c r="U7849" s="179"/>
      <c r="V7849" s="179"/>
      <c r="W7849" s="179"/>
      <c r="X7849" s="179"/>
      <c r="Y7849" s="179"/>
      <c r="Z7849" s="179"/>
      <c r="AA7849" s="222"/>
      <c r="AB7849" s="222"/>
      <c r="AC7849" s="222"/>
      <c r="AD7849" s="179"/>
      <c r="AE7849" s="179"/>
      <c r="AF7849" s="179"/>
      <c r="AG7849" s="179"/>
      <c r="AH7849" s="179"/>
      <c r="AI7849" s="179"/>
      <c r="AJ7849" s="179"/>
    </row>
    <row r="7850" spans="2:36" x14ac:dyDescent="0.3">
      <c r="B7850" s="224">
        <v>792700</v>
      </c>
      <c r="C7850" s="209">
        <v>338407</v>
      </c>
      <c r="D7850" s="206">
        <f t="shared" si="791"/>
        <v>0.4269042512930491</v>
      </c>
      <c r="E7850" s="208">
        <f t="shared" si="792"/>
        <v>0.45</v>
      </c>
      <c r="F7850" s="207">
        <v>18612.38</v>
      </c>
      <c r="G7850" s="207">
        <v>27072.560000000001</v>
      </c>
      <c r="H7850" s="207">
        <v>30456.63</v>
      </c>
      <c r="I7850" s="214">
        <f t="shared" si="793"/>
        <v>320101</v>
      </c>
      <c r="J7850" s="211">
        <f t="shared" si="785"/>
        <v>0.40381102560867921</v>
      </c>
      <c r="K7850" s="212">
        <f t="shared" si="786"/>
        <v>0.45</v>
      </c>
      <c r="L7850" s="214">
        <f t="shared" si="787"/>
        <v>17605.555</v>
      </c>
      <c r="M7850" s="213">
        <f t="shared" si="788"/>
        <v>25608.080000000002</v>
      </c>
      <c r="N7850" s="213">
        <f t="shared" si="789"/>
        <v>28809.09</v>
      </c>
      <c r="O7850" s="242">
        <f t="shared" si="790"/>
        <v>0.51520000000007715</v>
      </c>
      <c r="P7850" s="242"/>
      <c r="Q7850" s="179"/>
      <c r="R7850" s="179"/>
      <c r="S7850" s="179"/>
      <c r="T7850" s="179"/>
      <c r="U7850" s="179"/>
      <c r="V7850" s="179"/>
      <c r="W7850" s="179"/>
      <c r="X7850" s="179"/>
      <c r="Y7850" s="179"/>
      <c r="Z7850" s="179"/>
      <c r="AA7850" s="222"/>
      <c r="AB7850" s="222"/>
      <c r="AC7850" s="222"/>
      <c r="AD7850" s="179"/>
      <c r="AE7850" s="179"/>
      <c r="AF7850" s="179"/>
      <c r="AG7850" s="179"/>
      <c r="AH7850" s="179"/>
      <c r="AI7850" s="179"/>
      <c r="AJ7850" s="179"/>
    </row>
    <row r="7851" spans="2:36" x14ac:dyDescent="0.3">
      <c r="B7851" s="224">
        <v>792800</v>
      </c>
      <c r="C7851" s="209">
        <v>338452</v>
      </c>
      <c r="D7851" s="206">
        <f t="shared" si="791"/>
        <v>0.4269071644803229</v>
      </c>
      <c r="E7851" s="208">
        <f t="shared" si="792"/>
        <v>0.45</v>
      </c>
      <c r="F7851" s="207">
        <v>18614.86</v>
      </c>
      <c r="G7851" s="207">
        <v>27076.16</v>
      </c>
      <c r="H7851" s="207">
        <v>30460.68</v>
      </c>
      <c r="I7851" s="214">
        <f t="shared" si="793"/>
        <v>320146</v>
      </c>
      <c r="J7851" s="211">
        <f t="shared" si="785"/>
        <v>0.40381685166498488</v>
      </c>
      <c r="K7851" s="212">
        <f t="shared" si="786"/>
        <v>0.45</v>
      </c>
      <c r="L7851" s="214">
        <f t="shared" si="787"/>
        <v>17608.03</v>
      </c>
      <c r="M7851" s="213">
        <f t="shared" si="788"/>
        <v>25611.68</v>
      </c>
      <c r="N7851" s="213">
        <f t="shared" si="789"/>
        <v>28813.14</v>
      </c>
      <c r="O7851" s="242">
        <f t="shared" si="790"/>
        <v>0.51529999999977005</v>
      </c>
      <c r="P7851" s="242"/>
      <c r="Q7851" s="179"/>
      <c r="R7851" s="179"/>
      <c r="S7851" s="179"/>
      <c r="T7851" s="179"/>
      <c r="U7851" s="179"/>
      <c r="V7851" s="179"/>
      <c r="W7851" s="179"/>
      <c r="X7851" s="179"/>
      <c r="Y7851" s="179"/>
      <c r="Z7851" s="179"/>
      <c r="AA7851" s="222"/>
      <c r="AB7851" s="222"/>
      <c r="AC7851" s="222"/>
      <c r="AD7851" s="179"/>
      <c r="AE7851" s="179"/>
      <c r="AF7851" s="179"/>
      <c r="AG7851" s="179"/>
      <c r="AH7851" s="179"/>
      <c r="AI7851" s="179"/>
      <c r="AJ7851" s="179"/>
    </row>
    <row r="7852" spans="2:36" x14ac:dyDescent="0.3">
      <c r="B7852" s="224">
        <v>792900</v>
      </c>
      <c r="C7852" s="209">
        <v>338497</v>
      </c>
      <c r="D7852" s="206">
        <f t="shared" si="791"/>
        <v>0.42691007693277838</v>
      </c>
      <c r="E7852" s="208">
        <f t="shared" si="792"/>
        <v>0.45</v>
      </c>
      <c r="F7852" s="207">
        <v>18617.330000000002</v>
      </c>
      <c r="G7852" s="207">
        <v>27079.759999999998</v>
      </c>
      <c r="H7852" s="207">
        <v>30464.73</v>
      </c>
      <c r="I7852" s="214">
        <f t="shared" si="793"/>
        <v>320191</v>
      </c>
      <c r="J7852" s="211">
        <f t="shared" si="785"/>
        <v>0.40382267625173413</v>
      </c>
      <c r="K7852" s="212">
        <f t="shared" si="786"/>
        <v>0.45</v>
      </c>
      <c r="L7852" s="214">
        <f t="shared" si="787"/>
        <v>17610.505000000001</v>
      </c>
      <c r="M7852" s="213">
        <f t="shared" si="788"/>
        <v>25615.279999999999</v>
      </c>
      <c r="N7852" s="213">
        <f t="shared" si="789"/>
        <v>28817.19</v>
      </c>
      <c r="O7852" s="242">
        <f t="shared" si="790"/>
        <v>0.51519999999996802</v>
      </c>
      <c r="P7852" s="242"/>
      <c r="Q7852" s="179"/>
      <c r="R7852" s="179"/>
      <c r="S7852" s="179"/>
      <c r="T7852" s="179"/>
      <c r="U7852" s="179"/>
      <c r="V7852" s="179"/>
      <c r="W7852" s="179"/>
      <c r="X7852" s="179"/>
      <c r="Y7852" s="179"/>
      <c r="Z7852" s="179"/>
      <c r="AA7852" s="222"/>
      <c r="AB7852" s="222"/>
      <c r="AC7852" s="222"/>
      <c r="AD7852" s="179"/>
      <c r="AE7852" s="179"/>
      <c r="AF7852" s="179"/>
      <c r="AG7852" s="179"/>
      <c r="AH7852" s="179"/>
      <c r="AI7852" s="179"/>
      <c r="AJ7852" s="179"/>
    </row>
    <row r="7853" spans="2:36" x14ac:dyDescent="0.3">
      <c r="B7853" s="224">
        <v>793000</v>
      </c>
      <c r="C7853" s="209">
        <v>338542</v>
      </c>
      <c r="D7853" s="206">
        <f t="shared" si="791"/>
        <v>0.42691298865069355</v>
      </c>
      <c r="E7853" s="208">
        <f t="shared" si="792"/>
        <v>0.45</v>
      </c>
      <c r="F7853" s="207">
        <v>18619.810000000001</v>
      </c>
      <c r="G7853" s="207">
        <v>27083.360000000001</v>
      </c>
      <c r="H7853" s="207">
        <v>30468.78</v>
      </c>
      <c r="I7853" s="214">
        <f t="shared" si="793"/>
        <v>320236</v>
      </c>
      <c r="J7853" s="211">
        <f t="shared" si="785"/>
        <v>0.40382849936948295</v>
      </c>
      <c r="K7853" s="212">
        <f t="shared" si="786"/>
        <v>0.45</v>
      </c>
      <c r="L7853" s="214">
        <f t="shared" si="787"/>
        <v>17612.98</v>
      </c>
      <c r="M7853" s="213">
        <f t="shared" si="788"/>
        <v>25618.880000000001</v>
      </c>
      <c r="N7853" s="213">
        <f t="shared" si="789"/>
        <v>28821.239999999998</v>
      </c>
      <c r="O7853" s="242">
        <f t="shared" si="790"/>
        <v>0.51529999999966092</v>
      </c>
      <c r="P7853" s="242"/>
      <c r="Q7853" s="179"/>
      <c r="R7853" s="179"/>
      <c r="S7853" s="179"/>
      <c r="T7853" s="179"/>
      <c r="U7853" s="179"/>
      <c r="V7853" s="179"/>
      <c r="W7853" s="179"/>
      <c r="X7853" s="179"/>
      <c r="Y7853" s="179"/>
      <c r="Z7853" s="179"/>
      <c r="AA7853" s="222"/>
      <c r="AB7853" s="222"/>
      <c r="AC7853" s="222"/>
      <c r="AD7853" s="179"/>
      <c r="AE7853" s="179"/>
      <c r="AF7853" s="179"/>
      <c r="AG7853" s="179"/>
      <c r="AH7853" s="179"/>
      <c r="AI7853" s="179"/>
      <c r="AJ7853" s="179"/>
    </row>
    <row r="7854" spans="2:36" x14ac:dyDescent="0.3">
      <c r="B7854" s="224">
        <v>793100</v>
      </c>
      <c r="C7854" s="209">
        <v>338587</v>
      </c>
      <c r="D7854" s="206">
        <f t="shared" si="791"/>
        <v>0.42691589963434623</v>
      </c>
      <c r="E7854" s="208">
        <f t="shared" si="792"/>
        <v>0.45</v>
      </c>
      <c r="F7854" s="207">
        <v>18622.28</v>
      </c>
      <c r="G7854" s="207">
        <v>27086.959999999999</v>
      </c>
      <c r="H7854" s="207">
        <v>30472.83</v>
      </c>
      <c r="I7854" s="214">
        <f t="shared" si="793"/>
        <v>320281</v>
      </c>
      <c r="J7854" s="211">
        <f t="shared" si="785"/>
        <v>0.40383432101878702</v>
      </c>
      <c r="K7854" s="212">
        <f t="shared" si="786"/>
        <v>0.45</v>
      </c>
      <c r="L7854" s="214">
        <f t="shared" si="787"/>
        <v>17615.455000000002</v>
      </c>
      <c r="M7854" s="213">
        <f t="shared" si="788"/>
        <v>25622.48</v>
      </c>
      <c r="N7854" s="213">
        <f t="shared" si="789"/>
        <v>28825.289999999997</v>
      </c>
      <c r="O7854" s="242">
        <f t="shared" si="790"/>
        <v>0.51520000000044097</v>
      </c>
      <c r="P7854" s="242"/>
      <c r="Q7854" s="179"/>
      <c r="R7854" s="179"/>
      <c r="S7854" s="179"/>
      <c r="T7854" s="179"/>
      <c r="U7854" s="179"/>
      <c r="V7854" s="179"/>
      <c r="W7854" s="179"/>
      <c r="X7854" s="179"/>
      <c r="Y7854" s="179"/>
      <c r="Z7854" s="179"/>
      <c r="AA7854" s="222"/>
      <c r="AB7854" s="222"/>
      <c r="AC7854" s="222"/>
      <c r="AD7854" s="179"/>
      <c r="AE7854" s="179"/>
      <c r="AF7854" s="179"/>
      <c r="AG7854" s="179"/>
      <c r="AH7854" s="179"/>
      <c r="AI7854" s="179"/>
      <c r="AJ7854" s="179"/>
    </row>
    <row r="7855" spans="2:36" x14ac:dyDescent="0.3">
      <c r="B7855" s="224">
        <v>793200</v>
      </c>
      <c r="C7855" s="209">
        <v>338632</v>
      </c>
      <c r="D7855" s="206">
        <f t="shared" si="791"/>
        <v>0.42691880988401409</v>
      </c>
      <c r="E7855" s="208">
        <f t="shared" si="792"/>
        <v>0.45</v>
      </c>
      <c r="F7855" s="207">
        <v>18624.759999999998</v>
      </c>
      <c r="G7855" s="207">
        <v>27090.560000000001</v>
      </c>
      <c r="H7855" s="207">
        <v>30476.880000000001</v>
      </c>
      <c r="I7855" s="214">
        <f t="shared" si="793"/>
        <v>320326</v>
      </c>
      <c r="J7855" s="211">
        <f t="shared" si="785"/>
        <v>0.40384014120020173</v>
      </c>
      <c r="K7855" s="212">
        <f t="shared" si="786"/>
        <v>0.45</v>
      </c>
      <c r="L7855" s="214">
        <f t="shared" si="787"/>
        <v>17617.93</v>
      </c>
      <c r="M7855" s="213">
        <f t="shared" si="788"/>
        <v>25626.080000000002</v>
      </c>
      <c r="N7855" s="213">
        <f t="shared" si="789"/>
        <v>28829.34</v>
      </c>
      <c r="O7855" s="242">
        <f t="shared" si="790"/>
        <v>0.51530000000013387</v>
      </c>
      <c r="P7855" s="242"/>
      <c r="Q7855" s="179"/>
      <c r="R7855" s="179"/>
      <c r="S7855" s="179"/>
      <c r="T7855" s="179"/>
      <c r="U7855" s="179"/>
      <c r="V7855" s="179"/>
      <c r="W7855" s="179"/>
      <c r="X7855" s="179"/>
      <c r="Y7855" s="179"/>
      <c r="Z7855" s="179"/>
      <c r="AA7855" s="222"/>
      <c r="AB7855" s="222"/>
      <c r="AC7855" s="222"/>
      <c r="AD7855" s="179"/>
      <c r="AE7855" s="179"/>
      <c r="AF7855" s="179"/>
      <c r="AG7855" s="179"/>
      <c r="AH7855" s="179"/>
      <c r="AI7855" s="179"/>
      <c r="AJ7855" s="179"/>
    </row>
    <row r="7856" spans="2:36" x14ac:dyDescent="0.3">
      <c r="B7856" s="224">
        <v>793300</v>
      </c>
      <c r="C7856" s="209">
        <v>338677</v>
      </c>
      <c r="D7856" s="206">
        <f t="shared" si="791"/>
        <v>0.42692171939997481</v>
      </c>
      <c r="E7856" s="208">
        <f t="shared" si="792"/>
        <v>0.45</v>
      </c>
      <c r="F7856" s="207">
        <v>18627.23</v>
      </c>
      <c r="G7856" s="207">
        <v>27094.16</v>
      </c>
      <c r="H7856" s="207">
        <v>30480.93</v>
      </c>
      <c r="I7856" s="214">
        <f t="shared" si="793"/>
        <v>320371</v>
      </c>
      <c r="J7856" s="211">
        <f t="shared" si="785"/>
        <v>0.40384595991428213</v>
      </c>
      <c r="K7856" s="212">
        <f t="shared" si="786"/>
        <v>0.45</v>
      </c>
      <c r="L7856" s="214">
        <f t="shared" si="787"/>
        <v>17620.404999999999</v>
      </c>
      <c r="M7856" s="213">
        <f t="shared" si="788"/>
        <v>25629.68</v>
      </c>
      <c r="N7856" s="213">
        <f t="shared" si="789"/>
        <v>28833.39</v>
      </c>
      <c r="O7856" s="242">
        <f t="shared" si="790"/>
        <v>0.51519999999974975</v>
      </c>
      <c r="P7856" s="242"/>
      <c r="Q7856" s="179"/>
      <c r="R7856" s="179"/>
      <c r="S7856" s="179"/>
      <c r="T7856" s="179"/>
      <c r="U7856" s="179"/>
      <c r="V7856" s="179"/>
      <c r="W7856" s="179"/>
      <c r="X7856" s="179"/>
      <c r="Y7856" s="179"/>
      <c r="Z7856" s="179"/>
      <c r="AA7856" s="222"/>
      <c r="AB7856" s="222"/>
      <c r="AC7856" s="222"/>
      <c r="AD7856" s="179"/>
      <c r="AE7856" s="179"/>
      <c r="AF7856" s="179"/>
      <c r="AG7856" s="179"/>
      <c r="AH7856" s="179"/>
      <c r="AI7856" s="179"/>
      <c r="AJ7856" s="179"/>
    </row>
    <row r="7857" spans="2:36" x14ac:dyDescent="0.3">
      <c r="B7857" s="224">
        <v>793400</v>
      </c>
      <c r="C7857" s="209">
        <v>338722</v>
      </c>
      <c r="D7857" s="206">
        <f t="shared" si="791"/>
        <v>0.42692462818250565</v>
      </c>
      <c r="E7857" s="208">
        <f t="shared" si="792"/>
        <v>0.45</v>
      </c>
      <c r="F7857" s="207">
        <v>18629.71</v>
      </c>
      <c r="G7857" s="207">
        <v>27097.759999999998</v>
      </c>
      <c r="H7857" s="207">
        <v>30484.98</v>
      </c>
      <c r="I7857" s="214">
        <f t="shared" si="793"/>
        <v>320416</v>
      </c>
      <c r="J7857" s="211">
        <f t="shared" si="785"/>
        <v>0.40385177716158305</v>
      </c>
      <c r="K7857" s="212">
        <f t="shared" si="786"/>
        <v>0.45</v>
      </c>
      <c r="L7857" s="214">
        <f t="shared" si="787"/>
        <v>17622.88</v>
      </c>
      <c r="M7857" s="213">
        <f t="shared" si="788"/>
        <v>25633.279999999999</v>
      </c>
      <c r="N7857" s="213">
        <f t="shared" si="789"/>
        <v>28837.439999999999</v>
      </c>
      <c r="O7857" s="242">
        <f t="shared" si="790"/>
        <v>0.51530000000002474</v>
      </c>
      <c r="P7857" s="242"/>
      <c r="Q7857" s="179"/>
      <c r="R7857" s="179"/>
      <c r="S7857" s="179"/>
      <c r="T7857" s="179"/>
      <c r="U7857" s="179"/>
      <c r="V7857" s="179"/>
      <c r="W7857" s="179"/>
      <c r="X7857" s="179"/>
      <c r="Y7857" s="179"/>
      <c r="Z7857" s="179"/>
      <c r="AA7857" s="222"/>
      <c r="AB7857" s="222"/>
      <c r="AC7857" s="222"/>
      <c r="AD7857" s="179"/>
      <c r="AE7857" s="179"/>
      <c r="AF7857" s="179"/>
      <c r="AG7857" s="179"/>
      <c r="AH7857" s="179"/>
      <c r="AI7857" s="179"/>
      <c r="AJ7857" s="179"/>
    </row>
    <row r="7858" spans="2:36" x14ac:dyDescent="0.3">
      <c r="B7858" s="224">
        <v>793500</v>
      </c>
      <c r="C7858" s="209">
        <v>338767</v>
      </c>
      <c r="D7858" s="206">
        <f t="shared" si="791"/>
        <v>0.42692753623188406</v>
      </c>
      <c r="E7858" s="208">
        <f t="shared" si="792"/>
        <v>0.45</v>
      </c>
      <c r="F7858" s="207">
        <v>18632.18</v>
      </c>
      <c r="G7858" s="207">
        <v>27101.360000000001</v>
      </c>
      <c r="H7858" s="207">
        <v>30489.03</v>
      </c>
      <c r="I7858" s="214">
        <f t="shared" si="793"/>
        <v>320461</v>
      </c>
      <c r="J7858" s="211">
        <f t="shared" si="785"/>
        <v>0.4038575929426591</v>
      </c>
      <c r="K7858" s="212">
        <f t="shared" si="786"/>
        <v>0.45</v>
      </c>
      <c r="L7858" s="214">
        <f t="shared" si="787"/>
        <v>17625.355</v>
      </c>
      <c r="M7858" s="213">
        <f t="shared" si="788"/>
        <v>25636.880000000001</v>
      </c>
      <c r="N7858" s="213">
        <f t="shared" si="789"/>
        <v>28841.489999999998</v>
      </c>
      <c r="O7858" s="242">
        <f t="shared" si="790"/>
        <v>0.51519999999964061</v>
      </c>
      <c r="P7858" s="242"/>
      <c r="Q7858" s="179"/>
      <c r="R7858" s="179"/>
      <c r="S7858" s="179"/>
      <c r="T7858" s="179"/>
      <c r="U7858" s="179"/>
      <c r="V7858" s="179"/>
      <c r="W7858" s="179"/>
      <c r="X7858" s="179"/>
      <c r="Y7858" s="179"/>
      <c r="Z7858" s="179"/>
      <c r="AA7858" s="222"/>
      <c r="AB7858" s="222"/>
      <c r="AC7858" s="222"/>
      <c r="AD7858" s="179"/>
      <c r="AE7858" s="179"/>
      <c r="AF7858" s="179"/>
      <c r="AG7858" s="179"/>
      <c r="AH7858" s="179"/>
      <c r="AI7858" s="179"/>
      <c r="AJ7858" s="179"/>
    </row>
    <row r="7859" spans="2:36" x14ac:dyDescent="0.3">
      <c r="B7859" s="224">
        <v>793600</v>
      </c>
      <c r="C7859" s="209">
        <v>338812</v>
      </c>
      <c r="D7859" s="206">
        <f t="shared" si="791"/>
        <v>0.42693044354838711</v>
      </c>
      <c r="E7859" s="208">
        <f t="shared" si="792"/>
        <v>0.45</v>
      </c>
      <c r="F7859" s="207">
        <v>18634.66</v>
      </c>
      <c r="G7859" s="207">
        <v>27104.959999999999</v>
      </c>
      <c r="H7859" s="207">
        <v>30493.08</v>
      </c>
      <c r="I7859" s="214">
        <f t="shared" si="793"/>
        <v>320506</v>
      </c>
      <c r="J7859" s="211">
        <f t="shared" si="785"/>
        <v>0.40386340725806452</v>
      </c>
      <c r="K7859" s="212">
        <f t="shared" si="786"/>
        <v>0.45</v>
      </c>
      <c r="L7859" s="214">
        <f t="shared" si="787"/>
        <v>17627.830000000002</v>
      </c>
      <c r="M7859" s="213">
        <f t="shared" si="788"/>
        <v>25640.48</v>
      </c>
      <c r="N7859" s="213">
        <f t="shared" si="789"/>
        <v>28845.539999999997</v>
      </c>
      <c r="O7859" s="242">
        <f t="shared" si="790"/>
        <v>0.5152999999999156</v>
      </c>
      <c r="P7859" s="242"/>
      <c r="Q7859" s="179"/>
      <c r="R7859" s="179"/>
      <c r="S7859" s="179"/>
      <c r="T7859" s="179"/>
      <c r="U7859" s="179"/>
      <c r="V7859" s="179"/>
      <c r="W7859" s="179"/>
      <c r="X7859" s="179"/>
      <c r="Y7859" s="179"/>
      <c r="Z7859" s="179"/>
      <c r="AA7859" s="222"/>
      <c r="AB7859" s="222"/>
      <c r="AC7859" s="222"/>
      <c r="AD7859" s="179"/>
      <c r="AE7859" s="179"/>
      <c r="AF7859" s="179"/>
      <c r="AG7859" s="179"/>
      <c r="AH7859" s="179"/>
      <c r="AI7859" s="179"/>
      <c r="AJ7859" s="179"/>
    </row>
    <row r="7860" spans="2:36" x14ac:dyDescent="0.3">
      <c r="B7860" s="224">
        <v>793700</v>
      </c>
      <c r="C7860" s="209">
        <v>338857</v>
      </c>
      <c r="D7860" s="206">
        <f t="shared" si="791"/>
        <v>0.42693335013229178</v>
      </c>
      <c r="E7860" s="208">
        <f t="shared" si="792"/>
        <v>0.45</v>
      </c>
      <c r="F7860" s="207">
        <v>18637.13</v>
      </c>
      <c r="G7860" s="207">
        <v>27108.560000000001</v>
      </c>
      <c r="H7860" s="207">
        <v>30497.13</v>
      </c>
      <c r="I7860" s="214">
        <f t="shared" si="793"/>
        <v>320551</v>
      </c>
      <c r="J7860" s="211">
        <f t="shared" si="785"/>
        <v>0.4038692201083533</v>
      </c>
      <c r="K7860" s="212">
        <f t="shared" si="786"/>
        <v>0.45</v>
      </c>
      <c r="L7860" s="214">
        <f t="shared" si="787"/>
        <v>17630.305</v>
      </c>
      <c r="M7860" s="213">
        <f t="shared" si="788"/>
        <v>25644.080000000002</v>
      </c>
      <c r="N7860" s="213">
        <f t="shared" si="789"/>
        <v>28849.59</v>
      </c>
      <c r="O7860" s="242">
        <f t="shared" si="790"/>
        <v>0.51520000000007715</v>
      </c>
      <c r="P7860" s="242"/>
      <c r="Q7860" s="179"/>
      <c r="R7860" s="179"/>
      <c r="S7860" s="179"/>
      <c r="T7860" s="179"/>
      <c r="U7860" s="179"/>
      <c r="V7860" s="179"/>
      <c r="W7860" s="179"/>
      <c r="X7860" s="179"/>
      <c r="Y7860" s="179"/>
      <c r="Z7860" s="179"/>
      <c r="AA7860" s="222"/>
      <c r="AB7860" s="222"/>
      <c r="AC7860" s="222"/>
      <c r="AD7860" s="179"/>
      <c r="AE7860" s="179"/>
      <c r="AF7860" s="179"/>
      <c r="AG7860" s="179"/>
      <c r="AH7860" s="179"/>
      <c r="AI7860" s="179"/>
      <c r="AJ7860" s="179"/>
    </row>
    <row r="7861" spans="2:36" x14ac:dyDescent="0.3">
      <c r="B7861" s="224">
        <v>793800</v>
      </c>
      <c r="C7861" s="209">
        <v>338902</v>
      </c>
      <c r="D7861" s="206">
        <f t="shared" si="791"/>
        <v>0.42693625598387502</v>
      </c>
      <c r="E7861" s="208">
        <f t="shared" si="792"/>
        <v>0.45</v>
      </c>
      <c r="F7861" s="207">
        <v>18639.61</v>
      </c>
      <c r="G7861" s="207">
        <v>27112.16</v>
      </c>
      <c r="H7861" s="207">
        <v>30501.18</v>
      </c>
      <c r="I7861" s="214">
        <f t="shared" si="793"/>
        <v>320596</v>
      </c>
      <c r="J7861" s="211">
        <f t="shared" si="785"/>
        <v>0.40387503149407911</v>
      </c>
      <c r="K7861" s="212">
        <f t="shared" si="786"/>
        <v>0.45</v>
      </c>
      <c r="L7861" s="214">
        <f t="shared" si="787"/>
        <v>17632.78</v>
      </c>
      <c r="M7861" s="213">
        <f t="shared" si="788"/>
        <v>25647.68</v>
      </c>
      <c r="N7861" s="213">
        <f t="shared" si="789"/>
        <v>28853.64</v>
      </c>
      <c r="O7861" s="242">
        <f t="shared" si="790"/>
        <v>0.51529999999977005</v>
      </c>
      <c r="P7861" s="242"/>
      <c r="Q7861" s="179"/>
      <c r="R7861" s="179"/>
      <c r="S7861" s="179"/>
      <c r="T7861" s="179"/>
      <c r="U7861" s="179"/>
      <c r="V7861" s="179"/>
      <c r="W7861" s="179"/>
      <c r="X7861" s="179"/>
      <c r="Y7861" s="179"/>
      <c r="Z7861" s="179"/>
      <c r="AA7861" s="222"/>
      <c r="AB7861" s="222"/>
      <c r="AC7861" s="222"/>
      <c r="AD7861" s="179"/>
      <c r="AE7861" s="179"/>
      <c r="AF7861" s="179"/>
      <c r="AG7861" s="179"/>
      <c r="AH7861" s="179"/>
      <c r="AI7861" s="179"/>
      <c r="AJ7861" s="179"/>
    </row>
    <row r="7862" spans="2:36" x14ac:dyDescent="0.3">
      <c r="B7862" s="224">
        <v>793900</v>
      </c>
      <c r="C7862" s="209">
        <v>338947</v>
      </c>
      <c r="D7862" s="206">
        <f t="shared" si="791"/>
        <v>0.42693916110341351</v>
      </c>
      <c r="E7862" s="208">
        <f t="shared" si="792"/>
        <v>0.45</v>
      </c>
      <c r="F7862" s="207">
        <v>18642.080000000002</v>
      </c>
      <c r="G7862" s="207">
        <v>27115.759999999998</v>
      </c>
      <c r="H7862" s="207">
        <v>30505.23</v>
      </c>
      <c r="I7862" s="214">
        <f t="shared" si="793"/>
        <v>320641</v>
      </c>
      <c r="J7862" s="211">
        <f t="shared" si="785"/>
        <v>0.40388084141579544</v>
      </c>
      <c r="K7862" s="212">
        <f t="shared" si="786"/>
        <v>0.45</v>
      </c>
      <c r="L7862" s="214">
        <f t="shared" si="787"/>
        <v>17635.255000000001</v>
      </c>
      <c r="M7862" s="213">
        <f t="shared" si="788"/>
        <v>25651.279999999999</v>
      </c>
      <c r="N7862" s="213">
        <f t="shared" si="789"/>
        <v>28857.69</v>
      </c>
      <c r="O7862" s="242">
        <f t="shared" si="790"/>
        <v>0.51519999999996802</v>
      </c>
      <c r="P7862" s="242"/>
      <c r="Q7862" s="179"/>
      <c r="R7862" s="179"/>
      <c r="S7862" s="179"/>
      <c r="T7862" s="179"/>
      <c r="U7862" s="179"/>
      <c r="V7862" s="179"/>
      <c r="W7862" s="179"/>
      <c r="X7862" s="179"/>
      <c r="Y7862" s="179"/>
      <c r="Z7862" s="179"/>
      <c r="AA7862" s="222"/>
      <c r="AB7862" s="222"/>
      <c r="AC7862" s="222"/>
      <c r="AD7862" s="179"/>
      <c r="AE7862" s="179"/>
      <c r="AF7862" s="179"/>
      <c r="AG7862" s="179"/>
      <c r="AH7862" s="179"/>
      <c r="AI7862" s="179"/>
      <c r="AJ7862" s="179"/>
    </row>
    <row r="7863" spans="2:36" x14ac:dyDescent="0.3">
      <c r="B7863" s="224">
        <v>794000</v>
      </c>
      <c r="C7863" s="209">
        <v>338992</v>
      </c>
      <c r="D7863" s="206">
        <f t="shared" si="791"/>
        <v>0.42694206549118385</v>
      </c>
      <c r="E7863" s="208">
        <f t="shared" si="792"/>
        <v>0.45</v>
      </c>
      <c r="F7863" s="207">
        <v>18644.560000000001</v>
      </c>
      <c r="G7863" s="207">
        <v>27119.360000000001</v>
      </c>
      <c r="H7863" s="207">
        <v>30509.279999999999</v>
      </c>
      <c r="I7863" s="214">
        <f t="shared" si="793"/>
        <v>320686</v>
      </c>
      <c r="J7863" s="211">
        <f t="shared" si="785"/>
        <v>0.40388664987405543</v>
      </c>
      <c r="K7863" s="212">
        <f t="shared" si="786"/>
        <v>0.45</v>
      </c>
      <c r="L7863" s="214">
        <f t="shared" si="787"/>
        <v>17637.73</v>
      </c>
      <c r="M7863" s="213">
        <f t="shared" si="788"/>
        <v>25654.880000000001</v>
      </c>
      <c r="N7863" s="213">
        <f t="shared" si="789"/>
        <v>28861.739999999998</v>
      </c>
      <c r="O7863" s="242">
        <f t="shared" si="790"/>
        <v>0.51529999999966092</v>
      </c>
      <c r="P7863" s="242"/>
      <c r="Q7863" s="179"/>
      <c r="R7863" s="179"/>
      <c r="S7863" s="179"/>
      <c r="T7863" s="179"/>
      <c r="U7863" s="179"/>
      <c r="V7863" s="179"/>
      <c r="W7863" s="179"/>
      <c r="X7863" s="179"/>
      <c r="Y7863" s="179"/>
      <c r="Z7863" s="179"/>
      <c r="AA7863" s="222"/>
      <c r="AB7863" s="222"/>
      <c r="AC7863" s="222"/>
      <c r="AD7863" s="179"/>
      <c r="AE7863" s="179"/>
      <c r="AF7863" s="179"/>
      <c r="AG7863" s="179"/>
      <c r="AH7863" s="179"/>
      <c r="AI7863" s="179"/>
      <c r="AJ7863" s="179"/>
    </row>
    <row r="7864" spans="2:36" x14ac:dyDescent="0.3">
      <c r="B7864" s="224">
        <v>794100</v>
      </c>
      <c r="C7864" s="209">
        <v>339037</v>
      </c>
      <c r="D7864" s="206">
        <f t="shared" si="791"/>
        <v>0.42694496914746255</v>
      </c>
      <c r="E7864" s="208">
        <f t="shared" si="792"/>
        <v>0.45</v>
      </c>
      <c r="F7864" s="207">
        <v>18647.03</v>
      </c>
      <c r="G7864" s="207">
        <v>27122.959999999999</v>
      </c>
      <c r="H7864" s="207">
        <v>30513.33</v>
      </c>
      <c r="I7864" s="214">
        <f t="shared" si="793"/>
        <v>320731</v>
      </c>
      <c r="J7864" s="211">
        <f t="shared" si="785"/>
        <v>0.40389245686941189</v>
      </c>
      <c r="K7864" s="212">
        <f t="shared" si="786"/>
        <v>0.45</v>
      </c>
      <c r="L7864" s="214">
        <f t="shared" si="787"/>
        <v>17640.205000000002</v>
      </c>
      <c r="M7864" s="213">
        <f t="shared" si="788"/>
        <v>25658.48</v>
      </c>
      <c r="N7864" s="213">
        <f t="shared" si="789"/>
        <v>28865.789999999997</v>
      </c>
      <c r="O7864" s="242">
        <f t="shared" si="790"/>
        <v>0.51520000000044097</v>
      </c>
      <c r="P7864" s="242"/>
      <c r="Q7864" s="179"/>
      <c r="R7864" s="179"/>
      <c r="S7864" s="179"/>
      <c r="T7864" s="179"/>
      <c r="U7864" s="179"/>
      <c r="V7864" s="179"/>
      <c r="W7864" s="179"/>
      <c r="X7864" s="179"/>
      <c r="Y7864" s="179"/>
      <c r="Z7864" s="179"/>
      <c r="AA7864" s="222"/>
      <c r="AB7864" s="222"/>
      <c r="AC7864" s="222"/>
      <c r="AD7864" s="179"/>
      <c r="AE7864" s="179"/>
      <c r="AF7864" s="179"/>
      <c r="AG7864" s="179"/>
      <c r="AH7864" s="179"/>
      <c r="AI7864" s="179"/>
      <c r="AJ7864" s="179"/>
    </row>
    <row r="7865" spans="2:36" x14ac:dyDescent="0.3">
      <c r="B7865" s="224">
        <v>794200</v>
      </c>
      <c r="C7865" s="209">
        <v>339082</v>
      </c>
      <c r="D7865" s="206">
        <f t="shared" si="791"/>
        <v>0.42694787207252582</v>
      </c>
      <c r="E7865" s="208">
        <f t="shared" si="792"/>
        <v>0.45</v>
      </c>
      <c r="F7865" s="207">
        <v>18649.509999999998</v>
      </c>
      <c r="G7865" s="207">
        <v>27126.560000000001</v>
      </c>
      <c r="H7865" s="207">
        <v>30517.38</v>
      </c>
      <c r="I7865" s="214">
        <f t="shared" si="793"/>
        <v>320776</v>
      </c>
      <c r="J7865" s="211">
        <f t="shared" si="785"/>
        <v>0.40389826240241755</v>
      </c>
      <c r="K7865" s="212">
        <f t="shared" si="786"/>
        <v>0.45</v>
      </c>
      <c r="L7865" s="214">
        <f t="shared" si="787"/>
        <v>17642.68</v>
      </c>
      <c r="M7865" s="213">
        <f t="shared" si="788"/>
        <v>25662.080000000002</v>
      </c>
      <c r="N7865" s="213">
        <f t="shared" si="789"/>
        <v>28869.84</v>
      </c>
      <c r="O7865" s="242">
        <f t="shared" si="790"/>
        <v>0.51530000000013387</v>
      </c>
      <c r="P7865" s="242"/>
      <c r="Q7865" s="179"/>
      <c r="R7865" s="179"/>
      <c r="S7865" s="179"/>
      <c r="T7865" s="179"/>
      <c r="U7865" s="179"/>
      <c r="V7865" s="179"/>
      <c r="W7865" s="179"/>
      <c r="X7865" s="179"/>
      <c r="Y7865" s="179"/>
      <c r="Z7865" s="179"/>
      <c r="AA7865" s="222"/>
      <c r="AB7865" s="222"/>
      <c r="AC7865" s="222"/>
      <c r="AD7865" s="179"/>
      <c r="AE7865" s="179"/>
      <c r="AF7865" s="179"/>
      <c r="AG7865" s="179"/>
      <c r="AH7865" s="179"/>
      <c r="AI7865" s="179"/>
      <c r="AJ7865" s="179"/>
    </row>
    <row r="7866" spans="2:36" x14ac:dyDescent="0.3">
      <c r="B7866" s="224">
        <v>794300</v>
      </c>
      <c r="C7866" s="209">
        <v>339127</v>
      </c>
      <c r="D7866" s="206">
        <f t="shared" si="791"/>
        <v>0.4269507742666499</v>
      </c>
      <c r="E7866" s="208">
        <f t="shared" si="792"/>
        <v>0.45</v>
      </c>
      <c r="F7866" s="207">
        <v>18651.98</v>
      </c>
      <c r="G7866" s="207">
        <v>27130.16</v>
      </c>
      <c r="H7866" s="207">
        <v>30521.43</v>
      </c>
      <c r="I7866" s="214">
        <f t="shared" si="793"/>
        <v>320821</v>
      </c>
      <c r="J7866" s="211">
        <f t="shared" si="785"/>
        <v>0.40390406647362459</v>
      </c>
      <c r="K7866" s="212">
        <f t="shared" si="786"/>
        <v>0.45</v>
      </c>
      <c r="L7866" s="214">
        <f t="shared" si="787"/>
        <v>17645.154999999999</v>
      </c>
      <c r="M7866" s="213">
        <f t="shared" si="788"/>
        <v>25665.68</v>
      </c>
      <c r="N7866" s="213">
        <f t="shared" si="789"/>
        <v>28873.89</v>
      </c>
      <c r="O7866" s="242">
        <f t="shared" si="790"/>
        <v>0.51519999999974975</v>
      </c>
      <c r="P7866" s="242"/>
      <c r="Q7866" s="179"/>
      <c r="R7866" s="179"/>
      <c r="S7866" s="179"/>
      <c r="T7866" s="179"/>
      <c r="U7866" s="179"/>
      <c r="V7866" s="179"/>
      <c r="W7866" s="179"/>
      <c r="X7866" s="179"/>
      <c r="Y7866" s="179"/>
      <c r="Z7866" s="179"/>
      <c r="AA7866" s="222"/>
      <c r="AB7866" s="222"/>
      <c r="AC7866" s="222"/>
      <c r="AD7866" s="179"/>
      <c r="AE7866" s="179"/>
      <c r="AF7866" s="179"/>
      <c r="AG7866" s="179"/>
      <c r="AH7866" s="179"/>
      <c r="AI7866" s="179"/>
      <c r="AJ7866" s="179"/>
    </row>
    <row r="7867" spans="2:36" x14ac:dyDescent="0.3">
      <c r="B7867" s="224">
        <v>794400</v>
      </c>
      <c r="C7867" s="209">
        <v>339172</v>
      </c>
      <c r="D7867" s="206">
        <f t="shared" si="791"/>
        <v>0.42695367573011078</v>
      </c>
      <c r="E7867" s="208">
        <f t="shared" si="792"/>
        <v>0.45</v>
      </c>
      <c r="F7867" s="207">
        <v>18654.46</v>
      </c>
      <c r="G7867" s="207">
        <v>27133.759999999998</v>
      </c>
      <c r="H7867" s="207">
        <v>30525.48</v>
      </c>
      <c r="I7867" s="214">
        <f t="shared" si="793"/>
        <v>320866</v>
      </c>
      <c r="J7867" s="211">
        <f t="shared" ref="J7867:J7930" si="794">I7867/$B7867</f>
        <v>0.40390986908358512</v>
      </c>
      <c r="K7867" s="212">
        <f t="shared" ref="K7867:K7930" si="795">(I7867-I7866)/($B7867-$B7866)</f>
        <v>0.45</v>
      </c>
      <c r="L7867" s="214">
        <f t="shared" si="787"/>
        <v>17647.63</v>
      </c>
      <c r="M7867" s="213">
        <f t="shared" si="788"/>
        <v>25669.279999999999</v>
      </c>
      <c r="N7867" s="213">
        <f t="shared" si="789"/>
        <v>28877.94</v>
      </c>
      <c r="O7867" s="242">
        <f t="shared" si="790"/>
        <v>0.51530000000002474</v>
      </c>
      <c r="P7867" s="242"/>
      <c r="Q7867" s="179"/>
      <c r="R7867" s="179"/>
      <c r="S7867" s="179"/>
      <c r="T7867" s="179"/>
      <c r="U7867" s="179"/>
      <c r="V7867" s="179"/>
      <c r="W7867" s="179"/>
      <c r="X7867" s="179"/>
      <c r="Y7867" s="179"/>
      <c r="Z7867" s="179"/>
      <c r="AA7867" s="222"/>
      <c r="AB7867" s="222"/>
      <c r="AC7867" s="222"/>
      <c r="AD7867" s="179"/>
      <c r="AE7867" s="179"/>
      <c r="AF7867" s="179"/>
      <c r="AG7867" s="179"/>
      <c r="AH7867" s="179"/>
      <c r="AI7867" s="179"/>
      <c r="AJ7867" s="179"/>
    </row>
    <row r="7868" spans="2:36" x14ac:dyDescent="0.3">
      <c r="B7868" s="224">
        <v>794500</v>
      </c>
      <c r="C7868" s="209">
        <v>339217</v>
      </c>
      <c r="D7868" s="206">
        <f t="shared" si="791"/>
        <v>0.42695657646318441</v>
      </c>
      <c r="E7868" s="208">
        <f t="shared" si="792"/>
        <v>0.45</v>
      </c>
      <c r="F7868" s="207">
        <v>18656.93</v>
      </c>
      <c r="G7868" s="207">
        <v>27137.360000000001</v>
      </c>
      <c r="H7868" s="207">
        <v>30529.53</v>
      </c>
      <c r="I7868" s="214">
        <f t="shared" si="793"/>
        <v>320911</v>
      </c>
      <c r="J7868" s="211">
        <f t="shared" si="794"/>
        <v>0.40391567023285085</v>
      </c>
      <c r="K7868" s="212">
        <f t="shared" si="795"/>
        <v>0.45</v>
      </c>
      <c r="L7868" s="214">
        <f t="shared" si="787"/>
        <v>17650.105</v>
      </c>
      <c r="M7868" s="213">
        <f t="shared" si="788"/>
        <v>25672.880000000001</v>
      </c>
      <c r="N7868" s="213">
        <f t="shared" si="789"/>
        <v>28881.989999999998</v>
      </c>
      <c r="O7868" s="242">
        <f t="shared" si="790"/>
        <v>0.51519999999964061</v>
      </c>
      <c r="P7868" s="242"/>
      <c r="Q7868" s="179"/>
      <c r="R7868" s="179"/>
      <c r="S7868" s="179"/>
      <c r="T7868" s="179"/>
      <c r="U7868" s="179"/>
      <c r="V7868" s="179"/>
      <c r="W7868" s="179"/>
      <c r="X7868" s="179"/>
      <c r="Y7868" s="179"/>
      <c r="Z7868" s="179"/>
      <c r="AA7868" s="222"/>
      <c r="AB7868" s="222"/>
      <c r="AC7868" s="222"/>
      <c r="AD7868" s="179"/>
      <c r="AE7868" s="179"/>
      <c r="AF7868" s="179"/>
      <c r="AG7868" s="179"/>
      <c r="AH7868" s="179"/>
      <c r="AI7868" s="179"/>
      <c r="AJ7868" s="179"/>
    </row>
    <row r="7869" spans="2:36" x14ac:dyDescent="0.3">
      <c r="B7869" s="224">
        <v>794600</v>
      </c>
      <c r="C7869" s="209">
        <v>339262</v>
      </c>
      <c r="D7869" s="206">
        <f t="shared" si="791"/>
        <v>0.42695947646614651</v>
      </c>
      <c r="E7869" s="208">
        <f t="shared" si="792"/>
        <v>0.45</v>
      </c>
      <c r="F7869" s="207">
        <v>18659.41</v>
      </c>
      <c r="G7869" s="207">
        <v>27140.959999999999</v>
      </c>
      <c r="H7869" s="207">
        <v>30533.58</v>
      </c>
      <c r="I7869" s="214">
        <f t="shared" si="793"/>
        <v>320956</v>
      </c>
      <c r="J7869" s="211">
        <f t="shared" si="794"/>
        <v>0.40392146992197331</v>
      </c>
      <c r="K7869" s="212">
        <f t="shared" si="795"/>
        <v>0.45</v>
      </c>
      <c r="L7869" s="214">
        <f t="shared" si="787"/>
        <v>17652.580000000002</v>
      </c>
      <c r="M7869" s="213">
        <f t="shared" si="788"/>
        <v>25676.48</v>
      </c>
      <c r="N7869" s="213">
        <f t="shared" si="789"/>
        <v>28886.039999999997</v>
      </c>
      <c r="O7869" s="242">
        <f t="shared" si="790"/>
        <v>0.5152999999999156</v>
      </c>
      <c r="P7869" s="242"/>
      <c r="Q7869" s="179"/>
      <c r="R7869" s="179"/>
      <c r="S7869" s="179"/>
      <c r="T7869" s="179"/>
      <c r="U7869" s="179"/>
      <c r="V7869" s="179"/>
      <c r="W7869" s="179"/>
      <c r="X7869" s="179"/>
      <c r="Y7869" s="179"/>
      <c r="Z7869" s="179"/>
      <c r="AA7869" s="222"/>
      <c r="AB7869" s="222"/>
      <c r="AC7869" s="222"/>
      <c r="AD7869" s="179"/>
      <c r="AE7869" s="179"/>
      <c r="AF7869" s="179"/>
      <c r="AG7869" s="179"/>
      <c r="AH7869" s="179"/>
      <c r="AI7869" s="179"/>
      <c r="AJ7869" s="179"/>
    </row>
    <row r="7870" spans="2:36" x14ac:dyDescent="0.3">
      <c r="B7870" s="224">
        <v>794700</v>
      </c>
      <c r="C7870" s="209">
        <v>339307</v>
      </c>
      <c r="D7870" s="206">
        <f t="shared" si="791"/>
        <v>0.4269623757392727</v>
      </c>
      <c r="E7870" s="208">
        <f t="shared" si="792"/>
        <v>0.45</v>
      </c>
      <c r="F7870" s="207">
        <v>18661.88</v>
      </c>
      <c r="G7870" s="207">
        <v>27144.560000000001</v>
      </c>
      <c r="H7870" s="207">
        <v>30537.63</v>
      </c>
      <c r="I7870" s="214">
        <f t="shared" si="793"/>
        <v>321001</v>
      </c>
      <c r="J7870" s="211">
        <f t="shared" si="794"/>
        <v>0.4039272681515037</v>
      </c>
      <c r="K7870" s="212">
        <f t="shared" si="795"/>
        <v>0.45</v>
      </c>
      <c r="L7870" s="214">
        <f t="shared" ref="L7870:L7933" si="796">I7870*5.5%</f>
        <v>17655.055</v>
      </c>
      <c r="M7870" s="213">
        <f t="shared" ref="M7870:M7933" si="797">I7870*8%</f>
        <v>25680.080000000002</v>
      </c>
      <c r="N7870" s="213">
        <f t="shared" ref="N7870:N7933" si="798">I7870*9%</f>
        <v>28890.09</v>
      </c>
      <c r="O7870" s="242">
        <f t="shared" si="790"/>
        <v>0.51520000000007715</v>
      </c>
      <c r="P7870" s="242"/>
      <c r="Q7870" s="179"/>
      <c r="R7870" s="179"/>
      <c r="S7870" s="179"/>
      <c r="T7870" s="179"/>
      <c r="U7870" s="179"/>
      <c r="V7870" s="179"/>
      <c r="W7870" s="179"/>
      <c r="X7870" s="179"/>
      <c r="Y7870" s="179"/>
      <c r="Z7870" s="179"/>
      <c r="AA7870" s="222"/>
      <c r="AB7870" s="222"/>
      <c r="AC7870" s="222"/>
      <c r="AD7870" s="179"/>
      <c r="AE7870" s="179"/>
      <c r="AF7870" s="179"/>
      <c r="AG7870" s="179"/>
      <c r="AH7870" s="179"/>
      <c r="AI7870" s="179"/>
      <c r="AJ7870" s="179"/>
    </row>
    <row r="7871" spans="2:36" x14ac:dyDescent="0.3">
      <c r="B7871" s="224">
        <v>794800</v>
      </c>
      <c r="C7871" s="209">
        <v>339352</v>
      </c>
      <c r="D7871" s="206">
        <f t="shared" si="791"/>
        <v>0.42696527428283843</v>
      </c>
      <c r="E7871" s="208">
        <f t="shared" si="792"/>
        <v>0.45</v>
      </c>
      <c r="F7871" s="207">
        <v>18664.36</v>
      </c>
      <c r="G7871" s="207">
        <v>27148.16</v>
      </c>
      <c r="H7871" s="207">
        <v>30541.68</v>
      </c>
      <c r="I7871" s="214">
        <f t="shared" si="793"/>
        <v>321046</v>
      </c>
      <c r="J7871" s="211">
        <f t="shared" si="794"/>
        <v>0.40393306492199293</v>
      </c>
      <c r="K7871" s="212">
        <f t="shared" si="795"/>
        <v>0.45</v>
      </c>
      <c r="L7871" s="214">
        <f t="shared" si="796"/>
        <v>17657.53</v>
      </c>
      <c r="M7871" s="213">
        <f t="shared" si="797"/>
        <v>25683.68</v>
      </c>
      <c r="N7871" s="213">
        <f t="shared" si="798"/>
        <v>28894.14</v>
      </c>
      <c r="O7871" s="242">
        <f t="shared" si="790"/>
        <v>0.51529999999977005</v>
      </c>
      <c r="P7871" s="242"/>
      <c r="Q7871" s="179"/>
      <c r="R7871" s="179"/>
      <c r="S7871" s="179"/>
      <c r="T7871" s="179"/>
      <c r="U7871" s="179"/>
      <c r="V7871" s="179"/>
      <c r="W7871" s="179"/>
      <c r="X7871" s="179"/>
      <c r="Y7871" s="179"/>
      <c r="Z7871" s="179"/>
      <c r="AA7871" s="222"/>
      <c r="AB7871" s="222"/>
      <c r="AC7871" s="222"/>
      <c r="AD7871" s="179"/>
      <c r="AE7871" s="179"/>
      <c r="AF7871" s="179"/>
      <c r="AG7871" s="179"/>
      <c r="AH7871" s="179"/>
      <c r="AI7871" s="179"/>
      <c r="AJ7871" s="179"/>
    </row>
    <row r="7872" spans="2:36" x14ac:dyDescent="0.3">
      <c r="B7872" s="224">
        <v>794900</v>
      </c>
      <c r="C7872" s="209">
        <v>339397</v>
      </c>
      <c r="D7872" s="206">
        <f t="shared" si="791"/>
        <v>0.42696817209711913</v>
      </c>
      <c r="E7872" s="208">
        <f t="shared" si="792"/>
        <v>0.45</v>
      </c>
      <c r="F7872" s="207">
        <v>18666.830000000002</v>
      </c>
      <c r="G7872" s="207">
        <v>27151.759999999998</v>
      </c>
      <c r="H7872" s="207">
        <v>30545.73</v>
      </c>
      <c r="I7872" s="214">
        <f t="shared" si="793"/>
        <v>321091</v>
      </c>
      <c r="J7872" s="211">
        <f t="shared" si="794"/>
        <v>0.40393886023399167</v>
      </c>
      <c r="K7872" s="212">
        <f t="shared" si="795"/>
        <v>0.45</v>
      </c>
      <c r="L7872" s="214">
        <f t="shared" si="796"/>
        <v>17660.005000000001</v>
      </c>
      <c r="M7872" s="213">
        <f t="shared" si="797"/>
        <v>25687.279999999999</v>
      </c>
      <c r="N7872" s="213">
        <f t="shared" si="798"/>
        <v>28898.19</v>
      </c>
      <c r="O7872" s="242">
        <f t="shared" si="790"/>
        <v>0.51519999999996802</v>
      </c>
      <c r="P7872" s="242"/>
      <c r="Q7872" s="179"/>
      <c r="R7872" s="179"/>
      <c r="S7872" s="179"/>
      <c r="T7872" s="179"/>
      <c r="U7872" s="179"/>
      <c r="V7872" s="179"/>
      <c r="W7872" s="179"/>
      <c r="X7872" s="179"/>
      <c r="Y7872" s="179"/>
      <c r="Z7872" s="179"/>
      <c r="AA7872" s="222"/>
      <c r="AB7872" s="222"/>
      <c r="AC7872" s="222"/>
      <c r="AD7872" s="179"/>
      <c r="AE7872" s="179"/>
      <c r="AF7872" s="179"/>
      <c r="AG7872" s="179"/>
      <c r="AH7872" s="179"/>
      <c r="AI7872" s="179"/>
      <c r="AJ7872" s="179"/>
    </row>
    <row r="7873" spans="2:36" x14ac:dyDescent="0.3">
      <c r="B7873" s="224">
        <v>795000</v>
      </c>
      <c r="C7873" s="209">
        <v>339442</v>
      </c>
      <c r="D7873" s="206">
        <f t="shared" si="791"/>
        <v>0.42697106918238992</v>
      </c>
      <c r="E7873" s="208">
        <f t="shared" si="792"/>
        <v>0.45</v>
      </c>
      <c r="F7873" s="207">
        <v>18669.310000000001</v>
      </c>
      <c r="G7873" s="207">
        <v>27155.360000000001</v>
      </c>
      <c r="H7873" s="207">
        <v>30549.78</v>
      </c>
      <c r="I7873" s="214">
        <f t="shared" si="793"/>
        <v>321136</v>
      </c>
      <c r="J7873" s="211">
        <f t="shared" si="794"/>
        <v>0.4039446540880503</v>
      </c>
      <c r="K7873" s="212">
        <f t="shared" si="795"/>
        <v>0.45</v>
      </c>
      <c r="L7873" s="214">
        <f t="shared" si="796"/>
        <v>17662.48</v>
      </c>
      <c r="M7873" s="213">
        <f t="shared" si="797"/>
        <v>25690.880000000001</v>
      </c>
      <c r="N7873" s="213">
        <f t="shared" si="798"/>
        <v>28902.239999999998</v>
      </c>
      <c r="O7873" s="242">
        <f t="shared" si="790"/>
        <v>0.51529999999966092</v>
      </c>
      <c r="P7873" s="242"/>
      <c r="Q7873" s="179"/>
      <c r="R7873" s="179"/>
      <c r="S7873" s="179"/>
      <c r="T7873" s="179"/>
      <c r="U7873" s="179"/>
      <c r="V7873" s="179"/>
      <c r="W7873" s="179"/>
      <c r="X7873" s="179"/>
      <c r="Y7873" s="179"/>
      <c r="Z7873" s="179"/>
      <c r="AA7873" s="222"/>
      <c r="AB7873" s="222"/>
      <c r="AC7873" s="222"/>
      <c r="AD7873" s="179"/>
      <c r="AE7873" s="179"/>
      <c r="AF7873" s="179"/>
      <c r="AG7873" s="179"/>
      <c r="AH7873" s="179"/>
      <c r="AI7873" s="179"/>
      <c r="AJ7873" s="179"/>
    </row>
    <row r="7874" spans="2:36" x14ac:dyDescent="0.3">
      <c r="B7874" s="224">
        <v>795100</v>
      </c>
      <c r="C7874" s="209">
        <v>339487</v>
      </c>
      <c r="D7874" s="206">
        <f t="shared" si="791"/>
        <v>0.42697396553892591</v>
      </c>
      <c r="E7874" s="208">
        <f t="shared" si="792"/>
        <v>0.45</v>
      </c>
      <c r="F7874" s="207">
        <v>18671.78</v>
      </c>
      <c r="G7874" s="207">
        <v>27158.959999999999</v>
      </c>
      <c r="H7874" s="207">
        <v>30553.83</v>
      </c>
      <c r="I7874" s="214">
        <f t="shared" si="793"/>
        <v>321181</v>
      </c>
      <c r="J7874" s="211">
        <f t="shared" si="794"/>
        <v>0.40395044648471889</v>
      </c>
      <c r="K7874" s="212">
        <f t="shared" si="795"/>
        <v>0.45</v>
      </c>
      <c r="L7874" s="214">
        <f t="shared" si="796"/>
        <v>17664.955000000002</v>
      </c>
      <c r="M7874" s="213">
        <f t="shared" si="797"/>
        <v>25694.48</v>
      </c>
      <c r="N7874" s="213">
        <f t="shared" si="798"/>
        <v>28906.289999999997</v>
      </c>
      <c r="O7874" s="242">
        <f t="shared" si="790"/>
        <v>0.51520000000044097</v>
      </c>
      <c r="P7874" s="242"/>
      <c r="Q7874" s="179"/>
      <c r="R7874" s="179"/>
      <c r="S7874" s="179"/>
      <c r="T7874" s="179"/>
      <c r="U7874" s="179"/>
      <c r="V7874" s="179"/>
      <c r="W7874" s="179"/>
      <c r="X7874" s="179"/>
      <c r="Y7874" s="179"/>
      <c r="Z7874" s="179"/>
      <c r="AA7874" s="222"/>
      <c r="AB7874" s="222"/>
      <c r="AC7874" s="222"/>
      <c r="AD7874" s="179"/>
      <c r="AE7874" s="179"/>
      <c r="AF7874" s="179"/>
      <c r="AG7874" s="179"/>
      <c r="AH7874" s="179"/>
      <c r="AI7874" s="179"/>
      <c r="AJ7874" s="179"/>
    </row>
    <row r="7875" spans="2:36" x14ac:dyDescent="0.3">
      <c r="B7875" s="224">
        <v>795200</v>
      </c>
      <c r="C7875" s="209">
        <v>339532</v>
      </c>
      <c r="D7875" s="206">
        <f t="shared" si="791"/>
        <v>0.42697686116700201</v>
      </c>
      <c r="E7875" s="208">
        <f t="shared" si="792"/>
        <v>0.45</v>
      </c>
      <c r="F7875" s="207">
        <v>18674.259999999998</v>
      </c>
      <c r="G7875" s="207">
        <v>27162.560000000001</v>
      </c>
      <c r="H7875" s="207">
        <v>30557.88</v>
      </c>
      <c r="I7875" s="214">
        <f t="shared" si="793"/>
        <v>321226</v>
      </c>
      <c r="J7875" s="211">
        <f t="shared" si="794"/>
        <v>0.40395623742454728</v>
      </c>
      <c r="K7875" s="212">
        <f t="shared" si="795"/>
        <v>0.45</v>
      </c>
      <c r="L7875" s="214">
        <f t="shared" si="796"/>
        <v>17667.43</v>
      </c>
      <c r="M7875" s="213">
        <f t="shared" si="797"/>
        <v>25698.080000000002</v>
      </c>
      <c r="N7875" s="213">
        <f t="shared" si="798"/>
        <v>28910.34</v>
      </c>
      <c r="O7875" s="242">
        <f t="shared" si="790"/>
        <v>0.51530000000013387</v>
      </c>
      <c r="P7875" s="242"/>
      <c r="Q7875" s="179"/>
      <c r="R7875" s="179"/>
      <c r="S7875" s="179"/>
      <c r="T7875" s="179"/>
      <c r="U7875" s="179"/>
      <c r="V7875" s="179"/>
      <c r="W7875" s="179"/>
      <c r="X7875" s="179"/>
      <c r="Y7875" s="179"/>
      <c r="Z7875" s="179"/>
      <c r="AA7875" s="222"/>
      <c r="AB7875" s="222"/>
      <c r="AC7875" s="222"/>
      <c r="AD7875" s="179"/>
      <c r="AE7875" s="179"/>
      <c r="AF7875" s="179"/>
      <c r="AG7875" s="179"/>
      <c r="AH7875" s="179"/>
      <c r="AI7875" s="179"/>
      <c r="AJ7875" s="179"/>
    </row>
    <row r="7876" spans="2:36" x14ac:dyDescent="0.3">
      <c r="B7876" s="224">
        <v>795300</v>
      </c>
      <c r="C7876" s="209">
        <v>339577</v>
      </c>
      <c r="D7876" s="206">
        <f t="shared" si="791"/>
        <v>0.42697975606689298</v>
      </c>
      <c r="E7876" s="208">
        <f t="shared" si="792"/>
        <v>0.45</v>
      </c>
      <c r="F7876" s="207">
        <v>18676.73</v>
      </c>
      <c r="G7876" s="207">
        <v>27166.16</v>
      </c>
      <c r="H7876" s="207">
        <v>30561.93</v>
      </c>
      <c r="I7876" s="214">
        <f t="shared" si="793"/>
        <v>321271</v>
      </c>
      <c r="J7876" s="211">
        <f t="shared" si="794"/>
        <v>0.40396202690808503</v>
      </c>
      <c r="K7876" s="212">
        <f t="shared" si="795"/>
        <v>0.45</v>
      </c>
      <c r="L7876" s="214">
        <f t="shared" si="796"/>
        <v>17669.904999999999</v>
      </c>
      <c r="M7876" s="213">
        <f t="shared" si="797"/>
        <v>25701.68</v>
      </c>
      <c r="N7876" s="213">
        <f t="shared" si="798"/>
        <v>28914.39</v>
      </c>
      <c r="O7876" s="242">
        <f t="shared" si="790"/>
        <v>0.51519999999974975</v>
      </c>
      <c r="P7876" s="242"/>
      <c r="Q7876" s="179"/>
      <c r="R7876" s="179"/>
      <c r="S7876" s="179"/>
      <c r="T7876" s="179"/>
      <c r="U7876" s="179"/>
      <c r="V7876" s="179"/>
      <c r="W7876" s="179"/>
      <c r="X7876" s="179"/>
      <c r="Y7876" s="179"/>
      <c r="Z7876" s="179"/>
      <c r="AA7876" s="222"/>
      <c r="AB7876" s="222"/>
      <c r="AC7876" s="222"/>
      <c r="AD7876" s="179"/>
      <c r="AE7876" s="179"/>
      <c r="AF7876" s="179"/>
      <c r="AG7876" s="179"/>
      <c r="AH7876" s="179"/>
      <c r="AI7876" s="179"/>
      <c r="AJ7876" s="179"/>
    </row>
    <row r="7877" spans="2:36" x14ac:dyDescent="0.3">
      <c r="B7877" s="224">
        <v>795400</v>
      </c>
      <c r="C7877" s="209">
        <v>339622</v>
      </c>
      <c r="D7877" s="206">
        <f t="shared" si="791"/>
        <v>0.4269826502388735</v>
      </c>
      <c r="E7877" s="208">
        <f t="shared" si="792"/>
        <v>0.45</v>
      </c>
      <c r="F7877" s="207">
        <v>18679.21</v>
      </c>
      <c r="G7877" s="207">
        <v>27169.759999999998</v>
      </c>
      <c r="H7877" s="207">
        <v>30565.98</v>
      </c>
      <c r="I7877" s="214">
        <f t="shared" si="793"/>
        <v>321316</v>
      </c>
      <c r="J7877" s="211">
        <f t="shared" si="794"/>
        <v>0.4039678149358813</v>
      </c>
      <c r="K7877" s="212">
        <f t="shared" si="795"/>
        <v>0.45</v>
      </c>
      <c r="L7877" s="214">
        <f t="shared" si="796"/>
        <v>17672.38</v>
      </c>
      <c r="M7877" s="213">
        <f t="shared" si="797"/>
        <v>25705.279999999999</v>
      </c>
      <c r="N7877" s="213">
        <f t="shared" si="798"/>
        <v>28918.44</v>
      </c>
      <c r="O7877" s="242">
        <f t="shared" ref="O7877:O7940" si="799">(C7877+F7877+H7877-C7876-F7876-H7876)/100</f>
        <v>0.51530000000002474</v>
      </c>
      <c r="P7877" s="242"/>
      <c r="Q7877" s="179"/>
      <c r="R7877" s="179"/>
      <c r="S7877" s="179"/>
      <c r="T7877" s="179"/>
      <c r="U7877" s="179"/>
      <c r="V7877" s="179"/>
      <c r="W7877" s="179"/>
      <c r="X7877" s="179"/>
      <c r="Y7877" s="179"/>
      <c r="Z7877" s="179"/>
      <c r="AA7877" s="222"/>
      <c r="AB7877" s="222"/>
      <c r="AC7877" s="222"/>
      <c r="AD7877" s="179"/>
      <c r="AE7877" s="179"/>
      <c r="AF7877" s="179"/>
      <c r="AG7877" s="179"/>
      <c r="AH7877" s="179"/>
      <c r="AI7877" s="179"/>
      <c r="AJ7877" s="179"/>
    </row>
    <row r="7878" spans="2:36" x14ac:dyDescent="0.3">
      <c r="B7878" s="224">
        <v>795500</v>
      </c>
      <c r="C7878" s="209">
        <v>339667</v>
      </c>
      <c r="D7878" s="206">
        <f t="shared" si="791"/>
        <v>0.42698554368321812</v>
      </c>
      <c r="E7878" s="208">
        <f t="shared" si="792"/>
        <v>0.45</v>
      </c>
      <c r="F7878" s="207">
        <v>18681.68</v>
      </c>
      <c r="G7878" s="207">
        <v>27173.360000000001</v>
      </c>
      <c r="H7878" s="207">
        <v>30570.03</v>
      </c>
      <c r="I7878" s="214">
        <f t="shared" si="793"/>
        <v>321361</v>
      </c>
      <c r="J7878" s="211">
        <f t="shared" si="794"/>
        <v>0.40397360150848521</v>
      </c>
      <c r="K7878" s="212">
        <f t="shared" si="795"/>
        <v>0.45</v>
      </c>
      <c r="L7878" s="214">
        <f t="shared" si="796"/>
        <v>17674.855</v>
      </c>
      <c r="M7878" s="213">
        <f t="shared" si="797"/>
        <v>25708.880000000001</v>
      </c>
      <c r="N7878" s="213">
        <f t="shared" si="798"/>
        <v>28922.489999999998</v>
      </c>
      <c r="O7878" s="242">
        <f t="shared" si="799"/>
        <v>0.51519999999964061</v>
      </c>
      <c r="P7878" s="242"/>
      <c r="Q7878" s="179"/>
      <c r="R7878" s="179"/>
      <c r="S7878" s="179"/>
      <c r="T7878" s="179"/>
      <c r="U7878" s="179"/>
      <c r="V7878" s="179"/>
      <c r="W7878" s="179"/>
      <c r="X7878" s="179"/>
      <c r="Y7878" s="179"/>
      <c r="Z7878" s="179"/>
      <c r="AA7878" s="222"/>
      <c r="AB7878" s="222"/>
      <c r="AC7878" s="222"/>
      <c r="AD7878" s="179"/>
      <c r="AE7878" s="179"/>
      <c r="AF7878" s="179"/>
      <c r="AG7878" s="179"/>
      <c r="AH7878" s="179"/>
      <c r="AI7878" s="179"/>
      <c r="AJ7878" s="179"/>
    </row>
    <row r="7879" spans="2:36" x14ac:dyDescent="0.3">
      <c r="B7879" s="224">
        <v>795600</v>
      </c>
      <c r="C7879" s="209">
        <v>339712</v>
      </c>
      <c r="D7879" s="206">
        <f t="shared" si="791"/>
        <v>0.42698843640020112</v>
      </c>
      <c r="E7879" s="208">
        <f t="shared" si="792"/>
        <v>0.45</v>
      </c>
      <c r="F7879" s="207">
        <v>18684.16</v>
      </c>
      <c r="G7879" s="207">
        <v>27176.959999999999</v>
      </c>
      <c r="H7879" s="207">
        <v>30574.080000000002</v>
      </c>
      <c r="I7879" s="214">
        <f t="shared" si="793"/>
        <v>321406</v>
      </c>
      <c r="J7879" s="211">
        <f t="shared" si="794"/>
        <v>0.40397938662644545</v>
      </c>
      <c r="K7879" s="212">
        <f t="shared" si="795"/>
        <v>0.45</v>
      </c>
      <c r="L7879" s="214">
        <f t="shared" si="796"/>
        <v>17677.330000000002</v>
      </c>
      <c r="M7879" s="213">
        <f t="shared" si="797"/>
        <v>25712.48</v>
      </c>
      <c r="N7879" s="213">
        <f t="shared" si="798"/>
        <v>28926.539999999997</v>
      </c>
      <c r="O7879" s="242">
        <f t="shared" si="799"/>
        <v>0.5152999999999156</v>
      </c>
      <c r="P7879" s="242"/>
      <c r="Q7879" s="179"/>
      <c r="R7879" s="179"/>
      <c r="S7879" s="179"/>
      <c r="T7879" s="179"/>
      <c r="U7879" s="179"/>
      <c r="V7879" s="179"/>
      <c r="W7879" s="179"/>
      <c r="X7879" s="179"/>
      <c r="Y7879" s="179"/>
      <c r="Z7879" s="179"/>
      <c r="AA7879" s="222"/>
      <c r="AB7879" s="222"/>
      <c r="AC7879" s="222"/>
      <c r="AD7879" s="179"/>
      <c r="AE7879" s="179"/>
      <c r="AF7879" s="179"/>
      <c r="AG7879" s="179"/>
      <c r="AH7879" s="179"/>
      <c r="AI7879" s="179"/>
      <c r="AJ7879" s="179"/>
    </row>
    <row r="7880" spans="2:36" x14ac:dyDescent="0.3">
      <c r="B7880" s="224">
        <v>795700</v>
      </c>
      <c r="C7880" s="209">
        <v>339757</v>
      </c>
      <c r="D7880" s="206">
        <f t="shared" si="791"/>
        <v>0.42699132839009679</v>
      </c>
      <c r="E7880" s="208">
        <f t="shared" si="792"/>
        <v>0.45</v>
      </c>
      <c r="F7880" s="207">
        <v>18686.63</v>
      </c>
      <c r="G7880" s="207">
        <v>27180.560000000001</v>
      </c>
      <c r="H7880" s="207">
        <v>30578.13</v>
      </c>
      <c r="I7880" s="214">
        <f t="shared" si="793"/>
        <v>321451</v>
      </c>
      <c r="J7880" s="211">
        <f t="shared" si="794"/>
        <v>0.40398517029031039</v>
      </c>
      <c r="K7880" s="212">
        <f t="shared" si="795"/>
        <v>0.45</v>
      </c>
      <c r="L7880" s="214">
        <f t="shared" si="796"/>
        <v>17679.805</v>
      </c>
      <c r="M7880" s="213">
        <f t="shared" si="797"/>
        <v>25716.080000000002</v>
      </c>
      <c r="N7880" s="213">
        <f t="shared" si="798"/>
        <v>28930.59</v>
      </c>
      <c r="O7880" s="242">
        <f t="shared" si="799"/>
        <v>0.51520000000007715</v>
      </c>
      <c r="P7880" s="242"/>
      <c r="Q7880" s="179"/>
      <c r="R7880" s="179"/>
      <c r="S7880" s="179"/>
      <c r="T7880" s="179"/>
      <c r="U7880" s="179"/>
      <c r="V7880" s="179"/>
      <c r="W7880" s="179"/>
      <c r="X7880" s="179"/>
      <c r="Y7880" s="179"/>
      <c r="Z7880" s="179"/>
      <c r="AA7880" s="222"/>
      <c r="AB7880" s="222"/>
      <c r="AC7880" s="222"/>
      <c r="AD7880" s="179"/>
      <c r="AE7880" s="179"/>
      <c r="AF7880" s="179"/>
      <c r="AG7880" s="179"/>
      <c r="AH7880" s="179"/>
      <c r="AI7880" s="179"/>
      <c r="AJ7880" s="179"/>
    </row>
    <row r="7881" spans="2:36" x14ac:dyDescent="0.3">
      <c r="B7881" s="224">
        <v>795800</v>
      </c>
      <c r="C7881" s="209">
        <v>339802</v>
      </c>
      <c r="D7881" s="206">
        <f t="shared" si="791"/>
        <v>0.42699421965317919</v>
      </c>
      <c r="E7881" s="208">
        <f t="shared" si="792"/>
        <v>0.45</v>
      </c>
      <c r="F7881" s="207">
        <v>18689.11</v>
      </c>
      <c r="G7881" s="207">
        <v>27184.16</v>
      </c>
      <c r="H7881" s="207">
        <v>30582.18</v>
      </c>
      <c r="I7881" s="214">
        <f t="shared" si="793"/>
        <v>321496</v>
      </c>
      <c r="J7881" s="211">
        <f t="shared" si="794"/>
        <v>0.40399095250062828</v>
      </c>
      <c r="K7881" s="212">
        <f t="shared" si="795"/>
        <v>0.45</v>
      </c>
      <c r="L7881" s="214">
        <f t="shared" si="796"/>
        <v>17682.28</v>
      </c>
      <c r="M7881" s="213">
        <f t="shared" si="797"/>
        <v>25719.68</v>
      </c>
      <c r="N7881" s="213">
        <f t="shared" si="798"/>
        <v>28934.639999999999</v>
      </c>
      <c r="O7881" s="242">
        <f t="shared" si="799"/>
        <v>0.51529999999977005</v>
      </c>
      <c r="P7881" s="242"/>
      <c r="Q7881" s="179"/>
      <c r="R7881" s="179"/>
      <c r="S7881" s="179"/>
      <c r="T7881" s="179"/>
      <c r="U7881" s="179"/>
      <c r="V7881" s="179"/>
      <c r="W7881" s="179"/>
      <c r="X7881" s="179"/>
      <c r="Y7881" s="179"/>
      <c r="Z7881" s="179"/>
      <c r="AA7881" s="222"/>
      <c r="AB7881" s="222"/>
      <c r="AC7881" s="222"/>
      <c r="AD7881" s="179"/>
      <c r="AE7881" s="179"/>
      <c r="AF7881" s="179"/>
      <c r="AG7881" s="179"/>
      <c r="AH7881" s="179"/>
      <c r="AI7881" s="179"/>
      <c r="AJ7881" s="179"/>
    </row>
    <row r="7882" spans="2:36" x14ac:dyDescent="0.3">
      <c r="B7882" s="224">
        <v>795900</v>
      </c>
      <c r="C7882" s="209">
        <v>339847</v>
      </c>
      <c r="D7882" s="206">
        <f t="shared" si="791"/>
        <v>0.42699711018972231</v>
      </c>
      <c r="E7882" s="208">
        <f t="shared" si="792"/>
        <v>0.45</v>
      </c>
      <c r="F7882" s="207">
        <v>18691.580000000002</v>
      </c>
      <c r="G7882" s="207">
        <v>27187.759999999998</v>
      </c>
      <c r="H7882" s="207">
        <v>30586.23</v>
      </c>
      <c r="I7882" s="214">
        <f t="shared" si="793"/>
        <v>321541</v>
      </c>
      <c r="J7882" s="211">
        <f t="shared" si="794"/>
        <v>0.40399673325794699</v>
      </c>
      <c r="K7882" s="212">
        <f t="shared" si="795"/>
        <v>0.45</v>
      </c>
      <c r="L7882" s="214">
        <f t="shared" si="796"/>
        <v>17684.755000000001</v>
      </c>
      <c r="M7882" s="213">
        <f t="shared" si="797"/>
        <v>25723.279999999999</v>
      </c>
      <c r="N7882" s="213">
        <f t="shared" si="798"/>
        <v>28938.69</v>
      </c>
      <c r="O7882" s="242">
        <f t="shared" si="799"/>
        <v>0.51519999999996802</v>
      </c>
      <c r="P7882" s="242"/>
      <c r="Q7882" s="179"/>
      <c r="R7882" s="179"/>
      <c r="S7882" s="179"/>
      <c r="T7882" s="179"/>
      <c r="U7882" s="179"/>
      <c r="V7882" s="179"/>
      <c r="W7882" s="179"/>
      <c r="X7882" s="179"/>
      <c r="Y7882" s="179"/>
      <c r="Z7882" s="179"/>
      <c r="AA7882" s="222"/>
      <c r="AB7882" s="222"/>
      <c r="AC7882" s="222"/>
      <c r="AD7882" s="179"/>
      <c r="AE7882" s="179"/>
      <c r="AF7882" s="179"/>
      <c r="AG7882" s="179"/>
      <c r="AH7882" s="179"/>
      <c r="AI7882" s="179"/>
      <c r="AJ7882" s="179"/>
    </row>
    <row r="7883" spans="2:36" x14ac:dyDescent="0.3">
      <c r="B7883" s="224">
        <v>796000</v>
      </c>
      <c r="C7883" s="209">
        <v>339892</v>
      </c>
      <c r="D7883" s="206">
        <f t="shared" si="791"/>
        <v>0.42699999999999999</v>
      </c>
      <c r="E7883" s="208">
        <f t="shared" si="792"/>
        <v>0.45</v>
      </c>
      <c r="F7883" s="207">
        <v>18694.060000000001</v>
      </c>
      <c r="G7883" s="207">
        <v>27191.360000000001</v>
      </c>
      <c r="H7883" s="207">
        <v>30590.28</v>
      </c>
      <c r="I7883" s="214">
        <f t="shared" si="793"/>
        <v>321586</v>
      </c>
      <c r="J7883" s="211">
        <f t="shared" si="794"/>
        <v>0.40400251256281405</v>
      </c>
      <c r="K7883" s="212">
        <f t="shared" si="795"/>
        <v>0.45</v>
      </c>
      <c r="L7883" s="214">
        <f t="shared" si="796"/>
        <v>17687.23</v>
      </c>
      <c r="M7883" s="213">
        <f t="shared" si="797"/>
        <v>25726.880000000001</v>
      </c>
      <c r="N7883" s="213">
        <f t="shared" si="798"/>
        <v>28942.739999999998</v>
      </c>
      <c r="O7883" s="242">
        <f t="shared" si="799"/>
        <v>0.51529999999966092</v>
      </c>
      <c r="P7883" s="242"/>
      <c r="Q7883" s="179"/>
      <c r="R7883" s="179"/>
      <c r="S7883" s="179"/>
      <c r="T7883" s="179"/>
      <c r="U7883" s="179"/>
      <c r="V7883" s="179"/>
      <c r="W7883" s="179"/>
      <c r="X7883" s="179"/>
      <c r="Y7883" s="179"/>
      <c r="Z7883" s="179"/>
      <c r="AA7883" s="222"/>
      <c r="AB7883" s="222"/>
      <c r="AC7883" s="222"/>
      <c r="AD7883" s="179"/>
      <c r="AE7883" s="179"/>
      <c r="AF7883" s="179"/>
      <c r="AG7883" s="179"/>
      <c r="AH7883" s="179"/>
      <c r="AI7883" s="179"/>
      <c r="AJ7883" s="179"/>
    </row>
    <row r="7884" spans="2:36" x14ac:dyDescent="0.3">
      <c r="B7884" s="224">
        <v>796100</v>
      </c>
      <c r="C7884" s="209">
        <v>339937</v>
      </c>
      <c r="D7884" s="206">
        <f t="shared" si="791"/>
        <v>0.42700288908428591</v>
      </c>
      <c r="E7884" s="208">
        <f t="shared" si="792"/>
        <v>0.45</v>
      </c>
      <c r="F7884" s="207">
        <v>18696.53</v>
      </c>
      <c r="G7884" s="207">
        <v>27194.959999999999</v>
      </c>
      <c r="H7884" s="207">
        <v>30594.33</v>
      </c>
      <c r="I7884" s="214">
        <f t="shared" si="793"/>
        <v>321631</v>
      </c>
      <c r="J7884" s="211">
        <f t="shared" si="794"/>
        <v>0.40400829041577691</v>
      </c>
      <c r="K7884" s="212">
        <f t="shared" si="795"/>
        <v>0.45</v>
      </c>
      <c r="L7884" s="214">
        <f t="shared" si="796"/>
        <v>17689.705000000002</v>
      </c>
      <c r="M7884" s="213">
        <f t="shared" si="797"/>
        <v>25730.48</v>
      </c>
      <c r="N7884" s="213">
        <f t="shared" si="798"/>
        <v>28946.789999999997</v>
      </c>
      <c r="O7884" s="242">
        <f t="shared" si="799"/>
        <v>0.51520000000044097</v>
      </c>
      <c r="P7884" s="242"/>
      <c r="Q7884" s="179"/>
      <c r="R7884" s="179"/>
      <c r="S7884" s="179"/>
      <c r="T7884" s="179"/>
      <c r="U7884" s="179"/>
      <c r="V7884" s="179"/>
      <c r="W7884" s="179"/>
      <c r="X7884" s="179"/>
      <c r="Y7884" s="179"/>
      <c r="Z7884" s="179"/>
      <c r="AA7884" s="222"/>
      <c r="AB7884" s="222"/>
      <c r="AC7884" s="222"/>
      <c r="AD7884" s="179"/>
      <c r="AE7884" s="179"/>
      <c r="AF7884" s="179"/>
      <c r="AG7884" s="179"/>
      <c r="AH7884" s="179"/>
      <c r="AI7884" s="179"/>
      <c r="AJ7884" s="179"/>
    </row>
    <row r="7885" spans="2:36" x14ac:dyDescent="0.3">
      <c r="B7885" s="224">
        <v>796200</v>
      </c>
      <c r="C7885" s="209">
        <v>339982</v>
      </c>
      <c r="D7885" s="206">
        <f t="shared" si="791"/>
        <v>0.42700577744285356</v>
      </c>
      <c r="E7885" s="208">
        <f t="shared" si="792"/>
        <v>0.45</v>
      </c>
      <c r="F7885" s="207">
        <v>18699.009999999998</v>
      </c>
      <c r="G7885" s="207">
        <v>27198.560000000001</v>
      </c>
      <c r="H7885" s="207">
        <v>30598.38</v>
      </c>
      <c r="I7885" s="214">
        <f t="shared" si="793"/>
        <v>321676</v>
      </c>
      <c r="J7885" s="211">
        <f t="shared" si="794"/>
        <v>0.40401406681738256</v>
      </c>
      <c r="K7885" s="212">
        <f t="shared" si="795"/>
        <v>0.45</v>
      </c>
      <c r="L7885" s="214">
        <f t="shared" si="796"/>
        <v>17692.18</v>
      </c>
      <c r="M7885" s="213">
        <f t="shared" si="797"/>
        <v>25734.080000000002</v>
      </c>
      <c r="N7885" s="213">
        <f t="shared" si="798"/>
        <v>28950.84</v>
      </c>
      <c r="O7885" s="242">
        <f t="shared" si="799"/>
        <v>0.51530000000013387</v>
      </c>
      <c r="P7885" s="242"/>
      <c r="Q7885" s="179"/>
      <c r="R7885" s="179"/>
      <c r="S7885" s="179"/>
      <c r="T7885" s="179"/>
      <c r="U7885" s="179"/>
      <c r="V7885" s="179"/>
      <c r="W7885" s="179"/>
      <c r="X7885" s="179"/>
      <c r="Y7885" s="179"/>
      <c r="Z7885" s="179"/>
      <c r="AA7885" s="222"/>
      <c r="AB7885" s="222"/>
      <c r="AC7885" s="222"/>
      <c r="AD7885" s="179"/>
      <c r="AE7885" s="179"/>
      <c r="AF7885" s="179"/>
      <c r="AG7885" s="179"/>
      <c r="AH7885" s="179"/>
      <c r="AI7885" s="179"/>
      <c r="AJ7885" s="179"/>
    </row>
    <row r="7886" spans="2:36" x14ac:dyDescent="0.3">
      <c r="B7886" s="224">
        <v>796300</v>
      </c>
      <c r="C7886" s="209">
        <v>340027</v>
      </c>
      <c r="D7886" s="206">
        <f t="shared" si="791"/>
        <v>0.4270086650759764</v>
      </c>
      <c r="E7886" s="208">
        <f t="shared" si="792"/>
        <v>0.45</v>
      </c>
      <c r="F7886" s="207">
        <v>18701.48</v>
      </c>
      <c r="G7886" s="207">
        <v>27202.16</v>
      </c>
      <c r="H7886" s="207">
        <v>30602.43</v>
      </c>
      <c r="I7886" s="214">
        <f t="shared" si="793"/>
        <v>321721</v>
      </c>
      <c r="J7886" s="211">
        <f t="shared" si="794"/>
        <v>0.40401984176817785</v>
      </c>
      <c r="K7886" s="212">
        <f t="shared" si="795"/>
        <v>0.45</v>
      </c>
      <c r="L7886" s="214">
        <f t="shared" si="796"/>
        <v>17694.654999999999</v>
      </c>
      <c r="M7886" s="213">
        <f t="shared" si="797"/>
        <v>25737.68</v>
      </c>
      <c r="N7886" s="213">
        <f t="shared" si="798"/>
        <v>28954.89</v>
      </c>
      <c r="O7886" s="242">
        <f t="shared" si="799"/>
        <v>0.51519999999974975</v>
      </c>
      <c r="P7886" s="242"/>
      <c r="Q7886" s="179"/>
      <c r="R7886" s="179"/>
      <c r="S7886" s="179"/>
      <c r="T7886" s="179"/>
      <c r="U7886" s="179"/>
      <c r="V7886" s="179"/>
      <c r="W7886" s="179"/>
      <c r="X7886" s="179"/>
      <c r="Y7886" s="179"/>
      <c r="Z7886" s="179"/>
      <c r="AA7886" s="222"/>
      <c r="AB7886" s="222"/>
      <c r="AC7886" s="222"/>
      <c r="AD7886" s="179"/>
      <c r="AE7886" s="179"/>
      <c r="AF7886" s="179"/>
      <c r="AG7886" s="179"/>
      <c r="AH7886" s="179"/>
      <c r="AI7886" s="179"/>
      <c r="AJ7886" s="179"/>
    </row>
    <row r="7887" spans="2:36" x14ac:dyDescent="0.3">
      <c r="B7887" s="224">
        <v>796400</v>
      </c>
      <c r="C7887" s="209">
        <v>340072</v>
      </c>
      <c r="D7887" s="206">
        <f t="shared" si="791"/>
        <v>0.42701155198392765</v>
      </c>
      <c r="E7887" s="208">
        <f t="shared" si="792"/>
        <v>0.45</v>
      </c>
      <c r="F7887" s="207">
        <v>18703.96</v>
      </c>
      <c r="G7887" s="207">
        <v>27205.759999999998</v>
      </c>
      <c r="H7887" s="207">
        <v>30606.48</v>
      </c>
      <c r="I7887" s="214">
        <f t="shared" si="793"/>
        <v>321766</v>
      </c>
      <c r="J7887" s="211">
        <f t="shared" si="794"/>
        <v>0.40402561526870917</v>
      </c>
      <c r="K7887" s="212">
        <f t="shared" si="795"/>
        <v>0.45</v>
      </c>
      <c r="L7887" s="214">
        <f t="shared" si="796"/>
        <v>17697.13</v>
      </c>
      <c r="M7887" s="213">
        <f t="shared" si="797"/>
        <v>25741.279999999999</v>
      </c>
      <c r="N7887" s="213">
        <f t="shared" si="798"/>
        <v>28958.94</v>
      </c>
      <c r="O7887" s="242">
        <f t="shared" si="799"/>
        <v>0.51530000000002474</v>
      </c>
      <c r="P7887" s="242"/>
      <c r="Q7887" s="179"/>
      <c r="R7887" s="179"/>
      <c r="S7887" s="179"/>
      <c r="T7887" s="179"/>
      <c r="U7887" s="179"/>
      <c r="V7887" s="179"/>
      <c r="W7887" s="179"/>
      <c r="X7887" s="179"/>
      <c r="Y7887" s="179"/>
      <c r="Z7887" s="179"/>
      <c r="AA7887" s="222"/>
      <c r="AB7887" s="222"/>
      <c r="AC7887" s="222"/>
      <c r="AD7887" s="179"/>
      <c r="AE7887" s="179"/>
      <c r="AF7887" s="179"/>
      <c r="AG7887" s="179"/>
      <c r="AH7887" s="179"/>
      <c r="AI7887" s="179"/>
      <c r="AJ7887" s="179"/>
    </row>
    <row r="7888" spans="2:36" x14ac:dyDescent="0.3">
      <c r="B7888" s="224">
        <v>796500</v>
      </c>
      <c r="C7888" s="209">
        <v>340117</v>
      </c>
      <c r="D7888" s="206">
        <f t="shared" si="791"/>
        <v>0.42701443816698054</v>
      </c>
      <c r="E7888" s="208">
        <f t="shared" si="792"/>
        <v>0.45</v>
      </c>
      <c r="F7888" s="207">
        <v>18706.43</v>
      </c>
      <c r="G7888" s="207">
        <v>27209.360000000001</v>
      </c>
      <c r="H7888" s="207">
        <v>30610.53</v>
      </c>
      <c r="I7888" s="214">
        <f t="shared" si="793"/>
        <v>321811</v>
      </c>
      <c r="J7888" s="211">
        <f t="shared" si="794"/>
        <v>0.40403138731952293</v>
      </c>
      <c r="K7888" s="212">
        <f t="shared" si="795"/>
        <v>0.45</v>
      </c>
      <c r="L7888" s="214">
        <f t="shared" si="796"/>
        <v>17699.605</v>
      </c>
      <c r="M7888" s="213">
        <f t="shared" si="797"/>
        <v>25744.880000000001</v>
      </c>
      <c r="N7888" s="213">
        <f t="shared" si="798"/>
        <v>28962.989999999998</v>
      </c>
      <c r="O7888" s="242">
        <f t="shared" si="799"/>
        <v>0.51519999999964061</v>
      </c>
      <c r="P7888" s="242"/>
      <c r="Q7888" s="179"/>
      <c r="R7888" s="179"/>
      <c r="S7888" s="179"/>
      <c r="T7888" s="179"/>
      <c r="U7888" s="179"/>
      <c r="V7888" s="179"/>
      <c r="W7888" s="179"/>
      <c r="X7888" s="179"/>
      <c r="Y7888" s="179"/>
      <c r="Z7888" s="179"/>
      <c r="AA7888" s="222"/>
      <c r="AB7888" s="222"/>
      <c r="AC7888" s="222"/>
      <c r="AD7888" s="179"/>
      <c r="AE7888" s="179"/>
      <c r="AF7888" s="179"/>
      <c r="AG7888" s="179"/>
      <c r="AH7888" s="179"/>
      <c r="AI7888" s="179"/>
      <c r="AJ7888" s="179"/>
    </row>
    <row r="7889" spans="2:36" x14ac:dyDescent="0.3">
      <c r="B7889" s="224">
        <v>796600</v>
      </c>
      <c r="C7889" s="209">
        <v>340162</v>
      </c>
      <c r="D7889" s="206">
        <f t="shared" si="791"/>
        <v>0.42701732362540801</v>
      </c>
      <c r="E7889" s="208">
        <f t="shared" si="792"/>
        <v>0.45</v>
      </c>
      <c r="F7889" s="207">
        <v>18708.91</v>
      </c>
      <c r="G7889" s="207">
        <v>27212.959999999999</v>
      </c>
      <c r="H7889" s="207">
        <v>30614.58</v>
      </c>
      <c r="I7889" s="214">
        <f t="shared" si="793"/>
        <v>321856</v>
      </c>
      <c r="J7889" s="211">
        <f t="shared" si="794"/>
        <v>0.40403715792116496</v>
      </c>
      <c r="K7889" s="212">
        <f t="shared" si="795"/>
        <v>0.45</v>
      </c>
      <c r="L7889" s="214">
        <f t="shared" si="796"/>
        <v>17702.080000000002</v>
      </c>
      <c r="M7889" s="213">
        <f t="shared" si="797"/>
        <v>25748.48</v>
      </c>
      <c r="N7889" s="213">
        <f t="shared" si="798"/>
        <v>28967.039999999997</v>
      </c>
      <c r="O7889" s="242">
        <f t="shared" si="799"/>
        <v>0.5152999999999156</v>
      </c>
      <c r="P7889" s="242"/>
      <c r="Q7889" s="179"/>
      <c r="R7889" s="179"/>
      <c r="S7889" s="179"/>
      <c r="T7889" s="179"/>
      <c r="U7889" s="179"/>
      <c r="V7889" s="179"/>
      <c r="W7889" s="179"/>
      <c r="X7889" s="179"/>
      <c r="Y7889" s="179"/>
      <c r="Z7889" s="179"/>
      <c r="AA7889" s="222"/>
      <c r="AB7889" s="222"/>
      <c r="AC7889" s="222"/>
      <c r="AD7889" s="179"/>
      <c r="AE7889" s="179"/>
      <c r="AF7889" s="179"/>
      <c r="AG7889" s="179"/>
      <c r="AH7889" s="179"/>
      <c r="AI7889" s="179"/>
      <c r="AJ7889" s="179"/>
    </row>
    <row r="7890" spans="2:36" x14ac:dyDescent="0.3">
      <c r="B7890" s="224">
        <v>796700</v>
      </c>
      <c r="C7890" s="209">
        <v>340207</v>
      </c>
      <c r="D7890" s="206">
        <f t="shared" si="791"/>
        <v>0.42702020835948284</v>
      </c>
      <c r="E7890" s="208">
        <f t="shared" si="792"/>
        <v>0.45</v>
      </c>
      <c r="F7890" s="207">
        <v>18711.38</v>
      </c>
      <c r="G7890" s="207">
        <v>27216.560000000001</v>
      </c>
      <c r="H7890" s="207">
        <v>30618.63</v>
      </c>
      <c r="I7890" s="214">
        <f t="shared" si="793"/>
        <v>321901</v>
      </c>
      <c r="J7890" s="211">
        <f t="shared" si="794"/>
        <v>0.40404292707418099</v>
      </c>
      <c r="K7890" s="212">
        <f t="shared" si="795"/>
        <v>0.45</v>
      </c>
      <c r="L7890" s="214">
        <f t="shared" si="796"/>
        <v>17704.555</v>
      </c>
      <c r="M7890" s="213">
        <f t="shared" si="797"/>
        <v>25752.080000000002</v>
      </c>
      <c r="N7890" s="213">
        <f t="shared" si="798"/>
        <v>28971.09</v>
      </c>
      <c r="O7890" s="242">
        <f t="shared" si="799"/>
        <v>0.51520000000007715</v>
      </c>
      <c r="P7890" s="242"/>
      <c r="Q7890" s="179"/>
      <c r="R7890" s="179"/>
      <c r="S7890" s="179"/>
      <c r="T7890" s="179"/>
      <c r="U7890" s="179"/>
      <c r="V7890" s="179"/>
      <c r="W7890" s="179"/>
      <c r="X7890" s="179"/>
      <c r="Y7890" s="179"/>
      <c r="Z7890" s="179"/>
      <c r="AA7890" s="222"/>
      <c r="AB7890" s="222"/>
      <c r="AC7890" s="222"/>
      <c r="AD7890" s="179"/>
      <c r="AE7890" s="179"/>
      <c r="AF7890" s="179"/>
      <c r="AG7890" s="179"/>
      <c r="AH7890" s="179"/>
      <c r="AI7890" s="179"/>
      <c r="AJ7890" s="179"/>
    </row>
    <row r="7891" spans="2:36" x14ac:dyDescent="0.3">
      <c r="B7891" s="224">
        <v>796800</v>
      </c>
      <c r="C7891" s="209">
        <v>340252</v>
      </c>
      <c r="D7891" s="206">
        <f t="shared" si="791"/>
        <v>0.42702309236947789</v>
      </c>
      <c r="E7891" s="208">
        <f t="shared" si="792"/>
        <v>0.45</v>
      </c>
      <c r="F7891" s="207">
        <v>18713.86</v>
      </c>
      <c r="G7891" s="207">
        <v>27220.16</v>
      </c>
      <c r="H7891" s="207">
        <v>30622.68</v>
      </c>
      <c r="I7891" s="214">
        <f t="shared" si="793"/>
        <v>321946</v>
      </c>
      <c r="J7891" s="211">
        <f t="shared" si="794"/>
        <v>0.40404869477911648</v>
      </c>
      <c r="K7891" s="212">
        <f t="shared" si="795"/>
        <v>0.45</v>
      </c>
      <c r="L7891" s="214">
        <f t="shared" si="796"/>
        <v>17707.03</v>
      </c>
      <c r="M7891" s="213">
        <f t="shared" si="797"/>
        <v>25755.68</v>
      </c>
      <c r="N7891" s="213">
        <f t="shared" si="798"/>
        <v>28975.14</v>
      </c>
      <c r="O7891" s="242">
        <f t="shared" si="799"/>
        <v>0.51529999999977005</v>
      </c>
      <c r="P7891" s="242"/>
      <c r="Q7891" s="179"/>
      <c r="R7891" s="179"/>
      <c r="S7891" s="179"/>
      <c r="T7891" s="179"/>
      <c r="U7891" s="179"/>
      <c r="V7891" s="179"/>
      <c r="W7891" s="179"/>
      <c r="X7891" s="179"/>
      <c r="Y7891" s="179"/>
      <c r="Z7891" s="179"/>
      <c r="AA7891" s="222"/>
      <c r="AB7891" s="222"/>
      <c r="AC7891" s="222"/>
      <c r="AD7891" s="179"/>
      <c r="AE7891" s="179"/>
      <c r="AF7891" s="179"/>
      <c r="AG7891" s="179"/>
      <c r="AH7891" s="179"/>
      <c r="AI7891" s="179"/>
      <c r="AJ7891" s="179"/>
    </row>
    <row r="7892" spans="2:36" x14ac:dyDescent="0.3">
      <c r="B7892" s="224">
        <v>796900</v>
      </c>
      <c r="C7892" s="209">
        <v>340297</v>
      </c>
      <c r="D7892" s="206">
        <f t="shared" si="791"/>
        <v>0.42702597565566569</v>
      </c>
      <c r="E7892" s="208">
        <f t="shared" si="792"/>
        <v>0.45</v>
      </c>
      <c r="F7892" s="207">
        <v>18716.330000000002</v>
      </c>
      <c r="G7892" s="207">
        <v>27223.759999999998</v>
      </c>
      <c r="H7892" s="207">
        <v>30626.73</v>
      </c>
      <c r="I7892" s="214">
        <f t="shared" si="793"/>
        <v>321991</v>
      </c>
      <c r="J7892" s="211">
        <f t="shared" si="794"/>
        <v>0.40405446103651649</v>
      </c>
      <c r="K7892" s="212">
        <f t="shared" si="795"/>
        <v>0.45</v>
      </c>
      <c r="L7892" s="214">
        <f t="shared" si="796"/>
        <v>17709.505000000001</v>
      </c>
      <c r="M7892" s="213">
        <f t="shared" si="797"/>
        <v>25759.279999999999</v>
      </c>
      <c r="N7892" s="213">
        <f t="shared" si="798"/>
        <v>28979.19</v>
      </c>
      <c r="O7892" s="242">
        <f t="shared" si="799"/>
        <v>0.51519999999996802</v>
      </c>
      <c r="P7892" s="242"/>
      <c r="Q7892" s="179"/>
      <c r="R7892" s="179"/>
      <c r="S7892" s="179"/>
      <c r="T7892" s="179"/>
      <c r="U7892" s="179"/>
      <c r="V7892" s="179"/>
      <c r="W7892" s="179"/>
      <c r="X7892" s="179"/>
      <c r="Y7892" s="179"/>
      <c r="Z7892" s="179"/>
      <c r="AA7892" s="222"/>
      <c r="AB7892" s="222"/>
      <c r="AC7892" s="222"/>
      <c r="AD7892" s="179"/>
      <c r="AE7892" s="179"/>
      <c r="AF7892" s="179"/>
      <c r="AG7892" s="179"/>
      <c r="AH7892" s="179"/>
      <c r="AI7892" s="179"/>
      <c r="AJ7892" s="179"/>
    </row>
    <row r="7893" spans="2:36" x14ac:dyDescent="0.3">
      <c r="B7893" s="224">
        <v>797000</v>
      </c>
      <c r="C7893" s="209">
        <v>340342</v>
      </c>
      <c r="D7893" s="206">
        <f t="shared" si="791"/>
        <v>0.42702885821831871</v>
      </c>
      <c r="E7893" s="208">
        <f t="shared" si="792"/>
        <v>0.45</v>
      </c>
      <c r="F7893" s="207">
        <v>18718.810000000001</v>
      </c>
      <c r="G7893" s="207">
        <v>27227.360000000001</v>
      </c>
      <c r="H7893" s="207">
        <v>30630.78</v>
      </c>
      <c r="I7893" s="214">
        <f t="shared" si="793"/>
        <v>322036</v>
      </c>
      <c r="J7893" s="211">
        <f t="shared" si="794"/>
        <v>0.40406022584692597</v>
      </c>
      <c r="K7893" s="212">
        <f t="shared" si="795"/>
        <v>0.45</v>
      </c>
      <c r="L7893" s="214">
        <f t="shared" si="796"/>
        <v>17711.98</v>
      </c>
      <c r="M7893" s="213">
        <f t="shared" si="797"/>
        <v>25762.880000000001</v>
      </c>
      <c r="N7893" s="213">
        <f t="shared" si="798"/>
        <v>28983.239999999998</v>
      </c>
      <c r="O7893" s="242">
        <f t="shared" si="799"/>
        <v>0.51529999999966092</v>
      </c>
      <c r="P7893" s="242"/>
      <c r="Q7893" s="179"/>
      <c r="R7893" s="179"/>
      <c r="S7893" s="179"/>
      <c r="T7893" s="179"/>
      <c r="U7893" s="179"/>
      <c r="V7893" s="179"/>
      <c r="W7893" s="179"/>
      <c r="X7893" s="179"/>
      <c r="Y7893" s="179"/>
      <c r="Z7893" s="179"/>
      <c r="AA7893" s="222"/>
      <c r="AB7893" s="222"/>
      <c r="AC7893" s="222"/>
      <c r="AD7893" s="179"/>
      <c r="AE7893" s="179"/>
      <c r="AF7893" s="179"/>
      <c r="AG7893" s="179"/>
      <c r="AH7893" s="179"/>
      <c r="AI7893" s="179"/>
      <c r="AJ7893" s="179"/>
    </row>
    <row r="7894" spans="2:36" x14ac:dyDescent="0.3">
      <c r="B7894" s="224">
        <v>797100</v>
      </c>
      <c r="C7894" s="209">
        <v>340387</v>
      </c>
      <c r="D7894" s="206">
        <f t="shared" si="791"/>
        <v>0.42703174005770922</v>
      </c>
      <c r="E7894" s="208">
        <f t="shared" si="792"/>
        <v>0.45</v>
      </c>
      <c r="F7894" s="207">
        <v>18721.28</v>
      </c>
      <c r="G7894" s="207">
        <v>27230.959999999999</v>
      </c>
      <c r="H7894" s="207">
        <v>30634.83</v>
      </c>
      <c r="I7894" s="214">
        <f t="shared" si="793"/>
        <v>322081</v>
      </c>
      <c r="J7894" s="211">
        <f t="shared" si="794"/>
        <v>0.40406598921088949</v>
      </c>
      <c r="K7894" s="212">
        <f t="shared" si="795"/>
        <v>0.45</v>
      </c>
      <c r="L7894" s="214">
        <f t="shared" si="796"/>
        <v>17714.455000000002</v>
      </c>
      <c r="M7894" s="213">
        <f t="shared" si="797"/>
        <v>25766.48</v>
      </c>
      <c r="N7894" s="213">
        <f t="shared" si="798"/>
        <v>28987.289999999997</v>
      </c>
      <c r="O7894" s="242">
        <f t="shared" si="799"/>
        <v>0.51520000000044097</v>
      </c>
      <c r="P7894" s="242"/>
      <c r="Q7894" s="179"/>
      <c r="R7894" s="179"/>
      <c r="S7894" s="179"/>
      <c r="T7894" s="179"/>
      <c r="U7894" s="179"/>
      <c r="V7894" s="179"/>
      <c r="W7894" s="179"/>
      <c r="X7894" s="179"/>
      <c r="Y7894" s="179"/>
      <c r="Z7894" s="179"/>
      <c r="AA7894" s="222"/>
      <c r="AB7894" s="222"/>
      <c r="AC7894" s="222"/>
      <c r="AD7894" s="179"/>
      <c r="AE7894" s="179"/>
      <c r="AF7894" s="179"/>
      <c r="AG7894" s="179"/>
      <c r="AH7894" s="179"/>
      <c r="AI7894" s="179"/>
      <c r="AJ7894" s="179"/>
    </row>
    <row r="7895" spans="2:36" x14ac:dyDescent="0.3">
      <c r="B7895" s="224">
        <v>797200</v>
      </c>
      <c r="C7895" s="209">
        <v>340432</v>
      </c>
      <c r="D7895" s="206">
        <f t="shared" si="791"/>
        <v>0.4270346211741094</v>
      </c>
      <c r="E7895" s="208">
        <f t="shared" si="792"/>
        <v>0.45</v>
      </c>
      <c r="F7895" s="207">
        <v>18723.759999999998</v>
      </c>
      <c r="G7895" s="207">
        <v>27234.560000000001</v>
      </c>
      <c r="H7895" s="207">
        <v>30638.880000000001</v>
      </c>
      <c r="I7895" s="214">
        <f t="shared" si="793"/>
        <v>322126</v>
      </c>
      <c r="J7895" s="211">
        <f t="shared" si="794"/>
        <v>0.40407175112895133</v>
      </c>
      <c r="K7895" s="212">
        <f t="shared" si="795"/>
        <v>0.45</v>
      </c>
      <c r="L7895" s="214">
        <f t="shared" si="796"/>
        <v>17716.93</v>
      </c>
      <c r="M7895" s="213">
        <f t="shared" si="797"/>
        <v>25770.080000000002</v>
      </c>
      <c r="N7895" s="213">
        <f t="shared" si="798"/>
        <v>28991.34</v>
      </c>
      <c r="O7895" s="242">
        <f t="shared" si="799"/>
        <v>0.51530000000013387</v>
      </c>
      <c r="P7895" s="242"/>
      <c r="Q7895" s="179"/>
      <c r="R7895" s="179"/>
      <c r="S7895" s="179"/>
      <c r="T7895" s="179"/>
      <c r="U7895" s="179"/>
      <c r="V7895" s="179"/>
      <c r="W7895" s="179"/>
      <c r="X7895" s="179"/>
      <c r="Y7895" s="179"/>
      <c r="Z7895" s="179"/>
      <c r="AA7895" s="222"/>
      <c r="AB7895" s="222"/>
      <c r="AC7895" s="222"/>
      <c r="AD7895" s="179"/>
      <c r="AE7895" s="179"/>
      <c r="AF7895" s="179"/>
      <c r="AG7895" s="179"/>
      <c r="AH7895" s="179"/>
      <c r="AI7895" s="179"/>
      <c r="AJ7895" s="179"/>
    </row>
    <row r="7896" spans="2:36" x14ac:dyDescent="0.3">
      <c r="B7896" s="224">
        <v>797300</v>
      </c>
      <c r="C7896" s="209">
        <v>340477</v>
      </c>
      <c r="D7896" s="206">
        <f t="shared" ref="D7896:D7959" si="800">C7896/B7896</f>
        <v>0.4270375015677913</v>
      </c>
      <c r="E7896" s="208">
        <f t="shared" ref="E7896:E7959" si="801">(C7896-C7895)/(B7896-B7895)</f>
        <v>0.45</v>
      </c>
      <c r="F7896" s="207">
        <v>18726.23</v>
      </c>
      <c r="G7896" s="207">
        <v>27238.16</v>
      </c>
      <c r="H7896" s="207">
        <v>30642.93</v>
      </c>
      <c r="I7896" s="214">
        <f t="shared" si="793"/>
        <v>322171</v>
      </c>
      <c r="J7896" s="211">
        <f t="shared" si="794"/>
        <v>0.40407751160165561</v>
      </c>
      <c r="K7896" s="212">
        <f t="shared" si="795"/>
        <v>0.45</v>
      </c>
      <c r="L7896" s="214">
        <f t="shared" si="796"/>
        <v>17719.404999999999</v>
      </c>
      <c r="M7896" s="213">
        <f t="shared" si="797"/>
        <v>25773.68</v>
      </c>
      <c r="N7896" s="213">
        <f t="shared" si="798"/>
        <v>28995.39</v>
      </c>
      <c r="O7896" s="242">
        <f t="shared" si="799"/>
        <v>0.51519999999974975</v>
      </c>
      <c r="P7896" s="242"/>
      <c r="Q7896" s="179"/>
      <c r="R7896" s="179"/>
      <c r="S7896" s="179"/>
      <c r="T7896" s="179"/>
      <c r="U7896" s="179"/>
      <c r="V7896" s="179"/>
      <c r="W7896" s="179"/>
      <c r="X7896" s="179"/>
      <c r="Y7896" s="179"/>
      <c r="Z7896" s="179"/>
      <c r="AA7896" s="222"/>
      <c r="AB7896" s="222"/>
      <c r="AC7896" s="222"/>
      <c r="AD7896" s="179"/>
      <c r="AE7896" s="179"/>
      <c r="AF7896" s="179"/>
      <c r="AG7896" s="179"/>
      <c r="AH7896" s="179"/>
      <c r="AI7896" s="179"/>
      <c r="AJ7896" s="179"/>
    </row>
    <row r="7897" spans="2:36" x14ac:dyDescent="0.3">
      <c r="B7897" s="224">
        <v>797400</v>
      </c>
      <c r="C7897" s="209">
        <v>340522</v>
      </c>
      <c r="D7897" s="206">
        <f t="shared" si="800"/>
        <v>0.42704038123902682</v>
      </c>
      <c r="E7897" s="208">
        <f t="shared" si="801"/>
        <v>0.45</v>
      </c>
      <c r="F7897" s="207">
        <v>18728.71</v>
      </c>
      <c r="G7897" s="207">
        <v>27241.759999999998</v>
      </c>
      <c r="H7897" s="207">
        <v>30646.98</v>
      </c>
      <c r="I7897" s="214">
        <f t="shared" si="793"/>
        <v>322216</v>
      </c>
      <c r="J7897" s="211">
        <f t="shared" si="794"/>
        <v>0.40408327062954602</v>
      </c>
      <c r="K7897" s="212">
        <f t="shared" si="795"/>
        <v>0.45</v>
      </c>
      <c r="L7897" s="214">
        <f t="shared" si="796"/>
        <v>17721.88</v>
      </c>
      <c r="M7897" s="213">
        <f t="shared" si="797"/>
        <v>25777.279999999999</v>
      </c>
      <c r="N7897" s="213">
        <f t="shared" si="798"/>
        <v>28999.439999999999</v>
      </c>
      <c r="O7897" s="242">
        <f t="shared" si="799"/>
        <v>0.51530000000002474</v>
      </c>
      <c r="P7897" s="242"/>
      <c r="Q7897" s="179"/>
      <c r="R7897" s="179"/>
      <c r="S7897" s="179"/>
      <c r="T7897" s="179"/>
      <c r="U7897" s="179"/>
      <c r="V7897" s="179"/>
      <c r="W7897" s="179"/>
      <c r="X7897" s="179"/>
      <c r="Y7897" s="179"/>
      <c r="Z7897" s="179"/>
      <c r="AA7897" s="222"/>
      <c r="AB7897" s="222"/>
      <c r="AC7897" s="222"/>
      <c r="AD7897" s="179"/>
      <c r="AE7897" s="179"/>
      <c r="AF7897" s="179"/>
      <c r="AG7897" s="179"/>
      <c r="AH7897" s="179"/>
      <c r="AI7897" s="179"/>
      <c r="AJ7897" s="179"/>
    </row>
    <row r="7898" spans="2:36" x14ac:dyDescent="0.3">
      <c r="B7898" s="224">
        <v>797500</v>
      </c>
      <c r="C7898" s="209">
        <v>340567</v>
      </c>
      <c r="D7898" s="206">
        <f t="shared" si="800"/>
        <v>0.42704326018808775</v>
      </c>
      <c r="E7898" s="208">
        <f t="shared" si="801"/>
        <v>0.45</v>
      </c>
      <c r="F7898" s="207">
        <v>18731.18</v>
      </c>
      <c r="G7898" s="207">
        <v>27245.360000000001</v>
      </c>
      <c r="H7898" s="207">
        <v>30651.03</v>
      </c>
      <c r="I7898" s="214">
        <f t="shared" si="793"/>
        <v>322261</v>
      </c>
      <c r="J7898" s="211">
        <f t="shared" si="794"/>
        <v>0.40408902821316617</v>
      </c>
      <c r="K7898" s="212">
        <f t="shared" si="795"/>
        <v>0.45</v>
      </c>
      <c r="L7898" s="214">
        <f t="shared" si="796"/>
        <v>17724.355</v>
      </c>
      <c r="M7898" s="213">
        <f t="shared" si="797"/>
        <v>25780.880000000001</v>
      </c>
      <c r="N7898" s="213">
        <f t="shared" si="798"/>
        <v>29003.489999999998</v>
      </c>
      <c r="O7898" s="242">
        <f t="shared" si="799"/>
        <v>0.51519999999964061</v>
      </c>
      <c r="P7898" s="242"/>
      <c r="Q7898" s="179"/>
      <c r="R7898" s="179"/>
      <c r="S7898" s="179"/>
      <c r="T7898" s="179"/>
      <c r="U7898" s="179"/>
      <c r="V7898" s="179"/>
      <c r="W7898" s="179"/>
      <c r="X7898" s="179"/>
      <c r="Y7898" s="179"/>
      <c r="Z7898" s="179"/>
      <c r="AA7898" s="222"/>
      <c r="AB7898" s="222"/>
      <c r="AC7898" s="222"/>
      <c r="AD7898" s="179"/>
      <c r="AE7898" s="179"/>
      <c r="AF7898" s="179"/>
      <c r="AG7898" s="179"/>
      <c r="AH7898" s="179"/>
      <c r="AI7898" s="179"/>
      <c r="AJ7898" s="179"/>
    </row>
    <row r="7899" spans="2:36" x14ac:dyDescent="0.3">
      <c r="B7899" s="224">
        <v>797600</v>
      </c>
      <c r="C7899" s="209">
        <v>340612</v>
      </c>
      <c r="D7899" s="206">
        <f t="shared" si="800"/>
        <v>0.42704613841524575</v>
      </c>
      <c r="E7899" s="208">
        <f t="shared" si="801"/>
        <v>0.45</v>
      </c>
      <c r="F7899" s="207">
        <v>18733.66</v>
      </c>
      <c r="G7899" s="207">
        <v>27248.959999999999</v>
      </c>
      <c r="H7899" s="207">
        <v>30655.08</v>
      </c>
      <c r="I7899" s="214">
        <f t="shared" si="793"/>
        <v>322306</v>
      </c>
      <c r="J7899" s="211">
        <f t="shared" si="794"/>
        <v>0.40409478435305918</v>
      </c>
      <c r="K7899" s="212">
        <f t="shared" si="795"/>
        <v>0.45</v>
      </c>
      <c r="L7899" s="214">
        <f t="shared" si="796"/>
        <v>17726.830000000002</v>
      </c>
      <c r="M7899" s="213">
        <f t="shared" si="797"/>
        <v>25784.48</v>
      </c>
      <c r="N7899" s="213">
        <f t="shared" si="798"/>
        <v>29007.539999999997</v>
      </c>
      <c r="O7899" s="242">
        <f t="shared" si="799"/>
        <v>0.5152999999999156</v>
      </c>
      <c r="P7899" s="242"/>
      <c r="Q7899" s="179"/>
      <c r="R7899" s="179"/>
      <c r="S7899" s="179"/>
      <c r="T7899" s="179"/>
      <c r="U7899" s="179"/>
      <c r="V7899" s="179"/>
      <c r="W7899" s="179"/>
      <c r="X7899" s="179"/>
      <c r="Y7899" s="179"/>
      <c r="Z7899" s="179"/>
      <c r="AA7899" s="222"/>
      <c r="AB7899" s="222"/>
      <c r="AC7899" s="222"/>
      <c r="AD7899" s="179"/>
      <c r="AE7899" s="179"/>
      <c r="AF7899" s="179"/>
      <c r="AG7899" s="179"/>
      <c r="AH7899" s="179"/>
      <c r="AI7899" s="179"/>
      <c r="AJ7899" s="179"/>
    </row>
    <row r="7900" spans="2:36" x14ac:dyDescent="0.3">
      <c r="B7900" s="224">
        <v>797700</v>
      </c>
      <c r="C7900" s="209">
        <v>340657</v>
      </c>
      <c r="D7900" s="206">
        <f t="shared" si="800"/>
        <v>0.42704901592077221</v>
      </c>
      <c r="E7900" s="208">
        <f t="shared" si="801"/>
        <v>0.45</v>
      </c>
      <c r="F7900" s="207">
        <v>18736.13</v>
      </c>
      <c r="G7900" s="207">
        <v>27252.560000000001</v>
      </c>
      <c r="H7900" s="207">
        <v>30659.13</v>
      </c>
      <c r="I7900" s="214">
        <f t="shared" si="793"/>
        <v>322351</v>
      </c>
      <c r="J7900" s="211">
        <f t="shared" si="794"/>
        <v>0.40410053904976806</v>
      </c>
      <c r="K7900" s="212">
        <f t="shared" si="795"/>
        <v>0.45</v>
      </c>
      <c r="L7900" s="214">
        <f t="shared" si="796"/>
        <v>17729.305</v>
      </c>
      <c r="M7900" s="213">
        <f t="shared" si="797"/>
        <v>25788.080000000002</v>
      </c>
      <c r="N7900" s="213">
        <f t="shared" si="798"/>
        <v>29011.59</v>
      </c>
      <c r="O7900" s="242">
        <f t="shared" si="799"/>
        <v>0.51520000000007715</v>
      </c>
      <c r="P7900" s="242"/>
      <c r="Q7900" s="179"/>
      <c r="R7900" s="179"/>
      <c r="S7900" s="179"/>
      <c r="T7900" s="179"/>
      <c r="U7900" s="179"/>
      <c r="V7900" s="179"/>
      <c r="W7900" s="179"/>
      <c r="X7900" s="179"/>
      <c r="Y7900" s="179"/>
      <c r="Z7900" s="179"/>
      <c r="AA7900" s="222"/>
      <c r="AB7900" s="222"/>
      <c r="AC7900" s="222"/>
      <c r="AD7900" s="179"/>
      <c r="AE7900" s="179"/>
      <c r="AF7900" s="179"/>
      <c r="AG7900" s="179"/>
      <c r="AH7900" s="179"/>
      <c r="AI7900" s="179"/>
      <c r="AJ7900" s="179"/>
    </row>
    <row r="7901" spans="2:36" x14ac:dyDescent="0.3">
      <c r="B7901" s="224">
        <v>797800</v>
      </c>
      <c r="C7901" s="209">
        <v>340702</v>
      </c>
      <c r="D7901" s="206">
        <f t="shared" si="800"/>
        <v>0.4270518927049386</v>
      </c>
      <c r="E7901" s="208">
        <f t="shared" si="801"/>
        <v>0.45</v>
      </c>
      <c r="F7901" s="207">
        <v>18738.61</v>
      </c>
      <c r="G7901" s="207">
        <v>27256.16</v>
      </c>
      <c r="H7901" s="207">
        <v>30663.18</v>
      </c>
      <c r="I7901" s="214">
        <f t="shared" si="793"/>
        <v>322396</v>
      </c>
      <c r="J7901" s="211">
        <f t="shared" si="794"/>
        <v>0.40410629230383555</v>
      </c>
      <c r="K7901" s="212">
        <f t="shared" si="795"/>
        <v>0.45</v>
      </c>
      <c r="L7901" s="214">
        <f t="shared" si="796"/>
        <v>17731.78</v>
      </c>
      <c r="M7901" s="213">
        <f t="shared" si="797"/>
        <v>25791.68</v>
      </c>
      <c r="N7901" s="213">
        <f t="shared" si="798"/>
        <v>29015.64</v>
      </c>
      <c r="O7901" s="242">
        <f t="shared" si="799"/>
        <v>0.51529999999977005</v>
      </c>
      <c r="P7901" s="242"/>
      <c r="Q7901" s="179"/>
      <c r="R7901" s="179"/>
      <c r="S7901" s="179"/>
      <c r="T7901" s="179"/>
      <c r="U7901" s="179"/>
      <c r="V7901" s="179"/>
      <c r="W7901" s="179"/>
      <c r="X7901" s="179"/>
      <c r="Y7901" s="179"/>
      <c r="Z7901" s="179"/>
      <c r="AA7901" s="222"/>
      <c r="AB7901" s="222"/>
      <c r="AC7901" s="222"/>
      <c r="AD7901" s="179"/>
      <c r="AE7901" s="179"/>
      <c r="AF7901" s="179"/>
      <c r="AG7901" s="179"/>
      <c r="AH7901" s="179"/>
      <c r="AI7901" s="179"/>
      <c r="AJ7901" s="179"/>
    </row>
    <row r="7902" spans="2:36" x14ac:dyDescent="0.3">
      <c r="B7902" s="224">
        <v>797900</v>
      </c>
      <c r="C7902" s="209">
        <v>340747</v>
      </c>
      <c r="D7902" s="206">
        <f t="shared" si="800"/>
        <v>0.42705476876801607</v>
      </c>
      <c r="E7902" s="208">
        <f t="shared" si="801"/>
        <v>0.45</v>
      </c>
      <c r="F7902" s="207">
        <v>18741.080000000002</v>
      </c>
      <c r="G7902" s="207">
        <v>27259.759999999998</v>
      </c>
      <c r="H7902" s="207">
        <v>30667.23</v>
      </c>
      <c r="I7902" s="214">
        <f t="shared" si="793"/>
        <v>322441</v>
      </c>
      <c r="J7902" s="211">
        <f t="shared" si="794"/>
        <v>0.40411204411580398</v>
      </c>
      <c r="K7902" s="212">
        <f t="shared" si="795"/>
        <v>0.45</v>
      </c>
      <c r="L7902" s="214">
        <f t="shared" si="796"/>
        <v>17734.255000000001</v>
      </c>
      <c r="M7902" s="213">
        <f t="shared" si="797"/>
        <v>25795.279999999999</v>
      </c>
      <c r="N7902" s="213">
        <f t="shared" si="798"/>
        <v>29019.69</v>
      </c>
      <c r="O7902" s="242">
        <f t="shared" si="799"/>
        <v>0.51519999999996802</v>
      </c>
      <c r="P7902" s="242"/>
      <c r="Q7902" s="179"/>
      <c r="R7902" s="179"/>
      <c r="S7902" s="179"/>
      <c r="T7902" s="179"/>
      <c r="U7902" s="179"/>
      <c r="V7902" s="179"/>
      <c r="W7902" s="179"/>
      <c r="X7902" s="179"/>
      <c r="Y7902" s="179"/>
      <c r="Z7902" s="179"/>
      <c r="AA7902" s="222"/>
      <c r="AB7902" s="222"/>
      <c r="AC7902" s="222"/>
      <c r="AD7902" s="179"/>
      <c r="AE7902" s="179"/>
      <c r="AF7902" s="179"/>
      <c r="AG7902" s="179"/>
      <c r="AH7902" s="179"/>
      <c r="AI7902" s="179"/>
      <c r="AJ7902" s="179"/>
    </row>
    <row r="7903" spans="2:36" x14ac:dyDescent="0.3">
      <c r="B7903" s="224">
        <v>798000</v>
      </c>
      <c r="C7903" s="209">
        <v>340792</v>
      </c>
      <c r="D7903" s="206">
        <f t="shared" si="800"/>
        <v>0.42705764411027569</v>
      </c>
      <c r="E7903" s="208">
        <f t="shared" si="801"/>
        <v>0.45</v>
      </c>
      <c r="F7903" s="207">
        <v>18743.560000000001</v>
      </c>
      <c r="G7903" s="207">
        <v>27263.360000000001</v>
      </c>
      <c r="H7903" s="207">
        <v>30671.279999999999</v>
      </c>
      <c r="I7903" s="214">
        <f t="shared" si="793"/>
        <v>322486</v>
      </c>
      <c r="J7903" s="211">
        <f t="shared" si="794"/>
        <v>0.40411779448621554</v>
      </c>
      <c r="K7903" s="212">
        <f t="shared" si="795"/>
        <v>0.45</v>
      </c>
      <c r="L7903" s="214">
        <f t="shared" si="796"/>
        <v>17736.73</v>
      </c>
      <c r="M7903" s="213">
        <f t="shared" si="797"/>
        <v>25798.880000000001</v>
      </c>
      <c r="N7903" s="213">
        <f t="shared" si="798"/>
        <v>29023.739999999998</v>
      </c>
      <c r="O7903" s="242">
        <f t="shared" si="799"/>
        <v>0.51529999999966092</v>
      </c>
      <c r="P7903" s="242"/>
      <c r="Q7903" s="179"/>
      <c r="R7903" s="179"/>
      <c r="S7903" s="179"/>
      <c r="T7903" s="179"/>
      <c r="U7903" s="179"/>
      <c r="V7903" s="179"/>
      <c r="W7903" s="179"/>
      <c r="X7903" s="179"/>
      <c r="Y7903" s="179"/>
      <c r="Z7903" s="179"/>
      <c r="AA7903" s="222"/>
      <c r="AB7903" s="222"/>
      <c r="AC7903" s="222"/>
      <c r="AD7903" s="179"/>
      <c r="AE7903" s="179"/>
      <c r="AF7903" s="179"/>
      <c r="AG7903" s="179"/>
      <c r="AH7903" s="179"/>
      <c r="AI7903" s="179"/>
      <c r="AJ7903" s="179"/>
    </row>
    <row r="7904" spans="2:36" x14ac:dyDescent="0.3">
      <c r="B7904" s="224">
        <v>798100</v>
      </c>
      <c r="C7904" s="209">
        <v>340837</v>
      </c>
      <c r="D7904" s="206">
        <f t="shared" si="800"/>
        <v>0.42706051873198847</v>
      </c>
      <c r="E7904" s="208">
        <f t="shared" si="801"/>
        <v>0.45</v>
      </c>
      <c r="F7904" s="207">
        <v>18746.03</v>
      </c>
      <c r="G7904" s="207">
        <v>27266.959999999999</v>
      </c>
      <c r="H7904" s="207">
        <v>30675.33</v>
      </c>
      <c r="I7904" s="214">
        <f t="shared" si="793"/>
        <v>322531</v>
      </c>
      <c r="J7904" s="211">
        <f t="shared" si="794"/>
        <v>0.40412354341561207</v>
      </c>
      <c r="K7904" s="212">
        <f t="shared" si="795"/>
        <v>0.45</v>
      </c>
      <c r="L7904" s="214">
        <f t="shared" si="796"/>
        <v>17739.205000000002</v>
      </c>
      <c r="M7904" s="213">
        <f t="shared" si="797"/>
        <v>25802.48</v>
      </c>
      <c r="N7904" s="213">
        <f t="shared" si="798"/>
        <v>29027.789999999997</v>
      </c>
      <c r="O7904" s="242">
        <f t="shared" si="799"/>
        <v>0.51520000000044097</v>
      </c>
      <c r="P7904" s="242"/>
      <c r="Q7904" s="179"/>
      <c r="R7904" s="179"/>
      <c r="S7904" s="179"/>
      <c r="T7904" s="179"/>
      <c r="U7904" s="179"/>
      <c r="V7904" s="179"/>
      <c r="W7904" s="179"/>
      <c r="X7904" s="179"/>
      <c r="Y7904" s="179"/>
      <c r="Z7904" s="179"/>
      <c r="AA7904" s="222"/>
      <c r="AB7904" s="222"/>
      <c r="AC7904" s="222"/>
      <c r="AD7904" s="179"/>
      <c r="AE7904" s="179"/>
      <c r="AF7904" s="179"/>
      <c r="AG7904" s="179"/>
      <c r="AH7904" s="179"/>
      <c r="AI7904" s="179"/>
      <c r="AJ7904" s="179"/>
    </row>
    <row r="7905" spans="2:36" x14ac:dyDescent="0.3">
      <c r="B7905" s="224">
        <v>798200</v>
      </c>
      <c r="C7905" s="209">
        <v>340882</v>
      </c>
      <c r="D7905" s="206">
        <f t="shared" si="800"/>
        <v>0.42706339263342519</v>
      </c>
      <c r="E7905" s="208">
        <f t="shared" si="801"/>
        <v>0.45</v>
      </c>
      <c r="F7905" s="207">
        <v>18748.509999999998</v>
      </c>
      <c r="G7905" s="207">
        <v>27270.560000000001</v>
      </c>
      <c r="H7905" s="207">
        <v>30679.38</v>
      </c>
      <c r="I7905" s="214">
        <f t="shared" si="793"/>
        <v>322576</v>
      </c>
      <c r="J7905" s="211">
        <f t="shared" si="794"/>
        <v>0.4041292909045352</v>
      </c>
      <c r="K7905" s="212">
        <f t="shared" si="795"/>
        <v>0.45</v>
      </c>
      <c r="L7905" s="214">
        <f t="shared" si="796"/>
        <v>17741.68</v>
      </c>
      <c r="M7905" s="213">
        <f t="shared" si="797"/>
        <v>25806.080000000002</v>
      </c>
      <c r="N7905" s="213">
        <f t="shared" si="798"/>
        <v>29031.84</v>
      </c>
      <c r="O7905" s="242">
        <f t="shared" si="799"/>
        <v>0.51530000000013387</v>
      </c>
      <c r="P7905" s="242"/>
      <c r="Q7905" s="179"/>
      <c r="R7905" s="179"/>
      <c r="S7905" s="179"/>
      <c r="T7905" s="179"/>
      <c r="U7905" s="179"/>
      <c r="V7905" s="179"/>
      <c r="W7905" s="179"/>
      <c r="X7905" s="179"/>
      <c r="Y7905" s="179"/>
      <c r="Z7905" s="179"/>
      <c r="AA7905" s="222"/>
      <c r="AB7905" s="222"/>
      <c r="AC7905" s="222"/>
      <c r="AD7905" s="179"/>
      <c r="AE7905" s="179"/>
      <c r="AF7905" s="179"/>
      <c r="AG7905" s="179"/>
      <c r="AH7905" s="179"/>
      <c r="AI7905" s="179"/>
      <c r="AJ7905" s="179"/>
    </row>
    <row r="7906" spans="2:36" x14ac:dyDescent="0.3">
      <c r="B7906" s="224">
        <v>798300</v>
      </c>
      <c r="C7906" s="209">
        <v>340927</v>
      </c>
      <c r="D7906" s="206">
        <f t="shared" si="800"/>
        <v>0.42706626581485657</v>
      </c>
      <c r="E7906" s="208">
        <f t="shared" si="801"/>
        <v>0.45</v>
      </c>
      <c r="F7906" s="207">
        <v>18750.98</v>
      </c>
      <c r="G7906" s="207">
        <v>27274.16</v>
      </c>
      <c r="H7906" s="207">
        <v>30683.43</v>
      </c>
      <c r="I7906" s="214">
        <f t="shared" si="793"/>
        <v>322621</v>
      </c>
      <c r="J7906" s="211">
        <f t="shared" si="794"/>
        <v>0.40413503695352626</v>
      </c>
      <c r="K7906" s="212">
        <f t="shared" si="795"/>
        <v>0.45</v>
      </c>
      <c r="L7906" s="214">
        <f t="shared" si="796"/>
        <v>17744.154999999999</v>
      </c>
      <c r="M7906" s="213">
        <f t="shared" si="797"/>
        <v>25809.68</v>
      </c>
      <c r="N7906" s="213">
        <f t="shared" si="798"/>
        <v>29035.89</v>
      </c>
      <c r="O7906" s="242">
        <f t="shared" si="799"/>
        <v>0.51519999999974975</v>
      </c>
      <c r="P7906" s="242"/>
      <c r="Q7906" s="179"/>
      <c r="R7906" s="179"/>
      <c r="S7906" s="179"/>
      <c r="T7906" s="179"/>
      <c r="U7906" s="179"/>
      <c r="V7906" s="179"/>
      <c r="W7906" s="179"/>
      <c r="X7906" s="179"/>
      <c r="Y7906" s="179"/>
      <c r="Z7906" s="179"/>
      <c r="AA7906" s="222"/>
      <c r="AB7906" s="222"/>
      <c r="AC7906" s="222"/>
      <c r="AD7906" s="179"/>
      <c r="AE7906" s="179"/>
      <c r="AF7906" s="179"/>
      <c r="AG7906" s="179"/>
      <c r="AH7906" s="179"/>
      <c r="AI7906" s="179"/>
      <c r="AJ7906" s="179"/>
    </row>
    <row r="7907" spans="2:36" x14ac:dyDescent="0.3">
      <c r="B7907" s="224">
        <v>798400</v>
      </c>
      <c r="C7907" s="209">
        <v>340972</v>
      </c>
      <c r="D7907" s="206">
        <f t="shared" si="800"/>
        <v>0.42706913827655313</v>
      </c>
      <c r="E7907" s="208">
        <f t="shared" si="801"/>
        <v>0.45</v>
      </c>
      <c r="F7907" s="207">
        <v>18753.46</v>
      </c>
      <c r="G7907" s="207">
        <v>27277.759999999998</v>
      </c>
      <c r="H7907" s="207">
        <v>30687.48</v>
      </c>
      <c r="I7907" s="214">
        <f t="shared" si="793"/>
        <v>322666</v>
      </c>
      <c r="J7907" s="211">
        <f t="shared" si="794"/>
        <v>0.40414078156312627</v>
      </c>
      <c r="K7907" s="212">
        <f t="shared" si="795"/>
        <v>0.45</v>
      </c>
      <c r="L7907" s="214">
        <f t="shared" si="796"/>
        <v>17746.63</v>
      </c>
      <c r="M7907" s="213">
        <f t="shared" si="797"/>
        <v>25813.279999999999</v>
      </c>
      <c r="N7907" s="213">
        <f t="shared" si="798"/>
        <v>29039.94</v>
      </c>
      <c r="O7907" s="242">
        <f t="shared" si="799"/>
        <v>0.51530000000002474</v>
      </c>
      <c r="P7907" s="242"/>
      <c r="Q7907" s="179"/>
      <c r="R7907" s="179"/>
      <c r="S7907" s="179"/>
      <c r="T7907" s="179"/>
      <c r="U7907" s="179"/>
      <c r="V7907" s="179"/>
      <c r="W7907" s="179"/>
      <c r="X7907" s="179"/>
      <c r="Y7907" s="179"/>
      <c r="Z7907" s="179"/>
      <c r="AA7907" s="222"/>
      <c r="AB7907" s="222"/>
      <c r="AC7907" s="222"/>
      <c r="AD7907" s="179"/>
      <c r="AE7907" s="179"/>
      <c r="AF7907" s="179"/>
      <c r="AG7907" s="179"/>
      <c r="AH7907" s="179"/>
      <c r="AI7907" s="179"/>
      <c r="AJ7907" s="179"/>
    </row>
    <row r="7908" spans="2:36" x14ac:dyDescent="0.3">
      <c r="B7908" s="224">
        <v>798500</v>
      </c>
      <c r="C7908" s="209">
        <v>341017</v>
      </c>
      <c r="D7908" s="206">
        <f t="shared" si="800"/>
        <v>0.4270720100187852</v>
      </c>
      <c r="E7908" s="208">
        <f t="shared" si="801"/>
        <v>0.45</v>
      </c>
      <c r="F7908" s="207">
        <v>18755.93</v>
      </c>
      <c r="G7908" s="207">
        <v>27281.360000000001</v>
      </c>
      <c r="H7908" s="207">
        <v>30691.53</v>
      </c>
      <c r="I7908" s="214">
        <f t="shared" si="793"/>
        <v>322711</v>
      </c>
      <c r="J7908" s="211">
        <f t="shared" si="794"/>
        <v>0.40414652473387602</v>
      </c>
      <c r="K7908" s="212">
        <f t="shared" si="795"/>
        <v>0.45</v>
      </c>
      <c r="L7908" s="214">
        <f t="shared" si="796"/>
        <v>17749.105</v>
      </c>
      <c r="M7908" s="213">
        <f t="shared" si="797"/>
        <v>25816.880000000001</v>
      </c>
      <c r="N7908" s="213">
        <f t="shared" si="798"/>
        <v>29043.989999999998</v>
      </c>
      <c r="O7908" s="242">
        <f t="shared" si="799"/>
        <v>0.51519999999964061</v>
      </c>
      <c r="P7908" s="242"/>
      <c r="Q7908" s="179"/>
      <c r="R7908" s="179"/>
      <c r="S7908" s="179"/>
      <c r="T7908" s="179"/>
      <c r="U7908" s="179"/>
      <c r="V7908" s="179"/>
      <c r="W7908" s="179"/>
      <c r="X7908" s="179"/>
      <c r="Y7908" s="179"/>
      <c r="Z7908" s="179"/>
      <c r="AA7908" s="222"/>
      <c r="AB7908" s="222"/>
      <c r="AC7908" s="222"/>
      <c r="AD7908" s="179"/>
      <c r="AE7908" s="179"/>
      <c r="AF7908" s="179"/>
      <c r="AG7908" s="179"/>
      <c r="AH7908" s="179"/>
      <c r="AI7908" s="179"/>
      <c r="AJ7908" s="179"/>
    </row>
    <row r="7909" spans="2:36" x14ac:dyDescent="0.3">
      <c r="B7909" s="224">
        <v>798600</v>
      </c>
      <c r="C7909" s="209">
        <v>341062</v>
      </c>
      <c r="D7909" s="206">
        <f t="shared" si="800"/>
        <v>0.42707488104182317</v>
      </c>
      <c r="E7909" s="208">
        <f t="shared" si="801"/>
        <v>0.45</v>
      </c>
      <c r="F7909" s="207">
        <v>18758.41</v>
      </c>
      <c r="G7909" s="207">
        <v>27284.959999999999</v>
      </c>
      <c r="H7909" s="207">
        <v>30695.58</v>
      </c>
      <c r="I7909" s="214">
        <f t="shared" si="793"/>
        <v>322756</v>
      </c>
      <c r="J7909" s="211">
        <f t="shared" si="794"/>
        <v>0.40415226646631608</v>
      </c>
      <c r="K7909" s="212">
        <f t="shared" si="795"/>
        <v>0.45</v>
      </c>
      <c r="L7909" s="214">
        <f t="shared" si="796"/>
        <v>17751.580000000002</v>
      </c>
      <c r="M7909" s="213">
        <f t="shared" si="797"/>
        <v>25820.48</v>
      </c>
      <c r="N7909" s="213">
        <f t="shared" si="798"/>
        <v>29048.039999999997</v>
      </c>
      <c r="O7909" s="242">
        <f t="shared" si="799"/>
        <v>0.5152999999999156</v>
      </c>
      <c r="P7909" s="242"/>
      <c r="Q7909" s="179"/>
      <c r="R7909" s="179"/>
      <c r="S7909" s="179"/>
      <c r="T7909" s="179"/>
      <c r="U7909" s="179"/>
      <c r="V7909" s="179"/>
      <c r="W7909" s="179"/>
      <c r="X7909" s="179"/>
      <c r="Y7909" s="179"/>
      <c r="Z7909" s="179"/>
      <c r="AA7909" s="222"/>
      <c r="AB7909" s="222"/>
      <c r="AC7909" s="222"/>
      <c r="AD7909" s="179"/>
      <c r="AE7909" s="179"/>
      <c r="AF7909" s="179"/>
      <c r="AG7909" s="179"/>
      <c r="AH7909" s="179"/>
      <c r="AI7909" s="179"/>
      <c r="AJ7909" s="179"/>
    </row>
    <row r="7910" spans="2:36" x14ac:dyDescent="0.3">
      <c r="B7910" s="224">
        <v>798700</v>
      </c>
      <c r="C7910" s="209">
        <v>341107</v>
      </c>
      <c r="D7910" s="206">
        <f t="shared" si="800"/>
        <v>0.42707775134593717</v>
      </c>
      <c r="E7910" s="208">
        <f t="shared" si="801"/>
        <v>0.45</v>
      </c>
      <c r="F7910" s="207">
        <v>18760.88</v>
      </c>
      <c r="G7910" s="207">
        <v>27288.560000000001</v>
      </c>
      <c r="H7910" s="207">
        <v>30699.63</v>
      </c>
      <c r="I7910" s="214">
        <f t="shared" si="793"/>
        <v>322801</v>
      </c>
      <c r="J7910" s="211">
        <f t="shared" si="794"/>
        <v>0.40415800676098662</v>
      </c>
      <c r="K7910" s="212">
        <f t="shared" si="795"/>
        <v>0.45</v>
      </c>
      <c r="L7910" s="214">
        <f t="shared" si="796"/>
        <v>17754.055</v>
      </c>
      <c r="M7910" s="213">
        <f t="shared" si="797"/>
        <v>25824.080000000002</v>
      </c>
      <c r="N7910" s="213">
        <f t="shared" si="798"/>
        <v>29052.09</v>
      </c>
      <c r="O7910" s="242">
        <f t="shared" si="799"/>
        <v>0.51520000000007715</v>
      </c>
      <c r="P7910" s="242"/>
      <c r="Q7910" s="179"/>
      <c r="R7910" s="179"/>
      <c r="S7910" s="179"/>
      <c r="T7910" s="179"/>
      <c r="U7910" s="179"/>
      <c r="V7910" s="179"/>
      <c r="W7910" s="179"/>
      <c r="X7910" s="179"/>
      <c r="Y7910" s="179"/>
      <c r="Z7910" s="179"/>
      <c r="AA7910" s="222"/>
      <c r="AB7910" s="222"/>
      <c r="AC7910" s="222"/>
      <c r="AD7910" s="179"/>
      <c r="AE7910" s="179"/>
      <c r="AF7910" s="179"/>
      <c r="AG7910" s="179"/>
      <c r="AH7910" s="179"/>
      <c r="AI7910" s="179"/>
      <c r="AJ7910" s="179"/>
    </row>
    <row r="7911" spans="2:36" x14ac:dyDescent="0.3">
      <c r="B7911" s="224">
        <v>798800</v>
      </c>
      <c r="C7911" s="209">
        <v>341152</v>
      </c>
      <c r="D7911" s="206">
        <f t="shared" si="800"/>
        <v>0.42708062093139709</v>
      </c>
      <c r="E7911" s="208">
        <f t="shared" si="801"/>
        <v>0.45</v>
      </c>
      <c r="F7911" s="207">
        <v>18763.36</v>
      </c>
      <c r="G7911" s="207">
        <v>27292.16</v>
      </c>
      <c r="H7911" s="207">
        <v>30703.68</v>
      </c>
      <c r="I7911" s="214">
        <f t="shared" si="793"/>
        <v>322846</v>
      </c>
      <c r="J7911" s="211">
        <f t="shared" si="794"/>
        <v>0.40416374561842766</v>
      </c>
      <c r="K7911" s="212">
        <f t="shared" si="795"/>
        <v>0.45</v>
      </c>
      <c r="L7911" s="214">
        <f t="shared" si="796"/>
        <v>17756.53</v>
      </c>
      <c r="M7911" s="213">
        <f t="shared" si="797"/>
        <v>25827.68</v>
      </c>
      <c r="N7911" s="213">
        <f t="shared" si="798"/>
        <v>29056.14</v>
      </c>
      <c r="O7911" s="242">
        <f t="shared" si="799"/>
        <v>0.51529999999977005</v>
      </c>
      <c r="P7911" s="242"/>
      <c r="Q7911" s="179"/>
      <c r="R7911" s="179"/>
      <c r="S7911" s="179"/>
      <c r="T7911" s="179"/>
      <c r="U7911" s="179"/>
      <c r="V7911" s="179"/>
      <c r="W7911" s="179"/>
      <c r="X7911" s="179"/>
      <c r="Y7911" s="179"/>
      <c r="Z7911" s="179"/>
      <c r="AA7911" s="222"/>
      <c r="AB7911" s="222"/>
      <c r="AC7911" s="222"/>
      <c r="AD7911" s="179"/>
      <c r="AE7911" s="179"/>
      <c r="AF7911" s="179"/>
      <c r="AG7911" s="179"/>
      <c r="AH7911" s="179"/>
      <c r="AI7911" s="179"/>
      <c r="AJ7911" s="179"/>
    </row>
    <row r="7912" spans="2:36" x14ac:dyDescent="0.3">
      <c r="B7912" s="224">
        <v>798900</v>
      </c>
      <c r="C7912" s="209">
        <v>341197</v>
      </c>
      <c r="D7912" s="206">
        <f t="shared" si="800"/>
        <v>0.42708348979847288</v>
      </c>
      <c r="E7912" s="208">
        <f t="shared" si="801"/>
        <v>0.45</v>
      </c>
      <c r="F7912" s="207">
        <v>18765.830000000002</v>
      </c>
      <c r="G7912" s="207">
        <v>27295.759999999998</v>
      </c>
      <c r="H7912" s="207">
        <v>30707.73</v>
      </c>
      <c r="I7912" s="214">
        <f t="shared" si="793"/>
        <v>322891</v>
      </c>
      <c r="J7912" s="211">
        <f t="shared" si="794"/>
        <v>0.40416948303917888</v>
      </c>
      <c r="K7912" s="212">
        <f t="shared" si="795"/>
        <v>0.45</v>
      </c>
      <c r="L7912" s="214">
        <f t="shared" si="796"/>
        <v>17759.005000000001</v>
      </c>
      <c r="M7912" s="213">
        <f t="shared" si="797"/>
        <v>25831.279999999999</v>
      </c>
      <c r="N7912" s="213">
        <f t="shared" si="798"/>
        <v>29060.19</v>
      </c>
      <c r="O7912" s="242">
        <f t="shared" si="799"/>
        <v>0.51519999999996802</v>
      </c>
      <c r="P7912" s="242"/>
      <c r="Q7912" s="179"/>
      <c r="R7912" s="179"/>
      <c r="S7912" s="179"/>
      <c r="T7912" s="179"/>
      <c r="U7912" s="179"/>
      <c r="V7912" s="179"/>
      <c r="W7912" s="179"/>
      <c r="X7912" s="179"/>
      <c r="Y7912" s="179"/>
      <c r="Z7912" s="179"/>
      <c r="AA7912" s="222"/>
      <c r="AB7912" s="222"/>
      <c r="AC7912" s="222"/>
      <c r="AD7912" s="179"/>
      <c r="AE7912" s="179"/>
      <c r="AF7912" s="179"/>
      <c r="AG7912" s="179"/>
      <c r="AH7912" s="179"/>
      <c r="AI7912" s="179"/>
      <c r="AJ7912" s="179"/>
    </row>
    <row r="7913" spans="2:36" x14ac:dyDescent="0.3">
      <c r="B7913" s="224">
        <v>799000</v>
      </c>
      <c r="C7913" s="209">
        <v>341242</v>
      </c>
      <c r="D7913" s="206">
        <f t="shared" si="800"/>
        <v>0.42708635794743427</v>
      </c>
      <c r="E7913" s="208">
        <f t="shared" si="801"/>
        <v>0.45</v>
      </c>
      <c r="F7913" s="207">
        <v>18768.310000000001</v>
      </c>
      <c r="G7913" s="207">
        <v>27299.360000000001</v>
      </c>
      <c r="H7913" s="207">
        <v>30711.78</v>
      </c>
      <c r="I7913" s="214">
        <f t="shared" ref="I7913:I7976" si="802">I7912+45</f>
        <v>322936</v>
      </c>
      <c r="J7913" s="211">
        <f t="shared" si="794"/>
        <v>0.40417521902377973</v>
      </c>
      <c r="K7913" s="212">
        <f t="shared" si="795"/>
        <v>0.45</v>
      </c>
      <c r="L7913" s="214">
        <f t="shared" si="796"/>
        <v>17761.48</v>
      </c>
      <c r="M7913" s="213">
        <f t="shared" si="797"/>
        <v>25834.880000000001</v>
      </c>
      <c r="N7913" s="213">
        <f t="shared" si="798"/>
        <v>29064.239999999998</v>
      </c>
      <c r="O7913" s="242">
        <f t="shared" si="799"/>
        <v>0.51529999999966092</v>
      </c>
      <c r="P7913" s="242"/>
      <c r="Q7913" s="179"/>
      <c r="R7913" s="179"/>
      <c r="S7913" s="179"/>
      <c r="T7913" s="179"/>
      <c r="U7913" s="179"/>
      <c r="V7913" s="179"/>
      <c r="W7913" s="179"/>
      <c r="X7913" s="179"/>
      <c r="Y7913" s="179"/>
      <c r="Z7913" s="179"/>
      <c r="AA7913" s="222"/>
      <c r="AB7913" s="222"/>
      <c r="AC7913" s="222"/>
      <c r="AD7913" s="179"/>
      <c r="AE7913" s="179"/>
      <c r="AF7913" s="179"/>
      <c r="AG7913" s="179"/>
      <c r="AH7913" s="179"/>
      <c r="AI7913" s="179"/>
      <c r="AJ7913" s="179"/>
    </row>
    <row r="7914" spans="2:36" x14ac:dyDescent="0.3">
      <c r="B7914" s="224">
        <v>799100</v>
      </c>
      <c r="C7914" s="209">
        <v>341287</v>
      </c>
      <c r="D7914" s="206">
        <f t="shared" si="800"/>
        <v>0.42708922537855087</v>
      </c>
      <c r="E7914" s="208">
        <f t="shared" si="801"/>
        <v>0.45</v>
      </c>
      <c r="F7914" s="207">
        <v>18770.78</v>
      </c>
      <c r="G7914" s="207">
        <v>27302.959999999999</v>
      </c>
      <c r="H7914" s="207">
        <v>30715.83</v>
      </c>
      <c r="I7914" s="214">
        <f t="shared" si="802"/>
        <v>322981</v>
      </c>
      <c r="J7914" s="211">
        <f t="shared" si="794"/>
        <v>0.40418095357276934</v>
      </c>
      <c r="K7914" s="212">
        <f t="shared" si="795"/>
        <v>0.45</v>
      </c>
      <c r="L7914" s="214">
        <f t="shared" si="796"/>
        <v>17763.955000000002</v>
      </c>
      <c r="M7914" s="213">
        <f t="shared" si="797"/>
        <v>25838.48</v>
      </c>
      <c r="N7914" s="213">
        <f t="shared" si="798"/>
        <v>29068.289999999997</v>
      </c>
      <c r="O7914" s="242">
        <f t="shared" si="799"/>
        <v>0.51520000000044097</v>
      </c>
      <c r="P7914" s="242"/>
      <c r="Q7914" s="179"/>
      <c r="R7914" s="179"/>
      <c r="S7914" s="179"/>
      <c r="T7914" s="179"/>
      <c r="U7914" s="179"/>
      <c r="V7914" s="179"/>
      <c r="W7914" s="179"/>
      <c r="X7914" s="179"/>
      <c r="Y7914" s="179"/>
      <c r="Z7914" s="179"/>
      <c r="AA7914" s="222"/>
      <c r="AB7914" s="222"/>
      <c r="AC7914" s="222"/>
      <c r="AD7914" s="179"/>
      <c r="AE7914" s="179"/>
      <c r="AF7914" s="179"/>
      <c r="AG7914" s="179"/>
      <c r="AH7914" s="179"/>
      <c r="AI7914" s="179"/>
      <c r="AJ7914" s="179"/>
    </row>
    <row r="7915" spans="2:36" x14ac:dyDescent="0.3">
      <c r="B7915" s="224">
        <v>799200</v>
      </c>
      <c r="C7915" s="209">
        <v>341332</v>
      </c>
      <c r="D7915" s="206">
        <f t="shared" si="800"/>
        <v>0.42709209209209209</v>
      </c>
      <c r="E7915" s="208">
        <f t="shared" si="801"/>
        <v>0.45</v>
      </c>
      <c r="F7915" s="207">
        <v>18773.259999999998</v>
      </c>
      <c r="G7915" s="207">
        <v>27306.560000000001</v>
      </c>
      <c r="H7915" s="207">
        <v>30719.88</v>
      </c>
      <c r="I7915" s="214">
        <f t="shared" si="802"/>
        <v>323026</v>
      </c>
      <c r="J7915" s="211">
        <f t="shared" si="794"/>
        <v>0.40418668668668667</v>
      </c>
      <c r="K7915" s="212">
        <f t="shared" si="795"/>
        <v>0.45</v>
      </c>
      <c r="L7915" s="214">
        <f t="shared" si="796"/>
        <v>17766.43</v>
      </c>
      <c r="M7915" s="213">
        <f t="shared" si="797"/>
        <v>25842.080000000002</v>
      </c>
      <c r="N7915" s="213">
        <f t="shared" si="798"/>
        <v>29072.34</v>
      </c>
      <c r="O7915" s="242">
        <f t="shared" si="799"/>
        <v>0.51530000000013387</v>
      </c>
      <c r="P7915" s="242"/>
      <c r="Q7915" s="179"/>
      <c r="R7915" s="179"/>
      <c r="S7915" s="179"/>
      <c r="T7915" s="179"/>
      <c r="U7915" s="179"/>
      <c r="V7915" s="179"/>
      <c r="W7915" s="179"/>
      <c r="X7915" s="179"/>
      <c r="Y7915" s="179"/>
      <c r="Z7915" s="179"/>
      <c r="AA7915" s="222"/>
      <c r="AB7915" s="222"/>
      <c r="AC7915" s="222"/>
      <c r="AD7915" s="179"/>
      <c r="AE7915" s="179"/>
      <c r="AF7915" s="179"/>
      <c r="AG7915" s="179"/>
      <c r="AH7915" s="179"/>
      <c r="AI7915" s="179"/>
      <c r="AJ7915" s="179"/>
    </row>
    <row r="7916" spans="2:36" x14ac:dyDescent="0.3">
      <c r="B7916" s="224">
        <v>799300</v>
      </c>
      <c r="C7916" s="209">
        <v>341377</v>
      </c>
      <c r="D7916" s="206">
        <f t="shared" si="800"/>
        <v>0.42709495808832726</v>
      </c>
      <c r="E7916" s="208">
        <f t="shared" si="801"/>
        <v>0.45</v>
      </c>
      <c r="F7916" s="207">
        <v>18775.73</v>
      </c>
      <c r="G7916" s="207">
        <v>27310.16</v>
      </c>
      <c r="H7916" s="207">
        <v>30723.93</v>
      </c>
      <c r="I7916" s="214">
        <f t="shared" si="802"/>
        <v>323071</v>
      </c>
      <c r="J7916" s="211">
        <f t="shared" si="794"/>
        <v>0.40419241836607034</v>
      </c>
      <c r="K7916" s="212">
        <f t="shared" si="795"/>
        <v>0.45</v>
      </c>
      <c r="L7916" s="214">
        <f t="shared" si="796"/>
        <v>17768.904999999999</v>
      </c>
      <c r="M7916" s="213">
        <f t="shared" si="797"/>
        <v>25845.68</v>
      </c>
      <c r="N7916" s="213">
        <f t="shared" si="798"/>
        <v>29076.39</v>
      </c>
      <c r="O7916" s="242">
        <f t="shared" si="799"/>
        <v>0.51519999999974975</v>
      </c>
      <c r="P7916" s="242"/>
      <c r="Q7916" s="179"/>
      <c r="R7916" s="179"/>
      <c r="S7916" s="179"/>
      <c r="T7916" s="179"/>
      <c r="U7916" s="179"/>
      <c r="V7916" s="179"/>
      <c r="W7916" s="179"/>
      <c r="X7916" s="179"/>
      <c r="Y7916" s="179"/>
      <c r="Z7916" s="179"/>
      <c r="AA7916" s="222"/>
      <c r="AB7916" s="222"/>
      <c r="AC7916" s="222"/>
      <c r="AD7916" s="179"/>
      <c r="AE7916" s="179"/>
      <c r="AF7916" s="179"/>
      <c r="AG7916" s="179"/>
      <c r="AH7916" s="179"/>
      <c r="AI7916" s="179"/>
      <c r="AJ7916" s="179"/>
    </row>
    <row r="7917" spans="2:36" x14ac:dyDescent="0.3">
      <c r="B7917" s="224">
        <v>799400</v>
      </c>
      <c r="C7917" s="209">
        <v>341422</v>
      </c>
      <c r="D7917" s="206">
        <f t="shared" si="800"/>
        <v>0.42709782336752566</v>
      </c>
      <c r="E7917" s="208">
        <f t="shared" si="801"/>
        <v>0.45</v>
      </c>
      <c r="F7917" s="207">
        <v>18778.21</v>
      </c>
      <c r="G7917" s="207">
        <v>27313.759999999998</v>
      </c>
      <c r="H7917" s="207">
        <v>30727.98</v>
      </c>
      <c r="I7917" s="214">
        <f t="shared" si="802"/>
        <v>323116</v>
      </c>
      <c r="J7917" s="211">
        <f t="shared" si="794"/>
        <v>0.40419814861145859</v>
      </c>
      <c r="K7917" s="212">
        <f t="shared" si="795"/>
        <v>0.45</v>
      </c>
      <c r="L7917" s="214">
        <f t="shared" si="796"/>
        <v>17771.38</v>
      </c>
      <c r="M7917" s="213">
        <f t="shared" si="797"/>
        <v>25849.279999999999</v>
      </c>
      <c r="N7917" s="213">
        <f t="shared" si="798"/>
        <v>29080.44</v>
      </c>
      <c r="O7917" s="242">
        <f t="shared" si="799"/>
        <v>0.51530000000002474</v>
      </c>
      <c r="P7917" s="242"/>
      <c r="Q7917" s="179"/>
      <c r="R7917" s="179"/>
      <c r="S7917" s="179"/>
      <c r="T7917" s="179"/>
      <c r="U7917" s="179"/>
      <c r="V7917" s="179"/>
      <c r="W7917" s="179"/>
      <c r="X7917" s="179"/>
      <c r="Y7917" s="179"/>
      <c r="Z7917" s="179"/>
      <c r="AA7917" s="222"/>
      <c r="AB7917" s="222"/>
      <c r="AC7917" s="222"/>
      <c r="AD7917" s="179"/>
      <c r="AE7917" s="179"/>
      <c r="AF7917" s="179"/>
      <c r="AG7917" s="179"/>
      <c r="AH7917" s="179"/>
      <c r="AI7917" s="179"/>
      <c r="AJ7917" s="179"/>
    </row>
    <row r="7918" spans="2:36" x14ac:dyDescent="0.3">
      <c r="B7918" s="224">
        <v>799500</v>
      </c>
      <c r="C7918" s="209">
        <v>341467</v>
      </c>
      <c r="D7918" s="206">
        <f t="shared" si="800"/>
        <v>0.4271006879299562</v>
      </c>
      <c r="E7918" s="208">
        <f t="shared" si="801"/>
        <v>0.45</v>
      </c>
      <c r="F7918" s="207">
        <v>18780.68</v>
      </c>
      <c r="G7918" s="207">
        <v>27317.360000000001</v>
      </c>
      <c r="H7918" s="207">
        <v>30732.03</v>
      </c>
      <c r="I7918" s="214">
        <f t="shared" si="802"/>
        <v>323161</v>
      </c>
      <c r="J7918" s="211">
        <f t="shared" si="794"/>
        <v>0.40420387742338965</v>
      </c>
      <c r="K7918" s="212">
        <f t="shared" si="795"/>
        <v>0.45</v>
      </c>
      <c r="L7918" s="214">
        <f t="shared" si="796"/>
        <v>17773.855</v>
      </c>
      <c r="M7918" s="213">
        <f t="shared" si="797"/>
        <v>25852.880000000001</v>
      </c>
      <c r="N7918" s="213">
        <f t="shared" si="798"/>
        <v>29084.489999999998</v>
      </c>
      <c r="O7918" s="242">
        <f t="shared" si="799"/>
        <v>0.51519999999964061</v>
      </c>
      <c r="P7918" s="242"/>
      <c r="Q7918" s="179"/>
      <c r="R7918" s="179"/>
      <c r="S7918" s="179"/>
      <c r="T7918" s="179"/>
      <c r="U7918" s="179"/>
      <c r="V7918" s="179"/>
      <c r="W7918" s="179"/>
      <c r="X7918" s="179"/>
      <c r="Y7918" s="179"/>
      <c r="Z7918" s="179"/>
      <c r="AA7918" s="222"/>
      <c r="AB7918" s="222"/>
      <c r="AC7918" s="222"/>
      <c r="AD7918" s="179"/>
      <c r="AE7918" s="179"/>
      <c r="AF7918" s="179"/>
      <c r="AG7918" s="179"/>
      <c r="AH7918" s="179"/>
      <c r="AI7918" s="179"/>
      <c r="AJ7918" s="179"/>
    </row>
    <row r="7919" spans="2:36" x14ac:dyDescent="0.3">
      <c r="B7919" s="224">
        <v>799600</v>
      </c>
      <c r="C7919" s="209">
        <v>341512</v>
      </c>
      <c r="D7919" s="206">
        <f t="shared" si="800"/>
        <v>0.42710355177588794</v>
      </c>
      <c r="E7919" s="208">
        <f t="shared" si="801"/>
        <v>0.45</v>
      </c>
      <c r="F7919" s="207">
        <v>18783.16</v>
      </c>
      <c r="G7919" s="207">
        <v>27320.959999999999</v>
      </c>
      <c r="H7919" s="207">
        <v>30736.080000000002</v>
      </c>
      <c r="I7919" s="214">
        <f t="shared" si="802"/>
        <v>323206</v>
      </c>
      <c r="J7919" s="211">
        <f t="shared" si="794"/>
        <v>0.4042096048024012</v>
      </c>
      <c r="K7919" s="212">
        <f t="shared" si="795"/>
        <v>0.45</v>
      </c>
      <c r="L7919" s="214">
        <f t="shared" si="796"/>
        <v>17776.330000000002</v>
      </c>
      <c r="M7919" s="213">
        <f t="shared" si="797"/>
        <v>25856.48</v>
      </c>
      <c r="N7919" s="213">
        <f t="shared" si="798"/>
        <v>29088.539999999997</v>
      </c>
      <c r="O7919" s="242">
        <f t="shared" si="799"/>
        <v>0.5152999999999156</v>
      </c>
      <c r="P7919" s="242"/>
      <c r="Q7919" s="179"/>
      <c r="R7919" s="179"/>
      <c r="S7919" s="179"/>
      <c r="T7919" s="179"/>
      <c r="U7919" s="179"/>
      <c r="V7919" s="179"/>
      <c r="W7919" s="179"/>
      <c r="X7919" s="179"/>
      <c r="Y7919" s="179"/>
      <c r="Z7919" s="179"/>
      <c r="AA7919" s="222"/>
      <c r="AB7919" s="222"/>
      <c r="AC7919" s="222"/>
      <c r="AD7919" s="179"/>
      <c r="AE7919" s="179"/>
      <c r="AF7919" s="179"/>
      <c r="AG7919" s="179"/>
      <c r="AH7919" s="179"/>
      <c r="AI7919" s="179"/>
      <c r="AJ7919" s="179"/>
    </row>
    <row r="7920" spans="2:36" x14ac:dyDescent="0.3">
      <c r="B7920" s="224">
        <v>799700</v>
      </c>
      <c r="C7920" s="209">
        <v>341557</v>
      </c>
      <c r="D7920" s="206">
        <f t="shared" si="800"/>
        <v>0.42710641490558959</v>
      </c>
      <c r="E7920" s="208">
        <f t="shared" si="801"/>
        <v>0.45</v>
      </c>
      <c r="F7920" s="207">
        <v>18785.63</v>
      </c>
      <c r="G7920" s="207">
        <v>27324.560000000001</v>
      </c>
      <c r="H7920" s="207">
        <v>30740.13</v>
      </c>
      <c r="I7920" s="214">
        <f t="shared" si="802"/>
        <v>323251</v>
      </c>
      <c r="J7920" s="211">
        <f t="shared" si="794"/>
        <v>0.40421533074903088</v>
      </c>
      <c r="K7920" s="212">
        <f t="shared" si="795"/>
        <v>0.45</v>
      </c>
      <c r="L7920" s="214">
        <f t="shared" si="796"/>
        <v>17778.805</v>
      </c>
      <c r="M7920" s="213">
        <f t="shared" si="797"/>
        <v>25860.080000000002</v>
      </c>
      <c r="N7920" s="213">
        <f t="shared" si="798"/>
        <v>29092.59</v>
      </c>
      <c r="O7920" s="242">
        <f t="shared" si="799"/>
        <v>0.51520000000007715</v>
      </c>
      <c r="P7920" s="242"/>
      <c r="Q7920" s="179"/>
      <c r="R7920" s="179"/>
      <c r="S7920" s="179"/>
      <c r="T7920" s="179"/>
      <c r="U7920" s="179"/>
      <c r="V7920" s="179"/>
      <c r="W7920" s="179"/>
      <c r="X7920" s="179"/>
      <c r="Y7920" s="179"/>
      <c r="Z7920" s="179"/>
      <c r="AA7920" s="222"/>
      <c r="AB7920" s="222"/>
      <c r="AC7920" s="222"/>
      <c r="AD7920" s="179"/>
      <c r="AE7920" s="179"/>
      <c r="AF7920" s="179"/>
      <c r="AG7920" s="179"/>
      <c r="AH7920" s="179"/>
      <c r="AI7920" s="179"/>
      <c r="AJ7920" s="179"/>
    </row>
    <row r="7921" spans="2:36" x14ac:dyDescent="0.3">
      <c r="B7921" s="224">
        <v>799800</v>
      </c>
      <c r="C7921" s="209">
        <v>341602</v>
      </c>
      <c r="D7921" s="206">
        <f t="shared" si="800"/>
        <v>0.42710927731932985</v>
      </c>
      <c r="E7921" s="208">
        <f t="shared" si="801"/>
        <v>0.45</v>
      </c>
      <c r="F7921" s="207">
        <v>18788.11</v>
      </c>
      <c r="G7921" s="207">
        <v>27328.16</v>
      </c>
      <c r="H7921" s="207">
        <v>30744.18</v>
      </c>
      <c r="I7921" s="214">
        <f t="shared" si="802"/>
        <v>323296</v>
      </c>
      <c r="J7921" s="211">
        <f t="shared" si="794"/>
        <v>0.40422105526381596</v>
      </c>
      <c r="K7921" s="212">
        <f t="shared" si="795"/>
        <v>0.45</v>
      </c>
      <c r="L7921" s="214">
        <f t="shared" si="796"/>
        <v>17781.28</v>
      </c>
      <c r="M7921" s="213">
        <f t="shared" si="797"/>
        <v>25863.68</v>
      </c>
      <c r="N7921" s="213">
        <f t="shared" si="798"/>
        <v>29096.639999999999</v>
      </c>
      <c r="O7921" s="242">
        <f t="shared" si="799"/>
        <v>0.51529999999977005</v>
      </c>
      <c r="P7921" s="242"/>
      <c r="Q7921" s="179"/>
      <c r="R7921" s="179"/>
      <c r="S7921" s="179"/>
      <c r="T7921" s="179"/>
      <c r="U7921" s="179"/>
      <c r="V7921" s="179"/>
      <c r="W7921" s="179"/>
      <c r="X7921" s="179"/>
      <c r="Y7921" s="179"/>
      <c r="Z7921" s="179"/>
      <c r="AA7921" s="222"/>
      <c r="AB7921" s="222"/>
      <c r="AC7921" s="222"/>
      <c r="AD7921" s="179"/>
      <c r="AE7921" s="179"/>
      <c r="AF7921" s="179"/>
      <c r="AG7921" s="179"/>
      <c r="AH7921" s="179"/>
      <c r="AI7921" s="179"/>
      <c r="AJ7921" s="179"/>
    </row>
    <row r="7922" spans="2:36" x14ac:dyDescent="0.3">
      <c r="B7922" s="224">
        <v>799900</v>
      </c>
      <c r="C7922" s="209">
        <v>341647</v>
      </c>
      <c r="D7922" s="206">
        <f t="shared" si="800"/>
        <v>0.42711213901737716</v>
      </c>
      <c r="E7922" s="208">
        <f t="shared" si="801"/>
        <v>0.45</v>
      </c>
      <c r="F7922" s="207">
        <v>18790.580000000002</v>
      </c>
      <c r="G7922" s="207">
        <v>27331.759999999998</v>
      </c>
      <c r="H7922" s="207">
        <v>30748.23</v>
      </c>
      <c r="I7922" s="214">
        <f t="shared" si="802"/>
        <v>323341</v>
      </c>
      <c r="J7922" s="211">
        <f t="shared" si="794"/>
        <v>0.40422677834729343</v>
      </c>
      <c r="K7922" s="212">
        <f t="shared" si="795"/>
        <v>0.45</v>
      </c>
      <c r="L7922" s="214">
        <f t="shared" si="796"/>
        <v>17783.755000000001</v>
      </c>
      <c r="M7922" s="213">
        <f t="shared" si="797"/>
        <v>25867.279999999999</v>
      </c>
      <c r="N7922" s="213">
        <f t="shared" si="798"/>
        <v>29100.69</v>
      </c>
      <c r="O7922" s="242">
        <f t="shared" si="799"/>
        <v>0.51519999999996802</v>
      </c>
      <c r="P7922" s="242"/>
      <c r="Q7922" s="179"/>
      <c r="R7922" s="179"/>
      <c r="S7922" s="179"/>
      <c r="T7922" s="179"/>
      <c r="U7922" s="179"/>
      <c r="V7922" s="179"/>
      <c r="W7922" s="179"/>
      <c r="X7922" s="179"/>
      <c r="Y7922" s="179"/>
      <c r="Z7922" s="179"/>
      <c r="AA7922" s="222"/>
      <c r="AB7922" s="222"/>
      <c r="AC7922" s="222"/>
      <c r="AD7922" s="179"/>
      <c r="AE7922" s="179"/>
      <c r="AF7922" s="179"/>
      <c r="AG7922" s="179"/>
      <c r="AH7922" s="179"/>
      <c r="AI7922" s="179"/>
      <c r="AJ7922" s="179"/>
    </row>
    <row r="7923" spans="2:36" x14ac:dyDescent="0.3">
      <c r="B7923" s="224">
        <v>800000</v>
      </c>
      <c r="C7923" s="209">
        <v>341692</v>
      </c>
      <c r="D7923" s="206">
        <f t="shared" si="800"/>
        <v>0.42711500000000002</v>
      </c>
      <c r="E7923" s="208">
        <f t="shared" si="801"/>
        <v>0.45</v>
      </c>
      <c r="F7923" s="207">
        <v>18793.060000000001</v>
      </c>
      <c r="G7923" s="207">
        <v>27335.360000000001</v>
      </c>
      <c r="H7923" s="207">
        <v>30752.28</v>
      </c>
      <c r="I7923" s="214">
        <f t="shared" si="802"/>
        <v>323386</v>
      </c>
      <c r="J7923" s="211">
        <f t="shared" si="794"/>
        <v>0.40423249999999999</v>
      </c>
      <c r="K7923" s="212">
        <f t="shared" si="795"/>
        <v>0.45</v>
      </c>
      <c r="L7923" s="214">
        <f t="shared" si="796"/>
        <v>17786.23</v>
      </c>
      <c r="M7923" s="213">
        <f t="shared" si="797"/>
        <v>25870.880000000001</v>
      </c>
      <c r="N7923" s="213">
        <f t="shared" si="798"/>
        <v>29104.739999999998</v>
      </c>
      <c r="O7923" s="242">
        <f t="shared" si="799"/>
        <v>0.51529999999966092</v>
      </c>
      <c r="P7923" s="242"/>
      <c r="Q7923" s="179"/>
      <c r="R7923" s="179"/>
      <c r="S7923" s="179"/>
      <c r="T7923" s="179"/>
      <c r="U7923" s="179"/>
      <c r="V7923" s="179"/>
      <c r="W7923" s="179"/>
      <c r="X7923" s="179"/>
      <c r="Y7923" s="179"/>
      <c r="Z7923" s="179"/>
      <c r="AA7923" s="222"/>
      <c r="AB7923" s="222"/>
      <c r="AC7923" s="222"/>
      <c r="AD7923" s="179"/>
      <c r="AE7923" s="179"/>
      <c r="AF7923" s="179"/>
      <c r="AG7923" s="179"/>
      <c r="AH7923" s="179"/>
      <c r="AI7923" s="179"/>
      <c r="AJ7923" s="179"/>
    </row>
    <row r="7924" spans="2:36" x14ac:dyDescent="0.3">
      <c r="B7924" s="224">
        <v>800100</v>
      </c>
      <c r="C7924" s="209">
        <v>341737</v>
      </c>
      <c r="D7924" s="206">
        <f t="shared" si="800"/>
        <v>0.42711786026746656</v>
      </c>
      <c r="E7924" s="208">
        <f t="shared" si="801"/>
        <v>0.45</v>
      </c>
      <c r="F7924" s="207">
        <v>18795.53</v>
      </c>
      <c r="G7924" s="207">
        <v>27338.959999999999</v>
      </c>
      <c r="H7924" s="207">
        <v>30756.33</v>
      </c>
      <c r="I7924" s="214">
        <f t="shared" si="802"/>
        <v>323431</v>
      </c>
      <c r="J7924" s="211">
        <f t="shared" si="794"/>
        <v>0.40423822022247219</v>
      </c>
      <c r="K7924" s="212">
        <f t="shared" si="795"/>
        <v>0.45</v>
      </c>
      <c r="L7924" s="214">
        <f t="shared" si="796"/>
        <v>17788.705000000002</v>
      </c>
      <c r="M7924" s="213">
        <f t="shared" si="797"/>
        <v>25874.48</v>
      </c>
      <c r="N7924" s="213">
        <f t="shared" si="798"/>
        <v>29108.789999999997</v>
      </c>
      <c r="O7924" s="242">
        <f t="shared" si="799"/>
        <v>0.51520000000044097</v>
      </c>
      <c r="P7924" s="242"/>
      <c r="Q7924" s="179"/>
      <c r="R7924" s="179"/>
      <c r="S7924" s="179"/>
      <c r="T7924" s="179"/>
      <c r="U7924" s="179"/>
      <c r="V7924" s="179"/>
      <c r="W7924" s="179"/>
      <c r="X7924" s="179"/>
      <c r="Y7924" s="179"/>
      <c r="Z7924" s="179"/>
      <c r="AA7924" s="222"/>
      <c r="AB7924" s="222"/>
      <c r="AC7924" s="222"/>
      <c r="AD7924" s="179"/>
      <c r="AE7924" s="179"/>
      <c r="AF7924" s="179"/>
      <c r="AG7924" s="179"/>
      <c r="AH7924" s="179"/>
      <c r="AI7924" s="179"/>
      <c r="AJ7924" s="179"/>
    </row>
    <row r="7925" spans="2:36" x14ac:dyDescent="0.3">
      <c r="B7925" s="224">
        <v>800200</v>
      </c>
      <c r="C7925" s="209">
        <v>341782</v>
      </c>
      <c r="D7925" s="206">
        <f t="shared" si="800"/>
        <v>0.42712071982004501</v>
      </c>
      <c r="E7925" s="208">
        <f t="shared" si="801"/>
        <v>0.45</v>
      </c>
      <c r="F7925" s="207">
        <v>18798.009999999998</v>
      </c>
      <c r="G7925" s="207">
        <v>27342.560000000001</v>
      </c>
      <c r="H7925" s="207">
        <v>30760.38</v>
      </c>
      <c r="I7925" s="214">
        <f t="shared" si="802"/>
        <v>323476</v>
      </c>
      <c r="J7925" s="211">
        <f t="shared" si="794"/>
        <v>0.40424393901524619</v>
      </c>
      <c r="K7925" s="212">
        <f t="shared" si="795"/>
        <v>0.45</v>
      </c>
      <c r="L7925" s="214">
        <f t="shared" si="796"/>
        <v>17791.18</v>
      </c>
      <c r="M7925" s="213">
        <f t="shared" si="797"/>
        <v>25878.080000000002</v>
      </c>
      <c r="N7925" s="213">
        <f t="shared" si="798"/>
        <v>29112.84</v>
      </c>
      <c r="O7925" s="242">
        <f t="shared" si="799"/>
        <v>0.51530000000013387</v>
      </c>
      <c r="P7925" s="242"/>
      <c r="Q7925" s="179"/>
      <c r="R7925" s="179"/>
      <c r="S7925" s="179"/>
      <c r="T7925" s="179"/>
      <c r="U7925" s="179"/>
      <c r="V7925" s="179"/>
      <c r="W7925" s="179"/>
      <c r="X7925" s="179"/>
      <c r="Y7925" s="179"/>
      <c r="Z7925" s="179"/>
      <c r="AA7925" s="222"/>
      <c r="AB7925" s="222"/>
      <c r="AC7925" s="222"/>
      <c r="AD7925" s="179"/>
      <c r="AE7925" s="179"/>
      <c r="AF7925" s="179"/>
      <c r="AG7925" s="179"/>
      <c r="AH7925" s="179"/>
      <c r="AI7925" s="179"/>
      <c r="AJ7925" s="179"/>
    </row>
    <row r="7926" spans="2:36" x14ac:dyDescent="0.3">
      <c r="B7926" s="224">
        <v>800300</v>
      </c>
      <c r="C7926" s="209">
        <v>341827</v>
      </c>
      <c r="D7926" s="206">
        <f t="shared" si="800"/>
        <v>0.42712357865800327</v>
      </c>
      <c r="E7926" s="208">
        <f t="shared" si="801"/>
        <v>0.45</v>
      </c>
      <c r="F7926" s="207">
        <v>18800.48</v>
      </c>
      <c r="G7926" s="207">
        <v>27346.16</v>
      </c>
      <c r="H7926" s="207">
        <v>30764.43</v>
      </c>
      <c r="I7926" s="214">
        <f t="shared" si="802"/>
        <v>323521</v>
      </c>
      <c r="J7926" s="211">
        <f t="shared" si="794"/>
        <v>0.4042496563788579</v>
      </c>
      <c r="K7926" s="212">
        <f t="shared" si="795"/>
        <v>0.45</v>
      </c>
      <c r="L7926" s="214">
        <f t="shared" si="796"/>
        <v>17793.654999999999</v>
      </c>
      <c r="M7926" s="213">
        <f t="shared" si="797"/>
        <v>25881.68</v>
      </c>
      <c r="N7926" s="213">
        <f t="shared" si="798"/>
        <v>29116.89</v>
      </c>
      <c r="O7926" s="242">
        <f t="shared" si="799"/>
        <v>0.51519999999974975</v>
      </c>
      <c r="P7926" s="242"/>
      <c r="Q7926" s="179"/>
      <c r="R7926" s="179"/>
      <c r="S7926" s="179"/>
      <c r="T7926" s="179"/>
      <c r="U7926" s="179"/>
      <c r="V7926" s="179"/>
      <c r="W7926" s="179"/>
      <c r="X7926" s="179"/>
      <c r="Y7926" s="179"/>
      <c r="Z7926" s="179"/>
      <c r="AA7926" s="222"/>
      <c r="AB7926" s="222"/>
      <c r="AC7926" s="222"/>
      <c r="AD7926" s="179"/>
      <c r="AE7926" s="179"/>
      <c r="AF7926" s="179"/>
      <c r="AG7926" s="179"/>
      <c r="AH7926" s="179"/>
      <c r="AI7926" s="179"/>
      <c r="AJ7926" s="179"/>
    </row>
    <row r="7927" spans="2:36" x14ac:dyDescent="0.3">
      <c r="B7927" s="224">
        <v>800400</v>
      </c>
      <c r="C7927" s="209">
        <v>341872</v>
      </c>
      <c r="D7927" s="206">
        <f t="shared" si="800"/>
        <v>0.42712643678160922</v>
      </c>
      <c r="E7927" s="208">
        <f t="shared" si="801"/>
        <v>0.45</v>
      </c>
      <c r="F7927" s="207">
        <v>18802.96</v>
      </c>
      <c r="G7927" s="207">
        <v>27349.759999999998</v>
      </c>
      <c r="H7927" s="207">
        <v>30768.48</v>
      </c>
      <c r="I7927" s="214">
        <f t="shared" si="802"/>
        <v>323566</v>
      </c>
      <c r="J7927" s="211">
        <f t="shared" si="794"/>
        <v>0.40425537231384306</v>
      </c>
      <c r="K7927" s="212">
        <f t="shared" si="795"/>
        <v>0.45</v>
      </c>
      <c r="L7927" s="214">
        <f t="shared" si="796"/>
        <v>17796.13</v>
      </c>
      <c r="M7927" s="213">
        <f t="shared" si="797"/>
        <v>25885.279999999999</v>
      </c>
      <c r="N7927" s="213">
        <f t="shared" si="798"/>
        <v>29120.94</v>
      </c>
      <c r="O7927" s="242">
        <f t="shared" si="799"/>
        <v>0.51530000000002474</v>
      </c>
      <c r="P7927" s="242"/>
      <c r="Q7927" s="179"/>
      <c r="R7927" s="179"/>
      <c r="S7927" s="179"/>
      <c r="T7927" s="179"/>
      <c r="U7927" s="179"/>
      <c r="V7927" s="179"/>
      <c r="W7927" s="179"/>
      <c r="X7927" s="179"/>
      <c r="Y7927" s="179"/>
      <c r="Z7927" s="179"/>
      <c r="AA7927" s="222"/>
      <c r="AB7927" s="222"/>
      <c r="AC7927" s="222"/>
      <c r="AD7927" s="179"/>
      <c r="AE7927" s="179"/>
      <c r="AF7927" s="179"/>
      <c r="AG7927" s="179"/>
      <c r="AH7927" s="179"/>
      <c r="AI7927" s="179"/>
      <c r="AJ7927" s="179"/>
    </row>
    <row r="7928" spans="2:36" x14ac:dyDescent="0.3">
      <c r="B7928" s="224">
        <v>800500</v>
      </c>
      <c r="C7928" s="209">
        <v>341917</v>
      </c>
      <c r="D7928" s="206">
        <f t="shared" si="800"/>
        <v>0.42712929419113055</v>
      </c>
      <c r="E7928" s="208">
        <f t="shared" si="801"/>
        <v>0.45</v>
      </c>
      <c r="F7928" s="207">
        <v>18805.43</v>
      </c>
      <c r="G7928" s="207">
        <v>27353.360000000001</v>
      </c>
      <c r="H7928" s="207">
        <v>30772.53</v>
      </c>
      <c r="I7928" s="214">
        <f t="shared" si="802"/>
        <v>323611</v>
      </c>
      <c r="J7928" s="211">
        <f t="shared" si="794"/>
        <v>0.40426108682073703</v>
      </c>
      <c r="K7928" s="212">
        <f t="shared" si="795"/>
        <v>0.45</v>
      </c>
      <c r="L7928" s="214">
        <f t="shared" si="796"/>
        <v>17798.605</v>
      </c>
      <c r="M7928" s="213">
        <f t="shared" si="797"/>
        <v>25888.880000000001</v>
      </c>
      <c r="N7928" s="213">
        <f t="shared" si="798"/>
        <v>29124.989999999998</v>
      </c>
      <c r="O7928" s="242">
        <f t="shared" si="799"/>
        <v>0.51519999999964061</v>
      </c>
      <c r="P7928" s="242"/>
      <c r="Q7928" s="179"/>
      <c r="R7928" s="179"/>
      <c r="S7928" s="179"/>
      <c r="T7928" s="179"/>
      <c r="U7928" s="179"/>
      <c r="V7928" s="179"/>
      <c r="W7928" s="179"/>
      <c r="X7928" s="179"/>
      <c r="Y7928" s="179"/>
      <c r="Z7928" s="179"/>
      <c r="AA7928" s="222"/>
      <c r="AB7928" s="222"/>
      <c r="AC7928" s="222"/>
      <c r="AD7928" s="179"/>
      <c r="AE7928" s="179"/>
      <c r="AF7928" s="179"/>
      <c r="AG7928" s="179"/>
      <c r="AH7928" s="179"/>
      <c r="AI7928" s="179"/>
      <c r="AJ7928" s="179"/>
    </row>
    <row r="7929" spans="2:36" x14ac:dyDescent="0.3">
      <c r="B7929" s="224">
        <v>800600</v>
      </c>
      <c r="C7929" s="209">
        <v>341962</v>
      </c>
      <c r="D7929" s="206">
        <f t="shared" si="800"/>
        <v>0.42713215088683487</v>
      </c>
      <c r="E7929" s="208">
        <f t="shared" si="801"/>
        <v>0.45</v>
      </c>
      <c r="F7929" s="207">
        <v>18807.91</v>
      </c>
      <c r="G7929" s="207">
        <v>27356.959999999999</v>
      </c>
      <c r="H7929" s="207">
        <v>30776.58</v>
      </c>
      <c r="I7929" s="214">
        <f t="shared" si="802"/>
        <v>323656</v>
      </c>
      <c r="J7929" s="211">
        <f t="shared" si="794"/>
        <v>0.40426679990007497</v>
      </c>
      <c r="K7929" s="212">
        <f t="shared" si="795"/>
        <v>0.45</v>
      </c>
      <c r="L7929" s="214">
        <f t="shared" si="796"/>
        <v>17801.080000000002</v>
      </c>
      <c r="M7929" s="213">
        <f t="shared" si="797"/>
        <v>25892.48</v>
      </c>
      <c r="N7929" s="213">
        <f t="shared" si="798"/>
        <v>29129.039999999997</v>
      </c>
      <c r="O7929" s="242">
        <f t="shared" si="799"/>
        <v>0.5152999999999156</v>
      </c>
      <c r="P7929" s="242"/>
      <c r="Q7929" s="179"/>
      <c r="R7929" s="179"/>
      <c r="S7929" s="179"/>
      <c r="T7929" s="179"/>
      <c r="U7929" s="179"/>
      <c r="V7929" s="179"/>
      <c r="W7929" s="179"/>
      <c r="X7929" s="179"/>
      <c r="Y7929" s="179"/>
      <c r="Z7929" s="179"/>
      <c r="AA7929" s="222"/>
      <c r="AB7929" s="222"/>
      <c r="AC7929" s="222"/>
      <c r="AD7929" s="179"/>
      <c r="AE7929" s="179"/>
      <c r="AF7929" s="179"/>
      <c r="AG7929" s="179"/>
      <c r="AH7929" s="179"/>
      <c r="AI7929" s="179"/>
      <c r="AJ7929" s="179"/>
    </row>
    <row r="7930" spans="2:36" x14ac:dyDescent="0.3">
      <c r="B7930" s="224">
        <v>800700</v>
      </c>
      <c r="C7930" s="209">
        <v>342007</v>
      </c>
      <c r="D7930" s="206">
        <f t="shared" si="800"/>
        <v>0.42713500686898964</v>
      </c>
      <c r="E7930" s="208">
        <f t="shared" si="801"/>
        <v>0.45</v>
      </c>
      <c r="F7930" s="207">
        <v>18810.38</v>
      </c>
      <c r="G7930" s="207">
        <v>27360.560000000001</v>
      </c>
      <c r="H7930" s="207">
        <v>30780.63</v>
      </c>
      <c r="I7930" s="214">
        <f t="shared" si="802"/>
        <v>323701</v>
      </c>
      <c r="J7930" s="211">
        <f t="shared" si="794"/>
        <v>0.40427251155239163</v>
      </c>
      <c r="K7930" s="212">
        <f t="shared" si="795"/>
        <v>0.45</v>
      </c>
      <c r="L7930" s="214">
        <f t="shared" si="796"/>
        <v>17803.555</v>
      </c>
      <c r="M7930" s="213">
        <f t="shared" si="797"/>
        <v>25896.080000000002</v>
      </c>
      <c r="N7930" s="213">
        <f t="shared" si="798"/>
        <v>29133.09</v>
      </c>
      <c r="O7930" s="242">
        <f t="shared" si="799"/>
        <v>0.51520000000007715</v>
      </c>
      <c r="P7930" s="242"/>
      <c r="Q7930" s="179"/>
      <c r="R7930" s="179"/>
      <c r="S7930" s="179"/>
      <c r="T7930" s="179"/>
      <c r="U7930" s="179"/>
      <c r="V7930" s="179"/>
      <c r="W7930" s="179"/>
      <c r="X7930" s="179"/>
      <c r="Y7930" s="179"/>
      <c r="Z7930" s="179"/>
      <c r="AA7930" s="222"/>
      <c r="AB7930" s="222"/>
      <c r="AC7930" s="222"/>
      <c r="AD7930" s="179"/>
      <c r="AE7930" s="179"/>
      <c r="AF7930" s="179"/>
      <c r="AG7930" s="179"/>
      <c r="AH7930" s="179"/>
      <c r="AI7930" s="179"/>
      <c r="AJ7930" s="179"/>
    </row>
    <row r="7931" spans="2:36" x14ac:dyDescent="0.3">
      <c r="B7931" s="224">
        <v>800800</v>
      </c>
      <c r="C7931" s="209">
        <v>342052</v>
      </c>
      <c r="D7931" s="206">
        <f t="shared" si="800"/>
        <v>0.42713786213786215</v>
      </c>
      <c r="E7931" s="208">
        <f t="shared" si="801"/>
        <v>0.45</v>
      </c>
      <c r="F7931" s="207">
        <v>18812.86</v>
      </c>
      <c r="G7931" s="207">
        <v>27364.16</v>
      </c>
      <c r="H7931" s="207">
        <v>30784.68</v>
      </c>
      <c r="I7931" s="214">
        <f t="shared" si="802"/>
        <v>323746</v>
      </c>
      <c r="J7931" s="211">
        <f t="shared" ref="J7931:J7994" si="803">I7931/$B7931</f>
        <v>0.40427822177822176</v>
      </c>
      <c r="K7931" s="212">
        <f t="shared" ref="K7931:K7994" si="804">(I7931-I7930)/($B7931-$B7930)</f>
        <v>0.45</v>
      </c>
      <c r="L7931" s="214">
        <f t="shared" si="796"/>
        <v>17806.03</v>
      </c>
      <c r="M7931" s="213">
        <f t="shared" si="797"/>
        <v>25899.68</v>
      </c>
      <c r="N7931" s="213">
        <f t="shared" si="798"/>
        <v>29137.14</v>
      </c>
      <c r="O7931" s="242">
        <f t="shared" si="799"/>
        <v>0.51529999999977005</v>
      </c>
      <c r="P7931" s="242"/>
      <c r="Q7931" s="179"/>
      <c r="R7931" s="179"/>
      <c r="S7931" s="179"/>
      <c r="T7931" s="179"/>
      <c r="U7931" s="179"/>
      <c r="V7931" s="179"/>
      <c r="W7931" s="179"/>
      <c r="X7931" s="179"/>
      <c r="Y7931" s="179"/>
      <c r="Z7931" s="179"/>
      <c r="AA7931" s="222"/>
      <c r="AB7931" s="222"/>
      <c r="AC7931" s="222"/>
      <c r="AD7931" s="179"/>
      <c r="AE7931" s="179"/>
      <c r="AF7931" s="179"/>
      <c r="AG7931" s="179"/>
      <c r="AH7931" s="179"/>
      <c r="AI7931" s="179"/>
      <c r="AJ7931" s="179"/>
    </row>
    <row r="7932" spans="2:36" x14ac:dyDescent="0.3">
      <c r="B7932" s="224">
        <v>800900</v>
      </c>
      <c r="C7932" s="209">
        <v>342097</v>
      </c>
      <c r="D7932" s="206">
        <f t="shared" si="800"/>
        <v>0.42714071669371956</v>
      </c>
      <c r="E7932" s="208">
        <f t="shared" si="801"/>
        <v>0.45</v>
      </c>
      <c r="F7932" s="207">
        <v>18815.330000000002</v>
      </c>
      <c r="G7932" s="207">
        <v>27367.759999999998</v>
      </c>
      <c r="H7932" s="207">
        <v>30788.73</v>
      </c>
      <c r="I7932" s="214">
        <f t="shared" si="802"/>
        <v>323791</v>
      </c>
      <c r="J7932" s="211">
        <f t="shared" si="803"/>
        <v>0.40428393057809964</v>
      </c>
      <c r="K7932" s="212">
        <f t="shared" si="804"/>
        <v>0.45</v>
      </c>
      <c r="L7932" s="214">
        <f t="shared" si="796"/>
        <v>17808.505000000001</v>
      </c>
      <c r="M7932" s="213">
        <f t="shared" si="797"/>
        <v>25903.279999999999</v>
      </c>
      <c r="N7932" s="213">
        <f t="shared" si="798"/>
        <v>29141.19</v>
      </c>
      <c r="O7932" s="242">
        <f t="shared" si="799"/>
        <v>0.51519999999996802</v>
      </c>
      <c r="P7932" s="242"/>
      <c r="Q7932" s="179"/>
      <c r="R7932" s="179"/>
      <c r="S7932" s="179"/>
      <c r="T7932" s="179"/>
      <c r="U7932" s="179"/>
      <c r="V7932" s="179"/>
      <c r="W7932" s="179"/>
      <c r="X7932" s="179"/>
      <c r="Y7932" s="179"/>
      <c r="Z7932" s="179"/>
      <c r="AA7932" s="222"/>
      <c r="AB7932" s="222"/>
      <c r="AC7932" s="222"/>
      <c r="AD7932" s="179"/>
      <c r="AE7932" s="179"/>
      <c r="AF7932" s="179"/>
      <c r="AG7932" s="179"/>
      <c r="AH7932" s="179"/>
      <c r="AI7932" s="179"/>
      <c r="AJ7932" s="179"/>
    </row>
    <row r="7933" spans="2:36" x14ac:dyDescent="0.3">
      <c r="B7933" s="224">
        <v>801000</v>
      </c>
      <c r="C7933" s="209">
        <v>342142</v>
      </c>
      <c r="D7933" s="206">
        <f t="shared" si="800"/>
        <v>0.42714357053682894</v>
      </c>
      <c r="E7933" s="208">
        <f t="shared" si="801"/>
        <v>0.45</v>
      </c>
      <c r="F7933" s="207">
        <v>18817.810000000001</v>
      </c>
      <c r="G7933" s="207">
        <v>27371.360000000001</v>
      </c>
      <c r="H7933" s="207">
        <v>30792.78</v>
      </c>
      <c r="I7933" s="214">
        <f t="shared" si="802"/>
        <v>323836</v>
      </c>
      <c r="J7933" s="211">
        <f t="shared" si="803"/>
        <v>0.40428963795255929</v>
      </c>
      <c r="K7933" s="212">
        <f t="shared" si="804"/>
        <v>0.45</v>
      </c>
      <c r="L7933" s="214">
        <f t="shared" si="796"/>
        <v>17810.98</v>
      </c>
      <c r="M7933" s="213">
        <f t="shared" si="797"/>
        <v>25906.880000000001</v>
      </c>
      <c r="N7933" s="213">
        <f t="shared" si="798"/>
        <v>29145.239999999998</v>
      </c>
      <c r="O7933" s="242">
        <f t="shared" si="799"/>
        <v>0.51529999999966092</v>
      </c>
      <c r="P7933" s="242"/>
      <c r="Q7933" s="179"/>
      <c r="R7933" s="179"/>
      <c r="S7933" s="179"/>
      <c r="T7933" s="179"/>
      <c r="U7933" s="179"/>
      <c r="V7933" s="179"/>
      <c r="W7933" s="179"/>
      <c r="X7933" s="179"/>
      <c r="Y7933" s="179"/>
      <c r="Z7933" s="179"/>
      <c r="AA7933" s="222"/>
      <c r="AB7933" s="222"/>
      <c r="AC7933" s="222"/>
      <c r="AD7933" s="179"/>
      <c r="AE7933" s="179"/>
      <c r="AF7933" s="179"/>
      <c r="AG7933" s="179"/>
      <c r="AH7933" s="179"/>
      <c r="AI7933" s="179"/>
      <c r="AJ7933" s="179"/>
    </row>
    <row r="7934" spans="2:36" x14ac:dyDescent="0.3">
      <c r="B7934" s="224">
        <v>801100</v>
      </c>
      <c r="C7934" s="209">
        <v>342187</v>
      </c>
      <c r="D7934" s="206">
        <f t="shared" si="800"/>
        <v>0.42714642366745725</v>
      </c>
      <c r="E7934" s="208">
        <f t="shared" si="801"/>
        <v>0.45</v>
      </c>
      <c r="F7934" s="207">
        <v>18820.28</v>
      </c>
      <c r="G7934" s="207">
        <v>27374.959999999999</v>
      </c>
      <c r="H7934" s="207">
        <v>30796.83</v>
      </c>
      <c r="I7934" s="214">
        <f t="shared" si="802"/>
        <v>323881</v>
      </c>
      <c r="J7934" s="211">
        <f t="shared" si="803"/>
        <v>0.40429534390213456</v>
      </c>
      <c r="K7934" s="212">
        <f t="shared" si="804"/>
        <v>0.45</v>
      </c>
      <c r="L7934" s="214">
        <f t="shared" ref="L7934:L7997" si="805">I7934*5.5%</f>
        <v>17813.455000000002</v>
      </c>
      <c r="M7934" s="213">
        <f t="shared" ref="M7934:M7997" si="806">I7934*8%</f>
        <v>25910.48</v>
      </c>
      <c r="N7934" s="213">
        <f t="shared" ref="N7934:N7997" si="807">I7934*9%</f>
        <v>29149.289999999997</v>
      </c>
      <c r="O7934" s="242">
        <f t="shared" si="799"/>
        <v>0.51520000000044097</v>
      </c>
      <c r="P7934" s="242"/>
      <c r="Q7934" s="179"/>
      <c r="R7934" s="179"/>
      <c r="S7934" s="179"/>
      <c r="T7934" s="179"/>
      <c r="U7934" s="179"/>
      <c r="V7934" s="179"/>
      <c r="W7934" s="179"/>
      <c r="X7934" s="179"/>
      <c r="Y7934" s="179"/>
      <c r="Z7934" s="179"/>
      <c r="AA7934" s="222"/>
      <c r="AB7934" s="222"/>
      <c r="AC7934" s="222"/>
      <c r="AD7934" s="179"/>
      <c r="AE7934" s="179"/>
      <c r="AF7934" s="179"/>
      <c r="AG7934" s="179"/>
      <c r="AH7934" s="179"/>
      <c r="AI7934" s="179"/>
      <c r="AJ7934" s="179"/>
    </row>
    <row r="7935" spans="2:36" x14ac:dyDescent="0.3">
      <c r="B7935" s="224">
        <v>801200</v>
      </c>
      <c r="C7935" s="209">
        <v>342232</v>
      </c>
      <c r="D7935" s="206">
        <f t="shared" si="800"/>
        <v>0.42714927608587117</v>
      </c>
      <c r="E7935" s="208">
        <f t="shared" si="801"/>
        <v>0.45</v>
      </c>
      <c r="F7935" s="207">
        <v>18822.759999999998</v>
      </c>
      <c r="G7935" s="207">
        <v>27378.560000000001</v>
      </c>
      <c r="H7935" s="207">
        <v>30800.880000000001</v>
      </c>
      <c r="I7935" s="214">
        <f t="shared" si="802"/>
        <v>323926</v>
      </c>
      <c r="J7935" s="211">
        <f t="shared" si="803"/>
        <v>0.40430104842735898</v>
      </c>
      <c r="K7935" s="212">
        <f t="shared" si="804"/>
        <v>0.45</v>
      </c>
      <c r="L7935" s="214">
        <f t="shared" si="805"/>
        <v>17815.93</v>
      </c>
      <c r="M7935" s="213">
        <f t="shared" si="806"/>
        <v>25914.080000000002</v>
      </c>
      <c r="N7935" s="213">
        <f t="shared" si="807"/>
        <v>29153.34</v>
      </c>
      <c r="O7935" s="242">
        <f t="shared" si="799"/>
        <v>0.51530000000013387</v>
      </c>
      <c r="P7935" s="242"/>
      <c r="Q7935" s="179"/>
      <c r="R7935" s="179"/>
      <c r="S7935" s="179"/>
      <c r="T7935" s="179"/>
      <c r="U7935" s="179"/>
      <c r="V7935" s="179"/>
      <c r="W7935" s="179"/>
      <c r="X7935" s="179"/>
      <c r="Y7935" s="179"/>
      <c r="Z7935" s="179"/>
      <c r="AA7935" s="222"/>
      <c r="AB7935" s="222"/>
      <c r="AC7935" s="222"/>
      <c r="AD7935" s="179"/>
      <c r="AE7935" s="179"/>
      <c r="AF7935" s="179"/>
      <c r="AG7935" s="179"/>
      <c r="AH7935" s="179"/>
      <c r="AI7935" s="179"/>
      <c r="AJ7935" s="179"/>
    </row>
    <row r="7936" spans="2:36" x14ac:dyDescent="0.3">
      <c r="B7936" s="224">
        <v>801300</v>
      </c>
      <c r="C7936" s="209">
        <v>342277</v>
      </c>
      <c r="D7936" s="206">
        <f t="shared" si="800"/>
        <v>0.42715212779233747</v>
      </c>
      <c r="E7936" s="208">
        <f t="shared" si="801"/>
        <v>0.45</v>
      </c>
      <c r="F7936" s="207">
        <v>18825.23</v>
      </c>
      <c r="G7936" s="207">
        <v>27382.16</v>
      </c>
      <c r="H7936" s="207">
        <v>30804.93</v>
      </c>
      <c r="I7936" s="214">
        <f t="shared" si="802"/>
        <v>323971</v>
      </c>
      <c r="J7936" s="211">
        <f t="shared" si="803"/>
        <v>0.40430675152876577</v>
      </c>
      <c r="K7936" s="212">
        <f t="shared" si="804"/>
        <v>0.45</v>
      </c>
      <c r="L7936" s="214">
        <f t="shared" si="805"/>
        <v>17818.404999999999</v>
      </c>
      <c r="M7936" s="213">
        <f t="shared" si="806"/>
        <v>25917.68</v>
      </c>
      <c r="N7936" s="213">
        <f t="shared" si="807"/>
        <v>29157.39</v>
      </c>
      <c r="O7936" s="242">
        <f t="shared" si="799"/>
        <v>0.51519999999974975</v>
      </c>
      <c r="P7936" s="242"/>
      <c r="Q7936" s="179"/>
      <c r="R7936" s="179"/>
      <c r="S7936" s="179"/>
      <c r="T7936" s="179"/>
      <c r="U7936" s="179"/>
      <c r="V7936" s="179"/>
      <c r="W7936" s="179"/>
      <c r="X7936" s="179"/>
      <c r="Y7936" s="179"/>
      <c r="Z7936" s="179"/>
      <c r="AA7936" s="222"/>
      <c r="AB7936" s="222"/>
      <c r="AC7936" s="222"/>
      <c r="AD7936" s="179"/>
      <c r="AE7936" s="179"/>
      <c r="AF7936" s="179"/>
      <c r="AG7936" s="179"/>
      <c r="AH7936" s="179"/>
      <c r="AI7936" s="179"/>
      <c r="AJ7936" s="179"/>
    </row>
    <row r="7937" spans="2:36" x14ac:dyDescent="0.3">
      <c r="B7937" s="224">
        <v>801400</v>
      </c>
      <c r="C7937" s="209">
        <v>342322</v>
      </c>
      <c r="D7937" s="206">
        <f t="shared" si="800"/>
        <v>0.42715497878712255</v>
      </c>
      <c r="E7937" s="208">
        <f t="shared" si="801"/>
        <v>0.45</v>
      </c>
      <c r="F7937" s="207">
        <v>18827.71</v>
      </c>
      <c r="G7937" s="207">
        <v>27385.759999999998</v>
      </c>
      <c r="H7937" s="207">
        <v>30808.98</v>
      </c>
      <c r="I7937" s="214">
        <f t="shared" si="802"/>
        <v>324016</v>
      </c>
      <c r="J7937" s="211">
        <f t="shared" si="803"/>
        <v>0.40431245320688797</v>
      </c>
      <c r="K7937" s="212">
        <f t="shared" si="804"/>
        <v>0.45</v>
      </c>
      <c r="L7937" s="214">
        <f t="shared" si="805"/>
        <v>17820.88</v>
      </c>
      <c r="M7937" s="213">
        <f t="shared" si="806"/>
        <v>25921.279999999999</v>
      </c>
      <c r="N7937" s="213">
        <f t="shared" si="807"/>
        <v>29161.439999999999</v>
      </c>
      <c r="O7937" s="242">
        <f t="shared" si="799"/>
        <v>0.51530000000002474</v>
      </c>
      <c r="P7937" s="242"/>
      <c r="Q7937" s="179"/>
      <c r="R7937" s="179"/>
      <c r="S7937" s="179"/>
      <c r="T7937" s="179"/>
      <c r="U7937" s="179"/>
      <c r="V7937" s="179"/>
      <c r="W7937" s="179"/>
      <c r="X7937" s="179"/>
      <c r="Y7937" s="179"/>
      <c r="Z7937" s="179"/>
      <c r="AA7937" s="222"/>
      <c r="AB7937" s="222"/>
      <c r="AC7937" s="222"/>
      <c r="AD7937" s="179"/>
      <c r="AE7937" s="179"/>
      <c r="AF7937" s="179"/>
      <c r="AG7937" s="179"/>
      <c r="AH7937" s="179"/>
      <c r="AI7937" s="179"/>
      <c r="AJ7937" s="179"/>
    </row>
    <row r="7938" spans="2:36" x14ac:dyDescent="0.3">
      <c r="B7938" s="224">
        <v>801500</v>
      </c>
      <c r="C7938" s="209">
        <v>342367</v>
      </c>
      <c r="D7938" s="206">
        <f t="shared" si="800"/>
        <v>0.42715782907049282</v>
      </c>
      <c r="E7938" s="208">
        <f t="shared" si="801"/>
        <v>0.45</v>
      </c>
      <c r="F7938" s="207">
        <v>18830.18</v>
      </c>
      <c r="G7938" s="207">
        <v>27389.360000000001</v>
      </c>
      <c r="H7938" s="207">
        <v>30813.03</v>
      </c>
      <c r="I7938" s="214">
        <f t="shared" si="802"/>
        <v>324061</v>
      </c>
      <c r="J7938" s="211">
        <f t="shared" si="803"/>
        <v>0.40431815346225825</v>
      </c>
      <c r="K7938" s="212">
        <f t="shared" si="804"/>
        <v>0.45</v>
      </c>
      <c r="L7938" s="214">
        <f t="shared" si="805"/>
        <v>17823.355</v>
      </c>
      <c r="M7938" s="213">
        <f t="shared" si="806"/>
        <v>25924.880000000001</v>
      </c>
      <c r="N7938" s="213">
        <f t="shared" si="807"/>
        <v>29165.489999999998</v>
      </c>
      <c r="O7938" s="242">
        <f t="shared" si="799"/>
        <v>0.51519999999964061</v>
      </c>
      <c r="P7938" s="242"/>
      <c r="Q7938" s="179"/>
      <c r="R7938" s="179"/>
      <c r="S7938" s="179"/>
      <c r="T7938" s="179"/>
      <c r="U7938" s="179"/>
      <c r="V7938" s="179"/>
      <c r="W7938" s="179"/>
      <c r="X7938" s="179"/>
      <c r="Y7938" s="179"/>
      <c r="Z7938" s="179"/>
      <c r="AA7938" s="222"/>
      <c r="AB7938" s="222"/>
      <c r="AC7938" s="222"/>
      <c r="AD7938" s="179"/>
      <c r="AE7938" s="179"/>
      <c r="AF7938" s="179"/>
      <c r="AG7938" s="179"/>
      <c r="AH7938" s="179"/>
      <c r="AI7938" s="179"/>
      <c r="AJ7938" s="179"/>
    </row>
    <row r="7939" spans="2:36" x14ac:dyDescent="0.3">
      <c r="B7939" s="224">
        <v>801600</v>
      </c>
      <c r="C7939" s="209">
        <v>342412</v>
      </c>
      <c r="D7939" s="206">
        <f t="shared" si="800"/>
        <v>0.42716067864271456</v>
      </c>
      <c r="E7939" s="208">
        <f t="shared" si="801"/>
        <v>0.45</v>
      </c>
      <c r="F7939" s="207">
        <v>18832.66</v>
      </c>
      <c r="G7939" s="207">
        <v>27392.959999999999</v>
      </c>
      <c r="H7939" s="207">
        <v>30817.08</v>
      </c>
      <c r="I7939" s="214">
        <f t="shared" si="802"/>
        <v>324106</v>
      </c>
      <c r="J7939" s="211">
        <f t="shared" si="803"/>
        <v>0.40432385229540918</v>
      </c>
      <c r="K7939" s="212">
        <f t="shared" si="804"/>
        <v>0.45</v>
      </c>
      <c r="L7939" s="214">
        <f t="shared" si="805"/>
        <v>17825.830000000002</v>
      </c>
      <c r="M7939" s="213">
        <f t="shared" si="806"/>
        <v>25928.48</v>
      </c>
      <c r="N7939" s="213">
        <f t="shared" si="807"/>
        <v>29169.539999999997</v>
      </c>
      <c r="O7939" s="242">
        <f t="shared" si="799"/>
        <v>0.5152999999999156</v>
      </c>
      <c r="P7939" s="242"/>
      <c r="Q7939" s="179"/>
      <c r="R7939" s="179"/>
      <c r="S7939" s="179"/>
      <c r="T7939" s="179"/>
      <c r="U7939" s="179"/>
      <c r="V7939" s="179"/>
      <c r="W7939" s="179"/>
      <c r="X7939" s="179"/>
      <c r="Y7939" s="179"/>
      <c r="Z7939" s="179"/>
      <c r="AA7939" s="222"/>
      <c r="AB7939" s="222"/>
      <c r="AC7939" s="222"/>
      <c r="AD7939" s="179"/>
      <c r="AE7939" s="179"/>
      <c r="AF7939" s="179"/>
      <c r="AG7939" s="179"/>
      <c r="AH7939" s="179"/>
      <c r="AI7939" s="179"/>
      <c r="AJ7939" s="179"/>
    </row>
    <row r="7940" spans="2:36" x14ac:dyDescent="0.3">
      <c r="B7940" s="224">
        <v>801700</v>
      </c>
      <c r="C7940" s="209">
        <v>342457</v>
      </c>
      <c r="D7940" s="206">
        <f t="shared" si="800"/>
        <v>0.4271635275040539</v>
      </c>
      <c r="E7940" s="208">
        <f t="shared" si="801"/>
        <v>0.45</v>
      </c>
      <c r="F7940" s="207">
        <v>18835.13</v>
      </c>
      <c r="G7940" s="207">
        <v>27396.560000000001</v>
      </c>
      <c r="H7940" s="207">
        <v>30821.13</v>
      </c>
      <c r="I7940" s="214">
        <f t="shared" si="802"/>
        <v>324151</v>
      </c>
      <c r="J7940" s="211">
        <f t="shared" si="803"/>
        <v>0.4043295497068729</v>
      </c>
      <c r="K7940" s="212">
        <f t="shared" si="804"/>
        <v>0.45</v>
      </c>
      <c r="L7940" s="214">
        <f t="shared" si="805"/>
        <v>17828.305</v>
      </c>
      <c r="M7940" s="213">
        <f t="shared" si="806"/>
        <v>25932.080000000002</v>
      </c>
      <c r="N7940" s="213">
        <f t="shared" si="807"/>
        <v>29173.59</v>
      </c>
      <c r="O7940" s="242">
        <f t="shared" si="799"/>
        <v>0.51520000000007715</v>
      </c>
      <c r="P7940" s="242"/>
      <c r="Q7940" s="179"/>
      <c r="R7940" s="179"/>
      <c r="S7940" s="179"/>
      <c r="T7940" s="179"/>
      <c r="U7940" s="179"/>
      <c r="V7940" s="179"/>
      <c r="W7940" s="179"/>
      <c r="X7940" s="179"/>
      <c r="Y7940" s="179"/>
      <c r="Z7940" s="179"/>
      <c r="AA7940" s="222"/>
      <c r="AB7940" s="222"/>
      <c r="AC7940" s="222"/>
      <c r="AD7940" s="179"/>
      <c r="AE7940" s="179"/>
      <c r="AF7940" s="179"/>
      <c r="AG7940" s="179"/>
      <c r="AH7940" s="179"/>
      <c r="AI7940" s="179"/>
      <c r="AJ7940" s="179"/>
    </row>
    <row r="7941" spans="2:36" x14ac:dyDescent="0.3">
      <c r="B7941" s="224">
        <v>801800</v>
      </c>
      <c r="C7941" s="209">
        <v>342502</v>
      </c>
      <c r="D7941" s="206">
        <f t="shared" si="800"/>
        <v>0.42716637565477678</v>
      </c>
      <c r="E7941" s="208">
        <f t="shared" si="801"/>
        <v>0.45</v>
      </c>
      <c r="F7941" s="207">
        <v>18837.61</v>
      </c>
      <c r="G7941" s="207">
        <v>27400.16</v>
      </c>
      <c r="H7941" s="207">
        <v>30825.18</v>
      </c>
      <c r="I7941" s="214">
        <f t="shared" si="802"/>
        <v>324196</v>
      </c>
      <c r="J7941" s="211">
        <f t="shared" si="803"/>
        <v>0.40433524569718132</v>
      </c>
      <c r="K7941" s="212">
        <f t="shared" si="804"/>
        <v>0.45</v>
      </c>
      <c r="L7941" s="214">
        <f t="shared" si="805"/>
        <v>17830.78</v>
      </c>
      <c r="M7941" s="213">
        <f t="shared" si="806"/>
        <v>25935.68</v>
      </c>
      <c r="N7941" s="213">
        <f t="shared" si="807"/>
        <v>29177.64</v>
      </c>
      <c r="O7941" s="242">
        <f t="shared" ref="O7941:O8004" si="808">(C7941+F7941+H7941-C7940-F7940-H7940)/100</f>
        <v>0.51529999999977005</v>
      </c>
      <c r="P7941" s="242"/>
      <c r="Q7941" s="179"/>
      <c r="R7941" s="179"/>
      <c r="S7941" s="179"/>
      <c r="T7941" s="179"/>
      <c r="U7941" s="179"/>
      <c r="V7941" s="179"/>
      <c r="W7941" s="179"/>
      <c r="X7941" s="179"/>
      <c r="Y7941" s="179"/>
      <c r="Z7941" s="179"/>
      <c r="AA7941" s="222"/>
      <c r="AB7941" s="222"/>
      <c r="AC7941" s="222"/>
      <c r="AD7941" s="179"/>
      <c r="AE7941" s="179"/>
      <c r="AF7941" s="179"/>
      <c r="AG7941" s="179"/>
      <c r="AH7941" s="179"/>
      <c r="AI7941" s="179"/>
      <c r="AJ7941" s="179"/>
    </row>
    <row r="7942" spans="2:36" x14ac:dyDescent="0.3">
      <c r="B7942" s="224">
        <v>801900</v>
      </c>
      <c r="C7942" s="209">
        <v>342547</v>
      </c>
      <c r="D7942" s="206">
        <f t="shared" si="800"/>
        <v>0.42716922309514904</v>
      </c>
      <c r="E7942" s="208">
        <f t="shared" si="801"/>
        <v>0.45</v>
      </c>
      <c r="F7942" s="207">
        <v>18840.080000000002</v>
      </c>
      <c r="G7942" s="207">
        <v>27403.759999999998</v>
      </c>
      <c r="H7942" s="207">
        <v>30829.23</v>
      </c>
      <c r="I7942" s="214">
        <f t="shared" si="802"/>
        <v>324241</v>
      </c>
      <c r="J7942" s="211">
        <f t="shared" si="803"/>
        <v>0.40434094026686618</v>
      </c>
      <c r="K7942" s="212">
        <f t="shared" si="804"/>
        <v>0.45</v>
      </c>
      <c r="L7942" s="214">
        <f t="shared" si="805"/>
        <v>17833.255000000001</v>
      </c>
      <c r="M7942" s="213">
        <f t="shared" si="806"/>
        <v>25939.279999999999</v>
      </c>
      <c r="N7942" s="213">
        <f t="shared" si="807"/>
        <v>29181.69</v>
      </c>
      <c r="O7942" s="242">
        <f t="shared" si="808"/>
        <v>0.51519999999996802</v>
      </c>
      <c r="P7942" s="242"/>
      <c r="Q7942" s="179"/>
      <c r="R7942" s="179"/>
      <c r="S7942" s="179"/>
      <c r="T7942" s="179"/>
      <c r="U7942" s="179"/>
      <c r="V7942" s="179"/>
      <c r="W7942" s="179"/>
      <c r="X7942" s="179"/>
      <c r="Y7942" s="179"/>
      <c r="Z7942" s="179"/>
      <c r="AA7942" s="222"/>
      <c r="AB7942" s="222"/>
      <c r="AC7942" s="222"/>
      <c r="AD7942" s="179"/>
      <c r="AE7942" s="179"/>
      <c r="AF7942" s="179"/>
      <c r="AG7942" s="179"/>
      <c r="AH7942" s="179"/>
      <c r="AI7942" s="179"/>
      <c r="AJ7942" s="179"/>
    </row>
    <row r="7943" spans="2:36" x14ac:dyDescent="0.3">
      <c r="B7943" s="224">
        <v>802000</v>
      </c>
      <c r="C7943" s="209">
        <v>342592</v>
      </c>
      <c r="D7943" s="206">
        <f t="shared" si="800"/>
        <v>0.42717206982543643</v>
      </c>
      <c r="E7943" s="208">
        <f t="shared" si="801"/>
        <v>0.45</v>
      </c>
      <c r="F7943" s="207">
        <v>18842.560000000001</v>
      </c>
      <c r="G7943" s="207">
        <v>27407.360000000001</v>
      </c>
      <c r="H7943" s="207">
        <v>30833.279999999999</v>
      </c>
      <c r="I7943" s="214">
        <f t="shared" si="802"/>
        <v>324286</v>
      </c>
      <c r="J7943" s="211">
        <f t="shared" si="803"/>
        <v>0.40434663341645888</v>
      </c>
      <c r="K7943" s="212">
        <f t="shared" si="804"/>
        <v>0.45</v>
      </c>
      <c r="L7943" s="214">
        <f t="shared" si="805"/>
        <v>17835.73</v>
      </c>
      <c r="M7943" s="213">
        <f t="shared" si="806"/>
        <v>25942.880000000001</v>
      </c>
      <c r="N7943" s="213">
        <f t="shared" si="807"/>
        <v>29185.739999999998</v>
      </c>
      <c r="O7943" s="242">
        <f t="shared" si="808"/>
        <v>0.51529999999966092</v>
      </c>
      <c r="P7943" s="242"/>
      <c r="Q7943" s="179"/>
      <c r="R7943" s="179"/>
      <c r="S7943" s="179"/>
      <c r="T7943" s="179"/>
      <c r="U7943" s="179"/>
      <c r="V7943" s="179"/>
      <c r="W7943" s="179"/>
      <c r="X7943" s="179"/>
      <c r="Y7943" s="179"/>
      <c r="Z7943" s="179"/>
      <c r="AA7943" s="222"/>
      <c r="AB7943" s="222"/>
      <c r="AC7943" s="222"/>
      <c r="AD7943" s="179"/>
      <c r="AE7943" s="179"/>
      <c r="AF7943" s="179"/>
      <c r="AG7943" s="179"/>
      <c r="AH7943" s="179"/>
      <c r="AI7943" s="179"/>
      <c r="AJ7943" s="179"/>
    </row>
    <row r="7944" spans="2:36" x14ac:dyDescent="0.3">
      <c r="B7944" s="224">
        <v>802100</v>
      </c>
      <c r="C7944" s="209">
        <v>342637</v>
      </c>
      <c r="D7944" s="206">
        <f t="shared" si="800"/>
        <v>0.4271749158459045</v>
      </c>
      <c r="E7944" s="208">
        <f t="shared" si="801"/>
        <v>0.45</v>
      </c>
      <c r="F7944" s="207">
        <v>18845.03</v>
      </c>
      <c r="G7944" s="207">
        <v>27410.959999999999</v>
      </c>
      <c r="H7944" s="207">
        <v>30837.33</v>
      </c>
      <c r="I7944" s="214">
        <f t="shared" si="802"/>
        <v>324331</v>
      </c>
      <c r="J7944" s="211">
        <f t="shared" si="803"/>
        <v>0.40435232514649044</v>
      </c>
      <c r="K7944" s="212">
        <f t="shared" si="804"/>
        <v>0.45</v>
      </c>
      <c r="L7944" s="214">
        <f t="shared" si="805"/>
        <v>17838.205000000002</v>
      </c>
      <c r="M7944" s="213">
        <f t="shared" si="806"/>
        <v>25946.48</v>
      </c>
      <c r="N7944" s="213">
        <f t="shared" si="807"/>
        <v>29189.789999999997</v>
      </c>
      <c r="O7944" s="242">
        <f t="shared" si="808"/>
        <v>0.51520000000044097</v>
      </c>
      <c r="P7944" s="242"/>
      <c r="Q7944" s="179"/>
      <c r="R7944" s="179"/>
      <c r="S7944" s="179"/>
      <c r="T7944" s="179"/>
      <c r="U7944" s="179"/>
      <c r="V7944" s="179"/>
      <c r="W7944" s="179"/>
      <c r="X7944" s="179"/>
      <c r="Y7944" s="179"/>
      <c r="Z7944" s="179"/>
      <c r="AA7944" s="222"/>
      <c r="AB7944" s="222"/>
      <c r="AC7944" s="222"/>
      <c r="AD7944" s="179"/>
      <c r="AE7944" s="179"/>
      <c r="AF7944" s="179"/>
      <c r="AG7944" s="179"/>
      <c r="AH7944" s="179"/>
      <c r="AI7944" s="179"/>
      <c r="AJ7944" s="179"/>
    </row>
    <row r="7945" spans="2:36" x14ac:dyDescent="0.3">
      <c r="B7945" s="224">
        <v>802200</v>
      </c>
      <c r="C7945" s="209">
        <v>342682</v>
      </c>
      <c r="D7945" s="206">
        <f t="shared" si="800"/>
        <v>0.42717776115681877</v>
      </c>
      <c r="E7945" s="208">
        <f t="shared" si="801"/>
        <v>0.45</v>
      </c>
      <c r="F7945" s="207">
        <v>18847.509999999998</v>
      </c>
      <c r="G7945" s="207">
        <v>27414.560000000001</v>
      </c>
      <c r="H7945" s="207">
        <v>30841.38</v>
      </c>
      <c r="I7945" s="214">
        <f t="shared" si="802"/>
        <v>324376</v>
      </c>
      <c r="J7945" s="211">
        <f t="shared" si="803"/>
        <v>0.40435801545749189</v>
      </c>
      <c r="K7945" s="212">
        <f t="shared" si="804"/>
        <v>0.45</v>
      </c>
      <c r="L7945" s="214">
        <f t="shared" si="805"/>
        <v>17840.68</v>
      </c>
      <c r="M7945" s="213">
        <f t="shared" si="806"/>
        <v>25950.080000000002</v>
      </c>
      <c r="N7945" s="213">
        <f t="shared" si="807"/>
        <v>29193.84</v>
      </c>
      <c r="O7945" s="242">
        <f t="shared" si="808"/>
        <v>0.51530000000013387</v>
      </c>
      <c r="P7945" s="242"/>
      <c r="Q7945" s="179"/>
      <c r="R7945" s="179"/>
      <c r="S7945" s="179"/>
      <c r="T7945" s="179"/>
      <c r="U7945" s="179"/>
      <c r="V7945" s="179"/>
      <c r="W7945" s="179"/>
      <c r="X7945" s="179"/>
      <c r="Y7945" s="179"/>
      <c r="Z7945" s="179"/>
      <c r="AA7945" s="222"/>
      <c r="AB7945" s="222"/>
      <c r="AC7945" s="222"/>
      <c r="AD7945" s="179"/>
      <c r="AE7945" s="179"/>
      <c r="AF7945" s="179"/>
      <c r="AG7945" s="179"/>
      <c r="AH7945" s="179"/>
      <c r="AI7945" s="179"/>
      <c r="AJ7945" s="179"/>
    </row>
    <row r="7946" spans="2:36" x14ac:dyDescent="0.3">
      <c r="B7946" s="224">
        <v>802300</v>
      </c>
      <c r="C7946" s="209">
        <v>342727</v>
      </c>
      <c r="D7946" s="206">
        <f t="shared" si="800"/>
        <v>0.42718060575844446</v>
      </c>
      <c r="E7946" s="208">
        <f t="shared" si="801"/>
        <v>0.45</v>
      </c>
      <c r="F7946" s="207">
        <v>18849.98</v>
      </c>
      <c r="G7946" s="207">
        <v>27418.16</v>
      </c>
      <c r="H7946" s="207">
        <v>30845.43</v>
      </c>
      <c r="I7946" s="214">
        <f t="shared" si="802"/>
        <v>324421</v>
      </c>
      <c r="J7946" s="211">
        <f t="shared" si="803"/>
        <v>0.40436370434999375</v>
      </c>
      <c r="K7946" s="212">
        <f t="shared" si="804"/>
        <v>0.45</v>
      </c>
      <c r="L7946" s="214">
        <f t="shared" si="805"/>
        <v>17843.154999999999</v>
      </c>
      <c r="M7946" s="213">
        <f t="shared" si="806"/>
        <v>25953.68</v>
      </c>
      <c r="N7946" s="213">
        <f t="shared" si="807"/>
        <v>29197.89</v>
      </c>
      <c r="O7946" s="242">
        <f t="shared" si="808"/>
        <v>0.51519999999974975</v>
      </c>
      <c r="P7946" s="242"/>
      <c r="Q7946" s="179"/>
      <c r="R7946" s="179"/>
      <c r="S7946" s="179"/>
      <c r="T7946" s="179"/>
      <c r="U7946" s="179"/>
      <c r="V7946" s="179"/>
      <c r="W7946" s="179"/>
      <c r="X7946" s="179"/>
      <c r="Y7946" s="179"/>
      <c r="Z7946" s="179"/>
      <c r="AA7946" s="222"/>
      <c r="AB7946" s="222"/>
      <c r="AC7946" s="222"/>
      <c r="AD7946" s="179"/>
      <c r="AE7946" s="179"/>
      <c r="AF7946" s="179"/>
      <c r="AG7946" s="179"/>
      <c r="AH7946" s="179"/>
      <c r="AI7946" s="179"/>
      <c r="AJ7946" s="179"/>
    </row>
    <row r="7947" spans="2:36" x14ac:dyDescent="0.3">
      <c r="B7947" s="224">
        <v>802400</v>
      </c>
      <c r="C7947" s="209">
        <v>342772</v>
      </c>
      <c r="D7947" s="206">
        <f t="shared" si="800"/>
        <v>0.42718344965104688</v>
      </c>
      <c r="E7947" s="208">
        <f t="shared" si="801"/>
        <v>0.45</v>
      </c>
      <c r="F7947" s="207">
        <v>18852.46</v>
      </c>
      <c r="G7947" s="207">
        <v>27421.759999999998</v>
      </c>
      <c r="H7947" s="207">
        <v>30849.48</v>
      </c>
      <c r="I7947" s="214">
        <f t="shared" si="802"/>
        <v>324466</v>
      </c>
      <c r="J7947" s="211">
        <f t="shared" si="803"/>
        <v>0.40436939182452641</v>
      </c>
      <c r="K7947" s="212">
        <f t="shared" si="804"/>
        <v>0.45</v>
      </c>
      <c r="L7947" s="214">
        <f t="shared" si="805"/>
        <v>17845.63</v>
      </c>
      <c r="M7947" s="213">
        <f t="shared" si="806"/>
        <v>25957.279999999999</v>
      </c>
      <c r="N7947" s="213">
        <f t="shared" si="807"/>
        <v>29201.94</v>
      </c>
      <c r="O7947" s="242">
        <f t="shared" si="808"/>
        <v>0.51530000000002474</v>
      </c>
      <c r="P7947" s="242"/>
      <c r="Q7947" s="179"/>
      <c r="R7947" s="179"/>
      <c r="S7947" s="179"/>
      <c r="T7947" s="179"/>
      <c r="U7947" s="179"/>
      <c r="V7947" s="179"/>
      <c r="W7947" s="179"/>
      <c r="X7947" s="179"/>
      <c r="Y7947" s="179"/>
      <c r="Z7947" s="179"/>
      <c r="AA7947" s="222"/>
      <c r="AB7947" s="222"/>
      <c r="AC7947" s="222"/>
      <c r="AD7947" s="179"/>
      <c r="AE7947" s="179"/>
      <c r="AF7947" s="179"/>
      <c r="AG7947" s="179"/>
      <c r="AH7947" s="179"/>
      <c r="AI7947" s="179"/>
      <c r="AJ7947" s="179"/>
    </row>
    <row r="7948" spans="2:36" x14ac:dyDescent="0.3">
      <c r="B7948" s="224">
        <v>802500</v>
      </c>
      <c r="C7948" s="209">
        <v>342817</v>
      </c>
      <c r="D7948" s="206">
        <f t="shared" si="800"/>
        <v>0.42718629283489096</v>
      </c>
      <c r="E7948" s="208">
        <f t="shared" si="801"/>
        <v>0.45</v>
      </c>
      <c r="F7948" s="207">
        <v>18854.93</v>
      </c>
      <c r="G7948" s="207">
        <v>27425.360000000001</v>
      </c>
      <c r="H7948" s="207">
        <v>30853.53</v>
      </c>
      <c r="I7948" s="214">
        <f t="shared" si="802"/>
        <v>324511</v>
      </c>
      <c r="J7948" s="211">
        <f t="shared" si="803"/>
        <v>0.40437507788161992</v>
      </c>
      <c r="K7948" s="212">
        <f t="shared" si="804"/>
        <v>0.45</v>
      </c>
      <c r="L7948" s="214">
        <f t="shared" si="805"/>
        <v>17848.105</v>
      </c>
      <c r="M7948" s="213">
        <f t="shared" si="806"/>
        <v>25960.880000000001</v>
      </c>
      <c r="N7948" s="213">
        <f t="shared" si="807"/>
        <v>29205.989999999998</v>
      </c>
      <c r="O7948" s="242">
        <f t="shared" si="808"/>
        <v>0.51519999999964061</v>
      </c>
      <c r="P7948" s="242"/>
      <c r="Q7948" s="179"/>
      <c r="R7948" s="179"/>
      <c r="S7948" s="179"/>
      <c r="T7948" s="179"/>
      <c r="U7948" s="179"/>
      <c r="V7948" s="179"/>
      <c r="W7948" s="179"/>
      <c r="X7948" s="179"/>
      <c r="Y7948" s="179"/>
      <c r="Z7948" s="179"/>
      <c r="AA7948" s="222"/>
      <c r="AB7948" s="222"/>
      <c r="AC7948" s="222"/>
      <c r="AD7948" s="179"/>
      <c r="AE7948" s="179"/>
      <c r="AF7948" s="179"/>
      <c r="AG7948" s="179"/>
      <c r="AH7948" s="179"/>
      <c r="AI7948" s="179"/>
      <c r="AJ7948" s="179"/>
    </row>
    <row r="7949" spans="2:36" x14ac:dyDescent="0.3">
      <c r="B7949" s="224">
        <v>802600</v>
      </c>
      <c r="C7949" s="209">
        <v>342862</v>
      </c>
      <c r="D7949" s="206">
        <f t="shared" si="800"/>
        <v>0.42718913531024172</v>
      </c>
      <c r="E7949" s="208">
        <f t="shared" si="801"/>
        <v>0.45</v>
      </c>
      <c r="F7949" s="207">
        <v>18857.41</v>
      </c>
      <c r="G7949" s="207">
        <v>27428.959999999999</v>
      </c>
      <c r="H7949" s="207">
        <v>30857.58</v>
      </c>
      <c r="I7949" s="214">
        <f t="shared" si="802"/>
        <v>324556</v>
      </c>
      <c r="J7949" s="211">
        <f t="shared" si="803"/>
        <v>0.40438076252180416</v>
      </c>
      <c r="K7949" s="212">
        <f t="shared" si="804"/>
        <v>0.45</v>
      </c>
      <c r="L7949" s="214">
        <f t="shared" si="805"/>
        <v>17850.580000000002</v>
      </c>
      <c r="M7949" s="213">
        <f t="shared" si="806"/>
        <v>25964.48</v>
      </c>
      <c r="N7949" s="213">
        <f t="shared" si="807"/>
        <v>29210.039999999997</v>
      </c>
      <c r="O7949" s="242">
        <f t="shared" si="808"/>
        <v>0.5152999999999156</v>
      </c>
      <c r="P7949" s="242"/>
      <c r="Q7949" s="179"/>
      <c r="R7949" s="179"/>
      <c r="S7949" s="179"/>
      <c r="T7949" s="179"/>
      <c r="U7949" s="179"/>
      <c r="V7949" s="179"/>
      <c r="W7949" s="179"/>
      <c r="X7949" s="179"/>
      <c r="Y7949" s="179"/>
      <c r="Z7949" s="179"/>
      <c r="AA7949" s="222"/>
      <c r="AB7949" s="222"/>
      <c r="AC7949" s="222"/>
      <c r="AD7949" s="179"/>
      <c r="AE7949" s="179"/>
      <c r="AF7949" s="179"/>
      <c r="AG7949" s="179"/>
      <c r="AH7949" s="179"/>
      <c r="AI7949" s="179"/>
      <c r="AJ7949" s="179"/>
    </row>
    <row r="7950" spans="2:36" x14ac:dyDescent="0.3">
      <c r="B7950" s="224">
        <v>802700</v>
      </c>
      <c r="C7950" s="209">
        <v>342907</v>
      </c>
      <c r="D7950" s="206">
        <f t="shared" si="800"/>
        <v>0.42719197707736389</v>
      </c>
      <c r="E7950" s="208">
        <f t="shared" si="801"/>
        <v>0.45</v>
      </c>
      <c r="F7950" s="207">
        <v>18859.88</v>
      </c>
      <c r="G7950" s="207">
        <v>27432.560000000001</v>
      </c>
      <c r="H7950" s="207">
        <v>30861.63</v>
      </c>
      <c r="I7950" s="214">
        <f t="shared" si="802"/>
        <v>324601</v>
      </c>
      <c r="J7950" s="211">
        <f t="shared" si="803"/>
        <v>0.40438644574560856</v>
      </c>
      <c r="K7950" s="212">
        <f t="shared" si="804"/>
        <v>0.45</v>
      </c>
      <c r="L7950" s="214">
        <f t="shared" si="805"/>
        <v>17853.055</v>
      </c>
      <c r="M7950" s="213">
        <f t="shared" si="806"/>
        <v>25968.080000000002</v>
      </c>
      <c r="N7950" s="213">
        <f t="shared" si="807"/>
        <v>29214.09</v>
      </c>
      <c r="O7950" s="242">
        <f t="shared" si="808"/>
        <v>0.51520000000007715</v>
      </c>
      <c r="P7950" s="242"/>
      <c r="Q7950" s="179"/>
      <c r="R7950" s="179"/>
      <c r="S7950" s="179"/>
      <c r="T7950" s="179"/>
      <c r="U7950" s="179"/>
      <c r="V7950" s="179"/>
      <c r="W7950" s="179"/>
      <c r="X7950" s="179"/>
      <c r="Y7950" s="179"/>
      <c r="Z7950" s="179"/>
      <c r="AA7950" s="222"/>
      <c r="AB7950" s="222"/>
      <c r="AC7950" s="222"/>
      <c r="AD7950" s="179"/>
      <c r="AE7950" s="179"/>
      <c r="AF7950" s="179"/>
      <c r="AG7950" s="179"/>
      <c r="AH7950" s="179"/>
      <c r="AI7950" s="179"/>
      <c r="AJ7950" s="179"/>
    </row>
    <row r="7951" spans="2:36" x14ac:dyDescent="0.3">
      <c r="B7951" s="224">
        <v>802800</v>
      </c>
      <c r="C7951" s="209">
        <v>342952</v>
      </c>
      <c r="D7951" s="206">
        <f t="shared" si="800"/>
        <v>0.42719481813652216</v>
      </c>
      <c r="E7951" s="208">
        <f t="shared" si="801"/>
        <v>0.45</v>
      </c>
      <c r="F7951" s="207">
        <v>18862.36</v>
      </c>
      <c r="G7951" s="207">
        <v>27436.16</v>
      </c>
      <c r="H7951" s="207">
        <v>30865.68</v>
      </c>
      <c r="I7951" s="214">
        <f t="shared" si="802"/>
        <v>324646</v>
      </c>
      <c r="J7951" s="211">
        <f t="shared" si="803"/>
        <v>0.40439212755356252</v>
      </c>
      <c r="K7951" s="212">
        <f t="shared" si="804"/>
        <v>0.45</v>
      </c>
      <c r="L7951" s="214">
        <f t="shared" si="805"/>
        <v>17855.53</v>
      </c>
      <c r="M7951" s="213">
        <f t="shared" si="806"/>
        <v>25971.68</v>
      </c>
      <c r="N7951" s="213">
        <f t="shared" si="807"/>
        <v>29218.14</v>
      </c>
      <c r="O7951" s="242">
        <f t="shared" si="808"/>
        <v>0.51529999999977005</v>
      </c>
      <c r="P7951" s="242"/>
      <c r="Q7951" s="179"/>
      <c r="R7951" s="179"/>
      <c r="S7951" s="179"/>
      <c r="T7951" s="179"/>
      <c r="U7951" s="179"/>
      <c r="V7951" s="179"/>
      <c r="W7951" s="179"/>
      <c r="X7951" s="179"/>
      <c r="Y7951" s="179"/>
      <c r="Z7951" s="179"/>
      <c r="AA7951" s="222"/>
      <c r="AB7951" s="222"/>
      <c r="AC7951" s="222"/>
      <c r="AD7951" s="179"/>
      <c r="AE7951" s="179"/>
      <c r="AF7951" s="179"/>
      <c r="AG7951" s="179"/>
      <c r="AH7951" s="179"/>
      <c r="AI7951" s="179"/>
      <c r="AJ7951" s="179"/>
    </row>
    <row r="7952" spans="2:36" x14ac:dyDescent="0.3">
      <c r="B7952" s="224">
        <v>802900</v>
      </c>
      <c r="C7952" s="209">
        <v>342997</v>
      </c>
      <c r="D7952" s="206">
        <f t="shared" si="800"/>
        <v>0.42719765848798108</v>
      </c>
      <c r="E7952" s="208">
        <f t="shared" si="801"/>
        <v>0.45</v>
      </c>
      <c r="F7952" s="207">
        <v>18864.830000000002</v>
      </c>
      <c r="G7952" s="207">
        <v>27439.759999999998</v>
      </c>
      <c r="H7952" s="207">
        <v>30869.73</v>
      </c>
      <c r="I7952" s="214">
        <f t="shared" si="802"/>
        <v>324691</v>
      </c>
      <c r="J7952" s="211">
        <f t="shared" si="803"/>
        <v>0.40439780794619506</v>
      </c>
      <c r="K7952" s="212">
        <f t="shared" si="804"/>
        <v>0.45</v>
      </c>
      <c r="L7952" s="214">
        <f t="shared" si="805"/>
        <v>17858.005000000001</v>
      </c>
      <c r="M7952" s="213">
        <f t="shared" si="806"/>
        <v>25975.279999999999</v>
      </c>
      <c r="N7952" s="213">
        <f t="shared" si="807"/>
        <v>29222.19</v>
      </c>
      <c r="O7952" s="242">
        <f t="shared" si="808"/>
        <v>0.51519999999996802</v>
      </c>
      <c r="P7952" s="242"/>
      <c r="Q7952" s="179"/>
      <c r="R7952" s="179"/>
      <c r="S7952" s="179"/>
      <c r="T7952" s="179"/>
      <c r="U7952" s="179"/>
      <c r="V7952" s="179"/>
      <c r="W7952" s="179"/>
      <c r="X7952" s="179"/>
      <c r="Y7952" s="179"/>
      <c r="Z7952" s="179"/>
      <c r="AA7952" s="222"/>
      <c r="AB7952" s="222"/>
      <c r="AC7952" s="222"/>
      <c r="AD7952" s="179"/>
      <c r="AE7952" s="179"/>
      <c r="AF7952" s="179"/>
      <c r="AG7952" s="179"/>
      <c r="AH7952" s="179"/>
      <c r="AI7952" s="179"/>
      <c r="AJ7952" s="179"/>
    </row>
    <row r="7953" spans="2:36" x14ac:dyDescent="0.3">
      <c r="B7953" s="224">
        <v>803000</v>
      </c>
      <c r="C7953" s="209">
        <v>343042</v>
      </c>
      <c r="D7953" s="206">
        <f t="shared" si="800"/>
        <v>0.427200498132005</v>
      </c>
      <c r="E7953" s="208">
        <f t="shared" si="801"/>
        <v>0.45</v>
      </c>
      <c r="F7953" s="207">
        <v>18867.310000000001</v>
      </c>
      <c r="G7953" s="207">
        <v>27443.360000000001</v>
      </c>
      <c r="H7953" s="207">
        <v>30873.78</v>
      </c>
      <c r="I7953" s="214">
        <f t="shared" si="802"/>
        <v>324736</v>
      </c>
      <c r="J7953" s="211">
        <f t="shared" si="803"/>
        <v>0.40440348692403488</v>
      </c>
      <c r="K7953" s="212">
        <f t="shared" si="804"/>
        <v>0.45</v>
      </c>
      <c r="L7953" s="214">
        <f t="shared" si="805"/>
        <v>17860.48</v>
      </c>
      <c r="M7953" s="213">
        <f t="shared" si="806"/>
        <v>25978.880000000001</v>
      </c>
      <c r="N7953" s="213">
        <f t="shared" si="807"/>
        <v>29226.239999999998</v>
      </c>
      <c r="O7953" s="242">
        <f t="shared" si="808"/>
        <v>0.51529999999966092</v>
      </c>
      <c r="P7953" s="242"/>
      <c r="Q7953" s="179"/>
      <c r="R7953" s="179"/>
      <c r="S7953" s="179"/>
      <c r="T7953" s="179"/>
      <c r="U7953" s="179"/>
      <c r="V7953" s="179"/>
      <c r="W7953" s="179"/>
      <c r="X7953" s="179"/>
      <c r="Y7953" s="179"/>
      <c r="Z7953" s="179"/>
      <c r="AA7953" s="222"/>
      <c r="AB7953" s="222"/>
      <c r="AC7953" s="222"/>
      <c r="AD7953" s="179"/>
      <c r="AE7953" s="179"/>
      <c r="AF7953" s="179"/>
      <c r="AG7953" s="179"/>
      <c r="AH7953" s="179"/>
      <c r="AI7953" s="179"/>
      <c r="AJ7953" s="179"/>
    </row>
    <row r="7954" spans="2:36" x14ac:dyDescent="0.3">
      <c r="B7954" s="224">
        <v>803100</v>
      </c>
      <c r="C7954" s="209">
        <v>343087</v>
      </c>
      <c r="D7954" s="206">
        <f t="shared" si="800"/>
        <v>0.42720333706885816</v>
      </c>
      <c r="E7954" s="208">
        <f t="shared" si="801"/>
        <v>0.45</v>
      </c>
      <c r="F7954" s="207">
        <v>18869.78</v>
      </c>
      <c r="G7954" s="207">
        <v>27446.959999999999</v>
      </c>
      <c r="H7954" s="207">
        <v>30877.83</v>
      </c>
      <c r="I7954" s="214">
        <f t="shared" si="802"/>
        <v>324781</v>
      </c>
      <c r="J7954" s="211">
        <f t="shared" si="803"/>
        <v>0.4044091644876105</v>
      </c>
      <c r="K7954" s="212">
        <f t="shared" si="804"/>
        <v>0.45</v>
      </c>
      <c r="L7954" s="214">
        <f t="shared" si="805"/>
        <v>17862.955000000002</v>
      </c>
      <c r="M7954" s="213">
        <f t="shared" si="806"/>
        <v>25982.48</v>
      </c>
      <c r="N7954" s="213">
        <f t="shared" si="807"/>
        <v>29230.289999999997</v>
      </c>
      <c r="O7954" s="242">
        <f t="shared" si="808"/>
        <v>0.51520000000044097</v>
      </c>
      <c r="P7954" s="242"/>
      <c r="Q7954" s="179"/>
      <c r="R7954" s="179"/>
      <c r="S7954" s="179"/>
      <c r="T7954" s="179"/>
      <c r="U7954" s="179"/>
      <c r="V7954" s="179"/>
      <c r="W7954" s="179"/>
      <c r="X7954" s="179"/>
      <c r="Y7954" s="179"/>
      <c r="Z7954" s="179"/>
      <c r="AA7954" s="222"/>
      <c r="AB7954" s="222"/>
      <c r="AC7954" s="222"/>
      <c r="AD7954" s="179"/>
      <c r="AE7954" s="179"/>
      <c r="AF7954" s="179"/>
      <c r="AG7954" s="179"/>
      <c r="AH7954" s="179"/>
      <c r="AI7954" s="179"/>
      <c r="AJ7954" s="179"/>
    </row>
    <row r="7955" spans="2:36" x14ac:dyDescent="0.3">
      <c r="B7955" s="224">
        <v>803200</v>
      </c>
      <c r="C7955" s="209">
        <v>343132</v>
      </c>
      <c r="D7955" s="206">
        <f t="shared" si="800"/>
        <v>0.42720617529880478</v>
      </c>
      <c r="E7955" s="208">
        <f t="shared" si="801"/>
        <v>0.45</v>
      </c>
      <c r="F7955" s="207">
        <v>18872.259999999998</v>
      </c>
      <c r="G7955" s="207">
        <v>27450.560000000001</v>
      </c>
      <c r="H7955" s="207">
        <v>30881.88</v>
      </c>
      <c r="I7955" s="214">
        <f t="shared" si="802"/>
        <v>324826</v>
      </c>
      <c r="J7955" s="211">
        <f t="shared" si="803"/>
        <v>0.4044148406374502</v>
      </c>
      <c r="K7955" s="212">
        <f t="shared" si="804"/>
        <v>0.45</v>
      </c>
      <c r="L7955" s="214">
        <f t="shared" si="805"/>
        <v>17865.43</v>
      </c>
      <c r="M7955" s="213">
        <f t="shared" si="806"/>
        <v>25986.080000000002</v>
      </c>
      <c r="N7955" s="213">
        <f t="shared" si="807"/>
        <v>29234.34</v>
      </c>
      <c r="O7955" s="242">
        <f t="shared" si="808"/>
        <v>0.51530000000013387</v>
      </c>
      <c r="P7955" s="242"/>
      <c r="Q7955" s="179"/>
      <c r="R7955" s="179"/>
      <c r="S7955" s="179"/>
      <c r="T7955" s="179"/>
      <c r="U7955" s="179"/>
      <c r="V7955" s="179"/>
      <c r="W7955" s="179"/>
      <c r="X7955" s="179"/>
      <c r="Y7955" s="179"/>
      <c r="Z7955" s="179"/>
      <c r="AA7955" s="222"/>
      <c r="AB7955" s="222"/>
      <c r="AC7955" s="222"/>
      <c r="AD7955" s="179"/>
      <c r="AE7955" s="179"/>
      <c r="AF7955" s="179"/>
      <c r="AG7955" s="179"/>
      <c r="AH7955" s="179"/>
      <c r="AI7955" s="179"/>
      <c r="AJ7955" s="179"/>
    </row>
    <row r="7956" spans="2:36" x14ac:dyDescent="0.3">
      <c r="B7956" s="224">
        <v>803300</v>
      </c>
      <c r="C7956" s="209">
        <v>343177</v>
      </c>
      <c r="D7956" s="206">
        <f t="shared" si="800"/>
        <v>0.42720901282210882</v>
      </c>
      <c r="E7956" s="208">
        <f t="shared" si="801"/>
        <v>0.45</v>
      </c>
      <c r="F7956" s="207">
        <v>18874.73</v>
      </c>
      <c r="G7956" s="207">
        <v>27454.16</v>
      </c>
      <c r="H7956" s="207">
        <v>30885.93</v>
      </c>
      <c r="I7956" s="214">
        <f t="shared" si="802"/>
        <v>324871</v>
      </c>
      <c r="J7956" s="211">
        <f t="shared" si="803"/>
        <v>0.40442051537408191</v>
      </c>
      <c r="K7956" s="212">
        <f t="shared" si="804"/>
        <v>0.45</v>
      </c>
      <c r="L7956" s="214">
        <f t="shared" si="805"/>
        <v>17867.904999999999</v>
      </c>
      <c r="M7956" s="213">
        <f t="shared" si="806"/>
        <v>25989.68</v>
      </c>
      <c r="N7956" s="213">
        <f t="shared" si="807"/>
        <v>29238.39</v>
      </c>
      <c r="O7956" s="242">
        <f t="shared" si="808"/>
        <v>0.51519999999974975</v>
      </c>
      <c r="P7956" s="242"/>
      <c r="Q7956" s="179"/>
      <c r="R7956" s="179"/>
      <c r="S7956" s="179"/>
      <c r="T7956" s="179"/>
      <c r="U7956" s="179"/>
      <c r="V7956" s="179"/>
      <c r="W7956" s="179"/>
      <c r="X7956" s="179"/>
      <c r="Y7956" s="179"/>
      <c r="Z7956" s="179"/>
      <c r="AA7956" s="222"/>
      <c r="AB7956" s="222"/>
      <c r="AC7956" s="222"/>
      <c r="AD7956" s="179"/>
      <c r="AE7956" s="179"/>
      <c r="AF7956" s="179"/>
      <c r="AG7956" s="179"/>
      <c r="AH7956" s="179"/>
      <c r="AI7956" s="179"/>
      <c r="AJ7956" s="179"/>
    </row>
    <row r="7957" spans="2:36" x14ac:dyDescent="0.3">
      <c r="B7957" s="224">
        <v>803400</v>
      </c>
      <c r="C7957" s="209">
        <v>343222</v>
      </c>
      <c r="D7957" s="206">
        <f t="shared" si="800"/>
        <v>0.42721184963903408</v>
      </c>
      <c r="E7957" s="208">
        <f t="shared" si="801"/>
        <v>0.45</v>
      </c>
      <c r="F7957" s="207">
        <v>18877.21</v>
      </c>
      <c r="G7957" s="207">
        <v>27457.759999999998</v>
      </c>
      <c r="H7957" s="207">
        <v>30889.98</v>
      </c>
      <c r="I7957" s="214">
        <f t="shared" si="802"/>
        <v>324916</v>
      </c>
      <c r="J7957" s="211">
        <f t="shared" si="803"/>
        <v>0.40442618869803337</v>
      </c>
      <c r="K7957" s="212">
        <f t="shared" si="804"/>
        <v>0.45</v>
      </c>
      <c r="L7957" s="214">
        <f t="shared" si="805"/>
        <v>17870.38</v>
      </c>
      <c r="M7957" s="213">
        <f t="shared" si="806"/>
        <v>25993.279999999999</v>
      </c>
      <c r="N7957" s="213">
        <f t="shared" si="807"/>
        <v>29242.44</v>
      </c>
      <c r="O7957" s="242">
        <f t="shared" si="808"/>
        <v>0.51530000000002474</v>
      </c>
      <c r="P7957" s="242"/>
      <c r="Q7957" s="179"/>
      <c r="R7957" s="179"/>
      <c r="S7957" s="179"/>
      <c r="T7957" s="179"/>
      <c r="U7957" s="179"/>
      <c r="V7957" s="179"/>
      <c r="W7957" s="179"/>
      <c r="X7957" s="179"/>
      <c r="Y7957" s="179"/>
      <c r="Z7957" s="179"/>
      <c r="AA7957" s="222"/>
      <c r="AB7957" s="222"/>
      <c r="AC7957" s="222"/>
      <c r="AD7957" s="179"/>
      <c r="AE7957" s="179"/>
      <c r="AF7957" s="179"/>
      <c r="AG7957" s="179"/>
      <c r="AH7957" s="179"/>
      <c r="AI7957" s="179"/>
      <c r="AJ7957" s="179"/>
    </row>
    <row r="7958" spans="2:36" x14ac:dyDescent="0.3">
      <c r="B7958" s="224">
        <v>803500</v>
      </c>
      <c r="C7958" s="209">
        <v>343267</v>
      </c>
      <c r="D7958" s="206">
        <f t="shared" si="800"/>
        <v>0.42721468574984445</v>
      </c>
      <c r="E7958" s="208">
        <f t="shared" si="801"/>
        <v>0.45</v>
      </c>
      <c r="F7958" s="207">
        <v>18879.68</v>
      </c>
      <c r="G7958" s="207">
        <v>27461.360000000001</v>
      </c>
      <c r="H7958" s="207">
        <v>30894.03</v>
      </c>
      <c r="I7958" s="214">
        <f t="shared" si="802"/>
        <v>324961</v>
      </c>
      <c r="J7958" s="211">
        <f t="shared" si="803"/>
        <v>0.40443186060983199</v>
      </c>
      <c r="K7958" s="212">
        <f t="shared" si="804"/>
        <v>0.45</v>
      </c>
      <c r="L7958" s="214">
        <f t="shared" si="805"/>
        <v>17872.855</v>
      </c>
      <c r="M7958" s="213">
        <f t="shared" si="806"/>
        <v>25996.880000000001</v>
      </c>
      <c r="N7958" s="213">
        <f t="shared" si="807"/>
        <v>29246.489999999998</v>
      </c>
      <c r="O7958" s="242">
        <f t="shared" si="808"/>
        <v>0.51519999999964061</v>
      </c>
      <c r="P7958" s="242"/>
      <c r="Q7958" s="179"/>
      <c r="R7958" s="179"/>
      <c r="S7958" s="179"/>
      <c r="T7958" s="179"/>
      <c r="U7958" s="179"/>
      <c r="V7958" s="179"/>
      <c r="W7958" s="179"/>
      <c r="X7958" s="179"/>
      <c r="Y7958" s="179"/>
      <c r="Z7958" s="179"/>
      <c r="AA7958" s="222"/>
      <c r="AB7958" s="222"/>
      <c r="AC7958" s="222"/>
      <c r="AD7958" s="179"/>
      <c r="AE7958" s="179"/>
      <c r="AF7958" s="179"/>
      <c r="AG7958" s="179"/>
      <c r="AH7958" s="179"/>
      <c r="AI7958" s="179"/>
      <c r="AJ7958" s="179"/>
    </row>
    <row r="7959" spans="2:36" x14ac:dyDescent="0.3">
      <c r="B7959" s="224">
        <v>803600</v>
      </c>
      <c r="C7959" s="209">
        <v>343312</v>
      </c>
      <c r="D7959" s="206">
        <f t="shared" si="800"/>
        <v>0.42721752115480338</v>
      </c>
      <c r="E7959" s="208">
        <f t="shared" si="801"/>
        <v>0.45</v>
      </c>
      <c r="F7959" s="207">
        <v>18882.16</v>
      </c>
      <c r="G7959" s="207">
        <v>27464.959999999999</v>
      </c>
      <c r="H7959" s="207">
        <v>30898.080000000002</v>
      </c>
      <c r="I7959" s="214">
        <f t="shared" si="802"/>
        <v>325006</v>
      </c>
      <c r="J7959" s="211">
        <f t="shared" si="803"/>
        <v>0.40443753111000497</v>
      </c>
      <c r="K7959" s="212">
        <f t="shared" si="804"/>
        <v>0.45</v>
      </c>
      <c r="L7959" s="214">
        <f t="shared" si="805"/>
        <v>17875.330000000002</v>
      </c>
      <c r="M7959" s="213">
        <f t="shared" si="806"/>
        <v>26000.48</v>
      </c>
      <c r="N7959" s="213">
        <f t="shared" si="807"/>
        <v>29250.539999999997</v>
      </c>
      <c r="O7959" s="242">
        <f t="shared" si="808"/>
        <v>0.5152999999999156</v>
      </c>
      <c r="P7959" s="242"/>
      <c r="Q7959" s="179"/>
      <c r="R7959" s="179"/>
      <c r="S7959" s="179"/>
      <c r="T7959" s="179"/>
      <c r="U7959" s="179"/>
      <c r="V7959" s="179"/>
      <c r="W7959" s="179"/>
      <c r="X7959" s="179"/>
      <c r="Y7959" s="179"/>
      <c r="Z7959" s="179"/>
      <c r="AA7959" s="222"/>
      <c r="AB7959" s="222"/>
      <c r="AC7959" s="222"/>
      <c r="AD7959" s="179"/>
      <c r="AE7959" s="179"/>
      <c r="AF7959" s="179"/>
      <c r="AG7959" s="179"/>
      <c r="AH7959" s="179"/>
      <c r="AI7959" s="179"/>
      <c r="AJ7959" s="179"/>
    </row>
    <row r="7960" spans="2:36" x14ac:dyDescent="0.3">
      <c r="B7960" s="224">
        <v>803700</v>
      </c>
      <c r="C7960" s="209">
        <v>343357</v>
      </c>
      <c r="D7960" s="206">
        <f t="shared" ref="D7960:D8023" si="809">C7960/B7960</f>
        <v>0.42722035585417445</v>
      </c>
      <c r="E7960" s="208">
        <f t="shared" ref="E7960:E8023" si="810">(C7960-C7959)/(B7960-B7959)</f>
        <v>0.45</v>
      </c>
      <c r="F7960" s="207">
        <v>18884.63</v>
      </c>
      <c r="G7960" s="207">
        <v>27468.560000000001</v>
      </c>
      <c r="H7960" s="207">
        <v>30902.13</v>
      </c>
      <c r="I7960" s="214">
        <f t="shared" si="802"/>
        <v>325051</v>
      </c>
      <c r="J7960" s="211">
        <f t="shared" si="803"/>
        <v>0.40444320019907926</v>
      </c>
      <c r="K7960" s="212">
        <f t="shared" si="804"/>
        <v>0.45</v>
      </c>
      <c r="L7960" s="214">
        <f t="shared" si="805"/>
        <v>17877.805</v>
      </c>
      <c r="M7960" s="213">
        <f t="shared" si="806"/>
        <v>26004.080000000002</v>
      </c>
      <c r="N7960" s="213">
        <f t="shared" si="807"/>
        <v>29254.59</v>
      </c>
      <c r="O7960" s="242">
        <f t="shared" si="808"/>
        <v>0.51520000000007715</v>
      </c>
      <c r="P7960" s="242"/>
      <c r="Q7960" s="179"/>
      <c r="R7960" s="179"/>
      <c r="S7960" s="179"/>
      <c r="T7960" s="179"/>
      <c r="U7960" s="179"/>
      <c r="V7960" s="179"/>
      <c r="W7960" s="179"/>
      <c r="X7960" s="179"/>
      <c r="Y7960" s="179"/>
      <c r="Z7960" s="179"/>
      <c r="AA7960" s="222"/>
      <c r="AB7960" s="222"/>
      <c r="AC7960" s="222"/>
      <c r="AD7960" s="179"/>
      <c r="AE7960" s="179"/>
      <c r="AF7960" s="179"/>
      <c r="AG7960" s="179"/>
      <c r="AH7960" s="179"/>
      <c r="AI7960" s="179"/>
      <c r="AJ7960" s="179"/>
    </row>
    <row r="7961" spans="2:36" x14ac:dyDescent="0.3">
      <c r="B7961" s="224">
        <v>803800</v>
      </c>
      <c r="C7961" s="209">
        <v>343402</v>
      </c>
      <c r="D7961" s="206">
        <f t="shared" si="809"/>
        <v>0.42722318984822094</v>
      </c>
      <c r="E7961" s="208">
        <f t="shared" si="810"/>
        <v>0.45</v>
      </c>
      <c r="F7961" s="207">
        <v>18887.11</v>
      </c>
      <c r="G7961" s="207">
        <v>27472.16</v>
      </c>
      <c r="H7961" s="207">
        <v>30906.18</v>
      </c>
      <c r="I7961" s="214">
        <f t="shared" si="802"/>
        <v>325096</v>
      </c>
      <c r="J7961" s="211">
        <f t="shared" si="803"/>
        <v>0.4044488678775815</v>
      </c>
      <c r="K7961" s="212">
        <f t="shared" si="804"/>
        <v>0.45</v>
      </c>
      <c r="L7961" s="214">
        <f t="shared" si="805"/>
        <v>17880.28</v>
      </c>
      <c r="M7961" s="213">
        <f t="shared" si="806"/>
        <v>26007.68</v>
      </c>
      <c r="N7961" s="213">
        <f t="shared" si="807"/>
        <v>29258.639999999999</v>
      </c>
      <c r="O7961" s="242">
        <f t="shared" si="808"/>
        <v>0.51529999999977005</v>
      </c>
      <c r="P7961" s="242"/>
      <c r="Q7961" s="179"/>
      <c r="R7961" s="179"/>
      <c r="S7961" s="179"/>
      <c r="T7961" s="179"/>
      <c r="U7961" s="179"/>
      <c r="V7961" s="179"/>
      <c r="W7961" s="179"/>
      <c r="X7961" s="179"/>
      <c r="Y7961" s="179"/>
      <c r="Z7961" s="179"/>
      <c r="AA7961" s="222"/>
      <c r="AB7961" s="222"/>
      <c r="AC7961" s="222"/>
      <c r="AD7961" s="179"/>
      <c r="AE7961" s="179"/>
      <c r="AF7961" s="179"/>
      <c r="AG7961" s="179"/>
      <c r="AH7961" s="179"/>
      <c r="AI7961" s="179"/>
      <c r="AJ7961" s="179"/>
    </row>
    <row r="7962" spans="2:36" x14ac:dyDescent="0.3">
      <c r="B7962" s="224">
        <v>803900</v>
      </c>
      <c r="C7962" s="209">
        <v>343447</v>
      </c>
      <c r="D7962" s="206">
        <f t="shared" si="809"/>
        <v>0.42722602313720615</v>
      </c>
      <c r="E7962" s="208">
        <f t="shared" si="810"/>
        <v>0.45</v>
      </c>
      <c r="F7962" s="207">
        <v>18889.580000000002</v>
      </c>
      <c r="G7962" s="207">
        <v>27475.759999999998</v>
      </c>
      <c r="H7962" s="207">
        <v>30910.23</v>
      </c>
      <c r="I7962" s="214">
        <f t="shared" si="802"/>
        <v>325141</v>
      </c>
      <c r="J7962" s="211">
        <f t="shared" si="803"/>
        <v>0.40445453414603805</v>
      </c>
      <c r="K7962" s="212">
        <f t="shared" si="804"/>
        <v>0.45</v>
      </c>
      <c r="L7962" s="214">
        <f t="shared" si="805"/>
        <v>17882.755000000001</v>
      </c>
      <c r="M7962" s="213">
        <f t="shared" si="806"/>
        <v>26011.279999999999</v>
      </c>
      <c r="N7962" s="213">
        <f t="shared" si="807"/>
        <v>29262.69</v>
      </c>
      <c r="O7962" s="242">
        <f t="shared" si="808"/>
        <v>0.51519999999996802</v>
      </c>
      <c r="P7962" s="242"/>
      <c r="Q7962" s="179"/>
      <c r="R7962" s="179"/>
      <c r="S7962" s="179"/>
      <c r="T7962" s="179"/>
      <c r="U7962" s="179"/>
      <c r="V7962" s="179"/>
      <c r="W7962" s="179"/>
      <c r="X7962" s="179"/>
      <c r="Y7962" s="179"/>
      <c r="Z7962" s="179"/>
      <c r="AA7962" s="222"/>
      <c r="AB7962" s="222"/>
      <c r="AC7962" s="222"/>
      <c r="AD7962" s="179"/>
      <c r="AE7962" s="179"/>
      <c r="AF7962" s="179"/>
      <c r="AG7962" s="179"/>
      <c r="AH7962" s="179"/>
      <c r="AI7962" s="179"/>
      <c r="AJ7962" s="179"/>
    </row>
    <row r="7963" spans="2:36" x14ac:dyDescent="0.3">
      <c r="B7963" s="224">
        <v>804000</v>
      </c>
      <c r="C7963" s="209">
        <v>343492</v>
      </c>
      <c r="D7963" s="206">
        <f t="shared" si="809"/>
        <v>0.42722885572139302</v>
      </c>
      <c r="E7963" s="208">
        <f t="shared" si="810"/>
        <v>0.45</v>
      </c>
      <c r="F7963" s="207">
        <v>18892.060000000001</v>
      </c>
      <c r="G7963" s="207">
        <v>27479.360000000001</v>
      </c>
      <c r="H7963" s="207">
        <v>30914.28</v>
      </c>
      <c r="I7963" s="214">
        <f t="shared" si="802"/>
        <v>325186</v>
      </c>
      <c r="J7963" s="211">
        <f t="shared" si="803"/>
        <v>0.40446019900497515</v>
      </c>
      <c r="K7963" s="212">
        <f t="shared" si="804"/>
        <v>0.45</v>
      </c>
      <c r="L7963" s="214">
        <f t="shared" si="805"/>
        <v>17885.23</v>
      </c>
      <c r="M7963" s="213">
        <f t="shared" si="806"/>
        <v>26014.880000000001</v>
      </c>
      <c r="N7963" s="213">
        <f t="shared" si="807"/>
        <v>29266.739999999998</v>
      </c>
      <c r="O7963" s="242">
        <f t="shared" si="808"/>
        <v>0.51529999999966092</v>
      </c>
      <c r="P7963" s="242"/>
      <c r="Q7963" s="179"/>
      <c r="R7963" s="179"/>
      <c r="S7963" s="179"/>
      <c r="T7963" s="179"/>
      <c r="U7963" s="179"/>
      <c r="V7963" s="179"/>
      <c r="W7963" s="179"/>
      <c r="X7963" s="179"/>
      <c r="Y7963" s="179"/>
      <c r="Z7963" s="179"/>
      <c r="AA7963" s="222"/>
      <c r="AB7963" s="222"/>
      <c r="AC7963" s="222"/>
      <c r="AD7963" s="179"/>
      <c r="AE7963" s="179"/>
      <c r="AF7963" s="179"/>
      <c r="AG7963" s="179"/>
      <c r="AH7963" s="179"/>
      <c r="AI7963" s="179"/>
      <c r="AJ7963" s="179"/>
    </row>
    <row r="7964" spans="2:36" x14ac:dyDescent="0.3">
      <c r="B7964" s="224">
        <v>804100</v>
      </c>
      <c r="C7964" s="209">
        <v>343537</v>
      </c>
      <c r="D7964" s="206">
        <f t="shared" si="809"/>
        <v>0.42723168760104463</v>
      </c>
      <c r="E7964" s="208">
        <f t="shared" si="810"/>
        <v>0.45</v>
      </c>
      <c r="F7964" s="207">
        <v>18894.53</v>
      </c>
      <c r="G7964" s="207">
        <v>27482.959999999999</v>
      </c>
      <c r="H7964" s="207">
        <v>30918.33</v>
      </c>
      <c r="I7964" s="214">
        <f t="shared" si="802"/>
        <v>325231</v>
      </c>
      <c r="J7964" s="211">
        <f t="shared" si="803"/>
        <v>0.40446586245491856</v>
      </c>
      <c r="K7964" s="212">
        <f t="shared" si="804"/>
        <v>0.45</v>
      </c>
      <c r="L7964" s="214">
        <f t="shared" si="805"/>
        <v>17887.705000000002</v>
      </c>
      <c r="M7964" s="213">
        <f t="shared" si="806"/>
        <v>26018.48</v>
      </c>
      <c r="N7964" s="213">
        <f t="shared" si="807"/>
        <v>29270.789999999997</v>
      </c>
      <c r="O7964" s="242">
        <f t="shared" si="808"/>
        <v>0.51520000000044097</v>
      </c>
      <c r="P7964" s="242"/>
      <c r="Q7964" s="179"/>
      <c r="R7964" s="179"/>
      <c r="S7964" s="179"/>
      <c r="T7964" s="179"/>
      <c r="U7964" s="179"/>
      <c r="V7964" s="179"/>
      <c r="W7964" s="179"/>
      <c r="X7964" s="179"/>
      <c r="Y7964" s="179"/>
      <c r="Z7964" s="179"/>
      <c r="AA7964" s="222"/>
      <c r="AB7964" s="222"/>
      <c r="AC7964" s="222"/>
      <c r="AD7964" s="179"/>
      <c r="AE7964" s="179"/>
      <c r="AF7964" s="179"/>
      <c r="AG7964" s="179"/>
      <c r="AH7964" s="179"/>
      <c r="AI7964" s="179"/>
      <c r="AJ7964" s="179"/>
    </row>
    <row r="7965" spans="2:36" x14ac:dyDescent="0.3">
      <c r="B7965" s="224">
        <v>804200</v>
      </c>
      <c r="C7965" s="209">
        <v>343582</v>
      </c>
      <c r="D7965" s="206">
        <f t="shared" si="809"/>
        <v>0.42723451877642377</v>
      </c>
      <c r="E7965" s="208">
        <f t="shared" si="810"/>
        <v>0.45</v>
      </c>
      <c r="F7965" s="207">
        <v>18897.009999999998</v>
      </c>
      <c r="G7965" s="207">
        <v>27486.560000000001</v>
      </c>
      <c r="H7965" s="207">
        <v>30922.38</v>
      </c>
      <c r="I7965" s="214">
        <f t="shared" si="802"/>
        <v>325276</v>
      </c>
      <c r="J7965" s="211">
        <f t="shared" si="803"/>
        <v>0.40447152449639395</v>
      </c>
      <c r="K7965" s="212">
        <f t="shared" si="804"/>
        <v>0.45</v>
      </c>
      <c r="L7965" s="214">
        <f t="shared" si="805"/>
        <v>17890.18</v>
      </c>
      <c r="M7965" s="213">
        <f t="shared" si="806"/>
        <v>26022.080000000002</v>
      </c>
      <c r="N7965" s="213">
        <f t="shared" si="807"/>
        <v>29274.84</v>
      </c>
      <c r="O7965" s="242">
        <f t="shared" si="808"/>
        <v>0.51530000000013387</v>
      </c>
      <c r="P7965" s="242"/>
      <c r="Q7965" s="179"/>
      <c r="R7965" s="179"/>
      <c r="S7965" s="179"/>
      <c r="T7965" s="179"/>
      <c r="U7965" s="179"/>
      <c r="V7965" s="179"/>
      <c r="W7965" s="179"/>
      <c r="X7965" s="179"/>
      <c r="Y7965" s="179"/>
      <c r="Z7965" s="179"/>
      <c r="AA7965" s="222"/>
      <c r="AB7965" s="222"/>
      <c r="AC7965" s="222"/>
      <c r="AD7965" s="179"/>
      <c r="AE7965" s="179"/>
      <c r="AF7965" s="179"/>
      <c r="AG7965" s="179"/>
      <c r="AH7965" s="179"/>
      <c r="AI7965" s="179"/>
      <c r="AJ7965" s="179"/>
    </row>
    <row r="7966" spans="2:36" x14ac:dyDescent="0.3">
      <c r="B7966" s="224">
        <v>804300</v>
      </c>
      <c r="C7966" s="209">
        <v>343627</v>
      </c>
      <c r="D7966" s="206">
        <f t="shared" si="809"/>
        <v>0.42723734924779311</v>
      </c>
      <c r="E7966" s="208">
        <f t="shared" si="810"/>
        <v>0.45</v>
      </c>
      <c r="F7966" s="207">
        <v>18899.48</v>
      </c>
      <c r="G7966" s="207">
        <v>27490.16</v>
      </c>
      <c r="H7966" s="207">
        <v>30926.43</v>
      </c>
      <c r="I7966" s="214">
        <f t="shared" si="802"/>
        <v>325321</v>
      </c>
      <c r="J7966" s="211">
        <f t="shared" si="803"/>
        <v>0.40447718512992664</v>
      </c>
      <c r="K7966" s="212">
        <f t="shared" si="804"/>
        <v>0.45</v>
      </c>
      <c r="L7966" s="214">
        <f t="shared" si="805"/>
        <v>17892.654999999999</v>
      </c>
      <c r="M7966" s="213">
        <f t="shared" si="806"/>
        <v>26025.68</v>
      </c>
      <c r="N7966" s="213">
        <f t="shared" si="807"/>
        <v>29278.89</v>
      </c>
      <c r="O7966" s="242">
        <f t="shared" si="808"/>
        <v>0.51519999999974975</v>
      </c>
      <c r="P7966" s="242"/>
      <c r="Q7966" s="179"/>
      <c r="R7966" s="179"/>
      <c r="S7966" s="179"/>
      <c r="T7966" s="179"/>
      <c r="U7966" s="179"/>
      <c r="V7966" s="179"/>
      <c r="W7966" s="179"/>
      <c r="X7966" s="179"/>
      <c r="Y7966" s="179"/>
      <c r="Z7966" s="179"/>
      <c r="AA7966" s="222"/>
      <c r="AB7966" s="222"/>
      <c r="AC7966" s="222"/>
      <c r="AD7966" s="179"/>
      <c r="AE7966" s="179"/>
      <c r="AF7966" s="179"/>
      <c r="AG7966" s="179"/>
      <c r="AH7966" s="179"/>
      <c r="AI7966" s="179"/>
      <c r="AJ7966" s="179"/>
    </row>
    <row r="7967" spans="2:36" x14ac:dyDescent="0.3">
      <c r="B7967" s="224">
        <v>804400</v>
      </c>
      <c r="C7967" s="209">
        <v>343672</v>
      </c>
      <c r="D7967" s="206">
        <f t="shared" si="809"/>
        <v>0.42724017901541522</v>
      </c>
      <c r="E7967" s="208">
        <f t="shared" si="810"/>
        <v>0.45</v>
      </c>
      <c r="F7967" s="207">
        <v>18901.96</v>
      </c>
      <c r="G7967" s="207">
        <v>27493.759999999998</v>
      </c>
      <c r="H7967" s="207">
        <v>30930.48</v>
      </c>
      <c r="I7967" s="214">
        <f t="shared" si="802"/>
        <v>325366</v>
      </c>
      <c r="J7967" s="211">
        <f t="shared" si="803"/>
        <v>0.40448284435604176</v>
      </c>
      <c r="K7967" s="212">
        <f t="shared" si="804"/>
        <v>0.45</v>
      </c>
      <c r="L7967" s="214">
        <f t="shared" si="805"/>
        <v>17895.13</v>
      </c>
      <c r="M7967" s="213">
        <f t="shared" si="806"/>
        <v>26029.279999999999</v>
      </c>
      <c r="N7967" s="213">
        <f t="shared" si="807"/>
        <v>29282.94</v>
      </c>
      <c r="O7967" s="242">
        <f t="shared" si="808"/>
        <v>0.51530000000002474</v>
      </c>
      <c r="P7967" s="242"/>
      <c r="Q7967" s="179"/>
      <c r="R7967" s="179"/>
      <c r="S7967" s="179"/>
      <c r="T7967" s="179"/>
      <c r="U7967" s="179"/>
      <c r="V7967" s="179"/>
      <c r="W7967" s="179"/>
      <c r="X7967" s="179"/>
      <c r="Y7967" s="179"/>
      <c r="Z7967" s="179"/>
      <c r="AA7967" s="222"/>
      <c r="AB7967" s="222"/>
      <c r="AC7967" s="222"/>
      <c r="AD7967" s="179"/>
      <c r="AE7967" s="179"/>
      <c r="AF7967" s="179"/>
      <c r="AG7967" s="179"/>
      <c r="AH7967" s="179"/>
      <c r="AI7967" s="179"/>
      <c r="AJ7967" s="179"/>
    </row>
    <row r="7968" spans="2:36" x14ac:dyDescent="0.3">
      <c r="B7968" s="224">
        <v>804500</v>
      </c>
      <c r="C7968" s="209">
        <v>343717</v>
      </c>
      <c r="D7968" s="206">
        <f t="shared" si="809"/>
        <v>0.42724300807955251</v>
      </c>
      <c r="E7968" s="208">
        <f t="shared" si="810"/>
        <v>0.45</v>
      </c>
      <c r="F7968" s="207">
        <v>18904.43</v>
      </c>
      <c r="G7968" s="207">
        <v>27497.360000000001</v>
      </c>
      <c r="H7968" s="207">
        <v>30934.53</v>
      </c>
      <c r="I7968" s="214">
        <f t="shared" si="802"/>
        <v>325411</v>
      </c>
      <c r="J7968" s="211">
        <f t="shared" si="803"/>
        <v>0.40448850217526416</v>
      </c>
      <c r="K7968" s="212">
        <f t="shared" si="804"/>
        <v>0.45</v>
      </c>
      <c r="L7968" s="214">
        <f t="shared" si="805"/>
        <v>17897.605</v>
      </c>
      <c r="M7968" s="213">
        <f t="shared" si="806"/>
        <v>26032.880000000001</v>
      </c>
      <c r="N7968" s="213">
        <f t="shared" si="807"/>
        <v>29286.989999999998</v>
      </c>
      <c r="O7968" s="242">
        <f t="shared" si="808"/>
        <v>0.51519999999964061</v>
      </c>
      <c r="P7968" s="242"/>
      <c r="Q7968" s="179"/>
      <c r="R7968" s="179"/>
      <c r="S7968" s="179"/>
      <c r="T7968" s="179"/>
      <c r="U7968" s="179"/>
      <c r="V7968" s="179"/>
      <c r="W7968" s="179"/>
      <c r="X7968" s="179"/>
      <c r="Y7968" s="179"/>
      <c r="Z7968" s="179"/>
      <c r="AA7968" s="222"/>
      <c r="AB7968" s="222"/>
      <c r="AC7968" s="222"/>
      <c r="AD7968" s="179"/>
      <c r="AE7968" s="179"/>
      <c r="AF7968" s="179"/>
      <c r="AG7968" s="179"/>
      <c r="AH7968" s="179"/>
      <c r="AI7968" s="179"/>
      <c r="AJ7968" s="179"/>
    </row>
    <row r="7969" spans="2:36" x14ac:dyDescent="0.3">
      <c r="B7969" s="224">
        <v>804600</v>
      </c>
      <c r="C7969" s="209">
        <v>343762</v>
      </c>
      <c r="D7969" s="206">
        <f t="shared" si="809"/>
        <v>0.42724583644046732</v>
      </c>
      <c r="E7969" s="208">
        <f t="shared" si="810"/>
        <v>0.45</v>
      </c>
      <c r="F7969" s="207">
        <v>18906.91</v>
      </c>
      <c r="G7969" s="207">
        <v>27500.959999999999</v>
      </c>
      <c r="H7969" s="207">
        <v>30938.58</v>
      </c>
      <c r="I7969" s="214">
        <f t="shared" si="802"/>
        <v>325456</v>
      </c>
      <c r="J7969" s="211">
        <f t="shared" si="803"/>
        <v>0.40449415858811832</v>
      </c>
      <c r="K7969" s="212">
        <f t="shared" si="804"/>
        <v>0.45</v>
      </c>
      <c r="L7969" s="214">
        <f t="shared" si="805"/>
        <v>17900.080000000002</v>
      </c>
      <c r="M7969" s="213">
        <f t="shared" si="806"/>
        <v>26036.48</v>
      </c>
      <c r="N7969" s="213">
        <f t="shared" si="807"/>
        <v>29291.039999999997</v>
      </c>
      <c r="O7969" s="242">
        <f t="shared" si="808"/>
        <v>0.5152999999999156</v>
      </c>
      <c r="P7969" s="242"/>
      <c r="Q7969" s="179"/>
      <c r="R7969" s="179"/>
      <c r="S7969" s="179"/>
      <c r="T7969" s="179"/>
      <c r="U7969" s="179"/>
      <c r="V7969" s="179"/>
      <c r="W7969" s="179"/>
      <c r="X7969" s="179"/>
      <c r="Y7969" s="179"/>
      <c r="Z7969" s="179"/>
      <c r="AA7969" s="222"/>
      <c r="AB7969" s="222"/>
      <c r="AC7969" s="222"/>
      <c r="AD7969" s="179"/>
      <c r="AE7969" s="179"/>
      <c r="AF7969" s="179"/>
      <c r="AG7969" s="179"/>
      <c r="AH7969" s="179"/>
      <c r="AI7969" s="179"/>
      <c r="AJ7969" s="179"/>
    </row>
    <row r="7970" spans="2:36" x14ac:dyDescent="0.3">
      <c r="B7970" s="224">
        <v>804700</v>
      </c>
      <c r="C7970" s="209">
        <v>343807</v>
      </c>
      <c r="D7970" s="206">
        <f t="shared" si="809"/>
        <v>0.42724866409842177</v>
      </c>
      <c r="E7970" s="208">
        <f t="shared" si="810"/>
        <v>0.45</v>
      </c>
      <c r="F7970" s="207">
        <v>18909.38</v>
      </c>
      <c r="G7970" s="207">
        <v>27504.560000000001</v>
      </c>
      <c r="H7970" s="207">
        <v>30942.63</v>
      </c>
      <c r="I7970" s="214">
        <f t="shared" si="802"/>
        <v>325501</v>
      </c>
      <c r="J7970" s="211">
        <f t="shared" si="803"/>
        <v>0.4044998135951286</v>
      </c>
      <c r="K7970" s="212">
        <f t="shared" si="804"/>
        <v>0.45</v>
      </c>
      <c r="L7970" s="214">
        <f t="shared" si="805"/>
        <v>17902.555</v>
      </c>
      <c r="M7970" s="213">
        <f t="shared" si="806"/>
        <v>26040.080000000002</v>
      </c>
      <c r="N7970" s="213">
        <f t="shared" si="807"/>
        <v>29295.09</v>
      </c>
      <c r="O7970" s="242">
        <f t="shared" si="808"/>
        <v>0.51520000000007715</v>
      </c>
      <c r="P7970" s="242"/>
      <c r="Q7970" s="179"/>
      <c r="R7970" s="179"/>
      <c r="S7970" s="179"/>
      <c r="T7970" s="179"/>
      <c r="U7970" s="179"/>
      <c r="V7970" s="179"/>
      <c r="W7970" s="179"/>
      <c r="X7970" s="179"/>
      <c r="Y7970" s="179"/>
      <c r="Z7970" s="179"/>
      <c r="AA7970" s="222"/>
      <c r="AB7970" s="222"/>
      <c r="AC7970" s="222"/>
      <c r="AD7970" s="179"/>
      <c r="AE7970" s="179"/>
      <c r="AF7970" s="179"/>
      <c r="AG7970" s="179"/>
      <c r="AH7970" s="179"/>
      <c r="AI7970" s="179"/>
      <c r="AJ7970" s="179"/>
    </row>
    <row r="7971" spans="2:36" x14ac:dyDescent="0.3">
      <c r="B7971" s="224">
        <v>804800</v>
      </c>
      <c r="C7971" s="209">
        <v>343852</v>
      </c>
      <c r="D7971" s="206">
        <f t="shared" si="809"/>
        <v>0.42725149105367793</v>
      </c>
      <c r="E7971" s="208">
        <f t="shared" si="810"/>
        <v>0.45</v>
      </c>
      <c r="F7971" s="207">
        <v>18911.86</v>
      </c>
      <c r="G7971" s="207">
        <v>27508.16</v>
      </c>
      <c r="H7971" s="207">
        <v>30946.68</v>
      </c>
      <c r="I7971" s="214">
        <f t="shared" si="802"/>
        <v>325546</v>
      </c>
      <c r="J7971" s="211">
        <f t="shared" si="803"/>
        <v>0.40450546719681907</v>
      </c>
      <c r="K7971" s="212">
        <f t="shared" si="804"/>
        <v>0.45</v>
      </c>
      <c r="L7971" s="214">
        <f t="shared" si="805"/>
        <v>17905.03</v>
      </c>
      <c r="M7971" s="213">
        <f t="shared" si="806"/>
        <v>26043.68</v>
      </c>
      <c r="N7971" s="213">
        <f t="shared" si="807"/>
        <v>29299.14</v>
      </c>
      <c r="O7971" s="242">
        <f t="shared" si="808"/>
        <v>0.51529999999977005</v>
      </c>
      <c r="P7971" s="242"/>
      <c r="Q7971" s="179"/>
      <c r="R7971" s="179"/>
      <c r="S7971" s="179"/>
      <c r="T7971" s="179"/>
      <c r="U7971" s="179"/>
      <c r="V7971" s="179"/>
      <c r="W7971" s="179"/>
      <c r="X7971" s="179"/>
      <c r="Y7971" s="179"/>
      <c r="Z7971" s="179"/>
      <c r="AA7971" s="222"/>
      <c r="AB7971" s="222"/>
      <c r="AC7971" s="222"/>
      <c r="AD7971" s="179"/>
      <c r="AE7971" s="179"/>
      <c r="AF7971" s="179"/>
      <c r="AG7971" s="179"/>
      <c r="AH7971" s="179"/>
      <c r="AI7971" s="179"/>
      <c r="AJ7971" s="179"/>
    </row>
    <row r="7972" spans="2:36" x14ac:dyDescent="0.3">
      <c r="B7972" s="224">
        <v>804900</v>
      </c>
      <c r="C7972" s="209">
        <v>343897</v>
      </c>
      <c r="D7972" s="206">
        <f t="shared" si="809"/>
        <v>0.42725431730649771</v>
      </c>
      <c r="E7972" s="208">
        <f t="shared" si="810"/>
        <v>0.45</v>
      </c>
      <c r="F7972" s="207">
        <v>18914.330000000002</v>
      </c>
      <c r="G7972" s="207">
        <v>27511.759999999998</v>
      </c>
      <c r="H7972" s="207">
        <v>30950.73</v>
      </c>
      <c r="I7972" s="214">
        <f t="shared" si="802"/>
        <v>325591</v>
      </c>
      <c r="J7972" s="211">
        <f t="shared" si="803"/>
        <v>0.40451111939371348</v>
      </c>
      <c r="K7972" s="212">
        <f t="shared" si="804"/>
        <v>0.45</v>
      </c>
      <c r="L7972" s="214">
        <f t="shared" si="805"/>
        <v>17907.505000000001</v>
      </c>
      <c r="M7972" s="213">
        <f t="shared" si="806"/>
        <v>26047.279999999999</v>
      </c>
      <c r="N7972" s="213">
        <f t="shared" si="807"/>
        <v>29303.19</v>
      </c>
      <c r="O7972" s="242">
        <f t="shared" si="808"/>
        <v>0.51519999999996802</v>
      </c>
      <c r="P7972" s="242"/>
      <c r="Q7972" s="179"/>
      <c r="R7972" s="179"/>
      <c r="S7972" s="179"/>
      <c r="T7972" s="179"/>
      <c r="U7972" s="179"/>
      <c r="V7972" s="179"/>
      <c r="W7972" s="179"/>
      <c r="X7972" s="179"/>
      <c r="Y7972" s="179"/>
      <c r="Z7972" s="179"/>
      <c r="AA7972" s="222"/>
      <c r="AB7972" s="222"/>
      <c r="AC7972" s="222"/>
      <c r="AD7972" s="179"/>
      <c r="AE7972" s="179"/>
      <c r="AF7972" s="179"/>
      <c r="AG7972" s="179"/>
      <c r="AH7972" s="179"/>
      <c r="AI7972" s="179"/>
      <c r="AJ7972" s="179"/>
    </row>
    <row r="7973" spans="2:36" x14ac:dyDescent="0.3">
      <c r="B7973" s="224">
        <v>805000</v>
      </c>
      <c r="C7973" s="209">
        <v>343942</v>
      </c>
      <c r="D7973" s="206">
        <f t="shared" si="809"/>
        <v>0.42725714285714284</v>
      </c>
      <c r="E7973" s="208">
        <f t="shared" si="810"/>
        <v>0.45</v>
      </c>
      <c r="F7973" s="207">
        <v>18916.810000000001</v>
      </c>
      <c r="G7973" s="207">
        <v>27515.360000000001</v>
      </c>
      <c r="H7973" s="207">
        <v>30954.78</v>
      </c>
      <c r="I7973" s="214">
        <f t="shared" si="802"/>
        <v>325636</v>
      </c>
      <c r="J7973" s="211">
        <f t="shared" si="803"/>
        <v>0.40451677018633542</v>
      </c>
      <c r="K7973" s="212">
        <f t="shared" si="804"/>
        <v>0.45</v>
      </c>
      <c r="L7973" s="214">
        <f t="shared" si="805"/>
        <v>17909.98</v>
      </c>
      <c r="M7973" s="213">
        <f t="shared" si="806"/>
        <v>26050.880000000001</v>
      </c>
      <c r="N7973" s="213">
        <f t="shared" si="807"/>
        <v>29307.239999999998</v>
      </c>
      <c r="O7973" s="242">
        <f t="shared" si="808"/>
        <v>0.51529999999966092</v>
      </c>
      <c r="P7973" s="242"/>
      <c r="Q7973" s="179"/>
      <c r="R7973" s="179"/>
      <c r="S7973" s="179"/>
      <c r="T7973" s="179"/>
      <c r="U7973" s="179"/>
      <c r="V7973" s="179"/>
      <c r="W7973" s="179"/>
      <c r="X7973" s="179"/>
      <c r="Y7973" s="179"/>
      <c r="Z7973" s="179"/>
      <c r="AA7973" s="222"/>
      <c r="AB7973" s="222"/>
      <c r="AC7973" s="222"/>
      <c r="AD7973" s="179"/>
      <c r="AE7973" s="179"/>
      <c r="AF7973" s="179"/>
      <c r="AG7973" s="179"/>
      <c r="AH7973" s="179"/>
      <c r="AI7973" s="179"/>
      <c r="AJ7973" s="179"/>
    </row>
    <row r="7974" spans="2:36" x14ac:dyDescent="0.3">
      <c r="B7974" s="224">
        <v>805100</v>
      </c>
      <c r="C7974" s="209">
        <v>343987</v>
      </c>
      <c r="D7974" s="206">
        <f t="shared" si="809"/>
        <v>0.42725996770587504</v>
      </c>
      <c r="E7974" s="208">
        <f t="shared" si="810"/>
        <v>0.45</v>
      </c>
      <c r="F7974" s="207">
        <v>18919.28</v>
      </c>
      <c r="G7974" s="207">
        <v>27518.959999999999</v>
      </c>
      <c r="H7974" s="207">
        <v>30958.83</v>
      </c>
      <c r="I7974" s="214">
        <f t="shared" si="802"/>
        <v>325681</v>
      </c>
      <c r="J7974" s="211">
        <f t="shared" si="803"/>
        <v>0.40452241957520807</v>
      </c>
      <c r="K7974" s="212">
        <f t="shared" si="804"/>
        <v>0.45</v>
      </c>
      <c r="L7974" s="214">
        <f t="shared" si="805"/>
        <v>17912.455000000002</v>
      </c>
      <c r="M7974" s="213">
        <f t="shared" si="806"/>
        <v>26054.48</v>
      </c>
      <c r="N7974" s="213">
        <f t="shared" si="807"/>
        <v>29311.289999999997</v>
      </c>
      <c r="O7974" s="242">
        <f t="shared" si="808"/>
        <v>0.51520000000044097</v>
      </c>
      <c r="P7974" s="242"/>
      <c r="Q7974" s="179"/>
      <c r="R7974" s="179"/>
      <c r="S7974" s="179"/>
      <c r="T7974" s="179"/>
      <c r="U7974" s="179"/>
      <c r="V7974" s="179"/>
      <c r="W7974" s="179"/>
      <c r="X7974" s="179"/>
      <c r="Y7974" s="179"/>
      <c r="Z7974" s="179"/>
      <c r="AA7974" s="222"/>
      <c r="AB7974" s="222"/>
      <c r="AC7974" s="222"/>
      <c r="AD7974" s="179"/>
      <c r="AE7974" s="179"/>
      <c r="AF7974" s="179"/>
      <c r="AG7974" s="179"/>
      <c r="AH7974" s="179"/>
      <c r="AI7974" s="179"/>
      <c r="AJ7974" s="179"/>
    </row>
    <row r="7975" spans="2:36" x14ac:dyDescent="0.3">
      <c r="B7975" s="224">
        <v>805200</v>
      </c>
      <c r="C7975" s="209">
        <v>344032</v>
      </c>
      <c r="D7975" s="206">
        <f t="shared" si="809"/>
        <v>0.42726279185295579</v>
      </c>
      <c r="E7975" s="208">
        <f t="shared" si="810"/>
        <v>0.45</v>
      </c>
      <c r="F7975" s="207">
        <v>18921.759999999998</v>
      </c>
      <c r="G7975" s="207">
        <v>27522.560000000001</v>
      </c>
      <c r="H7975" s="207">
        <v>30962.880000000001</v>
      </c>
      <c r="I7975" s="214">
        <f t="shared" si="802"/>
        <v>325726</v>
      </c>
      <c r="J7975" s="211">
        <f t="shared" si="803"/>
        <v>0.40452806756085447</v>
      </c>
      <c r="K7975" s="212">
        <f t="shared" si="804"/>
        <v>0.45</v>
      </c>
      <c r="L7975" s="214">
        <f t="shared" si="805"/>
        <v>17914.93</v>
      </c>
      <c r="M7975" s="213">
        <f t="shared" si="806"/>
        <v>26058.080000000002</v>
      </c>
      <c r="N7975" s="213">
        <f t="shared" si="807"/>
        <v>29315.34</v>
      </c>
      <c r="O7975" s="242">
        <f t="shared" si="808"/>
        <v>0.51530000000013387</v>
      </c>
      <c r="P7975" s="242"/>
      <c r="Q7975" s="179"/>
      <c r="R7975" s="179"/>
      <c r="S7975" s="179"/>
      <c r="T7975" s="179"/>
      <c r="U7975" s="179"/>
      <c r="V7975" s="179"/>
      <c r="W7975" s="179"/>
      <c r="X7975" s="179"/>
      <c r="Y7975" s="179"/>
      <c r="Z7975" s="179"/>
      <c r="AA7975" s="222"/>
      <c r="AB7975" s="222"/>
      <c r="AC7975" s="222"/>
      <c r="AD7975" s="179"/>
      <c r="AE7975" s="179"/>
      <c r="AF7975" s="179"/>
      <c r="AG7975" s="179"/>
      <c r="AH7975" s="179"/>
      <c r="AI7975" s="179"/>
      <c r="AJ7975" s="179"/>
    </row>
    <row r="7976" spans="2:36" x14ac:dyDescent="0.3">
      <c r="B7976" s="224">
        <v>805300</v>
      </c>
      <c r="C7976" s="209">
        <v>344077</v>
      </c>
      <c r="D7976" s="206">
        <f t="shared" si="809"/>
        <v>0.42726561529864648</v>
      </c>
      <c r="E7976" s="208">
        <f t="shared" si="810"/>
        <v>0.45</v>
      </c>
      <c r="F7976" s="207">
        <v>18924.23</v>
      </c>
      <c r="G7976" s="207">
        <v>27526.16</v>
      </c>
      <c r="H7976" s="207">
        <v>30966.93</v>
      </c>
      <c r="I7976" s="214">
        <f t="shared" si="802"/>
        <v>325771</v>
      </c>
      <c r="J7976" s="211">
        <f t="shared" si="803"/>
        <v>0.40453371414379735</v>
      </c>
      <c r="K7976" s="212">
        <f t="shared" si="804"/>
        <v>0.45</v>
      </c>
      <c r="L7976" s="214">
        <f t="shared" si="805"/>
        <v>17917.404999999999</v>
      </c>
      <c r="M7976" s="213">
        <f t="shared" si="806"/>
        <v>26061.68</v>
      </c>
      <c r="N7976" s="213">
        <f t="shared" si="807"/>
        <v>29319.39</v>
      </c>
      <c r="O7976" s="242">
        <f t="shared" si="808"/>
        <v>0.51519999999974975</v>
      </c>
      <c r="P7976" s="242"/>
      <c r="Q7976" s="179"/>
      <c r="R7976" s="179"/>
      <c r="S7976" s="179"/>
      <c r="T7976" s="179"/>
      <c r="U7976" s="179"/>
      <c r="V7976" s="179"/>
      <c r="W7976" s="179"/>
      <c r="X7976" s="179"/>
      <c r="Y7976" s="179"/>
      <c r="Z7976" s="179"/>
      <c r="AA7976" s="222"/>
      <c r="AB7976" s="222"/>
      <c r="AC7976" s="222"/>
      <c r="AD7976" s="179"/>
      <c r="AE7976" s="179"/>
      <c r="AF7976" s="179"/>
      <c r="AG7976" s="179"/>
      <c r="AH7976" s="179"/>
      <c r="AI7976" s="179"/>
      <c r="AJ7976" s="179"/>
    </row>
    <row r="7977" spans="2:36" x14ac:dyDescent="0.3">
      <c r="B7977" s="224">
        <v>805400</v>
      </c>
      <c r="C7977" s="209">
        <v>344122</v>
      </c>
      <c r="D7977" s="206">
        <f t="shared" si="809"/>
        <v>0.42726843804320835</v>
      </c>
      <c r="E7977" s="208">
        <f t="shared" si="810"/>
        <v>0.45</v>
      </c>
      <c r="F7977" s="207">
        <v>18926.71</v>
      </c>
      <c r="G7977" s="207">
        <v>27529.759999999998</v>
      </c>
      <c r="H7977" s="207">
        <v>30970.98</v>
      </c>
      <c r="I7977" s="214">
        <f t="shared" ref="I7977:I8040" si="811">I7976+45</f>
        <v>325816</v>
      </c>
      <c r="J7977" s="211">
        <f t="shared" si="803"/>
        <v>0.4045393593245592</v>
      </c>
      <c r="K7977" s="212">
        <f t="shared" si="804"/>
        <v>0.45</v>
      </c>
      <c r="L7977" s="214">
        <f t="shared" si="805"/>
        <v>17919.88</v>
      </c>
      <c r="M7977" s="213">
        <f t="shared" si="806"/>
        <v>26065.279999999999</v>
      </c>
      <c r="N7977" s="213">
        <f t="shared" si="807"/>
        <v>29323.439999999999</v>
      </c>
      <c r="O7977" s="242">
        <f t="shared" si="808"/>
        <v>0.51530000000002474</v>
      </c>
      <c r="P7977" s="242"/>
      <c r="Q7977" s="179"/>
      <c r="R7977" s="179"/>
      <c r="S7977" s="179"/>
      <c r="T7977" s="179"/>
      <c r="U7977" s="179"/>
      <c r="V7977" s="179"/>
      <c r="W7977" s="179"/>
      <c r="X7977" s="179"/>
      <c r="Y7977" s="179"/>
      <c r="Z7977" s="179"/>
      <c r="AA7977" s="222"/>
      <c r="AB7977" s="222"/>
      <c r="AC7977" s="222"/>
      <c r="AD7977" s="179"/>
      <c r="AE7977" s="179"/>
      <c r="AF7977" s="179"/>
      <c r="AG7977" s="179"/>
      <c r="AH7977" s="179"/>
      <c r="AI7977" s="179"/>
      <c r="AJ7977" s="179"/>
    </row>
    <row r="7978" spans="2:36" x14ac:dyDescent="0.3">
      <c r="B7978" s="224">
        <v>805500</v>
      </c>
      <c r="C7978" s="209">
        <v>344167</v>
      </c>
      <c r="D7978" s="206">
        <f t="shared" si="809"/>
        <v>0.42727126008690253</v>
      </c>
      <c r="E7978" s="208">
        <f t="shared" si="810"/>
        <v>0.45</v>
      </c>
      <c r="F7978" s="207">
        <v>18929.18</v>
      </c>
      <c r="G7978" s="207">
        <v>27533.360000000001</v>
      </c>
      <c r="H7978" s="207">
        <v>30975.03</v>
      </c>
      <c r="I7978" s="214">
        <f t="shared" si="811"/>
        <v>325861</v>
      </c>
      <c r="J7978" s="211">
        <f t="shared" si="803"/>
        <v>0.40454500310366232</v>
      </c>
      <c r="K7978" s="212">
        <f t="shared" si="804"/>
        <v>0.45</v>
      </c>
      <c r="L7978" s="214">
        <f t="shared" si="805"/>
        <v>17922.355</v>
      </c>
      <c r="M7978" s="213">
        <f t="shared" si="806"/>
        <v>26068.880000000001</v>
      </c>
      <c r="N7978" s="213">
        <f t="shared" si="807"/>
        <v>29327.489999999998</v>
      </c>
      <c r="O7978" s="242">
        <f t="shared" si="808"/>
        <v>0.51519999999964061</v>
      </c>
      <c r="P7978" s="242"/>
      <c r="Q7978" s="179"/>
      <c r="R7978" s="179"/>
      <c r="S7978" s="179"/>
      <c r="T7978" s="179"/>
      <c r="U7978" s="179"/>
      <c r="V7978" s="179"/>
      <c r="W7978" s="179"/>
      <c r="X7978" s="179"/>
      <c r="Y7978" s="179"/>
      <c r="Z7978" s="179"/>
      <c r="AA7978" s="222"/>
      <c r="AB7978" s="222"/>
      <c r="AC7978" s="222"/>
      <c r="AD7978" s="179"/>
      <c r="AE7978" s="179"/>
      <c r="AF7978" s="179"/>
      <c r="AG7978" s="179"/>
      <c r="AH7978" s="179"/>
      <c r="AI7978" s="179"/>
      <c r="AJ7978" s="179"/>
    </row>
    <row r="7979" spans="2:36" x14ac:dyDescent="0.3">
      <c r="B7979" s="224">
        <v>805600</v>
      </c>
      <c r="C7979" s="209">
        <v>344212</v>
      </c>
      <c r="D7979" s="206">
        <f t="shared" si="809"/>
        <v>0.42727408142999007</v>
      </c>
      <c r="E7979" s="208">
        <f t="shared" si="810"/>
        <v>0.45</v>
      </c>
      <c r="F7979" s="207">
        <v>18931.66</v>
      </c>
      <c r="G7979" s="207">
        <v>27536.959999999999</v>
      </c>
      <c r="H7979" s="207">
        <v>30979.08</v>
      </c>
      <c r="I7979" s="214">
        <f t="shared" si="811"/>
        <v>325906</v>
      </c>
      <c r="J7979" s="211">
        <f t="shared" si="803"/>
        <v>0.40455064548162861</v>
      </c>
      <c r="K7979" s="212">
        <f t="shared" si="804"/>
        <v>0.45</v>
      </c>
      <c r="L7979" s="214">
        <f t="shared" si="805"/>
        <v>17924.830000000002</v>
      </c>
      <c r="M7979" s="213">
        <f t="shared" si="806"/>
        <v>26072.48</v>
      </c>
      <c r="N7979" s="213">
        <f t="shared" si="807"/>
        <v>29331.539999999997</v>
      </c>
      <c r="O7979" s="242">
        <f t="shared" si="808"/>
        <v>0.5152999999999156</v>
      </c>
      <c r="P7979" s="242"/>
      <c r="Q7979" s="179"/>
      <c r="R7979" s="179"/>
      <c r="S7979" s="179"/>
      <c r="T7979" s="179"/>
      <c r="U7979" s="179"/>
      <c r="V7979" s="179"/>
      <c r="W7979" s="179"/>
      <c r="X7979" s="179"/>
      <c r="Y7979" s="179"/>
      <c r="Z7979" s="179"/>
      <c r="AA7979" s="222"/>
      <c r="AB7979" s="222"/>
      <c r="AC7979" s="222"/>
      <c r="AD7979" s="179"/>
      <c r="AE7979" s="179"/>
      <c r="AF7979" s="179"/>
      <c r="AG7979" s="179"/>
      <c r="AH7979" s="179"/>
      <c r="AI7979" s="179"/>
      <c r="AJ7979" s="179"/>
    </row>
    <row r="7980" spans="2:36" x14ac:dyDescent="0.3">
      <c r="B7980" s="224">
        <v>805700</v>
      </c>
      <c r="C7980" s="209">
        <v>344257</v>
      </c>
      <c r="D7980" s="206">
        <f t="shared" si="809"/>
        <v>0.42727690207273178</v>
      </c>
      <c r="E7980" s="208">
        <f t="shared" si="810"/>
        <v>0.45</v>
      </c>
      <c r="F7980" s="207">
        <v>18934.13</v>
      </c>
      <c r="G7980" s="207">
        <v>27540.560000000001</v>
      </c>
      <c r="H7980" s="207">
        <v>30983.13</v>
      </c>
      <c r="I7980" s="214">
        <f t="shared" si="811"/>
        <v>325951</v>
      </c>
      <c r="J7980" s="211">
        <f t="shared" si="803"/>
        <v>0.40455628645897979</v>
      </c>
      <c r="K7980" s="212">
        <f t="shared" si="804"/>
        <v>0.45</v>
      </c>
      <c r="L7980" s="214">
        <f t="shared" si="805"/>
        <v>17927.305</v>
      </c>
      <c r="M7980" s="213">
        <f t="shared" si="806"/>
        <v>26076.080000000002</v>
      </c>
      <c r="N7980" s="213">
        <f t="shared" si="807"/>
        <v>29335.59</v>
      </c>
      <c r="O7980" s="242">
        <f t="shared" si="808"/>
        <v>0.51520000000007715</v>
      </c>
      <c r="P7980" s="242"/>
      <c r="Q7980" s="179"/>
      <c r="R7980" s="179"/>
      <c r="S7980" s="179"/>
      <c r="T7980" s="179"/>
      <c r="U7980" s="179"/>
      <c r="V7980" s="179"/>
      <c r="W7980" s="179"/>
      <c r="X7980" s="179"/>
      <c r="Y7980" s="179"/>
      <c r="Z7980" s="179"/>
      <c r="AA7980" s="222"/>
      <c r="AB7980" s="222"/>
      <c r="AC7980" s="222"/>
      <c r="AD7980" s="179"/>
      <c r="AE7980" s="179"/>
      <c r="AF7980" s="179"/>
      <c r="AG7980" s="179"/>
      <c r="AH7980" s="179"/>
      <c r="AI7980" s="179"/>
      <c r="AJ7980" s="179"/>
    </row>
    <row r="7981" spans="2:36" x14ac:dyDescent="0.3">
      <c r="B7981" s="224">
        <v>805800</v>
      </c>
      <c r="C7981" s="209">
        <v>344302</v>
      </c>
      <c r="D7981" s="206">
        <f t="shared" si="809"/>
        <v>0.42727972201538844</v>
      </c>
      <c r="E7981" s="208">
        <f t="shared" si="810"/>
        <v>0.45</v>
      </c>
      <c r="F7981" s="207">
        <v>18936.61</v>
      </c>
      <c r="G7981" s="207">
        <v>27544.16</v>
      </c>
      <c r="H7981" s="207">
        <v>30987.18</v>
      </c>
      <c r="I7981" s="214">
        <f t="shared" si="811"/>
        <v>325996</v>
      </c>
      <c r="J7981" s="211">
        <f t="shared" si="803"/>
        <v>0.40456192603623731</v>
      </c>
      <c r="K7981" s="212">
        <f t="shared" si="804"/>
        <v>0.45</v>
      </c>
      <c r="L7981" s="214">
        <f t="shared" si="805"/>
        <v>17929.78</v>
      </c>
      <c r="M7981" s="213">
        <f t="shared" si="806"/>
        <v>26079.68</v>
      </c>
      <c r="N7981" s="213">
        <f t="shared" si="807"/>
        <v>29339.64</v>
      </c>
      <c r="O7981" s="242">
        <f t="shared" si="808"/>
        <v>0.51529999999977005</v>
      </c>
      <c r="P7981" s="242"/>
      <c r="Q7981" s="179"/>
      <c r="R7981" s="179"/>
      <c r="S7981" s="179"/>
      <c r="T7981" s="179"/>
      <c r="U7981" s="179"/>
      <c r="V7981" s="179"/>
      <c r="W7981" s="179"/>
      <c r="X7981" s="179"/>
      <c r="Y7981" s="179"/>
      <c r="Z7981" s="179"/>
      <c r="AA7981" s="222"/>
      <c r="AB7981" s="222"/>
      <c r="AC7981" s="222"/>
      <c r="AD7981" s="179"/>
      <c r="AE7981" s="179"/>
      <c r="AF7981" s="179"/>
      <c r="AG7981" s="179"/>
      <c r="AH7981" s="179"/>
      <c r="AI7981" s="179"/>
      <c r="AJ7981" s="179"/>
    </row>
    <row r="7982" spans="2:36" x14ac:dyDescent="0.3">
      <c r="B7982" s="224">
        <v>805900</v>
      </c>
      <c r="C7982" s="209">
        <v>344347</v>
      </c>
      <c r="D7982" s="206">
        <f t="shared" si="809"/>
        <v>0.42728254125822063</v>
      </c>
      <c r="E7982" s="208">
        <f t="shared" si="810"/>
        <v>0.45</v>
      </c>
      <c r="F7982" s="207">
        <v>18939.080000000002</v>
      </c>
      <c r="G7982" s="207">
        <v>27547.759999999998</v>
      </c>
      <c r="H7982" s="207">
        <v>30991.23</v>
      </c>
      <c r="I7982" s="214">
        <f t="shared" si="811"/>
        <v>326041</v>
      </c>
      <c r="J7982" s="211">
        <f t="shared" si="803"/>
        <v>0.40456756421392231</v>
      </c>
      <c r="K7982" s="212">
        <f t="shared" si="804"/>
        <v>0.45</v>
      </c>
      <c r="L7982" s="214">
        <f t="shared" si="805"/>
        <v>17932.255000000001</v>
      </c>
      <c r="M7982" s="213">
        <f t="shared" si="806"/>
        <v>26083.279999999999</v>
      </c>
      <c r="N7982" s="213">
        <f t="shared" si="807"/>
        <v>29343.69</v>
      </c>
      <c r="O7982" s="242">
        <f t="shared" si="808"/>
        <v>0.51519999999996802</v>
      </c>
      <c r="P7982" s="242"/>
      <c r="Q7982" s="179"/>
      <c r="R7982" s="179"/>
      <c r="S7982" s="179"/>
      <c r="T7982" s="179"/>
      <c r="U7982" s="179"/>
      <c r="V7982" s="179"/>
      <c r="W7982" s="179"/>
      <c r="X7982" s="179"/>
      <c r="Y7982" s="179"/>
      <c r="Z7982" s="179"/>
      <c r="AA7982" s="222"/>
      <c r="AB7982" s="222"/>
      <c r="AC7982" s="222"/>
      <c r="AD7982" s="179"/>
      <c r="AE7982" s="179"/>
      <c r="AF7982" s="179"/>
      <c r="AG7982" s="179"/>
      <c r="AH7982" s="179"/>
      <c r="AI7982" s="179"/>
      <c r="AJ7982" s="179"/>
    </row>
    <row r="7983" spans="2:36" x14ac:dyDescent="0.3">
      <c r="B7983" s="224">
        <v>806000</v>
      </c>
      <c r="C7983" s="209">
        <v>344392</v>
      </c>
      <c r="D7983" s="206">
        <f t="shared" si="809"/>
        <v>0.42728535980148885</v>
      </c>
      <c r="E7983" s="208">
        <f t="shared" si="810"/>
        <v>0.45</v>
      </c>
      <c r="F7983" s="207">
        <v>18941.560000000001</v>
      </c>
      <c r="G7983" s="207">
        <v>27551.360000000001</v>
      </c>
      <c r="H7983" s="207">
        <v>30995.279999999999</v>
      </c>
      <c r="I7983" s="214">
        <f t="shared" si="811"/>
        <v>326086</v>
      </c>
      <c r="J7983" s="211">
        <f t="shared" si="803"/>
        <v>0.40457320099255584</v>
      </c>
      <c r="K7983" s="212">
        <f t="shared" si="804"/>
        <v>0.45</v>
      </c>
      <c r="L7983" s="214">
        <f t="shared" si="805"/>
        <v>17934.73</v>
      </c>
      <c r="M7983" s="213">
        <f t="shared" si="806"/>
        <v>26086.880000000001</v>
      </c>
      <c r="N7983" s="213">
        <f t="shared" si="807"/>
        <v>29347.739999999998</v>
      </c>
      <c r="O7983" s="242">
        <f t="shared" si="808"/>
        <v>0.51529999999966092</v>
      </c>
      <c r="P7983" s="242"/>
      <c r="Q7983" s="179"/>
      <c r="R7983" s="179"/>
      <c r="S7983" s="179"/>
      <c r="T7983" s="179"/>
      <c r="U7983" s="179"/>
      <c r="V7983" s="179"/>
      <c r="W7983" s="179"/>
      <c r="X7983" s="179"/>
      <c r="Y7983" s="179"/>
      <c r="Z7983" s="179"/>
      <c r="AA7983" s="222"/>
      <c r="AB7983" s="222"/>
      <c r="AC7983" s="222"/>
      <c r="AD7983" s="179"/>
      <c r="AE7983" s="179"/>
      <c r="AF7983" s="179"/>
      <c r="AG7983" s="179"/>
      <c r="AH7983" s="179"/>
      <c r="AI7983" s="179"/>
      <c r="AJ7983" s="179"/>
    </row>
    <row r="7984" spans="2:36" x14ac:dyDescent="0.3">
      <c r="B7984" s="224">
        <v>806100</v>
      </c>
      <c r="C7984" s="209">
        <v>344437</v>
      </c>
      <c r="D7984" s="206">
        <f t="shared" si="809"/>
        <v>0.4272881776454534</v>
      </c>
      <c r="E7984" s="208">
        <f t="shared" si="810"/>
        <v>0.45</v>
      </c>
      <c r="F7984" s="207">
        <v>18944.03</v>
      </c>
      <c r="G7984" s="207">
        <v>27554.959999999999</v>
      </c>
      <c r="H7984" s="207">
        <v>30999.33</v>
      </c>
      <c r="I7984" s="214">
        <f t="shared" si="811"/>
        <v>326131</v>
      </c>
      <c r="J7984" s="211">
        <f t="shared" si="803"/>
        <v>0.40457883637265846</v>
      </c>
      <c r="K7984" s="212">
        <f t="shared" si="804"/>
        <v>0.45</v>
      </c>
      <c r="L7984" s="214">
        <f t="shared" si="805"/>
        <v>17937.205000000002</v>
      </c>
      <c r="M7984" s="213">
        <f t="shared" si="806"/>
        <v>26090.48</v>
      </c>
      <c r="N7984" s="213">
        <f t="shared" si="807"/>
        <v>29351.789999999997</v>
      </c>
      <c r="O7984" s="242">
        <f t="shared" si="808"/>
        <v>0.51520000000044097</v>
      </c>
      <c r="P7984" s="242"/>
      <c r="Q7984" s="179"/>
      <c r="R7984" s="179"/>
      <c r="S7984" s="179"/>
      <c r="T7984" s="179"/>
      <c r="U7984" s="179"/>
      <c r="V7984" s="179"/>
      <c r="W7984" s="179"/>
      <c r="X7984" s="179"/>
      <c r="Y7984" s="179"/>
      <c r="Z7984" s="179"/>
      <c r="AA7984" s="222"/>
      <c r="AB7984" s="222"/>
      <c r="AC7984" s="222"/>
      <c r="AD7984" s="179"/>
      <c r="AE7984" s="179"/>
      <c r="AF7984" s="179"/>
      <c r="AG7984" s="179"/>
      <c r="AH7984" s="179"/>
      <c r="AI7984" s="179"/>
      <c r="AJ7984" s="179"/>
    </row>
    <row r="7985" spans="2:36" x14ac:dyDescent="0.3">
      <c r="B7985" s="224">
        <v>806200</v>
      </c>
      <c r="C7985" s="209">
        <v>344482</v>
      </c>
      <c r="D7985" s="206">
        <f t="shared" si="809"/>
        <v>0.42729099479037458</v>
      </c>
      <c r="E7985" s="208">
        <f t="shared" si="810"/>
        <v>0.45</v>
      </c>
      <c r="F7985" s="207">
        <v>18946.509999999998</v>
      </c>
      <c r="G7985" s="207">
        <v>27558.560000000001</v>
      </c>
      <c r="H7985" s="207">
        <v>31003.38</v>
      </c>
      <c r="I7985" s="214">
        <f t="shared" si="811"/>
        <v>326176</v>
      </c>
      <c r="J7985" s="211">
        <f t="shared" si="803"/>
        <v>0.4045844703547507</v>
      </c>
      <c r="K7985" s="212">
        <f t="shared" si="804"/>
        <v>0.45</v>
      </c>
      <c r="L7985" s="214">
        <f t="shared" si="805"/>
        <v>17939.68</v>
      </c>
      <c r="M7985" s="213">
        <f t="shared" si="806"/>
        <v>26094.080000000002</v>
      </c>
      <c r="N7985" s="213">
        <f t="shared" si="807"/>
        <v>29355.84</v>
      </c>
      <c r="O7985" s="242">
        <f t="shared" si="808"/>
        <v>0.51530000000013387</v>
      </c>
      <c r="P7985" s="242"/>
      <c r="Q7985" s="179"/>
      <c r="R7985" s="179"/>
      <c r="S7985" s="179"/>
      <c r="T7985" s="179"/>
      <c r="U7985" s="179"/>
      <c r="V7985" s="179"/>
      <c r="W7985" s="179"/>
      <c r="X7985" s="179"/>
      <c r="Y7985" s="179"/>
      <c r="Z7985" s="179"/>
      <c r="AA7985" s="222"/>
      <c r="AB7985" s="222"/>
      <c r="AC7985" s="222"/>
      <c r="AD7985" s="179"/>
      <c r="AE7985" s="179"/>
      <c r="AF7985" s="179"/>
      <c r="AG7985" s="179"/>
      <c r="AH7985" s="179"/>
      <c r="AI7985" s="179"/>
      <c r="AJ7985" s="179"/>
    </row>
    <row r="7986" spans="2:36" x14ac:dyDescent="0.3">
      <c r="B7986" s="224">
        <v>806300</v>
      </c>
      <c r="C7986" s="209">
        <v>344527</v>
      </c>
      <c r="D7986" s="206">
        <f t="shared" si="809"/>
        <v>0.42729381123651244</v>
      </c>
      <c r="E7986" s="208">
        <f t="shared" si="810"/>
        <v>0.45</v>
      </c>
      <c r="F7986" s="207">
        <v>18948.98</v>
      </c>
      <c r="G7986" s="207">
        <v>27562.16</v>
      </c>
      <c r="H7986" s="207">
        <v>31007.43</v>
      </c>
      <c r="I7986" s="214">
        <f t="shared" si="811"/>
        <v>326221</v>
      </c>
      <c r="J7986" s="211">
        <f t="shared" si="803"/>
        <v>0.4045901029393526</v>
      </c>
      <c r="K7986" s="212">
        <f t="shared" si="804"/>
        <v>0.45</v>
      </c>
      <c r="L7986" s="214">
        <f t="shared" si="805"/>
        <v>17942.154999999999</v>
      </c>
      <c r="M7986" s="213">
        <f t="shared" si="806"/>
        <v>26097.68</v>
      </c>
      <c r="N7986" s="213">
        <f t="shared" si="807"/>
        <v>29359.89</v>
      </c>
      <c r="O7986" s="242">
        <f t="shared" si="808"/>
        <v>0.51519999999974975</v>
      </c>
      <c r="P7986" s="242"/>
      <c r="Q7986" s="179"/>
      <c r="R7986" s="179"/>
      <c r="S7986" s="179"/>
      <c r="T7986" s="179"/>
      <c r="U7986" s="179"/>
      <c r="V7986" s="179"/>
      <c r="W7986" s="179"/>
      <c r="X7986" s="179"/>
      <c r="Y7986" s="179"/>
      <c r="Z7986" s="179"/>
      <c r="AA7986" s="222"/>
      <c r="AB7986" s="222"/>
      <c r="AC7986" s="222"/>
      <c r="AD7986" s="179"/>
      <c r="AE7986" s="179"/>
      <c r="AF7986" s="179"/>
      <c r="AG7986" s="179"/>
      <c r="AH7986" s="179"/>
      <c r="AI7986" s="179"/>
      <c r="AJ7986" s="179"/>
    </row>
    <row r="7987" spans="2:36" x14ac:dyDescent="0.3">
      <c r="B7987" s="224">
        <v>806400</v>
      </c>
      <c r="C7987" s="209">
        <v>344572</v>
      </c>
      <c r="D7987" s="206">
        <f t="shared" si="809"/>
        <v>0.42729662698412696</v>
      </c>
      <c r="E7987" s="208">
        <f t="shared" si="810"/>
        <v>0.45</v>
      </c>
      <c r="F7987" s="207">
        <v>18951.46</v>
      </c>
      <c r="G7987" s="207">
        <v>27565.759999999998</v>
      </c>
      <c r="H7987" s="207">
        <v>31011.48</v>
      </c>
      <c r="I7987" s="214">
        <f t="shared" si="811"/>
        <v>326266</v>
      </c>
      <c r="J7987" s="211">
        <f t="shared" si="803"/>
        <v>0.40459573412698413</v>
      </c>
      <c r="K7987" s="212">
        <f t="shared" si="804"/>
        <v>0.45</v>
      </c>
      <c r="L7987" s="214">
        <f t="shared" si="805"/>
        <v>17944.63</v>
      </c>
      <c r="M7987" s="213">
        <f t="shared" si="806"/>
        <v>26101.279999999999</v>
      </c>
      <c r="N7987" s="213">
        <f t="shared" si="807"/>
        <v>29363.94</v>
      </c>
      <c r="O7987" s="242">
        <f t="shared" si="808"/>
        <v>0.51530000000002474</v>
      </c>
      <c r="P7987" s="242"/>
      <c r="Q7987" s="179"/>
      <c r="R7987" s="179"/>
      <c r="S7987" s="179"/>
      <c r="T7987" s="179"/>
      <c r="U7987" s="179"/>
      <c r="V7987" s="179"/>
      <c r="W7987" s="179"/>
      <c r="X7987" s="179"/>
      <c r="Y7987" s="179"/>
      <c r="Z7987" s="179"/>
      <c r="AA7987" s="222"/>
      <c r="AB7987" s="222"/>
      <c r="AC7987" s="222"/>
      <c r="AD7987" s="179"/>
      <c r="AE7987" s="179"/>
      <c r="AF7987" s="179"/>
      <c r="AG7987" s="179"/>
      <c r="AH7987" s="179"/>
      <c r="AI7987" s="179"/>
      <c r="AJ7987" s="179"/>
    </row>
    <row r="7988" spans="2:36" x14ac:dyDescent="0.3">
      <c r="B7988" s="224">
        <v>806500</v>
      </c>
      <c r="C7988" s="209">
        <v>344617</v>
      </c>
      <c r="D7988" s="206">
        <f t="shared" si="809"/>
        <v>0.42729944203347797</v>
      </c>
      <c r="E7988" s="208">
        <f t="shared" si="810"/>
        <v>0.45</v>
      </c>
      <c r="F7988" s="207">
        <v>18953.93</v>
      </c>
      <c r="G7988" s="207">
        <v>27569.360000000001</v>
      </c>
      <c r="H7988" s="207">
        <v>31015.53</v>
      </c>
      <c r="I7988" s="214">
        <f t="shared" si="811"/>
        <v>326311</v>
      </c>
      <c r="J7988" s="211">
        <f t="shared" si="803"/>
        <v>0.40460136391816492</v>
      </c>
      <c r="K7988" s="212">
        <f t="shared" si="804"/>
        <v>0.45</v>
      </c>
      <c r="L7988" s="214">
        <f t="shared" si="805"/>
        <v>17947.105</v>
      </c>
      <c r="M7988" s="213">
        <f t="shared" si="806"/>
        <v>26104.880000000001</v>
      </c>
      <c r="N7988" s="213">
        <f t="shared" si="807"/>
        <v>29367.989999999998</v>
      </c>
      <c r="O7988" s="242">
        <f t="shared" si="808"/>
        <v>0.51519999999964061</v>
      </c>
      <c r="P7988" s="242"/>
      <c r="Q7988" s="179"/>
      <c r="R7988" s="179"/>
      <c r="S7988" s="179"/>
      <c r="T7988" s="179"/>
      <c r="U7988" s="179"/>
      <c r="V7988" s="179"/>
      <c r="W7988" s="179"/>
      <c r="X7988" s="179"/>
      <c r="Y7988" s="179"/>
      <c r="Z7988" s="179"/>
      <c r="AA7988" s="222"/>
      <c r="AB7988" s="222"/>
      <c r="AC7988" s="222"/>
      <c r="AD7988" s="179"/>
      <c r="AE7988" s="179"/>
      <c r="AF7988" s="179"/>
      <c r="AG7988" s="179"/>
      <c r="AH7988" s="179"/>
      <c r="AI7988" s="179"/>
      <c r="AJ7988" s="179"/>
    </row>
    <row r="7989" spans="2:36" x14ac:dyDescent="0.3">
      <c r="B7989" s="224">
        <v>806600</v>
      </c>
      <c r="C7989" s="209">
        <v>344662</v>
      </c>
      <c r="D7989" s="206">
        <f t="shared" si="809"/>
        <v>0.42730225638482522</v>
      </c>
      <c r="E7989" s="208">
        <f t="shared" si="810"/>
        <v>0.45</v>
      </c>
      <c r="F7989" s="207">
        <v>18956.41</v>
      </c>
      <c r="G7989" s="207">
        <v>27572.959999999999</v>
      </c>
      <c r="H7989" s="207">
        <v>31019.58</v>
      </c>
      <c r="I7989" s="214">
        <f t="shared" si="811"/>
        <v>326356</v>
      </c>
      <c r="J7989" s="211">
        <f t="shared" si="803"/>
        <v>0.40460699231341435</v>
      </c>
      <c r="K7989" s="212">
        <f t="shared" si="804"/>
        <v>0.45</v>
      </c>
      <c r="L7989" s="214">
        <f t="shared" si="805"/>
        <v>17949.580000000002</v>
      </c>
      <c r="M7989" s="213">
        <f t="shared" si="806"/>
        <v>26108.48</v>
      </c>
      <c r="N7989" s="213">
        <f t="shared" si="807"/>
        <v>29372.039999999997</v>
      </c>
      <c r="O7989" s="242">
        <f t="shared" si="808"/>
        <v>0.5152999999999156</v>
      </c>
      <c r="P7989" s="242"/>
      <c r="Q7989" s="179"/>
      <c r="R7989" s="179"/>
      <c r="S7989" s="179"/>
      <c r="T7989" s="179"/>
      <c r="U7989" s="179"/>
      <c r="V7989" s="179"/>
      <c r="W7989" s="179"/>
      <c r="X7989" s="179"/>
      <c r="Y7989" s="179"/>
      <c r="Z7989" s="179"/>
      <c r="AA7989" s="222"/>
      <c r="AB7989" s="222"/>
      <c r="AC7989" s="222"/>
      <c r="AD7989" s="179"/>
      <c r="AE7989" s="179"/>
      <c r="AF7989" s="179"/>
      <c r="AG7989" s="179"/>
      <c r="AH7989" s="179"/>
      <c r="AI7989" s="179"/>
      <c r="AJ7989" s="179"/>
    </row>
    <row r="7990" spans="2:36" x14ac:dyDescent="0.3">
      <c r="B7990" s="224">
        <v>806700</v>
      </c>
      <c r="C7990" s="209">
        <v>344707</v>
      </c>
      <c r="D7990" s="206">
        <f t="shared" si="809"/>
        <v>0.42730507003842816</v>
      </c>
      <c r="E7990" s="208">
        <f t="shared" si="810"/>
        <v>0.45</v>
      </c>
      <c r="F7990" s="207">
        <v>18958.88</v>
      </c>
      <c r="G7990" s="207">
        <v>27576.560000000001</v>
      </c>
      <c r="H7990" s="207">
        <v>31023.63</v>
      </c>
      <c r="I7990" s="214">
        <f t="shared" si="811"/>
        <v>326401</v>
      </c>
      <c r="J7990" s="211">
        <f t="shared" si="803"/>
        <v>0.40461261931325154</v>
      </c>
      <c r="K7990" s="212">
        <f t="shared" si="804"/>
        <v>0.45</v>
      </c>
      <c r="L7990" s="214">
        <f t="shared" si="805"/>
        <v>17952.055</v>
      </c>
      <c r="M7990" s="213">
        <f t="shared" si="806"/>
        <v>26112.080000000002</v>
      </c>
      <c r="N7990" s="213">
        <f t="shared" si="807"/>
        <v>29376.09</v>
      </c>
      <c r="O7990" s="242">
        <f t="shared" si="808"/>
        <v>0.51520000000007715</v>
      </c>
      <c r="P7990" s="242"/>
      <c r="Q7990" s="179"/>
      <c r="R7990" s="179"/>
      <c r="S7990" s="179"/>
      <c r="T7990" s="179"/>
      <c r="U7990" s="179"/>
      <c r="V7990" s="179"/>
      <c r="W7990" s="179"/>
      <c r="X7990" s="179"/>
      <c r="Y7990" s="179"/>
      <c r="Z7990" s="179"/>
      <c r="AA7990" s="222"/>
      <c r="AB7990" s="222"/>
      <c r="AC7990" s="222"/>
      <c r="AD7990" s="179"/>
      <c r="AE7990" s="179"/>
      <c r="AF7990" s="179"/>
      <c r="AG7990" s="179"/>
      <c r="AH7990" s="179"/>
      <c r="AI7990" s="179"/>
      <c r="AJ7990" s="179"/>
    </row>
    <row r="7991" spans="2:36" x14ac:dyDescent="0.3">
      <c r="B7991" s="224">
        <v>806800</v>
      </c>
      <c r="C7991" s="209">
        <v>344752</v>
      </c>
      <c r="D7991" s="206">
        <f t="shared" si="809"/>
        <v>0.42730788299454636</v>
      </c>
      <c r="E7991" s="208">
        <f t="shared" si="810"/>
        <v>0.45</v>
      </c>
      <c r="F7991" s="207">
        <v>18961.36</v>
      </c>
      <c r="G7991" s="207">
        <v>27580.16</v>
      </c>
      <c r="H7991" s="207">
        <v>31027.68</v>
      </c>
      <c r="I7991" s="214">
        <f t="shared" si="811"/>
        <v>326446</v>
      </c>
      <c r="J7991" s="211">
        <f t="shared" si="803"/>
        <v>0.40461824491819531</v>
      </c>
      <c r="K7991" s="212">
        <f t="shared" si="804"/>
        <v>0.45</v>
      </c>
      <c r="L7991" s="214">
        <f t="shared" si="805"/>
        <v>17954.53</v>
      </c>
      <c r="M7991" s="213">
        <f t="shared" si="806"/>
        <v>26115.68</v>
      </c>
      <c r="N7991" s="213">
        <f t="shared" si="807"/>
        <v>29380.14</v>
      </c>
      <c r="O7991" s="242">
        <f t="shared" si="808"/>
        <v>0.51529999999977005</v>
      </c>
      <c r="P7991" s="242"/>
      <c r="Q7991" s="179"/>
      <c r="R7991" s="179"/>
      <c r="S7991" s="179"/>
      <c r="T7991" s="179"/>
      <c r="U7991" s="179"/>
      <c r="V7991" s="179"/>
      <c r="W7991" s="179"/>
      <c r="X7991" s="179"/>
      <c r="Y7991" s="179"/>
      <c r="Z7991" s="179"/>
      <c r="AA7991" s="222"/>
      <c r="AB7991" s="222"/>
      <c r="AC7991" s="222"/>
      <c r="AD7991" s="179"/>
      <c r="AE7991" s="179"/>
      <c r="AF7991" s="179"/>
      <c r="AG7991" s="179"/>
      <c r="AH7991" s="179"/>
      <c r="AI7991" s="179"/>
      <c r="AJ7991" s="179"/>
    </row>
    <row r="7992" spans="2:36" x14ac:dyDescent="0.3">
      <c r="B7992" s="224">
        <v>806900</v>
      </c>
      <c r="C7992" s="209">
        <v>344797</v>
      </c>
      <c r="D7992" s="206">
        <f t="shared" si="809"/>
        <v>0.42731069525343907</v>
      </c>
      <c r="E7992" s="208">
        <f t="shared" si="810"/>
        <v>0.45</v>
      </c>
      <c r="F7992" s="207">
        <v>18963.830000000002</v>
      </c>
      <c r="G7992" s="207">
        <v>27583.759999999998</v>
      </c>
      <c r="H7992" s="207">
        <v>31031.73</v>
      </c>
      <c r="I7992" s="214">
        <f t="shared" si="811"/>
        <v>326491</v>
      </c>
      <c r="J7992" s="211">
        <f t="shared" si="803"/>
        <v>0.40462386912876441</v>
      </c>
      <c r="K7992" s="212">
        <f t="shared" si="804"/>
        <v>0.45</v>
      </c>
      <c r="L7992" s="214">
        <f t="shared" si="805"/>
        <v>17957.005000000001</v>
      </c>
      <c r="M7992" s="213">
        <f t="shared" si="806"/>
        <v>26119.279999999999</v>
      </c>
      <c r="N7992" s="213">
        <f t="shared" si="807"/>
        <v>29384.19</v>
      </c>
      <c r="O7992" s="242">
        <f t="shared" si="808"/>
        <v>0.51519999999996802</v>
      </c>
      <c r="P7992" s="242"/>
      <c r="Q7992" s="179"/>
      <c r="R7992" s="179"/>
      <c r="S7992" s="179"/>
      <c r="T7992" s="179"/>
      <c r="U7992" s="179"/>
      <c r="V7992" s="179"/>
      <c r="W7992" s="179"/>
      <c r="X7992" s="179"/>
      <c r="Y7992" s="179"/>
      <c r="Z7992" s="179"/>
      <c r="AA7992" s="222"/>
      <c r="AB7992" s="222"/>
      <c r="AC7992" s="222"/>
      <c r="AD7992" s="179"/>
      <c r="AE7992" s="179"/>
      <c r="AF7992" s="179"/>
      <c r="AG7992" s="179"/>
      <c r="AH7992" s="179"/>
      <c r="AI7992" s="179"/>
      <c r="AJ7992" s="179"/>
    </row>
    <row r="7993" spans="2:36" x14ac:dyDescent="0.3">
      <c r="B7993" s="224">
        <v>807000</v>
      </c>
      <c r="C7993" s="209">
        <v>344842</v>
      </c>
      <c r="D7993" s="206">
        <f t="shared" si="809"/>
        <v>0.42731350681536556</v>
      </c>
      <c r="E7993" s="208">
        <f t="shared" si="810"/>
        <v>0.45</v>
      </c>
      <c r="F7993" s="207">
        <v>18966.310000000001</v>
      </c>
      <c r="G7993" s="207">
        <v>27587.360000000001</v>
      </c>
      <c r="H7993" s="207">
        <v>31035.78</v>
      </c>
      <c r="I7993" s="214">
        <f t="shared" si="811"/>
        <v>326536</v>
      </c>
      <c r="J7993" s="211">
        <f t="shared" si="803"/>
        <v>0.40462949194547709</v>
      </c>
      <c r="K7993" s="212">
        <f t="shared" si="804"/>
        <v>0.45</v>
      </c>
      <c r="L7993" s="214">
        <f t="shared" si="805"/>
        <v>17959.48</v>
      </c>
      <c r="M7993" s="213">
        <f t="shared" si="806"/>
        <v>26122.880000000001</v>
      </c>
      <c r="N7993" s="213">
        <f t="shared" si="807"/>
        <v>29388.239999999998</v>
      </c>
      <c r="O7993" s="242">
        <f t="shared" si="808"/>
        <v>0.51529999999966092</v>
      </c>
      <c r="P7993" s="242"/>
      <c r="Q7993" s="179"/>
      <c r="R7993" s="179"/>
      <c r="S7993" s="179"/>
      <c r="T7993" s="179"/>
      <c r="U7993" s="179"/>
      <c r="V7993" s="179"/>
      <c r="W7993" s="179"/>
      <c r="X7993" s="179"/>
      <c r="Y7993" s="179"/>
      <c r="Z7993" s="179"/>
      <c r="AA7993" s="222"/>
      <c r="AB7993" s="222"/>
      <c r="AC7993" s="222"/>
      <c r="AD7993" s="179"/>
      <c r="AE7993" s="179"/>
      <c r="AF7993" s="179"/>
      <c r="AG7993" s="179"/>
      <c r="AH7993" s="179"/>
      <c r="AI7993" s="179"/>
      <c r="AJ7993" s="179"/>
    </row>
    <row r="7994" spans="2:36" x14ac:dyDescent="0.3">
      <c r="B7994" s="224">
        <v>807100</v>
      </c>
      <c r="C7994" s="209">
        <v>344887</v>
      </c>
      <c r="D7994" s="206">
        <f t="shared" si="809"/>
        <v>0.42731631768058481</v>
      </c>
      <c r="E7994" s="208">
        <f t="shared" si="810"/>
        <v>0.45</v>
      </c>
      <c r="F7994" s="207">
        <v>18968.78</v>
      </c>
      <c r="G7994" s="207">
        <v>27590.959999999999</v>
      </c>
      <c r="H7994" s="207">
        <v>31039.83</v>
      </c>
      <c r="I7994" s="214">
        <f t="shared" si="811"/>
        <v>326581</v>
      </c>
      <c r="J7994" s="211">
        <f t="shared" si="803"/>
        <v>0.40463511336885144</v>
      </c>
      <c r="K7994" s="212">
        <f t="shared" si="804"/>
        <v>0.45</v>
      </c>
      <c r="L7994" s="214">
        <f t="shared" si="805"/>
        <v>17961.955000000002</v>
      </c>
      <c r="M7994" s="213">
        <f t="shared" si="806"/>
        <v>26126.48</v>
      </c>
      <c r="N7994" s="213">
        <f t="shared" si="807"/>
        <v>29392.289999999997</v>
      </c>
      <c r="O7994" s="242">
        <f t="shared" si="808"/>
        <v>0.51520000000044097</v>
      </c>
      <c r="P7994" s="242"/>
      <c r="Q7994" s="179"/>
      <c r="R7994" s="179"/>
      <c r="S7994" s="179"/>
      <c r="T7994" s="179"/>
      <c r="U7994" s="179"/>
      <c r="V7994" s="179"/>
      <c r="W7994" s="179"/>
      <c r="X7994" s="179"/>
      <c r="Y7994" s="179"/>
      <c r="Z7994" s="179"/>
      <c r="AA7994" s="222"/>
      <c r="AB7994" s="222"/>
      <c r="AC7994" s="222"/>
      <c r="AD7994" s="179"/>
      <c r="AE7994" s="179"/>
      <c r="AF7994" s="179"/>
      <c r="AG7994" s="179"/>
      <c r="AH7994" s="179"/>
      <c r="AI7994" s="179"/>
      <c r="AJ7994" s="179"/>
    </row>
    <row r="7995" spans="2:36" x14ac:dyDescent="0.3">
      <c r="B7995" s="224">
        <v>807200</v>
      </c>
      <c r="C7995" s="209">
        <v>344932</v>
      </c>
      <c r="D7995" s="206">
        <f t="shared" si="809"/>
        <v>0.42731912784935577</v>
      </c>
      <c r="E7995" s="208">
        <f t="shared" si="810"/>
        <v>0.45</v>
      </c>
      <c r="F7995" s="207">
        <v>18971.259999999998</v>
      </c>
      <c r="G7995" s="207">
        <v>27594.560000000001</v>
      </c>
      <c r="H7995" s="207">
        <v>31043.88</v>
      </c>
      <c r="I7995" s="214">
        <f t="shared" si="811"/>
        <v>326626</v>
      </c>
      <c r="J7995" s="211">
        <f t="shared" ref="J7995:J8058" si="812">I7995/$B7995</f>
        <v>0.40464073339940537</v>
      </c>
      <c r="K7995" s="212">
        <f t="shared" ref="K7995:K8058" si="813">(I7995-I7994)/($B7995-$B7994)</f>
        <v>0.45</v>
      </c>
      <c r="L7995" s="214">
        <f t="shared" si="805"/>
        <v>17964.43</v>
      </c>
      <c r="M7995" s="213">
        <f t="shared" si="806"/>
        <v>26130.080000000002</v>
      </c>
      <c r="N7995" s="213">
        <f t="shared" si="807"/>
        <v>29396.34</v>
      </c>
      <c r="O7995" s="242">
        <f t="shared" si="808"/>
        <v>0.51530000000013387</v>
      </c>
      <c r="P7995" s="242"/>
      <c r="Q7995" s="179"/>
      <c r="R7995" s="179"/>
      <c r="S7995" s="179"/>
      <c r="T7995" s="179"/>
      <c r="U7995" s="179"/>
      <c r="V7995" s="179"/>
      <c r="W7995" s="179"/>
      <c r="X7995" s="179"/>
      <c r="Y7995" s="179"/>
      <c r="Z7995" s="179"/>
      <c r="AA7995" s="222"/>
      <c r="AB7995" s="222"/>
      <c r="AC7995" s="222"/>
      <c r="AD7995" s="179"/>
      <c r="AE7995" s="179"/>
      <c r="AF7995" s="179"/>
      <c r="AG7995" s="179"/>
      <c r="AH7995" s="179"/>
      <c r="AI7995" s="179"/>
      <c r="AJ7995" s="179"/>
    </row>
    <row r="7996" spans="2:36" x14ac:dyDescent="0.3">
      <c r="B7996" s="224">
        <v>807300</v>
      </c>
      <c r="C7996" s="209">
        <v>344977</v>
      </c>
      <c r="D7996" s="206">
        <f t="shared" si="809"/>
        <v>0.4273219373219373</v>
      </c>
      <c r="E7996" s="208">
        <f t="shared" si="810"/>
        <v>0.45</v>
      </c>
      <c r="F7996" s="207">
        <v>18973.73</v>
      </c>
      <c r="G7996" s="207">
        <v>27598.16</v>
      </c>
      <c r="H7996" s="207">
        <v>31047.93</v>
      </c>
      <c r="I7996" s="214">
        <f t="shared" si="811"/>
        <v>326671</v>
      </c>
      <c r="J7996" s="211">
        <f t="shared" si="812"/>
        <v>0.40464635203765636</v>
      </c>
      <c r="K7996" s="212">
        <f t="shared" si="813"/>
        <v>0.45</v>
      </c>
      <c r="L7996" s="214">
        <f t="shared" si="805"/>
        <v>17966.904999999999</v>
      </c>
      <c r="M7996" s="213">
        <f t="shared" si="806"/>
        <v>26133.68</v>
      </c>
      <c r="N7996" s="213">
        <f t="shared" si="807"/>
        <v>29400.39</v>
      </c>
      <c r="O7996" s="242">
        <f t="shared" si="808"/>
        <v>0.51519999999974975</v>
      </c>
      <c r="P7996" s="242"/>
      <c r="Q7996" s="179"/>
      <c r="R7996" s="179"/>
      <c r="S7996" s="179"/>
      <c r="T7996" s="179"/>
      <c r="U7996" s="179"/>
      <c r="V7996" s="179"/>
      <c r="W7996" s="179"/>
      <c r="X7996" s="179"/>
      <c r="Y7996" s="179"/>
      <c r="Z7996" s="179"/>
      <c r="AA7996" s="222"/>
      <c r="AB7996" s="222"/>
      <c r="AC7996" s="222"/>
      <c r="AD7996" s="179"/>
      <c r="AE7996" s="179"/>
      <c r="AF7996" s="179"/>
      <c r="AG7996" s="179"/>
      <c r="AH7996" s="179"/>
      <c r="AI7996" s="179"/>
      <c r="AJ7996" s="179"/>
    </row>
    <row r="7997" spans="2:36" x14ac:dyDescent="0.3">
      <c r="B7997" s="224">
        <v>807400</v>
      </c>
      <c r="C7997" s="209">
        <v>345022</v>
      </c>
      <c r="D7997" s="206">
        <f t="shared" si="809"/>
        <v>0.42732474609858806</v>
      </c>
      <c r="E7997" s="208">
        <f t="shared" si="810"/>
        <v>0.45</v>
      </c>
      <c r="F7997" s="207">
        <v>18976.21</v>
      </c>
      <c r="G7997" s="207">
        <v>27601.759999999998</v>
      </c>
      <c r="H7997" s="207">
        <v>31051.98</v>
      </c>
      <c r="I7997" s="214">
        <f t="shared" si="811"/>
        <v>326716</v>
      </c>
      <c r="J7997" s="211">
        <f t="shared" si="812"/>
        <v>0.40465196928412189</v>
      </c>
      <c r="K7997" s="212">
        <f t="shared" si="813"/>
        <v>0.45</v>
      </c>
      <c r="L7997" s="214">
        <f t="shared" si="805"/>
        <v>17969.38</v>
      </c>
      <c r="M7997" s="213">
        <f t="shared" si="806"/>
        <v>26137.279999999999</v>
      </c>
      <c r="N7997" s="213">
        <f t="shared" si="807"/>
        <v>29404.44</v>
      </c>
      <c r="O7997" s="242">
        <f t="shared" si="808"/>
        <v>0.51530000000002474</v>
      </c>
      <c r="P7997" s="242"/>
      <c r="Q7997" s="179"/>
      <c r="R7997" s="179"/>
      <c r="S7997" s="179"/>
      <c r="T7997" s="179"/>
      <c r="U7997" s="179"/>
      <c r="V7997" s="179"/>
      <c r="W7997" s="179"/>
      <c r="X7997" s="179"/>
      <c r="Y7997" s="179"/>
      <c r="Z7997" s="179"/>
      <c r="AA7997" s="222"/>
      <c r="AB7997" s="222"/>
      <c r="AC7997" s="222"/>
      <c r="AD7997" s="179"/>
      <c r="AE7997" s="179"/>
      <c r="AF7997" s="179"/>
      <c r="AG7997" s="179"/>
      <c r="AH7997" s="179"/>
      <c r="AI7997" s="179"/>
      <c r="AJ7997" s="179"/>
    </row>
    <row r="7998" spans="2:36" x14ac:dyDescent="0.3">
      <c r="B7998" s="224">
        <v>807500</v>
      </c>
      <c r="C7998" s="209">
        <v>345067</v>
      </c>
      <c r="D7998" s="206">
        <f t="shared" si="809"/>
        <v>0.42732755417956658</v>
      </c>
      <c r="E7998" s="208">
        <f t="shared" si="810"/>
        <v>0.45</v>
      </c>
      <c r="F7998" s="207">
        <v>18978.68</v>
      </c>
      <c r="G7998" s="207">
        <v>27605.360000000001</v>
      </c>
      <c r="H7998" s="207">
        <v>31056.03</v>
      </c>
      <c r="I7998" s="214">
        <f t="shared" si="811"/>
        <v>326761</v>
      </c>
      <c r="J7998" s="211">
        <f t="shared" si="812"/>
        <v>0.40465758513931888</v>
      </c>
      <c r="K7998" s="212">
        <f t="shared" si="813"/>
        <v>0.45</v>
      </c>
      <c r="L7998" s="214">
        <f t="shared" ref="L7998:L8061" si="814">I7998*5.5%</f>
        <v>17971.855</v>
      </c>
      <c r="M7998" s="213">
        <f t="shared" ref="M7998:M8061" si="815">I7998*8%</f>
        <v>26140.880000000001</v>
      </c>
      <c r="N7998" s="213">
        <f t="shared" ref="N7998:N8061" si="816">I7998*9%</f>
        <v>29408.489999999998</v>
      </c>
      <c r="O7998" s="242">
        <f t="shared" si="808"/>
        <v>0.51519999999964061</v>
      </c>
      <c r="P7998" s="242"/>
      <c r="Q7998" s="179"/>
      <c r="R7998" s="179"/>
      <c r="S7998" s="179"/>
      <c r="T7998" s="179"/>
      <c r="U7998" s="179"/>
      <c r="V7998" s="179"/>
      <c r="W7998" s="179"/>
      <c r="X7998" s="179"/>
      <c r="Y7998" s="179"/>
      <c r="Z7998" s="179"/>
      <c r="AA7998" s="222"/>
      <c r="AB7998" s="222"/>
      <c r="AC7998" s="222"/>
      <c r="AD7998" s="179"/>
      <c r="AE7998" s="179"/>
      <c r="AF7998" s="179"/>
      <c r="AG7998" s="179"/>
      <c r="AH7998" s="179"/>
      <c r="AI7998" s="179"/>
      <c r="AJ7998" s="179"/>
    </row>
    <row r="7999" spans="2:36" x14ac:dyDescent="0.3">
      <c r="B7999" s="224">
        <v>807600</v>
      </c>
      <c r="C7999" s="209">
        <v>345112</v>
      </c>
      <c r="D7999" s="206">
        <f t="shared" si="809"/>
        <v>0.42733036156513127</v>
      </c>
      <c r="E7999" s="208">
        <f t="shared" si="810"/>
        <v>0.45</v>
      </c>
      <c r="F7999" s="207">
        <v>18981.16</v>
      </c>
      <c r="G7999" s="207">
        <v>27608.959999999999</v>
      </c>
      <c r="H7999" s="207">
        <v>31060.080000000002</v>
      </c>
      <c r="I7999" s="214">
        <f t="shared" si="811"/>
        <v>326806</v>
      </c>
      <c r="J7999" s="211">
        <f t="shared" si="812"/>
        <v>0.40466319960376423</v>
      </c>
      <c r="K7999" s="212">
        <f t="shared" si="813"/>
        <v>0.45</v>
      </c>
      <c r="L7999" s="214">
        <f t="shared" si="814"/>
        <v>17974.330000000002</v>
      </c>
      <c r="M7999" s="213">
        <f t="shared" si="815"/>
        <v>26144.48</v>
      </c>
      <c r="N7999" s="213">
        <f t="shared" si="816"/>
        <v>29412.539999999997</v>
      </c>
      <c r="O7999" s="242">
        <f t="shared" si="808"/>
        <v>0.5152999999999156</v>
      </c>
      <c r="P7999" s="242"/>
      <c r="Q7999" s="179"/>
      <c r="R7999" s="179"/>
      <c r="S7999" s="179"/>
      <c r="T7999" s="179"/>
      <c r="U7999" s="179"/>
      <c r="V7999" s="179"/>
      <c r="W7999" s="179"/>
      <c r="X7999" s="179"/>
      <c r="Y7999" s="179"/>
      <c r="Z7999" s="179"/>
      <c r="AA7999" s="222"/>
      <c r="AB7999" s="222"/>
      <c r="AC7999" s="222"/>
      <c r="AD7999" s="179"/>
      <c r="AE7999" s="179"/>
      <c r="AF7999" s="179"/>
      <c r="AG7999" s="179"/>
      <c r="AH7999" s="179"/>
      <c r="AI7999" s="179"/>
      <c r="AJ7999" s="179"/>
    </row>
    <row r="8000" spans="2:36" x14ac:dyDescent="0.3">
      <c r="B8000" s="224">
        <v>807700</v>
      </c>
      <c r="C8000" s="209">
        <v>345157</v>
      </c>
      <c r="D8000" s="206">
        <f t="shared" si="809"/>
        <v>0.42733316825554041</v>
      </c>
      <c r="E8000" s="208">
        <f t="shared" si="810"/>
        <v>0.45</v>
      </c>
      <c r="F8000" s="207">
        <v>18983.63</v>
      </c>
      <c r="G8000" s="207">
        <v>27612.560000000001</v>
      </c>
      <c r="H8000" s="207">
        <v>31064.13</v>
      </c>
      <c r="I8000" s="214">
        <f t="shared" si="811"/>
        <v>326851</v>
      </c>
      <c r="J8000" s="211">
        <f t="shared" si="812"/>
        <v>0.4046688126779745</v>
      </c>
      <c r="K8000" s="212">
        <f t="shared" si="813"/>
        <v>0.45</v>
      </c>
      <c r="L8000" s="214">
        <f t="shared" si="814"/>
        <v>17976.805</v>
      </c>
      <c r="M8000" s="213">
        <f t="shared" si="815"/>
        <v>26148.080000000002</v>
      </c>
      <c r="N8000" s="213">
        <f t="shared" si="816"/>
        <v>29416.59</v>
      </c>
      <c r="O8000" s="242">
        <f t="shared" si="808"/>
        <v>0.51520000000007715</v>
      </c>
      <c r="P8000" s="242"/>
      <c r="Q8000" s="179"/>
      <c r="R8000" s="179"/>
      <c r="S8000" s="179"/>
      <c r="T8000" s="179"/>
      <c r="U8000" s="179"/>
      <c r="V8000" s="179"/>
      <c r="W8000" s="179"/>
      <c r="X8000" s="179"/>
      <c r="Y8000" s="179"/>
      <c r="Z8000" s="179"/>
      <c r="AA8000" s="222"/>
      <c r="AB8000" s="222"/>
      <c r="AC8000" s="222"/>
      <c r="AD8000" s="179"/>
      <c r="AE8000" s="179"/>
      <c r="AF8000" s="179"/>
      <c r="AG8000" s="179"/>
      <c r="AH8000" s="179"/>
      <c r="AI8000" s="179"/>
      <c r="AJ8000" s="179"/>
    </row>
    <row r="8001" spans="2:36" x14ac:dyDescent="0.3">
      <c r="B8001" s="224">
        <v>807800</v>
      </c>
      <c r="C8001" s="209">
        <v>345202</v>
      </c>
      <c r="D8001" s="206">
        <f t="shared" si="809"/>
        <v>0.42733597425105224</v>
      </c>
      <c r="E8001" s="208">
        <f t="shared" si="810"/>
        <v>0.45</v>
      </c>
      <c r="F8001" s="207">
        <v>18986.11</v>
      </c>
      <c r="G8001" s="207">
        <v>27616.16</v>
      </c>
      <c r="H8001" s="207">
        <v>31068.18</v>
      </c>
      <c r="I8001" s="214">
        <f t="shared" si="811"/>
        <v>326896</v>
      </c>
      <c r="J8001" s="211">
        <f t="shared" si="812"/>
        <v>0.40467442436246598</v>
      </c>
      <c r="K8001" s="212">
        <f t="shared" si="813"/>
        <v>0.45</v>
      </c>
      <c r="L8001" s="214">
        <f t="shared" si="814"/>
        <v>17979.28</v>
      </c>
      <c r="M8001" s="213">
        <f t="shared" si="815"/>
        <v>26151.68</v>
      </c>
      <c r="N8001" s="213">
        <f t="shared" si="816"/>
        <v>29420.639999999999</v>
      </c>
      <c r="O8001" s="242">
        <f t="shared" si="808"/>
        <v>0.51529999999977005</v>
      </c>
      <c r="P8001" s="242"/>
      <c r="Q8001" s="179"/>
      <c r="R8001" s="179"/>
      <c r="S8001" s="179"/>
      <c r="T8001" s="179"/>
      <c r="U8001" s="179"/>
      <c r="V8001" s="179"/>
      <c r="W8001" s="179"/>
      <c r="X8001" s="179"/>
      <c r="Y8001" s="179"/>
      <c r="Z8001" s="179"/>
      <c r="AA8001" s="222"/>
      <c r="AB8001" s="222"/>
      <c r="AC8001" s="222"/>
      <c r="AD8001" s="179"/>
      <c r="AE8001" s="179"/>
      <c r="AF8001" s="179"/>
      <c r="AG8001" s="179"/>
      <c r="AH8001" s="179"/>
      <c r="AI8001" s="179"/>
      <c r="AJ8001" s="179"/>
    </row>
    <row r="8002" spans="2:36" x14ac:dyDescent="0.3">
      <c r="B8002" s="224">
        <v>807900</v>
      </c>
      <c r="C8002" s="209">
        <v>345247</v>
      </c>
      <c r="D8002" s="206">
        <f t="shared" si="809"/>
        <v>0.42733877955192473</v>
      </c>
      <c r="E8002" s="208">
        <f t="shared" si="810"/>
        <v>0.45</v>
      </c>
      <c r="F8002" s="207">
        <v>18988.580000000002</v>
      </c>
      <c r="G8002" s="207">
        <v>27619.759999999998</v>
      </c>
      <c r="H8002" s="207">
        <v>31072.23</v>
      </c>
      <c r="I8002" s="214">
        <f t="shared" si="811"/>
        <v>326941</v>
      </c>
      <c r="J8002" s="211">
        <f t="shared" si="812"/>
        <v>0.40468003465775465</v>
      </c>
      <c r="K8002" s="212">
        <f t="shared" si="813"/>
        <v>0.45</v>
      </c>
      <c r="L8002" s="214">
        <f t="shared" si="814"/>
        <v>17981.755000000001</v>
      </c>
      <c r="M8002" s="213">
        <f t="shared" si="815"/>
        <v>26155.279999999999</v>
      </c>
      <c r="N8002" s="213">
        <f t="shared" si="816"/>
        <v>29424.69</v>
      </c>
      <c r="O8002" s="242">
        <f t="shared" si="808"/>
        <v>0.51519999999996802</v>
      </c>
      <c r="P8002" s="242"/>
      <c r="Q8002" s="179"/>
      <c r="R8002" s="179"/>
      <c r="S8002" s="179"/>
      <c r="T8002" s="179"/>
      <c r="U8002" s="179"/>
      <c r="V8002" s="179"/>
      <c r="W8002" s="179"/>
      <c r="X8002" s="179"/>
      <c r="Y8002" s="179"/>
      <c r="Z8002" s="179"/>
      <c r="AA8002" s="222"/>
      <c r="AB8002" s="222"/>
      <c r="AC8002" s="222"/>
      <c r="AD8002" s="179"/>
      <c r="AE8002" s="179"/>
      <c r="AF8002" s="179"/>
      <c r="AG8002" s="179"/>
      <c r="AH8002" s="179"/>
      <c r="AI8002" s="179"/>
      <c r="AJ8002" s="179"/>
    </row>
    <row r="8003" spans="2:36" x14ac:dyDescent="0.3">
      <c r="B8003" s="224">
        <v>808000</v>
      </c>
      <c r="C8003" s="209">
        <v>345292</v>
      </c>
      <c r="D8003" s="206">
        <f t="shared" si="809"/>
        <v>0.42734158415841583</v>
      </c>
      <c r="E8003" s="208">
        <f t="shared" si="810"/>
        <v>0.45</v>
      </c>
      <c r="F8003" s="207">
        <v>18991.060000000001</v>
      </c>
      <c r="G8003" s="207">
        <v>27623.360000000001</v>
      </c>
      <c r="H8003" s="207">
        <v>31076.28</v>
      </c>
      <c r="I8003" s="214">
        <f t="shared" si="811"/>
        <v>326986</v>
      </c>
      <c r="J8003" s="211">
        <f t="shared" si="812"/>
        <v>0.40468564356435643</v>
      </c>
      <c r="K8003" s="212">
        <f t="shared" si="813"/>
        <v>0.45</v>
      </c>
      <c r="L8003" s="214">
        <f t="shared" si="814"/>
        <v>17984.23</v>
      </c>
      <c r="M8003" s="213">
        <f t="shared" si="815"/>
        <v>26158.880000000001</v>
      </c>
      <c r="N8003" s="213">
        <f t="shared" si="816"/>
        <v>29428.739999999998</v>
      </c>
      <c r="O8003" s="242">
        <f t="shared" si="808"/>
        <v>0.51529999999966092</v>
      </c>
      <c r="P8003" s="242"/>
      <c r="Q8003" s="179"/>
      <c r="R8003" s="179"/>
      <c r="S8003" s="179"/>
      <c r="T8003" s="179"/>
      <c r="U8003" s="179"/>
      <c r="V8003" s="179"/>
      <c r="W8003" s="179"/>
      <c r="X8003" s="179"/>
      <c r="Y8003" s="179"/>
      <c r="Z8003" s="179"/>
      <c r="AA8003" s="222"/>
      <c r="AB8003" s="222"/>
      <c r="AC8003" s="222"/>
      <c r="AD8003" s="179"/>
      <c r="AE8003" s="179"/>
      <c r="AF8003" s="179"/>
      <c r="AG8003" s="179"/>
      <c r="AH8003" s="179"/>
      <c r="AI8003" s="179"/>
      <c r="AJ8003" s="179"/>
    </row>
    <row r="8004" spans="2:36" x14ac:dyDescent="0.3">
      <c r="B8004" s="224">
        <v>808100</v>
      </c>
      <c r="C8004" s="209">
        <v>345337</v>
      </c>
      <c r="D8004" s="206">
        <f t="shared" si="809"/>
        <v>0.42734438807078334</v>
      </c>
      <c r="E8004" s="208">
        <f t="shared" si="810"/>
        <v>0.45</v>
      </c>
      <c r="F8004" s="207">
        <v>18993.53</v>
      </c>
      <c r="G8004" s="207">
        <v>27626.959999999999</v>
      </c>
      <c r="H8004" s="207">
        <v>31080.33</v>
      </c>
      <c r="I8004" s="214">
        <f t="shared" si="811"/>
        <v>327031</v>
      </c>
      <c r="J8004" s="211">
        <f t="shared" si="812"/>
        <v>0.40469125108278681</v>
      </c>
      <c r="K8004" s="212">
        <f t="shared" si="813"/>
        <v>0.45</v>
      </c>
      <c r="L8004" s="214">
        <f t="shared" si="814"/>
        <v>17986.705000000002</v>
      </c>
      <c r="M8004" s="213">
        <f t="shared" si="815"/>
        <v>26162.48</v>
      </c>
      <c r="N8004" s="213">
        <f t="shared" si="816"/>
        <v>29432.789999999997</v>
      </c>
      <c r="O8004" s="242">
        <f t="shared" si="808"/>
        <v>0.51520000000044097</v>
      </c>
      <c r="P8004" s="242"/>
      <c r="Q8004" s="179"/>
      <c r="R8004" s="179"/>
      <c r="S8004" s="179"/>
      <c r="T8004" s="179"/>
      <c r="U8004" s="179"/>
      <c r="V8004" s="179"/>
      <c r="W8004" s="179"/>
      <c r="X8004" s="179"/>
      <c r="Y8004" s="179"/>
      <c r="Z8004" s="179"/>
      <c r="AA8004" s="222"/>
      <c r="AB8004" s="222"/>
      <c r="AC8004" s="222"/>
      <c r="AD8004" s="179"/>
      <c r="AE8004" s="179"/>
      <c r="AF8004" s="179"/>
      <c r="AG8004" s="179"/>
      <c r="AH8004" s="179"/>
      <c r="AI8004" s="179"/>
      <c r="AJ8004" s="179"/>
    </row>
    <row r="8005" spans="2:36" x14ac:dyDescent="0.3">
      <c r="B8005" s="224">
        <v>808200</v>
      </c>
      <c r="C8005" s="209">
        <v>345382</v>
      </c>
      <c r="D8005" s="206">
        <f t="shared" si="809"/>
        <v>0.42734719128928483</v>
      </c>
      <c r="E8005" s="208">
        <f t="shared" si="810"/>
        <v>0.45</v>
      </c>
      <c r="F8005" s="207">
        <v>18996.009999999998</v>
      </c>
      <c r="G8005" s="207">
        <v>27630.560000000001</v>
      </c>
      <c r="H8005" s="207">
        <v>31084.38</v>
      </c>
      <c r="I8005" s="214">
        <f t="shared" si="811"/>
        <v>327076</v>
      </c>
      <c r="J8005" s="211">
        <f t="shared" si="812"/>
        <v>0.40469685721356102</v>
      </c>
      <c r="K8005" s="212">
        <f t="shared" si="813"/>
        <v>0.45</v>
      </c>
      <c r="L8005" s="214">
        <f t="shared" si="814"/>
        <v>17989.18</v>
      </c>
      <c r="M8005" s="213">
        <f t="shared" si="815"/>
        <v>26166.080000000002</v>
      </c>
      <c r="N8005" s="213">
        <f t="shared" si="816"/>
        <v>29436.84</v>
      </c>
      <c r="O8005" s="242">
        <f t="shared" ref="O8005:O8068" si="817">(C8005+F8005+H8005-C8004-F8004-H8004)/100</f>
        <v>0.51530000000013387</v>
      </c>
      <c r="P8005" s="242"/>
      <c r="Q8005" s="179"/>
      <c r="R8005" s="179"/>
      <c r="S8005" s="179"/>
      <c r="T8005" s="179"/>
      <c r="U8005" s="179"/>
      <c r="V8005" s="179"/>
      <c r="W8005" s="179"/>
      <c r="X8005" s="179"/>
      <c r="Y8005" s="179"/>
      <c r="Z8005" s="179"/>
      <c r="AA8005" s="222"/>
      <c r="AB8005" s="222"/>
      <c r="AC8005" s="222"/>
      <c r="AD8005" s="179"/>
      <c r="AE8005" s="179"/>
      <c r="AF8005" s="179"/>
      <c r="AG8005" s="179"/>
      <c r="AH8005" s="179"/>
      <c r="AI8005" s="179"/>
      <c r="AJ8005" s="179"/>
    </row>
    <row r="8006" spans="2:36" x14ac:dyDescent="0.3">
      <c r="B8006" s="224">
        <v>808300</v>
      </c>
      <c r="C8006" s="209">
        <v>345427</v>
      </c>
      <c r="D8006" s="206">
        <f t="shared" si="809"/>
        <v>0.42734999381417793</v>
      </c>
      <c r="E8006" s="208">
        <f t="shared" si="810"/>
        <v>0.45</v>
      </c>
      <c r="F8006" s="207">
        <v>18998.48</v>
      </c>
      <c r="G8006" s="207">
        <v>27634.16</v>
      </c>
      <c r="H8006" s="207">
        <v>31088.43</v>
      </c>
      <c r="I8006" s="214">
        <f t="shared" si="811"/>
        <v>327121</v>
      </c>
      <c r="J8006" s="211">
        <f t="shared" si="812"/>
        <v>0.40470246195719412</v>
      </c>
      <c r="K8006" s="212">
        <f t="shared" si="813"/>
        <v>0.45</v>
      </c>
      <c r="L8006" s="214">
        <f t="shared" si="814"/>
        <v>17991.654999999999</v>
      </c>
      <c r="M8006" s="213">
        <f t="shared" si="815"/>
        <v>26169.68</v>
      </c>
      <c r="N8006" s="213">
        <f t="shared" si="816"/>
        <v>29440.89</v>
      </c>
      <c r="O8006" s="242">
        <f t="shared" si="817"/>
        <v>0.51519999999974975</v>
      </c>
      <c r="P8006" s="242"/>
      <c r="Q8006" s="179"/>
      <c r="R8006" s="179"/>
      <c r="S8006" s="179"/>
      <c r="T8006" s="179"/>
      <c r="U8006" s="179"/>
      <c r="V8006" s="179"/>
      <c r="W8006" s="179"/>
      <c r="X8006" s="179"/>
      <c r="Y8006" s="179"/>
      <c r="Z8006" s="179"/>
      <c r="AA8006" s="222"/>
      <c r="AB8006" s="222"/>
      <c r="AC8006" s="222"/>
      <c r="AD8006" s="179"/>
      <c r="AE8006" s="179"/>
      <c r="AF8006" s="179"/>
      <c r="AG8006" s="179"/>
      <c r="AH8006" s="179"/>
      <c r="AI8006" s="179"/>
      <c r="AJ8006" s="179"/>
    </row>
    <row r="8007" spans="2:36" x14ac:dyDescent="0.3">
      <c r="B8007" s="224">
        <v>808400</v>
      </c>
      <c r="C8007" s="209">
        <v>345472</v>
      </c>
      <c r="D8007" s="206">
        <f t="shared" si="809"/>
        <v>0.42735279564571993</v>
      </c>
      <c r="E8007" s="208">
        <f t="shared" si="810"/>
        <v>0.45</v>
      </c>
      <c r="F8007" s="207">
        <v>19000.96</v>
      </c>
      <c r="G8007" s="207">
        <v>27637.759999999998</v>
      </c>
      <c r="H8007" s="207">
        <v>31092.48</v>
      </c>
      <c r="I8007" s="214">
        <f t="shared" si="811"/>
        <v>327166</v>
      </c>
      <c r="J8007" s="211">
        <f t="shared" si="812"/>
        <v>0.40470806531420089</v>
      </c>
      <c r="K8007" s="212">
        <f t="shared" si="813"/>
        <v>0.45</v>
      </c>
      <c r="L8007" s="214">
        <f t="shared" si="814"/>
        <v>17994.13</v>
      </c>
      <c r="M8007" s="213">
        <f t="shared" si="815"/>
        <v>26173.279999999999</v>
      </c>
      <c r="N8007" s="213">
        <f t="shared" si="816"/>
        <v>29444.94</v>
      </c>
      <c r="O8007" s="242">
        <f t="shared" si="817"/>
        <v>0.51530000000002474</v>
      </c>
      <c r="P8007" s="242"/>
      <c r="Q8007" s="179"/>
      <c r="R8007" s="179"/>
      <c r="S8007" s="179"/>
      <c r="T8007" s="179"/>
      <c r="U8007" s="179"/>
      <c r="V8007" s="179"/>
      <c r="W8007" s="179"/>
      <c r="X8007" s="179"/>
      <c r="Y8007" s="179"/>
      <c r="Z8007" s="179"/>
      <c r="AA8007" s="222"/>
      <c r="AB8007" s="222"/>
      <c r="AC8007" s="222"/>
      <c r="AD8007" s="179"/>
      <c r="AE8007" s="179"/>
      <c r="AF8007" s="179"/>
      <c r="AG8007" s="179"/>
      <c r="AH8007" s="179"/>
      <c r="AI8007" s="179"/>
      <c r="AJ8007" s="179"/>
    </row>
    <row r="8008" spans="2:36" x14ac:dyDescent="0.3">
      <c r="B8008" s="224">
        <v>808500</v>
      </c>
      <c r="C8008" s="209">
        <v>345517</v>
      </c>
      <c r="D8008" s="206">
        <f t="shared" si="809"/>
        <v>0.42735559678416823</v>
      </c>
      <c r="E8008" s="208">
        <f t="shared" si="810"/>
        <v>0.45</v>
      </c>
      <c r="F8008" s="207">
        <v>19003.43</v>
      </c>
      <c r="G8008" s="207">
        <v>27641.360000000001</v>
      </c>
      <c r="H8008" s="207">
        <v>31096.53</v>
      </c>
      <c r="I8008" s="214">
        <f t="shared" si="811"/>
        <v>327211</v>
      </c>
      <c r="J8008" s="211">
        <f t="shared" si="812"/>
        <v>0.40471366728509583</v>
      </c>
      <c r="K8008" s="212">
        <f t="shared" si="813"/>
        <v>0.45</v>
      </c>
      <c r="L8008" s="214">
        <f t="shared" si="814"/>
        <v>17996.605</v>
      </c>
      <c r="M8008" s="213">
        <f t="shared" si="815"/>
        <v>26176.880000000001</v>
      </c>
      <c r="N8008" s="213">
        <f t="shared" si="816"/>
        <v>29448.989999999998</v>
      </c>
      <c r="O8008" s="242">
        <f t="shared" si="817"/>
        <v>0.51519999999964061</v>
      </c>
      <c r="P8008" s="242"/>
      <c r="Q8008" s="179"/>
      <c r="R8008" s="179"/>
      <c r="S8008" s="179"/>
      <c r="T8008" s="179"/>
      <c r="U8008" s="179"/>
      <c r="V8008" s="179"/>
      <c r="W8008" s="179"/>
      <c r="X8008" s="179"/>
      <c r="Y8008" s="179"/>
      <c r="Z8008" s="179"/>
      <c r="AA8008" s="222"/>
      <c r="AB8008" s="222"/>
      <c r="AC8008" s="222"/>
      <c r="AD8008" s="179"/>
      <c r="AE8008" s="179"/>
      <c r="AF8008" s="179"/>
      <c r="AG8008" s="179"/>
      <c r="AH8008" s="179"/>
      <c r="AI8008" s="179"/>
      <c r="AJ8008" s="179"/>
    </row>
    <row r="8009" spans="2:36" x14ac:dyDescent="0.3">
      <c r="B8009" s="224">
        <v>808600</v>
      </c>
      <c r="C8009" s="209">
        <v>345562</v>
      </c>
      <c r="D8009" s="206">
        <f t="shared" si="809"/>
        <v>0.42735839722977986</v>
      </c>
      <c r="E8009" s="208">
        <f t="shared" si="810"/>
        <v>0.45</v>
      </c>
      <c r="F8009" s="207">
        <v>19005.91</v>
      </c>
      <c r="G8009" s="207">
        <v>27644.959999999999</v>
      </c>
      <c r="H8009" s="207">
        <v>31100.58</v>
      </c>
      <c r="I8009" s="214">
        <f t="shared" si="811"/>
        <v>327256</v>
      </c>
      <c r="J8009" s="211">
        <f t="shared" si="812"/>
        <v>0.40471926787039325</v>
      </c>
      <c r="K8009" s="212">
        <f t="shared" si="813"/>
        <v>0.45</v>
      </c>
      <c r="L8009" s="214">
        <f t="shared" si="814"/>
        <v>17999.080000000002</v>
      </c>
      <c r="M8009" s="213">
        <f t="shared" si="815"/>
        <v>26180.48</v>
      </c>
      <c r="N8009" s="213">
        <f t="shared" si="816"/>
        <v>29453.039999999997</v>
      </c>
      <c r="O8009" s="242">
        <f t="shared" si="817"/>
        <v>0.5152999999999156</v>
      </c>
      <c r="P8009" s="242"/>
      <c r="Q8009" s="179"/>
      <c r="R8009" s="179"/>
      <c r="S8009" s="179"/>
      <c r="T8009" s="179"/>
      <c r="U8009" s="179"/>
      <c r="V8009" s="179"/>
      <c r="W8009" s="179"/>
      <c r="X8009" s="179"/>
      <c r="Y8009" s="179"/>
      <c r="Z8009" s="179"/>
      <c r="AA8009" s="222"/>
      <c r="AB8009" s="222"/>
      <c r="AC8009" s="222"/>
      <c r="AD8009" s="179"/>
      <c r="AE8009" s="179"/>
      <c r="AF8009" s="179"/>
      <c r="AG8009" s="179"/>
      <c r="AH8009" s="179"/>
      <c r="AI8009" s="179"/>
      <c r="AJ8009" s="179"/>
    </row>
    <row r="8010" spans="2:36" x14ac:dyDescent="0.3">
      <c r="B8010" s="224">
        <v>808700</v>
      </c>
      <c r="C8010" s="209">
        <v>345607</v>
      </c>
      <c r="D8010" s="206">
        <f t="shared" si="809"/>
        <v>0.42736119698281194</v>
      </c>
      <c r="E8010" s="208">
        <f t="shared" si="810"/>
        <v>0.45</v>
      </c>
      <c r="F8010" s="207">
        <v>19008.38</v>
      </c>
      <c r="G8010" s="207">
        <v>27648.560000000001</v>
      </c>
      <c r="H8010" s="207">
        <v>31104.63</v>
      </c>
      <c r="I8010" s="214">
        <f t="shared" si="811"/>
        <v>327301</v>
      </c>
      <c r="J8010" s="211">
        <f t="shared" si="812"/>
        <v>0.40472486707060717</v>
      </c>
      <c r="K8010" s="212">
        <f t="shared" si="813"/>
        <v>0.45</v>
      </c>
      <c r="L8010" s="214">
        <f t="shared" si="814"/>
        <v>18001.555</v>
      </c>
      <c r="M8010" s="213">
        <f t="shared" si="815"/>
        <v>26184.080000000002</v>
      </c>
      <c r="N8010" s="213">
        <f t="shared" si="816"/>
        <v>29457.09</v>
      </c>
      <c r="O8010" s="242">
        <f t="shared" si="817"/>
        <v>0.51520000000007715</v>
      </c>
      <c r="P8010" s="242"/>
      <c r="Q8010" s="179"/>
      <c r="R8010" s="179"/>
      <c r="S8010" s="179"/>
      <c r="T8010" s="179"/>
      <c r="U8010" s="179"/>
      <c r="V8010" s="179"/>
      <c r="W8010" s="179"/>
      <c r="X8010" s="179"/>
      <c r="Y8010" s="179"/>
      <c r="Z8010" s="179"/>
      <c r="AA8010" s="222"/>
      <c r="AB8010" s="222"/>
      <c r="AC8010" s="222"/>
      <c r="AD8010" s="179"/>
      <c r="AE8010" s="179"/>
      <c r="AF8010" s="179"/>
      <c r="AG8010" s="179"/>
      <c r="AH8010" s="179"/>
      <c r="AI8010" s="179"/>
      <c r="AJ8010" s="179"/>
    </row>
    <row r="8011" spans="2:36" x14ac:dyDescent="0.3">
      <c r="B8011" s="224">
        <v>808800</v>
      </c>
      <c r="C8011" s="209">
        <v>345652</v>
      </c>
      <c r="D8011" s="206">
        <f t="shared" si="809"/>
        <v>0.42736399604352127</v>
      </c>
      <c r="E8011" s="208">
        <f t="shared" si="810"/>
        <v>0.45</v>
      </c>
      <c r="F8011" s="207">
        <v>19010.86</v>
      </c>
      <c r="G8011" s="207">
        <v>27652.16</v>
      </c>
      <c r="H8011" s="207">
        <v>31108.68</v>
      </c>
      <c r="I8011" s="214">
        <f t="shared" si="811"/>
        <v>327346</v>
      </c>
      <c r="J8011" s="211">
        <f t="shared" si="812"/>
        <v>0.40473046488625125</v>
      </c>
      <c r="K8011" s="212">
        <f t="shared" si="813"/>
        <v>0.45</v>
      </c>
      <c r="L8011" s="214">
        <f t="shared" si="814"/>
        <v>18004.03</v>
      </c>
      <c r="M8011" s="213">
        <f t="shared" si="815"/>
        <v>26187.68</v>
      </c>
      <c r="N8011" s="213">
        <f t="shared" si="816"/>
        <v>29461.14</v>
      </c>
      <c r="O8011" s="242">
        <f t="shared" si="817"/>
        <v>0.51529999999977005</v>
      </c>
      <c r="P8011" s="242"/>
      <c r="Q8011" s="179"/>
      <c r="R8011" s="179"/>
      <c r="S8011" s="179"/>
      <c r="T8011" s="179"/>
      <c r="U8011" s="179"/>
      <c r="V8011" s="179"/>
      <c r="W8011" s="179"/>
      <c r="X8011" s="179"/>
      <c r="Y8011" s="179"/>
      <c r="Z8011" s="179"/>
      <c r="AA8011" s="222"/>
      <c r="AB8011" s="222"/>
      <c r="AC8011" s="222"/>
      <c r="AD8011" s="179"/>
      <c r="AE8011" s="179"/>
      <c r="AF8011" s="179"/>
      <c r="AG8011" s="179"/>
      <c r="AH8011" s="179"/>
      <c r="AI8011" s="179"/>
      <c r="AJ8011" s="179"/>
    </row>
    <row r="8012" spans="2:36" x14ac:dyDescent="0.3">
      <c r="B8012" s="224">
        <v>808900</v>
      </c>
      <c r="C8012" s="209">
        <v>345697</v>
      </c>
      <c r="D8012" s="206">
        <f t="shared" si="809"/>
        <v>0.42736679441216469</v>
      </c>
      <c r="E8012" s="208">
        <f t="shared" si="810"/>
        <v>0.45</v>
      </c>
      <c r="F8012" s="207">
        <v>19013.330000000002</v>
      </c>
      <c r="G8012" s="207">
        <v>27655.759999999998</v>
      </c>
      <c r="H8012" s="207">
        <v>31112.73</v>
      </c>
      <c r="I8012" s="214">
        <f t="shared" si="811"/>
        <v>327391</v>
      </c>
      <c r="J8012" s="211">
        <f t="shared" si="812"/>
        <v>0.40473606131783901</v>
      </c>
      <c r="K8012" s="212">
        <f t="shared" si="813"/>
        <v>0.45</v>
      </c>
      <c r="L8012" s="214">
        <f t="shared" si="814"/>
        <v>18006.505000000001</v>
      </c>
      <c r="M8012" s="213">
        <f t="shared" si="815"/>
        <v>26191.279999999999</v>
      </c>
      <c r="N8012" s="213">
        <f t="shared" si="816"/>
        <v>29465.19</v>
      </c>
      <c r="O8012" s="242">
        <f t="shared" si="817"/>
        <v>0.51519999999996802</v>
      </c>
      <c r="P8012" s="242"/>
      <c r="Q8012" s="179"/>
      <c r="R8012" s="179"/>
      <c r="S8012" s="179"/>
      <c r="T8012" s="179"/>
      <c r="U8012" s="179"/>
      <c r="V8012" s="179"/>
      <c r="W8012" s="179"/>
      <c r="X8012" s="179"/>
      <c r="Y8012" s="179"/>
      <c r="Z8012" s="179"/>
      <c r="AA8012" s="222"/>
      <c r="AB8012" s="222"/>
      <c r="AC8012" s="222"/>
      <c r="AD8012" s="179"/>
      <c r="AE8012" s="179"/>
      <c r="AF8012" s="179"/>
      <c r="AG8012" s="179"/>
      <c r="AH8012" s="179"/>
      <c r="AI8012" s="179"/>
      <c r="AJ8012" s="179"/>
    </row>
    <row r="8013" spans="2:36" x14ac:dyDescent="0.3">
      <c r="B8013" s="224">
        <v>809000</v>
      </c>
      <c r="C8013" s="209">
        <v>345742</v>
      </c>
      <c r="D8013" s="206">
        <f t="shared" si="809"/>
        <v>0.42736959208899877</v>
      </c>
      <c r="E8013" s="208">
        <f t="shared" si="810"/>
        <v>0.45</v>
      </c>
      <c r="F8013" s="207">
        <v>19015.810000000001</v>
      </c>
      <c r="G8013" s="207">
        <v>27659.360000000001</v>
      </c>
      <c r="H8013" s="207">
        <v>31116.78</v>
      </c>
      <c r="I8013" s="214">
        <f t="shared" si="811"/>
        <v>327436</v>
      </c>
      <c r="J8013" s="211">
        <f t="shared" si="812"/>
        <v>0.40474165636588383</v>
      </c>
      <c r="K8013" s="212">
        <f t="shared" si="813"/>
        <v>0.45</v>
      </c>
      <c r="L8013" s="214">
        <f t="shared" si="814"/>
        <v>18008.98</v>
      </c>
      <c r="M8013" s="213">
        <f t="shared" si="815"/>
        <v>26194.880000000001</v>
      </c>
      <c r="N8013" s="213">
        <f t="shared" si="816"/>
        <v>29469.239999999998</v>
      </c>
      <c r="O8013" s="242">
        <f t="shared" si="817"/>
        <v>0.51529999999966092</v>
      </c>
      <c r="P8013" s="242"/>
      <c r="Q8013" s="179"/>
      <c r="R8013" s="179"/>
      <c r="S8013" s="179"/>
      <c r="T8013" s="179"/>
      <c r="U8013" s="179"/>
      <c r="V8013" s="179"/>
      <c r="W8013" s="179"/>
      <c r="X8013" s="179"/>
      <c r="Y8013" s="179"/>
      <c r="Z8013" s="179"/>
      <c r="AA8013" s="222"/>
      <c r="AB8013" s="222"/>
      <c r="AC8013" s="222"/>
      <c r="AD8013" s="179"/>
      <c r="AE8013" s="179"/>
      <c r="AF8013" s="179"/>
      <c r="AG8013" s="179"/>
      <c r="AH8013" s="179"/>
      <c r="AI8013" s="179"/>
      <c r="AJ8013" s="179"/>
    </row>
    <row r="8014" spans="2:36" x14ac:dyDescent="0.3">
      <c r="B8014" s="224">
        <v>809100</v>
      </c>
      <c r="C8014" s="209">
        <v>345787</v>
      </c>
      <c r="D8014" s="206">
        <f t="shared" si="809"/>
        <v>0.42737238907428005</v>
      </c>
      <c r="E8014" s="208">
        <f t="shared" si="810"/>
        <v>0.45</v>
      </c>
      <c r="F8014" s="207">
        <v>19018.28</v>
      </c>
      <c r="G8014" s="207">
        <v>27662.959999999999</v>
      </c>
      <c r="H8014" s="207">
        <v>31120.83</v>
      </c>
      <c r="I8014" s="214">
        <f t="shared" si="811"/>
        <v>327481</v>
      </c>
      <c r="J8014" s="211">
        <f t="shared" si="812"/>
        <v>0.40474725003089851</v>
      </c>
      <c r="K8014" s="212">
        <f t="shared" si="813"/>
        <v>0.45</v>
      </c>
      <c r="L8014" s="214">
        <f t="shared" si="814"/>
        <v>18011.455000000002</v>
      </c>
      <c r="M8014" s="213">
        <f t="shared" si="815"/>
        <v>26198.48</v>
      </c>
      <c r="N8014" s="213">
        <f t="shared" si="816"/>
        <v>29473.289999999997</v>
      </c>
      <c r="O8014" s="242">
        <f t="shared" si="817"/>
        <v>0.51520000000044097</v>
      </c>
      <c r="P8014" s="242"/>
      <c r="Q8014" s="179"/>
      <c r="R8014" s="179"/>
      <c r="S8014" s="179"/>
      <c r="T8014" s="179"/>
      <c r="U8014" s="179"/>
      <c r="V8014" s="179"/>
      <c r="W8014" s="179"/>
      <c r="X8014" s="179"/>
      <c r="Y8014" s="179"/>
      <c r="Z8014" s="179"/>
      <c r="AA8014" s="222"/>
      <c r="AB8014" s="222"/>
      <c r="AC8014" s="222"/>
      <c r="AD8014" s="179"/>
      <c r="AE8014" s="179"/>
      <c r="AF8014" s="179"/>
      <c r="AG8014" s="179"/>
      <c r="AH8014" s="179"/>
      <c r="AI8014" s="179"/>
      <c r="AJ8014" s="179"/>
    </row>
    <row r="8015" spans="2:36" x14ac:dyDescent="0.3">
      <c r="B8015" s="224">
        <v>809200</v>
      </c>
      <c r="C8015" s="209">
        <v>345832</v>
      </c>
      <c r="D8015" s="206">
        <f t="shared" si="809"/>
        <v>0.42737518536826496</v>
      </c>
      <c r="E8015" s="208">
        <f t="shared" si="810"/>
        <v>0.45</v>
      </c>
      <c r="F8015" s="207">
        <v>19020.759999999998</v>
      </c>
      <c r="G8015" s="207">
        <v>27666.560000000001</v>
      </c>
      <c r="H8015" s="207">
        <v>31124.880000000001</v>
      </c>
      <c r="I8015" s="214">
        <f t="shared" si="811"/>
        <v>327526</v>
      </c>
      <c r="J8015" s="211">
        <f t="shared" si="812"/>
        <v>0.40475284231339592</v>
      </c>
      <c r="K8015" s="212">
        <f t="shared" si="813"/>
        <v>0.45</v>
      </c>
      <c r="L8015" s="214">
        <f t="shared" si="814"/>
        <v>18013.93</v>
      </c>
      <c r="M8015" s="213">
        <f t="shared" si="815"/>
        <v>26202.080000000002</v>
      </c>
      <c r="N8015" s="213">
        <f t="shared" si="816"/>
        <v>29477.34</v>
      </c>
      <c r="O8015" s="242">
        <f t="shared" si="817"/>
        <v>0.51530000000013387</v>
      </c>
      <c r="P8015" s="242"/>
      <c r="Q8015" s="179"/>
      <c r="R8015" s="179"/>
      <c r="S8015" s="179"/>
      <c r="T8015" s="179"/>
      <c r="U8015" s="179"/>
      <c r="V8015" s="179"/>
      <c r="W8015" s="179"/>
      <c r="X8015" s="179"/>
      <c r="Y8015" s="179"/>
      <c r="Z8015" s="179"/>
      <c r="AA8015" s="222"/>
      <c r="AB8015" s="222"/>
      <c r="AC8015" s="222"/>
      <c r="AD8015" s="179"/>
      <c r="AE8015" s="179"/>
      <c r="AF8015" s="179"/>
      <c r="AG8015" s="179"/>
      <c r="AH8015" s="179"/>
      <c r="AI8015" s="179"/>
      <c r="AJ8015" s="179"/>
    </row>
    <row r="8016" spans="2:36" x14ac:dyDescent="0.3">
      <c r="B8016" s="224">
        <v>809300</v>
      </c>
      <c r="C8016" s="209">
        <v>345877</v>
      </c>
      <c r="D8016" s="206">
        <f t="shared" si="809"/>
        <v>0.42737798097120971</v>
      </c>
      <c r="E8016" s="208">
        <f t="shared" si="810"/>
        <v>0.45</v>
      </c>
      <c r="F8016" s="207">
        <v>19023.23</v>
      </c>
      <c r="G8016" s="207">
        <v>27670.16</v>
      </c>
      <c r="H8016" s="207">
        <v>31128.93</v>
      </c>
      <c r="I8016" s="214">
        <f t="shared" si="811"/>
        <v>327571</v>
      </c>
      <c r="J8016" s="211">
        <f t="shared" si="812"/>
        <v>0.40475843321388855</v>
      </c>
      <c r="K8016" s="212">
        <f t="shared" si="813"/>
        <v>0.45</v>
      </c>
      <c r="L8016" s="214">
        <f t="shared" si="814"/>
        <v>18016.404999999999</v>
      </c>
      <c r="M8016" s="213">
        <f t="shared" si="815"/>
        <v>26205.68</v>
      </c>
      <c r="N8016" s="213">
        <f t="shared" si="816"/>
        <v>29481.39</v>
      </c>
      <c r="O8016" s="242">
        <f t="shared" si="817"/>
        <v>0.51519999999974975</v>
      </c>
      <c r="P8016" s="242"/>
      <c r="Q8016" s="179"/>
      <c r="R8016" s="179"/>
      <c r="S8016" s="179"/>
      <c r="T8016" s="179"/>
      <c r="U8016" s="179"/>
      <c r="V8016" s="179"/>
      <c r="W8016" s="179"/>
      <c r="X8016" s="179"/>
      <c r="Y8016" s="179"/>
      <c r="Z8016" s="179"/>
      <c r="AA8016" s="222"/>
      <c r="AB8016" s="222"/>
      <c r="AC8016" s="222"/>
      <c r="AD8016" s="179"/>
      <c r="AE8016" s="179"/>
      <c r="AF8016" s="179"/>
      <c r="AG8016" s="179"/>
      <c r="AH8016" s="179"/>
      <c r="AI8016" s="179"/>
      <c r="AJ8016" s="179"/>
    </row>
    <row r="8017" spans="2:36" x14ac:dyDescent="0.3">
      <c r="B8017" s="224">
        <v>809400</v>
      </c>
      <c r="C8017" s="209">
        <v>345922</v>
      </c>
      <c r="D8017" s="206">
        <f t="shared" si="809"/>
        <v>0.42738077588337042</v>
      </c>
      <c r="E8017" s="208">
        <f t="shared" si="810"/>
        <v>0.45</v>
      </c>
      <c r="F8017" s="207">
        <v>19025.71</v>
      </c>
      <c r="G8017" s="207">
        <v>27673.759999999998</v>
      </c>
      <c r="H8017" s="207">
        <v>31132.98</v>
      </c>
      <c r="I8017" s="214">
        <f t="shared" si="811"/>
        <v>327616</v>
      </c>
      <c r="J8017" s="211">
        <f t="shared" si="812"/>
        <v>0.40476402273288858</v>
      </c>
      <c r="K8017" s="212">
        <f t="shared" si="813"/>
        <v>0.45</v>
      </c>
      <c r="L8017" s="214">
        <f t="shared" si="814"/>
        <v>18018.88</v>
      </c>
      <c r="M8017" s="213">
        <f t="shared" si="815"/>
        <v>26209.279999999999</v>
      </c>
      <c r="N8017" s="213">
        <f t="shared" si="816"/>
        <v>29485.439999999999</v>
      </c>
      <c r="O8017" s="242">
        <f t="shared" si="817"/>
        <v>0.51530000000002474</v>
      </c>
      <c r="P8017" s="242"/>
      <c r="Q8017" s="179"/>
      <c r="R8017" s="179"/>
      <c r="S8017" s="179"/>
      <c r="T8017" s="179"/>
      <c r="U8017" s="179"/>
      <c r="V8017" s="179"/>
      <c r="W8017" s="179"/>
      <c r="X8017" s="179"/>
      <c r="Y8017" s="179"/>
      <c r="Z8017" s="179"/>
      <c r="AA8017" s="222"/>
      <c r="AB8017" s="222"/>
      <c r="AC8017" s="222"/>
      <c r="AD8017" s="179"/>
      <c r="AE8017" s="179"/>
      <c r="AF8017" s="179"/>
      <c r="AG8017" s="179"/>
      <c r="AH8017" s="179"/>
      <c r="AI8017" s="179"/>
      <c r="AJ8017" s="179"/>
    </row>
    <row r="8018" spans="2:36" x14ac:dyDescent="0.3">
      <c r="B8018" s="224">
        <v>809500</v>
      </c>
      <c r="C8018" s="209">
        <v>345967</v>
      </c>
      <c r="D8018" s="206">
        <f t="shared" si="809"/>
        <v>0.42738357010500311</v>
      </c>
      <c r="E8018" s="208">
        <f t="shared" si="810"/>
        <v>0.45</v>
      </c>
      <c r="F8018" s="207">
        <v>19028.18</v>
      </c>
      <c r="G8018" s="207">
        <v>27677.360000000001</v>
      </c>
      <c r="H8018" s="207">
        <v>31137.03</v>
      </c>
      <c r="I8018" s="214">
        <f t="shared" si="811"/>
        <v>327661</v>
      </c>
      <c r="J8018" s="211">
        <f t="shared" si="812"/>
        <v>0.40476961087090796</v>
      </c>
      <c r="K8018" s="212">
        <f t="shared" si="813"/>
        <v>0.45</v>
      </c>
      <c r="L8018" s="214">
        <f t="shared" si="814"/>
        <v>18021.355</v>
      </c>
      <c r="M8018" s="213">
        <f t="shared" si="815"/>
        <v>26212.880000000001</v>
      </c>
      <c r="N8018" s="213">
        <f t="shared" si="816"/>
        <v>29489.489999999998</v>
      </c>
      <c r="O8018" s="242">
        <f t="shared" si="817"/>
        <v>0.51519999999964061</v>
      </c>
      <c r="P8018" s="242"/>
      <c r="Q8018" s="179"/>
      <c r="R8018" s="179"/>
      <c r="S8018" s="179"/>
      <c r="T8018" s="179"/>
      <c r="U8018" s="179"/>
      <c r="V8018" s="179"/>
      <c r="W8018" s="179"/>
      <c r="X8018" s="179"/>
      <c r="Y8018" s="179"/>
      <c r="Z8018" s="179"/>
      <c r="AA8018" s="222"/>
      <c r="AB8018" s="222"/>
      <c r="AC8018" s="222"/>
      <c r="AD8018" s="179"/>
      <c r="AE8018" s="179"/>
      <c r="AF8018" s="179"/>
      <c r="AG8018" s="179"/>
      <c r="AH8018" s="179"/>
      <c r="AI8018" s="179"/>
      <c r="AJ8018" s="179"/>
    </row>
    <row r="8019" spans="2:36" x14ac:dyDescent="0.3">
      <c r="B8019" s="224">
        <v>809600</v>
      </c>
      <c r="C8019" s="209">
        <v>346012</v>
      </c>
      <c r="D8019" s="206">
        <f t="shared" si="809"/>
        <v>0.42738636363636362</v>
      </c>
      <c r="E8019" s="208">
        <f t="shared" si="810"/>
        <v>0.45</v>
      </c>
      <c r="F8019" s="207">
        <v>19030.66</v>
      </c>
      <c r="G8019" s="207">
        <v>27680.959999999999</v>
      </c>
      <c r="H8019" s="207">
        <v>31141.08</v>
      </c>
      <c r="I8019" s="214">
        <f t="shared" si="811"/>
        <v>327706</v>
      </c>
      <c r="J8019" s="211">
        <f t="shared" si="812"/>
        <v>0.40477519762845848</v>
      </c>
      <c r="K8019" s="212">
        <f t="shared" si="813"/>
        <v>0.45</v>
      </c>
      <c r="L8019" s="214">
        <f t="shared" si="814"/>
        <v>18023.830000000002</v>
      </c>
      <c r="M8019" s="213">
        <f t="shared" si="815"/>
        <v>26216.48</v>
      </c>
      <c r="N8019" s="213">
        <f t="shared" si="816"/>
        <v>29493.539999999997</v>
      </c>
      <c r="O8019" s="242">
        <f t="shared" si="817"/>
        <v>0.5152999999999156</v>
      </c>
      <c r="P8019" s="242"/>
      <c r="Q8019" s="179"/>
      <c r="R8019" s="179"/>
      <c r="S8019" s="179"/>
      <c r="T8019" s="179"/>
      <c r="U8019" s="179"/>
      <c r="V8019" s="179"/>
      <c r="W8019" s="179"/>
      <c r="X8019" s="179"/>
      <c r="Y8019" s="179"/>
      <c r="Z8019" s="179"/>
      <c r="AA8019" s="222"/>
      <c r="AB8019" s="222"/>
      <c r="AC8019" s="222"/>
      <c r="AD8019" s="179"/>
      <c r="AE8019" s="179"/>
      <c r="AF8019" s="179"/>
      <c r="AG8019" s="179"/>
      <c r="AH8019" s="179"/>
      <c r="AI8019" s="179"/>
      <c r="AJ8019" s="179"/>
    </row>
    <row r="8020" spans="2:36" x14ac:dyDescent="0.3">
      <c r="B8020" s="224">
        <v>809700</v>
      </c>
      <c r="C8020" s="209">
        <v>346057</v>
      </c>
      <c r="D8020" s="206">
        <f t="shared" si="809"/>
        <v>0.42738915647770781</v>
      </c>
      <c r="E8020" s="208">
        <f t="shared" si="810"/>
        <v>0.45</v>
      </c>
      <c r="F8020" s="207">
        <v>19033.13</v>
      </c>
      <c r="G8020" s="207">
        <v>27684.560000000001</v>
      </c>
      <c r="H8020" s="207">
        <v>31145.13</v>
      </c>
      <c r="I8020" s="214">
        <f t="shared" si="811"/>
        <v>327751</v>
      </c>
      <c r="J8020" s="211">
        <f t="shared" si="812"/>
        <v>0.40478078300605164</v>
      </c>
      <c r="K8020" s="212">
        <f t="shared" si="813"/>
        <v>0.45</v>
      </c>
      <c r="L8020" s="214">
        <f t="shared" si="814"/>
        <v>18026.305</v>
      </c>
      <c r="M8020" s="213">
        <f t="shared" si="815"/>
        <v>26220.080000000002</v>
      </c>
      <c r="N8020" s="213">
        <f t="shared" si="816"/>
        <v>29497.59</v>
      </c>
      <c r="O8020" s="242">
        <f t="shared" si="817"/>
        <v>0.51520000000007715</v>
      </c>
      <c r="P8020" s="242"/>
      <c r="Q8020" s="179"/>
      <c r="R8020" s="179"/>
      <c r="S8020" s="179"/>
      <c r="T8020" s="179"/>
      <c r="U8020" s="179"/>
      <c r="V8020" s="179"/>
      <c r="W8020" s="179"/>
      <c r="X8020" s="179"/>
      <c r="Y8020" s="179"/>
      <c r="Z8020" s="179"/>
      <c r="AA8020" s="222"/>
      <c r="AB8020" s="222"/>
      <c r="AC8020" s="222"/>
      <c r="AD8020" s="179"/>
      <c r="AE8020" s="179"/>
      <c r="AF8020" s="179"/>
      <c r="AG8020" s="179"/>
      <c r="AH8020" s="179"/>
      <c r="AI8020" s="179"/>
      <c r="AJ8020" s="179"/>
    </row>
    <row r="8021" spans="2:36" x14ac:dyDescent="0.3">
      <c r="B8021" s="224">
        <v>809800</v>
      </c>
      <c r="C8021" s="209">
        <v>346102</v>
      </c>
      <c r="D8021" s="206">
        <f t="shared" si="809"/>
        <v>0.4273919486292912</v>
      </c>
      <c r="E8021" s="208">
        <f t="shared" si="810"/>
        <v>0.45</v>
      </c>
      <c r="F8021" s="207">
        <v>19035.61</v>
      </c>
      <c r="G8021" s="207">
        <v>27688.16</v>
      </c>
      <c r="H8021" s="207">
        <v>31149.18</v>
      </c>
      <c r="I8021" s="214">
        <f t="shared" si="811"/>
        <v>327796</v>
      </c>
      <c r="J8021" s="211">
        <f t="shared" si="812"/>
        <v>0.40478636700419857</v>
      </c>
      <c r="K8021" s="212">
        <f t="shared" si="813"/>
        <v>0.45</v>
      </c>
      <c r="L8021" s="214">
        <f t="shared" si="814"/>
        <v>18028.78</v>
      </c>
      <c r="M8021" s="213">
        <f t="shared" si="815"/>
        <v>26223.68</v>
      </c>
      <c r="N8021" s="213">
        <f t="shared" si="816"/>
        <v>29501.64</v>
      </c>
      <c r="O8021" s="242">
        <f t="shared" si="817"/>
        <v>0.51529999999977005</v>
      </c>
      <c r="P8021" s="242"/>
      <c r="Q8021" s="179"/>
      <c r="R8021" s="179"/>
      <c r="S8021" s="179"/>
      <c r="T8021" s="179"/>
      <c r="U8021" s="179"/>
      <c r="V8021" s="179"/>
      <c r="W8021" s="179"/>
      <c r="X8021" s="179"/>
      <c r="Y8021" s="179"/>
      <c r="Z8021" s="179"/>
      <c r="AA8021" s="222"/>
      <c r="AB8021" s="222"/>
      <c r="AC8021" s="222"/>
      <c r="AD8021" s="179"/>
      <c r="AE8021" s="179"/>
      <c r="AF8021" s="179"/>
      <c r="AG8021" s="179"/>
      <c r="AH8021" s="179"/>
      <c r="AI8021" s="179"/>
      <c r="AJ8021" s="179"/>
    </row>
    <row r="8022" spans="2:36" x14ac:dyDescent="0.3">
      <c r="B8022" s="224">
        <v>809900</v>
      </c>
      <c r="C8022" s="209">
        <v>346147</v>
      </c>
      <c r="D8022" s="206">
        <f t="shared" si="809"/>
        <v>0.4273947400913693</v>
      </c>
      <c r="E8022" s="208">
        <f t="shared" si="810"/>
        <v>0.45</v>
      </c>
      <c r="F8022" s="207">
        <v>19038.080000000002</v>
      </c>
      <c r="G8022" s="207">
        <v>27691.759999999998</v>
      </c>
      <c r="H8022" s="207">
        <v>31153.23</v>
      </c>
      <c r="I8022" s="214">
        <f t="shared" si="811"/>
        <v>327841</v>
      </c>
      <c r="J8022" s="211">
        <f t="shared" si="812"/>
        <v>0.40479194962341031</v>
      </c>
      <c r="K8022" s="212">
        <f t="shared" si="813"/>
        <v>0.45</v>
      </c>
      <c r="L8022" s="214">
        <f t="shared" si="814"/>
        <v>18031.255000000001</v>
      </c>
      <c r="M8022" s="213">
        <f t="shared" si="815"/>
        <v>26227.279999999999</v>
      </c>
      <c r="N8022" s="213">
        <f t="shared" si="816"/>
        <v>29505.69</v>
      </c>
      <c r="O8022" s="242">
        <f t="shared" si="817"/>
        <v>0.51519999999996802</v>
      </c>
      <c r="P8022" s="242"/>
      <c r="Q8022" s="179"/>
      <c r="R8022" s="179"/>
      <c r="S8022" s="179"/>
      <c r="T8022" s="179"/>
      <c r="U8022" s="179"/>
      <c r="V8022" s="179"/>
      <c r="W8022" s="179"/>
      <c r="X8022" s="179"/>
      <c r="Y8022" s="179"/>
      <c r="Z8022" s="179"/>
      <c r="AA8022" s="222"/>
      <c r="AB8022" s="222"/>
      <c r="AC8022" s="222"/>
      <c r="AD8022" s="179"/>
      <c r="AE8022" s="179"/>
      <c r="AF8022" s="179"/>
      <c r="AG8022" s="179"/>
      <c r="AH8022" s="179"/>
      <c r="AI8022" s="179"/>
      <c r="AJ8022" s="179"/>
    </row>
    <row r="8023" spans="2:36" x14ac:dyDescent="0.3">
      <c r="B8023" s="224">
        <v>810000</v>
      </c>
      <c r="C8023" s="209">
        <v>346192</v>
      </c>
      <c r="D8023" s="206">
        <f t="shared" si="809"/>
        <v>0.42739753086419752</v>
      </c>
      <c r="E8023" s="208">
        <f t="shared" si="810"/>
        <v>0.45</v>
      </c>
      <c r="F8023" s="207">
        <v>19040.560000000001</v>
      </c>
      <c r="G8023" s="207">
        <v>27695.360000000001</v>
      </c>
      <c r="H8023" s="207">
        <v>31157.279999999999</v>
      </c>
      <c r="I8023" s="214">
        <f t="shared" si="811"/>
        <v>327886</v>
      </c>
      <c r="J8023" s="211">
        <f t="shared" si="812"/>
        <v>0.40479753086419751</v>
      </c>
      <c r="K8023" s="212">
        <f t="shared" si="813"/>
        <v>0.45</v>
      </c>
      <c r="L8023" s="214">
        <f t="shared" si="814"/>
        <v>18033.73</v>
      </c>
      <c r="M8023" s="213">
        <f t="shared" si="815"/>
        <v>26230.880000000001</v>
      </c>
      <c r="N8023" s="213">
        <f t="shared" si="816"/>
        <v>29509.739999999998</v>
      </c>
      <c r="O8023" s="242">
        <f t="shared" si="817"/>
        <v>0.51529999999966092</v>
      </c>
      <c r="P8023" s="242"/>
      <c r="Q8023" s="179"/>
      <c r="R8023" s="179"/>
      <c r="S8023" s="179"/>
      <c r="T8023" s="179"/>
      <c r="U8023" s="179"/>
      <c r="V8023" s="179"/>
      <c r="W8023" s="179"/>
      <c r="X8023" s="179"/>
      <c r="Y8023" s="179"/>
      <c r="Z8023" s="179"/>
      <c r="AA8023" s="222"/>
      <c r="AB8023" s="222"/>
      <c r="AC8023" s="222"/>
      <c r="AD8023" s="179"/>
      <c r="AE8023" s="179"/>
      <c r="AF8023" s="179"/>
      <c r="AG8023" s="179"/>
      <c r="AH8023" s="179"/>
      <c r="AI8023" s="179"/>
      <c r="AJ8023" s="179"/>
    </row>
    <row r="8024" spans="2:36" x14ac:dyDescent="0.3">
      <c r="B8024" s="224">
        <v>810100</v>
      </c>
      <c r="C8024" s="209">
        <v>346237</v>
      </c>
      <c r="D8024" s="206">
        <f t="shared" ref="D8024:D8087" si="818">C8024/B8024</f>
        <v>0.4274003209480311</v>
      </c>
      <c r="E8024" s="208">
        <f t="shared" ref="E8024:E8087" si="819">(C8024-C8023)/(B8024-B8023)</f>
        <v>0.45</v>
      </c>
      <c r="F8024" s="207">
        <v>19043.03</v>
      </c>
      <c r="G8024" s="207">
        <v>27698.959999999999</v>
      </c>
      <c r="H8024" s="207">
        <v>31161.33</v>
      </c>
      <c r="I8024" s="214">
        <f t="shared" si="811"/>
        <v>327931</v>
      </c>
      <c r="J8024" s="211">
        <f t="shared" si="812"/>
        <v>0.40480311072707076</v>
      </c>
      <c r="K8024" s="212">
        <f t="shared" si="813"/>
        <v>0.45</v>
      </c>
      <c r="L8024" s="214">
        <f t="shared" si="814"/>
        <v>18036.205000000002</v>
      </c>
      <c r="M8024" s="213">
        <f t="shared" si="815"/>
        <v>26234.48</v>
      </c>
      <c r="N8024" s="213">
        <f t="shared" si="816"/>
        <v>29513.789999999997</v>
      </c>
      <c r="O8024" s="242">
        <f t="shared" si="817"/>
        <v>0.51520000000044097</v>
      </c>
      <c r="P8024" s="242"/>
      <c r="Q8024" s="179"/>
      <c r="R8024" s="179"/>
      <c r="S8024" s="179"/>
      <c r="T8024" s="179"/>
      <c r="U8024" s="179"/>
      <c r="V8024" s="179"/>
      <c r="W8024" s="179"/>
      <c r="X8024" s="179"/>
      <c r="Y8024" s="179"/>
      <c r="Z8024" s="179"/>
      <c r="AA8024" s="222"/>
      <c r="AB8024" s="222"/>
      <c r="AC8024" s="222"/>
      <c r="AD8024" s="179"/>
      <c r="AE8024" s="179"/>
      <c r="AF8024" s="179"/>
      <c r="AG8024" s="179"/>
      <c r="AH8024" s="179"/>
      <c r="AI8024" s="179"/>
      <c r="AJ8024" s="179"/>
    </row>
    <row r="8025" spans="2:36" x14ac:dyDescent="0.3">
      <c r="B8025" s="224">
        <v>810200</v>
      </c>
      <c r="C8025" s="209">
        <v>346282</v>
      </c>
      <c r="D8025" s="206">
        <f t="shared" si="818"/>
        <v>0.42740311034312517</v>
      </c>
      <c r="E8025" s="208">
        <f t="shared" si="819"/>
        <v>0.45</v>
      </c>
      <c r="F8025" s="207">
        <v>19045.509999999998</v>
      </c>
      <c r="G8025" s="207">
        <v>27702.560000000001</v>
      </c>
      <c r="H8025" s="207">
        <v>31165.38</v>
      </c>
      <c r="I8025" s="214">
        <f t="shared" si="811"/>
        <v>327976</v>
      </c>
      <c r="J8025" s="211">
        <f t="shared" si="812"/>
        <v>0.4048086892125401</v>
      </c>
      <c r="K8025" s="212">
        <f t="shared" si="813"/>
        <v>0.45</v>
      </c>
      <c r="L8025" s="214">
        <f t="shared" si="814"/>
        <v>18038.68</v>
      </c>
      <c r="M8025" s="213">
        <f t="shared" si="815"/>
        <v>26238.080000000002</v>
      </c>
      <c r="N8025" s="213">
        <f t="shared" si="816"/>
        <v>29517.84</v>
      </c>
      <c r="O8025" s="242">
        <f t="shared" si="817"/>
        <v>0.51530000000013387</v>
      </c>
      <c r="P8025" s="242"/>
      <c r="Q8025" s="179"/>
      <c r="R8025" s="179"/>
      <c r="S8025" s="179"/>
      <c r="T8025" s="179"/>
      <c r="U8025" s="179"/>
      <c r="V8025" s="179"/>
      <c r="W8025" s="179"/>
      <c r="X8025" s="179"/>
      <c r="Y8025" s="179"/>
      <c r="Z8025" s="179"/>
      <c r="AA8025" s="222"/>
      <c r="AB8025" s="222"/>
      <c r="AC8025" s="222"/>
      <c r="AD8025" s="179"/>
      <c r="AE8025" s="179"/>
      <c r="AF8025" s="179"/>
      <c r="AG8025" s="179"/>
      <c r="AH8025" s="179"/>
      <c r="AI8025" s="179"/>
      <c r="AJ8025" s="179"/>
    </row>
    <row r="8026" spans="2:36" x14ac:dyDescent="0.3">
      <c r="B8026" s="224">
        <v>810300</v>
      </c>
      <c r="C8026" s="209">
        <v>346327</v>
      </c>
      <c r="D8026" s="206">
        <f t="shared" si="818"/>
        <v>0.42740589904973464</v>
      </c>
      <c r="E8026" s="208">
        <f t="shared" si="819"/>
        <v>0.45</v>
      </c>
      <c r="F8026" s="207">
        <v>19047.98</v>
      </c>
      <c r="G8026" s="207">
        <v>27706.16</v>
      </c>
      <c r="H8026" s="207">
        <v>31169.43</v>
      </c>
      <c r="I8026" s="214">
        <f t="shared" si="811"/>
        <v>328021</v>
      </c>
      <c r="J8026" s="211">
        <f t="shared" si="812"/>
        <v>0.40481426632111561</v>
      </c>
      <c r="K8026" s="212">
        <f t="shared" si="813"/>
        <v>0.45</v>
      </c>
      <c r="L8026" s="214">
        <f t="shared" si="814"/>
        <v>18041.154999999999</v>
      </c>
      <c r="M8026" s="213">
        <f t="shared" si="815"/>
        <v>26241.68</v>
      </c>
      <c r="N8026" s="213">
        <f t="shared" si="816"/>
        <v>29521.89</v>
      </c>
      <c r="O8026" s="242">
        <f t="shared" si="817"/>
        <v>0.51519999999974975</v>
      </c>
      <c r="P8026" s="242"/>
      <c r="Q8026" s="179"/>
      <c r="R8026" s="179"/>
      <c r="S8026" s="179"/>
      <c r="T8026" s="179"/>
      <c r="U8026" s="179"/>
      <c r="V8026" s="179"/>
      <c r="W8026" s="179"/>
      <c r="X8026" s="179"/>
      <c r="Y8026" s="179"/>
      <c r="Z8026" s="179"/>
      <c r="AA8026" s="222"/>
      <c r="AB8026" s="222"/>
      <c r="AC8026" s="222"/>
      <c r="AD8026" s="179"/>
      <c r="AE8026" s="179"/>
      <c r="AF8026" s="179"/>
      <c r="AG8026" s="179"/>
      <c r="AH8026" s="179"/>
      <c r="AI8026" s="179"/>
      <c r="AJ8026" s="179"/>
    </row>
    <row r="8027" spans="2:36" x14ac:dyDescent="0.3">
      <c r="B8027" s="224">
        <v>810400</v>
      </c>
      <c r="C8027" s="209">
        <v>346372</v>
      </c>
      <c r="D8027" s="206">
        <f t="shared" si="818"/>
        <v>0.42740868706811452</v>
      </c>
      <c r="E8027" s="208">
        <f t="shared" si="819"/>
        <v>0.45</v>
      </c>
      <c r="F8027" s="207">
        <v>19050.46</v>
      </c>
      <c r="G8027" s="207">
        <v>27709.759999999998</v>
      </c>
      <c r="H8027" s="207">
        <v>31173.48</v>
      </c>
      <c r="I8027" s="214">
        <f t="shared" si="811"/>
        <v>328066</v>
      </c>
      <c r="J8027" s="211">
        <f t="shared" si="812"/>
        <v>0.40481984205330701</v>
      </c>
      <c r="K8027" s="212">
        <f t="shared" si="813"/>
        <v>0.45</v>
      </c>
      <c r="L8027" s="214">
        <f t="shared" si="814"/>
        <v>18043.63</v>
      </c>
      <c r="M8027" s="213">
        <f t="shared" si="815"/>
        <v>26245.279999999999</v>
      </c>
      <c r="N8027" s="213">
        <f t="shared" si="816"/>
        <v>29525.94</v>
      </c>
      <c r="O8027" s="242">
        <f t="shared" si="817"/>
        <v>0.51530000000002474</v>
      </c>
      <c r="P8027" s="242"/>
      <c r="Q8027" s="179"/>
      <c r="R8027" s="179"/>
      <c r="S8027" s="179"/>
      <c r="T8027" s="179"/>
      <c r="U8027" s="179"/>
      <c r="V8027" s="179"/>
      <c r="W8027" s="179"/>
      <c r="X8027" s="179"/>
      <c r="Y8027" s="179"/>
      <c r="Z8027" s="179"/>
      <c r="AA8027" s="222"/>
      <c r="AB8027" s="222"/>
      <c r="AC8027" s="222"/>
      <c r="AD8027" s="179"/>
      <c r="AE8027" s="179"/>
      <c r="AF8027" s="179"/>
      <c r="AG8027" s="179"/>
      <c r="AH8027" s="179"/>
      <c r="AI8027" s="179"/>
      <c r="AJ8027" s="179"/>
    </row>
    <row r="8028" spans="2:36" x14ac:dyDescent="0.3">
      <c r="B8028" s="224">
        <v>810500</v>
      </c>
      <c r="C8028" s="209">
        <v>346417</v>
      </c>
      <c r="D8028" s="206">
        <f t="shared" si="818"/>
        <v>0.42741147439851945</v>
      </c>
      <c r="E8028" s="208">
        <f t="shared" si="819"/>
        <v>0.45</v>
      </c>
      <c r="F8028" s="207">
        <v>19052.93</v>
      </c>
      <c r="G8028" s="207">
        <v>27713.360000000001</v>
      </c>
      <c r="H8028" s="207">
        <v>31177.53</v>
      </c>
      <c r="I8028" s="214">
        <f t="shared" si="811"/>
        <v>328111</v>
      </c>
      <c r="J8028" s="211">
        <f t="shared" si="812"/>
        <v>0.40482541640962366</v>
      </c>
      <c r="K8028" s="212">
        <f t="shared" si="813"/>
        <v>0.45</v>
      </c>
      <c r="L8028" s="214">
        <f t="shared" si="814"/>
        <v>18046.105</v>
      </c>
      <c r="M8028" s="213">
        <f t="shared" si="815"/>
        <v>26248.880000000001</v>
      </c>
      <c r="N8028" s="213">
        <f t="shared" si="816"/>
        <v>29529.989999999998</v>
      </c>
      <c r="O8028" s="242">
        <f t="shared" si="817"/>
        <v>0.51519999999964061</v>
      </c>
      <c r="P8028" s="242"/>
      <c r="Q8028" s="179"/>
      <c r="R8028" s="179"/>
      <c r="S8028" s="179"/>
      <c r="T8028" s="179"/>
      <c r="U8028" s="179"/>
      <c r="V8028" s="179"/>
      <c r="W8028" s="179"/>
      <c r="X8028" s="179"/>
      <c r="Y8028" s="179"/>
      <c r="Z8028" s="179"/>
      <c r="AA8028" s="222"/>
      <c r="AB8028" s="222"/>
      <c r="AC8028" s="222"/>
      <c r="AD8028" s="179"/>
      <c r="AE8028" s="179"/>
      <c r="AF8028" s="179"/>
      <c r="AG8028" s="179"/>
      <c r="AH8028" s="179"/>
      <c r="AI8028" s="179"/>
      <c r="AJ8028" s="179"/>
    </row>
    <row r="8029" spans="2:36" x14ac:dyDescent="0.3">
      <c r="B8029" s="224">
        <v>810600</v>
      </c>
      <c r="C8029" s="209">
        <v>346462</v>
      </c>
      <c r="D8029" s="206">
        <f t="shared" si="818"/>
        <v>0.42741426104120406</v>
      </c>
      <c r="E8029" s="208">
        <f t="shared" si="819"/>
        <v>0.45</v>
      </c>
      <c r="F8029" s="207">
        <v>19055.41</v>
      </c>
      <c r="G8029" s="207">
        <v>27716.959999999999</v>
      </c>
      <c r="H8029" s="207">
        <v>31181.58</v>
      </c>
      <c r="I8029" s="214">
        <f t="shared" si="811"/>
        <v>328156</v>
      </c>
      <c r="J8029" s="211">
        <f t="shared" si="812"/>
        <v>0.40483098939057488</v>
      </c>
      <c r="K8029" s="212">
        <f t="shared" si="813"/>
        <v>0.45</v>
      </c>
      <c r="L8029" s="214">
        <f t="shared" si="814"/>
        <v>18048.580000000002</v>
      </c>
      <c r="M8029" s="213">
        <f t="shared" si="815"/>
        <v>26252.48</v>
      </c>
      <c r="N8029" s="213">
        <f t="shared" si="816"/>
        <v>29534.039999999997</v>
      </c>
      <c r="O8029" s="242">
        <f t="shared" si="817"/>
        <v>0.5152999999999156</v>
      </c>
      <c r="P8029" s="242"/>
      <c r="Q8029" s="179"/>
      <c r="R8029" s="179"/>
      <c r="S8029" s="179"/>
      <c r="T8029" s="179"/>
      <c r="U8029" s="179"/>
      <c r="V8029" s="179"/>
      <c r="W8029" s="179"/>
      <c r="X8029" s="179"/>
      <c r="Y8029" s="179"/>
      <c r="Z8029" s="179"/>
      <c r="AA8029" s="222"/>
      <c r="AB8029" s="222"/>
      <c r="AC8029" s="222"/>
      <c r="AD8029" s="179"/>
      <c r="AE8029" s="179"/>
      <c r="AF8029" s="179"/>
      <c r="AG8029" s="179"/>
      <c r="AH8029" s="179"/>
      <c r="AI8029" s="179"/>
      <c r="AJ8029" s="179"/>
    </row>
    <row r="8030" spans="2:36" x14ac:dyDescent="0.3">
      <c r="B8030" s="224">
        <v>810700</v>
      </c>
      <c r="C8030" s="209">
        <v>346507</v>
      </c>
      <c r="D8030" s="206">
        <f t="shared" si="818"/>
        <v>0.42741704699642286</v>
      </c>
      <c r="E8030" s="208">
        <f t="shared" si="819"/>
        <v>0.45</v>
      </c>
      <c r="F8030" s="207">
        <v>19057.88</v>
      </c>
      <c r="G8030" s="207">
        <v>27720.560000000001</v>
      </c>
      <c r="H8030" s="207">
        <v>31185.63</v>
      </c>
      <c r="I8030" s="214">
        <f t="shared" si="811"/>
        <v>328201</v>
      </c>
      <c r="J8030" s="211">
        <f t="shared" si="812"/>
        <v>0.40483656099666954</v>
      </c>
      <c r="K8030" s="212">
        <f t="shared" si="813"/>
        <v>0.45</v>
      </c>
      <c r="L8030" s="214">
        <f t="shared" si="814"/>
        <v>18051.055</v>
      </c>
      <c r="M8030" s="213">
        <f t="shared" si="815"/>
        <v>26256.080000000002</v>
      </c>
      <c r="N8030" s="213">
        <f t="shared" si="816"/>
        <v>29538.09</v>
      </c>
      <c r="O8030" s="242">
        <f t="shared" si="817"/>
        <v>0.51520000000007715</v>
      </c>
      <c r="P8030" s="242"/>
      <c r="Q8030" s="179"/>
      <c r="R8030" s="179"/>
      <c r="S8030" s="179"/>
      <c r="T8030" s="179"/>
      <c r="U8030" s="179"/>
      <c r="V8030" s="179"/>
      <c r="W8030" s="179"/>
      <c r="X8030" s="179"/>
      <c r="Y8030" s="179"/>
      <c r="Z8030" s="179"/>
      <c r="AA8030" s="222"/>
      <c r="AB8030" s="222"/>
      <c r="AC8030" s="222"/>
      <c r="AD8030" s="179"/>
      <c r="AE8030" s="179"/>
      <c r="AF8030" s="179"/>
      <c r="AG8030" s="179"/>
      <c r="AH8030" s="179"/>
      <c r="AI8030" s="179"/>
      <c r="AJ8030" s="179"/>
    </row>
    <row r="8031" spans="2:36" x14ac:dyDescent="0.3">
      <c r="B8031" s="224">
        <v>810800</v>
      </c>
      <c r="C8031" s="209">
        <v>346552</v>
      </c>
      <c r="D8031" s="206">
        <f t="shared" si="818"/>
        <v>0.4274198322644302</v>
      </c>
      <c r="E8031" s="208">
        <f t="shared" si="819"/>
        <v>0.45</v>
      </c>
      <c r="F8031" s="207">
        <v>19060.36</v>
      </c>
      <c r="G8031" s="207">
        <v>27724.16</v>
      </c>
      <c r="H8031" s="207">
        <v>31189.68</v>
      </c>
      <c r="I8031" s="214">
        <f t="shared" si="811"/>
        <v>328246</v>
      </c>
      <c r="J8031" s="211">
        <f t="shared" si="812"/>
        <v>0.40484213122841639</v>
      </c>
      <c r="K8031" s="212">
        <f t="shared" si="813"/>
        <v>0.45</v>
      </c>
      <c r="L8031" s="214">
        <f t="shared" si="814"/>
        <v>18053.53</v>
      </c>
      <c r="M8031" s="213">
        <f t="shared" si="815"/>
        <v>26259.68</v>
      </c>
      <c r="N8031" s="213">
        <f t="shared" si="816"/>
        <v>29542.14</v>
      </c>
      <c r="O8031" s="242">
        <f t="shared" si="817"/>
        <v>0.51529999999977005</v>
      </c>
      <c r="P8031" s="242"/>
      <c r="Q8031" s="179"/>
      <c r="R8031" s="179"/>
      <c r="S8031" s="179"/>
      <c r="T8031" s="179"/>
      <c r="U8031" s="179"/>
      <c r="V8031" s="179"/>
      <c r="W8031" s="179"/>
      <c r="X8031" s="179"/>
      <c r="Y8031" s="179"/>
      <c r="Z8031" s="179"/>
      <c r="AA8031" s="222"/>
      <c r="AB8031" s="222"/>
      <c r="AC8031" s="222"/>
      <c r="AD8031" s="179"/>
      <c r="AE8031" s="179"/>
      <c r="AF8031" s="179"/>
      <c r="AG8031" s="179"/>
      <c r="AH8031" s="179"/>
      <c r="AI8031" s="179"/>
      <c r="AJ8031" s="179"/>
    </row>
    <row r="8032" spans="2:36" x14ac:dyDescent="0.3">
      <c r="B8032" s="224">
        <v>810900</v>
      </c>
      <c r="C8032" s="209">
        <v>346597</v>
      </c>
      <c r="D8032" s="206">
        <f t="shared" si="818"/>
        <v>0.42742261684548033</v>
      </c>
      <c r="E8032" s="208">
        <f t="shared" si="819"/>
        <v>0.45</v>
      </c>
      <c r="F8032" s="207">
        <v>19062.830000000002</v>
      </c>
      <c r="G8032" s="207">
        <v>27727.759999999998</v>
      </c>
      <c r="H8032" s="207">
        <v>31193.73</v>
      </c>
      <c r="I8032" s="214">
        <f t="shared" si="811"/>
        <v>328291</v>
      </c>
      <c r="J8032" s="211">
        <f t="shared" si="812"/>
        <v>0.40484770008632381</v>
      </c>
      <c r="K8032" s="212">
        <f t="shared" si="813"/>
        <v>0.45</v>
      </c>
      <c r="L8032" s="214">
        <f t="shared" si="814"/>
        <v>18056.005000000001</v>
      </c>
      <c r="M8032" s="213">
        <f t="shared" si="815"/>
        <v>26263.279999999999</v>
      </c>
      <c r="N8032" s="213">
        <f t="shared" si="816"/>
        <v>29546.19</v>
      </c>
      <c r="O8032" s="242">
        <f t="shared" si="817"/>
        <v>0.51519999999996802</v>
      </c>
      <c r="P8032" s="242"/>
      <c r="Q8032" s="179"/>
      <c r="R8032" s="179"/>
      <c r="S8032" s="179"/>
      <c r="T8032" s="179"/>
      <c r="U8032" s="179"/>
      <c r="V8032" s="179"/>
      <c r="W8032" s="179"/>
      <c r="X8032" s="179"/>
      <c r="Y8032" s="179"/>
      <c r="Z8032" s="179"/>
      <c r="AA8032" s="222"/>
      <c r="AB8032" s="222"/>
      <c r="AC8032" s="222"/>
      <c r="AD8032" s="179"/>
      <c r="AE8032" s="179"/>
      <c r="AF8032" s="179"/>
      <c r="AG8032" s="179"/>
      <c r="AH8032" s="179"/>
      <c r="AI8032" s="179"/>
      <c r="AJ8032" s="179"/>
    </row>
    <row r="8033" spans="2:36" x14ac:dyDescent="0.3">
      <c r="B8033" s="224">
        <v>811000</v>
      </c>
      <c r="C8033" s="209">
        <v>346642</v>
      </c>
      <c r="D8033" s="206">
        <f t="shared" si="818"/>
        <v>0.42742540073982738</v>
      </c>
      <c r="E8033" s="208">
        <f t="shared" si="819"/>
        <v>0.45</v>
      </c>
      <c r="F8033" s="207">
        <v>19065.310000000001</v>
      </c>
      <c r="G8033" s="207">
        <v>27731.360000000001</v>
      </c>
      <c r="H8033" s="207">
        <v>31197.78</v>
      </c>
      <c r="I8033" s="214">
        <f t="shared" si="811"/>
        <v>328336</v>
      </c>
      <c r="J8033" s="211">
        <f t="shared" si="812"/>
        <v>0.40485326757090012</v>
      </c>
      <c r="K8033" s="212">
        <f t="shared" si="813"/>
        <v>0.45</v>
      </c>
      <c r="L8033" s="214">
        <f t="shared" si="814"/>
        <v>18058.48</v>
      </c>
      <c r="M8033" s="213">
        <f t="shared" si="815"/>
        <v>26266.880000000001</v>
      </c>
      <c r="N8033" s="213">
        <f t="shared" si="816"/>
        <v>29550.239999999998</v>
      </c>
      <c r="O8033" s="242">
        <f t="shared" si="817"/>
        <v>0.51529999999966092</v>
      </c>
      <c r="P8033" s="242"/>
      <c r="Q8033" s="179"/>
      <c r="R8033" s="179"/>
      <c r="S8033" s="179"/>
      <c r="T8033" s="179"/>
      <c r="U8033" s="179"/>
      <c r="V8033" s="179"/>
      <c r="W8033" s="179"/>
      <c r="X8033" s="179"/>
      <c r="Y8033" s="179"/>
      <c r="Z8033" s="179"/>
      <c r="AA8033" s="222"/>
      <c r="AB8033" s="222"/>
      <c r="AC8033" s="222"/>
      <c r="AD8033" s="179"/>
      <c r="AE8033" s="179"/>
      <c r="AF8033" s="179"/>
      <c r="AG8033" s="179"/>
      <c r="AH8033" s="179"/>
      <c r="AI8033" s="179"/>
      <c r="AJ8033" s="179"/>
    </row>
    <row r="8034" spans="2:36" x14ac:dyDescent="0.3">
      <c r="B8034" s="224">
        <v>811100</v>
      </c>
      <c r="C8034" s="209">
        <v>346687</v>
      </c>
      <c r="D8034" s="206">
        <f t="shared" si="818"/>
        <v>0.4274281839477253</v>
      </c>
      <c r="E8034" s="208">
        <f t="shared" si="819"/>
        <v>0.45</v>
      </c>
      <c r="F8034" s="207">
        <v>19067.78</v>
      </c>
      <c r="G8034" s="207">
        <v>27734.959999999999</v>
      </c>
      <c r="H8034" s="207">
        <v>31201.83</v>
      </c>
      <c r="I8034" s="214">
        <f t="shared" si="811"/>
        <v>328381</v>
      </c>
      <c r="J8034" s="211">
        <f t="shared" si="812"/>
        <v>0.40485883368265319</v>
      </c>
      <c r="K8034" s="212">
        <f t="shared" si="813"/>
        <v>0.45</v>
      </c>
      <c r="L8034" s="214">
        <f t="shared" si="814"/>
        <v>18060.955000000002</v>
      </c>
      <c r="M8034" s="213">
        <f t="shared" si="815"/>
        <v>26270.48</v>
      </c>
      <c r="N8034" s="213">
        <f t="shared" si="816"/>
        <v>29554.289999999997</v>
      </c>
      <c r="O8034" s="242">
        <f t="shared" si="817"/>
        <v>0.51520000000044097</v>
      </c>
      <c r="P8034" s="242"/>
      <c r="Q8034" s="179"/>
      <c r="R8034" s="179"/>
      <c r="S8034" s="179"/>
      <c r="T8034" s="179"/>
      <c r="U8034" s="179"/>
      <c r="V8034" s="179"/>
      <c r="W8034" s="179"/>
      <c r="X8034" s="179"/>
      <c r="Y8034" s="179"/>
      <c r="Z8034" s="179"/>
      <c r="AA8034" s="222"/>
      <c r="AB8034" s="222"/>
      <c r="AC8034" s="222"/>
      <c r="AD8034" s="179"/>
      <c r="AE8034" s="179"/>
      <c r="AF8034" s="179"/>
      <c r="AG8034" s="179"/>
      <c r="AH8034" s="179"/>
      <c r="AI8034" s="179"/>
      <c r="AJ8034" s="179"/>
    </row>
    <row r="8035" spans="2:36" x14ac:dyDescent="0.3">
      <c r="B8035" s="224">
        <v>811200</v>
      </c>
      <c r="C8035" s="209">
        <v>346732</v>
      </c>
      <c r="D8035" s="206">
        <f t="shared" si="818"/>
        <v>0.42743096646942802</v>
      </c>
      <c r="E8035" s="208">
        <f t="shared" si="819"/>
        <v>0.45</v>
      </c>
      <c r="F8035" s="207">
        <v>19070.259999999998</v>
      </c>
      <c r="G8035" s="207">
        <v>27738.560000000001</v>
      </c>
      <c r="H8035" s="207">
        <v>31205.88</v>
      </c>
      <c r="I8035" s="214">
        <f t="shared" si="811"/>
        <v>328426</v>
      </c>
      <c r="J8035" s="211">
        <f t="shared" si="812"/>
        <v>0.40486439842209071</v>
      </c>
      <c r="K8035" s="212">
        <f t="shared" si="813"/>
        <v>0.45</v>
      </c>
      <c r="L8035" s="214">
        <f t="shared" si="814"/>
        <v>18063.43</v>
      </c>
      <c r="M8035" s="213">
        <f t="shared" si="815"/>
        <v>26274.080000000002</v>
      </c>
      <c r="N8035" s="213">
        <f t="shared" si="816"/>
        <v>29558.34</v>
      </c>
      <c r="O8035" s="242">
        <f t="shared" si="817"/>
        <v>0.51530000000013387</v>
      </c>
      <c r="P8035" s="242"/>
      <c r="Q8035" s="179"/>
      <c r="R8035" s="179"/>
      <c r="S8035" s="179"/>
      <c r="T8035" s="179"/>
      <c r="U8035" s="179"/>
      <c r="V8035" s="179"/>
      <c r="W8035" s="179"/>
      <c r="X8035" s="179"/>
      <c r="Y8035" s="179"/>
      <c r="Z8035" s="179"/>
      <c r="AA8035" s="222"/>
      <c r="AB8035" s="222"/>
      <c r="AC8035" s="222"/>
      <c r="AD8035" s="179"/>
      <c r="AE8035" s="179"/>
      <c r="AF8035" s="179"/>
      <c r="AG8035" s="179"/>
      <c r="AH8035" s="179"/>
      <c r="AI8035" s="179"/>
      <c r="AJ8035" s="179"/>
    </row>
    <row r="8036" spans="2:36" x14ac:dyDescent="0.3">
      <c r="B8036" s="224">
        <v>811300</v>
      </c>
      <c r="C8036" s="209">
        <v>346777</v>
      </c>
      <c r="D8036" s="206">
        <f t="shared" si="818"/>
        <v>0.42743374830518921</v>
      </c>
      <c r="E8036" s="208">
        <f t="shared" si="819"/>
        <v>0.45</v>
      </c>
      <c r="F8036" s="207">
        <v>19072.73</v>
      </c>
      <c r="G8036" s="207">
        <v>27742.16</v>
      </c>
      <c r="H8036" s="207">
        <v>31209.93</v>
      </c>
      <c r="I8036" s="214">
        <f t="shared" si="811"/>
        <v>328471</v>
      </c>
      <c r="J8036" s="211">
        <f t="shared" si="812"/>
        <v>0.40486996178972018</v>
      </c>
      <c r="K8036" s="212">
        <f t="shared" si="813"/>
        <v>0.45</v>
      </c>
      <c r="L8036" s="214">
        <f t="shared" si="814"/>
        <v>18065.904999999999</v>
      </c>
      <c r="M8036" s="213">
        <f t="shared" si="815"/>
        <v>26277.68</v>
      </c>
      <c r="N8036" s="213">
        <f t="shared" si="816"/>
        <v>29562.39</v>
      </c>
      <c r="O8036" s="242">
        <f t="shared" si="817"/>
        <v>0.51519999999974975</v>
      </c>
      <c r="P8036" s="242"/>
      <c r="Q8036" s="179"/>
      <c r="R8036" s="179"/>
      <c r="S8036" s="179"/>
      <c r="T8036" s="179"/>
      <c r="U8036" s="179"/>
      <c r="V8036" s="179"/>
      <c r="W8036" s="179"/>
      <c r="X8036" s="179"/>
      <c r="Y8036" s="179"/>
      <c r="Z8036" s="179"/>
      <c r="AA8036" s="222"/>
      <c r="AB8036" s="222"/>
      <c r="AC8036" s="222"/>
      <c r="AD8036" s="179"/>
      <c r="AE8036" s="179"/>
      <c r="AF8036" s="179"/>
      <c r="AG8036" s="179"/>
      <c r="AH8036" s="179"/>
      <c r="AI8036" s="179"/>
      <c r="AJ8036" s="179"/>
    </row>
    <row r="8037" spans="2:36" x14ac:dyDescent="0.3">
      <c r="B8037" s="224">
        <v>811400</v>
      </c>
      <c r="C8037" s="209">
        <v>346822</v>
      </c>
      <c r="D8037" s="206">
        <f t="shared" si="818"/>
        <v>0.4274365294552625</v>
      </c>
      <c r="E8037" s="208">
        <f t="shared" si="819"/>
        <v>0.45</v>
      </c>
      <c r="F8037" s="207">
        <v>19075.21</v>
      </c>
      <c r="G8037" s="207">
        <v>27745.759999999998</v>
      </c>
      <c r="H8037" s="207">
        <v>31213.98</v>
      </c>
      <c r="I8037" s="214">
        <f t="shared" si="811"/>
        <v>328516</v>
      </c>
      <c r="J8037" s="211">
        <f t="shared" si="812"/>
        <v>0.4048755237860488</v>
      </c>
      <c r="K8037" s="212">
        <f t="shared" si="813"/>
        <v>0.45</v>
      </c>
      <c r="L8037" s="214">
        <f t="shared" si="814"/>
        <v>18068.38</v>
      </c>
      <c r="M8037" s="213">
        <f t="shared" si="815"/>
        <v>26281.279999999999</v>
      </c>
      <c r="N8037" s="213">
        <f t="shared" si="816"/>
        <v>29566.44</v>
      </c>
      <c r="O8037" s="242">
        <f t="shared" si="817"/>
        <v>0.51530000000002474</v>
      </c>
      <c r="P8037" s="242"/>
      <c r="Q8037" s="179"/>
      <c r="R8037" s="179"/>
      <c r="S8037" s="179"/>
      <c r="T8037" s="179"/>
      <c r="U8037" s="179"/>
      <c r="V8037" s="179"/>
      <c r="W8037" s="179"/>
      <c r="X8037" s="179"/>
      <c r="Y8037" s="179"/>
      <c r="Z8037" s="179"/>
      <c r="AA8037" s="222"/>
      <c r="AB8037" s="222"/>
      <c r="AC8037" s="222"/>
      <c r="AD8037" s="179"/>
      <c r="AE8037" s="179"/>
      <c r="AF8037" s="179"/>
      <c r="AG8037" s="179"/>
      <c r="AH8037" s="179"/>
      <c r="AI8037" s="179"/>
      <c r="AJ8037" s="179"/>
    </row>
    <row r="8038" spans="2:36" x14ac:dyDescent="0.3">
      <c r="B8038" s="224">
        <v>811500</v>
      </c>
      <c r="C8038" s="209">
        <v>346867</v>
      </c>
      <c r="D8038" s="206">
        <f t="shared" si="818"/>
        <v>0.42743930991990142</v>
      </c>
      <c r="E8038" s="208">
        <f t="shared" si="819"/>
        <v>0.45</v>
      </c>
      <c r="F8038" s="207">
        <v>19077.68</v>
      </c>
      <c r="G8038" s="207">
        <v>27749.360000000001</v>
      </c>
      <c r="H8038" s="207">
        <v>31218.03</v>
      </c>
      <c r="I8038" s="214">
        <f t="shared" si="811"/>
        <v>328561</v>
      </c>
      <c r="J8038" s="211">
        <f t="shared" si="812"/>
        <v>0.40488108441158349</v>
      </c>
      <c r="K8038" s="212">
        <f t="shared" si="813"/>
        <v>0.45</v>
      </c>
      <c r="L8038" s="214">
        <f t="shared" si="814"/>
        <v>18070.855</v>
      </c>
      <c r="M8038" s="213">
        <f t="shared" si="815"/>
        <v>26284.880000000001</v>
      </c>
      <c r="N8038" s="213">
        <f t="shared" si="816"/>
        <v>29570.489999999998</v>
      </c>
      <c r="O8038" s="242">
        <f t="shared" si="817"/>
        <v>0.51519999999964061</v>
      </c>
      <c r="P8038" s="242"/>
      <c r="Q8038" s="179"/>
      <c r="R8038" s="179"/>
      <c r="S8038" s="179"/>
      <c r="T8038" s="179"/>
      <c r="U8038" s="179"/>
      <c r="V8038" s="179"/>
      <c r="W8038" s="179"/>
      <c r="X8038" s="179"/>
      <c r="Y8038" s="179"/>
      <c r="Z8038" s="179"/>
      <c r="AA8038" s="222"/>
      <c r="AB8038" s="222"/>
      <c r="AC8038" s="222"/>
      <c r="AD8038" s="179"/>
      <c r="AE8038" s="179"/>
      <c r="AF8038" s="179"/>
      <c r="AG8038" s="179"/>
      <c r="AH8038" s="179"/>
      <c r="AI8038" s="179"/>
      <c r="AJ8038" s="179"/>
    </row>
    <row r="8039" spans="2:36" x14ac:dyDescent="0.3">
      <c r="B8039" s="224">
        <v>811600</v>
      </c>
      <c r="C8039" s="209">
        <v>346912</v>
      </c>
      <c r="D8039" s="206">
        <f t="shared" si="818"/>
        <v>0.42744208969935932</v>
      </c>
      <c r="E8039" s="208">
        <f t="shared" si="819"/>
        <v>0.45</v>
      </c>
      <c r="F8039" s="207">
        <v>19080.16</v>
      </c>
      <c r="G8039" s="207">
        <v>27752.959999999999</v>
      </c>
      <c r="H8039" s="207">
        <v>31222.080000000002</v>
      </c>
      <c r="I8039" s="214">
        <f t="shared" si="811"/>
        <v>328606</v>
      </c>
      <c r="J8039" s="211">
        <f t="shared" si="812"/>
        <v>0.40488664366683097</v>
      </c>
      <c r="K8039" s="212">
        <f t="shared" si="813"/>
        <v>0.45</v>
      </c>
      <c r="L8039" s="214">
        <f t="shared" si="814"/>
        <v>18073.330000000002</v>
      </c>
      <c r="M8039" s="213">
        <f t="shared" si="815"/>
        <v>26288.48</v>
      </c>
      <c r="N8039" s="213">
        <f t="shared" si="816"/>
        <v>29574.539999999997</v>
      </c>
      <c r="O8039" s="242">
        <f t="shared" si="817"/>
        <v>0.5152999999999156</v>
      </c>
      <c r="P8039" s="242"/>
      <c r="Q8039" s="179"/>
      <c r="R8039" s="179"/>
      <c r="S8039" s="179"/>
      <c r="T8039" s="179"/>
      <c r="U8039" s="179"/>
      <c r="V8039" s="179"/>
      <c r="W8039" s="179"/>
      <c r="X8039" s="179"/>
      <c r="Y8039" s="179"/>
      <c r="Z8039" s="179"/>
      <c r="AA8039" s="222"/>
      <c r="AB8039" s="222"/>
      <c r="AC8039" s="222"/>
      <c r="AD8039" s="179"/>
      <c r="AE8039" s="179"/>
      <c r="AF8039" s="179"/>
      <c r="AG8039" s="179"/>
      <c r="AH8039" s="179"/>
      <c r="AI8039" s="179"/>
      <c r="AJ8039" s="179"/>
    </row>
    <row r="8040" spans="2:36" x14ac:dyDescent="0.3">
      <c r="B8040" s="224">
        <v>811700</v>
      </c>
      <c r="C8040" s="209">
        <v>346957</v>
      </c>
      <c r="D8040" s="206">
        <f t="shared" si="818"/>
        <v>0.42744486879388938</v>
      </c>
      <c r="E8040" s="208">
        <f t="shared" si="819"/>
        <v>0.45</v>
      </c>
      <c r="F8040" s="207">
        <v>19082.63</v>
      </c>
      <c r="G8040" s="207">
        <v>27756.560000000001</v>
      </c>
      <c r="H8040" s="207">
        <v>31226.13</v>
      </c>
      <c r="I8040" s="214">
        <f t="shared" si="811"/>
        <v>328651</v>
      </c>
      <c r="J8040" s="211">
        <f t="shared" si="812"/>
        <v>0.40489220155229766</v>
      </c>
      <c r="K8040" s="212">
        <f t="shared" si="813"/>
        <v>0.45</v>
      </c>
      <c r="L8040" s="214">
        <f t="shared" si="814"/>
        <v>18075.805</v>
      </c>
      <c r="M8040" s="213">
        <f t="shared" si="815"/>
        <v>26292.080000000002</v>
      </c>
      <c r="N8040" s="213">
        <f t="shared" si="816"/>
        <v>29578.59</v>
      </c>
      <c r="O8040" s="242">
        <f t="shared" si="817"/>
        <v>0.51520000000007715</v>
      </c>
      <c r="P8040" s="242"/>
      <c r="Q8040" s="179"/>
      <c r="R8040" s="179"/>
      <c r="S8040" s="179"/>
      <c r="T8040" s="179"/>
      <c r="U8040" s="179"/>
      <c r="V8040" s="179"/>
      <c r="W8040" s="179"/>
      <c r="X8040" s="179"/>
      <c r="Y8040" s="179"/>
      <c r="Z8040" s="179"/>
      <c r="AA8040" s="222"/>
      <c r="AB8040" s="222"/>
      <c r="AC8040" s="222"/>
      <c r="AD8040" s="179"/>
      <c r="AE8040" s="179"/>
      <c r="AF8040" s="179"/>
      <c r="AG8040" s="179"/>
      <c r="AH8040" s="179"/>
      <c r="AI8040" s="179"/>
      <c r="AJ8040" s="179"/>
    </row>
    <row r="8041" spans="2:36" x14ac:dyDescent="0.3">
      <c r="B8041" s="224">
        <v>811800</v>
      </c>
      <c r="C8041" s="209">
        <v>347002</v>
      </c>
      <c r="D8041" s="206">
        <f t="shared" si="818"/>
        <v>0.42744764720374478</v>
      </c>
      <c r="E8041" s="208">
        <f t="shared" si="819"/>
        <v>0.45</v>
      </c>
      <c r="F8041" s="207">
        <v>19085.11</v>
      </c>
      <c r="G8041" s="207">
        <v>27760.16</v>
      </c>
      <c r="H8041" s="207">
        <v>31230.18</v>
      </c>
      <c r="I8041" s="214">
        <f t="shared" ref="I8041:I8104" si="820">I8040+45</f>
        <v>328696</v>
      </c>
      <c r="J8041" s="211">
        <f t="shared" si="812"/>
        <v>0.40489775806848977</v>
      </c>
      <c r="K8041" s="212">
        <f t="shared" si="813"/>
        <v>0.45</v>
      </c>
      <c r="L8041" s="214">
        <f t="shared" si="814"/>
        <v>18078.28</v>
      </c>
      <c r="M8041" s="213">
        <f t="shared" si="815"/>
        <v>26295.68</v>
      </c>
      <c r="N8041" s="213">
        <f t="shared" si="816"/>
        <v>29582.639999999999</v>
      </c>
      <c r="O8041" s="242">
        <f t="shared" si="817"/>
        <v>0.51529999999977005</v>
      </c>
      <c r="P8041" s="242"/>
      <c r="Q8041" s="179"/>
      <c r="R8041" s="179"/>
      <c r="S8041" s="179"/>
      <c r="T8041" s="179"/>
      <c r="U8041" s="179"/>
      <c r="V8041" s="179"/>
      <c r="W8041" s="179"/>
      <c r="X8041" s="179"/>
      <c r="Y8041" s="179"/>
      <c r="Z8041" s="179"/>
      <c r="AA8041" s="222"/>
      <c r="AB8041" s="222"/>
      <c r="AC8041" s="222"/>
      <c r="AD8041" s="179"/>
      <c r="AE8041" s="179"/>
      <c r="AF8041" s="179"/>
      <c r="AG8041" s="179"/>
      <c r="AH8041" s="179"/>
      <c r="AI8041" s="179"/>
      <c r="AJ8041" s="179"/>
    </row>
    <row r="8042" spans="2:36" x14ac:dyDescent="0.3">
      <c r="B8042" s="224">
        <v>811900</v>
      </c>
      <c r="C8042" s="209">
        <v>347047</v>
      </c>
      <c r="D8042" s="206">
        <f t="shared" si="818"/>
        <v>0.42745042492917845</v>
      </c>
      <c r="E8042" s="208">
        <f t="shared" si="819"/>
        <v>0.45</v>
      </c>
      <c r="F8042" s="207">
        <v>19087.580000000002</v>
      </c>
      <c r="G8042" s="207">
        <v>27763.759999999998</v>
      </c>
      <c r="H8042" s="207">
        <v>31234.23</v>
      </c>
      <c r="I8042" s="214">
        <f t="shared" si="820"/>
        <v>328741</v>
      </c>
      <c r="J8042" s="211">
        <f t="shared" si="812"/>
        <v>0.40490331321591327</v>
      </c>
      <c r="K8042" s="212">
        <f t="shared" si="813"/>
        <v>0.45</v>
      </c>
      <c r="L8042" s="214">
        <f t="shared" si="814"/>
        <v>18080.755000000001</v>
      </c>
      <c r="M8042" s="213">
        <f t="shared" si="815"/>
        <v>26299.279999999999</v>
      </c>
      <c r="N8042" s="213">
        <f t="shared" si="816"/>
        <v>29586.69</v>
      </c>
      <c r="O8042" s="242">
        <f t="shared" si="817"/>
        <v>0.51519999999996802</v>
      </c>
      <c r="P8042" s="242"/>
      <c r="Q8042" s="179"/>
      <c r="R8042" s="179"/>
      <c r="S8042" s="179"/>
      <c r="T8042" s="179"/>
      <c r="U8042" s="179"/>
      <c r="V8042" s="179"/>
      <c r="W8042" s="179"/>
      <c r="X8042" s="179"/>
      <c r="Y8042" s="179"/>
      <c r="Z8042" s="179"/>
      <c r="AA8042" s="222"/>
      <c r="AB8042" s="222"/>
      <c r="AC8042" s="222"/>
      <c r="AD8042" s="179"/>
      <c r="AE8042" s="179"/>
      <c r="AF8042" s="179"/>
      <c r="AG8042" s="179"/>
      <c r="AH8042" s="179"/>
      <c r="AI8042" s="179"/>
      <c r="AJ8042" s="179"/>
    </row>
    <row r="8043" spans="2:36" x14ac:dyDescent="0.3">
      <c r="B8043" s="224">
        <v>812000</v>
      </c>
      <c r="C8043" s="209">
        <v>347092</v>
      </c>
      <c r="D8043" s="206">
        <f t="shared" si="818"/>
        <v>0.42745320197044334</v>
      </c>
      <c r="E8043" s="208">
        <f t="shared" si="819"/>
        <v>0.45</v>
      </c>
      <c r="F8043" s="207">
        <v>19090.060000000001</v>
      </c>
      <c r="G8043" s="207">
        <v>27767.360000000001</v>
      </c>
      <c r="H8043" s="207">
        <v>31238.28</v>
      </c>
      <c r="I8043" s="214">
        <f t="shared" si="820"/>
        <v>328786</v>
      </c>
      <c r="J8043" s="211">
        <f t="shared" si="812"/>
        <v>0.40490886699507389</v>
      </c>
      <c r="K8043" s="212">
        <f t="shared" si="813"/>
        <v>0.45</v>
      </c>
      <c r="L8043" s="214">
        <f t="shared" si="814"/>
        <v>18083.23</v>
      </c>
      <c r="M8043" s="213">
        <f t="shared" si="815"/>
        <v>26302.880000000001</v>
      </c>
      <c r="N8043" s="213">
        <f t="shared" si="816"/>
        <v>29590.739999999998</v>
      </c>
      <c r="O8043" s="242">
        <f t="shared" si="817"/>
        <v>0.51529999999966092</v>
      </c>
      <c r="P8043" s="242"/>
      <c r="Q8043" s="179"/>
      <c r="R8043" s="179"/>
      <c r="S8043" s="179"/>
      <c r="T8043" s="179"/>
      <c r="U8043" s="179"/>
      <c r="V8043" s="179"/>
      <c r="W8043" s="179"/>
      <c r="X8043" s="179"/>
      <c r="Y8043" s="179"/>
      <c r="Z8043" s="179"/>
      <c r="AA8043" s="222"/>
      <c r="AB8043" s="222"/>
      <c r="AC8043" s="222"/>
      <c r="AD8043" s="179"/>
      <c r="AE8043" s="179"/>
      <c r="AF8043" s="179"/>
      <c r="AG8043" s="179"/>
      <c r="AH8043" s="179"/>
      <c r="AI8043" s="179"/>
      <c r="AJ8043" s="179"/>
    </row>
    <row r="8044" spans="2:36" x14ac:dyDescent="0.3">
      <c r="B8044" s="224">
        <v>812100</v>
      </c>
      <c r="C8044" s="209">
        <v>347137</v>
      </c>
      <c r="D8044" s="206">
        <f t="shared" si="818"/>
        <v>0.42745597832779214</v>
      </c>
      <c r="E8044" s="208">
        <f t="shared" si="819"/>
        <v>0.45</v>
      </c>
      <c r="F8044" s="207">
        <v>19092.53</v>
      </c>
      <c r="G8044" s="207">
        <v>27770.959999999999</v>
      </c>
      <c r="H8044" s="207">
        <v>31242.33</v>
      </c>
      <c r="I8044" s="214">
        <f t="shared" si="820"/>
        <v>328831</v>
      </c>
      <c r="J8044" s="211">
        <f t="shared" si="812"/>
        <v>0.40491441940647704</v>
      </c>
      <c r="K8044" s="212">
        <f t="shared" si="813"/>
        <v>0.45</v>
      </c>
      <c r="L8044" s="214">
        <f t="shared" si="814"/>
        <v>18085.705000000002</v>
      </c>
      <c r="M8044" s="213">
        <f t="shared" si="815"/>
        <v>26306.48</v>
      </c>
      <c r="N8044" s="213">
        <f t="shared" si="816"/>
        <v>29594.789999999997</v>
      </c>
      <c r="O8044" s="242">
        <f t="shared" si="817"/>
        <v>0.51520000000044097</v>
      </c>
      <c r="P8044" s="242"/>
      <c r="Q8044" s="179"/>
      <c r="R8044" s="179"/>
      <c r="S8044" s="179"/>
      <c r="T8044" s="179"/>
      <c r="U8044" s="179"/>
      <c r="V8044" s="179"/>
      <c r="W8044" s="179"/>
      <c r="X8044" s="179"/>
      <c r="Y8044" s="179"/>
      <c r="Z8044" s="179"/>
      <c r="AA8044" s="222"/>
      <c r="AB8044" s="222"/>
      <c r="AC8044" s="222"/>
      <c r="AD8044" s="179"/>
      <c r="AE8044" s="179"/>
      <c r="AF8044" s="179"/>
      <c r="AG8044" s="179"/>
      <c r="AH8044" s="179"/>
      <c r="AI8044" s="179"/>
      <c r="AJ8044" s="179"/>
    </row>
    <row r="8045" spans="2:36" x14ac:dyDescent="0.3">
      <c r="B8045" s="224">
        <v>812200</v>
      </c>
      <c r="C8045" s="209">
        <v>347182</v>
      </c>
      <c r="D8045" s="206">
        <f t="shared" si="818"/>
        <v>0.42745875400147748</v>
      </c>
      <c r="E8045" s="208">
        <f t="shared" si="819"/>
        <v>0.45</v>
      </c>
      <c r="F8045" s="207">
        <v>19095.009999999998</v>
      </c>
      <c r="G8045" s="207">
        <v>27774.560000000001</v>
      </c>
      <c r="H8045" s="207">
        <v>31246.38</v>
      </c>
      <c r="I8045" s="214">
        <f t="shared" si="820"/>
        <v>328876</v>
      </c>
      <c r="J8045" s="211">
        <f t="shared" si="812"/>
        <v>0.40491997045062794</v>
      </c>
      <c r="K8045" s="212">
        <f t="shared" si="813"/>
        <v>0.45</v>
      </c>
      <c r="L8045" s="214">
        <f t="shared" si="814"/>
        <v>18088.18</v>
      </c>
      <c r="M8045" s="213">
        <f t="shared" si="815"/>
        <v>26310.080000000002</v>
      </c>
      <c r="N8045" s="213">
        <f t="shared" si="816"/>
        <v>29598.84</v>
      </c>
      <c r="O8045" s="242">
        <f t="shared" si="817"/>
        <v>0.51530000000013387</v>
      </c>
      <c r="P8045" s="242"/>
      <c r="Q8045" s="179"/>
      <c r="R8045" s="179"/>
      <c r="S8045" s="179"/>
      <c r="T8045" s="179"/>
      <c r="U8045" s="179"/>
      <c r="V8045" s="179"/>
      <c r="W8045" s="179"/>
      <c r="X8045" s="179"/>
      <c r="Y8045" s="179"/>
      <c r="Z8045" s="179"/>
      <c r="AA8045" s="222"/>
      <c r="AB8045" s="222"/>
      <c r="AC8045" s="222"/>
      <c r="AD8045" s="179"/>
      <c r="AE8045" s="179"/>
      <c r="AF8045" s="179"/>
      <c r="AG8045" s="179"/>
      <c r="AH8045" s="179"/>
      <c r="AI8045" s="179"/>
      <c r="AJ8045" s="179"/>
    </row>
    <row r="8046" spans="2:36" x14ac:dyDescent="0.3">
      <c r="B8046" s="224">
        <v>812300</v>
      </c>
      <c r="C8046" s="209">
        <v>347227</v>
      </c>
      <c r="D8046" s="206">
        <f t="shared" si="818"/>
        <v>0.42746152899175183</v>
      </c>
      <c r="E8046" s="208">
        <f t="shared" si="819"/>
        <v>0.45</v>
      </c>
      <c r="F8046" s="207">
        <v>19097.48</v>
      </c>
      <c r="G8046" s="207">
        <v>27778.16</v>
      </c>
      <c r="H8046" s="207">
        <v>31250.43</v>
      </c>
      <c r="I8046" s="214">
        <f t="shared" si="820"/>
        <v>328921</v>
      </c>
      <c r="J8046" s="211">
        <f t="shared" si="812"/>
        <v>0.40492552012803151</v>
      </c>
      <c r="K8046" s="212">
        <f t="shared" si="813"/>
        <v>0.45</v>
      </c>
      <c r="L8046" s="214">
        <f t="shared" si="814"/>
        <v>18090.654999999999</v>
      </c>
      <c r="M8046" s="213">
        <f t="shared" si="815"/>
        <v>26313.68</v>
      </c>
      <c r="N8046" s="213">
        <f t="shared" si="816"/>
        <v>29602.89</v>
      </c>
      <c r="O8046" s="242">
        <f t="shared" si="817"/>
        <v>0.51519999999974975</v>
      </c>
      <c r="P8046" s="242"/>
      <c r="Q8046" s="179"/>
      <c r="R8046" s="179"/>
      <c r="S8046" s="179"/>
      <c r="T8046" s="179"/>
      <c r="U8046" s="179"/>
      <c r="V8046" s="179"/>
      <c r="W8046" s="179"/>
      <c r="X8046" s="179"/>
      <c r="Y8046" s="179"/>
      <c r="Z8046" s="179"/>
      <c r="AA8046" s="222"/>
      <c r="AB8046" s="222"/>
      <c r="AC8046" s="222"/>
      <c r="AD8046" s="179"/>
      <c r="AE8046" s="179"/>
      <c r="AF8046" s="179"/>
      <c r="AG8046" s="179"/>
      <c r="AH8046" s="179"/>
      <c r="AI8046" s="179"/>
      <c r="AJ8046" s="179"/>
    </row>
    <row r="8047" spans="2:36" x14ac:dyDescent="0.3">
      <c r="B8047" s="224">
        <v>812400</v>
      </c>
      <c r="C8047" s="209">
        <v>347272</v>
      </c>
      <c r="D8047" s="206">
        <f t="shared" si="818"/>
        <v>0.42746430329886753</v>
      </c>
      <c r="E8047" s="208">
        <f t="shared" si="819"/>
        <v>0.45</v>
      </c>
      <c r="F8047" s="207">
        <v>19099.96</v>
      </c>
      <c r="G8047" s="207">
        <v>27781.759999999998</v>
      </c>
      <c r="H8047" s="207">
        <v>31254.48</v>
      </c>
      <c r="I8047" s="214">
        <f t="shared" si="820"/>
        <v>328966</v>
      </c>
      <c r="J8047" s="211">
        <f t="shared" si="812"/>
        <v>0.40493106843919252</v>
      </c>
      <c r="K8047" s="212">
        <f t="shared" si="813"/>
        <v>0.45</v>
      </c>
      <c r="L8047" s="214">
        <f t="shared" si="814"/>
        <v>18093.13</v>
      </c>
      <c r="M8047" s="213">
        <f t="shared" si="815"/>
        <v>26317.279999999999</v>
      </c>
      <c r="N8047" s="213">
        <f t="shared" si="816"/>
        <v>29606.94</v>
      </c>
      <c r="O8047" s="242">
        <f t="shared" si="817"/>
        <v>0.51530000000002474</v>
      </c>
      <c r="P8047" s="242"/>
      <c r="Q8047" s="179"/>
      <c r="R8047" s="179"/>
      <c r="S8047" s="179"/>
      <c r="T8047" s="179"/>
      <c r="U8047" s="179"/>
      <c r="V8047" s="179"/>
      <c r="W8047" s="179"/>
      <c r="X8047" s="179"/>
      <c r="Y8047" s="179"/>
      <c r="Z8047" s="179"/>
      <c r="AA8047" s="222"/>
      <c r="AB8047" s="222"/>
      <c r="AC8047" s="222"/>
      <c r="AD8047" s="179"/>
      <c r="AE8047" s="179"/>
      <c r="AF8047" s="179"/>
      <c r="AG8047" s="179"/>
      <c r="AH8047" s="179"/>
      <c r="AI8047" s="179"/>
      <c r="AJ8047" s="179"/>
    </row>
    <row r="8048" spans="2:36" x14ac:dyDescent="0.3">
      <c r="B8048" s="224">
        <v>812500</v>
      </c>
      <c r="C8048" s="209">
        <v>347317</v>
      </c>
      <c r="D8048" s="206">
        <f t="shared" si="818"/>
        <v>0.42746707692307695</v>
      </c>
      <c r="E8048" s="208">
        <f t="shared" si="819"/>
        <v>0.45</v>
      </c>
      <c r="F8048" s="207">
        <v>19102.43</v>
      </c>
      <c r="G8048" s="207">
        <v>27785.360000000001</v>
      </c>
      <c r="H8048" s="207">
        <v>31258.53</v>
      </c>
      <c r="I8048" s="214">
        <f t="shared" si="820"/>
        <v>329011</v>
      </c>
      <c r="J8048" s="211">
        <f t="shared" si="812"/>
        <v>0.40493661538461539</v>
      </c>
      <c r="K8048" s="212">
        <f t="shared" si="813"/>
        <v>0.45</v>
      </c>
      <c r="L8048" s="214">
        <f t="shared" si="814"/>
        <v>18095.605</v>
      </c>
      <c r="M8048" s="213">
        <f t="shared" si="815"/>
        <v>26320.880000000001</v>
      </c>
      <c r="N8048" s="213">
        <f t="shared" si="816"/>
        <v>29610.989999999998</v>
      </c>
      <c r="O8048" s="242">
        <f t="shared" si="817"/>
        <v>0.51519999999964061</v>
      </c>
      <c r="P8048" s="242"/>
      <c r="Q8048" s="179"/>
      <c r="R8048" s="179"/>
      <c r="S8048" s="179"/>
      <c r="T8048" s="179"/>
      <c r="U8048" s="179"/>
      <c r="V8048" s="179"/>
      <c r="W8048" s="179"/>
      <c r="X8048" s="179"/>
      <c r="Y8048" s="179"/>
      <c r="Z8048" s="179"/>
      <c r="AA8048" s="222"/>
      <c r="AB8048" s="222"/>
      <c r="AC8048" s="222"/>
      <c r="AD8048" s="179"/>
      <c r="AE8048" s="179"/>
      <c r="AF8048" s="179"/>
      <c r="AG8048" s="179"/>
      <c r="AH8048" s="179"/>
      <c r="AI8048" s="179"/>
      <c r="AJ8048" s="179"/>
    </row>
    <row r="8049" spans="2:36" x14ac:dyDescent="0.3">
      <c r="B8049" s="224">
        <v>812600</v>
      </c>
      <c r="C8049" s="209">
        <v>347362</v>
      </c>
      <c r="D8049" s="206">
        <f t="shared" si="818"/>
        <v>0.42746984986463205</v>
      </c>
      <c r="E8049" s="208">
        <f t="shared" si="819"/>
        <v>0.45</v>
      </c>
      <c r="F8049" s="207">
        <v>19104.91</v>
      </c>
      <c r="G8049" s="207">
        <v>27788.959999999999</v>
      </c>
      <c r="H8049" s="207">
        <v>31262.58</v>
      </c>
      <c r="I8049" s="214">
        <f t="shared" si="820"/>
        <v>329056</v>
      </c>
      <c r="J8049" s="211">
        <f t="shared" si="812"/>
        <v>0.40494216096480434</v>
      </c>
      <c r="K8049" s="212">
        <f t="shared" si="813"/>
        <v>0.45</v>
      </c>
      <c r="L8049" s="214">
        <f t="shared" si="814"/>
        <v>18098.080000000002</v>
      </c>
      <c r="M8049" s="213">
        <f t="shared" si="815"/>
        <v>26324.48</v>
      </c>
      <c r="N8049" s="213">
        <f t="shared" si="816"/>
        <v>29615.039999999997</v>
      </c>
      <c r="O8049" s="242">
        <f t="shared" si="817"/>
        <v>0.5152999999999156</v>
      </c>
      <c r="P8049" s="242"/>
      <c r="Q8049" s="179"/>
      <c r="R8049" s="179"/>
      <c r="S8049" s="179"/>
      <c r="T8049" s="179"/>
      <c r="U8049" s="179"/>
      <c r="V8049" s="179"/>
      <c r="W8049" s="179"/>
      <c r="X8049" s="179"/>
      <c r="Y8049" s="179"/>
      <c r="Z8049" s="179"/>
      <c r="AA8049" s="222"/>
      <c r="AB8049" s="222"/>
      <c r="AC8049" s="222"/>
      <c r="AD8049" s="179"/>
      <c r="AE8049" s="179"/>
      <c r="AF8049" s="179"/>
      <c r="AG8049" s="179"/>
      <c r="AH8049" s="179"/>
      <c r="AI8049" s="179"/>
      <c r="AJ8049" s="179"/>
    </row>
    <row r="8050" spans="2:36" x14ac:dyDescent="0.3">
      <c r="B8050" s="224">
        <v>812700</v>
      </c>
      <c r="C8050" s="209">
        <v>347407</v>
      </c>
      <c r="D8050" s="206">
        <f t="shared" si="818"/>
        <v>0.4274726221237849</v>
      </c>
      <c r="E8050" s="208">
        <f t="shared" si="819"/>
        <v>0.45</v>
      </c>
      <c r="F8050" s="207">
        <v>19107.38</v>
      </c>
      <c r="G8050" s="207">
        <v>27792.560000000001</v>
      </c>
      <c r="H8050" s="207">
        <v>31266.63</v>
      </c>
      <c r="I8050" s="214">
        <f t="shared" si="820"/>
        <v>329101</v>
      </c>
      <c r="J8050" s="211">
        <f t="shared" si="812"/>
        <v>0.4049477051802633</v>
      </c>
      <c r="K8050" s="212">
        <f t="shared" si="813"/>
        <v>0.45</v>
      </c>
      <c r="L8050" s="214">
        <f t="shared" si="814"/>
        <v>18100.555</v>
      </c>
      <c r="M8050" s="213">
        <f t="shared" si="815"/>
        <v>26328.080000000002</v>
      </c>
      <c r="N8050" s="213">
        <f t="shared" si="816"/>
        <v>29619.09</v>
      </c>
      <c r="O8050" s="242">
        <f t="shared" si="817"/>
        <v>0.51520000000007715</v>
      </c>
      <c r="P8050" s="242"/>
      <c r="Q8050" s="179"/>
      <c r="R8050" s="179"/>
      <c r="S8050" s="179"/>
      <c r="T8050" s="179"/>
      <c r="U8050" s="179"/>
      <c r="V8050" s="179"/>
      <c r="W8050" s="179"/>
      <c r="X8050" s="179"/>
      <c r="Y8050" s="179"/>
      <c r="Z8050" s="179"/>
      <c r="AA8050" s="222"/>
      <c r="AB8050" s="222"/>
      <c r="AC8050" s="222"/>
      <c r="AD8050" s="179"/>
      <c r="AE8050" s="179"/>
      <c r="AF8050" s="179"/>
      <c r="AG8050" s="179"/>
      <c r="AH8050" s="179"/>
      <c r="AI8050" s="179"/>
      <c r="AJ8050" s="179"/>
    </row>
    <row r="8051" spans="2:36" x14ac:dyDescent="0.3">
      <c r="B8051" s="224">
        <v>812800</v>
      </c>
      <c r="C8051" s="209">
        <v>347452</v>
      </c>
      <c r="D8051" s="206">
        <f t="shared" si="818"/>
        <v>0.42747539370078741</v>
      </c>
      <c r="E8051" s="208">
        <f t="shared" si="819"/>
        <v>0.45</v>
      </c>
      <c r="F8051" s="207">
        <v>19109.86</v>
      </c>
      <c r="G8051" s="207">
        <v>27796.16</v>
      </c>
      <c r="H8051" s="207">
        <v>31270.68</v>
      </c>
      <c r="I8051" s="214">
        <f t="shared" si="820"/>
        <v>329146</v>
      </c>
      <c r="J8051" s="211">
        <f t="shared" si="812"/>
        <v>0.40495324803149607</v>
      </c>
      <c r="K8051" s="212">
        <f t="shared" si="813"/>
        <v>0.45</v>
      </c>
      <c r="L8051" s="214">
        <f t="shared" si="814"/>
        <v>18103.03</v>
      </c>
      <c r="M8051" s="213">
        <f t="shared" si="815"/>
        <v>26331.68</v>
      </c>
      <c r="N8051" s="213">
        <f t="shared" si="816"/>
        <v>29623.14</v>
      </c>
      <c r="O8051" s="242">
        <f t="shared" si="817"/>
        <v>0.51529999999977005</v>
      </c>
      <c r="P8051" s="242"/>
      <c r="Q8051" s="179"/>
      <c r="R8051" s="179"/>
      <c r="S8051" s="179"/>
      <c r="T8051" s="179"/>
      <c r="U8051" s="179"/>
      <c r="V8051" s="179"/>
      <c r="W8051" s="179"/>
      <c r="X8051" s="179"/>
      <c r="Y8051" s="179"/>
      <c r="Z8051" s="179"/>
      <c r="AA8051" s="222"/>
      <c r="AB8051" s="222"/>
      <c r="AC8051" s="222"/>
      <c r="AD8051" s="179"/>
      <c r="AE8051" s="179"/>
      <c r="AF8051" s="179"/>
      <c r="AG8051" s="179"/>
      <c r="AH8051" s="179"/>
      <c r="AI8051" s="179"/>
      <c r="AJ8051" s="179"/>
    </row>
    <row r="8052" spans="2:36" x14ac:dyDescent="0.3">
      <c r="B8052" s="224">
        <v>812900</v>
      </c>
      <c r="C8052" s="209">
        <v>347497</v>
      </c>
      <c r="D8052" s="206">
        <f t="shared" si="818"/>
        <v>0.42747816459589127</v>
      </c>
      <c r="E8052" s="208">
        <f t="shared" si="819"/>
        <v>0.45</v>
      </c>
      <c r="F8052" s="207">
        <v>19112.330000000002</v>
      </c>
      <c r="G8052" s="207">
        <v>27799.759999999998</v>
      </c>
      <c r="H8052" s="207">
        <v>31274.73</v>
      </c>
      <c r="I8052" s="214">
        <f t="shared" si="820"/>
        <v>329191</v>
      </c>
      <c r="J8052" s="211">
        <f t="shared" si="812"/>
        <v>0.40495878951900605</v>
      </c>
      <c r="K8052" s="212">
        <f t="shared" si="813"/>
        <v>0.45</v>
      </c>
      <c r="L8052" s="214">
        <f t="shared" si="814"/>
        <v>18105.505000000001</v>
      </c>
      <c r="M8052" s="213">
        <f t="shared" si="815"/>
        <v>26335.279999999999</v>
      </c>
      <c r="N8052" s="213">
        <f t="shared" si="816"/>
        <v>29627.19</v>
      </c>
      <c r="O8052" s="242">
        <f t="shared" si="817"/>
        <v>0.51519999999996802</v>
      </c>
      <c r="P8052" s="242"/>
      <c r="Q8052" s="179"/>
      <c r="R8052" s="179"/>
      <c r="S8052" s="179"/>
      <c r="T8052" s="179"/>
      <c r="U8052" s="179"/>
      <c r="V8052" s="179"/>
      <c r="W8052" s="179"/>
      <c r="X8052" s="179"/>
      <c r="Y8052" s="179"/>
      <c r="Z8052" s="179"/>
      <c r="AA8052" s="222"/>
      <c r="AB8052" s="222"/>
      <c r="AC8052" s="222"/>
      <c r="AD8052" s="179"/>
      <c r="AE8052" s="179"/>
      <c r="AF8052" s="179"/>
      <c r="AG8052" s="179"/>
      <c r="AH8052" s="179"/>
      <c r="AI8052" s="179"/>
      <c r="AJ8052" s="179"/>
    </row>
    <row r="8053" spans="2:36" x14ac:dyDescent="0.3">
      <c r="B8053" s="224">
        <v>813000</v>
      </c>
      <c r="C8053" s="209">
        <v>347542</v>
      </c>
      <c r="D8053" s="206">
        <f t="shared" si="818"/>
        <v>0.42748093480934807</v>
      </c>
      <c r="E8053" s="208">
        <f t="shared" si="819"/>
        <v>0.45</v>
      </c>
      <c r="F8053" s="207">
        <v>19114.810000000001</v>
      </c>
      <c r="G8053" s="207">
        <v>27803.360000000001</v>
      </c>
      <c r="H8053" s="207">
        <v>31278.78</v>
      </c>
      <c r="I8053" s="214">
        <f t="shared" si="820"/>
        <v>329236</v>
      </c>
      <c r="J8053" s="211">
        <f t="shared" si="812"/>
        <v>0.40496432964329643</v>
      </c>
      <c r="K8053" s="212">
        <f t="shared" si="813"/>
        <v>0.45</v>
      </c>
      <c r="L8053" s="214">
        <f t="shared" si="814"/>
        <v>18107.98</v>
      </c>
      <c r="M8053" s="213">
        <f t="shared" si="815"/>
        <v>26338.880000000001</v>
      </c>
      <c r="N8053" s="213">
        <f t="shared" si="816"/>
        <v>29631.239999999998</v>
      </c>
      <c r="O8053" s="242">
        <f t="shared" si="817"/>
        <v>0.51529999999966092</v>
      </c>
      <c r="P8053" s="242"/>
      <c r="Q8053" s="179"/>
      <c r="R8053" s="179"/>
      <c r="S8053" s="179"/>
      <c r="T8053" s="179"/>
      <c r="U8053" s="179"/>
      <c r="V8053" s="179"/>
      <c r="W8053" s="179"/>
      <c r="X8053" s="179"/>
      <c r="Y8053" s="179"/>
      <c r="Z8053" s="179"/>
      <c r="AA8053" s="222"/>
      <c r="AB8053" s="222"/>
      <c r="AC8053" s="222"/>
      <c r="AD8053" s="179"/>
      <c r="AE8053" s="179"/>
      <c r="AF8053" s="179"/>
      <c r="AG8053" s="179"/>
      <c r="AH8053" s="179"/>
      <c r="AI8053" s="179"/>
      <c r="AJ8053" s="179"/>
    </row>
    <row r="8054" spans="2:36" x14ac:dyDescent="0.3">
      <c r="B8054" s="224">
        <v>813100</v>
      </c>
      <c r="C8054" s="209">
        <v>347587</v>
      </c>
      <c r="D8054" s="206">
        <f t="shared" si="818"/>
        <v>0.42748370434140942</v>
      </c>
      <c r="E8054" s="208">
        <f t="shared" si="819"/>
        <v>0.45</v>
      </c>
      <c r="F8054" s="207">
        <v>19117.28</v>
      </c>
      <c r="G8054" s="207">
        <v>27806.959999999999</v>
      </c>
      <c r="H8054" s="207">
        <v>31282.83</v>
      </c>
      <c r="I8054" s="214">
        <f t="shared" si="820"/>
        <v>329281</v>
      </c>
      <c r="J8054" s="211">
        <f t="shared" si="812"/>
        <v>0.40496986840487026</v>
      </c>
      <c r="K8054" s="212">
        <f t="shared" si="813"/>
        <v>0.45</v>
      </c>
      <c r="L8054" s="214">
        <f t="shared" si="814"/>
        <v>18110.455000000002</v>
      </c>
      <c r="M8054" s="213">
        <f t="shared" si="815"/>
        <v>26342.48</v>
      </c>
      <c r="N8054" s="213">
        <f t="shared" si="816"/>
        <v>29635.289999999997</v>
      </c>
      <c r="O8054" s="242">
        <f t="shared" si="817"/>
        <v>0.51520000000044097</v>
      </c>
      <c r="P8054" s="242"/>
      <c r="Q8054" s="179"/>
      <c r="R8054" s="179"/>
      <c r="S8054" s="179"/>
      <c r="T8054" s="179"/>
      <c r="U8054" s="179"/>
      <c r="V8054" s="179"/>
      <c r="W8054" s="179"/>
      <c r="X8054" s="179"/>
      <c r="Y8054" s="179"/>
      <c r="Z8054" s="179"/>
      <c r="AA8054" s="222"/>
      <c r="AB8054" s="222"/>
      <c r="AC8054" s="222"/>
      <c r="AD8054" s="179"/>
      <c r="AE8054" s="179"/>
      <c r="AF8054" s="179"/>
      <c r="AG8054" s="179"/>
      <c r="AH8054" s="179"/>
      <c r="AI8054" s="179"/>
      <c r="AJ8054" s="179"/>
    </row>
    <row r="8055" spans="2:36" x14ac:dyDescent="0.3">
      <c r="B8055" s="224">
        <v>813200</v>
      </c>
      <c r="C8055" s="209">
        <v>347632</v>
      </c>
      <c r="D8055" s="206">
        <f t="shared" si="818"/>
        <v>0.42748647319232663</v>
      </c>
      <c r="E8055" s="208">
        <f t="shared" si="819"/>
        <v>0.45</v>
      </c>
      <c r="F8055" s="207">
        <v>19119.759999999998</v>
      </c>
      <c r="G8055" s="207">
        <v>27810.560000000001</v>
      </c>
      <c r="H8055" s="207">
        <v>31286.880000000001</v>
      </c>
      <c r="I8055" s="214">
        <f t="shared" si="820"/>
        <v>329326</v>
      </c>
      <c r="J8055" s="211">
        <f t="shared" si="812"/>
        <v>0.40497540580423019</v>
      </c>
      <c r="K8055" s="212">
        <f t="shared" si="813"/>
        <v>0.45</v>
      </c>
      <c r="L8055" s="214">
        <f t="shared" si="814"/>
        <v>18112.93</v>
      </c>
      <c r="M8055" s="213">
        <f t="shared" si="815"/>
        <v>26346.080000000002</v>
      </c>
      <c r="N8055" s="213">
        <f t="shared" si="816"/>
        <v>29639.34</v>
      </c>
      <c r="O8055" s="242">
        <f t="shared" si="817"/>
        <v>0.51530000000013387</v>
      </c>
      <c r="P8055" s="242"/>
      <c r="Q8055" s="179"/>
      <c r="R8055" s="179"/>
      <c r="S8055" s="179"/>
      <c r="T8055" s="179"/>
      <c r="U8055" s="179"/>
      <c r="V8055" s="179"/>
      <c r="W8055" s="179"/>
      <c r="X8055" s="179"/>
      <c r="Y8055" s="179"/>
      <c r="Z8055" s="179"/>
      <c r="AA8055" s="222"/>
      <c r="AB8055" s="222"/>
      <c r="AC8055" s="222"/>
      <c r="AD8055" s="179"/>
      <c r="AE8055" s="179"/>
      <c r="AF8055" s="179"/>
      <c r="AG8055" s="179"/>
      <c r="AH8055" s="179"/>
      <c r="AI8055" s="179"/>
      <c r="AJ8055" s="179"/>
    </row>
    <row r="8056" spans="2:36" x14ac:dyDescent="0.3">
      <c r="B8056" s="224">
        <v>813300</v>
      </c>
      <c r="C8056" s="209">
        <v>347677</v>
      </c>
      <c r="D8056" s="206">
        <f t="shared" si="818"/>
        <v>0.42748924136235089</v>
      </c>
      <c r="E8056" s="208">
        <f t="shared" si="819"/>
        <v>0.45</v>
      </c>
      <c r="F8056" s="207">
        <v>19122.23</v>
      </c>
      <c r="G8056" s="207">
        <v>27814.16</v>
      </c>
      <c r="H8056" s="207">
        <v>31290.93</v>
      </c>
      <c r="I8056" s="214">
        <f t="shared" si="820"/>
        <v>329371</v>
      </c>
      <c r="J8056" s="211">
        <f t="shared" si="812"/>
        <v>0.40498094184187877</v>
      </c>
      <c r="K8056" s="212">
        <f t="shared" si="813"/>
        <v>0.45</v>
      </c>
      <c r="L8056" s="214">
        <f t="shared" si="814"/>
        <v>18115.404999999999</v>
      </c>
      <c r="M8056" s="213">
        <f t="shared" si="815"/>
        <v>26349.68</v>
      </c>
      <c r="N8056" s="213">
        <f t="shared" si="816"/>
        <v>29643.39</v>
      </c>
      <c r="O8056" s="242">
        <f t="shared" si="817"/>
        <v>0.51519999999974975</v>
      </c>
      <c r="P8056" s="242"/>
      <c r="Q8056" s="179"/>
      <c r="R8056" s="179"/>
      <c r="S8056" s="179"/>
      <c r="T8056" s="179"/>
      <c r="U8056" s="179"/>
      <c r="V8056" s="179"/>
      <c r="W8056" s="179"/>
      <c r="X8056" s="179"/>
      <c r="Y8056" s="179"/>
      <c r="Z8056" s="179"/>
      <c r="AA8056" s="222"/>
      <c r="AB8056" s="222"/>
      <c r="AC8056" s="222"/>
      <c r="AD8056" s="179"/>
      <c r="AE8056" s="179"/>
      <c r="AF8056" s="179"/>
      <c r="AG8056" s="179"/>
      <c r="AH8056" s="179"/>
      <c r="AI8056" s="179"/>
      <c r="AJ8056" s="179"/>
    </row>
    <row r="8057" spans="2:36" x14ac:dyDescent="0.3">
      <c r="B8057" s="224">
        <v>813400</v>
      </c>
      <c r="C8057" s="209">
        <v>347722</v>
      </c>
      <c r="D8057" s="206">
        <f t="shared" si="818"/>
        <v>0.42749200885173344</v>
      </c>
      <c r="E8057" s="208">
        <f t="shared" si="819"/>
        <v>0.45</v>
      </c>
      <c r="F8057" s="207">
        <v>19124.71</v>
      </c>
      <c r="G8057" s="207">
        <v>27817.759999999998</v>
      </c>
      <c r="H8057" s="207">
        <v>31294.98</v>
      </c>
      <c r="I8057" s="214">
        <f t="shared" si="820"/>
        <v>329416</v>
      </c>
      <c r="J8057" s="211">
        <f t="shared" si="812"/>
        <v>0.40498647651831815</v>
      </c>
      <c r="K8057" s="212">
        <f t="shared" si="813"/>
        <v>0.45</v>
      </c>
      <c r="L8057" s="214">
        <f t="shared" si="814"/>
        <v>18117.88</v>
      </c>
      <c r="M8057" s="213">
        <f t="shared" si="815"/>
        <v>26353.279999999999</v>
      </c>
      <c r="N8057" s="213">
        <f t="shared" si="816"/>
        <v>29647.439999999999</v>
      </c>
      <c r="O8057" s="242">
        <f t="shared" si="817"/>
        <v>0.51530000000002474</v>
      </c>
      <c r="P8057" s="242"/>
      <c r="Q8057" s="179"/>
      <c r="R8057" s="179"/>
      <c r="S8057" s="179"/>
      <c r="T8057" s="179"/>
      <c r="U8057" s="179"/>
      <c r="V8057" s="179"/>
      <c r="W8057" s="179"/>
      <c r="X8057" s="179"/>
      <c r="Y8057" s="179"/>
      <c r="Z8057" s="179"/>
      <c r="AA8057" s="222"/>
      <c r="AB8057" s="222"/>
      <c r="AC8057" s="222"/>
      <c r="AD8057" s="179"/>
      <c r="AE8057" s="179"/>
      <c r="AF8057" s="179"/>
      <c r="AG8057" s="179"/>
      <c r="AH8057" s="179"/>
      <c r="AI8057" s="179"/>
      <c r="AJ8057" s="179"/>
    </row>
    <row r="8058" spans="2:36" x14ac:dyDescent="0.3">
      <c r="B8058" s="224">
        <v>813500</v>
      </c>
      <c r="C8058" s="209">
        <v>347767</v>
      </c>
      <c r="D8058" s="206">
        <f t="shared" si="818"/>
        <v>0.42749477566072525</v>
      </c>
      <c r="E8058" s="208">
        <f t="shared" si="819"/>
        <v>0.45</v>
      </c>
      <c r="F8058" s="207">
        <v>19127.18</v>
      </c>
      <c r="G8058" s="207">
        <v>27821.360000000001</v>
      </c>
      <c r="H8058" s="207">
        <v>31299.03</v>
      </c>
      <c r="I8058" s="214">
        <f t="shared" si="820"/>
        <v>329461</v>
      </c>
      <c r="J8058" s="211">
        <f t="shared" si="812"/>
        <v>0.40499200983405043</v>
      </c>
      <c r="K8058" s="212">
        <f t="shared" si="813"/>
        <v>0.45</v>
      </c>
      <c r="L8058" s="214">
        <f t="shared" si="814"/>
        <v>18120.355</v>
      </c>
      <c r="M8058" s="213">
        <f t="shared" si="815"/>
        <v>26356.880000000001</v>
      </c>
      <c r="N8058" s="213">
        <f t="shared" si="816"/>
        <v>29651.489999999998</v>
      </c>
      <c r="O8058" s="242">
        <f t="shared" si="817"/>
        <v>0.51519999999964061</v>
      </c>
      <c r="P8058" s="242"/>
      <c r="Q8058" s="179"/>
      <c r="R8058" s="179"/>
      <c r="S8058" s="179"/>
      <c r="T8058" s="179"/>
      <c r="U8058" s="179"/>
      <c r="V8058" s="179"/>
      <c r="W8058" s="179"/>
      <c r="X8058" s="179"/>
      <c r="Y8058" s="179"/>
      <c r="Z8058" s="179"/>
      <c r="AA8058" s="222"/>
      <c r="AB8058" s="222"/>
      <c r="AC8058" s="222"/>
      <c r="AD8058" s="179"/>
      <c r="AE8058" s="179"/>
      <c r="AF8058" s="179"/>
      <c r="AG8058" s="179"/>
      <c r="AH8058" s="179"/>
      <c r="AI8058" s="179"/>
      <c r="AJ8058" s="179"/>
    </row>
    <row r="8059" spans="2:36" x14ac:dyDescent="0.3">
      <c r="B8059" s="224">
        <v>813600</v>
      </c>
      <c r="C8059" s="209">
        <v>347812</v>
      </c>
      <c r="D8059" s="206">
        <f t="shared" si="818"/>
        <v>0.42749754178957716</v>
      </c>
      <c r="E8059" s="208">
        <f t="shared" si="819"/>
        <v>0.45</v>
      </c>
      <c r="F8059" s="207">
        <v>19129.66</v>
      </c>
      <c r="G8059" s="207">
        <v>27824.959999999999</v>
      </c>
      <c r="H8059" s="207">
        <v>31303.08</v>
      </c>
      <c r="I8059" s="214">
        <f t="shared" si="820"/>
        <v>329506</v>
      </c>
      <c r="J8059" s="211">
        <f t="shared" ref="J8059:J8122" si="821">I8059/$B8059</f>
        <v>0.4049975417895772</v>
      </c>
      <c r="K8059" s="212">
        <f t="shared" ref="K8059:K8122" si="822">(I8059-I8058)/($B8059-$B8058)</f>
        <v>0.45</v>
      </c>
      <c r="L8059" s="214">
        <f t="shared" si="814"/>
        <v>18122.830000000002</v>
      </c>
      <c r="M8059" s="213">
        <f t="shared" si="815"/>
        <v>26360.48</v>
      </c>
      <c r="N8059" s="213">
        <f t="shared" si="816"/>
        <v>29655.539999999997</v>
      </c>
      <c r="O8059" s="242">
        <f t="shared" si="817"/>
        <v>0.5152999999999156</v>
      </c>
      <c r="P8059" s="242"/>
      <c r="Q8059" s="179"/>
      <c r="R8059" s="179"/>
      <c r="S8059" s="179"/>
      <c r="T8059" s="179"/>
      <c r="U8059" s="179"/>
      <c r="V8059" s="179"/>
      <c r="W8059" s="179"/>
      <c r="X8059" s="179"/>
      <c r="Y8059" s="179"/>
      <c r="Z8059" s="179"/>
      <c r="AA8059" s="222"/>
      <c r="AB8059" s="222"/>
      <c r="AC8059" s="222"/>
      <c r="AD8059" s="179"/>
      <c r="AE8059" s="179"/>
      <c r="AF8059" s="179"/>
      <c r="AG8059" s="179"/>
      <c r="AH8059" s="179"/>
      <c r="AI8059" s="179"/>
      <c r="AJ8059" s="179"/>
    </row>
    <row r="8060" spans="2:36" x14ac:dyDescent="0.3">
      <c r="B8060" s="224">
        <v>813700</v>
      </c>
      <c r="C8060" s="209">
        <v>347857</v>
      </c>
      <c r="D8060" s="206">
        <f t="shared" si="818"/>
        <v>0.42750030723853999</v>
      </c>
      <c r="E8060" s="208">
        <f t="shared" si="819"/>
        <v>0.45</v>
      </c>
      <c r="F8060" s="207">
        <v>19132.13</v>
      </c>
      <c r="G8060" s="207">
        <v>27828.560000000001</v>
      </c>
      <c r="H8060" s="207">
        <v>31307.13</v>
      </c>
      <c r="I8060" s="214">
        <f t="shared" si="820"/>
        <v>329551</v>
      </c>
      <c r="J8060" s="211">
        <f t="shared" si="821"/>
        <v>0.40500307238540001</v>
      </c>
      <c r="K8060" s="212">
        <f t="shared" si="822"/>
        <v>0.45</v>
      </c>
      <c r="L8060" s="214">
        <f t="shared" si="814"/>
        <v>18125.305</v>
      </c>
      <c r="M8060" s="213">
        <f t="shared" si="815"/>
        <v>26364.080000000002</v>
      </c>
      <c r="N8060" s="213">
        <f t="shared" si="816"/>
        <v>29659.59</v>
      </c>
      <c r="O8060" s="242">
        <f t="shared" si="817"/>
        <v>0.51520000000007715</v>
      </c>
      <c r="P8060" s="242"/>
      <c r="Q8060" s="179"/>
      <c r="R8060" s="179"/>
      <c r="S8060" s="179"/>
      <c r="T8060" s="179"/>
      <c r="U8060" s="179"/>
      <c r="V8060" s="179"/>
      <c r="W8060" s="179"/>
      <c r="X8060" s="179"/>
      <c r="Y8060" s="179"/>
      <c r="Z8060" s="179"/>
      <c r="AA8060" s="222"/>
      <c r="AB8060" s="222"/>
      <c r="AC8060" s="222"/>
      <c r="AD8060" s="179"/>
      <c r="AE8060" s="179"/>
      <c r="AF8060" s="179"/>
      <c r="AG8060" s="179"/>
      <c r="AH8060" s="179"/>
      <c r="AI8060" s="179"/>
      <c r="AJ8060" s="179"/>
    </row>
    <row r="8061" spans="2:36" x14ac:dyDescent="0.3">
      <c r="B8061" s="224">
        <v>813800</v>
      </c>
      <c r="C8061" s="209">
        <v>347902</v>
      </c>
      <c r="D8061" s="206">
        <f t="shared" si="818"/>
        <v>0.42750307200786436</v>
      </c>
      <c r="E8061" s="208">
        <f t="shared" si="819"/>
        <v>0.45</v>
      </c>
      <c r="F8061" s="207">
        <v>19134.61</v>
      </c>
      <c r="G8061" s="207">
        <v>27832.16</v>
      </c>
      <c r="H8061" s="207">
        <v>31311.18</v>
      </c>
      <c r="I8061" s="214">
        <f t="shared" si="820"/>
        <v>329596</v>
      </c>
      <c r="J8061" s="211">
        <f t="shared" si="821"/>
        <v>0.40500860162202013</v>
      </c>
      <c r="K8061" s="212">
        <f t="shared" si="822"/>
        <v>0.45</v>
      </c>
      <c r="L8061" s="214">
        <f t="shared" si="814"/>
        <v>18127.78</v>
      </c>
      <c r="M8061" s="213">
        <f t="shared" si="815"/>
        <v>26367.68</v>
      </c>
      <c r="N8061" s="213">
        <f t="shared" si="816"/>
        <v>29663.64</v>
      </c>
      <c r="O8061" s="242">
        <f t="shared" si="817"/>
        <v>0.51529999999977005</v>
      </c>
      <c r="P8061" s="242"/>
      <c r="Q8061" s="179"/>
      <c r="R8061" s="179"/>
      <c r="S8061" s="179"/>
      <c r="T8061" s="179"/>
      <c r="U8061" s="179"/>
      <c r="V8061" s="179"/>
      <c r="W8061" s="179"/>
      <c r="X8061" s="179"/>
      <c r="Y8061" s="179"/>
      <c r="Z8061" s="179"/>
      <c r="AA8061" s="222"/>
      <c r="AB8061" s="222"/>
      <c r="AC8061" s="222"/>
      <c r="AD8061" s="179"/>
      <c r="AE8061" s="179"/>
      <c r="AF8061" s="179"/>
      <c r="AG8061" s="179"/>
      <c r="AH8061" s="179"/>
      <c r="AI8061" s="179"/>
      <c r="AJ8061" s="179"/>
    </row>
    <row r="8062" spans="2:36" x14ac:dyDescent="0.3">
      <c r="B8062" s="224">
        <v>813900</v>
      </c>
      <c r="C8062" s="209">
        <v>347947</v>
      </c>
      <c r="D8062" s="206">
        <f t="shared" si="818"/>
        <v>0.42750583609780074</v>
      </c>
      <c r="E8062" s="208">
        <f t="shared" si="819"/>
        <v>0.45</v>
      </c>
      <c r="F8062" s="207">
        <v>19137.080000000002</v>
      </c>
      <c r="G8062" s="207">
        <v>27835.759999999998</v>
      </c>
      <c r="H8062" s="207">
        <v>31315.23</v>
      </c>
      <c r="I8062" s="214">
        <f t="shared" si="820"/>
        <v>329641</v>
      </c>
      <c r="J8062" s="211">
        <f t="shared" si="821"/>
        <v>0.40501412949993859</v>
      </c>
      <c r="K8062" s="212">
        <f t="shared" si="822"/>
        <v>0.45</v>
      </c>
      <c r="L8062" s="214">
        <f t="shared" ref="L8062:L8125" si="823">I8062*5.5%</f>
        <v>18130.255000000001</v>
      </c>
      <c r="M8062" s="213">
        <f t="shared" ref="M8062:M8125" si="824">I8062*8%</f>
        <v>26371.279999999999</v>
      </c>
      <c r="N8062" s="213">
        <f t="shared" ref="N8062:N8125" si="825">I8062*9%</f>
        <v>29667.69</v>
      </c>
      <c r="O8062" s="242">
        <f t="shared" si="817"/>
        <v>0.51519999999996802</v>
      </c>
      <c r="P8062" s="242"/>
      <c r="Q8062" s="179"/>
      <c r="R8062" s="179"/>
      <c r="S8062" s="179"/>
      <c r="T8062" s="179"/>
      <c r="U8062" s="179"/>
      <c r="V8062" s="179"/>
      <c r="W8062" s="179"/>
      <c r="X8062" s="179"/>
      <c r="Y8062" s="179"/>
      <c r="Z8062" s="179"/>
      <c r="AA8062" s="222"/>
      <c r="AB8062" s="222"/>
      <c r="AC8062" s="222"/>
      <c r="AD8062" s="179"/>
      <c r="AE8062" s="179"/>
      <c r="AF8062" s="179"/>
      <c r="AG8062" s="179"/>
      <c r="AH8062" s="179"/>
      <c r="AI8062" s="179"/>
      <c r="AJ8062" s="179"/>
    </row>
    <row r="8063" spans="2:36" x14ac:dyDescent="0.3">
      <c r="B8063" s="224">
        <v>814000</v>
      </c>
      <c r="C8063" s="209">
        <v>347992</v>
      </c>
      <c r="D8063" s="206">
        <f t="shared" si="818"/>
        <v>0.42750859950859948</v>
      </c>
      <c r="E8063" s="208">
        <f t="shared" si="819"/>
        <v>0.45</v>
      </c>
      <c r="F8063" s="207">
        <v>19139.560000000001</v>
      </c>
      <c r="G8063" s="207">
        <v>27839.360000000001</v>
      </c>
      <c r="H8063" s="207">
        <v>31319.279999999999</v>
      </c>
      <c r="I8063" s="214">
        <f t="shared" si="820"/>
        <v>329686</v>
      </c>
      <c r="J8063" s="211">
        <f t="shared" si="821"/>
        <v>0.405019656019656</v>
      </c>
      <c r="K8063" s="212">
        <f t="shared" si="822"/>
        <v>0.45</v>
      </c>
      <c r="L8063" s="214">
        <f t="shared" si="823"/>
        <v>18132.73</v>
      </c>
      <c r="M8063" s="213">
        <f t="shared" si="824"/>
        <v>26374.880000000001</v>
      </c>
      <c r="N8063" s="213">
        <f t="shared" si="825"/>
        <v>29671.739999999998</v>
      </c>
      <c r="O8063" s="242">
        <f t="shared" si="817"/>
        <v>0.51529999999966092</v>
      </c>
      <c r="P8063" s="242"/>
      <c r="Q8063" s="179"/>
      <c r="R8063" s="179"/>
      <c r="S8063" s="179"/>
      <c r="T8063" s="179"/>
      <c r="U8063" s="179"/>
      <c r="V8063" s="179"/>
      <c r="W8063" s="179"/>
      <c r="X8063" s="179"/>
      <c r="Y8063" s="179"/>
      <c r="Z8063" s="179"/>
      <c r="AA8063" s="222"/>
      <c r="AB8063" s="222"/>
      <c r="AC8063" s="222"/>
      <c r="AD8063" s="179"/>
      <c r="AE8063" s="179"/>
      <c r="AF8063" s="179"/>
      <c r="AG8063" s="179"/>
      <c r="AH8063" s="179"/>
      <c r="AI8063" s="179"/>
      <c r="AJ8063" s="179"/>
    </row>
    <row r="8064" spans="2:36" x14ac:dyDescent="0.3">
      <c r="B8064" s="224">
        <v>814100</v>
      </c>
      <c r="C8064" s="209">
        <v>348037</v>
      </c>
      <c r="D8064" s="206">
        <f t="shared" si="818"/>
        <v>0.42751136224051101</v>
      </c>
      <c r="E8064" s="208">
        <f t="shared" si="819"/>
        <v>0.45</v>
      </c>
      <c r="F8064" s="207">
        <v>19142.03</v>
      </c>
      <c r="G8064" s="207">
        <v>27842.959999999999</v>
      </c>
      <c r="H8064" s="207">
        <v>31323.33</v>
      </c>
      <c r="I8064" s="214">
        <f t="shared" si="820"/>
        <v>329731</v>
      </c>
      <c r="J8064" s="211">
        <f t="shared" si="821"/>
        <v>0.40502518118167302</v>
      </c>
      <c r="K8064" s="212">
        <f t="shared" si="822"/>
        <v>0.45</v>
      </c>
      <c r="L8064" s="214">
        <f t="shared" si="823"/>
        <v>18135.205000000002</v>
      </c>
      <c r="M8064" s="213">
        <f t="shared" si="824"/>
        <v>26378.48</v>
      </c>
      <c r="N8064" s="213">
        <f t="shared" si="825"/>
        <v>29675.789999999997</v>
      </c>
      <c r="O8064" s="242">
        <f t="shared" si="817"/>
        <v>0.51520000000044097</v>
      </c>
      <c r="P8064" s="242"/>
      <c r="Q8064" s="179"/>
      <c r="R8064" s="179"/>
      <c r="S8064" s="179"/>
      <c r="T8064" s="179"/>
      <c r="U8064" s="179"/>
      <c r="V8064" s="179"/>
      <c r="W8064" s="179"/>
      <c r="X8064" s="179"/>
      <c r="Y8064" s="179"/>
      <c r="Z8064" s="179"/>
      <c r="AA8064" s="222"/>
      <c r="AB8064" s="222"/>
      <c r="AC8064" s="222"/>
      <c r="AD8064" s="179"/>
      <c r="AE8064" s="179"/>
      <c r="AF8064" s="179"/>
      <c r="AG8064" s="179"/>
      <c r="AH8064" s="179"/>
      <c r="AI8064" s="179"/>
      <c r="AJ8064" s="179"/>
    </row>
    <row r="8065" spans="2:36" x14ac:dyDescent="0.3">
      <c r="B8065" s="224">
        <v>814200</v>
      </c>
      <c r="C8065" s="209">
        <v>348082</v>
      </c>
      <c r="D8065" s="206">
        <f t="shared" si="818"/>
        <v>0.42751412429378532</v>
      </c>
      <c r="E8065" s="208">
        <f t="shared" si="819"/>
        <v>0.45</v>
      </c>
      <c r="F8065" s="207">
        <v>19144.509999999998</v>
      </c>
      <c r="G8065" s="207">
        <v>27846.560000000001</v>
      </c>
      <c r="H8065" s="207">
        <v>31327.38</v>
      </c>
      <c r="I8065" s="214">
        <f t="shared" si="820"/>
        <v>329776</v>
      </c>
      <c r="J8065" s="211">
        <f t="shared" si="821"/>
        <v>0.4050307049864898</v>
      </c>
      <c r="K8065" s="212">
        <f t="shared" si="822"/>
        <v>0.45</v>
      </c>
      <c r="L8065" s="214">
        <f t="shared" si="823"/>
        <v>18137.68</v>
      </c>
      <c r="M8065" s="213">
        <f t="shared" si="824"/>
        <v>26382.080000000002</v>
      </c>
      <c r="N8065" s="213">
        <f t="shared" si="825"/>
        <v>29679.84</v>
      </c>
      <c r="O8065" s="242">
        <f t="shared" si="817"/>
        <v>0.51530000000013387</v>
      </c>
      <c r="P8065" s="242"/>
      <c r="Q8065" s="179"/>
      <c r="R8065" s="179"/>
      <c r="S8065" s="179"/>
      <c r="T8065" s="179"/>
      <c r="U8065" s="179"/>
      <c r="V8065" s="179"/>
      <c r="W8065" s="179"/>
      <c r="X8065" s="179"/>
      <c r="Y8065" s="179"/>
      <c r="Z8065" s="179"/>
      <c r="AA8065" s="222"/>
      <c r="AB8065" s="222"/>
      <c r="AC8065" s="222"/>
      <c r="AD8065" s="179"/>
      <c r="AE8065" s="179"/>
      <c r="AF8065" s="179"/>
      <c r="AG8065" s="179"/>
      <c r="AH8065" s="179"/>
      <c r="AI8065" s="179"/>
      <c r="AJ8065" s="179"/>
    </row>
    <row r="8066" spans="2:36" x14ac:dyDescent="0.3">
      <c r="B8066" s="224">
        <v>814300</v>
      </c>
      <c r="C8066" s="209">
        <v>348127</v>
      </c>
      <c r="D8066" s="206">
        <f t="shared" si="818"/>
        <v>0.42751688566867246</v>
      </c>
      <c r="E8066" s="208">
        <f t="shared" si="819"/>
        <v>0.45</v>
      </c>
      <c r="F8066" s="207">
        <v>19146.98</v>
      </c>
      <c r="G8066" s="207">
        <v>27850.16</v>
      </c>
      <c r="H8066" s="207">
        <v>31331.43</v>
      </c>
      <c r="I8066" s="214">
        <f t="shared" si="820"/>
        <v>329821</v>
      </c>
      <c r="J8066" s="211">
        <f t="shared" si="821"/>
        <v>0.40503622743460643</v>
      </c>
      <c r="K8066" s="212">
        <f t="shared" si="822"/>
        <v>0.45</v>
      </c>
      <c r="L8066" s="214">
        <f t="shared" si="823"/>
        <v>18140.154999999999</v>
      </c>
      <c r="M8066" s="213">
        <f t="shared" si="824"/>
        <v>26385.68</v>
      </c>
      <c r="N8066" s="213">
        <f t="shared" si="825"/>
        <v>29683.89</v>
      </c>
      <c r="O8066" s="242">
        <f t="shared" si="817"/>
        <v>0.51519999999974975</v>
      </c>
      <c r="P8066" s="242"/>
      <c r="Q8066" s="179"/>
      <c r="R8066" s="179"/>
      <c r="S8066" s="179"/>
      <c r="T8066" s="179"/>
      <c r="U8066" s="179"/>
      <c r="V8066" s="179"/>
      <c r="W8066" s="179"/>
      <c r="X8066" s="179"/>
      <c r="Y8066" s="179"/>
      <c r="Z8066" s="179"/>
      <c r="AA8066" s="222"/>
      <c r="AB8066" s="222"/>
      <c r="AC8066" s="222"/>
      <c r="AD8066" s="179"/>
      <c r="AE8066" s="179"/>
      <c r="AF8066" s="179"/>
      <c r="AG8066" s="179"/>
      <c r="AH8066" s="179"/>
      <c r="AI8066" s="179"/>
      <c r="AJ8066" s="179"/>
    </row>
    <row r="8067" spans="2:36" x14ac:dyDescent="0.3">
      <c r="B8067" s="224">
        <v>814400</v>
      </c>
      <c r="C8067" s="209">
        <v>348172</v>
      </c>
      <c r="D8067" s="206">
        <f t="shared" si="818"/>
        <v>0.42751964636542239</v>
      </c>
      <c r="E8067" s="208">
        <f t="shared" si="819"/>
        <v>0.45</v>
      </c>
      <c r="F8067" s="207">
        <v>19149.46</v>
      </c>
      <c r="G8067" s="207">
        <v>27853.759999999998</v>
      </c>
      <c r="H8067" s="207">
        <v>31335.48</v>
      </c>
      <c r="I8067" s="214">
        <f t="shared" si="820"/>
        <v>329866</v>
      </c>
      <c r="J8067" s="211">
        <f t="shared" si="821"/>
        <v>0.40504174852652258</v>
      </c>
      <c r="K8067" s="212">
        <f t="shared" si="822"/>
        <v>0.45</v>
      </c>
      <c r="L8067" s="214">
        <f t="shared" si="823"/>
        <v>18142.63</v>
      </c>
      <c r="M8067" s="213">
        <f t="shared" si="824"/>
        <v>26389.279999999999</v>
      </c>
      <c r="N8067" s="213">
        <f t="shared" si="825"/>
        <v>29687.94</v>
      </c>
      <c r="O8067" s="242">
        <f t="shared" si="817"/>
        <v>0.51530000000002474</v>
      </c>
      <c r="P8067" s="242"/>
      <c r="Q8067" s="179"/>
      <c r="R8067" s="179"/>
      <c r="S8067" s="179"/>
      <c r="T8067" s="179"/>
      <c r="U8067" s="179"/>
      <c r="V8067" s="179"/>
      <c r="W8067" s="179"/>
      <c r="X8067" s="179"/>
      <c r="Y8067" s="179"/>
      <c r="Z8067" s="179"/>
      <c r="AA8067" s="222"/>
      <c r="AB8067" s="222"/>
      <c r="AC8067" s="222"/>
      <c r="AD8067" s="179"/>
      <c r="AE8067" s="179"/>
      <c r="AF8067" s="179"/>
      <c r="AG8067" s="179"/>
      <c r="AH8067" s="179"/>
      <c r="AI8067" s="179"/>
      <c r="AJ8067" s="179"/>
    </row>
    <row r="8068" spans="2:36" x14ac:dyDescent="0.3">
      <c r="B8068" s="224">
        <v>814500</v>
      </c>
      <c r="C8068" s="209">
        <v>348217</v>
      </c>
      <c r="D8068" s="206">
        <f t="shared" si="818"/>
        <v>0.42752240638428485</v>
      </c>
      <c r="E8068" s="208">
        <f t="shared" si="819"/>
        <v>0.45</v>
      </c>
      <c r="F8068" s="207">
        <v>19151.93</v>
      </c>
      <c r="G8068" s="207">
        <v>27857.360000000001</v>
      </c>
      <c r="H8068" s="207">
        <v>31339.53</v>
      </c>
      <c r="I8068" s="214">
        <f t="shared" si="820"/>
        <v>329911</v>
      </c>
      <c r="J8068" s="211">
        <f t="shared" si="821"/>
        <v>0.4050472682627379</v>
      </c>
      <c r="K8068" s="212">
        <f t="shared" si="822"/>
        <v>0.45</v>
      </c>
      <c r="L8068" s="214">
        <f t="shared" si="823"/>
        <v>18145.105</v>
      </c>
      <c r="M8068" s="213">
        <f t="shared" si="824"/>
        <v>26392.880000000001</v>
      </c>
      <c r="N8068" s="213">
        <f t="shared" si="825"/>
        <v>29691.989999999998</v>
      </c>
      <c r="O8068" s="242">
        <f t="shared" si="817"/>
        <v>0.51519999999964061</v>
      </c>
      <c r="P8068" s="242"/>
      <c r="Q8068" s="179"/>
      <c r="R8068" s="179"/>
      <c r="S8068" s="179"/>
      <c r="T8068" s="179"/>
      <c r="U8068" s="179"/>
      <c r="V8068" s="179"/>
      <c r="W8068" s="179"/>
      <c r="X8068" s="179"/>
      <c r="Y8068" s="179"/>
      <c r="Z8068" s="179"/>
      <c r="AA8068" s="222"/>
      <c r="AB8068" s="222"/>
      <c r="AC8068" s="222"/>
      <c r="AD8068" s="179"/>
      <c r="AE8068" s="179"/>
      <c r="AF8068" s="179"/>
      <c r="AG8068" s="179"/>
      <c r="AH8068" s="179"/>
      <c r="AI8068" s="179"/>
      <c r="AJ8068" s="179"/>
    </row>
    <row r="8069" spans="2:36" x14ac:dyDescent="0.3">
      <c r="B8069" s="224">
        <v>814600</v>
      </c>
      <c r="C8069" s="209">
        <v>348262</v>
      </c>
      <c r="D8069" s="206">
        <f t="shared" si="818"/>
        <v>0.42752516572550947</v>
      </c>
      <c r="E8069" s="208">
        <f t="shared" si="819"/>
        <v>0.45</v>
      </c>
      <c r="F8069" s="207">
        <v>19154.41</v>
      </c>
      <c r="G8069" s="207">
        <v>27860.959999999999</v>
      </c>
      <c r="H8069" s="207">
        <v>31343.58</v>
      </c>
      <c r="I8069" s="214">
        <f t="shared" si="820"/>
        <v>329956</v>
      </c>
      <c r="J8069" s="211">
        <f t="shared" si="821"/>
        <v>0.40505278664375155</v>
      </c>
      <c r="K8069" s="212">
        <f t="shared" si="822"/>
        <v>0.45</v>
      </c>
      <c r="L8069" s="214">
        <f t="shared" si="823"/>
        <v>18147.580000000002</v>
      </c>
      <c r="M8069" s="213">
        <f t="shared" si="824"/>
        <v>26396.48</v>
      </c>
      <c r="N8069" s="213">
        <f t="shared" si="825"/>
        <v>29696.039999999997</v>
      </c>
      <c r="O8069" s="242">
        <f t="shared" ref="O8069:O8132" si="826">(C8069+F8069+H8069-C8068-F8068-H8068)/100</f>
        <v>0.5152999999999156</v>
      </c>
      <c r="P8069" s="242"/>
      <c r="Q8069" s="179"/>
      <c r="R8069" s="179"/>
      <c r="S8069" s="179"/>
      <c r="T8069" s="179"/>
      <c r="U8069" s="179"/>
      <c r="V8069" s="179"/>
      <c r="W8069" s="179"/>
      <c r="X8069" s="179"/>
      <c r="Y8069" s="179"/>
      <c r="Z8069" s="179"/>
      <c r="AA8069" s="222"/>
      <c r="AB8069" s="222"/>
      <c r="AC8069" s="222"/>
      <c r="AD8069" s="179"/>
      <c r="AE8069" s="179"/>
      <c r="AF8069" s="179"/>
      <c r="AG8069" s="179"/>
      <c r="AH8069" s="179"/>
      <c r="AI8069" s="179"/>
      <c r="AJ8069" s="179"/>
    </row>
    <row r="8070" spans="2:36" x14ac:dyDescent="0.3">
      <c r="B8070" s="224">
        <v>814700</v>
      </c>
      <c r="C8070" s="209">
        <v>348307</v>
      </c>
      <c r="D8070" s="206">
        <f t="shared" si="818"/>
        <v>0.42752792438934578</v>
      </c>
      <c r="E8070" s="208">
        <f t="shared" si="819"/>
        <v>0.45</v>
      </c>
      <c r="F8070" s="207">
        <v>19156.88</v>
      </c>
      <c r="G8070" s="207">
        <v>27864.560000000001</v>
      </c>
      <c r="H8070" s="207">
        <v>31347.63</v>
      </c>
      <c r="I8070" s="214">
        <f t="shared" si="820"/>
        <v>330001</v>
      </c>
      <c r="J8070" s="211">
        <f t="shared" si="821"/>
        <v>0.40505830367006262</v>
      </c>
      <c r="K8070" s="212">
        <f t="shared" si="822"/>
        <v>0.45</v>
      </c>
      <c r="L8070" s="214">
        <f t="shared" si="823"/>
        <v>18150.055</v>
      </c>
      <c r="M8070" s="213">
        <f t="shared" si="824"/>
        <v>26400.080000000002</v>
      </c>
      <c r="N8070" s="213">
        <f t="shared" si="825"/>
        <v>29700.09</v>
      </c>
      <c r="O8070" s="242">
        <f t="shared" si="826"/>
        <v>0.51520000000007715</v>
      </c>
      <c r="P8070" s="242"/>
      <c r="Q8070" s="179"/>
      <c r="R8070" s="179"/>
      <c r="S8070" s="179"/>
      <c r="T8070" s="179"/>
      <c r="U8070" s="179"/>
      <c r="V8070" s="179"/>
      <c r="W8070" s="179"/>
      <c r="X8070" s="179"/>
      <c r="Y8070" s="179"/>
      <c r="Z8070" s="179"/>
      <c r="AA8070" s="222"/>
      <c r="AB8070" s="222"/>
      <c r="AC8070" s="222"/>
      <c r="AD8070" s="179"/>
      <c r="AE8070" s="179"/>
      <c r="AF8070" s="179"/>
      <c r="AG8070" s="179"/>
      <c r="AH8070" s="179"/>
      <c r="AI8070" s="179"/>
      <c r="AJ8070" s="179"/>
    </row>
    <row r="8071" spans="2:36" x14ac:dyDescent="0.3">
      <c r="B8071" s="224">
        <v>814800</v>
      </c>
      <c r="C8071" s="209">
        <v>348352</v>
      </c>
      <c r="D8071" s="206">
        <f t="shared" si="818"/>
        <v>0.42753068237604319</v>
      </c>
      <c r="E8071" s="208">
        <f t="shared" si="819"/>
        <v>0.45</v>
      </c>
      <c r="F8071" s="207">
        <v>19159.36</v>
      </c>
      <c r="G8071" s="207">
        <v>27868.16</v>
      </c>
      <c r="H8071" s="207">
        <v>31351.68</v>
      </c>
      <c r="I8071" s="214">
        <f t="shared" si="820"/>
        <v>330046</v>
      </c>
      <c r="J8071" s="211">
        <f t="shared" si="821"/>
        <v>0.40506381934216984</v>
      </c>
      <c r="K8071" s="212">
        <f t="shared" si="822"/>
        <v>0.45</v>
      </c>
      <c r="L8071" s="214">
        <f t="shared" si="823"/>
        <v>18152.53</v>
      </c>
      <c r="M8071" s="213">
        <f t="shared" si="824"/>
        <v>26403.68</v>
      </c>
      <c r="N8071" s="213">
        <f t="shared" si="825"/>
        <v>29704.14</v>
      </c>
      <c r="O8071" s="242">
        <f t="shared" si="826"/>
        <v>0.51529999999977005</v>
      </c>
      <c r="P8071" s="242"/>
      <c r="Q8071" s="179"/>
      <c r="R8071" s="179"/>
      <c r="S8071" s="179"/>
      <c r="T8071" s="179"/>
      <c r="U8071" s="179"/>
      <c r="V8071" s="179"/>
      <c r="W8071" s="179"/>
      <c r="X8071" s="179"/>
      <c r="Y8071" s="179"/>
      <c r="Z8071" s="179"/>
      <c r="AA8071" s="222"/>
      <c r="AB8071" s="222"/>
      <c r="AC8071" s="222"/>
      <c r="AD8071" s="179"/>
      <c r="AE8071" s="179"/>
      <c r="AF8071" s="179"/>
      <c r="AG8071" s="179"/>
      <c r="AH8071" s="179"/>
      <c r="AI8071" s="179"/>
      <c r="AJ8071" s="179"/>
    </row>
    <row r="8072" spans="2:36" x14ac:dyDescent="0.3">
      <c r="B8072" s="224">
        <v>814900</v>
      </c>
      <c r="C8072" s="209">
        <v>348397</v>
      </c>
      <c r="D8072" s="206">
        <f t="shared" si="818"/>
        <v>0.427533439685851</v>
      </c>
      <c r="E8072" s="208">
        <f t="shared" si="819"/>
        <v>0.45</v>
      </c>
      <c r="F8072" s="207">
        <v>19161.830000000002</v>
      </c>
      <c r="G8072" s="207">
        <v>27871.759999999998</v>
      </c>
      <c r="H8072" s="207">
        <v>31355.73</v>
      </c>
      <c r="I8072" s="214">
        <f t="shared" si="820"/>
        <v>330091</v>
      </c>
      <c r="J8072" s="211">
        <f t="shared" si="821"/>
        <v>0.40506933366057185</v>
      </c>
      <c r="K8072" s="212">
        <f t="shared" si="822"/>
        <v>0.45</v>
      </c>
      <c r="L8072" s="214">
        <f t="shared" si="823"/>
        <v>18155.005000000001</v>
      </c>
      <c r="M8072" s="213">
        <f t="shared" si="824"/>
        <v>26407.279999999999</v>
      </c>
      <c r="N8072" s="213">
        <f t="shared" si="825"/>
        <v>29708.19</v>
      </c>
      <c r="O8072" s="242">
        <f t="shared" si="826"/>
        <v>0.51519999999996802</v>
      </c>
      <c r="P8072" s="242"/>
      <c r="Q8072" s="179"/>
      <c r="R8072" s="179"/>
      <c r="S8072" s="179"/>
      <c r="T8072" s="179"/>
      <c r="U8072" s="179"/>
      <c r="V8072" s="179"/>
      <c r="W8072" s="179"/>
      <c r="X8072" s="179"/>
      <c r="Y8072" s="179"/>
      <c r="Z8072" s="179"/>
      <c r="AA8072" s="222"/>
      <c r="AB8072" s="222"/>
      <c r="AC8072" s="222"/>
      <c r="AD8072" s="179"/>
      <c r="AE8072" s="179"/>
      <c r="AF8072" s="179"/>
      <c r="AG8072" s="179"/>
      <c r="AH8072" s="179"/>
      <c r="AI8072" s="179"/>
      <c r="AJ8072" s="179"/>
    </row>
    <row r="8073" spans="2:36" x14ac:dyDescent="0.3">
      <c r="B8073" s="224">
        <v>815000</v>
      </c>
      <c r="C8073" s="209">
        <v>348442</v>
      </c>
      <c r="D8073" s="206">
        <f t="shared" si="818"/>
        <v>0.4275361963190184</v>
      </c>
      <c r="E8073" s="208">
        <f t="shared" si="819"/>
        <v>0.45</v>
      </c>
      <c r="F8073" s="207">
        <v>19164.310000000001</v>
      </c>
      <c r="G8073" s="207">
        <v>27875.360000000001</v>
      </c>
      <c r="H8073" s="207">
        <v>31359.78</v>
      </c>
      <c r="I8073" s="214">
        <f t="shared" si="820"/>
        <v>330136</v>
      </c>
      <c r="J8073" s="211">
        <f t="shared" si="821"/>
        <v>0.40507484662576687</v>
      </c>
      <c r="K8073" s="212">
        <f t="shared" si="822"/>
        <v>0.45</v>
      </c>
      <c r="L8073" s="214">
        <f t="shared" si="823"/>
        <v>18157.48</v>
      </c>
      <c r="M8073" s="213">
        <f t="shared" si="824"/>
        <v>26410.880000000001</v>
      </c>
      <c r="N8073" s="213">
        <f t="shared" si="825"/>
        <v>29712.239999999998</v>
      </c>
      <c r="O8073" s="242">
        <f t="shared" si="826"/>
        <v>0.51529999999966092</v>
      </c>
      <c r="P8073" s="242"/>
      <c r="Q8073" s="179"/>
      <c r="R8073" s="179"/>
      <c r="S8073" s="179"/>
      <c r="T8073" s="179"/>
      <c r="U8073" s="179"/>
      <c r="V8073" s="179"/>
      <c r="W8073" s="179"/>
      <c r="X8073" s="179"/>
      <c r="Y8073" s="179"/>
      <c r="Z8073" s="179"/>
      <c r="AA8073" s="222"/>
      <c r="AB8073" s="222"/>
      <c r="AC8073" s="222"/>
      <c r="AD8073" s="179"/>
      <c r="AE8073" s="179"/>
      <c r="AF8073" s="179"/>
      <c r="AG8073" s="179"/>
      <c r="AH8073" s="179"/>
      <c r="AI8073" s="179"/>
      <c r="AJ8073" s="179"/>
    </row>
    <row r="8074" spans="2:36" x14ac:dyDescent="0.3">
      <c r="B8074" s="224">
        <v>815100</v>
      </c>
      <c r="C8074" s="209">
        <v>348487</v>
      </c>
      <c r="D8074" s="206">
        <f t="shared" si="818"/>
        <v>0.42753895227579436</v>
      </c>
      <c r="E8074" s="208">
        <f t="shared" si="819"/>
        <v>0.45</v>
      </c>
      <c r="F8074" s="207">
        <v>19166.78</v>
      </c>
      <c r="G8074" s="207">
        <v>27878.959999999999</v>
      </c>
      <c r="H8074" s="207">
        <v>31363.83</v>
      </c>
      <c r="I8074" s="214">
        <f t="shared" si="820"/>
        <v>330181</v>
      </c>
      <c r="J8074" s="211">
        <f t="shared" si="821"/>
        <v>0.405080358238253</v>
      </c>
      <c r="K8074" s="212">
        <f t="shared" si="822"/>
        <v>0.45</v>
      </c>
      <c r="L8074" s="214">
        <f t="shared" si="823"/>
        <v>18159.955000000002</v>
      </c>
      <c r="M8074" s="213">
        <f t="shared" si="824"/>
        <v>26414.48</v>
      </c>
      <c r="N8074" s="213">
        <f t="shared" si="825"/>
        <v>29716.289999999997</v>
      </c>
      <c r="O8074" s="242">
        <f t="shared" si="826"/>
        <v>0.51520000000044097</v>
      </c>
      <c r="P8074" s="242"/>
      <c r="Q8074" s="179"/>
      <c r="R8074" s="179"/>
      <c r="S8074" s="179"/>
      <c r="T8074" s="179"/>
      <c r="U8074" s="179"/>
      <c r="V8074" s="179"/>
      <c r="W8074" s="179"/>
      <c r="X8074" s="179"/>
      <c r="Y8074" s="179"/>
      <c r="Z8074" s="179"/>
      <c r="AA8074" s="222"/>
      <c r="AB8074" s="222"/>
      <c r="AC8074" s="222"/>
      <c r="AD8074" s="179"/>
      <c r="AE8074" s="179"/>
      <c r="AF8074" s="179"/>
      <c r="AG8074" s="179"/>
      <c r="AH8074" s="179"/>
      <c r="AI8074" s="179"/>
      <c r="AJ8074" s="179"/>
    </row>
    <row r="8075" spans="2:36" x14ac:dyDescent="0.3">
      <c r="B8075" s="224">
        <v>815200</v>
      </c>
      <c r="C8075" s="209">
        <v>348532</v>
      </c>
      <c r="D8075" s="206">
        <f t="shared" si="818"/>
        <v>0.4275417075564279</v>
      </c>
      <c r="E8075" s="208">
        <f t="shared" si="819"/>
        <v>0.45</v>
      </c>
      <c r="F8075" s="207">
        <v>19169.259999999998</v>
      </c>
      <c r="G8075" s="207">
        <v>27882.560000000001</v>
      </c>
      <c r="H8075" s="207">
        <v>31367.88</v>
      </c>
      <c r="I8075" s="214">
        <f t="shared" si="820"/>
        <v>330226</v>
      </c>
      <c r="J8075" s="211">
        <f t="shared" si="821"/>
        <v>0.40508586849852796</v>
      </c>
      <c r="K8075" s="212">
        <f t="shared" si="822"/>
        <v>0.45</v>
      </c>
      <c r="L8075" s="214">
        <f t="shared" si="823"/>
        <v>18162.43</v>
      </c>
      <c r="M8075" s="213">
        <f t="shared" si="824"/>
        <v>26418.080000000002</v>
      </c>
      <c r="N8075" s="213">
        <f t="shared" si="825"/>
        <v>29720.34</v>
      </c>
      <c r="O8075" s="242">
        <f t="shared" si="826"/>
        <v>0.51530000000013387</v>
      </c>
      <c r="P8075" s="242"/>
      <c r="Q8075" s="179"/>
      <c r="R8075" s="179"/>
      <c r="S8075" s="179"/>
      <c r="T8075" s="179"/>
      <c r="U8075" s="179"/>
      <c r="V8075" s="179"/>
      <c r="W8075" s="179"/>
      <c r="X8075" s="179"/>
      <c r="Y8075" s="179"/>
      <c r="Z8075" s="179"/>
      <c r="AA8075" s="222"/>
      <c r="AB8075" s="222"/>
      <c r="AC8075" s="222"/>
      <c r="AD8075" s="179"/>
      <c r="AE8075" s="179"/>
      <c r="AF8075" s="179"/>
      <c r="AG8075" s="179"/>
      <c r="AH8075" s="179"/>
      <c r="AI8075" s="179"/>
      <c r="AJ8075" s="179"/>
    </row>
    <row r="8076" spans="2:36" x14ac:dyDescent="0.3">
      <c r="B8076" s="224">
        <v>815300</v>
      </c>
      <c r="C8076" s="209">
        <v>348577</v>
      </c>
      <c r="D8076" s="206">
        <f t="shared" si="818"/>
        <v>0.42754446216116765</v>
      </c>
      <c r="E8076" s="208">
        <f t="shared" si="819"/>
        <v>0.45</v>
      </c>
      <c r="F8076" s="207">
        <v>19171.73</v>
      </c>
      <c r="G8076" s="207">
        <v>27886.16</v>
      </c>
      <c r="H8076" s="207">
        <v>31371.93</v>
      </c>
      <c r="I8076" s="214">
        <f t="shared" si="820"/>
        <v>330271</v>
      </c>
      <c r="J8076" s="211">
        <f t="shared" si="821"/>
        <v>0.40509137740708939</v>
      </c>
      <c r="K8076" s="212">
        <f t="shared" si="822"/>
        <v>0.45</v>
      </c>
      <c r="L8076" s="214">
        <f t="shared" si="823"/>
        <v>18164.904999999999</v>
      </c>
      <c r="M8076" s="213">
        <f t="shared" si="824"/>
        <v>26421.68</v>
      </c>
      <c r="N8076" s="213">
        <f t="shared" si="825"/>
        <v>29724.39</v>
      </c>
      <c r="O8076" s="242">
        <f t="shared" si="826"/>
        <v>0.51519999999974975</v>
      </c>
      <c r="P8076" s="242"/>
      <c r="Q8076" s="179"/>
      <c r="R8076" s="179"/>
      <c r="S8076" s="179"/>
      <c r="T8076" s="179"/>
      <c r="U8076" s="179"/>
      <c r="V8076" s="179"/>
      <c r="W8076" s="179"/>
      <c r="X8076" s="179"/>
      <c r="Y8076" s="179"/>
      <c r="Z8076" s="179"/>
      <c r="AA8076" s="222"/>
      <c r="AB8076" s="222"/>
      <c r="AC8076" s="222"/>
      <c r="AD8076" s="179"/>
      <c r="AE8076" s="179"/>
      <c r="AF8076" s="179"/>
      <c r="AG8076" s="179"/>
      <c r="AH8076" s="179"/>
      <c r="AI8076" s="179"/>
      <c r="AJ8076" s="179"/>
    </row>
    <row r="8077" spans="2:36" x14ac:dyDescent="0.3">
      <c r="B8077" s="224">
        <v>815400</v>
      </c>
      <c r="C8077" s="209">
        <v>348622</v>
      </c>
      <c r="D8077" s="206">
        <f t="shared" si="818"/>
        <v>0.42754721609026247</v>
      </c>
      <c r="E8077" s="208">
        <f t="shared" si="819"/>
        <v>0.45</v>
      </c>
      <c r="F8077" s="207">
        <v>19174.21</v>
      </c>
      <c r="G8077" s="207">
        <v>27889.759999999998</v>
      </c>
      <c r="H8077" s="207">
        <v>31375.98</v>
      </c>
      <c r="I8077" s="214">
        <f t="shared" si="820"/>
        <v>330316</v>
      </c>
      <c r="J8077" s="211">
        <f t="shared" si="821"/>
        <v>0.40509688496443463</v>
      </c>
      <c r="K8077" s="212">
        <f t="shared" si="822"/>
        <v>0.45</v>
      </c>
      <c r="L8077" s="214">
        <f t="shared" si="823"/>
        <v>18167.38</v>
      </c>
      <c r="M8077" s="213">
        <f t="shared" si="824"/>
        <v>26425.279999999999</v>
      </c>
      <c r="N8077" s="213">
        <f t="shared" si="825"/>
        <v>29728.44</v>
      </c>
      <c r="O8077" s="242">
        <f t="shared" si="826"/>
        <v>0.51530000000002474</v>
      </c>
      <c r="P8077" s="242"/>
      <c r="Q8077" s="179"/>
      <c r="R8077" s="179"/>
      <c r="S8077" s="179"/>
      <c r="T8077" s="179"/>
      <c r="U8077" s="179"/>
      <c r="V8077" s="179"/>
      <c r="W8077" s="179"/>
      <c r="X8077" s="179"/>
      <c r="Y8077" s="179"/>
      <c r="Z8077" s="179"/>
      <c r="AA8077" s="222"/>
      <c r="AB8077" s="222"/>
      <c r="AC8077" s="222"/>
      <c r="AD8077" s="179"/>
      <c r="AE8077" s="179"/>
      <c r="AF8077" s="179"/>
      <c r="AG8077" s="179"/>
      <c r="AH8077" s="179"/>
      <c r="AI8077" s="179"/>
      <c r="AJ8077" s="179"/>
    </row>
    <row r="8078" spans="2:36" x14ac:dyDescent="0.3">
      <c r="B8078" s="224">
        <v>815500</v>
      </c>
      <c r="C8078" s="209">
        <v>348667</v>
      </c>
      <c r="D8078" s="206">
        <f t="shared" si="818"/>
        <v>0.42754996934396078</v>
      </c>
      <c r="E8078" s="208">
        <f t="shared" si="819"/>
        <v>0.45</v>
      </c>
      <c r="F8078" s="207">
        <v>19176.68</v>
      </c>
      <c r="G8078" s="207">
        <v>27893.360000000001</v>
      </c>
      <c r="H8078" s="207">
        <v>31380.03</v>
      </c>
      <c r="I8078" s="214">
        <f t="shared" si="820"/>
        <v>330361</v>
      </c>
      <c r="J8078" s="211">
        <f t="shared" si="821"/>
        <v>0.40510239117106067</v>
      </c>
      <c r="K8078" s="212">
        <f t="shared" si="822"/>
        <v>0.45</v>
      </c>
      <c r="L8078" s="214">
        <f t="shared" si="823"/>
        <v>18169.855</v>
      </c>
      <c r="M8078" s="213">
        <f t="shared" si="824"/>
        <v>26428.880000000001</v>
      </c>
      <c r="N8078" s="213">
        <f t="shared" si="825"/>
        <v>29732.489999999998</v>
      </c>
      <c r="O8078" s="242">
        <f t="shared" si="826"/>
        <v>0.51519999999964061</v>
      </c>
      <c r="P8078" s="242"/>
      <c r="Q8078" s="179"/>
      <c r="R8078" s="179"/>
      <c r="S8078" s="179"/>
      <c r="T8078" s="179"/>
      <c r="U8078" s="179"/>
      <c r="V8078" s="179"/>
      <c r="W8078" s="179"/>
      <c r="X8078" s="179"/>
      <c r="Y8078" s="179"/>
      <c r="Z8078" s="179"/>
      <c r="AA8078" s="222"/>
      <c r="AB8078" s="222"/>
      <c r="AC8078" s="222"/>
      <c r="AD8078" s="179"/>
      <c r="AE8078" s="179"/>
      <c r="AF8078" s="179"/>
      <c r="AG8078" s="179"/>
      <c r="AH8078" s="179"/>
      <c r="AI8078" s="179"/>
      <c r="AJ8078" s="179"/>
    </row>
    <row r="8079" spans="2:36" x14ac:dyDescent="0.3">
      <c r="B8079" s="224">
        <v>815600</v>
      </c>
      <c r="C8079" s="209">
        <v>348712</v>
      </c>
      <c r="D8079" s="206">
        <f t="shared" si="818"/>
        <v>0.42755272192251104</v>
      </c>
      <c r="E8079" s="208">
        <f t="shared" si="819"/>
        <v>0.45</v>
      </c>
      <c r="F8079" s="207">
        <v>19179.16</v>
      </c>
      <c r="G8079" s="207">
        <v>27896.959999999999</v>
      </c>
      <c r="H8079" s="207">
        <v>31384.080000000002</v>
      </c>
      <c r="I8079" s="214">
        <f t="shared" si="820"/>
        <v>330406</v>
      </c>
      <c r="J8079" s="211">
        <f t="shared" si="821"/>
        <v>0.40510789602746444</v>
      </c>
      <c r="K8079" s="212">
        <f t="shared" si="822"/>
        <v>0.45</v>
      </c>
      <c r="L8079" s="214">
        <f t="shared" si="823"/>
        <v>18172.330000000002</v>
      </c>
      <c r="M8079" s="213">
        <f t="shared" si="824"/>
        <v>26432.48</v>
      </c>
      <c r="N8079" s="213">
        <f t="shared" si="825"/>
        <v>29736.539999999997</v>
      </c>
      <c r="O8079" s="242">
        <f t="shared" si="826"/>
        <v>0.5152999999999156</v>
      </c>
      <c r="P8079" s="242"/>
      <c r="Q8079" s="179"/>
      <c r="R8079" s="179"/>
      <c r="S8079" s="179"/>
      <c r="T8079" s="179"/>
      <c r="U8079" s="179"/>
      <c r="V8079" s="179"/>
      <c r="W8079" s="179"/>
      <c r="X8079" s="179"/>
      <c r="Y8079" s="179"/>
      <c r="Z8079" s="179"/>
      <c r="AA8079" s="222"/>
      <c r="AB8079" s="222"/>
      <c r="AC8079" s="222"/>
      <c r="AD8079" s="179"/>
      <c r="AE8079" s="179"/>
      <c r="AF8079" s="179"/>
      <c r="AG8079" s="179"/>
      <c r="AH8079" s="179"/>
      <c r="AI8079" s="179"/>
      <c r="AJ8079" s="179"/>
    </row>
    <row r="8080" spans="2:36" x14ac:dyDescent="0.3">
      <c r="B8080" s="224">
        <v>815700</v>
      </c>
      <c r="C8080" s="209">
        <v>348757</v>
      </c>
      <c r="D8080" s="206">
        <f t="shared" si="818"/>
        <v>0.4275554738261616</v>
      </c>
      <c r="E8080" s="208">
        <f t="shared" si="819"/>
        <v>0.45</v>
      </c>
      <c r="F8080" s="207">
        <v>19181.63</v>
      </c>
      <c r="G8080" s="207">
        <v>27900.560000000001</v>
      </c>
      <c r="H8080" s="207">
        <v>31388.13</v>
      </c>
      <c r="I8080" s="214">
        <f t="shared" si="820"/>
        <v>330451</v>
      </c>
      <c r="J8080" s="211">
        <f t="shared" si="821"/>
        <v>0.40511339953414244</v>
      </c>
      <c r="K8080" s="212">
        <f t="shared" si="822"/>
        <v>0.45</v>
      </c>
      <c r="L8080" s="214">
        <f t="shared" si="823"/>
        <v>18174.805</v>
      </c>
      <c r="M8080" s="213">
        <f t="shared" si="824"/>
        <v>26436.080000000002</v>
      </c>
      <c r="N8080" s="213">
        <f t="shared" si="825"/>
        <v>29740.59</v>
      </c>
      <c r="O8080" s="242">
        <f t="shared" si="826"/>
        <v>0.51520000000007715</v>
      </c>
      <c r="P8080" s="242"/>
      <c r="Q8080" s="179"/>
      <c r="R8080" s="179"/>
      <c r="S8080" s="179"/>
      <c r="T8080" s="179"/>
      <c r="U8080" s="179"/>
      <c r="V8080" s="179"/>
      <c r="W8080" s="179"/>
      <c r="X8080" s="179"/>
      <c r="Y8080" s="179"/>
      <c r="Z8080" s="179"/>
      <c r="AA8080" s="222"/>
      <c r="AB8080" s="222"/>
      <c r="AC8080" s="222"/>
      <c r="AD8080" s="179"/>
      <c r="AE8080" s="179"/>
      <c r="AF8080" s="179"/>
      <c r="AG8080" s="179"/>
      <c r="AH8080" s="179"/>
      <c r="AI8080" s="179"/>
      <c r="AJ8080" s="179"/>
    </row>
    <row r="8081" spans="2:36" x14ac:dyDescent="0.3">
      <c r="B8081" s="224">
        <v>815800</v>
      </c>
      <c r="C8081" s="209">
        <v>348802</v>
      </c>
      <c r="D8081" s="206">
        <f t="shared" si="818"/>
        <v>0.42755822505516056</v>
      </c>
      <c r="E8081" s="208">
        <f t="shared" si="819"/>
        <v>0.45</v>
      </c>
      <c r="F8081" s="207">
        <v>19184.11</v>
      </c>
      <c r="G8081" s="207">
        <v>27904.16</v>
      </c>
      <c r="H8081" s="207">
        <v>31392.18</v>
      </c>
      <c r="I8081" s="214">
        <f t="shared" si="820"/>
        <v>330496</v>
      </c>
      <c r="J8081" s="211">
        <f t="shared" si="821"/>
        <v>0.40511890169159109</v>
      </c>
      <c r="K8081" s="212">
        <f t="shared" si="822"/>
        <v>0.45</v>
      </c>
      <c r="L8081" s="214">
        <f t="shared" si="823"/>
        <v>18177.28</v>
      </c>
      <c r="M8081" s="213">
        <f t="shared" si="824"/>
        <v>26439.68</v>
      </c>
      <c r="N8081" s="213">
        <f t="shared" si="825"/>
        <v>29744.639999999999</v>
      </c>
      <c r="O8081" s="242">
        <f t="shared" si="826"/>
        <v>0.51529999999977005</v>
      </c>
      <c r="P8081" s="242"/>
      <c r="Q8081" s="179"/>
      <c r="R8081" s="179"/>
      <c r="S8081" s="179"/>
      <c r="T8081" s="179"/>
      <c r="U8081" s="179"/>
      <c r="V8081" s="179"/>
      <c r="W8081" s="179"/>
      <c r="X8081" s="179"/>
      <c r="Y8081" s="179"/>
      <c r="Z8081" s="179"/>
      <c r="AA8081" s="222"/>
      <c r="AB8081" s="222"/>
      <c r="AC8081" s="222"/>
      <c r="AD8081" s="179"/>
      <c r="AE8081" s="179"/>
      <c r="AF8081" s="179"/>
      <c r="AG8081" s="179"/>
      <c r="AH8081" s="179"/>
      <c r="AI8081" s="179"/>
      <c r="AJ8081" s="179"/>
    </row>
    <row r="8082" spans="2:36" x14ac:dyDescent="0.3">
      <c r="B8082" s="224">
        <v>815900</v>
      </c>
      <c r="C8082" s="209">
        <v>348847</v>
      </c>
      <c r="D8082" s="206">
        <f t="shared" si="818"/>
        <v>0.42756097560975609</v>
      </c>
      <c r="E8082" s="208">
        <f t="shared" si="819"/>
        <v>0.45</v>
      </c>
      <c r="F8082" s="207">
        <v>19186.580000000002</v>
      </c>
      <c r="G8082" s="207">
        <v>27907.759999999998</v>
      </c>
      <c r="H8082" s="207">
        <v>31396.23</v>
      </c>
      <c r="I8082" s="214">
        <f t="shared" si="820"/>
        <v>330541</v>
      </c>
      <c r="J8082" s="211">
        <f t="shared" si="821"/>
        <v>0.4051244025003064</v>
      </c>
      <c r="K8082" s="212">
        <f t="shared" si="822"/>
        <v>0.45</v>
      </c>
      <c r="L8082" s="214">
        <f t="shared" si="823"/>
        <v>18179.755000000001</v>
      </c>
      <c r="M8082" s="213">
        <f t="shared" si="824"/>
        <v>26443.279999999999</v>
      </c>
      <c r="N8082" s="213">
        <f t="shared" si="825"/>
        <v>29748.69</v>
      </c>
      <c r="O8082" s="242">
        <f t="shared" si="826"/>
        <v>0.51519999999996802</v>
      </c>
      <c r="P8082" s="242"/>
      <c r="Q8082" s="179"/>
      <c r="R8082" s="179"/>
      <c r="S8082" s="179"/>
      <c r="T8082" s="179"/>
      <c r="U8082" s="179"/>
      <c r="V8082" s="179"/>
      <c r="W8082" s="179"/>
      <c r="X8082" s="179"/>
      <c r="Y8082" s="179"/>
      <c r="Z8082" s="179"/>
      <c r="AA8082" s="222"/>
      <c r="AB8082" s="222"/>
      <c r="AC8082" s="222"/>
      <c r="AD8082" s="179"/>
      <c r="AE8082" s="179"/>
      <c r="AF8082" s="179"/>
      <c r="AG8082" s="179"/>
      <c r="AH8082" s="179"/>
      <c r="AI8082" s="179"/>
      <c r="AJ8082" s="179"/>
    </row>
    <row r="8083" spans="2:36" x14ac:dyDescent="0.3">
      <c r="B8083" s="224">
        <v>816000</v>
      </c>
      <c r="C8083" s="209">
        <v>348892</v>
      </c>
      <c r="D8083" s="206">
        <f t="shared" si="818"/>
        <v>0.42756372549019606</v>
      </c>
      <c r="E8083" s="208">
        <f t="shared" si="819"/>
        <v>0.45</v>
      </c>
      <c r="F8083" s="207">
        <v>19189.060000000001</v>
      </c>
      <c r="G8083" s="207">
        <v>27911.360000000001</v>
      </c>
      <c r="H8083" s="207">
        <v>31400.28</v>
      </c>
      <c r="I8083" s="214">
        <f t="shared" si="820"/>
        <v>330586</v>
      </c>
      <c r="J8083" s="211">
        <f t="shared" si="821"/>
        <v>0.4051299019607843</v>
      </c>
      <c r="K8083" s="212">
        <f t="shared" si="822"/>
        <v>0.45</v>
      </c>
      <c r="L8083" s="214">
        <f t="shared" si="823"/>
        <v>18182.23</v>
      </c>
      <c r="M8083" s="213">
        <f t="shared" si="824"/>
        <v>26446.880000000001</v>
      </c>
      <c r="N8083" s="213">
        <f t="shared" si="825"/>
        <v>29752.739999999998</v>
      </c>
      <c r="O8083" s="242">
        <f t="shared" si="826"/>
        <v>0.51529999999966092</v>
      </c>
      <c r="P8083" s="242"/>
      <c r="Q8083" s="179"/>
      <c r="R8083" s="179"/>
      <c r="S8083" s="179"/>
      <c r="T8083" s="179"/>
      <c r="U8083" s="179"/>
      <c r="V8083" s="179"/>
      <c r="W8083" s="179"/>
      <c r="X8083" s="179"/>
      <c r="Y8083" s="179"/>
      <c r="Z8083" s="179"/>
      <c r="AA8083" s="222"/>
      <c r="AB8083" s="222"/>
      <c r="AC8083" s="222"/>
      <c r="AD8083" s="179"/>
      <c r="AE8083" s="179"/>
      <c r="AF8083" s="179"/>
      <c r="AG8083" s="179"/>
      <c r="AH8083" s="179"/>
      <c r="AI8083" s="179"/>
      <c r="AJ8083" s="179"/>
    </row>
    <row r="8084" spans="2:36" x14ac:dyDescent="0.3">
      <c r="B8084" s="224">
        <v>816100</v>
      </c>
      <c r="C8084" s="209">
        <v>348937</v>
      </c>
      <c r="D8084" s="206">
        <f t="shared" si="818"/>
        <v>0.42756647469672832</v>
      </c>
      <c r="E8084" s="208">
        <f t="shared" si="819"/>
        <v>0.45</v>
      </c>
      <c r="F8084" s="207">
        <v>19191.53</v>
      </c>
      <c r="G8084" s="207">
        <v>27914.959999999999</v>
      </c>
      <c r="H8084" s="207">
        <v>31404.33</v>
      </c>
      <c r="I8084" s="214">
        <f t="shared" si="820"/>
        <v>330631</v>
      </c>
      <c r="J8084" s="211">
        <f t="shared" si="821"/>
        <v>0.40513540007352039</v>
      </c>
      <c r="K8084" s="212">
        <f t="shared" si="822"/>
        <v>0.45</v>
      </c>
      <c r="L8084" s="214">
        <f t="shared" si="823"/>
        <v>18184.705000000002</v>
      </c>
      <c r="M8084" s="213">
        <f t="shared" si="824"/>
        <v>26450.48</v>
      </c>
      <c r="N8084" s="213">
        <f t="shared" si="825"/>
        <v>29756.789999999997</v>
      </c>
      <c r="O8084" s="242">
        <f t="shared" si="826"/>
        <v>0.51520000000044097</v>
      </c>
      <c r="P8084" s="242"/>
      <c r="Q8084" s="179"/>
      <c r="R8084" s="179"/>
      <c r="S8084" s="179"/>
      <c r="T8084" s="179"/>
      <c r="U8084" s="179"/>
      <c r="V8084" s="179"/>
      <c r="W8084" s="179"/>
      <c r="X8084" s="179"/>
      <c r="Y8084" s="179"/>
      <c r="Z8084" s="179"/>
      <c r="AA8084" s="222"/>
      <c r="AB8084" s="222"/>
      <c r="AC8084" s="222"/>
      <c r="AD8084" s="179"/>
      <c r="AE8084" s="179"/>
      <c r="AF8084" s="179"/>
      <c r="AG8084" s="179"/>
      <c r="AH8084" s="179"/>
      <c r="AI8084" s="179"/>
      <c r="AJ8084" s="179"/>
    </row>
    <row r="8085" spans="2:36" x14ac:dyDescent="0.3">
      <c r="B8085" s="224">
        <v>816200</v>
      </c>
      <c r="C8085" s="209">
        <v>348982</v>
      </c>
      <c r="D8085" s="206">
        <f t="shared" si="818"/>
        <v>0.42756922322960061</v>
      </c>
      <c r="E8085" s="208">
        <f t="shared" si="819"/>
        <v>0.45</v>
      </c>
      <c r="F8085" s="207">
        <v>19194.009999999998</v>
      </c>
      <c r="G8085" s="207">
        <v>27918.560000000001</v>
      </c>
      <c r="H8085" s="207">
        <v>31408.38</v>
      </c>
      <c r="I8085" s="214">
        <f t="shared" si="820"/>
        <v>330676</v>
      </c>
      <c r="J8085" s="211">
        <f t="shared" si="821"/>
        <v>0.40514089683901006</v>
      </c>
      <c r="K8085" s="212">
        <f t="shared" si="822"/>
        <v>0.45</v>
      </c>
      <c r="L8085" s="214">
        <f t="shared" si="823"/>
        <v>18187.18</v>
      </c>
      <c r="M8085" s="213">
        <f t="shared" si="824"/>
        <v>26454.080000000002</v>
      </c>
      <c r="N8085" s="213">
        <f t="shared" si="825"/>
        <v>29760.84</v>
      </c>
      <c r="O8085" s="242">
        <f t="shared" si="826"/>
        <v>0.51530000000013387</v>
      </c>
      <c r="P8085" s="242"/>
      <c r="Q8085" s="179"/>
      <c r="R8085" s="179"/>
      <c r="S8085" s="179"/>
      <c r="T8085" s="179"/>
      <c r="U8085" s="179"/>
      <c r="V8085" s="179"/>
      <c r="W8085" s="179"/>
      <c r="X8085" s="179"/>
      <c r="Y8085" s="179"/>
      <c r="Z8085" s="179"/>
      <c r="AA8085" s="222"/>
      <c r="AB8085" s="222"/>
      <c r="AC8085" s="222"/>
      <c r="AD8085" s="179"/>
      <c r="AE8085" s="179"/>
      <c r="AF8085" s="179"/>
      <c r="AG8085" s="179"/>
      <c r="AH8085" s="179"/>
      <c r="AI8085" s="179"/>
      <c r="AJ8085" s="179"/>
    </row>
    <row r="8086" spans="2:36" x14ac:dyDescent="0.3">
      <c r="B8086" s="224">
        <v>816300</v>
      </c>
      <c r="C8086" s="209">
        <v>349027</v>
      </c>
      <c r="D8086" s="206">
        <f t="shared" si="818"/>
        <v>0.42757197108906042</v>
      </c>
      <c r="E8086" s="208">
        <f t="shared" si="819"/>
        <v>0.45</v>
      </c>
      <c r="F8086" s="207">
        <v>19196.48</v>
      </c>
      <c r="G8086" s="207">
        <v>27922.16</v>
      </c>
      <c r="H8086" s="207">
        <v>31412.43</v>
      </c>
      <c r="I8086" s="214">
        <f t="shared" si="820"/>
        <v>330721</v>
      </c>
      <c r="J8086" s="211">
        <f t="shared" si="821"/>
        <v>0.4051463922577484</v>
      </c>
      <c r="K8086" s="212">
        <f t="shared" si="822"/>
        <v>0.45</v>
      </c>
      <c r="L8086" s="214">
        <f t="shared" si="823"/>
        <v>18189.654999999999</v>
      </c>
      <c r="M8086" s="213">
        <f t="shared" si="824"/>
        <v>26457.68</v>
      </c>
      <c r="N8086" s="213">
        <f t="shared" si="825"/>
        <v>29764.89</v>
      </c>
      <c r="O8086" s="242">
        <f t="shared" si="826"/>
        <v>0.51519999999974975</v>
      </c>
      <c r="P8086" s="242"/>
      <c r="Q8086" s="179"/>
      <c r="R8086" s="179"/>
      <c r="S8086" s="179"/>
      <c r="T8086" s="179"/>
      <c r="U8086" s="179"/>
      <c r="V8086" s="179"/>
      <c r="W8086" s="179"/>
      <c r="X8086" s="179"/>
      <c r="Y8086" s="179"/>
      <c r="Z8086" s="179"/>
      <c r="AA8086" s="222"/>
      <c r="AB8086" s="222"/>
      <c r="AC8086" s="222"/>
      <c r="AD8086" s="179"/>
      <c r="AE8086" s="179"/>
      <c r="AF8086" s="179"/>
      <c r="AG8086" s="179"/>
      <c r="AH8086" s="179"/>
      <c r="AI8086" s="179"/>
      <c r="AJ8086" s="179"/>
    </row>
    <row r="8087" spans="2:36" x14ac:dyDescent="0.3">
      <c r="B8087" s="224">
        <v>816400</v>
      </c>
      <c r="C8087" s="209">
        <v>349072</v>
      </c>
      <c r="D8087" s="206">
        <f t="shared" si="818"/>
        <v>0.4275747182753552</v>
      </c>
      <c r="E8087" s="208">
        <f t="shared" si="819"/>
        <v>0.45</v>
      </c>
      <c r="F8087" s="207">
        <v>19198.96</v>
      </c>
      <c r="G8087" s="207">
        <v>27925.759999999998</v>
      </c>
      <c r="H8087" s="207">
        <v>31416.48</v>
      </c>
      <c r="I8087" s="214">
        <f t="shared" si="820"/>
        <v>330766</v>
      </c>
      <c r="J8087" s="211">
        <f t="shared" si="821"/>
        <v>0.4051518863302303</v>
      </c>
      <c r="K8087" s="212">
        <f t="shared" si="822"/>
        <v>0.45</v>
      </c>
      <c r="L8087" s="214">
        <f t="shared" si="823"/>
        <v>18192.13</v>
      </c>
      <c r="M8087" s="213">
        <f t="shared" si="824"/>
        <v>26461.279999999999</v>
      </c>
      <c r="N8087" s="213">
        <f t="shared" si="825"/>
        <v>29768.94</v>
      </c>
      <c r="O8087" s="242">
        <f t="shared" si="826"/>
        <v>0.51530000000002474</v>
      </c>
      <c r="P8087" s="242"/>
      <c r="Q8087" s="179"/>
      <c r="R8087" s="179"/>
      <c r="S8087" s="179"/>
      <c r="T8087" s="179"/>
      <c r="U8087" s="179"/>
      <c r="V8087" s="179"/>
      <c r="W8087" s="179"/>
      <c r="X8087" s="179"/>
      <c r="Y8087" s="179"/>
      <c r="Z8087" s="179"/>
      <c r="AA8087" s="222"/>
      <c r="AB8087" s="222"/>
      <c r="AC8087" s="222"/>
      <c r="AD8087" s="179"/>
      <c r="AE8087" s="179"/>
      <c r="AF8087" s="179"/>
      <c r="AG8087" s="179"/>
      <c r="AH8087" s="179"/>
      <c r="AI8087" s="179"/>
      <c r="AJ8087" s="179"/>
    </row>
    <row r="8088" spans="2:36" x14ac:dyDescent="0.3">
      <c r="B8088" s="224">
        <v>816500</v>
      </c>
      <c r="C8088" s="209">
        <v>349117</v>
      </c>
      <c r="D8088" s="206">
        <f t="shared" ref="D8088:D8151" si="827">C8088/B8088</f>
        <v>0.42757746478873238</v>
      </c>
      <c r="E8088" s="208">
        <f t="shared" ref="E8088:E8151" si="828">(C8088-C8087)/(B8088-B8087)</f>
        <v>0.45</v>
      </c>
      <c r="F8088" s="207">
        <v>19201.43</v>
      </c>
      <c r="G8088" s="207">
        <v>27929.360000000001</v>
      </c>
      <c r="H8088" s="207">
        <v>31420.53</v>
      </c>
      <c r="I8088" s="214">
        <f t="shared" si="820"/>
        <v>330811</v>
      </c>
      <c r="J8088" s="211">
        <f t="shared" si="821"/>
        <v>0.40515737905695037</v>
      </c>
      <c r="K8088" s="212">
        <f t="shared" si="822"/>
        <v>0.45</v>
      </c>
      <c r="L8088" s="214">
        <f t="shared" si="823"/>
        <v>18194.605</v>
      </c>
      <c r="M8088" s="213">
        <f t="shared" si="824"/>
        <v>26464.880000000001</v>
      </c>
      <c r="N8088" s="213">
        <f t="shared" si="825"/>
        <v>29772.989999999998</v>
      </c>
      <c r="O8088" s="242">
        <f t="shared" si="826"/>
        <v>0.51519999999964061</v>
      </c>
      <c r="P8088" s="242"/>
      <c r="Q8088" s="179"/>
      <c r="R8088" s="179"/>
      <c r="S8088" s="179"/>
      <c r="T8088" s="179"/>
      <c r="U8088" s="179"/>
      <c r="V8088" s="179"/>
      <c r="W8088" s="179"/>
      <c r="X8088" s="179"/>
      <c r="Y8088" s="179"/>
      <c r="Z8088" s="179"/>
      <c r="AA8088" s="222"/>
      <c r="AB8088" s="222"/>
      <c r="AC8088" s="222"/>
      <c r="AD8088" s="179"/>
      <c r="AE8088" s="179"/>
      <c r="AF8088" s="179"/>
      <c r="AG8088" s="179"/>
      <c r="AH8088" s="179"/>
      <c r="AI8088" s="179"/>
      <c r="AJ8088" s="179"/>
    </row>
    <row r="8089" spans="2:36" x14ac:dyDescent="0.3">
      <c r="B8089" s="224">
        <v>816600</v>
      </c>
      <c r="C8089" s="209">
        <v>349162</v>
      </c>
      <c r="D8089" s="206">
        <f t="shared" si="827"/>
        <v>0.42758021062943913</v>
      </c>
      <c r="E8089" s="208">
        <f t="shared" si="828"/>
        <v>0.45</v>
      </c>
      <c r="F8089" s="207">
        <v>19203.91</v>
      </c>
      <c r="G8089" s="207">
        <v>27932.959999999999</v>
      </c>
      <c r="H8089" s="207">
        <v>31424.58</v>
      </c>
      <c r="I8089" s="214">
        <f t="shared" si="820"/>
        <v>330856</v>
      </c>
      <c r="J8089" s="211">
        <f t="shared" si="821"/>
        <v>0.40516287043840316</v>
      </c>
      <c r="K8089" s="212">
        <f t="shared" si="822"/>
        <v>0.45</v>
      </c>
      <c r="L8089" s="214">
        <f t="shared" si="823"/>
        <v>18197.080000000002</v>
      </c>
      <c r="M8089" s="213">
        <f t="shared" si="824"/>
        <v>26468.48</v>
      </c>
      <c r="N8089" s="213">
        <f t="shared" si="825"/>
        <v>29777.039999999997</v>
      </c>
      <c r="O8089" s="242">
        <f t="shared" si="826"/>
        <v>0.5152999999999156</v>
      </c>
      <c r="P8089" s="242"/>
      <c r="Q8089" s="179"/>
      <c r="R8089" s="179"/>
      <c r="S8089" s="179"/>
      <c r="T8089" s="179"/>
      <c r="U8089" s="179"/>
      <c r="V8089" s="179"/>
      <c r="W8089" s="179"/>
      <c r="X8089" s="179"/>
      <c r="Y8089" s="179"/>
      <c r="Z8089" s="179"/>
      <c r="AA8089" s="222"/>
      <c r="AB8089" s="222"/>
      <c r="AC8089" s="222"/>
      <c r="AD8089" s="179"/>
      <c r="AE8089" s="179"/>
      <c r="AF8089" s="179"/>
      <c r="AG8089" s="179"/>
      <c r="AH8089" s="179"/>
      <c r="AI8089" s="179"/>
      <c r="AJ8089" s="179"/>
    </row>
    <row r="8090" spans="2:36" x14ac:dyDescent="0.3">
      <c r="B8090" s="224">
        <v>816700</v>
      </c>
      <c r="C8090" s="209">
        <v>349207</v>
      </c>
      <c r="D8090" s="206">
        <f t="shared" si="827"/>
        <v>0.42758295579772254</v>
      </c>
      <c r="E8090" s="208">
        <f t="shared" si="828"/>
        <v>0.45</v>
      </c>
      <c r="F8090" s="207">
        <v>19206.38</v>
      </c>
      <c r="G8090" s="207">
        <v>27936.560000000001</v>
      </c>
      <c r="H8090" s="207">
        <v>31428.63</v>
      </c>
      <c r="I8090" s="214">
        <f t="shared" si="820"/>
        <v>330901</v>
      </c>
      <c r="J8090" s="211">
        <f t="shared" si="821"/>
        <v>0.40516836047508265</v>
      </c>
      <c r="K8090" s="212">
        <f t="shared" si="822"/>
        <v>0.45</v>
      </c>
      <c r="L8090" s="214">
        <f t="shared" si="823"/>
        <v>18199.555</v>
      </c>
      <c r="M8090" s="213">
        <f t="shared" si="824"/>
        <v>26472.080000000002</v>
      </c>
      <c r="N8090" s="213">
        <f t="shared" si="825"/>
        <v>29781.09</v>
      </c>
      <c r="O8090" s="242">
        <f t="shared" si="826"/>
        <v>0.51520000000007715</v>
      </c>
      <c r="P8090" s="242"/>
      <c r="Q8090" s="179"/>
      <c r="R8090" s="179"/>
      <c r="S8090" s="179"/>
      <c r="T8090" s="179"/>
      <c r="U8090" s="179"/>
      <c r="V8090" s="179"/>
      <c r="W8090" s="179"/>
      <c r="X8090" s="179"/>
      <c r="Y8090" s="179"/>
      <c r="Z8090" s="179"/>
      <c r="AA8090" s="222"/>
      <c r="AB8090" s="222"/>
      <c r="AC8090" s="222"/>
      <c r="AD8090" s="179"/>
      <c r="AE8090" s="179"/>
      <c r="AF8090" s="179"/>
      <c r="AG8090" s="179"/>
      <c r="AH8090" s="179"/>
      <c r="AI8090" s="179"/>
      <c r="AJ8090" s="179"/>
    </row>
    <row r="8091" spans="2:36" x14ac:dyDescent="0.3">
      <c r="B8091" s="224">
        <v>816800</v>
      </c>
      <c r="C8091" s="209">
        <v>349252</v>
      </c>
      <c r="D8091" s="206">
        <f t="shared" si="827"/>
        <v>0.42758570029382958</v>
      </c>
      <c r="E8091" s="208">
        <f t="shared" si="828"/>
        <v>0.45</v>
      </c>
      <c r="F8091" s="207">
        <v>19208.86</v>
      </c>
      <c r="G8091" s="207">
        <v>27940.16</v>
      </c>
      <c r="H8091" s="207">
        <v>31432.68</v>
      </c>
      <c r="I8091" s="214">
        <f t="shared" si="820"/>
        <v>330946</v>
      </c>
      <c r="J8091" s="211">
        <f t="shared" si="821"/>
        <v>0.40517384916748284</v>
      </c>
      <c r="K8091" s="212">
        <f t="shared" si="822"/>
        <v>0.45</v>
      </c>
      <c r="L8091" s="214">
        <f t="shared" si="823"/>
        <v>18202.03</v>
      </c>
      <c r="M8091" s="213">
        <f t="shared" si="824"/>
        <v>26475.68</v>
      </c>
      <c r="N8091" s="213">
        <f t="shared" si="825"/>
        <v>29785.14</v>
      </c>
      <c r="O8091" s="242">
        <f t="shared" si="826"/>
        <v>0.51529999999977005</v>
      </c>
      <c r="P8091" s="242"/>
      <c r="Q8091" s="179"/>
      <c r="R8091" s="179"/>
      <c r="S8091" s="179"/>
      <c r="T8091" s="179"/>
      <c r="U8091" s="179"/>
      <c r="V8091" s="179"/>
      <c r="W8091" s="179"/>
      <c r="X8091" s="179"/>
      <c r="Y8091" s="179"/>
      <c r="Z8091" s="179"/>
      <c r="AA8091" s="222"/>
      <c r="AB8091" s="222"/>
      <c r="AC8091" s="222"/>
      <c r="AD8091" s="179"/>
      <c r="AE8091" s="179"/>
      <c r="AF8091" s="179"/>
      <c r="AG8091" s="179"/>
      <c r="AH8091" s="179"/>
      <c r="AI8091" s="179"/>
      <c r="AJ8091" s="179"/>
    </row>
    <row r="8092" spans="2:36" x14ac:dyDescent="0.3">
      <c r="B8092" s="224">
        <v>816900</v>
      </c>
      <c r="C8092" s="209">
        <v>349297</v>
      </c>
      <c r="D8092" s="206">
        <f t="shared" si="827"/>
        <v>0.42758844411800712</v>
      </c>
      <c r="E8092" s="208">
        <f t="shared" si="828"/>
        <v>0.45</v>
      </c>
      <c r="F8092" s="207">
        <v>19211.330000000002</v>
      </c>
      <c r="G8092" s="207">
        <v>27943.759999999998</v>
      </c>
      <c r="H8092" s="207">
        <v>31436.73</v>
      </c>
      <c r="I8092" s="214">
        <f t="shared" si="820"/>
        <v>330991</v>
      </c>
      <c r="J8092" s="211">
        <f t="shared" si="821"/>
        <v>0.40517933651609744</v>
      </c>
      <c r="K8092" s="212">
        <f t="shared" si="822"/>
        <v>0.45</v>
      </c>
      <c r="L8092" s="214">
        <f t="shared" si="823"/>
        <v>18204.505000000001</v>
      </c>
      <c r="M8092" s="213">
        <f t="shared" si="824"/>
        <v>26479.279999999999</v>
      </c>
      <c r="N8092" s="213">
        <f t="shared" si="825"/>
        <v>29789.19</v>
      </c>
      <c r="O8092" s="242">
        <f t="shared" si="826"/>
        <v>0.51519999999996802</v>
      </c>
      <c r="P8092" s="242"/>
      <c r="Q8092" s="179"/>
      <c r="R8092" s="179"/>
      <c r="S8092" s="179"/>
      <c r="T8092" s="179"/>
      <c r="U8092" s="179"/>
      <c r="V8092" s="179"/>
      <c r="W8092" s="179"/>
      <c r="X8092" s="179"/>
      <c r="Y8092" s="179"/>
      <c r="Z8092" s="179"/>
      <c r="AA8092" s="222"/>
      <c r="AB8092" s="222"/>
      <c r="AC8092" s="222"/>
      <c r="AD8092" s="179"/>
      <c r="AE8092" s="179"/>
      <c r="AF8092" s="179"/>
      <c r="AG8092" s="179"/>
      <c r="AH8092" s="179"/>
      <c r="AI8092" s="179"/>
      <c r="AJ8092" s="179"/>
    </row>
    <row r="8093" spans="2:36" x14ac:dyDescent="0.3">
      <c r="B8093" s="224">
        <v>817000</v>
      </c>
      <c r="C8093" s="209">
        <v>349342</v>
      </c>
      <c r="D8093" s="206">
        <f t="shared" si="827"/>
        <v>0.42759118727050183</v>
      </c>
      <c r="E8093" s="208">
        <f t="shared" si="828"/>
        <v>0.45</v>
      </c>
      <c r="F8093" s="207">
        <v>19213.810000000001</v>
      </c>
      <c r="G8093" s="207">
        <v>27947.360000000001</v>
      </c>
      <c r="H8093" s="207">
        <v>31440.78</v>
      </c>
      <c r="I8093" s="214">
        <f t="shared" si="820"/>
        <v>331036</v>
      </c>
      <c r="J8093" s="211">
        <f t="shared" si="821"/>
        <v>0.40518482252141985</v>
      </c>
      <c r="K8093" s="212">
        <f t="shared" si="822"/>
        <v>0.45</v>
      </c>
      <c r="L8093" s="214">
        <f t="shared" si="823"/>
        <v>18206.98</v>
      </c>
      <c r="M8093" s="213">
        <f t="shared" si="824"/>
        <v>26482.880000000001</v>
      </c>
      <c r="N8093" s="213">
        <f t="shared" si="825"/>
        <v>29793.239999999998</v>
      </c>
      <c r="O8093" s="242">
        <f t="shared" si="826"/>
        <v>0.51529999999966092</v>
      </c>
      <c r="P8093" s="242"/>
      <c r="Q8093" s="179"/>
      <c r="R8093" s="179"/>
      <c r="S8093" s="179"/>
      <c r="T8093" s="179"/>
      <c r="U8093" s="179"/>
      <c r="V8093" s="179"/>
      <c r="W8093" s="179"/>
      <c r="X8093" s="179"/>
      <c r="Y8093" s="179"/>
      <c r="Z8093" s="179"/>
      <c r="AA8093" s="222"/>
      <c r="AB8093" s="222"/>
      <c r="AC8093" s="222"/>
      <c r="AD8093" s="179"/>
      <c r="AE8093" s="179"/>
      <c r="AF8093" s="179"/>
      <c r="AG8093" s="179"/>
      <c r="AH8093" s="179"/>
      <c r="AI8093" s="179"/>
      <c r="AJ8093" s="179"/>
    </row>
    <row r="8094" spans="2:36" x14ac:dyDescent="0.3">
      <c r="B8094" s="224">
        <v>817100</v>
      </c>
      <c r="C8094" s="209">
        <v>349387</v>
      </c>
      <c r="D8094" s="206">
        <f t="shared" si="827"/>
        <v>0.42759392975156041</v>
      </c>
      <c r="E8094" s="208">
        <f t="shared" si="828"/>
        <v>0.45</v>
      </c>
      <c r="F8094" s="207">
        <v>19216.28</v>
      </c>
      <c r="G8094" s="207">
        <v>27950.959999999999</v>
      </c>
      <c r="H8094" s="207">
        <v>31444.83</v>
      </c>
      <c r="I8094" s="214">
        <f t="shared" si="820"/>
        <v>331081</v>
      </c>
      <c r="J8094" s="211">
        <f t="shared" si="821"/>
        <v>0.40519030718394322</v>
      </c>
      <c r="K8094" s="212">
        <f t="shared" si="822"/>
        <v>0.45</v>
      </c>
      <c r="L8094" s="214">
        <f t="shared" si="823"/>
        <v>18209.455000000002</v>
      </c>
      <c r="M8094" s="213">
        <f t="shared" si="824"/>
        <v>26486.48</v>
      </c>
      <c r="N8094" s="213">
        <f t="shared" si="825"/>
        <v>29797.289999999997</v>
      </c>
      <c r="O8094" s="242">
        <f t="shared" si="826"/>
        <v>0.51520000000044097</v>
      </c>
      <c r="P8094" s="242"/>
      <c r="Q8094" s="179"/>
      <c r="R8094" s="179"/>
      <c r="S8094" s="179"/>
      <c r="T8094" s="179"/>
      <c r="U8094" s="179"/>
      <c r="V8094" s="179"/>
      <c r="W8094" s="179"/>
      <c r="X8094" s="179"/>
      <c r="Y8094" s="179"/>
      <c r="Z8094" s="179"/>
      <c r="AA8094" s="222"/>
      <c r="AB8094" s="222"/>
      <c r="AC8094" s="222"/>
      <c r="AD8094" s="179"/>
      <c r="AE8094" s="179"/>
      <c r="AF8094" s="179"/>
      <c r="AG8094" s="179"/>
      <c r="AH8094" s="179"/>
      <c r="AI8094" s="179"/>
      <c r="AJ8094" s="179"/>
    </row>
    <row r="8095" spans="2:36" x14ac:dyDescent="0.3">
      <c r="B8095" s="224">
        <v>817200</v>
      </c>
      <c r="C8095" s="209">
        <v>349432</v>
      </c>
      <c r="D8095" s="206">
        <f t="shared" si="827"/>
        <v>0.42759667156142928</v>
      </c>
      <c r="E8095" s="208">
        <f t="shared" si="828"/>
        <v>0.45</v>
      </c>
      <c r="F8095" s="207">
        <v>19218.759999999998</v>
      </c>
      <c r="G8095" s="207">
        <v>27954.560000000001</v>
      </c>
      <c r="H8095" s="207">
        <v>31448.880000000001</v>
      </c>
      <c r="I8095" s="214">
        <f t="shared" si="820"/>
        <v>331126</v>
      </c>
      <c r="J8095" s="211">
        <f t="shared" si="821"/>
        <v>0.40519579050416055</v>
      </c>
      <c r="K8095" s="212">
        <f t="shared" si="822"/>
        <v>0.45</v>
      </c>
      <c r="L8095" s="214">
        <f t="shared" si="823"/>
        <v>18211.93</v>
      </c>
      <c r="M8095" s="213">
        <f t="shared" si="824"/>
        <v>26490.080000000002</v>
      </c>
      <c r="N8095" s="213">
        <f t="shared" si="825"/>
        <v>29801.34</v>
      </c>
      <c r="O8095" s="242">
        <f t="shared" si="826"/>
        <v>0.51530000000013387</v>
      </c>
      <c r="P8095" s="242"/>
      <c r="Q8095" s="179"/>
      <c r="R8095" s="179"/>
      <c r="S8095" s="179"/>
      <c r="T8095" s="179"/>
      <c r="U8095" s="179"/>
      <c r="V8095" s="179"/>
      <c r="W8095" s="179"/>
      <c r="X8095" s="179"/>
      <c r="Y8095" s="179"/>
      <c r="Z8095" s="179"/>
      <c r="AA8095" s="222"/>
      <c r="AB8095" s="222"/>
      <c r="AC8095" s="222"/>
      <c r="AD8095" s="179"/>
      <c r="AE8095" s="179"/>
      <c r="AF8095" s="179"/>
      <c r="AG8095" s="179"/>
      <c r="AH8095" s="179"/>
      <c r="AI8095" s="179"/>
      <c r="AJ8095" s="179"/>
    </row>
    <row r="8096" spans="2:36" x14ac:dyDescent="0.3">
      <c r="B8096" s="224">
        <v>817300</v>
      </c>
      <c r="C8096" s="209">
        <v>349477</v>
      </c>
      <c r="D8096" s="206">
        <f t="shared" si="827"/>
        <v>0.42759941270035484</v>
      </c>
      <c r="E8096" s="208">
        <f t="shared" si="828"/>
        <v>0.45</v>
      </c>
      <c r="F8096" s="207">
        <v>19221.23</v>
      </c>
      <c r="G8096" s="207">
        <v>27958.16</v>
      </c>
      <c r="H8096" s="207">
        <v>31452.93</v>
      </c>
      <c r="I8096" s="214">
        <f t="shared" si="820"/>
        <v>331171</v>
      </c>
      <c r="J8096" s="211">
        <f t="shared" si="821"/>
        <v>0.40520127248256455</v>
      </c>
      <c r="K8096" s="212">
        <f t="shared" si="822"/>
        <v>0.45</v>
      </c>
      <c r="L8096" s="214">
        <f t="shared" si="823"/>
        <v>18214.404999999999</v>
      </c>
      <c r="M8096" s="213">
        <f t="shared" si="824"/>
        <v>26493.68</v>
      </c>
      <c r="N8096" s="213">
        <f t="shared" si="825"/>
        <v>29805.39</v>
      </c>
      <c r="O8096" s="242">
        <f t="shared" si="826"/>
        <v>0.51519999999974975</v>
      </c>
      <c r="P8096" s="242"/>
      <c r="Q8096" s="179"/>
      <c r="R8096" s="179"/>
      <c r="S8096" s="179"/>
      <c r="T8096" s="179"/>
      <c r="U8096" s="179"/>
      <c r="V8096" s="179"/>
      <c r="W8096" s="179"/>
      <c r="X8096" s="179"/>
      <c r="Y8096" s="179"/>
      <c r="Z8096" s="179"/>
      <c r="AA8096" s="222"/>
      <c r="AB8096" s="222"/>
      <c r="AC8096" s="222"/>
      <c r="AD8096" s="179"/>
      <c r="AE8096" s="179"/>
      <c r="AF8096" s="179"/>
      <c r="AG8096" s="179"/>
      <c r="AH8096" s="179"/>
      <c r="AI8096" s="179"/>
      <c r="AJ8096" s="179"/>
    </row>
    <row r="8097" spans="2:36" x14ac:dyDescent="0.3">
      <c r="B8097" s="224">
        <v>817400</v>
      </c>
      <c r="C8097" s="209">
        <v>349522</v>
      </c>
      <c r="D8097" s="206">
        <f t="shared" si="827"/>
        <v>0.4276021531685833</v>
      </c>
      <c r="E8097" s="208">
        <f t="shared" si="828"/>
        <v>0.45</v>
      </c>
      <c r="F8097" s="207">
        <v>19223.71</v>
      </c>
      <c r="G8097" s="207">
        <v>27961.759999999998</v>
      </c>
      <c r="H8097" s="207">
        <v>31456.98</v>
      </c>
      <c r="I8097" s="214">
        <f t="shared" si="820"/>
        <v>331216</v>
      </c>
      <c r="J8097" s="211">
        <f t="shared" si="821"/>
        <v>0.40520675311964766</v>
      </c>
      <c r="K8097" s="212">
        <f t="shared" si="822"/>
        <v>0.45</v>
      </c>
      <c r="L8097" s="214">
        <f t="shared" si="823"/>
        <v>18216.88</v>
      </c>
      <c r="M8097" s="213">
        <f t="shared" si="824"/>
        <v>26497.279999999999</v>
      </c>
      <c r="N8097" s="213">
        <f t="shared" si="825"/>
        <v>29809.439999999999</v>
      </c>
      <c r="O8097" s="242">
        <f t="shared" si="826"/>
        <v>0.51530000000002474</v>
      </c>
      <c r="P8097" s="242"/>
      <c r="Q8097" s="179"/>
      <c r="R8097" s="179"/>
      <c r="S8097" s="179"/>
      <c r="T8097" s="179"/>
      <c r="U8097" s="179"/>
      <c r="V8097" s="179"/>
      <c r="W8097" s="179"/>
      <c r="X8097" s="179"/>
      <c r="Y8097" s="179"/>
      <c r="Z8097" s="179"/>
      <c r="AA8097" s="222"/>
      <c r="AB8097" s="222"/>
      <c r="AC8097" s="222"/>
      <c r="AD8097" s="179"/>
      <c r="AE8097" s="179"/>
      <c r="AF8097" s="179"/>
      <c r="AG8097" s="179"/>
      <c r="AH8097" s="179"/>
      <c r="AI8097" s="179"/>
      <c r="AJ8097" s="179"/>
    </row>
    <row r="8098" spans="2:36" x14ac:dyDescent="0.3">
      <c r="B8098" s="224">
        <v>817500</v>
      </c>
      <c r="C8098" s="209">
        <v>349567</v>
      </c>
      <c r="D8098" s="206">
        <f t="shared" si="827"/>
        <v>0.42760489296636084</v>
      </c>
      <c r="E8098" s="208">
        <f t="shared" si="828"/>
        <v>0.45</v>
      </c>
      <c r="F8098" s="207">
        <v>19226.18</v>
      </c>
      <c r="G8098" s="207">
        <v>27965.360000000001</v>
      </c>
      <c r="H8098" s="207">
        <v>31461.03</v>
      </c>
      <c r="I8098" s="214">
        <f t="shared" si="820"/>
        <v>331261</v>
      </c>
      <c r="J8098" s="211">
        <f t="shared" si="821"/>
        <v>0.40521223241590215</v>
      </c>
      <c r="K8098" s="212">
        <f t="shared" si="822"/>
        <v>0.45</v>
      </c>
      <c r="L8098" s="214">
        <f t="shared" si="823"/>
        <v>18219.355</v>
      </c>
      <c r="M8098" s="213">
        <f t="shared" si="824"/>
        <v>26500.880000000001</v>
      </c>
      <c r="N8098" s="213">
        <f t="shared" si="825"/>
        <v>29813.489999999998</v>
      </c>
      <c r="O8098" s="242">
        <f t="shared" si="826"/>
        <v>0.51519999999964061</v>
      </c>
      <c r="P8098" s="242"/>
      <c r="Q8098" s="179"/>
      <c r="R8098" s="179"/>
      <c r="S8098" s="179"/>
      <c r="T8098" s="179"/>
      <c r="U8098" s="179"/>
      <c r="V8098" s="179"/>
      <c r="W8098" s="179"/>
      <c r="X8098" s="179"/>
      <c r="Y8098" s="179"/>
      <c r="Z8098" s="179"/>
      <c r="AA8098" s="222"/>
      <c r="AB8098" s="222"/>
      <c r="AC8098" s="222"/>
      <c r="AD8098" s="179"/>
      <c r="AE8098" s="179"/>
      <c r="AF8098" s="179"/>
      <c r="AG8098" s="179"/>
      <c r="AH8098" s="179"/>
      <c r="AI8098" s="179"/>
      <c r="AJ8098" s="179"/>
    </row>
    <row r="8099" spans="2:36" x14ac:dyDescent="0.3">
      <c r="B8099" s="224">
        <v>817600</v>
      </c>
      <c r="C8099" s="209">
        <v>349612</v>
      </c>
      <c r="D8099" s="206">
        <f t="shared" si="827"/>
        <v>0.42760763209393349</v>
      </c>
      <c r="E8099" s="208">
        <f t="shared" si="828"/>
        <v>0.45</v>
      </c>
      <c r="F8099" s="207">
        <v>19228.66</v>
      </c>
      <c r="G8099" s="207">
        <v>27968.959999999999</v>
      </c>
      <c r="H8099" s="207">
        <v>31465.08</v>
      </c>
      <c r="I8099" s="214">
        <f t="shared" si="820"/>
        <v>331306</v>
      </c>
      <c r="J8099" s="211">
        <f t="shared" si="821"/>
        <v>0.40521771037181997</v>
      </c>
      <c r="K8099" s="212">
        <f t="shared" si="822"/>
        <v>0.45</v>
      </c>
      <c r="L8099" s="214">
        <f t="shared" si="823"/>
        <v>18221.830000000002</v>
      </c>
      <c r="M8099" s="213">
        <f t="shared" si="824"/>
        <v>26504.48</v>
      </c>
      <c r="N8099" s="213">
        <f t="shared" si="825"/>
        <v>29817.539999999997</v>
      </c>
      <c r="O8099" s="242">
        <f t="shared" si="826"/>
        <v>0.5152999999999156</v>
      </c>
      <c r="P8099" s="242"/>
      <c r="Q8099" s="179"/>
      <c r="R8099" s="179"/>
      <c r="S8099" s="179"/>
      <c r="T8099" s="179"/>
      <c r="U8099" s="179"/>
      <c r="V8099" s="179"/>
      <c r="W8099" s="179"/>
      <c r="X8099" s="179"/>
      <c r="Y8099" s="179"/>
      <c r="Z8099" s="179"/>
      <c r="AA8099" s="222"/>
      <c r="AB8099" s="222"/>
      <c r="AC8099" s="222"/>
      <c r="AD8099" s="179"/>
      <c r="AE8099" s="179"/>
      <c r="AF8099" s="179"/>
      <c r="AG8099" s="179"/>
      <c r="AH8099" s="179"/>
      <c r="AI8099" s="179"/>
      <c r="AJ8099" s="179"/>
    </row>
    <row r="8100" spans="2:36" x14ac:dyDescent="0.3">
      <c r="B8100" s="224">
        <v>817700</v>
      </c>
      <c r="C8100" s="209">
        <v>349657</v>
      </c>
      <c r="D8100" s="206">
        <f t="shared" si="827"/>
        <v>0.42761037055154705</v>
      </c>
      <c r="E8100" s="208">
        <f t="shared" si="828"/>
        <v>0.45</v>
      </c>
      <c r="F8100" s="207">
        <v>19231.13</v>
      </c>
      <c r="G8100" s="207">
        <v>27972.560000000001</v>
      </c>
      <c r="H8100" s="207">
        <v>31469.13</v>
      </c>
      <c r="I8100" s="214">
        <f t="shared" si="820"/>
        <v>331351</v>
      </c>
      <c r="J8100" s="211">
        <f t="shared" si="821"/>
        <v>0.40522318698789289</v>
      </c>
      <c r="K8100" s="212">
        <f t="shared" si="822"/>
        <v>0.45</v>
      </c>
      <c r="L8100" s="214">
        <f t="shared" si="823"/>
        <v>18224.305</v>
      </c>
      <c r="M8100" s="213">
        <f t="shared" si="824"/>
        <v>26508.080000000002</v>
      </c>
      <c r="N8100" s="213">
        <f t="shared" si="825"/>
        <v>29821.59</v>
      </c>
      <c r="O8100" s="242">
        <f t="shared" si="826"/>
        <v>0.51520000000007715</v>
      </c>
      <c r="P8100" s="242"/>
      <c r="Q8100" s="179"/>
      <c r="R8100" s="179"/>
      <c r="S8100" s="179"/>
      <c r="T8100" s="179"/>
      <c r="U8100" s="179"/>
      <c r="V8100" s="179"/>
      <c r="W8100" s="179"/>
      <c r="X8100" s="179"/>
      <c r="Y8100" s="179"/>
      <c r="Z8100" s="179"/>
      <c r="AA8100" s="222"/>
      <c r="AB8100" s="222"/>
      <c r="AC8100" s="222"/>
      <c r="AD8100" s="179"/>
      <c r="AE8100" s="179"/>
      <c r="AF8100" s="179"/>
      <c r="AG8100" s="179"/>
      <c r="AH8100" s="179"/>
      <c r="AI8100" s="179"/>
      <c r="AJ8100" s="179"/>
    </row>
    <row r="8101" spans="2:36" x14ac:dyDescent="0.3">
      <c r="B8101" s="224">
        <v>817800</v>
      </c>
      <c r="C8101" s="209">
        <v>349702</v>
      </c>
      <c r="D8101" s="206">
        <f t="shared" si="827"/>
        <v>0.42761310833944732</v>
      </c>
      <c r="E8101" s="208">
        <f t="shared" si="828"/>
        <v>0.45</v>
      </c>
      <c r="F8101" s="207">
        <v>19233.61</v>
      </c>
      <c r="G8101" s="207">
        <v>27976.16</v>
      </c>
      <c r="H8101" s="207">
        <v>31473.18</v>
      </c>
      <c r="I8101" s="214">
        <f t="shared" si="820"/>
        <v>331396</v>
      </c>
      <c r="J8101" s="211">
        <f t="shared" si="821"/>
        <v>0.40522866226461235</v>
      </c>
      <c r="K8101" s="212">
        <f t="shared" si="822"/>
        <v>0.45</v>
      </c>
      <c r="L8101" s="214">
        <f t="shared" si="823"/>
        <v>18226.78</v>
      </c>
      <c r="M8101" s="213">
        <f t="shared" si="824"/>
        <v>26511.68</v>
      </c>
      <c r="N8101" s="213">
        <f t="shared" si="825"/>
        <v>29825.64</v>
      </c>
      <c r="O8101" s="242">
        <f t="shared" si="826"/>
        <v>0.51529999999977005</v>
      </c>
      <c r="P8101" s="242"/>
      <c r="Q8101" s="179"/>
      <c r="R8101" s="179"/>
      <c r="S8101" s="179"/>
      <c r="T8101" s="179"/>
      <c r="U8101" s="179"/>
      <c r="V8101" s="179"/>
      <c r="W8101" s="179"/>
      <c r="X8101" s="179"/>
      <c r="Y8101" s="179"/>
      <c r="Z8101" s="179"/>
      <c r="AA8101" s="222"/>
      <c r="AB8101" s="222"/>
      <c r="AC8101" s="222"/>
      <c r="AD8101" s="179"/>
      <c r="AE8101" s="179"/>
      <c r="AF8101" s="179"/>
      <c r="AG8101" s="179"/>
      <c r="AH8101" s="179"/>
      <c r="AI8101" s="179"/>
      <c r="AJ8101" s="179"/>
    </row>
    <row r="8102" spans="2:36" x14ac:dyDescent="0.3">
      <c r="B8102" s="224">
        <v>817900</v>
      </c>
      <c r="C8102" s="209">
        <v>349747</v>
      </c>
      <c r="D8102" s="206">
        <f t="shared" si="827"/>
        <v>0.42761584545787995</v>
      </c>
      <c r="E8102" s="208">
        <f t="shared" si="828"/>
        <v>0.45</v>
      </c>
      <c r="F8102" s="207">
        <v>19236.080000000002</v>
      </c>
      <c r="G8102" s="207">
        <v>27979.759999999998</v>
      </c>
      <c r="H8102" s="207">
        <v>31477.23</v>
      </c>
      <c r="I8102" s="214">
        <f t="shared" si="820"/>
        <v>331441</v>
      </c>
      <c r="J8102" s="211">
        <f t="shared" si="821"/>
        <v>0.40523413620246973</v>
      </c>
      <c r="K8102" s="212">
        <f t="shared" si="822"/>
        <v>0.45</v>
      </c>
      <c r="L8102" s="214">
        <f t="shared" si="823"/>
        <v>18229.255000000001</v>
      </c>
      <c r="M8102" s="213">
        <f t="shared" si="824"/>
        <v>26515.279999999999</v>
      </c>
      <c r="N8102" s="213">
        <f t="shared" si="825"/>
        <v>29829.69</v>
      </c>
      <c r="O8102" s="242">
        <f t="shared" si="826"/>
        <v>0.51519999999996802</v>
      </c>
      <c r="P8102" s="242"/>
      <c r="Q8102" s="179"/>
      <c r="R8102" s="179"/>
      <c r="S8102" s="179"/>
      <c r="T8102" s="179"/>
      <c r="U8102" s="179"/>
      <c r="V8102" s="179"/>
      <c r="W8102" s="179"/>
      <c r="X8102" s="179"/>
      <c r="Y8102" s="179"/>
      <c r="Z8102" s="179"/>
      <c r="AA8102" s="222"/>
      <c r="AB8102" s="222"/>
      <c r="AC8102" s="222"/>
      <c r="AD8102" s="179"/>
      <c r="AE8102" s="179"/>
      <c r="AF8102" s="179"/>
      <c r="AG8102" s="179"/>
      <c r="AH8102" s="179"/>
      <c r="AI8102" s="179"/>
      <c r="AJ8102" s="179"/>
    </row>
    <row r="8103" spans="2:36" x14ac:dyDescent="0.3">
      <c r="B8103" s="224">
        <v>818000</v>
      </c>
      <c r="C8103" s="209">
        <v>349792</v>
      </c>
      <c r="D8103" s="206">
        <f t="shared" si="827"/>
        <v>0.42761858190709046</v>
      </c>
      <c r="E8103" s="208">
        <f t="shared" si="828"/>
        <v>0.45</v>
      </c>
      <c r="F8103" s="207">
        <v>19238.560000000001</v>
      </c>
      <c r="G8103" s="207">
        <v>27983.360000000001</v>
      </c>
      <c r="H8103" s="207">
        <v>31481.279999999999</v>
      </c>
      <c r="I8103" s="214">
        <f t="shared" si="820"/>
        <v>331486</v>
      </c>
      <c r="J8103" s="211">
        <f t="shared" si="821"/>
        <v>0.40523960880195598</v>
      </c>
      <c r="K8103" s="212">
        <f t="shared" si="822"/>
        <v>0.45</v>
      </c>
      <c r="L8103" s="214">
        <f t="shared" si="823"/>
        <v>18231.73</v>
      </c>
      <c r="M8103" s="213">
        <f t="shared" si="824"/>
        <v>26518.880000000001</v>
      </c>
      <c r="N8103" s="213">
        <f t="shared" si="825"/>
        <v>29833.739999999998</v>
      </c>
      <c r="O8103" s="242">
        <f t="shared" si="826"/>
        <v>0.51529999999966092</v>
      </c>
      <c r="P8103" s="242"/>
      <c r="Q8103" s="179"/>
      <c r="R8103" s="179"/>
      <c r="S8103" s="179"/>
      <c r="T8103" s="179"/>
      <c r="U8103" s="179"/>
      <c r="V8103" s="179"/>
      <c r="W8103" s="179"/>
      <c r="X8103" s="179"/>
      <c r="Y8103" s="179"/>
      <c r="Z8103" s="179"/>
      <c r="AA8103" s="222"/>
      <c r="AB8103" s="222"/>
      <c r="AC8103" s="222"/>
      <c r="AD8103" s="179"/>
      <c r="AE8103" s="179"/>
      <c r="AF8103" s="179"/>
      <c r="AG8103" s="179"/>
      <c r="AH8103" s="179"/>
      <c r="AI8103" s="179"/>
      <c r="AJ8103" s="179"/>
    </row>
    <row r="8104" spans="2:36" x14ac:dyDescent="0.3">
      <c r="B8104" s="224">
        <v>818100</v>
      </c>
      <c r="C8104" s="209">
        <v>349837</v>
      </c>
      <c r="D8104" s="206">
        <f t="shared" si="827"/>
        <v>0.42762131768732431</v>
      </c>
      <c r="E8104" s="208">
        <f t="shared" si="828"/>
        <v>0.45</v>
      </c>
      <c r="F8104" s="207">
        <v>19241.03</v>
      </c>
      <c r="G8104" s="207">
        <v>27986.959999999999</v>
      </c>
      <c r="H8104" s="207">
        <v>31485.33</v>
      </c>
      <c r="I8104" s="214">
        <f t="shared" si="820"/>
        <v>331531</v>
      </c>
      <c r="J8104" s="211">
        <f t="shared" si="821"/>
        <v>0.40524508006356191</v>
      </c>
      <c r="K8104" s="212">
        <f t="shared" si="822"/>
        <v>0.45</v>
      </c>
      <c r="L8104" s="214">
        <f t="shared" si="823"/>
        <v>18234.205000000002</v>
      </c>
      <c r="M8104" s="213">
        <f t="shared" si="824"/>
        <v>26522.48</v>
      </c>
      <c r="N8104" s="213">
        <f t="shared" si="825"/>
        <v>29837.789999999997</v>
      </c>
      <c r="O8104" s="242">
        <f t="shared" si="826"/>
        <v>0.51520000000044097</v>
      </c>
      <c r="P8104" s="242"/>
      <c r="Q8104" s="179"/>
      <c r="R8104" s="179"/>
      <c r="S8104" s="179"/>
      <c r="T8104" s="179"/>
      <c r="U8104" s="179"/>
      <c r="V8104" s="179"/>
      <c r="W8104" s="179"/>
      <c r="X8104" s="179"/>
      <c r="Y8104" s="179"/>
      <c r="Z8104" s="179"/>
      <c r="AA8104" s="222"/>
      <c r="AB8104" s="222"/>
      <c r="AC8104" s="222"/>
      <c r="AD8104" s="179"/>
      <c r="AE8104" s="179"/>
      <c r="AF8104" s="179"/>
      <c r="AG8104" s="179"/>
      <c r="AH8104" s="179"/>
      <c r="AI8104" s="179"/>
      <c r="AJ8104" s="179"/>
    </row>
    <row r="8105" spans="2:36" x14ac:dyDescent="0.3">
      <c r="B8105" s="224">
        <v>818200</v>
      </c>
      <c r="C8105" s="209">
        <v>349882</v>
      </c>
      <c r="D8105" s="206">
        <f t="shared" si="827"/>
        <v>0.4276240527988267</v>
      </c>
      <c r="E8105" s="208">
        <f t="shared" si="828"/>
        <v>0.45</v>
      </c>
      <c r="F8105" s="207">
        <v>19243.509999999998</v>
      </c>
      <c r="G8105" s="207">
        <v>27990.560000000001</v>
      </c>
      <c r="H8105" s="207">
        <v>31489.38</v>
      </c>
      <c r="I8105" s="214">
        <f t="shared" ref="I8105:I8168" si="829">I8104+45</f>
        <v>331576</v>
      </c>
      <c r="J8105" s="211">
        <f t="shared" si="821"/>
        <v>0.40525054998777804</v>
      </c>
      <c r="K8105" s="212">
        <f t="shared" si="822"/>
        <v>0.45</v>
      </c>
      <c r="L8105" s="214">
        <f t="shared" si="823"/>
        <v>18236.68</v>
      </c>
      <c r="M8105" s="213">
        <f t="shared" si="824"/>
        <v>26526.080000000002</v>
      </c>
      <c r="N8105" s="213">
        <f t="shared" si="825"/>
        <v>29841.84</v>
      </c>
      <c r="O8105" s="242">
        <f t="shared" si="826"/>
        <v>0.51530000000013387</v>
      </c>
      <c r="P8105" s="242"/>
      <c r="Q8105" s="179"/>
      <c r="R8105" s="179"/>
      <c r="S8105" s="179"/>
      <c r="T8105" s="179"/>
      <c r="U8105" s="179"/>
      <c r="V8105" s="179"/>
      <c r="W8105" s="179"/>
      <c r="X8105" s="179"/>
      <c r="Y8105" s="179"/>
      <c r="Z8105" s="179"/>
      <c r="AA8105" s="222"/>
      <c r="AB8105" s="222"/>
      <c r="AC8105" s="222"/>
      <c r="AD8105" s="179"/>
      <c r="AE8105" s="179"/>
      <c r="AF8105" s="179"/>
      <c r="AG8105" s="179"/>
      <c r="AH8105" s="179"/>
      <c r="AI8105" s="179"/>
      <c r="AJ8105" s="179"/>
    </row>
    <row r="8106" spans="2:36" x14ac:dyDescent="0.3">
      <c r="B8106" s="224">
        <v>818300</v>
      </c>
      <c r="C8106" s="209">
        <v>349927</v>
      </c>
      <c r="D8106" s="206">
        <f t="shared" si="827"/>
        <v>0.42762678724184283</v>
      </c>
      <c r="E8106" s="208">
        <f t="shared" si="828"/>
        <v>0.45</v>
      </c>
      <c r="F8106" s="207">
        <v>19245.98</v>
      </c>
      <c r="G8106" s="207">
        <v>27994.16</v>
      </c>
      <c r="H8106" s="207">
        <v>31493.43</v>
      </c>
      <c r="I8106" s="214">
        <f t="shared" si="829"/>
        <v>331621</v>
      </c>
      <c r="J8106" s="211">
        <f t="shared" si="821"/>
        <v>0.40525601857509469</v>
      </c>
      <c r="K8106" s="212">
        <f t="shared" si="822"/>
        <v>0.45</v>
      </c>
      <c r="L8106" s="214">
        <f t="shared" si="823"/>
        <v>18239.154999999999</v>
      </c>
      <c r="M8106" s="213">
        <f t="shared" si="824"/>
        <v>26529.68</v>
      </c>
      <c r="N8106" s="213">
        <f t="shared" si="825"/>
        <v>29845.89</v>
      </c>
      <c r="O8106" s="242">
        <f t="shared" si="826"/>
        <v>0.51519999999974975</v>
      </c>
      <c r="P8106" s="242"/>
      <c r="Q8106" s="179"/>
      <c r="R8106" s="179"/>
      <c r="S8106" s="179"/>
      <c r="T8106" s="179"/>
      <c r="U8106" s="179"/>
      <c r="V8106" s="179"/>
      <c r="W8106" s="179"/>
      <c r="X8106" s="179"/>
      <c r="Y8106" s="179"/>
      <c r="Z8106" s="179"/>
      <c r="AA8106" s="222"/>
      <c r="AB8106" s="222"/>
      <c r="AC8106" s="222"/>
      <c r="AD8106" s="179"/>
      <c r="AE8106" s="179"/>
      <c r="AF8106" s="179"/>
      <c r="AG8106" s="179"/>
      <c r="AH8106" s="179"/>
      <c r="AI8106" s="179"/>
      <c r="AJ8106" s="179"/>
    </row>
    <row r="8107" spans="2:36" x14ac:dyDescent="0.3">
      <c r="B8107" s="224">
        <v>818400</v>
      </c>
      <c r="C8107" s="209">
        <v>349972</v>
      </c>
      <c r="D8107" s="206">
        <f t="shared" si="827"/>
        <v>0.42762952101661778</v>
      </c>
      <c r="E8107" s="208">
        <f t="shared" si="828"/>
        <v>0.45</v>
      </c>
      <c r="F8107" s="207">
        <v>19248.46</v>
      </c>
      <c r="G8107" s="207">
        <v>27997.759999999998</v>
      </c>
      <c r="H8107" s="207">
        <v>31497.48</v>
      </c>
      <c r="I8107" s="214">
        <f t="shared" si="829"/>
        <v>331666</v>
      </c>
      <c r="J8107" s="211">
        <f t="shared" si="821"/>
        <v>0.40526148582600197</v>
      </c>
      <c r="K8107" s="212">
        <f t="shared" si="822"/>
        <v>0.45</v>
      </c>
      <c r="L8107" s="214">
        <f t="shared" si="823"/>
        <v>18241.63</v>
      </c>
      <c r="M8107" s="213">
        <f t="shared" si="824"/>
        <v>26533.279999999999</v>
      </c>
      <c r="N8107" s="213">
        <f t="shared" si="825"/>
        <v>29849.94</v>
      </c>
      <c r="O8107" s="242">
        <f t="shared" si="826"/>
        <v>0.51530000000002474</v>
      </c>
      <c r="P8107" s="242"/>
      <c r="Q8107" s="179"/>
      <c r="R8107" s="179"/>
      <c r="S8107" s="179"/>
      <c r="T8107" s="179"/>
      <c r="U8107" s="179"/>
      <c r="V8107" s="179"/>
      <c r="W8107" s="179"/>
      <c r="X8107" s="179"/>
      <c r="Y8107" s="179"/>
      <c r="Z8107" s="179"/>
      <c r="AA8107" s="222"/>
      <c r="AB8107" s="222"/>
      <c r="AC8107" s="222"/>
      <c r="AD8107" s="179"/>
      <c r="AE8107" s="179"/>
      <c r="AF8107" s="179"/>
      <c r="AG8107" s="179"/>
      <c r="AH8107" s="179"/>
      <c r="AI8107" s="179"/>
      <c r="AJ8107" s="179"/>
    </row>
    <row r="8108" spans="2:36" x14ac:dyDescent="0.3">
      <c r="B8108" s="224">
        <v>818500</v>
      </c>
      <c r="C8108" s="209">
        <v>350017</v>
      </c>
      <c r="D8108" s="206">
        <f t="shared" si="827"/>
        <v>0.42763225412339645</v>
      </c>
      <c r="E8108" s="208">
        <f t="shared" si="828"/>
        <v>0.45</v>
      </c>
      <c r="F8108" s="207">
        <v>19250.93</v>
      </c>
      <c r="G8108" s="207">
        <v>28001.360000000001</v>
      </c>
      <c r="H8108" s="207">
        <v>31501.53</v>
      </c>
      <c r="I8108" s="214">
        <f t="shared" si="829"/>
        <v>331711</v>
      </c>
      <c r="J8108" s="211">
        <f t="shared" si="821"/>
        <v>0.40526695174098959</v>
      </c>
      <c r="K8108" s="212">
        <f t="shared" si="822"/>
        <v>0.45</v>
      </c>
      <c r="L8108" s="214">
        <f t="shared" si="823"/>
        <v>18244.105</v>
      </c>
      <c r="M8108" s="213">
        <f t="shared" si="824"/>
        <v>26536.880000000001</v>
      </c>
      <c r="N8108" s="213">
        <f t="shared" si="825"/>
        <v>29853.989999999998</v>
      </c>
      <c r="O8108" s="242">
        <f t="shared" si="826"/>
        <v>0.51519999999964061</v>
      </c>
      <c r="P8108" s="242"/>
      <c r="Q8108" s="179"/>
      <c r="R8108" s="179"/>
      <c r="S8108" s="179"/>
      <c r="T8108" s="179"/>
      <c r="U8108" s="179"/>
      <c r="V8108" s="179"/>
      <c r="W8108" s="179"/>
      <c r="X8108" s="179"/>
      <c r="Y8108" s="179"/>
      <c r="Z8108" s="179"/>
      <c r="AA8108" s="222"/>
      <c r="AB8108" s="222"/>
      <c r="AC8108" s="222"/>
      <c r="AD8108" s="179"/>
      <c r="AE8108" s="179"/>
      <c r="AF8108" s="179"/>
      <c r="AG8108" s="179"/>
      <c r="AH8108" s="179"/>
      <c r="AI8108" s="179"/>
      <c r="AJ8108" s="179"/>
    </row>
    <row r="8109" spans="2:36" x14ac:dyDescent="0.3">
      <c r="B8109" s="224">
        <v>818600</v>
      </c>
      <c r="C8109" s="209">
        <v>350062</v>
      </c>
      <c r="D8109" s="206">
        <f t="shared" si="827"/>
        <v>0.42763498656242366</v>
      </c>
      <c r="E8109" s="208">
        <f t="shared" si="828"/>
        <v>0.45</v>
      </c>
      <c r="F8109" s="207">
        <v>19253.41</v>
      </c>
      <c r="G8109" s="207">
        <v>28004.959999999999</v>
      </c>
      <c r="H8109" s="207">
        <v>31505.58</v>
      </c>
      <c r="I8109" s="214">
        <f t="shared" si="829"/>
        <v>331756</v>
      </c>
      <c r="J8109" s="211">
        <f t="shared" si="821"/>
        <v>0.40527241632054728</v>
      </c>
      <c r="K8109" s="212">
        <f t="shared" si="822"/>
        <v>0.45</v>
      </c>
      <c r="L8109" s="214">
        <f t="shared" si="823"/>
        <v>18246.580000000002</v>
      </c>
      <c r="M8109" s="213">
        <f t="shared" si="824"/>
        <v>26540.48</v>
      </c>
      <c r="N8109" s="213">
        <f t="shared" si="825"/>
        <v>29858.039999999997</v>
      </c>
      <c r="O8109" s="242">
        <f t="shared" si="826"/>
        <v>0.5152999999999156</v>
      </c>
      <c r="P8109" s="242"/>
      <c r="Q8109" s="179"/>
      <c r="R8109" s="179"/>
      <c r="S8109" s="179"/>
      <c r="T8109" s="179"/>
      <c r="U8109" s="179"/>
      <c r="V8109" s="179"/>
      <c r="W8109" s="179"/>
      <c r="X8109" s="179"/>
      <c r="Y8109" s="179"/>
      <c r="Z8109" s="179"/>
      <c r="AA8109" s="222"/>
      <c r="AB8109" s="222"/>
      <c r="AC8109" s="222"/>
      <c r="AD8109" s="179"/>
      <c r="AE8109" s="179"/>
      <c r="AF8109" s="179"/>
      <c r="AG8109" s="179"/>
      <c r="AH8109" s="179"/>
      <c r="AI8109" s="179"/>
      <c r="AJ8109" s="179"/>
    </row>
    <row r="8110" spans="2:36" x14ac:dyDescent="0.3">
      <c r="B8110" s="224">
        <v>818700</v>
      </c>
      <c r="C8110" s="209">
        <v>350107</v>
      </c>
      <c r="D8110" s="206">
        <f t="shared" si="827"/>
        <v>0.42763771833394404</v>
      </c>
      <c r="E8110" s="208">
        <f t="shared" si="828"/>
        <v>0.45</v>
      </c>
      <c r="F8110" s="207">
        <v>19255.88</v>
      </c>
      <c r="G8110" s="207">
        <v>28008.560000000001</v>
      </c>
      <c r="H8110" s="207">
        <v>31509.63</v>
      </c>
      <c r="I8110" s="214">
        <f t="shared" si="829"/>
        <v>331801</v>
      </c>
      <c r="J8110" s="211">
        <f t="shared" si="821"/>
        <v>0.40527787956516431</v>
      </c>
      <c r="K8110" s="212">
        <f t="shared" si="822"/>
        <v>0.45</v>
      </c>
      <c r="L8110" s="214">
        <f t="shared" si="823"/>
        <v>18249.055</v>
      </c>
      <c r="M8110" s="213">
        <f t="shared" si="824"/>
        <v>26544.080000000002</v>
      </c>
      <c r="N8110" s="213">
        <f t="shared" si="825"/>
        <v>29862.09</v>
      </c>
      <c r="O8110" s="242">
        <f t="shared" si="826"/>
        <v>0.51520000000007715</v>
      </c>
      <c r="P8110" s="242"/>
      <c r="Q8110" s="179"/>
      <c r="R8110" s="179"/>
      <c r="S8110" s="179"/>
      <c r="T8110" s="179"/>
      <c r="U8110" s="179"/>
      <c r="V8110" s="179"/>
      <c r="W8110" s="179"/>
      <c r="X8110" s="179"/>
      <c r="Y8110" s="179"/>
      <c r="Z8110" s="179"/>
      <c r="AA8110" s="222"/>
      <c r="AB8110" s="222"/>
      <c r="AC8110" s="222"/>
      <c r="AD8110" s="179"/>
      <c r="AE8110" s="179"/>
      <c r="AF8110" s="179"/>
      <c r="AG8110" s="179"/>
      <c r="AH8110" s="179"/>
      <c r="AI8110" s="179"/>
      <c r="AJ8110" s="179"/>
    </row>
    <row r="8111" spans="2:36" x14ac:dyDescent="0.3">
      <c r="B8111" s="224">
        <v>818800</v>
      </c>
      <c r="C8111" s="209">
        <v>350152</v>
      </c>
      <c r="D8111" s="206">
        <f t="shared" si="827"/>
        <v>0.42764044943820223</v>
      </c>
      <c r="E8111" s="208">
        <f t="shared" si="828"/>
        <v>0.45</v>
      </c>
      <c r="F8111" s="207">
        <v>19258.36</v>
      </c>
      <c r="G8111" s="207">
        <v>28012.16</v>
      </c>
      <c r="H8111" s="207">
        <v>31513.68</v>
      </c>
      <c r="I8111" s="214">
        <f t="shared" si="829"/>
        <v>331846</v>
      </c>
      <c r="J8111" s="211">
        <f t="shared" si="821"/>
        <v>0.40528334147532974</v>
      </c>
      <c r="K8111" s="212">
        <f t="shared" si="822"/>
        <v>0.45</v>
      </c>
      <c r="L8111" s="214">
        <f t="shared" si="823"/>
        <v>18251.53</v>
      </c>
      <c r="M8111" s="213">
        <f t="shared" si="824"/>
        <v>26547.68</v>
      </c>
      <c r="N8111" s="213">
        <f t="shared" si="825"/>
        <v>29866.14</v>
      </c>
      <c r="O8111" s="242">
        <f t="shared" si="826"/>
        <v>0.51529999999977005</v>
      </c>
      <c r="P8111" s="242"/>
      <c r="Q8111" s="179"/>
      <c r="R8111" s="179"/>
      <c r="S8111" s="179"/>
      <c r="T8111" s="179"/>
      <c r="U8111" s="179"/>
      <c r="V8111" s="179"/>
      <c r="W8111" s="179"/>
      <c r="X8111" s="179"/>
      <c r="Y8111" s="179"/>
      <c r="Z8111" s="179"/>
      <c r="AA8111" s="222"/>
      <c r="AB8111" s="222"/>
      <c r="AC8111" s="222"/>
      <c r="AD8111" s="179"/>
      <c r="AE8111" s="179"/>
      <c r="AF8111" s="179"/>
      <c r="AG8111" s="179"/>
      <c r="AH8111" s="179"/>
      <c r="AI8111" s="179"/>
      <c r="AJ8111" s="179"/>
    </row>
    <row r="8112" spans="2:36" x14ac:dyDescent="0.3">
      <c r="B8112" s="224">
        <v>818900</v>
      </c>
      <c r="C8112" s="209">
        <v>350197</v>
      </c>
      <c r="D8112" s="206">
        <f t="shared" si="827"/>
        <v>0.42764317987544265</v>
      </c>
      <c r="E8112" s="208">
        <f t="shared" si="828"/>
        <v>0.45</v>
      </c>
      <c r="F8112" s="207">
        <v>19260.830000000002</v>
      </c>
      <c r="G8112" s="207">
        <v>28015.759999999998</v>
      </c>
      <c r="H8112" s="207">
        <v>31517.73</v>
      </c>
      <c r="I8112" s="214">
        <f t="shared" si="829"/>
        <v>331891</v>
      </c>
      <c r="J8112" s="211">
        <f t="shared" si="821"/>
        <v>0.40528880205153256</v>
      </c>
      <c r="K8112" s="212">
        <f t="shared" si="822"/>
        <v>0.45</v>
      </c>
      <c r="L8112" s="214">
        <f t="shared" si="823"/>
        <v>18254.005000000001</v>
      </c>
      <c r="M8112" s="213">
        <f t="shared" si="824"/>
        <v>26551.279999999999</v>
      </c>
      <c r="N8112" s="213">
        <f t="shared" si="825"/>
        <v>29870.19</v>
      </c>
      <c r="O8112" s="242">
        <f t="shared" si="826"/>
        <v>0.51519999999996802</v>
      </c>
      <c r="P8112" s="242"/>
      <c r="Q8112" s="179"/>
      <c r="R8112" s="179"/>
      <c r="S8112" s="179"/>
      <c r="T8112" s="179"/>
      <c r="U8112" s="179"/>
      <c r="V8112" s="179"/>
      <c r="W8112" s="179"/>
      <c r="X8112" s="179"/>
      <c r="Y8112" s="179"/>
      <c r="Z8112" s="179"/>
      <c r="AA8112" s="222"/>
      <c r="AB8112" s="222"/>
      <c r="AC8112" s="222"/>
      <c r="AD8112" s="179"/>
      <c r="AE8112" s="179"/>
      <c r="AF8112" s="179"/>
      <c r="AG8112" s="179"/>
      <c r="AH8112" s="179"/>
      <c r="AI8112" s="179"/>
      <c r="AJ8112" s="179"/>
    </row>
    <row r="8113" spans="2:36" x14ac:dyDescent="0.3">
      <c r="B8113" s="224">
        <v>819000</v>
      </c>
      <c r="C8113" s="209">
        <v>350242</v>
      </c>
      <c r="D8113" s="206">
        <f t="shared" si="827"/>
        <v>0.42764590964590965</v>
      </c>
      <c r="E8113" s="208">
        <f t="shared" si="828"/>
        <v>0.45</v>
      </c>
      <c r="F8113" s="207">
        <v>19263.310000000001</v>
      </c>
      <c r="G8113" s="207">
        <v>28019.360000000001</v>
      </c>
      <c r="H8113" s="207">
        <v>31521.78</v>
      </c>
      <c r="I8113" s="214">
        <f t="shared" si="829"/>
        <v>331936</v>
      </c>
      <c r="J8113" s="211">
        <f t="shared" si="821"/>
        <v>0.40529426129426127</v>
      </c>
      <c r="K8113" s="212">
        <f t="shared" si="822"/>
        <v>0.45</v>
      </c>
      <c r="L8113" s="214">
        <f t="shared" si="823"/>
        <v>18256.48</v>
      </c>
      <c r="M8113" s="213">
        <f t="shared" si="824"/>
        <v>26554.880000000001</v>
      </c>
      <c r="N8113" s="213">
        <f t="shared" si="825"/>
        <v>29874.239999999998</v>
      </c>
      <c r="O8113" s="242">
        <f t="shared" si="826"/>
        <v>0.51529999999966092</v>
      </c>
      <c r="P8113" s="242"/>
      <c r="Q8113" s="179"/>
      <c r="R8113" s="179"/>
      <c r="S8113" s="179"/>
      <c r="T8113" s="179"/>
      <c r="U8113" s="179"/>
      <c r="V8113" s="179"/>
      <c r="W8113" s="179"/>
      <c r="X8113" s="179"/>
      <c r="Y8113" s="179"/>
      <c r="Z8113" s="179"/>
      <c r="AA8113" s="222"/>
      <c r="AB8113" s="222"/>
      <c r="AC8113" s="222"/>
      <c r="AD8113" s="179"/>
      <c r="AE8113" s="179"/>
      <c r="AF8113" s="179"/>
      <c r="AG8113" s="179"/>
      <c r="AH8113" s="179"/>
      <c r="AI8113" s="179"/>
      <c r="AJ8113" s="179"/>
    </row>
    <row r="8114" spans="2:36" x14ac:dyDescent="0.3">
      <c r="B8114" s="224">
        <v>819100</v>
      </c>
      <c r="C8114" s="209">
        <v>350287</v>
      </c>
      <c r="D8114" s="206">
        <f t="shared" si="827"/>
        <v>0.42764863874984738</v>
      </c>
      <c r="E8114" s="208">
        <f t="shared" si="828"/>
        <v>0.45</v>
      </c>
      <c r="F8114" s="207">
        <v>19265.78</v>
      </c>
      <c r="G8114" s="207">
        <v>28022.959999999999</v>
      </c>
      <c r="H8114" s="207">
        <v>31525.83</v>
      </c>
      <c r="I8114" s="214">
        <f t="shared" si="829"/>
        <v>331981</v>
      </c>
      <c r="J8114" s="211">
        <f t="shared" si="821"/>
        <v>0.40529971920400437</v>
      </c>
      <c r="K8114" s="212">
        <f t="shared" si="822"/>
        <v>0.45</v>
      </c>
      <c r="L8114" s="214">
        <f t="shared" si="823"/>
        <v>18258.955000000002</v>
      </c>
      <c r="M8114" s="213">
        <f t="shared" si="824"/>
        <v>26558.48</v>
      </c>
      <c r="N8114" s="213">
        <f t="shared" si="825"/>
        <v>29878.289999999997</v>
      </c>
      <c r="O8114" s="242">
        <f t="shared" si="826"/>
        <v>0.51520000000044097</v>
      </c>
      <c r="P8114" s="242"/>
      <c r="Q8114" s="179"/>
      <c r="R8114" s="179"/>
      <c r="S8114" s="179"/>
      <c r="T8114" s="179"/>
      <c r="U8114" s="179"/>
      <c r="V8114" s="179"/>
      <c r="W8114" s="179"/>
      <c r="X8114" s="179"/>
      <c r="Y8114" s="179"/>
      <c r="Z8114" s="179"/>
      <c r="AA8114" s="222"/>
      <c r="AB8114" s="222"/>
      <c r="AC8114" s="222"/>
      <c r="AD8114" s="179"/>
      <c r="AE8114" s="179"/>
      <c r="AF8114" s="179"/>
      <c r="AG8114" s="179"/>
      <c r="AH8114" s="179"/>
      <c r="AI8114" s="179"/>
      <c r="AJ8114" s="179"/>
    </row>
    <row r="8115" spans="2:36" x14ac:dyDescent="0.3">
      <c r="B8115" s="224">
        <v>819200</v>
      </c>
      <c r="C8115" s="209">
        <v>350332</v>
      </c>
      <c r="D8115" s="206">
        <f t="shared" si="827"/>
        <v>0.42765136718750002</v>
      </c>
      <c r="E8115" s="208">
        <f t="shared" si="828"/>
        <v>0.45</v>
      </c>
      <c r="F8115" s="207">
        <v>19268.259999999998</v>
      </c>
      <c r="G8115" s="207">
        <v>28026.560000000001</v>
      </c>
      <c r="H8115" s="207">
        <v>31529.88</v>
      </c>
      <c r="I8115" s="214">
        <f t="shared" si="829"/>
        <v>332026</v>
      </c>
      <c r="J8115" s="211">
        <f t="shared" si="821"/>
        <v>0.40530517578125003</v>
      </c>
      <c r="K8115" s="212">
        <f t="shared" si="822"/>
        <v>0.45</v>
      </c>
      <c r="L8115" s="214">
        <f t="shared" si="823"/>
        <v>18261.43</v>
      </c>
      <c r="M8115" s="213">
        <f t="shared" si="824"/>
        <v>26562.080000000002</v>
      </c>
      <c r="N8115" s="213">
        <f t="shared" si="825"/>
        <v>29882.34</v>
      </c>
      <c r="O8115" s="242">
        <f t="shared" si="826"/>
        <v>0.51530000000013387</v>
      </c>
      <c r="P8115" s="242"/>
      <c r="Q8115" s="179"/>
      <c r="R8115" s="179"/>
      <c r="S8115" s="179"/>
      <c r="T8115" s="179"/>
      <c r="U8115" s="179"/>
      <c r="V8115" s="179"/>
      <c r="W8115" s="179"/>
      <c r="X8115" s="179"/>
      <c r="Y8115" s="179"/>
      <c r="Z8115" s="179"/>
      <c r="AA8115" s="222"/>
      <c r="AB8115" s="222"/>
      <c r="AC8115" s="222"/>
      <c r="AD8115" s="179"/>
      <c r="AE8115" s="179"/>
      <c r="AF8115" s="179"/>
      <c r="AG8115" s="179"/>
      <c r="AH8115" s="179"/>
      <c r="AI8115" s="179"/>
      <c r="AJ8115" s="179"/>
    </row>
    <row r="8116" spans="2:36" x14ac:dyDescent="0.3">
      <c r="B8116" s="224">
        <v>819300</v>
      </c>
      <c r="C8116" s="209">
        <v>350377</v>
      </c>
      <c r="D8116" s="206">
        <f t="shared" si="827"/>
        <v>0.42765409495911144</v>
      </c>
      <c r="E8116" s="208">
        <f t="shared" si="828"/>
        <v>0.45</v>
      </c>
      <c r="F8116" s="207">
        <v>19270.73</v>
      </c>
      <c r="G8116" s="207">
        <v>28030.16</v>
      </c>
      <c r="H8116" s="207">
        <v>31533.93</v>
      </c>
      <c r="I8116" s="214">
        <f t="shared" si="829"/>
        <v>332071</v>
      </c>
      <c r="J8116" s="211">
        <f t="shared" si="821"/>
        <v>0.40531063102648601</v>
      </c>
      <c r="K8116" s="212">
        <f t="shared" si="822"/>
        <v>0.45</v>
      </c>
      <c r="L8116" s="214">
        <f t="shared" si="823"/>
        <v>18263.904999999999</v>
      </c>
      <c r="M8116" s="213">
        <f t="shared" si="824"/>
        <v>26565.68</v>
      </c>
      <c r="N8116" s="213">
        <f t="shared" si="825"/>
        <v>29886.39</v>
      </c>
      <c r="O8116" s="242">
        <f t="shared" si="826"/>
        <v>0.51519999999974975</v>
      </c>
      <c r="P8116" s="242"/>
      <c r="Q8116" s="179"/>
      <c r="R8116" s="179"/>
      <c r="S8116" s="179"/>
      <c r="T8116" s="179"/>
      <c r="U8116" s="179"/>
      <c r="V8116" s="179"/>
      <c r="W8116" s="179"/>
      <c r="X8116" s="179"/>
      <c r="Y8116" s="179"/>
      <c r="Z8116" s="179"/>
      <c r="AA8116" s="222"/>
      <c r="AB8116" s="222"/>
      <c r="AC8116" s="222"/>
      <c r="AD8116" s="179"/>
      <c r="AE8116" s="179"/>
      <c r="AF8116" s="179"/>
      <c r="AG8116" s="179"/>
      <c r="AH8116" s="179"/>
      <c r="AI8116" s="179"/>
      <c r="AJ8116" s="179"/>
    </row>
    <row r="8117" spans="2:36" x14ac:dyDescent="0.3">
      <c r="B8117" s="224">
        <v>819400</v>
      </c>
      <c r="C8117" s="209">
        <v>350422</v>
      </c>
      <c r="D8117" s="206">
        <f t="shared" si="827"/>
        <v>0.42765682206492556</v>
      </c>
      <c r="E8117" s="208">
        <f t="shared" si="828"/>
        <v>0.45</v>
      </c>
      <c r="F8117" s="207">
        <v>19273.21</v>
      </c>
      <c r="G8117" s="207">
        <v>28033.759999999998</v>
      </c>
      <c r="H8117" s="207">
        <v>31537.98</v>
      </c>
      <c r="I8117" s="214">
        <f t="shared" si="829"/>
        <v>332116</v>
      </c>
      <c r="J8117" s="211">
        <f t="shared" si="821"/>
        <v>0.40531608494020016</v>
      </c>
      <c r="K8117" s="212">
        <f t="shared" si="822"/>
        <v>0.45</v>
      </c>
      <c r="L8117" s="214">
        <f t="shared" si="823"/>
        <v>18266.38</v>
      </c>
      <c r="M8117" s="213">
        <f t="shared" si="824"/>
        <v>26569.279999999999</v>
      </c>
      <c r="N8117" s="213">
        <f t="shared" si="825"/>
        <v>29890.44</v>
      </c>
      <c r="O8117" s="242">
        <f t="shared" si="826"/>
        <v>0.51530000000002474</v>
      </c>
      <c r="P8117" s="242"/>
      <c r="Q8117" s="179"/>
      <c r="R8117" s="179"/>
      <c r="S8117" s="179"/>
      <c r="T8117" s="179"/>
      <c r="U8117" s="179"/>
      <c r="V8117" s="179"/>
      <c r="W8117" s="179"/>
      <c r="X8117" s="179"/>
      <c r="Y8117" s="179"/>
      <c r="Z8117" s="179"/>
      <c r="AA8117" s="222"/>
      <c r="AB8117" s="222"/>
      <c r="AC8117" s="222"/>
      <c r="AD8117" s="179"/>
      <c r="AE8117" s="179"/>
      <c r="AF8117" s="179"/>
      <c r="AG8117" s="179"/>
      <c r="AH8117" s="179"/>
      <c r="AI8117" s="179"/>
      <c r="AJ8117" s="179"/>
    </row>
    <row r="8118" spans="2:36" x14ac:dyDescent="0.3">
      <c r="B8118" s="224">
        <v>819500</v>
      </c>
      <c r="C8118" s="209">
        <v>350467</v>
      </c>
      <c r="D8118" s="206">
        <f t="shared" si="827"/>
        <v>0.42765954850518612</v>
      </c>
      <c r="E8118" s="208">
        <f t="shared" si="828"/>
        <v>0.45</v>
      </c>
      <c r="F8118" s="207">
        <v>19275.68</v>
      </c>
      <c r="G8118" s="207">
        <v>28037.360000000001</v>
      </c>
      <c r="H8118" s="207">
        <v>31542.03</v>
      </c>
      <c r="I8118" s="214">
        <f t="shared" si="829"/>
        <v>332161</v>
      </c>
      <c r="J8118" s="211">
        <f t="shared" si="821"/>
        <v>0.4053215375228798</v>
      </c>
      <c r="K8118" s="212">
        <f t="shared" si="822"/>
        <v>0.45</v>
      </c>
      <c r="L8118" s="214">
        <f t="shared" si="823"/>
        <v>18268.855</v>
      </c>
      <c r="M8118" s="213">
        <f t="shared" si="824"/>
        <v>26572.880000000001</v>
      </c>
      <c r="N8118" s="213">
        <f t="shared" si="825"/>
        <v>29894.489999999998</v>
      </c>
      <c r="O8118" s="242">
        <f t="shared" si="826"/>
        <v>0.51519999999964061</v>
      </c>
      <c r="P8118" s="242"/>
      <c r="Q8118" s="179"/>
      <c r="R8118" s="179"/>
      <c r="S8118" s="179"/>
      <c r="T8118" s="179"/>
      <c r="U8118" s="179"/>
      <c r="V8118" s="179"/>
      <c r="W8118" s="179"/>
      <c r="X8118" s="179"/>
      <c r="Y8118" s="179"/>
      <c r="Z8118" s="179"/>
      <c r="AA8118" s="222"/>
      <c r="AB8118" s="222"/>
      <c r="AC8118" s="222"/>
      <c r="AD8118" s="179"/>
      <c r="AE8118" s="179"/>
      <c r="AF8118" s="179"/>
      <c r="AG8118" s="179"/>
      <c r="AH8118" s="179"/>
      <c r="AI8118" s="179"/>
      <c r="AJ8118" s="179"/>
    </row>
    <row r="8119" spans="2:36" x14ac:dyDescent="0.3">
      <c r="B8119" s="224">
        <v>819600</v>
      </c>
      <c r="C8119" s="209">
        <v>350512</v>
      </c>
      <c r="D8119" s="206">
        <f t="shared" si="827"/>
        <v>0.42766227428013665</v>
      </c>
      <c r="E8119" s="208">
        <f t="shared" si="828"/>
        <v>0.45</v>
      </c>
      <c r="F8119" s="207">
        <v>19278.16</v>
      </c>
      <c r="G8119" s="207">
        <v>28040.959999999999</v>
      </c>
      <c r="H8119" s="207">
        <v>31546.080000000002</v>
      </c>
      <c r="I8119" s="214">
        <f t="shared" si="829"/>
        <v>332206</v>
      </c>
      <c r="J8119" s="211">
        <f t="shared" si="821"/>
        <v>0.40532698877501222</v>
      </c>
      <c r="K8119" s="212">
        <f t="shared" si="822"/>
        <v>0.45</v>
      </c>
      <c r="L8119" s="214">
        <f t="shared" si="823"/>
        <v>18271.330000000002</v>
      </c>
      <c r="M8119" s="213">
        <f t="shared" si="824"/>
        <v>26576.48</v>
      </c>
      <c r="N8119" s="213">
        <f t="shared" si="825"/>
        <v>29898.539999999997</v>
      </c>
      <c r="O8119" s="242">
        <f t="shared" si="826"/>
        <v>0.5152999999999156</v>
      </c>
      <c r="P8119" s="242"/>
      <c r="Q8119" s="179"/>
      <c r="R8119" s="179"/>
      <c r="S8119" s="179"/>
      <c r="T8119" s="179"/>
      <c r="U8119" s="179"/>
      <c r="V8119" s="179"/>
      <c r="W8119" s="179"/>
      <c r="X8119" s="179"/>
      <c r="Y8119" s="179"/>
      <c r="Z8119" s="179"/>
      <c r="AA8119" s="222"/>
      <c r="AB8119" s="222"/>
      <c r="AC8119" s="222"/>
      <c r="AD8119" s="179"/>
      <c r="AE8119" s="179"/>
      <c r="AF8119" s="179"/>
      <c r="AG8119" s="179"/>
      <c r="AH8119" s="179"/>
      <c r="AI8119" s="179"/>
      <c r="AJ8119" s="179"/>
    </row>
    <row r="8120" spans="2:36" x14ac:dyDescent="0.3">
      <c r="B8120" s="224">
        <v>819700</v>
      </c>
      <c r="C8120" s="209">
        <v>350557</v>
      </c>
      <c r="D8120" s="206">
        <f t="shared" si="827"/>
        <v>0.42766499939002073</v>
      </c>
      <c r="E8120" s="208">
        <f t="shared" si="828"/>
        <v>0.45</v>
      </c>
      <c r="F8120" s="207">
        <v>19280.63</v>
      </c>
      <c r="G8120" s="207">
        <v>28044.560000000001</v>
      </c>
      <c r="H8120" s="207">
        <v>31550.13</v>
      </c>
      <c r="I8120" s="214">
        <f t="shared" si="829"/>
        <v>332251</v>
      </c>
      <c r="J8120" s="211">
        <f t="shared" si="821"/>
        <v>0.4053324386970843</v>
      </c>
      <c r="K8120" s="212">
        <f t="shared" si="822"/>
        <v>0.45</v>
      </c>
      <c r="L8120" s="214">
        <f t="shared" si="823"/>
        <v>18273.805</v>
      </c>
      <c r="M8120" s="213">
        <f t="shared" si="824"/>
        <v>26580.080000000002</v>
      </c>
      <c r="N8120" s="213">
        <f t="shared" si="825"/>
        <v>29902.59</v>
      </c>
      <c r="O8120" s="242">
        <f t="shared" si="826"/>
        <v>0.51520000000007715</v>
      </c>
      <c r="P8120" s="242"/>
      <c r="Q8120" s="179"/>
      <c r="R8120" s="179"/>
      <c r="S8120" s="179"/>
      <c r="T8120" s="179"/>
      <c r="U8120" s="179"/>
      <c r="V8120" s="179"/>
      <c r="W8120" s="179"/>
      <c r="X8120" s="179"/>
      <c r="Y8120" s="179"/>
      <c r="Z8120" s="179"/>
      <c r="AA8120" s="222"/>
      <c r="AB8120" s="222"/>
      <c r="AC8120" s="222"/>
      <c r="AD8120" s="179"/>
      <c r="AE8120" s="179"/>
      <c r="AF8120" s="179"/>
      <c r="AG8120" s="179"/>
      <c r="AH8120" s="179"/>
      <c r="AI8120" s="179"/>
      <c r="AJ8120" s="179"/>
    </row>
    <row r="8121" spans="2:36" x14ac:dyDescent="0.3">
      <c r="B8121" s="224">
        <v>819800</v>
      </c>
      <c r="C8121" s="209">
        <v>350602</v>
      </c>
      <c r="D8121" s="206">
        <f t="shared" si="827"/>
        <v>0.42766772383508173</v>
      </c>
      <c r="E8121" s="208">
        <f t="shared" si="828"/>
        <v>0.45</v>
      </c>
      <c r="F8121" s="207">
        <v>19283.11</v>
      </c>
      <c r="G8121" s="207">
        <v>28048.16</v>
      </c>
      <c r="H8121" s="207">
        <v>31554.18</v>
      </c>
      <c r="I8121" s="214">
        <f t="shared" si="829"/>
        <v>332296</v>
      </c>
      <c r="J8121" s="211">
        <f t="shared" si="821"/>
        <v>0.40533788728958281</v>
      </c>
      <c r="K8121" s="212">
        <f t="shared" si="822"/>
        <v>0.45</v>
      </c>
      <c r="L8121" s="214">
        <f t="shared" si="823"/>
        <v>18276.28</v>
      </c>
      <c r="M8121" s="213">
        <f t="shared" si="824"/>
        <v>26583.68</v>
      </c>
      <c r="N8121" s="213">
        <f t="shared" si="825"/>
        <v>29906.639999999999</v>
      </c>
      <c r="O8121" s="242">
        <f t="shared" si="826"/>
        <v>0.51529999999977005</v>
      </c>
      <c r="P8121" s="242"/>
      <c r="Q8121" s="179"/>
      <c r="R8121" s="179"/>
      <c r="S8121" s="179"/>
      <c r="T8121" s="179"/>
      <c r="U8121" s="179"/>
      <c r="V8121" s="179"/>
      <c r="W8121" s="179"/>
      <c r="X8121" s="179"/>
      <c r="Y8121" s="179"/>
      <c r="Z8121" s="179"/>
      <c r="AA8121" s="222"/>
      <c r="AB8121" s="222"/>
      <c r="AC8121" s="222"/>
      <c r="AD8121" s="179"/>
      <c r="AE8121" s="179"/>
      <c r="AF8121" s="179"/>
      <c r="AG8121" s="179"/>
      <c r="AH8121" s="179"/>
      <c r="AI8121" s="179"/>
      <c r="AJ8121" s="179"/>
    </row>
    <row r="8122" spans="2:36" x14ac:dyDescent="0.3">
      <c r="B8122" s="224">
        <v>819900</v>
      </c>
      <c r="C8122" s="209">
        <v>350647</v>
      </c>
      <c r="D8122" s="206">
        <f t="shared" si="827"/>
        <v>0.42767044761556289</v>
      </c>
      <c r="E8122" s="208">
        <f t="shared" si="828"/>
        <v>0.45</v>
      </c>
      <c r="F8122" s="207">
        <v>19285.580000000002</v>
      </c>
      <c r="G8122" s="207">
        <v>28051.759999999998</v>
      </c>
      <c r="H8122" s="207">
        <v>31558.23</v>
      </c>
      <c r="I8122" s="214">
        <f t="shared" si="829"/>
        <v>332341</v>
      </c>
      <c r="J8122" s="211">
        <f t="shared" si="821"/>
        <v>0.40534333455299426</v>
      </c>
      <c r="K8122" s="212">
        <f t="shared" si="822"/>
        <v>0.45</v>
      </c>
      <c r="L8122" s="214">
        <f t="shared" si="823"/>
        <v>18278.755000000001</v>
      </c>
      <c r="M8122" s="213">
        <f t="shared" si="824"/>
        <v>26587.279999999999</v>
      </c>
      <c r="N8122" s="213">
        <f t="shared" si="825"/>
        <v>29910.69</v>
      </c>
      <c r="O8122" s="242">
        <f t="shared" si="826"/>
        <v>0.51519999999996802</v>
      </c>
      <c r="P8122" s="242"/>
      <c r="Q8122" s="179"/>
      <c r="R8122" s="179"/>
      <c r="S8122" s="179"/>
      <c r="T8122" s="179"/>
      <c r="U8122" s="179"/>
      <c r="V8122" s="179"/>
      <c r="W8122" s="179"/>
      <c r="X8122" s="179"/>
      <c r="Y8122" s="179"/>
      <c r="Z8122" s="179"/>
      <c r="AA8122" s="222"/>
      <c r="AB8122" s="222"/>
      <c r="AC8122" s="222"/>
      <c r="AD8122" s="179"/>
      <c r="AE8122" s="179"/>
      <c r="AF8122" s="179"/>
      <c r="AG8122" s="179"/>
      <c r="AH8122" s="179"/>
      <c r="AI8122" s="179"/>
      <c r="AJ8122" s="179"/>
    </row>
    <row r="8123" spans="2:36" x14ac:dyDescent="0.3">
      <c r="B8123" s="224">
        <v>820000</v>
      </c>
      <c r="C8123" s="209">
        <v>350692</v>
      </c>
      <c r="D8123" s="206">
        <f t="shared" si="827"/>
        <v>0.4276731707317073</v>
      </c>
      <c r="E8123" s="208">
        <f t="shared" si="828"/>
        <v>0.45</v>
      </c>
      <c r="F8123" s="207">
        <v>19288.060000000001</v>
      </c>
      <c r="G8123" s="207">
        <v>28055.360000000001</v>
      </c>
      <c r="H8123" s="207">
        <v>31562.28</v>
      </c>
      <c r="I8123" s="214">
        <f t="shared" si="829"/>
        <v>332386</v>
      </c>
      <c r="J8123" s="211">
        <f t="shared" ref="J8123:J8186" si="830">I8123/$B8123</f>
        <v>0.40534878048780487</v>
      </c>
      <c r="K8123" s="212">
        <f t="shared" ref="K8123:K8186" si="831">(I8123-I8122)/($B8123-$B8122)</f>
        <v>0.45</v>
      </c>
      <c r="L8123" s="214">
        <f t="shared" si="823"/>
        <v>18281.23</v>
      </c>
      <c r="M8123" s="213">
        <f t="shared" si="824"/>
        <v>26590.880000000001</v>
      </c>
      <c r="N8123" s="213">
        <f t="shared" si="825"/>
        <v>29914.739999999998</v>
      </c>
      <c r="O8123" s="242">
        <f t="shared" si="826"/>
        <v>0.51529999999966092</v>
      </c>
      <c r="P8123" s="242"/>
      <c r="Q8123" s="179"/>
      <c r="R8123" s="179"/>
      <c r="S8123" s="179"/>
      <c r="T8123" s="179"/>
      <c r="U8123" s="179"/>
      <c r="V8123" s="179"/>
      <c r="W8123" s="179"/>
      <c r="X8123" s="179"/>
      <c r="Y8123" s="179"/>
      <c r="Z8123" s="179"/>
      <c r="AA8123" s="222"/>
      <c r="AB8123" s="222"/>
      <c r="AC8123" s="222"/>
      <c r="AD8123" s="179"/>
      <c r="AE8123" s="179"/>
      <c r="AF8123" s="179"/>
      <c r="AG8123" s="179"/>
      <c r="AH8123" s="179"/>
      <c r="AI8123" s="179"/>
      <c r="AJ8123" s="179"/>
    </row>
    <row r="8124" spans="2:36" x14ac:dyDescent="0.3">
      <c r="B8124" s="224">
        <v>820100</v>
      </c>
      <c r="C8124" s="209">
        <v>350737</v>
      </c>
      <c r="D8124" s="206">
        <f t="shared" si="827"/>
        <v>0.42767589318375809</v>
      </c>
      <c r="E8124" s="208">
        <f t="shared" si="828"/>
        <v>0.45</v>
      </c>
      <c r="F8124" s="207">
        <v>19290.53</v>
      </c>
      <c r="G8124" s="207">
        <v>28058.959999999999</v>
      </c>
      <c r="H8124" s="207">
        <v>31566.33</v>
      </c>
      <c r="I8124" s="214">
        <f t="shared" si="829"/>
        <v>332431</v>
      </c>
      <c r="J8124" s="211">
        <f t="shared" si="830"/>
        <v>0.4053542250945007</v>
      </c>
      <c r="K8124" s="212">
        <f t="shared" si="831"/>
        <v>0.45</v>
      </c>
      <c r="L8124" s="214">
        <f t="shared" si="823"/>
        <v>18283.705000000002</v>
      </c>
      <c r="M8124" s="213">
        <f t="shared" si="824"/>
        <v>26594.48</v>
      </c>
      <c r="N8124" s="213">
        <f t="shared" si="825"/>
        <v>29918.789999999997</v>
      </c>
      <c r="O8124" s="242">
        <f t="shared" si="826"/>
        <v>0.51520000000044097</v>
      </c>
      <c r="P8124" s="242"/>
      <c r="Q8124" s="179"/>
      <c r="R8124" s="179"/>
      <c r="S8124" s="179"/>
      <c r="T8124" s="179"/>
      <c r="U8124" s="179"/>
      <c r="V8124" s="179"/>
      <c r="W8124" s="179"/>
      <c r="X8124" s="179"/>
      <c r="Y8124" s="179"/>
      <c r="Z8124" s="179"/>
      <c r="AA8124" s="222"/>
      <c r="AB8124" s="222"/>
      <c r="AC8124" s="222"/>
      <c r="AD8124" s="179"/>
      <c r="AE8124" s="179"/>
      <c r="AF8124" s="179"/>
      <c r="AG8124" s="179"/>
      <c r="AH8124" s="179"/>
      <c r="AI8124" s="179"/>
      <c r="AJ8124" s="179"/>
    </row>
    <row r="8125" spans="2:36" x14ac:dyDescent="0.3">
      <c r="B8125" s="224">
        <v>820200</v>
      </c>
      <c r="C8125" s="209">
        <v>350782</v>
      </c>
      <c r="D8125" s="206">
        <f t="shared" si="827"/>
        <v>0.42767861497195808</v>
      </c>
      <c r="E8125" s="208">
        <f t="shared" si="828"/>
        <v>0.45</v>
      </c>
      <c r="F8125" s="207">
        <v>19293.009999999998</v>
      </c>
      <c r="G8125" s="207">
        <v>28062.560000000001</v>
      </c>
      <c r="H8125" s="207">
        <v>31570.38</v>
      </c>
      <c r="I8125" s="214">
        <f t="shared" si="829"/>
        <v>332476</v>
      </c>
      <c r="J8125" s="211">
        <f t="shared" si="830"/>
        <v>0.40535966837356741</v>
      </c>
      <c r="K8125" s="212">
        <f t="shared" si="831"/>
        <v>0.45</v>
      </c>
      <c r="L8125" s="214">
        <f t="shared" si="823"/>
        <v>18286.18</v>
      </c>
      <c r="M8125" s="213">
        <f t="shared" si="824"/>
        <v>26598.080000000002</v>
      </c>
      <c r="N8125" s="213">
        <f t="shared" si="825"/>
        <v>29922.84</v>
      </c>
      <c r="O8125" s="242">
        <f t="shared" si="826"/>
        <v>0.51530000000013387</v>
      </c>
      <c r="P8125" s="242"/>
      <c r="Q8125" s="179"/>
      <c r="R8125" s="179"/>
      <c r="S8125" s="179"/>
      <c r="T8125" s="179"/>
      <c r="U8125" s="179"/>
      <c r="V8125" s="179"/>
      <c r="W8125" s="179"/>
      <c r="X8125" s="179"/>
      <c r="Y8125" s="179"/>
      <c r="Z8125" s="179"/>
      <c r="AA8125" s="222"/>
      <c r="AB8125" s="222"/>
      <c r="AC8125" s="222"/>
      <c r="AD8125" s="179"/>
      <c r="AE8125" s="179"/>
      <c r="AF8125" s="179"/>
      <c r="AG8125" s="179"/>
      <c r="AH8125" s="179"/>
      <c r="AI8125" s="179"/>
      <c r="AJ8125" s="179"/>
    </row>
    <row r="8126" spans="2:36" x14ac:dyDescent="0.3">
      <c r="B8126" s="224">
        <v>820300</v>
      </c>
      <c r="C8126" s="209">
        <v>350827</v>
      </c>
      <c r="D8126" s="206">
        <f t="shared" si="827"/>
        <v>0.42768133609655007</v>
      </c>
      <c r="E8126" s="208">
        <f t="shared" si="828"/>
        <v>0.45</v>
      </c>
      <c r="F8126" s="207">
        <v>19295.48</v>
      </c>
      <c r="G8126" s="207">
        <v>28066.16</v>
      </c>
      <c r="H8126" s="207">
        <v>31574.43</v>
      </c>
      <c r="I8126" s="214">
        <f t="shared" si="829"/>
        <v>332521</v>
      </c>
      <c r="J8126" s="211">
        <f t="shared" si="830"/>
        <v>0.40536511032549066</v>
      </c>
      <c r="K8126" s="212">
        <f t="shared" si="831"/>
        <v>0.45</v>
      </c>
      <c r="L8126" s="214">
        <f t="shared" ref="L8126:L8189" si="832">I8126*5.5%</f>
        <v>18288.654999999999</v>
      </c>
      <c r="M8126" s="213">
        <f t="shared" ref="M8126:M8189" si="833">I8126*8%</f>
        <v>26601.68</v>
      </c>
      <c r="N8126" s="213">
        <f t="shared" ref="N8126:N8189" si="834">I8126*9%</f>
        <v>29926.89</v>
      </c>
      <c r="O8126" s="242">
        <f t="shared" si="826"/>
        <v>0.51519999999974975</v>
      </c>
      <c r="P8126" s="242"/>
      <c r="Q8126" s="179"/>
      <c r="R8126" s="179"/>
      <c r="S8126" s="179"/>
      <c r="T8126" s="179"/>
      <c r="U8126" s="179"/>
      <c r="V8126" s="179"/>
      <c r="W8126" s="179"/>
      <c r="X8126" s="179"/>
      <c r="Y8126" s="179"/>
      <c r="Z8126" s="179"/>
      <c r="AA8126" s="222"/>
      <c r="AB8126" s="222"/>
      <c r="AC8126" s="222"/>
      <c r="AD8126" s="179"/>
      <c r="AE8126" s="179"/>
      <c r="AF8126" s="179"/>
      <c r="AG8126" s="179"/>
      <c r="AH8126" s="179"/>
      <c r="AI8126" s="179"/>
      <c r="AJ8126" s="179"/>
    </row>
    <row r="8127" spans="2:36" x14ac:dyDescent="0.3">
      <c r="B8127" s="224">
        <v>820400</v>
      </c>
      <c r="C8127" s="209">
        <v>350872</v>
      </c>
      <c r="D8127" s="206">
        <f t="shared" si="827"/>
        <v>0.42768405655777669</v>
      </c>
      <c r="E8127" s="208">
        <f t="shared" si="828"/>
        <v>0.45</v>
      </c>
      <c r="F8127" s="207">
        <v>19297.96</v>
      </c>
      <c r="G8127" s="207">
        <v>28069.759999999998</v>
      </c>
      <c r="H8127" s="207">
        <v>31578.48</v>
      </c>
      <c r="I8127" s="214">
        <f t="shared" si="829"/>
        <v>332566</v>
      </c>
      <c r="J8127" s="211">
        <f t="shared" si="830"/>
        <v>0.40537055095075575</v>
      </c>
      <c r="K8127" s="212">
        <f t="shared" si="831"/>
        <v>0.45</v>
      </c>
      <c r="L8127" s="214">
        <f t="shared" si="832"/>
        <v>18291.13</v>
      </c>
      <c r="M8127" s="213">
        <f t="shared" si="833"/>
        <v>26605.279999999999</v>
      </c>
      <c r="N8127" s="213">
        <f t="shared" si="834"/>
        <v>29930.94</v>
      </c>
      <c r="O8127" s="242">
        <f t="shared" si="826"/>
        <v>0.51530000000002474</v>
      </c>
      <c r="P8127" s="242"/>
      <c r="Q8127" s="179"/>
      <c r="R8127" s="179"/>
      <c r="S8127" s="179"/>
      <c r="T8127" s="179"/>
      <c r="U8127" s="179"/>
      <c r="V8127" s="179"/>
      <c r="W8127" s="179"/>
      <c r="X8127" s="179"/>
      <c r="Y8127" s="179"/>
      <c r="Z8127" s="179"/>
      <c r="AA8127" s="222"/>
      <c r="AB8127" s="222"/>
      <c r="AC8127" s="222"/>
      <c r="AD8127" s="179"/>
      <c r="AE8127" s="179"/>
      <c r="AF8127" s="179"/>
      <c r="AG8127" s="179"/>
      <c r="AH8127" s="179"/>
      <c r="AI8127" s="179"/>
      <c r="AJ8127" s="179"/>
    </row>
    <row r="8128" spans="2:36" x14ac:dyDescent="0.3">
      <c r="B8128" s="224">
        <v>820500</v>
      </c>
      <c r="C8128" s="209">
        <v>350917</v>
      </c>
      <c r="D8128" s="206">
        <f t="shared" si="827"/>
        <v>0.42768677635588054</v>
      </c>
      <c r="E8128" s="208">
        <f t="shared" si="828"/>
        <v>0.45</v>
      </c>
      <c r="F8128" s="207">
        <v>19300.43</v>
      </c>
      <c r="G8128" s="207">
        <v>28073.360000000001</v>
      </c>
      <c r="H8128" s="207">
        <v>31582.53</v>
      </c>
      <c r="I8128" s="214">
        <f t="shared" si="829"/>
        <v>332611</v>
      </c>
      <c r="J8128" s="211">
        <f t="shared" si="830"/>
        <v>0.40537599024984766</v>
      </c>
      <c r="K8128" s="212">
        <f t="shared" si="831"/>
        <v>0.45</v>
      </c>
      <c r="L8128" s="214">
        <f t="shared" si="832"/>
        <v>18293.605</v>
      </c>
      <c r="M8128" s="213">
        <f t="shared" si="833"/>
        <v>26608.880000000001</v>
      </c>
      <c r="N8128" s="213">
        <f t="shared" si="834"/>
        <v>29934.989999999998</v>
      </c>
      <c r="O8128" s="242">
        <f t="shared" si="826"/>
        <v>0.51519999999964061</v>
      </c>
      <c r="P8128" s="242"/>
      <c r="Q8128" s="179"/>
      <c r="R8128" s="179"/>
      <c r="S8128" s="179"/>
      <c r="T8128" s="179"/>
      <c r="U8128" s="179"/>
      <c r="V8128" s="179"/>
      <c r="W8128" s="179"/>
      <c r="X8128" s="179"/>
      <c r="Y8128" s="179"/>
      <c r="Z8128" s="179"/>
      <c r="AA8128" s="222"/>
      <c r="AB8128" s="222"/>
      <c r="AC8128" s="222"/>
      <c r="AD8128" s="179"/>
      <c r="AE8128" s="179"/>
      <c r="AF8128" s="179"/>
      <c r="AG8128" s="179"/>
      <c r="AH8128" s="179"/>
      <c r="AI8128" s="179"/>
      <c r="AJ8128" s="179"/>
    </row>
    <row r="8129" spans="2:36" x14ac:dyDescent="0.3">
      <c r="B8129" s="224">
        <v>820600</v>
      </c>
      <c r="C8129" s="209">
        <v>350962</v>
      </c>
      <c r="D8129" s="206">
        <f t="shared" si="827"/>
        <v>0.42768949549110408</v>
      </c>
      <c r="E8129" s="208">
        <f t="shared" si="828"/>
        <v>0.45</v>
      </c>
      <c r="F8129" s="207">
        <v>19302.91</v>
      </c>
      <c r="G8129" s="207">
        <v>28076.959999999999</v>
      </c>
      <c r="H8129" s="207">
        <v>31586.58</v>
      </c>
      <c r="I8129" s="214">
        <f t="shared" si="829"/>
        <v>332656</v>
      </c>
      <c r="J8129" s="211">
        <f t="shared" si="830"/>
        <v>0.40538142822325129</v>
      </c>
      <c r="K8129" s="212">
        <f t="shared" si="831"/>
        <v>0.45</v>
      </c>
      <c r="L8129" s="214">
        <f t="shared" si="832"/>
        <v>18296.080000000002</v>
      </c>
      <c r="M8129" s="213">
        <f t="shared" si="833"/>
        <v>26612.48</v>
      </c>
      <c r="N8129" s="213">
        <f t="shared" si="834"/>
        <v>29939.039999999997</v>
      </c>
      <c r="O8129" s="242">
        <f t="shared" si="826"/>
        <v>0.5152999999999156</v>
      </c>
      <c r="P8129" s="242"/>
      <c r="Q8129" s="179"/>
      <c r="R8129" s="179"/>
      <c r="S8129" s="179"/>
      <c r="T8129" s="179"/>
      <c r="U8129" s="179"/>
      <c r="V8129" s="179"/>
      <c r="W8129" s="179"/>
      <c r="X8129" s="179"/>
      <c r="Y8129" s="179"/>
      <c r="Z8129" s="179"/>
      <c r="AA8129" s="222"/>
      <c r="AB8129" s="222"/>
      <c r="AC8129" s="222"/>
      <c r="AD8129" s="179"/>
      <c r="AE8129" s="179"/>
      <c r="AF8129" s="179"/>
      <c r="AG8129" s="179"/>
      <c r="AH8129" s="179"/>
      <c r="AI8129" s="179"/>
      <c r="AJ8129" s="179"/>
    </row>
    <row r="8130" spans="2:36" x14ac:dyDescent="0.3">
      <c r="B8130" s="224">
        <v>820700</v>
      </c>
      <c r="C8130" s="209">
        <v>351007</v>
      </c>
      <c r="D8130" s="206">
        <f t="shared" si="827"/>
        <v>0.42769221396368956</v>
      </c>
      <c r="E8130" s="208">
        <f t="shared" si="828"/>
        <v>0.45</v>
      </c>
      <c r="F8130" s="207">
        <v>19305.38</v>
      </c>
      <c r="G8130" s="207">
        <v>28080.560000000001</v>
      </c>
      <c r="H8130" s="207">
        <v>31590.63</v>
      </c>
      <c r="I8130" s="214">
        <f t="shared" si="829"/>
        <v>332701</v>
      </c>
      <c r="J8130" s="211">
        <f t="shared" si="830"/>
        <v>0.4053868648714512</v>
      </c>
      <c r="K8130" s="212">
        <f t="shared" si="831"/>
        <v>0.45</v>
      </c>
      <c r="L8130" s="214">
        <f t="shared" si="832"/>
        <v>18298.555</v>
      </c>
      <c r="M8130" s="213">
        <f t="shared" si="833"/>
        <v>26616.080000000002</v>
      </c>
      <c r="N8130" s="213">
        <f t="shared" si="834"/>
        <v>29943.09</v>
      </c>
      <c r="O8130" s="242">
        <f t="shared" si="826"/>
        <v>0.51520000000007715</v>
      </c>
      <c r="P8130" s="242"/>
      <c r="Q8130" s="179"/>
      <c r="R8130" s="179"/>
      <c r="S8130" s="179"/>
      <c r="T8130" s="179"/>
      <c r="U8130" s="179"/>
      <c r="V8130" s="179"/>
      <c r="W8130" s="179"/>
      <c r="X8130" s="179"/>
      <c r="Y8130" s="179"/>
      <c r="Z8130" s="179"/>
      <c r="AA8130" s="222"/>
      <c r="AB8130" s="222"/>
      <c r="AC8130" s="222"/>
      <c r="AD8130" s="179"/>
      <c r="AE8130" s="179"/>
      <c r="AF8130" s="179"/>
      <c r="AG8130" s="179"/>
      <c r="AH8130" s="179"/>
      <c r="AI8130" s="179"/>
      <c r="AJ8130" s="179"/>
    </row>
    <row r="8131" spans="2:36" x14ac:dyDescent="0.3">
      <c r="B8131" s="224">
        <v>820800</v>
      </c>
      <c r="C8131" s="209">
        <v>351052</v>
      </c>
      <c r="D8131" s="206">
        <f t="shared" si="827"/>
        <v>0.42769493177387913</v>
      </c>
      <c r="E8131" s="208">
        <f t="shared" si="828"/>
        <v>0.45</v>
      </c>
      <c r="F8131" s="207">
        <v>19307.86</v>
      </c>
      <c r="G8131" s="207">
        <v>28084.16</v>
      </c>
      <c r="H8131" s="207">
        <v>31594.68</v>
      </c>
      <c r="I8131" s="214">
        <f t="shared" si="829"/>
        <v>332746</v>
      </c>
      <c r="J8131" s="211">
        <f t="shared" si="830"/>
        <v>0.40539230019493178</v>
      </c>
      <c r="K8131" s="212">
        <f t="shared" si="831"/>
        <v>0.45</v>
      </c>
      <c r="L8131" s="214">
        <f t="shared" si="832"/>
        <v>18301.03</v>
      </c>
      <c r="M8131" s="213">
        <f t="shared" si="833"/>
        <v>26619.68</v>
      </c>
      <c r="N8131" s="213">
        <f t="shared" si="834"/>
        <v>29947.14</v>
      </c>
      <c r="O8131" s="242">
        <f t="shared" si="826"/>
        <v>0.51529999999977005</v>
      </c>
      <c r="P8131" s="242"/>
      <c r="Q8131" s="179"/>
      <c r="R8131" s="179"/>
      <c r="S8131" s="179"/>
      <c r="T8131" s="179"/>
      <c r="U8131" s="179"/>
      <c r="V8131" s="179"/>
      <c r="W8131" s="179"/>
      <c r="X8131" s="179"/>
      <c r="Y8131" s="179"/>
      <c r="Z8131" s="179"/>
      <c r="AA8131" s="222"/>
      <c r="AB8131" s="222"/>
      <c r="AC8131" s="222"/>
      <c r="AD8131" s="179"/>
      <c r="AE8131" s="179"/>
      <c r="AF8131" s="179"/>
      <c r="AG8131" s="179"/>
      <c r="AH8131" s="179"/>
      <c r="AI8131" s="179"/>
      <c r="AJ8131" s="179"/>
    </row>
    <row r="8132" spans="2:36" x14ac:dyDescent="0.3">
      <c r="B8132" s="224">
        <v>820900</v>
      </c>
      <c r="C8132" s="209">
        <v>351097</v>
      </c>
      <c r="D8132" s="206">
        <f t="shared" si="827"/>
        <v>0.42769764892191497</v>
      </c>
      <c r="E8132" s="208">
        <f t="shared" si="828"/>
        <v>0.45</v>
      </c>
      <c r="F8132" s="207">
        <v>19310.330000000002</v>
      </c>
      <c r="G8132" s="207">
        <v>28087.759999999998</v>
      </c>
      <c r="H8132" s="207">
        <v>31598.73</v>
      </c>
      <c r="I8132" s="214">
        <f t="shared" si="829"/>
        <v>332791</v>
      </c>
      <c r="J8132" s="211">
        <f t="shared" si="830"/>
        <v>0.40539773419417713</v>
      </c>
      <c r="K8132" s="212">
        <f t="shared" si="831"/>
        <v>0.45</v>
      </c>
      <c r="L8132" s="214">
        <f t="shared" si="832"/>
        <v>18303.505000000001</v>
      </c>
      <c r="M8132" s="213">
        <f t="shared" si="833"/>
        <v>26623.279999999999</v>
      </c>
      <c r="N8132" s="213">
        <f t="shared" si="834"/>
        <v>29951.19</v>
      </c>
      <c r="O8132" s="242">
        <f t="shared" si="826"/>
        <v>0.51519999999996802</v>
      </c>
      <c r="P8132" s="242"/>
      <c r="Q8132" s="179"/>
      <c r="R8132" s="179"/>
      <c r="S8132" s="179"/>
      <c r="T8132" s="179"/>
      <c r="U8132" s="179"/>
      <c r="V8132" s="179"/>
      <c r="W8132" s="179"/>
      <c r="X8132" s="179"/>
      <c r="Y8132" s="179"/>
      <c r="Z8132" s="179"/>
      <c r="AA8132" s="222"/>
      <c r="AB8132" s="222"/>
      <c r="AC8132" s="222"/>
      <c r="AD8132" s="179"/>
      <c r="AE8132" s="179"/>
      <c r="AF8132" s="179"/>
      <c r="AG8132" s="179"/>
      <c r="AH8132" s="179"/>
      <c r="AI8132" s="179"/>
      <c r="AJ8132" s="179"/>
    </row>
    <row r="8133" spans="2:36" x14ac:dyDescent="0.3">
      <c r="B8133" s="224">
        <v>821000</v>
      </c>
      <c r="C8133" s="209">
        <v>351142</v>
      </c>
      <c r="D8133" s="206">
        <f t="shared" si="827"/>
        <v>0.42770036540803896</v>
      </c>
      <c r="E8133" s="208">
        <f t="shared" si="828"/>
        <v>0.45</v>
      </c>
      <c r="F8133" s="207">
        <v>19312.810000000001</v>
      </c>
      <c r="G8133" s="207">
        <v>28091.360000000001</v>
      </c>
      <c r="H8133" s="207">
        <v>31602.78</v>
      </c>
      <c r="I8133" s="214">
        <f t="shared" si="829"/>
        <v>332836</v>
      </c>
      <c r="J8133" s="211">
        <f t="shared" si="830"/>
        <v>0.40540316686967115</v>
      </c>
      <c r="K8133" s="212">
        <f t="shared" si="831"/>
        <v>0.45</v>
      </c>
      <c r="L8133" s="214">
        <f t="shared" si="832"/>
        <v>18305.98</v>
      </c>
      <c r="M8133" s="213">
        <f t="shared" si="833"/>
        <v>26626.880000000001</v>
      </c>
      <c r="N8133" s="213">
        <f t="shared" si="834"/>
        <v>29955.239999999998</v>
      </c>
      <c r="O8133" s="242">
        <f t="shared" ref="O8133:O8196" si="835">(C8133+F8133+H8133-C8132-F8132-H8132)/100</f>
        <v>0.51529999999966092</v>
      </c>
      <c r="P8133" s="242"/>
      <c r="Q8133" s="179"/>
      <c r="R8133" s="179"/>
      <c r="S8133" s="179"/>
      <c r="T8133" s="179"/>
      <c r="U8133" s="179"/>
      <c r="V8133" s="179"/>
      <c r="W8133" s="179"/>
      <c r="X8133" s="179"/>
      <c r="Y8133" s="179"/>
      <c r="Z8133" s="179"/>
      <c r="AA8133" s="222"/>
      <c r="AB8133" s="222"/>
      <c r="AC8133" s="222"/>
      <c r="AD8133" s="179"/>
      <c r="AE8133" s="179"/>
      <c r="AF8133" s="179"/>
      <c r="AG8133" s="179"/>
      <c r="AH8133" s="179"/>
      <c r="AI8133" s="179"/>
      <c r="AJ8133" s="179"/>
    </row>
    <row r="8134" spans="2:36" x14ac:dyDescent="0.3">
      <c r="B8134" s="224">
        <v>821100</v>
      </c>
      <c r="C8134" s="209">
        <v>351187</v>
      </c>
      <c r="D8134" s="206">
        <f t="shared" si="827"/>
        <v>0.42770308123249301</v>
      </c>
      <c r="E8134" s="208">
        <f t="shared" si="828"/>
        <v>0.45</v>
      </c>
      <c r="F8134" s="207">
        <v>19315.28</v>
      </c>
      <c r="G8134" s="207">
        <v>28094.959999999999</v>
      </c>
      <c r="H8134" s="207">
        <v>31606.83</v>
      </c>
      <c r="I8134" s="214">
        <f t="shared" si="829"/>
        <v>332881</v>
      </c>
      <c r="J8134" s="211">
        <f t="shared" si="830"/>
        <v>0.40540859822189745</v>
      </c>
      <c r="K8134" s="212">
        <f t="shared" si="831"/>
        <v>0.45</v>
      </c>
      <c r="L8134" s="214">
        <f t="shared" si="832"/>
        <v>18308.455000000002</v>
      </c>
      <c r="M8134" s="213">
        <f t="shared" si="833"/>
        <v>26630.48</v>
      </c>
      <c r="N8134" s="213">
        <f t="shared" si="834"/>
        <v>29959.289999999997</v>
      </c>
      <c r="O8134" s="242">
        <f t="shared" si="835"/>
        <v>0.51520000000044097</v>
      </c>
      <c r="P8134" s="242"/>
      <c r="Q8134" s="179"/>
      <c r="R8134" s="179"/>
      <c r="S8134" s="179"/>
      <c r="T8134" s="179"/>
      <c r="U8134" s="179"/>
      <c r="V8134" s="179"/>
      <c r="W8134" s="179"/>
      <c r="X8134" s="179"/>
      <c r="Y8134" s="179"/>
      <c r="Z8134" s="179"/>
      <c r="AA8134" s="222"/>
      <c r="AB8134" s="222"/>
      <c r="AC8134" s="222"/>
      <c r="AD8134" s="179"/>
      <c r="AE8134" s="179"/>
      <c r="AF8134" s="179"/>
      <c r="AG8134" s="179"/>
      <c r="AH8134" s="179"/>
      <c r="AI8134" s="179"/>
      <c r="AJ8134" s="179"/>
    </row>
    <row r="8135" spans="2:36" x14ac:dyDescent="0.3">
      <c r="B8135" s="224">
        <v>821200</v>
      </c>
      <c r="C8135" s="209">
        <v>351232</v>
      </c>
      <c r="D8135" s="206">
        <f t="shared" si="827"/>
        <v>0.42770579639551876</v>
      </c>
      <c r="E8135" s="208">
        <f t="shared" si="828"/>
        <v>0.45</v>
      </c>
      <c r="F8135" s="207">
        <v>19317.759999999998</v>
      </c>
      <c r="G8135" s="207">
        <v>28098.560000000001</v>
      </c>
      <c r="H8135" s="207">
        <v>31610.880000000001</v>
      </c>
      <c r="I8135" s="214">
        <f t="shared" si="829"/>
        <v>332926</v>
      </c>
      <c r="J8135" s="211">
        <f t="shared" si="830"/>
        <v>0.40541402825133949</v>
      </c>
      <c r="K8135" s="212">
        <f t="shared" si="831"/>
        <v>0.45</v>
      </c>
      <c r="L8135" s="214">
        <f t="shared" si="832"/>
        <v>18310.93</v>
      </c>
      <c r="M8135" s="213">
        <f t="shared" si="833"/>
        <v>26634.080000000002</v>
      </c>
      <c r="N8135" s="213">
        <f t="shared" si="834"/>
        <v>29963.34</v>
      </c>
      <c r="O8135" s="242">
        <f t="shared" si="835"/>
        <v>0.51530000000013387</v>
      </c>
      <c r="P8135" s="242"/>
      <c r="Q8135" s="179"/>
      <c r="R8135" s="179"/>
      <c r="S8135" s="179"/>
      <c r="T8135" s="179"/>
      <c r="U8135" s="179"/>
      <c r="V8135" s="179"/>
      <c r="W8135" s="179"/>
      <c r="X8135" s="179"/>
      <c r="Y8135" s="179"/>
      <c r="Z8135" s="179"/>
      <c r="AA8135" s="222"/>
      <c r="AB8135" s="222"/>
      <c r="AC8135" s="222"/>
      <c r="AD8135" s="179"/>
      <c r="AE8135" s="179"/>
      <c r="AF8135" s="179"/>
      <c r="AG8135" s="179"/>
      <c r="AH8135" s="179"/>
      <c r="AI8135" s="179"/>
      <c r="AJ8135" s="179"/>
    </row>
    <row r="8136" spans="2:36" x14ac:dyDescent="0.3">
      <c r="B8136" s="224">
        <v>821300</v>
      </c>
      <c r="C8136" s="209">
        <v>351277</v>
      </c>
      <c r="D8136" s="206">
        <f t="shared" si="827"/>
        <v>0.42770851089735784</v>
      </c>
      <c r="E8136" s="208">
        <f t="shared" si="828"/>
        <v>0.45</v>
      </c>
      <c r="F8136" s="207">
        <v>19320.23</v>
      </c>
      <c r="G8136" s="207">
        <v>28102.16</v>
      </c>
      <c r="H8136" s="207">
        <v>31614.93</v>
      </c>
      <c r="I8136" s="214">
        <f t="shared" si="829"/>
        <v>332971</v>
      </c>
      <c r="J8136" s="211">
        <f t="shared" si="830"/>
        <v>0.40541945695848047</v>
      </c>
      <c r="K8136" s="212">
        <f t="shared" si="831"/>
        <v>0.45</v>
      </c>
      <c r="L8136" s="214">
        <f t="shared" si="832"/>
        <v>18313.404999999999</v>
      </c>
      <c r="M8136" s="213">
        <f t="shared" si="833"/>
        <v>26637.68</v>
      </c>
      <c r="N8136" s="213">
        <f t="shared" si="834"/>
        <v>29967.39</v>
      </c>
      <c r="O8136" s="242">
        <f t="shared" si="835"/>
        <v>0.51519999999974975</v>
      </c>
      <c r="P8136" s="242"/>
      <c r="Q8136" s="179"/>
      <c r="R8136" s="179"/>
      <c r="S8136" s="179"/>
      <c r="T8136" s="179"/>
      <c r="U8136" s="179"/>
      <c r="V8136" s="179"/>
      <c r="W8136" s="179"/>
      <c r="X8136" s="179"/>
      <c r="Y8136" s="179"/>
      <c r="Z8136" s="179"/>
      <c r="AA8136" s="222"/>
      <c r="AB8136" s="222"/>
      <c r="AC8136" s="222"/>
      <c r="AD8136" s="179"/>
      <c r="AE8136" s="179"/>
      <c r="AF8136" s="179"/>
      <c r="AG8136" s="179"/>
      <c r="AH8136" s="179"/>
      <c r="AI8136" s="179"/>
      <c r="AJ8136" s="179"/>
    </row>
    <row r="8137" spans="2:36" x14ac:dyDescent="0.3">
      <c r="B8137" s="224">
        <v>821400</v>
      </c>
      <c r="C8137" s="209">
        <v>351322</v>
      </c>
      <c r="D8137" s="206">
        <f t="shared" si="827"/>
        <v>0.42771122473825174</v>
      </c>
      <c r="E8137" s="208">
        <f t="shared" si="828"/>
        <v>0.45</v>
      </c>
      <c r="F8137" s="207">
        <v>19322.71</v>
      </c>
      <c r="G8137" s="207">
        <v>28105.759999999998</v>
      </c>
      <c r="H8137" s="207">
        <v>31618.98</v>
      </c>
      <c r="I8137" s="214">
        <f t="shared" si="829"/>
        <v>333016</v>
      </c>
      <c r="J8137" s="211">
        <f t="shared" si="830"/>
        <v>0.40542488434380325</v>
      </c>
      <c r="K8137" s="212">
        <f t="shared" si="831"/>
        <v>0.45</v>
      </c>
      <c r="L8137" s="214">
        <f t="shared" si="832"/>
        <v>18315.88</v>
      </c>
      <c r="M8137" s="213">
        <f t="shared" si="833"/>
        <v>26641.279999999999</v>
      </c>
      <c r="N8137" s="213">
        <f t="shared" si="834"/>
        <v>29971.439999999999</v>
      </c>
      <c r="O8137" s="242">
        <f t="shared" si="835"/>
        <v>0.51530000000002474</v>
      </c>
      <c r="P8137" s="242"/>
      <c r="Q8137" s="179"/>
      <c r="R8137" s="179"/>
      <c r="S8137" s="179"/>
      <c r="T8137" s="179"/>
      <c r="U8137" s="179"/>
      <c r="V8137" s="179"/>
      <c r="W8137" s="179"/>
      <c r="X8137" s="179"/>
      <c r="Y8137" s="179"/>
      <c r="Z8137" s="179"/>
      <c r="AA8137" s="222"/>
      <c r="AB8137" s="222"/>
      <c r="AC8137" s="222"/>
      <c r="AD8137" s="179"/>
      <c r="AE8137" s="179"/>
      <c r="AF8137" s="179"/>
      <c r="AG8137" s="179"/>
      <c r="AH8137" s="179"/>
      <c r="AI8137" s="179"/>
      <c r="AJ8137" s="179"/>
    </row>
    <row r="8138" spans="2:36" x14ac:dyDescent="0.3">
      <c r="B8138" s="224">
        <v>821500</v>
      </c>
      <c r="C8138" s="209">
        <v>351367</v>
      </c>
      <c r="D8138" s="206">
        <f t="shared" si="827"/>
        <v>0.42771393791844187</v>
      </c>
      <c r="E8138" s="208">
        <f t="shared" si="828"/>
        <v>0.45</v>
      </c>
      <c r="F8138" s="207">
        <v>19325.18</v>
      </c>
      <c r="G8138" s="207">
        <v>28109.360000000001</v>
      </c>
      <c r="H8138" s="207">
        <v>31623.03</v>
      </c>
      <c r="I8138" s="214">
        <f t="shared" si="829"/>
        <v>333061</v>
      </c>
      <c r="J8138" s="211">
        <f t="shared" si="830"/>
        <v>0.40543031040779065</v>
      </c>
      <c r="K8138" s="212">
        <f t="shared" si="831"/>
        <v>0.45</v>
      </c>
      <c r="L8138" s="214">
        <f t="shared" si="832"/>
        <v>18318.355</v>
      </c>
      <c r="M8138" s="213">
        <f t="shared" si="833"/>
        <v>26644.880000000001</v>
      </c>
      <c r="N8138" s="213">
        <f t="shared" si="834"/>
        <v>29975.489999999998</v>
      </c>
      <c r="O8138" s="242">
        <f t="shared" si="835"/>
        <v>0.51519999999964061</v>
      </c>
      <c r="P8138" s="242"/>
      <c r="Q8138" s="179"/>
      <c r="R8138" s="179"/>
      <c r="S8138" s="179"/>
      <c r="T8138" s="179"/>
      <c r="U8138" s="179"/>
      <c r="V8138" s="179"/>
      <c r="W8138" s="179"/>
      <c r="X8138" s="179"/>
      <c r="Y8138" s="179"/>
      <c r="Z8138" s="179"/>
      <c r="AA8138" s="222"/>
      <c r="AB8138" s="222"/>
      <c r="AC8138" s="222"/>
      <c r="AD8138" s="179"/>
      <c r="AE8138" s="179"/>
      <c r="AF8138" s="179"/>
      <c r="AG8138" s="179"/>
      <c r="AH8138" s="179"/>
      <c r="AI8138" s="179"/>
      <c r="AJ8138" s="179"/>
    </row>
    <row r="8139" spans="2:36" x14ac:dyDescent="0.3">
      <c r="B8139" s="224">
        <v>821600</v>
      </c>
      <c r="C8139" s="209">
        <v>351412</v>
      </c>
      <c r="D8139" s="206">
        <f t="shared" si="827"/>
        <v>0.42771665043816942</v>
      </c>
      <c r="E8139" s="208">
        <f t="shared" si="828"/>
        <v>0.45</v>
      </c>
      <c r="F8139" s="207">
        <v>19327.66</v>
      </c>
      <c r="G8139" s="207">
        <v>28112.959999999999</v>
      </c>
      <c r="H8139" s="207">
        <v>31627.08</v>
      </c>
      <c r="I8139" s="214">
        <f t="shared" si="829"/>
        <v>333106</v>
      </c>
      <c r="J8139" s="211">
        <f t="shared" si="830"/>
        <v>0.40543573515092501</v>
      </c>
      <c r="K8139" s="212">
        <f t="shared" si="831"/>
        <v>0.45</v>
      </c>
      <c r="L8139" s="214">
        <f t="shared" si="832"/>
        <v>18320.830000000002</v>
      </c>
      <c r="M8139" s="213">
        <f t="shared" si="833"/>
        <v>26648.48</v>
      </c>
      <c r="N8139" s="213">
        <f t="shared" si="834"/>
        <v>29979.539999999997</v>
      </c>
      <c r="O8139" s="242">
        <f t="shared" si="835"/>
        <v>0.5152999999999156</v>
      </c>
      <c r="P8139" s="242"/>
      <c r="Q8139" s="179"/>
      <c r="R8139" s="179"/>
      <c r="S8139" s="179"/>
      <c r="T8139" s="179"/>
      <c r="U8139" s="179"/>
      <c r="V8139" s="179"/>
      <c r="W8139" s="179"/>
      <c r="X8139" s="179"/>
      <c r="Y8139" s="179"/>
      <c r="Z8139" s="179"/>
      <c r="AA8139" s="222"/>
      <c r="AB8139" s="222"/>
      <c r="AC8139" s="222"/>
      <c r="AD8139" s="179"/>
      <c r="AE8139" s="179"/>
      <c r="AF8139" s="179"/>
      <c r="AG8139" s="179"/>
      <c r="AH8139" s="179"/>
      <c r="AI8139" s="179"/>
      <c r="AJ8139" s="179"/>
    </row>
    <row r="8140" spans="2:36" x14ac:dyDescent="0.3">
      <c r="B8140" s="224">
        <v>821700</v>
      </c>
      <c r="C8140" s="209">
        <v>351457</v>
      </c>
      <c r="D8140" s="206">
        <f t="shared" si="827"/>
        <v>0.42771936229767554</v>
      </c>
      <c r="E8140" s="208">
        <f t="shared" si="828"/>
        <v>0.45</v>
      </c>
      <c r="F8140" s="207">
        <v>19330.13</v>
      </c>
      <c r="G8140" s="207">
        <v>28116.560000000001</v>
      </c>
      <c r="H8140" s="207">
        <v>31631.13</v>
      </c>
      <c r="I8140" s="214">
        <f t="shared" si="829"/>
        <v>333151</v>
      </c>
      <c r="J8140" s="211">
        <f t="shared" si="830"/>
        <v>0.40544115857368868</v>
      </c>
      <c r="K8140" s="212">
        <f t="shared" si="831"/>
        <v>0.45</v>
      </c>
      <c r="L8140" s="214">
        <f t="shared" si="832"/>
        <v>18323.305</v>
      </c>
      <c r="M8140" s="213">
        <f t="shared" si="833"/>
        <v>26652.080000000002</v>
      </c>
      <c r="N8140" s="213">
        <f t="shared" si="834"/>
        <v>29983.59</v>
      </c>
      <c r="O8140" s="242">
        <f t="shared" si="835"/>
        <v>0.51520000000007715</v>
      </c>
      <c r="P8140" s="242"/>
      <c r="Q8140" s="179"/>
      <c r="R8140" s="179"/>
      <c r="S8140" s="179"/>
      <c r="T8140" s="179"/>
      <c r="U8140" s="179"/>
      <c r="V8140" s="179"/>
      <c r="W8140" s="179"/>
      <c r="X8140" s="179"/>
      <c r="Y8140" s="179"/>
      <c r="Z8140" s="179"/>
      <c r="AA8140" s="222"/>
      <c r="AB8140" s="222"/>
      <c r="AC8140" s="222"/>
      <c r="AD8140" s="179"/>
      <c r="AE8140" s="179"/>
      <c r="AF8140" s="179"/>
      <c r="AG8140" s="179"/>
      <c r="AH8140" s="179"/>
      <c r="AI8140" s="179"/>
      <c r="AJ8140" s="179"/>
    </row>
    <row r="8141" spans="2:36" x14ac:dyDescent="0.3">
      <c r="B8141" s="224">
        <v>821800</v>
      </c>
      <c r="C8141" s="209">
        <v>351502</v>
      </c>
      <c r="D8141" s="206">
        <f t="shared" si="827"/>
        <v>0.42772207349720126</v>
      </c>
      <c r="E8141" s="208">
        <f t="shared" si="828"/>
        <v>0.45</v>
      </c>
      <c r="F8141" s="207">
        <v>19332.61</v>
      </c>
      <c r="G8141" s="207">
        <v>28120.16</v>
      </c>
      <c r="H8141" s="207">
        <v>31635.18</v>
      </c>
      <c r="I8141" s="214">
        <f t="shared" si="829"/>
        <v>333196</v>
      </c>
      <c r="J8141" s="211">
        <f t="shared" si="830"/>
        <v>0.40544658067656364</v>
      </c>
      <c r="K8141" s="212">
        <f t="shared" si="831"/>
        <v>0.45</v>
      </c>
      <c r="L8141" s="214">
        <f t="shared" si="832"/>
        <v>18325.78</v>
      </c>
      <c r="M8141" s="213">
        <f t="shared" si="833"/>
        <v>26655.68</v>
      </c>
      <c r="N8141" s="213">
        <f t="shared" si="834"/>
        <v>29987.64</v>
      </c>
      <c r="O8141" s="242">
        <f t="shared" si="835"/>
        <v>0.51529999999977005</v>
      </c>
      <c r="P8141" s="242"/>
      <c r="Q8141" s="179"/>
      <c r="R8141" s="179"/>
      <c r="S8141" s="179"/>
      <c r="T8141" s="179"/>
      <c r="U8141" s="179"/>
      <c r="V8141" s="179"/>
      <c r="W8141" s="179"/>
      <c r="X8141" s="179"/>
      <c r="Y8141" s="179"/>
      <c r="Z8141" s="179"/>
      <c r="AA8141" s="222"/>
      <c r="AB8141" s="222"/>
      <c r="AC8141" s="222"/>
      <c r="AD8141" s="179"/>
      <c r="AE8141" s="179"/>
      <c r="AF8141" s="179"/>
      <c r="AG8141" s="179"/>
      <c r="AH8141" s="179"/>
      <c r="AI8141" s="179"/>
      <c r="AJ8141" s="179"/>
    </row>
    <row r="8142" spans="2:36" x14ac:dyDescent="0.3">
      <c r="B8142" s="224">
        <v>821900</v>
      </c>
      <c r="C8142" s="209">
        <v>351547</v>
      </c>
      <c r="D8142" s="206">
        <f t="shared" si="827"/>
        <v>0.42772478403698749</v>
      </c>
      <c r="E8142" s="208">
        <f t="shared" si="828"/>
        <v>0.45</v>
      </c>
      <c r="F8142" s="207">
        <v>19335.080000000002</v>
      </c>
      <c r="G8142" s="207">
        <v>28123.759999999998</v>
      </c>
      <c r="H8142" s="207">
        <v>31639.23</v>
      </c>
      <c r="I8142" s="214">
        <f t="shared" si="829"/>
        <v>333241</v>
      </c>
      <c r="J8142" s="211">
        <f t="shared" si="830"/>
        <v>0.40545200146003163</v>
      </c>
      <c r="K8142" s="212">
        <f t="shared" si="831"/>
        <v>0.45</v>
      </c>
      <c r="L8142" s="214">
        <f t="shared" si="832"/>
        <v>18328.255000000001</v>
      </c>
      <c r="M8142" s="213">
        <f t="shared" si="833"/>
        <v>26659.279999999999</v>
      </c>
      <c r="N8142" s="213">
        <f t="shared" si="834"/>
        <v>29991.69</v>
      </c>
      <c r="O8142" s="242">
        <f t="shared" si="835"/>
        <v>0.51519999999996802</v>
      </c>
      <c r="P8142" s="242"/>
      <c r="Q8142" s="179"/>
      <c r="R8142" s="179"/>
      <c r="S8142" s="179"/>
      <c r="T8142" s="179"/>
      <c r="U8142" s="179"/>
      <c r="V8142" s="179"/>
      <c r="W8142" s="179"/>
      <c r="X8142" s="179"/>
      <c r="Y8142" s="179"/>
      <c r="Z8142" s="179"/>
      <c r="AA8142" s="222"/>
      <c r="AB8142" s="222"/>
      <c r="AC8142" s="222"/>
      <c r="AD8142" s="179"/>
      <c r="AE8142" s="179"/>
      <c r="AF8142" s="179"/>
      <c r="AG8142" s="179"/>
      <c r="AH8142" s="179"/>
      <c r="AI8142" s="179"/>
      <c r="AJ8142" s="179"/>
    </row>
    <row r="8143" spans="2:36" x14ac:dyDescent="0.3">
      <c r="B8143" s="224">
        <v>822000</v>
      </c>
      <c r="C8143" s="209">
        <v>351592</v>
      </c>
      <c r="D8143" s="206">
        <f t="shared" si="827"/>
        <v>0.42772749391727494</v>
      </c>
      <c r="E8143" s="208">
        <f t="shared" si="828"/>
        <v>0.45</v>
      </c>
      <c r="F8143" s="207">
        <v>19337.560000000001</v>
      </c>
      <c r="G8143" s="207">
        <v>28127.360000000001</v>
      </c>
      <c r="H8143" s="207">
        <v>31643.279999999999</v>
      </c>
      <c r="I8143" s="214">
        <f t="shared" si="829"/>
        <v>333286</v>
      </c>
      <c r="J8143" s="211">
        <f t="shared" si="830"/>
        <v>0.40545742092457421</v>
      </c>
      <c r="K8143" s="212">
        <f t="shared" si="831"/>
        <v>0.45</v>
      </c>
      <c r="L8143" s="214">
        <f t="shared" si="832"/>
        <v>18330.73</v>
      </c>
      <c r="M8143" s="213">
        <f t="shared" si="833"/>
        <v>26662.880000000001</v>
      </c>
      <c r="N8143" s="213">
        <f t="shared" si="834"/>
        <v>29995.739999999998</v>
      </c>
      <c r="O8143" s="242">
        <f t="shared" si="835"/>
        <v>0.51529999999966092</v>
      </c>
      <c r="P8143" s="242"/>
      <c r="Q8143" s="179"/>
      <c r="R8143" s="179"/>
      <c r="S8143" s="179"/>
      <c r="T8143" s="179"/>
      <c r="U8143" s="179"/>
      <c r="V8143" s="179"/>
      <c r="W8143" s="179"/>
      <c r="X8143" s="179"/>
      <c r="Y8143" s="179"/>
      <c r="Z8143" s="179"/>
      <c r="AA8143" s="222"/>
      <c r="AB8143" s="222"/>
      <c r="AC8143" s="222"/>
      <c r="AD8143" s="179"/>
      <c r="AE8143" s="179"/>
      <c r="AF8143" s="179"/>
      <c r="AG8143" s="179"/>
      <c r="AH8143" s="179"/>
      <c r="AI8143" s="179"/>
      <c r="AJ8143" s="179"/>
    </row>
    <row r="8144" spans="2:36" x14ac:dyDescent="0.3">
      <c r="B8144" s="224">
        <v>822100</v>
      </c>
      <c r="C8144" s="209">
        <v>351637</v>
      </c>
      <c r="D8144" s="206">
        <f t="shared" si="827"/>
        <v>0.42773020313830434</v>
      </c>
      <c r="E8144" s="208">
        <f t="shared" si="828"/>
        <v>0.45</v>
      </c>
      <c r="F8144" s="207">
        <v>19340.03</v>
      </c>
      <c r="G8144" s="207">
        <v>28130.959999999999</v>
      </c>
      <c r="H8144" s="207">
        <v>31647.33</v>
      </c>
      <c r="I8144" s="214">
        <f t="shared" si="829"/>
        <v>333331</v>
      </c>
      <c r="J8144" s="211">
        <f t="shared" si="830"/>
        <v>0.40546283907067265</v>
      </c>
      <c r="K8144" s="212">
        <f t="shared" si="831"/>
        <v>0.45</v>
      </c>
      <c r="L8144" s="214">
        <f t="shared" si="832"/>
        <v>18333.205000000002</v>
      </c>
      <c r="M8144" s="213">
        <f t="shared" si="833"/>
        <v>26666.48</v>
      </c>
      <c r="N8144" s="213">
        <f t="shared" si="834"/>
        <v>29999.789999999997</v>
      </c>
      <c r="O8144" s="242">
        <f t="shared" si="835"/>
        <v>0.51520000000044097</v>
      </c>
      <c r="P8144" s="242"/>
      <c r="Q8144" s="179"/>
      <c r="R8144" s="179"/>
      <c r="S8144" s="179"/>
      <c r="T8144" s="179"/>
      <c r="U8144" s="179"/>
      <c r="V8144" s="179"/>
      <c r="W8144" s="179"/>
      <c r="X8144" s="179"/>
      <c r="Y8144" s="179"/>
      <c r="Z8144" s="179"/>
      <c r="AA8144" s="222"/>
      <c r="AB8144" s="222"/>
      <c r="AC8144" s="222"/>
      <c r="AD8144" s="179"/>
      <c r="AE8144" s="179"/>
      <c r="AF8144" s="179"/>
      <c r="AG8144" s="179"/>
      <c r="AH8144" s="179"/>
      <c r="AI8144" s="179"/>
      <c r="AJ8144" s="179"/>
    </row>
    <row r="8145" spans="2:36" x14ac:dyDescent="0.3">
      <c r="B8145" s="224">
        <v>822200</v>
      </c>
      <c r="C8145" s="209">
        <v>351682</v>
      </c>
      <c r="D8145" s="206">
        <f t="shared" si="827"/>
        <v>0.42773291170031624</v>
      </c>
      <c r="E8145" s="208">
        <f t="shared" si="828"/>
        <v>0.45</v>
      </c>
      <c r="F8145" s="207">
        <v>19342.509999999998</v>
      </c>
      <c r="G8145" s="207">
        <v>28134.560000000001</v>
      </c>
      <c r="H8145" s="207">
        <v>31651.38</v>
      </c>
      <c r="I8145" s="214">
        <f t="shared" si="829"/>
        <v>333376</v>
      </c>
      <c r="J8145" s="211">
        <f t="shared" si="830"/>
        <v>0.40546825589880808</v>
      </c>
      <c r="K8145" s="212">
        <f t="shared" si="831"/>
        <v>0.45</v>
      </c>
      <c r="L8145" s="214">
        <f t="shared" si="832"/>
        <v>18335.68</v>
      </c>
      <c r="M8145" s="213">
        <f t="shared" si="833"/>
        <v>26670.080000000002</v>
      </c>
      <c r="N8145" s="213">
        <f t="shared" si="834"/>
        <v>30003.84</v>
      </c>
      <c r="O8145" s="242">
        <f t="shared" si="835"/>
        <v>0.51530000000013387</v>
      </c>
      <c r="P8145" s="242"/>
      <c r="Q8145" s="179"/>
      <c r="R8145" s="179"/>
      <c r="S8145" s="179"/>
      <c r="T8145" s="179"/>
      <c r="U8145" s="179"/>
      <c r="V8145" s="179"/>
      <c r="W8145" s="179"/>
      <c r="X8145" s="179"/>
      <c r="Y8145" s="179"/>
      <c r="Z8145" s="179"/>
      <c r="AA8145" s="222"/>
      <c r="AB8145" s="222"/>
      <c r="AC8145" s="222"/>
      <c r="AD8145" s="179"/>
      <c r="AE8145" s="179"/>
      <c r="AF8145" s="179"/>
      <c r="AG8145" s="179"/>
      <c r="AH8145" s="179"/>
      <c r="AI8145" s="179"/>
      <c r="AJ8145" s="179"/>
    </row>
    <row r="8146" spans="2:36" x14ac:dyDescent="0.3">
      <c r="B8146" s="224">
        <v>822300</v>
      </c>
      <c r="C8146" s="209">
        <v>351727</v>
      </c>
      <c r="D8146" s="206">
        <f t="shared" si="827"/>
        <v>0.427735619603551</v>
      </c>
      <c r="E8146" s="208">
        <f t="shared" si="828"/>
        <v>0.45</v>
      </c>
      <c r="F8146" s="207">
        <v>19344.98</v>
      </c>
      <c r="G8146" s="207">
        <v>28138.16</v>
      </c>
      <c r="H8146" s="207">
        <v>31655.43</v>
      </c>
      <c r="I8146" s="214">
        <f t="shared" si="829"/>
        <v>333421</v>
      </c>
      <c r="J8146" s="211">
        <f t="shared" si="830"/>
        <v>0.40547367140946128</v>
      </c>
      <c r="K8146" s="212">
        <f t="shared" si="831"/>
        <v>0.45</v>
      </c>
      <c r="L8146" s="214">
        <f t="shared" si="832"/>
        <v>18338.154999999999</v>
      </c>
      <c r="M8146" s="213">
        <f t="shared" si="833"/>
        <v>26673.68</v>
      </c>
      <c r="N8146" s="213">
        <f t="shared" si="834"/>
        <v>30007.89</v>
      </c>
      <c r="O8146" s="242">
        <f t="shared" si="835"/>
        <v>0.51519999999974975</v>
      </c>
      <c r="P8146" s="242"/>
      <c r="Q8146" s="179"/>
      <c r="R8146" s="179"/>
      <c r="S8146" s="179"/>
      <c r="T8146" s="179"/>
      <c r="U8146" s="179"/>
      <c r="V8146" s="179"/>
      <c r="W8146" s="179"/>
      <c r="X8146" s="179"/>
      <c r="Y8146" s="179"/>
      <c r="Z8146" s="179"/>
      <c r="AA8146" s="222"/>
      <c r="AB8146" s="222"/>
      <c r="AC8146" s="222"/>
      <c r="AD8146" s="179"/>
      <c r="AE8146" s="179"/>
      <c r="AF8146" s="179"/>
      <c r="AG8146" s="179"/>
      <c r="AH8146" s="179"/>
      <c r="AI8146" s="179"/>
      <c r="AJ8146" s="179"/>
    </row>
    <row r="8147" spans="2:36" x14ac:dyDescent="0.3">
      <c r="B8147" s="224">
        <v>822400</v>
      </c>
      <c r="C8147" s="209">
        <v>351772</v>
      </c>
      <c r="D8147" s="206">
        <f t="shared" si="827"/>
        <v>0.42773832684824903</v>
      </c>
      <c r="E8147" s="208">
        <f t="shared" si="828"/>
        <v>0.45</v>
      </c>
      <c r="F8147" s="207">
        <v>19347.46</v>
      </c>
      <c r="G8147" s="207">
        <v>28141.759999999998</v>
      </c>
      <c r="H8147" s="207">
        <v>31659.48</v>
      </c>
      <c r="I8147" s="214">
        <f t="shared" si="829"/>
        <v>333466</v>
      </c>
      <c r="J8147" s="211">
        <f t="shared" si="830"/>
        <v>0.40547908560311285</v>
      </c>
      <c r="K8147" s="212">
        <f t="shared" si="831"/>
        <v>0.45</v>
      </c>
      <c r="L8147" s="214">
        <f t="shared" si="832"/>
        <v>18340.63</v>
      </c>
      <c r="M8147" s="213">
        <f t="shared" si="833"/>
        <v>26677.279999999999</v>
      </c>
      <c r="N8147" s="213">
        <f t="shared" si="834"/>
        <v>30011.94</v>
      </c>
      <c r="O8147" s="242">
        <f t="shared" si="835"/>
        <v>0.51530000000002474</v>
      </c>
      <c r="P8147" s="242"/>
      <c r="Q8147" s="179"/>
      <c r="R8147" s="179"/>
      <c r="S8147" s="179"/>
      <c r="T8147" s="179"/>
      <c r="U8147" s="179"/>
      <c r="V8147" s="179"/>
      <c r="W8147" s="179"/>
      <c r="X8147" s="179"/>
      <c r="Y8147" s="179"/>
      <c r="Z8147" s="179"/>
      <c r="AA8147" s="222"/>
      <c r="AB8147" s="222"/>
      <c r="AC8147" s="222"/>
      <c r="AD8147" s="179"/>
      <c r="AE8147" s="179"/>
      <c r="AF8147" s="179"/>
      <c r="AG8147" s="179"/>
      <c r="AH8147" s="179"/>
      <c r="AI8147" s="179"/>
      <c r="AJ8147" s="179"/>
    </row>
    <row r="8148" spans="2:36" x14ac:dyDescent="0.3">
      <c r="B8148" s="224">
        <v>822500</v>
      </c>
      <c r="C8148" s="209">
        <v>351817</v>
      </c>
      <c r="D8148" s="206">
        <f t="shared" si="827"/>
        <v>0.42774103343465047</v>
      </c>
      <c r="E8148" s="208">
        <f t="shared" si="828"/>
        <v>0.45</v>
      </c>
      <c r="F8148" s="207">
        <v>19349.93</v>
      </c>
      <c r="G8148" s="207">
        <v>28145.360000000001</v>
      </c>
      <c r="H8148" s="207">
        <v>31663.53</v>
      </c>
      <c r="I8148" s="214">
        <f t="shared" si="829"/>
        <v>333511</v>
      </c>
      <c r="J8148" s="211">
        <f t="shared" si="830"/>
        <v>0.40548449848024315</v>
      </c>
      <c r="K8148" s="212">
        <f t="shared" si="831"/>
        <v>0.45</v>
      </c>
      <c r="L8148" s="214">
        <f t="shared" si="832"/>
        <v>18343.105</v>
      </c>
      <c r="M8148" s="213">
        <f t="shared" si="833"/>
        <v>26680.880000000001</v>
      </c>
      <c r="N8148" s="213">
        <f t="shared" si="834"/>
        <v>30015.989999999998</v>
      </c>
      <c r="O8148" s="242">
        <f t="shared" si="835"/>
        <v>0.51519999999964061</v>
      </c>
      <c r="P8148" s="242"/>
      <c r="Q8148" s="179"/>
      <c r="R8148" s="179"/>
      <c r="S8148" s="179"/>
      <c r="T8148" s="179"/>
      <c r="U8148" s="179"/>
      <c r="V8148" s="179"/>
      <c r="W8148" s="179"/>
      <c r="X8148" s="179"/>
      <c r="Y8148" s="179"/>
      <c r="Z8148" s="179"/>
      <c r="AA8148" s="222"/>
      <c r="AB8148" s="222"/>
      <c r="AC8148" s="222"/>
      <c r="AD8148" s="179"/>
      <c r="AE8148" s="179"/>
      <c r="AF8148" s="179"/>
      <c r="AG8148" s="179"/>
      <c r="AH8148" s="179"/>
      <c r="AI8148" s="179"/>
      <c r="AJ8148" s="179"/>
    </row>
    <row r="8149" spans="2:36" x14ac:dyDescent="0.3">
      <c r="B8149" s="224">
        <v>822600</v>
      </c>
      <c r="C8149" s="209">
        <v>351862</v>
      </c>
      <c r="D8149" s="206">
        <f t="shared" si="827"/>
        <v>0.42774373936299537</v>
      </c>
      <c r="E8149" s="208">
        <f t="shared" si="828"/>
        <v>0.45</v>
      </c>
      <c r="F8149" s="207">
        <v>19352.41</v>
      </c>
      <c r="G8149" s="207">
        <v>28148.959999999999</v>
      </c>
      <c r="H8149" s="207">
        <v>31667.58</v>
      </c>
      <c r="I8149" s="214">
        <f t="shared" si="829"/>
        <v>333556</v>
      </c>
      <c r="J8149" s="211">
        <f t="shared" si="830"/>
        <v>0.40548991004133234</v>
      </c>
      <c r="K8149" s="212">
        <f t="shared" si="831"/>
        <v>0.45</v>
      </c>
      <c r="L8149" s="214">
        <f t="shared" si="832"/>
        <v>18345.580000000002</v>
      </c>
      <c r="M8149" s="213">
        <f t="shared" si="833"/>
        <v>26684.48</v>
      </c>
      <c r="N8149" s="213">
        <f t="shared" si="834"/>
        <v>30020.039999999997</v>
      </c>
      <c r="O8149" s="242">
        <f t="shared" si="835"/>
        <v>0.5152999999999156</v>
      </c>
      <c r="P8149" s="242"/>
      <c r="Q8149" s="179"/>
      <c r="R8149" s="179"/>
      <c r="S8149" s="179"/>
      <c r="T8149" s="179"/>
      <c r="U8149" s="179"/>
      <c r="V8149" s="179"/>
      <c r="W8149" s="179"/>
      <c r="X8149" s="179"/>
      <c r="Y8149" s="179"/>
      <c r="Z8149" s="179"/>
      <c r="AA8149" s="222"/>
      <c r="AB8149" s="222"/>
      <c r="AC8149" s="222"/>
      <c r="AD8149" s="179"/>
      <c r="AE8149" s="179"/>
      <c r="AF8149" s="179"/>
      <c r="AG8149" s="179"/>
      <c r="AH8149" s="179"/>
      <c r="AI8149" s="179"/>
      <c r="AJ8149" s="179"/>
    </row>
    <row r="8150" spans="2:36" x14ac:dyDescent="0.3">
      <c r="B8150" s="224">
        <v>822700</v>
      </c>
      <c r="C8150" s="209">
        <v>351907</v>
      </c>
      <c r="D8150" s="206">
        <f t="shared" si="827"/>
        <v>0.42774644463352374</v>
      </c>
      <c r="E8150" s="208">
        <f t="shared" si="828"/>
        <v>0.45</v>
      </c>
      <c r="F8150" s="207">
        <v>19354.88</v>
      </c>
      <c r="G8150" s="207">
        <v>28152.560000000001</v>
      </c>
      <c r="H8150" s="207">
        <v>31671.63</v>
      </c>
      <c r="I8150" s="214">
        <f t="shared" si="829"/>
        <v>333601</v>
      </c>
      <c r="J8150" s="211">
        <f t="shared" si="830"/>
        <v>0.40549532028686036</v>
      </c>
      <c r="K8150" s="212">
        <f t="shared" si="831"/>
        <v>0.45</v>
      </c>
      <c r="L8150" s="214">
        <f t="shared" si="832"/>
        <v>18348.055</v>
      </c>
      <c r="M8150" s="213">
        <f t="shared" si="833"/>
        <v>26688.080000000002</v>
      </c>
      <c r="N8150" s="213">
        <f t="shared" si="834"/>
        <v>30024.09</v>
      </c>
      <c r="O8150" s="242">
        <f t="shared" si="835"/>
        <v>0.51520000000007715</v>
      </c>
      <c r="P8150" s="242"/>
      <c r="Q8150" s="179"/>
      <c r="R8150" s="179"/>
      <c r="S8150" s="179"/>
      <c r="T8150" s="179"/>
      <c r="U8150" s="179"/>
      <c r="V8150" s="179"/>
      <c r="W8150" s="179"/>
      <c r="X8150" s="179"/>
      <c r="Y8150" s="179"/>
      <c r="Z8150" s="179"/>
      <c r="AA8150" s="222"/>
      <c r="AB8150" s="222"/>
      <c r="AC8150" s="222"/>
      <c r="AD8150" s="179"/>
      <c r="AE8150" s="179"/>
      <c r="AF8150" s="179"/>
      <c r="AG8150" s="179"/>
      <c r="AH8150" s="179"/>
      <c r="AI8150" s="179"/>
      <c r="AJ8150" s="179"/>
    </row>
    <row r="8151" spans="2:36" x14ac:dyDescent="0.3">
      <c r="B8151" s="224">
        <v>822800</v>
      </c>
      <c r="C8151" s="209">
        <v>351952</v>
      </c>
      <c r="D8151" s="206">
        <f t="shared" si="827"/>
        <v>0.42774914924647545</v>
      </c>
      <c r="E8151" s="208">
        <f t="shared" si="828"/>
        <v>0.45</v>
      </c>
      <c r="F8151" s="207">
        <v>19357.36</v>
      </c>
      <c r="G8151" s="207">
        <v>28156.16</v>
      </c>
      <c r="H8151" s="207">
        <v>31675.68</v>
      </c>
      <c r="I8151" s="214">
        <f t="shared" si="829"/>
        <v>333646</v>
      </c>
      <c r="J8151" s="211">
        <f t="shared" si="830"/>
        <v>0.40550072921730673</v>
      </c>
      <c r="K8151" s="212">
        <f t="shared" si="831"/>
        <v>0.45</v>
      </c>
      <c r="L8151" s="214">
        <f t="shared" si="832"/>
        <v>18350.53</v>
      </c>
      <c r="M8151" s="213">
        <f t="shared" si="833"/>
        <v>26691.68</v>
      </c>
      <c r="N8151" s="213">
        <f t="shared" si="834"/>
        <v>30028.14</v>
      </c>
      <c r="O8151" s="242">
        <f t="shared" si="835"/>
        <v>0.51529999999977005</v>
      </c>
      <c r="P8151" s="242"/>
      <c r="Q8151" s="179"/>
      <c r="R8151" s="179"/>
      <c r="S8151" s="179"/>
      <c r="T8151" s="179"/>
      <c r="U8151" s="179"/>
      <c r="V8151" s="179"/>
      <c r="W8151" s="179"/>
      <c r="X8151" s="179"/>
      <c r="Y8151" s="179"/>
      <c r="Z8151" s="179"/>
      <c r="AA8151" s="222"/>
      <c r="AB8151" s="222"/>
      <c r="AC8151" s="222"/>
      <c r="AD8151" s="179"/>
      <c r="AE8151" s="179"/>
      <c r="AF8151" s="179"/>
      <c r="AG8151" s="179"/>
      <c r="AH8151" s="179"/>
      <c r="AI8151" s="179"/>
      <c r="AJ8151" s="179"/>
    </row>
    <row r="8152" spans="2:36" x14ac:dyDescent="0.3">
      <c r="B8152" s="224">
        <v>822900</v>
      </c>
      <c r="C8152" s="209">
        <v>351997</v>
      </c>
      <c r="D8152" s="206">
        <f t="shared" ref="D8152:D8215" si="836">C8152/B8152</f>
        <v>0.42775185320209019</v>
      </c>
      <c r="E8152" s="208">
        <f t="shared" ref="E8152:E8215" si="837">(C8152-C8151)/(B8152-B8151)</f>
        <v>0.45</v>
      </c>
      <c r="F8152" s="207">
        <v>19359.830000000002</v>
      </c>
      <c r="G8152" s="207">
        <v>28159.759999999998</v>
      </c>
      <c r="H8152" s="207">
        <v>31679.73</v>
      </c>
      <c r="I8152" s="214">
        <f t="shared" si="829"/>
        <v>333691</v>
      </c>
      <c r="J8152" s="211">
        <f t="shared" si="830"/>
        <v>0.40550613683315107</v>
      </c>
      <c r="K8152" s="212">
        <f t="shared" si="831"/>
        <v>0.45</v>
      </c>
      <c r="L8152" s="214">
        <f t="shared" si="832"/>
        <v>18353.005000000001</v>
      </c>
      <c r="M8152" s="213">
        <f t="shared" si="833"/>
        <v>26695.279999999999</v>
      </c>
      <c r="N8152" s="213">
        <f t="shared" si="834"/>
        <v>30032.19</v>
      </c>
      <c r="O8152" s="242">
        <f t="shared" si="835"/>
        <v>0.51519999999996802</v>
      </c>
      <c r="P8152" s="242"/>
      <c r="Q8152" s="179"/>
      <c r="R8152" s="179"/>
      <c r="S8152" s="179"/>
      <c r="T8152" s="179"/>
      <c r="U8152" s="179"/>
      <c r="V8152" s="179"/>
      <c r="W8152" s="179"/>
      <c r="X8152" s="179"/>
      <c r="Y8152" s="179"/>
      <c r="Z8152" s="179"/>
      <c r="AA8152" s="222"/>
      <c r="AB8152" s="222"/>
      <c r="AC8152" s="222"/>
      <c r="AD8152" s="179"/>
      <c r="AE8152" s="179"/>
      <c r="AF8152" s="179"/>
      <c r="AG8152" s="179"/>
      <c r="AH8152" s="179"/>
      <c r="AI8152" s="179"/>
      <c r="AJ8152" s="179"/>
    </row>
    <row r="8153" spans="2:36" x14ac:dyDescent="0.3">
      <c r="B8153" s="224">
        <v>823000</v>
      </c>
      <c r="C8153" s="209">
        <v>352042</v>
      </c>
      <c r="D8153" s="206">
        <f t="shared" si="836"/>
        <v>0.42775455650060751</v>
      </c>
      <c r="E8153" s="208">
        <f t="shared" si="837"/>
        <v>0.45</v>
      </c>
      <c r="F8153" s="207">
        <v>19362.310000000001</v>
      </c>
      <c r="G8153" s="207">
        <v>28163.360000000001</v>
      </c>
      <c r="H8153" s="207">
        <v>31683.78</v>
      </c>
      <c r="I8153" s="214">
        <f t="shared" si="829"/>
        <v>333736</v>
      </c>
      <c r="J8153" s="211">
        <f t="shared" si="830"/>
        <v>0.40551154313487242</v>
      </c>
      <c r="K8153" s="212">
        <f t="shared" si="831"/>
        <v>0.45</v>
      </c>
      <c r="L8153" s="214">
        <f t="shared" si="832"/>
        <v>18355.48</v>
      </c>
      <c r="M8153" s="213">
        <f t="shared" si="833"/>
        <v>26698.880000000001</v>
      </c>
      <c r="N8153" s="213">
        <f t="shared" si="834"/>
        <v>30036.239999999998</v>
      </c>
      <c r="O8153" s="242">
        <f t="shared" si="835"/>
        <v>0.51529999999966092</v>
      </c>
      <c r="P8153" s="242"/>
      <c r="Q8153" s="179"/>
      <c r="R8153" s="179"/>
      <c r="S8153" s="179"/>
      <c r="T8153" s="179"/>
      <c r="U8153" s="179"/>
      <c r="V8153" s="179"/>
      <c r="W8153" s="179"/>
      <c r="X8153" s="179"/>
      <c r="Y8153" s="179"/>
      <c r="Z8153" s="179"/>
      <c r="AA8153" s="222"/>
      <c r="AB8153" s="222"/>
      <c r="AC8153" s="222"/>
      <c r="AD8153" s="179"/>
      <c r="AE8153" s="179"/>
      <c r="AF8153" s="179"/>
      <c r="AG8153" s="179"/>
      <c r="AH8153" s="179"/>
      <c r="AI8153" s="179"/>
      <c r="AJ8153" s="179"/>
    </row>
    <row r="8154" spans="2:36" x14ac:dyDescent="0.3">
      <c r="B8154" s="224">
        <v>823100</v>
      </c>
      <c r="C8154" s="209">
        <v>352087</v>
      </c>
      <c r="D8154" s="206">
        <f t="shared" si="836"/>
        <v>0.42775725914226703</v>
      </c>
      <c r="E8154" s="208">
        <f t="shared" si="837"/>
        <v>0.45</v>
      </c>
      <c r="F8154" s="207">
        <v>19364.78</v>
      </c>
      <c r="G8154" s="207">
        <v>28166.959999999999</v>
      </c>
      <c r="H8154" s="207">
        <v>31687.83</v>
      </c>
      <c r="I8154" s="214">
        <f t="shared" si="829"/>
        <v>333781</v>
      </c>
      <c r="J8154" s="211">
        <f t="shared" si="830"/>
        <v>0.40551694812294981</v>
      </c>
      <c r="K8154" s="212">
        <f t="shared" si="831"/>
        <v>0.45</v>
      </c>
      <c r="L8154" s="214">
        <f t="shared" si="832"/>
        <v>18357.955000000002</v>
      </c>
      <c r="M8154" s="213">
        <f t="shared" si="833"/>
        <v>26702.48</v>
      </c>
      <c r="N8154" s="213">
        <f t="shared" si="834"/>
        <v>30040.289999999997</v>
      </c>
      <c r="O8154" s="242">
        <f t="shared" si="835"/>
        <v>0.51520000000044097</v>
      </c>
      <c r="P8154" s="242"/>
      <c r="Q8154" s="179"/>
      <c r="R8154" s="179"/>
      <c r="S8154" s="179"/>
      <c r="T8154" s="179"/>
      <c r="U8154" s="179"/>
      <c r="V8154" s="179"/>
      <c r="W8154" s="179"/>
      <c r="X8154" s="179"/>
      <c r="Y8154" s="179"/>
      <c r="Z8154" s="179"/>
      <c r="AA8154" s="222"/>
      <c r="AB8154" s="222"/>
      <c r="AC8154" s="222"/>
      <c r="AD8154" s="179"/>
      <c r="AE8154" s="179"/>
      <c r="AF8154" s="179"/>
      <c r="AG8154" s="179"/>
      <c r="AH8154" s="179"/>
      <c r="AI8154" s="179"/>
      <c r="AJ8154" s="179"/>
    </row>
    <row r="8155" spans="2:36" x14ac:dyDescent="0.3">
      <c r="B8155" s="224">
        <v>823200</v>
      </c>
      <c r="C8155" s="209">
        <v>352132</v>
      </c>
      <c r="D8155" s="206">
        <f t="shared" si="836"/>
        <v>0.42775996112730807</v>
      </c>
      <c r="E8155" s="208">
        <f t="shared" si="837"/>
        <v>0.45</v>
      </c>
      <c r="F8155" s="207">
        <v>19367.259999999998</v>
      </c>
      <c r="G8155" s="207">
        <v>28170.560000000001</v>
      </c>
      <c r="H8155" s="207">
        <v>31691.88</v>
      </c>
      <c r="I8155" s="214">
        <f t="shared" si="829"/>
        <v>333826</v>
      </c>
      <c r="J8155" s="211">
        <f t="shared" si="830"/>
        <v>0.405522351797862</v>
      </c>
      <c r="K8155" s="212">
        <f t="shared" si="831"/>
        <v>0.45</v>
      </c>
      <c r="L8155" s="214">
        <f t="shared" si="832"/>
        <v>18360.43</v>
      </c>
      <c r="M8155" s="213">
        <f t="shared" si="833"/>
        <v>26706.080000000002</v>
      </c>
      <c r="N8155" s="213">
        <f t="shared" si="834"/>
        <v>30044.34</v>
      </c>
      <c r="O8155" s="242">
        <f t="shared" si="835"/>
        <v>0.51530000000013387</v>
      </c>
      <c r="P8155" s="242"/>
      <c r="Q8155" s="179"/>
      <c r="R8155" s="179"/>
      <c r="S8155" s="179"/>
      <c r="T8155" s="179"/>
      <c r="U8155" s="179"/>
      <c r="V8155" s="179"/>
      <c r="W8155" s="179"/>
      <c r="X8155" s="179"/>
      <c r="Y8155" s="179"/>
      <c r="Z8155" s="179"/>
      <c r="AA8155" s="222"/>
      <c r="AB8155" s="222"/>
      <c r="AC8155" s="222"/>
      <c r="AD8155" s="179"/>
      <c r="AE8155" s="179"/>
      <c r="AF8155" s="179"/>
      <c r="AG8155" s="179"/>
      <c r="AH8155" s="179"/>
      <c r="AI8155" s="179"/>
      <c r="AJ8155" s="179"/>
    </row>
    <row r="8156" spans="2:36" x14ac:dyDescent="0.3">
      <c r="B8156" s="224">
        <v>823300</v>
      </c>
      <c r="C8156" s="209">
        <v>352177</v>
      </c>
      <c r="D8156" s="206">
        <f t="shared" si="836"/>
        <v>0.42776266245596989</v>
      </c>
      <c r="E8156" s="208">
        <f t="shared" si="837"/>
        <v>0.45</v>
      </c>
      <c r="F8156" s="207">
        <v>19369.73</v>
      </c>
      <c r="G8156" s="207">
        <v>28174.16</v>
      </c>
      <c r="H8156" s="207">
        <v>31695.93</v>
      </c>
      <c r="I8156" s="214">
        <f t="shared" si="829"/>
        <v>333871</v>
      </c>
      <c r="J8156" s="211">
        <f t="shared" si="830"/>
        <v>0.40552775416008746</v>
      </c>
      <c r="K8156" s="212">
        <f t="shared" si="831"/>
        <v>0.45</v>
      </c>
      <c r="L8156" s="214">
        <f t="shared" si="832"/>
        <v>18362.904999999999</v>
      </c>
      <c r="M8156" s="213">
        <f t="shared" si="833"/>
        <v>26709.68</v>
      </c>
      <c r="N8156" s="213">
        <f t="shared" si="834"/>
        <v>30048.39</v>
      </c>
      <c r="O8156" s="242">
        <f t="shared" si="835"/>
        <v>0.51519999999974975</v>
      </c>
      <c r="P8156" s="242"/>
      <c r="Q8156" s="179"/>
      <c r="R8156" s="179"/>
      <c r="S8156" s="179"/>
      <c r="T8156" s="179"/>
      <c r="U8156" s="179"/>
      <c r="V8156" s="179"/>
      <c r="W8156" s="179"/>
      <c r="X8156" s="179"/>
      <c r="Y8156" s="179"/>
      <c r="Z8156" s="179"/>
      <c r="AA8156" s="222"/>
      <c r="AB8156" s="222"/>
      <c r="AC8156" s="222"/>
      <c r="AD8156" s="179"/>
      <c r="AE8156" s="179"/>
      <c r="AF8156" s="179"/>
      <c r="AG8156" s="179"/>
      <c r="AH8156" s="179"/>
      <c r="AI8156" s="179"/>
      <c r="AJ8156" s="179"/>
    </row>
    <row r="8157" spans="2:36" x14ac:dyDescent="0.3">
      <c r="B8157" s="224">
        <v>823400</v>
      </c>
      <c r="C8157" s="209">
        <v>352222</v>
      </c>
      <c r="D8157" s="206">
        <f t="shared" si="836"/>
        <v>0.42776536312849162</v>
      </c>
      <c r="E8157" s="208">
        <f t="shared" si="837"/>
        <v>0.45</v>
      </c>
      <c r="F8157" s="207">
        <v>19372.21</v>
      </c>
      <c r="G8157" s="207">
        <v>28177.759999999998</v>
      </c>
      <c r="H8157" s="207">
        <v>31699.98</v>
      </c>
      <c r="I8157" s="214">
        <f t="shared" si="829"/>
        <v>333916</v>
      </c>
      <c r="J8157" s="211">
        <f t="shared" si="830"/>
        <v>0.40553315521010447</v>
      </c>
      <c r="K8157" s="212">
        <f t="shared" si="831"/>
        <v>0.45</v>
      </c>
      <c r="L8157" s="214">
        <f t="shared" si="832"/>
        <v>18365.38</v>
      </c>
      <c r="M8157" s="213">
        <f t="shared" si="833"/>
        <v>26713.279999999999</v>
      </c>
      <c r="N8157" s="213">
        <f t="shared" si="834"/>
        <v>30052.44</v>
      </c>
      <c r="O8157" s="242">
        <f t="shared" si="835"/>
        <v>0.51530000000002474</v>
      </c>
      <c r="P8157" s="242"/>
      <c r="Q8157" s="179"/>
      <c r="R8157" s="179"/>
      <c r="S8157" s="179"/>
      <c r="T8157" s="179"/>
      <c r="U8157" s="179"/>
      <c r="V8157" s="179"/>
      <c r="W8157" s="179"/>
      <c r="X8157" s="179"/>
      <c r="Y8157" s="179"/>
      <c r="Z8157" s="179"/>
      <c r="AA8157" s="222"/>
      <c r="AB8157" s="222"/>
      <c r="AC8157" s="222"/>
      <c r="AD8157" s="179"/>
      <c r="AE8157" s="179"/>
      <c r="AF8157" s="179"/>
      <c r="AG8157" s="179"/>
      <c r="AH8157" s="179"/>
      <c r="AI8157" s="179"/>
      <c r="AJ8157" s="179"/>
    </row>
    <row r="8158" spans="2:36" x14ac:dyDescent="0.3">
      <c r="B8158" s="224">
        <v>823500</v>
      </c>
      <c r="C8158" s="209">
        <v>352267</v>
      </c>
      <c r="D8158" s="206">
        <f t="shared" si="836"/>
        <v>0.42776806314511234</v>
      </c>
      <c r="E8158" s="208">
        <f t="shared" si="837"/>
        <v>0.45</v>
      </c>
      <c r="F8158" s="207">
        <v>19374.68</v>
      </c>
      <c r="G8158" s="207">
        <v>28181.360000000001</v>
      </c>
      <c r="H8158" s="207">
        <v>31704.03</v>
      </c>
      <c r="I8158" s="214">
        <f t="shared" si="829"/>
        <v>333961</v>
      </c>
      <c r="J8158" s="211">
        <f t="shared" si="830"/>
        <v>0.40553855494839103</v>
      </c>
      <c r="K8158" s="212">
        <f t="shared" si="831"/>
        <v>0.45</v>
      </c>
      <c r="L8158" s="214">
        <f t="shared" si="832"/>
        <v>18367.855</v>
      </c>
      <c r="M8158" s="213">
        <f t="shared" si="833"/>
        <v>26716.880000000001</v>
      </c>
      <c r="N8158" s="213">
        <f t="shared" si="834"/>
        <v>30056.489999999998</v>
      </c>
      <c r="O8158" s="242">
        <f t="shared" si="835"/>
        <v>0.51519999999964061</v>
      </c>
      <c r="P8158" s="242"/>
      <c r="Q8158" s="179"/>
      <c r="R8158" s="179"/>
      <c r="S8158" s="179"/>
      <c r="T8158" s="179"/>
      <c r="U8158" s="179"/>
      <c r="V8158" s="179"/>
      <c r="W8158" s="179"/>
      <c r="X8158" s="179"/>
      <c r="Y8158" s="179"/>
      <c r="Z8158" s="179"/>
      <c r="AA8158" s="222"/>
      <c r="AB8158" s="222"/>
      <c r="AC8158" s="222"/>
      <c r="AD8158" s="179"/>
      <c r="AE8158" s="179"/>
      <c r="AF8158" s="179"/>
      <c r="AG8158" s="179"/>
      <c r="AH8158" s="179"/>
      <c r="AI8158" s="179"/>
      <c r="AJ8158" s="179"/>
    </row>
    <row r="8159" spans="2:36" x14ac:dyDescent="0.3">
      <c r="B8159" s="224">
        <v>823600</v>
      </c>
      <c r="C8159" s="209">
        <v>352312</v>
      </c>
      <c r="D8159" s="206">
        <f t="shared" si="836"/>
        <v>0.42777076250607093</v>
      </c>
      <c r="E8159" s="208">
        <f t="shared" si="837"/>
        <v>0.45</v>
      </c>
      <c r="F8159" s="207">
        <v>19377.16</v>
      </c>
      <c r="G8159" s="207">
        <v>28184.959999999999</v>
      </c>
      <c r="H8159" s="207">
        <v>31708.080000000002</v>
      </c>
      <c r="I8159" s="214">
        <f t="shared" si="829"/>
        <v>334006</v>
      </c>
      <c r="J8159" s="211">
        <f t="shared" si="830"/>
        <v>0.40554395337542498</v>
      </c>
      <c r="K8159" s="212">
        <f t="shared" si="831"/>
        <v>0.45</v>
      </c>
      <c r="L8159" s="214">
        <f t="shared" si="832"/>
        <v>18370.330000000002</v>
      </c>
      <c r="M8159" s="213">
        <f t="shared" si="833"/>
        <v>26720.48</v>
      </c>
      <c r="N8159" s="213">
        <f t="shared" si="834"/>
        <v>30060.539999999997</v>
      </c>
      <c r="O8159" s="242">
        <f t="shared" si="835"/>
        <v>0.5152999999999156</v>
      </c>
      <c r="P8159" s="242"/>
      <c r="Q8159" s="179"/>
      <c r="R8159" s="179"/>
      <c r="S8159" s="179"/>
      <c r="T8159" s="179"/>
      <c r="U8159" s="179"/>
      <c r="V8159" s="179"/>
      <c r="W8159" s="179"/>
      <c r="X8159" s="179"/>
      <c r="Y8159" s="179"/>
      <c r="Z8159" s="179"/>
      <c r="AA8159" s="222"/>
      <c r="AB8159" s="222"/>
      <c r="AC8159" s="222"/>
      <c r="AD8159" s="179"/>
      <c r="AE8159" s="179"/>
      <c r="AF8159" s="179"/>
      <c r="AG8159" s="179"/>
      <c r="AH8159" s="179"/>
      <c r="AI8159" s="179"/>
      <c r="AJ8159" s="179"/>
    </row>
    <row r="8160" spans="2:36" x14ac:dyDescent="0.3">
      <c r="B8160" s="224">
        <v>823700</v>
      </c>
      <c r="C8160" s="209">
        <v>352357</v>
      </c>
      <c r="D8160" s="206">
        <f t="shared" si="836"/>
        <v>0.42777346121160614</v>
      </c>
      <c r="E8160" s="208">
        <f t="shared" si="837"/>
        <v>0.45</v>
      </c>
      <c r="F8160" s="207">
        <v>19379.63</v>
      </c>
      <c r="G8160" s="207">
        <v>28188.560000000001</v>
      </c>
      <c r="H8160" s="207">
        <v>31712.13</v>
      </c>
      <c r="I8160" s="214">
        <f t="shared" si="829"/>
        <v>334051</v>
      </c>
      <c r="J8160" s="211">
        <f t="shared" si="830"/>
        <v>0.40554935049168389</v>
      </c>
      <c r="K8160" s="212">
        <f t="shared" si="831"/>
        <v>0.45</v>
      </c>
      <c r="L8160" s="214">
        <f t="shared" si="832"/>
        <v>18372.805</v>
      </c>
      <c r="M8160" s="213">
        <f t="shared" si="833"/>
        <v>26724.080000000002</v>
      </c>
      <c r="N8160" s="213">
        <f t="shared" si="834"/>
        <v>30064.59</v>
      </c>
      <c r="O8160" s="242">
        <f t="shared" si="835"/>
        <v>0.51520000000007715</v>
      </c>
      <c r="P8160" s="242"/>
      <c r="Q8160" s="179"/>
      <c r="R8160" s="179"/>
      <c r="S8160" s="179"/>
      <c r="T8160" s="179"/>
      <c r="U8160" s="179"/>
      <c r="V8160" s="179"/>
      <c r="W8160" s="179"/>
      <c r="X8160" s="179"/>
      <c r="Y8160" s="179"/>
      <c r="Z8160" s="179"/>
      <c r="AA8160" s="222"/>
      <c r="AB8160" s="222"/>
      <c r="AC8160" s="222"/>
      <c r="AD8160" s="179"/>
      <c r="AE8160" s="179"/>
      <c r="AF8160" s="179"/>
      <c r="AG8160" s="179"/>
      <c r="AH8160" s="179"/>
      <c r="AI8160" s="179"/>
      <c r="AJ8160" s="179"/>
    </row>
    <row r="8161" spans="2:36" x14ac:dyDescent="0.3">
      <c r="B8161" s="224">
        <v>823800</v>
      </c>
      <c r="C8161" s="209">
        <v>352402</v>
      </c>
      <c r="D8161" s="206">
        <f t="shared" si="836"/>
        <v>0.42777615926195678</v>
      </c>
      <c r="E8161" s="208">
        <f t="shared" si="837"/>
        <v>0.45</v>
      </c>
      <c r="F8161" s="207">
        <v>19382.11</v>
      </c>
      <c r="G8161" s="207">
        <v>28192.16</v>
      </c>
      <c r="H8161" s="207">
        <v>31716.18</v>
      </c>
      <c r="I8161" s="214">
        <f t="shared" si="829"/>
        <v>334096</v>
      </c>
      <c r="J8161" s="211">
        <f t="shared" si="830"/>
        <v>0.40555474629764504</v>
      </c>
      <c r="K8161" s="212">
        <f t="shared" si="831"/>
        <v>0.45</v>
      </c>
      <c r="L8161" s="214">
        <f t="shared" si="832"/>
        <v>18375.28</v>
      </c>
      <c r="M8161" s="213">
        <f t="shared" si="833"/>
        <v>26727.68</v>
      </c>
      <c r="N8161" s="213">
        <f t="shared" si="834"/>
        <v>30068.639999999999</v>
      </c>
      <c r="O8161" s="242">
        <f t="shared" si="835"/>
        <v>0.51529999999977005</v>
      </c>
      <c r="P8161" s="242"/>
      <c r="Q8161" s="179"/>
      <c r="R8161" s="179"/>
      <c r="S8161" s="179"/>
      <c r="T8161" s="179"/>
      <c r="U8161" s="179"/>
      <c r="V8161" s="179"/>
      <c r="W8161" s="179"/>
      <c r="X8161" s="179"/>
      <c r="Y8161" s="179"/>
      <c r="Z8161" s="179"/>
      <c r="AA8161" s="222"/>
      <c r="AB8161" s="222"/>
      <c r="AC8161" s="222"/>
      <c r="AD8161" s="179"/>
      <c r="AE8161" s="179"/>
      <c r="AF8161" s="179"/>
      <c r="AG8161" s="179"/>
      <c r="AH8161" s="179"/>
      <c r="AI8161" s="179"/>
      <c r="AJ8161" s="179"/>
    </row>
    <row r="8162" spans="2:36" x14ac:dyDescent="0.3">
      <c r="B8162" s="224">
        <v>823900</v>
      </c>
      <c r="C8162" s="209">
        <v>352447</v>
      </c>
      <c r="D8162" s="206">
        <f t="shared" si="836"/>
        <v>0.42777885665736132</v>
      </c>
      <c r="E8162" s="208">
        <f t="shared" si="837"/>
        <v>0.45</v>
      </c>
      <c r="F8162" s="207">
        <v>19384.580000000002</v>
      </c>
      <c r="G8162" s="207">
        <v>28195.759999999998</v>
      </c>
      <c r="H8162" s="207">
        <v>31720.23</v>
      </c>
      <c r="I8162" s="214">
        <f t="shared" si="829"/>
        <v>334141</v>
      </c>
      <c r="J8162" s="211">
        <f t="shared" si="830"/>
        <v>0.40556014079378566</v>
      </c>
      <c r="K8162" s="212">
        <f t="shared" si="831"/>
        <v>0.45</v>
      </c>
      <c r="L8162" s="214">
        <f t="shared" si="832"/>
        <v>18377.755000000001</v>
      </c>
      <c r="M8162" s="213">
        <f t="shared" si="833"/>
        <v>26731.279999999999</v>
      </c>
      <c r="N8162" s="213">
        <f t="shared" si="834"/>
        <v>30072.69</v>
      </c>
      <c r="O8162" s="242">
        <f t="shared" si="835"/>
        <v>0.51519999999996802</v>
      </c>
      <c r="P8162" s="242"/>
      <c r="Q8162" s="179"/>
      <c r="R8162" s="179"/>
      <c r="S8162" s="179"/>
      <c r="T8162" s="179"/>
      <c r="U8162" s="179"/>
      <c r="V8162" s="179"/>
      <c r="W8162" s="179"/>
      <c r="X8162" s="179"/>
      <c r="Y8162" s="179"/>
      <c r="Z8162" s="179"/>
      <c r="AA8162" s="222"/>
      <c r="AB8162" s="222"/>
      <c r="AC8162" s="222"/>
      <c r="AD8162" s="179"/>
      <c r="AE8162" s="179"/>
      <c r="AF8162" s="179"/>
      <c r="AG8162" s="179"/>
      <c r="AH8162" s="179"/>
      <c r="AI8162" s="179"/>
      <c r="AJ8162" s="179"/>
    </row>
    <row r="8163" spans="2:36" x14ac:dyDescent="0.3">
      <c r="B8163" s="224">
        <v>824000</v>
      </c>
      <c r="C8163" s="209">
        <v>352492</v>
      </c>
      <c r="D8163" s="206">
        <f t="shared" si="836"/>
        <v>0.42778155339805823</v>
      </c>
      <c r="E8163" s="208">
        <f t="shared" si="837"/>
        <v>0.45</v>
      </c>
      <c r="F8163" s="207">
        <v>19387.060000000001</v>
      </c>
      <c r="G8163" s="207">
        <v>28199.360000000001</v>
      </c>
      <c r="H8163" s="207">
        <v>31724.28</v>
      </c>
      <c r="I8163" s="214">
        <f t="shared" si="829"/>
        <v>334186</v>
      </c>
      <c r="J8163" s="211">
        <f t="shared" si="830"/>
        <v>0.40556553398058254</v>
      </c>
      <c r="K8163" s="212">
        <f t="shared" si="831"/>
        <v>0.45</v>
      </c>
      <c r="L8163" s="214">
        <f t="shared" si="832"/>
        <v>18380.23</v>
      </c>
      <c r="M8163" s="213">
        <f t="shared" si="833"/>
        <v>26734.880000000001</v>
      </c>
      <c r="N8163" s="213">
        <f t="shared" si="834"/>
        <v>30076.739999999998</v>
      </c>
      <c r="O8163" s="242">
        <f t="shared" si="835"/>
        <v>0.51529999999966092</v>
      </c>
      <c r="P8163" s="242"/>
      <c r="Q8163" s="179"/>
      <c r="R8163" s="179"/>
      <c r="S8163" s="179"/>
      <c r="T8163" s="179"/>
      <c r="U8163" s="179"/>
      <c r="V8163" s="179"/>
      <c r="W8163" s="179"/>
      <c r="X8163" s="179"/>
      <c r="Y8163" s="179"/>
      <c r="Z8163" s="179"/>
      <c r="AA8163" s="222"/>
      <c r="AB8163" s="222"/>
      <c r="AC8163" s="222"/>
      <c r="AD8163" s="179"/>
      <c r="AE8163" s="179"/>
      <c r="AF8163" s="179"/>
      <c r="AG8163" s="179"/>
      <c r="AH8163" s="179"/>
      <c r="AI8163" s="179"/>
      <c r="AJ8163" s="179"/>
    </row>
    <row r="8164" spans="2:36" x14ac:dyDescent="0.3">
      <c r="B8164" s="224">
        <v>824100</v>
      </c>
      <c r="C8164" s="209">
        <v>352537</v>
      </c>
      <c r="D8164" s="206">
        <f t="shared" si="836"/>
        <v>0.42778424948428589</v>
      </c>
      <c r="E8164" s="208">
        <f t="shared" si="837"/>
        <v>0.45</v>
      </c>
      <c r="F8164" s="207">
        <v>19389.53</v>
      </c>
      <c r="G8164" s="207">
        <v>28202.959999999999</v>
      </c>
      <c r="H8164" s="207">
        <v>31728.33</v>
      </c>
      <c r="I8164" s="214">
        <f t="shared" si="829"/>
        <v>334231</v>
      </c>
      <c r="J8164" s="211">
        <f t="shared" si="830"/>
        <v>0.40557092585851234</v>
      </c>
      <c r="K8164" s="212">
        <f t="shared" si="831"/>
        <v>0.45</v>
      </c>
      <c r="L8164" s="214">
        <f t="shared" si="832"/>
        <v>18382.705000000002</v>
      </c>
      <c r="M8164" s="213">
        <f t="shared" si="833"/>
        <v>26738.48</v>
      </c>
      <c r="N8164" s="213">
        <f t="shared" si="834"/>
        <v>30080.789999999997</v>
      </c>
      <c r="O8164" s="242">
        <f t="shared" si="835"/>
        <v>0.51520000000044097</v>
      </c>
      <c r="P8164" s="242"/>
      <c r="Q8164" s="179"/>
      <c r="R8164" s="179"/>
      <c r="S8164" s="179"/>
      <c r="T8164" s="179"/>
      <c r="U8164" s="179"/>
      <c r="V8164" s="179"/>
      <c r="W8164" s="179"/>
      <c r="X8164" s="179"/>
      <c r="Y8164" s="179"/>
      <c r="Z8164" s="179"/>
      <c r="AA8164" s="222"/>
      <c r="AB8164" s="222"/>
      <c r="AC8164" s="222"/>
      <c r="AD8164" s="179"/>
      <c r="AE8164" s="179"/>
      <c r="AF8164" s="179"/>
      <c r="AG8164" s="179"/>
      <c r="AH8164" s="179"/>
      <c r="AI8164" s="179"/>
      <c r="AJ8164" s="179"/>
    </row>
    <row r="8165" spans="2:36" x14ac:dyDescent="0.3">
      <c r="B8165" s="224">
        <v>824200</v>
      </c>
      <c r="C8165" s="209">
        <v>352582</v>
      </c>
      <c r="D8165" s="206">
        <f t="shared" si="836"/>
        <v>0.42778694491628244</v>
      </c>
      <c r="E8165" s="208">
        <f t="shared" si="837"/>
        <v>0.45</v>
      </c>
      <c r="F8165" s="207">
        <v>19392.009999999998</v>
      </c>
      <c r="G8165" s="207">
        <v>28206.560000000001</v>
      </c>
      <c r="H8165" s="207">
        <v>31732.38</v>
      </c>
      <c r="I8165" s="214">
        <f t="shared" si="829"/>
        <v>334276</v>
      </c>
      <c r="J8165" s="211">
        <f t="shared" si="830"/>
        <v>0.40557631642805142</v>
      </c>
      <c r="K8165" s="212">
        <f t="shared" si="831"/>
        <v>0.45</v>
      </c>
      <c r="L8165" s="214">
        <f t="shared" si="832"/>
        <v>18385.18</v>
      </c>
      <c r="M8165" s="213">
        <f t="shared" si="833"/>
        <v>26742.080000000002</v>
      </c>
      <c r="N8165" s="213">
        <f t="shared" si="834"/>
        <v>30084.84</v>
      </c>
      <c r="O8165" s="242">
        <f t="shared" si="835"/>
        <v>0.51530000000013387</v>
      </c>
      <c r="P8165" s="242"/>
      <c r="Q8165" s="179"/>
      <c r="R8165" s="179"/>
      <c r="S8165" s="179"/>
      <c r="T8165" s="179"/>
      <c r="U8165" s="179"/>
      <c r="V8165" s="179"/>
      <c r="W8165" s="179"/>
      <c r="X8165" s="179"/>
      <c r="Y8165" s="179"/>
      <c r="Z8165" s="179"/>
      <c r="AA8165" s="222"/>
      <c r="AB8165" s="222"/>
      <c r="AC8165" s="222"/>
      <c r="AD8165" s="179"/>
      <c r="AE8165" s="179"/>
      <c r="AF8165" s="179"/>
      <c r="AG8165" s="179"/>
      <c r="AH8165" s="179"/>
      <c r="AI8165" s="179"/>
      <c r="AJ8165" s="179"/>
    </row>
    <row r="8166" spans="2:36" x14ac:dyDescent="0.3">
      <c r="B8166" s="224">
        <v>824300</v>
      </c>
      <c r="C8166" s="209">
        <v>352627</v>
      </c>
      <c r="D8166" s="206">
        <f t="shared" si="836"/>
        <v>0.42778963969428607</v>
      </c>
      <c r="E8166" s="208">
        <f t="shared" si="837"/>
        <v>0.45</v>
      </c>
      <c r="F8166" s="207">
        <v>19394.48</v>
      </c>
      <c r="G8166" s="207">
        <v>28210.16</v>
      </c>
      <c r="H8166" s="207">
        <v>31736.43</v>
      </c>
      <c r="I8166" s="214">
        <f t="shared" si="829"/>
        <v>334321</v>
      </c>
      <c r="J8166" s="211">
        <f t="shared" si="830"/>
        <v>0.40558170568967611</v>
      </c>
      <c r="K8166" s="212">
        <f t="shared" si="831"/>
        <v>0.45</v>
      </c>
      <c r="L8166" s="214">
        <f t="shared" si="832"/>
        <v>18387.654999999999</v>
      </c>
      <c r="M8166" s="213">
        <f t="shared" si="833"/>
        <v>26745.68</v>
      </c>
      <c r="N8166" s="213">
        <f t="shared" si="834"/>
        <v>30088.89</v>
      </c>
      <c r="O8166" s="242">
        <f t="shared" si="835"/>
        <v>0.51519999999974975</v>
      </c>
      <c r="P8166" s="242"/>
      <c r="Q8166" s="179"/>
      <c r="R8166" s="179"/>
      <c r="S8166" s="179"/>
      <c r="T8166" s="179"/>
      <c r="U8166" s="179"/>
      <c r="V8166" s="179"/>
      <c r="W8166" s="179"/>
      <c r="X8166" s="179"/>
      <c r="Y8166" s="179"/>
      <c r="Z8166" s="179"/>
      <c r="AA8166" s="222"/>
      <c r="AB8166" s="222"/>
      <c r="AC8166" s="222"/>
      <c r="AD8166" s="179"/>
      <c r="AE8166" s="179"/>
      <c r="AF8166" s="179"/>
      <c r="AG8166" s="179"/>
      <c r="AH8166" s="179"/>
      <c r="AI8166" s="179"/>
      <c r="AJ8166" s="179"/>
    </row>
    <row r="8167" spans="2:36" x14ac:dyDescent="0.3">
      <c r="B8167" s="224">
        <v>824400</v>
      </c>
      <c r="C8167" s="209">
        <v>352672</v>
      </c>
      <c r="D8167" s="206">
        <f t="shared" si="836"/>
        <v>0.42779233381853471</v>
      </c>
      <c r="E8167" s="208">
        <f t="shared" si="837"/>
        <v>0.45</v>
      </c>
      <c r="F8167" s="207">
        <v>19396.96</v>
      </c>
      <c r="G8167" s="207">
        <v>28213.759999999998</v>
      </c>
      <c r="H8167" s="207">
        <v>31740.48</v>
      </c>
      <c r="I8167" s="214">
        <f t="shared" si="829"/>
        <v>334366</v>
      </c>
      <c r="J8167" s="211">
        <f t="shared" si="830"/>
        <v>0.4055870936438622</v>
      </c>
      <c r="K8167" s="212">
        <f t="shared" si="831"/>
        <v>0.45</v>
      </c>
      <c r="L8167" s="214">
        <f t="shared" si="832"/>
        <v>18390.13</v>
      </c>
      <c r="M8167" s="213">
        <f t="shared" si="833"/>
        <v>26749.279999999999</v>
      </c>
      <c r="N8167" s="213">
        <f t="shared" si="834"/>
        <v>30092.94</v>
      </c>
      <c r="O8167" s="242">
        <f t="shared" si="835"/>
        <v>0.51530000000002474</v>
      </c>
      <c r="P8167" s="242"/>
      <c r="Q8167" s="179"/>
      <c r="R8167" s="179"/>
      <c r="S8167" s="179"/>
      <c r="T8167" s="179"/>
      <c r="U8167" s="179"/>
      <c r="V8167" s="179"/>
      <c r="W8167" s="179"/>
      <c r="X8167" s="179"/>
      <c r="Y8167" s="179"/>
      <c r="Z8167" s="179"/>
      <c r="AA8167" s="222"/>
      <c r="AB8167" s="222"/>
      <c r="AC8167" s="222"/>
      <c r="AD8167" s="179"/>
      <c r="AE8167" s="179"/>
      <c r="AF8167" s="179"/>
      <c r="AG8167" s="179"/>
      <c r="AH8167" s="179"/>
      <c r="AI8167" s="179"/>
      <c r="AJ8167" s="179"/>
    </row>
    <row r="8168" spans="2:36" x14ac:dyDescent="0.3">
      <c r="B8168" s="224">
        <v>824500</v>
      </c>
      <c r="C8168" s="209">
        <v>352717</v>
      </c>
      <c r="D8168" s="206">
        <f t="shared" si="836"/>
        <v>0.42779502728926622</v>
      </c>
      <c r="E8168" s="208">
        <f t="shared" si="837"/>
        <v>0.45</v>
      </c>
      <c r="F8168" s="207">
        <v>19399.43</v>
      </c>
      <c r="G8168" s="207">
        <v>28217.360000000001</v>
      </c>
      <c r="H8168" s="207">
        <v>31744.53</v>
      </c>
      <c r="I8168" s="214">
        <f t="shared" si="829"/>
        <v>334411</v>
      </c>
      <c r="J8168" s="211">
        <f t="shared" si="830"/>
        <v>0.40559248029108552</v>
      </c>
      <c r="K8168" s="212">
        <f t="shared" si="831"/>
        <v>0.45</v>
      </c>
      <c r="L8168" s="214">
        <f t="shared" si="832"/>
        <v>18392.605</v>
      </c>
      <c r="M8168" s="213">
        <f t="shared" si="833"/>
        <v>26752.880000000001</v>
      </c>
      <c r="N8168" s="213">
        <f t="shared" si="834"/>
        <v>30096.989999999998</v>
      </c>
      <c r="O8168" s="242">
        <f t="shared" si="835"/>
        <v>0.51519999999964061</v>
      </c>
      <c r="P8168" s="242"/>
      <c r="Q8168" s="179"/>
      <c r="R8168" s="179"/>
      <c r="S8168" s="179"/>
      <c r="T8168" s="179"/>
      <c r="U8168" s="179"/>
      <c r="V8168" s="179"/>
      <c r="W8168" s="179"/>
      <c r="X8168" s="179"/>
      <c r="Y8168" s="179"/>
      <c r="Z8168" s="179"/>
      <c r="AA8168" s="222"/>
      <c r="AB8168" s="222"/>
      <c r="AC8168" s="222"/>
      <c r="AD8168" s="179"/>
      <c r="AE8168" s="179"/>
      <c r="AF8168" s="179"/>
      <c r="AG8168" s="179"/>
      <c r="AH8168" s="179"/>
      <c r="AI8168" s="179"/>
      <c r="AJ8168" s="179"/>
    </row>
    <row r="8169" spans="2:36" x14ac:dyDescent="0.3">
      <c r="B8169" s="224">
        <v>824600</v>
      </c>
      <c r="C8169" s="209">
        <v>352762</v>
      </c>
      <c r="D8169" s="206">
        <f t="shared" si="836"/>
        <v>0.4277977201067184</v>
      </c>
      <c r="E8169" s="208">
        <f t="shared" si="837"/>
        <v>0.45</v>
      </c>
      <c r="F8169" s="207">
        <v>19401.91</v>
      </c>
      <c r="G8169" s="207">
        <v>28220.959999999999</v>
      </c>
      <c r="H8169" s="207">
        <v>31748.58</v>
      </c>
      <c r="I8169" s="214">
        <f t="shared" ref="I8169:I8232" si="838">I8168+45</f>
        <v>334456</v>
      </c>
      <c r="J8169" s="211">
        <f t="shared" si="830"/>
        <v>0.40559786563182149</v>
      </c>
      <c r="K8169" s="212">
        <f t="shared" si="831"/>
        <v>0.45</v>
      </c>
      <c r="L8169" s="214">
        <f t="shared" si="832"/>
        <v>18395.080000000002</v>
      </c>
      <c r="M8169" s="213">
        <f t="shared" si="833"/>
        <v>26756.48</v>
      </c>
      <c r="N8169" s="213">
        <f t="shared" si="834"/>
        <v>30101.039999999997</v>
      </c>
      <c r="O8169" s="242">
        <f t="shared" si="835"/>
        <v>0.5152999999999156</v>
      </c>
      <c r="P8169" s="242"/>
      <c r="Q8169" s="179"/>
      <c r="R8169" s="179"/>
      <c r="S8169" s="179"/>
      <c r="T8169" s="179"/>
      <c r="U8169" s="179"/>
      <c r="V8169" s="179"/>
      <c r="W8169" s="179"/>
      <c r="X8169" s="179"/>
      <c r="Y8169" s="179"/>
      <c r="Z8169" s="179"/>
      <c r="AA8169" s="222"/>
      <c r="AB8169" s="222"/>
      <c r="AC8169" s="222"/>
      <c r="AD8169" s="179"/>
      <c r="AE8169" s="179"/>
      <c r="AF8169" s="179"/>
      <c r="AG8169" s="179"/>
      <c r="AH8169" s="179"/>
      <c r="AI8169" s="179"/>
      <c r="AJ8169" s="179"/>
    </row>
    <row r="8170" spans="2:36" x14ac:dyDescent="0.3">
      <c r="B8170" s="224">
        <v>824700</v>
      </c>
      <c r="C8170" s="209">
        <v>352807</v>
      </c>
      <c r="D8170" s="206">
        <f t="shared" si="836"/>
        <v>0.42780041227112892</v>
      </c>
      <c r="E8170" s="208">
        <f t="shared" si="837"/>
        <v>0.45</v>
      </c>
      <c r="F8170" s="207">
        <v>19404.38</v>
      </c>
      <c r="G8170" s="207">
        <v>28224.560000000001</v>
      </c>
      <c r="H8170" s="207">
        <v>31752.63</v>
      </c>
      <c r="I8170" s="214">
        <f t="shared" si="838"/>
        <v>334501</v>
      </c>
      <c r="J8170" s="211">
        <f t="shared" si="830"/>
        <v>0.40560324966654543</v>
      </c>
      <c r="K8170" s="212">
        <f t="shared" si="831"/>
        <v>0.45</v>
      </c>
      <c r="L8170" s="214">
        <f t="shared" si="832"/>
        <v>18397.555</v>
      </c>
      <c r="M8170" s="213">
        <f t="shared" si="833"/>
        <v>26760.080000000002</v>
      </c>
      <c r="N8170" s="213">
        <f t="shared" si="834"/>
        <v>30105.09</v>
      </c>
      <c r="O8170" s="242">
        <f t="shared" si="835"/>
        <v>0.51520000000007715</v>
      </c>
      <c r="P8170" s="242"/>
      <c r="Q8170" s="179"/>
      <c r="R8170" s="179"/>
      <c r="S8170" s="179"/>
      <c r="T8170" s="179"/>
      <c r="U8170" s="179"/>
      <c r="V8170" s="179"/>
      <c r="W8170" s="179"/>
      <c r="X8170" s="179"/>
      <c r="Y8170" s="179"/>
      <c r="Z8170" s="179"/>
      <c r="AA8170" s="222"/>
      <c r="AB8170" s="222"/>
      <c r="AC8170" s="222"/>
      <c r="AD8170" s="179"/>
      <c r="AE8170" s="179"/>
      <c r="AF8170" s="179"/>
      <c r="AG8170" s="179"/>
      <c r="AH8170" s="179"/>
      <c r="AI8170" s="179"/>
      <c r="AJ8170" s="179"/>
    </row>
    <row r="8171" spans="2:36" x14ac:dyDescent="0.3">
      <c r="B8171" s="224">
        <v>824800</v>
      </c>
      <c r="C8171" s="209">
        <v>352852</v>
      </c>
      <c r="D8171" s="206">
        <f t="shared" si="836"/>
        <v>0.42780310378273523</v>
      </c>
      <c r="E8171" s="208">
        <f t="shared" si="837"/>
        <v>0.45</v>
      </c>
      <c r="F8171" s="207">
        <v>19406.86</v>
      </c>
      <c r="G8171" s="207">
        <v>28228.16</v>
      </c>
      <c r="H8171" s="207">
        <v>31756.68</v>
      </c>
      <c r="I8171" s="214">
        <f t="shared" si="838"/>
        <v>334546</v>
      </c>
      <c r="J8171" s="211">
        <f t="shared" si="830"/>
        <v>0.4056086323957323</v>
      </c>
      <c r="K8171" s="212">
        <f t="shared" si="831"/>
        <v>0.45</v>
      </c>
      <c r="L8171" s="214">
        <f t="shared" si="832"/>
        <v>18400.03</v>
      </c>
      <c r="M8171" s="213">
        <f t="shared" si="833"/>
        <v>26763.68</v>
      </c>
      <c r="N8171" s="213">
        <f t="shared" si="834"/>
        <v>30109.14</v>
      </c>
      <c r="O8171" s="242">
        <f t="shared" si="835"/>
        <v>0.51529999999977005</v>
      </c>
      <c r="P8171" s="242"/>
      <c r="Q8171" s="179"/>
      <c r="R8171" s="179"/>
      <c r="S8171" s="179"/>
      <c r="T8171" s="179"/>
      <c r="U8171" s="179"/>
      <c r="V8171" s="179"/>
      <c r="W8171" s="179"/>
      <c r="X8171" s="179"/>
      <c r="Y8171" s="179"/>
      <c r="Z8171" s="179"/>
      <c r="AA8171" s="222"/>
      <c r="AB8171" s="222"/>
      <c r="AC8171" s="222"/>
      <c r="AD8171" s="179"/>
      <c r="AE8171" s="179"/>
      <c r="AF8171" s="179"/>
      <c r="AG8171" s="179"/>
      <c r="AH8171" s="179"/>
      <c r="AI8171" s="179"/>
      <c r="AJ8171" s="179"/>
    </row>
    <row r="8172" spans="2:36" x14ac:dyDescent="0.3">
      <c r="B8172" s="224">
        <v>824900</v>
      </c>
      <c r="C8172" s="209">
        <v>352897</v>
      </c>
      <c r="D8172" s="206">
        <f t="shared" si="836"/>
        <v>0.42780579464177476</v>
      </c>
      <c r="E8172" s="208">
        <f t="shared" si="837"/>
        <v>0.45</v>
      </c>
      <c r="F8172" s="207">
        <v>19409.330000000002</v>
      </c>
      <c r="G8172" s="207">
        <v>28231.759999999998</v>
      </c>
      <c r="H8172" s="207">
        <v>31760.73</v>
      </c>
      <c r="I8172" s="214">
        <f t="shared" si="838"/>
        <v>334591</v>
      </c>
      <c r="J8172" s="211">
        <f t="shared" si="830"/>
        <v>0.40561401381985696</v>
      </c>
      <c r="K8172" s="212">
        <f t="shared" si="831"/>
        <v>0.45</v>
      </c>
      <c r="L8172" s="214">
        <f t="shared" si="832"/>
        <v>18402.505000000001</v>
      </c>
      <c r="M8172" s="213">
        <f t="shared" si="833"/>
        <v>26767.279999999999</v>
      </c>
      <c r="N8172" s="213">
        <f t="shared" si="834"/>
        <v>30113.19</v>
      </c>
      <c r="O8172" s="242">
        <f t="shared" si="835"/>
        <v>0.51519999999996802</v>
      </c>
      <c r="P8172" s="242"/>
      <c r="Q8172" s="179"/>
      <c r="R8172" s="179"/>
      <c r="S8172" s="179"/>
      <c r="T8172" s="179"/>
      <c r="U8172" s="179"/>
      <c r="V8172" s="179"/>
      <c r="W8172" s="179"/>
      <c r="X8172" s="179"/>
      <c r="Y8172" s="179"/>
      <c r="Z8172" s="179"/>
      <c r="AA8172" s="222"/>
      <c r="AB8172" s="222"/>
      <c r="AC8172" s="222"/>
      <c r="AD8172" s="179"/>
      <c r="AE8172" s="179"/>
      <c r="AF8172" s="179"/>
      <c r="AG8172" s="179"/>
      <c r="AH8172" s="179"/>
      <c r="AI8172" s="179"/>
      <c r="AJ8172" s="179"/>
    </row>
    <row r="8173" spans="2:36" x14ac:dyDescent="0.3">
      <c r="B8173" s="224">
        <v>825000</v>
      </c>
      <c r="C8173" s="209">
        <v>352942</v>
      </c>
      <c r="D8173" s="206">
        <f t="shared" si="836"/>
        <v>0.42780848484848483</v>
      </c>
      <c r="E8173" s="208">
        <f t="shared" si="837"/>
        <v>0.45</v>
      </c>
      <c r="F8173" s="207">
        <v>19411.810000000001</v>
      </c>
      <c r="G8173" s="207">
        <v>28235.360000000001</v>
      </c>
      <c r="H8173" s="207">
        <v>31764.78</v>
      </c>
      <c r="I8173" s="214">
        <f t="shared" si="838"/>
        <v>334636</v>
      </c>
      <c r="J8173" s="211">
        <f t="shared" si="830"/>
        <v>0.40561939393939395</v>
      </c>
      <c r="K8173" s="212">
        <f t="shared" si="831"/>
        <v>0.45</v>
      </c>
      <c r="L8173" s="214">
        <f t="shared" si="832"/>
        <v>18404.98</v>
      </c>
      <c r="M8173" s="213">
        <f t="shared" si="833"/>
        <v>26770.880000000001</v>
      </c>
      <c r="N8173" s="213">
        <f t="shared" si="834"/>
        <v>30117.239999999998</v>
      </c>
      <c r="O8173" s="242">
        <f t="shared" si="835"/>
        <v>0.51529999999966092</v>
      </c>
      <c r="P8173" s="242"/>
      <c r="Q8173" s="179"/>
      <c r="R8173" s="179"/>
      <c r="S8173" s="179"/>
      <c r="T8173" s="179"/>
      <c r="U8173" s="179"/>
      <c r="V8173" s="179"/>
      <c r="W8173" s="179"/>
      <c r="X8173" s="179"/>
      <c r="Y8173" s="179"/>
      <c r="Z8173" s="179"/>
      <c r="AA8173" s="222"/>
      <c r="AB8173" s="222"/>
      <c r="AC8173" s="222"/>
      <c r="AD8173" s="179"/>
      <c r="AE8173" s="179"/>
      <c r="AF8173" s="179"/>
      <c r="AG8173" s="179"/>
      <c r="AH8173" s="179"/>
      <c r="AI8173" s="179"/>
      <c r="AJ8173" s="179"/>
    </row>
    <row r="8174" spans="2:36" x14ac:dyDescent="0.3">
      <c r="B8174" s="224">
        <v>825100</v>
      </c>
      <c r="C8174" s="209">
        <v>352987</v>
      </c>
      <c r="D8174" s="206">
        <f t="shared" si="836"/>
        <v>0.42781117440310268</v>
      </c>
      <c r="E8174" s="208">
        <f t="shared" si="837"/>
        <v>0.45</v>
      </c>
      <c r="F8174" s="207">
        <v>19414.28</v>
      </c>
      <c r="G8174" s="207">
        <v>28238.959999999999</v>
      </c>
      <c r="H8174" s="207">
        <v>31768.83</v>
      </c>
      <c r="I8174" s="214">
        <f t="shared" si="838"/>
        <v>334681</v>
      </c>
      <c r="J8174" s="211">
        <f t="shared" si="830"/>
        <v>0.40562477275481762</v>
      </c>
      <c r="K8174" s="212">
        <f t="shared" si="831"/>
        <v>0.45</v>
      </c>
      <c r="L8174" s="214">
        <f t="shared" si="832"/>
        <v>18407.455000000002</v>
      </c>
      <c r="M8174" s="213">
        <f t="shared" si="833"/>
        <v>26774.48</v>
      </c>
      <c r="N8174" s="213">
        <f t="shared" si="834"/>
        <v>30121.289999999997</v>
      </c>
      <c r="O8174" s="242">
        <f t="shared" si="835"/>
        <v>0.51520000000044097</v>
      </c>
      <c r="P8174" s="242"/>
      <c r="Q8174" s="179"/>
      <c r="R8174" s="179"/>
      <c r="S8174" s="179"/>
      <c r="T8174" s="179"/>
      <c r="U8174" s="179"/>
      <c r="V8174" s="179"/>
      <c r="W8174" s="179"/>
      <c r="X8174" s="179"/>
      <c r="Y8174" s="179"/>
      <c r="Z8174" s="179"/>
      <c r="AA8174" s="222"/>
      <c r="AB8174" s="222"/>
      <c r="AC8174" s="222"/>
      <c r="AD8174" s="179"/>
      <c r="AE8174" s="179"/>
      <c r="AF8174" s="179"/>
      <c r="AG8174" s="179"/>
      <c r="AH8174" s="179"/>
      <c r="AI8174" s="179"/>
      <c r="AJ8174" s="179"/>
    </row>
    <row r="8175" spans="2:36" x14ac:dyDescent="0.3">
      <c r="B8175" s="224">
        <v>825200</v>
      </c>
      <c r="C8175" s="209">
        <v>353032</v>
      </c>
      <c r="D8175" s="206">
        <f t="shared" si="836"/>
        <v>0.42781386330586524</v>
      </c>
      <c r="E8175" s="208">
        <f t="shared" si="837"/>
        <v>0.45</v>
      </c>
      <c r="F8175" s="207">
        <v>19416.759999999998</v>
      </c>
      <c r="G8175" s="207">
        <v>28242.560000000001</v>
      </c>
      <c r="H8175" s="207">
        <v>31772.880000000001</v>
      </c>
      <c r="I8175" s="214">
        <f t="shared" si="838"/>
        <v>334726</v>
      </c>
      <c r="J8175" s="211">
        <f t="shared" si="830"/>
        <v>0.40563015026660204</v>
      </c>
      <c r="K8175" s="212">
        <f t="shared" si="831"/>
        <v>0.45</v>
      </c>
      <c r="L8175" s="214">
        <f t="shared" si="832"/>
        <v>18409.93</v>
      </c>
      <c r="M8175" s="213">
        <f t="shared" si="833"/>
        <v>26778.080000000002</v>
      </c>
      <c r="N8175" s="213">
        <f t="shared" si="834"/>
        <v>30125.34</v>
      </c>
      <c r="O8175" s="242">
        <f t="shared" si="835"/>
        <v>0.51530000000013387</v>
      </c>
      <c r="P8175" s="242"/>
      <c r="Q8175" s="179"/>
      <c r="R8175" s="179"/>
      <c r="S8175" s="179"/>
      <c r="T8175" s="179"/>
      <c r="U8175" s="179"/>
      <c r="V8175" s="179"/>
      <c r="W8175" s="179"/>
      <c r="X8175" s="179"/>
      <c r="Y8175" s="179"/>
      <c r="Z8175" s="179"/>
      <c r="AA8175" s="222"/>
      <c r="AB8175" s="222"/>
      <c r="AC8175" s="222"/>
      <c r="AD8175" s="179"/>
      <c r="AE8175" s="179"/>
      <c r="AF8175" s="179"/>
      <c r="AG8175" s="179"/>
      <c r="AH8175" s="179"/>
      <c r="AI8175" s="179"/>
      <c r="AJ8175" s="179"/>
    </row>
    <row r="8176" spans="2:36" x14ac:dyDescent="0.3">
      <c r="B8176" s="224">
        <v>825300</v>
      </c>
      <c r="C8176" s="209">
        <v>353077</v>
      </c>
      <c r="D8176" s="206">
        <f t="shared" si="836"/>
        <v>0.42781655155700959</v>
      </c>
      <c r="E8176" s="208">
        <f t="shared" si="837"/>
        <v>0.45</v>
      </c>
      <c r="F8176" s="207">
        <v>19419.23</v>
      </c>
      <c r="G8176" s="207">
        <v>28246.16</v>
      </c>
      <c r="H8176" s="207">
        <v>31776.93</v>
      </c>
      <c r="I8176" s="214">
        <f t="shared" si="838"/>
        <v>334771</v>
      </c>
      <c r="J8176" s="211">
        <f t="shared" si="830"/>
        <v>0.40563552647522111</v>
      </c>
      <c r="K8176" s="212">
        <f t="shared" si="831"/>
        <v>0.45</v>
      </c>
      <c r="L8176" s="214">
        <f t="shared" si="832"/>
        <v>18412.404999999999</v>
      </c>
      <c r="M8176" s="213">
        <f t="shared" si="833"/>
        <v>26781.68</v>
      </c>
      <c r="N8176" s="213">
        <f t="shared" si="834"/>
        <v>30129.39</v>
      </c>
      <c r="O8176" s="242">
        <f t="shared" si="835"/>
        <v>0.51519999999974975</v>
      </c>
      <c r="P8176" s="242"/>
      <c r="Q8176" s="179"/>
      <c r="R8176" s="179"/>
      <c r="S8176" s="179"/>
      <c r="T8176" s="179"/>
      <c r="U8176" s="179"/>
      <c r="V8176" s="179"/>
      <c r="W8176" s="179"/>
      <c r="X8176" s="179"/>
      <c r="Y8176" s="179"/>
      <c r="Z8176" s="179"/>
      <c r="AA8176" s="222"/>
      <c r="AB8176" s="222"/>
      <c r="AC8176" s="222"/>
      <c r="AD8176" s="179"/>
      <c r="AE8176" s="179"/>
      <c r="AF8176" s="179"/>
      <c r="AG8176" s="179"/>
      <c r="AH8176" s="179"/>
      <c r="AI8176" s="179"/>
      <c r="AJ8176" s="179"/>
    </row>
    <row r="8177" spans="2:36" x14ac:dyDescent="0.3">
      <c r="B8177" s="224">
        <v>825400</v>
      </c>
      <c r="C8177" s="209">
        <v>353122</v>
      </c>
      <c r="D8177" s="206">
        <f t="shared" si="836"/>
        <v>0.42781923915677245</v>
      </c>
      <c r="E8177" s="208">
        <f t="shared" si="837"/>
        <v>0.45</v>
      </c>
      <c r="F8177" s="207">
        <v>19421.71</v>
      </c>
      <c r="G8177" s="207">
        <v>28249.759999999998</v>
      </c>
      <c r="H8177" s="207">
        <v>31780.98</v>
      </c>
      <c r="I8177" s="214">
        <f t="shared" si="838"/>
        <v>334816</v>
      </c>
      <c r="J8177" s="211">
        <f t="shared" si="830"/>
        <v>0.40564090138114856</v>
      </c>
      <c r="K8177" s="212">
        <f t="shared" si="831"/>
        <v>0.45</v>
      </c>
      <c r="L8177" s="214">
        <f t="shared" si="832"/>
        <v>18414.88</v>
      </c>
      <c r="M8177" s="213">
        <f t="shared" si="833"/>
        <v>26785.279999999999</v>
      </c>
      <c r="N8177" s="213">
        <f t="shared" si="834"/>
        <v>30133.439999999999</v>
      </c>
      <c r="O8177" s="242">
        <f t="shared" si="835"/>
        <v>0.51530000000002474</v>
      </c>
      <c r="P8177" s="242"/>
      <c r="Q8177" s="179"/>
      <c r="R8177" s="179"/>
      <c r="S8177" s="179"/>
      <c r="T8177" s="179"/>
      <c r="U8177" s="179"/>
      <c r="V8177" s="179"/>
      <c r="W8177" s="179"/>
      <c r="X8177" s="179"/>
      <c r="Y8177" s="179"/>
      <c r="Z8177" s="179"/>
      <c r="AA8177" s="222"/>
      <c r="AB8177" s="222"/>
      <c r="AC8177" s="222"/>
      <c r="AD8177" s="179"/>
      <c r="AE8177" s="179"/>
      <c r="AF8177" s="179"/>
      <c r="AG8177" s="179"/>
      <c r="AH8177" s="179"/>
      <c r="AI8177" s="179"/>
      <c r="AJ8177" s="179"/>
    </row>
    <row r="8178" spans="2:36" x14ac:dyDescent="0.3">
      <c r="B8178" s="224">
        <v>825500</v>
      </c>
      <c r="C8178" s="209">
        <v>353167</v>
      </c>
      <c r="D8178" s="206">
        <f t="shared" si="836"/>
        <v>0.42782192610539066</v>
      </c>
      <c r="E8178" s="208">
        <f t="shared" si="837"/>
        <v>0.45</v>
      </c>
      <c r="F8178" s="207">
        <v>19424.18</v>
      </c>
      <c r="G8178" s="207">
        <v>28253.360000000001</v>
      </c>
      <c r="H8178" s="207">
        <v>31785.03</v>
      </c>
      <c r="I8178" s="214">
        <f t="shared" si="838"/>
        <v>334861</v>
      </c>
      <c r="J8178" s="211">
        <f t="shared" si="830"/>
        <v>0.40564627498485767</v>
      </c>
      <c r="K8178" s="212">
        <f t="shared" si="831"/>
        <v>0.45</v>
      </c>
      <c r="L8178" s="214">
        <f t="shared" si="832"/>
        <v>18417.355</v>
      </c>
      <c r="M8178" s="213">
        <f t="shared" si="833"/>
        <v>26788.880000000001</v>
      </c>
      <c r="N8178" s="213">
        <f t="shared" si="834"/>
        <v>30137.489999999998</v>
      </c>
      <c r="O8178" s="242">
        <f t="shared" si="835"/>
        <v>0.51519999999964061</v>
      </c>
      <c r="P8178" s="242"/>
      <c r="Q8178" s="179"/>
      <c r="R8178" s="179"/>
      <c r="S8178" s="179"/>
      <c r="T8178" s="179"/>
      <c r="U8178" s="179"/>
      <c r="V8178" s="179"/>
      <c r="W8178" s="179"/>
      <c r="X8178" s="179"/>
      <c r="Y8178" s="179"/>
      <c r="Z8178" s="179"/>
      <c r="AA8178" s="222"/>
      <c r="AB8178" s="222"/>
      <c r="AC8178" s="222"/>
      <c r="AD8178" s="179"/>
      <c r="AE8178" s="179"/>
      <c r="AF8178" s="179"/>
      <c r="AG8178" s="179"/>
      <c r="AH8178" s="179"/>
      <c r="AI8178" s="179"/>
      <c r="AJ8178" s="179"/>
    </row>
    <row r="8179" spans="2:36" x14ac:dyDescent="0.3">
      <c r="B8179" s="224">
        <v>825600</v>
      </c>
      <c r="C8179" s="209">
        <v>353212</v>
      </c>
      <c r="D8179" s="206">
        <f t="shared" si="836"/>
        <v>0.42782461240310077</v>
      </c>
      <c r="E8179" s="208">
        <f t="shared" si="837"/>
        <v>0.45</v>
      </c>
      <c r="F8179" s="207">
        <v>19426.66</v>
      </c>
      <c r="G8179" s="207">
        <v>28256.959999999999</v>
      </c>
      <c r="H8179" s="207">
        <v>31789.08</v>
      </c>
      <c r="I8179" s="214">
        <f t="shared" si="838"/>
        <v>334906</v>
      </c>
      <c r="J8179" s="211">
        <f t="shared" si="830"/>
        <v>0.40565164728682168</v>
      </c>
      <c r="K8179" s="212">
        <f t="shared" si="831"/>
        <v>0.45</v>
      </c>
      <c r="L8179" s="214">
        <f t="shared" si="832"/>
        <v>18419.830000000002</v>
      </c>
      <c r="M8179" s="213">
        <f t="shared" si="833"/>
        <v>26792.48</v>
      </c>
      <c r="N8179" s="213">
        <f t="shared" si="834"/>
        <v>30141.539999999997</v>
      </c>
      <c r="O8179" s="242">
        <f t="shared" si="835"/>
        <v>0.5152999999999156</v>
      </c>
      <c r="P8179" s="242"/>
      <c r="Q8179" s="179"/>
      <c r="R8179" s="179"/>
      <c r="S8179" s="179"/>
      <c r="T8179" s="179"/>
      <c r="U8179" s="179"/>
      <c r="V8179" s="179"/>
      <c r="W8179" s="179"/>
      <c r="X8179" s="179"/>
      <c r="Y8179" s="179"/>
      <c r="Z8179" s="179"/>
      <c r="AA8179" s="222"/>
      <c r="AB8179" s="222"/>
      <c r="AC8179" s="222"/>
      <c r="AD8179" s="179"/>
      <c r="AE8179" s="179"/>
      <c r="AF8179" s="179"/>
      <c r="AG8179" s="179"/>
      <c r="AH8179" s="179"/>
      <c r="AI8179" s="179"/>
      <c r="AJ8179" s="179"/>
    </row>
    <row r="8180" spans="2:36" x14ac:dyDescent="0.3">
      <c r="B8180" s="224">
        <v>825700</v>
      </c>
      <c r="C8180" s="209">
        <v>353257</v>
      </c>
      <c r="D8180" s="206">
        <f t="shared" si="836"/>
        <v>0.42782729805013925</v>
      </c>
      <c r="E8180" s="208">
        <f t="shared" si="837"/>
        <v>0.45</v>
      </c>
      <c r="F8180" s="207">
        <v>19429.13</v>
      </c>
      <c r="G8180" s="207">
        <v>28260.560000000001</v>
      </c>
      <c r="H8180" s="207">
        <v>31793.13</v>
      </c>
      <c r="I8180" s="214">
        <f t="shared" si="838"/>
        <v>334951</v>
      </c>
      <c r="J8180" s="211">
        <f t="shared" si="830"/>
        <v>0.4056570182875136</v>
      </c>
      <c r="K8180" s="212">
        <f t="shared" si="831"/>
        <v>0.45</v>
      </c>
      <c r="L8180" s="214">
        <f t="shared" si="832"/>
        <v>18422.305</v>
      </c>
      <c r="M8180" s="213">
        <f t="shared" si="833"/>
        <v>26796.080000000002</v>
      </c>
      <c r="N8180" s="213">
        <f t="shared" si="834"/>
        <v>30145.59</v>
      </c>
      <c r="O8180" s="242">
        <f t="shared" si="835"/>
        <v>0.51520000000007715</v>
      </c>
      <c r="P8180" s="242"/>
      <c r="Q8180" s="179"/>
      <c r="R8180" s="179"/>
      <c r="S8180" s="179"/>
      <c r="T8180" s="179"/>
      <c r="U8180" s="179"/>
      <c r="V8180" s="179"/>
      <c r="W8180" s="179"/>
      <c r="X8180" s="179"/>
      <c r="Y8180" s="179"/>
      <c r="Z8180" s="179"/>
      <c r="AA8180" s="222"/>
      <c r="AB8180" s="222"/>
      <c r="AC8180" s="222"/>
      <c r="AD8180" s="179"/>
      <c r="AE8180" s="179"/>
      <c r="AF8180" s="179"/>
      <c r="AG8180" s="179"/>
      <c r="AH8180" s="179"/>
      <c r="AI8180" s="179"/>
      <c r="AJ8180" s="179"/>
    </row>
    <row r="8181" spans="2:36" x14ac:dyDescent="0.3">
      <c r="B8181" s="224">
        <v>825800</v>
      </c>
      <c r="C8181" s="209">
        <v>353302</v>
      </c>
      <c r="D8181" s="206">
        <f t="shared" si="836"/>
        <v>0.42782998304674258</v>
      </c>
      <c r="E8181" s="208">
        <f t="shared" si="837"/>
        <v>0.45</v>
      </c>
      <c r="F8181" s="207">
        <v>19431.61</v>
      </c>
      <c r="G8181" s="207">
        <v>28264.16</v>
      </c>
      <c r="H8181" s="207">
        <v>31797.18</v>
      </c>
      <c r="I8181" s="214">
        <f t="shared" si="838"/>
        <v>334996</v>
      </c>
      <c r="J8181" s="211">
        <f t="shared" si="830"/>
        <v>0.40566238798740617</v>
      </c>
      <c r="K8181" s="212">
        <f t="shared" si="831"/>
        <v>0.45</v>
      </c>
      <c r="L8181" s="214">
        <f t="shared" si="832"/>
        <v>18424.78</v>
      </c>
      <c r="M8181" s="213">
        <f t="shared" si="833"/>
        <v>26799.68</v>
      </c>
      <c r="N8181" s="213">
        <f t="shared" si="834"/>
        <v>30149.64</v>
      </c>
      <c r="O8181" s="242">
        <f t="shared" si="835"/>
        <v>0.51529999999977005</v>
      </c>
      <c r="P8181" s="242"/>
      <c r="Q8181" s="179"/>
      <c r="R8181" s="179"/>
      <c r="S8181" s="179"/>
      <c r="T8181" s="179"/>
      <c r="U8181" s="179"/>
      <c r="V8181" s="179"/>
      <c r="W8181" s="179"/>
      <c r="X8181" s="179"/>
      <c r="Y8181" s="179"/>
      <c r="Z8181" s="179"/>
      <c r="AA8181" s="222"/>
      <c r="AB8181" s="222"/>
      <c r="AC8181" s="222"/>
      <c r="AD8181" s="179"/>
      <c r="AE8181" s="179"/>
      <c r="AF8181" s="179"/>
      <c r="AG8181" s="179"/>
      <c r="AH8181" s="179"/>
      <c r="AI8181" s="179"/>
      <c r="AJ8181" s="179"/>
    </row>
    <row r="8182" spans="2:36" x14ac:dyDescent="0.3">
      <c r="B8182" s="224">
        <v>825900</v>
      </c>
      <c r="C8182" s="209">
        <v>353347</v>
      </c>
      <c r="D8182" s="206">
        <f t="shared" si="836"/>
        <v>0.42783266739314685</v>
      </c>
      <c r="E8182" s="208">
        <f t="shared" si="837"/>
        <v>0.45</v>
      </c>
      <c r="F8182" s="207">
        <v>19434.080000000002</v>
      </c>
      <c r="G8182" s="207">
        <v>28267.759999999998</v>
      </c>
      <c r="H8182" s="207">
        <v>31801.23</v>
      </c>
      <c r="I8182" s="214">
        <f t="shared" si="838"/>
        <v>335041</v>
      </c>
      <c r="J8182" s="211">
        <f t="shared" si="830"/>
        <v>0.40566775638697178</v>
      </c>
      <c r="K8182" s="212">
        <f t="shared" si="831"/>
        <v>0.45</v>
      </c>
      <c r="L8182" s="214">
        <f t="shared" si="832"/>
        <v>18427.255000000001</v>
      </c>
      <c r="M8182" s="213">
        <f t="shared" si="833"/>
        <v>26803.279999999999</v>
      </c>
      <c r="N8182" s="213">
        <f t="shared" si="834"/>
        <v>30153.69</v>
      </c>
      <c r="O8182" s="242">
        <f t="shared" si="835"/>
        <v>0.51519999999996802</v>
      </c>
      <c r="P8182" s="242"/>
      <c r="Q8182" s="179"/>
      <c r="R8182" s="179"/>
      <c r="S8182" s="179"/>
      <c r="T8182" s="179"/>
      <c r="U8182" s="179"/>
      <c r="V8182" s="179"/>
      <c r="W8182" s="179"/>
      <c r="X8182" s="179"/>
      <c r="Y8182" s="179"/>
      <c r="Z8182" s="179"/>
      <c r="AA8182" s="222"/>
      <c r="AB8182" s="222"/>
      <c r="AC8182" s="222"/>
      <c r="AD8182" s="179"/>
      <c r="AE8182" s="179"/>
      <c r="AF8182" s="179"/>
      <c r="AG8182" s="179"/>
      <c r="AH8182" s="179"/>
      <c r="AI8182" s="179"/>
      <c r="AJ8182" s="179"/>
    </row>
    <row r="8183" spans="2:36" x14ac:dyDescent="0.3">
      <c r="B8183" s="224">
        <v>826000</v>
      </c>
      <c r="C8183" s="209">
        <v>353392</v>
      </c>
      <c r="D8183" s="206">
        <f t="shared" si="836"/>
        <v>0.42783535108958837</v>
      </c>
      <c r="E8183" s="208">
        <f t="shared" si="837"/>
        <v>0.45</v>
      </c>
      <c r="F8183" s="207">
        <v>19436.560000000001</v>
      </c>
      <c r="G8183" s="207">
        <v>28271.360000000001</v>
      </c>
      <c r="H8183" s="207">
        <v>31805.279999999999</v>
      </c>
      <c r="I8183" s="214">
        <f t="shared" si="838"/>
        <v>335086</v>
      </c>
      <c r="J8183" s="211">
        <f t="shared" si="830"/>
        <v>0.40567312348668283</v>
      </c>
      <c r="K8183" s="212">
        <f t="shared" si="831"/>
        <v>0.45</v>
      </c>
      <c r="L8183" s="214">
        <f t="shared" si="832"/>
        <v>18429.73</v>
      </c>
      <c r="M8183" s="213">
        <f t="shared" si="833"/>
        <v>26806.880000000001</v>
      </c>
      <c r="N8183" s="213">
        <f t="shared" si="834"/>
        <v>30157.739999999998</v>
      </c>
      <c r="O8183" s="242">
        <f t="shared" si="835"/>
        <v>0.51529999999966092</v>
      </c>
      <c r="P8183" s="242"/>
      <c r="Q8183" s="179"/>
      <c r="R8183" s="179"/>
      <c r="S8183" s="179"/>
      <c r="T8183" s="179"/>
      <c r="U8183" s="179"/>
      <c r="V8183" s="179"/>
      <c r="W8183" s="179"/>
      <c r="X8183" s="179"/>
      <c r="Y8183" s="179"/>
      <c r="Z8183" s="179"/>
      <c r="AA8183" s="222"/>
      <c r="AB8183" s="222"/>
      <c r="AC8183" s="222"/>
      <c r="AD8183" s="179"/>
      <c r="AE8183" s="179"/>
      <c r="AF8183" s="179"/>
      <c r="AG8183" s="179"/>
      <c r="AH8183" s="179"/>
      <c r="AI8183" s="179"/>
      <c r="AJ8183" s="179"/>
    </row>
    <row r="8184" spans="2:36" x14ac:dyDescent="0.3">
      <c r="B8184" s="224">
        <v>826100</v>
      </c>
      <c r="C8184" s="209">
        <v>353437</v>
      </c>
      <c r="D8184" s="206">
        <f t="shared" si="836"/>
        <v>0.42783803413630311</v>
      </c>
      <c r="E8184" s="208">
        <f t="shared" si="837"/>
        <v>0.45</v>
      </c>
      <c r="F8184" s="207">
        <v>19439.03</v>
      </c>
      <c r="G8184" s="207">
        <v>28274.959999999999</v>
      </c>
      <c r="H8184" s="207">
        <v>31809.33</v>
      </c>
      <c r="I8184" s="214">
        <f t="shared" si="838"/>
        <v>335131</v>
      </c>
      <c r="J8184" s="211">
        <f t="shared" si="830"/>
        <v>0.40567848928701128</v>
      </c>
      <c r="K8184" s="212">
        <f t="shared" si="831"/>
        <v>0.45</v>
      </c>
      <c r="L8184" s="214">
        <f t="shared" si="832"/>
        <v>18432.205000000002</v>
      </c>
      <c r="M8184" s="213">
        <f t="shared" si="833"/>
        <v>26810.48</v>
      </c>
      <c r="N8184" s="213">
        <f t="shared" si="834"/>
        <v>30161.789999999997</v>
      </c>
      <c r="O8184" s="242">
        <f t="shared" si="835"/>
        <v>0.51520000000044097</v>
      </c>
      <c r="P8184" s="242"/>
      <c r="Q8184" s="179"/>
      <c r="R8184" s="179"/>
      <c r="S8184" s="179"/>
      <c r="T8184" s="179"/>
      <c r="U8184" s="179"/>
      <c r="V8184" s="179"/>
      <c r="W8184" s="179"/>
      <c r="X8184" s="179"/>
      <c r="Y8184" s="179"/>
      <c r="Z8184" s="179"/>
      <c r="AA8184" s="222"/>
      <c r="AB8184" s="222"/>
      <c r="AC8184" s="222"/>
      <c r="AD8184" s="179"/>
      <c r="AE8184" s="179"/>
      <c r="AF8184" s="179"/>
      <c r="AG8184" s="179"/>
      <c r="AH8184" s="179"/>
      <c r="AI8184" s="179"/>
      <c r="AJ8184" s="179"/>
    </row>
    <row r="8185" spans="2:36" x14ac:dyDescent="0.3">
      <c r="B8185" s="224">
        <v>826200</v>
      </c>
      <c r="C8185" s="209">
        <v>353482</v>
      </c>
      <c r="D8185" s="206">
        <f t="shared" si="836"/>
        <v>0.42784071653352701</v>
      </c>
      <c r="E8185" s="208">
        <f t="shared" si="837"/>
        <v>0.45</v>
      </c>
      <c r="F8185" s="207">
        <v>19441.509999999998</v>
      </c>
      <c r="G8185" s="207">
        <v>28278.560000000001</v>
      </c>
      <c r="H8185" s="207">
        <v>31813.38</v>
      </c>
      <c r="I8185" s="214">
        <f t="shared" si="838"/>
        <v>335176</v>
      </c>
      <c r="J8185" s="211">
        <f t="shared" si="830"/>
        <v>0.40568385378842897</v>
      </c>
      <c r="K8185" s="212">
        <f t="shared" si="831"/>
        <v>0.45</v>
      </c>
      <c r="L8185" s="214">
        <f t="shared" si="832"/>
        <v>18434.68</v>
      </c>
      <c r="M8185" s="213">
        <f t="shared" si="833"/>
        <v>26814.080000000002</v>
      </c>
      <c r="N8185" s="213">
        <f t="shared" si="834"/>
        <v>30165.84</v>
      </c>
      <c r="O8185" s="242">
        <f t="shared" si="835"/>
        <v>0.51530000000013387</v>
      </c>
      <c r="P8185" s="242"/>
      <c r="Q8185" s="179"/>
      <c r="R8185" s="179"/>
      <c r="S8185" s="179"/>
      <c r="T8185" s="179"/>
      <c r="U8185" s="179"/>
      <c r="V8185" s="179"/>
      <c r="W8185" s="179"/>
      <c r="X8185" s="179"/>
      <c r="Y8185" s="179"/>
      <c r="Z8185" s="179"/>
      <c r="AA8185" s="222"/>
      <c r="AB8185" s="222"/>
      <c r="AC8185" s="222"/>
      <c r="AD8185" s="179"/>
      <c r="AE8185" s="179"/>
      <c r="AF8185" s="179"/>
      <c r="AG8185" s="179"/>
      <c r="AH8185" s="179"/>
      <c r="AI8185" s="179"/>
      <c r="AJ8185" s="179"/>
    </row>
    <row r="8186" spans="2:36" x14ac:dyDescent="0.3">
      <c r="B8186" s="224">
        <v>826300</v>
      </c>
      <c r="C8186" s="209">
        <v>353527</v>
      </c>
      <c r="D8186" s="206">
        <f t="shared" si="836"/>
        <v>0.42784339828149581</v>
      </c>
      <c r="E8186" s="208">
        <f t="shared" si="837"/>
        <v>0.45</v>
      </c>
      <c r="F8186" s="207">
        <v>19443.98</v>
      </c>
      <c r="G8186" s="207">
        <v>28282.16</v>
      </c>
      <c r="H8186" s="207">
        <v>31817.43</v>
      </c>
      <c r="I8186" s="214">
        <f t="shared" si="838"/>
        <v>335221</v>
      </c>
      <c r="J8186" s="211">
        <f t="shared" si="830"/>
        <v>0.40568921699140748</v>
      </c>
      <c r="K8186" s="212">
        <f t="shared" si="831"/>
        <v>0.45</v>
      </c>
      <c r="L8186" s="214">
        <f t="shared" si="832"/>
        <v>18437.154999999999</v>
      </c>
      <c r="M8186" s="213">
        <f t="shared" si="833"/>
        <v>26817.68</v>
      </c>
      <c r="N8186" s="213">
        <f t="shared" si="834"/>
        <v>30169.89</v>
      </c>
      <c r="O8186" s="242">
        <f t="shared" si="835"/>
        <v>0.51519999999974975</v>
      </c>
      <c r="P8186" s="242"/>
      <c r="Q8186" s="179"/>
      <c r="R8186" s="179"/>
      <c r="S8186" s="179"/>
      <c r="T8186" s="179"/>
      <c r="U8186" s="179"/>
      <c r="V8186" s="179"/>
      <c r="W8186" s="179"/>
      <c r="X8186" s="179"/>
      <c r="Y8186" s="179"/>
      <c r="Z8186" s="179"/>
      <c r="AA8186" s="222"/>
      <c r="AB8186" s="222"/>
      <c r="AC8186" s="222"/>
      <c r="AD8186" s="179"/>
      <c r="AE8186" s="179"/>
      <c r="AF8186" s="179"/>
      <c r="AG8186" s="179"/>
      <c r="AH8186" s="179"/>
      <c r="AI8186" s="179"/>
      <c r="AJ8186" s="179"/>
    </row>
    <row r="8187" spans="2:36" x14ac:dyDescent="0.3">
      <c r="B8187" s="224">
        <v>826400</v>
      </c>
      <c r="C8187" s="209">
        <v>353572</v>
      </c>
      <c r="D8187" s="206">
        <f t="shared" si="836"/>
        <v>0.42784607938044533</v>
      </c>
      <c r="E8187" s="208">
        <f t="shared" si="837"/>
        <v>0.45</v>
      </c>
      <c r="F8187" s="207">
        <v>19446.46</v>
      </c>
      <c r="G8187" s="207">
        <v>28285.759999999998</v>
      </c>
      <c r="H8187" s="207">
        <v>31821.48</v>
      </c>
      <c r="I8187" s="214">
        <f t="shared" si="838"/>
        <v>335266</v>
      </c>
      <c r="J8187" s="211">
        <f t="shared" ref="J8187:J8250" si="839">I8187/$B8187</f>
        <v>0.40569457889641819</v>
      </c>
      <c r="K8187" s="212">
        <f t="shared" ref="K8187:K8250" si="840">(I8187-I8186)/($B8187-$B8186)</f>
        <v>0.45</v>
      </c>
      <c r="L8187" s="214">
        <f t="shared" si="832"/>
        <v>18439.63</v>
      </c>
      <c r="M8187" s="213">
        <f t="shared" si="833"/>
        <v>26821.279999999999</v>
      </c>
      <c r="N8187" s="213">
        <f t="shared" si="834"/>
        <v>30173.94</v>
      </c>
      <c r="O8187" s="242">
        <f t="shared" si="835"/>
        <v>0.51530000000002474</v>
      </c>
      <c r="P8187" s="242"/>
      <c r="Q8187" s="179"/>
      <c r="R8187" s="179"/>
      <c r="S8187" s="179"/>
      <c r="T8187" s="179"/>
      <c r="U8187" s="179"/>
      <c r="V8187" s="179"/>
      <c r="W8187" s="179"/>
      <c r="X8187" s="179"/>
      <c r="Y8187" s="179"/>
      <c r="Z8187" s="179"/>
      <c r="AA8187" s="222"/>
      <c r="AB8187" s="222"/>
      <c r="AC8187" s="222"/>
      <c r="AD8187" s="179"/>
      <c r="AE8187" s="179"/>
      <c r="AF8187" s="179"/>
      <c r="AG8187" s="179"/>
      <c r="AH8187" s="179"/>
      <c r="AI8187" s="179"/>
      <c r="AJ8187" s="179"/>
    </row>
    <row r="8188" spans="2:36" x14ac:dyDescent="0.3">
      <c r="B8188" s="224">
        <v>826500</v>
      </c>
      <c r="C8188" s="209">
        <v>353617</v>
      </c>
      <c r="D8188" s="206">
        <f t="shared" si="836"/>
        <v>0.42784875983061099</v>
      </c>
      <c r="E8188" s="208">
        <f t="shared" si="837"/>
        <v>0.45</v>
      </c>
      <c r="F8188" s="207">
        <v>19448.93</v>
      </c>
      <c r="G8188" s="207">
        <v>28289.360000000001</v>
      </c>
      <c r="H8188" s="207">
        <v>31825.53</v>
      </c>
      <c r="I8188" s="214">
        <f t="shared" si="838"/>
        <v>335311</v>
      </c>
      <c r="J8188" s="211">
        <f t="shared" si="839"/>
        <v>0.40569993950393224</v>
      </c>
      <c r="K8188" s="212">
        <f t="shared" si="840"/>
        <v>0.45</v>
      </c>
      <c r="L8188" s="214">
        <f t="shared" si="832"/>
        <v>18442.105</v>
      </c>
      <c r="M8188" s="213">
        <f t="shared" si="833"/>
        <v>26824.880000000001</v>
      </c>
      <c r="N8188" s="213">
        <f t="shared" si="834"/>
        <v>30177.989999999998</v>
      </c>
      <c r="O8188" s="242">
        <f t="shared" si="835"/>
        <v>0.51519999999964061</v>
      </c>
      <c r="P8188" s="242"/>
      <c r="Q8188" s="179"/>
      <c r="R8188" s="179"/>
      <c r="S8188" s="179"/>
      <c r="T8188" s="179"/>
      <c r="U8188" s="179"/>
      <c r="V8188" s="179"/>
      <c r="W8188" s="179"/>
      <c r="X8188" s="179"/>
      <c r="Y8188" s="179"/>
      <c r="Z8188" s="179"/>
      <c r="AA8188" s="222"/>
      <c r="AB8188" s="222"/>
      <c r="AC8188" s="222"/>
      <c r="AD8188" s="179"/>
      <c r="AE8188" s="179"/>
      <c r="AF8188" s="179"/>
      <c r="AG8188" s="179"/>
      <c r="AH8188" s="179"/>
      <c r="AI8188" s="179"/>
      <c r="AJ8188" s="179"/>
    </row>
    <row r="8189" spans="2:36" x14ac:dyDescent="0.3">
      <c r="B8189" s="224">
        <v>826600</v>
      </c>
      <c r="C8189" s="209">
        <v>353662</v>
      </c>
      <c r="D8189" s="206">
        <f t="shared" si="836"/>
        <v>0.42785143963222838</v>
      </c>
      <c r="E8189" s="208">
        <f t="shared" si="837"/>
        <v>0.45</v>
      </c>
      <c r="F8189" s="207">
        <v>19451.41</v>
      </c>
      <c r="G8189" s="207">
        <v>28292.959999999999</v>
      </c>
      <c r="H8189" s="207">
        <v>31829.58</v>
      </c>
      <c r="I8189" s="214">
        <f t="shared" si="838"/>
        <v>335356</v>
      </c>
      <c r="J8189" s="211">
        <f t="shared" si="839"/>
        <v>0.40570529881442052</v>
      </c>
      <c r="K8189" s="212">
        <f t="shared" si="840"/>
        <v>0.45</v>
      </c>
      <c r="L8189" s="214">
        <f t="shared" si="832"/>
        <v>18444.580000000002</v>
      </c>
      <c r="M8189" s="213">
        <f t="shared" si="833"/>
        <v>26828.48</v>
      </c>
      <c r="N8189" s="213">
        <f t="shared" si="834"/>
        <v>30182.039999999997</v>
      </c>
      <c r="O8189" s="242">
        <f t="shared" si="835"/>
        <v>0.5152999999999156</v>
      </c>
      <c r="P8189" s="242"/>
      <c r="Q8189" s="179"/>
      <c r="R8189" s="179"/>
      <c r="S8189" s="179"/>
      <c r="T8189" s="179"/>
      <c r="U8189" s="179"/>
      <c r="V8189" s="179"/>
      <c r="W8189" s="179"/>
      <c r="X8189" s="179"/>
      <c r="Y8189" s="179"/>
      <c r="Z8189" s="179"/>
      <c r="AA8189" s="222"/>
      <c r="AB8189" s="222"/>
      <c r="AC8189" s="222"/>
      <c r="AD8189" s="179"/>
      <c r="AE8189" s="179"/>
      <c r="AF8189" s="179"/>
      <c r="AG8189" s="179"/>
      <c r="AH8189" s="179"/>
      <c r="AI8189" s="179"/>
      <c r="AJ8189" s="179"/>
    </row>
    <row r="8190" spans="2:36" x14ac:dyDescent="0.3">
      <c r="B8190" s="224">
        <v>826700</v>
      </c>
      <c r="C8190" s="209">
        <v>353707</v>
      </c>
      <c r="D8190" s="206">
        <f t="shared" si="836"/>
        <v>0.42785411878553287</v>
      </c>
      <c r="E8190" s="208">
        <f t="shared" si="837"/>
        <v>0.45</v>
      </c>
      <c r="F8190" s="207">
        <v>19453.88</v>
      </c>
      <c r="G8190" s="207">
        <v>28296.560000000001</v>
      </c>
      <c r="H8190" s="207">
        <v>31833.63</v>
      </c>
      <c r="I8190" s="214">
        <f t="shared" si="838"/>
        <v>335401</v>
      </c>
      <c r="J8190" s="211">
        <f t="shared" si="839"/>
        <v>0.40571065682835372</v>
      </c>
      <c r="K8190" s="212">
        <f t="shared" si="840"/>
        <v>0.45</v>
      </c>
      <c r="L8190" s="214">
        <f t="shared" ref="L8190:L8253" si="841">I8190*5.5%</f>
        <v>18447.055</v>
      </c>
      <c r="M8190" s="213">
        <f t="shared" ref="M8190:M8253" si="842">I8190*8%</f>
        <v>26832.080000000002</v>
      </c>
      <c r="N8190" s="213">
        <f t="shared" ref="N8190:N8253" si="843">I8190*9%</f>
        <v>30186.09</v>
      </c>
      <c r="O8190" s="242">
        <f t="shared" si="835"/>
        <v>0.51520000000007715</v>
      </c>
      <c r="P8190" s="242"/>
      <c r="Q8190" s="179"/>
      <c r="R8190" s="179"/>
      <c r="S8190" s="179"/>
      <c r="T8190" s="179"/>
      <c r="U8190" s="179"/>
      <c r="V8190" s="179"/>
      <c r="W8190" s="179"/>
      <c r="X8190" s="179"/>
      <c r="Y8190" s="179"/>
      <c r="Z8190" s="179"/>
      <c r="AA8190" s="222"/>
      <c r="AB8190" s="222"/>
      <c r="AC8190" s="222"/>
      <c r="AD8190" s="179"/>
      <c r="AE8190" s="179"/>
      <c r="AF8190" s="179"/>
      <c r="AG8190" s="179"/>
      <c r="AH8190" s="179"/>
      <c r="AI8190" s="179"/>
      <c r="AJ8190" s="179"/>
    </row>
    <row r="8191" spans="2:36" x14ac:dyDescent="0.3">
      <c r="B8191" s="224">
        <v>826800</v>
      </c>
      <c r="C8191" s="209">
        <v>353752</v>
      </c>
      <c r="D8191" s="206">
        <f t="shared" si="836"/>
        <v>0.42785679729075954</v>
      </c>
      <c r="E8191" s="208">
        <f t="shared" si="837"/>
        <v>0.45</v>
      </c>
      <c r="F8191" s="207">
        <v>19456.36</v>
      </c>
      <c r="G8191" s="207">
        <v>28300.16</v>
      </c>
      <c r="H8191" s="207">
        <v>31837.68</v>
      </c>
      <c r="I8191" s="214">
        <f t="shared" si="838"/>
        <v>335446</v>
      </c>
      <c r="J8191" s="211">
        <f t="shared" si="839"/>
        <v>0.40571601354620224</v>
      </c>
      <c r="K8191" s="212">
        <f t="shared" si="840"/>
        <v>0.45</v>
      </c>
      <c r="L8191" s="214">
        <f t="shared" si="841"/>
        <v>18449.53</v>
      </c>
      <c r="M8191" s="213">
        <f t="shared" si="842"/>
        <v>26835.68</v>
      </c>
      <c r="N8191" s="213">
        <f t="shared" si="843"/>
        <v>30190.14</v>
      </c>
      <c r="O8191" s="242">
        <f t="shared" si="835"/>
        <v>0.51529999999977005</v>
      </c>
      <c r="P8191" s="242"/>
      <c r="Q8191" s="179"/>
      <c r="R8191" s="179"/>
      <c r="S8191" s="179"/>
      <c r="T8191" s="179"/>
      <c r="U8191" s="179"/>
      <c r="V8191" s="179"/>
      <c r="W8191" s="179"/>
      <c r="X8191" s="179"/>
      <c r="Y8191" s="179"/>
      <c r="Z8191" s="179"/>
      <c r="AA8191" s="222"/>
      <c r="AB8191" s="222"/>
      <c r="AC8191" s="222"/>
      <c r="AD8191" s="179"/>
      <c r="AE8191" s="179"/>
      <c r="AF8191" s="179"/>
      <c r="AG8191" s="179"/>
      <c r="AH8191" s="179"/>
      <c r="AI8191" s="179"/>
      <c r="AJ8191" s="179"/>
    </row>
    <row r="8192" spans="2:36" x14ac:dyDescent="0.3">
      <c r="B8192" s="224">
        <v>826900</v>
      </c>
      <c r="C8192" s="209">
        <v>353797</v>
      </c>
      <c r="D8192" s="206">
        <f t="shared" si="836"/>
        <v>0.42785947514814365</v>
      </c>
      <c r="E8192" s="208">
        <f t="shared" si="837"/>
        <v>0.45</v>
      </c>
      <c r="F8192" s="207">
        <v>19458.830000000002</v>
      </c>
      <c r="G8192" s="207">
        <v>28303.759999999998</v>
      </c>
      <c r="H8192" s="207">
        <v>31841.73</v>
      </c>
      <c r="I8192" s="214">
        <f t="shared" si="838"/>
        <v>335491</v>
      </c>
      <c r="J8192" s="211">
        <f t="shared" si="839"/>
        <v>0.4057213689684363</v>
      </c>
      <c r="K8192" s="212">
        <f t="shared" si="840"/>
        <v>0.45</v>
      </c>
      <c r="L8192" s="214">
        <f t="shared" si="841"/>
        <v>18452.005000000001</v>
      </c>
      <c r="M8192" s="213">
        <f t="shared" si="842"/>
        <v>26839.279999999999</v>
      </c>
      <c r="N8192" s="213">
        <f t="shared" si="843"/>
        <v>30194.19</v>
      </c>
      <c r="O8192" s="242">
        <f t="shared" si="835"/>
        <v>0.51519999999996802</v>
      </c>
      <c r="P8192" s="242"/>
      <c r="Q8192" s="179"/>
      <c r="R8192" s="179"/>
      <c r="S8192" s="179"/>
      <c r="T8192" s="179"/>
      <c r="U8192" s="179"/>
      <c r="V8192" s="179"/>
      <c r="W8192" s="179"/>
      <c r="X8192" s="179"/>
      <c r="Y8192" s="179"/>
      <c r="Z8192" s="179"/>
      <c r="AA8192" s="222"/>
      <c r="AB8192" s="222"/>
      <c r="AC8192" s="222"/>
      <c r="AD8192" s="179"/>
      <c r="AE8192" s="179"/>
      <c r="AF8192" s="179"/>
      <c r="AG8192" s="179"/>
      <c r="AH8192" s="179"/>
      <c r="AI8192" s="179"/>
      <c r="AJ8192" s="179"/>
    </row>
    <row r="8193" spans="2:36" x14ac:dyDescent="0.3">
      <c r="B8193" s="224">
        <v>827000</v>
      </c>
      <c r="C8193" s="209">
        <v>353842</v>
      </c>
      <c r="D8193" s="206">
        <f t="shared" si="836"/>
        <v>0.42786215235792019</v>
      </c>
      <c r="E8193" s="208">
        <f t="shared" si="837"/>
        <v>0.45</v>
      </c>
      <c r="F8193" s="207">
        <v>19461.310000000001</v>
      </c>
      <c r="G8193" s="207">
        <v>28307.360000000001</v>
      </c>
      <c r="H8193" s="207">
        <v>31845.78</v>
      </c>
      <c r="I8193" s="214">
        <f t="shared" si="838"/>
        <v>335536</v>
      </c>
      <c r="J8193" s="211">
        <f t="shared" si="839"/>
        <v>0.40572672309552599</v>
      </c>
      <c r="K8193" s="212">
        <f t="shared" si="840"/>
        <v>0.45</v>
      </c>
      <c r="L8193" s="214">
        <f t="shared" si="841"/>
        <v>18454.48</v>
      </c>
      <c r="M8193" s="213">
        <f t="shared" si="842"/>
        <v>26842.880000000001</v>
      </c>
      <c r="N8193" s="213">
        <f t="shared" si="843"/>
        <v>30198.239999999998</v>
      </c>
      <c r="O8193" s="242">
        <f t="shared" si="835"/>
        <v>0.51529999999966092</v>
      </c>
      <c r="P8193" s="242"/>
      <c r="Q8193" s="179"/>
      <c r="R8193" s="179"/>
      <c r="S8193" s="179"/>
      <c r="T8193" s="179"/>
      <c r="U8193" s="179"/>
      <c r="V8193" s="179"/>
      <c r="W8193" s="179"/>
      <c r="X8193" s="179"/>
      <c r="Y8193" s="179"/>
      <c r="Z8193" s="179"/>
      <c r="AA8193" s="222"/>
      <c r="AB8193" s="222"/>
      <c r="AC8193" s="222"/>
      <c r="AD8193" s="179"/>
      <c r="AE8193" s="179"/>
      <c r="AF8193" s="179"/>
      <c r="AG8193" s="179"/>
      <c r="AH8193" s="179"/>
      <c r="AI8193" s="179"/>
      <c r="AJ8193" s="179"/>
    </row>
    <row r="8194" spans="2:36" x14ac:dyDescent="0.3">
      <c r="B8194" s="224">
        <v>827100</v>
      </c>
      <c r="C8194" s="209">
        <v>353887</v>
      </c>
      <c r="D8194" s="206">
        <f t="shared" si="836"/>
        <v>0.42786482892032401</v>
      </c>
      <c r="E8194" s="208">
        <f t="shared" si="837"/>
        <v>0.45</v>
      </c>
      <c r="F8194" s="207">
        <v>19463.78</v>
      </c>
      <c r="G8194" s="207">
        <v>28310.959999999999</v>
      </c>
      <c r="H8194" s="207">
        <v>31849.83</v>
      </c>
      <c r="I8194" s="214">
        <f t="shared" si="838"/>
        <v>335581</v>
      </c>
      <c r="J8194" s="211">
        <f t="shared" si="839"/>
        <v>0.40573207592794097</v>
      </c>
      <c r="K8194" s="212">
        <f t="shared" si="840"/>
        <v>0.45</v>
      </c>
      <c r="L8194" s="214">
        <f t="shared" si="841"/>
        <v>18456.955000000002</v>
      </c>
      <c r="M8194" s="213">
        <f t="shared" si="842"/>
        <v>26846.48</v>
      </c>
      <c r="N8194" s="213">
        <f t="shared" si="843"/>
        <v>30202.289999999997</v>
      </c>
      <c r="O8194" s="242">
        <f t="shared" si="835"/>
        <v>0.51520000000044097</v>
      </c>
      <c r="P8194" s="242"/>
      <c r="Q8194" s="179"/>
      <c r="R8194" s="179"/>
      <c r="S8194" s="179"/>
      <c r="T8194" s="179"/>
      <c r="U8194" s="179"/>
      <c r="V8194" s="179"/>
      <c r="W8194" s="179"/>
      <c r="X8194" s="179"/>
      <c r="Y8194" s="179"/>
      <c r="Z8194" s="179"/>
      <c r="AA8194" s="222"/>
      <c r="AB8194" s="222"/>
      <c r="AC8194" s="222"/>
      <c r="AD8194" s="179"/>
      <c r="AE8194" s="179"/>
      <c r="AF8194" s="179"/>
      <c r="AG8194" s="179"/>
      <c r="AH8194" s="179"/>
      <c r="AI8194" s="179"/>
      <c r="AJ8194" s="179"/>
    </row>
    <row r="8195" spans="2:36" x14ac:dyDescent="0.3">
      <c r="B8195" s="224">
        <v>827200</v>
      </c>
      <c r="C8195" s="209">
        <v>353932</v>
      </c>
      <c r="D8195" s="206">
        <f t="shared" si="836"/>
        <v>0.42786750483558994</v>
      </c>
      <c r="E8195" s="208">
        <f t="shared" si="837"/>
        <v>0.45</v>
      </c>
      <c r="F8195" s="207">
        <v>19466.259999999998</v>
      </c>
      <c r="G8195" s="207">
        <v>28314.560000000001</v>
      </c>
      <c r="H8195" s="207">
        <v>31853.88</v>
      </c>
      <c r="I8195" s="214">
        <f t="shared" si="838"/>
        <v>335626</v>
      </c>
      <c r="J8195" s="211">
        <f t="shared" si="839"/>
        <v>0.40573742746615088</v>
      </c>
      <c r="K8195" s="212">
        <f t="shared" si="840"/>
        <v>0.45</v>
      </c>
      <c r="L8195" s="214">
        <f t="shared" si="841"/>
        <v>18459.43</v>
      </c>
      <c r="M8195" s="213">
        <f t="shared" si="842"/>
        <v>26850.080000000002</v>
      </c>
      <c r="N8195" s="213">
        <f t="shared" si="843"/>
        <v>30206.34</v>
      </c>
      <c r="O8195" s="242">
        <f t="shared" si="835"/>
        <v>0.51530000000013387</v>
      </c>
      <c r="P8195" s="242"/>
      <c r="Q8195" s="179"/>
      <c r="R8195" s="179"/>
      <c r="S8195" s="179"/>
      <c r="T8195" s="179"/>
      <c r="U8195" s="179"/>
      <c r="V8195" s="179"/>
      <c r="W8195" s="179"/>
      <c r="X8195" s="179"/>
      <c r="Y8195" s="179"/>
      <c r="Z8195" s="179"/>
      <c r="AA8195" s="222"/>
      <c r="AB8195" s="222"/>
      <c r="AC8195" s="222"/>
      <c r="AD8195" s="179"/>
      <c r="AE8195" s="179"/>
      <c r="AF8195" s="179"/>
      <c r="AG8195" s="179"/>
      <c r="AH8195" s="179"/>
      <c r="AI8195" s="179"/>
      <c r="AJ8195" s="179"/>
    </row>
    <row r="8196" spans="2:36" x14ac:dyDescent="0.3">
      <c r="B8196" s="224">
        <v>827300</v>
      </c>
      <c r="C8196" s="209">
        <v>353977</v>
      </c>
      <c r="D8196" s="206">
        <f t="shared" si="836"/>
        <v>0.42787018010395261</v>
      </c>
      <c r="E8196" s="208">
        <f t="shared" si="837"/>
        <v>0.45</v>
      </c>
      <c r="F8196" s="207">
        <v>19468.73</v>
      </c>
      <c r="G8196" s="207">
        <v>28318.16</v>
      </c>
      <c r="H8196" s="207">
        <v>31857.93</v>
      </c>
      <c r="I8196" s="214">
        <f t="shared" si="838"/>
        <v>335671</v>
      </c>
      <c r="J8196" s="211">
        <f t="shared" si="839"/>
        <v>0.40574277771062495</v>
      </c>
      <c r="K8196" s="212">
        <f t="shared" si="840"/>
        <v>0.45</v>
      </c>
      <c r="L8196" s="214">
        <f t="shared" si="841"/>
        <v>18461.904999999999</v>
      </c>
      <c r="M8196" s="213">
        <f t="shared" si="842"/>
        <v>26853.68</v>
      </c>
      <c r="N8196" s="213">
        <f t="shared" si="843"/>
        <v>30210.39</v>
      </c>
      <c r="O8196" s="242">
        <f t="shared" si="835"/>
        <v>0.51519999999974975</v>
      </c>
      <c r="P8196" s="242"/>
      <c r="Q8196" s="179"/>
      <c r="R8196" s="179"/>
      <c r="S8196" s="179"/>
      <c r="T8196" s="179"/>
      <c r="U8196" s="179"/>
      <c r="V8196" s="179"/>
      <c r="W8196" s="179"/>
      <c r="X8196" s="179"/>
      <c r="Y8196" s="179"/>
      <c r="Z8196" s="179"/>
      <c r="AA8196" s="222"/>
      <c r="AB8196" s="222"/>
      <c r="AC8196" s="222"/>
      <c r="AD8196" s="179"/>
      <c r="AE8196" s="179"/>
      <c r="AF8196" s="179"/>
      <c r="AG8196" s="179"/>
      <c r="AH8196" s="179"/>
      <c r="AI8196" s="179"/>
      <c r="AJ8196" s="179"/>
    </row>
    <row r="8197" spans="2:36" x14ac:dyDescent="0.3">
      <c r="B8197" s="224">
        <v>827400</v>
      </c>
      <c r="C8197" s="209">
        <v>354022</v>
      </c>
      <c r="D8197" s="206">
        <f t="shared" si="836"/>
        <v>0.42787285472564662</v>
      </c>
      <c r="E8197" s="208">
        <f t="shared" si="837"/>
        <v>0.45</v>
      </c>
      <c r="F8197" s="207">
        <v>19471.21</v>
      </c>
      <c r="G8197" s="207">
        <v>28321.759999999998</v>
      </c>
      <c r="H8197" s="207">
        <v>31861.98</v>
      </c>
      <c r="I8197" s="214">
        <f t="shared" si="838"/>
        <v>335716</v>
      </c>
      <c r="J8197" s="211">
        <f t="shared" si="839"/>
        <v>0.40574812666183224</v>
      </c>
      <c r="K8197" s="212">
        <f t="shared" si="840"/>
        <v>0.45</v>
      </c>
      <c r="L8197" s="214">
        <f t="shared" si="841"/>
        <v>18464.38</v>
      </c>
      <c r="M8197" s="213">
        <f t="shared" si="842"/>
        <v>26857.279999999999</v>
      </c>
      <c r="N8197" s="213">
        <f t="shared" si="843"/>
        <v>30214.44</v>
      </c>
      <c r="O8197" s="242">
        <f t="shared" ref="O8197:O8260" si="844">(C8197+F8197+H8197-C8196-F8196-H8196)/100</f>
        <v>0.51530000000002474</v>
      </c>
      <c r="P8197" s="242"/>
      <c r="Q8197" s="179"/>
      <c r="R8197" s="179"/>
      <c r="S8197" s="179"/>
      <c r="T8197" s="179"/>
      <c r="U8197" s="179"/>
      <c r="V8197" s="179"/>
      <c r="W8197" s="179"/>
      <c r="X8197" s="179"/>
      <c r="Y8197" s="179"/>
      <c r="Z8197" s="179"/>
      <c r="AA8197" s="222"/>
      <c r="AB8197" s="222"/>
      <c r="AC8197" s="222"/>
      <c r="AD8197" s="179"/>
      <c r="AE8197" s="179"/>
      <c r="AF8197" s="179"/>
      <c r="AG8197" s="179"/>
      <c r="AH8197" s="179"/>
      <c r="AI8197" s="179"/>
      <c r="AJ8197" s="179"/>
    </row>
    <row r="8198" spans="2:36" x14ac:dyDescent="0.3">
      <c r="B8198" s="224">
        <v>827500</v>
      </c>
      <c r="C8198" s="209">
        <v>354067</v>
      </c>
      <c r="D8198" s="206">
        <f t="shared" si="836"/>
        <v>0.42787552870090634</v>
      </c>
      <c r="E8198" s="208">
        <f t="shared" si="837"/>
        <v>0.45</v>
      </c>
      <c r="F8198" s="207">
        <v>19473.68</v>
      </c>
      <c r="G8198" s="207">
        <v>28325.360000000001</v>
      </c>
      <c r="H8198" s="207">
        <v>31866.03</v>
      </c>
      <c r="I8198" s="214">
        <f t="shared" si="838"/>
        <v>335761</v>
      </c>
      <c r="J8198" s="211">
        <f t="shared" si="839"/>
        <v>0.40575347432024167</v>
      </c>
      <c r="K8198" s="212">
        <f t="shared" si="840"/>
        <v>0.45</v>
      </c>
      <c r="L8198" s="214">
        <f t="shared" si="841"/>
        <v>18466.855</v>
      </c>
      <c r="M8198" s="213">
        <f t="shared" si="842"/>
        <v>26860.880000000001</v>
      </c>
      <c r="N8198" s="213">
        <f t="shared" si="843"/>
        <v>30218.489999999998</v>
      </c>
      <c r="O8198" s="242">
        <f t="shared" si="844"/>
        <v>0.51519999999964061</v>
      </c>
      <c r="P8198" s="242"/>
      <c r="Q8198" s="179"/>
      <c r="R8198" s="179"/>
      <c r="S8198" s="179"/>
      <c r="T8198" s="179"/>
      <c r="U8198" s="179"/>
      <c r="V8198" s="179"/>
      <c r="W8198" s="179"/>
      <c r="X8198" s="179"/>
      <c r="Y8198" s="179"/>
      <c r="Z8198" s="179"/>
      <c r="AA8198" s="222"/>
      <c r="AB8198" s="222"/>
      <c r="AC8198" s="222"/>
      <c r="AD8198" s="179"/>
      <c r="AE8198" s="179"/>
      <c r="AF8198" s="179"/>
      <c r="AG8198" s="179"/>
      <c r="AH8198" s="179"/>
      <c r="AI8198" s="179"/>
      <c r="AJ8198" s="179"/>
    </row>
    <row r="8199" spans="2:36" x14ac:dyDescent="0.3">
      <c r="B8199" s="224">
        <v>827600</v>
      </c>
      <c r="C8199" s="209">
        <v>354112</v>
      </c>
      <c r="D8199" s="206">
        <f t="shared" si="836"/>
        <v>0.42787820202996618</v>
      </c>
      <c r="E8199" s="208">
        <f t="shared" si="837"/>
        <v>0.45</v>
      </c>
      <c r="F8199" s="207">
        <v>19476.16</v>
      </c>
      <c r="G8199" s="207">
        <v>28328.959999999999</v>
      </c>
      <c r="H8199" s="207">
        <v>31870.080000000002</v>
      </c>
      <c r="I8199" s="214">
        <f t="shared" si="838"/>
        <v>335806</v>
      </c>
      <c r="J8199" s="211">
        <f t="shared" si="839"/>
        <v>0.40575882068632191</v>
      </c>
      <c r="K8199" s="212">
        <f t="shared" si="840"/>
        <v>0.45</v>
      </c>
      <c r="L8199" s="214">
        <f t="shared" si="841"/>
        <v>18469.330000000002</v>
      </c>
      <c r="M8199" s="213">
        <f t="shared" si="842"/>
        <v>26864.48</v>
      </c>
      <c r="N8199" s="213">
        <f t="shared" si="843"/>
        <v>30222.539999999997</v>
      </c>
      <c r="O8199" s="242">
        <f t="shared" si="844"/>
        <v>0.5152999999999156</v>
      </c>
      <c r="P8199" s="242"/>
      <c r="Q8199" s="179"/>
      <c r="R8199" s="179"/>
      <c r="S8199" s="179"/>
      <c r="T8199" s="179"/>
      <c r="U8199" s="179"/>
      <c r="V8199" s="179"/>
      <c r="W8199" s="179"/>
      <c r="X8199" s="179"/>
      <c r="Y8199" s="179"/>
      <c r="Z8199" s="179"/>
      <c r="AA8199" s="222"/>
      <c r="AB8199" s="222"/>
      <c r="AC8199" s="222"/>
      <c r="AD8199" s="179"/>
      <c r="AE8199" s="179"/>
      <c r="AF8199" s="179"/>
      <c r="AG8199" s="179"/>
      <c r="AH8199" s="179"/>
      <c r="AI8199" s="179"/>
      <c r="AJ8199" s="179"/>
    </row>
    <row r="8200" spans="2:36" x14ac:dyDescent="0.3">
      <c r="B8200" s="224">
        <v>827700</v>
      </c>
      <c r="C8200" s="209">
        <v>354157</v>
      </c>
      <c r="D8200" s="206">
        <f t="shared" si="836"/>
        <v>0.4278808747130603</v>
      </c>
      <c r="E8200" s="208">
        <f t="shared" si="837"/>
        <v>0.45</v>
      </c>
      <c r="F8200" s="207">
        <v>19478.63</v>
      </c>
      <c r="G8200" s="207">
        <v>28332.560000000001</v>
      </c>
      <c r="H8200" s="207">
        <v>31874.13</v>
      </c>
      <c r="I8200" s="214">
        <f t="shared" si="838"/>
        <v>335851</v>
      </c>
      <c r="J8200" s="211">
        <f t="shared" si="839"/>
        <v>0.40576416576054125</v>
      </c>
      <c r="K8200" s="212">
        <f t="shared" si="840"/>
        <v>0.45</v>
      </c>
      <c r="L8200" s="214">
        <f t="shared" si="841"/>
        <v>18471.805</v>
      </c>
      <c r="M8200" s="213">
        <f t="shared" si="842"/>
        <v>26868.080000000002</v>
      </c>
      <c r="N8200" s="213">
        <f t="shared" si="843"/>
        <v>30226.59</v>
      </c>
      <c r="O8200" s="242">
        <f t="shared" si="844"/>
        <v>0.51520000000007715</v>
      </c>
      <c r="P8200" s="242"/>
      <c r="Q8200" s="179"/>
      <c r="R8200" s="179"/>
      <c r="S8200" s="179"/>
      <c r="T8200" s="179"/>
      <c r="U8200" s="179"/>
      <c r="V8200" s="179"/>
      <c r="W8200" s="179"/>
      <c r="X8200" s="179"/>
      <c r="Y8200" s="179"/>
      <c r="Z8200" s="179"/>
      <c r="AA8200" s="222"/>
      <c r="AB8200" s="222"/>
      <c r="AC8200" s="222"/>
      <c r="AD8200" s="179"/>
      <c r="AE8200" s="179"/>
      <c r="AF8200" s="179"/>
      <c r="AG8200" s="179"/>
      <c r="AH8200" s="179"/>
      <c r="AI8200" s="179"/>
      <c r="AJ8200" s="179"/>
    </row>
    <row r="8201" spans="2:36" x14ac:dyDescent="0.3">
      <c r="B8201" s="224">
        <v>827800</v>
      </c>
      <c r="C8201" s="209">
        <v>354202</v>
      </c>
      <c r="D8201" s="206">
        <f t="shared" si="836"/>
        <v>0.42788354675042278</v>
      </c>
      <c r="E8201" s="208">
        <f t="shared" si="837"/>
        <v>0.45</v>
      </c>
      <c r="F8201" s="207">
        <v>19481.11</v>
      </c>
      <c r="G8201" s="207">
        <v>28336.16</v>
      </c>
      <c r="H8201" s="207">
        <v>31878.18</v>
      </c>
      <c r="I8201" s="214">
        <f t="shared" si="838"/>
        <v>335896</v>
      </c>
      <c r="J8201" s="211">
        <f t="shared" si="839"/>
        <v>0.40576950954336799</v>
      </c>
      <c r="K8201" s="212">
        <f t="shared" si="840"/>
        <v>0.45</v>
      </c>
      <c r="L8201" s="214">
        <f t="shared" si="841"/>
        <v>18474.28</v>
      </c>
      <c r="M8201" s="213">
        <f t="shared" si="842"/>
        <v>26871.68</v>
      </c>
      <c r="N8201" s="213">
        <f t="shared" si="843"/>
        <v>30230.639999999999</v>
      </c>
      <c r="O8201" s="242">
        <f t="shared" si="844"/>
        <v>0.51529999999977005</v>
      </c>
      <c r="P8201" s="242"/>
      <c r="Q8201" s="179"/>
      <c r="R8201" s="179"/>
      <c r="S8201" s="179"/>
      <c r="T8201" s="179"/>
      <c r="U8201" s="179"/>
      <c r="V8201" s="179"/>
      <c r="W8201" s="179"/>
      <c r="X8201" s="179"/>
      <c r="Y8201" s="179"/>
      <c r="Z8201" s="179"/>
      <c r="AA8201" s="222"/>
      <c r="AB8201" s="222"/>
      <c r="AC8201" s="222"/>
      <c r="AD8201" s="179"/>
      <c r="AE8201" s="179"/>
      <c r="AF8201" s="179"/>
      <c r="AG8201" s="179"/>
      <c r="AH8201" s="179"/>
      <c r="AI8201" s="179"/>
      <c r="AJ8201" s="179"/>
    </row>
    <row r="8202" spans="2:36" x14ac:dyDescent="0.3">
      <c r="B8202" s="224">
        <v>827900</v>
      </c>
      <c r="C8202" s="209">
        <v>354247</v>
      </c>
      <c r="D8202" s="206">
        <f t="shared" si="836"/>
        <v>0.42788621814228772</v>
      </c>
      <c r="E8202" s="208">
        <f t="shared" si="837"/>
        <v>0.45</v>
      </c>
      <c r="F8202" s="207">
        <v>19483.580000000002</v>
      </c>
      <c r="G8202" s="207">
        <v>28339.759999999998</v>
      </c>
      <c r="H8202" s="207">
        <v>31882.23</v>
      </c>
      <c r="I8202" s="214">
        <f t="shared" si="838"/>
        <v>335941</v>
      </c>
      <c r="J8202" s="211">
        <f t="shared" si="839"/>
        <v>0.40577485203526997</v>
      </c>
      <c r="K8202" s="212">
        <f t="shared" si="840"/>
        <v>0.45</v>
      </c>
      <c r="L8202" s="214">
        <f t="shared" si="841"/>
        <v>18476.755000000001</v>
      </c>
      <c r="M8202" s="213">
        <f t="shared" si="842"/>
        <v>26875.279999999999</v>
      </c>
      <c r="N8202" s="213">
        <f t="shared" si="843"/>
        <v>30234.69</v>
      </c>
      <c r="O8202" s="242">
        <f t="shared" si="844"/>
        <v>0.51519999999996802</v>
      </c>
      <c r="P8202" s="242"/>
      <c r="Q8202" s="179"/>
      <c r="R8202" s="179"/>
      <c r="S8202" s="179"/>
      <c r="T8202" s="179"/>
      <c r="U8202" s="179"/>
      <c r="V8202" s="179"/>
      <c r="W8202" s="179"/>
      <c r="X8202" s="179"/>
      <c r="Y8202" s="179"/>
      <c r="Z8202" s="179"/>
      <c r="AA8202" s="222"/>
      <c r="AB8202" s="222"/>
      <c r="AC8202" s="222"/>
      <c r="AD8202" s="179"/>
      <c r="AE8202" s="179"/>
      <c r="AF8202" s="179"/>
      <c r="AG8202" s="179"/>
      <c r="AH8202" s="179"/>
      <c r="AI8202" s="179"/>
      <c r="AJ8202" s="179"/>
    </row>
    <row r="8203" spans="2:36" x14ac:dyDescent="0.3">
      <c r="B8203" s="224">
        <v>828000</v>
      </c>
      <c r="C8203" s="209">
        <v>354292</v>
      </c>
      <c r="D8203" s="206">
        <f t="shared" si="836"/>
        <v>0.42788888888888887</v>
      </c>
      <c r="E8203" s="208">
        <f t="shared" si="837"/>
        <v>0.45</v>
      </c>
      <c r="F8203" s="207">
        <v>19486.060000000001</v>
      </c>
      <c r="G8203" s="207">
        <v>28343.360000000001</v>
      </c>
      <c r="H8203" s="207">
        <v>31886.28</v>
      </c>
      <c r="I8203" s="214">
        <f t="shared" si="838"/>
        <v>335986</v>
      </c>
      <c r="J8203" s="211">
        <f t="shared" si="839"/>
        <v>0.40578019323671499</v>
      </c>
      <c r="K8203" s="212">
        <f t="shared" si="840"/>
        <v>0.45</v>
      </c>
      <c r="L8203" s="214">
        <f t="shared" si="841"/>
        <v>18479.23</v>
      </c>
      <c r="M8203" s="213">
        <f t="shared" si="842"/>
        <v>26878.880000000001</v>
      </c>
      <c r="N8203" s="213">
        <f t="shared" si="843"/>
        <v>30238.739999999998</v>
      </c>
      <c r="O8203" s="242">
        <f t="shared" si="844"/>
        <v>0.51529999999966092</v>
      </c>
      <c r="P8203" s="242"/>
      <c r="Q8203" s="179"/>
      <c r="R8203" s="179"/>
      <c r="S8203" s="179"/>
      <c r="T8203" s="179"/>
      <c r="U8203" s="179"/>
      <c r="V8203" s="179"/>
      <c r="W8203" s="179"/>
      <c r="X8203" s="179"/>
      <c r="Y8203" s="179"/>
      <c r="Z8203" s="179"/>
      <c r="AA8203" s="222"/>
      <c r="AB8203" s="222"/>
      <c r="AC8203" s="222"/>
      <c r="AD8203" s="179"/>
      <c r="AE8203" s="179"/>
      <c r="AF8203" s="179"/>
      <c r="AG8203" s="179"/>
      <c r="AH8203" s="179"/>
      <c r="AI8203" s="179"/>
      <c r="AJ8203" s="179"/>
    </row>
    <row r="8204" spans="2:36" x14ac:dyDescent="0.3">
      <c r="B8204" s="224">
        <v>828100</v>
      </c>
      <c r="C8204" s="209">
        <v>354337</v>
      </c>
      <c r="D8204" s="206">
        <f t="shared" si="836"/>
        <v>0.42789155899046011</v>
      </c>
      <c r="E8204" s="208">
        <f t="shared" si="837"/>
        <v>0.45</v>
      </c>
      <c r="F8204" s="207">
        <v>19488.53</v>
      </c>
      <c r="G8204" s="207">
        <v>28346.959999999999</v>
      </c>
      <c r="H8204" s="207">
        <v>31890.33</v>
      </c>
      <c r="I8204" s="214">
        <f t="shared" si="838"/>
        <v>336031</v>
      </c>
      <c r="J8204" s="211">
        <f t="shared" si="839"/>
        <v>0.40578553314817051</v>
      </c>
      <c r="K8204" s="212">
        <f t="shared" si="840"/>
        <v>0.45</v>
      </c>
      <c r="L8204" s="214">
        <f t="shared" si="841"/>
        <v>18481.705000000002</v>
      </c>
      <c r="M8204" s="213">
        <f t="shared" si="842"/>
        <v>26882.48</v>
      </c>
      <c r="N8204" s="213">
        <f t="shared" si="843"/>
        <v>30242.789999999997</v>
      </c>
      <c r="O8204" s="242">
        <f t="shared" si="844"/>
        <v>0.51520000000044097</v>
      </c>
      <c r="P8204" s="242"/>
      <c r="Q8204" s="179"/>
      <c r="R8204" s="179"/>
      <c r="S8204" s="179"/>
      <c r="T8204" s="179"/>
      <c r="U8204" s="179"/>
      <c r="V8204" s="179"/>
      <c r="W8204" s="179"/>
      <c r="X8204" s="179"/>
      <c r="Y8204" s="179"/>
      <c r="Z8204" s="179"/>
      <c r="AA8204" s="222"/>
      <c r="AB8204" s="222"/>
      <c r="AC8204" s="222"/>
      <c r="AD8204" s="179"/>
      <c r="AE8204" s="179"/>
      <c r="AF8204" s="179"/>
      <c r="AG8204" s="179"/>
      <c r="AH8204" s="179"/>
      <c r="AI8204" s="179"/>
      <c r="AJ8204" s="179"/>
    </row>
    <row r="8205" spans="2:36" x14ac:dyDescent="0.3">
      <c r="B8205" s="224">
        <v>828200</v>
      </c>
      <c r="C8205" s="209">
        <v>354382</v>
      </c>
      <c r="D8205" s="206">
        <f t="shared" si="836"/>
        <v>0.42789422844723496</v>
      </c>
      <c r="E8205" s="208">
        <f t="shared" si="837"/>
        <v>0.45</v>
      </c>
      <c r="F8205" s="207">
        <v>19491.009999999998</v>
      </c>
      <c r="G8205" s="207">
        <v>28350.560000000001</v>
      </c>
      <c r="H8205" s="207">
        <v>31894.38</v>
      </c>
      <c r="I8205" s="214">
        <f t="shared" si="838"/>
        <v>336076</v>
      </c>
      <c r="J8205" s="211">
        <f t="shared" si="839"/>
        <v>0.40579087177010387</v>
      </c>
      <c r="K8205" s="212">
        <f t="shared" si="840"/>
        <v>0.45</v>
      </c>
      <c r="L8205" s="214">
        <f t="shared" si="841"/>
        <v>18484.18</v>
      </c>
      <c r="M8205" s="213">
        <f t="shared" si="842"/>
        <v>26886.080000000002</v>
      </c>
      <c r="N8205" s="213">
        <f t="shared" si="843"/>
        <v>30246.84</v>
      </c>
      <c r="O8205" s="242">
        <f t="shared" si="844"/>
        <v>0.51530000000013387</v>
      </c>
      <c r="P8205" s="242"/>
      <c r="Q8205" s="179"/>
      <c r="R8205" s="179"/>
      <c r="S8205" s="179"/>
      <c r="T8205" s="179"/>
      <c r="U8205" s="179"/>
      <c r="V8205" s="179"/>
      <c r="W8205" s="179"/>
      <c r="X8205" s="179"/>
      <c r="Y8205" s="179"/>
      <c r="Z8205" s="179"/>
      <c r="AA8205" s="222"/>
      <c r="AB8205" s="222"/>
      <c r="AC8205" s="222"/>
      <c r="AD8205" s="179"/>
      <c r="AE8205" s="179"/>
      <c r="AF8205" s="179"/>
      <c r="AG8205" s="179"/>
      <c r="AH8205" s="179"/>
      <c r="AI8205" s="179"/>
      <c r="AJ8205" s="179"/>
    </row>
    <row r="8206" spans="2:36" x14ac:dyDescent="0.3">
      <c r="B8206" s="224">
        <v>828300</v>
      </c>
      <c r="C8206" s="209">
        <v>354427</v>
      </c>
      <c r="D8206" s="206">
        <f t="shared" si="836"/>
        <v>0.42789689725944707</v>
      </c>
      <c r="E8206" s="208">
        <f t="shared" si="837"/>
        <v>0.45</v>
      </c>
      <c r="F8206" s="207">
        <v>19493.48</v>
      </c>
      <c r="G8206" s="207">
        <v>28354.16</v>
      </c>
      <c r="H8206" s="207">
        <v>31898.43</v>
      </c>
      <c r="I8206" s="214">
        <f t="shared" si="838"/>
        <v>336121</v>
      </c>
      <c r="J8206" s="211">
        <f t="shared" si="839"/>
        <v>0.40579620910298203</v>
      </c>
      <c r="K8206" s="212">
        <f t="shared" si="840"/>
        <v>0.45</v>
      </c>
      <c r="L8206" s="214">
        <f t="shared" si="841"/>
        <v>18486.654999999999</v>
      </c>
      <c r="M8206" s="213">
        <f t="shared" si="842"/>
        <v>26889.68</v>
      </c>
      <c r="N8206" s="213">
        <f t="shared" si="843"/>
        <v>30250.89</v>
      </c>
      <c r="O8206" s="242">
        <f t="shared" si="844"/>
        <v>0.51519999999974975</v>
      </c>
      <c r="P8206" s="242"/>
      <c r="Q8206" s="179"/>
      <c r="R8206" s="179"/>
      <c r="S8206" s="179"/>
      <c r="T8206" s="179"/>
      <c r="U8206" s="179"/>
      <c r="V8206" s="179"/>
      <c r="W8206" s="179"/>
      <c r="X8206" s="179"/>
      <c r="Y8206" s="179"/>
      <c r="Z8206" s="179"/>
      <c r="AA8206" s="222"/>
      <c r="AB8206" s="222"/>
      <c r="AC8206" s="222"/>
      <c r="AD8206" s="179"/>
      <c r="AE8206" s="179"/>
      <c r="AF8206" s="179"/>
      <c r="AG8206" s="179"/>
      <c r="AH8206" s="179"/>
      <c r="AI8206" s="179"/>
      <c r="AJ8206" s="179"/>
    </row>
    <row r="8207" spans="2:36" x14ac:dyDescent="0.3">
      <c r="B8207" s="224">
        <v>828400</v>
      </c>
      <c r="C8207" s="209">
        <v>354472</v>
      </c>
      <c r="D8207" s="206">
        <f t="shared" si="836"/>
        <v>0.42789956542732982</v>
      </c>
      <c r="E8207" s="208">
        <f t="shared" si="837"/>
        <v>0.45</v>
      </c>
      <c r="F8207" s="207">
        <v>19495.96</v>
      </c>
      <c r="G8207" s="207">
        <v>28357.759999999998</v>
      </c>
      <c r="H8207" s="207">
        <v>31902.48</v>
      </c>
      <c r="I8207" s="214">
        <f t="shared" si="838"/>
        <v>336166</v>
      </c>
      <c r="J8207" s="211">
        <f t="shared" si="839"/>
        <v>0.40580154514727185</v>
      </c>
      <c r="K8207" s="212">
        <f t="shared" si="840"/>
        <v>0.45</v>
      </c>
      <c r="L8207" s="214">
        <f t="shared" si="841"/>
        <v>18489.13</v>
      </c>
      <c r="M8207" s="213">
        <f t="shared" si="842"/>
        <v>26893.279999999999</v>
      </c>
      <c r="N8207" s="213">
        <f t="shared" si="843"/>
        <v>30254.94</v>
      </c>
      <c r="O8207" s="242">
        <f t="shared" si="844"/>
        <v>0.51530000000002474</v>
      </c>
      <c r="P8207" s="242"/>
      <c r="Q8207" s="179"/>
      <c r="R8207" s="179"/>
      <c r="S8207" s="179"/>
      <c r="T8207" s="179"/>
      <c r="U8207" s="179"/>
      <c r="V8207" s="179"/>
      <c r="W8207" s="179"/>
      <c r="X8207" s="179"/>
      <c r="Y8207" s="179"/>
      <c r="Z8207" s="179"/>
      <c r="AA8207" s="222"/>
      <c r="AB8207" s="222"/>
      <c r="AC8207" s="222"/>
      <c r="AD8207" s="179"/>
      <c r="AE8207" s="179"/>
      <c r="AF8207" s="179"/>
      <c r="AG8207" s="179"/>
      <c r="AH8207" s="179"/>
      <c r="AI8207" s="179"/>
      <c r="AJ8207" s="179"/>
    </row>
    <row r="8208" spans="2:36" x14ac:dyDescent="0.3">
      <c r="B8208" s="224">
        <v>828500</v>
      </c>
      <c r="C8208" s="209">
        <v>354517</v>
      </c>
      <c r="D8208" s="206">
        <f t="shared" si="836"/>
        <v>0.42790223295111646</v>
      </c>
      <c r="E8208" s="208">
        <f t="shared" si="837"/>
        <v>0.45</v>
      </c>
      <c r="F8208" s="207">
        <v>19498.43</v>
      </c>
      <c r="G8208" s="207">
        <v>28361.360000000001</v>
      </c>
      <c r="H8208" s="207">
        <v>31906.53</v>
      </c>
      <c r="I8208" s="214">
        <f t="shared" si="838"/>
        <v>336211</v>
      </c>
      <c r="J8208" s="211">
        <f t="shared" si="839"/>
        <v>0.40580687990343994</v>
      </c>
      <c r="K8208" s="212">
        <f t="shared" si="840"/>
        <v>0.45</v>
      </c>
      <c r="L8208" s="214">
        <f t="shared" si="841"/>
        <v>18491.605</v>
      </c>
      <c r="M8208" s="213">
        <f t="shared" si="842"/>
        <v>26896.880000000001</v>
      </c>
      <c r="N8208" s="213">
        <f t="shared" si="843"/>
        <v>30258.989999999998</v>
      </c>
      <c r="O8208" s="242">
        <f t="shared" si="844"/>
        <v>0.51519999999964061</v>
      </c>
      <c r="P8208" s="242"/>
      <c r="Q8208" s="179"/>
      <c r="R8208" s="179"/>
      <c r="S8208" s="179"/>
      <c r="T8208" s="179"/>
      <c r="U8208" s="179"/>
      <c r="V8208" s="179"/>
      <c r="W8208" s="179"/>
      <c r="X8208" s="179"/>
      <c r="Y8208" s="179"/>
      <c r="Z8208" s="179"/>
      <c r="AA8208" s="222"/>
      <c r="AB8208" s="222"/>
      <c r="AC8208" s="222"/>
      <c r="AD8208" s="179"/>
      <c r="AE8208" s="179"/>
      <c r="AF8208" s="179"/>
      <c r="AG8208" s="179"/>
      <c r="AH8208" s="179"/>
      <c r="AI8208" s="179"/>
      <c r="AJ8208" s="179"/>
    </row>
    <row r="8209" spans="2:36" x14ac:dyDescent="0.3">
      <c r="B8209" s="224">
        <v>828600</v>
      </c>
      <c r="C8209" s="209">
        <v>354562</v>
      </c>
      <c r="D8209" s="206">
        <f t="shared" si="836"/>
        <v>0.4279048998310403</v>
      </c>
      <c r="E8209" s="208">
        <f t="shared" si="837"/>
        <v>0.45</v>
      </c>
      <c r="F8209" s="207">
        <v>19500.91</v>
      </c>
      <c r="G8209" s="207">
        <v>28364.959999999999</v>
      </c>
      <c r="H8209" s="207">
        <v>31910.58</v>
      </c>
      <c r="I8209" s="214">
        <f t="shared" si="838"/>
        <v>336256</v>
      </c>
      <c r="J8209" s="211">
        <f t="shared" si="839"/>
        <v>0.40581221337195267</v>
      </c>
      <c r="K8209" s="212">
        <f t="shared" si="840"/>
        <v>0.45</v>
      </c>
      <c r="L8209" s="214">
        <f t="shared" si="841"/>
        <v>18494.080000000002</v>
      </c>
      <c r="M8209" s="213">
        <f t="shared" si="842"/>
        <v>26900.48</v>
      </c>
      <c r="N8209" s="213">
        <f t="shared" si="843"/>
        <v>30263.039999999997</v>
      </c>
      <c r="O8209" s="242">
        <f t="shared" si="844"/>
        <v>0.5152999999999156</v>
      </c>
      <c r="P8209" s="242"/>
      <c r="Q8209" s="179"/>
      <c r="R8209" s="179"/>
      <c r="S8209" s="179"/>
      <c r="T8209" s="179"/>
      <c r="U8209" s="179"/>
      <c r="V8209" s="179"/>
      <c r="W8209" s="179"/>
      <c r="X8209" s="179"/>
      <c r="Y8209" s="179"/>
      <c r="Z8209" s="179"/>
      <c r="AA8209" s="222"/>
      <c r="AB8209" s="222"/>
      <c r="AC8209" s="222"/>
      <c r="AD8209" s="179"/>
      <c r="AE8209" s="179"/>
      <c r="AF8209" s="179"/>
      <c r="AG8209" s="179"/>
      <c r="AH8209" s="179"/>
      <c r="AI8209" s="179"/>
      <c r="AJ8209" s="179"/>
    </row>
    <row r="8210" spans="2:36" x14ac:dyDescent="0.3">
      <c r="B8210" s="224">
        <v>828700</v>
      </c>
      <c r="C8210" s="209">
        <v>354607</v>
      </c>
      <c r="D8210" s="206">
        <f t="shared" si="836"/>
        <v>0.42790756606733438</v>
      </c>
      <c r="E8210" s="208">
        <f t="shared" si="837"/>
        <v>0.45</v>
      </c>
      <c r="F8210" s="207">
        <v>19503.38</v>
      </c>
      <c r="G8210" s="207">
        <v>28368.560000000001</v>
      </c>
      <c r="H8210" s="207">
        <v>31914.63</v>
      </c>
      <c r="I8210" s="214">
        <f t="shared" si="838"/>
        <v>336301</v>
      </c>
      <c r="J8210" s="211">
        <f t="shared" si="839"/>
        <v>0.4058175455532762</v>
      </c>
      <c r="K8210" s="212">
        <f t="shared" si="840"/>
        <v>0.45</v>
      </c>
      <c r="L8210" s="214">
        <f t="shared" si="841"/>
        <v>18496.555</v>
      </c>
      <c r="M8210" s="213">
        <f t="shared" si="842"/>
        <v>26904.080000000002</v>
      </c>
      <c r="N8210" s="213">
        <f t="shared" si="843"/>
        <v>30267.09</v>
      </c>
      <c r="O8210" s="242">
        <f t="shared" si="844"/>
        <v>0.51520000000007715</v>
      </c>
      <c r="P8210" s="242"/>
      <c r="Q8210" s="179"/>
      <c r="R8210" s="179"/>
      <c r="S8210" s="179"/>
      <c r="T8210" s="179"/>
      <c r="U8210" s="179"/>
      <c r="V8210" s="179"/>
      <c r="W8210" s="179"/>
      <c r="X8210" s="179"/>
      <c r="Y8210" s="179"/>
      <c r="Z8210" s="179"/>
      <c r="AA8210" s="222"/>
      <c r="AB8210" s="222"/>
      <c r="AC8210" s="222"/>
      <c r="AD8210" s="179"/>
      <c r="AE8210" s="179"/>
      <c r="AF8210" s="179"/>
      <c r="AG8210" s="179"/>
      <c r="AH8210" s="179"/>
      <c r="AI8210" s="179"/>
      <c r="AJ8210" s="179"/>
    </row>
    <row r="8211" spans="2:36" x14ac:dyDescent="0.3">
      <c r="B8211" s="224">
        <v>828800</v>
      </c>
      <c r="C8211" s="209">
        <v>354652</v>
      </c>
      <c r="D8211" s="206">
        <f t="shared" si="836"/>
        <v>0.42791023166023168</v>
      </c>
      <c r="E8211" s="208">
        <f t="shared" si="837"/>
        <v>0.45</v>
      </c>
      <c r="F8211" s="207">
        <v>19505.86</v>
      </c>
      <c r="G8211" s="207">
        <v>28372.16</v>
      </c>
      <c r="H8211" s="207">
        <v>31918.68</v>
      </c>
      <c r="I8211" s="214">
        <f t="shared" si="838"/>
        <v>336346</v>
      </c>
      <c r="J8211" s="211">
        <f t="shared" si="839"/>
        <v>0.40582287644787646</v>
      </c>
      <c r="K8211" s="212">
        <f t="shared" si="840"/>
        <v>0.45</v>
      </c>
      <c r="L8211" s="214">
        <f t="shared" si="841"/>
        <v>18499.03</v>
      </c>
      <c r="M8211" s="213">
        <f t="shared" si="842"/>
        <v>26907.68</v>
      </c>
      <c r="N8211" s="213">
        <f t="shared" si="843"/>
        <v>30271.14</v>
      </c>
      <c r="O8211" s="242">
        <f t="shared" si="844"/>
        <v>0.51529999999977005</v>
      </c>
      <c r="P8211" s="242"/>
      <c r="Q8211" s="179"/>
      <c r="R8211" s="179"/>
      <c r="S8211" s="179"/>
      <c r="T8211" s="179"/>
      <c r="U8211" s="179"/>
      <c r="V8211" s="179"/>
      <c r="W8211" s="179"/>
      <c r="X8211" s="179"/>
      <c r="Y8211" s="179"/>
      <c r="Z8211" s="179"/>
      <c r="AA8211" s="222"/>
      <c r="AB8211" s="222"/>
      <c r="AC8211" s="222"/>
      <c r="AD8211" s="179"/>
      <c r="AE8211" s="179"/>
      <c r="AF8211" s="179"/>
      <c r="AG8211" s="179"/>
      <c r="AH8211" s="179"/>
      <c r="AI8211" s="179"/>
      <c r="AJ8211" s="179"/>
    </row>
    <row r="8212" spans="2:36" x14ac:dyDescent="0.3">
      <c r="B8212" s="224">
        <v>828900</v>
      </c>
      <c r="C8212" s="209">
        <v>354697</v>
      </c>
      <c r="D8212" s="206">
        <f t="shared" si="836"/>
        <v>0.42791289660996501</v>
      </c>
      <c r="E8212" s="208">
        <f t="shared" si="837"/>
        <v>0.45</v>
      </c>
      <c r="F8212" s="207">
        <v>19508.330000000002</v>
      </c>
      <c r="G8212" s="207">
        <v>28375.759999999998</v>
      </c>
      <c r="H8212" s="207">
        <v>31922.73</v>
      </c>
      <c r="I8212" s="214">
        <f t="shared" si="838"/>
        <v>336391</v>
      </c>
      <c r="J8212" s="211">
        <f t="shared" si="839"/>
        <v>0.40582820605621911</v>
      </c>
      <c r="K8212" s="212">
        <f t="shared" si="840"/>
        <v>0.45</v>
      </c>
      <c r="L8212" s="214">
        <f t="shared" si="841"/>
        <v>18501.505000000001</v>
      </c>
      <c r="M8212" s="213">
        <f t="shared" si="842"/>
        <v>26911.279999999999</v>
      </c>
      <c r="N8212" s="213">
        <f t="shared" si="843"/>
        <v>30275.19</v>
      </c>
      <c r="O8212" s="242">
        <f t="shared" si="844"/>
        <v>0.51519999999996802</v>
      </c>
      <c r="P8212" s="242"/>
      <c r="Q8212" s="179"/>
      <c r="R8212" s="179"/>
      <c r="S8212" s="179"/>
      <c r="T8212" s="179"/>
      <c r="U8212" s="179"/>
      <c r="V8212" s="179"/>
      <c r="W8212" s="179"/>
      <c r="X8212" s="179"/>
      <c r="Y8212" s="179"/>
      <c r="Z8212" s="179"/>
      <c r="AA8212" s="222"/>
      <c r="AB8212" s="222"/>
      <c r="AC8212" s="222"/>
      <c r="AD8212" s="179"/>
      <c r="AE8212" s="179"/>
      <c r="AF8212" s="179"/>
      <c r="AG8212" s="179"/>
      <c r="AH8212" s="179"/>
      <c r="AI8212" s="179"/>
      <c r="AJ8212" s="179"/>
    </row>
    <row r="8213" spans="2:36" x14ac:dyDescent="0.3">
      <c r="B8213" s="224">
        <v>829000</v>
      </c>
      <c r="C8213" s="209">
        <v>354742</v>
      </c>
      <c r="D8213" s="206">
        <f t="shared" si="836"/>
        <v>0.42791556091676719</v>
      </c>
      <c r="E8213" s="208">
        <f t="shared" si="837"/>
        <v>0.45</v>
      </c>
      <c r="F8213" s="207">
        <v>19510.810000000001</v>
      </c>
      <c r="G8213" s="207">
        <v>28379.360000000001</v>
      </c>
      <c r="H8213" s="207">
        <v>31926.78</v>
      </c>
      <c r="I8213" s="214">
        <f t="shared" si="838"/>
        <v>336436</v>
      </c>
      <c r="J8213" s="211">
        <f t="shared" si="839"/>
        <v>0.40583353437876962</v>
      </c>
      <c r="K8213" s="212">
        <f t="shared" si="840"/>
        <v>0.45</v>
      </c>
      <c r="L8213" s="214">
        <f t="shared" si="841"/>
        <v>18503.98</v>
      </c>
      <c r="M8213" s="213">
        <f t="shared" si="842"/>
        <v>26914.880000000001</v>
      </c>
      <c r="N8213" s="213">
        <f t="shared" si="843"/>
        <v>30279.239999999998</v>
      </c>
      <c r="O8213" s="242">
        <f t="shared" si="844"/>
        <v>0.51529999999966092</v>
      </c>
      <c r="P8213" s="242"/>
      <c r="Q8213" s="179"/>
      <c r="R8213" s="179"/>
      <c r="S8213" s="179"/>
      <c r="T8213" s="179"/>
      <c r="U8213" s="179"/>
      <c r="V8213" s="179"/>
      <c r="W8213" s="179"/>
      <c r="X8213" s="179"/>
      <c r="Y8213" s="179"/>
      <c r="Z8213" s="179"/>
      <c r="AA8213" s="222"/>
      <c r="AB8213" s="222"/>
      <c r="AC8213" s="222"/>
      <c r="AD8213" s="179"/>
      <c r="AE8213" s="179"/>
      <c r="AF8213" s="179"/>
      <c r="AG8213" s="179"/>
      <c r="AH8213" s="179"/>
      <c r="AI8213" s="179"/>
      <c r="AJ8213" s="179"/>
    </row>
    <row r="8214" spans="2:36" x14ac:dyDescent="0.3">
      <c r="B8214" s="224">
        <v>829100</v>
      </c>
      <c r="C8214" s="209">
        <v>354787</v>
      </c>
      <c r="D8214" s="206">
        <f t="shared" si="836"/>
        <v>0.42791822458087081</v>
      </c>
      <c r="E8214" s="208">
        <f t="shared" si="837"/>
        <v>0.45</v>
      </c>
      <c r="F8214" s="207">
        <v>19513.28</v>
      </c>
      <c r="G8214" s="207">
        <v>28382.959999999999</v>
      </c>
      <c r="H8214" s="207">
        <v>31930.83</v>
      </c>
      <c r="I8214" s="214">
        <f t="shared" si="838"/>
        <v>336481</v>
      </c>
      <c r="J8214" s="211">
        <f t="shared" si="839"/>
        <v>0.40583886141599324</v>
      </c>
      <c r="K8214" s="212">
        <f t="shared" si="840"/>
        <v>0.45</v>
      </c>
      <c r="L8214" s="214">
        <f t="shared" si="841"/>
        <v>18506.455000000002</v>
      </c>
      <c r="M8214" s="213">
        <f t="shared" si="842"/>
        <v>26918.48</v>
      </c>
      <c r="N8214" s="213">
        <f t="shared" si="843"/>
        <v>30283.289999999997</v>
      </c>
      <c r="O8214" s="242">
        <f t="shared" si="844"/>
        <v>0.51520000000044097</v>
      </c>
      <c r="P8214" s="242"/>
      <c r="Q8214" s="179"/>
      <c r="R8214" s="179"/>
      <c r="S8214" s="179"/>
      <c r="T8214" s="179"/>
      <c r="U8214" s="179"/>
      <c r="V8214" s="179"/>
      <c r="W8214" s="179"/>
      <c r="X8214" s="179"/>
      <c r="Y8214" s="179"/>
      <c r="Z8214" s="179"/>
      <c r="AA8214" s="222"/>
      <c r="AB8214" s="222"/>
      <c r="AC8214" s="222"/>
      <c r="AD8214" s="179"/>
      <c r="AE8214" s="179"/>
      <c r="AF8214" s="179"/>
      <c r="AG8214" s="179"/>
      <c r="AH8214" s="179"/>
      <c r="AI8214" s="179"/>
      <c r="AJ8214" s="179"/>
    </row>
    <row r="8215" spans="2:36" x14ac:dyDescent="0.3">
      <c r="B8215" s="224">
        <v>829200</v>
      </c>
      <c r="C8215" s="209">
        <v>354832</v>
      </c>
      <c r="D8215" s="206">
        <f t="shared" si="836"/>
        <v>0.42792088760250846</v>
      </c>
      <c r="E8215" s="208">
        <f t="shared" si="837"/>
        <v>0.45</v>
      </c>
      <c r="F8215" s="207">
        <v>19515.759999999998</v>
      </c>
      <c r="G8215" s="207">
        <v>28386.560000000001</v>
      </c>
      <c r="H8215" s="207">
        <v>31934.880000000001</v>
      </c>
      <c r="I8215" s="214">
        <f t="shared" si="838"/>
        <v>336526</v>
      </c>
      <c r="J8215" s="211">
        <f t="shared" si="839"/>
        <v>0.40584418716835502</v>
      </c>
      <c r="K8215" s="212">
        <f t="shared" si="840"/>
        <v>0.45</v>
      </c>
      <c r="L8215" s="214">
        <f t="shared" si="841"/>
        <v>18508.93</v>
      </c>
      <c r="M8215" s="213">
        <f t="shared" si="842"/>
        <v>26922.080000000002</v>
      </c>
      <c r="N8215" s="213">
        <f t="shared" si="843"/>
        <v>30287.34</v>
      </c>
      <c r="O8215" s="242">
        <f t="shared" si="844"/>
        <v>0.51530000000013387</v>
      </c>
      <c r="P8215" s="242"/>
      <c r="Q8215" s="179"/>
      <c r="R8215" s="179"/>
      <c r="S8215" s="179"/>
      <c r="T8215" s="179"/>
      <c r="U8215" s="179"/>
      <c r="V8215" s="179"/>
      <c r="W8215" s="179"/>
      <c r="X8215" s="179"/>
      <c r="Y8215" s="179"/>
      <c r="Z8215" s="179"/>
      <c r="AA8215" s="222"/>
      <c r="AB8215" s="222"/>
      <c r="AC8215" s="222"/>
      <c r="AD8215" s="179"/>
      <c r="AE8215" s="179"/>
      <c r="AF8215" s="179"/>
      <c r="AG8215" s="179"/>
      <c r="AH8215" s="179"/>
      <c r="AI8215" s="179"/>
      <c r="AJ8215" s="179"/>
    </row>
    <row r="8216" spans="2:36" x14ac:dyDescent="0.3">
      <c r="B8216" s="224">
        <v>829300</v>
      </c>
      <c r="C8216" s="209">
        <v>354877</v>
      </c>
      <c r="D8216" s="206">
        <f t="shared" ref="D8216:D8279" si="845">C8216/B8216</f>
        <v>0.42792354998191245</v>
      </c>
      <c r="E8216" s="208">
        <f t="shared" ref="E8216:E8279" si="846">(C8216-C8215)/(B8216-B8215)</f>
        <v>0.45</v>
      </c>
      <c r="F8216" s="207">
        <v>19518.23</v>
      </c>
      <c r="G8216" s="207">
        <v>28390.16</v>
      </c>
      <c r="H8216" s="207">
        <v>31938.93</v>
      </c>
      <c r="I8216" s="214">
        <f t="shared" si="838"/>
        <v>336571</v>
      </c>
      <c r="J8216" s="211">
        <f t="shared" si="839"/>
        <v>0.40584951163631977</v>
      </c>
      <c r="K8216" s="212">
        <f t="shared" si="840"/>
        <v>0.45</v>
      </c>
      <c r="L8216" s="214">
        <f t="shared" si="841"/>
        <v>18511.404999999999</v>
      </c>
      <c r="M8216" s="213">
        <f t="shared" si="842"/>
        <v>26925.68</v>
      </c>
      <c r="N8216" s="213">
        <f t="shared" si="843"/>
        <v>30291.39</v>
      </c>
      <c r="O8216" s="242">
        <f t="shared" si="844"/>
        <v>0.51519999999974975</v>
      </c>
      <c r="P8216" s="242"/>
      <c r="Q8216" s="179"/>
      <c r="R8216" s="179"/>
      <c r="S8216" s="179"/>
      <c r="T8216" s="179"/>
      <c r="U8216" s="179"/>
      <c r="V8216" s="179"/>
      <c r="W8216" s="179"/>
      <c r="X8216" s="179"/>
      <c r="Y8216" s="179"/>
      <c r="Z8216" s="179"/>
      <c r="AA8216" s="222"/>
      <c r="AB8216" s="222"/>
      <c r="AC8216" s="222"/>
      <c r="AD8216" s="179"/>
      <c r="AE8216" s="179"/>
      <c r="AF8216" s="179"/>
      <c r="AG8216" s="179"/>
      <c r="AH8216" s="179"/>
      <c r="AI8216" s="179"/>
      <c r="AJ8216" s="179"/>
    </row>
    <row r="8217" spans="2:36" x14ac:dyDescent="0.3">
      <c r="B8217" s="224">
        <v>829400</v>
      </c>
      <c r="C8217" s="209">
        <v>354922</v>
      </c>
      <c r="D8217" s="206">
        <f t="shared" si="845"/>
        <v>0.42792621171931516</v>
      </c>
      <c r="E8217" s="208">
        <f t="shared" si="846"/>
        <v>0.45</v>
      </c>
      <c r="F8217" s="207">
        <v>19520.71</v>
      </c>
      <c r="G8217" s="207">
        <v>28393.759999999998</v>
      </c>
      <c r="H8217" s="207">
        <v>31942.98</v>
      </c>
      <c r="I8217" s="214">
        <f t="shared" si="838"/>
        <v>336616</v>
      </c>
      <c r="J8217" s="211">
        <f t="shared" si="839"/>
        <v>0.40585483482035206</v>
      </c>
      <c r="K8217" s="212">
        <f t="shared" si="840"/>
        <v>0.45</v>
      </c>
      <c r="L8217" s="214">
        <f t="shared" si="841"/>
        <v>18513.88</v>
      </c>
      <c r="M8217" s="213">
        <f t="shared" si="842"/>
        <v>26929.279999999999</v>
      </c>
      <c r="N8217" s="213">
        <f t="shared" si="843"/>
        <v>30295.439999999999</v>
      </c>
      <c r="O8217" s="242">
        <f t="shared" si="844"/>
        <v>0.51530000000002474</v>
      </c>
      <c r="P8217" s="242"/>
      <c r="Q8217" s="179"/>
      <c r="R8217" s="179"/>
      <c r="S8217" s="179"/>
      <c r="T8217" s="179"/>
      <c r="U8217" s="179"/>
      <c r="V8217" s="179"/>
      <c r="W8217" s="179"/>
      <c r="X8217" s="179"/>
      <c r="Y8217" s="179"/>
      <c r="Z8217" s="179"/>
      <c r="AA8217" s="222"/>
      <c r="AB8217" s="222"/>
      <c r="AC8217" s="222"/>
      <c r="AD8217" s="179"/>
      <c r="AE8217" s="179"/>
      <c r="AF8217" s="179"/>
      <c r="AG8217" s="179"/>
      <c r="AH8217" s="179"/>
      <c r="AI8217" s="179"/>
      <c r="AJ8217" s="179"/>
    </row>
    <row r="8218" spans="2:36" x14ac:dyDescent="0.3">
      <c r="B8218" s="224">
        <v>829500</v>
      </c>
      <c r="C8218" s="209">
        <v>354967</v>
      </c>
      <c r="D8218" s="206">
        <f t="shared" si="845"/>
        <v>0.42792887281494879</v>
      </c>
      <c r="E8218" s="208">
        <f t="shared" si="846"/>
        <v>0.45</v>
      </c>
      <c r="F8218" s="207">
        <v>19523.18</v>
      </c>
      <c r="G8218" s="207">
        <v>28397.360000000001</v>
      </c>
      <c r="H8218" s="207">
        <v>31947.03</v>
      </c>
      <c r="I8218" s="214">
        <f t="shared" si="838"/>
        <v>336661</v>
      </c>
      <c r="J8218" s="211">
        <f t="shared" si="839"/>
        <v>0.40586015672091619</v>
      </c>
      <c r="K8218" s="212">
        <f t="shared" si="840"/>
        <v>0.45</v>
      </c>
      <c r="L8218" s="214">
        <f t="shared" si="841"/>
        <v>18516.355</v>
      </c>
      <c r="M8218" s="213">
        <f t="shared" si="842"/>
        <v>26932.880000000001</v>
      </c>
      <c r="N8218" s="213">
        <f t="shared" si="843"/>
        <v>30299.489999999998</v>
      </c>
      <c r="O8218" s="242">
        <f t="shared" si="844"/>
        <v>0.51519999999964061</v>
      </c>
      <c r="P8218" s="242"/>
      <c r="Q8218" s="179"/>
      <c r="R8218" s="179"/>
      <c r="S8218" s="179"/>
      <c r="T8218" s="179"/>
      <c r="U8218" s="179"/>
      <c r="V8218" s="179"/>
      <c r="W8218" s="179"/>
      <c r="X8218" s="179"/>
      <c r="Y8218" s="179"/>
      <c r="Z8218" s="179"/>
      <c r="AA8218" s="222"/>
      <c r="AB8218" s="222"/>
      <c r="AC8218" s="222"/>
      <c r="AD8218" s="179"/>
      <c r="AE8218" s="179"/>
      <c r="AF8218" s="179"/>
      <c r="AG8218" s="179"/>
      <c r="AH8218" s="179"/>
      <c r="AI8218" s="179"/>
      <c r="AJ8218" s="179"/>
    </row>
    <row r="8219" spans="2:36" x14ac:dyDescent="0.3">
      <c r="B8219" s="224">
        <v>829600</v>
      </c>
      <c r="C8219" s="209">
        <v>355012</v>
      </c>
      <c r="D8219" s="206">
        <f t="shared" si="845"/>
        <v>0.42793153326904532</v>
      </c>
      <c r="E8219" s="208">
        <f t="shared" si="846"/>
        <v>0.45</v>
      </c>
      <c r="F8219" s="207">
        <v>19525.66</v>
      </c>
      <c r="G8219" s="207">
        <v>28400.959999999999</v>
      </c>
      <c r="H8219" s="207">
        <v>31951.08</v>
      </c>
      <c r="I8219" s="214">
        <f t="shared" si="838"/>
        <v>336706</v>
      </c>
      <c r="J8219" s="211">
        <f t="shared" si="839"/>
        <v>0.40586547733847639</v>
      </c>
      <c r="K8219" s="212">
        <f t="shared" si="840"/>
        <v>0.45</v>
      </c>
      <c r="L8219" s="214">
        <f t="shared" si="841"/>
        <v>18518.830000000002</v>
      </c>
      <c r="M8219" s="213">
        <f t="shared" si="842"/>
        <v>26936.48</v>
      </c>
      <c r="N8219" s="213">
        <f t="shared" si="843"/>
        <v>30303.539999999997</v>
      </c>
      <c r="O8219" s="242">
        <f t="shared" si="844"/>
        <v>0.5152999999999156</v>
      </c>
      <c r="P8219" s="242"/>
      <c r="Q8219" s="179"/>
      <c r="R8219" s="179"/>
      <c r="S8219" s="179"/>
      <c r="T8219" s="179"/>
      <c r="U8219" s="179"/>
      <c r="V8219" s="179"/>
      <c r="W8219" s="179"/>
      <c r="X8219" s="179"/>
      <c r="Y8219" s="179"/>
      <c r="Z8219" s="179"/>
      <c r="AA8219" s="222"/>
      <c r="AB8219" s="222"/>
      <c r="AC8219" s="222"/>
      <c r="AD8219" s="179"/>
      <c r="AE8219" s="179"/>
      <c r="AF8219" s="179"/>
      <c r="AG8219" s="179"/>
      <c r="AH8219" s="179"/>
      <c r="AI8219" s="179"/>
      <c r="AJ8219" s="179"/>
    </row>
    <row r="8220" spans="2:36" x14ac:dyDescent="0.3">
      <c r="B8220" s="224">
        <v>829700</v>
      </c>
      <c r="C8220" s="209">
        <v>355057</v>
      </c>
      <c r="D8220" s="206">
        <f t="shared" si="845"/>
        <v>0.42793419308183683</v>
      </c>
      <c r="E8220" s="208">
        <f t="shared" si="846"/>
        <v>0.45</v>
      </c>
      <c r="F8220" s="207">
        <v>19528.13</v>
      </c>
      <c r="G8220" s="207">
        <v>28404.560000000001</v>
      </c>
      <c r="H8220" s="207">
        <v>31955.13</v>
      </c>
      <c r="I8220" s="214">
        <f t="shared" si="838"/>
        <v>336751</v>
      </c>
      <c r="J8220" s="211">
        <f t="shared" si="839"/>
        <v>0.40587079667349646</v>
      </c>
      <c r="K8220" s="212">
        <f t="shared" si="840"/>
        <v>0.45</v>
      </c>
      <c r="L8220" s="214">
        <f t="shared" si="841"/>
        <v>18521.305</v>
      </c>
      <c r="M8220" s="213">
        <f t="shared" si="842"/>
        <v>26940.080000000002</v>
      </c>
      <c r="N8220" s="213">
        <f t="shared" si="843"/>
        <v>30307.59</v>
      </c>
      <c r="O8220" s="242">
        <f t="shared" si="844"/>
        <v>0.51520000000007715</v>
      </c>
      <c r="P8220" s="242"/>
      <c r="Q8220" s="179"/>
      <c r="R8220" s="179"/>
      <c r="S8220" s="179"/>
      <c r="T8220" s="179"/>
      <c r="U8220" s="179"/>
      <c r="V8220" s="179"/>
      <c r="W8220" s="179"/>
      <c r="X8220" s="179"/>
      <c r="Y8220" s="179"/>
      <c r="Z8220" s="179"/>
      <c r="AA8220" s="222"/>
      <c r="AB8220" s="222"/>
      <c r="AC8220" s="222"/>
      <c r="AD8220" s="179"/>
      <c r="AE8220" s="179"/>
      <c r="AF8220" s="179"/>
      <c r="AG8220" s="179"/>
      <c r="AH8220" s="179"/>
      <c r="AI8220" s="179"/>
      <c r="AJ8220" s="179"/>
    </row>
    <row r="8221" spans="2:36" x14ac:dyDescent="0.3">
      <c r="B8221" s="224">
        <v>829800</v>
      </c>
      <c r="C8221" s="209">
        <v>355102</v>
      </c>
      <c r="D8221" s="206">
        <f t="shared" si="845"/>
        <v>0.4279368522535551</v>
      </c>
      <c r="E8221" s="208">
        <f t="shared" si="846"/>
        <v>0.45</v>
      </c>
      <c r="F8221" s="207">
        <v>19530.61</v>
      </c>
      <c r="G8221" s="207">
        <v>28408.16</v>
      </c>
      <c r="H8221" s="207">
        <v>31959.18</v>
      </c>
      <c r="I8221" s="214">
        <f t="shared" si="838"/>
        <v>336796</v>
      </c>
      <c r="J8221" s="211">
        <f t="shared" si="839"/>
        <v>0.40587611472644008</v>
      </c>
      <c r="K8221" s="212">
        <f t="shared" si="840"/>
        <v>0.45</v>
      </c>
      <c r="L8221" s="214">
        <f t="shared" si="841"/>
        <v>18523.78</v>
      </c>
      <c r="M8221" s="213">
        <f t="shared" si="842"/>
        <v>26943.68</v>
      </c>
      <c r="N8221" s="213">
        <f t="shared" si="843"/>
        <v>30311.64</v>
      </c>
      <c r="O8221" s="242">
        <f t="shared" si="844"/>
        <v>0.51529999999977005</v>
      </c>
      <c r="P8221" s="242"/>
      <c r="Q8221" s="179"/>
      <c r="R8221" s="179"/>
      <c r="S8221" s="179"/>
      <c r="T8221" s="179"/>
      <c r="U8221" s="179"/>
      <c r="V8221" s="179"/>
      <c r="W8221" s="179"/>
      <c r="X8221" s="179"/>
      <c r="Y8221" s="179"/>
      <c r="Z8221" s="179"/>
      <c r="AA8221" s="222"/>
      <c r="AB8221" s="222"/>
      <c r="AC8221" s="222"/>
      <c r="AD8221" s="179"/>
      <c r="AE8221" s="179"/>
      <c r="AF8221" s="179"/>
      <c r="AG8221" s="179"/>
      <c r="AH8221" s="179"/>
      <c r="AI8221" s="179"/>
      <c r="AJ8221" s="179"/>
    </row>
    <row r="8222" spans="2:36" x14ac:dyDescent="0.3">
      <c r="B8222" s="224">
        <v>829900</v>
      </c>
      <c r="C8222" s="209">
        <v>355147</v>
      </c>
      <c r="D8222" s="206">
        <f t="shared" si="845"/>
        <v>0.42793951078443188</v>
      </c>
      <c r="E8222" s="208">
        <f t="shared" si="846"/>
        <v>0.45</v>
      </c>
      <c r="F8222" s="207">
        <v>19533.080000000002</v>
      </c>
      <c r="G8222" s="207">
        <v>28411.759999999998</v>
      </c>
      <c r="H8222" s="207">
        <v>31963.23</v>
      </c>
      <c r="I8222" s="214">
        <f t="shared" si="838"/>
        <v>336841</v>
      </c>
      <c r="J8222" s="211">
        <f t="shared" si="839"/>
        <v>0.40588143149777084</v>
      </c>
      <c r="K8222" s="212">
        <f t="shared" si="840"/>
        <v>0.45</v>
      </c>
      <c r="L8222" s="214">
        <f t="shared" si="841"/>
        <v>18526.255000000001</v>
      </c>
      <c r="M8222" s="213">
        <f t="shared" si="842"/>
        <v>26947.279999999999</v>
      </c>
      <c r="N8222" s="213">
        <f t="shared" si="843"/>
        <v>30315.69</v>
      </c>
      <c r="O8222" s="242">
        <f t="shared" si="844"/>
        <v>0.51519999999996802</v>
      </c>
      <c r="P8222" s="242"/>
      <c r="Q8222" s="179"/>
      <c r="R8222" s="179"/>
      <c r="S8222" s="179"/>
      <c r="T8222" s="179"/>
      <c r="U8222" s="179"/>
      <c r="V8222" s="179"/>
      <c r="W8222" s="179"/>
      <c r="X8222" s="179"/>
      <c r="Y8222" s="179"/>
      <c r="Z8222" s="179"/>
      <c r="AA8222" s="222"/>
      <c r="AB8222" s="222"/>
      <c r="AC8222" s="222"/>
      <c r="AD8222" s="179"/>
      <c r="AE8222" s="179"/>
      <c r="AF8222" s="179"/>
      <c r="AG8222" s="179"/>
      <c r="AH8222" s="179"/>
      <c r="AI8222" s="179"/>
      <c r="AJ8222" s="179"/>
    </row>
    <row r="8223" spans="2:36" x14ac:dyDescent="0.3">
      <c r="B8223" s="224">
        <v>830000</v>
      </c>
      <c r="C8223" s="209">
        <v>355192</v>
      </c>
      <c r="D8223" s="206">
        <f t="shared" si="845"/>
        <v>0.42794216867469881</v>
      </c>
      <c r="E8223" s="208">
        <f t="shared" si="846"/>
        <v>0.45</v>
      </c>
      <c r="F8223" s="207">
        <v>19535.560000000001</v>
      </c>
      <c r="G8223" s="207">
        <v>28415.360000000001</v>
      </c>
      <c r="H8223" s="207">
        <v>31967.279999999999</v>
      </c>
      <c r="I8223" s="214">
        <f t="shared" si="838"/>
        <v>336886</v>
      </c>
      <c r="J8223" s="211">
        <f t="shared" si="839"/>
        <v>0.4058867469879518</v>
      </c>
      <c r="K8223" s="212">
        <f t="shared" si="840"/>
        <v>0.45</v>
      </c>
      <c r="L8223" s="214">
        <f t="shared" si="841"/>
        <v>18528.73</v>
      </c>
      <c r="M8223" s="213">
        <f t="shared" si="842"/>
        <v>26950.880000000001</v>
      </c>
      <c r="N8223" s="213">
        <f t="shared" si="843"/>
        <v>30319.739999999998</v>
      </c>
      <c r="O8223" s="242">
        <f t="shared" si="844"/>
        <v>0.51529999999966092</v>
      </c>
      <c r="P8223" s="242"/>
      <c r="Q8223" s="179"/>
      <c r="R8223" s="179"/>
      <c r="S8223" s="179"/>
      <c r="T8223" s="179"/>
      <c r="U8223" s="179"/>
      <c r="V8223" s="179"/>
      <c r="W8223" s="179"/>
      <c r="X8223" s="179"/>
      <c r="Y8223" s="179"/>
      <c r="Z8223" s="179"/>
      <c r="AA8223" s="222"/>
      <c r="AB8223" s="222"/>
      <c r="AC8223" s="222"/>
      <c r="AD8223" s="179"/>
      <c r="AE8223" s="179"/>
      <c r="AF8223" s="179"/>
      <c r="AG8223" s="179"/>
      <c r="AH8223" s="179"/>
      <c r="AI8223" s="179"/>
      <c r="AJ8223" s="179"/>
    </row>
    <row r="8224" spans="2:36" x14ac:dyDescent="0.3">
      <c r="B8224" s="224">
        <v>830100</v>
      </c>
      <c r="C8224" s="209">
        <v>355237</v>
      </c>
      <c r="D8224" s="206">
        <f t="shared" si="845"/>
        <v>0.42794482592458738</v>
      </c>
      <c r="E8224" s="208">
        <f t="shared" si="846"/>
        <v>0.45</v>
      </c>
      <c r="F8224" s="207">
        <v>19538.03</v>
      </c>
      <c r="G8224" s="207">
        <v>28418.959999999999</v>
      </c>
      <c r="H8224" s="207">
        <v>31971.33</v>
      </c>
      <c r="I8224" s="214">
        <f t="shared" si="838"/>
        <v>336931</v>
      </c>
      <c r="J8224" s="211">
        <f t="shared" si="839"/>
        <v>0.40589206119744609</v>
      </c>
      <c r="K8224" s="212">
        <f t="shared" si="840"/>
        <v>0.45</v>
      </c>
      <c r="L8224" s="214">
        <f t="shared" si="841"/>
        <v>18531.205000000002</v>
      </c>
      <c r="M8224" s="213">
        <f t="shared" si="842"/>
        <v>26954.48</v>
      </c>
      <c r="N8224" s="213">
        <f t="shared" si="843"/>
        <v>30323.789999999997</v>
      </c>
      <c r="O8224" s="242">
        <f t="shared" si="844"/>
        <v>0.51520000000044097</v>
      </c>
      <c r="P8224" s="242"/>
      <c r="Q8224" s="179"/>
      <c r="R8224" s="179"/>
      <c r="S8224" s="179"/>
      <c r="T8224" s="179"/>
      <c r="U8224" s="179"/>
      <c r="V8224" s="179"/>
      <c r="W8224" s="179"/>
      <c r="X8224" s="179"/>
      <c r="Y8224" s="179"/>
      <c r="Z8224" s="179"/>
      <c r="AA8224" s="222"/>
      <c r="AB8224" s="222"/>
      <c r="AC8224" s="222"/>
      <c r="AD8224" s="179"/>
      <c r="AE8224" s="179"/>
      <c r="AF8224" s="179"/>
      <c r="AG8224" s="179"/>
      <c r="AH8224" s="179"/>
      <c r="AI8224" s="179"/>
      <c r="AJ8224" s="179"/>
    </row>
    <row r="8225" spans="2:36" x14ac:dyDescent="0.3">
      <c r="B8225" s="224">
        <v>830200</v>
      </c>
      <c r="C8225" s="209">
        <v>355282</v>
      </c>
      <c r="D8225" s="206">
        <f t="shared" si="845"/>
        <v>0.42794748253432907</v>
      </c>
      <c r="E8225" s="208">
        <f t="shared" si="846"/>
        <v>0.45</v>
      </c>
      <c r="F8225" s="207">
        <v>19540.509999999998</v>
      </c>
      <c r="G8225" s="207">
        <v>28422.560000000001</v>
      </c>
      <c r="H8225" s="207">
        <v>31975.38</v>
      </c>
      <c r="I8225" s="214">
        <f t="shared" si="838"/>
        <v>336976</v>
      </c>
      <c r="J8225" s="211">
        <f t="shared" si="839"/>
        <v>0.40589737412671645</v>
      </c>
      <c r="K8225" s="212">
        <f t="shared" si="840"/>
        <v>0.45</v>
      </c>
      <c r="L8225" s="214">
        <f t="shared" si="841"/>
        <v>18533.68</v>
      </c>
      <c r="M8225" s="213">
        <f t="shared" si="842"/>
        <v>26958.080000000002</v>
      </c>
      <c r="N8225" s="213">
        <f t="shared" si="843"/>
        <v>30327.84</v>
      </c>
      <c r="O8225" s="242">
        <f t="shared" si="844"/>
        <v>0.51530000000013387</v>
      </c>
      <c r="P8225" s="242"/>
      <c r="Q8225" s="179"/>
      <c r="R8225" s="179"/>
      <c r="S8225" s="179"/>
      <c r="T8225" s="179"/>
      <c r="U8225" s="179"/>
      <c r="V8225" s="179"/>
      <c r="W8225" s="179"/>
      <c r="X8225" s="179"/>
      <c r="Y8225" s="179"/>
      <c r="Z8225" s="179"/>
      <c r="AA8225" s="222"/>
      <c r="AB8225" s="222"/>
      <c r="AC8225" s="222"/>
      <c r="AD8225" s="179"/>
      <c r="AE8225" s="179"/>
      <c r="AF8225" s="179"/>
      <c r="AG8225" s="179"/>
      <c r="AH8225" s="179"/>
      <c r="AI8225" s="179"/>
      <c r="AJ8225" s="179"/>
    </row>
    <row r="8226" spans="2:36" x14ac:dyDescent="0.3">
      <c r="B8226" s="224">
        <v>830300</v>
      </c>
      <c r="C8226" s="209">
        <v>355327</v>
      </c>
      <c r="D8226" s="206">
        <f t="shared" si="845"/>
        <v>0.42795013850415514</v>
      </c>
      <c r="E8226" s="208">
        <f t="shared" si="846"/>
        <v>0.45</v>
      </c>
      <c r="F8226" s="207">
        <v>19542.98</v>
      </c>
      <c r="G8226" s="207">
        <v>28426.16</v>
      </c>
      <c r="H8226" s="207">
        <v>31979.43</v>
      </c>
      <c r="I8226" s="214">
        <f t="shared" si="838"/>
        <v>337021</v>
      </c>
      <c r="J8226" s="211">
        <f t="shared" si="839"/>
        <v>0.40590268577622546</v>
      </c>
      <c r="K8226" s="212">
        <f t="shared" si="840"/>
        <v>0.45</v>
      </c>
      <c r="L8226" s="214">
        <f t="shared" si="841"/>
        <v>18536.154999999999</v>
      </c>
      <c r="M8226" s="213">
        <f t="shared" si="842"/>
        <v>26961.68</v>
      </c>
      <c r="N8226" s="213">
        <f t="shared" si="843"/>
        <v>30331.89</v>
      </c>
      <c r="O8226" s="242">
        <f t="shared" si="844"/>
        <v>0.51519999999974975</v>
      </c>
      <c r="P8226" s="242"/>
      <c r="Q8226" s="179"/>
      <c r="R8226" s="179"/>
      <c r="S8226" s="179"/>
      <c r="T8226" s="179"/>
      <c r="U8226" s="179"/>
      <c r="V8226" s="179"/>
      <c r="W8226" s="179"/>
      <c r="X8226" s="179"/>
      <c r="Y8226" s="179"/>
      <c r="Z8226" s="179"/>
      <c r="AA8226" s="222"/>
      <c r="AB8226" s="222"/>
      <c r="AC8226" s="222"/>
      <c r="AD8226" s="179"/>
      <c r="AE8226" s="179"/>
      <c r="AF8226" s="179"/>
      <c r="AG8226" s="179"/>
      <c r="AH8226" s="179"/>
      <c r="AI8226" s="179"/>
      <c r="AJ8226" s="179"/>
    </row>
    <row r="8227" spans="2:36" x14ac:dyDescent="0.3">
      <c r="B8227" s="224">
        <v>830400</v>
      </c>
      <c r="C8227" s="209">
        <v>355372</v>
      </c>
      <c r="D8227" s="206">
        <f t="shared" si="845"/>
        <v>0.42795279383429674</v>
      </c>
      <c r="E8227" s="208">
        <f t="shared" si="846"/>
        <v>0.45</v>
      </c>
      <c r="F8227" s="207">
        <v>19545.46</v>
      </c>
      <c r="G8227" s="207">
        <v>28429.759999999998</v>
      </c>
      <c r="H8227" s="207">
        <v>31983.48</v>
      </c>
      <c r="I8227" s="214">
        <f t="shared" si="838"/>
        <v>337066</v>
      </c>
      <c r="J8227" s="211">
        <f t="shared" si="839"/>
        <v>0.40590799614643547</v>
      </c>
      <c r="K8227" s="212">
        <f t="shared" si="840"/>
        <v>0.45</v>
      </c>
      <c r="L8227" s="214">
        <f t="shared" si="841"/>
        <v>18538.63</v>
      </c>
      <c r="M8227" s="213">
        <f t="shared" si="842"/>
        <v>26965.279999999999</v>
      </c>
      <c r="N8227" s="213">
        <f t="shared" si="843"/>
        <v>30335.94</v>
      </c>
      <c r="O8227" s="242">
        <f t="shared" si="844"/>
        <v>0.51530000000002474</v>
      </c>
      <c r="P8227" s="242"/>
      <c r="Q8227" s="179"/>
      <c r="R8227" s="179"/>
      <c r="S8227" s="179"/>
      <c r="T8227" s="179"/>
      <c r="U8227" s="179"/>
      <c r="V8227" s="179"/>
      <c r="W8227" s="179"/>
      <c r="X8227" s="179"/>
      <c r="Y8227" s="179"/>
      <c r="Z8227" s="179"/>
      <c r="AA8227" s="222"/>
      <c r="AB8227" s="222"/>
      <c r="AC8227" s="222"/>
      <c r="AD8227" s="179"/>
      <c r="AE8227" s="179"/>
      <c r="AF8227" s="179"/>
      <c r="AG8227" s="179"/>
      <c r="AH8227" s="179"/>
      <c r="AI8227" s="179"/>
      <c r="AJ8227" s="179"/>
    </row>
    <row r="8228" spans="2:36" x14ac:dyDescent="0.3">
      <c r="B8228" s="224">
        <v>830500</v>
      </c>
      <c r="C8228" s="209">
        <v>355417</v>
      </c>
      <c r="D8228" s="206">
        <f t="shared" si="845"/>
        <v>0.42795544852498496</v>
      </c>
      <c r="E8228" s="208">
        <f t="shared" si="846"/>
        <v>0.45</v>
      </c>
      <c r="F8228" s="207">
        <v>19547.93</v>
      </c>
      <c r="G8228" s="207">
        <v>28433.360000000001</v>
      </c>
      <c r="H8228" s="207">
        <v>31987.53</v>
      </c>
      <c r="I8228" s="214">
        <f t="shared" si="838"/>
        <v>337111</v>
      </c>
      <c r="J8228" s="211">
        <f t="shared" si="839"/>
        <v>0.40591330523780855</v>
      </c>
      <c r="K8228" s="212">
        <f t="shared" si="840"/>
        <v>0.45</v>
      </c>
      <c r="L8228" s="214">
        <f t="shared" si="841"/>
        <v>18541.105</v>
      </c>
      <c r="M8228" s="213">
        <f t="shared" si="842"/>
        <v>26968.880000000001</v>
      </c>
      <c r="N8228" s="213">
        <f t="shared" si="843"/>
        <v>30339.989999999998</v>
      </c>
      <c r="O8228" s="242">
        <f t="shared" si="844"/>
        <v>0.51519999999964061</v>
      </c>
      <c r="P8228" s="242"/>
      <c r="Q8228" s="179"/>
      <c r="R8228" s="179"/>
      <c r="S8228" s="179"/>
      <c r="T8228" s="179"/>
      <c r="U8228" s="179"/>
      <c r="V8228" s="179"/>
      <c r="W8228" s="179"/>
      <c r="X8228" s="179"/>
      <c r="Y8228" s="179"/>
      <c r="Z8228" s="179"/>
      <c r="AA8228" s="222"/>
      <c r="AB8228" s="222"/>
      <c r="AC8228" s="222"/>
      <c r="AD8228" s="179"/>
      <c r="AE8228" s="179"/>
      <c r="AF8228" s="179"/>
      <c r="AG8228" s="179"/>
      <c r="AH8228" s="179"/>
      <c r="AI8228" s="179"/>
      <c r="AJ8228" s="179"/>
    </row>
    <row r="8229" spans="2:36" x14ac:dyDescent="0.3">
      <c r="B8229" s="224">
        <v>830600</v>
      </c>
      <c r="C8229" s="209">
        <v>355462</v>
      </c>
      <c r="D8229" s="206">
        <f t="shared" si="845"/>
        <v>0.42795810257645078</v>
      </c>
      <c r="E8229" s="208">
        <f t="shared" si="846"/>
        <v>0.45</v>
      </c>
      <c r="F8229" s="207">
        <v>19550.41</v>
      </c>
      <c r="G8229" s="207">
        <v>28436.959999999999</v>
      </c>
      <c r="H8229" s="207">
        <v>31991.58</v>
      </c>
      <c r="I8229" s="214">
        <f t="shared" si="838"/>
        <v>337156</v>
      </c>
      <c r="J8229" s="211">
        <f t="shared" si="839"/>
        <v>0.40591861305080662</v>
      </c>
      <c r="K8229" s="212">
        <f t="shared" si="840"/>
        <v>0.45</v>
      </c>
      <c r="L8229" s="214">
        <f t="shared" si="841"/>
        <v>18543.580000000002</v>
      </c>
      <c r="M8229" s="213">
        <f t="shared" si="842"/>
        <v>26972.48</v>
      </c>
      <c r="N8229" s="213">
        <f t="shared" si="843"/>
        <v>30344.039999999997</v>
      </c>
      <c r="O8229" s="242">
        <f t="shared" si="844"/>
        <v>0.5152999999999156</v>
      </c>
      <c r="P8229" s="242"/>
      <c r="Q8229" s="179"/>
      <c r="R8229" s="179"/>
      <c r="S8229" s="179"/>
      <c r="T8229" s="179"/>
      <c r="U8229" s="179"/>
      <c r="V8229" s="179"/>
      <c r="W8229" s="179"/>
      <c r="X8229" s="179"/>
      <c r="Y8229" s="179"/>
      <c r="Z8229" s="179"/>
      <c r="AA8229" s="222"/>
      <c r="AB8229" s="222"/>
      <c r="AC8229" s="222"/>
      <c r="AD8229" s="179"/>
      <c r="AE8229" s="179"/>
      <c r="AF8229" s="179"/>
      <c r="AG8229" s="179"/>
      <c r="AH8229" s="179"/>
      <c r="AI8229" s="179"/>
      <c r="AJ8229" s="179"/>
    </row>
    <row r="8230" spans="2:36" x14ac:dyDescent="0.3">
      <c r="B8230" s="224">
        <v>830700</v>
      </c>
      <c r="C8230" s="209">
        <v>355507</v>
      </c>
      <c r="D8230" s="206">
        <f t="shared" si="845"/>
        <v>0.42796075598892502</v>
      </c>
      <c r="E8230" s="208">
        <f t="shared" si="846"/>
        <v>0.45</v>
      </c>
      <c r="F8230" s="207">
        <v>19552.88</v>
      </c>
      <c r="G8230" s="207">
        <v>28440.560000000001</v>
      </c>
      <c r="H8230" s="207">
        <v>31995.63</v>
      </c>
      <c r="I8230" s="214">
        <f t="shared" si="838"/>
        <v>337201</v>
      </c>
      <c r="J8230" s="211">
        <f t="shared" si="839"/>
        <v>0.40592391958589141</v>
      </c>
      <c r="K8230" s="212">
        <f t="shared" si="840"/>
        <v>0.45</v>
      </c>
      <c r="L8230" s="214">
        <f t="shared" si="841"/>
        <v>18546.055</v>
      </c>
      <c r="M8230" s="213">
        <f t="shared" si="842"/>
        <v>26976.080000000002</v>
      </c>
      <c r="N8230" s="213">
        <f t="shared" si="843"/>
        <v>30348.09</v>
      </c>
      <c r="O8230" s="242">
        <f t="shared" si="844"/>
        <v>0.51520000000007715</v>
      </c>
      <c r="P8230" s="242"/>
      <c r="Q8230" s="179"/>
      <c r="R8230" s="179"/>
      <c r="S8230" s="179"/>
      <c r="T8230" s="179"/>
      <c r="U8230" s="179"/>
      <c r="V8230" s="179"/>
      <c r="W8230" s="179"/>
      <c r="X8230" s="179"/>
      <c r="Y8230" s="179"/>
      <c r="Z8230" s="179"/>
      <c r="AA8230" s="222"/>
      <c r="AB8230" s="222"/>
      <c r="AC8230" s="222"/>
      <c r="AD8230" s="179"/>
      <c r="AE8230" s="179"/>
      <c r="AF8230" s="179"/>
      <c r="AG8230" s="179"/>
      <c r="AH8230" s="179"/>
      <c r="AI8230" s="179"/>
      <c r="AJ8230" s="179"/>
    </row>
    <row r="8231" spans="2:36" x14ac:dyDescent="0.3">
      <c r="B8231" s="224">
        <v>830800</v>
      </c>
      <c r="C8231" s="209">
        <v>355552</v>
      </c>
      <c r="D8231" s="206">
        <f t="shared" si="845"/>
        <v>0.42796340876263844</v>
      </c>
      <c r="E8231" s="208">
        <f t="shared" si="846"/>
        <v>0.45</v>
      </c>
      <c r="F8231" s="207">
        <v>19555.36</v>
      </c>
      <c r="G8231" s="207">
        <v>28444.16</v>
      </c>
      <c r="H8231" s="207">
        <v>31999.68</v>
      </c>
      <c r="I8231" s="214">
        <f t="shared" si="838"/>
        <v>337246</v>
      </c>
      <c r="J8231" s="211">
        <f t="shared" si="839"/>
        <v>0.40592922484352434</v>
      </c>
      <c r="K8231" s="212">
        <f t="shared" si="840"/>
        <v>0.45</v>
      </c>
      <c r="L8231" s="214">
        <f t="shared" si="841"/>
        <v>18548.53</v>
      </c>
      <c r="M8231" s="213">
        <f t="shared" si="842"/>
        <v>26979.68</v>
      </c>
      <c r="N8231" s="213">
        <f t="shared" si="843"/>
        <v>30352.14</v>
      </c>
      <c r="O8231" s="242">
        <f t="shared" si="844"/>
        <v>0.51529999999977005</v>
      </c>
      <c r="P8231" s="242"/>
      <c r="Q8231" s="179"/>
      <c r="R8231" s="179"/>
      <c r="S8231" s="179"/>
      <c r="T8231" s="179"/>
      <c r="U8231" s="179"/>
      <c r="V8231" s="179"/>
      <c r="W8231" s="179"/>
      <c r="X8231" s="179"/>
      <c r="Y8231" s="179"/>
      <c r="Z8231" s="179"/>
      <c r="AA8231" s="222"/>
      <c r="AB8231" s="222"/>
      <c r="AC8231" s="222"/>
      <c r="AD8231" s="179"/>
      <c r="AE8231" s="179"/>
      <c r="AF8231" s="179"/>
      <c r="AG8231" s="179"/>
      <c r="AH8231" s="179"/>
      <c r="AI8231" s="179"/>
      <c r="AJ8231" s="179"/>
    </row>
    <row r="8232" spans="2:36" x14ac:dyDescent="0.3">
      <c r="B8232" s="224">
        <v>830900</v>
      </c>
      <c r="C8232" s="209">
        <v>355597</v>
      </c>
      <c r="D8232" s="206">
        <f t="shared" si="845"/>
        <v>0.42796606089782163</v>
      </c>
      <c r="E8232" s="208">
        <f t="shared" si="846"/>
        <v>0.45</v>
      </c>
      <c r="F8232" s="207">
        <v>19557.830000000002</v>
      </c>
      <c r="G8232" s="207">
        <v>28447.759999999998</v>
      </c>
      <c r="H8232" s="207">
        <v>32003.73</v>
      </c>
      <c r="I8232" s="214">
        <f t="shared" si="838"/>
        <v>337291</v>
      </c>
      <c r="J8232" s="211">
        <f t="shared" si="839"/>
        <v>0.40593452882416659</v>
      </c>
      <c r="K8232" s="212">
        <f t="shared" si="840"/>
        <v>0.45</v>
      </c>
      <c r="L8232" s="214">
        <f t="shared" si="841"/>
        <v>18551.005000000001</v>
      </c>
      <c r="M8232" s="213">
        <f t="shared" si="842"/>
        <v>26983.279999999999</v>
      </c>
      <c r="N8232" s="213">
        <f t="shared" si="843"/>
        <v>30356.19</v>
      </c>
      <c r="O8232" s="242">
        <f t="shared" si="844"/>
        <v>0.51519999999996802</v>
      </c>
      <c r="P8232" s="242"/>
      <c r="Q8232" s="179"/>
      <c r="R8232" s="179"/>
      <c r="S8232" s="179"/>
      <c r="T8232" s="179"/>
      <c r="U8232" s="179"/>
      <c r="V8232" s="179"/>
      <c r="W8232" s="179"/>
      <c r="X8232" s="179"/>
      <c r="Y8232" s="179"/>
      <c r="Z8232" s="179"/>
      <c r="AA8232" s="222"/>
      <c r="AB8232" s="222"/>
      <c r="AC8232" s="222"/>
      <c r="AD8232" s="179"/>
      <c r="AE8232" s="179"/>
      <c r="AF8232" s="179"/>
      <c r="AG8232" s="179"/>
      <c r="AH8232" s="179"/>
      <c r="AI8232" s="179"/>
      <c r="AJ8232" s="179"/>
    </row>
    <row r="8233" spans="2:36" x14ac:dyDescent="0.3">
      <c r="B8233" s="224">
        <v>831000</v>
      </c>
      <c r="C8233" s="209">
        <v>355642</v>
      </c>
      <c r="D8233" s="206">
        <f t="shared" si="845"/>
        <v>0.42796871239470519</v>
      </c>
      <c r="E8233" s="208">
        <f t="shared" si="846"/>
        <v>0.45</v>
      </c>
      <c r="F8233" s="207">
        <v>19560.310000000001</v>
      </c>
      <c r="G8233" s="207">
        <v>28451.360000000001</v>
      </c>
      <c r="H8233" s="207">
        <v>32007.78</v>
      </c>
      <c r="I8233" s="214">
        <f t="shared" ref="I8233:I8296" si="847">I8232+45</f>
        <v>337336</v>
      </c>
      <c r="J8233" s="211">
        <f t="shared" si="839"/>
        <v>0.40593983152827917</v>
      </c>
      <c r="K8233" s="212">
        <f t="shared" si="840"/>
        <v>0.45</v>
      </c>
      <c r="L8233" s="214">
        <f t="shared" si="841"/>
        <v>18553.48</v>
      </c>
      <c r="M8233" s="213">
        <f t="shared" si="842"/>
        <v>26986.880000000001</v>
      </c>
      <c r="N8233" s="213">
        <f t="shared" si="843"/>
        <v>30360.239999999998</v>
      </c>
      <c r="O8233" s="242">
        <f t="shared" si="844"/>
        <v>0.51529999999966092</v>
      </c>
      <c r="P8233" s="242"/>
      <c r="Q8233" s="179"/>
      <c r="R8233" s="179"/>
      <c r="S8233" s="179"/>
      <c r="T8233" s="179"/>
      <c r="U8233" s="179"/>
      <c r="V8233" s="179"/>
      <c r="W8233" s="179"/>
      <c r="X8233" s="179"/>
      <c r="Y8233" s="179"/>
      <c r="Z8233" s="179"/>
      <c r="AA8233" s="222"/>
      <c r="AB8233" s="222"/>
      <c r="AC8233" s="222"/>
      <c r="AD8233" s="179"/>
      <c r="AE8233" s="179"/>
      <c r="AF8233" s="179"/>
      <c r="AG8233" s="179"/>
      <c r="AH8233" s="179"/>
      <c r="AI8233" s="179"/>
      <c r="AJ8233" s="179"/>
    </row>
    <row r="8234" spans="2:36" x14ac:dyDescent="0.3">
      <c r="B8234" s="224">
        <v>831100</v>
      </c>
      <c r="C8234" s="209">
        <v>355687</v>
      </c>
      <c r="D8234" s="206">
        <f t="shared" si="845"/>
        <v>0.42797136325351942</v>
      </c>
      <c r="E8234" s="208">
        <f t="shared" si="846"/>
        <v>0.45</v>
      </c>
      <c r="F8234" s="207">
        <v>19562.78</v>
      </c>
      <c r="G8234" s="207">
        <v>28454.959999999999</v>
      </c>
      <c r="H8234" s="207">
        <v>32011.83</v>
      </c>
      <c r="I8234" s="214">
        <f t="shared" si="847"/>
        <v>337381</v>
      </c>
      <c r="J8234" s="211">
        <f t="shared" si="839"/>
        <v>0.40594513295632295</v>
      </c>
      <c r="K8234" s="212">
        <f t="shared" si="840"/>
        <v>0.45</v>
      </c>
      <c r="L8234" s="214">
        <f t="shared" si="841"/>
        <v>18555.955000000002</v>
      </c>
      <c r="M8234" s="213">
        <f t="shared" si="842"/>
        <v>26990.48</v>
      </c>
      <c r="N8234" s="213">
        <f t="shared" si="843"/>
        <v>30364.289999999997</v>
      </c>
      <c r="O8234" s="242">
        <f t="shared" si="844"/>
        <v>0.51520000000044097</v>
      </c>
      <c r="P8234" s="242"/>
      <c r="Q8234" s="179"/>
      <c r="R8234" s="179"/>
      <c r="S8234" s="179"/>
      <c r="T8234" s="179"/>
      <c r="U8234" s="179"/>
      <c r="V8234" s="179"/>
      <c r="W8234" s="179"/>
      <c r="X8234" s="179"/>
      <c r="Y8234" s="179"/>
      <c r="Z8234" s="179"/>
      <c r="AA8234" s="222"/>
      <c r="AB8234" s="222"/>
      <c r="AC8234" s="222"/>
      <c r="AD8234" s="179"/>
      <c r="AE8234" s="179"/>
      <c r="AF8234" s="179"/>
      <c r="AG8234" s="179"/>
      <c r="AH8234" s="179"/>
      <c r="AI8234" s="179"/>
      <c r="AJ8234" s="179"/>
    </row>
    <row r="8235" spans="2:36" x14ac:dyDescent="0.3">
      <c r="B8235" s="224">
        <v>831200</v>
      </c>
      <c r="C8235" s="209">
        <v>355732</v>
      </c>
      <c r="D8235" s="206">
        <f t="shared" si="845"/>
        <v>0.42797401347449471</v>
      </c>
      <c r="E8235" s="208">
        <f t="shared" si="846"/>
        <v>0.45</v>
      </c>
      <c r="F8235" s="207">
        <v>19565.259999999998</v>
      </c>
      <c r="G8235" s="207">
        <v>28458.560000000001</v>
      </c>
      <c r="H8235" s="207">
        <v>32015.88</v>
      </c>
      <c r="I8235" s="214">
        <f t="shared" si="847"/>
        <v>337426</v>
      </c>
      <c r="J8235" s="211">
        <f t="shared" si="839"/>
        <v>0.40595043310875845</v>
      </c>
      <c r="K8235" s="212">
        <f t="shared" si="840"/>
        <v>0.45</v>
      </c>
      <c r="L8235" s="214">
        <f t="shared" si="841"/>
        <v>18558.43</v>
      </c>
      <c r="M8235" s="213">
        <f t="shared" si="842"/>
        <v>26994.080000000002</v>
      </c>
      <c r="N8235" s="213">
        <f t="shared" si="843"/>
        <v>30368.34</v>
      </c>
      <c r="O8235" s="242">
        <f t="shared" si="844"/>
        <v>0.51530000000013387</v>
      </c>
      <c r="P8235" s="242"/>
      <c r="Q8235" s="179"/>
      <c r="R8235" s="179"/>
      <c r="S8235" s="179"/>
      <c r="T8235" s="179"/>
      <c r="U8235" s="179"/>
      <c r="V8235" s="179"/>
      <c r="W8235" s="179"/>
      <c r="X8235" s="179"/>
      <c r="Y8235" s="179"/>
      <c r="Z8235" s="179"/>
      <c r="AA8235" s="222"/>
      <c r="AB8235" s="222"/>
      <c r="AC8235" s="222"/>
      <c r="AD8235" s="179"/>
      <c r="AE8235" s="179"/>
      <c r="AF8235" s="179"/>
      <c r="AG8235" s="179"/>
      <c r="AH8235" s="179"/>
      <c r="AI8235" s="179"/>
      <c r="AJ8235" s="179"/>
    </row>
    <row r="8236" spans="2:36" x14ac:dyDescent="0.3">
      <c r="B8236" s="224">
        <v>831300</v>
      </c>
      <c r="C8236" s="209">
        <v>355777</v>
      </c>
      <c r="D8236" s="206">
        <f t="shared" si="845"/>
        <v>0.4279766630578612</v>
      </c>
      <c r="E8236" s="208">
        <f t="shared" si="846"/>
        <v>0.45</v>
      </c>
      <c r="F8236" s="207">
        <v>19567.73</v>
      </c>
      <c r="G8236" s="207">
        <v>28462.16</v>
      </c>
      <c r="H8236" s="207">
        <v>32019.93</v>
      </c>
      <c r="I8236" s="214">
        <f t="shared" si="847"/>
        <v>337471</v>
      </c>
      <c r="J8236" s="211">
        <f t="shared" si="839"/>
        <v>0.40595573198604595</v>
      </c>
      <c r="K8236" s="212">
        <f t="shared" si="840"/>
        <v>0.45</v>
      </c>
      <c r="L8236" s="214">
        <f t="shared" si="841"/>
        <v>18560.904999999999</v>
      </c>
      <c r="M8236" s="213">
        <f t="shared" si="842"/>
        <v>26997.68</v>
      </c>
      <c r="N8236" s="213">
        <f t="shared" si="843"/>
        <v>30372.39</v>
      </c>
      <c r="O8236" s="242">
        <f t="shared" si="844"/>
        <v>0.51519999999974975</v>
      </c>
      <c r="P8236" s="242"/>
      <c r="Q8236" s="179"/>
      <c r="R8236" s="179"/>
      <c r="S8236" s="179"/>
      <c r="T8236" s="179"/>
      <c r="U8236" s="179"/>
      <c r="V8236" s="179"/>
      <c r="W8236" s="179"/>
      <c r="X8236" s="179"/>
      <c r="Y8236" s="179"/>
      <c r="Z8236" s="179"/>
      <c r="AA8236" s="222"/>
      <c r="AB8236" s="222"/>
      <c r="AC8236" s="222"/>
      <c r="AD8236" s="179"/>
      <c r="AE8236" s="179"/>
      <c r="AF8236" s="179"/>
      <c r="AG8236" s="179"/>
      <c r="AH8236" s="179"/>
      <c r="AI8236" s="179"/>
      <c r="AJ8236" s="179"/>
    </row>
    <row r="8237" spans="2:36" x14ac:dyDescent="0.3">
      <c r="B8237" s="224">
        <v>831400</v>
      </c>
      <c r="C8237" s="209">
        <v>355822</v>
      </c>
      <c r="D8237" s="206">
        <f t="shared" si="845"/>
        <v>0.42797931200384892</v>
      </c>
      <c r="E8237" s="208">
        <f t="shared" si="846"/>
        <v>0.45</v>
      </c>
      <c r="F8237" s="207">
        <v>19570.21</v>
      </c>
      <c r="G8237" s="207">
        <v>28465.759999999998</v>
      </c>
      <c r="H8237" s="207">
        <v>32023.98</v>
      </c>
      <c r="I8237" s="214">
        <f t="shared" si="847"/>
        <v>337516</v>
      </c>
      <c r="J8237" s="211">
        <f t="shared" si="839"/>
        <v>0.40596102958864566</v>
      </c>
      <c r="K8237" s="212">
        <f t="shared" si="840"/>
        <v>0.45</v>
      </c>
      <c r="L8237" s="214">
        <f t="shared" si="841"/>
        <v>18563.38</v>
      </c>
      <c r="M8237" s="213">
        <f t="shared" si="842"/>
        <v>27001.279999999999</v>
      </c>
      <c r="N8237" s="213">
        <f t="shared" si="843"/>
        <v>30376.44</v>
      </c>
      <c r="O8237" s="242">
        <f t="shared" si="844"/>
        <v>0.51530000000002474</v>
      </c>
      <c r="P8237" s="242"/>
      <c r="Q8237" s="179"/>
      <c r="R8237" s="179"/>
      <c r="S8237" s="179"/>
      <c r="T8237" s="179"/>
      <c r="U8237" s="179"/>
      <c r="V8237" s="179"/>
      <c r="W8237" s="179"/>
      <c r="X8237" s="179"/>
      <c r="Y8237" s="179"/>
      <c r="Z8237" s="179"/>
      <c r="AA8237" s="222"/>
      <c r="AB8237" s="222"/>
      <c r="AC8237" s="222"/>
      <c r="AD8237" s="179"/>
      <c r="AE8237" s="179"/>
      <c r="AF8237" s="179"/>
      <c r="AG8237" s="179"/>
      <c r="AH8237" s="179"/>
      <c r="AI8237" s="179"/>
      <c r="AJ8237" s="179"/>
    </row>
    <row r="8238" spans="2:36" x14ac:dyDescent="0.3">
      <c r="B8238" s="224">
        <v>831500</v>
      </c>
      <c r="C8238" s="209">
        <v>355867</v>
      </c>
      <c r="D8238" s="206">
        <f t="shared" si="845"/>
        <v>0.42798196031268793</v>
      </c>
      <c r="E8238" s="208">
        <f t="shared" si="846"/>
        <v>0.45</v>
      </c>
      <c r="F8238" s="207">
        <v>19572.68</v>
      </c>
      <c r="G8238" s="207">
        <v>28469.360000000001</v>
      </c>
      <c r="H8238" s="207">
        <v>32028.03</v>
      </c>
      <c r="I8238" s="214">
        <f t="shared" si="847"/>
        <v>337561</v>
      </c>
      <c r="J8238" s="211">
        <f t="shared" si="839"/>
        <v>0.40596632591701742</v>
      </c>
      <c r="K8238" s="212">
        <f t="shared" si="840"/>
        <v>0.45</v>
      </c>
      <c r="L8238" s="214">
        <f t="shared" si="841"/>
        <v>18565.855</v>
      </c>
      <c r="M8238" s="213">
        <f t="shared" si="842"/>
        <v>27004.880000000001</v>
      </c>
      <c r="N8238" s="213">
        <f t="shared" si="843"/>
        <v>30380.489999999998</v>
      </c>
      <c r="O8238" s="242">
        <f t="shared" si="844"/>
        <v>0.51519999999964061</v>
      </c>
      <c r="P8238" s="242"/>
      <c r="Q8238" s="179"/>
      <c r="R8238" s="179"/>
      <c r="S8238" s="179"/>
      <c r="T8238" s="179"/>
      <c r="U8238" s="179"/>
      <c r="V8238" s="179"/>
      <c r="W8238" s="179"/>
      <c r="X8238" s="179"/>
      <c r="Y8238" s="179"/>
      <c r="Z8238" s="179"/>
      <c r="AA8238" s="222"/>
      <c r="AB8238" s="222"/>
      <c r="AC8238" s="222"/>
      <c r="AD8238" s="179"/>
      <c r="AE8238" s="179"/>
      <c r="AF8238" s="179"/>
      <c r="AG8238" s="179"/>
      <c r="AH8238" s="179"/>
      <c r="AI8238" s="179"/>
      <c r="AJ8238" s="179"/>
    </row>
    <row r="8239" spans="2:36" x14ac:dyDescent="0.3">
      <c r="B8239" s="224">
        <v>831600</v>
      </c>
      <c r="C8239" s="209">
        <v>355912</v>
      </c>
      <c r="D8239" s="206">
        <f t="shared" si="845"/>
        <v>0.42798460798460797</v>
      </c>
      <c r="E8239" s="208">
        <f t="shared" si="846"/>
        <v>0.45</v>
      </c>
      <c r="F8239" s="207">
        <v>19575.16</v>
      </c>
      <c r="G8239" s="207">
        <v>28472.959999999999</v>
      </c>
      <c r="H8239" s="207">
        <v>32032.080000000002</v>
      </c>
      <c r="I8239" s="214">
        <f t="shared" si="847"/>
        <v>337606</v>
      </c>
      <c r="J8239" s="211">
        <f t="shared" si="839"/>
        <v>0.40597162097162098</v>
      </c>
      <c r="K8239" s="212">
        <f t="shared" si="840"/>
        <v>0.45</v>
      </c>
      <c r="L8239" s="214">
        <f t="shared" si="841"/>
        <v>18568.330000000002</v>
      </c>
      <c r="M8239" s="213">
        <f t="shared" si="842"/>
        <v>27008.48</v>
      </c>
      <c r="N8239" s="213">
        <f t="shared" si="843"/>
        <v>30384.539999999997</v>
      </c>
      <c r="O8239" s="242">
        <f t="shared" si="844"/>
        <v>0.5152999999999156</v>
      </c>
      <c r="P8239" s="242"/>
      <c r="Q8239" s="179"/>
      <c r="R8239" s="179"/>
      <c r="S8239" s="179"/>
      <c r="T8239" s="179"/>
      <c r="U8239" s="179"/>
      <c r="V8239" s="179"/>
      <c r="W8239" s="179"/>
      <c r="X8239" s="179"/>
      <c r="Y8239" s="179"/>
      <c r="Z8239" s="179"/>
      <c r="AA8239" s="222"/>
      <c r="AB8239" s="222"/>
      <c r="AC8239" s="222"/>
      <c r="AD8239" s="179"/>
      <c r="AE8239" s="179"/>
      <c r="AF8239" s="179"/>
      <c r="AG8239" s="179"/>
      <c r="AH8239" s="179"/>
      <c r="AI8239" s="179"/>
      <c r="AJ8239" s="179"/>
    </row>
    <row r="8240" spans="2:36" x14ac:dyDescent="0.3">
      <c r="B8240" s="224">
        <v>831700</v>
      </c>
      <c r="C8240" s="209">
        <v>355957</v>
      </c>
      <c r="D8240" s="206">
        <f t="shared" si="845"/>
        <v>0.42798725501983886</v>
      </c>
      <c r="E8240" s="208">
        <f t="shared" si="846"/>
        <v>0.45</v>
      </c>
      <c r="F8240" s="207">
        <v>19577.63</v>
      </c>
      <c r="G8240" s="207">
        <v>28476.560000000001</v>
      </c>
      <c r="H8240" s="207">
        <v>32036.13</v>
      </c>
      <c r="I8240" s="214">
        <f t="shared" si="847"/>
        <v>337651</v>
      </c>
      <c r="J8240" s="211">
        <f t="shared" si="839"/>
        <v>0.4059769147529157</v>
      </c>
      <c r="K8240" s="212">
        <f t="shared" si="840"/>
        <v>0.45</v>
      </c>
      <c r="L8240" s="214">
        <f t="shared" si="841"/>
        <v>18570.805</v>
      </c>
      <c r="M8240" s="213">
        <f t="shared" si="842"/>
        <v>27012.080000000002</v>
      </c>
      <c r="N8240" s="213">
        <f t="shared" si="843"/>
        <v>30388.59</v>
      </c>
      <c r="O8240" s="242">
        <f t="shared" si="844"/>
        <v>0.51520000000007715</v>
      </c>
      <c r="P8240" s="242"/>
      <c r="Q8240" s="179"/>
      <c r="R8240" s="179"/>
      <c r="S8240" s="179"/>
      <c r="T8240" s="179"/>
      <c r="U8240" s="179"/>
      <c r="V8240" s="179"/>
      <c r="W8240" s="179"/>
      <c r="X8240" s="179"/>
      <c r="Y8240" s="179"/>
      <c r="Z8240" s="179"/>
      <c r="AA8240" s="222"/>
      <c r="AB8240" s="222"/>
      <c r="AC8240" s="222"/>
      <c r="AD8240" s="179"/>
      <c r="AE8240" s="179"/>
      <c r="AF8240" s="179"/>
      <c r="AG8240" s="179"/>
      <c r="AH8240" s="179"/>
      <c r="AI8240" s="179"/>
      <c r="AJ8240" s="179"/>
    </row>
    <row r="8241" spans="2:36" x14ac:dyDescent="0.3">
      <c r="B8241" s="224">
        <v>831800</v>
      </c>
      <c r="C8241" s="209">
        <v>356002</v>
      </c>
      <c r="D8241" s="206">
        <f t="shared" si="845"/>
        <v>0.42798990141861026</v>
      </c>
      <c r="E8241" s="208">
        <f t="shared" si="846"/>
        <v>0.45</v>
      </c>
      <c r="F8241" s="207">
        <v>19580.11</v>
      </c>
      <c r="G8241" s="207">
        <v>28480.16</v>
      </c>
      <c r="H8241" s="207">
        <v>32040.18</v>
      </c>
      <c r="I8241" s="214">
        <f t="shared" si="847"/>
        <v>337696</v>
      </c>
      <c r="J8241" s="211">
        <f t="shared" si="839"/>
        <v>0.40598220726136092</v>
      </c>
      <c r="K8241" s="212">
        <f t="shared" si="840"/>
        <v>0.45</v>
      </c>
      <c r="L8241" s="214">
        <f t="shared" si="841"/>
        <v>18573.28</v>
      </c>
      <c r="M8241" s="213">
        <f t="shared" si="842"/>
        <v>27015.68</v>
      </c>
      <c r="N8241" s="213">
        <f t="shared" si="843"/>
        <v>30392.639999999999</v>
      </c>
      <c r="O8241" s="242">
        <f t="shared" si="844"/>
        <v>0.51529999999977005</v>
      </c>
      <c r="P8241" s="242"/>
      <c r="Q8241" s="179"/>
      <c r="R8241" s="179"/>
      <c r="S8241" s="179"/>
      <c r="T8241" s="179"/>
      <c r="U8241" s="179"/>
      <c r="V8241" s="179"/>
      <c r="W8241" s="179"/>
      <c r="X8241" s="179"/>
      <c r="Y8241" s="179"/>
      <c r="Z8241" s="179"/>
      <c r="AA8241" s="222"/>
      <c r="AB8241" s="222"/>
      <c r="AC8241" s="222"/>
      <c r="AD8241" s="179"/>
      <c r="AE8241" s="179"/>
      <c r="AF8241" s="179"/>
      <c r="AG8241" s="179"/>
      <c r="AH8241" s="179"/>
      <c r="AI8241" s="179"/>
      <c r="AJ8241" s="179"/>
    </row>
    <row r="8242" spans="2:36" x14ac:dyDescent="0.3">
      <c r="B8242" s="224">
        <v>831900</v>
      </c>
      <c r="C8242" s="209">
        <v>356047</v>
      </c>
      <c r="D8242" s="206">
        <f t="shared" si="845"/>
        <v>0.42799254718115159</v>
      </c>
      <c r="E8242" s="208">
        <f t="shared" si="846"/>
        <v>0.45</v>
      </c>
      <c r="F8242" s="207">
        <v>19582.580000000002</v>
      </c>
      <c r="G8242" s="207">
        <v>28483.759999999998</v>
      </c>
      <c r="H8242" s="207">
        <v>32044.23</v>
      </c>
      <c r="I8242" s="214">
        <f t="shared" si="847"/>
        <v>337741</v>
      </c>
      <c r="J8242" s="211">
        <f t="shared" si="839"/>
        <v>0.40598749849741556</v>
      </c>
      <c r="K8242" s="212">
        <f t="shared" si="840"/>
        <v>0.45</v>
      </c>
      <c r="L8242" s="214">
        <f t="shared" si="841"/>
        <v>18575.755000000001</v>
      </c>
      <c r="M8242" s="213">
        <f t="shared" si="842"/>
        <v>27019.279999999999</v>
      </c>
      <c r="N8242" s="213">
        <f t="shared" si="843"/>
        <v>30396.69</v>
      </c>
      <c r="O8242" s="242">
        <f t="shared" si="844"/>
        <v>0.51519999999996802</v>
      </c>
      <c r="P8242" s="242"/>
      <c r="Q8242" s="179"/>
      <c r="R8242" s="179"/>
      <c r="S8242" s="179"/>
      <c r="T8242" s="179"/>
      <c r="U8242" s="179"/>
      <c r="V8242" s="179"/>
      <c r="W8242" s="179"/>
      <c r="X8242" s="179"/>
      <c r="Y8242" s="179"/>
      <c r="Z8242" s="179"/>
      <c r="AA8242" s="222"/>
      <c r="AB8242" s="222"/>
      <c r="AC8242" s="222"/>
      <c r="AD8242" s="179"/>
      <c r="AE8242" s="179"/>
      <c r="AF8242" s="179"/>
      <c r="AG8242" s="179"/>
      <c r="AH8242" s="179"/>
      <c r="AI8242" s="179"/>
      <c r="AJ8242" s="179"/>
    </row>
    <row r="8243" spans="2:36" x14ac:dyDescent="0.3">
      <c r="B8243" s="224">
        <v>832000</v>
      </c>
      <c r="C8243" s="209">
        <v>356092</v>
      </c>
      <c r="D8243" s="206">
        <f t="shared" si="845"/>
        <v>0.42799519230769228</v>
      </c>
      <c r="E8243" s="208">
        <f t="shared" si="846"/>
        <v>0.45</v>
      </c>
      <c r="F8243" s="207">
        <v>19585.060000000001</v>
      </c>
      <c r="G8243" s="207">
        <v>28487.360000000001</v>
      </c>
      <c r="H8243" s="207">
        <v>32048.28</v>
      </c>
      <c r="I8243" s="214">
        <f t="shared" si="847"/>
        <v>337786</v>
      </c>
      <c r="J8243" s="211">
        <f t="shared" si="839"/>
        <v>0.40599278846153847</v>
      </c>
      <c r="K8243" s="212">
        <f t="shared" si="840"/>
        <v>0.45</v>
      </c>
      <c r="L8243" s="214">
        <f t="shared" si="841"/>
        <v>18578.23</v>
      </c>
      <c r="M8243" s="213">
        <f t="shared" si="842"/>
        <v>27022.880000000001</v>
      </c>
      <c r="N8243" s="213">
        <f t="shared" si="843"/>
        <v>30400.739999999998</v>
      </c>
      <c r="O8243" s="242">
        <f t="shared" si="844"/>
        <v>0.51529999999966092</v>
      </c>
      <c r="P8243" s="242"/>
      <c r="Q8243" s="179"/>
      <c r="R8243" s="179"/>
      <c r="S8243" s="179"/>
      <c r="T8243" s="179"/>
      <c r="U8243" s="179"/>
      <c r="V8243" s="179"/>
      <c r="W8243" s="179"/>
      <c r="X8243" s="179"/>
      <c r="Y8243" s="179"/>
      <c r="Z8243" s="179"/>
      <c r="AA8243" s="222"/>
      <c r="AB8243" s="222"/>
      <c r="AC8243" s="222"/>
      <c r="AD8243" s="179"/>
      <c r="AE8243" s="179"/>
      <c r="AF8243" s="179"/>
      <c r="AG8243" s="179"/>
      <c r="AH8243" s="179"/>
      <c r="AI8243" s="179"/>
      <c r="AJ8243" s="179"/>
    </row>
    <row r="8244" spans="2:36" x14ac:dyDescent="0.3">
      <c r="B8244" s="224">
        <v>832100</v>
      </c>
      <c r="C8244" s="209">
        <v>356137</v>
      </c>
      <c r="D8244" s="206">
        <f t="shared" si="845"/>
        <v>0.42799783679846171</v>
      </c>
      <c r="E8244" s="208">
        <f t="shared" si="846"/>
        <v>0.45</v>
      </c>
      <c r="F8244" s="207">
        <v>19587.53</v>
      </c>
      <c r="G8244" s="207">
        <v>28490.959999999999</v>
      </c>
      <c r="H8244" s="207">
        <v>32052.33</v>
      </c>
      <c r="I8244" s="214">
        <f t="shared" si="847"/>
        <v>337831</v>
      </c>
      <c r="J8244" s="211">
        <f t="shared" si="839"/>
        <v>0.40599807715418817</v>
      </c>
      <c r="K8244" s="212">
        <f t="shared" si="840"/>
        <v>0.45</v>
      </c>
      <c r="L8244" s="214">
        <f t="shared" si="841"/>
        <v>18580.705000000002</v>
      </c>
      <c r="M8244" s="213">
        <f t="shared" si="842"/>
        <v>27026.48</v>
      </c>
      <c r="N8244" s="213">
        <f t="shared" si="843"/>
        <v>30404.789999999997</v>
      </c>
      <c r="O8244" s="242">
        <f t="shared" si="844"/>
        <v>0.51520000000044097</v>
      </c>
      <c r="P8244" s="242"/>
      <c r="Q8244" s="179"/>
      <c r="R8244" s="179"/>
      <c r="S8244" s="179"/>
      <c r="T8244" s="179"/>
      <c r="U8244" s="179"/>
      <c r="V8244" s="179"/>
      <c r="W8244" s="179"/>
      <c r="X8244" s="179"/>
      <c r="Y8244" s="179"/>
      <c r="Z8244" s="179"/>
      <c r="AA8244" s="222"/>
      <c r="AB8244" s="222"/>
      <c r="AC8244" s="222"/>
      <c r="AD8244" s="179"/>
      <c r="AE8244" s="179"/>
      <c r="AF8244" s="179"/>
      <c r="AG8244" s="179"/>
      <c r="AH8244" s="179"/>
      <c r="AI8244" s="179"/>
      <c r="AJ8244" s="179"/>
    </row>
    <row r="8245" spans="2:36" x14ac:dyDescent="0.3">
      <c r="B8245" s="224">
        <v>832200</v>
      </c>
      <c r="C8245" s="209">
        <v>356182</v>
      </c>
      <c r="D8245" s="206">
        <f t="shared" si="845"/>
        <v>0.42800048065368901</v>
      </c>
      <c r="E8245" s="208">
        <f t="shared" si="846"/>
        <v>0.45</v>
      </c>
      <c r="F8245" s="207">
        <v>19590.009999999998</v>
      </c>
      <c r="G8245" s="207">
        <v>28494.560000000001</v>
      </c>
      <c r="H8245" s="207">
        <v>32056.38</v>
      </c>
      <c r="I8245" s="214">
        <f t="shared" si="847"/>
        <v>337876</v>
      </c>
      <c r="J8245" s="211">
        <f t="shared" si="839"/>
        <v>0.40600336457582314</v>
      </c>
      <c r="K8245" s="212">
        <f t="shared" si="840"/>
        <v>0.45</v>
      </c>
      <c r="L8245" s="214">
        <f t="shared" si="841"/>
        <v>18583.18</v>
      </c>
      <c r="M8245" s="213">
        <f t="shared" si="842"/>
        <v>27030.080000000002</v>
      </c>
      <c r="N8245" s="213">
        <f t="shared" si="843"/>
        <v>30408.84</v>
      </c>
      <c r="O8245" s="242">
        <f t="shared" si="844"/>
        <v>0.51530000000013387</v>
      </c>
      <c r="P8245" s="242"/>
      <c r="Q8245" s="179"/>
      <c r="R8245" s="179"/>
      <c r="S8245" s="179"/>
      <c r="T8245" s="179"/>
      <c r="U8245" s="179"/>
      <c r="V8245" s="179"/>
      <c r="W8245" s="179"/>
      <c r="X8245" s="179"/>
      <c r="Y8245" s="179"/>
      <c r="Z8245" s="179"/>
      <c r="AA8245" s="222"/>
      <c r="AB8245" s="222"/>
      <c r="AC8245" s="222"/>
      <c r="AD8245" s="179"/>
      <c r="AE8245" s="179"/>
      <c r="AF8245" s="179"/>
      <c r="AG8245" s="179"/>
      <c r="AH8245" s="179"/>
      <c r="AI8245" s="179"/>
      <c r="AJ8245" s="179"/>
    </row>
    <row r="8246" spans="2:36" x14ac:dyDescent="0.3">
      <c r="B8246" s="224">
        <v>832300</v>
      </c>
      <c r="C8246" s="209">
        <v>356227</v>
      </c>
      <c r="D8246" s="206">
        <f t="shared" si="845"/>
        <v>0.42800312387360329</v>
      </c>
      <c r="E8246" s="208">
        <f t="shared" si="846"/>
        <v>0.45</v>
      </c>
      <c r="F8246" s="207">
        <v>19592.48</v>
      </c>
      <c r="G8246" s="207">
        <v>28498.16</v>
      </c>
      <c r="H8246" s="207">
        <v>32060.43</v>
      </c>
      <c r="I8246" s="214">
        <f t="shared" si="847"/>
        <v>337921</v>
      </c>
      <c r="J8246" s="211">
        <f t="shared" si="839"/>
        <v>0.40600865072690134</v>
      </c>
      <c r="K8246" s="212">
        <f t="shared" si="840"/>
        <v>0.45</v>
      </c>
      <c r="L8246" s="214">
        <f t="shared" si="841"/>
        <v>18585.654999999999</v>
      </c>
      <c r="M8246" s="213">
        <f t="shared" si="842"/>
        <v>27033.68</v>
      </c>
      <c r="N8246" s="213">
        <f t="shared" si="843"/>
        <v>30412.89</v>
      </c>
      <c r="O8246" s="242">
        <f t="shared" si="844"/>
        <v>0.51519999999974975</v>
      </c>
      <c r="P8246" s="242"/>
      <c r="Q8246" s="179"/>
      <c r="R8246" s="179"/>
      <c r="S8246" s="179"/>
      <c r="T8246" s="179"/>
      <c r="U8246" s="179"/>
      <c r="V8246" s="179"/>
      <c r="W8246" s="179"/>
      <c r="X8246" s="179"/>
      <c r="Y8246" s="179"/>
      <c r="Z8246" s="179"/>
      <c r="AA8246" s="222"/>
      <c r="AB8246" s="222"/>
      <c r="AC8246" s="222"/>
      <c r="AD8246" s="179"/>
      <c r="AE8246" s="179"/>
      <c r="AF8246" s="179"/>
      <c r="AG8246" s="179"/>
      <c r="AH8246" s="179"/>
      <c r="AI8246" s="179"/>
      <c r="AJ8246" s="179"/>
    </row>
    <row r="8247" spans="2:36" x14ac:dyDescent="0.3">
      <c r="B8247" s="224">
        <v>832400</v>
      </c>
      <c r="C8247" s="209">
        <v>356272</v>
      </c>
      <c r="D8247" s="206">
        <f t="shared" si="845"/>
        <v>0.42800576645843347</v>
      </c>
      <c r="E8247" s="208">
        <f t="shared" si="846"/>
        <v>0.45</v>
      </c>
      <c r="F8247" s="207">
        <v>19594.96</v>
      </c>
      <c r="G8247" s="207">
        <v>28501.759999999998</v>
      </c>
      <c r="H8247" s="207">
        <v>32064.48</v>
      </c>
      <c r="I8247" s="214">
        <f t="shared" si="847"/>
        <v>337966</v>
      </c>
      <c r="J8247" s="211">
        <f t="shared" si="839"/>
        <v>0.40601393560788085</v>
      </c>
      <c r="K8247" s="212">
        <f t="shared" si="840"/>
        <v>0.45</v>
      </c>
      <c r="L8247" s="214">
        <f t="shared" si="841"/>
        <v>18588.13</v>
      </c>
      <c r="M8247" s="213">
        <f t="shared" si="842"/>
        <v>27037.279999999999</v>
      </c>
      <c r="N8247" s="213">
        <f t="shared" si="843"/>
        <v>30416.94</v>
      </c>
      <c r="O8247" s="242">
        <f t="shared" si="844"/>
        <v>0.51530000000002474</v>
      </c>
      <c r="P8247" s="242"/>
      <c r="Q8247" s="179"/>
      <c r="R8247" s="179"/>
      <c r="S8247" s="179"/>
      <c r="T8247" s="179"/>
      <c r="U8247" s="179"/>
      <c r="V8247" s="179"/>
      <c r="W8247" s="179"/>
      <c r="X8247" s="179"/>
      <c r="Y8247" s="179"/>
      <c r="Z8247" s="179"/>
      <c r="AA8247" s="222"/>
      <c r="AB8247" s="222"/>
      <c r="AC8247" s="222"/>
      <c r="AD8247" s="179"/>
      <c r="AE8247" s="179"/>
      <c r="AF8247" s="179"/>
      <c r="AG8247" s="179"/>
      <c r="AH8247" s="179"/>
      <c r="AI8247" s="179"/>
      <c r="AJ8247" s="179"/>
    </row>
    <row r="8248" spans="2:36" x14ac:dyDescent="0.3">
      <c r="B8248" s="224">
        <v>832500</v>
      </c>
      <c r="C8248" s="209">
        <v>356317</v>
      </c>
      <c r="D8248" s="206">
        <f t="shared" si="845"/>
        <v>0.42800840840840843</v>
      </c>
      <c r="E8248" s="208">
        <f t="shared" si="846"/>
        <v>0.45</v>
      </c>
      <c r="F8248" s="207">
        <v>19597.43</v>
      </c>
      <c r="G8248" s="207">
        <v>28505.360000000001</v>
      </c>
      <c r="H8248" s="207">
        <v>32068.53</v>
      </c>
      <c r="I8248" s="214">
        <f t="shared" si="847"/>
        <v>338011</v>
      </c>
      <c r="J8248" s="211">
        <f t="shared" si="839"/>
        <v>0.40601921921921924</v>
      </c>
      <c r="K8248" s="212">
        <f t="shared" si="840"/>
        <v>0.45</v>
      </c>
      <c r="L8248" s="214">
        <f t="shared" si="841"/>
        <v>18590.605</v>
      </c>
      <c r="M8248" s="213">
        <f t="shared" si="842"/>
        <v>27040.880000000001</v>
      </c>
      <c r="N8248" s="213">
        <f t="shared" si="843"/>
        <v>30420.989999999998</v>
      </c>
      <c r="O8248" s="242">
        <f t="shared" si="844"/>
        <v>0.51519999999964061</v>
      </c>
      <c r="P8248" s="242"/>
      <c r="Q8248" s="179"/>
      <c r="R8248" s="179"/>
      <c r="S8248" s="179"/>
      <c r="T8248" s="179"/>
      <c r="U8248" s="179"/>
      <c r="V8248" s="179"/>
      <c r="W8248" s="179"/>
      <c r="X8248" s="179"/>
      <c r="Y8248" s="179"/>
      <c r="Z8248" s="179"/>
      <c r="AA8248" s="222"/>
      <c r="AB8248" s="222"/>
      <c r="AC8248" s="222"/>
      <c r="AD8248" s="179"/>
      <c r="AE8248" s="179"/>
      <c r="AF8248" s="179"/>
      <c r="AG8248" s="179"/>
      <c r="AH8248" s="179"/>
      <c r="AI8248" s="179"/>
      <c r="AJ8248" s="179"/>
    </row>
    <row r="8249" spans="2:36" x14ac:dyDescent="0.3">
      <c r="B8249" s="224">
        <v>832600</v>
      </c>
      <c r="C8249" s="209">
        <v>356362</v>
      </c>
      <c r="D8249" s="206">
        <f t="shared" si="845"/>
        <v>0.42801104972375692</v>
      </c>
      <c r="E8249" s="208">
        <f t="shared" si="846"/>
        <v>0.45</v>
      </c>
      <c r="F8249" s="207">
        <v>19599.91</v>
      </c>
      <c r="G8249" s="207">
        <v>28508.959999999999</v>
      </c>
      <c r="H8249" s="207">
        <v>32072.58</v>
      </c>
      <c r="I8249" s="214">
        <f t="shared" si="847"/>
        <v>338056</v>
      </c>
      <c r="J8249" s="211">
        <f t="shared" si="839"/>
        <v>0.40602450156137398</v>
      </c>
      <c r="K8249" s="212">
        <f t="shared" si="840"/>
        <v>0.45</v>
      </c>
      <c r="L8249" s="214">
        <f t="shared" si="841"/>
        <v>18593.080000000002</v>
      </c>
      <c r="M8249" s="213">
        <f t="shared" si="842"/>
        <v>27044.48</v>
      </c>
      <c r="N8249" s="213">
        <f t="shared" si="843"/>
        <v>30425.039999999997</v>
      </c>
      <c r="O8249" s="242">
        <f t="shared" si="844"/>
        <v>0.5152999999999156</v>
      </c>
      <c r="P8249" s="242"/>
      <c r="Q8249" s="179"/>
      <c r="R8249" s="179"/>
      <c r="S8249" s="179"/>
      <c r="T8249" s="179"/>
      <c r="U8249" s="179"/>
      <c r="V8249" s="179"/>
      <c r="W8249" s="179"/>
      <c r="X8249" s="179"/>
      <c r="Y8249" s="179"/>
      <c r="Z8249" s="179"/>
      <c r="AA8249" s="222"/>
      <c r="AB8249" s="222"/>
      <c r="AC8249" s="222"/>
      <c r="AD8249" s="179"/>
      <c r="AE8249" s="179"/>
      <c r="AF8249" s="179"/>
      <c r="AG8249" s="179"/>
      <c r="AH8249" s="179"/>
      <c r="AI8249" s="179"/>
      <c r="AJ8249" s="179"/>
    </row>
    <row r="8250" spans="2:36" x14ac:dyDescent="0.3">
      <c r="B8250" s="224">
        <v>832700</v>
      </c>
      <c r="C8250" s="209">
        <v>356407</v>
      </c>
      <c r="D8250" s="206">
        <f t="shared" si="845"/>
        <v>0.4280136904047076</v>
      </c>
      <c r="E8250" s="208">
        <f t="shared" si="846"/>
        <v>0.45</v>
      </c>
      <c r="F8250" s="207">
        <v>19602.38</v>
      </c>
      <c r="G8250" s="207">
        <v>28512.560000000001</v>
      </c>
      <c r="H8250" s="207">
        <v>32076.63</v>
      </c>
      <c r="I8250" s="214">
        <f t="shared" si="847"/>
        <v>338101</v>
      </c>
      <c r="J8250" s="211">
        <f t="shared" si="839"/>
        <v>0.40602978263480244</v>
      </c>
      <c r="K8250" s="212">
        <f t="shared" si="840"/>
        <v>0.45</v>
      </c>
      <c r="L8250" s="214">
        <f t="shared" si="841"/>
        <v>18595.555</v>
      </c>
      <c r="M8250" s="213">
        <f t="shared" si="842"/>
        <v>27048.080000000002</v>
      </c>
      <c r="N8250" s="213">
        <f t="shared" si="843"/>
        <v>30429.09</v>
      </c>
      <c r="O8250" s="242">
        <f t="shared" si="844"/>
        <v>0.51520000000007715</v>
      </c>
      <c r="P8250" s="242"/>
      <c r="Q8250" s="179"/>
      <c r="R8250" s="179"/>
      <c r="S8250" s="179"/>
      <c r="T8250" s="179"/>
      <c r="U8250" s="179"/>
      <c r="V8250" s="179"/>
      <c r="W8250" s="179"/>
      <c r="X8250" s="179"/>
      <c r="Y8250" s="179"/>
      <c r="Z8250" s="179"/>
      <c r="AA8250" s="222"/>
      <c r="AB8250" s="222"/>
      <c r="AC8250" s="222"/>
      <c r="AD8250" s="179"/>
      <c r="AE8250" s="179"/>
      <c r="AF8250" s="179"/>
      <c r="AG8250" s="179"/>
      <c r="AH8250" s="179"/>
      <c r="AI8250" s="179"/>
      <c r="AJ8250" s="179"/>
    </row>
    <row r="8251" spans="2:36" x14ac:dyDescent="0.3">
      <c r="B8251" s="224">
        <v>832800</v>
      </c>
      <c r="C8251" s="209">
        <v>356452</v>
      </c>
      <c r="D8251" s="206">
        <f t="shared" si="845"/>
        <v>0.42801633045148896</v>
      </c>
      <c r="E8251" s="208">
        <f t="shared" si="846"/>
        <v>0.45</v>
      </c>
      <c r="F8251" s="207">
        <v>19604.86</v>
      </c>
      <c r="G8251" s="207">
        <v>28516.16</v>
      </c>
      <c r="H8251" s="207">
        <v>32080.68</v>
      </c>
      <c r="I8251" s="214">
        <f t="shared" si="847"/>
        <v>338146</v>
      </c>
      <c r="J8251" s="211">
        <f t="shared" ref="J8251:J8314" si="848">I8251/$B8251</f>
        <v>0.40603506243996157</v>
      </c>
      <c r="K8251" s="212">
        <f t="shared" ref="K8251:K8314" si="849">(I8251-I8250)/($B8251-$B8250)</f>
        <v>0.45</v>
      </c>
      <c r="L8251" s="214">
        <f t="shared" si="841"/>
        <v>18598.03</v>
      </c>
      <c r="M8251" s="213">
        <f t="shared" si="842"/>
        <v>27051.68</v>
      </c>
      <c r="N8251" s="213">
        <f t="shared" si="843"/>
        <v>30433.14</v>
      </c>
      <c r="O8251" s="242">
        <f t="shared" si="844"/>
        <v>0.51529999999977005</v>
      </c>
      <c r="P8251" s="242"/>
      <c r="Q8251" s="179"/>
      <c r="R8251" s="179"/>
      <c r="S8251" s="179"/>
      <c r="T8251" s="179"/>
      <c r="U8251" s="179"/>
      <c r="V8251" s="179"/>
      <c r="W8251" s="179"/>
      <c r="X8251" s="179"/>
      <c r="Y8251" s="179"/>
      <c r="Z8251" s="179"/>
      <c r="AA8251" s="222"/>
      <c r="AB8251" s="222"/>
      <c r="AC8251" s="222"/>
      <c r="AD8251" s="179"/>
      <c r="AE8251" s="179"/>
      <c r="AF8251" s="179"/>
      <c r="AG8251" s="179"/>
      <c r="AH8251" s="179"/>
      <c r="AI8251" s="179"/>
      <c r="AJ8251" s="179"/>
    </row>
    <row r="8252" spans="2:36" x14ac:dyDescent="0.3">
      <c r="B8252" s="224">
        <v>832900</v>
      </c>
      <c r="C8252" s="209">
        <v>356497</v>
      </c>
      <c r="D8252" s="206">
        <f t="shared" si="845"/>
        <v>0.42801896986432947</v>
      </c>
      <c r="E8252" s="208">
        <f t="shared" si="846"/>
        <v>0.45</v>
      </c>
      <c r="F8252" s="207">
        <v>19607.330000000002</v>
      </c>
      <c r="G8252" s="207">
        <v>28519.759999999998</v>
      </c>
      <c r="H8252" s="207">
        <v>32084.73</v>
      </c>
      <c r="I8252" s="214">
        <f t="shared" si="847"/>
        <v>338191</v>
      </c>
      <c r="J8252" s="211">
        <f t="shared" si="848"/>
        <v>0.40604034097730818</v>
      </c>
      <c r="K8252" s="212">
        <f t="shared" si="849"/>
        <v>0.45</v>
      </c>
      <c r="L8252" s="214">
        <f t="shared" si="841"/>
        <v>18600.505000000001</v>
      </c>
      <c r="M8252" s="213">
        <f t="shared" si="842"/>
        <v>27055.279999999999</v>
      </c>
      <c r="N8252" s="213">
        <f t="shared" si="843"/>
        <v>30437.19</v>
      </c>
      <c r="O8252" s="242">
        <f t="shared" si="844"/>
        <v>0.51519999999996802</v>
      </c>
      <c r="P8252" s="242"/>
      <c r="Q8252" s="179"/>
      <c r="R8252" s="179"/>
      <c r="S8252" s="179"/>
      <c r="T8252" s="179"/>
      <c r="U8252" s="179"/>
      <c r="V8252" s="179"/>
      <c r="W8252" s="179"/>
      <c r="X8252" s="179"/>
      <c r="Y8252" s="179"/>
      <c r="Z8252" s="179"/>
      <c r="AA8252" s="222"/>
      <c r="AB8252" s="222"/>
      <c r="AC8252" s="222"/>
      <c r="AD8252" s="179"/>
      <c r="AE8252" s="179"/>
      <c r="AF8252" s="179"/>
      <c r="AG8252" s="179"/>
      <c r="AH8252" s="179"/>
      <c r="AI8252" s="179"/>
      <c r="AJ8252" s="179"/>
    </row>
    <row r="8253" spans="2:36" x14ac:dyDescent="0.3">
      <c r="B8253" s="224">
        <v>833000</v>
      </c>
      <c r="C8253" s="209">
        <v>356542</v>
      </c>
      <c r="D8253" s="206">
        <f t="shared" si="845"/>
        <v>0.4280216086434574</v>
      </c>
      <c r="E8253" s="208">
        <f t="shared" si="846"/>
        <v>0.45</v>
      </c>
      <c r="F8253" s="207">
        <v>19609.810000000001</v>
      </c>
      <c r="G8253" s="207">
        <v>28523.360000000001</v>
      </c>
      <c r="H8253" s="207">
        <v>32088.78</v>
      </c>
      <c r="I8253" s="214">
        <f t="shared" si="847"/>
        <v>338236</v>
      </c>
      <c r="J8253" s="211">
        <f t="shared" si="848"/>
        <v>0.4060456182472989</v>
      </c>
      <c r="K8253" s="212">
        <f t="shared" si="849"/>
        <v>0.45</v>
      </c>
      <c r="L8253" s="214">
        <f t="shared" si="841"/>
        <v>18602.98</v>
      </c>
      <c r="M8253" s="213">
        <f t="shared" si="842"/>
        <v>27058.880000000001</v>
      </c>
      <c r="N8253" s="213">
        <f t="shared" si="843"/>
        <v>30441.239999999998</v>
      </c>
      <c r="O8253" s="242">
        <f t="shared" si="844"/>
        <v>0.51529999999966092</v>
      </c>
      <c r="P8253" s="242"/>
      <c r="Q8253" s="179"/>
      <c r="R8253" s="179"/>
      <c r="S8253" s="179"/>
      <c r="T8253" s="179"/>
      <c r="U8253" s="179"/>
      <c r="V8253" s="179"/>
      <c r="W8253" s="179"/>
      <c r="X8253" s="179"/>
      <c r="Y8253" s="179"/>
      <c r="Z8253" s="179"/>
      <c r="AA8253" s="222"/>
      <c r="AB8253" s="222"/>
      <c r="AC8253" s="222"/>
      <c r="AD8253" s="179"/>
      <c r="AE8253" s="179"/>
      <c r="AF8253" s="179"/>
      <c r="AG8253" s="179"/>
      <c r="AH8253" s="179"/>
      <c r="AI8253" s="179"/>
      <c r="AJ8253" s="179"/>
    </row>
    <row r="8254" spans="2:36" x14ac:dyDescent="0.3">
      <c r="B8254" s="224">
        <v>833100</v>
      </c>
      <c r="C8254" s="209">
        <v>356587</v>
      </c>
      <c r="D8254" s="206">
        <f t="shared" si="845"/>
        <v>0.42802424678910095</v>
      </c>
      <c r="E8254" s="208">
        <f t="shared" si="846"/>
        <v>0.45</v>
      </c>
      <c r="F8254" s="207">
        <v>19612.28</v>
      </c>
      <c r="G8254" s="207">
        <v>28526.959999999999</v>
      </c>
      <c r="H8254" s="207">
        <v>32092.83</v>
      </c>
      <c r="I8254" s="214">
        <f t="shared" si="847"/>
        <v>338281</v>
      </c>
      <c r="J8254" s="211">
        <f t="shared" si="848"/>
        <v>0.40605089425039009</v>
      </c>
      <c r="K8254" s="212">
        <f t="shared" si="849"/>
        <v>0.45</v>
      </c>
      <c r="L8254" s="214">
        <f t="shared" ref="L8254:L8317" si="850">I8254*5.5%</f>
        <v>18605.455000000002</v>
      </c>
      <c r="M8254" s="213">
        <f t="shared" ref="M8254:M8317" si="851">I8254*8%</f>
        <v>27062.48</v>
      </c>
      <c r="N8254" s="213">
        <f t="shared" ref="N8254:N8317" si="852">I8254*9%</f>
        <v>30445.289999999997</v>
      </c>
      <c r="O8254" s="242">
        <f t="shared" si="844"/>
        <v>0.51520000000044097</v>
      </c>
      <c r="P8254" s="242"/>
      <c r="Q8254" s="179"/>
      <c r="R8254" s="179"/>
      <c r="S8254" s="179"/>
      <c r="T8254" s="179"/>
      <c r="U8254" s="179"/>
      <c r="V8254" s="179"/>
      <c r="W8254" s="179"/>
      <c r="X8254" s="179"/>
      <c r="Y8254" s="179"/>
      <c r="Z8254" s="179"/>
      <c r="AA8254" s="222"/>
      <c r="AB8254" s="222"/>
      <c r="AC8254" s="222"/>
      <c r="AD8254" s="179"/>
      <c r="AE8254" s="179"/>
      <c r="AF8254" s="179"/>
      <c r="AG8254" s="179"/>
      <c r="AH8254" s="179"/>
      <c r="AI8254" s="179"/>
      <c r="AJ8254" s="179"/>
    </row>
    <row r="8255" spans="2:36" x14ac:dyDescent="0.3">
      <c r="B8255" s="224">
        <v>833200</v>
      </c>
      <c r="C8255" s="209">
        <v>356632</v>
      </c>
      <c r="D8255" s="206">
        <f t="shared" si="845"/>
        <v>0.42802688430148822</v>
      </c>
      <c r="E8255" s="208">
        <f t="shared" si="846"/>
        <v>0.45</v>
      </c>
      <c r="F8255" s="207">
        <v>19614.759999999998</v>
      </c>
      <c r="G8255" s="207">
        <v>28530.560000000001</v>
      </c>
      <c r="H8255" s="207">
        <v>32096.880000000001</v>
      </c>
      <c r="I8255" s="214">
        <f t="shared" si="847"/>
        <v>338326</v>
      </c>
      <c r="J8255" s="211">
        <f t="shared" si="848"/>
        <v>0.40605616898703795</v>
      </c>
      <c r="K8255" s="212">
        <f t="shared" si="849"/>
        <v>0.45</v>
      </c>
      <c r="L8255" s="214">
        <f t="shared" si="850"/>
        <v>18607.93</v>
      </c>
      <c r="M8255" s="213">
        <f t="shared" si="851"/>
        <v>27066.080000000002</v>
      </c>
      <c r="N8255" s="213">
        <f t="shared" si="852"/>
        <v>30449.34</v>
      </c>
      <c r="O8255" s="242">
        <f t="shared" si="844"/>
        <v>0.51530000000013387</v>
      </c>
      <c r="P8255" s="242"/>
      <c r="Q8255" s="179"/>
      <c r="R8255" s="179"/>
      <c r="S8255" s="179"/>
      <c r="T8255" s="179"/>
      <c r="U8255" s="179"/>
      <c r="V8255" s="179"/>
      <c r="W8255" s="179"/>
      <c r="X8255" s="179"/>
      <c r="Y8255" s="179"/>
      <c r="Z8255" s="179"/>
      <c r="AA8255" s="222"/>
      <c r="AB8255" s="222"/>
      <c r="AC8255" s="222"/>
      <c r="AD8255" s="179"/>
      <c r="AE8255" s="179"/>
      <c r="AF8255" s="179"/>
      <c r="AG8255" s="179"/>
      <c r="AH8255" s="179"/>
      <c r="AI8255" s="179"/>
      <c r="AJ8255" s="179"/>
    </row>
    <row r="8256" spans="2:36" x14ac:dyDescent="0.3">
      <c r="B8256" s="224">
        <v>833300</v>
      </c>
      <c r="C8256" s="209">
        <v>356677</v>
      </c>
      <c r="D8256" s="206">
        <f t="shared" si="845"/>
        <v>0.42802952118084725</v>
      </c>
      <c r="E8256" s="208">
        <f t="shared" si="846"/>
        <v>0.45</v>
      </c>
      <c r="F8256" s="207">
        <v>19617.23</v>
      </c>
      <c r="G8256" s="207">
        <v>28534.16</v>
      </c>
      <c r="H8256" s="207">
        <v>32100.93</v>
      </c>
      <c r="I8256" s="214">
        <f t="shared" si="847"/>
        <v>338371</v>
      </c>
      <c r="J8256" s="211">
        <f t="shared" si="848"/>
        <v>0.40606144245769832</v>
      </c>
      <c r="K8256" s="212">
        <f t="shared" si="849"/>
        <v>0.45</v>
      </c>
      <c r="L8256" s="214">
        <f t="shared" si="850"/>
        <v>18610.404999999999</v>
      </c>
      <c r="M8256" s="213">
        <f t="shared" si="851"/>
        <v>27069.68</v>
      </c>
      <c r="N8256" s="213">
        <f t="shared" si="852"/>
        <v>30453.39</v>
      </c>
      <c r="O8256" s="242">
        <f t="shared" si="844"/>
        <v>0.51519999999974975</v>
      </c>
      <c r="P8256" s="242"/>
      <c r="Q8256" s="179"/>
      <c r="R8256" s="179"/>
      <c r="S8256" s="179"/>
      <c r="T8256" s="179"/>
      <c r="U8256" s="179"/>
      <c r="V8256" s="179"/>
      <c r="W8256" s="179"/>
      <c r="X8256" s="179"/>
      <c r="Y8256" s="179"/>
      <c r="Z8256" s="179"/>
      <c r="AA8256" s="222"/>
      <c r="AB8256" s="222"/>
      <c r="AC8256" s="222"/>
      <c r="AD8256" s="179"/>
      <c r="AE8256" s="179"/>
      <c r="AF8256" s="179"/>
      <c r="AG8256" s="179"/>
      <c r="AH8256" s="179"/>
      <c r="AI8256" s="179"/>
      <c r="AJ8256" s="179"/>
    </row>
    <row r="8257" spans="2:36" x14ac:dyDescent="0.3">
      <c r="B8257" s="224">
        <v>833400</v>
      </c>
      <c r="C8257" s="209">
        <v>356722</v>
      </c>
      <c r="D8257" s="206">
        <f t="shared" si="845"/>
        <v>0.4280321574274058</v>
      </c>
      <c r="E8257" s="208">
        <f t="shared" si="846"/>
        <v>0.45</v>
      </c>
      <c r="F8257" s="207">
        <v>19619.71</v>
      </c>
      <c r="G8257" s="207">
        <v>28537.759999999998</v>
      </c>
      <c r="H8257" s="207">
        <v>32104.98</v>
      </c>
      <c r="I8257" s="214">
        <f t="shared" si="847"/>
        <v>338416</v>
      </c>
      <c r="J8257" s="211">
        <f t="shared" si="848"/>
        <v>0.40606671466282696</v>
      </c>
      <c r="K8257" s="212">
        <f t="shared" si="849"/>
        <v>0.45</v>
      </c>
      <c r="L8257" s="214">
        <f t="shared" si="850"/>
        <v>18612.88</v>
      </c>
      <c r="M8257" s="213">
        <f t="shared" si="851"/>
        <v>27073.279999999999</v>
      </c>
      <c r="N8257" s="213">
        <f t="shared" si="852"/>
        <v>30457.439999999999</v>
      </c>
      <c r="O8257" s="242">
        <f t="shared" si="844"/>
        <v>0.51530000000002474</v>
      </c>
      <c r="P8257" s="242"/>
      <c r="Q8257" s="179"/>
      <c r="R8257" s="179"/>
      <c r="S8257" s="179"/>
      <c r="T8257" s="179"/>
      <c r="U8257" s="179"/>
      <c r="V8257" s="179"/>
      <c r="W8257" s="179"/>
      <c r="X8257" s="179"/>
      <c r="Y8257" s="179"/>
      <c r="Z8257" s="179"/>
      <c r="AA8257" s="222"/>
      <c r="AB8257" s="222"/>
      <c r="AC8257" s="222"/>
      <c r="AD8257" s="179"/>
      <c r="AE8257" s="179"/>
      <c r="AF8257" s="179"/>
      <c r="AG8257" s="179"/>
      <c r="AH8257" s="179"/>
      <c r="AI8257" s="179"/>
      <c r="AJ8257" s="179"/>
    </row>
    <row r="8258" spans="2:36" x14ac:dyDescent="0.3">
      <c r="B8258" s="224">
        <v>833500</v>
      </c>
      <c r="C8258" s="209">
        <v>356767</v>
      </c>
      <c r="D8258" s="206">
        <f t="shared" si="845"/>
        <v>0.42803479304139175</v>
      </c>
      <c r="E8258" s="208">
        <f t="shared" si="846"/>
        <v>0.45</v>
      </c>
      <c r="F8258" s="207">
        <v>19622.18</v>
      </c>
      <c r="G8258" s="207">
        <v>28541.360000000001</v>
      </c>
      <c r="H8258" s="207">
        <v>32109.03</v>
      </c>
      <c r="I8258" s="214">
        <f t="shared" si="847"/>
        <v>338461</v>
      </c>
      <c r="J8258" s="211">
        <f t="shared" si="848"/>
        <v>0.40607198560287944</v>
      </c>
      <c r="K8258" s="212">
        <f t="shared" si="849"/>
        <v>0.45</v>
      </c>
      <c r="L8258" s="214">
        <f t="shared" si="850"/>
        <v>18615.355</v>
      </c>
      <c r="M8258" s="213">
        <f t="shared" si="851"/>
        <v>27076.880000000001</v>
      </c>
      <c r="N8258" s="213">
        <f t="shared" si="852"/>
        <v>30461.489999999998</v>
      </c>
      <c r="O8258" s="242">
        <f t="shared" si="844"/>
        <v>0.51519999999964061</v>
      </c>
      <c r="P8258" s="242"/>
      <c r="Q8258" s="179"/>
      <c r="R8258" s="179"/>
      <c r="S8258" s="179"/>
      <c r="T8258" s="179"/>
      <c r="U8258" s="179"/>
      <c r="V8258" s="179"/>
      <c r="W8258" s="179"/>
      <c r="X8258" s="179"/>
      <c r="Y8258" s="179"/>
      <c r="Z8258" s="179"/>
      <c r="AA8258" s="222"/>
      <c r="AB8258" s="222"/>
      <c r="AC8258" s="222"/>
      <c r="AD8258" s="179"/>
      <c r="AE8258" s="179"/>
      <c r="AF8258" s="179"/>
      <c r="AG8258" s="179"/>
      <c r="AH8258" s="179"/>
      <c r="AI8258" s="179"/>
      <c r="AJ8258" s="179"/>
    </row>
    <row r="8259" spans="2:36" x14ac:dyDescent="0.3">
      <c r="B8259" s="224">
        <v>833600</v>
      </c>
      <c r="C8259" s="209">
        <v>356812</v>
      </c>
      <c r="D8259" s="206">
        <f t="shared" si="845"/>
        <v>0.42803742802303263</v>
      </c>
      <c r="E8259" s="208">
        <f t="shared" si="846"/>
        <v>0.45</v>
      </c>
      <c r="F8259" s="207">
        <v>19624.66</v>
      </c>
      <c r="G8259" s="207">
        <v>28544.959999999999</v>
      </c>
      <c r="H8259" s="207">
        <v>32113.08</v>
      </c>
      <c r="I8259" s="214">
        <f t="shared" si="847"/>
        <v>338506</v>
      </c>
      <c r="J8259" s="211">
        <f t="shared" si="848"/>
        <v>0.40607725527831096</v>
      </c>
      <c r="K8259" s="212">
        <f t="shared" si="849"/>
        <v>0.45</v>
      </c>
      <c r="L8259" s="214">
        <f t="shared" si="850"/>
        <v>18617.830000000002</v>
      </c>
      <c r="M8259" s="213">
        <f t="shared" si="851"/>
        <v>27080.48</v>
      </c>
      <c r="N8259" s="213">
        <f t="shared" si="852"/>
        <v>30465.539999999997</v>
      </c>
      <c r="O8259" s="242">
        <f t="shared" si="844"/>
        <v>0.5152999999999156</v>
      </c>
      <c r="P8259" s="242"/>
      <c r="Q8259" s="179"/>
      <c r="R8259" s="179"/>
      <c r="S8259" s="179"/>
      <c r="T8259" s="179"/>
      <c r="U8259" s="179"/>
      <c r="V8259" s="179"/>
      <c r="W8259" s="179"/>
      <c r="X8259" s="179"/>
      <c r="Y8259" s="179"/>
      <c r="Z8259" s="179"/>
      <c r="AA8259" s="222"/>
      <c r="AB8259" s="222"/>
      <c r="AC8259" s="222"/>
      <c r="AD8259" s="179"/>
      <c r="AE8259" s="179"/>
      <c r="AF8259" s="179"/>
      <c r="AG8259" s="179"/>
      <c r="AH8259" s="179"/>
      <c r="AI8259" s="179"/>
      <c r="AJ8259" s="179"/>
    </row>
    <row r="8260" spans="2:36" x14ac:dyDescent="0.3">
      <c r="B8260" s="224">
        <v>833700</v>
      </c>
      <c r="C8260" s="209">
        <v>356857</v>
      </c>
      <c r="D8260" s="206">
        <f t="shared" si="845"/>
        <v>0.4280400623725561</v>
      </c>
      <c r="E8260" s="208">
        <f t="shared" si="846"/>
        <v>0.45</v>
      </c>
      <c r="F8260" s="207">
        <v>19627.13</v>
      </c>
      <c r="G8260" s="207">
        <v>28548.560000000001</v>
      </c>
      <c r="H8260" s="207">
        <v>32117.13</v>
      </c>
      <c r="I8260" s="214">
        <f t="shared" si="847"/>
        <v>338551</v>
      </c>
      <c r="J8260" s="211">
        <f t="shared" si="848"/>
        <v>0.40608252368957659</v>
      </c>
      <c r="K8260" s="212">
        <f t="shared" si="849"/>
        <v>0.45</v>
      </c>
      <c r="L8260" s="214">
        <f t="shared" si="850"/>
        <v>18620.305</v>
      </c>
      <c r="M8260" s="213">
        <f t="shared" si="851"/>
        <v>27084.080000000002</v>
      </c>
      <c r="N8260" s="213">
        <f t="shared" si="852"/>
        <v>30469.59</v>
      </c>
      <c r="O8260" s="242">
        <f t="shared" si="844"/>
        <v>0.51520000000007715</v>
      </c>
      <c r="P8260" s="242"/>
      <c r="Q8260" s="179"/>
      <c r="R8260" s="179"/>
      <c r="S8260" s="179"/>
      <c r="T8260" s="179"/>
      <c r="U8260" s="179"/>
      <c r="V8260" s="179"/>
      <c r="W8260" s="179"/>
      <c r="X8260" s="179"/>
      <c r="Y8260" s="179"/>
      <c r="Z8260" s="179"/>
      <c r="AA8260" s="222"/>
      <c r="AB8260" s="222"/>
      <c r="AC8260" s="222"/>
      <c r="AD8260" s="179"/>
      <c r="AE8260" s="179"/>
      <c r="AF8260" s="179"/>
      <c r="AG8260" s="179"/>
      <c r="AH8260" s="179"/>
      <c r="AI8260" s="179"/>
      <c r="AJ8260" s="179"/>
    </row>
    <row r="8261" spans="2:36" x14ac:dyDescent="0.3">
      <c r="B8261" s="224">
        <v>833800</v>
      </c>
      <c r="C8261" s="209">
        <v>356902</v>
      </c>
      <c r="D8261" s="206">
        <f t="shared" si="845"/>
        <v>0.42804269609018947</v>
      </c>
      <c r="E8261" s="208">
        <f t="shared" si="846"/>
        <v>0.45</v>
      </c>
      <c r="F8261" s="207">
        <v>19629.61</v>
      </c>
      <c r="G8261" s="207">
        <v>28552.16</v>
      </c>
      <c r="H8261" s="207">
        <v>32121.18</v>
      </c>
      <c r="I8261" s="214">
        <f t="shared" si="847"/>
        <v>338596</v>
      </c>
      <c r="J8261" s="211">
        <f t="shared" si="848"/>
        <v>0.4060877908371312</v>
      </c>
      <c r="K8261" s="212">
        <f t="shared" si="849"/>
        <v>0.45</v>
      </c>
      <c r="L8261" s="214">
        <f t="shared" si="850"/>
        <v>18622.78</v>
      </c>
      <c r="M8261" s="213">
        <f t="shared" si="851"/>
        <v>27087.68</v>
      </c>
      <c r="N8261" s="213">
        <f t="shared" si="852"/>
        <v>30473.64</v>
      </c>
      <c r="O8261" s="242">
        <f t="shared" ref="O8261:O8324" si="853">(C8261+F8261+H8261-C8260-F8260-H8260)/100</f>
        <v>0.51529999999977005</v>
      </c>
      <c r="P8261" s="242"/>
      <c r="Q8261" s="179"/>
      <c r="R8261" s="179"/>
      <c r="S8261" s="179"/>
      <c r="T8261" s="179"/>
      <c r="U8261" s="179"/>
      <c r="V8261" s="179"/>
      <c r="W8261" s="179"/>
      <c r="X8261" s="179"/>
      <c r="Y8261" s="179"/>
      <c r="Z8261" s="179"/>
      <c r="AA8261" s="222"/>
      <c r="AB8261" s="222"/>
      <c r="AC8261" s="222"/>
      <c r="AD8261" s="179"/>
      <c r="AE8261" s="179"/>
      <c r="AF8261" s="179"/>
      <c r="AG8261" s="179"/>
      <c r="AH8261" s="179"/>
      <c r="AI8261" s="179"/>
      <c r="AJ8261" s="179"/>
    </row>
    <row r="8262" spans="2:36" x14ac:dyDescent="0.3">
      <c r="B8262" s="224">
        <v>833900</v>
      </c>
      <c r="C8262" s="209">
        <v>356947</v>
      </c>
      <c r="D8262" s="206">
        <f t="shared" si="845"/>
        <v>0.42804532917616023</v>
      </c>
      <c r="E8262" s="208">
        <f t="shared" si="846"/>
        <v>0.45</v>
      </c>
      <c r="F8262" s="207">
        <v>19632.080000000002</v>
      </c>
      <c r="G8262" s="207">
        <v>28555.759999999998</v>
      </c>
      <c r="H8262" s="207">
        <v>32125.23</v>
      </c>
      <c r="I8262" s="214">
        <f t="shared" si="847"/>
        <v>338641</v>
      </c>
      <c r="J8262" s="211">
        <f t="shared" si="848"/>
        <v>0.40609305672142942</v>
      </c>
      <c r="K8262" s="212">
        <f t="shared" si="849"/>
        <v>0.45</v>
      </c>
      <c r="L8262" s="214">
        <f t="shared" si="850"/>
        <v>18625.255000000001</v>
      </c>
      <c r="M8262" s="213">
        <f t="shared" si="851"/>
        <v>27091.279999999999</v>
      </c>
      <c r="N8262" s="213">
        <f t="shared" si="852"/>
        <v>30477.69</v>
      </c>
      <c r="O8262" s="242">
        <f t="shared" si="853"/>
        <v>0.51519999999996802</v>
      </c>
      <c r="P8262" s="242"/>
      <c r="Q8262" s="179"/>
      <c r="R8262" s="179"/>
      <c r="S8262" s="179"/>
      <c r="T8262" s="179"/>
      <c r="U8262" s="179"/>
      <c r="V8262" s="179"/>
      <c r="W8262" s="179"/>
      <c r="X8262" s="179"/>
      <c r="Y8262" s="179"/>
      <c r="Z8262" s="179"/>
      <c r="AA8262" s="222"/>
      <c r="AB8262" s="222"/>
      <c r="AC8262" s="222"/>
      <c r="AD8262" s="179"/>
      <c r="AE8262" s="179"/>
      <c r="AF8262" s="179"/>
      <c r="AG8262" s="179"/>
      <c r="AH8262" s="179"/>
      <c r="AI8262" s="179"/>
      <c r="AJ8262" s="179"/>
    </row>
    <row r="8263" spans="2:36" x14ac:dyDescent="0.3">
      <c r="B8263" s="224">
        <v>834000</v>
      </c>
      <c r="C8263" s="209">
        <v>356992</v>
      </c>
      <c r="D8263" s="206">
        <f t="shared" si="845"/>
        <v>0.42804796163069542</v>
      </c>
      <c r="E8263" s="208">
        <f t="shared" si="846"/>
        <v>0.45</v>
      </c>
      <c r="F8263" s="207">
        <v>19634.560000000001</v>
      </c>
      <c r="G8263" s="207">
        <v>28559.360000000001</v>
      </c>
      <c r="H8263" s="207">
        <v>32129.279999999999</v>
      </c>
      <c r="I8263" s="214">
        <f t="shared" si="847"/>
        <v>338686</v>
      </c>
      <c r="J8263" s="211">
        <f t="shared" si="848"/>
        <v>0.40609832134292567</v>
      </c>
      <c r="K8263" s="212">
        <f t="shared" si="849"/>
        <v>0.45</v>
      </c>
      <c r="L8263" s="214">
        <f t="shared" si="850"/>
        <v>18627.73</v>
      </c>
      <c r="M8263" s="213">
        <f t="shared" si="851"/>
        <v>27094.880000000001</v>
      </c>
      <c r="N8263" s="213">
        <f t="shared" si="852"/>
        <v>30481.739999999998</v>
      </c>
      <c r="O8263" s="242">
        <f t="shared" si="853"/>
        <v>0.51529999999966092</v>
      </c>
      <c r="P8263" s="242"/>
      <c r="Q8263" s="179"/>
      <c r="R8263" s="179"/>
      <c r="S8263" s="179"/>
      <c r="T8263" s="179"/>
      <c r="U8263" s="179"/>
      <c r="V8263" s="179"/>
      <c r="W8263" s="179"/>
      <c r="X8263" s="179"/>
      <c r="Y8263" s="179"/>
      <c r="Z8263" s="179"/>
      <c r="AA8263" s="222"/>
      <c r="AB8263" s="222"/>
      <c r="AC8263" s="222"/>
      <c r="AD8263" s="179"/>
      <c r="AE8263" s="179"/>
      <c r="AF8263" s="179"/>
      <c r="AG8263" s="179"/>
      <c r="AH8263" s="179"/>
      <c r="AI8263" s="179"/>
      <c r="AJ8263" s="179"/>
    </row>
    <row r="8264" spans="2:36" x14ac:dyDescent="0.3">
      <c r="B8264" s="224">
        <v>834100</v>
      </c>
      <c r="C8264" s="209">
        <v>357037</v>
      </c>
      <c r="D8264" s="206">
        <f t="shared" si="845"/>
        <v>0.4280505934540223</v>
      </c>
      <c r="E8264" s="208">
        <f t="shared" si="846"/>
        <v>0.45</v>
      </c>
      <c r="F8264" s="207">
        <v>19637.03</v>
      </c>
      <c r="G8264" s="207">
        <v>28562.959999999999</v>
      </c>
      <c r="H8264" s="207">
        <v>32133.33</v>
      </c>
      <c r="I8264" s="214">
        <f t="shared" si="847"/>
        <v>338731</v>
      </c>
      <c r="J8264" s="211">
        <f t="shared" si="848"/>
        <v>0.40610358470207408</v>
      </c>
      <c r="K8264" s="212">
        <f t="shared" si="849"/>
        <v>0.45</v>
      </c>
      <c r="L8264" s="214">
        <f t="shared" si="850"/>
        <v>18630.205000000002</v>
      </c>
      <c r="M8264" s="213">
        <f t="shared" si="851"/>
        <v>27098.48</v>
      </c>
      <c r="N8264" s="213">
        <f t="shared" si="852"/>
        <v>30485.789999999997</v>
      </c>
      <c r="O8264" s="242">
        <f t="shared" si="853"/>
        <v>0.51520000000044097</v>
      </c>
      <c r="P8264" s="242"/>
      <c r="Q8264" s="179"/>
      <c r="R8264" s="179"/>
      <c r="S8264" s="179"/>
      <c r="T8264" s="179"/>
      <c r="U8264" s="179"/>
      <c r="V8264" s="179"/>
      <c r="W8264" s="179"/>
      <c r="X8264" s="179"/>
      <c r="Y8264" s="179"/>
      <c r="Z8264" s="179"/>
      <c r="AA8264" s="222"/>
      <c r="AB8264" s="222"/>
      <c r="AC8264" s="222"/>
      <c r="AD8264" s="179"/>
      <c r="AE8264" s="179"/>
      <c r="AF8264" s="179"/>
      <c r="AG8264" s="179"/>
      <c r="AH8264" s="179"/>
      <c r="AI8264" s="179"/>
      <c r="AJ8264" s="179"/>
    </row>
    <row r="8265" spans="2:36" x14ac:dyDescent="0.3">
      <c r="B8265" s="224">
        <v>834200</v>
      </c>
      <c r="C8265" s="209">
        <v>357082</v>
      </c>
      <c r="D8265" s="206">
        <f t="shared" si="845"/>
        <v>0.4280532246463678</v>
      </c>
      <c r="E8265" s="208">
        <f t="shared" si="846"/>
        <v>0.45</v>
      </c>
      <c r="F8265" s="207">
        <v>19639.509999999998</v>
      </c>
      <c r="G8265" s="207">
        <v>28566.560000000001</v>
      </c>
      <c r="H8265" s="207">
        <v>32137.38</v>
      </c>
      <c r="I8265" s="214">
        <f t="shared" si="847"/>
        <v>338776</v>
      </c>
      <c r="J8265" s="211">
        <f t="shared" si="848"/>
        <v>0.40610884679932868</v>
      </c>
      <c r="K8265" s="212">
        <f t="shared" si="849"/>
        <v>0.45</v>
      </c>
      <c r="L8265" s="214">
        <f t="shared" si="850"/>
        <v>18632.68</v>
      </c>
      <c r="M8265" s="213">
        <f t="shared" si="851"/>
        <v>27102.080000000002</v>
      </c>
      <c r="N8265" s="213">
        <f t="shared" si="852"/>
        <v>30489.84</v>
      </c>
      <c r="O8265" s="242">
        <f t="shared" si="853"/>
        <v>0.51530000000013387</v>
      </c>
      <c r="P8265" s="242"/>
      <c r="Q8265" s="179"/>
      <c r="R8265" s="179"/>
      <c r="S8265" s="179"/>
      <c r="T8265" s="179"/>
      <c r="U8265" s="179"/>
      <c r="V8265" s="179"/>
      <c r="W8265" s="179"/>
      <c r="X8265" s="179"/>
      <c r="Y8265" s="179"/>
      <c r="Z8265" s="179"/>
      <c r="AA8265" s="222"/>
      <c r="AB8265" s="222"/>
      <c r="AC8265" s="222"/>
      <c r="AD8265" s="179"/>
      <c r="AE8265" s="179"/>
      <c r="AF8265" s="179"/>
      <c r="AG8265" s="179"/>
      <c r="AH8265" s="179"/>
      <c r="AI8265" s="179"/>
      <c r="AJ8265" s="179"/>
    </row>
    <row r="8266" spans="2:36" x14ac:dyDescent="0.3">
      <c r="B8266" s="224">
        <v>834300</v>
      </c>
      <c r="C8266" s="209">
        <v>357127</v>
      </c>
      <c r="D8266" s="206">
        <f t="shared" si="845"/>
        <v>0.42805585520795875</v>
      </c>
      <c r="E8266" s="208">
        <f t="shared" si="846"/>
        <v>0.45</v>
      </c>
      <c r="F8266" s="207">
        <v>19641.98</v>
      </c>
      <c r="G8266" s="207">
        <v>28570.16</v>
      </c>
      <c r="H8266" s="207">
        <v>32141.43</v>
      </c>
      <c r="I8266" s="214">
        <f t="shared" si="847"/>
        <v>338821</v>
      </c>
      <c r="J8266" s="211">
        <f t="shared" si="848"/>
        <v>0.40611410763514322</v>
      </c>
      <c r="K8266" s="212">
        <f t="shared" si="849"/>
        <v>0.45</v>
      </c>
      <c r="L8266" s="214">
        <f t="shared" si="850"/>
        <v>18635.154999999999</v>
      </c>
      <c r="M8266" s="213">
        <f t="shared" si="851"/>
        <v>27105.68</v>
      </c>
      <c r="N8266" s="213">
        <f t="shared" si="852"/>
        <v>30493.89</v>
      </c>
      <c r="O8266" s="242">
        <f t="shared" si="853"/>
        <v>0.51519999999974975</v>
      </c>
      <c r="P8266" s="242"/>
      <c r="Q8266" s="179"/>
      <c r="R8266" s="179"/>
      <c r="S8266" s="179"/>
      <c r="T8266" s="179"/>
      <c r="U8266" s="179"/>
      <c r="V8266" s="179"/>
      <c r="W8266" s="179"/>
      <c r="X8266" s="179"/>
      <c r="Y8266" s="179"/>
      <c r="Z8266" s="179"/>
      <c r="AA8266" s="222"/>
      <c r="AB8266" s="222"/>
      <c r="AC8266" s="222"/>
      <c r="AD8266" s="179"/>
      <c r="AE8266" s="179"/>
      <c r="AF8266" s="179"/>
      <c r="AG8266" s="179"/>
      <c r="AH8266" s="179"/>
      <c r="AI8266" s="179"/>
      <c r="AJ8266" s="179"/>
    </row>
    <row r="8267" spans="2:36" x14ac:dyDescent="0.3">
      <c r="B8267" s="224">
        <v>834400</v>
      </c>
      <c r="C8267" s="209">
        <v>357172</v>
      </c>
      <c r="D8267" s="206">
        <f t="shared" si="845"/>
        <v>0.42805848513902206</v>
      </c>
      <c r="E8267" s="208">
        <f t="shared" si="846"/>
        <v>0.45</v>
      </c>
      <c r="F8267" s="207">
        <v>19644.46</v>
      </c>
      <c r="G8267" s="207">
        <v>28573.759999999998</v>
      </c>
      <c r="H8267" s="207">
        <v>32145.48</v>
      </c>
      <c r="I8267" s="214">
        <f t="shared" si="847"/>
        <v>338866</v>
      </c>
      <c r="J8267" s="211">
        <f t="shared" si="848"/>
        <v>0.40611936720997122</v>
      </c>
      <c r="K8267" s="212">
        <f t="shared" si="849"/>
        <v>0.45</v>
      </c>
      <c r="L8267" s="214">
        <f t="shared" si="850"/>
        <v>18637.63</v>
      </c>
      <c r="M8267" s="213">
        <f t="shared" si="851"/>
        <v>27109.279999999999</v>
      </c>
      <c r="N8267" s="213">
        <f t="shared" si="852"/>
        <v>30497.94</v>
      </c>
      <c r="O8267" s="242">
        <f t="shared" si="853"/>
        <v>0.51530000000002474</v>
      </c>
      <c r="P8267" s="242"/>
      <c r="Q8267" s="179"/>
      <c r="R8267" s="179"/>
      <c r="S8267" s="179"/>
      <c r="T8267" s="179"/>
      <c r="U8267" s="179"/>
      <c r="V8267" s="179"/>
      <c r="W8267" s="179"/>
      <c r="X8267" s="179"/>
      <c r="Y8267" s="179"/>
      <c r="Z8267" s="179"/>
      <c r="AA8267" s="222"/>
      <c r="AB8267" s="222"/>
      <c r="AC8267" s="222"/>
      <c r="AD8267" s="179"/>
      <c r="AE8267" s="179"/>
      <c r="AF8267" s="179"/>
      <c r="AG8267" s="179"/>
      <c r="AH8267" s="179"/>
      <c r="AI8267" s="179"/>
      <c r="AJ8267" s="179"/>
    </row>
    <row r="8268" spans="2:36" x14ac:dyDescent="0.3">
      <c r="B8268" s="224">
        <v>834500</v>
      </c>
      <c r="C8268" s="209">
        <v>357217</v>
      </c>
      <c r="D8268" s="206">
        <f t="shared" si="845"/>
        <v>0.42806111443978428</v>
      </c>
      <c r="E8268" s="208">
        <f t="shared" si="846"/>
        <v>0.45</v>
      </c>
      <c r="F8268" s="207">
        <v>19646.93</v>
      </c>
      <c r="G8268" s="207">
        <v>28577.360000000001</v>
      </c>
      <c r="H8268" s="207">
        <v>32149.53</v>
      </c>
      <c r="I8268" s="214">
        <f t="shared" si="847"/>
        <v>338911</v>
      </c>
      <c r="J8268" s="211">
        <f t="shared" si="848"/>
        <v>0.40612462552426604</v>
      </c>
      <c r="K8268" s="212">
        <f t="shared" si="849"/>
        <v>0.45</v>
      </c>
      <c r="L8268" s="214">
        <f t="shared" si="850"/>
        <v>18640.105</v>
      </c>
      <c r="M8268" s="213">
        <f t="shared" si="851"/>
        <v>27112.880000000001</v>
      </c>
      <c r="N8268" s="213">
        <f t="shared" si="852"/>
        <v>30501.989999999998</v>
      </c>
      <c r="O8268" s="242">
        <f t="shared" si="853"/>
        <v>0.51519999999964061</v>
      </c>
      <c r="P8268" s="242"/>
      <c r="Q8268" s="179"/>
      <c r="R8268" s="179"/>
      <c r="S8268" s="179"/>
      <c r="T8268" s="179"/>
      <c r="U8268" s="179"/>
      <c r="V8268" s="179"/>
      <c r="W8268" s="179"/>
      <c r="X8268" s="179"/>
      <c r="Y8268" s="179"/>
      <c r="Z8268" s="179"/>
      <c r="AA8268" s="222"/>
      <c r="AB8268" s="222"/>
      <c r="AC8268" s="222"/>
      <c r="AD8268" s="179"/>
      <c r="AE8268" s="179"/>
      <c r="AF8268" s="179"/>
      <c r="AG8268" s="179"/>
      <c r="AH8268" s="179"/>
      <c r="AI8268" s="179"/>
      <c r="AJ8268" s="179"/>
    </row>
    <row r="8269" spans="2:36" x14ac:dyDescent="0.3">
      <c r="B8269" s="224">
        <v>834600</v>
      </c>
      <c r="C8269" s="209">
        <v>357262</v>
      </c>
      <c r="D8269" s="206">
        <f t="shared" si="845"/>
        <v>0.42806374311047207</v>
      </c>
      <c r="E8269" s="208">
        <f t="shared" si="846"/>
        <v>0.45</v>
      </c>
      <c r="F8269" s="207">
        <v>19649.41</v>
      </c>
      <c r="G8269" s="207">
        <v>28580.959999999999</v>
      </c>
      <c r="H8269" s="207">
        <v>32153.58</v>
      </c>
      <c r="I8269" s="214">
        <f t="shared" si="847"/>
        <v>338956</v>
      </c>
      <c r="J8269" s="211">
        <f t="shared" si="848"/>
        <v>0.40612988257848071</v>
      </c>
      <c r="K8269" s="212">
        <f t="shared" si="849"/>
        <v>0.45</v>
      </c>
      <c r="L8269" s="214">
        <f t="shared" si="850"/>
        <v>18642.580000000002</v>
      </c>
      <c r="M8269" s="213">
        <f t="shared" si="851"/>
        <v>27116.48</v>
      </c>
      <c r="N8269" s="213">
        <f t="shared" si="852"/>
        <v>30506.039999999997</v>
      </c>
      <c r="O8269" s="242">
        <f t="shared" si="853"/>
        <v>0.5152999999999156</v>
      </c>
      <c r="P8269" s="242"/>
      <c r="Q8269" s="179"/>
      <c r="R8269" s="179"/>
      <c r="S8269" s="179"/>
      <c r="T8269" s="179"/>
      <c r="U8269" s="179"/>
      <c r="V8269" s="179"/>
      <c r="W8269" s="179"/>
      <c r="X8269" s="179"/>
      <c r="Y8269" s="179"/>
      <c r="Z8269" s="179"/>
      <c r="AA8269" s="222"/>
      <c r="AB8269" s="222"/>
      <c r="AC8269" s="222"/>
      <c r="AD8269" s="179"/>
      <c r="AE8269" s="179"/>
      <c r="AF8269" s="179"/>
      <c r="AG8269" s="179"/>
      <c r="AH8269" s="179"/>
      <c r="AI8269" s="179"/>
      <c r="AJ8269" s="179"/>
    </row>
    <row r="8270" spans="2:36" x14ac:dyDescent="0.3">
      <c r="B8270" s="224">
        <v>834700</v>
      </c>
      <c r="C8270" s="209">
        <v>357307</v>
      </c>
      <c r="D8270" s="206">
        <f t="shared" si="845"/>
        <v>0.42806637115131185</v>
      </c>
      <c r="E8270" s="208">
        <f t="shared" si="846"/>
        <v>0.45</v>
      </c>
      <c r="F8270" s="207">
        <v>19651.88</v>
      </c>
      <c r="G8270" s="207">
        <v>28584.560000000001</v>
      </c>
      <c r="H8270" s="207">
        <v>32157.63</v>
      </c>
      <c r="I8270" s="214">
        <f t="shared" si="847"/>
        <v>339001</v>
      </c>
      <c r="J8270" s="211">
        <f t="shared" si="848"/>
        <v>0.40613513837306819</v>
      </c>
      <c r="K8270" s="212">
        <f t="shared" si="849"/>
        <v>0.45</v>
      </c>
      <c r="L8270" s="214">
        <f t="shared" si="850"/>
        <v>18645.055</v>
      </c>
      <c r="M8270" s="213">
        <f t="shared" si="851"/>
        <v>27120.080000000002</v>
      </c>
      <c r="N8270" s="213">
        <f t="shared" si="852"/>
        <v>30510.09</v>
      </c>
      <c r="O8270" s="242">
        <f t="shared" si="853"/>
        <v>0.51520000000007715</v>
      </c>
      <c r="P8270" s="242"/>
      <c r="Q8270" s="179"/>
      <c r="R8270" s="179"/>
      <c r="S8270" s="179"/>
      <c r="T8270" s="179"/>
      <c r="U8270" s="179"/>
      <c r="V8270" s="179"/>
      <c r="W8270" s="179"/>
      <c r="X8270" s="179"/>
      <c r="Y8270" s="179"/>
      <c r="Z8270" s="179"/>
      <c r="AA8270" s="222"/>
      <c r="AB8270" s="222"/>
      <c r="AC8270" s="222"/>
      <c r="AD8270" s="179"/>
      <c r="AE8270" s="179"/>
      <c r="AF8270" s="179"/>
      <c r="AG8270" s="179"/>
      <c r="AH8270" s="179"/>
      <c r="AI8270" s="179"/>
      <c r="AJ8270" s="179"/>
    </row>
    <row r="8271" spans="2:36" x14ac:dyDescent="0.3">
      <c r="B8271" s="224">
        <v>834800</v>
      </c>
      <c r="C8271" s="209">
        <v>357352</v>
      </c>
      <c r="D8271" s="206">
        <f t="shared" si="845"/>
        <v>0.42806899856252995</v>
      </c>
      <c r="E8271" s="208">
        <f t="shared" si="846"/>
        <v>0.45</v>
      </c>
      <c r="F8271" s="207">
        <v>19654.36</v>
      </c>
      <c r="G8271" s="207">
        <v>28588.16</v>
      </c>
      <c r="H8271" s="207">
        <v>32161.68</v>
      </c>
      <c r="I8271" s="214">
        <f t="shared" si="847"/>
        <v>339046</v>
      </c>
      <c r="J8271" s="211">
        <f t="shared" si="848"/>
        <v>0.40614039290848108</v>
      </c>
      <c r="K8271" s="212">
        <f t="shared" si="849"/>
        <v>0.45</v>
      </c>
      <c r="L8271" s="214">
        <f t="shared" si="850"/>
        <v>18647.53</v>
      </c>
      <c r="M8271" s="213">
        <f t="shared" si="851"/>
        <v>27123.68</v>
      </c>
      <c r="N8271" s="213">
        <f t="shared" si="852"/>
        <v>30514.14</v>
      </c>
      <c r="O8271" s="242">
        <f t="shared" si="853"/>
        <v>0.51529999999977005</v>
      </c>
      <c r="P8271" s="242"/>
      <c r="Q8271" s="179"/>
      <c r="R8271" s="179"/>
      <c r="S8271" s="179"/>
      <c r="T8271" s="179"/>
      <c r="U8271" s="179"/>
      <c r="V8271" s="179"/>
      <c r="W8271" s="179"/>
      <c r="X8271" s="179"/>
      <c r="Y8271" s="179"/>
      <c r="Z8271" s="179"/>
      <c r="AA8271" s="222"/>
      <c r="AB8271" s="222"/>
      <c r="AC8271" s="222"/>
      <c r="AD8271" s="179"/>
      <c r="AE8271" s="179"/>
      <c r="AF8271" s="179"/>
      <c r="AG8271" s="179"/>
      <c r="AH8271" s="179"/>
      <c r="AI8271" s="179"/>
      <c r="AJ8271" s="179"/>
    </row>
    <row r="8272" spans="2:36" x14ac:dyDescent="0.3">
      <c r="B8272" s="224">
        <v>834900</v>
      </c>
      <c r="C8272" s="209">
        <v>357397</v>
      </c>
      <c r="D8272" s="206">
        <f t="shared" si="845"/>
        <v>0.42807162534435261</v>
      </c>
      <c r="E8272" s="208">
        <f t="shared" si="846"/>
        <v>0.45</v>
      </c>
      <c r="F8272" s="207">
        <v>19656.830000000002</v>
      </c>
      <c r="G8272" s="207">
        <v>28591.759999999998</v>
      </c>
      <c r="H8272" s="207">
        <v>32165.73</v>
      </c>
      <c r="I8272" s="214">
        <f t="shared" si="847"/>
        <v>339091</v>
      </c>
      <c r="J8272" s="211">
        <f t="shared" si="848"/>
        <v>0.40614564618517185</v>
      </c>
      <c r="K8272" s="212">
        <f t="shared" si="849"/>
        <v>0.45</v>
      </c>
      <c r="L8272" s="214">
        <f t="shared" si="850"/>
        <v>18650.005000000001</v>
      </c>
      <c r="M8272" s="213">
        <f t="shared" si="851"/>
        <v>27127.279999999999</v>
      </c>
      <c r="N8272" s="213">
        <f t="shared" si="852"/>
        <v>30518.19</v>
      </c>
      <c r="O8272" s="242">
        <f t="shared" si="853"/>
        <v>0.51519999999996802</v>
      </c>
      <c r="P8272" s="242"/>
      <c r="Q8272" s="179"/>
      <c r="R8272" s="179"/>
      <c r="S8272" s="179"/>
      <c r="T8272" s="179"/>
      <c r="U8272" s="179"/>
      <c r="V8272" s="179"/>
      <c r="W8272" s="179"/>
      <c r="X8272" s="179"/>
      <c r="Y8272" s="179"/>
      <c r="Z8272" s="179"/>
      <c r="AA8272" s="222"/>
      <c r="AB8272" s="222"/>
      <c r="AC8272" s="222"/>
      <c r="AD8272" s="179"/>
      <c r="AE8272" s="179"/>
      <c r="AF8272" s="179"/>
      <c r="AG8272" s="179"/>
      <c r="AH8272" s="179"/>
      <c r="AI8272" s="179"/>
      <c r="AJ8272" s="179"/>
    </row>
    <row r="8273" spans="2:36" x14ac:dyDescent="0.3">
      <c r="B8273" s="224">
        <v>835000</v>
      </c>
      <c r="C8273" s="209">
        <v>357442</v>
      </c>
      <c r="D8273" s="206">
        <f t="shared" si="845"/>
        <v>0.42807425149700601</v>
      </c>
      <c r="E8273" s="208">
        <f t="shared" si="846"/>
        <v>0.45</v>
      </c>
      <c r="F8273" s="207">
        <v>19659.310000000001</v>
      </c>
      <c r="G8273" s="207">
        <v>28595.360000000001</v>
      </c>
      <c r="H8273" s="207">
        <v>32169.78</v>
      </c>
      <c r="I8273" s="214">
        <f t="shared" si="847"/>
        <v>339136</v>
      </c>
      <c r="J8273" s="211">
        <f t="shared" si="848"/>
        <v>0.40615089820359279</v>
      </c>
      <c r="K8273" s="212">
        <f t="shared" si="849"/>
        <v>0.45</v>
      </c>
      <c r="L8273" s="214">
        <f t="shared" si="850"/>
        <v>18652.48</v>
      </c>
      <c r="M8273" s="213">
        <f t="shared" si="851"/>
        <v>27130.880000000001</v>
      </c>
      <c r="N8273" s="213">
        <f t="shared" si="852"/>
        <v>30522.239999999998</v>
      </c>
      <c r="O8273" s="242">
        <f t="shared" si="853"/>
        <v>0.51529999999966092</v>
      </c>
      <c r="P8273" s="242"/>
      <c r="Q8273" s="179"/>
      <c r="R8273" s="179"/>
      <c r="S8273" s="179"/>
      <c r="T8273" s="179"/>
      <c r="U8273" s="179"/>
      <c r="V8273" s="179"/>
      <c r="W8273" s="179"/>
      <c r="X8273" s="179"/>
      <c r="Y8273" s="179"/>
      <c r="Z8273" s="179"/>
      <c r="AA8273" s="222"/>
      <c r="AB8273" s="222"/>
      <c r="AC8273" s="222"/>
      <c r="AD8273" s="179"/>
      <c r="AE8273" s="179"/>
      <c r="AF8273" s="179"/>
      <c r="AG8273" s="179"/>
      <c r="AH8273" s="179"/>
      <c r="AI8273" s="179"/>
      <c r="AJ8273" s="179"/>
    </row>
    <row r="8274" spans="2:36" x14ac:dyDescent="0.3">
      <c r="B8274" s="224">
        <v>835100</v>
      </c>
      <c r="C8274" s="209">
        <v>357487</v>
      </c>
      <c r="D8274" s="206">
        <f t="shared" si="845"/>
        <v>0.42807687702071606</v>
      </c>
      <c r="E8274" s="208">
        <f t="shared" si="846"/>
        <v>0.45</v>
      </c>
      <c r="F8274" s="207">
        <v>19661.78</v>
      </c>
      <c r="G8274" s="207">
        <v>28598.959999999999</v>
      </c>
      <c r="H8274" s="207">
        <v>32173.83</v>
      </c>
      <c r="I8274" s="214">
        <f t="shared" si="847"/>
        <v>339181</v>
      </c>
      <c r="J8274" s="211">
        <f t="shared" si="848"/>
        <v>0.40615614896419588</v>
      </c>
      <c r="K8274" s="212">
        <f t="shared" si="849"/>
        <v>0.45</v>
      </c>
      <c r="L8274" s="214">
        <f t="shared" si="850"/>
        <v>18654.955000000002</v>
      </c>
      <c r="M8274" s="213">
        <f t="shared" si="851"/>
        <v>27134.48</v>
      </c>
      <c r="N8274" s="213">
        <f t="shared" si="852"/>
        <v>30526.289999999997</v>
      </c>
      <c r="O8274" s="242">
        <f t="shared" si="853"/>
        <v>0.51520000000044097</v>
      </c>
      <c r="P8274" s="242"/>
      <c r="Q8274" s="179"/>
      <c r="R8274" s="179"/>
      <c r="S8274" s="179"/>
      <c r="T8274" s="179"/>
      <c r="U8274" s="179"/>
      <c r="V8274" s="179"/>
      <c r="W8274" s="179"/>
      <c r="X8274" s="179"/>
      <c r="Y8274" s="179"/>
      <c r="Z8274" s="179"/>
      <c r="AA8274" s="222"/>
      <c r="AB8274" s="222"/>
      <c r="AC8274" s="222"/>
      <c r="AD8274" s="179"/>
      <c r="AE8274" s="179"/>
      <c r="AF8274" s="179"/>
      <c r="AG8274" s="179"/>
      <c r="AH8274" s="179"/>
      <c r="AI8274" s="179"/>
      <c r="AJ8274" s="179"/>
    </row>
    <row r="8275" spans="2:36" x14ac:dyDescent="0.3">
      <c r="B8275" s="224">
        <v>835200</v>
      </c>
      <c r="C8275" s="209">
        <v>357532</v>
      </c>
      <c r="D8275" s="206">
        <f t="shared" si="845"/>
        <v>0.42807950191570882</v>
      </c>
      <c r="E8275" s="208">
        <f t="shared" si="846"/>
        <v>0.45</v>
      </c>
      <c r="F8275" s="207">
        <v>19664.259999999998</v>
      </c>
      <c r="G8275" s="207">
        <v>28602.560000000001</v>
      </c>
      <c r="H8275" s="207">
        <v>32177.88</v>
      </c>
      <c r="I8275" s="214">
        <f t="shared" si="847"/>
        <v>339226</v>
      </c>
      <c r="J8275" s="211">
        <f t="shared" si="848"/>
        <v>0.40616139846743293</v>
      </c>
      <c r="K8275" s="212">
        <f t="shared" si="849"/>
        <v>0.45</v>
      </c>
      <c r="L8275" s="214">
        <f t="shared" si="850"/>
        <v>18657.43</v>
      </c>
      <c r="M8275" s="213">
        <f t="shared" si="851"/>
        <v>27138.080000000002</v>
      </c>
      <c r="N8275" s="213">
        <f t="shared" si="852"/>
        <v>30530.34</v>
      </c>
      <c r="O8275" s="242">
        <f t="shared" si="853"/>
        <v>0.51530000000013387</v>
      </c>
      <c r="P8275" s="242"/>
      <c r="Q8275" s="179"/>
      <c r="R8275" s="179"/>
      <c r="S8275" s="179"/>
      <c r="T8275" s="179"/>
      <c r="U8275" s="179"/>
      <c r="V8275" s="179"/>
      <c r="W8275" s="179"/>
      <c r="X8275" s="179"/>
      <c r="Y8275" s="179"/>
      <c r="Z8275" s="179"/>
      <c r="AA8275" s="222"/>
      <c r="AB8275" s="222"/>
      <c r="AC8275" s="222"/>
      <c r="AD8275" s="179"/>
      <c r="AE8275" s="179"/>
      <c r="AF8275" s="179"/>
      <c r="AG8275" s="179"/>
      <c r="AH8275" s="179"/>
      <c r="AI8275" s="179"/>
      <c r="AJ8275" s="179"/>
    </row>
    <row r="8276" spans="2:36" x14ac:dyDescent="0.3">
      <c r="B8276" s="224">
        <v>835300</v>
      </c>
      <c r="C8276" s="209">
        <v>357577</v>
      </c>
      <c r="D8276" s="206">
        <f t="shared" si="845"/>
        <v>0.42808212618220998</v>
      </c>
      <c r="E8276" s="208">
        <f t="shared" si="846"/>
        <v>0.45</v>
      </c>
      <c r="F8276" s="207">
        <v>19666.73</v>
      </c>
      <c r="G8276" s="207">
        <v>28606.16</v>
      </c>
      <c r="H8276" s="207">
        <v>32181.93</v>
      </c>
      <c r="I8276" s="214">
        <f t="shared" si="847"/>
        <v>339271</v>
      </c>
      <c r="J8276" s="211">
        <f t="shared" si="848"/>
        <v>0.40616664671375552</v>
      </c>
      <c r="K8276" s="212">
        <f t="shared" si="849"/>
        <v>0.45</v>
      </c>
      <c r="L8276" s="214">
        <f t="shared" si="850"/>
        <v>18659.904999999999</v>
      </c>
      <c r="M8276" s="213">
        <f t="shared" si="851"/>
        <v>27141.68</v>
      </c>
      <c r="N8276" s="213">
        <f t="shared" si="852"/>
        <v>30534.39</v>
      </c>
      <c r="O8276" s="242">
        <f t="shared" si="853"/>
        <v>0.51519999999974975</v>
      </c>
      <c r="P8276" s="242"/>
      <c r="Q8276" s="179"/>
      <c r="R8276" s="179"/>
      <c r="S8276" s="179"/>
      <c r="T8276" s="179"/>
      <c r="U8276" s="179"/>
      <c r="V8276" s="179"/>
      <c r="W8276" s="179"/>
      <c r="X8276" s="179"/>
      <c r="Y8276" s="179"/>
      <c r="Z8276" s="179"/>
      <c r="AA8276" s="222"/>
      <c r="AB8276" s="222"/>
      <c r="AC8276" s="222"/>
      <c r="AD8276" s="179"/>
      <c r="AE8276" s="179"/>
      <c r="AF8276" s="179"/>
      <c r="AG8276" s="179"/>
      <c r="AH8276" s="179"/>
      <c r="AI8276" s="179"/>
      <c r="AJ8276" s="179"/>
    </row>
    <row r="8277" spans="2:36" x14ac:dyDescent="0.3">
      <c r="B8277" s="224">
        <v>835400</v>
      </c>
      <c r="C8277" s="209">
        <v>357622</v>
      </c>
      <c r="D8277" s="206">
        <f t="shared" si="845"/>
        <v>0.42808474982044531</v>
      </c>
      <c r="E8277" s="208">
        <f t="shared" si="846"/>
        <v>0.45</v>
      </c>
      <c r="F8277" s="207">
        <v>19669.21</v>
      </c>
      <c r="G8277" s="207">
        <v>28609.759999999998</v>
      </c>
      <c r="H8277" s="207">
        <v>32185.98</v>
      </c>
      <c r="I8277" s="214">
        <f t="shared" si="847"/>
        <v>339316</v>
      </c>
      <c r="J8277" s="211">
        <f t="shared" si="848"/>
        <v>0.40617189370361506</v>
      </c>
      <c r="K8277" s="212">
        <f t="shared" si="849"/>
        <v>0.45</v>
      </c>
      <c r="L8277" s="214">
        <f t="shared" si="850"/>
        <v>18662.38</v>
      </c>
      <c r="M8277" s="213">
        <f t="shared" si="851"/>
        <v>27145.279999999999</v>
      </c>
      <c r="N8277" s="213">
        <f t="shared" si="852"/>
        <v>30538.44</v>
      </c>
      <c r="O8277" s="242">
        <f t="shared" si="853"/>
        <v>0.51530000000002474</v>
      </c>
      <c r="P8277" s="242"/>
      <c r="Q8277" s="179"/>
      <c r="R8277" s="179"/>
      <c r="S8277" s="179"/>
      <c r="T8277" s="179"/>
      <c r="U8277" s="179"/>
      <c r="V8277" s="179"/>
      <c r="W8277" s="179"/>
      <c r="X8277" s="179"/>
      <c r="Y8277" s="179"/>
      <c r="Z8277" s="179"/>
      <c r="AA8277" s="222"/>
      <c r="AB8277" s="222"/>
      <c r="AC8277" s="222"/>
      <c r="AD8277" s="179"/>
      <c r="AE8277" s="179"/>
      <c r="AF8277" s="179"/>
      <c r="AG8277" s="179"/>
      <c r="AH8277" s="179"/>
      <c r="AI8277" s="179"/>
      <c r="AJ8277" s="179"/>
    </row>
    <row r="8278" spans="2:36" x14ac:dyDescent="0.3">
      <c r="B8278" s="224">
        <v>835500</v>
      </c>
      <c r="C8278" s="209">
        <v>357667</v>
      </c>
      <c r="D8278" s="206">
        <f t="shared" si="845"/>
        <v>0.42808737283064036</v>
      </c>
      <c r="E8278" s="208">
        <f t="shared" si="846"/>
        <v>0.45</v>
      </c>
      <c r="F8278" s="207">
        <v>19671.68</v>
      </c>
      <c r="G8278" s="207">
        <v>28613.360000000001</v>
      </c>
      <c r="H8278" s="207">
        <v>32190.03</v>
      </c>
      <c r="I8278" s="214">
        <f t="shared" si="847"/>
        <v>339361</v>
      </c>
      <c r="J8278" s="211">
        <f t="shared" si="848"/>
        <v>0.40617713943746259</v>
      </c>
      <c r="K8278" s="212">
        <f t="shared" si="849"/>
        <v>0.45</v>
      </c>
      <c r="L8278" s="214">
        <f t="shared" si="850"/>
        <v>18664.855</v>
      </c>
      <c r="M8278" s="213">
        <f t="shared" si="851"/>
        <v>27148.880000000001</v>
      </c>
      <c r="N8278" s="213">
        <f t="shared" si="852"/>
        <v>30542.489999999998</v>
      </c>
      <c r="O8278" s="242">
        <f t="shared" si="853"/>
        <v>0.51519999999964061</v>
      </c>
      <c r="P8278" s="242"/>
      <c r="Q8278" s="179"/>
      <c r="R8278" s="179"/>
      <c r="S8278" s="179"/>
      <c r="T8278" s="179"/>
      <c r="U8278" s="179"/>
      <c r="V8278" s="179"/>
      <c r="W8278" s="179"/>
      <c r="X8278" s="179"/>
      <c r="Y8278" s="179"/>
      <c r="Z8278" s="179"/>
      <c r="AA8278" s="222"/>
      <c r="AB8278" s="222"/>
      <c r="AC8278" s="222"/>
      <c r="AD8278" s="179"/>
      <c r="AE8278" s="179"/>
      <c r="AF8278" s="179"/>
      <c r="AG8278" s="179"/>
      <c r="AH8278" s="179"/>
      <c r="AI8278" s="179"/>
      <c r="AJ8278" s="179"/>
    </row>
    <row r="8279" spans="2:36" x14ac:dyDescent="0.3">
      <c r="B8279" s="224">
        <v>835600</v>
      </c>
      <c r="C8279" s="209">
        <v>357712</v>
      </c>
      <c r="D8279" s="206">
        <f t="shared" si="845"/>
        <v>0.4280899952130206</v>
      </c>
      <c r="E8279" s="208">
        <f t="shared" si="846"/>
        <v>0.45</v>
      </c>
      <c r="F8279" s="207">
        <v>19674.16</v>
      </c>
      <c r="G8279" s="207">
        <v>28616.959999999999</v>
      </c>
      <c r="H8279" s="207">
        <v>32194.080000000002</v>
      </c>
      <c r="I8279" s="214">
        <f t="shared" si="847"/>
        <v>339406</v>
      </c>
      <c r="J8279" s="211">
        <f t="shared" si="848"/>
        <v>0.40618238391574918</v>
      </c>
      <c r="K8279" s="212">
        <f t="shared" si="849"/>
        <v>0.45</v>
      </c>
      <c r="L8279" s="214">
        <f t="shared" si="850"/>
        <v>18667.330000000002</v>
      </c>
      <c r="M8279" s="213">
        <f t="shared" si="851"/>
        <v>27152.48</v>
      </c>
      <c r="N8279" s="213">
        <f t="shared" si="852"/>
        <v>30546.539999999997</v>
      </c>
      <c r="O8279" s="242">
        <f t="shared" si="853"/>
        <v>0.5152999999999156</v>
      </c>
      <c r="P8279" s="242"/>
      <c r="Q8279" s="179"/>
      <c r="R8279" s="179"/>
      <c r="S8279" s="179"/>
      <c r="T8279" s="179"/>
      <c r="U8279" s="179"/>
      <c r="V8279" s="179"/>
      <c r="W8279" s="179"/>
      <c r="X8279" s="179"/>
      <c r="Y8279" s="179"/>
      <c r="Z8279" s="179"/>
      <c r="AA8279" s="222"/>
      <c r="AB8279" s="222"/>
      <c r="AC8279" s="222"/>
      <c r="AD8279" s="179"/>
      <c r="AE8279" s="179"/>
      <c r="AF8279" s="179"/>
      <c r="AG8279" s="179"/>
      <c r="AH8279" s="179"/>
      <c r="AI8279" s="179"/>
      <c r="AJ8279" s="179"/>
    </row>
    <row r="8280" spans="2:36" x14ac:dyDescent="0.3">
      <c r="B8280" s="224">
        <v>835700</v>
      </c>
      <c r="C8280" s="209">
        <v>357757</v>
      </c>
      <c r="D8280" s="206">
        <f t="shared" ref="D8280:D8343" si="854">C8280/B8280</f>
        <v>0.42809261696781142</v>
      </c>
      <c r="E8280" s="208">
        <f t="shared" ref="E8280:E8343" si="855">(C8280-C8279)/(B8280-B8279)</f>
        <v>0.45</v>
      </c>
      <c r="F8280" s="207">
        <v>19676.63</v>
      </c>
      <c r="G8280" s="207">
        <v>28620.560000000001</v>
      </c>
      <c r="H8280" s="207">
        <v>32198.13</v>
      </c>
      <c r="I8280" s="214">
        <f t="shared" si="847"/>
        <v>339451</v>
      </c>
      <c r="J8280" s="211">
        <f t="shared" si="848"/>
        <v>0.40618762713892548</v>
      </c>
      <c r="K8280" s="212">
        <f t="shared" si="849"/>
        <v>0.45</v>
      </c>
      <c r="L8280" s="214">
        <f t="shared" si="850"/>
        <v>18669.805</v>
      </c>
      <c r="M8280" s="213">
        <f t="shared" si="851"/>
        <v>27156.080000000002</v>
      </c>
      <c r="N8280" s="213">
        <f t="shared" si="852"/>
        <v>30550.59</v>
      </c>
      <c r="O8280" s="242">
        <f t="shared" si="853"/>
        <v>0.51520000000007715</v>
      </c>
      <c r="P8280" s="242"/>
      <c r="Q8280" s="179"/>
      <c r="R8280" s="179"/>
      <c r="S8280" s="179"/>
      <c r="T8280" s="179"/>
      <c r="U8280" s="179"/>
      <c r="V8280" s="179"/>
      <c r="W8280" s="179"/>
      <c r="X8280" s="179"/>
      <c r="Y8280" s="179"/>
      <c r="Z8280" s="179"/>
      <c r="AA8280" s="222"/>
      <c r="AB8280" s="222"/>
      <c r="AC8280" s="222"/>
      <c r="AD8280" s="179"/>
      <c r="AE8280" s="179"/>
      <c r="AF8280" s="179"/>
      <c r="AG8280" s="179"/>
      <c r="AH8280" s="179"/>
      <c r="AI8280" s="179"/>
      <c r="AJ8280" s="179"/>
    </row>
    <row r="8281" spans="2:36" x14ac:dyDescent="0.3">
      <c r="B8281" s="224">
        <v>835800</v>
      </c>
      <c r="C8281" s="209">
        <v>357802</v>
      </c>
      <c r="D8281" s="206">
        <f t="shared" si="854"/>
        <v>0.42809523809523808</v>
      </c>
      <c r="E8281" s="208">
        <f t="shared" si="855"/>
        <v>0.45</v>
      </c>
      <c r="F8281" s="207">
        <v>19679.11</v>
      </c>
      <c r="G8281" s="207">
        <v>28624.16</v>
      </c>
      <c r="H8281" s="207">
        <v>32202.18</v>
      </c>
      <c r="I8281" s="214">
        <f t="shared" si="847"/>
        <v>339496</v>
      </c>
      <c r="J8281" s="211">
        <f t="shared" si="848"/>
        <v>0.40619286910744196</v>
      </c>
      <c r="K8281" s="212">
        <f t="shared" si="849"/>
        <v>0.45</v>
      </c>
      <c r="L8281" s="214">
        <f t="shared" si="850"/>
        <v>18672.28</v>
      </c>
      <c r="M8281" s="213">
        <f t="shared" si="851"/>
        <v>27159.68</v>
      </c>
      <c r="N8281" s="213">
        <f t="shared" si="852"/>
        <v>30554.639999999999</v>
      </c>
      <c r="O8281" s="242">
        <f t="shared" si="853"/>
        <v>0.51529999999977005</v>
      </c>
      <c r="P8281" s="242"/>
      <c r="Q8281" s="179"/>
      <c r="R8281" s="179"/>
      <c r="S8281" s="179"/>
      <c r="T8281" s="179"/>
      <c r="U8281" s="179"/>
      <c r="V8281" s="179"/>
      <c r="W8281" s="179"/>
      <c r="X8281" s="179"/>
      <c r="Y8281" s="179"/>
      <c r="Z8281" s="179"/>
      <c r="AA8281" s="222"/>
      <c r="AB8281" s="222"/>
      <c r="AC8281" s="222"/>
      <c r="AD8281" s="179"/>
      <c r="AE8281" s="179"/>
      <c r="AF8281" s="179"/>
      <c r="AG8281" s="179"/>
      <c r="AH8281" s="179"/>
      <c r="AI8281" s="179"/>
      <c r="AJ8281" s="179"/>
    </row>
    <row r="8282" spans="2:36" x14ac:dyDescent="0.3">
      <c r="B8282" s="224">
        <v>835900</v>
      </c>
      <c r="C8282" s="209">
        <v>357847</v>
      </c>
      <c r="D8282" s="206">
        <f t="shared" si="854"/>
        <v>0.42809785859552579</v>
      </c>
      <c r="E8282" s="208">
        <f t="shared" si="855"/>
        <v>0.45</v>
      </c>
      <c r="F8282" s="207">
        <v>19681.580000000002</v>
      </c>
      <c r="G8282" s="207">
        <v>28627.759999999998</v>
      </c>
      <c r="H8282" s="207">
        <v>32206.23</v>
      </c>
      <c r="I8282" s="214">
        <f t="shared" si="847"/>
        <v>339541</v>
      </c>
      <c r="J8282" s="211">
        <f t="shared" si="848"/>
        <v>0.40619810982174903</v>
      </c>
      <c r="K8282" s="212">
        <f t="shared" si="849"/>
        <v>0.45</v>
      </c>
      <c r="L8282" s="214">
        <f t="shared" si="850"/>
        <v>18674.755000000001</v>
      </c>
      <c r="M8282" s="213">
        <f t="shared" si="851"/>
        <v>27163.279999999999</v>
      </c>
      <c r="N8282" s="213">
        <f t="shared" si="852"/>
        <v>30558.69</v>
      </c>
      <c r="O8282" s="242">
        <f t="shared" si="853"/>
        <v>0.51519999999996802</v>
      </c>
      <c r="P8282" s="242"/>
      <c r="Q8282" s="179"/>
      <c r="R8282" s="179"/>
      <c r="S8282" s="179"/>
      <c r="T8282" s="179"/>
      <c r="U8282" s="179"/>
      <c r="V8282" s="179"/>
      <c r="W8282" s="179"/>
      <c r="X8282" s="179"/>
      <c r="Y8282" s="179"/>
      <c r="Z8282" s="179"/>
      <c r="AA8282" s="222"/>
      <c r="AB8282" s="222"/>
      <c r="AC8282" s="222"/>
      <c r="AD8282" s="179"/>
      <c r="AE8282" s="179"/>
      <c r="AF8282" s="179"/>
      <c r="AG8282" s="179"/>
      <c r="AH8282" s="179"/>
      <c r="AI8282" s="179"/>
      <c r="AJ8282" s="179"/>
    </row>
    <row r="8283" spans="2:36" x14ac:dyDescent="0.3">
      <c r="B8283" s="224">
        <v>836000</v>
      </c>
      <c r="C8283" s="209">
        <v>357892</v>
      </c>
      <c r="D8283" s="206">
        <f t="shared" si="854"/>
        <v>0.42810047846889954</v>
      </c>
      <c r="E8283" s="208">
        <f t="shared" si="855"/>
        <v>0.45</v>
      </c>
      <c r="F8283" s="207">
        <v>19684.060000000001</v>
      </c>
      <c r="G8283" s="207">
        <v>28631.360000000001</v>
      </c>
      <c r="H8283" s="207">
        <v>32210.28</v>
      </c>
      <c r="I8283" s="214">
        <f t="shared" si="847"/>
        <v>339586</v>
      </c>
      <c r="J8283" s="211">
        <f t="shared" si="848"/>
        <v>0.40620334928229668</v>
      </c>
      <c r="K8283" s="212">
        <f t="shared" si="849"/>
        <v>0.45</v>
      </c>
      <c r="L8283" s="214">
        <f t="shared" si="850"/>
        <v>18677.23</v>
      </c>
      <c r="M8283" s="213">
        <f t="shared" si="851"/>
        <v>27166.880000000001</v>
      </c>
      <c r="N8283" s="213">
        <f t="shared" si="852"/>
        <v>30562.739999999998</v>
      </c>
      <c r="O8283" s="242">
        <f t="shared" si="853"/>
        <v>0.51529999999966092</v>
      </c>
      <c r="P8283" s="242"/>
      <c r="Q8283" s="179"/>
      <c r="R8283" s="179"/>
      <c r="S8283" s="179"/>
      <c r="T8283" s="179"/>
      <c r="U8283" s="179"/>
      <c r="V8283" s="179"/>
      <c r="W8283" s="179"/>
      <c r="X8283" s="179"/>
      <c r="Y8283" s="179"/>
      <c r="Z8283" s="179"/>
      <c r="AA8283" s="222"/>
      <c r="AB8283" s="222"/>
      <c r="AC8283" s="222"/>
      <c r="AD8283" s="179"/>
      <c r="AE8283" s="179"/>
      <c r="AF8283" s="179"/>
      <c r="AG8283" s="179"/>
      <c r="AH8283" s="179"/>
      <c r="AI8283" s="179"/>
      <c r="AJ8283" s="179"/>
    </row>
    <row r="8284" spans="2:36" x14ac:dyDescent="0.3">
      <c r="B8284" s="224">
        <v>836100</v>
      </c>
      <c r="C8284" s="209">
        <v>357937</v>
      </c>
      <c r="D8284" s="206">
        <f t="shared" si="854"/>
        <v>0.42810309771558425</v>
      </c>
      <c r="E8284" s="208">
        <f t="shared" si="855"/>
        <v>0.45</v>
      </c>
      <c r="F8284" s="207">
        <v>19686.53</v>
      </c>
      <c r="G8284" s="207">
        <v>28634.959999999999</v>
      </c>
      <c r="H8284" s="207">
        <v>32214.33</v>
      </c>
      <c r="I8284" s="214">
        <f t="shared" si="847"/>
        <v>339631</v>
      </c>
      <c r="J8284" s="211">
        <f t="shared" si="848"/>
        <v>0.40620858748953476</v>
      </c>
      <c r="K8284" s="212">
        <f t="shared" si="849"/>
        <v>0.45</v>
      </c>
      <c r="L8284" s="214">
        <f t="shared" si="850"/>
        <v>18679.705000000002</v>
      </c>
      <c r="M8284" s="213">
        <f t="shared" si="851"/>
        <v>27170.48</v>
      </c>
      <c r="N8284" s="213">
        <f t="shared" si="852"/>
        <v>30566.789999999997</v>
      </c>
      <c r="O8284" s="242">
        <f t="shared" si="853"/>
        <v>0.51520000000044097</v>
      </c>
      <c r="P8284" s="242"/>
      <c r="Q8284" s="179"/>
      <c r="R8284" s="179"/>
      <c r="S8284" s="179"/>
      <c r="T8284" s="179"/>
      <c r="U8284" s="179"/>
      <c r="V8284" s="179"/>
      <c r="W8284" s="179"/>
      <c r="X8284" s="179"/>
      <c r="Y8284" s="179"/>
      <c r="Z8284" s="179"/>
      <c r="AA8284" s="222"/>
      <c r="AB8284" s="222"/>
      <c r="AC8284" s="222"/>
      <c r="AD8284" s="179"/>
      <c r="AE8284" s="179"/>
      <c r="AF8284" s="179"/>
      <c r="AG8284" s="179"/>
      <c r="AH8284" s="179"/>
      <c r="AI8284" s="179"/>
      <c r="AJ8284" s="179"/>
    </row>
    <row r="8285" spans="2:36" x14ac:dyDescent="0.3">
      <c r="B8285" s="224">
        <v>836200</v>
      </c>
      <c r="C8285" s="209">
        <v>357982</v>
      </c>
      <c r="D8285" s="206">
        <f t="shared" si="854"/>
        <v>0.42810571633580485</v>
      </c>
      <c r="E8285" s="208">
        <f t="shared" si="855"/>
        <v>0.45</v>
      </c>
      <c r="F8285" s="207">
        <v>19689.009999999998</v>
      </c>
      <c r="G8285" s="207">
        <v>28638.560000000001</v>
      </c>
      <c r="H8285" s="207">
        <v>32218.38</v>
      </c>
      <c r="I8285" s="214">
        <f t="shared" si="847"/>
        <v>339676</v>
      </c>
      <c r="J8285" s="211">
        <f t="shared" si="848"/>
        <v>0.40621382444391296</v>
      </c>
      <c r="K8285" s="212">
        <f t="shared" si="849"/>
        <v>0.45</v>
      </c>
      <c r="L8285" s="214">
        <f t="shared" si="850"/>
        <v>18682.18</v>
      </c>
      <c r="M8285" s="213">
        <f t="shared" si="851"/>
        <v>27174.080000000002</v>
      </c>
      <c r="N8285" s="213">
        <f t="shared" si="852"/>
        <v>30570.84</v>
      </c>
      <c r="O8285" s="242">
        <f t="shared" si="853"/>
        <v>0.51530000000013387</v>
      </c>
      <c r="P8285" s="242"/>
      <c r="Q8285" s="179"/>
      <c r="R8285" s="179"/>
      <c r="S8285" s="179"/>
      <c r="T8285" s="179"/>
      <c r="U8285" s="179"/>
      <c r="V8285" s="179"/>
      <c r="W8285" s="179"/>
      <c r="X8285" s="179"/>
      <c r="Y8285" s="179"/>
      <c r="Z8285" s="179"/>
      <c r="AA8285" s="222"/>
      <c r="AB8285" s="222"/>
      <c r="AC8285" s="222"/>
      <c r="AD8285" s="179"/>
      <c r="AE8285" s="179"/>
      <c r="AF8285" s="179"/>
      <c r="AG8285" s="179"/>
      <c r="AH8285" s="179"/>
      <c r="AI8285" s="179"/>
      <c r="AJ8285" s="179"/>
    </row>
    <row r="8286" spans="2:36" x14ac:dyDescent="0.3">
      <c r="B8286" s="224">
        <v>836300</v>
      </c>
      <c r="C8286" s="209">
        <v>358027</v>
      </c>
      <c r="D8286" s="206">
        <f t="shared" si="854"/>
        <v>0.42810833432978596</v>
      </c>
      <c r="E8286" s="208">
        <f t="shared" si="855"/>
        <v>0.45</v>
      </c>
      <c r="F8286" s="207">
        <v>19691.48</v>
      </c>
      <c r="G8286" s="207">
        <v>28642.16</v>
      </c>
      <c r="H8286" s="207">
        <v>32222.43</v>
      </c>
      <c r="I8286" s="214">
        <f t="shared" si="847"/>
        <v>339721</v>
      </c>
      <c r="J8286" s="211">
        <f t="shared" si="848"/>
        <v>0.40621906014588066</v>
      </c>
      <c r="K8286" s="212">
        <f t="shared" si="849"/>
        <v>0.45</v>
      </c>
      <c r="L8286" s="214">
        <f t="shared" si="850"/>
        <v>18684.654999999999</v>
      </c>
      <c r="M8286" s="213">
        <f t="shared" si="851"/>
        <v>27177.68</v>
      </c>
      <c r="N8286" s="213">
        <f t="shared" si="852"/>
        <v>30574.89</v>
      </c>
      <c r="O8286" s="242">
        <f t="shared" si="853"/>
        <v>0.51519999999974975</v>
      </c>
      <c r="P8286" s="242"/>
      <c r="Q8286" s="179"/>
      <c r="R8286" s="179"/>
      <c r="S8286" s="179"/>
      <c r="T8286" s="179"/>
      <c r="U8286" s="179"/>
      <c r="V8286" s="179"/>
      <c r="W8286" s="179"/>
      <c r="X8286" s="179"/>
      <c r="Y8286" s="179"/>
      <c r="Z8286" s="179"/>
      <c r="AA8286" s="222"/>
      <c r="AB8286" s="222"/>
      <c r="AC8286" s="222"/>
      <c r="AD8286" s="179"/>
      <c r="AE8286" s="179"/>
      <c r="AF8286" s="179"/>
      <c r="AG8286" s="179"/>
      <c r="AH8286" s="179"/>
      <c r="AI8286" s="179"/>
      <c r="AJ8286" s="179"/>
    </row>
    <row r="8287" spans="2:36" x14ac:dyDescent="0.3">
      <c r="B8287" s="224">
        <v>836400</v>
      </c>
      <c r="C8287" s="209">
        <v>358072</v>
      </c>
      <c r="D8287" s="206">
        <f t="shared" si="854"/>
        <v>0.42811095169775226</v>
      </c>
      <c r="E8287" s="208">
        <f t="shared" si="855"/>
        <v>0.45</v>
      </c>
      <c r="F8287" s="207">
        <v>19693.96</v>
      </c>
      <c r="G8287" s="207">
        <v>28645.759999999998</v>
      </c>
      <c r="H8287" s="207">
        <v>32226.48</v>
      </c>
      <c r="I8287" s="214">
        <f t="shared" si="847"/>
        <v>339766</v>
      </c>
      <c r="J8287" s="211">
        <f t="shared" si="848"/>
        <v>0.40622429459588716</v>
      </c>
      <c r="K8287" s="212">
        <f t="shared" si="849"/>
        <v>0.45</v>
      </c>
      <c r="L8287" s="214">
        <f t="shared" si="850"/>
        <v>18687.13</v>
      </c>
      <c r="M8287" s="213">
        <f t="shared" si="851"/>
        <v>27181.279999999999</v>
      </c>
      <c r="N8287" s="213">
        <f t="shared" si="852"/>
        <v>30578.94</v>
      </c>
      <c r="O8287" s="242">
        <f t="shared" si="853"/>
        <v>0.51530000000002474</v>
      </c>
      <c r="P8287" s="242"/>
      <c r="Q8287" s="179"/>
      <c r="R8287" s="179"/>
      <c r="S8287" s="179"/>
      <c r="T8287" s="179"/>
      <c r="U8287" s="179"/>
      <c r="V8287" s="179"/>
      <c r="W8287" s="179"/>
      <c r="X8287" s="179"/>
      <c r="Y8287" s="179"/>
      <c r="Z8287" s="179"/>
      <c r="AA8287" s="222"/>
      <c r="AB8287" s="222"/>
      <c r="AC8287" s="222"/>
      <c r="AD8287" s="179"/>
      <c r="AE8287" s="179"/>
      <c r="AF8287" s="179"/>
      <c r="AG8287" s="179"/>
      <c r="AH8287" s="179"/>
      <c r="AI8287" s="179"/>
      <c r="AJ8287" s="179"/>
    </row>
    <row r="8288" spans="2:36" x14ac:dyDescent="0.3">
      <c r="B8288" s="224">
        <v>836500</v>
      </c>
      <c r="C8288" s="209">
        <v>358117</v>
      </c>
      <c r="D8288" s="206">
        <f t="shared" si="854"/>
        <v>0.42811356843992826</v>
      </c>
      <c r="E8288" s="208">
        <f t="shared" si="855"/>
        <v>0.45</v>
      </c>
      <c r="F8288" s="207">
        <v>19696.43</v>
      </c>
      <c r="G8288" s="207">
        <v>28649.360000000001</v>
      </c>
      <c r="H8288" s="207">
        <v>32230.53</v>
      </c>
      <c r="I8288" s="214">
        <f t="shared" si="847"/>
        <v>339811</v>
      </c>
      <c r="J8288" s="211">
        <f t="shared" si="848"/>
        <v>0.40622952779438137</v>
      </c>
      <c r="K8288" s="212">
        <f t="shared" si="849"/>
        <v>0.45</v>
      </c>
      <c r="L8288" s="214">
        <f t="shared" si="850"/>
        <v>18689.605</v>
      </c>
      <c r="M8288" s="213">
        <f t="shared" si="851"/>
        <v>27184.880000000001</v>
      </c>
      <c r="N8288" s="213">
        <f t="shared" si="852"/>
        <v>30582.989999999998</v>
      </c>
      <c r="O8288" s="242">
        <f t="shared" si="853"/>
        <v>0.51519999999964061</v>
      </c>
      <c r="P8288" s="242"/>
      <c r="Q8288" s="179"/>
      <c r="R8288" s="179"/>
      <c r="S8288" s="179"/>
      <c r="T8288" s="179"/>
      <c r="U8288" s="179"/>
      <c r="V8288" s="179"/>
      <c r="W8288" s="179"/>
      <c r="X8288" s="179"/>
      <c r="Y8288" s="179"/>
      <c r="Z8288" s="179"/>
      <c r="AA8288" s="222"/>
      <c r="AB8288" s="222"/>
      <c r="AC8288" s="222"/>
      <c r="AD8288" s="179"/>
      <c r="AE8288" s="179"/>
      <c r="AF8288" s="179"/>
      <c r="AG8288" s="179"/>
      <c r="AH8288" s="179"/>
      <c r="AI8288" s="179"/>
      <c r="AJ8288" s="179"/>
    </row>
    <row r="8289" spans="2:36" x14ac:dyDescent="0.3">
      <c r="B8289" s="224">
        <v>836600</v>
      </c>
      <c r="C8289" s="209">
        <v>358162</v>
      </c>
      <c r="D8289" s="206">
        <f t="shared" si="854"/>
        <v>0.42811618455653838</v>
      </c>
      <c r="E8289" s="208">
        <f t="shared" si="855"/>
        <v>0.45</v>
      </c>
      <c r="F8289" s="207">
        <v>19698.91</v>
      </c>
      <c r="G8289" s="207">
        <v>28652.959999999999</v>
      </c>
      <c r="H8289" s="207">
        <v>32234.58</v>
      </c>
      <c r="I8289" s="214">
        <f t="shared" si="847"/>
        <v>339856</v>
      </c>
      <c r="J8289" s="211">
        <f t="shared" si="848"/>
        <v>0.40623475974181211</v>
      </c>
      <c r="K8289" s="212">
        <f t="shared" si="849"/>
        <v>0.45</v>
      </c>
      <c r="L8289" s="214">
        <f t="shared" si="850"/>
        <v>18692.080000000002</v>
      </c>
      <c r="M8289" s="213">
        <f t="shared" si="851"/>
        <v>27188.48</v>
      </c>
      <c r="N8289" s="213">
        <f t="shared" si="852"/>
        <v>30587.039999999997</v>
      </c>
      <c r="O8289" s="242">
        <f t="shared" si="853"/>
        <v>0.5152999999999156</v>
      </c>
      <c r="P8289" s="242"/>
      <c r="Q8289" s="179"/>
      <c r="R8289" s="179"/>
      <c r="S8289" s="179"/>
      <c r="T8289" s="179"/>
      <c r="U8289" s="179"/>
      <c r="V8289" s="179"/>
      <c r="W8289" s="179"/>
      <c r="X8289" s="179"/>
      <c r="Y8289" s="179"/>
      <c r="Z8289" s="179"/>
      <c r="AA8289" s="222"/>
      <c r="AB8289" s="222"/>
      <c r="AC8289" s="222"/>
      <c r="AD8289" s="179"/>
      <c r="AE8289" s="179"/>
      <c r="AF8289" s="179"/>
      <c r="AG8289" s="179"/>
      <c r="AH8289" s="179"/>
      <c r="AI8289" s="179"/>
      <c r="AJ8289" s="179"/>
    </row>
    <row r="8290" spans="2:36" x14ac:dyDescent="0.3">
      <c r="B8290" s="224">
        <v>836700</v>
      </c>
      <c r="C8290" s="209">
        <v>358207</v>
      </c>
      <c r="D8290" s="206">
        <f t="shared" si="854"/>
        <v>0.42811880004780684</v>
      </c>
      <c r="E8290" s="208">
        <f t="shared" si="855"/>
        <v>0.45</v>
      </c>
      <c r="F8290" s="207">
        <v>19701.38</v>
      </c>
      <c r="G8290" s="207">
        <v>28656.560000000001</v>
      </c>
      <c r="H8290" s="207">
        <v>32238.63</v>
      </c>
      <c r="I8290" s="214">
        <f t="shared" si="847"/>
        <v>339901</v>
      </c>
      <c r="J8290" s="211">
        <f t="shared" si="848"/>
        <v>0.40623999043862796</v>
      </c>
      <c r="K8290" s="212">
        <f t="shared" si="849"/>
        <v>0.45</v>
      </c>
      <c r="L8290" s="214">
        <f t="shared" si="850"/>
        <v>18694.555</v>
      </c>
      <c r="M8290" s="213">
        <f t="shared" si="851"/>
        <v>27192.080000000002</v>
      </c>
      <c r="N8290" s="213">
        <f t="shared" si="852"/>
        <v>30591.09</v>
      </c>
      <c r="O8290" s="242">
        <f t="shared" si="853"/>
        <v>0.51520000000007715</v>
      </c>
      <c r="P8290" s="242"/>
      <c r="Q8290" s="179"/>
      <c r="R8290" s="179"/>
      <c r="S8290" s="179"/>
      <c r="T8290" s="179"/>
      <c r="U8290" s="179"/>
      <c r="V8290" s="179"/>
      <c r="W8290" s="179"/>
      <c r="X8290" s="179"/>
      <c r="Y8290" s="179"/>
      <c r="Z8290" s="179"/>
      <c r="AA8290" s="222"/>
      <c r="AB8290" s="222"/>
      <c r="AC8290" s="222"/>
      <c r="AD8290" s="179"/>
      <c r="AE8290" s="179"/>
      <c r="AF8290" s="179"/>
      <c r="AG8290" s="179"/>
      <c r="AH8290" s="179"/>
      <c r="AI8290" s="179"/>
      <c r="AJ8290" s="179"/>
    </row>
    <row r="8291" spans="2:36" x14ac:dyDescent="0.3">
      <c r="B8291" s="224">
        <v>836800</v>
      </c>
      <c r="C8291" s="209">
        <v>358252</v>
      </c>
      <c r="D8291" s="206">
        <f t="shared" si="854"/>
        <v>0.42812141491395794</v>
      </c>
      <c r="E8291" s="208">
        <f t="shared" si="855"/>
        <v>0.45</v>
      </c>
      <c r="F8291" s="207">
        <v>19703.86</v>
      </c>
      <c r="G8291" s="207">
        <v>28660.16</v>
      </c>
      <c r="H8291" s="207">
        <v>32242.68</v>
      </c>
      <c r="I8291" s="214">
        <f t="shared" si="847"/>
        <v>339946</v>
      </c>
      <c r="J8291" s="211">
        <f t="shared" si="848"/>
        <v>0.40624521988527723</v>
      </c>
      <c r="K8291" s="212">
        <f t="shared" si="849"/>
        <v>0.45</v>
      </c>
      <c r="L8291" s="214">
        <f t="shared" si="850"/>
        <v>18697.03</v>
      </c>
      <c r="M8291" s="213">
        <f t="shared" si="851"/>
        <v>27195.68</v>
      </c>
      <c r="N8291" s="213">
        <f t="shared" si="852"/>
        <v>30595.14</v>
      </c>
      <c r="O8291" s="242">
        <f t="shared" si="853"/>
        <v>0.51529999999977005</v>
      </c>
      <c r="P8291" s="242"/>
      <c r="Q8291" s="179"/>
      <c r="R8291" s="179"/>
      <c r="S8291" s="179"/>
      <c r="T8291" s="179"/>
      <c r="U8291" s="179"/>
      <c r="V8291" s="179"/>
      <c r="W8291" s="179"/>
      <c r="X8291" s="179"/>
      <c r="Y8291" s="179"/>
      <c r="Z8291" s="179"/>
      <c r="AA8291" s="222"/>
      <c r="AB8291" s="222"/>
      <c r="AC8291" s="222"/>
      <c r="AD8291" s="179"/>
      <c r="AE8291" s="179"/>
      <c r="AF8291" s="179"/>
      <c r="AG8291" s="179"/>
      <c r="AH8291" s="179"/>
      <c r="AI8291" s="179"/>
      <c r="AJ8291" s="179"/>
    </row>
    <row r="8292" spans="2:36" x14ac:dyDescent="0.3">
      <c r="B8292" s="224">
        <v>836900</v>
      </c>
      <c r="C8292" s="209">
        <v>358297</v>
      </c>
      <c r="D8292" s="206">
        <f t="shared" si="854"/>
        <v>0.42812402915521569</v>
      </c>
      <c r="E8292" s="208">
        <f t="shared" si="855"/>
        <v>0.45</v>
      </c>
      <c r="F8292" s="207">
        <v>19706.330000000002</v>
      </c>
      <c r="G8292" s="207">
        <v>28663.759999999998</v>
      </c>
      <c r="H8292" s="207">
        <v>32246.73</v>
      </c>
      <c r="I8292" s="214">
        <f t="shared" si="847"/>
        <v>339991</v>
      </c>
      <c r="J8292" s="211">
        <f t="shared" si="848"/>
        <v>0.40625044808220817</v>
      </c>
      <c r="K8292" s="212">
        <f t="shared" si="849"/>
        <v>0.45</v>
      </c>
      <c r="L8292" s="214">
        <f t="shared" si="850"/>
        <v>18699.505000000001</v>
      </c>
      <c r="M8292" s="213">
        <f t="shared" si="851"/>
        <v>27199.279999999999</v>
      </c>
      <c r="N8292" s="213">
        <f t="shared" si="852"/>
        <v>30599.19</v>
      </c>
      <c r="O8292" s="242">
        <f t="shared" si="853"/>
        <v>0.51519999999996802</v>
      </c>
      <c r="P8292" s="242"/>
      <c r="Q8292" s="179"/>
      <c r="R8292" s="179"/>
      <c r="S8292" s="179"/>
      <c r="T8292" s="179"/>
      <c r="U8292" s="179"/>
      <c r="V8292" s="179"/>
      <c r="W8292" s="179"/>
      <c r="X8292" s="179"/>
      <c r="Y8292" s="179"/>
      <c r="Z8292" s="179"/>
      <c r="AA8292" s="222"/>
      <c r="AB8292" s="222"/>
      <c r="AC8292" s="222"/>
      <c r="AD8292" s="179"/>
      <c r="AE8292" s="179"/>
      <c r="AF8292" s="179"/>
      <c r="AG8292" s="179"/>
      <c r="AH8292" s="179"/>
      <c r="AI8292" s="179"/>
      <c r="AJ8292" s="179"/>
    </row>
    <row r="8293" spans="2:36" x14ac:dyDescent="0.3">
      <c r="B8293" s="224">
        <v>837000</v>
      </c>
      <c r="C8293" s="209">
        <v>358342</v>
      </c>
      <c r="D8293" s="206">
        <f t="shared" si="854"/>
        <v>0.42812664277180407</v>
      </c>
      <c r="E8293" s="208">
        <f t="shared" si="855"/>
        <v>0.45</v>
      </c>
      <c r="F8293" s="207">
        <v>19708.810000000001</v>
      </c>
      <c r="G8293" s="207">
        <v>28667.360000000001</v>
      </c>
      <c r="H8293" s="207">
        <v>32250.78</v>
      </c>
      <c r="I8293" s="214">
        <f t="shared" si="847"/>
        <v>340036</v>
      </c>
      <c r="J8293" s="211">
        <f t="shared" si="848"/>
        <v>0.40625567502986859</v>
      </c>
      <c r="K8293" s="212">
        <f t="shared" si="849"/>
        <v>0.45</v>
      </c>
      <c r="L8293" s="214">
        <f t="shared" si="850"/>
        <v>18701.98</v>
      </c>
      <c r="M8293" s="213">
        <f t="shared" si="851"/>
        <v>27202.880000000001</v>
      </c>
      <c r="N8293" s="213">
        <f t="shared" si="852"/>
        <v>30603.239999999998</v>
      </c>
      <c r="O8293" s="242">
        <f t="shared" si="853"/>
        <v>0.51529999999966092</v>
      </c>
      <c r="P8293" s="242"/>
      <c r="Q8293" s="179"/>
      <c r="R8293" s="179"/>
      <c r="S8293" s="179"/>
      <c r="T8293" s="179"/>
      <c r="U8293" s="179"/>
      <c r="V8293" s="179"/>
      <c r="W8293" s="179"/>
      <c r="X8293" s="179"/>
      <c r="Y8293" s="179"/>
      <c r="Z8293" s="179"/>
      <c r="AA8293" s="222"/>
      <c r="AB8293" s="222"/>
      <c r="AC8293" s="222"/>
      <c r="AD8293" s="179"/>
      <c r="AE8293" s="179"/>
      <c r="AF8293" s="179"/>
      <c r="AG8293" s="179"/>
      <c r="AH8293" s="179"/>
      <c r="AI8293" s="179"/>
      <c r="AJ8293" s="179"/>
    </row>
    <row r="8294" spans="2:36" x14ac:dyDescent="0.3">
      <c r="B8294" s="224">
        <v>837100</v>
      </c>
      <c r="C8294" s="209">
        <v>358387</v>
      </c>
      <c r="D8294" s="206">
        <f t="shared" si="854"/>
        <v>0.42812925576394695</v>
      </c>
      <c r="E8294" s="208">
        <f t="shared" si="855"/>
        <v>0.45</v>
      </c>
      <c r="F8294" s="207">
        <v>19711.28</v>
      </c>
      <c r="G8294" s="207">
        <v>28670.959999999999</v>
      </c>
      <c r="H8294" s="207">
        <v>32254.83</v>
      </c>
      <c r="I8294" s="214">
        <f t="shared" si="847"/>
        <v>340081</v>
      </c>
      <c r="J8294" s="211">
        <f t="shared" si="848"/>
        <v>0.40626090072870624</v>
      </c>
      <c r="K8294" s="212">
        <f t="shared" si="849"/>
        <v>0.45</v>
      </c>
      <c r="L8294" s="214">
        <f t="shared" si="850"/>
        <v>18704.455000000002</v>
      </c>
      <c r="M8294" s="213">
        <f t="shared" si="851"/>
        <v>27206.48</v>
      </c>
      <c r="N8294" s="213">
        <f t="shared" si="852"/>
        <v>30607.289999999997</v>
      </c>
      <c r="O8294" s="242">
        <f t="shared" si="853"/>
        <v>0.51520000000044097</v>
      </c>
      <c r="P8294" s="242"/>
      <c r="Q8294" s="179"/>
      <c r="R8294" s="179"/>
      <c r="S8294" s="179"/>
      <c r="T8294" s="179"/>
      <c r="U8294" s="179"/>
      <c r="V8294" s="179"/>
      <c r="W8294" s="179"/>
      <c r="X8294" s="179"/>
      <c r="Y8294" s="179"/>
      <c r="Z8294" s="179"/>
      <c r="AA8294" s="222"/>
      <c r="AB8294" s="222"/>
      <c r="AC8294" s="222"/>
      <c r="AD8294" s="179"/>
      <c r="AE8294" s="179"/>
      <c r="AF8294" s="179"/>
      <c r="AG8294" s="179"/>
      <c r="AH8294" s="179"/>
      <c r="AI8294" s="179"/>
      <c r="AJ8294" s="179"/>
    </row>
    <row r="8295" spans="2:36" x14ac:dyDescent="0.3">
      <c r="B8295" s="224">
        <v>837200</v>
      </c>
      <c r="C8295" s="209">
        <v>358432</v>
      </c>
      <c r="D8295" s="206">
        <f t="shared" si="854"/>
        <v>0.42813186813186815</v>
      </c>
      <c r="E8295" s="208">
        <f t="shared" si="855"/>
        <v>0.45</v>
      </c>
      <c r="F8295" s="207">
        <v>19713.759999999998</v>
      </c>
      <c r="G8295" s="207">
        <v>28674.560000000001</v>
      </c>
      <c r="H8295" s="207">
        <v>32258.880000000001</v>
      </c>
      <c r="I8295" s="214">
        <f t="shared" si="847"/>
        <v>340126</v>
      </c>
      <c r="J8295" s="211">
        <f t="shared" si="848"/>
        <v>0.40626612517916866</v>
      </c>
      <c r="K8295" s="212">
        <f t="shared" si="849"/>
        <v>0.45</v>
      </c>
      <c r="L8295" s="214">
        <f t="shared" si="850"/>
        <v>18706.93</v>
      </c>
      <c r="M8295" s="213">
        <f t="shared" si="851"/>
        <v>27210.080000000002</v>
      </c>
      <c r="N8295" s="213">
        <f t="shared" si="852"/>
        <v>30611.34</v>
      </c>
      <c r="O8295" s="242">
        <f t="shared" si="853"/>
        <v>0.51530000000013387</v>
      </c>
      <c r="P8295" s="242"/>
      <c r="Q8295" s="179"/>
      <c r="R8295" s="179"/>
      <c r="S8295" s="179"/>
      <c r="T8295" s="179"/>
      <c r="U8295" s="179"/>
      <c r="V8295" s="179"/>
      <c r="W8295" s="179"/>
      <c r="X8295" s="179"/>
      <c r="Y8295" s="179"/>
      <c r="Z8295" s="179"/>
      <c r="AA8295" s="222"/>
      <c r="AB8295" s="222"/>
      <c r="AC8295" s="222"/>
      <c r="AD8295" s="179"/>
      <c r="AE8295" s="179"/>
      <c r="AF8295" s="179"/>
      <c r="AG8295" s="179"/>
      <c r="AH8295" s="179"/>
      <c r="AI8295" s="179"/>
      <c r="AJ8295" s="179"/>
    </row>
    <row r="8296" spans="2:36" x14ac:dyDescent="0.3">
      <c r="B8296" s="224">
        <v>837300</v>
      </c>
      <c r="C8296" s="209">
        <v>358477</v>
      </c>
      <c r="D8296" s="206">
        <f t="shared" si="854"/>
        <v>0.42813447987579123</v>
      </c>
      <c r="E8296" s="208">
        <f t="shared" si="855"/>
        <v>0.45</v>
      </c>
      <c r="F8296" s="207">
        <v>19716.23</v>
      </c>
      <c r="G8296" s="207">
        <v>28678.16</v>
      </c>
      <c r="H8296" s="207">
        <v>32262.93</v>
      </c>
      <c r="I8296" s="214">
        <f t="shared" si="847"/>
        <v>340171</v>
      </c>
      <c r="J8296" s="211">
        <f t="shared" si="848"/>
        <v>0.40627134838170309</v>
      </c>
      <c r="K8296" s="212">
        <f t="shared" si="849"/>
        <v>0.45</v>
      </c>
      <c r="L8296" s="214">
        <f t="shared" si="850"/>
        <v>18709.404999999999</v>
      </c>
      <c r="M8296" s="213">
        <f t="shared" si="851"/>
        <v>27213.68</v>
      </c>
      <c r="N8296" s="213">
        <f t="shared" si="852"/>
        <v>30615.39</v>
      </c>
      <c r="O8296" s="242">
        <f t="shared" si="853"/>
        <v>0.51519999999974975</v>
      </c>
      <c r="P8296" s="242"/>
      <c r="Q8296" s="179"/>
      <c r="R8296" s="179"/>
      <c r="S8296" s="179"/>
      <c r="T8296" s="179"/>
      <c r="U8296" s="179"/>
      <c r="V8296" s="179"/>
      <c r="W8296" s="179"/>
      <c r="X8296" s="179"/>
      <c r="Y8296" s="179"/>
      <c r="Z8296" s="179"/>
      <c r="AA8296" s="222"/>
      <c r="AB8296" s="222"/>
      <c r="AC8296" s="222"/>
      <c r="AD8296" s="179"/>
      <c r="AE8296" s="179"/>
      <c r="AF8296" s="179"/>
      <c r="AG8296" s="179"/>
      <c r="AH8296" s="179"/>
      <c r="AI8296" s="179"/>
      <c r="AJ8296" s="179"/>
    </row>
    <row r="8297" spans="2:36" x14ac:dyDescent="0.3">
      <c r="B8297" s="224">
        <v>837400</v>
      </c>
      <c r="C8297" s="209">
        <v>358522</v>
      </c>
      <c r="D8297" s="206">
        <f t="shared" si="854"/>
        <v>0.42813709099593983</v>
      </c>
      <c r="E8297" s="208">
        <f t="shared" si="855"/>
        <v>0.45</v>
      </c>
      <c r="F8297" s="207">
        <v>19718.71</v>
      </c>
      <c r="G8297" s="207">
        <v>28681.759999999998</v>
      </c>
      <c r="H8297" s="207">
        <v>32266.98</v>
      </c>
      <c r="I8297" s="214">
        <f t="shared" ref="I8297:I8360" si="856">I8296+45</f>
        <v>340216</v>
      </c>
      <c r="J8297" s="211">
        <f t="shared" si="848"/>
        <v>0.40627657033675663</v>
      </c>
      <c r="K8297" s="212">
        <f t="shared" si="849"/>
        <v>0.45</v>
      </c>
      <c r="L8297" s="214">
        <f t="shared" si="850"/>
        <v>18711.88</v>
      </c>
      <c r="M8297" s="213">
        <f t="shared" si="851"/>
        <v>27217.279999999999</v>
      </c>
      <c r="N8297" s="213">
        <f t="shared" si="852"/>
        <v>30619.439999999999</v>
      </c>
      <c r="O8297" s="242">
        <f t="shared" si="853"/>
        <v>0.51530000000002474</v>
      </c>
      <c r="P8297" s="242"/>
      <c r="Q8297" s="179"/>
      <c r="R8297" s="179"/>
      <c r="S8297" s="179"/>
      <c r="T8297" s="179"/>
      <c r="U8297" s="179"/>
      <c r="V8297" s="179"/>
      <c r="W8297" s="179"/>
      <c r="X8297" s="179"/>
      <c r="Y8297" s="179"/>
      <c r="Z8297" s="179"/>
      <c r="AA8297" s="222"/>
      <c r="AB8297" s="222"/>
      <c r="AC8297" s="222"/>
      <c r="AD8297" s="179"/>
      <c r="AE8297" s="179"/>
      <c r="AF8297" s="179"/>
      <c r="AG8297" s="179"/>
      <c r="AH8297" s="179"/>
      <c r="AI8297" s="179"/>
      <c r="AJ8297" s="179"/>
    </row>
    <row r="8298" spans="2:36" x14ac:dyDescent="0.3">
      <c r="B8298" s="224">
        <v>837500</v>
      </c>
      <c r="C8298" s="209">
        <v>358567</v>
      </c>
      <c r="D8298" s="206">
        <f t="shared" si="854"/>
        <v>0.42813970149253733</v>
      </c>
      <c r="E8298" s="208">
        <f t="shared" si="855"/>
        <v>0.45</v>
      </c>
      <c r="F8298" s="207">
        <v>19721.18</v>
      </c>
      <c r="G8298" s="207">
        <v>28685.360000000001</v>
      </c>
      <c r="H8298" s="207">
        <v>32271.03</v>
      </c>
      <c r="I8298" s="214">
        <f t="shared" si="856"/>
        <v>340261</v>
      </c>
      <c r="J8298" s="211">
        <f t="shared" si="848"/>
        <v>0.40628179104477613</v>
      </c>
      <c r="K8298" s="212">
        <f t="shared" si="849"/>
        <v>0.45</v>
      </c>
      <c r="L8298" s="214">
        <f t="shared" si="850"/>
        <v>18714.355</v>
      </c>
      <c r="M8298" s="213">
        <f t="shared" si="851"/>
        <v>27220.880000000001</v>
      </c>
      <c r="N8298" s="213">
        <f t="shared" si="852"/>
        <v>30623.489999999998</v>
      </c>
      <c r="O8298" s="242">
        <f t="shared" si="853"/>
        <v>0.51519999999964061</v>
      </c>
      <c r="P8298" s="242"/>
      <c r="Q8298" s="179"/>
      <c r="R8298" s="179"/>
      <c r="S8298" s="179"/>
      <c r="T8298" s="179"/>
      <c r="U8298" s="179"/>
      <c r="V8298" s="179"/>
      <c r="W8298" s="179"/>
      <c r="X8298" s="179"/>
      <c r="Y8298" s="179"/>
      <c r="Z8298" s="179"/>
      <c r="AA8298" s="222"/>
      <c r="AB8298" s="222"/>
      <c r="AC8298" s="222"/>
      <c r="AD8298" s="179"/>
      <c r="AE8298" s="179"/>
      <c r="AF8298" s="179"/>
      <c r="AG8298" s="179"/>
      <c r="AH8298" s="179"/>
      <c r="AI8298" s="179"/>
      <c r="AJ8298" s="179"/>
    </row>
    <row r="8299" spans="2:36" x14ac:dyDescent="0.3">
      <c r="B8299" s="224">
        <v>837600</v>
      </c>
      <c r="C8299" s="209">
        <v>358612</v>
      </c>
      <c r="D8299" s="206">
        <f t="shared" si="854"/>
        <v>0.42814231136580705</v>
      </c>
      <c r="E8299" s="208">
        <f t="shared" si="855"/>
        <v>0.45</v>
      </c>
      <c r="F8299" s="207">
        <v>19723.66</v>
      </c>
      <c r="G8299" s="207">
        <v>28688.959999999999</v>
      </c>
      <c r="H8299" s="207">
        <v>32275.08</v>
      </c>
      <c r="I8299" s="214">
        <f t="shared" si="856"/>
        <v>340306</v>
      </c>
      <c r="J8299" s="211">
        <f t="shared" si="848"/>
        <v>0.40628701050620819</v>
      </c>
      <c r="K8299" s="212">
        <f t="shared" si="849"/>
        <v>0.45</v>
      </c>
      <c r="L8299" s="214">
        <f t="shared" si="850"/>
        <v>18716.830000000002</v>
      </c>
      <c r="M8299" s="213">
        <f t="shared" si="851"/>
        <v>27224.48</v>
      </c>
      <c r="N8299" s="213">
        <f t="shared" si="852"/>
        <v>30627.539999999997</v>
      </c>
      <c r="O8299" s="242">
        <f t="shared" si="853"/>
        <v>0.5152999999999156</v>
      </c>
      <c r="P8299" s="242"/>
      <c r="Q8299" s="179"/>
      <c r="R8299" s="179"/>
      <c r="S8299" s="179"/>
      <c r="T8299" s="179"/>
      <c r="U8299" s="179"/>
      <c r="V8299" s="179"/>
      <c r="W8299" s="179"/>
      <c r="X8299" s="179"/>
      <c r="Y8299" s="179"/>
      <c r="Z8299" s="179"/>
      <c r="AA8299" s="222"/>
      <c r="AB8299" s="222"/>
      <c r="AC8299" s="222"/>
      <c r="AD8299" s="179"/>
      <c r="AE8299" s="179"/>
      <c r="AF8299" s="179"/>
      <c r="AG8299" s="179"/>
      <c r="AH8299" s="179"/>
      <c r="AI8299" s="179"/>
      <c r="AJ8299" s="179"/>
    </row>
    <row r="8300" spans="2:36" x14ac:dyDescent="0.3">
      <c r="B8300" s="224">
        <v>837700</v>
      </c>
      <c r="C8300" s="209">
        <v>358657</v>
      </c>
      <c r="D8300" s="206">
        <f t="shared" si="854"/>
        <v>0.42814492061597231</v>
      </c>
      <c r="E8300" s="208">
        <f t="shared" si="855"/>
        <v>0.45</v>
      </c>
      <c r="F8300" s="207">
        <v>19726.13</v>
      </c>
      <c r="G8300" s="207">
        <v>28692.560000000001</v>
      </c>
      <c r="H8300" s="207">
        <v>32279.13</v>
      </c>
      <c r="I8300" s="214">
        <f t="shared" si="856"/>
        <v>340351</v>
      </c>
      <c r="J8300" s="211">
        <f t="shared" si="848"/>
        <v>0.40629222872149934</v>
      </c>
      <c r="K8300" s="212">
        <f t="shared" si="849"/>
        <v>0.45</v>
      </c>
      <c r="L8300" s="214">
        <f t="shared" si="850"/>
        <v>18719.305</v>
      </c>
      <c r="M8300" s="213">
        <f t="shared" si="851"/>
        <v>27228.080000000002</v>
      </c>
      <c r="N8300" s="213">
        <f t="shared" si="852"/>
        <v>30631.59</v>
      </c>
      <c r="O8300" s="242">
        <f t="shared" si="853"/>
        <v>0.51520000000007715</v>
      </c>
      <c r="P8300" s="242"/>
      <c r="Q8300" s="179"/>
      <c r="R8300" s="179"/>
      <c r="S8300" s="179"/>
      <c r="T8300" s="179"/>
      <c r="U8300" s="179"/>
      <c r="V8300" s="179"/>
      <c r="W8300" s="179"/>
      <c r="X8300" s="179"/>
      <c r="Y8300" s="179"/>
      <c r="Z8300" s="179"/>
      <c r="AA8300" s="222"/>
      <c r="AB8300" s="222"/>
      <c r="AC8300" s="222"/>
      <c r="AD8300" s="179"/>
      <c r="AE8300" s="179"/>
      <c r="AF8300" s="179"/>
      <c r="AG8300" s="179"/>
      <c r="AH8300" s="179"/>
      <c r="AI8300" s="179"/>
      <c r="AJ8300" s="179"/>
    </row>
    <row r="8301" spans="2:36" x14ac:dyDescent="0.3">
      <c r="B8301" s="224">
        <v>837800</v>
      </c>
      <c r="C8301" s="209">
        <v>358702</v>
      </c>
      <c r="D8301" s="206">
        <f t="shared" si="854"/>
        <v>0.42814752924325616</v>
      </c>
      <c r="E8301" s="208">
        <f t="shared" si="855"/>
        <v>0.45</v>
      </c>
      <c r="F8301" s="207">
        <v>19728.61</v>
      </c>
      <c r="G8301" s="207">
        <v>28696.16</v>
      </c>
      <c r="H8301" s="207">
        <v>32283.18</v>
      </c>
      <c r="I8301" s="214">
        <f t="shared" si="856"/>
        <v>340396</v>
      </c>
      <c r="J8301" s="211">
        <f t="shared" si="848"/>
        <v>0.40629744569109572</v>
      </c>
      <c r="K8301" s="212">
        <f t="shared" si="849"/>
        <v>0.45</v>
      </c>
      <c r="L8301" s="214">
        <f t="shared" si="850"/>
        <v>18721.78</v>
      </c>
      <c r="M8301" s="213">
        <f t="shared" si="851"/>
        <v>27231.68</v>
      </c>
      <c r="N8301" s="213">
        <f t="shared" si="852"/>
        <v>30635.64</v>
      </c>
      <c r="O8301" s="242">
        <f t="shared" si="853"/>
        <v>0.51529999999977005</v>
      </c>
      <c r="P8301" s="242"/>
      <c r="Q8301" s="179"/>
      <c r="R8301" s="179"/>
      <c r="S8301" s="179"/>
      <c r="T8301" s="179"/>
      <c r="U8301" s="179"/>
      <c r="V8301" s="179"/>
      <c r="W8301" s="179"/>
      <c r="X8301" s="179"/>
      <c r="Y8301" s="179"/>
      <c r="Z8301" s="179"/>
      <c r="AA8301" s="222"/>
      <c r="AB8301" s="222"/>
      <c r="AC8301" s="222"/>
      <c r="AD8301" s="179"/>
      <c r="AE8301" s="179"/>
      <c r="AF8301" s="179"/>
      <c r="AG8301" s="179"/>
      <c r="AH8301" s="179"/>
      <c r="AI8301" s="179"/>
      <c r="AJ8301" s="179"/>
    </row>
    <row r="8302" spans="2:36" x14ac:dyDescent="0.3">
      <c r="B8302" s="224">
        <v>837900</v>
      </c>
      <c r="C8302" s="209">
        <v>358747</v>
      </c>
      <c r="D8302" s="206">
        <f t="shared" si="854"/>
        <v>0.42815013724788159</v>
      </c>
      <c r="E8302" s="208">
        <f t="shared" si="855"/>
        <v>0.45</v>
      </c>
      <c r="F8302" s="207">
        <v>19731.080000000002</v>
      </c>
      <c r="G8302" s="207">
        <v>28699.759999999998</v>
      </c>
      <c r="H8302" s="207">
        <v>32287.23</v>
      </c>
      <c r="I8302" s="214">
        <f t="shared" si="856"/>
        <v>340441</v>
      </c>
      <c r="J8302" s="211">
        <f t="shared" si="848"/>
        <v>0.40630266141544336</v>
      </c>
      <c r="K8302" s="212">
        <f t="shared" si="849"/>
        <v>0.45</v>
      </c>
      <c r="L8302" s="214">
        <f t="shared" si="850"/>
        <v>18724.255000000001</v>
      </c>
      <c r="M8302" s="213">
        <f t="shared" si="851"/>
        <v>27235.279999999999</v>
      </c>
      <c r="N8302" s="213">
        <f t="shared" si="852"/>
        <v>30639.69</v>
      </c>
      <c r="O8302" s="242">
        <f t="shared" si="853"/>
        <v>0.51519999999996802</v>
      </c>
      <c r="P8302" s="242"/>
      <c r="Q8302" s="179"/>
      <c r="R8302" s="179"/>
      <c r="S8302" s="179"/>
      <c r="T8302" s="179"/>
      <c r="U8302" s="179"/>
      <c r="V8302" s="179"/>
      <c r="W8302" s="179"/>
      <c r="X8302" s="179"/>
      <c r="Y8302" s="179"/>
      <c r="Z8302" s="179"/>
      <c r="AA8302" s="222"/>
      <c r="AB8302" s="222"/>
      <c r="AC8302" s="222"/>
      <c r="AD8302" s="179"/>
      <c r="AE8302" s="179"/>
      <c r="AF8302" s="179"/>
      <c r="AG8302" s="179"/>
      <c r="AH8302" s="179"/>
      <c r="AI8302" s="179"/>
      <c r="AJ8302" s="179"/>
    </row>
    <row r="8303" spans="2:36" x14ac:dyDescent="0.3">
      <c r="B8303" s="224">
        <v>838000</v>
      </c>
      <c r="C8303" s="209">
        <v>358792</v>
      </c>
      <c r="D8303" s="206">
        <f t="shared" si="854"/>
        <v>0.42815274463007158</v>
      </c>
      <c r="E8303" s="208">
        <f t="shared" si="855"/>
        <v>0.45</v>
      </c>
      <c r="F8303" s="207">
        <v>19733.560000000001</v>
      </c>
      <c r="G8303" s="207">
        <v>28703.360000000001</v>
      </c>
      <c r="H8303" s="207">
        <v>32291.279999999999</v>
      </c>
      <c r="I8303" s="214">
        <f t="shared" si="856"/>
        <v>340486</v>
      </c>
      <c r="J8303" s="211">
        <f t="shared" si="848"/>
        <v>0.40630787589498807</v>
      </c>
      <c r="K8303" s="212">
        <f t="shared" si="849"/>
        <v>0.45</v>
      </c>
      <c r="L8303" s="214">
        <f t="shared" si="850"/>
        <v>18726.73</v>
      </c>
      <c r="M8303" s="213">
        <f t="shared" si="851"/>
        <v>27238.880000000001</v>
      </c>
      <c r="N8303" s="213">
        <f t="shared" si="852"/>
        <v>30643.739999999998</v>
      </c>
      <c r="O8303" s="242">
        <f t="shared" si="853"/>
        <v>0.51529999999966092</v>
      </c>
      <c r="P8303" s="242"/>
      <c r="Q8303" s="179"/>
      <c r="R8303" s="179"/>
      <c r="S8303" s="179"/>
      <c r="T8303" s="179"/>
      <c r="U8303" s="179"/>
      <c r="V8303" s="179"/>
      <c r="W8303" s="179"/>
      <c r="X8303" s="179"/>
      <c r="Y8303" s="179"/>
      <c r="Z8303" s="179"/>
      <c r="AA8303" s="222"/>
      <c r="AB8303" s="222"/>
      <c r="AC8303" s="222"/>
      <c r="AD8303" s="179"/>
      <c r="AE8303" s="179"/>
      <c r="AF8303" s="179"/>
      <c r="AG8303" s="179"/>
      <c r="AH8303" s="179"/>
      <c r="AI8303" s="179"/>
      <c r="AJ8303" s="179"/>
    </row>
    <row r="8304" spans="2:36" x14ac:dyDescent="0.3">
      <c r="B8304" s="224">
        <v>838100</v>
      </c>
      <c r="C8304" s="209">
        <v>358837</v>
      </c>
      <c r="D8304" s="206">
        <f t="shared" si="854"/>
        <v>0.4281553513900489</v>
      </c>
      <c r="E8304" s="208">
        <f t="shared" si="855"/>
        <v>0.45</v>
      </c>
      <c r="F8304" s="207">
        <v>19736.03</v>
      </c>
      <c r="G8304" s="207">
        <v>28706.959999999999</v>
      </c>
      <c r="H8304" s="207">
        <v>32295.33</v>
      </c>
      <c r="I8304" s="214">
        <f t="shared" si="856"/>
        <v>340531</v>
      </c>
      <c r="J8304" s="211">
        <f t="shared" si="848"/>
        <v>0.40631308913017539</v>
      </c>
      <c r="K8304" s="212">
        <f t="shared" si="849"/>
        <v>0.45</v>
      </c>
      <c r="L8304" s="214">
        <f t="shared" si="850"/>
        <v>18729.205000000002</v>
      </c>
      <c r="M8304" s="213">
        <f t="shared" si="851"/>
        <v>27242.48</v>
      </c>
      <c r="N8304" s="213">
        <f t="shared" si="852"/>
        <v>30647.789999999997</v>
      </c>
      <c r="O8304" s="242">
        <f t="shared" si="853"/>
        <v>0.51520000000044097</v>
      </c>
      <c r="P8304" s="242"/>
      <c r="Q8304" s="179"/>
      <c r="R8304" s="179"/>
      <c r="S8304" s="179"/>
      <c r="T8304" s="179"/>
      <c r="U8304" s="179"/>
      <c r="V8304" s="179"/>
      <c r="W8304" s="179"/>
      <c r="X8304" s="179"/>
      <c r="Y8304" s="179"/>
      <c r="Z8304" s="179"/>
      <c r="AA8304" s="222"/>
      <c r="AB8304" s="222"/>
      <c r="AC8304" s="222"/>
      <c r="AD8304" s="179"/>
      <c r="AE8304" s="179"/>
      <c r="AF8304" s="179"/>
      <c r="AG8304" s="179"/>
      <c r="AH8304" s="179"/>
      <c r="AI8304" s="179"/>
      <c r="AJ8304" s="179"/>
    </row>
    <row r="8305" spans="2:36" x14ac:dyDescent="0.3">
      <c r="B8305" s="224">
        <v>838200</v>
      </c>
      <c r="C8305" s="209">
        <v>358882</v>
      </c>
      <c r="D8305" s="206">
        <f t="shared" si="854"/>
        <v>0.42815795752803626</v>
      </c>
      <c r="E8305" s="208">
        <f t="shared" si="855"/>
        <v>0.45</v>
      </c>
      <c r="F8305" s="207">
        <v>19738.509999999998</v>
      </c>
      <c r="G8305" s="207">
        <v>28710.560000000001</v>
      </c>
      <c r="H8305" s="207">
        <v>32299.38</v>
      </c>
      <c r="I8305" s="214">
        <f t="shared" si="856"/>
        <v>340576</v>
      </c>
      <c r="J8305" s="211">
        <f t="shared" si="848"/>
        <v>0.40631830112145073</v>
      </c>
      <c r="K8305" s="212">
        <f t="shared" si="849"/>
        <v>0.45</v>
      </c>
      <c r="L8305" s="214">
        <f t="shared" si="850"/>
        <v>18731.68</v>
      </c>
      <c r="M8305" s="213">
        <f t="shared" si="851"/>
        <v>27246.080000000002</v>
      </c>
      <c r="N8305" s="213">
        <f t="shared" si="852"/>
        <v>30651.84</v>
      </c>
      <c r="O8305" s="242">
        <f t="shared" si="853"/>
        <v>0.51530000000013387</v>
      </c>
      <c r="P8305" s="242"/>
      <c r="Q8305" s="179"/>
      <c r="R8305" s="179"/>
      <c r="S8305" s="179"/>
      <c r="T8305" s="179"/>
      <c r="U8305" s="179"/>
      <c r="V8305" s="179"/>
      <c r="W8305" s="179"/>
      <c r="X8305" s="179"/>
      <c r="Y8305" s="179"/>
      <c r="Z8305" s="179"/>
      <c r="AA8305" s="222"/>
      <c r="AB8305" s="222"/>
      <c r="AC8305" s="222"/>
      <c r="AD8305" s="179"/>
      <c r="AE8305" s="179"/>
      <c r="AF8305" s="179"/>
      <c r="AG8305" s="179"/>
      <c r="AH8305" s="179"/>
      <c r="AI8305" s="179"/>
      <c r="AJ8305" s="179"/>
    </row>
    <row r="8306" spans="2:36" x14ac:dyDescent="0.3">
      <c r="B8306" s="224">
        <v>838300</v>
      </c>
      <c r="C8306" s="209">
        <v>358927</v>
      </c>
      <c r="D8306" s="206">
        <f t="shared" si="854"/>
        <v>0.42816056304425626</v>
      </c>
      <c r="E8306" s="208">
        <f t="shared" si="855"/>
        <v>0.45</v>
      </c>
      <c r="F8306" s="207">
        <v>19740.98</v>
      </c>
      <c r="G8306" s="207">
        <v>28714.16</v>
      </c>
      <c r="H8306" s="207">
        <v>32303.43</v>
      </c>
      <c r="I8306" s="214">
        <f t="shared" si="856"/>
        <v>340621</v>
      </c>
      <c r="J8306" s="211">
        <f t="shared" si="848"/>
        <v>0.40632351186925919</v>
      </c>
      <c r="K8306" s="212">
        <f t="shared" si="849"/>
        <v>0.45</v>
      </c>
      <c r="L8306" s="214">
        <f t="shared" si="850"/>
        <v>18734.154999999999</v>
      </c>
      <c r="M8306" s="213">
        <f t="shared" si="851"/>
        <v>27249.68</v>
      </c>
      <c r="N8306" s="213">
        <f t="shared" si="852"/>
        <v>30655.89</v>
      </c>
      <c r="O8306" s="242">
        <f t="shared" si="853"/>
        <v>0.51519999999974975</v>
      </c>
      <c r="P8306" s="242"/>
      <c r="Q8306" s="179"/>
      <c r="R8306" s="179"/>
      <c r="S8306" s="179"/>
      <c r="T8306" s="179"/>
      <c r="U8306" s="179"/>
      <c r="V8306" s="179"/>
      <c r="W8306" s="179"/>
      <c r="X8306" s="179"/>
      <c r="Y8306" s="179"/>
      <c r="Z8306" s="179"/>
      <c r="AA8306" s="222"/>
      <c r="AB8306" s="222"/>
      <c r="AC8306" s="222"/>
      <c r="AD8306" s="179"/>
      <c r="AE8306" s="179"/>
      <c r="AF8306" s="179"/>
      <c r="AG8306" s="179"/>
      <c r="AH8306" s="179"/>
      <c r="AI8306" s="179"/>
      <c r="AJ8306" s="179"/>
    </row>
    <row r="8307" spans="2:36" x14ac:dyDescent="0.3">
      <c r="B8307" s="224">
        <v>838400</v>
      </c>
      <c r="C8307" s="209">
        <v>358972</v>
      </c>
      <c r="D8307" s="206">
        <f t="shared" si="854"/>
        <v>0.42816316793893128</v>
      </c>
      <c r="E8307" s="208">
        <f t="shared" si="855"/>
        <v>0.45</v>
      </c>
      <c r="F8307" s="207">
        <v>19743.46</v>
      </c>
      <c r="G8307" s="207">
        <v>28717.759999999998</v>
      </c>
      <c r="H8307" s="207">
        <v>32307.48</v>
      </c>
      <c r="I8307" s="214">
        <f t="shared" si="856"/>
        <v>340666</v>
      </c>
      <c r="J8307" s="211">
        <f t="shared" si="848"/>
        <v>0.4063287213740458</v>
      </c>
      <c r="K8307" s="212">
        <f t="shared" si="849"/>
        <v>0.45</v>
      </c>
      <c r="L8307" s="214">
        <f t="shared" si="850"/>
        <v>18736.63</v>
      </c>
      <c r="M8307" s="213">
        <f t="shared" si="851"/>
        <v>27253.279999999999</v>
      </c>
      <c r="N8307" s="213">
        <f t="shared" si="852"/>
        <v>30659.94</v>
      </c>
      <c r="O8307" s="242">
        <f t="shared" si="853"/>
        <v>0.51530000000002474</v>
      </c>
      <c r="P8307" s="242"/>
      <c r="Q8307" s="179"/>
      <c r="R8307" s="179"/>
      <c r="S8307" s="179"/>
      <c r="T8307" s="179"/>
      <c r="U8307" s="179"/>
      <c r="V8307" s="179"/>
      <c r="W8307" s="179"/>
      <c r="X8307" s="179"/>
      <c r="Y8307" s="179"/>
      <c r="Z8307" s="179"/>
      <c r="AA8307" s="222"/>
      <c r="AB8307" s="222"/>
      <c r="AC8307" s="222"/>
      <c r="AD8307" s="179"/>
      <c r="AE8307" s="179"/>
      <c r="AF8307" s="179"/>
      <c r="AG8307" s="179"/>
      <c r="AH8307" s="179"/>
      <c r="AI8307" s="179"/>
      <c r="AJ8307" s="179"/>
    </row>
    <row r="8308" spans="2:36" x14ac:dyDescent="0.3">
      <c r="B8308" s="224">
        <v>838500</v>
      </c>
      <c r="C8308" s="209">
        <v>359017</v>
      </c>
      <c r="D8308" s="206">
        <f t="shared" si="854"/>
        <v>0.42816577221228386</v>
      </c>
      <c r="E8308" s="208">
        <f t="shared" si="855"/>
        <v>0.45</v>
      </c>
      <c r="F8308" s="207">
        <v>19745.93</v>
      </c>
      <c r="G8308" s="207">
        <v>28721.360000000001</v>
      </c>
      <c r="H8308" s="207">
        <v>32311.53</v>
      </c>
      <c r="I8308" s="214">
        <f t="shared" si="856"/>
        <v>340711</v>
      </c>
      <c r="J8308" s="211">
        <f t="shared" si="848"/>
        <v>0.4063339296362552</v>
      </c>
      <c r="K8308" s="212">
        <f t="shared" si="849"/>
        <v>0.45</v>
      </c>
      <c r="L8308" s="214">
        <f t="shared" si="850"/>
        <v>18739.105</v>
      </c>
      <c r="M8308" s="213">
        <f t="shared" si="851"/>
        <v>27256.880000000001</v>
      </c>
      <c r="N8308" s="213">
        <f t="shared" si="852"/>
        <v>30663.989999999998</v>
      </c>
      <c r="O8308" s="242">
        <f t="shared" si="853"/>
        <v>0.51519999999964061</v>
      </c>
      <c r="P8308" s="242"/>
      <c r="Q8308" s="179"/>
      <c r="R8308" s="179"/>
      <c r="S8308" s="179"/>
      <c r="T8308" s="179"/>
      <c r="U8308" s="179"/>
      <c r="V8308" s="179"/>
      <c r="W8308" s="179"/>
      <c r="X8308" s="179"/>
      <c r="Y8308" s="179"/>
      <c r="Z8308" s="179"/>
      <c r="AA8308" s="222"/>
      <c r="AB8308" s="222"/>
      <c r="AC8308" s="222"/>
      <c r="AD8308" s="179"/>
      <c r="AE8308" s="179"/>
      <c r="AF8308" s="179"/>
      <c r="AG8308" s="179"/>
      <c r="AH8308" s="179"/>
      <c r="AI8308" s="179"/>
      <c r="AJ8308" s="179"/>
    </row>
    <row r="8309" spans="2:36" x14ac:dyDescent="0.3">
      <c r="B8309" s="224">
        <v>838600</v>
      </c>
      <c r="C8309" s="209">
        <v>359062</v>
      </c>
      <c r="D8309" s="206">
        <f t="shared" si="854"/>
        <v>0.42816837586453615</v>
      </c>
      <c r="E8309" s="208">
        <f t="shared" si="855"/>
        <v>0.45</v>
      </c>
      <c r="F8309" s="207">
        <v>19748.41</v>
      </c>
      <c r="G8309" s="207">
        <v>28724.959999999999</v>
      </c>
      <c r="H8309" s="207">
        <v>32315.58</v>
      </c>
      <c r="I8309" s="214">
        <f t="shared" si="856"/>
        <v>340756</v>
      </c>
      <c r="J8309" s="211">
        <f t="shared" si="848"/>
        <v>0.40633913665633198</v>
      </c>
      <c r="K8309" s="212">
        <f t="shared" si="849"/>
        <v>0.45</v>
      </c>
      <c r="L8309" s="214">
        <f t="shared" si="850"/>
        <v>18741.580000000002</v>
      </c>
      <c r="M8309" s="213">
        <f t="shared" si="851"/>
        <v>27260.48</v>
      </c>
      <c r="N8309" s="213">
        <f t="shared" si="852"/>
        <v>30668.039999999997</v>
      </c>
      <c r="O8309" s="242">
        <f t="shared" si="853"/>
        <v>0.5152999999999156</v>
      </c>
      <c r="P8309" s="242"/>
      <c r="Q8309" s="179"/>
      <c r="R8309" s="179"/>
      <c r="S8309" s="179"/>
      <c r="T8309" s="179"/>
      <c r="U8309" s="179"/>
      <c r="V8309" s="179"/>
      <c r="W8309" s="179"/>
      <c r="X8309" s="179"/>
      <c r="Y8309" s="179"/>
      <c r="Z8309" s="179"/>
      <c r="AA8309" s="222"/>
      <c r="AB8309" s="222"/>
      <c r="AC8309" s="222"/>
      <c r="AD8309" s="179"/>
      <c r="AE8309" s="179"/>
      <c r="AF8309" s="179"/>
      <c r="AG8309" s="179"/>
      <c r="AH8309" s="179"/>
      <c r="AI8309" s="179"/>
      <c r="AJ8309" s="179"/>
    </row>
    <row r="8310" spans="2:36" x14ac:dyDescent="0.3">
      <c r="B8310" s="224">
        <v>838700</v>
      </c>
      <c r="C8310" s="209">
        <v>359107</v>
      </c>
      <c r="D8310" s="206">
        <f t="shared" si="854"/>
        <v>0.42817097889591033</v>
      </c>
      <c r="E8310" s="208">
        <f t="shared" si="855"/>
        <v>0.45</v>
      </c>
      <c r="F8310" s="207">
        <v>19750.88</v>
      </c>
      <c r="G8310" s="207">
        <v>28728.560000000001</v>
      </c>
      <c r="H8310" s="207">
        <v>32319.63</v>
      </c>
      <c r="I8310" s="214">
        <f t="shared" si="856"/>
        <v>340801</v>
      </c>
      <c r="J8310" s="211">
        <f t="shared" si="848"/>
        <v>0.4063443424347204</v>
      </c>
      <c r="K8310" s="212">
        <f t="shared" si="849"/>
        <v>0.45</v>
      </c>
      <c r="L8310" s="214">
        <f t="shared" si="850"/>
        <v>18744.055</v>
      </c>
      <c r="M8310" s="213">
        <f t="shared" si="851"/>
        <v>27264.080000000002</v>
      </c>
      <c r="N8310" s="213">
        <f t="shared" si="852"/>
        <v>30672.09</v>
      </c>
      <c r="O8310" s="242">
        <f t="shared" si="853"/>
        <v>0.51520000000007715</v>
      </c>
      <c r="P8310" s="242"/>
      <c r="Q8310" s="179"/>
      <c r="R8310" s="179"/>
      <c r="S8310" s="179"/>
      <c r="T8310" s="179"/>
      <c r="U8310" s="179"/>
      <c r="V8310" s="179"/>
      <c r="W8310" s="179"/>
      <c r="X8310" s="179"/>
      <c r="Y8310" s="179"/>
      <c r="Z8310" s="179"/>
      <c r="AA8310" s="222"/>
      <c r="AB8310" s="222"/>
      <c r="AC8310" s="222"/>
      <c r="AD8310" s="179"/>
      <c r="AE8310" s="179"/>
      <c r="AF8310" s="179"/>
      <c r="AG8310" s="179"/>
      <c r="AH8310" s="179"/>
      <c r="AI8310" s="179"/>
      <c r="AJ8310" s="179"/>
    </row>
    <row r="8311" spans="2:36" x14ac:dyDescent="0.3">
      <c r="B8311" s="224">
        <v>838800</v>
      </c>
      <c r="C8311" s="209">
        <v>359152</v>
      </c>
      <c r="D8311" s="206">
        <f t="shared" si="854"/>
        <v>0.42817358130662853</v>
      </c>
      <c r="E8311" s="208">
        <f t="shared" si="855"/>
        <v>0.45</v>
      </c>
      <c r="F8311" s="207">
        <v>19753.36</v>
      </c>
      <c r="G8311" s="207">
        <v>28732.16</v>
      </c>
      <c r="H8311" s="207">
        <v>32323.68</v>
      </c>
      <c r="I8311" s="214">
        <f t="shared" si="856"/>
        <v>340846</v>
      </c>
      <c r="J8311" s="211">
        <f t="shared" si="848"/>
        <v>0.40634954697186459</v>
      </c>
      <c r="K8311" s="212">
        <f t="shared" si="849"/>
        <v>0.45</v>
      </c>
      <c r="L8311" s="214">
        <f t="shared" si="850"/>
        <v>18746.53</v>
      </c>
      <c r="M8311" s="213">
        <f t="shared" si="851"/>
        <v>27267.68</v>
      </c>
      <c r="N8311" s="213">
        <f t="shared" si="852"/>
        <v>30676.14</v>
      </c>
      <c r="O8311" s="242">
        <f t="shared" si="853"/>
        <v>0.51529999999977005</v>
      </c>
      <c r="P8311" s="242"/>
      <c r="Q8311" s="179"/>
      <c r="R8311" s="179"/>
      <c r="S8311" s="179"/>
      <c r="T8311" s="179"/>
      <c r="U8311" s="179"/>
      <c r="V8311" s="179"/>
      <c r="W8311" s="179"/>
      <c r="X8311" s="179"/>
      <c r="Y8311" s="179"/>
      <c r="Z8311" s="179"/>
      <c r="AA8311" s="222"/>
      <c r="AB8311" s="222"/>
      <c r="AC8311" s="222"/>
      <c r="AD8311" s="179"/>
      <c r="AE8311" s="179"/>
      <c r="AF8311" s="179"/>
      <c r="AG8311" s="179"/>
      <c r="AH8311" s="179"/>
      <c r="AI8311" s="179"/>
      <c r="AJ8311" s="179"/>
    </row>
    <row r="8312" spans="2:36" x14ac:dyDescent="0.3">
      <c r="B8312" s="224">
        <v>838900</v>
      </c>
      <c r="C8312" s="209">
        <v>359197</v>
      </c>
      <c r="D8312" s="206">
        <f t="shared" si="854"/>
        <v>0.42817618309691263</v>
      </c>
      <c r="E8312" s="208">
        <f t="shared" si="855"/>
        <v>0.45</v>
      </c>
      <c r="F8312" s="207">
        <v>19755.830000000002</v>
      </c>
      <c r="G8312" s="207">
        <v>28735.759999999998</v>
      </c>
      <c r="H8312" s="207">
        <v>32327.73</v>
      </c>
      <c r="I8312" s="214">
        <f t="shared" si="856"/>
        <v>340891</v>
      </c>
      <c r="J8312" s="211">
        <f t="shared" si="848"/>
        <v>0.40635475026820839</v>
      </c>
      <c r="K8312" s="212">
        <f t="shared" si="849"/>
        <v>0.45</v>
      </c>
      <c r="L8312" s="214">
        <f t="shared" si="850"/>
        <v>18749.005000000001</v>
      </c>
      <c r="M8312" s="213">
        <f t="shared" si="851"/>
        <v>27271.279999999999</v>
      </c>
      <c r="N8312" s="213">
        <f t="shared" si="852"/>
        <v>30680.19</v>
      </c>
      <c r="O8312" s="242">
        <f t="shared" si="853"/>
        <v>0.51519999999996802</v>
      </c>
      <c r="P8312" s="242"/>
      <c r="Q8312" s="179"/>
      <c r="R8312" s="179"/>
      <c r="S8312" s="179"/>
      <c r="T8312" s="179"/>
      <c r="U8312" s="179"/>
      <c r="V8312" s="179"/>
      <c r="W8312" s="179"/>
      <c r="X8312" s="179"/>
      <c r="Y8312" s="179"/>
      <c r="Z8312" s="179"/>
      <c r="AA8312" s="222"/>
      <c r="AB8312" s="222"/>
      <c r="AC8312" s="222"/>
      <c r="AD8312" s="179"/>
      <c r="AE8312" s="179"/>
      <c r="AF8312" s="179"/>
      <c r="AG8312" s="179"/>
      <c r="AH8312" s="179"/>
      <c r="AI8312" s="179"/>
      <c r="AJ8312" s="179"/>
    </row>
    <row r="8313" spans="2:36" x14ac:dyDescent="0.3">
      <c r="B8313" s="224">
        <v>839000</v>
      </c>
      <c r="C8313" s="209">
        <v>359242</v>
      </c>
      <c r="D8313" s="206">
        <f t="shared" si="854"/>
        <v>0.42817878426698452</v>
      </c>
      <c r="E8313" s="208">
        <f t="shared" si="855"/>
        <v>0.45</v>
      </c>
      <c r="F8313" s="207">
        <v>19758.310000000001</v>
      </c>
      <c r="G8313" s="207">
        <v>28739.360000000001</v>
      </c>
      <c r="H8313" s="207">
        <v>32331.78</v>
      </c>
      <c r="I8313" s="214">
        <f t="shared" si="856"/>
        <v>340936</v>
      </c>
      <c r="J8313" s="211">
        <f t="shared" si="848"/>
        <v>0.40635995232419547</v>
      </c>
      <c r="K8313" s="212">
        <f t="shared" si="849"/>
        <v>0.45</v>
      </c>
      <c r="L8313" s="214">
        <f t="shared" si="850"/>
        <v>18751.48</v>
      </c>
      <c r="M8313" s="213">
        <f t="shared" si="851"/>
        <v>27274.880000000001</v>
      </c>
      <c r="N8313" s="213">
        <f t="shared" si="852"/>
        <v>30684.239999999998</v>
      </c>
      <c r="O8313" s="242">
        <f t="shared" si="853"/>
        <v>0.51529999999966092</v>
      </c>
      <c r="P8313" s="242"/>
      <c r="Q8313" s="179"/>
      <c r="R8313" s="179"/>
      <c r="S8313" s="179"/>
      <c r="T8313" s="179"/>
      <c r="U8313" s="179"/>
      <c r="V8313" s="179"/>
      <c r="W8313" s="179"/>
      <c r="X8313" s="179"/>
      <c r="Y8313" s="179"/>
      <c r="Z8313" s="179"/>
      <c r="AA8313" s="222"/>
      <c r="AB8313" s="222"/>
      <c r="AC8313" s="222"/>
      <c r="AD8313" s="179"/>
      <c r="AE8313" s="179"/>
      <c r="AF8313" s="179"/>
      <c r="AG8313" s="179"/>
      <c r="AH8313" s="179"/>
      <c r="AI8313" s="179"/>
      <c r="AJ8313" s="179"/>
    </row>
    <row r="8314" spans="2:36" x14ac:dyDescent="0.3">
      <c r="B8314" s="224">
        <v>839100</v>
      </c>
      <c r="C8314" s="209">
        <v>359287</v>
      </c>
      <c r="D8314" s="206">
        <f t="shared" si="854"/>
        <v>0.42818138481706591</v>
      </c>
      <c r="E8314" s="208">
        <f t="shared" si="855"/>
        <v>0.45</v>
      </c>
      <c r="F8314" s="207">
        <v>19760.78</v>
      </c>
      <c r="G8314" s="207">
        <v>28742.959999999999</v>
      </c>
      <c r="H8314" s="207">
        <v>32335.83</v>
      </c>
      <c r="I8314" s="214">
        <f t="shared" si="856"/>
        <v>340981</v>
      </c>
      <c r="J8314" s="211">
        <f t="shared" si="848"/>
        <v>0.40636515314026933</v>
      </c>
      <c r="K8314" s="212">
        <f t="shared" si="849"/>
        <v>0.45</v>
      </c>
      <c r="L8314" s="214">
        <f t="shared" si="850"/>
        <v>18753.955000000002</v>
      </c>
      <c r="M8314" s="213">
        <f t="shared" si="851"/>
        <v>27278.48</v>
      </c>
      <c r="N8314" s="213">
        <f t="shared" si="852"/>
        <v>30688.289999999997</v>
      </c>
      <c r="O8314" s="242">
        <f t="shared" si="853"/>
        <v>0.51520000000044097</v>
      </c>
      <c r="P8314" s="242"/>
      <c r="Q8314" s="179"/>
      <c r="R8314" s="179"/>
      <c r="S8314" s="179"/>
      <c r="T8314" s="179"/>
      <c r="U8314" s="179"/>
      <c r="V8314" s="179"/>
      <c r="W8314" s="179"/>
      <c r="X8314" s="179"/>
      <c r="Y8314" s="179"/>
      <c r="Z8314" s="179"/>
      <c r="AA8314" s="222"/>
      <c r="AB8314" s="222"/>
      <c r="AC8314" s="222"/>
      <c r="AD8314" s="179"/>
      <c r="AE8314" s="179"/>
      <c r="AF8314" s="179"/>
      <c r="AG8314" s="179"/>
      <c r="AH8314" s="179"/>
      <c r="AI8314" s="179"/>
      <c r="AJ8314" s="179"/>
    </row>
    <row r="8315" spans="2:36" x14ac:dyDescent="0.3">
      <c r="B8315" s="224">
        <v>839200</v>
      </c>
      <c r="C8315" s="209">
        <v>359332</v>
      </c>
      <c r="D8315" s="206">
        <f t="shared" si="854"/>
        <v>0.42818398474737845</v>
      </c>
      <c r="E8315" s="208">
        <f t="shared" si="855"/>
        <v>0.45</v>
      </c>
      <c r="F8315" s="207">
        <v>19763.259999999998</v>
      </c>
      <c r="G8315" s="207">
        <v>28746.560000000001</v>
      </c>
      <c r="H8315" s="207">
        <v>32339.88</v>
      </c>
      <c r="I8315" s="214">
        <f t="shared" si="856"/>
        <v>341026</v>
      </c>
      <c r="J8315" s="211">
        <f t="shared" ref="J8315:J8378" si="857">I8315/$B8315</f>
        <v>0.40637035271687322</v>
      </c>
      <c r="K8315" s="212">
        <f t="shared" ref="K8315:K8378" si="858">(I8315-I8314)/($B8315-$B8314)</f>
        <v>0.45</v>
      </c>
      <c r="L8315" s="214">
        <f t="shared" si="850"/>
        <v>18756.43</v>
      </c>
      <c r="M8315" s="213">
        <f t="shared" si="851"/>
        <v>27282.080000000002</v>
      </c>
      <c r="N8315" s="213">
        <f t="shared" si="852"/>
        <v>30692.34</v>
      </c>
      <c r="O8315" s="242">
        <f t="shared" si="853"/>
        <v>0.51530000000013387</v>
      </c>
      <c r="P8315" s="242"/>
      <c r="Q8315" s="179"/>
      <c r="R8315" s="179"/>
      <c r="S8315" s="179"/>
      <c r="T8315" s="179"/>
      <c r="U8315" s="179"/>
      <c r="V8315" s="179"/>
      <c r="W8315" s="179"/>
      <c r="X8315" s="179"/>
      <c r="Y8315" s="179"/>
      <c r="Z8315" s="179"/>
      <c r="AA8315" s="222"/>
      <c r="AB8315" s="222"/>
      <c r="AC8315" s="222"/>
      <c r="AD8315" s="179"/>
      <c r="AE8315" s="179"/>
      <c r="AF8315" s="179"/>
      <c r="AG8315" s="179"/>
      <c r="AH8315" s="179"/>
      <c r="AI8315" s="179"/>
      <c r="AJ8315" s="179"/>
    </row>
    <row r="8316" spans="2:36" x14ac:dyDescent="0.3">
      <c r="B8316" s="224">
        <v>839300</v>
      </c>
      <c r="C8316" s="209">
        <v>359377</v>
      </c>
      <c r="D8316" s="206">
        <f t="shared" si="854"/>
        <v>0.42818658405814369</v>
      </c>
      <c r="E8316" s="208">
        <f t="shared" si="855"/>
        <v>0.45</v>
      </c>
      <c r="F8316" s="207">
        <v>19765.73</v>
      </c>
      <c r="G8316" s="207">
        <v>28750.16</v>
      </c>
      <c r="H8316" s="207">
        <v>32343.93</v>
      </c>
      <c r="I8316" s="214">
        <f t="shared" si="856"/>
        <v>341071</v>
      </c>
      <c r="J8316" s="211">
        <f t="shared" si="857"/>
        <v>0.40637555105445011</v>
      </c>
      <c r="K8316" s="212">
        <f t="shared" si="858"/>
        <v>0.45</v>
      </c>
      <c r="L8316" s="214">
        <f t="shared" si="850"/>
        <v>18758.904999999999</v>
      </c>
      <c r="M8316" s="213">
        <f t="shared" si="851"/>
        <v>27285.68</v>
      </c>
      <c r="N8316" s="213">
        <f t="shared" si="852"/>
        <v>30696.39</v>
      </c>
      <c r="O8316" s="242">
        <f t="shared" si="853"/>
        <v>0.51519999999974975</v>
      </c>
      <c r="P8316" s="242"/>
      <c r="Q8316" s="179"/>
      <c r="R8316" s="179"/>
      <c r="S8316" s="179"/>
      <c r="T8316" s="179"/>
      <c r="U8316" s="179"/>
      <c r="V8316" s="179"/>
      <c r="W8316" s="179"/>
      <c r="X8316" s="179"/>
      <c r="Y8316" s="179"/>
      <c r="Z8316" s="179"/>
      <c r="AA8316" s="222"/>
      <c r="AB8316" s="222"/>
      <c r="AC8316" s="222"/>
      <c r="AD8316" s="179"/>
      <c r="AE8316" s="179"/>
      <c r="AF8316" s="179"/>
      <c r="AG8316" s="179"/>
      <c r="AH8316" s="179"/>
      <c r="AI8316" s="179"/>
      <c r="AJ8316" s="179"/>
    </row>
    <row r="8317" spans="2:36" x14ac:dyDescent="0.3">
      <c r="B8317" s="224">
        <v>839400</v>
      </c>
      <c r="C8317" s="209">
        <v>359422</v>
      </c>
      <c r="D8317" s="206">
        <f t="shared" si="854"/>
        <v>0.42818918274958301</v>
      </c>
      <c r="E8317" s="208">
        <f t="shared" si="855"/>
        <v>0.45</v>
      </c>
      <c r="F8317" s="207">
        <v>19768.21</v>
      </c>
      <c r="G8317" s="207">
        <v>28753.759999999998</v>
      </c>
      <c r="H8317" s="207">
        <v>32347.98</v>
      </c>
      <c r="I8317" s="214">
        <f t="shared" si="856"/>
        <v>341116</v>
      </c>
      <c r="J8317" s="211">
        <f t="shared" si="857"/>
        <v>0.40638074815344294</v>
      </c>
      <c r="K8317" s="212">
        <f t="shared" si="858"/>
        <v>0.45</v>
      </c>
      <c r="L8317" s="214">
        <f t="shared" si="850"/>
        <v>18761.38</v>
      </c>
      <c r="M8317" s="213">
        <f t="shared" si="851"/>
        <v>27289.279999999999</v>
      </c>
      <c r="N8317" s="213">
        <f t="shared" si="852"/>
        <v>30700.44</v>
      </c>
      <c r="O8317" s="242">
        <f t="shared" si="853"/>
        <v>0.51530000000002474</v>
      </c>
      <c r="P8317" s="242"/>
      <c r="Q8317" s="179"/>
      <c r="R8317" s="179"/>
      <c r="S8317" s="179"/>
      <c r="T8317" s="179"/>
      <c r="U8317" s="179"/>
      <c r="V8317" s="179"/>
      <c r="W8317" s="179"/>
      <c r="X8317" s="179"/>
      <c r="Y8317" s="179"/>
      <c r="Z8317" s="179"/>
      <c r="AA8317" s="222"/>
      <c r="AB8317" s="222"/>
      <c r="AC8317" s="222"/>
      <c r="AD8317" s="179"/>
      <c r="AE8317" s="179"/>
      <c r="AF8317" s="179"/>
      <c r="AG8317" s="179"/>
      <c r="AH8317" s="179"/>
      <c r="AI8317" s="179"/>
      <c r="AJ8317" s="179"/>
    </row>
    <row r="8318" spans="2:36" x14ac:dyDescent="0.3">
      <c r="B8318" s="224">
        <v>839500</v>
      </c>
      <c r="C8318" s="209">
        <v>359467</v>
      </c>
      <c r="D8318" s="206">
        <f t="shared" si="854"/>
        <v>0.42819178082191783</v>
      </c>
      <c r="E8318" s="208">
        <f t="shared" si="855"/>
        <v>0.45</v>
      </c>
      <c r="F8318" s="207">
        <v>19770.68</v>
      </c>
      <c r="G8318" s="207">
        <v>28757.360000000001</v>
      </c>
      <c r="H8318" s="207">
        <v>32352.03</v>
      </c>
      <c r="I8318" s="214">
        <f t="shared" si="856"/>
        <v>341161</v>
      </c>
      <c r="J8318" s="211">
        <f t="shared" si="857"/>
        <v>0.40638594401429423</v>
      </c>
      <c r="K8318" s="212">
        <f t="shared" si="858"/>
        <v>0.45</v>
      </c>
      <c r="L8318" s="214">
        <f t="shared" ref="L8318:L8381" si="859">I8318*5.5%</f>
        <v>18763.855</v>
      </c>
      <c r="M8318" s="213">
        <f t="shared" ref="M8318:M8381" si="860">I8318*8%</f>
        <v>27292.880000000001</v>
      </c>
      <c r="N8318" s="213">
        <f t="shared" ref="N8318:N8381" si="861">I8318*9%</f>
        <v>30704.489999999998</v>
      </c>
      <c r="O8318" s="242">
        <f t="shared" si="853"/>
        <v>0.51519999999964061</v>
      </c>
      <c r="P8318" s="242"/>
      <c r="Q8318" s="179"/>
      <c r="R8318" s="179"/>
      <c r="S8318" s="179"/>
      <c r="T8318" s="179"/>
      <c r="U8318" s="179"/>
      <c r="V8318" s="179"/>
      <c r="W8318" s="179"/>
      <c r="X8318" s="179"/>
      <c r="Y8318" s="179"/>
      <c r="Z8318" s="179"/>
      <c r="AA8318" s="222"/>
      <c r="AB8318" s="222"/>
      <c r="AC8318" s="222"/>
      <c r="AD8318" s="179"/>
      <c r="AE8318" s="179"/>
      <c r="AF8318" s="179"/>
      <c r="AG8318" s="179"/>
      <c r="AH8318" s="179"/>
      <c r="AI8318" s="179"/>
      <c r="AJ8318" s="179"/>
    </row>
    <row r="8319" spans="2:36" x14ac:dyDescent="0.3">
      <c r="B8319" s="224">
        <v>839600</v>
      </c>
      <c r="C8319" s="209">
        <v>359512</v>
      </c>
      <c r="D8319" s="206">
        <f t="shared" si="854"/>
        <v>0.42819437827536921</v>
      </c>
      <c r="E8319" s="208">
        <f t="shared" si="855"/>
        <v>0.45</v>
      </c>
      <c r="F8319" s="207">
        <v>19773.16</v>
      </c>
      <c r="G8319" s="207">
        <v>28760.959999999999</v>
      </c>
      <c r="H8319" s="207">
        <v>32356.080000000002</v>
      </c>
      <c r="I8319" s="214">
        <f t="shared" si="856"/>
        <v>341206</v>
      </c>
      <c r="J8319" s="211">
        <f t="shared" si="857"/>
        <v>0.40639113863744641</v>
      </c>
      <c r="K8319" s="212">
        <f t="shared" si="858"/>
        <v>0.45</v>
      </c>
      <c r="L8319" s="214">
        <f t="shared" si="859"/>
        <v>18766.330000000002</v>
      </c>
      <c r="M8319" s="213">
        <f t="shared" si="860"/>
        <v>27296.48</v>
      </c>
      <c r="N8319" s="213">
        <f t="shared" si="861"/>
        <v>30708.539999999997</v>
      </c>
      <c r="O8319" s="242">
        <f t="shared" si="853"/>
        <v>0.5152999999999156</v>
      </c>
      <c r="P8319" s="242"/>
      <c r="Q8319" s="179"/>
      <c r="R8319" s="179"/>
      <c r="S8319" s="179"/>
      <c r="T8319" s="179"/>
      <c r="U8319" s="179"/>
      <c r="V8319" s="179"/>
      <c r="W8319" s="179"/>
      <c r="X8319" s="179"/>
      <c r="Y8319" s="179"/>
      <c r="Z8319" s="179"/>
      <c r="AA8319" s="222"/>
      <c r="AB8319" s="222"/>
      <c r="AC8319" s="222"/>
      <c r="AD8319" s="179"/>
      <c r="AE8319" s="179"/>
      <c r="AF8319" s="179"/>
      <c r="AG8319" s="179"/>
      <c r="AH8319" s="179"/>
      <c r="AI8319" s="179"/>
      <c r="AJ8319" s="179"/>
    </row>
    <row r="8320" spans="2:36" x14ac:dyDescent="0.3">
      <c r="B8320" s="224">
        <v>839700</v>
      </c>
      <c r="C8320" s="209">
        <v>359557</v>
      </c>
      <c r="D8320" s="206">
        <f t="shared" si="854"/>
        <v>0.42819697511015842</v>
      </c>
      <c r="E8320" s="208">
        <f t="shared" si="855"/>
        <v>0.45</v>
      </c>
      <c r="F8320" s="207">
        <v>19775.63</v>
      </c>
      <c r="G8320" s="207">
        <v>28764.560000000001</v>
      </c>
      <c r="H8320" s="207">
        <v>32360.13</v>
      </c>
      <c r="I8320" s="214">
        <f t="shared" si="856"/>
        <v>341251</v>
      </c>
      <c r="J8320" s="211">
        <f t="shared" si="857"/>
        <v>0.40639633202334169</v>
      </c>
      <c r="K8320" s="212">
        <f t="shared" si="858"/>
        <v>0.45</v>
      </c>
      <c r="L8320" s="214">
        <f t="shared" si="859"/>
        <v>18768.805</v>
      </c>
      <c r="M8320" s="213">
        <f t="shared" si="860"/>
        <v>27300.080000000002</v>
      </c>
      <c r="N8320" s="213">
        <f t="shared" si="861"/>
        <v>30712.59</v>
      </c>
      <c r="O8320" s="242">
        <f t="shared" si="853"/>
        <v>0.51520000000007715</v>
      </c>
      <c r="P8320" s="242"/>
      <c r="Q8320" s="179"/>
      <c r="R8320" s="179"/>
      <c r="S8320" s="179"/>
      <c r="T8320" s="179"/>
      <c r="U8320" s="179"/>
      <c r="V8320" s="179"/>
      <c r="W8320" s="179"/>
      <c r="X8320" s="179"/>
      <c r="Y8320" s="179"/>
      <c r="Z8320" s="179"/>
      <c r="AA8320" s="222"/>
      <c r="AB8320" s="222"/>
      <c r="AC8320" s="222"/>
      <c r="AD8320" s="179"/>
      <c r="AE8320" s="179"/>
      <c r="AF8320" s="179"/>
      <c r="AG8320" s="179"/>
      <c r="AH8320" s="179"/>
      <c r="AI8320" s="179"/>
      <c r="AJ8320" s="179"/>
    </row>
    <row r="8321" spans="2:36" x14ac:dyDescent="0.3">
      <c r="B8321" s="224">
        <v>839800</v>
      </c>
      <c r="C8321" s="209">
        <v>359602</v>
      </c>
      <c r="D8321" s="206">
        <f t="shared" si="854"/>
        <v>0.42819957132650632</v>
      </c>
      <c r="E8321" s="208">
        <f t="shared" si="855"/>
        <v>0.45</v>
      </c>
      <c r="F8321" s="207">
        <v>19778.11</v>
      </c>
      <c r="G8321" s="207">
        <v>28768.16</v>
      </c>
      <c r="H8321" s="207">
        <v>32364.18</v>
      </c>
      <c r="I8321" s="214">
        <f t="shared" si="856"/>
        <v>341296</v>
      </c>
      <c r="J8321" s="211">
        <f t="shared" si="857"/>
        <v>0.40640152417242198</v>
      </c>
      <c r="K8321" s="212">
        <f t="shared" si="858"/>
        <v>0.45</v>
      </c>
      <c r="L8321" s="214">
        <f t="shared" si="859"/>
        <v>18771.28</v>
      </c>
      <c r="M8321" s="213">
        <f t="shared" si="860"/>
        <v>27303.68</v>
      </c>
      <c r="N8321" s="213">
        <f t="shared" si="861"/>
        <v>30716.639999999999</v>
      </c>
      <c r="O8321" s="242">
        <f t="shared" si="853"/>
        <v>0.51529999999977005</v>
      </c>
      <c r="P8321" s="242"/>
      <c r="Q8321" s="179"/>
      <c r="R8321" s="179"/>
      <c r="S8321" s="179"/>
      <c r="T8321" s="179"/>
      <c r="U8321" s="179"/>
      <c r="V8321" s="179"/>
      <c r="W8321" s="179"/>
      <c r="X8321" s="179"/>
      <c r="Y8321" s="179"/>
      <c r="Z8321" s="179"/>
      <c r="AA8321" s="222"/>
      <c r="AB8321" s="222"/>
      <c r="AC8321" s="222"/>
      <c r="AD8321" s="179"/>
      <c r="AE8321" s="179"/>
      <c r="AF8321" s="179"/>
      <c r="AG8321" s="179"/>
      <c r="AH8321" s="179"/>
      <c r="AI8321" s="179"/>
      <c r="AJ8321" s="179"/>
    </row>
    <row r="8322" spans="2:36" x14ac:dyDescent="0.3">
      <c r="B8322" s="224">
        <v>839900</v>
      </c>
      <c r="C8322" s="209">
        <v>359647</v>
      </c>
      <c r="D8322" s="206">
        <f t="shared" si="854"/>
        <v>0.42820216692463386</v>
      </c>
      <c r="E8322" s="208">
        <f t="shared" si="855"/>
        <v>0.45</v>
      </c>
      <c r="F8322" s="207">
        <v>19780.580000000002</v>
      </c>
      <c r="G8322" s="207">
        <v>28771.759999999998</v>
      </c>
      <c r="H8322" s="207">
        <v>32368.23</v>
      </c>
      <c r="I8322" s="214">
        <f t="shared" si="856"/>
        <v>341341</v>
      </c>
      <c r="J8322" s="211">
        <f t="shared" si="857"/>
        <v>0.40640671508512916</v>
      </c>
      <c r="K8322" s="212">
        <f t="shared" si="858"/>
        <v>0.45</v>
      </c>
      <c r="L8322" s="214">
        <f t="shared" si="859"/>
        <v>18773.755000000001</v>
      </c>
      <c r="M8322" s="213">
        <f t="shared" si="860"/>
        <v>27307.279999999999</v>
      </c>
      <c r="N8322" s="213">
        <f t="shared" si="861"/>
        <v>30720.69</v>
      </c>
      <c r="O8322" s="242">
        <f t="shared" si="853"/>
        <v>0.51519999999996802</v>
      </c>
      <c r="P8322" s="242"/>
      <c r="Q8322" s="179"/>
      <c r="R8322" s="179"/>
      <c r="S8322" s="179"/>
      <c r="T8322" s="179"/>
      <c r="U8322" s="179"/>
      <c r="V8322" s="179"/>
      <c r="W8322" s="179"/>
      <c r="X8322" s="179"/>
      <c r="Y8322" s="179"/>
      <c r="Z8322" s="179"/>
      <c r="AA8322" s="222"/>
      <c r="AB8322" s="222"/>
      <c r="AC8322" s="222"/>
      <c r="AD8322" s="179"/>
      <c r="AE8322" s="179"/>
      <c r="AF8322" s="179"/>
      <c r="AG8322" s="179"/>
      <c r="AH8322" s="179"/>
      <c r="AI8322" s="179"/>
      <c r="AJ8322" s="179"/>
    </row>
    <row r="8323" spans="2:36" x14ac:dyDescent="0.3">
      <c r="B8323" s="224">
        <v>840000</v>
      </c>
      <c r="C8323" s="209">
        <v>359692</v>
      </c>
      <c r="D8323" s="206">
        <f t="shared" si="854"/>
        <v>0.42820476190476192</v>
      </c>
      <c r="E8323" s="208">
        <f t="shared" si="855"/>
        <v>0.45</v>
      </c>
      <c r="F8323" s="207">
        <v>19783.060000000001</v>
      </c>
      <c r="G8323" s="207">
        <v>28775.360000000001</v>
      </c>
      <c r="H8323" s="207">
        <v>32372.28</v>
      </c>
      <c r="I8323" s="214">
        <f t="shared" si="856"/>
        <v>341386</v>
      </c>
      <c r="J8323" s="211">
        <f t="shared" si="857"/>
        <v>0.40641190476190475</v>
      </c>
      <c r="K8323" s="212">
        <f t="shared" si="858"/>
        <v>0.45</v>
      </c>
      <c r="L8323" s="214">
        <f t="shared" si="859"/>
        <v>18776.23</v>
      </c>
      <c r="M8323" s="213">
        <f t="shared" si="860"/>
        <v>27310.880000000001</v>
      </c>
      <c r="N8323" s="213">
        <f t="shared" si="861"/>
        <v>30724.739999999998</v>
      </c>
      <c r="O8323" s="242">
        <f t="shared" si="853"/>
        <v>0.51529999999966092</v>
      </c>
      <c r="P8323" s="242"/>
      <c r="Q8323" s="179"/>
      <c r="R8323" s="179"/>
      <c r="S8323" s="179"/>
      <c r="T8323" s="179"/>
      <c r="U8323" s="179"/>
      <c r="V8323" s="179"/>
      <c r="W8323" s="179"/>
      <c r="X8323" s="179"/>
      <c r="Y8323" s="179"/>
      <c r="Z8323" s="179"/>
      <c r="AA8323" s="222"/>
      <c r="AB8323" s="222"/>
      <c r="AC8323" s="222"/>
      <c r="AD8323" s="179"/>
      <c r="AE8323" s="179"/>
      <c r="AF8323" s="179"/>
      <c r="AG8323" s="179"/>
      <c r="AH8323" s="179"/>
      <c r="AI8323" s="179"/>
      <c r="AJ8323" s="179"/>
    </row>
    <row r="8324" spans="2:36" x14ac:dyDescent="0.3">
      <c r="B8324" s="224">
        <v>840100</v>
      </c>
      <c r="C8324" s="209">
        <v>359737</v>
      </c>
      <c r="D8324" s="206">
        <f t="shared" si="854"/>
        <v>0.42820735626711104</v>
      </c>
      <c r="E8324" s="208">
        <f t="shared" si="855"/>
        <v>0.45</v>
      </c>
      <c r="F8324" s="207">
        <v>19785.53</v>
      </c>
      <c r="G8324" s="207">
        <v>28778.959999999999</v>
      </c>
      <c r="H8324" s="207">
        <v>32376.33</v>
      </c>
      <c r="I8324" s="214">
        <f t="shared" si="856"/>
        <v>341431</v>
      </c>
      <c r="J8324" s="211">
        <f t="shared" si="857"/>
        <v>0.40641709320319008</v>
      </c>
      <c r="K8324" s="212">
        <f t="shared" si="858"/>
        <v>0.45</v>
      </c>
      <c r="L8324" s="214">
        <f t="shared" si="859"/>
        <v>18778.705000000002</v>
      </c>
      <c r="M8324" s="213">
        <f t="shared" si="860"/>
        <v>27314.48</v>
      </c>
      <c r="N8324" s="213">
        <f t="shared" si="861"/>
        <v>30728.789999999997</v>
      </c>
      <c r="O8324" s="242">
        <f t="shared" si="853"/>
        <v>0.51520000000044097</v>
      </c>
      <c r="P8324" s="242"/>
      <c r="Q8324" s="179"/>
      <c r="R8324" s="179"/>
      <c r="S8324" s="179"/>
      <c r="T8324" s="179"/>
      <c r="U8324" s="179"/>
      <c r="V8324" s="179"/>
      <c r="W8324" s="179"/>
      <c r="X8324" s="179"/>
      <c r="Y8324" s="179"/>
      <c r="Z8324" s="179"/>
      <c r="AA8324" s="222"/>
      <c r="AB8324" s="222"/>
      <c r="AC8324" s="222"/>
      <c r="AD8324" s="179"/>
      <c r="AE8324" s="179"/>
      <c r="AF8324" s="179"/>
      <c r="AG8324" s="179"/>
      <c r="AH8324" s="179"/>
      <c r="AI8324" s="179"/>
      <c r="AJ8324" s="179"/>
    </row>
    <row r="8325" spans="2:36" x14ac:dyDescent="0.3">
      <c r="B8325" s="224">
        <v>840200</v>
      </c>
      <c r="C8325" s="209">
        <v>359782</v>
      </c>
      <c r="D8325" s="206">
        <f t="shared" si="854"/>
        <v>0.42820995001190193</v>
      </c>
      <c r="E8325" s="208">
        <f t="shared" si="855"/>
        <v>0.45</v>
      </c>
      <c r="F8325" s="207">
        <v>19788.009999999998</v>
      </c>
      <c r="G8325" s="207">
        <v>28782.560000000001</v>
      </c>
      <c r="H8325" s="207">
        <v>32380.38</v>
      </c>
      <c r="I8325" s="214">
        <f t="shared" si="856"/>
        <v>341476</v>
      </c>
      <c r="J8325" s="211">
        <f t="shared" si="857"/>
        <v>0.40642228040942635</v>
      </c>
      <c r="K8325" s="212">
        <f t="shared" si="858"/>
        <v>0.45</v>
      </c>
      <c r="L8325" s="214">
        <f t="shared" si="859"/>
        <v>18781.18</v>
      </c>
      <c r="M8325" s="213">
        <f t="shared" si="860"/>
        <v>27318.080000000002</v>
      </c>
      <c r="N8325" s="213">
        <f t="shared" si="861"/>
        <v>30732.84</v>
      </c>
      <c r="O8325" s="242">
        <f t="shared" ref="O8325:O8388" si="862">(C8325+F8325+H8325-C8324-F8324-H8324)/100</f>
        <v>0.51530000000013387</v>
      </c>
      <c r="P8325" s="242"/>
      <c r="Q8325" s="179"/>
      <c r="R8325" s="179"/>
      <c r="S8325" s="179"/>
      <c r="T8325" s="179"/>
      <c r="U8325" s="179"/>
      <c r="V8325" s="179"/>
      <c r="W8325" s="179"/>
      <c r="X8325" s="179"/>
      <c r="Y8325" s="179"/>
      <c r="Z8325" s="179"/>
      <c r="AA8325" s="222"/>
      <c r="AB8325" s="222"/>
      <c r="AC8325" s="222"/>
      <c r="AD8325" s="179"/>
      <c r="AE8325" s="179"/>
      <c r="AF8325" s="179"/>
      <c r="AG8325" s="179"/>
      <c r="AH8325" s="179"/>
      <c r="AI8325" s="179"/>
      <c r="AJ8325" s="179"/>
    </row>
    <row r="8326" spans="2:36" x14ac:dyDescent="0.3">
      <c r="B8326" s="224">
        <v>840300</v>
      </c>
      <c r="C8326" s="209">
        <v>359827</v>
      </c>
      <c r="D8326" s="206">
        <f t="shared" si="854"/>
        <v>0.42821254313935497</v>
      </c>
      <c r="E8326" s="208">
        <f t="shared" si="855"/>
        <v>0.45</v>
      </c>
      <c r="F8326" s="207">
        <v>19790.48</v>
      </c>
      <c r="G8326" s="207">
        <v>28786.16</v>
      </c>
      <c r="H8326" s="207">
        <v>32384.43</v>
      </c>
      <c r="I8326" s="214">
        <f t="shared" si="856"/>
        <v>341521</v>
      </c>
      <c r="J8326" s="211">
        <f t="shared" si="857"/>
        <v>0.40642746638105437</v>
      </c>
      <c r="K8326" s="212">
        <f t="shared" si="858"/>
        <v>0.45</v>
      </c>
      <c r="L8326" s="214">
        <f t="shared" si="859"/>
        <v>18783.654999999999</v>
      </c>
      <c r="M8326" s="213">
        <f t="shared" si="860"/>
        <v>27321.68</v>
      </c>
      <c r="N8326" s="213">
        <f t="shared" si="861"/>
        <v>30736.89</v>
      </c>
      <c r="O8326" s="242">
        <f t="shared" si="862"/>
        <v>0.51519999999974975</v>
      </c>
      <c r="P8326" s="242"/>
      <c r="Q8326" s="179"/>
      <c r="R8326" s="179"/>
      <c r="S8326" s="179"/>
      <c r="T8326" s="179"/>
      <c r="U8326" s="179"/>
      <c r="V8326" s="179"/>
      <c r="W8326" s="179"/>
      <c r="X8326" s="179"/>
      <c r="Y8326" s="179"/>
      <c r="Z8326" s="179"/>
      <c r="AA8326" s="222"/>
      <c r="AB8326" s="222"/>
      <c r="AC8326" s="222"/>
      <c r="AD8326" s="179"/>
      <c r="AE8326" s="179"/>
      <c r="AF8326" s="179"/>
      <c r="AG8326" s="179"/>
      <c r="AH8326" s="179"/>
      <c r="AI8326" s="179"/>
      <c r="AJ8326" s="179"/>
    </row>
    <row r="8327" spans="2:36" x14ac:dyDescent="0.3">
      <c r="B8327" s="224">
        <v>840400</v>
      </c>
      <c r="C8327" s="209">
        <v>359872</v>
      </c>
      <c r="D8327" s="206">
        <f t="shared" si="854"/>
        <v>0.4282151356496906</v>
      </c>
      <c r="E8327" s="208">
        <f t="shared" si="855"/>
        <v>0.45</v>
      </c>
      <c r="F8327" s="207">
        <v>19792.96</v>
      </c>
      <c r="G8327" s="207">
        <v>28789.759999999998</v>
      </c>
      <c r="H8327" s="207">
        <v>32388.48</v>
      </c>
      <c r="I8327" s="214">
        <f t="shared" si="856"/>
        <v>341566</v>
      </c>
      <c r="J8327" s="211">
        <f t="shared" si="857"/>
        <v>0.40643265111851501</v>
      </c>
      <c r="K8327" s="212">
        <f t="shared" si="858"/>
        <v>0.45</v>
      </c>
      <c r="L8327" s="214">
        <f t="shared" si="859"/>
        <v>18786.13</v>
      </c>
      <c r="M8327" s="213">
        <f t="shared" si="860"/>
        <v>27325.279999999999</v>
      </c>
      <c r="N8327" s="213">
        <f t="shared" si="861"/>
        <v>30740.94</v>
      </c>
      <c r="O8327" s="242">
        <f t="shared" si="862"/>
        <v>0.51530000000002474</v>
      </c>
      <c r="P8327" s="242"/>
      <c r="Q8327" s="179"/>
      <c r="R8327" s="179"/>
      <c r="S8327" s="179"/>
      <c r="T8327" s="179"/>
      <c r="U8327" s="179"/>
      <c r="V8327" s="179"/>
      <c r="W8327" s="179"/>
      <c r="X8327" s="179"/>
      <c r="Y8327" s="179"/>
      <c r="Z8327" s="179"/>
      <c r="AA8327" s="222"/>
      <c r="AB8327" s="222"/>
      <c r="AC8327" s="222"/>
      <c r="AD8327" s="179"/>
      <c r="AE8327" s="179"/>
      <c r="AF8327" s="179"/>
      <c r="AG8327" s="179"/>
      <c r="AH8327" s="179"/>
      <c r="AI8327" s="179"/>
      <c r="AJ8327" s="179"/>
    </row>
    <row r="8328" spans="2:36" x14ac:dyDescent="0.3">
      <c r="B8328" s="224">
        <v>840500</v>
      </c>
      <c r="C8328" s="209">
        <v>359917</v>
      </c>
      <c r="D8328" s="206">
        <f t="shared" si="854"/>
        <v>0.42821772754312909</v>
      </c>
      <c r="E8328" s="208">
        <f t="shared" si="855"/>
        <v>0.45</v>
      </c>
      <c r="F8328" s="207">
        <v>19795.43</v>
      </c>
      <c r="G8328" s="207">
        <v>28793.360000000001</v>
      </c>
      <c r="H8328" s="207">
        <v>32392.53</v>
      </c>
      <c r="I8328" s="214">
        <f t="shared" si="856"/>
        <v>341611</v>
      </c>
      <c r="J8328" s="211">
        <f t="shared" si="857"/>
        <v>0.40643783462224864</v>
      </c>
      <c r="K8328" s="212">
        <f t="shared" si="858"/>
        <v>0.45</v>
      </c>
      <c r="L8328" s="214">
        <f t="shared" si="859"/>
        <v>18788.605</v>
      </c>
      <c r="M8328" s="213">
        <f t="shared" si="860"/>
        <v>27328.880000000001</v>
      </c>
      <c r="N8328" s="213">
        <f t="shared" si="861"/>
        <v>30744.989999999998</v>
      </c>
      <c r="O8328" s="242">
        <f t="shared" si="862"/>
        <v>0.51519999999964061</v>
      </c>
      <c r="P8328" s="242"/>
      <c r="Q8328" s="179"/>
      <c r="R8328" s="179"/>
      <c r="S8328" s="179"/>
      <c r="T8328" s="179"/>
      <c r="U8328" s="179"/>
      <c r="V8328" s="179"/>
      <c r="W8328" s="179"/>
      <c r="X8328" s="179"/>
      <c r="Y8328" s="179"/>
      <c r="Z8328" s="179"/>
      <c r="AA8328" s="222"/>
      <c r="AB8328" s="222"/>
      <c r="AC8328" s="222"/>
      <c r="AD8328" s="179"/>
      <c r="AE8328" s="179"/>
      <c r="AF8328" s="179"/>
      <c r="AG8328" s="179"/>
      <c r="AH8328" s="179"/>
      <c r="AI8328" s="179"/>
      <c r="AJ8328" s="179"/>
    </row>
    <row r="8329" spans="2:36" x14ac:dyDescent="0.3">
      <c r="B8329" s="224">
        <v>840600</v>
      </c>
      <c r="C8329" s="209">
        <v>359962</v>
      </c>
      <c r="D8329" s="206">
        <f t="shared" si="854"/>
        <v>0.42822031881989053</v>
      </c>
      <c r="E8329" s="208">
        <f t="shared" si="855"/>
        <v>0.45</v>
      </c>
      <c r="F8329" s="207">
        <v>19797.91</v>
      </c>
      <c r="G8329" s="207">
        <v>28796.959999999999</v>
      </c>
      <c r="H8329" s="207">
        <v>32396.58</v>
      </c>
      <c r="I8329" s="214">
        <f t="shared" si="856"/>
        <v>341656</v>
      </c>
      <c r="J8329" s="211">
        <f t="shared" si="857"/>
        <v>0.40644301689269569</v>
      </c>
      <c r="K8329" s="212">
        <f t="shared" si="858"/>
        <v>0.45</v>
      </c>
      <c r="L8329" s="214">
        <f t="shared" si="859"/>
        <v>18791.080000000002</v>
      </c>
      <c r="M8329" s="213">
        <f t="shared" si="860"/>
        <v>27332.48</v>
      </c>
      <c r="N8329" s="213">
        <f t="shared" si="861"/>
        <v>30749.039999999997</v>
      </c>
      <c r="O8329" s="242">
        <f t="shared" si="862"/>
        <v>0.5152999999999156</v>
      </c>
      <c r="P8329" s="242"/>
      <c r="Q8329" s="179"/>
      <c r="R8329" s="179"/>
      <c r="S8329" s="179"/>
      <c r="T8329" s="179"/>
      <c r="U8329" s="179"/>
      <c r="V8329" s="179"/>
      <c r="W8329" s="179"/>
      <c r="X8329" s="179"/>
      <c r="Y8329" s="179"/>
      <c r="Z8329" s="179"/>
      <c r="AA8329" s="222"/>
      <c r="AB8329" s="222"/>
      <c r="AC8329" s="222"/>
      <c r="AD8329" s="179"/>
      <c r="AE8329" s="179"/>
      <c r="AF8329" s="179"/>
      <c r="AG8329" s="179"/>
      <c r="AH8329" s="179"/>
      <c r="AI8329" s="179"/>
      <c r="AJ8329" s="179"/>
    </row>
    <row r="8330" spans="2:36" x14ac:dyDescent="0.3">
      <c r="B8330" s="224">
        <v>840700</v>
      </c>
      <c r="C8330" s="209">
        <v>360007</v>
      </c>
      <c r="D8330" s="206">
        <f t="shared" si="854"/>
        <v>0.42822290948019509</v>
      </c>
      <c r="E8330" s="208">
        <f t="shared" si="855"/>
        <v>0.45</v>
      </c>
      <c r="F8330" s="207">
        <v>19800.38</v>
      </c>
      <c r="G8330" s="207">
        <v>28800.560000000001</v>
      </c>
      <c r="H8330" s="207">
        <v>32400.63</v>
      </c>
      <c r="I8330" s="214">
        <f t="shared" si="856"/>
        <v>341701</v>
      </c>
      <c r="J8330" s="211">
        <f t="shared" si="857"/>
        <v>0.40644819793029618</v>
      </c>
      <c r="K8330" s="212">
        <f t="shared" si="858"/>
        <v>0.45</v>
      </c>
      <c r="L8330" s="214">
        <f t="shared" si="859"/>
        <v>18793.555</v>
      </c>
      <c r="M8330" s="213">
        <f t="shared" si="860"/>
        <v>27336.080000000002</v>
      </c>
      <c r="N8330" s="213">
        <f t="shared" si="861"/>
        <v>30753.09</v>
      </c>
      <c r="O8330" s="242">
        <f t="shared" si="862"/>
        <v>0.51520000000007715</v>
      </c>
      <c r="P8330" s="242"/>
      <c r="Q8330" s="179"/>
      <c r="R8330" s="179"/>
      <c r="S8330" s="179"/>
      <c r="T8330" s="179"/>
      <c r="U8330" s="179"/>
      <c r="V8330" s="179"/>
      <c r="W8330" s="179"/>
      <c r="X8330" s="179"/>
      <c r="Y8330" s="179"/>
      <c r="Z8330" s="179"/>
      <c r="AA8330" s="222"/>
      <c r="AB8330" s="222"/>
      <c r="AC8330" s="222"/>
      <c r="AD8330" s="179"/>
      <c r="AE8330" s="179"/>
      <c r="AF8330" s="179"/>
      <c r="AG8330" s="179"/>
      <c r="AH8330" s="179"/>
      <c r="AI8330" s="179"/>
      <c r="AJ8330" s="179"/>
    </row>
    <row r="8331" spans="2:36" x14ac:dyDescent="0.3">
      <c r="B8331" s="224">
        <v>840800</v>
      </c>
      <c r="C8331" s="209">
        <v>360052</v>
      </c>
      <c r="D8331" s="206">
        <f t="shared" si="854"/>
        <v>0.42822549952426259</v>
      </c>
      <c r="E8331" s="208">
        <f t="shared" si="855"/>
        <v>0.45</v>
      </c>
      <c r="F8331" s="207">
        <v>19802.86</v>
      </c>
      <c r="G8331" s="207">
        <v>28804.16</v>
      </c>
      <c r="H8331" s="207">
        <v>32404.68</v>
      </c>
      <c r="I8331" s="214">
        <f t="shared" si="856"/>
        <v>341746</v>
      </c>
      <c r="J8331" s="211">
        <f t="shared" si="857"/>
        <v>0.40645337773549001</v>
      </c>
      <c r="K8331" s="212">
        <f t="shared" si="858"/>
        <v>0.45</v>
      </c>
      <c r="L8331" s="214">
        <f t="shared" si="859"/>
        <v>18796.03</v>
      </c>
      <c r="M8331" s="213">
        <f t="shared" si="860"/>
        <v>27339.68</v>
      </c>
      <c r="N8331" s="213">
        <f t="shared" si="861"/>
        <v>30757.14</v>
      </c>
      <c r="O8331" s="242">
        <f t="shared" si="862"/>
        <v>0.51529999999977005</v>
      </c>
      <c r="P8331" s="242"/>
      <c r="Q8331" s="179"/>
      <c r="R8331" s="179"/>
      <c r="S8331" s="179"/>
      <c r="T8331" s="179"/>
      <c r="U8331" s="179"/>
      <c r="V8331" s="179"/>
      <c r="W8331" s="179"/>
      <c r="X8331" s="179"/>
      <c r="Y8331" s="179"/>
      <c r="Z8331" s="179"/>
      <c r="AA8331" s="222"/>
      <c r="AB8331" s="222"/>
      <c r="AC8331" s="222"/>
      <c r="AD8331" s="179"/>
      <c r="AE8331" s="179"/>
      <c r="AF8331" s="179"/>
      <c r="AG8331" s="179"/>
      <c r="AH8331" s="179"/>
      <c r="AI8331" s="179"/>
      <c r="AJ8331" s="179"/>
    </row>
    <row r="8332" spans="2:36" x14ac:dyDescent="0.3">
      <c r="B8332" s="224">
        <v>840900</v>
      </c>
      <c r="C8332" s="209">
        <v>360097</v>
      </c>
      <c r="D8332" s="206">
        <f t="shared" si="854"/>
        <v>0.42822808895231301</v>
      </c>
      <c r="E8332" s="208">
        <f t="shared" si="855"/>
        <v>0.45</v>
      </c>
      <c r="F8332" s="207">
        <v>19805.330000000002</v>
      </c>
      <c r="G8332" s="207">
        <v>28807.759999999998</v>
      </c>
      <c r="H8332" s="207">
        <v>32408.73</v>
      </c>
      <c r="I8332" s="214">
        <f t="shared" si="856"/>
        <v>341791</v>
      </c>
      <c r="J8332" s="211">
        <f t="shared" si="857"/>
        <v>0.40645855630871686</v>
      </c>
      <c r="K8332" s="212">
        <f t="shared" si="858"/>
        <v>0.45</v>
      </c>
      <c r="L8332" s="214">
        <f t="shared" si="859"/>
        <v>18798.505000000001</v>
      </c>
      <c r="M8332" s="213">
        <f t="shared" si="860"/>
        <v>27343.279999999999</v>
      </c>
      <c r="N8332" s="213">
        <f t="shared" si="861"/>
        <v>30761.19</v>
      </c>
      <c r="O8332" s="242">
        <f t="shared" si="862"/>
        <v>0.51519999999996802</v>
      </c>
      <c r="P8332" s="242"/>
      <c r="Q8332" s="179"/>
      <c r="R8332" s="179"/>
      <c r="S8332" s="179"/>
      <c r="T8332" s="179"/>
      <c r="U8332" s="179"/>
      <c r="V8332" s="179"/>
      <c r="W8332" s="179"/>
      <c r="X8332" s="179"/>
      <c r="Y8332" s="179"/>
      <c r="Z8332" s="179"/>
      <c r="AA8332" s="222"/>
      <c r="AB8332" s="222"/>
      <c r="AC8332" s="222"/>
      <c r="AD8332" s="179"/>
      <c r="AE8332" s="179"/>
      <c r="AF8332" s="179"/>
      <c r="AG8332" s="179"/>
      <c r="AH8332" s="179"/>
      <c r="AI8332" s="179"/>
      <c r="AJ8332" s="179"/>
    </row>
    <row r="8333" spans="2:36" x14ac:dyDescent="0.3">
      <c r="B8333" s="224">
        <v>841000</v>
      </c>
      <c r="C8333" s="209">
        <v>360142</v>
      </c>
      <c r="D8333" s="206">
        <f t="shared" si="854"/>
        <v>0.42823067776456597</v>
      </c>
      <c r="E8333" s="208">
        <f t="shared" si="855"/>
        <v>0.45</v>
      </c>
      <c r="F8333" s="207">
        <v>19807.810000000001</v>
      </c>
      <c r="G8333" s="207">
        <v>28811.360000000001</v>
      </c>
      <c r="H8333" s="207">
        <v>32412.78</v>
      </c>
      <c r="I8333" s="214">
        <f t="shared" si="856"/>
        <v>341836</v>
      </c>
      <c r="J8333" s="211">
        <f t="shared" si="857"/>
        <v>0.40646373365041616</v>
      </c>
      <c r="K8333" s="212">
        <f t="shared" si="858"/>
        <v>0.45</v>
      </c>
      <c r="L8333" s="214">
        <f t="shared" si="859"/>
        <v>18800.98</v>
      </c>
      <c r="M8333" s="213">
        <f t="shared" si="860"/>
        <v>27346.880000000001</v>
      </c>
      <c r="N8333" s="213">
        <f t="shared" si="861"/>
        <v>30765.239999999998</v>
      </c>
      <c r="O8333" s="242">
        <f t="shared" si="862"/>
        <v>0.51529999999966092</v>
      </c>
      <c r="P8333" s="242"/>
      <c r="Q8333" s="179"/>
      <c r="R8333" s="179"/>
      <c r="S8333" s="179"/>
      <c r="T8333" s="179"/>
      <c r="U8333" s="179"/>
      <c r="V8333" s="179"/>
      <c r="W8333" s="179"/>
      <c r="X8333" s="179"/>
      <c r="Y8333" s="179"/>
      <c r="Z8333" s="179"/>
      <c r="AA8333" s="222"/>
      <c r="AB8333" s="222"/>
      <c r="AC8333" s="222"/>
      <c r="AD8333" s="179"/>
      <c r="AE8333" s="179"/>
      <c r="AF8333" s="179"/>
      <c r="AG8333" s="179"/>
      <c r="AH8333" s="179"/>
      <c r="AI8333" s="179"/>
      <c r="AJ8333" s="179"/>
    </row>
    <row r="8334" spans="2:36" x14ac:dyDescent="0.3">
      <c r="B8334" s="224">
        <v>841100</v>
      </c>
      <c r="C8334" s="209">
        <v>360187</v>
      </c>
      <c r="D8334" s="206">
        <f t="shared" si="854"/>
        <v>0.42823326596124123</v>
      </c>
      <c r="E8334" s="208">
        <f t="shared" si="855"/>
        <v>0.45</v>
      </c>
      <c r="F8334" s="207">
        <v>19810.28</v>
      </c>
      <c r="G8334" s="207">
        <v>28814.959999999999</v>
      </c>
      <c r="H8334" s="207">
        <v>32416.83</v>
      </c>
      <c r="I8334" s="214">
        <f t="shared" si="856"/>
        <v>341881</v>
      </c>
      <c r="J8334" s="211">
        <f t="shared" si="857"/>
        <v>0.40646890976102723</v>
      </c>
      <c r="K8334" s="212">
        <f t="shared" si="858"/>
        <v>0.45</v>
      </c>
      <c r="L8334" s="214">
        <f t="shared" si="859"/>
        <v>18803.455000000002</v>
      </c>
      <c r="M8334" s="213">
        <f t="shared" si="860"/>
        <v>27350.48</v>
      </c>
      <c r="N8334" s="213">
        <f t="shared" si="861"/>
        <v>30769.289999999997</v>
      </c>
      <c r="O8334" s="242">
        <f t="shared" si="862"/>
        <v>0.51520000000044097</v>
      </c>
      <c r="P8334" s="242"/>
      <c r="Q8334" s="179"/>
      <c r="R8334" s="179"/>
      <c r="S8334" s="179"/>
      <c r="T8334" s="179"/>
      <c r="U8334" s="179"/>
      <c r="V8334" s="179"/>
      <c r="W8334" s="179"/>
      <c r="X8334" s="179"/>
      <c r="Y8334" s="179"/>
      <c r="Z8334" s="179"/>
      <c r="AA8334" s="222"/>
      <c r="AB8334" s="222"/>
      <c r="AC8334" s="222"/>
      <c r="AD8334" s="179"/>
      <c r="AE8334" s="179"/>
      <c r="AF8334" s="179"/>
      <c r="AG8334" s="179"/>
      <c r="AH8334" s="179"/>
      <c r="AI8334" s="179"/>
      <c r="AJ8334" s="179"/>
    </row>
    <row r="8335" spans="2:36" x14ac:dyDescent="0.3">
      <c r="B8335" s="224">
        <v>841200</v>
      </c>
      <c r="C8335" s="209">
        <v>360232</v>
      </c>
      <c r="D8335" s="206">
        <f t="shared" si="854"/>
        <v>0.42823585354255828</v>
      </c>
      <c r="E8335" s="208">
        <f t="shared" si="855"/>
        <v>0.45</v>
      </c>
      <c r="F8335" s="207">
        <v>19812.759999999998</v>
      </c>
      <c r="G8335" s="207">
        <v>28818.560000000001</v>
      </c>
      <c r="H8335" s="207">
        <v>32420.880000000001</v>
      </c>
      <c r="I8335" s="214">
        <f t="shared" si="856"/>
        <v>341926</v>
      </c>
      <c r="J8335" s="211">
        <f t="shared" si="857"/>
        <v>0.40647408464098905</v>
      </c>
      <c r="K8335" s="212">
        <f t="shared" si="858"/>
        <v>0.45</v>
      </c>
      <c r="L8335" s="214">
        <f t="shared" si="859"/>
        <v>18805.93</v>
      </c>
      <c r="M8335" s="213">
        <f t="shared" si="860"/>
        <v>27354.080000000002</v>
      </c>
      <c r="N8335" s="213">
        <f t="shared" si="861"/>
        <v>30773.34</v>
      </c>
      <c r="O8335" s="242">
        <f t="shared" si="862"/>
        <v>0.51530000000013387</v>
      </c>
      <c r="P8335" s="242"/>
      <c r="Q8335" s="179"/>
      <c r="R8335" s="179"/>
      <c r="S8335" s="179"/>
      <c r="T8335" s="179"/>
      <c r="U8335" s="179"/>
      <c r="V8335" s="179"/>
      <c r="W8335" s="179"/>
      <c r="X8335" s="179"/>
      <c r="Y8335" s="179"/>
      <c r="Z8335" s="179"/>
      <c r="AA8335" s="222"/>
      <c r="AB8335" s="222"/>
      <c r="AC8335" s="222"/>
      <c r="AD8335" s="179"/>
      <c r="AE8335" s="179"/>
      <c r="AF8335" s="179"/>
      <c r="AG8335" s="179"/>
      <c r="AH8335" s="179"/>
      <c r="AI8335" s="179"/>
      <c r="AJ8335" s="179"/>
    </row>
    <row r="8336" spans="2:36" x14ac:dyDescent="0.3">
      <c r="B8336" s="224">
        <v>841300</v>
      </c>
      <c r="C8336" s="209">
        <v>360277</v>
      </c>
      <c r="D8336" s="206">
        <f t="shared" si="854"/>
        <v>0.4282384405087365</v>
      </c>
      <c r="E8336" s="208">
        <f t="shared" si="855"/>
        <v>0.45</v>
      </c>
      <c r="F8336" s="207">
        <v>19815.23</v>
      </c>
      <c r="G8336" s="207">
        <v>28822.16</v>
      </c>
      <c r="H8336" s="207">
        <v>32424.93</v>
      </c>
      <c r="I8336" s="214">
        <f t="shared" si="856"/>
        <v>341971</v>
      </c>
      <c r="J8336" s="211">
        <f t="shared" si="857"/>
        <v>0.4064792582907405</v>
      </c>
      <c r="K8336" s="212">
        <f t="shared" si="858"/>
        <v>0.45</v>
      </c>
      <c r="L8336" s="214">
        <f t="shared" si="859"/>
        <v>18808.404999999999</v>
      </c>
      <c r="M8336" s="213">
        <f t="shared" si="860"/>
        <v>27357.68</v>
      </c>
      <c r="N8336" s="213">
        <f t="shared" si="861"/>
        <v>30777.39</v>
      </c>
      <c r="O8336" s="242">
        <f t="shared" si="862"/>
        <v>0.51519999999974975</v>
      </c>
      <c r="P8336" s="242"/>
      <c r="Q8336" s="179"/>
      <c r="R8336" s="179"/>
      <c r="S8336" s="179"/>
      <c r="T8336" s="179"/>
      <c r="U8336" s="179"/>
      <c r="V8336" s="179"/>
      <c r="W8336" s="179"/>
      <c r="X8336" s="179"/>
      <c r="Y8336" s="179"/>
      <c r="Z8336" s="179"/>
      <c r="AA8336" s="222"/>
      <c r="AB8336" s="222"/>
      <c r="AC8336" s="222"/>
      <c r="AD8336" s="179"/>
      <c r="AE8336" s="179"/>
      <c r="AF8336" s="179"/>
      <c r="AG8336" s="179"/>
      <c r="AH8336" s="179"/>
      <c r="AI8336" s="179"/>
      <c r="AJ8336" s="179"/>
    </row>
    <row r="8337" spans="2:36" x14ac:dyDescent="0.3">
      <c r="B8337" s="224">
        <v>841400</v>
      </c>
      <c r="C8337" s="209">
        <v>360322</v>
      </c>
      <c r="D8337" s="206">
        <f t="shared" si="854"/>
        <v>0.42824102685999527</v>
      </c>
      <c r="E8337" s="208">
        <f t="shared" si="855"/>
        <v>0.45</v>
      </c>
      <c r="F8337" s="207">
        <v>19817.71</v>
      </c>
      <c r="G8337" s="207">
        <v>28825.759999999998</v>
      </c>
      <c r="H8337" s="207">
        <v>32428.98</v>
      </c>
      <c r="I8337" s="214">
        <f t="shared" si="856"/>
        <v>342016</v>
      </c>
      <c r="J8337" s="211">
        <f t="shared" si="857"/>
        <v>0.40648443071072021</v>
      </c>
      <c r="K8337" s="212">
        <f t="shared" si="858"/>
        <v>0.45</v>
      </c>
      <c r="L8337" s="214">
        <f t="shared" si="859"/>
        <v>18810.88</v>
      </c>
      <c r="M8337" s="213">
        <f t="shared" si="860"/>
        <v>27361.279999999999</v>
      </c>
      <c r="N8337" s="213">
        <f t="shared" si="861"/>
        <v>30781.439999999999</v>
      </c>
      <c r="O8337" s="242">
        <f t="shared" si="862"/>
        <v>0.51530000000002474</v>
      </c>
      <c r="P8337" s="242"/>
      <c r="Q8337" s="179"/>
      <c r="R8337" s="179"/>
      <c r="S8337" s="179"/>
      <c r="T8337" s="179"/>
      <c r="U8337" s="179"/>
      <c r="V8337" s="179"/>
      <c r="W8337" s="179"/>
      <c r="X8337" s="179"/>
      <c r="Y8337" s="179"/>
      <c r="Z8337" s="179"/>
      <c r="AA8337" s="222"/>
      <c r="AB8337" s="222"/>
      <c r="AC8337" s="222"/>
      <c r="AD8337" s="179"/>
      <c r="AE8337" s="179"/>
      <c r="AF8337" s="179"/>
      <c r="AG8337" s="179"/>
      <c r="AH8337" s="179"/>
      <c r="AI8337" s="179"/>
      <c r="AJ8337" s="179"/>
    </row>
    <row r="8338" spans="2:36" x14ac:dyDescent="0.3">
      <c r="B8338" s="224">
        <v>841500</v>
      </c>
      <c r="C8338" s="209">
        <v>360367</v>
      </c>
      <c r="D8338" s="206">
        <f t="shared" si="854"/>
        <v>0.42824361259655375</v>
      </c>
      <c r="E8338" s="208">
        <f t="shared" si="855"/>
        <v>0.45</v>
      </c>
      <c r="F8338" s="207">
        <v>19820.18</v>
      </c>
      <c r="G8338" s="207">
        <v>28829.360000000001</v>
      </c>
      <c r="H8338" s="207">
        <v>32433.03</v>
      </c>
      <c r="I8338" s="214">
        <f t="shared" si="856"/>
        <v>342061</v>
      </c>
      <c r="J8338" s="211">
        <f t="shared" si="857"/>
        <v>0.40648960190136663</v>
      </c>
      <c r="K8338" s="212">
        <f t="shared" si="858"/>
        <v>0.45</v>
      </c>
      <c r="L8338" s="214">
        <f t="shared" si="859"/>
        <v>18813.355</v>
      </c>
      <c r="M8338" s="213">
        <f t="shared" si="860"/>
        <v>27364.880000000001</v>
      </c>
      <c r="N8338" s="213">
        <f t="shared" si="861"/>
        <v>30785.489999999998</v>
      </c>
      <c r="O8338" s="242">
        <f t="shared" si="862"/>
        <v>0.51519999999964061</v>
      </c>
      <c r="P8338" s="242"/>
      <c r="Q8338" s="179"/>
      <c r="R8338" s="179"/>
      <c r="S8338" s="179"/>
      <c r="T8338" s="179"/>
      <c r="U8338" s="179"/>
      <c r="V8338" s="179"/>
      <c r="W8338" s="179"/>
      <c r="X8338" s="179"/>
      <c r="Y8338" s="179"/>
      <c r="Z8338" s="179"/>
      <c r="AA8338" s="222"/>
      <c r="AB8338" s="222"/>
      <c r="AC8338" s="222"/>
      <c r="AD8338" s="179"/>
      <c r="AE8338" s="179"/>
      <c r="AF8338" s="179"/>
      <c r="AG8338" s="179"/>
      <c r="AH8338" s="179"/>
      <c r="AI8338" s="179"/>
      <c r="AJ8338" s="179"/>
    </row>
    <row r="8339" spans="2:36" x14ac:dyDescent="0.3">
      <c r="B8339" s="224">
        <v>841600</v>
      </c>
      <c r="C8339" s="209">
        <v>360412</v>
      </c>
      <c r="D8339" s="206">
        <f t="shared" si="854"/>
        <v>0.42824619771863121</v>
      </c>
      <c r="E8339" s="208">
        <f t="shared" si="855"/>
        <v>0.45</v>
      </c>
      <c r="F8339" s="207">
        <v>19822.66</v>
      </c>
      <c r="G8339" s="207">
        <v>28832.959999999999</v>
      </c>
      <c r="H8339" s="207">
        <v>32437.08</v>
      </c>
      <c r="I8339" s="214">
        <f t="shared" si="856"/>
        <v>342106</v>
      </c>
      <c r="J8339" s="211">
        <f t="shared" si="857"/>
        <v>0.40649477186311789</v>
      </c>
      <c r="K8339" s="212">
        <f t="shared" si="858"/>
        <v>0.45</v>
      </c>
      <c r="L8339" s="214">
        <f t="shared" si="859"/>
        <v>18815.830000000002</v>
      </c>
      <c r="M8339" s="213">
        <f t="shared" si="860"/>
        <v>27368.48</v>
      </c>
      <c r="N8339" s="213">
        <f t="shared" si="861"/>
        <v>30789.539999999997</v>
      </c>
      <c r="O8339" s="242">
        <f t="shared" si="862"/>
        <v>0.5152999999999156</v>
      </c>
      <c r="P8339" s="242"/>
      <c r="Q8339" s="179"/>
      <c r="R8339" s="179"/>
      <c r="S8339" s="179"/>
      <c r="T8339" s="179"/>
      <c r="U8339" s="179"/>
      <c r="V8339" s="179"/>
      <c r="W8339" s="179"/>
      <c r="X8339" s="179"/>
      <c r="Y8339" s="179"/>
      <c r="Z8339" s="179"/>
      <c r="AA8339" s="222"/>
      <c r="AB8339" s="222"/>
      <c r="AC8339" s="222"/>
      <c r="AD8339" s="179"/>
      <c r="AE8339" s="179"/>
      <c r="AF8339" s="179"/>
      <c r="AG8339" s="179"/>
      <c r="AH8339" s="179"/>
      <c r="AI8339" s="179"/>
      <c r="AJ8339" s="179"/>
    </row>
    <row r="8340" spans="2:36" x14ac:dyDescent="0.3">
      <c r="B8340" s="224">
        <v>841700</v>
      </c>
      <c r="C8340" s="209">
        <v>360457</v>
      </c>
      <c r="D8340" s="206">
        <f t="shared" si="854"/>
        <v>0.42824878222644647</v>
      </c>
      <c r="E8340" s="208">
        <f t="shared" si="855"/>
        <v>0.45</v>
      </c>
      <c r="F8340" s="207">
        <v>19825.13</v>
      </c>
      <c r="G8340" s="207">
        <v>28836.560000000001</v>
      </c>
      <c r="H8340" s="207">
        <v>32441.13</v>
      </c>
      <c r="I8340" s="214">
        <f t="shared" si="856"/>
        <v>342151</v>
      </c>
      <c r="J8340" s="211">
        <f t="shared" si="857"/>
        <v>0.40649994059641203</v>
      </c>
      <c r="K8340" s="212">
        <f t="shared" si="858"/>
        <v>0.45</v>
      </c>
      <c r="L8340" s="214">
        <f t="shared" si="859"/>
        <v>18818.305</v>
      </c>
      <c r="M8340" s="213">
        <f t="shared" si="860"/>
        <v>27372.080000000002</v>
      </c>
      <c r="N8340" s="213">
        <f t="shared" si="861"/>
        <v>30793.59</v>
      </c>
      <c r="O8340" s="242">
        <f t="shared" si="862"/>
        <v>0.51520000000007715</v>
      </c>
      <c r="P8340" s="242"/>
      <c r="Q8340" s="179"/>
      <c r="R8340" s="179"/>
      <c r="S8340" s="179"/>
      <c r="T8340" s="179"/>
      <c r="U8340" s="179"/>
      <c r="V8340" s="179"/>
      <c r="W8340" s="179"/>
      <c r="X8340" s="179"/>
      <c r="Y8340" s="179"/>
      <c r="Z8340" s="179"/>
      <c r="AA8340" s="222"/>
      <c r="AB8340" s="222"/>
      <c r="AC8340" s="222"/>
      <c r="AD8340" s="179"/>
      <c r="AE8340" s="179"/>
      <c r="AF8340" s="179"/>
      <c r="AG8340" s="179"/>
      <c r="AH8340" s="179"/>
      <c r="AI8340" s="179"/>
      <c r="AJ8340" s="179"/>
    </row>
    <row r="8341" spans="2:36" x14ac:dyDescent="0.3">
      <c r="B8341" s="224">
        <v>841800</v>
      </c>
      <c r="C8341" s="209">
        <v>360502</v>
      </c>
      <c r="D8341" s="206">
        <f t="shared" si="854"/>
        <v>0.42825136612021858</v>
      </c>
      <c r="E8341" s="208">
        <f t="shared" si="855"/>
        <v>0.45</v>
      </c>
      <c r="F8341" s="207">
        <v>19827.61</v>
      </c>
      <c r="G8341" s="207">
        <v>28840.16</v>
      </c>
      <c r="H8341" s="207">
        <v>32445.18</v>
      </c>
      <c r="I8341" s="214">
        <f t="shared" si="856"/>
        <v>342196</v>
      </c>
      <c r="J8341" s="211">
        <f t="shared" si="857"/>
        <v>0.40650510810168689</v>
      </c>
      <c r="K8341" s="212">
        <f t="shared" si="858"/>
        <v>0.45</v>
      </c>
      <c r="L8341" s="214">
        <f t="shared" si="859"/>
        <v>18820.78</v>
      </c>
      <c r="M8341" s="213">
        <f t="shared" si="860"/>
        <v>27375.68</v>
      </c>
      <c r="N8341" s="213">
        <f t="shared" si="861"/>
        <v>30797.64</v>
      </c>
      <c r="O8341" s="242">
        <f t="shared" si="862"/>
        <v>0.51529999999977005</v>
      </c>
      <c r="P8341" s="242"/>
      <c r="Q8341" s="179"/>
      <c r="R8341" s="179"/>
      <c r="S8341" s="179"/>
      <c r="T8341" s="179"/>
      <c r="U8341" s="179"/>
      <c r="V8341" s="179"/>
      <c r="W8341" s="179"/>
      <c r="X8341" s="179"/>
      <c r="Y8341" s="179"/>
      <c r="Z8341" s="179"/>
      <c r="AA8341" s="222"/>
      <c r="AB8341" s="222"/>
      <c r="AC8341" s="222"/>
      <c r="AD8341" s="179"/>
      <c r="AE8341" s="179"/>
      <c r="AF8341" s="179"/>
      <c r="AG8341" s="179"/>
      <c r="AH8341" s="179"/>
      <c r="AI8341" s="179"/>
      <c r="AJ8341" s="179"/>
    </row>
    <row r="8342" spans="2:36" x14ac:dyDescent="0.3">
      <c r="B8342" s="224">
        <v>841900</v>
      </c>
      <c r="C8342" s="209">
        <v>360547</v>
      </c>
      <c r="D8342" s="206">
        <f t="shared" si="854"/>
        <v>0.42825394940016631</v>
      </c>
      <c r="E8342" s="208">
        <f t="shared" si="855"/>
        <v>0.45</v>
      </c>
      <c r="F8342" s="207">
        <v>19830.080000000002</v>
      </c>
      <c r="G8342" s="207">
        <v>28843.759999999998</v>
      </c>
      <c r="H8342" s="207">
        <v>32449.23</v>
      </c>
      <c r="I8342" s="214">
        <f t="shared" si="856"/>
        <v>342241</v>
      </c>
      <c r="J8342" s="211">
        <f t="shared" si="857"/>
        <v>0.40651027437937998</v>
      </c>
      <c r="K8342" s="212">
        <f t="shared" si="858"/>
        <v>0.45</v>
      </c>
      <c r="L8342" s="214">
        <f t="shared" si="859"/>
        <v>18823.255000000001</v>
      </c>
      <c r="M8342" s="213">
        <f t="shared" si="860"/>
        <v>27379.279999999999</v>
      </c>
      <c r="N8342" s="213">
        <f t="shared" si="861"/>
        <v>30801.69</v>
      </c>
      <c r="O8342" s="242">
        <f t="shared" si="862"/>
        <v>0.51519999999996802</v>
      </c>
      <c r="P8342" s="242"/>
      <c r="Q8342" s="179"/>
      <c r="R8342" s="179"/>
      <c r="S8342" s="179"/>
      <c r="T8342" s="179"/>
      <c r="U8342" s="179"/>
      <c r="V8342" s="179"/>
      <c r="W8342" s="179"/>
      <c r="X8342" s="179"/>
      <c r="Y8342" s="179"/>
      <c r="Z8342" s="179"/>
      <c r="AA8342" s="222"/>
      <c r="AB8342" s="222"/>
      <c r="AC8342" s="222"/>
      <c r="AD8342" s="179"/>
      <c r="AE8342" s="179"/>
      <c r="AF8342" s="179"/>
      <c r="AG8342" s="179"/>
      <c r="AH8342" s="179"/>
      <c r="AI8342" s="179"/>
      <c r="AJ8342" s="179"/>
    </row>
    <row r="8343" spans="2:36" x14ac:dyDescent="0.3">
      <c r="B8343" s="224">
        <v>842000</v>
      </c>
      <c r="C8343" s="209">
        <v>360592</v>
      </c>
      <c r="D8343" s="206">
        <f t="shared" si="854"/>
        <v>0.42825653206650832</v>
      </c>
      <c r="E8343" s="208">
        <f t="shared" si="855"/>
        <v>0.45</v>
      </c>
      <c r="F8343" s="207">
        <v>19832.560000000001</v>
      </c>
      <c r="G8343" s="207">
        <v>28847.360000000001</v>
      </c>
      <c r="H8343" s="207">
        <v>32453.279999999999</v>
      </c>
      <c r="I8343" s="214">
        <f t="shared" si="856"/>
        <v>342286</v>
      </c>
      <c r="J8343" s="211">
        <f t="shared" si="857"/>
        <v>0.40651543942992874</v>
      </c>
      <c r="K8343" s="212">
        <f t="shared" si="858"/>
        <v>0.45</v>
      </c>
      <c r="L8343" s="214">
        <f t="shared" si="859"/>
        <v>18825.73</v>
      </c>
      <c r="M8343" s="213">
        <f t="shared" si="860"/>
        <v>27382.880000000001</v>
      </c>
      <c r="N8343" s="213">
        <f t="shared" si="861"/>
        <v>30805.739999999998</v>
      </c>
      <c r="O8343" s="242">
        <f t="shared" si="862"/>
        <v>0.51529999999966092</v>
      </c>
      <c r="P8343" s="242"/>
      <c r="Q8343" s="179"/>
      <c r="R8343" s="179"/>
      <c r="S8343" s="179"/>
      <c r="T8343" s="179"/>
      <c r="U8343" s="179"/>
      <c r="V8343" s="179"/>
      <c r="W8343" s="179"/>
      <c r="X8343" s="179"/>
      <c r="Y8343" s="179"/>
      <c r="Z8343" s="179"/>
      <c r="AA8343" s="222"/>
      <c r="AB8343" s="222"/>
      <c r="AC8343" s="222"/>
      <c r="AD8343" s="179"/>
      <c r="AE8343" s="179"/>
      <c r="AF8343" s="179"/>
      <c r="AG8343" s="179"/>
      <c r="AH8343" s="179"/>
      <c r="AI8343" s="179"/>
      <c r="AJ8343" s="179"/>
    </row>
    <row r="8344" spans="2:36" x14ac:dyDescent="0.3">
      <c r="B8344" s="224">
        <v>842100</v>
      </c>
      <c r="C8344" s="209">
        <v>360637</v>
      </c>
      <c r="D8344" s="206">
        <f t="shared" ref="D8344:D8407" si="863">C8344/B8344</f>
        <v>0.42825911411946327</v>
      </c>
      <c r="E8344" s="208">
        <f t="shared" ref="E8344:E8407" si="864">(C8344-C8343)/(B8344-B8343)</f>
        <v>0.45</v>
      </c>
      <c r="F8344" s="207">
        <v>19835.03</v>
      </c>
      <c r="G8344" s="207">
        <v>28850.959999999999</v>
      </c>
      <c r="H8344" s="207">
        <v>32457.33</v>
      </c>
      <c r="I8344" s="214">
        <f t="shared" si="856"/>
        <v>342331</v>
      </c>
      <c r="J8344" s="211">
        <f t="shared" si="857"/>
        <v>0.40652060325377032</v>
      </c>
      <c r="K8344" s="212">
        <f t="shared" si="858"/>
        <v>0.45</v>
      </c>
      <c r="L8344" s="214">
        <f t="shared" si="859"/>
        <v>18828.205000000002</v>
      </c>
      <c r="M8344" s="213">
        <f t="shared" si="860"/>
        <v>27386.48</v>
      </c>
      <c r="N8344" s="213">
        <f t="shared" si="861"/>
        <v>30809.789999999997</v>
      </c>
      <c r="O8344" s="242">
        <f t="shared" si="862"/>
        <v>0.51520000000044097</v>
      </c>
      <c r="P8344" s="242"/>
      <c r="Q8344" s="179"/>
      <c r="R8344" s="179"/>
      <c r="S8344" s="179"/>
      <c r="T8344" s="179"/>
      <c r="U8344" s="179"/>
      <c r="V8344" s="179"/>
      <c r="W8344" s="179"/>
      <c r="X8344" s="179"/>
      <c r="Y8344" s="179"/>
      <c r="Z8344" s="179"/>
      <c r="AA8344" s="222"/>
      <c r="AB8344" s="222"/>
      <c r="AC8344" s="222"/>
      <c r="AD8344" s="179"/>
      <c r="AE8344" s="179"/>
      <c r="AF8344" s="179"/>
      <c r="AG8344" s="179"/>
      <c r="AH8344" s="179"/>
      <c r="AI8344" s="179"/>
      <c r="AJ8344" s="179"/>
    </row>
    <row r="8345" spans="2:36" x14ac:dyDescent="0.3">
      <c r="B8345" s="224">
        <v>842200</v>
      </c>
      <c r="C8345" s="209">
        <v>360682</v>
      </c>
      <c r="D8345" s="206">
        <f t="shared" si="863"/>
        <v>0.42826169555924959</v>
      </c>
      <c r="E8345" s="208">
        <f t="shared" si="864"/>
        <v>0.45</v>
      </c>
      <c r="F8345" s="207">
        <v>19837.509999999998</v>
      </c>
      <c r="G8345" s="207">
        <v>28854.560000000001</v>
      </c>
      <c r="H8345" s="207">
        <v>32461.38</v>
      </c>
      <c r="I8345" s="214">
        <f t="shared" si="856"/>
        <v>342376</v>
      </c>
      <c r="J8345" s="211">
        <f t="shared" si="857"/>
        <v>0.4065257658513417</v>
      </c>
      <c r="K8345" s="212">
        <f t="shared" si="858"/>
        <v>0.45</v>
      </c>
      <c r="L8345" s="214">
        <f t="shared" si="859"/>
        <v>18830.68</v>
      </c>
      <c r="M8345" s="213">
        <f t="shared" si="860"/>
        <v>27390.080000000002</v>
      </c>
      <c r="N8345" s="213">
        <f t="shared" si="861"/>
        <v>30813.84</v>
      </c>
      <c r="O8345" s="242">
        <f t="shared" si="862"/>
        <v>0.51530000000013387</v>
      </c>
      <c r="P8345" s="242"/>
      <c r="Q8345" s="179"/>
      <c r="R8345" s="179"/>
      <c r="S8345" s="179"/>
      <c r="T8345" s="179"/>
      <c r="U8345" s="179"/>
      <c r="V8345" s="179"/>
      <c r="W8345" s="179"/>
      <c r="X8345" s="179"/>
      <c r="Y8345" s="179"/>
      <c r="Z8345" s="179"/>
      <c r="AA8345" s="222"/>
      <c r="AB8345" s="222"/>
      <c r="AC8345" s="222"/>
      <c r="AD8345" s="179"/>
      <c r="AE8345" s="179"/>
      <c r="AF8345" s="179"/>
      <c r="AG8345" s="179"/>
      <c r="AH8345" s="179"/>
      <c r="AI8345" s="179"/>
      <c r="AJ8345" s="179"/>
    </row>
    <row r="8346" spans="2:36" x14ac:dyDescent="0.3">
      <c r="B8346" s="224">
        <v>842300</v>
      </c>
      <c r="C8346" s="209">
        <v>360727</v>
      </c>
      <c r="D8346" s="206">
        <f t="shared" si="863"/>
        <v>0.42826427638608572</v>
      </c>
      <c r="E8346" s="208">
        <f t="shared" si="864"/>
        <v>0.45</v>
      </c>
      <c r="F8346" s="207">
        <v>19839.98</v>
      </c>
      <c r="G8346" s="207">
        <v>28858.16</v>
      </c>
      <c r="H8346" s="207">
        <v>32465.43</v>
      </c>
      <c r="I8346" s="214">
        <f t="shared" si="856"/>
        <v>342421</v>
      </c>
      <c r="J8346" s="211">
        <f t="shared" si="857"/>
        <v>0.40653092722307965</v>
      </c>
      <c r="K8346" s="212">
        <f t="shared" si="858"/>
        <v>0.45</v>
      </c>
      <c r="L8346" s="214">
        <f t="shared" si="859"/>
        <v>18833.154999999999</v>
      </c>
      <c r="M8346" s="213">
        <f t="shared" si="860"/>
        <v>27393.68</v>
      </c>
      <c r="N8346" s="213">
        <f t="shared" si="861"/>
        <v>30817.89</v>
      </c>
      <c r="O8346" s="242">
        <f t="shared" si="862"/>
        <v>0.51519999999974975</v>
      </c>
      <c r="P8346" s="242"/>
      <c r="Q8346" s="179"/>
      <c r="R8346" s="179"/>
      <c r="S8346" s="179"/>
      <c r="T8346" s="179"/>
      <c r="U8346" s="179"/>
      <c r="V8346" s="179"/>
      <c r="W8346" s="179"/>
      <c r="X8346" s="179"/>
      <c r="Y8346" s="179"/>
      <c r="Z8346" s="179"/>
      <c r="AA8346" s="222"/>
      <c r="AB8346" s="222"/>
      <c r="AC8346" s="222"/>
      <c r="AD8346" s="179"/>
      <c r="AE8346" s="179"/>
      <c r="AF8346" s="179"/>
      <c r="AG8346" s="179"/>
      <c r="AH8346" s="179"/>
      <c r="AI8346" s="179"/>
      <c r="AJ8346" s="179"/>
    </row>
    <row r="8347" spans="2:36" x14ac:dyDescent="0.3">
      <c r="B8347" s="224">
        <v>842400</v>
      </c>
      <c r="C8347" s="209">
        <v>360772</v>
      </c>
      <c r="D8347" s="206">
        <f t="shared" si="863"/>
        <v>0.42826685660018993</v>
      </c>
      <c r="E8347" s="208">
        <f t="shared" si="864"/>
        <v>0.45</v>
      </c>
      <c r="F8347" s="207">
        <v>19842.46</v>
      </c>
      <c r="G8347" s="207">
        <v>28861.759999999998</v>
      </c>
      <c r="H8347" s="207">
        <v>32469.48</v>
      </c>
      <c r="I8347" s="214">
        <f t="shared" si="856"/>
        <v>342466</v>
      </c>
      <c r="J8347" s="211">
        <f t="shared" si="857"/>
        <v>0.40653608736942071</v>
      </c>
      <c r="K8347" s="212">
        <f t="shared" si="858"/>
        <v>0.45</v>
      </c>
      <c r="L8347" s="214">
        <f t="shared" si="859"/>
        <v>18835.63</v>
      </c>
      <c r="M8347" s="213">
        <f t="shared" si="860"/>
        <v>27397.279999999999</v>
      </c>
      <c r="N8347" s="213">
        <f t="shared" si="861"/>
        <v>30821.94</v>
      </c>
      <c r="O8347" s="242">
        <f t="shared" si="862"/>
        <v>0.51530000000002474</v>
      </c>
      <c r="P8347" s="242"/>
      <c r="Q8347" s="179"/>
      <c r="R8347" s="179"/>
      <c r="S8347" s="179"/>
      <c r="T8347" s="179"/>
      <c r="U8347" s="179"/>
      <c r="V8347" s="179"/>
      <c r="W8347" s="179"/>
      <c r="X8347" s="179"/>
      <c r="Y8347" s="179"/>
      <c r="Z8347" s="179"/>
      <c r="AA8347" s="222"/>
      <c r="AB8347" s="222"/>
      <c r="AC8347" s="222"/>
      <c r="AD8347" s="179"/>
      <c r="AE8347" s="179"/>
      <c r="AF8347" s="179"/>
      <c r="AG8347" s="179"/>
      <c r="AH8347" s="179"/>
      <c r="AI8347" s="179"/>
      <c r="AJ8347" s="179"/>
    </row>
    <row r="8348" spans="2:36" x14ac:dyDescent="0.3">
      <c r="B8348" s="224">
        <v>842500</v>
      </c>
      <c r="C8348" s="209">
        <v>360817</v>
      </c>
      <c r="D8348" s="206">
        <f t="shared" si="863"/>
        <v>0.42826943620178043</v>
      </c>
      <c r="E8348" s="208">
        <f t="shared" si="864"/>
        <v>0.45</v>
      </c>
      <c r="F8348" s="207">
        <v>19844.93</v>
      </c>
      <c r="G8348" s="207">
        <v>28865.360000000001</v>
      </c>
      <c r="H8348" s="207">
        <v>32473.53</v>
      </c>
      <c r="I8348" s="214">
        <f t="shared" si="856"/>
        <v>342511</v>
      </c>
      <c r="J8348" s="211">
        <f t="shared" si="857"/>
        <v>0.40654124629080118</v>
      </c>
      <c r="K8348" s="212">
        <f t="shared" si="858"/>
        <v>0.45</v>
      </c>
      <c r="L8348" s="214">
        <f t="shared" si="859"/>
        <v>18838.105</v>
      </c>
      <c r="M8348" s="213">
        <f t="shared" si="860"/>
        <v>27400.880000000001</v>
      </c>
      <c r="N8348" s="213">
        <f t="shared" si="861"/>
        <v>30825.989999999998</v>
      </c>
      <c r="O8348" s="242">
        <f t="shared" si="862"/>
        <v>0.51519999999964061</v>
      </c>
      <c r="P8348" s="242"/>
      <c r="Q8348" s="179"/>
      <c r="R8348" s="179"/>
      <c r="S8348" s="179"/>
      <c r="T8348" s="179"/>
      <c r="U8348" s="179"/>
      <c r="V8348" s="179"/>
      <c r="W8348" s="179"/>
      <c r="X8348" s="179"/>
      <c r="Y8348" s="179"/>
      <c r="Z8348" s="179"/>
      <c r="AA8348" s="222"/>
      <c r="AB8348" s="222"/>
      <c r="AC8348" s="222"/>
      <c r="AD8348" s="179"/>
      <c r="AE8348" s="179"/>
      <c r="AF8348" s="179"/>
      <c r="AG8348" s="179"/>
      <c r="AH8348" s="179"/>
      <c r="AI8348" s="179"/>
      <c r="AJ8348" s="179"/>
    </row>
    <row r="8349" spans="2:36" x14ac:dyDescent="0.3">
      <c r="B8349" s="224">
        <v>842600</v>
      </c>
      <c r="C8349" s="209">
        <v>360862</v>
      </c>
      <c r="D8349" s="206">
        <f t="shared" si="863"/>
        <v>0.42827201519107522</v>
      </c>
      <c r="E8349" s="208">
        <f t="shared" si="864"/>
        <v>0.45</v>
      </c>
      <c r="F8349" s="207">
        <v>19847.41</v>
      </c>
      <c r="G8349" s="207">
        <v>28868.959999999999</v>
      </c>
      <c r="H8349" s="207">
        <v>32477.58</v>
      </c>
      <c r="I8349" s="214">
        <f t="shared" si="856"/>
        <v>342556</v>
      </c>
      <c r="J8349" s="211">
        <f t="shared" si="857"/>
        <v>0.40654640398765723</v>
      </c>
      <c r="K8349" s="212">
        <f t="shared" si="858"/>
        <v>0.45</v>
      </c>
      <c r="L8349" s="214">
        <f t="shared" si="859"/>
        <v>18840.580000000002</v>
      </c>
      <c r="M8349" s="213">
        <f t="shared" si="860"/>
        <v>27404.48</v>
      </c>
      <c r="N8349" s="213">
        <f t="shared" si="861"/>
        <v>30830.039999999997</v>
      </c>
      <c r="O8349" s="242">
        <f t="shared" si="862"/>
        <v>0.5152999999999156</v>
      </c>
      <c r="P8349" s="242"/>
      <c r="Q8349" s="179"/>
      <c r="R8349" s="179"/>
      <c r="S8349" s="179"/>
      <c r="T8349" s="179"/>
      <c r="U8349" s="179"/>
      <c r="V8349" s="179"/>
      <c r="W8349" s="179"/>
      <c r="X8349" s="179"/>
      <c r="Y8349" s="179"/>
      <c r="Z8349" s="179"/>
      <c r="AA8349" s="222"/>
      <c r="AB8349" s="222"/>
      <c r="AC8349" s="222"/>
      <c r="AD8349" s="179"/>
      <c r="AE8349" s="179"/>
      <c r="AF8349" s="179"/>
      <c r="AG8349" s="179"/>
      <c r="AH8349" s="179"/>
      <c r="AI8349" s="179"/>
      <c r="AJ8349" s="179"/>
    </row>
    <row r="8350" spans="2:36" x14ac:dyDescent="0.3">
      <c r="B8350" s="224">
        <v>842700</v>
      </c>
      <c r="C8350" s="209">
        <v>360907</v>
      </c>
      <c r="D8350" s="206">
        <f t="shared" si="863"/>
        <v>0.42827459356829239</v>
      </c>
      <c r="E8350" s="208">
        <f t="shared" si="864"/>
        <v>0.45</v>
      </c>
      <c r="F8350" s="207">
        <v>19849.88</v>
      </c>
      <c r="G8350" s="207">
        <v>28872.560000000001</v>
      </c>
      <c r="H8350" s="207">
        <v>32481.63</v>
      </c>
      <c r="I8350" s="214">
        <f t="shared" si="856"/>
        <v>342601</v>
      </c>
      <c r="J8350" s="211">
        <f t="shared" si="857"/>
        <v>0.40655156046042484</v>
      </c>
      <c r="K8350" s="212">
        <f t="shared" si="858"/>
        <v>0.45</v>
      </c>
      <c r="L8350" s="214">
        <f t="shared" si="859"/>
        <v>18843.055</v>
      </c>
      <c r="M8350" s="213">
        <f t="shared" si="860"/>
        <v>27408.080000000002</v>
      </c>
      <c r="N8350" s="213">
        <f t="shared" si="861"/>
        <v>30834.09</v>
      </c>
      <c r="O8350" s="242">
        <f t="shared" si="862"/>
        <v>0.51520000000007715</v>
      </c>
      <c r="P8350" s="242"/>
      <c r="Q8350" s="179"/>
      <c r="R8350" s="179"/>
      <c r="S8350" s="179"/>
      <c r="T8350" s="179"/>
      <c r="U8350" s="179"/>
      <c r="V8350" s="179"/>
      <c r="W8350" s="179"/>
      <c r="X8350" s="179"/>
      <c r="Y8350" s="179"/>
      <c r="Z8350" s="179"/>
      <c r="AA8350" s="222"/>
      <c r="AB8350" s="222"/>
      <c r="AC8350" s="222"/>
      <c r="AD8350" s="179"/>
      <c r="AE8350" s="179"/>
      <c r="AF8350" s="179"/>
      <c r="AG8350" s="179"/>
      <c r="AH8350" s="179"/>
      <c r="AI8350" s="179"/>
      <c r="AJ8350" s="179"/>
    </row>
    <row r="8351" spans="2:36" x14ac:dyDescent="0.3">
      <c r="B8351" s="224">
        <v>842800</v>
      </c>
      <c r="C8351" s="209">
        <v>360952</v>
      </c>
      <c r="D8351" s="206">
        <f t="shared" si="863"/>
        <v>0.42827717133364973</v>
      </c>
      <c r="E8351" s="208">
        <f t="shared" si="864"/>
        <v>0.45</v>
      </c>
      <c r="F8351" s="207">
        <v>19852.36</v>
      </c>
      <c r="G8351" s="207">
        <v>28876.16</v>
      </c>
      <c r="H8351" s="207">
        <v>32485.68</v>
      </c>
      <c r="I8351" s="214">
        <f t="shared" si="856"/>
        <v>342646</v>
      </c>
      <c r="J8351" s="211">
        <f t="shared" si="857"/>
        <v>0.40655671570953961</v>
      </c>
      <c r="K8351" s="212">
        <f t="shared" si="858"/>
        <v>0.45</v>
      </c>
      <c r="L8351" s="214">
        <f t="shared" si="859"/>
        <v>18845.53</v>
      </c>
      <c r="M8351" s="213">
        <f t="shared" si="860"/>
        <v>27411.68</v>
      </c>
      <c r="N8351" s="213">
        <f t="shared" si="861"/>
        <v>30838.14</v>
      </c>
      <c r="O8351" s="242">
        <f t="shared" si="862"/>
        <v>0.51529999999977005</v>
      </c>
      <c r="P8351" s="242"/>
      <c r="Q8351" s="179"/>
      <c r="R8351" s="179"/>
      <c r="S8351" s="179"/>
      <c r="T8351" s="179"/>
      <c r="U8351" s="179"/>
      <c r="V8351" s="179"/>
      <c r="W8351" s="179"/>
      <c r="X8351" s="179"/>
      <c r="Y8351" s="179"/>
      <c r="Z8351" s="179"/>
      <c r="AA8351" s="222"/>
      <c r="AB8351" s="222"/>
      <c r="AC8351" s="222"/>
      <c r="AD8351" s="179"/>
      <c r="AE8351" s="179"/>
      <c r="AF8351" s="179"/>
      <c r="AG8351" s="179"/>
      <c r="AH8351" s="179"/>
      <c r="AI8351" s="179"/>
      <c r="AJ8351" s="179"/>
    </row>
    <row r="8352" spans="2:36" x14ac:dyDescent="0.3">
      <c r="B8352" s="224">
        <v>842900</v>
      </c>
      <c r="C8352" s="209">
        <v>360997</v>
      </c>
      <c r="D8352" s="206">
        <f t="shared" si="863"/>
        <v>0.42827974848736505</v>
      </c>
      <c r="E8352" s="208">
        <f t="shared" si="864"/>
        <v>0.45</v>
      </c>
      <c r="F8352" s="207">
        <v>19854.830000000002</v>
      </c>
      <c r="G8352" s="207">
        <v>28879.759999999998</v>
      </c>
      <c r="H8352" s="207">
        <v>32489.73</v>
      </c>
      <c r="I8352" s="214">
        <f t="shared" si="856"/>
        <v>342691</v>
      </c>
      <c r="J8352" s="211">
        <f t="shared" si="857"/>
        <v>0.40656186973543718</v>
      </c>
      <c r="K8352" s="212">
        <f t="shared" si="858"/>
        <v>0.45</v>
      </c>
      <c r="L8352" s="214">
        <f t="shared" si="859"/>
        <v>18848.005000000001</v>
      </c>
      <c r="M8352" s="213">
        <f t="shared" si="860"/>
        <v>27415.279999999999</v>
      </c>
      <c r="N8352" s="213">
        <f t="shared" si="861"/>
        <v>30842.19</v>
      </c>
      <c r="O8352" s="242">
        <f t="shared" si="862"/>
        <v>0.51519999999996802</v>
      </c>
      <c r="P8352" s="242"/>
      <c r="Q8352" s="179"/>
      <c r="R8352" s="179"/>
      <c r="S8352" s="179"/>
      <c r="T8352" s="179"/>
      <c r="U8352" s="179"/>
      <c r="V8352" s="179"/>
      <c r="W8352" s="179"/>
      <c r="X8352" s="179"/>
      <c r="Y8352" s="179"/>
      <c r="Z8352" s="179"/>
      <c r="AA8352" s="222"/>
      <c r="AB8352" s="222"/>
      <c r="AC8352" s="222"/>
      <c r="AD8352" s="179"/>
      <c r="AE8352" s="179"/>
      <c r="AF8352" s="179"/>
      <c r="AG8352" s="179"/>
      <c r="AH8352" s="179"/>
      <c r="AI8352" s="179"/>
      <c r="AJ8352" s="179"/>
    </row>
    <row r="8353" spans="2:36" x14ac:dyDescent="0.3">
      <c r="B8353" s="224">
        <v>843000</v>
      </c>
      <c r="C8353" s="209">
        <v>361042</v>
      </c>
      <c r="D8353" s="206">
        <f t="shared" si="863"/>
        <v>0.42828232502965596</v>
      </c>
      <c r="E8353" s="208">
        <f t="shared" si="864"/>
        <v>0.45</v>
      </c>
      <c r="F8353" s="207">
        <v>19857.310000000001</v>
      </c>
      <c r="G8353" s="207">
        <v>28883.360000000001</v>
      </c>
      <c r="H8353" s="207">
        <v>32493.78</v>
      </c>
      <c r="I8353" s="214">
        <f t="shared" si="856"/>
        <v>342736</v>
      </c>
      <c r="J8353" s="211">
        <f t="shared" si="857"/>
        <v>0.40656702253855281</v>
      </c>
      <c r="K8353" s="212">
        <f t="shared" si="858"/>
        <v>0.45</v>
      </c>
      <c r="L8353" s="214">
        <f t="shared" si="859"/>
        <v>18850.48</v>
      </c>
      <c r="M8353" s="213">
        <f t="shared" si="860"/>
        <v>27418.880000000001</v>
      </c>
      <c r="N8353" s="213">
        <f t="shared" si="861"/>
        <v>30846.239999999998</v>
      </c>
      <c r="O8353" s="242">
        <f t="shared" si="862"/>
        <v>0.51529999999966092</v>
      </c>
      <c r="P8353" s="242"/>
      <c r="Q8353" s="179"/>
      <c r="R8353" s="179"/>
      <c r="S8353" s="179"/>
      <c r="T8353" s="179"/>
      <c r="U8353" s="179"/>
      <c r="V8353" s="179"/>
      <c r="W8353" s="179"/>
      <c r="X8353" s="179"/>
      <c r="Y8353" s="179"/>
      <c r="Z8353" s="179"/>
      <c r="AA8353" s="222"/>
      <c r="AB8353" s="222"/>
      <c r="AC8353" s="222"/>
      <c r="AD8353" s="179"/>
      <c r="AE8353" s="179"/>
      <c r="AF8353" s="179"/>
      <c r="AG8353" s="179"/>
      <c r="AH8353" s="179"/>
      <c r="AI8353" s="179"/>
      <c r="AJ8353" s="179"/>
    </row>
    <row r="8354" spans="2:36" x14ac:dyDescent="0.3">
      <c r="B8354" s="224">
        <v>843100</v>
      </c>
      <c r="C8354" s="209">
        <v>361087</v>
      </c>
      <c r="D8354" s="206">
        <f t="shared" si="863"/>
        <v>0.42828490096074012</v>
      </c>
      <c r="E8354" s="208">
        <f t="shared" si="864"/>
        <v>0.45</v>
      </c>
      <c r="F8354" s="207">
        <v>19859.78</v>
      </c>
      <c r="G8354" s="207">
        <v>28886.959999999999</v>
      </c>
      <c r="H8354" s="207">
        <v>32497.83</v>
      </c>
      <c r="I8354" s="214">
        <f t="shared" si="856"/>
        <v>342781</v>
      </c>
      <c r="J8354" s="211">
        <f t="shared" si="857"/>
        <v>0.40657217411932156</v>
      </c>
      <c r="K8354" s="212">
        <f t="shared" si="858"/>
        <v>0.45</v>
      </c>
      <c r="L8354" s="214">
        <f t="shared" si="859"/>
        <v>18852.955000000002</v>
      </c>
      <c r="M8354" s="213">
        <f t="shared" si="860"/>
        <v>27422.48</v>
      </c>
      <c r="N8354" s="213">
        <f t="shared" si="861"/>
        <v>30850.289999999997</v>
      </c>
      <c r="O8354" s="242">
        <f t="shared" si="862"/>
        <v>0.51520000000044097</v>
      </c>
      <c r="P8354" s="242"/>
      <c r="Q8354" s="179"/>
      <c r="R8354" s="179"/>
      <c r="S8354" s="179"/>
      <c r="T8354" s="179"/>
      <c r="U8354" s="179"/>
      <c r="V8354" s="179"/>
      <c r="W8354" s="179"/>
      <c r="X8354" s="179"/>
      <c r="Y8354" s="179"/>
      <c r="Z8354" s="179"/>
      <c r="AA8354" s="222"/>
      <c r="AB8354" s="222"/>
      <c r="AC8354" s="222"/>
      <c r="AD8354" s="179"/>
      <c r="AE8354" s="179"/>
      <c r="AF8354" s="179"/>
      <c r="AG8354" s="179"/>
      <c r="AH8354" s="179"/>
      <c r="AI8354" s="179"/>
      <c r="AJ8354" s="179"/>
    </row>
    <row r="8355" spans="2:36" x14ac:dyDescent="0.3">
      <c r="B8355" s="224">
        <v>843200</v>
      </c>
      <c r="C8355" s="209">
        <v>361132</v>
      </c>
      <c r="D8355" s="206">
        <f t="shared" si="863"/>
        <v>0.42828747628083491</v>
      </c>
      <c r="E8355" s="208">
        <f t="shared" si="864"/>
        <v>0.45</v>
      </c>
      <c r="F8355" s="207">
        <v>19862.259999999998</v>
      </c>
      <c r="G8355" s="207">
        <v>28890.560000000001</v>
      </c>
      <c r="H8355" s="207">
        <v>32501.88</v>
      </c>
      <c r="I8355" s="214">
        <f t="shared" si="856"/>
        <v>342826</v>
      </c>
      <c r="J8355" s="211">
        <f t="shared" si="857"/>
        <v>0.40657732447817835</v>
      </c>
      <c r="K8355" s="212">
        <f t="shared" si="858"/>
        <v>0.45</v>
      </c>
      <c r="L8355" s="214">
        <f t="shared" si="859"/>
        <v>18855.43</v>
      </c>
      <c r="M8355" s="213">
        <f t="shared" si="860"/>
        <v>27426.080000000002</v>
      </c>
      <c r="N8355" s="213">
        <f t="shared" si="861"/>
        <v>30854.34</v>
      </c>
      <c r="O8355" s="242">
        <f t="shared" si="862"/>
        <v>0.51530000000013387</v>
      </c>
      <c r="P8355" s="242"/>
      <c r="Q8355" s="179"/>
      <c r="R8355" s="179"/>
      <c r="S8355" s="179"/>
      <c r="T8355" s="179"/>
      <c r="U8355" s="179"/>
      <c r="V8355" s="179"/>
      <c r="W8355" s="179"/>
      <c r="X8355" s="179"/>
      <c r="Y8355" s="179"/>
      <c r="Z8355" s="179"/>
      <c r="AA8355" s="222"/>
      <c r="AB8355" s="222"/>
      <c r="AC8355" s="222"/>
      <c r="AD8355" s="179"/>
      <c r="AE8355" s="179"/>
      <c r="AF8355" s="179"/>
      <c r="AG8355" s="179"/>
      <c r="AH8355" s="179"/>
      <c r="AI8355" s="179"/>
      <c r="AJ8355" s="179"/>
    </row>
    <row r="8356" spans="2:36" x14ac:dyDescent="0.3">
      <c r="B8356" s="224">
        <v>843300</v>
      </c>
      <c r="C8356" s="209">
        <v>361177</v>
      </c>
      <c r="D8356" s="206">
        <f t="shared" si="863"/>
        <v>0.42829005099015771</v>
      </c>
      <c r="E8356" s="208">
        <f t="shared" si="864"/>
        <v>0.45</v>
      </c>
      <c r="F8356" s="207">
        <v>19864.73</v>
      </c>
      <c r="G8356" s="207">
        <v>28894.16</v>
      </c>
      <c r="H8356" s="207">
        <v>32505.93</v>
      </c>
      <c r="I8356" s="214">
        <f t="shared" si="856"/>
        <v>342871</v>
      </c>
      <c r="J8356" s="211">
        <f t="shared" si="857"/>
        <v>0.40658247361555794</v>
      </c>
      <c r="K8356" s="212">
        <f t="shared" si="858"/>
        <v>0.45</v>
      </c>
      <c r="L8356" s="214">
        <f t="shared" si="859"/>
        <v>18857.904999999999</v>
      </c>
      <c r="M8356" s="213">
        <f t="shared" si="860"/>
        <v>27429.68</v>
      </c>
      <c r="N8356" s="213">
        <f t="shared" si="861"/>
        <v>30858.39</v>
      </c>
      <c r="O8356" s="242">
        <f t="shared" si="862"/>
        <v>0.51519999999974975</v>
      </c>
      <c r="P8356" s="242"/>
      <c r="Q8356" s="179"/>
      <c r="R8356" s="179"/>
      <c r="S8356" s="179"/>
      <c r="T8356" s="179"/>
      <c r="U8356" s="179"/>
      <c r="V8356" s="179"/>
      <c r="W8356" s="179"/>
      <c r="X8356" s="179"/>
      <c r="Y8356" s="179"/>
      <c r="Z8356" s="179"/>
      <c r="AA8356" s="222"/>
      <c r="AB8356" s="222"/>
      <c r="AC8356" s="222"/>
      <c r="AD8356" s="179"/>
      <c r="AE8356" s="179"/>
      <c r="AF8356" s="179"/>
      <c r="AG8356" s="179"/>
      <c r="AH8356" s="179"/>
      <c r="AI8356" s="179"/>
      <c r="AJ8356" s="179"/>
    </row>
    <row r="8357" spans="2:36" x14ac:dyDescent="0.3">
      <c r="B8357" s="224">
        <v>843400</v>
      </c>
      <c r="C8357" s="209">
        <v>361222</v>
      </c>
      <c r="D8357" s="206">
        <f t="shared" si="863"/>
        <v>0.42829262508892579</v>
      </c>
      <c r="E8357" s="208">
        <f t="shared" si="864"/>
        <v>0.45</v>
      </c>
      <c r="F8357" s="207">
        <v>19867.21</v>
      </c>
      <c r="G8357" s="207">
        <v>28897.759999999998</v>
      </c>
      <c r="H8357" s="207">
        <v>32509.98</v>
      </c>
      <c r="I8357" s="214">
        <f t="shared" si="856"/>
        <v>342916</v>
      </c>
      <c r="J8357" s="211">
        <f t="shared" si="857"/>
        <v>0.40658762153189471</v>
      </c>
      <c r="K8357" s="212">
        <f t="shared" si="858"/>
        <v>0.45</v>
      </c>
      <c r="L8357" s="214">
        <f t="shared" si="859"/>
        <v>18860.38</v>
      </c>
      <c r="M8357" s="213">
        <f t="shared" si="860"/>
        <v>27433.279999999999</v>
      </c>
      <c r="N8357" s="213">
        <f t="shared" si="861"/>
        <v>30862.44</v>
      </c>
      <c r="O8357" s="242">
        <f t="shared" si="862"/>
        <v>0.51530000000002474</v>
      </c>
      <c r="P8357" s="242"/>
      <c r="Q8357" s="179"/>
      <c r="R8357" s="179"/>
      <c r="S8357" s="179"/>
      <c r="T8357" s="179"/>
      <c r="U8357" s="179"/>
      <c r="V8357" s="179"/>
      <c r="W8357" s="179"/>
      <c r="X8357" s="179"/>
      <c r="Y8357" s="179"/>
      <c r="Z8357" s="179"/>
      <c r="AA8357" s="222"/>
      <c r="AB8357" s="222"/>
      <c r="AC8357" s="222"/>
      <c r="AD8357" s="179"/>
      <c r="AE8357" s="179"/>
      <c r="AF8357" s="179"/>
      <c r="AG8357" s="179"/>
      <c r="AH8357" s="179"/>
      <c r="AI8357" s="179"/>
      <c r="AJ8357" s="179"/>
    </row>
    <row r="8358" spans="2:36" x14ac:dyDescent="0.3">
      <c r="B8358" s="224">
        <v>843500</v>
      </c>
      <c r="C8358" s="209">
        <v>361267</v>
      </c>
      <c r="D8358" s="206">
        <f t="shared" si="863"/>
        <v>0.42829519857735626</v>
      </c>
      <c r="E8358" s="208">
        <f t="shared" si="864"/>
        <v>0.45</v>
      </c>
      <c r="F8358" s="207">
        <v>19869.68</v>
      </c>
      <c r="G8358" s="207">
        <v>28901.360000000001</v>
      </c>
      <c r="H8358" s="207">
        <v>32514.03</v>
      </c>
      <c r="I8358" s="214">
        <f t="shared" si="856"/>
        <v>342961</v>
      </c>
      <c r="J8358" s="211">
        <f t="shared" si="857"/>
        <v>0.40659276822762302</v>
      </c>
      <c r="K8358" s="212">
        <f t="shared" si="858"/>
        <v>0.45</v>
      </c>
      <c r="L8358" s="214">
        <f t="shared" si="859"/>
        <v>18862.855</v>
      </c>
      <c r="M8358" s="213">
        <f t="shared" si="860"/>
        <v>27436.880000000001</v>
      </c>
      <c r="N8358" s="213">
        <f t="shared" si="861"/>
        <v>30866.489999999998</v>
      </c>
      <c r="O8358" s="242">
        <f t="shared" si="862"/>
        <v>0.51519999999964061</v>
      </c>
      <c r="P8358" s="242"/>
      <c r="Q8358" s="179"/>
      <c r="R8358" s="179"/>
      <c r="S8358" s="179"/>
      <c r="T8358" s="179"/>
      <c r="U8358" s="179"/>
      <c r="V8358" s="179"/>
      <c r="W8358" s="179"/>
      <c r="X8358" s="179"/>
      <c r="Y8358" s="179"/>
      <c r="Z8358" s="179"/>
      <c r="AA8358" s="222"/>
      <c r="AB8358" s="222"/>
      <c r="AC8358" s="222"/>
      <c r="AD8358" s="179"/>
      <c r="AE8358" s="179"/>
      <c r="AF8358" s="179"/>
      <c r="AG8358" s="179"/>
      <c r="AH8358" s="179"/>
      <c r="AI8358" s="179"/>
      <c r="AJ8358" s="179"/>
    </row>
    <row r="8359" spans="2:36" x14ac:dyDescent="0.3">
      <c r="B8359" s="224">
        <v>843600</v>
      </c>
      <c r="C8359" s="209">
        <v>361312</v>
      </c>
      <c r="D8359" s="206">
        <f t="shared" si="863"/>
        <v>0.42829777145566617</v>
      </c>
      <c r="E8359" s="208">
        <f t="shared" si="864"/>
        <v>0.45</v>
      </c>
      <c r="F8359" s="207">
        <v>19872.16</v>
      </c>
      <c r="G8359" s="207">
        <v>28904.959999999999</v>
      </c>
      <c r="H8359" s="207">
        <v>32518.080000000002</v>
      </c>
      <c r="I8359" s="214">
        <f t="shared" si="856"/>
        <v>343006</v>
      </c>
      <c r="J8359" s="211">
        <f t="shared" si="857"/>
        <v>0.40659791370317688</v>
      </c>
      <c r="K8359" s="212">
        <f t="shared" si="858"/>
        <v>0.45</v>
      </c>
      <c r="L8359" s="214">
        <f t="shared" si="859"/>
        <v>18865.330000000002</v>
      </c>
      <c r="M8359" s="213">
        <f t="shared" si="860"/>
        <v>27440.48</v>
      </c>
      <c r="N8359" s="213">
        <f t="shared" si="861"/>
        <v>30870.539999999997</v>
      </c>
      <c r="O8359" s="242">
        <f t="shared" si="862"/>
        <v>0.5152999999999156</v>
      </c>
      <c r="P8359" s="242"/>
      <c r="Q8359" s="179"/>
      <c r="R8359" s="179"/>
      <c r="S8359" s="179"/>
      <c r="T8359" s="179"/>
      <c r="U8359" s="179"/>
      <c r="V8359" s="179"/>
      <c r="W8359" s="179"/>
      <c r="X8359" s="179"/>
      <c r="Y8359" s="179"/>
      <c r="Z8359" s="179"/>
      <c r="AA8359" s="222"/>
      <c r="AB8359" s="222"/>
      <c r="AC8359" s="222"/>
      <c r="AD8359" s="179"/>
      <c r="AE8359" s="179"/>
      <c r="AF8359" s="179"/>
      <c r="AG8359" s="179"/>
      <c r="AH8359" s="179"/>
      <c r="AI8359" s="179"/>
      <c r="AJ8359" s="179"/>
    </row>
    <row r="8360" spans="2:36" x14ac:dyDescent="0.3">
      <c r="B8360" s="224">
        <v>843700</v>
      </c>
      <c r="C8360" s="209">
        <v>361357</v>
      </c>
      <c r="D8360" s="206">
        <f t="shared" si="863"/>
        <v>0.42830034372407255</v>
      </c>
      <c r="E8360" s="208">
        <f t="shared" si="864"/>
        <v>0.45</v>
      </c>
      <c r="F8360" s="207">
        <v>19874.63</v>
      </c>
      <c r="G8360" s="207">
        <v>28908.560000000001</v>
      </c>
      <c r="H8360" s="207">
        <v>32522.13</v>
      </c>
      <c r="I8360" s="214">
        <f t="shared" si="856"/>
        <v>343051</v>
      </c>
      <c r="J8360" s="211">
        <f t="shared" si="857"/>
        <v>0.40660305795899016</v>
      </c>
      <c r="K8360" s="212">
        <f t="shared" si="858"/>
        <v>0.45</v>
      </c>
      <c r="L8360" s="214">
        <f t="shared" si="859"/>
        <v>18867.805</v>
      </c>
      <c r="M8360" s="213">
        <f t="shared" si="860"/>
        <v>27444.080000000002</v>
      </c>
      <c r="N8360" s="213">
        <f t="shared" si="861"/>
        <v>30874.59</v>
      </c>
      <c r="O8360" s="242">
        <f t="shared" si="862"/>
        <v>0.51520000000007715</v>
      </c>
      <c r="P8360" s="242"/>
      <c r="Q8360" s="179"/>
      <c r="R8360" s="179"/>
      <c r="S8360" s="179"/>
      <c r="T8360" s="179"/>
      <c r="U8360" s="179"/>
      <c r="V8360" s="179"/>
      <c r="W8360" s="179"/>
      <c r="X8360" s="179"/>
      <c r="Y8360" s="179"/>
      <c r="Z8360" s="179"/>
      <c r="AA8360" s="222"/>
      <c r="AB8360" s="222"/>
      <c r="AC8360" s="222"/>
      <c r="AD8360" s="179"/>
      <c r="AE8360" s="179"/>
      <c r="AF8360" s="179"/>
      <c r="AG8360" s="179"/>
      <c r="AH8360" s="179"/>
      <c r="AI8360" s="179"/>
      <c r="AJ8360" s="179"/>
    </row>
    <row r="8361" spans="2:36" x14ac:dyDescent="0.3">
      <c r="B8361" s="224">
        <v>843800</v>
      </c>
      <c r="C8361" s="209">
        <v>361402</v>
      </c>
      <c r="D8361" s="206">
        <f t="shared" si="863"/>
        <v>0.42830291538279214</v>
      </c>
      <c r="E8361" s="208">
        <f t="shared" si="864"/>
        <v>0.45</v>
      </c>
      <c r="F8361" s="207">
        <v>19877.11</v>
      </c>
      <c r="G8361" s="207">
        <v>28912.16</v>
      </c>
      <c r="H8361" s="207">
        <v>32526.18</v>
      </c>
      <c r="I8361" s="214">
        <f t="shared" ref="I8361:I8424" si="865">I8360+45</f>
        <v>343096</v>
      </c>
      <c r="J8361" s="211">
        <f t="shared" si="857"/>
        <v>0.40660820099549655</v>
      </c>
      <c r="K8361" s="212">
        <f t="shared" si="858"/>
        <v>0.45</v>
      </c>
      <c r="L8361" s="214">
        <f t="shared" si="859"/>
        <v>18870.28</v>
      </c>
      <c r="M8361" s="213">
        <f t="shared" si="860"/>
        <v>27447.68</v>
      </c>
      <c r="N8361" s="213">
        <f t="shared" si="861"/>
        <v>30878.639999999999</v>
      </c>
      <c r="O8361" s="242">
        <f t="shared" si="862"/>
        <v>0.51529999999977005</v>
      </c>
      <c r="P8361" s="242"/>
      <c r="Q8361" s="179"/>
      <c r="R8361" s="179"/>
      <c r="S8361" s="179"/>
      <c r="T8361" s="179"/>
      <c r="U8361" s="179"/>
      <c r="V8361" s="179"/>
      <c r="W8361" s="179"/>
      <c r="X8361" s="179"/>
      <c r="Y8361" s="179"/>
      <c r="Z8361" s="179"/>
      <c r="AA8361" s="222"/>
      <c r="AB8361" s="222"/>
      <c r="AC8361" s="222"/>
      <c r="AD8361" s="179"/>
      <c r="AE8361" s="179"/>
      <c r="AF8361" s="179"/>
      <c r="AG8361" s="179"/>
      <c r="AH8361" s="179"/>
      <c r="AI8361" s="179"/>
      <c r="AJ8361" s="179"/>
    </row>
    <row r="8362" spans="2:36" x14ac:dyDescent="0.3">
      <c r="B8362" s="224">
        <v>843900</v>
      </c>
      <c r="C8362" s="209">
        <v>361447</v>
      </c>
      <c r="D8362" s="206">
        <f t="shared" si="863"/>
        <v>0.42830548643204169</v>
      </c>
      <c r="E8362" s="208">
        <f t="shared" si="864"/>
        <v>0.45</v>
      </c>
      <c r="F8362" s="207">
        <v>19879.580000000002</v>
      </c>
      <c r="G8362" s="207">
        <v>28915.759999999998</v>
      </c>
      <c r="H8362" s="207">
        <v>32530.23</v>
      </c>
      <c r="I8362" s="214">
        <f t="shared" si="865"/>
        <v>343141</v>
      </c>
      <c r="J8362" s="211">
        <f t="shared" si="857"/>
        <v>0.4066133428131295</v>
      </c>
      <c r="K8362" s="212">
        <f t="shared" si="858"/>
        <v>0.45</v>
      </c>
      <c r="L8362" s="214">
        <f t="shared" si="859"/>
        <v>18872.755000000001</v>
      </c>
      <c r="M8362" s="213">
        <f t="shared" si="860"/>
        <v>27451.279999999999</v>
      </c>
      <c r="N8362" s="213">
        <f t="shared" si="861"/>
        <v>30882.69</v>
      </c>
      <c r="O8362" s="242">
        <f t="shared" si="862"/>
        <v>0.51519999999996802</v>
      </c>
      <c r="P8362" s="242"/>
      <c r="Q8362" s="179"/>
      <c r="R8362" s="179"/>
      <c r="S8362" s="179"/>
      <c r="T8362" s="179"/>
      <c r="U8362" s="179"/>
      <c r="V8362" s="179"/>
      <c r="W8362" s="179"/>
      <c r="X8362" s="179"/>
      <c r="Y8362" s="179"/>
      <c r="Z8362" s="179"/>
      <c r="AA8362" s="222"/>
      <c r="AB8362" s="222"/>
      <c r="AC8362" s="222"/>
      <c r="AD8362" s="179"/>
      <c r="AE8362" s="179"/>
      <c r="AF8362" s="179"/>
      <c r="AG8362" s="179"/>
      <c r="AH8362" s="179"/>
      <c r="AI8362" s="179"/>
      <c r="AJ8362" s="179"/>
    </row>
    <row r="8363" spans="2:36" x14ac:dyDescent="0.3">
      <c r="B8363" s="224">
        <v>844000</v>
      </c>
      <c r="C8363" s="209">
        <v>361492</v>
      </c>
      <c r="D8363" s="206">
        <f t="shared" si="863"/>
        <v>0.42830805687203793</v>
      </c>
      <c r="E8363" s="208">
        <f t="shared" si="864"/>
        <v>0.45</v>
      </c>
      <c r="F8363" s="207">
        <v>19882.060000000001</v>
      </c>
      <c r="G8363" s="207">
        <v>28919.360000000001</v>
      </c>
      <c r="H8363" s="207">
        <v>32534.28</v>
      </c>
      <c r="I8363" s="214">
        <f t="shared" si="865"/>
        <v>343186</v>
      </c>
      <c r="J8363" s="211">
        <f t="shared" si="857"/>
        <v>0.40661848341232226</v>
      </c>
      <c r="K8363" s="212">
        <f t="shared" si="858"/>
        <v>0.45</v>
      </c>
      <c r="L8363" s="214">
        <f t="shared" si="859"/>
        <v>18875.23</v>
      </c>
      <c r="M8363" s="213">
        <f t="shared" si="860"/>
        <v>27454.880000000001</v>
      </c>
      <c r="N8363" s="213">
        <f t="shared" si="861"/>
        <v>30886.739999999998</v>
      </c>
      <c r="O8363" s="242">
        <f t="shared" si="862"/>
        <v>0.51529999999966092</v>
      </c>
      <c r="P8363" s="242"/>
      <c r="Q8363" s="179"/>
      <c r="R8363" s="179"/>
      <c r="S8363" s="179"/>
      <c r="T8363" s="179"/>
      <c r="U8363" s="179"/>
      <c r="V8363" s="179"/>
      <c r="W8363" s="179"/>
      <c r="X8363" s="179"/>
      <c r="Y8363" s="179"/>
      <c r="Z8363" s="179"/>
      <c r="AA8363" s="222"/>
      <c r="AB8363" s="222"/>
      <c r="AC8363" s="222"/>
      <c r="AD8363" s="179"/>
      <c r="AE8363" s="179"/>
      <c r="AF8363" s="179"/>
      <c r="AG8363" s="179"/>
      <c r="AH8363" s="179"/>
      <c r="AI8363" s="179"/>
      <c r="AJ8363" s="179"/>
    </row>
    <row r="8364" spans="2:36" x14ac:dyDescent="0.3">
      <c r="B8364" s="224">
        <v>844100</v>
      </c>
      <c r="C8364" s="209">
        <v>361537</v>
      </c>
      <c r="D8364" s="206">
        <f t="shared" si="863"/>
        <v>0.4283106267029973</v>
      </c>
      <c r="E8364" s="208">
        <f t="shared" si="864"/>
        <v>0.45</v>
      </c>
      <c r="F8364" s="207">
        <v>19884.53</v>
      </c>
      <c r="G8364" s="207">
        <v>28922.959999999999</v>
      </c>
      <c r="H8364" s="207">
        <v>32538.33</v>
      </c>
      <c r="I8364" s="214">
        <f t="shared" si="865"/>
        <v>343231</v>
      </c>
      <c r="J8364" s="211">
        <f t="shared" si="857"/>
        <v>0.40662362279350789</v>
      </c>
      <c r="K8364" s="212">
        <f t="shared" si="858"/>
        <v>0.45</v>
      </c>
      <c r="L8364" s="214">
        <f t="shared" si="859"/>
        <v>18877.705000000002</v>
      </c>
      <c r="M8364" s="213">
        <f t="shared" si="860"/>
        <v>27458.48</v>
      </c>
      <c r="N8364" s="213">
        <f t="shared" si="861"/>
        <v>30890.789999999997</v>
      </c>
      <c r="O8364" s="242">
        <f t="shared" si="862"/>
        <v>0.51520000000044097</v>
      </c>
      <c r="P8364" s="242"/>
      <c r="Q8364" s="179"/>
      <c r="R8364" s="179"/>
      <c r="S8364" s="179"/>
      <c r="T8364" s="179"/>
      <c r="U8364" s="179"/>
      <c r="V8364" s="179"/>
      <c r="W8364" s="179"/>
      <c r="X8364" s="179"/>
      <c r="Y8364" s="179"/>
      <c r="Z8364" s="179"/>
      <c r="AA8364" s="222"/>
      <c r="AB8364" s="222"/>
      <c r="AC8364" s="222"/>
      <c r="AD8364" s="179"/>
      <c r="AE8364" s="179"/>
      <c r="AF8364" s="179"/>
      <c r="AG8364" s="179"/>
      <c r="AH8364" s="179"/>
      <c r="AI8364" s="179"/>
      <c r="AJ8364" s="179"/>
    </row>
    <row r="8365" spans="2:36" x14ac:dyDescent="0.3">
      <c r="B8365" s="224">
        <v>844200</v>
      </c>
      <c r="C8365" s="209">
        <v>361582</v>
      </c>
      <c r="D8365" s="206">
        <f t="shared" si="863"/>
        <v>0.42831319592513623</v>
      </c>
      <c r="E8365" s="208">
        <f t="shared" si="864"/>
        <v>0.45</v>
      </c>
      <c r="F8365" s="207">
        <v>19887.009999999998</v>
      </c>
      <c r="G8365" s="207">
        <v>28926.560000000001</v>
      </c>
      <c r="H8365" s="207">
        <v>32542.38</v>
      </c>
      <c r="I8365" s="214">
        <f t="shared" si="865"/>
        <v>343276</v>
      </c>
      <c r="J8365" s="211">
        <f t="shared" si="857"/>
        <v>0.40662876095711914</v>
      </c>
      <c r="K8365" s="212">
        <f t="shared" si="858"/>
        <v>0.45</v>
      </c>
      <c r="L8365" s="214">
        <f t="shared" si="859"/>
        <v>18880.18</v>
      </c>
      <c r="M8365" s="213">
        <f t="shared" si="860"/>
        <v>27462.080000000002</v>
      </c>
      <c r="N8365" s="213">
        <f t="shared" si="861"/>
        <v>30894.84</v>
      </c>
      <c r="O8365" s="242">
        <f t="shared" si="862"/>
        <v>0.51530000000013387</v>
      </c>
      <c r="P8365" s="242"/>
      <c r="Q8365" s="179"/>
      <c r="R8365" s="179"/>
      <c r="S8365" s="179"/>
      <c r="T8365" s="179"/>
      <c r="U8365" s="179"/>
      <c r="V8365" s="179"/>
      <c r="W8365" s="179"/>
      <c r="X8365" s="179"/>
      <c r="Y8365" s="179"/>
      <c r="Z8365" s="179"/>
      <c r="AA8365" s="222"/>
      <c r="AB8365" s="222"/>
      <c r="AC8365" s="222"/>
      <c r="AD8365" s="179"/>
      <c r="AE8365" s="179"/>
      <c r="AF8365" s="179"/>
      <c r="AG8365" s="179"/>
      <c r="AH8365" s="179"/>
      <c r="AI8365" s="179"/>
      <c r="AJ8365" s="179"/>
    </row>
    <row r="8366" spans="2:36" x14ac:dyDescent="0.3">
      <c r="B8366" s="224">
        <v>844300</v>
      </c>
      <c r="C8366" s="209">
        <v>361627</v>
      </c>
      <c r="D8366" s="206">
        <f t="shared" si="863"/>
        <v>0.4283157645386711</v>
      </c>
      <c r="E8366" s="208">
        <f t="shared" si="864"/>
        <v>0.45</v>
      </c>
      <c r="F8366" s="207">
        <v>19889.48</v>
      </c>
      <c r="G8366" s="207">
        <v>28930.16</v>
      </c>
      <c r="H8366" s="207">
        <v>32546.43</v>
      </c>
      <c r="I8366" s="214">
        <f t="shared" si="865"/>
        <v>343321</v>
      </c>
      <c r="J8366" s="211">
        <f t="shared" si="857"/>
        <v>0.40663389790358878</v>
      </c>
      <c r="K8366" s="212">
        <f t="shared" si="858"/>
        <v>0.45</v>
      </c>
      <c r="L8366" s="214">
        <f t="shared" si="859"/>
        <v>18882.654999999999</v>
      </c>
      <c r="M8366" s="213">
        <f t="shared" si="860"/>
        <v>27465.68</v>
      </c>
      <c r="N8366" s="213">
        <f t="shared" si="861"/>
        <v>30898.89</v>
      </c>
      <c r="O8366" s="242">
        <f t="shared" si="862"/>
        <v>0.51519999999974975</v>
      </c>
      <c r="P8366" s="242"/>
      <c r="Q8366" s="179"/>
      <c r="R8366" s="179"/>
      <c r="S8366" s="179"/>
      <c r="T8366" s="179"/>
      <c r="U8366" s="179"/>
      <c r="V8366" s="179"/>
      <c r="W8366" s="179"/>
      <c r="X8366" s="179"/>
      <c r="Y8366" s="179"/>
      <c r="Z8366" s="179"/>
      <c r="AA8366" s="222"/>
      <c r="AB8366" s="222"/>
      <c r="AC8366" s="222"/>
      <c r="AD8366" s="179"/>
      <c r="AE8366" s="179"/>
      <c r="AF8366" s="179"/>
      <c r="AG8366" s="179"/>
      <c r="AH8366" s="179"/>
      <c r="AI8366" s="179"/>
      <c r="AJ8366" s="179"/>
    </row>
    <row r="8367" spans="2:36" x14ac:dyDescent="0.3">
      <c r="B8367" s="224">
        <v>844400</v>
      </c>
      <c r="C8367" s="209">
        <v>361672</v>
      </c>
      <c r="D8367" s="206">
        <f t="shared" si="863"/>
        <v>0.42831833254381807</v>
      </c>
      <c r="E8367" s="208">
        <f t="shared" si="864"/>
        <v>0.45</v>
      </c>
      <c r="F8367" s="207">
        <v>19891.96</v>
      </c>
      <c r="G8367" s="207">
        <v>28933.759999999998</v>
      </c>
      <c r="H8367" s="207">
        <v>32550.48</v>
      </c>
      <c r="I8367" s="214">
        <f t="shared" si="865"/>
        <v>343366</v>
      </c>
      <c r="J8367" s="211">
        <f t="shared" si="857"/>
        <v>0.40663903363334913</v>
      </c>
      <c r="K8367" s="212">
        <f t="shared" si="858"/>
        <v>0.45</v>
      </c>
      <c r="L8367" s="214">
        <f t="shared" si="859"/>
        <v>18885.13</v>
      </c>
      <c r="M8367" s="213">
        <f t="shared" si="860"/>
        <v>27469.279999999999</v>
      </c>
      <c r="N8367" s="213">
        <f t="shared" si="861"/>
        <v>30902.94</v>
      </c>
      <c r="O8367" s="242">
        <f t="shared" si="862"/>
        <v>0.51530000000002474</v>
      </c>
      <c r="P8367" s="242"/>
      <c r="Q8367" s="179"/>
      <c r="R8367" s="179"/>
      <c r="S8367" s="179"/>
      <c r="T8367" s="179"/>
      <c r="U8367" s="179"/>
      <c r="V8367" s="179"/>
      <c r="W8367" s="179"/>
      <c r="X8367" s="179"/>
      <c r="Y8367" s="179"/>
      <c r="Z8367" s="179"/>
      <c r="AA8367" s="222"/>
      <c r="AB8367" s="222"/>
      <c r="AC8367" s="222"/>
      <c r="AD8367" s="179"/>
      <c r="AE8367" s="179"/>
      <c r="AF8367" s="179"/>
      <c r="AG8367" s="179"/>
      <c r="AH8367" s="179"/>
      <c r="AI8367" s="179"/>
      <c r="AJ8367" s="179"/>
    </row>
    <row r="8368" spans="2:36" x14ac:dyDescent="0.3">
      <c r="B8368" s="224">
        <v>844500</v>
      </c>
      <c r="C8368" s="209">
        <v>361717</v>
      </c>
      <c r="D8368" s="206">
        <f t="shared" si="863"/>
        <v>0.42832089994079336</v>
      </c>
      <c r="E8368" s="208">
        <f t="shared" si="864"/>
        <v>0.45</v>
      </c>
      <c r="F8368" s="207">
        <v>19894.43</v>
      </c>
      <c r="G8368" s="207">
        <v>28937.360000000001</v>
      </c>
      <c r="H8368" s="207">
        <v>32554.53</v>
      </c>
      <c r="I8368" s="214">
        <f t="shared" si="865"/>
        <v>343411</v>
      </c>
      <c r="J8368" s="211">
        <f t="shared" si="857"/>
        <v>0.40664416814683246</v>
      </c>
      <c r="K8368" s="212">
        <f t="shared" si="858"/>
        <v>0.45</v>
      </c>
      <c r="L8368" s="214">
        <f t="shared" si="859"/>
        <v>18887.605</v>
      </c>
      <c r="M8368" s="213">
        <f t="shared" si="860"/>
        <v>27472.880000000001</v>
      </c>
      <c r="N8368" s="213">
        <f t="shared" si="861"/>
        <v>30906.989999999998</v>
      </c>
      <c r="O8368" s="242">
        <f t="shared" si="862"/>
        <v>0.51519999999964061</v>
      </c>
      <c r="P8368" s="242"/>
      <c r="Q8368" s="179"/>
      <c r="R8368" s="179"/>
      <c r="S8368" s="179"/>
      <c r="T8368" s="179"/>
      <c r="U8368" s="179"/>
      <c r="V8368" s="179"/>
      <c r="W8368" s="179"/>
      <c r="X8368" s="179"/>
      <c r="Y8368" s="179"/>
      <c r="Z8368" s="179"/>
      <c r="AA8368" s="222"/>
      <c r="AB8368" s="222"/>
      <c r="AC8368" s="222"/>
      <c r="AD8368" s="179"/>
      <c r="AE8368" s="179"/>
      <c r="AF8368" s="179"/>
      <c r="AG8368" s="179"/>
      <c r="AH8368" s="179"/>
      <c r="AI8368" s="179"/>
      <c r="AJ8368" s="179"/>
    </row>
    <row r="8369" spans="2:36" x14ac:dyDescent="0.3">
      <c r="B8369" s="224">
        <v>844600</v>
      </c>
      <c r="C8369" s="209">
        <v>361762</v>
      </c>
      <c r="D8369" s="206">
        <f t="shared" si="863"/>
        <v>0.42832346672981292</v>
      </c>
      <c r="E8369" s="208">
        <f t="shared" si="864"/>
        <v>0.45</v>
      </c>
      <c r="F8369" s="207">
        <v>19896.91</v>
      </c>
      <c r="G8369" s="207">
        <v>28940.959999999999</v>
      </c>
      <c r="H8369" s="207">
        <v>32558.58</v>
      </c>
      <c r="I8369" s="214">
        <f t="shared" si="865"/>
        <v>343456</v>
      </c>
      <c r="J8369" s="211">
        <f t="shared" si="857"/>
        <v>0.40664930144447076</v>
      </c>
      <c r="K8369" s="212">
        <f t="shared" si="858"/>
        <v>0.45</v>
      </c>
      <c r="L8369" s="214">
        <f t="shared" si="859"/>
        <v>18890.080000000002</v>
      </c>
      <c r="M8369" s="213">
        <f t="shared" si="860"/>
        <v>27476.48</v>
      </c>
      <c r="N8369" s="213">
        <f t="shared" si="861"/>
        <v>30911.039999999997</v>
      </c>
      <c r="O8369" s="242">
        <f t="shared" si="862"/>
        <v>0.5152999999999156</v>
      </c>
      <c r="P8369" s="242"/>
      <c r="Q8369" s="179"/>
      <c r="R8369" s="179"/>
      <c r="S8369" s="179"/>
      <c r="T8369" s="179"/>
      <c r="U8369" s="179"/>
      <c r="V8369" s="179"/>
      <c r="W8369" s="179"/>
      <c r="X8369" s="179"/>
      <c r="Y8369" s="179"/>
      <c r="Z8369" s="179"/>
      <c r="AA8369" s="222"/>
      <c r="AB8369" s="222"/>
      <c r="AC8369" s="222"/>
      <c r="AD8369" s="179"/>
      <c r="AE8369" s="179"/>
      <c r="AF8369" s="179"/>
      <c r="AG8369" s="179"/>
      <c r="AH8369" s="179"/>
      <c r="AI8369" s="179"/>
      <c r="AJ8369" s="179"/>
    </row>
    <row r="8370" spans="2:36" x14ac:dyDescent="0.3">
      <c r="B8370" s="224">
        <v>844700</v>
      </c>
      <c r="C8370" s="209">
        <v>361807</v>
      </c>
      <c r="D8370" s="206">
        <f t="shared" si="863"/>
        <v>0.42832603291109267</v>
      </c>
      <c r="E8370" s="208">
        <f t="shared" si="864"/>
        <v>0.45</v>
      </c>
      <c r="F8370" s="207">
        <v>19899.38</v>
      </c>
      <c r="G8370" s="207">
        <v>28944.560000000001</v>
      </c>
      <c r="H8370" s="207">
        <v>32562.63</v>
      </c>
      <c r="I8370" s="214">
        <f t="shared" si="865"/>
        <v>343501</v>
      </c>
      <c r="J8370" s="211">
        <f t="shared" si="857"/>
        <v>0.40665443352669589</v>
      </c>
      <c r="K8370" s="212">
        <f t="shared" si="858"/>
        <v>0.45</v>
      </c>
      <c r="L8370" s="214">
        <f t="shared" si="859"/>
        <v>18892.555</v>
      </c>
      <c r="M8370" s="213">
        <f t="shared" si="860"/>
        <v>27480.080000000002</v>
      </c>
      <c r="N8370" s="213">
        <f t="shared" si="861"/>
        <v>30915.09</v>
      </c>
      <c r="O8370" s="242">
        <f t="shared" si="862"/>
        <v>0.51520000000007715</v>
      </c>
      <c r="P8370" s="242"/>
      <c r="Q8370" s="179"/>
      <c r="R8370" s="179"/>
      <c r="S8370" s="179"/>
      <c r="T8370" s="179"/>
      <c r="U8370" s="179"/>
      <c r="V8370" s="179"/>
      <c r="W8370" s="179"/>
      <c r="X8370" s="179"/>
      <c r="Y8370" s="179"/>
      <c r="Z8370" s="179"/>
      <c r="AA8370" s="222"/>
      <c r="AB8370" s="222"/>
      <c r="AC8370" s="222"/>
      <c r="AD8370" s="179"/>
      <c r="AE8370" s="179"/>
      <c r="AF8370" s="179"/>
      <c r="AG8370" s="179"/>
      <c r="AH8370" s="179"/>
      <c r="AI8370" s="179"/>
      <c r="AJ8370" s="179"/>
    </row>
    <row r="8371" spans="2:36" x14ac:dyDescent="0.3">
      <c r="B8371" s="224">
        <v>844800</v>
      </c>
      <c r="C8371" s="209">
        <v>361852</v>
      </c>
      <c r="D8371" s="206">
        <f t="shared" si="863"/>
        <v>0.4283285984848485</v>
      </c>
      <c r="E8371" s="208">
        <f t="shared" si="864"/>
        <v>0.45</v>
      </c>
      <c r="F8371" s="207">
        <v>19901.86</v>
      </c>
      <c r="G8371" s="207">
        <v>28948.16</v>
      </c>
      <c r="H8371" s="207">
        <v>32566.68</v>
      </c>
      <c r="I8371" s="214">
        <f t="shared" si="865"/>
        <v>343546</v>
      </c>
      <c r="J8371" s="211">
        <f t="shared" si="857"/>
        <v>0.40665956439393941</v>
      </c>
      <c r="K8371" s="212">
        <f t="shared" si="858"/>
        <v>0.45</v>
      </c>
      <c r="L8371" s="214">
        <f t="shared" si="859"/>
        <v>18895.03</v>
      </c>
      <c r="M8371" s="213">
        <f t="shared" si="860"/>
        <v>27483.68</v>
      </c>
      <c r="N8371" s="213">
        <f t="shared" si="861"/>
        <v>30919.14</v>
      </c>
      <c r="O8371" s="242">
        <f t="shared" si="862"/>
        <v>0.51529999999977005</v>
      </c>
      <c r="P8371" s="242"/>
      <c r="Q8371" s="179"/>
      <c r="R8371" s="179"/>
      <c r="S8371" s="179"/>
      <c r="T8371" s="179"/>
      <c r="U8371" s="179"/>
      <c r="V8371" s="179"/>
      <c r="W8371" s="179"/>
      <c r="X8371" s="179"/>
      <c r="Y8371" s="179"/>
      <c r="Z8371" s="179"/>
      <c r="AA8371" s="222"/>
      <c r="AB8371" s="222"/>
      <c r="AC8371" s="222"/>
      <c r="AD8371" s="179"/>
      <c r="AE8371" s="179"/>
      <c r="AF8371" s="179"/>
      <c r="AG8371" s="179"/>
      <c r="AH8371" s="179"/>
      <c r="AI8371" s="179"/>
      <c r="AJ8371" s="179"/>
    </row>
    <row r="8372" spans="2:36" x14ac:dyDescent="0.3">
      <c r="B8372" s="224">
        <v>844900</v>
      </c>
      <c r="C8372" s="209">
        <v>361897</v>
      </c>
      <c r="D8372" s="206">
        <f t="shared" si="863"/>
        <v>0.42833116345129602</v>
      </c>
      <c r="E8372" s="208">
        <f t="shared" si="864"/>
        <v>0.45</v>
      </c>
      <c r="F8372" s="207">
        <v>19904.330000000002</v>
      </c>
      <c r="G8372" s="207">
        <v>28951.759999999998</v>
      </c>
      <c r="H8372" s="207">
        <v>32570.73</v>
      </c>
      <c r="I8372" s="214">
        <f t="shared" si="865"/>
        <v>343591</v>
      </c>
      <c r="J8372" s="211">
        <f t="shared" si="857"/>
        <v>0.40666469404663275</v>
      </c>
      <c r="K8372" s="212">
        <f t="shared" si="858"/>
        <v>0.45</v>
      </c>
      <c r="L8372" s="214">
        <f t="shared" si="859"/>
        <v>18897.505000000001</v>
      </c>
      <c r="M8372" s="213">
        <f t="shared" si="860"/>
        <v>27487.279999999999</v>
      </c>
      <c r="N8372" s="213">
        <f t="shared" si="861"/>
        <v>30923.19</v>
      </c>
      <c r="O8372" s="242">
        <f t="shared" si="862"/>
        <v>0.51519999999996802</v>
      </c>
      <c r="P8372" s="242"/>
      <c r="Q8372" s="179"/>
      <c r="R8372" s="179"/>
      <c r="S8372" s="179"/>
      <c r="T8372" s="179"/>
      <c r="U8372" s="179"/>
      <c r="V8372" s="179"/>
      <c r="W8372" s="179"/>
      <c r="X8372" s="179"/>
      <c r="Y8372" s="179"/>
      <c r="Z8372" s="179"/>
      <c r="AA8372" s="222"/>
      <c r="AB8372" s="222"/>
      <c r="AC8372" s="222"/>
      <c r="AD8372" s="179"/>
      <c r="AE8372" s="179"/>
      <c r="AF8372" s="179"/>
      <c r="AG8372" s="179"/>
      <c r="AH8372" s="179"/>
      <c r="AI8372" s="179"/>
      <c r="AJ8372" s="179"/>
    </row>
    <row r="8373" spans="2:36" x14ac:dyDescent="0.3">
      <c r="B8373" s="224">
        <v>845000</v>
      </c>
      <c r="C8373" s="209">
        <v>361942</v>
      </c>
      <c r="D8373" s="206">
        <f t="shared" si="863"/>
        <v>0.42833372781065088</v>
      </c>
      <c r="E8373" s="208">
        <f t="shared" si="864"/>
        <v>0.45</v>
      </c>
      <c r="F8373" s="207">
        <v>19906.810000000001</v>
      </c>
      <c r="G8373" s="207">
        <v>28955.360000000001</v>
      </c>
      <c r="H8373" s="207">
        <v>32574.78</v>
      </c>
      <c r="I8373" s="214">
        <f t="shared" si="865"/>
        <v>343636</v>
      </c>
      <c r="J8373" s="211">
        <f t="shared" si="857"/>
        <v>0.40666982248520711</v>
      </c>
      <c r="K8373" s="212">
        <f t="shared" si="858"/>
        <v>0.45</v>
      </c>
      <c r="L8373" s="214">
        <f t="shared" si="859"/>
        <v>18899.98</v>
      </c>
      <c r="M8373" s="213">
        <f t="shared" si="860"/>
        <v>27490.880000000001</v>
      </c>
      <c r="N8373" s="213">
        <f t="shared" si="861"/>
        <v>30927.239999999998</v>
      </c>
      <c r="O8373" s="242">
        <f t="shared" si="862"/>
        <v>0.51529999999966092</v>
      </c>
      <c r="P8373" s="242"/>
      <c r="Q8373" s="179"/>
      <c r="R8373" s="179"/>
      <c r="S8373" s="179"/>
      <c r="T8373" s="179"/>
      <c r="U8373" s="179"/>
      <c r="V8373" s="179"/>
      <c r="W8373" s="179"/>
      <c r="X8373" s="179"/>
      <c r="Y8373" s="179"/>
      <c r="Z8373" s="179"/>
      <c r="AA8373" s="222"/>
      <c r="AB8373" s="222"/>
      <c r="AC8373" s="222"/>
      <c r="AD8373" s="179"/>
      <c r="AE8373" s="179"/>
      <c r="AF8373" s="179"/>
      <c r="AG8373" s="179"/>
      <c r="AH8373" s="179"/>
      <c r="AI8373" s="179"/>
      <c r="AJ8373" s="179"/>
    </row>
    <row r="8374" spans="2:36" x14ac:dyDescent="0.3">
      <c r="B8374" s="224">
        <v>845100</v>
      </c>
      <c r="C8374" s="209">
        <v>361987</v>
      </c>
      <c r="D8374" s="206">
        <f t="shared" si="863"/>
        <v>0.42833629156312863</v>
      </c>
      <c r="E8374" s="208">
        <f t="shared" si="864"/>
        <v>0.45</v>
      </c>
      <c r="F8374" s="207">
        <v>19909.28</v>
      </c>
      <c r="G8374" s="207">
        <v>28958.959999999999</v>
      </c>
      <c r="H8374" s="207">
        <v>32578.83</v>
      </c>
      <c r="I8374" s="214">
        <f t="shared" si="865"/>
        <v>343681</v>
      </c>
      <c r="J8374" s="211">
        <f t="shared" si="857"/>
        <v>0.40667494971009349</v>
      </c>
      <c r="K8374" s="212">
        <f t="shared" si="858"/>
        <v>0.45</v>
      </c>
      <c r="L8374" s="214">
        <f t="shared" si="859"/>
        <v>18902.455000000002</v>
      </c>
      <c r="M8374" s="213">
        <f t="shared" si="860"/>
        <v>27494.48</v>
      </c>
      <c r="N8374" s="213">
        <f t="shared" si="861"/>
        <v>30931.289999999997</v>
      </c>
      <c r="O8374" s="242">
        <f t="shared" si="862"/>
        <v>0.51520000000044097</v>
      </c>
      <c r="P8374" s="242"/>
      <c r="Q8374" s="179"/>
      <c r="R8374" s="179"/>
      <c r="S8374" s="179"/>
      <c r="T8374" s="179"/>
      <c r="U8374" s="179"/>
      <c r="V8374" s="179"/>
      <c r="W8374" s="179"/>
      <c r="X8374" s="179"/>
      <c r="Y8374" s="179"/>
      <c r="Z8374" s="179"/>
      <c r="AA8374" s="222"/>
      <c r="AB8374" s="222"/>
      <c r="AC8374" s="222"/>
      <c r="AD8374" s="179"/>
      <c r="AE8374" s="179"/>
      <c r="AF8374" s="179"/>
      <c r="AG8374" s="179"/>
      <c r="AH8374" s="179"/>
      <c r="AI8374" s="179"/>
      <c r="AJ8374" s="179"/>
    </row>
    <row r="8375" spans="2:36" x14ac:dyDescent="0.3">
      <c r="B8375" s="224">
        <v>845200</v>
      </c>
      <c r="C8375" s="209">
        <v>362032</v>
      </c>
      <c r="D8375" s="206">
        <f t="shared" si="863"/>
        <v>0.42833885470894462</v>
      </c>
      <c r="E8375" s="208">
        <f t="shared" si="864"/>
        <v>0.45</v>
      </c>
      <c r="F8375" s="207">
        <v>19911.759999999998</v>
      </c>
      <c r="G8375" s="207">
        <v>28962.560000000001</v>
      </c>
      <c r="H8375" s="207">
        <v>32582.880000000001</v>
      </c>
      <c r="I8375" s="214">
        <f t="shared" si="865"/>
        <v>343726</v>
      </c>
      <c r="J8375" s="211">
        <f t="shared" si="857"/>
        <v>0.40668007572172266</v>
      </c>
      <c r="K8375" s="212">
        <f t="shared" si="858"/>
        <v>0.45</v>
      </c>
      <c r="L8375" s="214">
        <f t="shared" si="859"/>
        <v>18904.93</v>
      </c>
      <c r="M8375" s="213">
        <f t="shared" si="860"/>
        <v>27498.080000000002</v>
      </c>
      <c r="N8375" s="213">
        <f t="shared" si="861"/>
        <v>30935.34</v>
      </c>
      <c r="O8375" s="242">
        <f t="shared" si="862"/>
        <v>0.51530000000013387</v>
      </c>
      <c r="P8375" s="242"/>
      <c r="Q8375" s="179"/>
      <c r="R8375" s="179"/>
      <c r="S8375" s="179"/>
      <c r="T8375" s="179"/>
      <c r="U8375" s="179"/>
      <c r="V8375" s="179"/>
      <c r="W8375" s="179"/>
      <c r="X8375" s="179"/>
      <c r="Y8375" s="179"/>
      <c r="Z8375" s="179"/>
      <c r="AA8375" s="222"/>
      <c r="AB8375" s="222"/>
      <c r="AC8375" s="222"/>
      <c r="AD8375" s="179"/>
      <c r="AE8375" s="179"/>
      <c r="AF8375" s="179"/>
      <c r="AG8375" s="179"/>
      <c r="AH8375" s="179"/>
      <c r="AI8375" s="179"/>
      <c r="AJ8375" s="179"/>
    </row>
    <row r="8376" spans="2:36" x14ac:dyDescent="0.3">
      <c r="B8376" s="224">
        <v>845300</v>
      </c>
      <c r="C8376" s="209">
        <v>362077</v>
      </c>
      <c r="D8376" s="206">
        <f t="shared" si="863"/>
        <v>0.4283414172483142</v>
      </c>
      <c r="E8376" s="208">
        <f t="shared" si="864"/>
        <v>0.45</v>
      </c>
      <c r="F8376" s="207">
        <v>19914.23</v>
      </c>
      <c r="G8376" s="207">
        <v>28966.16</v>
      </c>
      <c r="H8376" s="207">
        <v>32586.93</v>
      </c>
      <c r="I8376" s="214">
        <f t="shared" si="865"/>
        <v>343771</v>
      </c>
      <c r="J8376" s="211">
        <f t="shared" si="857"/>
        <v>0.40668520052052526</v>
      </c>
      <c r="K8376" s="212">
        <f t="shared" si="858"/>
        <v>0.45</v>
      </c>
      <c r="L8376" s="214">
        <f t="shared" si="859"/>
        <v>18907.404999999999</v>
      </c>
      <c r="M8376" s="213">
        <f t="shared" si="860"/>
        <v>27501.68</v>
      </c>
      <c r="N8376" s="213">
        <f t="shared" si="861"/>
        <v>30939.39</v>
      </c>
      <c r="O8376" s="242">
        <f t="shared" si="862"/>
        <v>0.51519999999974975</v>
      </c>
      <c r="P8376" s="242"/>
      <c r="Q8376" s="179"/>
      <c r="R8376" s="179"/>
      <c r="S8376" s="179"/>
      <c r="T8376" s="179"/>
      <c r="U8376" s="179"/>
      <c r="V8376" s="179"/>
      <c r="W8376" s="179"/>
      <c r="X8376" s="179"/>
      <c r="Y8376" s="179"/>
      <c r="Z8376" s="179"/>
      <c r="AA8376" s="222"/>
      <c r="AB8376" s="222"/>
      <c r="AC8376" s="222"/>
      <c r="AD8376" s="179"/>
      <c r="AE8376" s="179"/>
      <c r="AF8376" s="179"/>
      <c r="AG8376" s="179"/>
      <c r="AH8376" s="179"/>
      <c r="AI8376" s="179"/>
      <c r="AJ8376" s="179"/>
    </row>
    <row r="8377" spans="2:36" x14ac:dyDescent="0.3">
      <c r="B8377" s="224">
        <v>845400</v>
      </c>
      <c r="C8377" s="209">
        <v>362122</v>
      </c>
      <c r="D8377" s="206">
        <f t="shared" si="863"/>
        <v>0.42834397918145256</v>
      </c>
      <c r="E8377" s="208">
        <f t="shared" si="864"/>
        <v>0.45</v>
      </c>
      <c r="F8377" s="207">
        <v>19916.71</v>
      </c>
      <c r="G8377" s="207">
        <v>28969.759999999998</v>
      </c>
      <c r="H8377" s="207">
        <v>32590.98</v>
      </c>
      <c r="I8377" s="214">
        <f t="shared" si="865"/>
        <v>343816</v>
      </c>
      <c r="J8377" s="211">
        <f t="shared" si="857"/>
        <v>0.40669032410693162</v>
      </c>
      <c r="K8377" s="212">
        <f t="shared" si="858"/>
        <v>0.45</v>
      </c>
      <c r="L8377" s="214">
        <f t="shared" si="859"/>
        <v>18909.88</v>
      </c>
      <c r="M8377" s="213">
        <f t="shared" si="860"/>
        <v>27505.279999999999</v>
      </c>
      <c r="N8377" s="213">
        <f t="shared" si="861"/>
        <v>30943.439999999999</v>
      </c>
      <c r="O8377" s="242">
        <f t="shared" si="862"/>
        <v>0.51530000000002474</v>
      </c>
      <c r="P8377" s="242"/>
      <c r="Q8377" s="179"/>
      <c r="R8377" s="179"/>
      <c r="S8377" s="179"/>
      <c r="T8377" s="179"/>
      <c r="U8377" s="179"/>
      <c r="V8377" s="179"/>
      <c r="W8377" s="179"/>
      <c r="X8377" s="179"/>
      <c r="Y8377" s="179"/>
      <c r="Z8377" s="179"/>
      <c r="AA8377" s="222"/>
      <c r="AB8377" s="222"/>
      <c r="AC8377" s="222"/>
      <c r="AD8377" s="179"/>
      <c r="AE8377" s="179"/>
      <c r="AF8377" s="179"/>
      <c r="AG8377" s="179"/>
      <c r="AH8377" s="179"/>
      <c r="AI8377" s="179"/>
      <c r="AJ8377" s="179"/>
    </row>
    <row r="8378" spans="2:36" x14ac:dyDescent="0.3">
      <c r="B8378" s="224">
        <v>845500</v>
      </c>
      <c r="C8378" s="209">
        <v>362167</v>
      </c>
      <c r="D8378" s="206">
        <f t="shared" si="863"/>
        <v>0.42834654050857479</v>
      </c>
      <c r="E8378" s="208">
        <f t="shared" si="864"/>
        <v>0.45</v>
      </c>
      <c r="F8378" s="207">
        <v>19919.18</v>
      </c>
      <c r="G8378" s="207">
        <v>28973.360000000001</v>
      </c>
      <c r="H8378" s="207">
        <v>32595.03</v>
      </c>
      <c r="I8378" s="214">
        <f t="shared" si="865"/>
        <v>343861</v>
      </c>
      <c r="J8378" s="211">
        <f t="shared" si="857"/>
        <v>0.40669544648137196</v>
      </c>
      <c r="K8378" s="212">
        <f t="shared" si="858"/>
        <v>0.45</v>
      </c>
      <c r="L8378" s="214">
        <f t="shared" si="859"/>
        <v>18912.355</v>
      </c>
      <c r="M8378" s="213">
        <f t="shared" si="860"/>
        <v>27508.880000000001</v>
      </c>
      <c r="N8378" s="213">
        <f t="shared" si="861"/>
        <v>30947.489999999998</v>
      </c>
      <c r="O8378" s="242">
        <f t="shared" si="862"/>
        <v>0.51519999999964061</v>
      </c>
      <c r="P8378" s="242"/>
      <c r="Q8378" s="179"/>
      <c r="R8378" s="179"/>
      <c r="S8378" s="179"/>
      <c r="T8378" s="179"/>
      <c r="U8378" s="179"/>
      <c r="V8378" s="179"/>
      <c r="W8378" s="179"/>
      <c r="X8378" s="179"/>
      <c r="Y8378" s="179"/>
      <c r="Z8378" s="179"/>
      <c r="AA8378" s="222"/>
      <c r="AB8378" s="222"/>
      <c r="AC8378" s="222"/>
      <c r="AD8378" s="179"/>
      <c r="AE8378" s="179"/>
      <c r="AF8378" s="179"/>
      <c r="AG8378" s="179"/>
      <c r="AH8378" s="179"/>
      <c r="AI8378" s="179"/>
      <c r="AJ8378" s="179"/>
    </row>
    <row r="8379" spans="2:36" x14ac:dyDescent="0.3">
      <c r="B8379" s="224">
        <v>845600</v>
      </c>
      <c r="C8379" s="209">
        <v>362212</v>
      </c>
      <c r="D8379" s="206">
        <f t="shared" si="863"/>
        <v>0.42834910122989595</v>
      </c>
      <c r="E8379" s="208">
        <f t="shared" si="864"/>
        <v>0.45</v>
      </c>
      <c r="F8379" s="207">
        <v>19921.66</v>
      </c>
      <c r="G8379" s="207">
        <v>28976.959999999999</v>
      </c>
      <c r="H8379" s="207">
        <v>32599.08</v>
      </c>
      <c r="I8379" s="214">
        <f t="shared" si="865"/>
        <v>343906</v>
      </c>
      <c r="J8379" s="211">
        <f t="shared" ref="J8379:J8442" si="866">I8379/$B8379</f>
        <v>0.40670056764427626</v>
      </c>
      <c r="K8379" s="212">
        <f t="shared" ref="K8379:K8442" si="867">(I8379-I8378)/($B8379-$B8378)</f>
        <v>0.45</v>
      </c>
      <c r="L8379" s="214">
        <f t="shared" si="859"/>
        <v>18914.830000000002</v>
      </c>
      <c r="M8379" s="213">
        <f t="shared" si="860"/>
        <v>27512.48</v>
      </c>
      <c r="N8379" s="213">
        <f t="shared" si="861"/>
        <v>30951.539999999997</v>
      </c>
      <c r="O8379" s="242">
        <f t="shared" si="862"/>
        <v>0.5152999999999156</v>
      </c>
      <c r="P8379" s="242"/>
      <c r="Q8379" s="179"/>
      <c r="R8379" s="179"/>
      <c r="S8379" s="179"/>
      <c r="T8379" s="179"/>
      <c r="U8379" s="179"/>
      <c r="V8379" s="179"/>
      <c r="W8379" s="179"/>
      <c r="X8379" s="179"/>
      <c r="Y8379" s="179"/>
      <c r="Z8379" s="179"/>
      <c r="AA8379" s="222"/>
      <c r="AB8379" s="222"/>
      <c r="AC8379" s="222"/>
      <c r="AD8379" s="179"/>
      <c r="AE8379" s="179"/>
      <c r="AF8379" s="179"/>
      <c r="AG8379" s="179"/>
      <c r="AH8379" s="179"/>
      <c r="AI8379" s="179"/>
      <c r="AJ8379" s="179"/>
    </row>
    <row r="8380" spans="2:36" x14ac:dyDescent="0.3">
      <c r="B8380" s="224">
        <v>845700</v>
      </c>
      <c r="C8380" s="209">
        <v>362257</v>
      </c>
      <c r="D8380" s="206">
        <f t="shared" si="863"/>
        <v>0.42835166134563085</v>
      </c>
      <c r="E8380" s="208">
        <f t="shared" si="864"/>
        <v>0.45</v>
      </c>
      <c r="F8380" s="207">
        <v>19924.13</v>
      </c>
      <c r="G8380" s="207">
        <v>28980.560000000001</v>
      </c>
      <c r="H8380" s="207">
        <v>32603.13</v>
      </c>
      <c r="I8380" s="214">
        <f t="shared" si="865"/>
        <v>343951</v>
      </c>
      <c r="J8380" s="211">
        <f t="shared" si="866"/>
        <v>0.40670568759607428</v>
      </c>
      <c r="K8380" s="212">
        <f t="shared" si="867"/>
        <v>0.45</v>
      </c>
      <c r="L8380" s="214">
        <f t="shared" si="859"/>
        <v>18917.305</v>
      </c>
      <c r="M8380" s="213">
        <f t="shared" si="860"/>
        <v>27516.080000000002</v>
      </c>
      <c r="N8380" s="213">
        <f t="shared" si="861"/>
        <v>30955.59</v>
      </c>
      <c r="O8380" s="242">
        <f t="shared" si="862"/>
        <v>0.51520000000007715</v>
      </c>
      <c r="P8380" s="242"/>
      <c r="Q8380" s="179"/>
      <c r="R8380" s="179"/>
      <c r="S8380" s="179"/>
      <c r="T8380" s="179"/>
      <c r="U8380" s="179"/>
      <c r="V8380" s="179"/>
      <c r="W8380" s="179"/>
      <c r="X8380" s="179"/>
      <c r="Y8380" s="179"/>
      <c r="Z8380" s="179"/>
      <c r="AA8380" s="222"/>
      <c r="AB8380" s="222"/>
      <c r="AC8380" s="222"/>
      <c r="AD8380" s="179"/>
      <c r="AE8380" s="179"/>
      <c r="AF8380" s="179"/>
      <c r="AG8380" s="179"/>
      <c r="AH8380" s="179"/>
      <c r="AI8380" s="179"/>
      <c r="AJ8380" s="179"/>
    </row>
    <row r="8381" spans="2:36" x14ac:dyDescent="0.3">
      <c r="B8381" s="224">
        <v>845800</v>
      </c>
      <c r="C8381" s="209">
        <v>362302</v>
      </c>
      <c r="D8381" s="206">
        <f t="shared" si="863"/>
        <v>0.42835422085599434</v>
      </c>
      <c r="E8381" s="208">
        <f t="shared" si="864"/>
        <v>0.45</v>
      </c>
      <c r="F8381" s="207">
        <v>19926.61</v>
      </c>
      <c r="G8381" s="207">
        <v>28984.16</v>
      </c>
      <c r="H8381" s="207">
        <v>32607.18</v>
      </c>
      <c r="I8381" s="214">
        <f t="shared" si="865"/>
        <v>343996</v>
      </c>
      <c r="J8381" s="211">
        <f t="shared" si="866"/>
        <v>0.40671080633719553</v>
      </c>
      <c r="K8381" s="212">
        <f t="shared" si="867"/>
        <v>0.45</v>
      </c>
      <c r="L8381" s="214">
        <f t="shared" si="859"/>
        <v>18919.78</v>
      </c>
      <c r="M8381" s="213">
        <f t="shared" si="860"/>
        <v>27519.68</v>
      </c>
      <c r="N8381" s="213">
        <f t="shared" si="861"/>
        <v>30959.64</v>
      </c>
      <c r="O8381" s="242">
        <f t="shared" si="862"/>
        <v>0.51529999999977005</v>
      </c>
      <c r="P8381" s="242"/>
      <c r="Q8381" s="179"/>
      <c r="R8381" s="179"/>
      <c r="S8381" s="179"/>
      <c r="T8381" s="179"/>
      <c r="U8381" s="179"/>
      <c r="V8381" s="179"/>
      <c r="W8381" s="179"/>
      <c r="X8381" s="179"/>
      <c r="Y8381" s="179"/>
      <c r="Z8381" s="179"/>
      <c r="AA8381" s="222"/>
      <c r="AB8381" s="222"/>
      <c r="AC8381" s="222"/>
      <c r="AD8381" s="179"/>
      <c r="AE8381" s="179"/>
      <c r="AF8381" s="179"/>
      <c r="AG8381" s="179"/>
      <c r="AH8381" s="179"/>
      <c r="AI8381" s="179"/>
      <c r="AJ8381" s="179"/>
    </row>
    <row r="8382" spans="2:36" x14ac:dyDescent="0.3">
      <c r="B8382" s="224">
        <v>845900</v>
      </c>
      <c r="C8382" s="209">
        <v>362347</v>
      </c>
      <c r="D8382" s="206">
        <f t="shared" si="863"/>
        <v>0.42835677976120107</v>
      </c>
      <c r="E8382" s="208">
        <f t="shared" si="864"/>
        <v>0.45</v>
      </c>
      <c r="F8382" s="207">
        <v>19929.080000000002</v>
      </c>
      <c r="G8382" s="207">
        <v>28987.759999999998</v>
      </c>
      <c r="H8382" s="207">
        <v>32611.23</v>
      </c>
      <c r="I8382" s="214">
        <f t="shared" si="865"/>
        <v>344041</v>
      </c>
      <c r="J8382" s="211">
        <f t="shared" si="866"/>
        <v>0.40671592386806948</v>
      </c>
      <c r="K8382" s="212">
        <f t="shared" si="867"/>
        <v>0.45</v>
      </c>
      <c r="L8382" s="214">
        <f t="shared" ref="L8382:L8445" si="868">I8382*5.5%</f>
        <v>18922.255000000001</v>
      </c>
      <c r="M8382" s="213">
        <f t="shared" ref="M8382:M8445" si="869">I8382*8%</f>
        <v>27523.279999999999</v>
      </c>
      <c r="N8382" s="213">
        <f t="shared" ref="N8382:N8445" si="870">I8382*9%</f>
        <v>30963.69</v>
      </c>
      <c r="O8382" s="242">
        <f t="shared" si="862"/>
        <v>0.51519999999996802</v>
      </c>
      <c r="P8382" s="242"/>
      <c r="Q8382" s="179"/>
      <c r="R8382" s="179"/>
      <c r="S8382" s="179"/>
      <c r="T8382" s="179"/>
      <c r="U8382" s="179"/>
      <c r="V8382" s="179"/>
      <c r="W8382" s="179"/>
      <c r="X8382" s="179"/>
      <c r="Y8382" s="179"/>
      <c r="Z8382" s="179"/>
      <c r="AA8382" s="222"/>
      <c r="AB8382" s="222"/>
      <c r="AC8382" s="222"/>
      <c r="AD8382" s="179"/>
      <c r="AE8382" s="179"/>
      <c r="AF8382" s="179"/>
      <c r="AG8382" s="179"/>
      <c r="AH8382" s="179"/>
      <c r="AI8382" s="179"/>
      <c r="AJ8382" s="179"/>
    </row>
    <row r="8383" spans="2:36" x14ac:dyDescent="0.3">
      <c r="B8383" s="224">
        <v>846000</v>
      </c>
      <c r="C8383" s="209">
        <v>362392</v>
      </c>
      <c r="D8383" s="206">
        <f t="shared" si="863"/>
        <v>0.4283593380614657</v>
      </c>
      <c r="E8383" s="208">
        <f t="shared" si="864"/>
        <v>0.45</v>
      </c>
      <c r="F8383" s="207">
        <v>19931.560000000001</v>
      </c>
      <c r="G8383" s="207">
        <v>28991.360000000001</v>
      </c>
      <c r="H8383" s="207">
        <v>32615.279999999999</v>
      </c>
      <c r="I8383" s="214">
        <f t="shared" si="865"/>
        <v>344086</v>
      </c>
      <c r="J8383" s="211">
        <f t="shared" si="866"/>
        <v>0.4067210401891253</v>
      </c>
      <c r="K8383" s="212">
        <f t="shared" si="867"/>
        <v>0.45</v>
      </c>
      <c r="L8383" s="214">
        <f t="shared" si="868"/>
        <v>18924.73</v>
      </c>
      <c r="M8383" s="213">
        <f t="shared" si="869"/>
        <v>27526.880000000001</v>
      </c>
      <c r="N8383" s="213">
        <f t="shared" si="870"/>
        <v>30967.739999999998</v>
      </c>
      <c r="O8383" s="242">
        <f t="shared" si="862"/>
        <v>0.51529999999966092</v>
      </c>
      <c r="P8383" s="242"/>
      <c r="Q8383" s="179"/>
      <c r="R8383" s="179"/>
      <c r="S8383" s="179"/>
      <c r="T8383" s="179"/>
      <c r="U8383" s="179"/>
      <c r="V8383" s="179"/>
      <c r="W8383" s="179"/>
      <c r="X8383" s="179"/>
      <c r="Y8383" s="179"/>
      <c r="Z8383" s="179"/>
      <c r="AA8383" s="222"/>
      <c r="AB8383" s="222"/>
      <c r="AC8383" s="222"/>
      <c r="AD8383" s="179"/>
      <c r="AE8383" s="179"/>
      <c r="AF8383" s="179"/>
      <c r="AG8383" s="179"/>
      <c r="AH8383" s="179"/>
      <c r="AI8383" s="179"/>
      <c r="AJ8383" s="179"/>
    </row>
    <row r="8384" spans="2:36" x14ac:dyDescent="0.3">
      <c r="B8384" s="224">
        <v>846100</v>
      </c>
      <c r="C8384" s="209">
        <v>362437</v>
      </c>
      <c r="D8384" s="206">
        <f t="shared" si="863"/>
        <v>0.42836189575700273</v>
      </c>
      <c r="E8384" s="208">
        <f t="shared" si="864"/>
        <v>0.45</v>
      </c>
      <c r="F8384" s="207">
        <v>19934.03</v>
      </c>
      <c r="G8384" s="207">
        <v>28994.959999999999</v>
      </c>
      <c r="H8384" s="207">
        <v>32619.33</v>
      </c>
      <c r="I8384" s="214">
        <f t="shared" si="865"/>
        <v>344131</v>
      </c>
      <c r="J8384" s="211">
        <f t="shared" si="866"/>
        <v>0.40672615530079187</v>
      </c>
      <c r="K8384" s="212">
        <f t="shared" si="867"/>
        <v>0.45</v>
      </c>
      <c r="L8384" s="214">
        <f t="shared" si="868"/>
        <v>18927.205000000002</v>
      </c>
      <c r="M8384" s="213">
        <f t="shared" si="869"/>
        <v>27530.48</v>
      </c>
      <c r="N8384" s="213">
        <f t="shared" si="870"/>
        <v>30971.789999999997</v>
      </c>
      <c r="O8384" s="242">
        <f t="shared" si="862"/>
        <v>0.51520000000044097</v>
      </c>
      <c r="P8384" s="242"/>
      <c r="Q8384" s="179"/>
      <c r="R8384" s="179"/>
      <c r="S8384" s="179"/>
      <c r="T8384" s="179"/>
      <c r="U8384" s="179"/>
      <c r="V8384" s="179"/>
      <c r="W8384" s="179"/>
      <c r="X8384" s="179"/>
      <c r="Y8384" s="179"/>
      <c r="Z8384" s="179"/>
      <c r="AA8384" s="222"/>
      <c r="AB8384" s="222"/>
      <c r="AC8384" s="222"/>
      <c r="AD8384" s="179"/>
      <c r="AE8384" s="179"/>
      <c r="AF8384" s="179"/>
      <c r="AG8384" s="179"/>
      <c r="AH8384" s="179"/>
      <c r="AI8384" s="179"/>
      <c r="AJ8384" s="179"/>
    </row>
    <row r="8385" spans="2:36" x14ac:dyDescent="0.3">
      <c r="B8385" s="224">
        <v>846200</v>
      </c>
      <c r="C8385" s="209">
        <v>362482</v>
      </c>
      <c r="D8385" s="206">
        <f t="shared" si="863"/>
        <v>0.42836445284802649</v>
      </c>
      <c r="E8385" s="208">
        <f t="shared" si="864"/>
        <v>0.45</v>
      </c>
      <c r="F8385" s="207">
        <v>19936.509999999998</v>
      </c>
      <c r="G8385" s="207">
        <v>28998.560000000001</v>
      </c>
      <c r="H8385" s="207">
        <v>32623.38</v>
      </c>
      <c r="I8385" s="214">
        <f t="shared" si="865"/>
        <v>344176</v>
      </c>
      <c r="J8385" s="211">
        <f t="shared" si="866"/>
        <v>0.406731269203498</v>
      </c>
      <c r="K8385" s="212">
        <f t="shared" si="867"/>
        <v>0.45</v>
      </c>
      <c r="L8385" s="214">
        <f t="shared" si="868"/>
        <v>18929.68</v>
      </c>
      <c r="M8385" s="213">
        <f t="shared" si="869"/>
        <v>27534.080000000002</v>
      </c>
      <c r="N8385" s="213">
        <f t="shared" si="870"/>
        <v>30975.84</v>
      </c>
      <c r="O8385" s="242">
        <f t="shared" si="862"/>
        <v>0.51530000000013387</v>
      </c>
      <c r="P8385" s="242"/>
      <c r="Q8385" s="179"/>
      <c r="R8385" s="179"/>
      <c r="S8385" s="179"/>
      <c r="T8385" s="179"/>
      <c r="U8385" s="179"/>
      <c r="V8385" s="179"/>
      <c r="W8385" s="179"/>
      <c r="X8385" s="179"/>
      <c r="Y8385" s="179"/>
      <c r="Z8385" s="179"/>
      <c r="AA8385" s="222"/>
      <c r="AB8385" s="222"/>
      <c r="AC8385" s="222"/>
      <c r="AD8385" s="179"/>
      <c r="AE8385" s="179"/>
      <c r="AF8385" s="179"/>
      <c r="AG8385" s="179"/>
      <c r="AH8385" s="179"/>
      <c r="AI8385" s="179"/>
      <c r="AJ8385" s="179"/>
    </row>
    <row r="8386" spans="2:36" x14ac:dyDescent="0.3">
      <c r="B8386" s="224">
        <v>846300</v>
      </c>
      <c r="C8386" s="209">
        <v>362527</v>
      </c>
      <c r="D8386" s="206">
        <f t="shared" si="863"/>
        <v>0.42836700933475125</v>
      </c>
      <c r="E8386" s="208">
        <f t="shared" si="864"/>
        <v>0.45</v>
      </c>
      <c r="F8386" s="207">
        <v>19938.98</v>
      </c>
      <c r="G8386" s="207">
        <v>29002.16</v>
      </c>
      <c r="H8386" s="207">
        <v>32627.43</v>
      </c>
      <c r="I8386" s="214">
        <f t="shared" si="865"/>
        <v>344221</v>
      </c>
      <c r="J8386" s="211">
        <f t="shared" si="866"/>
        <v>0.40673638189767219</v>
      </c>
      <c r="K8386" s="212">
        <f t="shared" si="867"/>
        <v>0.45</v>
      </c>
      <c r="L8386" s="214">
        <f t="shared" si="868"/>
        <v>18932.154999999999</v>
      </c>
      <c r="M8386" s="213">
        <f t="shared" si="869"/>
        <v>27537.68</v>
      </c>
      <c r="N8386" s="213">
        <f t="shared" si="870"/>
        <v>30979.89</v>
      </c>
      <c r="O8386" s="242">
        <f t="shared" si="862"/>
        <v>0.51519999999974975</v>
      </c>
      <c r="P8386" s="242"/>
      <c r="Q8386" s="179"/>
      <c r="R8386" s="179"/>
      <c r="S8386" s="179"/>
      <c r="T8386" s="179"/>
      <c r="U8386" s="179"/>
      <c r="V8386" s="179"/>
      <c r="W8386" s="179"/>
      <c r="X8386" s="179"/>
      <c r="Y8386" s="179"/>
      <c r="Z8386" s="179"/>
      <c r="AA8386" s="222"/>
      <c r="AB8386" s="222"/>
      <c r="AC8386" s="222"/>
      <c r="AD8386" s="179"/>
      <c r="AE8386" s="179"/>
      <c r="AF8386" s="179"/>
      <c r="AG8386" s="179"/>
      <c r="AH8386" s="179"/>
      <c r="AI8386" s="179"/>
      <c r="AJ8386" s="179"/>
    </row>
    <row r="8387" spans="2:36" x14ac:dyDescent="0.3">
      <c r="B8387" s="224">
        <v>846400</v>
      </c>
      <c r="C8387" s="209">
        <v>362572</v>
      </c>
      <c r="D8387" s="206">
        <f t="shared" si="863"/>
        <v>0.42836956521739128</v>
      </c>
      <c r="E8387" s="208">
        <f t="shared" si="864"/>
        <v>0.45</v>
      </c>
      <c r="F8387" s="207">
        <v>19941.46</v>
      </c>
      <c r="G8387" s="207">
        <v>29005.759999999998</v>
      </c>
      <c r="H8387" s="207">
        <v>32631.48</v>
      </c>
      <c r="I8387" s="214">
        <f t="shared" si="865"/>
        <v>344266</v>
      </c>
      <c r="J8387" s="211">
        <f t="shared" si="866"/>
        <v>0.40674149338374294</v>
      </c>
      <c r="K8387" s="212">
        <f t="shared" si="867"/>
        <v>0.45</v>
      </c>
      <c r="L8387" s="214">
        <f t="shared" si="868"/>
        <v>18934.63</v>
      </c>
      <c r="M8387" s="213">
        <f t="shared" si="869"/>
        <v>27541.279999999999</v>
      </c>
      <c r="N8387" s="213">
        <f t="shared" si="870"/>
        <v>30983.94</v>
      </c>
      <c r="O8387" s="242">
        <f t="shared" si="862"/>
        <v>0.51530000000002474</v>
      </c>
      <c r="P8387" s="242"/>
      <c r="Q8387" s="179"/>
      <c r="R8387" s="179"/>
      <c r="S8387" s="179"/>
      <c r="T8387" s="179"/>
      <c r="U8387" s="179"/>
      <c r="V8387" s="179"/>
      <c r="W8387" s="179"/>
      <c r="X8387" s="179"/>
      <c r="Y8387" s="179"/>
      <c r="Z8387" s="179"/>
      <c r="AA8387" s="222"/>
      <c r="AB8387" s="222"/>
      <c r="AC8387" s="222"/>
      <c r="AD8387" s="179"/>
      <c r="AE8387" s="179"/>
      <c r="AF8387" s="179"/>
      <c r="AG8387" s="179"/>
      <c r="AH8387" s="179"/>
      <c r="AI8387" s="179"/>
      <c r="AJ8387" s="179"/>
    </row>
    <row r="8388" spans="2:36" x14ac:dyDescent="0.3">
      <c r="B8388" s="224">
        <v>846500</v>
      </c>
      <c r="C8388" s="209">
        <v>362617</v>
      </c>
      <c r="D8388" s="206">
        <f t="shared" si="863"/>
        <v>0.42837212049616064</v>
      </c>
      <c r="E8388" s="208">
        <f t="shared" si="864"/>
        <v>0.45</v>
      </c>
      <c r="F8388" s="207">
        <v>19943.93</v>
      </c>
      <c r="G8388" s="207">
        <v>29009.360000000001</v>
      </c>
      <c r="H8388" s="207">
        <v>32635.53</v>
      </c>
      <c r="I8388" s="214">
        <f t="shared" si="865"/>
        <v>344311</v>
      </c>
      <c r="J8388" s="211">
        <f t="shared" si="866"/>
        <v>0.40674660366213822</v>
      </c>
      <c r="K8388" s="212">
        <f t="shared" si="867"/>
        <v>0.45</v>
      </c>
      <c r="L8388" s="214">
        <f t="shared" si="868"/>
        <v>18937.105</v>
      </c>
      <c r="M8388" s="213">
        <f t="shared" si="869"/>
        <v>27544.880000000001</v>
      </c>
      <c r="N8388" s="213">
        <f t="shared" si="870"/>
        <v>30987.989999999998</v>
      </c>
      <c r="O8388" s="242">
        <f t="shared" si="862"/>
        <v>0.51519999999964061</v>
      </c>
      <c r="P8388" s="242"/>
      <c r="Q8388" s="179"/>
      <c r="R8388" s="179"/>
      <c r="S8388" s="179"/>
      <c r="T8388" s="179"/>
      <c r="U8388" s="179"/>
      <c r="V8388" s="179"/>
      <c r="W8388" s="179"/>
      <c r="X8388" s="179"/>
      <c r="Y8388" s="179"/>
      <c r="Z8388" s="179"/>
      <c r="AA8388" s="222"/>
      <c r="AB8388" s="222"/>
      <c r="AC8388" s="222"/>
      <c r="AD8388" s="179"/>
      <c r="AE8388" s="179"/>
      <c r="AF8388" s="179"/>
      <c r="AG8388" s="179"/>
      <c r="AH8388" s="179"/>
      <c r="AI8388" s="179"/>
      <c r="AJ8388" s="179"/>
    </row>
    <row r="8389" spans="2:36" x14ac:dyDescent="0.3">
      <c r="B8389" s="224">
        <v>846600</v>
      </c>
      <c r="C8389" s="209">
        <v>362662</v>
      </c>
      <c r="D8389" s="206">
        <f t="shared" si="863"/>
        <v>0.42837467517127331</v>
      </c>
      <c r="E8389" s="208">
        <f t="shared" si="864"/>
        <v>0.45</v>
      </c>
      <c r="F8389" s="207">
        <v>19946.41</v>
      </c>
      <c r="G8389" s="207">
        <v>29012.959999999999</v>
      </c>
      <c r="H8389" s="207">
        <v>32639.58</v>
      </c>
      <c r="I8389" s="214">
        <f t="shared" si="865"/>
        <v>344356</v>
      </c>
      <c r="J8389" s="211">
        <f t="shared" si="866"/>
        <v>0.40675171273328609</v>
      </c>
      <c r="K8389" s="212">
        <f t="shared" si="867"/>
        <v>0.45</v>
      </c>
      <c r="L8389" s="214">
        <f t="shared" si="868"/>
        <v>18939.580000000002</v>
      </c>
      <c r="M8389" s="213">
        <f t="shared" si="869"/>
        <v>27548.48</v>
      </c>
      <c r="N8389" s="213">
        <f t="shared" si="870"/>
        <v>30992.039999999997</v>
      </c>
      <c r="O8389" s="242">
        <f t="shared" ref="O8389:O8452" si="871">(C8389+F8389+H8389-C8388-F8388-H8388)/100</f>
        <v>0.5152999999999156</v>
      </c>
      <c r="P8389" s="242"/>
      <c r="Q8389" s="179"/>
      <c r="R8389" s="179"/>
      <c r="S8389" s="179"/>
      <c r="T8389" s="179"/>
      <c r="U8389" s="179"/>
      <c r="V8389" s="179"/>
      <c r="W8389" s="179"/>
      <c r="X8389" s="179"/>
      <c r="Y8389" s="179"/>
      <c r="Z8389" s="179"/>
      <c r="AA8389" s="222"/>
      <c r="AB8389" s="222"/>
      <c r="AC8389" s="222"/>
      <c r="AD8389" s="179"/>
      <c r="AE8389" s="179"/>
      <c r="AF8389" s="179"/>
      <c r="AG8389" s="179"/>
      <c r="AH8389" s="179"/>
      <c r="AI8389" s="179"/>
      <c r="AJ8389" s="179"/>
    </row>
    <row r="8390" spans="2:36" x14ac:dyDescent="0.3">
      <c r="B8390" s="224">
        <v>846700</v>
      </c>
      <c r="C8390" s="209">
        <v>362707</v>
      </c>
      <c r="D8390" s="206">
        <f t="shared" si="863"/>
        <v>0.42837722924294319</v>
      </c>
      <c r="E8390" s="208">
        <f t="shared" si="864"/>
        <v>0.45</v>
      </c>
      <c r="F8390" s="207">
        <v>19948.88</v>
      </c>
      <c r="G8390" s="207">
        <v>29016.560000000001</v>
      </c>
      <c r="H8390" s="207">
        <v>32643.63</v>
      </c>
      <c r="I8390" s="214">
        <f t="shared" si="865"/>
        <v>344401</v>
      </c>
      <c r="J8390" s="211">
        <f t="shared" si="866"/>
        <v>0.40675682059761425</v>
      </c>
      <c r="K8390" s="212">
        <f t="shared" si="867"/>
        <v>0.45</v>
      </c>
      <c r="L8390" s="214">
        <f t="shared" si="868"/>
        <v>18942.055</v>
      </c>
      <c r="M8390" s="213">
        <f t="shared" si="869"/>
        <v>27552.080000000002</v>
      </c>
      <c r="N8390" s="213">
        <f t="shared" si="870"/>
        <v>30996.09</v>
      </c>
      <c r="O8390" s="242">
        <f t="shared" si="871"/>
        <v>0.51520000000007715</v>
      </c>
      <c r="P8390" s="242"/>
      <c r="Q8390" s="179"/>
      <c r="R8390" s="179"/>
      <c r="S8390" s="179"/>
      <c r="T8390" s="179"/>
      <c r="U8390" s="179"/>
      <c r="V8390" s="179"/>
      <c r="W8390" s="179"/>
      <c r="X8390" s="179"/>
      <c r="Y8390" s="179"/>
      <c r="Z8390" s="179"/>
      <c r="AA8390" s="222"/>
      <c r="AB8390" s="222"/>
      <c r="AC8390" s="222"/>
      <c r="AD8390" s="179"/>
      <c r="AE8390" s="179"/>
      <c r="AF8390" s="179"/>
      <c r="AG8390" s="179"/>
      <c r="AH8390" s="179"/>
      <c r="AI8390" s="179"/>
      <c r="AJ8390" s="179"/>
    </row>
    <row r="8391" spans="2:36" x14ac:dyDescent="0.3">
      <c r="B8391" s="224">
        <v>846800</v>
      </c>
      <c r="C8391" s="209">
        <v>362752</v>
      </c>
      <c r="D8391" s="206">
        <f t="shared" si="863"/>
        <v>0.42837978271138405</v>
      </c>
      <c r="E8391" s="208">
        <f t="shared" si="864"/>
        <v>0.45</v>
      </c>
      <c r="F8391" s="207">
        <v>19951.36</v>
      </c>
      <c r="G8391" s="207">
        <v>29020.16</v>
      </c>
      <c r="H8391" s="207">
        <v>32647.68</v>
      </c>
      <c r="I8391" s="214">
        <f t="shared" si="865"/>
        <v>344446</v>
      </c>
      <c r="J8391" s="211">
        <f t="shared" si="866"/>
        <v>0.40676192725555033</v>
      </c>
      <c r="K8391" s="212">
        <f t="shared" si="867"/>
        <v>0.45</v>
      </c>
      <c r="L8391" s="214">
        <f t="shared" si="868"/>
        <v>18944.53</v>
      </c>
      <c r="M8391" s="213">
        <f t="shared" si="869"/>
        <v>27555.68</v>
      </c>
      <c r="N8391" s="213">
        <f t="shared" si="870"/>
        <v>31000.14</v>
      </c>
      <c r="O8391" s="242">
        <f t="shared" si="871"/>
        <v>0.51529999999977005</v>
      </c>
      <c r="P8391" s="242"/>
      <c r="Q8391" s="179"/>
      <c r="R8391" s="179"/>
      <c r="S8391" s="179"/>
      <c r="T8391" s="179"/>
      <c r="U8391" s="179"/>
      <c r="V8391" s="179"/>
      <c r="W8391" s="179"/>
      <c r="X8391" s="179"/>
      <c r="Y8391" s="179"/>
      <c r="Z8391" s="179"/>
      <c r="AA8391" s="222"/>
      <c r="AB8391" s="222"/>
      <c r="AC8391" s="222"/>
      <c r="AD8391" s="179"/>
      <c r="AE8391" s="179"/>
      <c r="AF8391" s="179"/>
      <c r="AG8391" s="179"/>
      <c r="AH8391" s="179"/>
      <c r="AI8391" s="179"/>
      <c r="AJ8391" s="179"/>
    </row>
    <row r="8392" spans="2:36" x14ac:dyDescent="0.3">
      <c r="B8392" s="224">
        <v>846900</v>
      </c>
      <c r="C8392" s="209">
        <v>362797</v>
      </c>
      <c r="D8392" s="206">
        <f t="shared" si="863"/>
        <v>0.42838233557680955</v>
      </c>
      <c r="E8392" s="208">
        <f t="shared" si="864"/>
        <v>0.45</v>
      </c>
      <c r="F8392" s="207">
        <v>19953.830000000002</v>
      </c>
      <c r="G8392" s="207">
        <v>29023.759999999998</v>
      </c>
      <c r="H8392" s="207">
        <v>32651.73</v>
      </c>
      <c r="I8392" s="214">
        <f t="shared" si="865"/>
        <v>344491</v>
      </c>
      <c r="J8392" s="211">
        <f t="shared" si="866"/>
        <v>0.40676703270752157</v>
      </c>
      <c r="K8392" s="212">
        <f t="shared" si="867"/>
        <v>0.45</v>
      </c>
      <c r="L8392" s="214">
        <f t="shared" si="868"/>
        <v>18947.005000000001</v>
      </c>
      <c r="M8392" s="213">
        <f t="shared" si="869"/>
        <v>27559.279999999999</v>
      </c>
      <c r="N8392" s="213">
        <f t="shared" si="870"/>
        <v>31004.19</v>
      </c>
      <c r="O8392" s="242">
        <f t="shared" si="871"/>
        <v>0.51519999999996802</v>
      </c>
      <c r="P8392" s="242"/>
      <c r="Q8392" s="179"/>
      <c r="R8392" s="179"/>
      <c r="S8392" s="179"/>
      <c r="T8392" s="179"/>
      <c r="U8392" s="179"/>
      <c r="V8392" s="179"/>
      <c r="W8392" s="179"/>
      <c r="X8392" s="179"/>
      <c r="Y8392" s="179"/>
      <c r="Z8392" s="179"/>
      <c r="AA8392" s="222"/>
      <c r="AB8392" s="222"/>
      <c r="AC8392" s="222"/>
      <c r="AD8392" s="179"/>
      <c r="AE8392" s="179"/>
      <c r="AF8392" s="179"/>
      <c r="AG8392" s="179"/>
      <c r="AH8392" s="179"/>
      <c r="AI8392" s="179"/>
      <c r="AJ8392" s="179"/>
    </row>
    <row r="8393" spans="2:36" x14ac:dyDescent="0.3">
      <c r="B8393" s="224">
        <v>847000</v>
      </c>
      <c r="C8393" s="209">
        <v>362842</v>
      </c>
      <c r="D8393" s="206">
        <f t="shared" si="863"/>
        <v>0.42838488783943329</v>
      </c>
      <c r="E8393" s="208">
        <f t="shared" si="864"/>
        <v>0.45</v>
      </c>
      <c r="F8393" s="207">
        <v>19956.310000000001</v>
      </c>
      <c r="G8393" s="207">
        <v>29027.360000000001</v>
      </c>
      <c r="H8393" s="207">
        <v>32655.78</v>
      </c>
      <c r="I8393" s="214">
        <f t="shared" si="865"/>
        <v>344536</v>
      </c>
      <c r="J8393" s="211">
        <f t="shared" si="866"/>
        <v>0.40677213695395514</v>
      </c>
      <c r="K8393" s="212">
        <f t="shared" si="867"/>
        <v>0.45</v>
      </c>
      <c r="L8393" s="214">
        <f t="shared" si="868"/>
        <v>18949.48</v>
      </c>
      <c r="M8393" s="213">
        <f t="shared" si="869"/>
        <v>27562.880000000001</v>
      </c>
      <c r="N8393" s="213">
        <f t="shared" si="870"/>
        <v>31008.239999999998</v>
      </c>
      <c r="O8393" s="242">
        <f t="shared" si="871"/>
        <v>0.51529999999966092</v>
      </c>
      <c r="P8393" s="242"/>
      <c r="Q8393" s="179"/>
      <c r="R8393" s="179"/>
      <c r="S8393" s="179"/>
      <c r="T8393" s="179"/>
      <c r="U8393" s="179"/>
      <c r="V8393" s="179"/>
      <c r="W8393" s="179"/>
      <c r="X8393" s="179"/>
      <c r="Y8393" s="179"/>
      <c r="Z8393" s="179"/>
      <c r="AA8393" s="222"/>
      <c r="AB8393" s="222"/>
      <c r="AC8393" s="222"/>
      <c r="AD8393" s="179"/>
      <c r="AE8393" s="179"/>
      <c r="AF8393" s="179"/>
      <c r="AG8393" s="179"/>
      <c r="AH8393" s="179"/>
      <c r="AI8393" s="179"/>
      <c r="AJ8393" s="179"/>
    </row>
    <row r="8394" spans="2:36" x14ac:dyDescent="0.3">
      <c r="B8394" s="224">
        <v>847100</v>
      </c>
      <c r="C8394" s="209">
        <v>362887</v>
      </c>
      <c r="D8394" s="206">
        <f t="shared" si="863"/>
        <v>0.42838743949946878</v>
      </c>
      <c r="E8394" s="208">
        <f t="shared" si="864"/>
        <v>0.45</v>
      </c>
      <c r="F8394" s="207">
        <v>19958.78</v>
      </c>
      <c r="G8394" s="207">
        <v>29030.959999999999</v>
      </c>
      <c r="H8394" s="207">
        <v>32659.83</v>
      </c>
      <c r="I8394" s="214">
        <f t="shared" si="865"/>
        <v>344581</v>
      </c>
      <c r="J8394" s="211">
        <f t="shared" si="866"/>
        <v>0.40677723999527798</v>
      </c>
      <c r="K8394" s="212">
        <f t="shared" si="867"/>
        <v>0.45</v>
      </c>
      <c r="L8394" s="214">
        <f t="shared" si="868"/>
        <v>18951.955000000002</v>
      </c>
      <c r="M8394" s="213">
        <f t="shared" si="869"/>
        <v>27566.48</v>
      </c>
      <c r="N8394" s="213">
        <f t="shared" si="870"/>
        <v>31012.289999999997</v>
      </c>
      <c r="O8394" s="242">
        <f t="shared" si="871"/>
        <v>0.51520000000044097</v>
      </c>
      <c r="P8394" s="242"/>
      <c r="Q8394" s="179"/>
      <c r="R8394" s="179"/>
      <c r="S8394" s="179"/>
      <c r="T8394" s="179"/>
      <c r="U8394" s="179"/>
      <c r="V8394" s="179"/>
      <c r="W8394" s="179"/>
      <c r="X8394" s="179"/>
      <c r="Y8394" s="179"/>
      <c r="Z8394" s="179"/>
      <c r="AA8394" s="222"/>
      <c r="AB8394" s="222"/>
      <c r="AC8394" s="222"/>
      <c r="AD8394" s="179"/>
      <c r="AE8394" s="179"/>
      <c r="AF8394" s="179"/>
      <c r="AG8394" s="179"/>
      <c r="AH8394" s="179"/>
      <c r="AI8394" s="179"/>
      <c r="AJ8394" s="179"/>
    </row>
    <row r="8395" spans="2:36" x14ac:dyDescent="0.3">
      <c r="B8395" s="224">
        <v>847200</v>
      </c>
      <c r="C8395" s="209">
        <v>362932</v>
      </c>
      <c r="D8395" s="206">
        <f t="shared" si="863"/>
        <v>0.42838999055712934</v>
      </c>
      <c r="E8395" s="208">
        <f t="shared" si="864"/>
        <v>0.45</v>
      </c>
      <c r="F8395" s="207">
        <v>19961.259999999998</v>
      </c>
      <c r="G8395" s="207">
        <v>29034.560000000001</v>
      </c>
      <c r="H8395" s="207">
        <v>32663.88</v>
      </c>
      <c r="I8395" s="214">
        <f t="shared" si="865"/>
        <v>344626</v>
      </c>
      <c r="J8395" s="211">
        <f t="shared" si="866"/>
        <v>0.40678234183191692</v>
      </c>
      <c r="K8395" s="212">
        <f t="shared" si="867"/>
        <v>0.45</v>
      </c>
      <c r="L8395" s="214">
        <f t="shared" si="868"/>
        <v>18954.43</v>
      </c>
      <c r="M8395" s="213">
        <f t="shared" si="869"/>
        <v>27570.080000000002</v>
      </c>
      <c r="N8395" s="213">
        <f t="shared" si="870"/>
        <v>31016.34</v>
      </c>
      <c r="O8395" s="242">
        <f t="shared" si="871"/>
        <v>0.51530000000013387</v>
      </c>
      <c r="P8395" s="242"/>
      <c r="Q8395" s="179"/>
      <c r="R8395" s="179"/>
      <c r="S8395" s="179"/>
      <c r="T8395" s="179"/>
      <c r="U8395" s="179"/>
      <c r="V8395" s="179"/>
      <c r="W8395" s="179"/>
      <c r="X8395" s="179"/>
      <c r="Y8395" s="179"/>
      <c r="Z8395" s="179"/>
      <c r="AA8395" s="222"/>
      <c r="AB8395" s="222"/>
      <c r="AC8395" s="222"/>
      <c r="AD8395" s="179"/>
      <c r="AE8395" s="179"/>
      <c r="AF8395" s="179"/>
      <c r="AG8395" s="179"/>
      <c r="AH8395" s="179"/>
      <c r="AI8395" s="179"/>
      <c r="AJ8395" s="179"/>
    </row>
    <row r="8396" spans="2:36" x14ac:dyDescent="0.3">
      <c r="B8396" s="224">
        <v>847300</v>
      </c>
      <c r="C8396" s="209">
        <v>362977</v>
      </c>
      <c r="D8396" s="206">
        <f t="shared" si="863"/>
        <v>0.42839254101262836</v>
      </c>
      <c r="E8396" s="208">
        <f t="shared" si="864"/>
        <v>0.45</v>
      </c>
      <c r="F8396" s="207">
        <v>19963.73</v>
      </c>
      <c r="G8396" s="207">
        <v>29038.16</v>
      </c>
      <c r="H8396" s="207">
        <v>32667.93</v>
      </c>
      <c r="I8396" s="214">
        <f t="shared" si="865"/>
        <v>344671</v>
      </c>
      <c r="J8396" s="211">
        <f t="shared" si="866"/>
        <v>0.40678744246429838</v>
      </c>
      <c r="K8396" s="212">
        <f t="shared" si="867"/>
        <v>0.45</v>
      </c>
      <c r="L8396" s="214">
        <f t="shared" si="868"/>
        <v>18956.904999999999</v>
      </c>
      <c r="M8396" s="213">
        <f t="shared" si="869"/>
        <v>27573.68</v>
      </c>
      <c r="N8396" s="213">
        <f t="shared" si="870"/>
        <v>31020.39</v>
      </c>
      <c r="O8396" s="242">
        <f t="shared" si="871"/>
        <v>0.51519999999974975</v>
      </c>
      <c r="P8396" s="242"/>
      <c r="Q8396" s="179"/>
      <c r="R8396" s="179"/>
      <c r="S8396" s="179"/>
      <c r="T8396" s="179"/>
      <c r="U8396" s="179"/>
      <c r="V8396" s="179"/>
      <c r="W8396" s="179"/>
      <c r="X8396" s="179"/>
      <c r="Y8396" s="179"/>
      <c r="Z8396" s="179"/>
      <c r="AA8396" s="222"/>
      <c r="AB8396" s="222"/>
      <c r="AC8396" s="222"/>
      <c r="AD8396" s="179"/>
      <c r="AE8396" s="179"/>
      <c r="AF8396" s="179"/>
      <c r="AG8396" s="179"/>
      <c r="AH8396" s="179"/>
      <c r="AI8396" s="179"/>
      <c r="AJ8396" s="179"/>
    </row>
    <row r="8397" spans="2:36" x14ac:dyDescent="0.3">
      <c r="B8397" s="224">
        <v>847400</v>
      </c>
      <c r="C8397" s="209">
        <v>363022</v>
      </c>
      <c r="D8397" s="206">
        <f t="shared" si="863"/>
        <v>0.42839509086617888</v>
      </c>
      <c r="E8397" s="208">
        <f t="shared" si="864"/>
        <v>0.45</v>
      </c>
      <c r="F8397" s="207">
        <v>19966.21</v>
      </c>
      <c r="G8397" s="207">
        <v>29041.759999999998</v>
      </c>
      <c r="H8397" s="207">
        <v>32671.98</v>
      </c>
      <c r="I8397" s="214">
        <f t="shared" si="865"/>
        <v>344716</v>
      </c>
      <c r="J8397" s="211">
        <f t="shared" si="866"/>
        <v>0.40679254189284869</v>
      </c>
      <c r="K8397" s="212">
        <f t="shared" si="867"/>
        <v>0.45</v>
      </c>
      <c r="L8397" s="214">
        <f t="shared" si="868"/>
        <v>18959.38</v>
      </c>
      <c r="M8397" s="213">
        <f t="shared" si="869"/>
        <v>27577.279999999999</v>
      </c>
      <c r="N8397" s="213">
        <f t="shared" si="870"/>
        <v>31024.44</v>
      </c>
      <c r="O8397" s="242">
        <f t="shared" si="871"/>
        <v>0.51530000000002474</v>
      </c>
      <c r="P8397" s="242"/>
      <c r="Q8397" s="179"/>
      <c r="R8397" s="179"/>
      <c r="S8397" s="179"/>
      <c r="T8397" s="179"/>
      <c r="U8397" s="179"/>
      <c r="V8397" s="179"/>
      <c r="W8397" s="179"/>
      <c r="X8397" s="179"/>
      <c r="Y8397" s="179"/>
      <c r="Z8397" s="179"/>
      <c r="AA8397" s="222"/>
      <c r="AB8397" s="222"/>
      <c r="AC8397" s="222"/>
      <c r="AD8397" s="179"/>
      <c r="AE8397" s="179"/>
      <c r="AF8397" s="179"/>
      <c r="AG8397" s="179"/>
      <c r="AH8397" s="179"/>
      <c r="AI8397" s="179"/>
      <c r="AJ8397" s="179"/>
    </row>
    <row r="8398" spans="2:36" x14ac:dyDescent="0.3">
      <c r="B8398" s="224">
        <v>847500</v>
      </c>
      <c r="C8398" s="209">
        <v>363067</v>
      </c>
      <c r="D8398" s="206">
        <f t="shared" si="863"/>
        <v>0.42839764011799408</v>
      </c>
      <c r="E8398" s="208">
        <f t="shared" si="864"/>
        <v>0.45</v>
      </c>
      <c r="F8398" s="207">
        <v>19968.68</v>
      </c>
      <c r="G8398" s="207">
        <v>29045.360000000001</v>
      </c>
      <c r="H8398" s="207">
        <v>32676.03</v>
      </c>
      <c r="I8398" s="214">
        <f t="shared" si="865"/>
        <v>344761</v>
      </c>
      <c r="J8398" s="211">
        <f t="shared" si="866"/>
        <v>0.40679764011799407</v>
      </c>
      <c r="K8398" s="212">
        <f t="shared" si="867"/>
        <v>0.45</v>
      </c>
      <c r="L8398" s="214">
        <f t="shared" si="868"/>
        <v>18961.855</v>
      </c>
      <c r="M8398" s="213">
        <f t="shared" si="869"/>
        <v>27580.880000000001</v>
      </c>
      <c r="N8398" s="213">
        <f t="shared" si="870"/>
        <v>31028.489999999998</v>
      </c>
      <c r="O8398" s="242">
        <f t="shared" si="871"/>
        <v>0.51519999999964061</v>
      </c>
      <c r="P8398" s="242"/>
      <c r="Q8398" s="179"/>
      <c r="R8398" s="179"/>
      <c r="S8398" s="179"/>
      <c r="T8398" s="179"/>
      <c r="U8398" s="179"/>
      <c r="V8398" s="179"/>
      <c r="W8398" s="179"/>
      <c r="X8398" s="179"/>
      <c r="Y8398" s="179"/>
      <c r="Z8398" s="179"/>
      <c r="AA8398" s="222"/>
      <c r="AB8398" s="222"/>
      <c r="AC8398" s="222"/>
      <c r="AD8398" s="179"/>
      <c r="AE8398" s="179"/>
      <c r="AF8398" s="179"/>
      <c r="AG8398" s="179"/>
      <c r="AH8398" s="179"/>
      <c r="AI8398" s="179"/>
      <c r="AJ8398" s="179"/>
    </row>
    <row r="8399" spans="2:36" x14ac:dyDescent="0.3">
      <c r="B8399" s="224">
        <v>847600</v>
      </c>
      <c r="C8399" s="209">
        <v>363112</v>
      </c>
      <c r="D8399" s="206">
        <f t="shared" si="863"/>
        <v>0.42840018876828695</v>
      </c>
      <c r="E8399" s="208">
        <f t="shared" si="864"/>
        <v>0.45</v>
      </c>
      <c r="F8399" s="207">
        <v>19971.16</v>
      </c>
      <c r="G8399" s="207">
        <v>29048.959999999999</v>
      </c>
      <c r="H8399" s="207">
        <v>32680.080000000002</v>
      </c>
      <c r="I8399" s="214">
        <f t="shared" si="865"/>
        <v>344806</v>
      </c>
      <c r="J8399" s="211">
        <f t="shared" si="866"/>
        <v>0.40680273714016046</v>
      </c>
      <c r="K8399" s="212">
        <f t="shared" si="867"/>
        <v>0.45</v>
      </c>
      <c r="L8399" s="214">
        <f t="shared" si="868"/>
        <v>18964.330000000002</v>
      </c>
      <c r="M8399" s="213">
        <f t="shared" si="869"/>
        <v>27584.48</v>
      </c>
      <c r="N8399" s="213">
        <f t="shared" si="870"/>
        <v>31032.539999999997</v>
      </c>
      <c r="O8399" s="242">
        <f t="shared" si="871"/>
        <v>0.5152999999999156</v>
      </c>
      <c r="P8399" s="242"/>
      <c r="Q8399" s="179"/>
      <c r="R8399" s="179"/>
      <c r="S8399" s="179"/>
      <c r="T8399" s="179"/>
      <c r="U8399" s="179"/>
      <c r="V8399" s="179"/>
      <c r="W8399" s="179"/>
      <c r="X8399" s="179"/>
      <c r="Y8399" s="179"/>
      <c r="Z8399" s="179"/>
      <c r="AA8399" s="222"/>
      <c r="AB8399" s="222"/>
      <c r="AC8399" s="222"/>
      <c r="AD8399" s="179"/>
      <c r="AE8399" s="179"/>
      <c r="AF8399" s="179"/>
      <c r="AG8399" s="179"/>
      <c r="AH8399" s="179"/>
      <c r="AI8399" s="179"/>
      <c r="AJ8399" s="179"/>
    </row>
    <row r="8400" spans="2:36" x14ac:dyDescent="0.3">
      <c r="B8400" s="224">
        <v>847700</v>
      </c>
      <c r="C8400" s="209">
        <v>363157</v>
      </c>
      <c r="D8400" s="206">
        <f t="shared" si="863"/>
        <v>0.42840273681727026</v>
      </c>
      <c r="E8400" s="208">
        <f t="shared" si="864"/>
        <v>0.45</v>
      </c>
      <c r="F8400" s="207">
        <v>19973.63</v>
      </c>
      <c r="G8400" s="207">
        <v>29052.560000000001</v>
      </c>
      <c r="H8400" s="207">
        <v>32684.13</v>
      </c>
      <c r="I8400" s="214">
        <f t="shared" si="865"/>
        <v>344851</v>
      </c>
      <c r="J8400" s="211">
        <f t="shared" si="866"/>
        <v>0.40680783295977352</v>
      </c>
      <c r="K8400" s="212">
        <f t="shared" si="867"/>
        <v>0.45</v>
      </c>
      <c r="L8400" s="214">
        <f t="shared" si="868"/>
        <v>18966.805</v>
      </c>
      <c r="M8400" s="213">
        <f t="shared" si="869"/>
        <v>27588.080000000002</v>
      </c>
      <c r="N8400" s="213">
        <f t="shared" si="870"/>
        <v>31036.59</v>
      </c>
      <c r="O8400" s="242">
        <f t="shared" si="871"/>
        <v>0.51520000000007715</v>
      </c>
      <c r="P8400" s="242"/>
      <c r="Q8400" s="179"/>
      <c r="R8400" s="179"/>
      <c r="S8400" s="179"/>
      <c r="T8400" s="179"/>
      <c r="U8400" s="179"/>
      <c r="V8400" s="179"/>
      <c r="W8400" s="179"/>
      <c r="X8400" s="179"/>
      <c r="Y8400" s="179"/>
      <c r="Z8400" s="179"/>
      <c r="AA8400" s="222"/>
      <c r="AB8400" s="222"/>
      <c r="AC8400" s="222"/>
      <c r="AD8400" s="179"/>
      <c r="AE8400" s="179"/>
      <c r="AF8400" s="179"/>
      <c r="AG8400" s="179"/>
      <c r="AH8400" s="179"/>
      <c r="AI8400" s="179"/>
      <c r="AJ8400" s="179"/>
    </row>
    <row r="8401" spans="2:36" x14ac:dyDescent="0.3">
      <c r="B8401" s="224">
        <v>847800</v>
      </c>
      <c r="C8401" s="209">
        <v>363202</v>
      </c>
      <c r="D8401" s="206">
        <f t="shared" si="863"/>
        <v>0.42840528426515689</v>
      </c>
      <c r="E8401" s="208">
        <f t="shared" si="864"/>
        <v>0.45</v>
      </c>
      <c r="F8401" s="207">
        <v>19976.11</v>
      </c>
      <c r="G8401" s="207">
        <v>29056.16</v>
      </c>
      <c r="H8401" s="207">
        <v>32688.18</v>
      </c>
      <c r="I8401" s="214">
        <f t="shared" si="865"/>
        <v>344896</v>
      </c>
      <c r="J8401" s="211">
        <f t="shared" si="866"/>
        <v>0.40681292757725879</v>
      </c>
      <c r="K8401" s="212">
        <f t="shared" si="867"/>
        <v>0.45</v>
      </c>
      <c r="L8401" s="214">
        <f t="shared" si="868"/>
        <v>18969.28</v>
      </c>
      <c r="M8401" s="213">
        <f t="shared" si="869"/>
        <v>27591.68</v>
      </c>
      <c r="N8401" s="213">
        <f t="shared" si="870"/>
        <v>31040.639999999999</v>
      </c>
      <c r="O8401" s="242">
        <f t="shared" si="871"/>
        <v>0.51529999999977005</v>
      </c>
      <c r="P8401" s="242"/>
      <c r="Q8401" s="179"/>
      <c r="R8401" s="179"/>
      <c r="S8401" s="179"/>
      <c r="T8401" s="179"/>
      <c r="U8401" s="179"/>
      <c r="V8401" s="179"/>
      <c r="W8401" s="179"/>
      <c r="X8401" s="179"/>
      <c r="Y8401" s="179"/>
      <c r="Z8401" s="179"/>
      <c r="AA8401" s="222"/>
      <c r="AB8401" s="222"/>
      <c r="AC8401" s="222"/>
      <c r="AD8401" s="179"/>
      <c r="AE8401" s="179"/>
      <c r="AF8401" s="179"/>
      <c r="AG8401" s="179"/>
      <c r="AH8401" s="179"/>
      <c r="AI8401" s="179"/>
      <c r="AJ8401" s="179"/>
    </row>
    <row r="8402" spans="2:36" x14ac:dyDescent="0.3">
      <c r="B8402" s="224">
        <v>847900</v>
      </c>
      <c r="C8402" s="209">
        <v>363247</v>
      </c>
      <c r="D8402" s="206">
        <f t="shared" si="863"/>
        <v>0.42840783111215947</v>
      </c>
      <c r="E8402" s="208">
        <f t="shared" si="864"/>
        <v>0.45</v>
      </c>
      <c r="F8402" s="207">
        <v>19978.580000000002</v>
      </c>
      <c r="G8402" s="207">
        <v>29059.759999999998</v>
      </c>
      <c r="H8402" s="207">
        <v>32692.23</v>
      </c>
      <c r="I8402" s="214">
        <f t="shared" si="865"/>
        <v>344941</v>
      </c>
      <c r="J8402" s="211">
        <f t="shared" si="866"/>
        <v>0.40681802099304165</v>
      </c>
      <c r="K8402" s="212">
        <f t="shared" si="867"/>
        <v>0.45</v>
      </c>
      <c r="L8402" s="214">
        <f t="shared" si="868"/>
        <v>18971.755000000001</v>
      </c>
      <c r="M8402" s="213">
        <f t="shared" si="869"/>
        <v>27595.279999999999</v>
      </c>
      <c r="N8402" s="213">
        <f t="shared" si="870"/>
        <v>31044.69</v>
      </c>
      <c r="O8402" s="242">
        <f t="shared" si="871"/>
        <v>0.51519999999996802</v>
      </c>
      <c r="P8402" s="242"/>
      <c r="Q8402" s="179"/>
      <c r="R8402" s="179"/>
      <c r="S8402" s="179"/>
      <c r="T8402" s="179"/>
      <c r="U8402" s="179"/>
      <c r="V8402" s="179"/>
      <c r="W8402" s="179"/>
      <c r="X8402" s="179"/>
      <c r="Y8402" s="179"/>
      <c r="Z8402" s="179"/>
      <c r="AA8402" s="222"/>
      <c r="AB8402" s="222"/>
      <c r="AC8402" s="222"/>
      <c r="AD8402" s="179"/>
      <c r="AE8402" s="179"/>
      <c r="AF8402" s="179"/>
      <c r="AG8402" s="179"/>
      <c r="AH8402" s="179"/>
      <c r="AI8402" s="179"/>
      <c r="AJ8402" s="179"/>
    </row>
    <row r="8403" spans="2:36" x14ac:dyDescent="0.3">
      <c r="B8403" s="224">
        <v>848000</v>
      </c>
      <c r="C8403" s="209">
        <v>363292</v>
      </c>
      <c r="D8403" s="206">
        <f t="shared" si="863"/>
        <v>0.42841037735849058</v>
      </c>
      <c r="E8403" s="208">
        <f t="shared" si="864"/>
        <v>0.45</v>
      </c>
      <c r="F8403" s="207">
        <v>19981.060000000001</v>
      </c>
      <c r="G8403" s="207">
        <v>29063.360000000001</v>
      </c>
      <c r="H8403" s="207">
        <v>32696.28</v>
      </c>
      <c r="I8403" s="214">
        <f t="shared" si="865"/>
        <v>344986</v>
      </c>
      <c r="J8403" s="211">
        <f t="shared" si="866"/>
        <v>0.40682311320754716</v>
      </c>
      <c r="K8403" s="212">
        <f t="shared" si="867"/>
        <v>0.45</v>
      </c>
      <c r="L8403" s="214">
        <f t="shared" si="868"/>
        <v>18974.23</v>
      </c>
      <c r="M8403" s="213">
        <f t="shared" si="869"/>
        <v>27598.880000000001</v>
      </c>
      <c r="N8403" s="213">
        <f t="shared" si="870"/>
        <v>31048.739999999998</v>
      </c>
      <c r="O8403" s="242">
        <f t="shared" si="871"/>
        <v>0.51529999999966092</v>
      </c>
      <c r="P8403" s="242"/>
      <c r="Q8403" s="179"/>
      <c r="R8403" s="179"/>
      <c r="S8403" s="179"/>
      <c r="T8403" s="179"/>
      <c r="U8403" s="179"/>
      <c r="V8403" s="179"/>
      <c r="W8403" s="179"/>
      <c r="X8403" s="179"/>
      <c r="Y8403" s="179"/>
      <c r="Z8403" s="179"/>
      <c r="AA8403" s="222"/>
      <c r="AB8403" s="222"/>
      <c r="AC8403" s="222"/>
      <c r="AD8403" s="179"/>
      <c r="AE8403" s="179"/>
      <c r="AF8403" s="179"/>
      <c r="AG8403" s="179"/>
      <c r="AH8403" s="179"/>
      <c r="AI8403" s="179"/>
      <c r="AJ8403" s="179"/>
    </row>
    <row r="8404" spans="2:36" x14ac:dyDescent="0.3">
      <c r="B8404" s="224">
        <v>848100</v>
      </c>
      <c r="C8404" s="209">
        <v>363337</v>
      </c>
      <c r="D8404" s="206">
        <f t="shared" si="863"/>
        <v>0.42841292300436268</v>
      </c>
      <c r="E8404" s="208">
        <f t="shared" si="864"/>
        <v>0.45</v>
      </c>
      <c r="F8404" s="207">
        <v>19983.53</v>
      </c>
      <c r="G8404" s="207">
        <v>29066.959999999999</v>
      </c>
      <c r="H8404" s="207">
        <v>32700.33</v>
      </c>
      <c r="I8404" s="214">
        <f t="shared" si="865"/>
        <v>345031</v>
      </c>
      <c r="J8404" s="211">
        <f t="shared" si="866"/>
        <v>0.40682820422120031</v>
      </c>
      <c r="K8404" s="212">
        <f t="shared" si="867"/>
        <v>0.45</v>
      </c>
      <c r="L8404" s="214">
        <f t="shared" si="868"/>
        <v>18976.705000000002</v>
      </c>
      <c r="M8404" s="213">
        <f t="shared" si="869"/>
        <v>27602.48</v>
      </c>
      <c r="N8404" s="213">
        <f t="shared" si="870"/>
        <v>31052.789999999997</v>
      </c>
      <c r="O8404" s="242">
        <f t="shared" si="871"/>
        <v>0.51520000000044097</v>
      </c>
      <c r="P8404" s="242"/>
      <c r="Q8404" s="179"/>
      <c r="R8404" s="179"/>
      <c r="S8404" s="179"/>
      <c r="T8404" s="179"/>
      <c r="U8404" s="179"/>
      <c r="V8404" s="179"/>
      <c r="W8404" s="179"/>
      <c r="X8404" s="179"/>
      <c r="Y8404" s="179"/>
      <c r="Z8404" s="179"/>
      <c r="AA8404" s="222"/>
      <c r="AB8404" s="222"/>
      <c r="AC8404" s="222"/>
      <c r="AD8404" s="179"/>
      <c r="AE8404" s="179"/>
      <c r="AF8404" s="179"/>
      <c r="AG8404" s="179"/>
      <c r="AH8404" s="179"/>
      <c r="AI8404" s="179"/>
      <c r="AJ8404" s="179"/>
    </row>
    <row r="8405" spans="2:36" x14ac:dyDescent="0.3">
      <c r="B8405" s="224">
        <v>848200</v>
      </c>
      <c r="C8405" s="209">
        <v>363382</v>
      </c>
      <c r="D8405" s="206">
        <f t="shared" si="863"/>
        <v>0.4284154680499882</v>
      </c>
      <c r="E8405" s="208">
        <f t="shared" si="864"/>
        <v>0.45</v>
      </c>
      <c r="F8405" s="207">
        <v>19986.009999999998</v>
      </c>
      <c r="G8405" s="207">
        <v>29070.560000000001</v>
      </c>
      <c r="H8405" s="207">
        <v>32704.38</v>
      </c>
      <c r="I8405" s="214">
        <f t="shared" si="865"/>
        <v>345076</v>
      </c>
      <c r="J8405" s="211">
        <f t="shared" si="866"/>
        <v>0.40683329403442586</v>
      </c>
      <c r="K8405" s="212">
        <f t="shared" si="867"/>
        <v>0.45</v>
      </c>
      <c r="L8405" s="214">
        <f t="shared" si="868"/>
        <v>18979.18</v>
      </c>
      <c r="M8405" s="213">
        <f t="shared" si="869"/>
        <v>27606.080000000002</v>
      </c>
      <c r="N8405" s="213">
        <f t="shared" si="870"/>
        <v>31056.84</v>
      </c>
      <c r="O8405" s="242">
        <f t="shared" si="871"/>
        <v>0.51530000000013387</v>
      </c>
      <c r="P8405" s="242"/>
      <c r="Q8405" s="179"/>
      <c r="R8405" s="179"/>
      <c r="S8405" s="179"/>
      <c r="T8405" s="179"/>
      <c r="U8405" s="179"/>
      <c r="V8405" s="179"/>
      <c r="W8405" s="179"/>
      <c r="X8405" s="179"/>
      <c r="Y8405" s="179"/>
      <c r="Z8405" s="179"/>
      <c r="AA8405" s="222"/>
      <c r="AB8405" s="222"/>
      <c r="AC8405" s="222"/>
      <c r="AD8405" s="179"/>
      <c r="AE8405" s="179"/>
      <c r="AF8405" s="179"/>
      <c r="AG8405" s="179"/>
      <c r="AH8405" s="179"/>
      <c r="AI8405" s="179"/>
      <c r="AJ8405" s="179"/>
    </row>
    <row r="8406" spans="2:36" x14ac:dyDescent="0.3">
      <c r="B8406" s="224">
        <v>848300</v>
      </c>
      <c r="C8406" s="209">
        <v>363427</v>
      </c>
      <c r="D8406" s="206">
        <f t="shared" si="863"/>
        <v>0.42841801249557937</v>
      </c>
      <c r="E8406" s="208">
        <f t="shared" si="864"/>
        <v>0.45</v>
      </c>
      <c r="F8406" s="207">
        <v>19988.48</v>
      </c>
      <c r="G8406" s="207">
        <v>29074.16</v>
      </c>
      <c r="H8406" s="207">
        <v>32708.43</v>
      </c>
      <c r="I8406" s="214">
        <f t="shared" si="865"/>
        <v>345121</v>
      </c>
      <c r="J8406" s="211">
        <f t="shared" si="866"/>
        <v>0.40683838264764821</v>
      </c>
      <c r="K8406" s="212">
        <f t="shared" si="867"/>
        <v>0.45</v>
      </c>
      <c r="L8406" s="214">
        <f t="shared" si="868"/>
        <v>18981.654999999999</v>
      </c>
      <c r="M8406" s="213">
        <f t="shared" si="869"/>
        <v>27609.68</v>
      </c>
      <c r="N8406" s="213">
        <f t="shared" si="870"/>
        <v>31060.89</v>
      </c>
      <c r="O8406" s="242">
        <f t="shared" si="871"/>
        <v>0.51519999999974975</v>
      </c>
      <c r="P8406" s="242"/>
      <c r="Q8406" s="179"/>
      <c r="R8406" s="179"/>
      <c r="S8406" s="179"/>
      <c r="T8406" s="179"/>
      <c r="U8406" s="179"/>
      <c r="V8406" s="179"/>
      <c r="W8406" s="179"/>
      <c r="X8406" s="179"/>
      <c r="Y8406" s="179"/>
      <c r="Z8406" s="179"/>
      <c r="AA8406" s="222"/>
      <c r="AB8406" s="222"/>
      <c r="AC8406" s="222"/>
      <c r="AD8406" s="179"/>
      <c r="AE8406" s="179"/>
      <c r="AF8406" s="179"/>
      <c r="AG8406" s="179"/>
      <c r="AH8406" s="179"/>
      <c r="AI8406" s="179"/>
      <c r="AJ8406" s="179"/>
    </row>
    <row r="8407" spans="2:36" x14ac:dyDescent="0.3">
      <c r="B8407" s="224">
        <v>848400</v>
      </c>
      <c r="C8407" s="209">
        <v>363472</v>
      </c>
      <c r="D8407" s="206">
        <f t="shared" si="863"/>
        <v>0.4284205563413484</v>
      </c>
      <c r="E8407" s="208">
        <f t="shared" si="864"/>
        <v>0.45</v>
      </c>
      <c r="F8407" s="207">
        <v>19990.96</v>
      </c>
      <c r="G8407" s="207">
        <v>29077.759999999998</v>
      </c>
      <c r="H8407" s="207">
        <v>32712.48</v>
      </c>
      <c r="I8407" s="214">
        <f t="shared" si="865"/>
        <v>345166</v>
      </c>
      <c r="J8407" s="211">
        <f t="shared" si="866"/>
        <v>0.40684347006129185</v>
      </c>
      <c r="K8407" s="212">
        <f t="shared" si="867"/>
        <v>0.45</v>
      </c>
      <c r="L8407" s="214">
        <f t="shared" si="868"/>
        <v>18984.13</v>
      </c>
      <c r="M8407" s="213">
        <f t="shared" si="869"/>
        <v>27613.279999999999</v>
      </c>
      <c r="N8407" s="213">
        <f t="shared" si="870"/>
        <v>31064.94</v>
      </c>
      <c r="O8407" s="242">
        <f t="shared" si="871"/>
        <v>0.51530000000002474</v>
      </c>
      <c r="P8407" s="242"/>
      <c r="Q8407" s="179"/>
      <c r="R8407" s="179"/>
      <c r="S8407" s="179"/>
      <c r="T8407" s="179"/>
      <c r="U8407" s="179"/>
      <c r="V8407" s="179"/>
      <c r="W8407" s="179"/>
      <c r="X8407" s="179"/>
      <c r="Y8407" s="179"/>
      <c r="Z8407" s="179"/>
      <c r="AA8407" s="222"/>
      <c r="AB8407" s="222"/>
      <c r="AC8407" s="222"/>
      <c r="AD8407" s="179"/>
      <c r="AE8407" s="179"/>
      <c r="AF8407" s="179"/>
      <c r="AG8407" s="179"/>
      <c r="AH8407" s="179"/>
      <c r="AI8407" s="179"/>
      <c r="AJ8407" s="179"/>
    </row>
    <row r="8408" spans="2:36" x14ac:dyDescent="0.3">
      <c r="B8408" s="224">
        <v>848500</v>
      </c>
      <c r="C8408" s="209">
        <v>363517</v>
      </c>
      <c r="D8408" s="206">
        <f t="shared" ref="D8408:D8471" si="872">C8408/B8408</f>
        <v>0.42842309958750735</v>
      </c>
      <c r="E8408" s="208">
        <f t="shared" ref="E8408:E8471" si="873">(C8408-C8407)/(B8408-B8407)</f>
        <v>0.45</v>
      </c>
      <c r="F8408" s="207">
        <v>19993.43</v>
      </c>
      <c r="G8408" s="207">
        <v>29081.360000000001</v>
      </c>
      <c r="H8408" s="207">
        <v>32716.53</v>
      </c>
      <c r="I8408" s="214">
        <f t="shared" si="865"/>
        <v>345211</v>
      </c>
      <c r="J8408" s="211">
        <f t="shared" si="866"/>
        <v>0.40684855627578081</v>
      </c>
      <c r="K8408" s="212">
        <f t="shared" si="867"/>
        <v>0.45</v>
      </c>
      <c r="L8408" s="214">
        <f t="shared" si="868"/>
        <v>18986.605</v>
      </c>
      <c r="M8408" s="213">
        <f t="shared" si="869"/>
        <v>27616.880000000001</v>
      </c>
      <c r="N8408" s="213">
        <f t="shared" si="870"/>
        <v>31068.989999999998</v>
      </c>
      <c r="O8408" s="242">
        <f t="shared" si="871"/>
        <v>0.51519999999964061</v>
      </c>
      <c r="P8408" s="242"/>
      <c r="Q8408" s="179"/>
      <c r="R8408" s="179"/>
      <c r="S8408" s="179"/>
      <c r="T8408" s="179"/>
      <c r="U8408" s="179"/>
      <c r="V8408" s="179"/>
      <c r="W8408" s="179"/>
      <c r="X8408" s="179"/>
      <c r="Y8408" s="179"/>
      <c r="Z8408" s="179"/>
      <c r="AA8408" s="222"/>
      <c r="AB8408" s="222"/>
      <c r="AC8408" s="222"/>
      <c r="AD8408" s="179"/>
      <c r="AE8408" s="179"/>
      <c r="AF8408" s="179"/>
      <c r="AG8408" s="179"/>
      <c r="AH8408" s="179"/>
      <c r="AI8408" s="179"/>
      <c r="AJ8408" s="179"/>
    </row>
    <row r="8409" spans="2:36" x14ac:dyDescent="0.3">
      <c r="B8409" s="224">
        <v>848600</v>
      </c>
      <c r="C8409" s="209">
        <v>363562</v>
      </c>
      <c r="D8409" s="206">
        <f t="shared" si="872"/>
        <v>0.42842564223426821</v>
      </c>
      <c r="E8409" s="208">
        <f t="shared" si="873"/>
        <v>0.45</v>
      </c>
      <c r="F8409" s="207">
        <v>19995.91</v>
      </c>
      <c r="G8409" s="207">
        <v>29084.959999999999</v>
      </c>
      <c r="H8409" s="207">
        <v>32720.58</v>
      </c>
      <c r="I8409" s="214">
        <f t="shared" si="865"/>
        <v>345256</v>
      </c>
      <c r="J8409" s="211">
        <f t="shared" si="866"/>
        <v>0.406853641291539</v>
      </c>
      <c r="K8409" s="212">
        <f t="shared" si="867"/>
        <v>0.45</v>
      </c>
      <c r="L8409" s="214">
        <f t="shared" si="868"/>
        <v>18989.080000000002</v>
      </c>
      <c r="M8409" s="213">
        <f t="shared" si="869"/>
        <v>27620.48</v>
      </c>
      <c r="N8409" s="213">
        <f t="shared" si="870"/>
        <v>31073.039999999997</v>
      </c>
      <c r="O8409" s="242">
        <f t="shared" si="871"/>
        <v>0.5152999999999156</v>
      </c>
      <c r="P8409" s="242"/>
      <c r="Q8409" s="179"/>
      <c r="R8409" s="179"/>
      <c r="S8409" s="179"/>
      <c r="T8409" s="179"/>
      <c r="U8409" s="179"/>
      <c r="V8409" s="179"/>
      <c r="W8409" s="179"/>
      <c r="X8409" s="179"/>
      <c r="Y8409" s="179"/>
      <c r="Z8409" s="179"/>
      <c r="AA8409" s="222"/>
      <c r="AB8409" s="222"/>
      <c r="AC8409" s="222"/>
      <c r="AD8409" s="179"/>
      <c r="AE8409" s="179"/>
      <c r="AF8409" s="179"/>
      <c r="AG8409" s="179"/>
      <c r="AH8409" s="179"/>
      <c r="AI8409" s="179"/>
      <c r="AJ8409" s="179"/>
    </row>
    <row r="8410" spans="2:36" x14ac:dyDescent="0.3">
      <c r="B8410" s="224">
        <v>848700</v>
      </c>
      <c r="C8410" s="209">
        <v>363607</v>
      </c>
      <c r="D8410" s="206">
        <f t="shared" si="872"/>
        <v>0.42842818428184282</v>
      </c>
      <c r="E8410" s="208">
        <f t="shared" si="873"/>
        <v>0.45</v>
      </c>
      <c r="F8410" s="207">
        <v>19998.38</v>
      </c>
      <c r="G8410" s="207">
        <v>29088.560000000001</v>
      </c>
      <c r="H8410" s="207">
        <v>32724.63</v>
      </c>
      <c r="I8410" s="214">
        <f t="shared" si="865"/>
        <v>345301</v>
      </c>
      <c r="J8410" s="211">
        <f t="shared" si="866"/>
        <v>0.40685872510899024</v>
      </c>
      <c r="K8410" s="212">
        <f t="shared" si="867"/>
        <v>0.45</v>
      </c>
      <c r="L8410" s="214">
        <f t="shared" si="868"/>
        <v>18991.555</v>
      </c>
      <c r="M8410" s="213">
        <f t="shared" si="869"/>
        <v>27624.080000000002</v>
      </c>
      <c r="N8410" s="213">
        <f t="shared" si="870"/>
        <v>31077.09</v>
      </c>
      <c r="O8410" s="242">
        <f t="shared" si="871"/>
        <v>0.51520000000004074</v>
      </c>
      <c r="P8410" s="242"/>
      <c r="Q8410" s="179"/>
      <c r="R8410" s="179"/>
      <c r="S8410" s="179"/>
      <c r="T8410" s="179"/>
      <c r="U8410" s="179"/>
      <c r="V8410" s="179"/>
      <c r="W8410" s="179"/>
      <c r="X8410" s="179"/>
      <c r="Y8410" s="179"/>
      <c r="Z8410" s="179"/>
      <c r="AA8410" s="222"/>
      <c r="AB8410" s="222"/>
      <c r="AC8410" s="222"/>
      <c r="AD8410" s="179"/>
      <c r="AE8410" s="179"/>
      <c r="AF8410" s="179"/>
      <c r="AG8410" s="179"/>
      <c r="AH8410" s="179"/>
      <c r="AI8410" s="179"/>
      <c r="AJ8410" s="179"/>
    </row>
    <row r="8411" spans="2:36" x14ac:dyDescent="0.3">
      <c r="B8411" s="224">
        <v>848800</v>
      </c>
      <c r="C8411" s="209">
        <v>363652</v>
      </c>
      <c r="D8411" s="206">
        <f t="shared" si="872"/>
        <v>0.428430725730443</v>
      </c>
      <c r="E8411" s="208">
        <f t="shared" si="873"/>
        <v>0.45</v>
      </c>
      <c r="F8411" s="207">
        <v>20000.86</v>
      </c>
      <c r="G8411" s="207">
        <v>29092.16</v>
      </c>
      <c r="H8411" s="207">
        <v>32728.68</v>
      </c>
      <c r="I8411" s="214">
        <f t="shared" si="865"/>
        <v>345346</v>
      </c>
      <c r="J8411" s="211">
        <f t="shared" si="866"/>
        <v>0.40686380772855796</v>
      </c>
      <c r="K8411" s="212">
        <f t="shared" si="867"/>
        <v>0.45</v>
      </c>
      <c r="L8411" s="214">
        <f t="shared" si="868"/>
        <v>18994.03</v>
      </c>
      <c r="M8411" s="213">
        <f t="shared" si="869"/>
        <v>27627.68</v>
      </c>
      <c r="N8411" s="213">
        <f t="shared" si="870"/>
        <v>31081.14</v>
      </c>
      <c r="O8411" s="242">
        <f t="shared" si="871"/>
        <v>0.51529999999973375</v>
      </c>
      <c r="P8411" s="242"/>
      <c r="Q8411" s="179"/>
      <c r="R8411" s="179"/>
      <c r="S8411" s="179"/>
      <c r="T8411" s="179"/>
      <c r="U8411" s="179"/>
      <c r="V8411" s="179"/>
      <c r="W8411" s="179"/>
      <c r="X8411" s="179"/>
      <c r="Y8411" s="179"/>
      <c r="Z8411" s="179"/>
      <c r="AA8411" s="222"/>
      <c r="AB8411" s="222"/>
      <c r="AC8411" s="222"/>
      <c r="AD8411" s="179"/>
      <c r="AE8411" s="179"/>
      <c r="AF8411" s="179"/>
      <c r="AG8411" s="179"/>
      <c r="AH8411" s="179"/>
      <c r="AI8411" s="179"/>
      <c r="AJ8411" s="179"/>
    </row>
    <row r="8412" spans="2:36" x14ac:dyDescent="0.3">
      <c r="B8412" s="224">
        <v>848900</v>
      </c>
      <c r="C8412" s="209">
        <v>363697</v>
      </c>
      <c r="D8412" s="206">
        <f t="shared" si="872"/>
        <v>0.42843326658028036</v>
      </c>
      <c r="E8412" s="208">
        <f t="shared" si="873"/>
        <v>0.45</v>
      </c>
      <c r="F8412" s="207">
        <v>20003.330000000002</v>
      </c>
      <c r="G8412" s="207">
        <v>29095.759999999998</v>
      </c>
      <c r="H8412" s="207">
        <v>32732.73</v>
      </c>
      <c r="I8412" s="214">
        <f t="shared" si="865"/>
        <v>345391</v>
      </c>
      <c r="J8412" s="211">
        <f t="shared" si="866"/>
        <v>0.40686888915066555</v>
      </c>
      <c r="K8412" s="212">
        <f t="shared" si="867"/>
        <v>0.45</v>
      </c>
      <c r="L8412" s="214">
        <f t="shared" si="868"/>
        <v>18996.505000000001</v>
      </c>
      <c r="M8412" s="213">
        <f t="shared" si="869"/>
        <v>27631.279999999999</v>
      </c>
      <c r="N8412" s="213">
        <f t="shared" si="870"/>
        <v>31085.19</v>
      </c>
      <c r="O8412" s="242">
        <f t="shared" si="871"/>
        <v>0.51519999999996802</v>
      </c>
      <c r="P8412" s="242"/>
      <c r="Q8412" s="179"/>
      <c r="R8412" s="179"/>
      <c r="S8412" s="179"/>
      <c r="T8412" s="179"/>
      <c r="U8412" s="179"/>
      <c r="V8412" s="179"/>
      <c r="W8412" s="179"/>
      <c r="X8412" s="179"/>
      <c r="Y8412" s="179"/>
      <c r="Z8412" s="179"/>
      <c r="AA8412" s="222"/>
      <c r="AB8412" s="222"/>
      <c r="AC8412" s="222"/>
      <c r="AD8412" s="179"/>
      <c r="AE8412" s="179"/>
      <c r="AF8412" s="179"/>
      <c r="AG8412" s="179"/>
      <c r="AH8412" s="179"/>
      <c r="AI8412" s="179"/>
      <c r="AJ8412" s="179"/>
    </row>
    <row r="8413" spans="2:36" x14ac:dyDescent="0.3">
      <c r="B8413" s="224">
        <v>849000</v>
      </c>
      <c r="C8413" s="209">
        <v>363742</v>
      </c>
      <c r="D8413" s="206">
        <f t="shared" si="872"/>
        <v>0.42843580683156657</v>
      </c>
      <c r="E8413" s="208">
        <f t="shared" si="873"/>
        <v>0.45</v>
      </c>
      <c r="F8413" s="207">
        <v>20005.810000000001</v>
      </c>
      <c r="G8413" s="207">
        <v>29099.360000000001</v>
      </c>
      <c r="H8413" s="207">
        <v>32736.78</v>
      </c>
      <c r="I8413" s="214">
        <f t="shared" si="865"/>
        <v>345436</v>
      </c>
      <c r="J8413" s="211">
        <f t="shared" si="866"/>
        <v>0.40687396937573617</v>
      </c>
      <c r="K8413" s="212">
        <f t="shared" si="867"/>
        <v>0.45</v>
      </c>
      <c r="L8413" s="214">
        <f t="shared" si="868"/>
        <v>18998.98</v>
      </c>
      <c r="M8413" s="213">
        <f t="shared" si="869"/>
        <v>27634.880000000001</v>
      </c>
      <c r="N8413" s="213">
        <f t="shared" si="870"/>
        <v>31089.239999999998</v>
      </c>
      <c r="O8413" s="242">
        <f t="shared" si="871"/>
        <v>0.51529999999966092</v>
      </c>
      <c r="P8413" s="242"/>
      <c r="Q8413" s="179"/>
      <c r="R8413" s="179"/>
      <c r="S8413" s="179"/>
      <c r="T8413" s="179"/>
      <c r="U8413" s="179"/>
      <c r="V8413" s="179"/>
      <c r="W8413" s="179"/>
      <c r="X8413" s="179"/>
      <c r="Y8413" s="179"/>
      <c r="Z8413" s="179"/>
      <c r="AA8413" s="222"/>
      <c r="AB8413" s="222"/>
      <c r="AC8413" s="222"/>
      <c r="AD8413" s="179"/>
      <c r="AE8413" s="179"/>
      <c r="AF8413" s="179"/>
      <c r="AG8413" s="179"/>
      <c r="AH8413" s="179"/>
      <c r="AI8413" s="179"/>
      <c r="AJ8413" s="179"/>
    </row>
    <row r="8414" spans="2:36" x14ac:dyDescent="0.3">
      <c r="B8414" s="224">
        <v>849100</v>
      </c>
      <c r="C8414" s="209">
        <v>363787</v>
      </c>
      <c r="D8414" s="206">
        <f t="shared" si="872"/>
        <v>0.42843834648451301</v>
      </c>
      <c r="E8414" s="208">
        <f t="shared" si="873"/>
        <v>0.45</v>
      </c>
      <c r="F8414" s="207">
        <v>20008.28</v>
      </c>
      <c r="G8414" s="207">
        <v>29102.959999999999</v>
      </c>
      <c r="H8414" s="207">
        <v>32740.83</v>
      </c>
      <c r="I8414" s="214">
        <f t="shared" si="865"/>
        <v>345481</v>
      </c>
      <c r="J8414" s="211">
        <f t="shared" si="866"/>
        <v>0.4068790484041927</v>
      </c>
      <c r="K8414" s="212">
        <f t="shared" si="867"/>
        <v>0.45</v>
      </c>
      <c r="L8414" s="214">
        <f t="shared" si="868"/>
        <v>19001.455000000002</v>
      </c>
      <c r="M8414" s="213">
        <f t="shared" si="869"/>
        <v>27638.48</v>
      </c>
      <c r="N8414" s="213">
        <f t="shared" si="870"/>
        <v>31093.289999999997</v>
      </c>
      <c r="O8414" s="242">
        <f t="shared" si="871"/>
        <v>0.51520000000047728</v>
      </c>
      <c r="P8414" s="242"/>
      <c r="Q8414" s="179"/>
      <c r="R8414" s="179"/>
      <c r="S8414" s="179"/>
      <c r="T8414" s="179"/>
      <c r="U8414" s="179"/>
      <c r="V8414" s="179"/>
      <c r="W8414" s="179"/>
      <c r="X8414" s="179"/>
      <c r="Y8414" s="179"/>
      <c r="Z8414" s="179"/>
      <c r="AA8414" s="222"/>
      <c r="AB8414" s="222"/>
      <c r="AC8414" s="222"/>
      <c r="AD8414" s="179"/>
      <c r="AE8414" s="179"/>
      <c r="AF8414" s="179"/>
      <c r="AG8414" s="179"/>
      <c r="AH8414" s="179"/>
      <c r="AI8414" s="179"/>
      <c r="AJ8414" s="179"/>
    </row>
    <row r="8415" spans="2:36" x14ac:dyDescent="0.3">
      <c r="B8415" s="224">
        <v>849200</v>
      </c>
      <c r="C8415" s="209">
        <v>363832</v>
      </c>
      <c r="D8415" s="206">
        <f t="shared" si="872"/>
        <v>0.42844088553933113</v>
      </c>
      <c r="E8415" s="208">
        <f t="shared" si="873"/>
        <v>0.45</v>
      </c>
      <c r="F8415" s="207">
        <v>20010.759999999998</v>
      </c>
      <c r="G8415" s="207">
        <v>29106.560000000001</v>
      </c>
      <c r="H8415" s="207">
        <v>32744.880000000001</v>
      </c>
      <c r="I8415" s="214">
        <f t="shared" si="865"/>
        <v>345526</v>
      </c>
      <c r="J8415" s="211">
        <f t="shared" si="866"/>
        <v>0.40688412623645787</v>
      </c>
      <c r="K8415" s="212">
        <f t="shared" si="867"/>
        <v>0.45</v>
      </c>
      <c r="L8415" s="214">
        <f t="shared" si="868"/>
        <v>19003.93</v>
      </c>
      <c r="M8415" s="213">
        <f t="shared" si="869"/>
        <v>27642.080000000002</v>
      </c>
      <c r="N8415" s="213">
        <f t="shared" si="870"/>
        <v>31097.34</v>
      </c>
      <c r="O8415" s="242">
        <f t="shared" si="871"/>
        <v>0.51530000000013387</v>
      </c>
      <c r="P8415" s="242"/>
      <c r="Q8415" s="179"/>
      <c r="R8415" s="179"/>
      <c r="S8415" s="179"/>
      <c r="T8415" s="179"/>
      <c r="U8415" s="179"/>
      <c r="V8415" s="179"/>
      <c r="W8415" s="179"/>
      <c r="X8415" s="179"/>
      <c r="Y8415" s="179"/>
      <c r="Z8415" s="179"/>
      <c r="AA8415" s="222"/>
      <c r="AB8415" s="222"/>
      <c r="AC8415" s="222"/>
      <c r="AD8415" s="179"/>
      <c r="AE8415" s="179"/>
      <c r="AF8415" s="179"/>
      <c r="AG8415" s="179"/>
      <c r="AH8415" s="179"/>
      <c r="AI8415" s="179"/>
      <c r="AJ8415" s="179"/>
    </row>
    <row r="8416" spans="2:36" x14ac:dyDescent="0.3">
      <c r="B8416" s="224">
        <v>849300</v>
      </c>
      <c r="C8416" s="209">
        <v>363877</v>
      </c>
      <c r="D8416" s="206">
        <f t="shared" si="872"/>
        <v>0.4284434239962322</v>
      </c>
      <c r="E8416" s="208">
        <f t="shared" si="873"/>
        <v>0.45</v>
      </c>
      <c r="F8416" s="207">
        <v>20013.23</v>
      </c>
      <c r="G8416" s="207">
        <v>29110.16</v>
      </c>
      <c r="H8416" s="207">
        <v>32748.93</v>
      </c>
      <c r="I8416" s="214">
        <f t="shared" si="865"/>
        <v>345571</v>
      </c>
      <c r="J8416" s="211">
        <f t="shared" si="866"/>
        <v>0.40688920287295421</v>
      </c>
      <c r="K8416" s="212">
        <f t="shared" si="867"/>
        <v>0.45</v>
      </c>
      <c r="L8416" s="214">
        <f t="shared" si="868"/>
        <v>19006.404999999999</v>
      </c>
      <c r="M8416" s="213">
        <f t="shared" si="869"/>
        <v>27645.68</v>
      </c>
      <c r="N8416" s="213">
        <f t="shared" si="870"/>
        <v>31101.39</v>
      </c>
      <c r="O8416" s="242">
        <f t="shared" si="871"/>
        <v>0.51519999999978605</v>
      </c>
      <c r="P8416" s="242"/>
      <c r="Q8416" s="179"/>
      <c r="R8416" s="179"/>
      <c r="S8416" s="179"/>
      <c r="T8416" s="179"/>
      <c r="U8416" s="179"/>
      <c r="V8416" s="179"/>
      <c r="W8416" s="179"/>
      <c r="X8416" s="179"/>
      <c r="Y8416" s="179"/>
      <c r="Z8416" s="179"/>
      <c r="AA8416" s="222"/>
      <c r="AB8416" s="222"/>
      <c r="AC8416" s="222"/>
      <c r="AD8416" s="179"/>
      <c r="AE8416" s="179"/>
      <c r="AF8416" s="179"/>
      <c r="AG8416" s="179"/>
      <c r="AH8416" s="179"/>
      <c r="AI8416" s="179"/>
      <c r="AJ8416" s="179"/>
    </row>
    <row r="8417" spans="2:36" x14ac:dyDescent="0.3">
      <c r="B8417" s="224">
        <v>849400</v>
      </c>
      <c r="C8417" s="209">
        <v>363922</v>
      </c>
      <c r="D8417" s="206">
        <f t="shared" si="872"/>
        <v>0.42844596185542738</v>
      </c>
      <c r="E8417" s="208">
        <f t="shared" si="873"/>
        <v>0.45</v>
      </c>
      <c r="F8417" s="207">
        <v>20015.71</v>
      </c>
      <c r="G8417" s="207">
        <v>29113.759999999998</v>
      </c>
      <c r="H8417" s="207">
        <v>32752.98</v>
      </c>
      <c r="I8417" s="214">
        <f t="shared" si="865"/>
        <v>345616</v>
      </c>
      <c r="J8417" s="211">
        <f t="shared" si="866"/>
        <v>0.40689427831410407</v>
      </c>
      <c r="K8417" s="212">
        <f t="shared" si="867"/>
        <v>0.45</v>
      </c>
      <c r="L8417" s="214">
        <f t="shared" si="868"/>
        <v>19008.88</v>
      </c>
      <c r="M8417" s="213">
        <f t="shared" si="869"/>
        <v>27649.279999999999</v>
      </c>
      <c r="N8417" s="213">
        <f t="shared" si="870"/>
        <v>31105.439999999999</v>
      </c>
      <c r="O8417" s="242">
        <f t="shared" si="871"/>
        <v>0.51530000000006115</v>
      </c>
      <c r="P8417" s="242"/>
      <c r="Q8417" s="179"/>
      <c r="R8417" s="179"/>
      <c r="S8417" s="179"/>
      <c r="T8417" s="179"/>
      <c r="U8417" s="179"/>
      <c r="V8417" s="179"/>
      <c r="W8417" s="179"/>
      <c r="X8417" s="179"/>
      <c r="Y8417" s="179"/>
      <c r="Z8417" s="179"/>
      <c r="AA8417" s="222"/>
      <c r="AB8417" s="222"/>
      <c r="AC8417" s="222"/>
      <c r="AD8417" s="179"/>
      <c r="AE8417" s="179"/>
      <c r="AF8417" s="179"/>
      <c r="AG8417" s="179"/>
      <c r="AH8417" s="179"/>
      <c r="AI8417" s="179"/>
      <c r="AJ8417" s="179"/>
    </row>
    <row r="8418" spans="2:36" x14ac:dyDescent="0.3">
      <c r="B8418" s="224">
        <v>849500</v>
      </c>
      <c r="C8418" s="209">
        <v>363967</v>
      </c>
      <c r="D8418" s="206">
        <f t="shared" si="872"/>
        <v>0.42844849911712773</v>
      </c>
      <c r="E8418" s="208">
        <f t="shared" si="873"/>
        <v>0.45</v>
      </c>
      <c r="F8418" s="207">
        <v>20018.18</v>
      </c>
      <c r="G8418" s="207">
        <v>29117.360000000001</v>
      </c>
      <c r="H8418" s="207">
        <v>32757.03</v>
      </c>
      <c r="I8418" s="214">
        <f t="shared" si="865"/>
        <v>345661</v>
      </c>
      <c r="J8418" s="211">
        <f t="shared" si="866"/>
        <v>0.40689935256032961</v>
      </c>
      <c r="K8418" s="212">
        <f t="shared" si="867"/>
        <v>0.45</v>
      </c>
      <c r="L8418" s="214">
        <f t="shared" si="868"/>
        <v>19011.355</v>
      </c>
      <c r="M8418" s="213">
        <f t="shared" si="869"/>
        <v>27652.880000000001</v>
      </c>
      <c r="N8418" s="213">
        <f t="shared" si="870"/>
        <v>31109.489999999998</v>
      </c>
      <c r="O8418" s="242">
        <f t="shared" si="871"/>
        <v>0.51519999999964061</v>
      </c>
      <c r="P8418" s="242"/>
      <c r="Q8418" s="179"/>
      <c r="R8418" s="179"/>
      <c r="S8418" s="179"/>
      <c r="T8418" s="179"/>
      <c r="U8418" s="179"/>
      <c r="V8418" s="179"/>
      <c r="W8418" s="179"/>
      <c r="X8418" s="179"/>
      <c r="Y8418" s="179"/>
      <c r="Z8418" s="179"/>
      <c r="AA8418" s="222"/>
      <c r="AB8418" s="222"/>
      <c r="AC8418" s="222"/>
      <c r="AD8418" s="179"/>
      <c r="AE8418" s="179"/>
      <c r="AF8418" s="179"/>
      <c r="AG8418" s="179"/>
      <c r="AH8418" s="179"/>
      <c r="AI8418" s="179"/>
      <c r="AJ8418" s="179"/>
    </row>
    <row r="8419" spans="2:36" x14ac:dyDescent="0.3">
      <c r="B8419" s="224">
        <v>849600</v>
      </c>
      <c r="C8419" s="209">
        <v>364012</v>
      </c>
      <c r="D8419" s="206">
        <f t="shared" si="872"/>
        <v>0.42845103578154425</v>
      </c>
      <c r="E8419" s="208">
        <f t="shared" si="873"/>
        <v>0.45</v>
      </c>
      <c r="F8419" s="207">
        <v>20020.66</v>
      </c>
      <c r="G8419" s="207">
        <v>29120.959999999999</v>
      </c>
      <c r="H8419" s="207">
        <v>32761.08</v>
      </c>
      <c r="I8419" s="214">
        <f t="shared" si="865"/>
        <v>345706</v>
      </c>
      <c r="J8419" s="211">
        <f t="shared" si="866"/>
        <v>0.40690442561205276</v>
      </c>
      <c r="K8419" s="212">
        <f t="shared" si="867"/>
        <v>0.45</v>
      </c>
      <c r="L8419" s="214">
        <f t="shared" si="868"/>
        <v>19013.830000000002</v>
      </c>
      <c r="M8419" s="213">
        <f t="shared" si="869"/>
        <v>27656.48</v>
      </c>
      <c r="N8419" s="213">
        <f t="shared" si="870"/>
        <v>31113.539999999997</v>
      </c>
      <c r="O8419" s="242">
        <f t="shared" si="871"/>
        <v>0.5152999999999156</v>
      </c>
      <c r="P8419" s="242"/>
      <c r="Q8419" s="179"/>
      <c r="R8419" s="179"/>
      <c r="S8419" s="179"/>
      <c r="T8419" s="179"/>
      <c r="U8419" s="179"/>
      <c r="V8419" s="179"/>
      <c r="W8419" s="179"/>
      <c r="X8419" s="179"/>
      <c r="Y8419" s="179"/>
      <c r="Z8419" s="179"/>
      <c r="AA8419" s="222"/>
      <c r="AB8419" s="222"/>
      <c r="AC8419" s="222"/>
      <c r="AD8419" s="179"/>
      <c r="AE8419" s="179"/>
      <c r="AF8419" s="179"/>
      <c r="AG8419" s="179"/>
      <c r="AH8419" s="179"/>
      <c r="AI8419" s="179"/>
      <c r="AJ8419" s="179"/>
    </row>
    <row r="8420" spans="2:36" x14ac:dyDescent="0.3">
      <c r="B8420" s="224">
        <v>849700</v>
      </c>
      <c r="C8420" s="209">
        <v>364057</v>
      </c>
      <c r="D8420" s="206">
        <f t="shared" si="872"/>
        <v>0.42845357184888783</v>
      </c>
      <c r="E8420" s="208">
        <f t="shared" si="873"/>
        <v>0.45</v>
      </c>
      <c r="F8420" s="207">
        <v>20023.13</v>
      </c>
      <c r="G8420" s="207">
        <v>29124.560000000001</v>
      </c>
      <c r="H8420" s="207">
        <v>32765.13</v>
      </c>
      <c r="I8420" s="214">
        <f t="shared" si="865"/>
        <v>345751</v>
      </c>
      <c r="J8420" s="211">
        <f t="shared" si="866"/>
        <v>0.40690949746969518</v>
      </c>
      <c r="K8420" s="212">
        <f t="shared" si="867"/>
        <v>0.45</v>
      </c>
      <c r="L8420" s="214">
        <f t="shared" si="868"/>
        <v>19016.305</v>
      </c>
      <c r="M8420" s="213">
        <f t="shared" si="869"/>
        <v>27660.080000000002</v>
      </c>
      <c r="N8420" s="213">
        <f t="shared" si="870"/>
        <v>31117.59</v>
      </c>
      <c r="O8420" s="242">
        <f t="shared" si="871"/>
        <v>0.51520000000004074</v>
      </c>
      <c r="P8420" s="242"/>
      <c r="Q8420" s="179"/>
      <c r="R8420" s="179"/>
      <c r="S8420" s="179"/>
      <c r="T8420" s="179"/>
      <c r="U8420" s="179"/>
      <c r="V8420" s="179"/>
      <c r="W8420" s="179"/>
      <c r="X8420" s="179"/>
      <c r="Y8420" s="179"/>
      <c r="Z8420" s="179"/>
      <c r="AA8420" s="222"/>
      <c r="AB8420" s="222"/>
      <c r="AC8420" s="222"/>
      <c r="AD8420" s="179"/>
      <c r="AE8420" s="179"/>
      <c r="AF8420" s="179"/>
      <c r="AG8420" s="179"/>
      <c r="AH8420" s="179"/>
      <c r="AI8420" s="179"/>
      <c r="AJ8420" s="179"/>
    </row>
    <row r="8421" spans="2:36" x14ac:dyDescent="0.3">
      <c r="B8421" s="224">
        <v>849800</v>
      </c>
      <c r="C8421" s="209">
        <v>364102</v>
      </c>
      <c r="D8421" s="206">
        <f t="shared" si="872"/>
        <v>0.42845610731936928</v>
      </c>
      <c r="E8421" s="208">
        <f t="shared" si="873"/>
        <v>0.45</v>
      </c>
      <c r="F8421" s="207">
        <v>20025.61</v>
      </c>
      <c r="G8421" s="207">
        <v>29128.16</v>
      </c>
      <c r="H8421" s="207">
        <v>32769.18</v>
      </c>
      <c r="I8421" s="214">
        <f t="shared" si="865"/>
        <v>345796</v>
      </c>
      <c r="J8421" s="211">
        <f t="shared" si="866"/>
        <v>0.40691456813367849</v>
      </c>
      <c r="K8421" s="212">
        <f t="shared" si="867"/>
        <v>0.45</v>
      </c>
      <c r="L8421" s="214">
        <f t="shared" si="868"/>
        <v>19018.78</v>
      </c>
      <c r="M8421" s="213">
        <f t="shared" si="869"/>
        <v>27663.68</v>
      </c>
      <c r="N8421" s="213">
        <f t="shared" si="870"/>
        <v>31121.64</v>
      </c>
      <c r="O8421" s="242">
        <f t="shared" si="871"/>
        <v>0.51529999999973375</v>
      </c>
      <c r="P8421" s="242"/>
      <c r="Q8421" s="179"/>
      <c r="R8421" s="179"/>
      <c r="S8421" s="179"/>
      <c r="T8421" s="179"/>
      <c r="U8421" s="179"/>
      <c r="V8421" s="179"/>
      <c r="W8421" s="179"/>
      <c r="X8421" s="179"/>
      <c r="Y8421" s="179"/>
      <c r="Z8421" s="179"/>
      <c r="AA8421" s="222"/>
      <c r="AB8421" s="222"/>
      <c r="AC8421" s="222"/>
      <c r="AD8421" s="179"/>
      <c r="AE8421" s="179"/>
      <c r="AF8421" s="179"/>
      <c r="AG8421" s="179"/>
      <c r="AH8421" s="179"/>
      <c r="AI8421" s="179"/>
      <c r="AJ8421" s="179"/>
    </row>
    <row r="8422" spans="2:36" x14ac:dyDescent="0.3">
      <c r="B8422" s="224">
        <v>849900</v>
      </c>
      <c r="C8422" s="209">
        <v>364147</v>
      </c>
      <c r="D8422" s="206">
        <f t="shared" si="872"/>
        <v>0.42845864219319918</v>
      </c>
      <c r="E8422" s="208">
        <f t="shared" si="873"/>
        <v>0.45</v>
      </c>
      <c r="F8422" s="207">
        <v>20028.080000000002</v>
      </c>
      <c r="G8422" s="207">
        <v>29131.759999999998</v>
      </c>
      <c r="H8422" s="207">
        <v>32773.230000000003</v>
      </c>
      <c r="I8422" s="214">
        <f t="shared" si="865"/>
        <v>345841</v>
      </c>
      <c r="J8422" s="211">
        <f t="shared" si="866"/>
        <v>0.40691963760442407</v>
      </c>
      <c r="K8422" s="212">
        <f t="shared" si="867"/>
        <v>0.45</v>
      </c>
      <c r="L8422" s="214">
        <f t="shared" si="868"/>
        <v>19021.255000000001</v>
      </c>
      <c r="M8422" s="213">
        <f t="shared" si="869"/>
        <v>27667.279999999999</v>
      </c>
      <c r="N8422" s="213">
        <f t="shared" si="870"/>
        <v>31125.69</v>
      </c>
      <c r="O8422" s="242">
        <f t="shared" si="871"/>
        <v>0.51519999999996802</v>
      </c>
      <c r="P8422" s="242"/>
      <c r="Q8422" s="179"/>
      <c r="R8422" s="179"/>
      <c r="S8422" s="179"/>
      <c r="T8422" s="179"/>
      <c r="U8422" s="179"/>
      <c r="V8422" s="179"/>
      <c r="W8422" s="179"/>
      <c r="X8422" s="179"/>
      <c r="Y8422" s="179"/>
      <c r="Z8422" s="179"/>
      <c r="AA8422" s="222"/>
      <c r="AB8422" s="222"/>
      <c r="AC8422" s="222"/>
      <c r="AD8422" s="179"/>
      <c r="AE8422" s="179"/>
      <c r="AF8422" s="179"/>
      <c r="AG8422" s="179"/>
      <c r="AH8422" s="179"/>
      <c r="AI8422" s="179"/>
      <c r="AJ8422" s="179"/>
    </row>
    <row r="8423" spans="2:36" x14ac:dyDescent="0.3">
      <c r="B8423" s="224">
        <v>850000</v>
      </c>
      <c r="C8423" s="209">
        <v>364192</v>
      </c>
      <c r="D8423" s="206">
        <f t="shared" si="872"/>
        <v>0.42846117647058823</v>
      </c>
      <c r="E8423" s="208">
        <f t="shared" si="873"/>
        <v>0.45</v>
      </c>
      <c r="F8423" s="207">
        <v>20030.560000000001</v>
      </c>
      <c r="G8423" s="207">
        <v>29135.360000000001</v>
      </c>
      <c r="H8423" s="207">
        <v>32777.279999999999</v>
      </c>
      <c r="I8423" s="214">
        <f t="shared" si="865"/>
        <v>345886</v>
      </c>
      <c r="J8423" s="211">
        <f t="shared" si="866"/>
        <v>0.40692470588235297</v>
      </c>
      <c r="K8423" s="212">
        <f t="shared" si="867"/>
        <v>0.45</v>
      </c>
      <c r="L8423" s="214">
        <f t="shared" si="868"/>
        <v>19023.73</v>
      </c>
      <c r="M8423" s="213">
        <f t="shared" si="869"/>
        <v>27670.880000000001</v>
      </c>
      <c r="N8423" s="213">
        <f t="shared" si="870"/>
        <v>31129.739999999998</v>
      </c>
      <c r="O8423" s="242">
        <f t="shared" si="871"/>
        <v>0.51529999999962461</v>
      </c>
      <c r="P8423" s="242"/>
      <c r="Q8423" s="179"/>
      <c r="R8423" s="179"/>
      <c r="S8423" s="179"/>
      <c r="T8423" s="179"/>
      <c r="U8423" s="179"/>
      <c r="V8423" s="179"/>
      <c r="W8423" s="179"/>
      <c r="X8423" s="179"/>
      <c r="Y8423" s="179"/>
      <c r="Z8423" s="179"/>
      <c r="AA8423" s="222"/>
      <c r="AB8423" s="222"/>
      <c r="AC8423" s="222"/>
      <c r="AD8423" s="179"/>
      <c r="AE8423" s="179"/>
      <c r="AF8423" s="179"/>
      <c r="AG8423" s="179"/>
      <c r="AH8423" s="179"/>
      <c r="AI8423" s="179"/>
      <c r="AJ8423" s="179"/>
    </row>
    <row r="8424" spans="2:36" x14ac:dyDescent="0.3">
      <c r="B8424" s="224">
        <v>850100</v>
      </c>
      <c r="C8424" s="209">
        <v>364237</v>
      </c>
      <c r="D8424" s="206">
        <f t="shared" si="872"/>
        <v>0.42846371015174683</v>
      </c>
      <c r="E8424" s="208">
        <f t="shared" si="873"/>
        <v>0.45</v>
      </c>
      <c r="F8424" s="207">
        <v>20033.03</v>
      </c>
      <c r="G8424" s="207">
        <v>29138.959999999999</v>
      </c>
      <c r="H8424" s="207">
        <v>32781.33</v>
      </c>
      <c r="I8424" s="214">
        <f t="shared" si="865"/>
        <v>345931</v>
      </c>
      <c r="J8424" s="211">
        <f t="shared" si="866"/>
        <v>0.40692977296788613</v>
      </c>
      <c r="K8424" s="212">
        <f t="shared" si="867"/>
        <v>0.45</v>
      </c>
      <c r="L8424" s="214">
        <f t="shared" si="868"/>
        <v>19026.205000000002</v>
      </c>
      <c r="M8424" s="213">
        <f t="shared" si="869"/>
        <v>27674.48</v>
      </c>
      <c r="N8424" s="213">
        <f t="shared" si="870"/>
        <v>31133.789999999997</v>
      </c>
      <c r="O8424" s="242">
        <f t="shared" si="871"/>
        <v>0.51520000000047728</v>
      </c>
      <c r="P8424" s="242"/>
      <c r="Q8424" s="179"/>
      <c r="R8424" s="179"/>
      <c r="S8424" s="179"/>
      <c r="T8424" s="179"/>
      <c r="U8424" s="179"/>
      <c r="V8424" s="179"/>
      <c r="W8424" s="179"/>
      <c r="X8424" s="179"/>
      <c r="Y8424" s="179"/>
      <c r="Z8424" s="179"/>
      <c r="AA8424" s="222"/>
      <c r="AB8424" s="222"/>
      <c r="AC8424" s="222"/>
      <c r="AD8424" s="179"/>
      <c r="AE8424" s="179"/>
      <c r="AF8424" s="179"/>
      <c r="AG8424" s="179"/>
      <c r="AH8424" s="179"/>
      <c r="AI8424" s="179"/>
      <c r="AJ8424" s="179"/>
    </row>
    <row r="8425" spans="2:36" x14ac:dyDescent="0.3">
      <c r="B8425" s="224">
        <v>850200</v>
      </c>
      <c r="C8425" s="209">
        <v>364282</v>
      </c>
      <c r="D8425" s="206">
        <f t="shared" si="872"/>
        <v>0.42846624323688542</v>
      </c>
      <c r="E8425" s="208">
        <f t="shared" si="873"/>
        <v>0.45</v>
      </c>
      <c r="F8425" s="207">
        <v>20035.509999999998</v>
      </c>
      <c r="G8425" s="207">
        <v>29142.560000000001</v>
      </c>
      <c r="H8425" s="207">
        <v>32785.379999999997</v>
      </c>
      <c r="I8425" s="214">
        <f t="shared" ref="I8425:I8488" si="874">I8424+45</f>
        <v>345976</v>
      </c>
      <c r="J8425" s="211">
        <f t="shared" si="866"/>
        <v>0.40693483886144438</v>
      </c>
      <c r="K8425" s="212">
        <f t="shared" si="867"/>
        <v>0.45</v>
      </c>
      <c r="L8425" s="214">
        <f t="shared" si="868"/>
        <v>19028.68</v>
      </c>
      <c r="M8425" s="213">
        <f t="shared" si="869"/>
        <v>27678.080000000002</v>
      </c>
      <c r="N8425" s="213">
        <f t="shared" si="870"/>
        <v>31137.84</v>
      </c>
      <c r="O8425" s="242">
        <f t="shared" si="871"/>
        <v>0.51530000000013387</v>
      </c>
      <c r="P8425" s="242"/>
      <c r="Q8425" s="179"/>
      <c r="R8425" s="179"/>
      <c r="S8425" s="179"/>
      <c r="T8425" s="179"/>
      <c r="U8425" s="179"/>
      <c r="V8425" s="179"/>
      <c r="W8425" s="179"/>
      <c r="X8425" s="179"/>
      <c r="Y8425" s="179"/>
      <c r="Z8425" s="179"/>
      <c r="AA8425" s="222"/>
      <c r="AB8425" s="222"/>
      <c r="AC8425" s="222"/>
      <c r="AD8425" s="179"/>
      <c r="AE8425" s="179"/>
      <c r="AF8425" s="179"/>
      <c r="AG8425" s="179"/>
      <c r="AH8425" s="179"/>
      <c r="AI8425" s="179"/>
      <c r="AJ8425" s="179"/>
    </row>
    <row r="8426" spans="2:36" x14ac:dyDescent="0.3">
      <c r="B8426" s="224">
        <v>850300</v>
      </c>
      <c r="C8426" s="209">
        <v>364327</v>
      </c>
      <c r="D8426" s="206">
        <f t="shared" si="872"/>
        <v>0.42846877572621428</v>
      </c>
      <c r="E8426" s="208">
        <f t="shared" si="873"/>
        <v>0.45</v>
      </c>
      <c r="F8426" s="207">
        <v>20037.98</v>
      </c>
      <c r="G8426" s="207">
        <v>29146.16</v>
      </c>
      <c r="H8426" s="207">
        <v>32789.43</v>
      </c>
      <c r="I8426" s="214">
        <f t="shared" si="874"/>
        <v>346021</v>
      </c>
      <c r="J8426" s="211">
        <f t="shared" si="866"/>
        <v>0.40693990356344817</v>
      </c>
      <c r="K8426" s="212">
        <f t="shared" si="867"/>
        <v>0.45</v>
      </c>
      <c r="L8426" s="214">
        <f t="shared" si="868"/>
        <v>19031.154999999999</v>
      </c>
      <c r="M8426" s="213">
        <f t="shared" si="869"/>
        <v>27681.68</v>
      </c>
      <c r="N8426" s="213">
        <f t="shared" si="870"/>
        <v>31141.89</v>
      </c>
      <c r="O8426" s="242">
        <f t="shared" si="871"/>
        <v>0.51519999999982247</v>
      </c>
      <c r="P8426" s="242"/>
      <c r="Q8426" s="179"/>
      <c r="R8426" s="179"/>
      <c r="S8426" s="179"/>
      <c r="T8426" s="179"/>
      <c r="U8426" s="179"/>
      <c r="V8426" s="179"/>
      <c r="W8426" s="179"/>
      <c r="X8426" s="179"/>
      <c r="Y8426" s="179"/>
      <c r="Z8426" s="179"/>
      <c r="AA8426" s="222"/>
      <c r="AB8426" s="222"/>
      <c r="AC8426" s="222"/>
      <c r="AD8426" s="179"/>
      <c r="AE8426" s="179"/>
      <c r="AF8426" s="179"/>
      <c r="AG8426" s="179"/>
      <c r="AH8426" s="179"/>
      <c r="AI8426" s="179"/>
      <c r="AJ8426" s="179"/>
    </row>
    <row r="8427" spans="2:36" x14ac:dyDescent="0.3">
      <c r="B8427" s="224">
        <v>850400</v>
      </c>
      <c r="C8427" s="209">
        <v>364372</v>
      </c>
      <c r="D8427" s="206">
        <f t="shared" si="872"/>
        <v>0.42847130761994356</v>
      </c>
      <c r="E8427" s="208">
        <f t="shared" si="873"/>
        <v>0.45</v>
      </c>
      <c r="F8427" s="207">
        <v>20040.46</v>
      </c>
      <c r="G8427" s="207">
        <v>29149.759999999998</v>
      </c>
      <c r="H8427" s="207">
        <v>32793.480000000003</v>
      </c>
      <c r="I8427" s="214">
        <f t="shared" si="874"/>
        <v>346066</v>
      </c>
      <c r="J8427" s="211">
        <f t="shared" si="866"/>
        <v>0.40694496707431799</v>
      </c>
      <c r="K8427" s="212">
        <f t="shared" si="867"/>
        <v>0.45</v>
      </c>
      <c r="L8427" s="214">
        <f t="shared" si="868"/>
        <v>19033.63</v>
      </c>
      <c r="M8427" s="213">
        <f t="shared" si="869"/>
        <v>27685.279999999999</v>
      </c>
      <c r="N8427" s="213">
        <f t="shared" si="870"/>
        <v>31145.94</v>
      </c>
      <c r="O8427" s="242">
        <f t="shared" si="871"/>
        <v>0.51530000000006115</v>
      </c>
      <c r="P8427" s="242"/>
      <c r="Q8427" s="179"/>
      <c r="R8427" s="179"/>
      <c r="S8427" s="179"/>
      <c r="T8427" s="179"/>
      <c r="U8427" s="179"/>
      <c r="V8427" s="179"/>
      <c r="W8427" s="179"/>
      <c r="X8427" s="179"/>
      <c r="Y8427" s="179"/>
      <c r="Z8427" s="179"/>
      <c r="AA8427" s="222"/>
      <c r="AB8427" s="222"/>
      <c r="AC8427" s="222"/>
      <c r="AD8427" s="179"/>
      <c r="AE8427" s="179"/>
      <c r="AF8427" s="179"/>
      <c r="AG8427" s="179"/>
      <c r="AH8427" s="179"/>
      <c r="AI8427" s="179"/>
      <c r="AJ8427" s="179"/>
    </row>
    <row r="8428" spans="2:36" x14ac:dyDescent="0.3">
      <c r="B8428" s="224">
        <v>850500</v>
      </c>
      <c r="C8428" s="209">
        <v>364417</v>
      </c>
      <c r="D8428" s="206">
        <f t="shared" si="872"/>
        <v>0.42847383891828339</v>
      </c>
      <c r="E8428" s="208">
        <f t="shared" si="873"/>
        <v>0.45</v>
      </c>
      <c r="F8428" s="207">
        <v>20042.93</v>
      </c>
      <c r="G8428" s="207">
        <v>29153.360000000001</v>
      </c>
      <c r="H8428" s="207">
        <v>32797.53</v>
      </c>
      <c r="I8428" s="214">
        <f t="shared" si="874"/>
        <v>346111</v>
      </c>
      <c r="J8428" s="211">
        <f t="shared" si="866"/>
        <v>0.40695002939447383</v>
      </c>
      <c r="K8428" s="212">
        <f t="shared" si="867"/>
        <v>0.45</v>
      </c>
      <c r="L8428" s="214">
        <f t="shared" si="868"/>
        <v>19036.105</v>
      </c>
      <c r="M8428" s="213">
        <f t="shared" si="869"/>
        <v>27688.880000000001</v>
      </c>
      <c r="N8428" s="213">
        <f t="shared" si="870"/>
        <v>31149.989999999998</v>
      </c>
      <c r="O8428" s="242">
        <f t="shared" si="871"/>
        <v>0.5151999999996042</v>
      </c>
      <c r="P8428" s="242"/>
      <c r="Q8428" s="179"/>
      <c r="R8428" s="179"/>
      <c r="S8428" s="179"/>
      <c r="T8428" s="179"/>
      <c r="U8428" s="179"/>
      <c r="V8428" s="179"/>
      <c r="W8428" s="179"/>
      <c r="X8428" s="179"/>
      <c r="Y8428" s="179"/>
      <c r="Z8428" s="179"/>
      <c r="AA8428" s="222"/>
      <c r="AB8428" s="222"/>
      <c r="AC8428" s="222"/>
      <c r="AD8428" s="179"/>
      <c r="AE8428" s="179"/>
      <c r="AF8428" s="179"/>
      <c r="AG8428" s="179"/>
      <c r="AH8428" s="179"/>
      <c r="AI8428" s="179"/>
      <c r="AJ8428" s="179"/>
    </row>
    <row r="8429" spans="2:36" x14ac:dyDescent="0.3">
      <c r="B8429" s="224">
        <v>850600</v>
      </c>
      <c r="C8429" s="209">
        <v>364462</v>
      </c>
      <c r="D8429" s="206">
        <f t="shared" si="872"/>
        <v>0.4284763696214437</v>
      </c>
      <c r="E8429" s="208">
        <f t="shared" si="873"/>
        <v>0.45</v>
      </c>
      <c r="F8429" s="207">
        <v>20045.41</v>
      </c>
      <c r="G8429" s="207">
        <v>29156.959999999999</v>
      </c>
      <c r="H8429" s="207">
        <v>32801.58</v>
      </c>
      <c r="I8429" s="214">
        <f t="shared" si="874"/>
        <v>346156</v>
      </c>
      <c r="J8429" s="211">
        <f t="shared" si="866"/>
        <v>0.40695509052433576</v>
      </c>
      <c r="K8429" s="212">
        <f t="shared" si="867"/>
        <v>0.45</v>
      </c>
      <c r="L8429" s="214">
        <f t="shared" si="868"/>
        <v>19038.580000000002</v>
      </c>
      <c r="M8429" s="213">
        <f t="shared" si="869"/>
        <v>27692.48</v>
      </c>
      <c r="N8429" s="213">
        <f t="shared" si="870"/>
        <v>31154.039999999997</v>
      </c>
      <c r="O8429" s="242">
        <f t="shared" si="871"/>
        <v>0.5152999999999156</v>
      </c>
      <c r="P8429" s="242"/>
      <c r="Q8429" s="179"/>
      <c r="R8429" s="179"/>
      <c r="S8429" s="179"/>
      <c r="T8429" s="179"/>
      <c r="U8429" s="179"/>
      <c r="V8429" s="179"/>
      <c r="W8429" s="179"/>
      <c r="X8429" s="179"/>
      <c r="Y8429" s="179"/>
      <c r="Z8429" s="179"/>
      <c r="AA8429" s="222"/>
      <c r="AB8429" s="222"/>
      <c r="AC8429" s="222"/>
      <c r="AD8429" s="179"/>
      <c r="AE8429" s="179"/>
      <c r="AF8429" s="179"/>
      <c r="AG8429" s="179"/>
      <c r="AH8429" s="179"/>
      <c r="AI8429" s="179"/>
      <c r="AJ8429" s="179"/>
    </row>
    <row r="8430" spans="2:36" x14ac:dyDescent="0.3">
      <c r="B8430" s="224">
        <v>850700</v>
      </c>
      <c r="C8430" s="209">
        <v>364507</v>
      </c>
      <c r="D8430" s="206">
        <f t="shared" si="872"/>
        <v>0.42847889972963443</v>
      </c>
      <c r="E8430" s="208">
        <f t="shared" si="873"/>
        <v>0.45</v>
      </c>
      <c r="F8430" s="207">
        <v>20047.88</v>
      </c>
      <c r="G8430" s="207">
        <v>29160.560000000001</v>
      </c>
      <c r="H8430" s="207">
        <v>32805.629999999997</v>
      </c>
      <c r="I8430" s="214">
        <f t="shared" si="874"/>
        <v>346201</v>
      </c>
      <c r="J8430" s="211">
        <f t="shared" si="866"/>
        <v>0.40696015046432349</v>
      </c>
      <c r="K8430" s="212">
        <f t="shared" si="867"/>
        <v>0.45</v>
      </c>
      <c r="L8430" s="214">
        <f t="shared" si="868"/>
        <v>19041.055</v>
      </c>
      <c r="M8430" s="213">
        <f t="shared" si="869"/>
        <v>27696.080000000002</v>
      </c>
      <c r="N8430" s="213">
        <f t="shared" si="870"/>
        <v>31158.09</v>
      </c>
      <c r="O8430" s="242">
        <f t="shared" si="871"/>
        <v>0.51520000000004074</v>
      </c>
      <c r="P8430" s="242"/>
      <c r="Q8430" s="179"/>
      <c r="R8430" s="179"/>
      <c r="S8430" s="179"/>
      <c r="T8430" s="179"/>
      <c r="U8430" s="179"/>
      <c r="V8430" s="179"/>
      <c r="W8430" s="179"/>
      <c r="X8430" s="179"/>
      <c r="Y8430" s="179"/>
      <c r="Z8430" s="179"/>
      <c r="AA8430" s="222"/>
      <c r="AB8430" s="222"/>
      <c r="AC8430" s="222"/>
      <c r="AD8430" s="179"/>
      <c r="AE8430" s="179"/>
      <c r="AF8430" s="179"/>
      <c r="AG8430" s="179"/>
      <c r="AH8430" s="179"/>
      <c r="AI8430" s="179"/>
      <c r="AJ8430" s="179"/>
    </row>
    <row r="8431" spans="2:36" x14ac:dyDescent="0.3">
      <c r="B8431" s="224">
        <v>850800</v>
      </c>
      <c r="C8431" s="209">
        <v>364552</v>
      </c>
      <c r="D8431" s="206">
        <f t="shared" si="872"/>
        <v>0.42848142924306537</v>
      </c>
      <c r="E8431" s="208">
        <f t="shared" si="873"/>
        <v>0.45</v>
      </c>
      <c r="F8431" s="207">
        <v>20050.36</v>
      </c>
      <c r="G8431" s="207">
        <v>29164.16</v>
      </c>
      <c r="H8431" s="207">
        <v>32809.68</v>
      </c>
      <c r="I8431" s="214">
        <f t="shared" si="874"/>
        <v>346246</v>
      </c>
      <c r="J8431" s="211">
        <f t="shared" si="866"/>
        <v>0.40696520921485663</v>
      </c>
      <c r="K8431" s="212">
        <f t="shared" si="867"/>
        <v>0.45</v>
      </c>
      <c r="L8431" s="214">
        <f t="shared" si="868"/>
        <v>19043.53</v>
      </c>
      <c r="M8431" s="213">
        <f t="shared" si="869"/>
        <v>27699.68</v>
      </c>
      <c r="N8431" s="213">
        <f t="shared" si="870"/>
        <v>31162.14</v>
      </c>
      <c r="O8431" s="242">
        <f t="shared" si="871"/>
        <v>0.51529999999977005</v>
      </c>
      <c r="P8431" s="242"/>
      <c r="Q8431" s="179"/>
      <c r="R8431" s="179"/>
      <c r="S8431" s="179"/>
      <c r="T8431" s="179"/>
      <c r="U8431" s="179"/>
      <c r="V8431" s="179"/>
      <c r="W8431" s="179"/>
      <c r="X8431" s="179"/>
      <c r="Y8431" s="179"/>
      <c r="Z8431" s="179"/>
      <c r="AA8431" s="222"/>
      <c r="AB8431" s="222"/>
      <c r="AC8431" s="222"/>
      <c r="AD8431" s="179"/>
      <c r="AE8431" s="179"/>
      <c r="AF8431" s="179"/>
      <c r="AG8431" s="179"/>
      <c r="AH8431" s="179"/>
      <c r="AI8431" s="179"/>
      <c r="AJ8431" s="179"/>
    </row>
    <row r="8432" spans="2:36" x14ac:dyDescent="0.3">
      <c r="B8432" s="224">
        <v>850900</v>
      </c>
      <c r="C8432" s="209">
        <v>364597</v>
      </c>
      <c r="D8432" s="206">
        <f t="shared" si="872"/>
        <v>0.42848395816194618</v>
      </c>
      <c r="E8432" s="208">
        <f t="shared" si="873"/>
        <v>0.45</v>
      </c>
      <c r="F8432" s="207">
        <v>20052.830000000002</v>
      </c>
      <c r="G8432" s="207">
        <v>29167.759999999998</v>
      </c>
      <c r="H8432" s="207">
        <v>32813.730000000003</v>
      </c>
      <c r="I8432" s="214">
        <f t="shared" si="874"/>
        <v>346291</v>
      </c>
      <c r="J8432" s="211">
        <f t="shared" si="866"/>
        <v>0.40697026677635445</v>
      </c>
      <c r="K8432" s="212">
        <f t="shared" si="867"/>
        <v>0.45</v>
      </c>
      <c r="L8432" s="214">
        <f t="shared" si="868"/>
        <v>19046.005000000001</v>
      </c>
      <c r="M8432" s="213">
        <f t="shared" si="869"/>
        <v>27703.279999999999</v>
      </c>
      <c r="N8432" s="213">
        <f t="shared" si="870"/>
        <v>31166.19</v>
      </c>
      <c r="O8432" s="242">
        <f t="shared" si="871"/>
        <v>0.51519999999996802</v>
      </c>
      <c r="P8432" s="242"/>
      <c r="Q8432" s="179"/>
      <c r="R8432" s="179"/>
      <c r="S8432" s="179"/>
      <c r="T8432" s="179"/>
      <c r="U8432" s="179"/>
      <c r="V8432" s="179"/>
      <c r="W8432" s="179"/>
      <c r="X8432" s="179"/>
      <c r="Y8432" s="179"/>
      <c r="Z8432" s="179"/>
      <c r="AA8432" s="222"/>
      <c r="AB8432" s="222"/>
      <c r="AC8432" s="222"/>
      <c r="AD8432" s="179"/>
      <c r="AE8432" s="179"/>
      <c r="AF8432" s="179"/>
      <c r="AG8432" s="179"/>
      <c r="AH8432" s="179"/>
      <c r="AI8432" s="179"/>
      <c r="AJ8432" s="179"/>
    </row>
    <row r="8433" spans="2:36" x14ac:dyDescent="0.3">
      <c r="B8433" s="224">
        <v>851000</v>
      </c>
      <c r="C8433" s="209">
        <v>364642</v>
      </c>
      <c r="D8433" s="206">
        <f t="shared" si="872"/>
        <v>0.42848648648648646</v>
      </c>
      <c r="E8433" s="208">
        <f t="shared" si="873"/>
        <v>0.45</v>
      </c>
      <c r="F8433" s="207">
        <v>20055.310000000001</v>
      </c>
      <c r="G8433" s="207">
        <v>29171.360000000001</v>
      </c>
      <c r="H8433" s="207">
        <v>32817.78</v>
      </c>
      <c r="I8433" s="214">
        <f t="shared" si="874"/>
        <v>346336</v>
      </c>
      <c r="J8433" s="211">
        <f t="shared" si="866"/>
        <v>0.40697532314923618</v>
      </c>
      <c r="K8433" s="212">
        <f t="shared" si="867"/>
        <v>0.45</v>
      </c>
      <c r="L8433" s="214">
        <f t="shared" si="868"/>
        <v>19048.48</v>
      </c>
      <c r="M8433" s="213">
        <f t="shared" si="869"/>
        <v>27706.880000000001</v>
      </c>
      <c r="N8433" s="213">
        <f t="shared" si="870"/>
        <v>31170.239999999998</v>
      </c>
      <c r="O8433" s="242">
        <f t="shared" si="871"/>
        <v>0.51529999999962461</v>
      </c>
      <c r="P8433" s="242"/>
      <c r="Q8433" s="179"/>
      <c r="R8433" s="179"/>
      <c r="S8433" s="179"/>
      <c r="T8433" s="179"/>
      <c r="U8433" s="179"/>
      <c r="V8433" s="179"/>
      <c r="W8433" s="179"/>
      <c r="X8433" s="179"/>
      <c r="Y8433" s="179"/>
      <c r="Z8433" s="179"/>
      <c r="AA8433" s="222"/>
      <c r="AB8433" s="222"/>
      <c r="AC8433" s="222"/>
      <c r="AD8433" s="179"/>
      <c r="AE8433" s="179"/>
      <c r="AF8433" s="179"/>
      <c r="AG8433" s="179"/>
      <c r="AH8433" s="179"/>
      <c r="AI8433" s="179"/>
      <c r="AJ8433" s="179"/>
    </row>
    <row r="8434" spans="2:36" x14ac:dyDescent="0.3">
      <c r="B8434" s="224">
        <v>851100</v>
      </c>
      <c r="C8434" s="209">
        <v>364687</v>
      </c>
      <c r="D8434" s="206">
        <f t="shared" si="872"/>
        <v>0.42848901421689578</v>
      </c>
      <c r="E8434" s="208">
        <f t="shared" si="873"/>
        <v>0.45</v>
      </c>
      <c r="F8434" s="207">
        <v>20057.78</v>
      </c>
      <c r="G8434" s="207">
        <v>29174.959999999999</v>
      </c>
      <c r="H8434" s="207">
        <v>32821.83</v>
      </c>
      <c r="I8434" s="214">
        <f t="shared" si="874"/>
        <v>346381</v>
      </c>
      <c r="J8434" s="211">
        <f t="shared" si="866"/>
        <v>0.40698037833392081</v>
      </c>
      <c r="K8434" s="212">
        <f t="shared" si="867"/>
        <v>0.45</v>
      </c>
      <c r="L8434" s="214">
        <f t="shared" si="868"/>
        <v>19050.955000000002</v>
      </c>
      <c r="M8434" s="213">
        <f t="shared" si="869"/>
        <v>27710.48</v>
      </c>
      <c r="N8434" s="213">
        <f t="shared" si="870"/>
        <v>31174.289999999997</v>
      </c>
      <c r="O8434" s="242">
        <f t="shared" si="871"/>
        <v>0.51520000000047728</v>
      </c>
      <c r="P8434" s="242"/>
      <c r="Q8434" s="179"/>
      <c r="R8434" s="179"/>
      <c r="S8434" s="179"/>
      <c r="T8434" s="179"/>
      <c r="U8434" s="179"/>
      <c r="V8434" s="179"/>
      <c r="W8434" s="179"/>
      <c r="X8434" s="179"/>
      <c r="Y8434" s="179"/>
      <c r="Z8434" s="179"/>
      <c r="AA8434" s="222"/>
      <c r="AB8434" s="222"/>
      <c r="AC8434" s="222"/>
      <c r="AD8434" s="179"/>
      <c r="AE8434" s="179"/>
      <c r="AF8434" s="179"/>
      <c r="AG8434" s="179"/>
      <c r="AH8434" s="179"/>
      <c r="AI8434" s="179"/>
      <c r="AJ8434" s="179"/>
    </row>
    <row r="8435" spans="2:36" x14ac:dyDescent="0.3">
      <c r="B8435" s="224">
        <v>851200</v>
      </c>
      <c r="C8435" s="209">
        <v>364732</v>
      </c>
      <c r="D8435" s="206">
        <f t="shared" si="872"/>
        <v>0.42849154135338346</v>
      </c>
      <c r="E8435" s="208">
        <f t="shared" si="873"/>
        <v>0.45</v>
      </c>
      <c r="F8435" s="207">
        <v>20060.259999999998</v>
      </c>
      <c r="G8435" s="207">
        <v>29178.560000000001</v>
      </c>
      <c r="H8435" s="207">
        <v>32825.879999999997</v>
      </c>
      <c r="I8435" s="214">
        <f t="shared" si="874"/>
        <v>346426</v>
      </c>
      <c r="J8435" s="211">
        <f t="shared" si="866"/>
        <v>0.40698543233082707</v>
      </c>
      <c r="K8435" s="212">
        <f t="shared" si="867"/>
        <v>0.45</v>
      </c>
      <c r="L8435" s="214">
        <f t="shared" si="868"/>
        <v>19053.43</v>
      </c>
      <c r="M8435" s="213">
        <f t="shared" si="869"/>
        <v>27714.080000000002</v>
      </c>
      <c r="N8435" s="213">
        <f t="shared" si="870"/>
        <v>31178.34</v>
      </c>
      <c r="O8435" s="242">
        <f t="shared" si="871"/>
        <v>0.51530000000013387</v>
      </c>
      <c r="P8435" s="242"/>
      <c r="Q8435" s="179"/>
      <c r="R8435" s="179"/>
      <c r="S8435" s="179"/>
      <c r="T8435" s="179"/>
      <c r="U8435" s="179"/>
      <c r="V8435" s="179"/>
      <c r="W8435" s="179"/>
      <c r="X8435" s="179"/>
      <c r="Y8435" s="179"/>
      <c r="Z8435" s="179"/>
      <c r="AA8435" s="222"/>
      <c r="AB8435" s="222"/>
      <c r="AC8435" s="222"/>
      <c r="AD8435" s="179"/>
      <c r="AE8435" s="179"/>
      <c r="AF8435" s="179"/>
      <c r="AG8435" s="179"/>
      <c r="AH8435" s="179"/>
      <c r="AI8435" s="179"/>
      <c r="AJ8435" s="179"/>
    </row>
    <row r="8436" spans="2:36" x14ac:dyDescent="0.3">
      <c r="B8436" s="224">
        <v>851300</v>
      </c>
      <c r="C8436" s="209">
        <v>364777</v>
      </c>
      <c r="D8436" s="206">
        <f t="shared" si="872"/>
        <v>0.42849406789615879</v>
      </c>
      <c r="E8436" s="208">
        <f t="shared" si="873"/>
        <v>0.45</v>
      </c>
      <c r="F8436" s="207">
        <v>20062.73</v>
      </c>
      <c r="G8436" s="207">
        <v>29182.16</v>
      </c>
      <c r="H8436" s="207">
        <v>32829.93</v>
      </c>
      <c r="I8436" s="214">
        <f t="shared" si="874"/>
        <v>346471</v>
      </c>
      <c r="J8436" s="211">
        <f t="shared" si="866"/>
        <v>0.40699048514037356</v>
      </c>
      <c r="K8436" s="212">
        <f t="shared" si="867"/>
        <v>0.45</v>
      </c>
      <c r="L8436" s="214">
        <f t="shared" si="868"/>
        <v>19055.904999999999</v>
      </c>
      <c r="M8436" s="213">
        <f t="shared" si="869"/>
        <v>27717.68</v>
      </c>
      <c r="N8436" s="213">
        <f t="shared" si="870"/>
        <v>31182.39</v>
      </c>
      <c r="O8436" s="242">
        <f t="shared" si="871"/>
        <v>0.51519999999982247</v>
      </c>
      <c r="P8436" s="242"/>
      <c r="Q8436" s="179"/>
      <c r="R8436" s="179"/>
      <c r="S8436" s="179"/>
      <c r="T8436" s="179"/>
      <c r="U8436" s="179"/>
      <c r="V8436" s="179"/>
      <c r="W8436" s="179"/>
      <c r="X8436" s="179"/>
      <c r="Y8436" s="179"/>
      <c r="Z8436" s="179"/>
      <c r="AA8436" s="222"/>
      <c r="AB8436" s="222"/>
      <c r="AC8436" s="222"/>
      <c r="AD8436" s="179"/>
      <c r="AE8436" s="179"/>
      <c r="AF8436" s="179"/>
      <c r="AG8436" s="179"/>
      <c r="AH8436" s="179"/>
      <c r="AI8436" s="179"/>
      <c r="AJ8436" s="179"/>
    </row>
    <row r="8437" spans="2:36" x14ac:dyDescent="0.3">
      <c r="B8437" s="224">
        <v>851400</v>
      </c>
      <c r="C8437" s="209">
        <v>364822</v>
      </c>
      <c r="D8437" s="206">
        <f t="shared" si="872"/>
        <v>0.42849659384543104</v>
      </c>
      <c r="E8437" s="208">
        <f t="shared" si="873"/>
        <v>0.45</v>
      </c>
      <c r="F8437" s="207">
        <v>20065.21</v>
      </c>
      <c r="G8437" s="207">
        <v>29185.759999999998</v>
      </c>
      <c r="H8437" s="207">
        <v>32833.980000000003</v>
      </c>
      <c r="I8437" s="214">
        <f t="shared" si="874"/>
        <v>346516</v>
      </c>
      <c r="J8437" s="211">
        <f t="shared" si="866"/>
        <v>0.40699553676297862</v>
      </c>
      <c r="K8437" s="212">
        <f t="shared" si="867"/>
        <v>0.45</v>
      </c>
      <c r="L8437" s="214">
        <f t="shared" si="868"/>
        <v>19058.38</v>
      </c>
      <c r="M8437" s="213">
        <f t="shared" si="869"/>
        <v>27721.279999999999</v>
      </c>
      <c r="N8437" s="213">
        <f t="shared" si="870"/>
        <v>31186.44</v>
      </c>
      <c r="O8437" s="242">
        <f t="shared" si="871"/>
        <v>0.51530000000006115</v>
      </c>
      <c r="P8437" s="242"/>
      <c r="Q8437" s="179"/>
      <c r="R8437" s="179"/>
      <c r="S8437" s="179"/>
      <c r="T8437" s="179"/>
      <c r="U8437" s="179"/>
      <c r="V8437" s="179"/>
      <c r="W8437" s="179"/>
      <c r="X8437" s="179"/>
      <c r="Y8437" s="179"/>
      <c r="Z8437" s="179"/>
      <c r="AA8437" s="222"/>
      <c r="AB8437" s="222"/>
      <c r="AC8437" s="222"/>
      <c r="AD8437" s="179"/>
      <c r="AE8437" s="179"/>
      <c r="AF8437" s="179"/>
      <c r="AG8437" s="179"/>
      <c r="AH8437" s="179"/>
      <c r="AI8437" s="179"/>
      <c r="AJ8437" s="179"/>
    </row>
    <row r="8438" spans="2:36" x14ac:dyDescent="0.3">
      <c r="B8438" s="224">
        <v>851500</v>
      </c>
      <c r="C8438" s="209">
        <v>364867</v>
      </c>
      <c r="D8438" s="206">
        <f t="shared" si="872"/>
        <v>0.42849911920140926</v>
      </c>
      <c r="E8438" s="208">
        <f t="shared" si="873"/>
        <v>0.45</v>
      </c>
      <c r="F8438" s="207">
        <v>20067.68</v>
      </c>
      <c r="G8438" s="207">
        <v>29189.360000000001</v>
      </c>
      <c r="H8438" s="207">
        <v>32838.03</v>
      </c>
      <c r="I8438" s="214">
        <f t="shared" si="874"/>
        <v>346561</v>
      </c>
      <c r="J8438" s="211">
        <f t="shared" si="866"/>
        <v>0.40700058719906046</v>
      </c>
      <c r="K8438" s="212">
        <f t="shared" si="867"/>
        <v>0.45</v>
      </c>
      <c r="L8438" s="214">
        <f t="shared" si="868"/>
        <v>19060.855</v>
      </c>
      <c r="M8438" s="213">
        <f t="shared" si="869"/>
        <v>27724.880000000001</v>
      </c>
      <c r="N8438" s="213">
        <f t="shared" si="870"/>
        <v>31190.489999999998</v>
      </c>
      <c r="O8438" s="242">
        <f t="shared" si="871"/>
        <v>0.5151999999996042</v>
      </c>
      <c r="P8438" s="242"/>
      <c r="Q8438" s="179"/>
      <c r="R8438" s="179"/>
      <c r="S8438" s="179"/>
      <c r="T8438" s="179"/>
      <c r="U8438" s="179"/>
      <c r="V8438" s="179"/>
      <c r="W8438" s="179"/>
      <c r="X8438" s="179"/>
      <c r="Y8438" s="179"/>
      <c r="Z8438" s="179"/>
      <c r="AA8438" s="222"/>
      <c r="AB8438" s="222"/>
      <c r="AC8438" s="222"/>
      <c r="AD8438" s="179"/>
      <c r="AE8438" s="179"/>
      <c r="AF8438" s="179"/>
      <c r="AG8438" s="179"/>
      <c r="AH8438" s="179"/>
      <c r="AI8438" s="179"/>
      <c r="AJ8438" s="179"/>
    </row>
    <row r="8439" spans="2:36" x14ac:dyDescent="0.3">
      <c r="B8439" s="224">
        <v>851600</v>
      </c>
      <c r="C8439" s="209">
        <v>364912</v>
      </c>
      <c r="D8439" s="206">
        <f t="shared" si="872"/>
        <v>0.42850164396430251</v>
      </c>
      <c r="E8439" s="208">
        <f t="shared" si="873"/>
        <v>0.45</v>
      </c>
      <c r="F8439" s="207">
        <v>20070.16</v>
      </c>
      <c r="G8439" s="207">
        <v>29192.959999999999</v>
      </c>
      <c r="H8439" s="207">
        <v>32842.080000000002</v>
      </c>
      <c r="I8439" s="214">
        <f t="shared" si="874"/>
        <v>346606</v>
      </c>
      <c r="J8439" s="211">
        <f t="shared" si="866"/>
        <v>0.40700563644903709</v>
      </c>
      <c r="K8439" s="212">
        <f t="shared" si="867"/>
        <v>0.45</v>
      </c>
      <c r="L8439" s="214">
        <f t="shared" si="868"/>
        <v>19063.330000000002</v>
      </c>
      <c r="M8439" s="213">
        <f t="shared" si="869"/>
        <v>27728.48</v>
      </c>
      <c r="N8439" s="213">
        <f t="shared" si="870"/>
        <v>31194.539999999997</v>
      </c>
      <c r="O8439" s="242">
        <f t="shared" si="871"/>
        <v>0.5152999999999156</v>
      </c>
      <c r="P8439" s="242"/>
      <c r="Q8439" s="179"/>
      <c r="R8439" s="179"/>
      <c r="S8439" s="179"/>
      <c r="T8439" s="179"/>
      <c r="U8439" s="179"/>
      <c r="V8439" s="179"/>
      <c r="W8439" s="179"/>
      <c r="X8439" s="179"/>
      <c r="Y8439" s="179"/>
      <c r="Z8439" s="179"/>
      <c r="AA8439" s="222"/>
      <c r="AB8439" s="222"/>
      <c r="AC8439" s="222"/>
      <c r="AD8439" s="179"/>
      <c r="AE8439" s="179"/>
      <c r="AF8439" s="179"/>
      <c r="AG8439" s="179"/>
      <c r="AH8439" s="179"/>
      <c r="AI8439" s="179"/>
      <c r="AJ8439" s="179"/>
    </row>
    <row r="8440" spans="2:36" x14ac:dyDescent="0.3">
      <c r="B8440" s="224">
        <v>851700</v>
      </c>
      <c r="C8440" s="209">
        <v>364957</v>
      </c>
      <c r="D8440" s="206">
        <f t="shared" si="872"/>
        <v>0.42850416813431957</v>
      </c>
      <c r="E8440" s="208">
        <f t="shared" si="873"/>
        <v>0.45</v>
      </c>
      <c r="F8440" s="207">
        <v>20072.63</v>
      </c>
      <c r="G8440" s="207">
        <v>29196.560000000001</v>
      </c>
      <c r="H8440" s="207">
        <v>32846.129999999997</v>
      </c>
      <c r="I8440" s="214">
        <f t="shared" si="874"/>
        <v>346651</v>
      </c>
      <c r="J8440" s="211">
        <f t="shared" si="866"/>
        <v>0.40701068451332628</v>
      </c>
      <c r="K8440" s="212">
        <f t="shared" si="867"/>
        <v>0.45</v>
      </c>
      <c r="L8440" s="214">
        <f t="shared" si="868"/>
        <v>19065.805</v>
      </c>
      <c r="M8440" s="213">
        <f t="shared" si="869"/>
        <v>27732.080000000002</v>
      </c>
      <c r="N8440" s="213">
        <f t="shared" si="870"/>
        <v>31198.59</v>
      </c>
      <c r="O8440" s="242">
        <f t="shared" si="871"/>
        <v>0.51520000000004074</v>
      </c>
      <c r="P8440" s="242"/>
      <c r="Q8440" s="179"/>
      <c r="R8440" s="179"/>
      <c r="S8440" s="179"/>
      <c r="T8440" s="179"/>
      <c r="U8440" s="179"/>
      <c r="V8440" s="179"/>
      <c r="W8440" s="179"/>
      <c r="X8440" s="179"/>
      <c r="Y8440" s="179"/>
      <c r="Z8440" s="179"/>
      <c r="AA8440" s="222"/>
      <c r="AB8440" s="222"/>
      <c r="AC8440" s="222"/>
      <c r="AD8440" s="179"/>
      <c r="AE8440" s="179"/>
      <c r="AF8440" s="179"/>
      <c r="AG8440" s="179"/>
      <c r="AH8440" s="179"/>
      <c r="AI8440" s="179"/>
      <c r="AJ8440" s="179"/>
    </row>
    <row r="8441" spans="2:36" x14ac:dyDescent="0.3">
      <c r="B8441" s="224">
        <v>851800</v>
      </c>
      <c r="C8441" s="209">
        <v>365002</v>
      </c>
      <c r="D8441" s="206">
        <f t="shared" si="872"/>
        <v>0.42850669171166939</v>
      </c>
      <c r="E8441" s="208">
        <f t="shared" si="873"/>
        <v>0.45</v>
      </c>
      <c r="F8441" s="207">
        <v>20075.11</v>
      </c>
      <c r="G8441" s="207">
        <v>29200.16</v>
      </c>
      <c r="H8441" s="207">
        <v>32850.18</v>
      </c>
      <c r="I8441" s="214">
        <f t="shared" si="874"/>
        <v>346696</v>
      </c>
      <c r="J8441" s="211">
        <f t="shared" si="866"/>
        <v>0.40701573139234565</v>
      </c>
      <c r="K8441" s="212">
        <f t="shared" si="867"/>
        <v>0.45</v>
      </c>
      <c r="L8441" s="214">
        <f t="shared" si="868"/>
        <v>19068.28</v>
      </c>
      <c r="M8441" s="213">
        <f t="shared" si="869"/>
        <v>27735.68</v>
      </c>
      <c r="N8441" s="213">
        <f t="shared" si="870"/>
        <v>31202.639999999999</v>
      </c>
      <c r="O8441" s="242">
        <f t="shared" si="871"/>
        <v>0.51529999999977005</v>
      </c>
      <c r="P8441" s="242"/>
      <c r="Q8441" s="179"/>
      <c r="R8441" s="179"/>
      <c r="S8441" s="179"/>
      <c r="T8441" s="179"/>
      <c r="U8441" s="179"/>
      <c r="V8441" s="179"/>
      <c r="W8441" s="179"/>
      <c r="X8441" s="179"/>
      <c r="Y8441" s="179"/>
      <c r="Z8441" s="179"/>
      <c r="AA8441" s="222"/>
      <c r="AB8441" s="222"/>
      <c r="AC8441" s="222"/>
      <c r="AD8441" s="179"/>
      <c r="AE8441" s="179"/>
      <c r="AF8441" s="179"/>
      <c r="AG8441" s="179"/>
      <c r="AH8441" s="179"/>
      <c r="AI8441" s="179"/>
      <c r="AJ8441" s="179"/>
    </row>
    <row r="8442" spans="2:36" x14ac:dyDescent="0.3">
      <c r="B8442" s="224">
        <v>851900</v>
      </c>
      <c r="C8442" s="209">
        <v>365047</v>
      </c>
      <c r="D8442" s="206">
        <f t="shared" si="872"/>
        <v>0.42850921469656061</v>
      </c>
      <c r="E8442" s="208">
        <f t="shared" si="873"/>
        <v>0.45</v>
      </c>
      <c r="F8442" s="207">
        <v>20077.580000000002</v>
      </c>
      <c r="G8442" s="207">
        <v>29203.759999999998</v>
      </c>
      <c r="H8442" s="207">
        <v>32854.230000000003</v>
      </c>
      <c r="I8442" s="214">
        <f t="shared" si="874"/>
        <v>346741</v>
      </c>
      <c r="J8442" s="211">
        <f t="shared" si="866"/>
        <v>0.40702077708651252</v>
      </c>
      <c r="K8442" s="212">
        <f t="shared" si="867"/>
        <v>0.45</v>
      </c>
      <c r="L8442" s="214">
        <f t="shared" si="868"/>
        <v>19070.755000000001</v>
      </c>
      <c r="M8442" s="213">
        <f t="shared" si="869"/>
        <v>27739.279999999999</v>
      </c>
      <c r="N8442" s="213">
        <f t="shared" si="870"/>
        <v>31206.69</v>
      </c>
      <c r="O8442" s="242">
        <f t="shared" si="871"/>
        <v>0.51519999999996802</v>
      </c>
      <c r="P8442" s="242"/>
      <c r="Q8442" s="179"/>
      <c r="R8442" s="179"/>
      <c r="S8442" s="179"/>
      <c r="T8442" s="179"/>
      <c r="U8442" s="179"/>
      <c r="V8442" s="179"/>
      <c r="W8442" s="179"/>
      <c r="X8442" s="179"/>
      <c r="Y8442" s="179"/>
      <c r="Z8442" s="179"/>
      <c r="AA8442" s="222"/>
      <c r="AB8442" s="222"/>
      <c r="AC8442" s="222"/>
      <c r="AD8442" s="179"/>
      <c r="AE8442" s="179"/>
      <c r="AF8442" s="179"/>
      <c r="AG8442" s="179"/>
      <c r="AH8442" s="179"/>
      <c r="AI8442" s="179"/>
      <c r="AJ8442" s="179"/>
    </row>
    <row r="8443" spans="2:36" x14ac:dyDescent="0.3">
      <c r="B8443" s="224">
        <v>852000</v>
      </c>
      <c r="C8443" s="209">
        <v>365092</v>
      </c>
      <c r="D8443" s="206">
        <f t="shared" si="872"/>
        <v>0.42851173708920187</v>
      </c>
      <c r="E8443" s="208">
        <f t="shared" si="873"/>
        <v>0.45</v>
      </c>
      <c r="F8443" s="207">
        <v>20080.060000000001</v>
      </c>
      <c r="G8443" s="207">
        <v>29207.360000000001</v>
      </c>
      <c r="H8443" s="207">
        <v>32858.28</v>
      </c>
      <c r="I8443" s="214">
        <f t="shared" si="874"/>
        <v>346786</v>
      </c>
      <c r="J8443" s="211">
        <f t="shared" ref="J8443:J8506" si="875">I8443/$B8443</f>
        <v>0.40702582159624412</v>
      </c>
      <c r="K8443" s="212">
        <f t="shared" ref="K8443:K8506" si="876">(I8443-I8442)/($B8443-$B8442)</f>
        <v>0.45</v>
      </c>
      <c r="L8443" s="214">
        <f t="shared" si="868"/>
        <v>19073.23</v>
      </c>
      <c r="M8443" s="213">
        <f t="shared" si="869"/>
        <v>27742.880000000001</v>
      </c>
      <c r="N8443" s="213">
        <f t="shared" si="870"/>
        <v>31210.739999999998</v>
      </c>
      <c r="O8443" s="242">
        <f t="shared" si="871"/>
        <v>0.51529999999962461</v>
      </c>
      <c r="P8443" s="242"/>
      <c r="Q8443" s="179"/>
      <c r="R8443" s="179"/>
      <c r="S8443" s="179"/>
      <c r="T8443" s="179"/>
      <c r="U8443" s="179"/>
      <c r="V8443" s="179"/>
      <c r="W8443" s="179"/>
      <c r="X8443" s="179"/>
      <c r="Y8443" s="179"/>
      <c r="Z8443" s="179"/>
      <c r="AA8443" s="222"/>
      <c r="AB8443" s="222"/>
      <c r="AC8443" s="222"/>
      <c r="AD8443" s="179"/>
      <c r="AE8443" s="179"/>
      <c r="AF8443" s="179"/>
      <c r="AG8443" s="179"/>
      <c r="AH8443" s="179"/>
      <c r="AI8443" s="179"/>
      <c r="AJ8443" s="179"/>
    </row>
    <row r="8444" spans="2:36" x14ac:dyDescent="0.3">
      <c r="B8444" s="224">
        <v>852100</v>
      </c>
      <c r="C8444" s="209">
        <v>365137</v>
      </c>
      <c r="D8444" s="206">
        <f t="shared" si="872"/>
        <v>0.42851425888980166</v>
      </c>
      <c r="E8444" s="208">
        <f t="shared" si="873"/>
        <v>0.45</v>
      </c>
      <c r="F8444" s="207">
        <v>20082.53</v>
      </c>
      <c r="G8444" s="207">
        <v>29210.959999999999</v>
      </c>
      <c r="H8444" s="207">
        <v>32862.33</v>
      </c>
      <c r="I8444" s="214">
        <f t="shared" si="874"/>
        <v>346831</v>
      </c>
      <c r="J8444" s="211">
        <f t="shared" si="875"/>
        <v>0.4070308649219575</v>
      </c>
      <c r="K8444" s="212">
        <f t="shared" si="876"/>
        <v>0.45</v>
      </c>
      <c r="L8444" s="214">
        <f t="shared" si="868"/>
        <v>19075.705000000002</v>
      </c>
      <c r="M8444" s="213">
        <f t="shared" si="869"/>
        <v>27746.48</v>
      </c>
      <c r="N8444" s="213">
        <f t="shared" si="870"/>
        <v>31214.789999999997</v>
      </c>
      <c r="O8444" s="242">
        <f t="shared" si="871"/>
        <v>0.51520000000047728</v>
      </c>
      <c r="P8444" s="242"/>
      <c r="Q8444" s="179"/>
      <c r="R8444" s="179"/>
      <c r="S8444" s="179"/>
      <c r="T8444" s="179"/>
      <c r="U8444" s="179"/>
      <c r="V8444" s="179"/>
      <c r="W8444" s="179"/>
      <c r="X8444" s="179"/>
      <c r="Y8444" s="179"/>
      <c r="Z8444" s="179"/>
      <c r="AA8444" s="222"/>
      <c r="AB8444" s="222"/>
      <c r="AC8444" s="222"/>
      <c r="AD8444" s="179"/>
      <c r="AE8444" s="179"/>
      <c r="AF8444" s="179"/>
      <c r="AG8444" s="179"/>
      <c r="AH8444" s="179"/>
      <c r="AI8444" s="179"/>
      <c r="AJ8444" s="179"/>
    </row>
    <row r="8445" spans="2:36" x14ac:dyDescent="0.3">
      <c r="B8445" s="224">
        <v>852200</v>
      </c>
      <c r="C8445" s="209">
        <v>365182</v>
      </c>
      <c r="D8445" s="206">
        <f t="shared" si="872"/>
        <v>0.42851678009856842</v>
      </c>
      <c r="E8445" s="208">
        <f t="shared" si="873"/>
        <v>0.45</v>
      </c>
      <c r="F8445" s="207">
        <v>20085.009999999998</v>
      </c>
      <c r="G8445" s="207">
        <v>29214.560000000001</v>
      </c>
      <c r="H8445" s="207">
        <v>32866.379999999997</v>
      </c>
      <c r="I8445" s="214">
        <f t="shared" si="874"/>
        <v>346876</v>
      </c>
      <c r="J8445" s="211">
        <f t="shared" si="875"/>
        <v>0.40703590706406945</v>
      </c>
      <c r="K8445" s="212">
        <f t="shared" si="876"/>
        <v>0.45</v>
      </c>
      <c r="L8445" s="214">
        <f t="shared" si="868"/>
        <v>19078.18</v>
      </c>
      <c r="M8445" s="213">
        <f t="shared" si="869"/>
        <v>27750.080000000002</v>
      </c>
      <c r="N8445" s="213">
        <f t="shared" si="870"/>
        <v>31218.84</v>
      </c>
      <c r="O8445" s="242">
        <f t="shared" si="871"/>
        <v>0.51530000000013387</v>
      </c>
      <c r="P8445" s="242"/>
      <c r="Q8445" s="179"/>
      <c r="R8445" s="179"/>
      <c r="S8445" s="179"/>
      <c r="T8445" s="179"/>
      <c r="U8445" s="179"/>
      <c r="V8445" s="179"/>
      <c r="W8445" s="179"/>
      <c r="X8445" s="179"/>
      <c r="Y8445" s="179"/>
      <c r="Z8445" s="179"/>
      <c r="AA8445" s="222"/>
      <c r="AB8445" s="222"/>
      <c r="AC8445" s="222"/>
      <c r="AD8445" s="179"/>
      <c r="AE8445" s="179"/>
      <c r="AF8445" s="179"/>
      <c r="AG8445" s="179"/>
      <c r="AH8445" s="179"/>
      <c r="AI8445" s="179"/>
      <c r="AJ8445" s="179"/>
    </row>
    <row r="8446" spans="2:36" x14ac:dyDescent="0.3">
      <c r="B8446" s="224">
        <v>852300</v>
      </c>
      <c r="C8446" s="209">
        <v>365227</v>
      </c>
      <c r="D8446" s="206">
        <f t="shared" si="872"/>
        <v>0.42851930071571043</v>
      </c>
      <c r="E8446" s="208">
        <f t="shared" si="873"/>
        <v>0.45</v>
      </c>
      <c r="F8446" s="207">
        <v>20087.48</v>
      </c>
      <c r="G8446" s="207">
        <v>29218.16</v>
      </c>
      <c r="H8446" s="207">
        <v>32870.43</v>
      </c>
      <c r="I8446" s="214">
        <f t="shared" si="874"/>
        <v>346921</v>
      </c>
      <c r="J8446" s="211">
        <f t="shared" si="875"/>
        <v>0.40704094802299662</v>
      </c>
      <c r="K8446" s="212">
        <f t="shared" si="876"/>
        <v>0.45</v>
      </c>
      <c r="L8446" s="214">
        <f t="shared" ref="L8446:L8509" si="877">I8446*5.5%</f>
        <v>19080.654999999999</v>
      </c>
      <c r="M8446" s="213">
        <f t="shared" ref="M8446:M8509" si="878">I8446*8%</f>
        <v>27753.68</v>
      </c>
      <c r="N8446" s="213">
        <f t="shared" ref="N8446:N8509" si="879">I8446*9%</f>
        <v>31222.89</v>
      </c>
      <c r="O8446" s="242">
        <f t="shared" si="871"/>
        <v>0.51519999999982247</v>
      </c>
      <c r="P8446" s="242"/>
      <c r="Q8446" s="179"/>
      <c r="R8446" s="179"/>
      <c r="S8446" s="179"/>
      <c r="T8446" s="179"/>
      <c r="U8446" s="179"/>
      <c r="V8446" s="179"/>
      <c r="W8446" s="179"/>
      <c r="X8446" s="179"/>
      <c r="Y8446" s="179"/>
      <c r="Z8446" s="179"/>
      <c r="AA8446" s="222"/>
      <c r="AB8446" s="222"/>
      <c r="AC8446" s="222"/>
      <c r="AD8446" s="179"/>
      <c r="AE8446" s="179"/>
      <c r="AF8446" s="179"/>
      <c r="AG8446" s="179"/>
      <c r="AH8446" s="179"/>
      <c r="AI8446" s="179"/>
      <c r="AJ8446" s="179"/>
    </row>
    <row r="8447" spans="2:36" x14ac:dyDescent="0.3">
      <c r="B8447" s="224">
        <v>852400</v>
      </c>
      <c r="C8447" s="209">
        <v>365272</v>
      </c>
      <c r="D8447" s="206">
        <f t="shared" si="872"/>
        <v>0.42852182074143597</v>
      </c>
      <c r="E8447" s="208">
        <f t="shared" si="873"/>
        <v>0.45</v>
      </c>
      <c r="F8447" s="207">
        <v>20089.96</v>
      </c>
      <c r="G8447" s="207">
        <v>29221.759999999998</v>
      </c>
      <c r="H8447" s="207">
        <v>32874.480000000003</v>
      </c>
      <c r="I8447" s="214">
        <f t="shared" si="874"/>
        <v>346966</v>
      </c>
      <c r="J8447" s="211">
        <f t="shared" si="875"/>
        <v>0.40704598779915535</v>
      </c>
      <c r="K8447" s="212">
        <f t="shared" si="876"/>
        <v>0.45</v>
      </c>
      <c r="L8447" s="214">
        <f t="shared" si="877"/>
        <v>19083.13</v>
      </c>
      <c r="M8447" s="213">
        <f t="shared" si="878"/>
        <v>27757.279999999999</v>
      </c>
      <c r="N8447" s="213">
        <f t="shared" si="879"/>
        <v>31226.94</v>
      </c>
      <c r="O8447" s="242">
        <f t="shared" si="871"/>
        <v>0.51530000000006115</v>
      </c>
      <c r="P8447" s="242"/>
      <c r="Q8447" s="179"/>
      <c r="R8447" s="179"/>
      <c r="S8447" s="179"/>
      <c r="T8447" s="179"/>
      <c r="U8447" s="179"/>
      <c r="V8447" s="179"/>
      <c r="W8447" s="179"/>
      <c r="X8447" s="179"/>
      <c r="Y8447" s="179"/>
      <c r="Z8447" s="179"/>
      <c r="AA8447" s="222"/>
      <c r="AB8447" s="222"/>
      <c r="AC8447" s="222"/>
      <c r="AD8447" s="179"/>
      <c r="AE8447" s="179"/>
      <c r="AF8447" s="179"/>
      <c r="AG8447" s="179"/>
      <c r="AH8447" s="179"/>
      <c r="AI8447" s="179"/>
      <c r="AJ8447" s="179"/>
    </row>
    <row r="8448" spans="2:36" x14ac:dyDescent="0.3">
      <c r="B8448" s="224">
        <v>852500</v>
      </c>
      <c r="C8448" s="209">
        <v>365317</v>
      </c>
      <c r="D8448" s="206">
        <f t="shared" si="872"/>
        <v>0.42852434017595309</v>
      </c>
      <c r="E8448" s="208">
        <f t="shared" si="873"/>
        <v>0.45</v>
      </c>
      <c r="F8448" s="207">
        <v>20092.43</v>
      </c>
      <c r="G8448" s="207">
        <v>29225.360000000001</v>
      </c>
      <c r="H8448" s="207">
        <v>32878.53</v>
      </c>
      <c r="I8448" s="214">
        <f t="shared" si="874"/>
        <v>347011</v>
      </c>
      <c r="J8448" s="211">
        <f t="shared" si="875"/>
        <v>0.40705102639296187</v>
      </c>
      <c r="K8448" s="212">
        <f t="shared" si="876"/>
        <v>0.45</v>
      </c>
      <c r="L8448" s="214">
        <f t="shared" si="877"/>
        <v>19085.605</v>
      </c>
      <c r="M8448" s="213">
        <f t="shared" si="878"/>
        <v>27760.880000000001</v>
      </c>
      <c r="N8448" s="213">
        <f t="shared" si="879"/>
        <v>31230.989999999998</v>
      </c>
      <c r="O8448" s="242">
        <f t="shared" si="871"/>
        <v>0.5151999999996042</v>
      </c>
      <c r="P8448" s="242"/>
      <c r="Q8448" s="179"/>
      <c r="R8448" s="179"/>
      <c r="S8448" s="179"/>
      <c r="T8448" s="179"/>
      <c r="U8448" s="179"/>
      <c r="V8448" s="179"/>
      <c r="W8448" s="179"/>
      <c r="X8448" s="179"/>
      <c r="Y8448" s="179"/>
      <c r="Z8448" s="179"/>
      <c r="AA8448" s="222"/>
      <c r="AB8448" s="222"/>
      <c r="AC8448" s="222"/>
      <c r="AD8448" s="179"/>
      <c r="AE8448" s="179"/>
      <c r="AF8448" s="179"/>
      <c r="AG8448" s="179"/>
      <c r="AH8448" s="179"/>
      <c r="AI8448" s="179"/>
      <c r="AJ8448" s="179"/>
    </row>
    <row r="8449" spans="2:36" x14ac:dyDescent="0.3">
      <c r="B8449" s="224">
        <v>852600</v>
      </c>
      <c r="C8449" s="209">
        <v>365362</v>
      </c>
      <c r="D8449" s="206">
        <f t="shared" si="872"/>
        <v>0.42852685901946985</v>
      </c>
      <c r="E8449" s="208">
        <f t="shared" si="873"/>
        <v>0.45</v>
      </c>
      <c r="F8449" s="207">
        <v>20094.91</v>
      </c>
      <c r="G8449" s="207">
        <v>29228.959999999999</v>
      </c>
      <c r="H8449" s="207">
        <v>32882.58</v>
      </c>
      <c r="I8449" s="214">
        <f t="shared" si="874"/>
        <v>347056</v>
      </c>
      <c r="J8449" s="211">
        <f t="shared" si="875"/>
        <v>0.40705606380483228</v>
      </c>
      <c r="K8449" s="212">
        <f t="shared" si="876"/>
        <v>0.45</v>
      </c>
      <c r="L8449" s="214">
        <f t="shared" si="877"/>
        <v>19088.080000000002</v>
      </c>
      <c r="M8449" s="213">
        <f t="shared" si="878"/>
        <v>27764.48</v>
      </c>
      <c r="N8449" s="213">
        <f t="shared" si="879"/>
        <v>31235.039999999997</v>
      </c>
      <c r="O8449" s="242">
        <f t="shared" si="871"/>
        <v>0.5152999999999156</v>
      </c>
      <c r="P8449" s="242"/>
      <c r="Q8449" s="179"/>
      <c r="R8449" s="179"/>
      <c r="S8449" s="179"/>
      <c r="T8449" s="179"/>
      <c r="U8449" s="179"/>
      <c r="V8449" s="179"/>
      <c r="W8449" s="179"/>
      <c r="X8449" s="179"/>
      <c r="Y8449" s="179"/>
      <c r="Z8449" s="179"/>
      <c r="AA8449" s="222"/>
      <c r="AB8449" s="222"/>
      <c r="AC8449" s="222"/>
      <c r="AD8449" s="179"/>
      <c r="AE8449" s="179"/>
      <c r="AF8449" s="179"/>
      <c r="AG8449" s="179"/>
      <c r="AH8449" s="179"/>
      <c r="AI8449" s="179"/>
      <c r="AJ8449" s="179"/>
    </row>
    <row r="8450" spans="2:36" x14ac:dyDescent="0.3">
      <c r="B8450" s="224">
        <v>852700</v>
      </c>
      <c r="C8450" s="209">
        <v>365407</v>
      </c>
      <c r="D8450" s="206">
        <f t="shared" si="872"/>
        <v>0.4285293772721942</v>
      </c>
      <c r="E8450" s="208">
        <f t="shared" si="873"/>
        <v>0.45</v>
      </c>
      <c r="F8450" s="207">
        <v>20097.38</v>
      </c>
      <c r="G8450" s="207">
        <v>29232.560000000001</v>
      </c>
      <c r="H8450" s="207">
        <v>32886.629999999997</v>
      </c>
      <c r="I8450" s="214">
        <f t="shared" si="874"/>
        <v>347101</v>
      </c>
      <c r="J8450" s="211">
        <f t="shared" si="875"/>
        <v>0.40706110003518237</v>
      </c>
      <c r="K8450" s="212">
        <f t="shared" si="876"/>
        <v>0.45</v>
      </c>
      <c r="L8450" s="214">
        <f t="shared" si="877"/>
        <v>19090.555</v>
      </c>
      <c r="M8450" s="213">
        <f t="shared" si="878"/>
        <v>27768.080000000002</v>
      </c>
      <c r="N8450" s="213">
        <f t="shared" si="879"/>
        <v>31239.09</v>
      </c>
      <c r="O8450" s="242">
        <f t="shared" si="871"/>
        <v>0.51520000000004074</v>
      </c>
      <c r="P8450" s="242"/>
      <c r="Q8450" s="179"/>
      <c r="R8450" s="179"/>
      <c r="S8450" s="179"/>
      <c r="T8450" s="179"/>
      <c r="U8450" s="179"/>
      <c r="V8450" s="179"/>
      <c r="W8450" s="179"/>
      <c r="X8450" s="179"/>
      <c r="Y8450" s="179"/>
      <c r="Z8450" s="179"/>
      <c r="AA8450" s="222"/>
      <c r="AB8450" s="222"/>
      <c r="AC8450" s="222"/>
      <c r="AD8450" s="179"/>
      <c r="AE8450" s="179"/>
      <c r="AF8450" s="179"/>
      <c r="AG8450" s="179"/>
      <c r="AH8450" s="179"/>
      <c r="AI8450" s="179"/>
      <c r="AJ8450" s="179"/>
    </row>
    <row r="8451" spans="2:36" x14ac:dyDescent="0.3">
      <c r="B8451" s="224">
        <v>852800</v>
      </c>
      <c r="C8451" s="209">
        <v>365452</v>
      </c>
      <c r="D8451" s="206">
        <f t="shared" si="872"/>
        <v>0.42853189493433397</v>
      </c>
      <c r="E8451" s="208">
        <f t="shared" si="873"/>
        <v>0.45</v>
      </c>
      <c r="F8451" s="207">
        <v>20099.86</v>
      </c>
      <c r="G8451" s="207">
        <v>29236.16</v>
      </c>
      <c r="H8451" s="207">
        <v>32890.68</v>
      </c>
      <c r="I8451" s="214">
        <f t="shared" si="874"/>
        <v>347146</v>
      </c>
      <c r="J8451" s="211">
        <f t="shared" si="875"/>
        <v>0.40706613508442779</v>
      </c>
      <c r="K8451" s="212">
        <f t="shared" si="876"/>
        <v>0.45</v>
      </c>
      <c r="L8451" s="214">
        <f t="shared" si="877"/>
        <v>19093.03</v>
      </c>
      <c r="M8451" s="213">
        <f t="shared" si="878"/>
        <v>27771.68</v>
      </c>
      <c r="N8451" s="213">
        <f t="shared" si="879"/>
        <v>31243.14</v>
      </c>
      <c r="O8451" s="242">
        <f t="shared" si="871"/>
        <v>0.51529999999977005</v>
      </c>
      <c r="P8451" s="242"/>
      <c r="Q8451" s="179"/>
      <c r="R8451" s="179"/>
      <c r="S8451" s="179"/>
      <c r="T8451" s="179"/>
      <c r="U8451" s="179"/>
      <c r="V8451" s="179"/>
      <c r="W8451" s="179"/>
      <c r="X8451" s="179"/>
      <c r="Y8451" s="179"/>
      <c r="Z8451" s="179"/>
      <c r="AA8451" s="222"/>
      <c r="AB8451" s="222"/>
      <c r="AC8451" s="222"/>
      <c r="AD8451" s="179"/>
      <c r="AE8451" s="179"/>
      <c r="AF8451" s="179"/>
      <c r="AG8451" s="179"/>
      <c r="AH8451" s="179"/>
      <c r="AI8451" s="179"/>
      <c r="AJ8451" s="179"/>
    </row>
    <row r="8452" spans="2:36" x14ac:dyDescent="0.3">
      <c r="B8452" s="224">
        <v>852900</v>
      </c>
      <c r="C8452" s="209">
        <v>365497</v>
      </c>
      <c r="D8452" s="206">
        <f t="shared" si="872"/>
        <v>0.42853441200609682</v>
      </c>
      <c r="E8452" s="208">
        <f t="shared" si="873"/>
        <v>0.45</v>
      </c>
      <c r="F8452" s="207">
        <v>20102.330000000002</v>
      </c>
      <c r="G8452" s="207">
        <v>29239.759999999998</v>
      </c>
      <c r="H8452" s="207">
        <v>32894.730000000003</v>
      </c>
      <c r="I8452" s="214">
        <f t="shared" si="874"/>
        <v>347191</v>
      </c>
      <c r="J8452" s="211">
        <f t="shared" si="875"/>
        <v>0.40707116895298395</v>
      </c>
      <c r="K8452" s="212">
        <f t="shared" si="876"/>
        <v>0.45</v>
      </c>
      <c r="L8452" s="214">
        <f t="shared" si="877"/>
        <v>19095.505000000001</v>
      </c>
      <c r="M8452" s="213">
        <f t="shared" si="878"/>
        <v>27775.279999999999</v>
      </c>
      <c r="N8452" s="213">
        <f t="shared" si="879"/>
        <v>31247.19</v>
      </c>
      <c r="O8452" s="242">
        <f t="shared" si="871"/>
        <v>0.51519999999996802</v>
      </c>
      <c r="P8452" s="242"/>
      <c r="Q8452" s="179"/>
      <c r="R8452" s="179"/>
      <c r="S8452" s="179"/>
      <c r="T8452" s="179"/>
      <c r="U8452" s="179"/>
      <c r="V8452" s="179"/>
      <c r="W8452" s="179"/>
      <c r="X8452" s="179"/>
      <c r="Y8452" s="179"/>
      <c r="Z8452" s="179"/>
      <c r="AA8452" s="222"/>
      <c r="AB8452" s="222"/>
      <c r="AC8452" s="222"/>
      <c r="AD8452" s="179"/>
      <c r="AE8452" s="179"/>
      <c r="AF8452" s="179"/>
      <c r="AG8452" s="179"/>
      <c r="AH8452" s="179"/>
      <c r="AI8452" s="179"/>
      <c r="AJ8452" s="179"/>
    </row>
    <row r="8453" spans="2:36" x14ac:dyDescent="0.3">
      <c r="B8453" s="224">
        <v>853000</v>
      </c>
      <c r="C8453" s="209">
        <v>365542</v>
      </c>
      <c r="D8453" s="206">
        <f t="shared" si="872"/>
        <v>0.42853692848769048</v>
      </c>
      <c r="E8453" s="208">
        <f t="shared" si="873"/>
        <v>0.45</v>
      </c>
      <c r="F8453" s="207">
        <v>20104.810000000001</v>
      </c>
      <c r="G8453" s="207">
        <v>29243.360000000001</v>
      </c>
      <c r="H8453" s="207">
        <v>32898.78</v>
      </c>
      <c r="I8453" s="214">
        <f t="shared" si="874"/>
        <v>347236</v>
      </c>
      <c r="J8453" s="211">
        <f t="shared" si="875"/>
        <v>0.40707620164126612</v>
      </c>
      <c r="K8453" s="212">
        <f t="shared" si="876"/>
        <v>0.45</v>
      </c>
      <c r="L8453" s="214">
        <f t="shared" si="877"/>
        <v>19097.98</v>
      </c>
      <c r="M8453" s="213">
        <f t="shared" si="878"/>
        <v>27778.880000000001</v>
      </c>
      <c r="N8453" s="213">
        <f t="shared" si="879"/>
        <v>31251.239999999998</v>
      </c>
      <c r="O8453" s="242">
        <f t="shared" ref="O8453:O8516" si="880">(C8453+F8453+H8453-C8452-F8452-H8452)/100</f>
        <v>0.51529999999962461</v>
      </c>
      <c r="P8453" s="242"/>
      <c r="Q8453" s="179"/>
      <c r="R8453" s="179"/>
      <c r="S8453" s="179"/>
      <c r="T8453" s="179"/>
      <c r="U8453" s="179"/>
      <c r="V8453" s="179"/>
      <c r="W8453" s="179"/>
      <c r="X8453" s="179"/>
      <c r="Y8453" s="179"/>
      <c r="Z8453" s="179"/>
      <c r="AA8453" s="222"/>
      <c r="AB8453" s="222"/>
      <c r="AC8453" s="222"/>
      <c r="AD8453" s="179"/>
      <c r="AE8453" s="179"/>
      <c r="AF8453" s="179"/>
      <c r="AG8453" s="179"/>
      <c r="AH8453" s="179"/>
      <c r="AI8453" s="179"/>
      <c r="AJ8453" s="179"/>
    </row>
    <row r="8454" spans="2:36" x14ac:dyDescent="0.3">
      <c r="B8454" s="224">
        <v>853100</v>
      </c>
      <c r="C8454" s="209">
        <v>365587</v>
      </c>
      <c r="D8454" s="206">
        <f t="shared" si="872"/>
        <v>0.42853944437932245</v>
      </c>
      <c r="E8454" s="208">
        <f t="shared" si="873"/>
        <v>0.45</v>
      </c>
      <c r="F8454" s="207">
        <v>20107.28</v>
      </c>
      <c r="G8454" s="207">
        <v>29246.959999999999</v>
      </c>
      <c r="H8454" s="207">
        <v>32902.83</v>
      </c>
      <c r="I8454" s="214">
        <f t="shared" si="874"/>
        <v>347281</v>
      </c>
      <c r="J8454" s="211">
        <f t="shared" si="875"/>
        <v>0.40708123314968936</v>
      </c>
      <c r="K8454" s="212">
        <f t="shared" si="876"/>
        <v>0.45</v>
      </c>
      <c r="L8454" s="214">
        <f t="shared" si="877"/>
        <v>19100.455000000002</v>
      </c>
      <c r="M8454" s="213">
        <f t="shared" si="878"/>
        <v>27782.48</v>
      </c>
      <c r="N8454" s="213">
        <f t="shared" si="879"/>
        <v>31255.289999999997</v>
      </c>
      <c r="O8454" s="242">
        <f t="shared" si="880"/>
        <v>0.51520000000047728</v>
      </c>
      <c r="P8454" s="242"/>
      <c r="Q8454" s="179"/>
      <c r="R8454" s="179"/>
      <c r="S8454" s="179"/>
      <c r="T8454" s="179"/>
      <c r="U8454" s="179"/>
      <c r="V8454" s="179"/>
      <c r="W8454" s="179"/>
      <c r="X8454" s="179"/>
      <c r="Y8454" s="179"/>
      <c r="Z8454" s="179"/>
      <c r="AA8454" s="222"/>
      <c r="AB8454" s="222"/>
      <c r="AC8454" s="222"/>
      <c r="AD8454" s="179"/>
      <c r="AE8454" s="179"/>
      <c r="AF8454" s="179"/>
      <c r="AG8454" s="179"/>
      <c r="AH8454" s="179"/>
      <c r="AI8454" s="179"/>
      <c r="AJ8454" s="179"/>
    </row>
    <row r="8455" spans="2:36" x14ac:dyDescent="0.3">
      <c r="B8455" s="224">
        <v>853200</v>
      </c>
      <c r="C8455" s="209">
        <v>365632</v>
      </c>
      <c r="D8455" s="206">
        <f t="shared" si="872"/>
        <v>0.42854195968120018</v>
      </c>
      <c r="E8455" s="208">
        <f t="shared" si="873"/>
        <v>0.45</v>
      </c>
      <c r="F8455" s="207">
        <v>20109.759999999998</v>
      </c>
      <c r="G8455" s="207">
        <v>29250.560000000001</v>
      </c>
      <c r="H8455" s="207">
        <v>32906.879999999997</v>
      </c>
      <c r="I8455" s="214">
        <f t="shared" si="874"/>
        <v>347326</v>
      </c>
      <c r="J8455" s="211">
        <f t="shared" si="875"/>
        <v>0.40708626347866855</v>
      </c>
      <c r="K8455" s="212">
        <f t="shared" si="876"/>
        <v>0.45</v>
      </c>
      <c r="L8455" s="214">
        <f t="shared" si="877"/>
        <v>19102.93</v>
      </c>
      <c r="M8455" s="213">
        <f t="shared" si="878"/>
        <v>27786.080000000002</v>
      </c>
      <c r="N8455" s="213">
        <f t="shared" si="879"/>
        <v>31259.34</v>
      </c>
      <c r="O8455" s="242">
        <f t="shared" si="880"/>
        <v>0.51530000000013387</v>
      </c>
      <c r="P8455" s="242"/>
      <c r="Q8455" s="179"/>
      <c r="R8455" s="179"/>
      <c r="S8455" s="179"/>
      <c r="T8455" s="179"/>
      <c r="U8455" s="179"/>
      <c r="V8455" s="179"/>
      <c r="W8455" s="179"/>
      <c r="X8455" s="179"/>
      <c r="Y8455" s="179"/>
      <c r="Z8455" s="179"/>
      <c r="AA8455" s="222"/>
      <c r="AB8455" s="222"/>
      <c r="AC8455" s="222"/>
      <c r="AD8455" s="179"/>
      <c r="AE8455" s="179"/>
      <c r="AF8455" s="179"/>
      <c r="AG8455" s="179"/>
      <c r="AH8455" s="179"/>
      <c r="AI8455" s="179"/>
      <c r="AJ8455" s="179"/>
    </row>
    <row r="8456" spans="2:36" x14ac:dyDescent="0.3">
      <c r="B8456" s="224">
        <v>853300</v>
      </c>
      <c r="C8456" s="209">
        <v>365677</v>
      </c>
      <c r="D8456" s="206">
        <f t="shared" si="872"/>
        <v>0.42854447439353099</v>
      </c>
      <c r="E8456" s="208">
        <f t="shared" si="873"/>
        <v>0.45</v>
      </c>
      <c r="F8456" s="207">
        <v>20112.23</v>
      </c>
      <c r="G8456" s="207">
        <v>29254.16</v>
      </c>
      <c r="H8456" s="207">
        <v>32910.93</v>
      </c>
      <c r="I8456" s="214">
        <f t="shared" si="874"/>
        <v>347371</v>
      </c>
      <c r="J8456" s="211">
        <f t="shared" si="875"/>
        <v>0.40709129262861832</v>
      </c>
      <c r="K8456" s="212">
        <f t="shared" si="876"/>
        <v>0.45</v>
      </c>
      <c r="L8456" s="214">
        <f t="shared" si="877"/>
        <v>19105.404999999999</v>
      </c>
      <c r="M8456" s="213">
        <f t="shared" si="878"/>
        <v>27789.68</v>
      </c>
      <c r="N8456" s="213">
        <f t="shared" si="879"/>
        <v>31263.39</v>
      </c>
      <c r="O8456" s="242">
        <f t="shared" si="880"/>
        <v>0.51519999999982247</v>
      </c>
      <c r="P8456" s="242"/>
      <c r="Q8456" s="179"/>
      <c r="R8456" s="179"/>
      <c r="S8456" s="179"/>
      <c r="T8456" s="179"/>
      <c r="U8456" s="179"/>
      <c r="V8456" s="179"/>
      <c r="W8456" s="179"/>
      <c r="X8456" s="179"/>
      <c r="Y8456" s="179"/>
      <c r="Z8456" s="179"/>
      <c r="AA8456" s="222"/>
      <c r="AB8456" s="222"/>
      <c r="AC8456" s="222"/>
      <c r="AD8456" s="179"/>
      <c r="AE8456" s="179"/>
      <c r="AF8456" s="179"/>
      <c r="AG8456" s="179"/>
      <c r="AH8456" s="179"/>
      <c r="AI8456" s="179"/>
      <c r="AJ8456" s="179"/>
    </row>
    <row r="8457" spans="2:36" x14ac:dyDescent="0.3">
      <c r="B8457" s="224">
        <v>853400</v>
      </c>
      <c r="C8457" s="209">
        <v>365722</v>
      </c>
      <c r="D8457" s="206">
        <f t="shared" si="872"/>
        <v>0.42854698851652212</v>
      </c>
      <c r="E8457" s="208">
        <f t="shared" si="873"/>
        <v>0.45</v>
      </c>
      <c r="F8457" s="207">
        <v>20114.71</v>
      </c>
      <c r="G8457" s="207">
        <v>29257.759999999998</v>
      </c>
      <c r="H8457" s="207">
        <v>32914.980000000003</v>
      </c>
      <c r="I8457" s="214">
        <f t="shared" si="874"/>
        <v>347416</v>
      </c>
      <c r="J8457" s="211">
        <f t="shared" si="875"/>
        <v>0.40709632059995315</v>
      </c>
      <c r="K8457" s="212">
        <f t="shared" si="876"/>
        <v>0.45</v>
      </c>
      <c r="L8457" s="214">
        <f t="shared" si="877"/>
        <v>19107.88</v>
      </c>
      <c r="M8457" s="213">
        <f t="shared" si="878"/>
        <v>27793.279999999999</v>
      </c>
      <c r="N8457" s="213">
        <f t="shared" si="879"/>
        <v>31267.439999999999</v>
      </c>
      <c r="O8457" s="242">
        <f t="shared" si="880"/>
        <v>0.51530000000006115</v>
      </c>
      <c r="P8457" s="242"/>
      <c r="Q8457" s="179"/>
      <c r="R8457" s="179"/>
      <c r="S8457" s="179"/>
      <c r="T8457" s="179"/>
      <c r="U8457" s="179"/>
      <c r="V8457" s="179"/>
      <c r="W8457" s="179"/>
      <c r="X8457" s="179"/>
      <c r="Y8457" s="179"/>
      <c r="Z8457" s="179"/>
      <c r="AA8457" s="222"/>
      <c r="AB8457" s="222"/>
      <c r="AC8457" s="222"/>
      <c r="AD8457" s="179"/>
      <c r="AE8457" s="179"/>
      <c r="AF8457" s="179"/>
      <c r="AG8457" s="179"/>
      <c r="AH8457" s="179"/>
      <c r="AI8457" s="179"/>
      <c r="AJ8457" s="179"/>
    </row>
    <row r="8458" spans="2:36" x14ac:dyDescent="0.3">
      <c r="B8458" s="224">
        <v>853500</v>
      </c>
      <c r="C8458" s="209">
        <v>365767</v>
      </c>
      <c r="D8458" s="206">
        <f t="shared" si="872"/>
        <v>0.42854950205038078</v>
      </c>
      <c r="E8458" s="208">
        <f t="shared" si="873"/>
        <v>0.45</v>
      </c>
      <c r="F8458" s="207">
        <v>20117.18</v>
      </c>
      <c r="G8458" s="207">
        <v>29261.360000000001</v>
      </c>
      <c r="H8458" s="207">
        <v>32919.03</v>
      </c>
      <c r="I8458" s="214">
        <f t="shared" si="874"/>
        <v>347461</v>
      </c>
      <c r="J8458" s="211">
        <f t="shared" si="875"/>
        <v>0.40710134739308729</v>
      </c>
      <c r="K8458" s="212">
        <f t="shared" si="876"/>
        <v>0.45</v>
      </c>
      <c r="L8458" s="214">
        <f t="shared" si="877"/>
        <v>19110.355</v>
      </c>
      <c r="M8458" s="213">
        <f t="shared" si="878"/>
        <v>27796.880000000001</v>
      </c>
      <c r="N8458" s="213">
        <f t="shared" si="879"/>
        <v>31271.489999999998</v>
      </c>
      <c r="O8458" s="242">
        <f t="shared" si="880"/>
        <v>0.5151999999996042</v>
      </c>
      <c r="P8458" s="242"/>
      <c r="Q8458" s="179"/>
      <c r="R8458" s="179"/>
      <c r="S8458" s="179"/>
      <c r="T8458" s="179"/>
      <c r="U8458" s="179"/>
      <c r="V8458" s="179"/>
      <c r="W8458" s="179"/>
      <c r="X8458" s="179"/>
      <c r="Y8458" s="179"/>
      <c r="Z8458" s="179"/>
      <c r="AA8458" s="222"/>
      <c r="AB8458" s="222"/>
      <c r="AC8458" s="222"/>
      <c r="AD8458" s="179"/>
      <c r="AE8458" s="179"/>
      <c r="AF8458" s="179"/>
      <c r="AG8458" s="179"/>
      <c r="AH8458" s="179"/>
      <c r="AI8458" s="179"/>
      <c r="AJ8458" s="179"/>
    </row>
    <row r="8459" spans="2:36" x14ac:dyDescent="0.3">
      <c r="B8459" s="224">
        <v>853600</v>
      </c>
      <c r="C8459" s="209">
        <v>365812</v>
      </c>
      <c r="D8459" s="206">
        <f t="shared" si="872"/>
        <v>0.42855201499531398</v>
      </c>
      <c r="E8459" s="208">
        <f t="shared" si="873"/>
        <v>0.45</v>
      </c>
      <c r="F8459" s="207">
        <v>20119.66</v>
      </c>
      <c r="G8459" s="207">
        <v>29264.959999999999</v>
      </c>
      <c r="H8459" s="207">
        <v>32923.08</v>
      </c>
      <c r="I8459" s="214">
        <f t="shared" si="874"/>
        <v>347506</v>
      </c>
      <c r="J8459" s="211">
        <f t="shared" si="875"/>
        <v>0.40710637300843489</v>
      </c>
      <c r="K8459" s="212">
        <f t="shared" si="876"/>
        <v>0.45</v>
      </c>
      <c r="L8459" s="214">
        <f t="shared" si="877"/>
        <v>19112.830000000002</v>
      </c>
      <c r="M8459" s="213">
        <f t="shared" si="878"/>
        <v>27800.48</v>
      </c>
      <c r="N8459" s="213">
        <f t="shared" si="879"/>
        <v>31275.539999999997</v>
      </c>
      <c r="O8459" s="242">
        <f t="shared" si="880"/>
        <v>0.5152999999999156</v>
      </c>
      <c r="P8459" s="242"/>
      <c r="Q8459" s="179"/>
      <c r="R8459" s="179"/>
      <c r="S8459" s="179"/>
      <c r="T8459" s="179"/>
      <c r="U8459" s="179"/>
      <c r="V8459" s="179"/>
      <c r="W8459" s="179"/>
      <c r="X8459" s="179"/>
      <c r="Y8459" s="179"/>
      <c r="Z8459" s="179"/>
      <c r="AA8459" s="222"/>
      <c r="AB8459" s="222"/>
      <c r="AC8459" s="222"/>
      <c r="AD8459" s="179"/>
      <c r="AE8459" s="179"/>
      <c r="AF8459" s="179"/>
      <c r="AG8459" s="179"/>
      <c r="AH8459" s="179"/>
      <c r="AI8459" s="179"/>
      <c r="AJ8459" s="179"/>
    </row>
    <row r="8460" spans="2:36" x14ac:dyDescent="0.3">
      <c r="B8460" s="224">
        <v>853700</v>
      </c>
      <c r="C8460" s="209">
        <v>365857</v>
      </c>
      <c r="D8460" s="206">
        <f t="shared" si="872"/>
        <v>0.42855452735152866</v>
      </c>
      <c r="E8460" s="208">
        <f t="shared" si="873"/>
        <v>0.45</v>
      </c>
      <c r="F8460" s="207">
        <v>20122.13</v>
      </c>
      <c r="G8460" s="207">
        <v>29268.560000000001</v>
      </c>
      <c r="H8460" s="207">
        <v>32927.129999999997</v>
      </c>
      <c r="I8460" s="214">
        <f t="shared" si="874"/>
        <v>347551</v>
      </c>
      <c r="J8460" s="211">
        <f t="shared" si="875"/>
        <v>0.40711139744640973</v>
      </c>
      <c r="K8460" s="212">
        <f t="shared" si="876"/>
        <v>0.45</v>
      </c>
      <c r="L8460" s="214">
        <f t="shared" si="877"/>
        <v>19115.305</v>
      </c>
      <c r="M8460" s="213">
        <f t="shared" si="878"/>
        <v>27804.080000000002</v>
      </c>
      <c r="N8460" s="213">
        <f t="shared" si="879"/>
        <v>31279.59</v>
      </c>
      <c r="O8460" s="242">
        <f t="shared" si="880"/>
        <v>0.51520000000004074</v>
      </c>
      <c r="P8460" s="242"/>
      <c r="Q8460" s="179"/>
      <c r="R8460" s="179"/>
      <c r="S8460" s="179"/>
      <c r="T8460" s="179"/>
      <c r="U8460" s="179"/>
      <c r="V8460" s="179"/>
      <c r="W8460" s="179"/>
      <c r="X8460" s="179"/>
      <c r="Y8460" s="179"/>
      <c r="Z8460" s="179"/>
      <c r="AA8460" s="222"/>
      <c r="AB8460" s="222"/>
      <c r="AC8460" s="222"/>
      <c r="AD8460" s="179"/>
      <c r="AE8460" s="179"/>
      <c r="AF8460" s="179"/>
      <c r="AG8460" s="179"/>
      <c r="AH8460" s="179"/>
      <c r="AI8460" s="179"/>
      <c r="AJ8460" s="179"/>
    </row>
    <row r="8461" spans="2:36" x14ac:dyDescent="0.3">
      <c r="B8461" s="224">
        <v>853800</v>
      </c>
      <c r="C8461" s="209">
        <v>365902</v>
      </c>
      <c r="D8461" s="206">
        <f t="shared" si="872"/>
        <v>0.42855703911923165</v>
      </c>
      <c r="E8461" s="208">
        <f t="shared" si="873"/>
        <v>0.45</v>
      </c>
      <c r="F8461" s="207">
        <v>20124.61</v>
      </c>
      <c r="G8461" s="207">
        <v>29272.16</v>
      </c>
      <c r="H8461" s="207">
        <v>32931.18</v>
      </c>
      <c r="I8461" s="214">
        <f t="shared" si="874"/>
        <v>347596</v>
      </c>
      <c r="J8461" s="211">
        <f t="shared" si="875"/>
        <v>0.40711642070742565</v>
      </c>
      <c r="K8461" s="212">
        <f t="shared" si="876"/>
        <v>0.45</v>
      </c>
      <c r="L8461" s="214">
        <f t="shared" si="877"/>
        <v>19117.78</v>
      </c>
      <c r="M8461" s="213">
        <f t="shared" si="878"/>
        <v>27807.68</v>
      </c>
      <c r="N8461" s="213">
        <f t="shared" si="879"/>
        <v>31283.64</v>
      </c>
      <c r="O8461" s="242">
        <f t="shared" si="880"/>
        <v>0.51529999999977005</v>
      </c>
      <c r="P8461" s="242"/>
      <c r="Q8461" s="179"/>
      <c r="R8461" s="179"/>
      <c r="S8461" s="179"/>
      <c r="T8461" s="179"/>
      <c r="U8461" s="179"/>
      <c r="V8461" s="179"/>
      <c r="W8461" s="179"/>
      <c r="X8461" s="179"/>
      <c r="Y8461" s="179"/>
      <c r="Z8461" s="179"/>
      <c r="AA8461" s="222"/>
      <c r="AB8461" s="222"/>
      <c r="AC8461" s="222"/>
      <c r="AD8461" s="179"/>
      <c r="AE8461" s="179"/>
      <c r="AF8461" s="179"/>
      <c r="AG8461" s="179"/>
      <c r="AH8461" s="179"/>
      <c r="AI8461" s="179"/>
      <c r="AJ8461" s="179"/>
    </row>
    <row r="8462" spans="2:36" x14ac:dyDescent="0.3">
      <c r="B8462" s="224">
        <v>853900</v>
      </c>
      <c r="C8462" s="209">
        <v>365947</v>
      </c>
      <c r="D8462" s="206">
        <f t="shared" si="872"/>
        <v>0.4285595502986298</v>
      </c>
      <c r="E8462" s="208">
        <f t="shared" si="873"/>
        <v>0.45</v>
      </c>
      <c r="F8462" s="207">
        <v>20127.080000000002</v>
      </c>
      <c r="G8462" s="207">
        <v>29275.759999999998</v>
      </c>
      <c r="H8462" s="207">
        <v>32935.230000000003</v>
      </c>
      <c r="I8462" s="214">
        <f t="shared" si="874"/>
        <v>347641</v>
      </c>
      <c r="J8462" s="211">
        <f t="shared" si="875"/>
        <v>0.40712144279189599</v>
      </c>
      <c r="K8462" s="212">
        <f t="shared" si="876"/>
        <v>0.45</v>
      </c>
      <c r="L8462" s="214">
        <f t="shared" si="877"/>
        <v>19120.255000000001</v>
      </c>
      <c r="M8462" s="213">
        <f t="shared" si="878"/>
        <v>27811.279999999999</v>
      </c>
      <c r="N8462" s="213">
        <f t="shared" si="879"/>
        <v>31287.69</v>
      </c>
      <c r="O8462" s="242">
        <f t="shared" si="880"/>
        <v>0.51519999999996802</v>
      </c>
      <c r="P8462" s="242"/>
      <c r="Q8462" s="179"/>
      <c r="R8462" s="179"/>
      <c r="S8462" s="179"/>
      <c r="T8462" s="179"/>
      <c r="U8462" s="179"/>
      <c r="V8462" s="179"/>
      <c r="W8462" s="179"/>
      <c r="X8462" s="179"/>
      <c r="Y8462" s="179"/>
      <c r="Z8462" s="179"/>
      <c r="AA8462" s="222"/>
      <c r="AB8462" s="222"/>
      <c r="AC8462" s="222"/>
      <c r="AD8462" s="179"/>
      <c r="AE8462" s="179"/>
      <c r="AF8462" s="179"/>
      <c r="AG8462" s="179"/>
      <c r="AH8462" s="179"/>
      <c r="AI8462" s="179"/>
      <c r="AJ8462" s="179"/>
    </row>
    <row r="8463" spans="2:36" x14ac:dyDescent="0.3">
      <c r="B8463" s="224">
        <v>854000</v>
      </c>
      <c r="C8463" s="209">
        <v>365992</v>
      </c>
      <c r="D8463" s="206">
        <f t="shared" si="872"/>
        <v>0.42856206088992976</v>
      </c>
      <c r="E8463" s="208">
        <f t="shared" si="873"/>
        <v>0.45</v>
      </c>
      <c r="F8463" s="207">
        <v>20129.560000000001</v>
      </c>
      <c r="G8463" s="207">
        <v>29279.360000000001</v>
      </c>
      <c r="H8463" s="207">
        <v>32939.279999999999</v>
      </c>
      <c r="I8463" s="214">
        <f t="shared" si="874"/>
        <v>347686</v>
      </c>
      <c r="J8463" s="211">
        <f t="shared" si="875"/>
        <v>0.4071264637002342</v>
      </c>
      <c r="K8463" s="212">
        <f t="shared" si="876"/>
        <v>0.45</v>
      </c>
      <c r="L8463" s="214">
        <f t="shared" si="877"/>
        <v>19122.73</v>
      </c>
      <c r="M8463" s="213">
        <f t="shared" si="878"/>
        <v>27814.880000000001</v>
      </c>
      <c r="N8463" s="213">
        <f t="shared" si="879"/>
        <v>31291.739999999998</v>
      </c>
      <c r="O8463" s="242">
        <f t="shared" si="880"/>
        <v>0.51529999999962461</v>
      </c>
      <c r="P8463" s="242"/>
      <c r="Q8463" s="179"/>
      <c r="R8463" s="179"/>
      <c r="S8463" s="179"/>
      <c r="T8463" s="179"/>
      <c r="U8463" s="179"/>
      <c r="V8463" s="179"/>
      <c r="W8463" s="179"/>
      <c r="X8463" s="179"/>
      <c r="Y8463" s="179"/>
      <c r="Z8463" s="179"/>
      <c r="AA8463" s="222"/>
      <c r="AB8463" s="222"/>
      <c r="AC8463" s="222"/>
      <c r="AD8463" s="179"/>
      <c r="AE8463" s="179"/>
      <c r="AF8463" s="179"/>
      <c r="AG8463" s="179"/>
      <c r="AH8463" s="179"/>
      <c r="AI8463" s="179"/>
      <c r="AJ8463" s="179"/>
    </row>
    <row r="8464" spans="2:36" x14ac:dyDescent="0.3">
      <c r="B8464" s="224">
        <v>854100</v>
      </c>
      <c r="C8464" s="209">
        <v>366037</v>
      </c>
      <c r="D8464" s="206">
        <f t="shared" si="872"/>
        <v>0.42856457089333799</v>
      </c>
      <c r="E8464" s="208">
        <f t="shared" si="873"/>
        <v>0.45</v>
      </c>
      <c r="F8464" s="207">
        <v>20132.03</v>
      </c>
      <c r="G8464" s="207">
        <v>29282.959999999999</v>
      </c>
      <c r="H8464" s="207">
        <v>32943.33</v>
      </c>
      <c r="I8464" s="214">
        <f t="shared" si="874"/>
        <v>347731</v>
      </c>
      <c r="J8464" s="211">
        <f t="shared" si="875"/>
        <v>0.40713148343285327</v>
      </c>
      <c r="K8464" s="212">
        <f t="shared" si="876"/>
        <v>0.45</v>
      </c>
      <c r="L8464" s="214">
        <f t="shared" si="877"/>
        <v>19125.205000000002</v>
      </c>
      <c r="M8464" s="213">
        <f t="shared" si="878"/>
        <v>27818.48</v>
      </c>
      <c r="N8464" s="213">
        <f t="shared" si="879"/>
        <v>31295.789999999997</v>
      </c>
      <c r="O8464" s="242">
        <f t="shared" si="880"/>
        <v>0.51520000000047728</v>
      </c>
      <c r="P8464" s="242"/>
      <c r="Q8464" s="179"/>
      <c r="R8464" s="179"/>
      <c r="S8464" s="179"/>
      <c r="T8464" s="179"/>
      <c r="U8464" s="179"/>
      <c r="V8464" s="179"/>
      <c r="W8464" s="179"/>
      <c r="X8464" s="179"/>
      <c r="Y8464" s="179"/>
      <c r="Z8464" s="179"/>
      <c r="AA8464" s="222"/>
      <c r="AB8464" s="222"/>
      <c r="AC8464" s="222"/>
      <c r="AD8464" s="179"/>
      <c r="AE8464" s="179"/>
      <c r="AF8464" s="179"/>
      <c r="AG8464" s="179"/>
      <c r="AH8464" s="179"/>
      <c r="AI8464" s="179"/>
      <c r="AJ8464" s="179"/>
    </row>
    <row r="8465" spans="2:36" x14ac:dyDescent="0.3">
      <c r="B8465" s="224">
        <v>854200</v>
      </c>
      <c r="C8465" s="209">
        <v>366082</v>
      </c>
      <c r="D8465" s="206">
        <f t="shared" si="872"/>
        <v>0.4285670803090611</v>
      </c>
      <c r="E8465" s="208">
        <f t="shared" si="873"/>
        <v>0.45</v>
      </c>
      <c r="F8465" s="207">
        <v>20134.509999999998</v>
      </c>
      <c r="G8465" s="207">
        <v>29286.560000000001</v>
      </c>
      <c r="H8465" s="207">
        <v>32947.379999999997</v>
      </c>
      <c r="I8465" s="214">
        <f t="shared" si="874"/>
        <v>347776</v>
      </c>
      <c r="J8465" s="211">
        <f t="shared" si="875"/>
        <v>0.40713650199016621</v>
      </c>
      <c r="K8465" s="212">
        <f t="shared" si="876"/>
        <v>0.45</v>
      </c>
      <c r="L8465" s="214">
        <f t="shared" si="877"/>
        <v>19127.68</v>
      </c>
      <c r="M8465" s="213">
        <f t="shared" si="878"/>
        <v>27822.080000000002</v>
      </c>
      <c r="N8465" s="213">
        <f t="shared" si="879"/>
        <v>31299.84</v>
      </c>
      <c r="O8465" s="242">
        <f t="shared" si="880"/>
        <v>0.51530000000013387</v>
      </c>
      <c r="P8465" s="242"/>
      <c r="Q8465" s="179"/>
      <c r="R8465" s="179"/>
      <c r="S8465" s="179"/>
      <c r="T8465" s="179"/>
      <c r="U8465" s="179"/>
      <c r="V8465" s="179"/>
      <c r="W8465" s="179"/>
      <c r="X8465" s="179"/>
      <c r="Y8465" s="179"/>
      <c r="Z8465" s="179"/>
      <c r="AA8465" s="222"/>
      <c r="AB8465" s="222"/>
      <c r="AC8465" s="222"/>
      <c r="AD8465" s="179"/>
      <c r="AE8465" s="179"/>
      <c r="AF8465" s="179"/>
      <c r="AG8465" s="179"/>
      <c r="AH8465" s="179"/>
      <c r="AI8465" s="179"/>
      <c r="AJ8465" s="179"/>
    </row>
    <row r="8466" spans="2:36" x14ac:dyDescent="0.3">
      <c r="B8466" s="224">
        <v>854300</v>
      </c>
      <c r="C8466" s="209">
        <v>366127</v>
      </c>
      <c r="D8466" s="206">
        <f t="shared" si="872"/>
        <v>0.42856958913730542</v>
      </c>
      <c r="E8466" s="208">
        <f t="shared" si="873"/>
        <v>0.45</v>
      </c>
      <c r="F8466" s="207">
        <v>20136.98</v>
      </c>
      <c r="G8466" s="207">
        <v>29290.16</v>
      </c>
      <c r="H8466" s="207">
        <v>32951.43</v>
      </c>
      <c r="I8466" s="214">
        <f t="shared" si="874"/>
        <v>347821</v>
      </c>
      <c r="J8466" s="211">
        <f t="shared" si="875"/>
        <v>0.40714151937258575</v>
      </c>
      <c r="K8466" s="212">
        <f t="shared" si="876"/>
        <v>0.45</v>
      </c>
      <c r="L8466" s="214">
        <f t="shared" si="877"/>
        <v>19130.154999999999</v>
      </c>
      <c r="M8466" s="213">
        <f t="shared" si="878"/>
        <v>27825.68</v>
      </c>
      <c r="N8466" s="213">
        <f t="shared" si="879"/>
        <v>31303.89</v>
      </c>
      <c r="O8466" s="242">
        <f t="shared" si="880"/>
        <v>0.51519999999982247</v>
      </c>
      <c r="P8466" s="242"/>
      <c r="Q8466" s="179"/>
      <c r="R8466" s="179"/>
      <c r="S8466" s="179"/>
      <c r="T8466" s="179"/>
      <c r="U8466" s="179"/>
      <c r="V8466" s="179"/>
      <c r="W8466" s="179"/>
      <c r="X8466" s="179"/>
      <c r="Y8466" s="179"/>
      <c r="Z8466" s="179"/>
      <c r="AA8466" s="222"/>
      <c r="AB8466" s="222"/>
      <c r="AC8466" s="222"/>
      <c r="AD8466" s="179"/>
      <c r="AE8466" s="179"/>
      <c r="AF8466" s="179"/>
      <c r="AG8466" s="179"/>
      <c r="AH8466" s="179"/>
      <c r="AI8466" s="179"/>
      <c r="AJ8466" s="179"/>
    </row>
    <row r="8467" spans="2:36" x14ac:dyDescent="0.3">
      <c r="B8467" s="224">
        <v>854400</v>
      </c>
      <c r="C8467" s="209">
        <v>366172</v>
      </c>
      <c r="D8467" s="206">
        <f t="shared" si="872"/>
        <v>0.42857209737827717</v>
      </c>
      <c r="E8467" s="208">
        <f t="shared" si="873"/>
        <v>0.45</v>
      </c>
      <c r="F8467" s="207">
        <v>20139.46</v>
      </c>
      <c r="G8467" s="207">
        <v>29293.759999999998</v>
      </c>
      <c r="H8467" s="207">
        <v>32955.480000000003</v>
      </c>
      <c r="I8467" s="214">
        <f t="shared" si="874"/>
        <v>347866</v>
      </c>
      <c r="J8467" s="211">
        <f t="shared" si="875"/>
        <v>0.40714653558052433</v>
      </c>
      <c r="K8467" s="212">
        <f t="shared" si="876"/>
        <v>0.45</v>
      </c>
      <c r="L8467" s="214">
        <f t="shared" si="877"/>
        <v>19132.63</v>
      </c>
      <c r="M8467" s="213">
        <f t="shared" si="878"/>
        <v>27829.279999999999</v>
      </c>
      <c r="N8467" s="213">
        <f t="shared" si="879"/>
        <v>31307.94</v>
      </c>
      <c r="O8467" s="242">
        <f t="shared" si="880"/>
        <v>0.51530000000006115</v>
      </c>
      <c r="P8467" s="242"/>
      <c r="Q8467" s="179"/>
      <c r="R8467" s="179"/>
      <c r="S8467" s="179"/>
      <c r="T8467" s="179"/>
      <c r="U8467" s="179"/>
      <c r="V8467" s="179"/>
      <c r="W8467" s="179"/>
      <c r="X8467" s="179"/>
      <c r="Y8467" s="179"/>
      <c r="Z8467" s="179"/>
      <c r="AA8467" s="222"/>
      <c r="AB8467" s="222"/>
      <c r="AC8467" s="222"/>
      <c r="AD8467" s="179"/>
      <c r="AE8467" s="179"/>
      <c r="AF8467" s="179"/>
      <c r="AG8467" s="179"/>
      <c r="AH8467" s="179"/>
      <c r="AI8467" s="179"/>
      <c r="AJ8467" s="179"/>
    </row>
    <row r="8468" spans="2:36" x14ac:dyDescent="0.3">
      <c r="B8468" s="224">
        <v>854500</v>
      </c>
      <c r="C8468" s="209">
        <v>366217</v>
      </c>
      <c r="D8468" s="206">
        <f t="shared" si="872"/>
        <v>0.42857460503218259</v>
      </c>
      <c r="E8468" s="208">
        <f t="shared" si="873"/>
        <v>0.45</v>
      </c>
      <c r="F8468" s="207">
        <v>20141.93</v>
      </c>
      <c r="G8468" s="207">
        <v>29297.360000000001</v>
      </c>
      <c r="H8468" s="207">
        <v>32959.53</v>
      </c>
      <c r="I8468" s="214">
        <f t="shared" si="874"/>
        <v>347911</v>
      </c>
      <c r="J8468" s="211">
        <f t="shared" si="875"/>
        <v>0.4071515506143944</v>
      </c>
      <c r="K8468" s="212">
        <f t="shared" si="876"/>
        <v>0.45</v>
      </c>
      <c r="L8468" s="214">
        <f t="shared" si="877"/>
        <v>19135.105</v>
      </c>
      <c r="M8468" s="213">
        <f t="shared" si="878"/>
        <v>27832.880000000001</v>
      </c>
      <c r="N8468" s="213">
        <f t="shared" si="879"/>
        <v>31311.989999999998</v>
      </c>
      <c r="O8468" s="242">
        <f t="shared" si="880"/>
        <v>0.5151999999996042</v>
      </c>
      <c r="P8468" s="242"/>
      <c r="Q8468" s="179"/>
      <c r="R8468" s="179"/>
      <c r="S8468" s="179"/>
      <c r="T8468" s="179"/>
      <c r="U8468" s="179"/>
      <c r="V8468" s="179"/>
      <c r="W8468" s="179"/>
      <c r="X8468" s="179"/>
      <c r="Y8468" s="179"/>
      <c r="Z8468" s="179"/>
      <c r="AA8468" s="222"/>
      <c r="AB8468" s="222"/>
      <c r="AC8468" s="222"/>
      <c r="AD8468" s="179"/>
      <c r="AE8468" s="179"/>
      <c r="AF8468" s="179"/>
      <c r="AG8468" s="179"/>
      <c r="AH8468" s="179"/>
      <c r="AI8468" s="179"/>
      <c r="AJ8468" s="179"/>
    </row>
    <row r="8469" spans="2:36" x14ac:dyDescent="0.3">
      <c r="B8469" s="224">
        <v>854600</v>
      </c>
      <c r="C8469" s="209">
        <v>366262</v>
      </c>
      <c r="D8469" s="206">
        <f t="shared" si="872"/>
        <v>0.42857711209922772</v>
      </c>
      <c r="E8469" s="208">
        <f t="shared" si="873"/>
        <v>0.45</v>
      </c>
      <c r="F8469" s="207">
        <v>20144.41</v>
      </c>
      <c r="G8469" s="207">
        <v>29300.959999999999</v>
      </c>
      <c r="H8469" s="207">
        <v>32963.58</v>
      </c>
      <c r="I8469" s="214">
        <f t="shared" si="874"/>
        <v>347956</v>
      </c>
      <c r="J8469" s="211">
        <f t="shared" si="875"/>
        <v>0.40715656447460802</v>
      </c>
      <c r="K8469" s="212">
        <f t="shared" si="876"/>
        <v>0.45</v>
      </c>
      <c r="L8469" s="214">
        <f t="shared" si="877"/>
        <v>19137.580000000002</v>
      </c>
      <c r="M8469" s="213">
        <f t="shared" si="878"/>
        <v>27836.48</v>
      </c>
      <c r="N8469" s="213">
        <f t="shared" si="879"/>
        <v>31316.039999999997</v>
      </c>
      <c r="O8469" s="242">
        <f t="shared" si="880"/>
        <v>0.5152999999999156</v>
      </c>
      <c r="P8469" s="242"/>
      <c r="Q8469" s="179"/>
      <c r="R8469" s="179"/>
      <c r="S8469" s="179"/>
      <c r="T8469" s="179"/>
      <c r="U8469" s="179"/>
      <c r="V8469" s="179"/>
      <c r="W8469" s="179"/>
      <c r="X8469" s="179"/>
      <c r="Y8469" s="179"/>
      <c r="Z8469" s="179"/>
      <c r="AA8469" s="222"/>
      <c r="AB8469" s="222"/>
      <c r="AC8469" s="222"/>
      <c r="AD8469" s="179"/>
      <c r="AE8469" s="179"/>
      <c r="AF8469" s="179"/>
      <c r="AG8469" s="179"/>
      <c r="AH8469" s="179"/>
      <c r="AI8469" s="179"/>
      <c r="AJ8469" s="179"/>
    </row>
    <row r="8470" spans="2:36" x14ac:dyDescent="0.3">
      <c r="B8470" s="224">
        <v>854700</v>
      </c>
      <c r="C8470" s="209">
        <v>366307</v>
      </c>
      <c r="D8470" s="206">
        <f t="shared" si="872"/>
        <v>0.42857961857961857</v>
      </c>
      <c r="E8470" s="208">
        <f t="shared" si="873"/>
        <v>0.45</v>
      </c>
      <c r="F8470" s="207">
        <v>20146.88</v>
      </c>
      <c r="G8470" s="207">
        <v>29304.560000000001</v>
      </c>
      <c r="H8470" s="207">
        <v>32967.629999999997</v>
      </c>
      <c r="I8470" s="214">
        <f t="shared" si="874"/>
        <v>348001</v>
      </c>
      <c r="J8470" s="211">
        <f t="shared" si="875"/>
        <v>0.40716157716157714</v>
      </c>
      <c r="K8470" s="212">
        <f t="shared" si="876"/>
        <v>0.45</v>
      </c>
      <c r="L8470" s="214">
        <f t="shared" si="877"/>
        <v>19140.055</v>
      </c>
      <c r="M8470" s="213">
        <f t="shared" si="878"/>
        <v>27840.080000000002</v>
      </c>
      <c r="N8470" s="213">
        <f t="shared" si="879"/>
        <v>31320.09</v>
      </c>
      <c r="O8470" s="242">
        <f t="shared" si="880"/>
        <v>0.51520000000004074</v>
      </c>
      <c r="P8470" s="242"/>
      <c r="Q8470" s="179"/>
      <c r="R8470" s="179"/>
      <c r="S8470" s="179"/>
      <c r="T8470" s="179"/>
      <c r="U8470" s="179"/>
      <c r="V8470" s="179"/>
      <c r="W8470" s="179"/>
      <c r="X8470" s="179"/>
      <c r="Y8470" s="179"/>
      <c r="Z8470" s="179"/>
      <c r="AA8470" s="222"/>
      <c r="AB8470" s="222"/>
      <c r="AC8470" s="222"/>
      <c r="AD8470" s="179"/>
      <c r="AE8470" s="179"/>
      <c r="AF8470" s="179"/>
      <c r="AG8470" s="179"/>
      <c r="AH8470" s="179"/>
      <c r="AI8470" s="179"/>
      <c r="AJ8470" s="179"/>
    </row>
    <row r="8471" spans="2:36" x14ac:dyDescent="0.3">
      <c r="B8471" s="224">
        <v>854800</v>
      </c>
      <c r="C8471" s="209">
        <v>366352</v>
      </c>
      <c r="D8471" s="206">
        <f t="shared" si="872"/>
        <v>0.42858212447356109</v>
      </c>
      <c r="E8471" s="208">
        <f t="shared" si="873"/>
        <v>0.45</v>
      </c>
      <c r="F8471" s="207">
        <v>20149.36</v>
      </c>
      <c r="G8471" s="207">
        <v>29308.16</v>
      </c>
      <c r="H8471" s="207">
        <v>32971.68</v>
      </c>
      <c r="I8471" s="214">
        <f t="shared" si="874"/>
        <v>348046</v>
      </c>
      <c r="J8471" s="211">
        <f t="shared" si="875"/>
        <v>0.40716658867571359</v>
      </c>
      <c r="K8471" s="212">
        <f t="shared" si="876"/>
        <v>0.45</v>
      </c>
      <c r="L8471" s="214">
        <f t="shared" si="877"/>
        <v>19142.53</v>
      </c>
      <c r="M8471" s="213">
        <f t="shared" si="878"/>
        <v>27843.68</v>
      </c>
      <c r="N8471" s="213">
        <f t="shared" si="879"/>
        <v>31324.14</v>
      </c>
      <c r="O8471" s="242">
        <f t="shared" si="880"/>
        <v>0.51529999999977005</v>
      </c>
      <c r="P8471" s="242"/>
      <c r="Q8471" s="179"/>
      <c r="R8471" s="179"/>
      <c r="S8471" s="179"/>
      <c r="T8471" s="179"/>
      <c r="U8471" s="179"/>
      <c r="V8471" s="179"/>
      <c r="W8471" s="179"/>
      <c r="X8471" s="179"/>
      <c r="Y8471" s="179"/>
      <c r="Z8471" s="179"/>
      <c r="AA8471" s="222"/>
      <c r="AB8471" s="222"/>
      <c r="AC8471" s="222"/>
      <c r="AD8471" s="179"/>
      <c r="AE8471" s="179"/>
      <c r="AF8471" s="179"/>
      <c r="AG8471" s="179"/>
      <c r="AH8471" s="179"/>
      <c r="AI8471" s="179"/>
      <c r="AJ8471" s="179"/>
    </row>
    <row r="8472" spans="2:36" x14ac:dyDescent="0.3">
      <c r="B8472" s="224">
        <v>854900</v>
      </c>
      <c r="C8472" s="209">
        <v>366397</v>
      </c>
      <c r="D8472" s="206">
        <f t="shared" ref="D8472:D8535" si="881">C8472/B8472</f>
        <v>0.42858462978126094</v>
      </c>
      <c r="E8472" s="208">
        <f t="shared" ref="E8472:E8535" si="882">(C8472-C8471)/(B8472-B8471)</f>
        <v>0.45</v>
      </c>
      <c r="F8472" s="207">
        <v>20151.830000000002</v>
      </c>
      <c r="G8472" s="207">
        <v>29311.759999999998</v>
      </c>
      <c r="H8472" s="207">
        <v>32975.730000000003</v>
      </c>
      <c r="I8472" s="214">
        <f t="shared" si="874"/>
        <v>348091</v>
      </c>
      <c r="J8472" s="211">
        <f t="shared" si="875"/>
        <v>0.40717159901742894</v>
      </c>
      <c r="K8472" s="212">
        <f t="shared" si="876"/>
        <v>0.45</v>
      </c>
      <c r="L8472" s="214">
        <f t="shared" si="877"/>
        <v>19145.005000000001</v>
      </c>
      <c r="M8472" s="213">
        <f t="shared" si="878"/>
        <v>27847.279999999999</v>
      </c>
      <c r="N8472" s="213">
        <f t="shared" si="879"/>
        <v>31328.19</v>
      </c>
      <c r="O8472" s="242">
        <f t="shared" si="880"/>
        <v>0.51519999999996802</v>
      </c>
      <c r="P8472" s="242"/>
      <c r="Q8472" s="179"/>
      <c r="R8472" s="179"/>
      <c r="S8472" s="179"/>
      <c r="T8472" s="179"/>
      <c r="U8472" s="179"/>
      <c r="V8472" s="179"/>
      <c r="W8472" s="179"/>
      <c r="X8472" s="179"/>
      <c r="Y8472" s="179"/>
      <c r="Z8472" s="179"/>
      <c r="AA8472" s="222"/>
      <c r="AB8472" s="222"/>
      <c r="AC8472" s="222"/>
      <c r="AD8472" s="179"/>
      <c r="AE8472" s="179"/>
      <c r="AF8472" s="179"/>
      <c r="AG8472" s="179"/>
      <c r="AH8472" s="179"/>
      <c r="AI8472" s="179"/>
      <c r="AJ8472" s="179"/>
    </row>
    <row r="8473" spans="2:36" x14ac:dyDescent="0.3">
      <c r="B8473" s="224">
        <v>855000</v>
      </c>
      <c r="C8473" s="209">
        <v>366442</v>
      </c>
      <c r="D8473" s="206">
        <f t="shared" si="881"/>
        <v>0.42858713450292396</v>
      </c>
      <c r="E8473" s="208">
        <f t="shared" si="882"/>
        <v>0.45</v>
      </c>
      <c r="F8473" s="207">
        <v>20154.310000000001</v>
      </c>
      <c r="G8473" s="207">
        <v>29315.360000000001</v>
      </c>
      <c r="H8473" s="207">
        <v>32979.78</v>
      </c>
      <c r="I8473" s="214">
        <f t="shared" si="874"/>
        <v>348136</v>
      </c>
      <c r="J8473" s="211">
        <f t="shared" si="875"/>
        <v>0.40717660818713453</v>
      </c>
      <c r="K8473" s="212">
        <f t="shared" si="876"/>
        <v>0.45</v>
      </c>
      <c r="L8473" s="214">
        <f t="shared" si="877"/>
        <v>19147.48</v>
      </c>
      <c r="M8473" s="213">
        <f t="shared" si="878"/>
        <v>27850.880000000001</v>
      </c>
      <c r="N8473" s="213">
        <f t="shared" si="879"/>
        <v>31332.239999999998</v>
      </c>
      <c r="O8473" s="242">
        <f t="shared" si="880"/>
        <v>0.51529999999962461</v>
      </c>
      <c r="P8473" s="242"/>
      <c r="Q8473" s="179"/>
      <c r="R8473" s="179"/>
      <c r="S8473" s="179"/>
      <c r="T8473" s="179"/>
      <c r="U8473" s="179"/>
      <c r="V8473" s="179"/>
      <c r="W8473" s="179"/>
      <c r="X8473" s="179"/>
      <c r="Y8473" s="179"/>
      <c r="Z8473" s="179"/>
      <c r="AA8473" s="222"/>
      <c r="AB8473" s="222"/>
      <c r="AC8473" s="222"/>
      <c r="AD8473" s="179"/>
      <c r="AE8473" s="179"/>
      <c r="AF8473" s="179"/>
      <c r="AG8473" s="179"/>
      <c r="AH8473" s="179"/>
      <c r="AI8473" s="179"/>
      <c r="AJ8473" s="179"/>
    </row>
    <row r="8474" spans="2:36" x14ac:dyDescent="0.3">
      <c r="B8474" s="224">
        <v>855100</v>
      </c>
      <c r="C8474" s="209">
        <v>366487</v>
      </c>
      <c r="D8474" s="206">
        <f t="shared" si="881"/>
        <v>0.42858963863875571</v>
      </c>
      <c r="E8474" s="208">
        <f t="shared" si="882"/>
        <v>0.45</v>
      </c>
      <c r="F8474" s="207">
        <v>20156.78</v>
      </c>
      <c r="G8474" s="207">
        <v>29318.959999999999</v>
      </c>
      <c r="H8474" s="207">
        <v>32983.83</v>
      </c>
      <c r="I8474" s="214">
        <f t="shared" si="874"/>
        <v>348181</v>
      </c>
      <c r="J8474" s="211">
        <f t="shared" si="875"/>
        <v>0.40718161618524151</v>
      </c>
      <c r="K8474" s="212">
        <f t="shared" si="876"/>
        <v>0.45</v>
      </c>
      <c r="L8474" s="214">
        <f t="shared" si="877"/>
        <v>19149.955000000002</v>
      </c>
      <c r="M8474" s="213">
        <f t="shared" si="878"/>
        <v>27854.48</v>
      </c>
      <c r="N8474" s="213">
        <f t="shared" si="879"/>
        <v>31336.289999999997</v>
      </c>
      <c r="O8474" s="242">
        <f t="shared" si="880"/>
        <v>0.51520000000047728</v>
      </c>
      <c r="P8474" s="242"/>
      <c r="Q8474" s="179"/>
      <c r="R8474" s="179"/>
      <c r="S8474" s="179"/>
      <c r="T8474" s="179"/>
      <c r="U8474" s="179"/>
      <c r="V8474" s="179"/>
      <c r="W8474" s="179"/>
      <c r="X8474" s="179"/>
      <c r="Y8474" s="179"/>
      <c r="Z8474" s="179"/>
      <c r="AA8474" s="222"/>
      <c r="AB8474" s="222"/>
      <c r="AC8474" s="222"/>
      <c r="AD8474" s="179"/>
      <c r="AE8474" s="179"/>
      <c r="AF8474" s="179"/>
      <c r="AG8474" s="179"/>
      <c r="AH8474" s="179"/>
      <c r="AI8474" s="179"/>
      <c r="AJ8474" s="179"/>
    </row>
    <row r="8475" spans="2:36" x14ac:dyDescent="0.3">
      <c r="B8475" s="224">
        <v>855200</v>
      </c>
      <c r="C8475" s="209">
        <v>366532</v>
      </c>
      <c r="D8475" s="206">
        <f t="shared" si="881"/>
        <v>0.42859214218896163</v>
      </c>
      <c r="E8475" s="208">
        <f t="shared" si="882"/>
        <v>0.45</v>
      </c>
      <c r="F8475" s="207">
        <v>20159.259999999998</v>
      </c>
      <c r="G8475" s="207">
        <v>29322.560000000001</v>
      </c>
      <c r="H8475" s="207">
        <v>32987.879999999997</v>
      </c>
      <c r="I8475" s="214">
        <f t="shared" si="874"/>
        <v>348226</v>
      </c>
      <c r="J8475" s="211">
        <f t="shared" si="875"/>
        <v>0.40718662301216091</v>
      </c>
      <c r="K8475" s="212">
        <f t="shared" si="876"/>
        <v>0.45</v>
      </c>
      <c r="L8475" s="214">
        <f t="shared" si="877"/>
        <v>19152.43</v>
      </c>
      <c r="M8475" s="213">
        <f t="shared" si="878"/>
        <v>27858.080000000002</v>
      </c>
      <c r="N8475" s="213">
        <f t="shared" si="879"/>
        <v>31340.34</v>
      </c>
      <c r="O8475" s="242">
        <f t="shared" si="880"/>
        <v>0.51530000000013387</v>
      </c>
      <c r="P8475" s="242"/>
      <c r="Q8475" s="179"/>
      <c r="R8475" s="179"/>
      <c r="S8475" s="179"/>
      <c r="T8475" s="179"/>
      <c r="U8475" s="179"/>
      <c r="V8475" s="179"/>
      <c r="W8475" s="179"/>
      <c r="X8475" s="179"/>
      <c r="Y8475" s="179"/>
      <c r="Z8475" s="179"/>
      <c r="AA8475" s="222"/>
      <c r="AB8475" s="222"/>
      <c r="AC8475" s="222"/>
      <c r="AD8475" s="179"/>
      <c r="AE8475" s="179"/>
      <c r="AF8475" s="179"/>
      <c r="AG8475" s="179"/>
      <c r="AH8475" s="179"/>
      <c r="AI8475" s="179"/>
      <c r="AJ8475" s="179"/>
    </row>
    <row r="8476" spans="2:36" x14ac:dyDescent="0.3">
      <c r="B8476" s="224">
        <v>855300</v>
      </c>
      <c r="C8476" s="209">
        <v>366577</v>
      </c>
      <c r="D8476" s="206">
        <f t="shared" si="881"/>
        <v>0.42859464515374723</v>
      </c>
      <c r="E8476" s="208">
        <f t="shared" si="882"/>
        <v>0.45</v>
      </c>
      <c r="F8476" s="207">
        <v>20161.73</v>
      </c>
      <c r="G8476" s="207">
        <v>29326.16</v>
      </c>
      <c r="H8476" s="207">
        <v>32991.93</v>
      </c>
      <c r="I8476" s="214">
        <f t="shared" si="874"/>
        <v>348271</v>
      </c>
      <c r="J8476" s="211">
        <f t="shared" si="875"/>
        <v>0.4071916286683035</v>
      </c>
      <c r="K8476" s="212">
        <f t="shared" si="876"/>
        <v>0.45</v>
      </c>
      <c r="L8476" s="214">
        <f t="shared" si="877"/>
        <v>19154.904999999999</v>
      </c>
      <c r="M8476" s="213">
        <f t="shared" si="878"/>
        <v>27861.68</v>
      </c>
      <c r="N8476" s="213">
        <f t="shared" si="879"/>
        <v>31344.39</v>
      </c>
      <c r="O8476" s="242">
        <f t="shared" si="880"/>
        <v>0.51519999999982247</v>
      </c>
      <c r="P8476" s="242"/>
      <c r="Q8476" s="179"/>
      <c r="R8476" s="179"/>
      <c r="S8476" s="179"/>
      <c r="T8476" s="179"/>
      <c r="U8476" s="179"/>
      <c r="V8476" s="179"/>
      <c r="W8476" s="179"/>
      <c r="X8476" s="179"/>
      <c r="Y8476" s="179"/>
      <c r="Z8476" s="179"/>
      <c r="AA8476" s="222"/>
      <c r="AB8476" s="222"/>
      <c r="AC8476" s="222"/>
      <c r="AD8476" s="179"/>
      <c r="AE8476" s="179"/>
      <c r="AF8476" s="179"/>
      <c r="AG8476" s="179"/>
      <c r="AH8476" s="179"/>
      <c r="AI8476" s="179"/>
      <c r="AJ8476" s="179"/>
    </row>
    <row r="8477" spans="2:36" x14ac:dyDescent="0.3">
      <c r="B8477" s="224">
        <v>855400</v>
      </c>
      <c r="C8477" s="209">
        <v>366622</v>
      </c>
      <c r="D8477" s="206">
        <f t="shared" si="881"/>
        <v>0.42859714753331773</v>
      </c>
      <c r="E8477" s="208">
        <f t="shared" si="882"/>
        <v>0.45</v>
      </c>
      <c r="F8477" s="207">
        <v>20164.21</v>
      </c>
      <c r="G8477" s="207">
        <v>29329.759999999998</v>
      </c>
      <c r="H8477" s="207">
        <v>32995.980000000003</v>
      </c>
      <c r="I8477" s="214">
        <f t="shared" si="874"/>
        <v>348316</v>
      </c>
      <c r="J8477" s="211">
        <f t="shared" si="875"/>
        <v>0.40719663315407995</v>
      </c>
      <c r="K8477" s="212">
        <f t="shared" si="876"/>
        <v>0.45</v>
      </c>
      <c r="L8477" s="214">
        <f t="shared" si="877"/>
        <v>19157.38</v>
      </c>
      <c r="M8477" s="213">
        <f t="shared" si="878"/>
        <v>27865.279999999999</v>
      </c>
      <c r="N8477" s="213">
        <f t="shared" si="879"/>
        <v>31348.44</v>
      </c>
      <c r="O8477" s="242">
        <f t="shared" si="880"/>
        <v>0.51530000000006115</v>
      </c>
      <c r="P8477" s="242"/>
      <c r="Q8477" s="179"/>
      <c r="R8477" s="179"/>
      <c r="S8477" s="179"/>
      <c r="T8477" s="179"/>
      <c r="U8477" s="179"/>
      <c r="V8477" s="179"/>
      <c r="W8477" s="179"/>
      <c r="X8477" s="179"/>
      <c r="Y8477" s="179"/>
      <c r="Z8477" s="179"/>
      <c r="AA8477" s="222"/>
      <c r="AB8477" s="222"/>
      <c r="AC8477" s="222"/>
      <c r="AD8477" s="179"/>
      <c r="AE8477" s="179"/>
      <c r="AF8477" s="179"/>
      <c r="AG8477" s="179"/>
      <c r="AH8477" s="179"/>
      <c r="AI8477" s="179"/>
      <c r="AJ8477" s="179"/>
    </row>
    <row r="8478" spans="2:36" x14ac:dyDescent="0.3">
      <c r="B8478" s="224">
        <v>855500</v>
      </c>
      <c r="C8478" s="209">
        <v>366667</v>
      </c>
      <c r="D8478" s="206">
        <f t="shared" si="881"/>
        <v>0.42859964932787842</v>
      </c>
      <c r="E8478" s="208">
        <f t="shared" si="882"/>
        <v>0.45</v>
      </c>
      <c r="F8478" s="207">
        <v>20166.68</v>
      </c>
      <c r="G8478" s="207">
        <v>29333.360000000001</v>
      </c>
      <c r="H8478" s="207">
        <v>33000.03</v>
      </c>
      <c r="I8478" s="214">
        <f t="shared" si="874"/>
        <v>348361</v>
      </c>
      <c r="J8478" s="211">
        <f t="shared" si="875"/>
        <v>0.40720163646990065</v>
      </c>
      <c r="K8478" s="212">
        <f t="shared" si="876"/>
        <v>0.45</v>
      </c>
      <c r="L8478" s="214">
        <f t="shared" si="877"/>
        <v>19159.855</v>
      </c>
      <c r="M8478" s="213">
        <f t="shared" si="878"/>
        <v>27868.880000000001</v>
      </c>
      <c r="N8478" s="213">
        <f t="shared" si="879"/>
        <v>31352.489999999998</v>
      </c>
      <c r="O8478" s="242">
        <f t="shared" si="880"/>
        <v>0.5151999999996042</v>
      </c>
      <c r="P8478" s="242"/>
      <c r="Q8478" s="179"/>
      <c r="R8478" s="179"/>
      <c r="S8478" s="179"/>
      <c r="T8478" s="179"/>
      <c r="U8478" s="179"/>
      <c r="V8478" s="179"/>
      <c r="W8478" s="179"/>
      <c r="X8478" s="179"/>
      <c r="Y8478" s="179"/>
      <c r="Z8478" s="179"/>
      <c r="AA8478" s="222"/>
      <c r="AB8478" s="222"/>
      <c r="AC8478" s="222"/>
      <c r="AD8478" s="179"/>
      <c r="AE8478" s="179"/>
      <c r="AF8478" s="179"/>
      <c r="AG8478" s="179"/>
      <c r="AH8478" s="179"/>
      <c r="AI8478" s="179"/>
      <c r="AJ8478" s="179"/>
    </row>
    <row r="8479" spans="2:36" x14ac:dyDescent="0.3">
      <c r="B8479" s="224">
        <v>855600</v>
      </c>
      <c r="C8479" s="209">
        <v>366712</v>
      </c>
      <c r="D8479" s="206">
        <f t="shared" si="881"/>
        <v>0.4286021505376344</v>
      </c>
      <c r="E8479" s="208">
        <f t="shared" si="882"/>
        <v>0.45</v>
      </c>
      <c r="F8479" s="207">
        <v>20169.16</v>
      </c>
      <c r="G8479" s="207">
        <v>29336.959999999999</v>
      </c>
      <c r="H8479" s="207">
        <v>33004.080000000002</v>
      </c>
      <c r="I8479" s="214">
        <f t="shared" si="874"/>
        <v>348406</v>
      </c>
      <c r="J8479" s="211">
        <f t="shared" si="875"/>
        <v>0.40720663861617579</v>
      </c>
      <c r="K8479" s="212">
        <f t="shared" si="876"/>
        <v>0.45</v>
      </c>
      <c r="L8479" s="214">
        <f t="shared" si="877"/>
        <v>19162.330000000002</v>
      </c>
      <c r="M8479" s="213">
        <f t="shared" si="878"/>
        <v>27872.48</v>
      </c>
      <c r="N8479" s="213">
        <f t="shared" si="879"/>
        <v>31356.539999999997</v>
      </c>
      <c r="O8479" s="242">
        <f t="shared" si="880"/>
        <v>0.5152999999999156</v>
      </c>
      <c r="P8479" s="242"/>
      <c r="Q8479" s="179"/>
      <c r="R8479" s="179"/>
      <c r="S8479" s="179"/>
      <c r="T8479" s="179"/>
      <c r="U8479" s="179"/>
      <c r="V8479" s="179"/>
      <c r="W8479" s="179"/>
      <c r="X8479" s="179"/>
      <c r="Y8479" s="179"/>
      <c r="Z8479" s="179"/>
      <c r="AA8479" s="222"/>
      <c r="AB8479" s="222"/>
      <c r="AC8479" s="222"/>
      <c r="AD8479" s="179"/>
      <c r="AE8479" s="179"/>
      <c r="AF8479" s="179"/>
      <c r="AG8479" s="179"/>
      <c r="AH8479" s="179"/>
      <c r="AI8479" s="179"/>
      <c r="AJ8479" s="179"/>
    </row>
    <row r="8480" spans="2:36" x14ac:dyDescent="0.3">
      <c r="B8480" s="224">
        <v>855700</v>
      </c>
      <c r="C8480" s="209">
        <v>366757</v>
      </c>
      <c r="D8480" s="206">
        <f t="shared" si="881"/>
        <v>0.42860465116279067</v>
      </c>
      <c r="E8480" s="208">
        <f t="shared" si="882"/>
        <v>0.45</v>
      </c>
      <c r="F8480" s="207">
        <v>20171.63</v>
      </c>
      <c r="G8480" s="207">
        <v>29340.560000000001</v>
      </c>
      <c r="H8480" s="207">
        <v>33008.129999999997</v>
      </c>
      <c r="I8480" s="214">
        <f t="shared" si="874"/>
        <v>348451</v>
      </c>
      <c r="J8480" s="211">
        <f t="shared" si="875"/>
        <v>0.40721163959331541</v>
      </c>
      <c r="K8480" s="212">
        <f t="shared" si="876"/>
        <v>0.45</v>
      </c>
      <c r="L8480" s="214">
        <f t="shared" si="877"/>
        <v>19164.805</v>
      </c>
      <c r="M8480" s="213">
        <f t="shared" si="878"/>
        <v>27876.080000000002</v>
      </c>
      <c r="N8480" s="213">
        <f t="shared" si="879"/>
        <v>31360.59</v>
      </c>
      <c r="O8480" s="242">
        <f t="shared" si="880"/>
        <v>0.51520000000004074</v>
      </c>
      <c r="P8480" s="242"/>
      <c r="Q8480" s="179"/>
      <c r="R8480" s="179"/>
      <c r="S8480" s="179"/>
      <c r="T8480" s="179"/>
      <c r="U8480" s="179"/>
      <c r="V8480" s="179"/>
      <c r="W8480" s="179"/>
      <c r="X8480" s="179"/>
      <c r="Y8480" s="179"/>
      <c r="Z8480" s="179"/>
      <c r="AA8480" s="222"/>
      <c r="AB8480" s="222"/>
      <c r="AC8480" s="222"/>
      <c r="AD8480" s="179"/>
      <c r="AE8480" s="179"/>
      <c r="AF8480" s="179"/>
      <c r="AG8480" s="179"/>
      <c r="AH8480" s="179"/>
      <c r="AI8480" s="179"/>
      <c r="AJ8480" s="179"/>
    </row>
    <row r="8481" spans="2:36" x14ac:dyDescent="0.3">
      <c r="B8481" s="224">
        <v>855800</v>
      </c>
      <c r="C8481" s="209">
        <v>366802</v>
      </c>
      <c r="D8481" s="206">
        <f t="shared" si="881"/>
        <v>0.42860715120355225</v>
      </c>
      <c r="E8481" s="208">
        <f t="shared" si="882"/>
        <v>0.45</v>
      </c>
      <c r="F8481" s="207">
        <v>20174.11</v>
      </c>
      <c r="G8481" s="207">
        <v>29344.16</v>
      </c>
      <c r="H8481" s="207">
        <v>33012.18</v>
      </c>
      <c r="I8481" s="214">
        <f t="shared" si="874"/>
        <v>348496</v>
      </c>
      <c r="J8481" s="211">
        <f t="shared" si="875"/>
        <v>0.40721663940172936</v>
      </c>
      <c r="K8481" s="212">
        <f t="shared" si="876"/>
        <v>0.45</v>
      </c>
      <c r="L8481" s="214">
        <f t="shared" si="877"/>
        <v>19167.28</v>
      </c>
      <c r="M8481" s="213">
        <f t="shared" si="878"/>
        <v>27879.68</v>
      </c>
      <c r="N8481" s="213">
        <f t="shared" si="879"/>
        <v>31364.639999999999</v>
      </c>
      <c r="O8481" s="242">
        <f t="shared" si="880"/>
        <v>0.51529999999977005</v>
      </c>
      <c r="P8481" s="242"/>
      <c r="Q8481" s="179"/>
      <c r="R8481" s="179"/>
      <c r="S8481" s="179"/>
      <c r="T8481" s="179"/>
      <c r="U8481" s="179"/>
      <c r="V8481" s="179"/>
      <c r="W8481" s="179"/>
      <c r="X8481" s="179"/>
      <c r="Y8481" s="179"/>
      <c r="Z8481" s="179"/>
      <c r="AA8481" s="222"/>
      <c r="AB8481" s="222"/>
      <c r="AC8481" s="222"/>
      <c r="AD8481" s="179"/>
      <c r="AE8481" s="179"/>
      <c r="AF8481" s="179"/>
      <c r="AG8481" s="179"/>
      <c r="AH8481" s="179"/>
      <c r="AI8481" s="179"/>
      <c r="AJ8481" s="179"/>
    </row>
    <row r="8482" spans="2:36" x14ac:dyDescent="0.3">
      <c r="B8482" s="224">
        <v>855900</v>
      </c>
      <c r="C8482" s="209">
        <v>366847</v>
      </c>
      <c r="D8482" s="206">
        <f t="shared" si="881"/>
        <v>0.42860965066012385</v>
      </c>
      <c r="E8482" s="208">
        <f t="shared" si="882"/>
        <v>0.45</v>
      </c>
      <c r="F8482" s="207">
        <v>20176.580000000002</v>
      </c>
      <c r="G8482" s="207">
        <v>29347.759999999998</v>
      </c>
      <c r="H8482" s="207">
        <v>33016.230000000003</v>
      </c>
      <c r="I8482" s="214">
        <f t="shared" si="874"/>
        <v>348541</v>
      </c>
      <c r="J8482" s="211">
        <f t="shared" si="875"/>
        <v>0.40722163804182732</v>
      </c>
      <c r="K8482" s="212">
        <f t="shared" si="876"/>
        <v>0.45</v>
      </c>
      <c r="L8482" s="214">
        <f t="shared" si="877"/>
        <v>19169.755000000001</v>
      </c>
      <c r="M8482" s="213">
        <f t="shared" si="878"/>
        <v>27883.279999999999</v>
      </c>
      <c r="N8482" s="213">
        <f t="shared" si="879"/>
        <v>31368.69</v>
      </c>
      <c r="O8482" s="242">
        <f t="shared" si="880"/>
        <v>0.51519999999996802</v>
      </c>
      <c r="P8482" s="242"/>
      <c r="Q8482" s="179"/>
      <c r="R8482" s="179"/>
      <c r="S8482" s="179"/>
      <c r="T8482" s="179"/>
      <c r="U8482" s="179"/>
      <c r="V8482" s="179"/>
      <c r="W8482" s="179"/>
      <c r="X8482" s="179"/>
      <c r="Y8482" s="179"/>
      <c r="Z8482" s="179"/>
      <c r="AA8482" s="222"/>
      <c r="AB8482" s="222"/>
      <c r="AC8482" s="222"/>
      <c r="AD8482" s="179"/>
      <c r="AE8482" s="179"/>
      <c r="AF8482" s="179"/>
      <c r="AG8482" s="179"/>
      <c r="AH8482" s="179"/>
      <c r="AI8482" s="179"/>
      <c r="AJ8482" s="179"/>
    </row>
    <row r="8483" spans="2:36" x14ac:dyDescent="0.3">
      <c r="B8483" s="224">
        <v>856000</v>
      </c>
      <c r="C8483" s="209">
        <v>366892</v>
      </c>
      <c r="D8483" s="206">
        <f t="shared" si="881"/>
        <v>0.42861214953271026</v>
      </c>
      <c r="E8483" s="208">
        <f t="shared" si="882"/>
        <v>0.45</v>
      </c>
      <c r="F8483" s="207">
        <v>20179.060000000001</v>
      </c>
      <c r="G8483" s="207">
        <v>29351.360000000001</v>
      </c>
      <c r="H8483" s="207">
        <v>33020.28</v>
      </c>
      <c r="I8483" s="214">
        <f t="shared" si="874"/>
        <v>348586</v>
      </c>
      <c r="J8483" s="211">
        <f t="shared" si="875"/>
        <v>0.40722663551401866</v>
      </c>
      <c r="K8483" s="212">
        <f t="shared" si="876"/>
        <v>0.45</v>
      </c>
      <c r="L8483" s="214">
        <f t="shared" si="877"/>
        <v>19172.23</v>
      </c>
      <c r="M8483" s="213">
        <f t="shared" si="878"/>
        <v>27886.880000000001</v>
      </c>
      <c r="N8483" s="213">
        <f t="shared" si="879"/>
        <v>31372.739999999998</v>
      </c>
      <c r="O8483" s="242">
        <f t="shared" si="880"/>
        <v>0.51529999999962461</v>
      </c>
      <c r="P8483" s="242"/>
      <c r="Q8483" s="179"/>
      <c r="R8483" s="179"/>
      <c r="S8483" s="179"/>
      <c r="T8483" s="179"/>
      <c r="U8483" s="179"/>
      <c r="V8483" s="179"/>
      <c r="W8483" s="179"/>
      <c r="X8483" s="179"/>
      <c r="Y8483" s="179"/>
      <c r="Z8483" s="179"/>
      <c r="AA8483" s="222"/>
      <c r="AB8483" s="222"/>
      <c r="AC8483" s="222"/>
      <c r="AD8483" s="179"/>
      <c r="AE8483" s="179"/>
      <c r="AF8483" s="179"/>
      <c r="AG8483" s="179"/>
      <c r="AH8483" s="179"/>
      <c r="AI8483" s="179"/>
      <c r="AJ8483" s="179"/>
    </row>
    <row r="8484" spans="2:36" x14ac:dyDescent="0.3">
      <c r="B8484" s="224">
        <v>856100</v>
      </c>
      <c r="C8484" s="209">
        <v>366937</v>
      </c>
      <c r="D8484" s="206">
        <f t="shared" si="881"/>
        <v>0.4286146478215162</v>
      </c>
      <c r="E8484" s="208">
        <f t="shared" si="882"/>
        <v>0.45</v>
      </c>
      <c r="F8484" s="207">
        <v>20181.53</v>
      </c>
      <c r="G8484" s="207">
        <v>29354.959999999999</v>
      </c>
      <c r="H8484" s="207">
        <v>33024.33</v>
      </c>
      <c r="I8484" s="214">
        <f t="shared" si="874"/>
        <v>348631</v>
      </c>
      <c r="J8484" s="211">
        <f t="shared" si="875"/>
        <v>0.40723163181871275</v>
      </c>
      <c r="K8484" s="212">
        <f t="shared" si="876"/>
        <v>0.45</v>
      </c>
      <c r="L8484" s="214">
        <f t="shared" si="877"/>
        <v>19174.705000000002</v>
      </c>
      <c r="M8484" s="213">
        <f t="shared" si="878"/>
        <v>27890.48</v>
      </c>
      <c r="N8484" s="213">
        <f t="shared" si="879"/>
        <v>31376.789999999997</v>
      </c>
      <c r="O8484" s="242">
        <f t="shared" si="880"/>
        <v>0.51520000000047728</v>
      </c>
      <c r="P8484" s="242"/>
      <c r="Q8484" s="179"/>
      <c r="R8484" s="179"/>
      <c r="S8484" s="179"/>
      <c r="T8484" s="179"/>
      <c r="U8484" s="179"/>
      <c r="V8484" s="179"/>
      <c r="W8484" s="179"/>
      <c r="X8484" s="179"/>
      <c r="Y8484" s="179"/>
      <c r="Z8484" s="179"/>
      <c r="AA8484" s="222"/>
      <c r="AB8484" s="222"/>
      <c r="AC8484" s="222"/>
      <c r="AD8484" s="179"/>
      <c r="AE8484" s="179"/>
      <c r="AF8484" s="179"/>
      <c r="AG8484" s="179"/>
      <c r="AH8484" s="179"/>
      <c r="AI8484" s="179"/>
      <c r="AJ8484" s="179"/>
    </row>
    <row r="8485" spans="2:36" x14ac:dyDescent="0.3">
      <c r="B8485" s="224">
        <v>856200</v>
      </c>
      <c r="C8485" s="209">
        <v>366982</v>
      </c>
      <c r="D8485" s="206">
        <f t="shared" si="881"/>
        <v>0.42861714552674607</v>
      </c>
      <c r="E8485" s="208">
        <f t="shared" si="882"/>
        <v>0.45</v>
      </c>
      <c r="F8485" s="207">
        <v>20184.009999999998</v>
      </c>
      <c r="G8485" s="207">
        <v>29358.560000000001</v>
      </c>
      <c r="H8485" s="207">
        <v>33028.379999999997</v>
      </c>
      <c r="I8485" s="214">
        <f t="shared" si="874"/>
        <v>348676</v>
      </c>
      <c r="J8485" s="211">
        <f t="shared" si="875"/>
        <v>0.40723662695631863</v>
      </c>
      <c r="K8485" s="212">
        <f t="shared" si="876"/>
        <v>0.45</v>
      </c>
      <c r="L8485" s="214">
        <f t="shared" si="877"/>
        <v>19177.18</v>
      </c>
      <c r="M8485" s="213">
        <f t="shared" si="878"/>
        <v>27894.080000000002</v>
      </c>
      <c r="N8485" s="213">
        <f t="shared" si="879"/>
        <v>31380.84</v>
      </c>
      <c r="O8485" s="242">
        <f t="shared" si="880"/>
        <v>0.51530000000013387</v>
      </c>
      <c r="P8485" s="242"/>
      <c r="Q8485" s="179"/>
      <c r="R8485" s="179"/>
      <c r="S8485" s="179"/>
      <c r="T8485" s="179"/>
      <c r="U8485" s="179"/>
      <c r="V8485" s="179"/>
      <c r="W8485" s="179"/>
      <c r="X8485" s="179"/>
      <c r="Y8485" s="179"/>
      <c r="Z8485" s="179"/>
      <c r="AA8485" s="222"/>
      <c r="AB8485" s="222"/>
      <c r="AC8485" s="222"/>
      <c r="AD8485" s="179"/>
      <c r="AE8485" s="179"/>
      <c r="AF8485" s="179"/>
      <c r="AG8485" s="179"/>
      <c r="AH8485" s="179"/>
      <c r="AI8485" s="179"/>
      <c r="AJ8485" s="179"/>
    </row>
    <row r="8486" spans="2:36" x14ac:dyDescent="0.3">
      <c r="B8486" s="224">
        <v>856300</v>
      </c>
      <c r="C8486" s="209">
        <v>367027</v>
      </c>
      <c r="D8486" s="206">
        <f t="shared" si="881"/>
        <v>0.42861964264860447</v>
      </c>
      <c r="E8486" s="208">
        <f t="shared" si="882"/>
        <v>0.45</v>
      </c>
      <c r="F8486" s="207">
        <v>20186.48</v>
      </c>
      <c r="G8486" s="207">
        <v>29362.16</v>
      </c>
      <c r="H8486" s="207">
        <v>33032.43</v>
      </c>
      <c r="I8486" s="214">
        <f t="shared" si="874"/>
        <v>348721</v>
      </c>
      <c r="J8486" s="211">
        <f t="shared" si="875"/>
        <v>0.40724162092724514</v>
      </c>
      <c r="K8486" s="212">
        <f t="shared" si="876"/>
        <v>0.45</v>
      </c>
      <c r="L8486" s="214">
        <f t="shared" si="877"/>
        <v>19179.654999999999</v>
      </c>
      <c r="M8486" s="213">
        <f t="shared" si="878"/>
        <v>27897.68</v>
      </c>
      <c r="N8486" s="213">
        <f t="shared" si="879"/>
        <v>31384.89</v>
      </c>
      <c r="O8486" s="242">
        <f t="shared" si="880"/>
        <v>0.51519999999982247</v>
      </c>
      <c r="P8486" s="242"/>
      <c r="Q8486" s="179"/>
      <c r="R8486" s="179"/>
      <c r="S8486" s="179"/>
      <c r="T8486" s="179"/>
      <c r="U8486" s="179"/>
      <c r="V8486" s="179"/>
      <c r="W8486" s="179"/>
      <c r="X8486" s="179"/>
      <c r="Y8486" s="179"/>
      <c r="Z8486" s="179"/>
      <c r="AA8486" s="222"/>
      <c r="AB8486" s="222"/>
      <c r="AC8486" s="222"/>
      <c r="AD8486" s="179"/>
      <c r="AE8486" s="179"/>
      <c r="AF8486" s="179"/>
      <c r="AG8486" s="179"/>
      <c r="AH8486" s="179"/>
      <c r="AI8486" s="179"/>
      <c r="AJ8486" s="179"/>
    </row>
    <row r="8487" spans="2:36" x14ac:dyDescent="0.3">
      <c r="B8487" s="224">
        <v>856400</v>
      </c>
      <c r="C8487" s="209">
        <v>367072</v>
      </c>
      <c r="D8487" s="206">
        <f t="shared" si="881"/>
        <v>0.42862213918729564</v>
      </c>
      <c r="E8487" s="208">
        <f t="shared" si="882"/>
        <v>0.45</v>
      </c>
      <c r="F8487" s="207">
        <v>20188.96</v>
      </c>
      <c r="G8487" s="207">
        <v>29365.759999999998</v>
      </c>
      <c r="H8487" s="207">
        <v>33036.480000000003</v>
      </c>
      <c r="I8487" s="214">
        <f t="shared" si="874"/>
        <v>348766</v>
      </c>
      <c r="J8487" s="211">
        <f t="shared" si="875"/>
        <v>0.40724661373190096</v>
      </c>
      <c r="K8487" s="212">
        <f t="shared" si="876"/>
        <v>0.45</v>
      </c>
      <c r="L8487" s="214">
        <f t="shared" si="877"/>
        <v>19182.13</v>
      </c>
      <c r="M8487" s="213">
        <f t="shared" si="878"/>
        <v>27901.279999999999</v>
      </c>
      <c r="N8487" s="213">
        <f t="shared" si="879"/>
        <v>31388.94</v>
      </c>
      <c r="O8487" s="242">
        <f t="shared" si="880"/>
        <v>0.51530000000006115</v>
      </c>
      <c r="P8487" s="242"/>
      <c r="Q8487" s="179"/>
      <c r="R8487" s="179"/>
      <c r="S8487" s="179"/>
      <c r="T8487" s="179"/>
      <c r="U8487" s="179"/>
      <c r="V8487" s="179"/>
      <c r="W8487" s="179"/>
      <c r="X8487" s="179"/>
      <c r="Y8487" s="179"/>
      <c r="Z8487" s="179"/>
      <c r="AA8487" s="222"/>
      <c r="AB8487" s="222"/>
      <c r="AC8487" s="222"/>
      <c r="AD8487" s="179"/>
      <c r="AE8487" s="179"/>
      <c r="AF8487" s="179"/>
      <c r="AG8487" s="179"/>
      <c r="AH8487" s="179"/>
      <c r="AI8487" s="179"/>
      <c r="AJ8487" s="179"/>
    </row>
    <row r="8488" spans="2:36" x14ac:dyDescent="0.3">
      <c r="B8488" s="224">
        <v>856500</v>
      </c>
      <c r="C8488" s="209">
        <v>367117</v>
      </c>
      <c r="D8488" s="206">
        <f t="shared" si="881"/>
        <v>0.42862463514302396</v>
      </c>
      <c r="E8488" s="208">
        <f t="shared" si="882"/>
        <v>0.45</v>
      </c>
      <c r="F8488" s="207">
        <v>20191.43</v>
      </c>
      <c r="G8488" s="207">
        <v>29369.360000000001</v>
      </c>
      <c r="H8488" s="207">
        <v>33040.53</v>
      </c>
      <c r="I8488" s="214">
        <f t="shared" si="874"/>
        <v>348811</v>
      </c>
      <c r="J8488" s="211">
        <f t="shared" si="875"/>
        <v>0.40725160537069471</v>
      </c>
      <c r="K8488" s="212">
        <f t="shared" si="876"/>
        <v>0.45</v>
      </c>
      <c r="L8488" s="214">
        <f t="shared" si="877"/>
        <v>19184.605</v>
      </c>
      <c r="M8488" s="213">
        <f t="shared" si="878"/>
        <v>27904.880000000001</v>
      </c>
      <c r="N8488" s="213">
        <f t="shared" si="879"/>
        <v>31392.989999999998</v>
      </c>
      <c r="O8488" s="242">
        <f t="shared" si="880"/>
        <v>0.5151999999996042</v>
      </c>
      <c r="P8488" s="242"/>
      <c r="Q8488" s="179"/>
      <c r="R8488" s="179"/>
      <c r="S8488" s="179"/>
      <c r="T8488" s="179"/>
      <c r="U8488" s="179"/>
      <c r="V8488" s="179"/>
      <c r="W8488" s="179"/>
      <c r="X8488" s="179"/>
      <c r="Y8488" s="179"/>
      <c r="Z8488" s="179"/>
      <c r="AA8488" s="222"/>
      <c r="AB8488" s="222"/>
      <c r="AC8488" s="222"/>
      <c r="AD8488" s="179"/>
      <c r="AE8488" s="179"/>
      <c r="AF8488" s="179"/>
      <c r="AG8488" s="179"/>
      <c r="AH8488" s="179"/>
      <c r="AI8488" s="179"/>
      <c r="AJ8488" s="179"/>
    </row>
    <row r="8489" spans="2:36" x14ac:dyDescent="0.3">
      <c r="B8489" s="224">
        <v>856600</v>
      </c>
      <c r="C8489" s="209">
        <v>367162</v>
      </c>
      <c r="D8489" s="206">
        <f t="shared" si="881"/>
        <v>0.42862713051599344</v>
      </c>
      <c r="E8489" s="208">
        <f t="shared" si="882"/>
        <v>0.45</v>
      </c>
      <c r="F8489" s="207">
        <v>20193.91</v>
      </c>
      <c r="G8489" s="207">
        <v>29372.959999999999</v>
      </c>
      <c r="H8489" s="207">
        <v>33044.58</v>
      </c>
      <c r="I8489" s="214">
        <f t="shared" ref="I8489:I8552" si="883">I8488+45</f>
        <v>348856</v>
      </c>
      <c r="J8489" s="211">
        <f t="shared" si="875"/>
        <v>0.40725659584403456</v>
      </c>
      <c r="K8489" s="212">
        <f t="shared" si="876"/>
        <v>0.45</v>
      </c>
      <c r="L8489" s="214">
        <f t="shared" si="877"/>
        <v>19187.080000000002</v>
      </c>
      <c r="M8489" s="213">
        <f t="shared" si="878"/>
        <v>27908.48</v>
      </c>
      <c r="N8489" s="213">
        <f t="shared" si="879"/>
        <v>31397.039999999997</v>
      </c>
      <c r="O8489" s="242">
        <f t="shared" si="880"/>
        <v>0.5152999999999156</v>
      </c>
      <c r="P8489" s="242"/>
      <c r="Q8489" s="179"/>
      <c r="R8489" s="179"/>
      <c r="S8489" s="179"/>
      <c r="T8489" s="179"/>
      <c r="U8489" s="179"/>
      <c r="V8489" s="179"/>
      <c r="W8489" s="179"/>
      <c r="X8489" s="179"/>
      <c r="Y8489" s="179"/>
      <c r="Z8489" s="179"/>
      <c r="AA8489" s="222"/>
      <c r="AB8489" s="222"/>
      <c r="AC8489" s="222"/>
      <c r="AD8489" s="179"/>
      <c r="AE8489" s="179"/>
      <c r="AF8489" s="179"/>
      <c r="AG8489" s="179"/>
      <c r="AH8489" s="179"/>
      <c r="AI8489" s="179"/>
      <c r="AJ8489" s="179"/>
    </row>
    <row r="8490" spans="2:36" x14ac:dyDescent="0.3">
      <c r="B8490" s="224">
        <v>856700</v>
      </c>
      <c r="C8490" s="209">
        <v>367207</v>
      </c>
      <c r="D8490" s="206">
        <f t="shared" si="881"/>
        <v>0.4286296253064083</v>
      </c>
      <c r="E8490" s="208">
        <f t="shared" si="882"/>
        <v>0.45</v>
      </c>
      <c r="F8490" s="207">
        <v>20196.38</v>
      </c>
      <c r="G8490" s="207">
        <v>29376.560000000001</v>
      </c>
      <c r="H8490" s="207">
        <v>33048.629999999997</v>
      </c>
      <c r="I8490" s="214">
        <f t="shared" si="883"/>
        <v>348901</v>
      </c>
      <c r="J8490" s="211">
        <f t="shared" si="875"/>
        <v>0.40726158515232869</v>
      </c>
      <c r="K8490" s="212">
        <f t="shared" si="876"/>
        <v>0.45</v>
      </c>
      <c r="L8490" s="214">
        <f t="shared" si="877"/>
        <v>19189.555</v>
      </c>
      <c r="M8490" s="213">
        <f t="shared" si="878"/>
        <v>27912.080000000002</v>
      </c>
      <c r="N8490" s="213">
        <f t="shared" si="879"/>
        <v>31401.09</v>
      </c>
      <c r="O8490" s="242">
        <f t="shared" si="880"/>
        <v>0.51520000000004074</v>
      </c>
      <c r="P8490" s="242"/>
      <c r="Q8490" s="179"/>
      <c r="R8490" s="179"/>
      <c r="S8490" s="179"/>
      <c r="T8490" s="179"/>
      <c r="U8490" s="179"/>
      <c r="V8490" s="179"/>
      <c r="W8490" s="179"/>
      <c r="X8490" s="179"/>
      <c r="Y8490" s="179"/>
      <c r="Z8490" s="179"/>
      <c r="AA8490" s="222"/>
      <c r="AB8490" s="222"/>
      <c r="AC8490" s="222"/>
      <c r="AD8490" s="179"/>
      <c r="AE8490" s="179"/>
      <c r="AF8490" s="179"/>
      <c r="AG8490" s="179"/>
      <c r="AH8490" s="179"/>
      <c r="AI8490" s="179"/>
      <c r="AJ8490" s="179"/>
    </row>
    <row r="8491" spans="2:36" x14ac:dyDescent="0.3">
      <c r="B8491" s="224">
        <v>856800</v>
      </c>
      <c r="C8491" s="209">
        <v>367252</v>
      </c>
      <c r="D8491" s="206">
        <f t="shared" si="881"/>
        <v>0.42863211951447244</v>
      </c>
      <c r="E8491" s="208">
        <f t="shared" si="882"/>
        <v>0.45</v>
      </c>
      <c r="F8491" s="207">
        <v>20198.86</v>
      </c>
      <c r="G8491" s="207">
        <v>29380.16</v>
      </c>
      <c r="H8491" s="207">
        <v>33052.68</v>
      </c>
      <c r="I8491" s="214">
        <f t="shared" si="883"/>
        <v>348946</v>
      </c>
      <c r="J8491" s="211">
        <f t="shared" si="875"/>
        <v>0.40726657329598503</v>
      </c>
      <c r="K8491" s="212">
        <f t="shared" si="876"/>
        <v>0.45</v>
      </c>
      <c r="L8491" s="214">
        <f t="shared" si="877"/>
        <v>19192.03</v>
      </c>
      <c r="M8491" s="213">
        <f t="shared" si="878"/>
        <v>27915.68</v>
      </c>
      <c r="N8491" s="213">
        <f t="shared" si="879"/>
        <v>31405.14</v>
      </c>
      <c r="O8491" s="242">
        <f t="shared" si="880"/>
        <v>0.51529999999977005</v>
      </c>
      <c r="P8491" s="242"/>
      <c r="Q8491" s="179"/>
      <c r="R8491" s="179"/>
      <c r="S8491" s="179"/>
      <c r="T8491" s="179"/>
      <c r="U8491" s="179"/>
      <c r="V8491" s="179"/>
      <c r="W8491" s="179"/>
      <c r="X8491" s="179"/>
      <c r="Y8491" s="179"/>
      <c r="Z8491" s="179"/>
      <c r="AA8491" s="222"/>
      <c r="AB8491" s="222"/>
      <c r="AC8491" s="222"/>
      <c r="AD8491" s="179"/>
      <c r="AE8491" s="179"/>
      <c r="AF8491" s="179"/>
      <c r="AG8491" s="179"/>
      <c r="AH8491" s="179"/>
      <c r="AI8491" s="179"/>
      <c r="AJ8491" s="179"/>
    </row>
    <row r="8492" spans="2:36" x14ac:dyDescent="0.3">
      <c r="B8492" s="224">
        <v>856900</v>
      </c>
      <c r="C8492" s="209">
        <v>367297</v>
      </c>
      <c r="D8492" s="206">
        <f t="shared" si="881"/>
        <v>0.42863461314038975</v>
      </c>
      <c r="E8492" s="208">
        <f t="shared" si="882"/>
        <v>0.45</v>
      </c>
      <c r="F8492" s="207">
        <v>20201.330000000002</v>
      </c>
      <c r="G8492" s="207">
        <v>29383.759999999998</v>
      </c>
      <c r="H8492" s="207">
        <v>33056.730000000003</v>
      </c>
      <c r="I8492" s="214">
        <f t="shared" si="883"/>
        <v>348991</v>
      </c>
      <c r="J8492" s="211">
        <f t="shared" si="875"/>
        <v>0.40727156027541139</v>
      </c>
      <c r="K8492" s="212">
        <f t="shared" si="876"/>
        <v>0.45</v>
      </c>
      <c r="L8492" s="214">
        <f t="shared" si="877"/>
        <v>19194.505000000001</v>
      </c>
      <c r="M8492" s="213">
        <f t="shared" si="878"/>
        <v>27919.279999999999</v>
      </c>
      <c r="N8492" s="213">
        <f t="shared" si="879"/>
        <v>31409.19</v>
      </c>
      <c r="O8492" s="242">
        <f t="shared" si="880"/>
        <v>0.51519999999996802</v>
      </c>
      <c r="P8492" s="242"/>
      <c r="Q8492" s="179"/>
      <c r="R8492" s="179"/>
      <c r="S8492" s="179"/>
      <c r="T8492" s="179"/>
      <c r="U8492" s="179"/>
      <c r="V8492" s="179"/>
      <c r="W8492" s="179"/>
      <c r="X8492" s="179"/>
      <c r="Y8492" s="179"/>
      <c r="Z8492" s="179"/>
      <c r="AA8492" s="222"/>
      <c r="AB8492" s="222"/>
      <c r="AC8492" s="222"/>
      <c r="AD8492" s="179"/>
      <c r="AE8492" s="179"/>
      <c r="AF8492" s="179"/>
      <c r="AG8492" s="179"/>
      <c r="AH8492" s="179"/>
      <c r="AI8492" s="179"/>
      <c r="AJ8492" s="179"/>
    </row>
    <row r="8493" spans="2:36" x14ac:dyDescent="0.3">
      <c r="B8493" s="224">
        <v>857000</v>
      </c>
      <c r="C8493" s="209">
        <v>367342</v>
      </c>
      <c r="D8493" s="206">
        <f t="shared" si="881"/>
        <v>0.42863710618436407</v>
      </c>
      <c r="E8493" s="208">
        <f t="shared" si="882"/>
        <v>0.45</v>
      </c>
      <c r="F8493" s="207">
        <v>20203.810000000001</v>
      </c>
      <c r="G8493" s="207">
        <v>29387.360000000001</v>
      </c>
      <c r="H8493" s="207">
        <v>33060.78</v>
      </c>
      <c r="I8493" s="214">
        <f t="shared" si="883"/>
        <v>349036</v>
      </c>
      <c r="J8493" s="211">
        <f t="shared" si="875"/>
        <v>0.40727654609101516</v>
      </c>
      <c r="K8493" s="212">
        <f t="shared" si="876"/>
        <v>0.45</v>
      </c>
      <c r="L8493" s="214">
        <f t="shared" si="877"/>
        <v>19196.98</v>
      </c>
      <c r="M8493" s="213">
        <f t="shared" si="878"/>
        <v>27922.880000000001</v>
      </c>
      <c r="N8493" s="213">
        <f t="shared" si="879"/>
        <v>31413.239999999998</v>
      </c>
      <c r="O8493" s="242">
        <f t="shared" si="880"/>
        <v>0.51529999999962461</v>
      </c>
      <c r="P8493" s="242"/>
      <c r="Q8493" s="179"/>
      <c r="R8493" s="179"/>
      <c r="S8493" s="179"/>
      <c r="T8493" s="179"/>
      <c r="U8493" s="179"/>
      <c r="V8493" s="179"/>
      <c r="W8493" s="179"/>
      <c r="X8493" s="179"/>
      <c r="Y8493" s="179"/>
      <c r="Z8493" s="179"/>
      <c r="AA8493" s="222"/>
      <c r="AB8493" s="222"/>
      <c r="AC8493" s="222"/>
      <c r="AD8493" s="179"/>
      <c r="AE8493" s="179"/>
      <c r="AF8493" s="179"/>
      <c r="AG8493" s="179"/>
      <c r="AH8493" s="179"/>
      <c r="AI8493" s="179"/>
      <c r="AJ8493" s="179"/>
    </row>
    <row r="8494" spans="2:36" x14ac:dyDescent="0.3">
      <c r="B8494" s="224">
        <v>857100</v>
      </c>
      <c r="C8494" s="209">
        <v>367387</v>
      </c>
      <c r="D8494" s="206">
        <f t="shared" si="881"/>
        <v>0.42863959864659901</v>
      </c>
      <c r="E8494" s="208">
        <f t="shared" si="882"/>
        <v>0.45</v>
      </c>
      <c r="F8494" s="207">
        <v>20206.28</v>
      </c>
      <c r="G8494" s="207">
        <v>29390.959999999999</v>
      </c>
      <c r="H8494" s="207">
        <v>33064.83</v>
      </c>
      <c r="I8494" s="214">
        <f t="shared" si="883"/>
        <v>349081</v>
      </c>
      <c r="J8494" s="211">
        <f t="shared" si="875"/>
        <v>0.40728153074320383</v>
      </c>
      <c r="K8494" s="212">
        <f t="shared" si="876"/>
        <v>0.45</v>
      </c>
      <c r="L8494" s="214">
        <f t="shared" si="877"/>
        <v>19199.455000000002</v>
      </c>
      <c r="M8494" s="213">
        <f t="shared" si="878"/>
        <v>27926.48</v>
      </c>
      <c r="N8494" s="213">
        <f t="shared" si="879"/>
        <v>31417.289999999997</v>
      </c>
      <c r="O8494" s="242">
        <f t="shared" si="880"/>
        <v>0.51520000000047728</v>
      </c>
      <c r="P8494" s="242"/>
      <c r="Q8494" s="179"/>
      <c r="R8494" s="179"/>
      <c r="S8494" s="179"/>
      <c r="T8494" s="179"/>
      <c r="U8494" s="179"/>
      <c r="V8494" s="179"/>
      <c r="W8494" s="179"/>
      <c r="X8494" s="179"/>
      <c r="Y8494" s="179"/>
      <c r="Z8494" s="179"/>
      <c r="AA8494" s="222"/>
      <c r="AB8494" s="222"/>
      <c r="AC8494" s="222"/>
      <c r="AD8494" s="179"/>
      <c r="AE8494" s="179"/>
      <c r="AF8494" s="179"/>
      <c r="AG8494" s="179"/>
      <c r="AH8494" s="179"/>
      <c r="AI8494" s="179"/>
      <c r="AJ8494" s="179"/>
    </row>
    <row r="8495" spans="2:36" x14ac:dyDescent="0.3">
      <c r="B8495" s="224">
        <v>857200</v>
      </c>
      <c r="C8495" s="209">
        <v>367432</v>
      </c>
      <c r="D8495" s="206">
        <f t="shared" si="881"/>
        <v>0.42864209052729818</v>
      </c>
      <c r="E8495" s="208">
        <f t="shared" si="882"/>
        <v>0.45</v>
      </c>
      <c r="F8495" s="207">
        <v>20208.759999999998</v>
      </c>
      <c r="G8495" s="207">
        <v>29394.560000000001</v>
      </c>
      <c r="H8495" s="207">
        <v>33068.879999999997</v>
      </c>
      <c r="I8495" s="214">
        <f t="shared" si="883"/>
        <v>349126</v>
      </c>
      <c r="J8495" s="211">
        <f t="shared" si="875"/>
        <v>0.40728651423238449</v>
      </c>
      <c r="K8495" s="212">
        <f t="shared" si="876"/>
        <v>0.45</v>
      </c>
      <c r="L8495" s="214">
        <f t="shared" si="877"/>
        <v>19201.93</v>
      </c>
      <c r="M8495" s="213">
        <f t="shared" si="878"/>
        <v>27930.080000000002</v>
      </c>
      <c r="N8495" s="213">
        <f t="shared" si="879"/>
        <v>31421.34</v>
      </c>
      <c r="O8495" s="242">
        <f t="shared" si="880"/>
        <v>0.51530000000013387</v>
      </c>
      <c r="P8495" s="242"/>
      <c r="Q8495" s="179"/>
      <c r="R8495" s="179"/>
      <c r="S8495" s="179"/>
      <c r="T8495" s="179"/>
      <c r="U8495" s="179"/>
      <c r="V8495" s="179"/>
      <c r="W8495" s="179"/>
      <c r="X8495" s="179"/>
      <c r="Y8495" s="179"/>
      <c r="Z8495" s="179"/>
      <c r="AA8495" s="222"/>
      <c r="AB8495" s="222"/>
      <c r="AC8495" s="222"/>
      <c r="AD8495" s="179"/>
      <c r="AE8495" s="179"/>
      <c r="AF8495" s="179"/>
      <c r="AG8495" s="179"/>
      <c r="AH8495" s="179"/>
      <c r="AI8495" s="179"/>
      <c r="AJ8495" s="179"/>
    </row>
    <row r="8496" spans="2:36" x14ac:dyDescent="0.3">
      <c r="B8496" s="224">
        <v>857300</v>
      </c>
      <c r="C8496" s="209">
        <v>367477</v>
      </c>
      <c r="D8496" s="206">
        <f t="shared" si="881"/>
        <v>0.42864458182666509</v>
      </c>
      <c r="E8496" s="208">
        <f t="shared" si="882"/>
        <v>0.45</v>
      </c>
      <c r="F8496" s="207">
        <v>20211.23</v>
      </c>
      <c r="G8496" s="207">
        <v>29398.16</v>
      </c>
      <c r="H8496" s="207">
        <v>33072.93</v>
      </c>
      <c r="I8496" s="214">
        <f t="shared" si="883"/>
        <v>349171</v>
      </c>
      <c r="J8496" s="211">
        <f t="shared" si="875"/>
        <v>0.40729149655896418</v>
      </c>
      <c r="K8496" s="212">
        <f t="shared" si="876"/>
        <v>0.45</v>
      </c>
      <c r="L8496" s="214">
        <f t="shared" si="877"/>
        <v>19204.404999999999</v>
      </c>
      <c r="M8496" s="213">
        <f t="shared" si="878"/>
        <v>27933.68</v>
      </c>
      <c r="N8496" s="213">
        <f t="shared" si="879"/>
        <v>31425.39</v>
      </c>
      <c r="O8496" s="242">
        <f t="shared" si="880"/>
        <v>0.51519999999982247</v>
      </c>
      <c r="P8496" s="242"/>
      <c r="Q8496" s="179"/>
      <c r="R8496" s="179"/>
      <c r="S8496" s="179"/>
      <c r="T8496" s="179"/>
      <c r="U8496" s="179"/>
      <c r="V8496" s="179"/>
      <c r="W8496" s="179"/>
      <c r="X8496" s="179"/>
      <c r="Y8496" s="179"/>
      <c r="Z8496" s="179"/>
      <c r="AA8496" s="222"/>
      <c r="AB8496" s="222"/>
      <c r="AC8496" s="222"/>
      <c r="AD8496" s="179"/>
      <c r="AE8496" s="179"/>
      <c r="AF8496" s="179"/>
      <c r="AG8496" s="179"/>
      <c r="AH8496" s="179"/>
      <c r="AI8496" s="179"/>
      <c r="AJ8496" s="179"/>
    </row>
    <row r="8497" spans="2:36" x14ac:dyDescent="0.3">
      <c r="B8497" s="224">
        <v>857400</v>
      </c>
      <c r="C8497" s="209">
        <v>367522</v>
      </c>
      <c r="D8497" s="206">
        <f t="shared" si="881"/>
        <v>0.4286470725449032</v>
      </c>
      <c r="E8497" s="208">
        <f t="shared" si="882"/>
        <v>0.45</v>
      </c>
      <c r="F8497" s="207">
        <v>20213.71</v>
      </c>
      <c r="G8497" s="207">
        <v>29401.759999999998</v>
      </c>
      <c r="H8497" s="207">
        <v>33076.980000000003</v>
      </c>
      <c r="I8497" s="214">
        <f t="shared" si="883"/>
        <v>349216</v>
      </c>
      <c r="J8497" s="211">
        <f t="shared" si="875"/>
        <v>0.40729647772334965</v>
      </c>
      <c r="K8497" s="212">
        <f t="shared" si="876"/>
        <v>0.45</v>
      </c>
      <c r="L8497" s="214">
        <f t="shared" si="877"/>
        <v>19206.88</v>
      </c>
      <c r="M8497" s="213">
        <f t="shared" si="878"/>
        <v>27937.279999999999</v>
      </c>
      <c r="N8497" s="213">
        <f t="shared" si="879"/>
        <v>31429.439999999999</v>
      </c>
      <c r="O8497" s="242">
        <f t="shared" si="880"/>
        <v>0.51530000000006115</v>
      </c>
      <c r="P8497" s="242"/>
      <c r="Q8497" s="179"/>
      <c r="R8497" s="179"/>
      <c r="S8497" s="179"/>
      <c r="T8497" s="179"/>
      <c r="U8497" s="179"/>
      <c r="V8497" s="179"/>
      <c r="W8497" s="179"/>
      <c r="X8497" s="179"/>
      <c r="Y8497" s="179"/>
      <c r="Z8497" s="179"/>
      <c r="AA8497" s="222"/>
      <c r="AB8497" s="222"/>
      <c r="AC8497" s="222"/>
      <c r="AD8497" s="179"/>
      <c r="AE8497" s="179"/>
      <c r="AF8497" s="179"/>
      <c r="AG8497" s="179"/>
      <c r="AH8497" s="179"/>
      <c r="AI8497" s="179"/>
      <c r="AJ8497" s="179"/>
    </row>
    <row r="8498" spans="2:36" x14ac:dyDescent="0.3">
      <c r="B8498" s="224">
        <v>857500</v>
      </c>
      <c r="C8498" s="209">
        <v>367567</v>
      </c>
      <c r="D8498" s="206">
        <f t="shared" si="881"/>
        <v>0.42864956268221577</v>
      </c>
      <c r="E8498" s="208">
        <f t="shared" si="882"/>
        <v>0.45</v>
      </c>
      <c r="F8498" s="207">
        <v>20216.18</v>
      </c>
      <c r="G8498" s="207">
        <v>29405.360000000001</v>
      </c>
      <c r="H8498" s="207">
        <v>33081.03</v>
      </c>
      <c r="I8498" s="214">
        <f t="shared" si="883"/>
        <v>349261</v>
      </c>
      <c r="J8498" s="211">
        <f t="shared" si="875"/>
        <v>0.4073014577259475</v>
      </c>
      <c r="K8498" s="212">
        <f t="shared" si="876"/>
        <v>0.45</v>
      </c>
      <c r="L8498" s="214">
        <f t="shared" si="877"/>
        <v>19209.355</v>
      </c>
      <c r="M8498" s="213">
        <f t="shared" si="878"/>
        <v>27940.880000000001</v>
      </c>
      <c r="N8498" s="213">
        <f t="shared" si="879"/>
        <v>31433.489999999998</v>
      </c>
      <c r="O8498" s="242">
        <f t="shared" si="880"/>
        <v>0.5151999999996042</v>
      </c>
      <c r="P8498" s="242"/>
      <c r="Q8498" s="179"/>
      <c r="R8498" s="179"/>
      <c r="S8498" s="179"/>
      <c r="T8498" s="179"/>
      <c r="U8498" s="179"/>
      <c r="V8498" s="179"/>
      <c r="W8498" s="179"/>
      <c r="X8498" s="179"/>
      <c r="Y8498" s="179"/>
      <c r="Z8498" s="179"/>
      <c r="AA8498" s="222"/>
      <c r="AB8498" s="222"/>
      <c r="AC8498" s="222"/>
      <c r="AD8498" s="179"/>
      <c r="AE8498" s="179"/>
      <c r="AF8498" s="179"/>
      <c r="AG8498" s="179"/>
      <c r="AH8498" s="179"/>
      <c r="AI8498" s="179"/>
      <c r="AJ8498" s="179"/>
    </row>
    <row r="8499" spans="2:36" x14ac:dyDescent="0.3">
      <c r="B8499" s="224">
        <v>857600</v>
      </c>
      <c r="C8499" s="209">
        <v>367612</v>
      </c>
      <c r="D8499" s="206">
        <f t="shared" si="881"/>
        <v>0.42865205223880598</v>
      </c>
      <c r="E8499" s="208">
        <f t="shared" si="882"/>
        <v>0.45</v>
      </c>
      <c r="F8499" s="207">
        <v>20218.66</v>
      </c>
      <c r="G8499" s="207">
        <v>29408.959999999999</v>
      </c>
      <c r="H8499" s="207">
        <v>33085.08</v>
      </c>
      <c r="I8499" s="214">
        <f t="shared" si="883"/>
        <v>349306</v>
      </c>
      <c r="J8499" s="211">
        <f t="shared" si="875"/>
        <v>0.4073064365671642</v>
      </c>
      <c r="K8499" s="212">
        <f t="shared" si="876"/>
        <v>0.45</v>
      </c>
      <c r="L8499" s="214">
        <f t="shared" si="877"/>
        <v>19211.830000000002</v>
      </c>
      <c r="M8499" s="213">
        <f t="shared" si="878"/>
        <v>27944.48</v>
      </c>
      <c r="N8499" s="213">
        <f t="shared" si="879"/>
        <v>31437.539999999997</v>
      </c>
      <c r="O8499" s="242">
        <f t="shared" si="880"/>
        <v>0.5152999999999156</v>
      </c>
      <c r="P8499" s="242"/>
      <c r="Q8499" s="179"/>
      <c r="R8499" s="179"/>
      <c r="S8499" s="179"/>
      <c r="T8499" s="179"/>
      <c r="U8499" s="179"/>
      <c r="V8499" s="179"/>
      <c r="W8499" s="179"/>
      <c r="X8499" s="179"/>
      <c r="Y8499" s="179"/>
      <c r="Z8499" s="179"/>
      <c r="AA8499" s="222"/>
      <c r="AB8499" s="222"/>
      <c r="AC8499" s="222"/>
      <c r="AD8499" s="179"/>
      <c r="AE8499" s="179"/>
      <c r="AF8499" s="179"/>
      <c r="AG8499" s="179"/>
      <c r="AH8499" s="179"/>
      <c r="AI8499" s="179"/>
      <c r="AJ8499" s="179"/>
    </row>
    <row r="8500" spans="2:36" x14ac:dyDescent="0.3">
      <c r="B8500" s="224">
        <v>857700</v>
      </c>
      <c r="C8500" s="209">
        <v>367657</v>
      </c>
      <c r="D8500" s="206">
        <f t="shared" si="881"/>
        <v>0.42865454121487701</v>
      </c>
      <c r="E8500" s="208">
        <f t="shared" si="882"/>
        <v>0.45</v>
      </c>
      <c r="F8500" s="207">
        <v>20221.13</v>
      </c>
      <c r="G8500" s="207">
        <v>29412.560000000001</v>
      </c>
      <c r="H8500" s="207">
        <v>33089.129999999997</v>
      </c>
      <c r="I8500" s="214">
        <f t="shared" si="883"/>
        <v>349351</v>
      </c>
      <c r="J8500" s="211">
        <f t="shared" si="875"/>
        <v>0.40731141424740586</v>
      </c>
      <c r="K8500" s="212">
        <f t="shared" si="876"/>
        <v>0.45</v>
      </c>
      <c r="L8500" s="214">
        <f t="shared" si="877"/>
        <v>19214.305</v>
      </c>
      <c r="M8500" s="213">
        <f t="shared" si="878"/>
        <v>27948.080000000002</v>
      </c>
      <c r="N8500" s="213">
        <f t="shared" si="879"/>
        <v>31441.59</v>
      </c>
      <c r="O8500" s="242">
        <f t="shared" si="880"/>
        <v>0.51520000000004074</v>
      </c>
      <c r="P8500" s="242"/>
      <c r="Q8500" s="179"/>
      <c r="R8500" s="179"/>
      <c r="S8500" s="179"/>
      <c r="T8500" s="179"/>
      <c r="U8500" s="179"/>
      <c r="V8500" s="179"/>
      <c r="W8500" s="179"/>
      <c r="X8500" s="179"/>
      <c r="Y8500" s="179"/>
      <c r="Z8500" s="179"/>
      <c r="AA8500" s="222"/>
      <c r="AB8500" s="222"/>
      <c r="AC8500" s="222"/>
      <c r="AD8500" s="179"/>
      <c r="AE8500" s="179"/>
      <c r="AF8500" s="179"/>
      <c r="AG8500" s="179"/>
      <c r="AH8500" s="179"/>
      <c r="AI8500" s="179"/>
      <c r="AJ8500" s="179"/>
    </row>
    <row r="8501" spans="2:36" x14ac:dyDescent="0.3">
      <c r="B8501" s="224">
        <v>857800</v>
      </c>
      <c r="C8501" s="209">
        <v>367702</v>
      </c>
      <c r="D8501" s="206">
        <f t="shared" si="881"/>
        <v>0.42865702961063185</v>
      </c>
      <c r="E8501" s="208">
        <f t="shared" si="882"/>
        <v>0.45</v>
      </c>
      <c r="F8501" s="207">
        <v>20223.61</v>
      </c>
      <c r="G8501" s="207">
        <v>29416.16</v>
      </c>
      <c r="H8501" s="207">
        <v>33093.18</v>
      </c>
      <c r="I8501" s="214">
        <f t="shared" si="883"/>
        <v>349396</v>
      </c>
      <c r="J8501" s="211">
        <f t="shared" si="875"/>
        <v>0.4073163907670786</v>
      </c>
      <c r="K8501" s="212">
        <f t="shared" si="876"/>
        <v>0.45</v>
      </c>
      <c r="L8501" s="214">
        <f t="shared" si="877"/>
        <v>19216.78</v>
      </c>
      <c r="M8501" s="213">
        <f t="shared" si="878"/>
        <v>27951.68</v>
      </c>
      <c r="N8501" s="213">
        <f t="shared" si="879"/>
        <v>31445.64</v>
      </c>
      <c r="O8501" s="242">
        <f t="shared" si="880"/>
        <v>0.51529999999977005</v>
      </c>
      <c r="P8501" s="242"/>
      <c r="Q8501" s="179"/>
      <c r="R8501" s="179"/>
      <c r="S8501" s="179"/>
      <c r="T8501" s="179"/>
      <c r="U8501" s="179"/>
      <c r="V8501" s="179"/>
      <c r="W8501" s="179"/>
      <c r="X8501" s="179"/>
      <c r="Y8501" s="179"/>
      <c r="Z8501" s="179"/>
      <c r="AA8501" s="222"/>
      <c r="AB8501" s="222"/>
      <c r="AC8501" s="222"/>
      <c r="AD8501" s="179"/>
      <c r="AE8501" s="179"/>
      <c r="AF8501" s="179"/>
      <c r="AG8501" s="179"/>
      <c r="AH8501" s="179"/>
      <c r="AI8501" s="179"/>
      <c r="AJ8501" s="179"/>
    </row>
    <row r="8502" spans="2:36" x14ac:dyDescent="0.3">
      <c r="B8502" s="224">
        <v>857900</v>
      </c>
      <c r="C8502" s="209">
        <v>367747</v>
      </c>
      <c r="D8502" s="206">
        <f t="shared" si="881"/>
        <v>0.42865951742627345</v>
      </c>
      <c r="E8502" s="208">
        <f t="shared" si="882"/>
        <v>0.45</v>
      </c>
      <c r="F8502" s="207">
        <v>20226.080000000002</v>
      </c>
      <c r="G8502" s="207">
        <v>29419.759999999998</v>
      </c>
      <c r="H8502" s="207">
        <v>33097.230000000003</v>
      </c>
      <c r="I8502" s="214">
        <f t="shared" si="883"/>
        <v>349441</v>
      </c>
      <c r="J8502" s="211">
        <f t="shared" si="875"/>
        <v>0.4073213661265882</v>
      </c>
      <c r="K8502" s="212">
        <f t="shared" si="876"/>
        <v>0.45</v>
      </c>
      <c r="L8502" s="214">
        <f t="shared" si="877"/>
        <v>19219.255000000001</v>
      </c>
      <c r="M8502" s="213">
        <f t="shared" si="878"/>
        <v>27955.279999999999</v>
      </c>
      <c r="N8502" s="213">
        <f t="shared" si="879"/>
        <v>31449.69</v>
      </c>
      <c r="O8502" s="242">
        <f t="shared" si="880"/>
        <v>0.51519999999996802</v>
      </c>
      <c r="P8502" s="242"/>
      <c r="Q8502" s="179"/>
      <c r="R8502" s="179"/>
      <c r="S8502" s="179"/>
      <c r="T8502" s="179"/>
      <c r="U8502" s="179"/>
      <c r="V8502" s="179"/>
      <c r="W8502" s="179"/>
      <c r="X8502" s="179"/>
      <c r="Y8502" s="179"/>
      <c r="Z8502" s="179"/>
      <c r="AA8502" s="222"/>
      <c r="AB8502" s="222"/>
      <c r="AC8502" s="222"/>
      <c r="AD8502" s="179"/>
      <c r="AE8502" s="179"/>
      <c r="AF8502" s="179"/>
      <c r="AG8502" s="179"/>
      <c r="AH8502" s="179"/>
      <c r="AI8502" s="179"/>
      <c r="AJ8502" s="179"/>
    </row>
    <row r="8503" spans="2:36" x14ac:dyDescent="0.3">
      <c r="B8503" s="224">
        <v>858000</v>
      </c>
      <c r="C8503" s="209">
        <v>367792</v>
      </c>
      <c r="D8503" s="206">
        <f t="shared" si="881"/>
        <v>0.42866200466200466</v>
      </c>
      <c r="E8503" s="208">
        <f t="shared" si="882"/>
        <v>0.45</v>
      </c>
      <c r="F8503" s="207">
        <v>20228.560000000001</v>
      </c>
      <c r="G8503" s="207">
        <v>29423.360000000001</v>
      </c>
      <c r="H8503" s="207">
        <v>33101.279999999999</v>
      </c>
      <c r="I8503" s="214">
        <f t="shared" si="883"/>
        <v>349486</v>
      </c>
      <c r="J8503" s="211">
        <f t="shared" si="875"/>
        <v>0.40732634032634035</v>
      </c>
      <c r="K8503" s="212">
        <f t="shared" si="876"/>
        <v>0.45</v>
      </c>
      <c r="L8503" s="214">
        <f t="shared" si="877"/>
        <v>19221.73</v>
      </c>
      <c r="M8503" s="213">
        <f t="shared" si="878"/>
        <v>27958.880000000001</v>
      </c>
      <c r="N8503" s="213">
        <f t="shared" si="879"/>
        <v>31453.739999999998</v>
      </c>
      <c r="O8503" s="242">
        <f t="shared" si="880"/>
        <v>0.51529999999962461</v>
      </c>
      <c r="P8503" s="242"/>
      <c r="Q8503" s="179"/>
      <c r="R8503" s="179"/>
      <c r="S8503" s="179"/>
      <c r="T8503" s="179"/>
      <c r="U8503" s="179"/>
      <c r="V8503" s="179"/>
      <c r="W8503" s="179"/>
      <c r="X8503" s="179"/>
      <c r="Y8503" s="179"/>
      <c r="Z8503" s="179"/>
      <c r="AA8503" s="222"/>
      <c r="AB8503" s="222"/>
      <c r="AC8503" s="222"/>
      <c r="AD8503" s="179"/>
      <c r="AE8503" s="179"/>
      <c r="AF8503" s="179"/>
      <c r="AG8503" s="179"/>
      <c r="AH8503" s="179"/>
      <c r="AI8503" s="179"/>
      <c r="AJ8503" s="179"/>
    </row>
    <row r="8504" spans="2:36" x14ac:dyDescent="0.3">
      <c r="B8504" s="224">
        <v>858100</v>
      </c>
      <c r="C8504" s="209">
        <v>367837</v>
      </c>
      <c r="D8504" s="206">
        <f t="shared" si="881"/>
        <v>0.4286644913180282</v>
      </c>
      <c r="E8504" s="208">
        <f t="shared" si="882"/>
        <v>0.45</v>
      </c>
      <c r="F8504" s="207">
        <v>20231.03</v>
      </c>
      <c r="G8504" s="207">
        <v>29426.959999999999</v>
      </c>
      <c r="H8504" s="207">
        <v>33105.33</v>
      </c>
      <c r="I8504" s="214">
        <f t="shared" si="883"/>
        <v>349531</v>
      </c>
      <c r="J8504" s="211">
        <f t="shared" si="875"/>
        <v>0.4073313133667405</v>
      </c>
      <c r="K8504" s="212">
        <f t="shared" si="876"/>
        <v>0.45</v>
      </c>
      <c r="L8504" s="214">
        <f t="shared" si="877"/>
        <v>19224.205000000002</v>
      </c>
      <c r="M8504" s="213">
        <f t="shared" si="878"/>
        <v>27962.48</v>
      </c>
      <c r="N8504" s="213">
        <f t="shared" si="879"/>
        <v>31457.789999999997</v>
      </c>
      <c r="O8504" s="242">
        <f t="shared" si="880"/>
        <v>0.51520000000047728</v>
      </c>
      <c r="P8504" s="242"/>
      <c r="Q8504" s="179"/>
      <c r="R8504" s="179"/>
      <c r="S8504" s="179"/>
      <c r="T8504" s="179"/>
      <c r="U8504" s="179"/>
      <c r="V8504" s="179"/>
      <c r="W8504" s="179"/>
      <c r="X8504" s="179"/>
      <c r="Y8504" s="179"/>
      <c r="Z8504" s="179"/>
      <c r="AA8504" s="222"/>
      <c r="AB8504" s="222"/>
      <c r="AC8504" s="222"/>
      <c r="AD8504" s="179"/>
      <c r="AE8504" s="179"/>
      <c r="AF8504" s="179"/>
      <c r="AG8504" s="179"/>
      <c r="AH8504" s="179"/>
      <c r="AI8504" s="179"/>
      <c r="AJ8504" s="179"/>
    </row>
    <row r="8505" spans="2:36" x14ac:dyDescent="0.3">
      <c r="B8505" s="224">
        <v>858200</v>
      </c>
      <c r="C8505" s="209">
        <v>367882</v>
      </c>
      <c r="D8505" s="206">
        <f t="shared" si="881"/>
        <v>0.42866697739454673</v>
      </c>
      <c r="E8505" s="208">
        <f t="shared" si="882"/>
        <v>0.45</v>
      </c>
      <c r="F8505" s="207">
        <v>20233.509999999998</v>
      </c>
      <c r="G8505" s="207">
        <v>29430.560000000001</v>
      </c>
      <c r="H8505" s="207">
        <v>33109.379999999997</v>
      </c>
      <c r="I8505" s="214">
        <f t="shared" si="883"/>
        <v>349576</v>
      </c>
      <c r="J8505" s="211">
        <f t="shared" si="875"/>
        <v>0.40733628524819387</v>
      </c>
      <c r="K8505" s="212">
        <f t="shared" si="876"/>
        <v>0.45</v>
      </c>
      <c r="L8505" s="214">
        <f t="shared" si="877"/>
        <v>19226.68</v>
      </c>
      <c r="M8505" s="213">
        <f t="shared" si="878"/>
        <v>27966.080000000002</v>
      </c>
      <c r="N8505" s="213">
        <f t="shared" si="879"/>
        <v>31461.84</v>
      </c>
      <c r="O8505" s="242">
        <f t="shared" si="880"/>
        <v>0.51530000000013387</v>
      </c>
      <c r="P8505" s="242"/>
      <c r="Q8505" s="179"/>
      <c r="R8505" s="179"/>
      <c r="S8505" s="179"/>
      <c r="T8505" s="179"/>
      <c r="U8505" s="179"/>
      <c r="V8505" s="179"/>
      <c r="W8505" s="179"/>
      <c r="X8505" s="179"/>
      <c r="Y8505" s="179"/>
      <c r="Z8505" s="179"/>
      <c r="AA8505" s="222"/>
      <c r="AB8505" s="222"/>
      <c r="AC8505" s="222"/>
      <c r="AD8505" s="179"/>
      <c r="AE8505" s="179"/>
      <c r="AF8505" s="179"/>
      <c r="AG8505" s="179"/>
      <c r="AH8505" s="179"/>
      <c r="AI8505" s="179"/>
      <c r="AJ8505" s="179"/>
    </row>
    <row r="8506" spans="2:36" x14ac:dyDescent="0.3">
      <c r="B8506" s="224">
        <v>858300</v>
      </c>
      <c r="C8506" s="209">
        <v>367927</v>
      </c>
      <c r="D8506" s="206">
        <f t="shared" si="881"/>
        <v>0.42866946289176278</v>
      </c>
      <c r="E8506" s="208">
        <f t="shared" si="882"/>
        <v>0.45</v>
      </c>
      <c r="F8506" s="207">
        <v>20235.98</v>
      </c>
      <c r="G8506" s="207">
        <v>29434.16</v>
      </c>
      <c r="H8506" s="207">
        <v>33113.43</v>
      </c>
      <c r="I8506" s="214">
        <f t="shared" si="883"/>
        <v>349621</v>
      </c>
      <c r="J8506" s="211">
        <f t="shared" si="875"/>
        <v>0.40734125597110565</v>
      </c>
      <c r="K8506" s="212">
        <f t="shared" si="876"/>
        <v>0.45</v>
      </c>
      <c r="L8506" s="214">
        <f t="shared" si="877"/>
        <v>19229.154999999999</v>
      </c>
      <c r="M8506" s="213">
        <f t="shared" si="878"/>
        <v>27969.68</v>
      </c>
      <c r="N8506" s="213">
        <f t="shared" si="879"/>
        <v>31465.89</v>
      </c>
      <c r="O8506" s="242">
        <f t="shared" si="880"/>
        <v>0.51519999999982247</v>
      </c>
      <c r="P8506" s="242"/>
      <c r="Q8506" s="179"/>
      <c r="R8506" s="179"/>
      <c r="S8506" s="179"/>
      <c r="T8506" s="179"/>
      <c r="U8506" s="179"/>
      <c r="V8506" s="179"/>
      <c r="W8506" s="179"/>
      <c r="X8506" s="179"/>
      <c r="Y8506" s="179"/>
      <c r="Z8506" s="179"/>
      <c r="AA8506" s="222"/>
      <c r="AB8506" s="222"/>
      <c r="AC8506" s="222"/>
      <c r="AD8506" s="179"/>
      <c r="AE8506" s="179"/>
      <c r="AF8506" s="179"/>
      <c r="AG8506" s="179"/>
      <c r="AH8506" s="179"/>
      <c r="AI8506" s="179"/>
      <c r="AJ8506" s="179"/>
    </row>
    <row r="8507" spans="2:36" x14ac:dyDescent="0.3">
      <c r="B8507" s="224">
        <v>858400</v>
      </c>
      <c r="C8507" s="209">
        <v>367972</v>
      </c>
      <c r="D8507" s="206">
        <f t="shared" si="881"/>
        <v>0.42867194780987883</v>
      </c>
      <c r="E8507" s="208">
        <f t="shared" si="882"/>
        <v>0.45</v>
      </c>
      <c r="F8507" s="207">
        <v>20238.46</v>
      </c>
      <c r="G8507" s="207">
        <v>29437.759999999998</v>
      </c>
      <c r="H8507" s="207">
        <v>33117.480000000003</v>
      </c>
      <c r="I8507" s="214">
        <f t="shared" si="883"/>
        <v>349666</v>
      </c>
      <c r="J8507" s="211">
        <f t="shared" ref="J8507:J8570" si="884">I8507/$B8507</f>
        <v>0.40734622553588073</v>
      </c>
      <c r="K8507" s="212">
        <f t="shared" ref="K8507:K8570" si="885">(I8507-I8506)/($B8507-$B8506)</f>
        <v>0.45</v>
      </c>
      <c r="L8507" s="214">
        <f t="shared" si="877"/>
        <v>19231.63</v>
      </c>
      <c r="M8507" s="213">
        <f t="shared" si="878"/>
        <v>27973.279999999999</v>
      </c>
      <c r="N8507" s="213">
        <f t="shared" si="879"/>
        <v>31469.94</v>
      </c>
      <c r="O8507" s="242">
        <f t="shared" si="880"/>
        <v>0.51530000000006115</v>
      </c>
      <c r="P8507" s="242"/>
      <c r="Q8507" s="179"/>
      <c r="R8507" s="179"/>
      <c r="S8507" s="179"/>
      <c r="T8507" s="179"/>
      <c r="U8507" s="179"/>
      <c r="V8507" s="179"/>
      <c r="W8507" s="179"/>
      <c r="X8507" s="179"/>
      <c r="Y8507" s="179"/>
      <c r="Z8507" s="179"/>
      <c r="AA8507" s="222"/>
      <c r="AB8507" s="222"/>
      <c r="AC8507" s="222"/>
      <c r="AD8507" s="179"/>
      <c r="AE8507" s="179"/>
      <c r="AF8507" s="179"/>
      <c r="AG8507" s="179"/>
      <c r="AH8507" s="179"/>
      <c r="AI8507" s="179"/>
      <c r="AJ8507" s="179"/>
    </row>
    <row r="8508" spans="2:36" x14ac:dyDescent="0.3">
      <c r="B8508" s="224">
        <v>858500</v>
      </c>
      <c r="C8508" s="209">
        <v>368017</v>
      </c>
      <c r="D8508" s="206">
        <f t="shared" si="881"/>
        <v>0.42867443214909728</v>
      </c>
      <c r="E8508" s="208">
        <f t="shared" si="882"/>
        <v>0.45</v>
      </c>
      <c r="F8508" s="207">
        <v>20240.93</v>
      </c>
      <c r="G8508" s="207">
        <v>29441.360000000001</v>
      </c>
      <c r="H8508" s="207">
        <v>33121.53</v>
      </c>
      <c r="I8508" s="214">
        <f t="shared" si="883"/>
        <v>349711</v>
      </c>
      <c r="J8508" s="211">
        <f t="shared" si="884"/>
        <v>0.40735119394292368</v>
      </c>
      <c r="K8508" s="212">
        <f t="shared" si="885"/>
        <v>0.45</v>
      </c>
      <c r="L8508" s="214">
        <f t="shared" si="877"/>
        <v>19234.105</v>
      </c>
      <c r="M8508" s="213">
        <f t="shared" si="878"/>
        <v>27976.880000000001</v>
      </c>
      <c r="N8508" s="213">
        <f t="shared" si="879"/>
        <v>31473.989999999998</v>
      </c>
      <c r="O8508" s="242">
        <f t="shared" si="880"/>
        <v>0.5151999999996042</v>
      </c>
      <c r="P8508" s="242"/>
      <c r="Q8508" s="179"/>
      <c r="R8508" s="179"/>
      <c r="S8508" s="179"/>
      <c r="T8508" s="179"/>
      <c r="U8508" s="179"/>
      <c r="V8508" s="179"/>
      <c r="W8508" s="179"/>
      <c r="X8508" s="179"/>
      <c r="Y8508" s="179"/>
      <c r="Z8508" s="179"/>
      <c r="AA8508" s="222"/>
      <c r="AB8508" s="222"/>
      <c r="AC8508" s="222"/>
      <c r="AD8508" s="179"/>
      <c r="AE8508" s="179"/>
      <c r="AF8508" s="179"/>
      <c r="AG8508" s="179"/>
      <c r="AH8508" s="179"/>
      <c r="AI8508" s="179"/>
      <c r="AJ8508" s="179"/>
    </row>
    <row r="8509" spans="2:36" x14ac:dyDescent="0.3">
      <c r="B8509" s="224">
        <v>858600</v>
      </c>
      <c r="C8509" s="209">
        <v>368062</v>
      </c>
      <c r="D8509" s="206">
        <f t="shared" si="881"/>
        <v>0.42867691590962032</v>
      </c>
      <c r="E8509" s="208">
        <f t="shared" si="882"/>
        <v>0.45</v>
      </c>
      <c r="F8509" s="207">
        <v>20243.41</v>
      </c>
      <c r="G8509" s="207">
        <v>29444.959999999999</v>
      </c>
      <c r="H8509" s="207">
        <v>33125.58</v>
      </c>
      <c r="I8509" s="214">
        <f t="shared" si="883"/>
        <v>349756</v>
      </c>
      <c r="J8509" s="211">
        <f t="shared" si="884"/>
        <v>0.40735616119263918</v>
      </c>
      <c r="K8509" s="212">
        <f t="shared" si="885"/>
        <v>0.45</v>
      </c>
      <c r="L8509" s="214">
        <f t="shared" si="877"/>
        <v>19236.580000000002</v>
      </c>
      <c r="M8509" s="213">
        <f t="shared" si="878"/>
        <v>27980.48</v>
      </c>
      <c r="N8509" s="213">
        <f t="shared" si="879"/>
        <v>31478.039999999997</v>
      </c>
      <c r="O8509" s="242">
        <f t="shared" si="880"/>
        <v>0.5152999999999156</v>
      </c>
      <c r="P8509" s="242"/>
      <c r="Q8509" s="179"/>
      <c r="R8509" s="179"/>
      <c r="S8509" s="179"/>
      <c r="T8509" s="179"/>
      <c r="U8509" s="179"/>
      <c r="V8509" s="179"/>
      <c r="W8509" s="179"/>
      <c r="X8509" s="179"/>
      <c r="Y8509" s="179"/>
      <c r="Z8509" s="179"/>
      <c r="AA8509" s="222"/>
      <c r="AB8509" s="222"/>
      <c r="AC8509" s="222"/>
      <c r="AD8509" s="179"/>
      <c r="AE8509" s="179"/>
      <c r="AF8509" s="179"/>
      <c r="AG8509" s="179"/>
      <c r="AH8509" s="179"/>
      <c r="AI8509" s="179"/>
      <c r="AJ8509" s="179"/>
    </row>
    <row r="8510" spans="2:36" x14ac:dyDescent="0.3">
      <c r="B8510" s="224">
        <v>858700</v>
      </c>
      <c r="C8510" s="209">
        <v>368107</v>
      </c>
      <c r="D8510" s="206">
        <f t="shared" si="881"/>
        <v>0.42867939909165015</v>
      </c>
      <c r="E8510" s="208">
        <f t="shared" si="882"/>
        <v>0.45</v>
      </c>
      <c r="F8510" s="207">
        <v>20245.88</v>
      </c>
      <c r="G8510" s="207">
        <v>29448.560000000001</v>
      </c>
      <c r="H8510" s="207">
        <v>33129.629999999997</v>
      </c>
      <c r="I8510" s="214">
        <f t="shared" si="883"/>
        <v>349801</v>
      </c>
      <c r="J8510" s="211">
        <f t="shared" si="884"/>
        <v>0.40736112728543145</v>
      </c>
      <c r="K8510" s="212">
        <f t="shared" si="885"/>
        <v>0.45</v>
      </c>
      <c r="L8510" s="214">
        <f t="shared" ref="L8510:L8573" si="886">I8510*5.5%</f>
        <v>19239.055</v>
      </c>
      <c r="M8510" s="213">
        <f t="shared" ref="M8510:M8573" si="887">I8510*8%</f>
        <v>27984.080000000002</v>
      </c>
      <c r="N8510" s="213">
        <f t="shared" ref="N8510:N8573" si="888">I8510*9%</f>
        <v>31482.09</v>
      </c>
      <c r="O8510" s="242">
        <f t="shared" si="880"/>
        <v>0.51520000000004074</v>
      </c>
      <c r="P8510" s="242"/>
      <c r="Q8510" s="179"/>
      <c r="R8510" s="179"/>
      <c r="S8510" s="179"/>
      <c r="T8510" s="179"/>
      <c r="U8510" s="179"/>
      <c r="V8510" s="179"/>
      <c r="W8510" s="179"/>
      <c r="X8510" s="179"/>
      <c r="Y8510" s="179"/>
      <c r="Z8510" s="179"/>
      <c r="AA8510" s="222"/>
      <c r="AB8510" s="222"/>
      <c r="AC8510" s="222"/>
      <c r="AD8510" s="179"/>
      <c r="AE8510" s="179"/>
      <c r="AF8510" s="179"/>
      <c r="AG8510" s="179"/>
      <c r="AH8510" s="179"/>
      <c r="AI8510" s="179"/>
      <c r="AJ8510" s="179"/>
    </row>
    <row r="8511" spans="2:36" x14ac:dyDescent="0.3">
      <c r="B8511" s="224">
        <v>858800</v>
      </c>
      <c r="C8511" s="209">
        <v>368152</v>
      </c>
      <c r="D8511" s="206">
        <f t="shared" si="881"/>
        <v>0.4286818816953889</v>
      </c>
      <c r="E8511" s="208">
        <f t="shared" si="882"/>
        <v>0.45</v>
      </c>
      <c r="F8511" s="207">
        <v>20248.36</v>
      </c>
      <c r="G8511" s="207">
        <v>29452.16</v>
      </c>
      <c r="H8511" s="207">
        <v>33133.68</v>
      </c>
      <c r="I8511" s="214">
        <f t="shared" si="883"/>
        <v>349846</v>
      </c>
      <c r="J8511" s="211">
        <f t="shared" si="884"/>
        <v>0.40736609222170472</v>
      </c>
      <c r="K8511" s="212">
        <f t="shared" si="885"/>
        <v>0.45</v>
      </c>
      <c r="L8511" s="214">
        <f t="shared" si="886"/>
        <v>19241.53</v>
      </c>
      <c r="M8511" s="213">
        <f t="shared" si="887"/>
        <v>27987.68</v>
      </c>
      <c r="N8511" s="213">
        <f t="shared" si="888"/>
        <v>31486.14</v>
      </c>
      <c r="O8511" s="242">
        <f t="shared" si="880"/>
        <v>0.51529999999977005</v>
      </c>
      <c r="P8511" s="242"/>
      <c r="Q8511" s="179"/>
      <c r="R8511" s="179"/>
      <c r="S8511" s="179"/>
      <c r="T8511" s="179"/>
      <c r="U8511" s="179"/>
      <c r="V8511" s="179"/>
      <c r="W8511" s="179"/>
      <c r="X8511" s="179"/>
      <c r="Y8511" s="179"/>
      <c r="Z8511" s="179"/>
      <c r="AA8511" s="222"/>
      <c r="AB8511" s="222"/>
      <c r="AC8511" s="222"/>
      <c r="AD8511" s="179"/>
      <c r="AE8511" s="179"/>
      <c r="AF8511" s="179"/>
      <c r="AG8511" s="179"/>
      <c r="AH8511" s="179"/>
      <c r="AI8511" s="179"/>
      <c r="AJ8511" s="179"/>
    </row>
    <row r="8512" spans="2:36" x14ac:dyDescent="0.3">
      <c r="B8512" s="224">
        <v>858900</v>
      </c>
      <c r="C8512" s="209">
        <v>368197</v>
      </c>
      <c r="D8512" s="206">
        <f t="shared" si="881"/>
        <v>0.42868436372103852</v>
      </c>
      <c r="E8512" s="208">
        <f t="shared" si="882"/>
        <v>0.45</v>
      </c>
      <c r="F8512" s="207">
        <v>20250.830000000002</v>
      </c>
      <c r="G8512" s="207">
        <v>29455.759999999998</v>
      </c>
      <c r="H8512" s="207">
        <v>33137.730000000003</v>
      </c>
      <c r="I8512" s="214">
        <f t="shared" si="883"/>
        <v>349891</v>
      </c>
      <c r="J8512" s="211">
        <f t="shared" si="884"/>
        <v>0.40737105600186285</v>
      </c>
      <c r="K8512" s="212">
        <f t="shared" si="885"/>
        <v>0.45</v>
      </c>
      <c r="L8512" s="214">
        <f t="shared" si="886"/>
        <v>19244.005000000001</v>
      </c>
      <c r="M8512" s="213">
        <f t="shared" si="887"/>
        <v>27991.279999999999</v>
      </c>
      <c r="N8512" s="213">
        <f t="shared" si="888"/>
        <v>31490.19</v>
      </c>
      <c r="O8512" s="242">
        <f t="shared" si="880"/>
        <v>0.51519999999996802</v>
      </c>
      <c r="P8512" s="242"/>
      <c r="Q8512" s="179"/>
      <c r="R8512" s="179"/>
      <c r="S8512" s="179"/>
      <c r="T8512" s="179"/>
      <c r="U8512" s="179"/>
      <c r="V8512" s="179"/>
      <c r="W8512" s="179"/>
      <c r="X8512" s="179"/>
      <c r="Y8512" s="179"/>
      <c r="Z8512" s="179"/>
      <c r="AA8512" s="222"/>
      <c r="AB8512" s="222"/>
      <c r="AC8512" s="222"/>
      <c r="AD8512" s="179"/>
      <c r="AE8512" s="179"/>
      <c r="AF8512" s="179"/>
      <c r="AG8512" s="179"/>
      <c r="AH8512" s="179"/>
      <c r="AI8512" s="179"/>
      <c r="AJ8512" s="179"/>
    </row>
    <row r="8513" spans="2:36" x14ac:dyDescent="0.3">
      <c r="B8513" s="224">
        <v>859000</v>
      </c>
      <c r="C8513" s="209">
        <v>368242</v>
      </c>
      <c r="D8513" s="206">
        <f t="shared" si="881"/>
        <v>0.42868684516880096</v>
      </c>
      <c r="E8513" s="208">
        <f t="shared" si="882"/>
        <v>0.45</v>
      </c>
      <c r="F8513" s="207">
        <v>20253.310000000001</v>
      </c>
      <c r="G8513" s="207">
        <v>29459.360000000001</v>
      </c>
      <c r="H8513" s="207">
        <v>33141.78</v>
      </c>
      <c r="I8513" s="214">
        <f t="shared" si="883"/>
        <v>349936</v>
      </c>
      <c r="J8513" s="211">
        <f t="shared" si="884"/>
        <v>0.40737601862630968</v>
      </c>
      <c r="K8513" s="212">
        <f t="shared" si="885"/>
        <v>0.45</v>
      </c>
      <c r="L8513" s="214">
        <f t="shared" si="886"/>
        <v>19246.48</v>
      </c>
      <c r="M8513" s="213">
        <f t="shared" si="887"/>
        <v>27994.880000000001</v>
      </c>
      <c r="N8513" s="213">
        <f t="shared" si="888"/>
        <v>31494.239999999998</v>
      </c>
      <c r="O8513" s="242">
        <f t="shared" si="880"/>
        <v>0.51529999999962461</v>
      </c>
      <c r="P8513" s="242"/>
      <c r="Q8513" s="179"/>
      <c r="R8513" s="179"/>
      <c r="S8513" s="179"/>
      <c r="T8513" s="179"/>
      <c r="U8513" s="179"/>
      <c r="V8513" s="179"/>
      <c r="W8513" s="179"/>
      <c r="X8513" s="179"/>
      <c r="Y8513" s="179"/>
      <c r="Z8513" s="179"/>
      <c r="AA8513" s="222"/>
      <c r="AB8513" s="222"/>
      <c r="AC8513" s="222"/>
      <c r="AD8513" s="179"/>
      <c r="AE8513" s="179"/>
      <c r="AF8513" s="179"/>
      <c r="AG8513" s="179"/>
      <c r="AH8513" s="179"/>
      <c r="AI8513" s="179"/>
      <c r="AJ8513" s="179"/>
    </row>
    <row r="8514" spans="2:36" x14ac:dyDescent="0.3">
      <c r="B8514" s="224">
        <v>859100</v>
      </c>
      <c r="C8514" s="209">
        <v>368287</v>
      </c>
      <c r="D8514" s="206">
        <f t="shared" si="881"/>
        <v>0.42868932603887788</v>
      </c>
      <c r="E8514" s="208">
        <f t="shared" si="882"/>
        <v>0.45</v>
      </c>
      <c r="F8514" s="207">
        <v>20255.78</v>
      </c>
      <c r="G8514" s="207">
        <v>29462.959999999999</v>
      </c>
      <c r="H8514" s="207">
        <v>33145.83</v>
      </c>
      <c r="I8514" s="214">
        <f t="shared" si="883"/>
        <v>349981</v>
      </c>
      <c r="J8514" s="211">
        <f t="shared" si="884"/>
        <v>0.40738098009544871</v>
      </c>
      <c r="K8514" s="212">
        <f t="shared" si="885"/>
        <v>0.45</v>
      </c>
      <c r="L8514" s="214">
        <f t="shared" si="886"/>
        <v>19248.955000000002</v>
      </c>
      <c r="M8514" s="213">
        <f t="shared" si="887"/>
        <v>27998.48</v>
      </c>
      <c r="N8514" s="213">
        <f t="shared" si="888"/>
        <v>31498.289999999997</v>
      </c>
      <c r="O8514" s="242">
        <f t="shared" si="880"/>
        <v>0.51520000000047728</v>
      </c>
      <c r="P8514" s="242"/>
      <c r="Q8514" s="179"/>
      <c r="R8514" s="179"/>
      <c r="S8514" s="179"/>
      <c r="T8514" s="179"/>
      <c r="U8514" s="179"/>
      <c r="V8514" s="179"/>
      <c r="W8514" s="179"/>
      <c r="X8514" s="179"/>
      <c r="Y8514" s="179"/>
      <c r="Z8514" s="179"/>
      <c r="AA8514" s="222"/>
      <c r="AB8514" s="222"/>
      <c r="AC8514" s="222"/>
      <c r="AD8514" s="179"/>
      <c r="AE8514" s="179"/>
      <c r="AF8514" s="179"/>
      <c r="AG8514" s="179"/>
      <c r="AH8514" s="179"/>
      <c r="AI8514" s="179"/>
      <c r="AJ8514" s="179"/>
    </row>
    <row r="8515" spans="2:36" x14ac:dyDescent="0.3">
      <c r="B8515" s="224">
        <v>859200</v>
      </c>
      <c r="C8515" s="209">
        <v>368332</v>
      </c>
      <c r="D8515" s="206">
        <f t="shared" si="881"/>
        <v>0.42869180633147114</v>
      </c>
      <c r="E8515" s="208">
        <f t="shared" si="882"/>
        <v>0.45</v>
      </c>
      <c r="F8515" s="207">
        <v>20258.259999999998</v>
      </c>
      <c r="G8515" s="207">
        <v>29466.560000000001</v>
      </c>
      <c r="H8515" s="207">
        <v>33149.879999999997</v>
      </c>
      <c r="I8515" s="214">
        <f t="shared" si="883"/>
        <v>350026</v>
      </c>
      <c r="J8515" s="211">
        <f t="shared" si="884"/>
        <v>0.4073859404096834</v>
      </c>
      <c r="K8515" s="212">
        <f t="shared" si="885"/>
        <v>0.45</v>
      </c>
      <c r="L8515" s="214">
        <f t="shared" si="886"/>
        <v>19251.43</v>
      </c>
      <c r="M8515" s="213">
        <f t="shared" si="887"/>
        <v>28002.080000000002</v>
      </c>
      <c r="N8515" s="213">
        <f t="shared" si="888"/>
        <v>31502.34</v>
      </c>
      <c r="O8515" s="242">
        <f t="shared" si="880"/>
        <v>0.51530000000013387</v>
      </c>
      <c r="P8515" s="242"/>
      <c r="Q8515" s="179"/>
      <c r="R8515" s="179"/>
      <c r="S8515" s="179"/>
      <c r="T8515" s="179"/>
      <c r="U8515" s="179"/>
      <c r="V8515" s="179"/>
      <c r="W8515" s="179"/>
      <c r="X8515" s="179"/>
      <c r="Y8515" s="179"/>
      <c r="Z8515" s="179"/>
      <c r="AA8515" s="222"/>
      <c r="AB8515" s="222"/>
      <c r="AC8515" s="222"/>
      <c r="AD8515" s="179"/>
      <c r="AE8515" s="179"/>
      <c r="AF8515" s="179"/>
      <c r="AG8515" s="179"/>
      <c r="AH8515" s="179"/>
      <c r="AI8515" s="179"/>
      <c r="AJ8515" s="179"/>
    </row>
    <row r="8516" spans="2:36" x14ac:dyDescent="0.3">
      <c r="B8516" s="224">
        <v>859300</v>
      </c>
      <c r="C8516" s="209">
        <v>368377</v>
      </c>
      <c r="D8516" s="206">
        <f t="shared" si="881"/>
        <v>0.42869428604678228</v>
      </c>
      <c r="E8516" s="208">
        <f t="shared" si="882"/>
        <v>0.45</v>
      </c>
      <c r="F8516" s="207">
        <v>20260.73</v>
      </c>
      <c r="G8516" s="207">
        <v>29470.16</v>
      </c>
      <c r="H8516" s="207">
        <v>33153.93</v>
      </c>
      <c r="I8516" s="214">
        <f t="shared" si="883"/>
        <v>350071</v>
      </c>
      <c r="J8516" s="211">
        <f t="shared" si="884"/>
        <v>0.40739089956941699</v>
      </c>
      <c r="K8516" s="212">
        <f t="shared" si="885"/>
        <v>0.45</v>
      </c>
      <c r="L8516" s="214">
        <f t="shared" si="886"/>
        <v>19253.904999999999</v>
      </c>
      <c r="M8516" s="213">
        <f t="shared" si="887"/>
        <v>28005.68</v>
      </c>
      <c r="N8516" s="213">
        <f t="shared" si="888"/>
        <v>31506.39</v>
      </c>
      <c r="O8516" s="242">
        <f t="shared" si="880"/>
        <v>0.51519999999982247</v>
      </c>
      <c r="P8516" s="242"/>
      <c r="Q8516" s="179"/>
      <c r="R8516" s="179"/>
      <c r="S8516" s="179"/>
      <c r="T8516" s="179"/>
      <c r="U8516" s="179"/>
      <c r="V8516" s="179"/>
      <c r="W8516" s="179"/>
      <c r="X8516" s="179"/>
      <c r="Y8516" s="179"/>
      <c r="Z8516" s="179"/>
      <c r="AA8516" s="222"/>
      <c r="AB8516" s="222"/>
      <c r="AC8516" s="222"/>
      <c r="AD8516" s="179"/>
      <c r="AE8516" s="179"/>
      <c r="AF8516" s="179"/>
      <c r="AG8516" s="179"/>
      <c r="AH8516" s="179"/>
      <c r="AI8516" s="179"/>
      <c r="AJ8516" s="179"/>
    </row>
    <row r="8517" spans="2:36" x14ac:dyDescent="0.3">
      <c r="B8517" s="224">
        <v>859400</v>
      </c>
      <c r="C8517" s="209">
        <v>368422</v>
      </c>
      <c r="D8517" s="206">
        <f t="shared" si="881"/>
        <v>0.42869676518501282</v>
      </c>
      <c r="E8517" s="208">
        <f t="shared" si="882"/>
        <v>0.45</v>
      </c>
      <c r="F8517" s="207">
        <v>20263.21</v>
      </c>
      <c r="G8517" s="207">
        <v>29473.759999999998</v>
      </c>
      <c r="H8517" s="207">
        <v>33157.980000000003</v>
      </c>
      <c r="I8517" s="214">
        <f t="shared" si="883"/>
        <v>350116</v>
      </c>
      <c r="J8517" s="211">
        <f t="shared" si="884"/>
        <v>0.40739585757505237</v>
      </c>
      <c r="K8517" s="212">
        <f t="shared" si="885"/>
        <v>0.45</v>
      </c>
      <c r="L8517" s="214">
        <f t="shared" si="886"/>
        <v>19256.38</v>
      </c>
      <c r="M8517" s="213">
        <f t="shared" si="887"/>
        <v>28009.279999999999</v>
      </c>
      <c r="N8517" s="213">
        <f t="shared" si="888"/>
        <v>31510.44</v>
      </c>
      <c r="O8517" s="242">
        <f t="shared" ref="O8517:O8580" si="889">(C8517+F8517+H8517-C8516-F8516-H8516)/100</f>
        <v>0.51530000000006115</v>
      </c>
      <c r="P8517" s="242"/>
      <c r="Q8517" s="179"/>
      <c r="R8517" s="179"/>
      <c r="S8517" s="179"/>
      <c r="T8517" s="179"/>
      <c r="U8517" s="179"/>
      <c r="V8517" s="179"/>
      <c r="W8517" s="179"/>
      <c r="X8517" s="179"/>
      <c r="Y8517" s="179"/>
      <c r="Z8517" s="179"/>
      <c r="AA8517" s="222"/>
      <c r="AB8517" s="222"/>
      <c r="AC8517" s="222"/>
      <c r="AD8517" s="179"/>
      <c r="AE8517" s="179"/>
      <c r="AF8517" s="179"/>
      <c r="AG8517" s="179"/>
      <c r="AH8517" s="179"/>
      <c r="AI8517" s="179"/>
      <c r="AJ8517" s="179"/>
    </row>
    <row r="8518" spans="2:36" x14ac:dyDescent="0.3">
      <c r="B8518" s="224">
        <v>859500</v>
      </c>
      <c r="C8518" s="209">
        <v>368467</v>
      </c>
      <c r="D8518" s="206">
        <f t="shared" si="881"/>
        <v>0.42869924374636414</v>
      </c>
      <c r="E8518" s="208">
        <f t="shared" si="882"/>
        <v>0.45</v>
      </c>
      <c r="F8518" s="207">
        <v>20265.68</v>
      </c>
      <c r="G8518" s="207">
        <v>29477.360000000001</v>
      </c>
      <c r="H8518" s="207">
        <v>33162.03</v>
      </c>
      <c r="I8518" s="214">
        <f t="shared" si="883"/>
        <v>350161</v>
      </c>
      <c r="J8518" s="211">
        <f t="shared" si="884"/>
        <v>0.40740081442699244</v>
      </c>
      <c r="K8518" s="212">
        <f t="shared" si="885"/>
        <v>0.45</v>
      </c>
      <c r="L8518" s="214">
        <f t="shared" si="886"/>
        <v>19258.855</v>
      </c>
      <c r="M8518" s="213">
        <f t="shared" si="887"/>
        <v>28012.880000000001</v>
      </c>
      <c r="N8518" s="213">
        <f t="shared" si="888"/>
        <v>31514.489999999998</v>
      </c>
      <c r="O8518" s="242">
        <f t="shared" si="889"/>
        <v>0.5151999999996042</v>
      </c>
      <c r="P8518" s="242"/>
      <c r="Q8518" s="179"/>
      <c r="R8518" s="179"/>
      <c r="S8518" s="179"/>
      <c r="T8518" s="179"/>
      <c r="U8518" s="179"/>
      <c r="V8518" s="179"/>
      <c r="W8518" s="179"/>
      <c r="X8518" s="179"/>
      <c r="Y8518" s="179"/>
      <c r="Z8518" s="179"/>
      <c r="AA8518" s="222"/>
      <c r="AB8518" s="222"/>
      <c r="AC8518" s="222"/>
      <c r="AD8518" s="179"/>
      <c r="AE8518" s="179"/>
      <c r="AF8518" s="179"/>
      <c r="AG8518" s="179"/>
      <c r="AH8518" s="179"/>
      <c r="AI8518" s="179"/>
      <c r="AJ8518" s="179"/>
    </row>
    <row r="8519" spans="2:36" x14ac:dyDescent="0.3">
      <c r="B8519" s="224">
        <v>859600</v>
      </c>
      <c r="C8519" s="209">
        <v>368512</v>
      </c>
      <c r="D8519" s="206">
        <f t="shared" si="881"/>
        <v>0.42870172173103771</v>
      </c>
      <c r="E8519" s="208">
        <f t="shared" si="882"/>
        <v>0.45</v>
      </c>
      <c r="F8519" s="207">
        <v>20268.16</v>
      </c>
      <c r="G8519" s="207">
        <v>29480.959999999999</v>
      </c>
      <c r="H8519" s="207">
        <v>33166.080000000002</v>
      </c>
      <c r="I8519" s="214">
        <f t="shared" si="883"/>
        <v>350206</v>
      </c>
      <c r="J8519" s="211">
        <f t="shared" si="884"/>
        <v>0.40740577012563983</v>
      </c>
      <c r="K8519" s="212">
        <f t="shared" si="885"/>
        <v>0.45</v>
      </c>
      <c r="L8519" s="214">
        <f t="shared" si="886"/>
        <v>19261.330000000002</v>
      </c>
      <c r="M8519" s="213">
        <f t="shared" si="887"/>
        <v>28016.48</v>
      </c>
      <c r="N8519" s="213">
        <f t="shared" si="888"/>
        <v>31518.539999999997</v>
      </c>
      <c r="O8519" s="242">
        <f t="shared" si="889"/>
        <v>0.5152999999999156</v>
      </c>
      <c r="P8519" s="242"/>
      <c r="Q8519" s="179"/>
      <c r="R8519" s="179"/>
      <c r="S8519" s="179"/>
      <c r="T8519" s="179"/>
      <c r="U8519" s="179"/>
      <c r="V8519" s="179"/>
      <c r="W8519" s="179"/>
      <c r="X8519" s="179"/>
      <c r="Y8519" s="179"/>
      <c r="Z8519" s="179"/>
      <c r="AA8519" s="222"/>
      <c r="AB8519" s="222"/>
      <c r="AC8519" s="222"/>
      <c r="AD8519" s="179"/>
      <c r="AE8519" s="179"/>
      <c r="AF8519" s="179"/>
      <c r="AG8519" s="179"/>
      <c r="AH8519" s="179"/>
      <c r="AI8519" s="179"/>
      <c r="AJ8519" s="179"/>
    </row>
    <row r="8520" spans="2:36" x14ac:dyDescent="0.3">
      <c r="B8520" s="224">
        <v>859700</v>
      </c>
      <c r="C8520" s="209">
        <v>368557</v>
      </c>
      <c r="D8520" s="206">
        <f t="shared" si="881"/>
        <v>0.42870419913923463</v>
      </c>
      <c r="E8520" s="208">
        <f t="shared" si="882"/>
        <v>0.45</v>
      </c>
      <c r="F8520" s="207">
        <v>20270.63</v>
      </c>
      <c r="G8520" s="207">
        <v>29484.560000000001</v>
      </c>
      <c r="H8520" s="207">
        <v>33170.129999999997</v>
      </c>
      <c r="I8520" s="214">
        <f t="shared" si="883"/>
        <v>350251</v>
      </c>
      <c r="J8520" s="211">
        <f t="shared" si="884"/>
        <v>0.407410724671397</v>
      </c>
      <c r="K8520" s="212">
        <f t="shared" si="885"/>
        <v>0.45</v>
      </c>
      <c r="L8520" s="214">
        <f t="shared" si="886"/>
        <v>19263.805</v>
      </c>
      <c r="M8520" s="213">
        <f t="shared" si="887"/>
        <v>28020.080000000002</v>
      </c>
      <c r="N8520" s="213">
        <f t="shared" si="888"/>
        <v>31522.59</v>
      </c>
      <c r="O8520" s="242">
        <f t="shared" si="889"/>
        <v>0.51520000000004074</v>
      </c>
      <c r="P8520" s="242"/>
      <c r="Q8520" s="179"/>
      <c r="R8520" s="179"/>
      <c r="S8520" s="179"/>
      <c r="T8520" s="179"/>
      <c r="U8520" s="179"/>
      <c r="V8520" s="179"/>
      <c r="W8520" s="179"/>
      <c r="X8520" s="179"/>
      <c r="Y8520" s="179"/>
      <c r="Z8520" s="179"/>
      <c r="AA8520" s="222"/>
      <c r="AB8520" s="222"/>
      <c r="AC8520" s="222"/>
      <c r="AD8520" s="179"/>
      <c r="AE8520" s="179"/>
      <c r="AF8520" s="179"/>
      <c r="AG8520" s="179"/>
      <c r="AH8520" s="179"/>
      <c r="AI8520" s="179"/>
      <c r="AJ8520" s="179"/>
    </row>
    <row r="8521" spans="2:36" x14ac:dyDescent="0.3">
      <c r="B8521" s="224">
        <v>859800</v>
      </c>
      <c r="C8521" s="209">
        <v>368602</v>
      </c>
      <c r="D8521" s="206">
        <f t="shared" si="881"/>
        <v>0.42870667597115608</v>
      </c>
      <c r="E8521" s="208">
        <f t="shared" si="882"/>
        <v>0.45</v>
      </c>
      <c r="F8521" s="207">
        <v>20273.11</v>
      </c>
      <c r="G8521" s="207">
        <v>29488.16</v>
      </c>
      <c r="H8521" s="207">
        <v>33174.18</v>
      </c>
      <c r="I8521" s="214">
        <f t="shared" si="883"/>
        <v>350296</v>
      </c>
      <c r="J8521" s="211">
        <f t="shared" si="884"/>
        <v>0.40741567806466622</v>
      </c>
      <c r="K8521" s="212">
        <f t="shared" si="885"/>
        <v>0.45</v>
      </c>
      <c r="L8521" s="214">
        <f t="shared" si="886"/>
        <v>19266.28</v>
      </c>
      <c r="M8521" s="213">
        <f t="shared" si="887"/>
        <v>28023.68</v>
      </c>
      <c r="N8521" s="213">
        <f t="shared" si="888"/>
        <v>31526.639999999999</v>
      </c>
      <c r="O8521" s="242">
        <f t="shared" si="889"/>
        <v>0.51529999999977005</v>
      </c>
      <c r="P8521" s="242"/>
      <c r="Q8521" s="179"/>
      <c r="R8521" s="179"/>
      <c r="S8521" s="179"/>
      <c r="T8521" s="179"/>
      <c r="U8521" s="179"/>
      <c r="V8521" s="179"/>
      <c r="W8521" s="179"/>
      <c r="X8521" s="179"/>
      <c r="Y8521" s="179"/>
      <c r="Z8521" s="179"/>
      <c r="AA8521" s="222"/>
      <c r="AB8521" s="222"/>
      <c r="AC8521" s="222"/>
      <c r="AD8521" s="179"/>
      <c r="AE8521" s="179"/>
      <c r="AF8521" s="179"/>
      <c r="AG8521" s="179"/>
      <c r="AH8521" s="179"/>
      <c r="AI8521" s="179"/>
      <c r="AJ8521" s="179"/>
    </row>
    <row r="8522" spans="2:36" x14ac:dyDescent="0.3">
      <c r="B8522" s="224">
        <v>859900</v>
      </c>
      <c r="C8522" s="209">
        <v>368647</v>
      </c>
      <c r="D8522" s="206">
        <f t="shared" si="881"/>
        <v>0.42870915222700312</v>
      </c>
      <c r="E8522" s="208">
        <f t="shared" si="882"/>
        <v>0.45</v>
      </c>
      <c r="F8522" s="207">
        <v>20275.580000000002</v>
      </c>
      <c r="G8522" s="207">
        <v>29491.759999999998</v>
      </c>
      <c r="H8522" s="207">
        <v>33178.230000000003</v>
      </c>
      <c r="I8522" s="214">
        <f t="shared" si="883"/>
        <v>350341</v>
      </c>
      <c r="J8522" s="211">
        <f t="shared" si="884"/>
        <v>0.40742063030584952</v>
      </c>
      <c r="K8522" s="212">
        <f t="shared" si="885"/>
        <v>0.45</v>
      </c>
      <c r="L8522" s="214">
        <f t="shared" si="886"/>
        <v>19268.755000000001</v>
      </c>
      <c r="M8522" s="213">
        <f t="shared" si="887"/>
        <v>28027.279999999999</v>
      </c>
      <c r="N8522" s="213">
        <f t="shared" si="888"/>
        <v>31530.69</v>
      </c>
      <c r="O8522" s="242">
        <f t="shared" si="889"/>
        <v>0.51519999999996802</v>
      </c>
      <c r="P8522" s="242"/>
      <c r="Q8522" s="179"/>
      <c r="R8522" s="179"/>
      <c r="S8522" s="179"/>
      <c r="T8522" s="179"/>
      <c r="U8522" s="179"/>
      <c r="V8522" s="179"/>
      <c r="W8522" s="179"/>
      <c r="X8522" s="179"/>
      <c r="Y8522" s="179"/>
      <c r="Z8522" s="179"/>
      <c r="AA8522" s="222"/>
      <c r="AB8522" s="222"/>
      <c r="AC8522" s="222"/>
      <c r="AD8522" s="179"/>
      <c r="AE8522" s="179"/>
      <c r="AF8522" s="179"/>
      <c r="AG8522" s="179"/>
      <c r="AH8522" s="179"/>
      <c r="AI8522" s="179"/>
      <c r="AJ8522" s="179"/>
    </row>
    <row r="8523" spans="2:36" x14ac:dyDescent="0.3">
      <c r="B8523" s="224">
        <v>860000</v>
      </c>
      <c r="C8523" s="209">
        <v>368692</v>
      </c>
      <c r="D8523" s="206">
        <f t="shared" si="881"/>
        <v>0.42871162790697676</v>
      </c>
      <c r="E8523" s="208">
        <f t="shared" si="882"/>
        <v>0.45</v>
      </c>
      <c r="F8523" s="207">
        <v>20278.060000000001</v>
      </c>
      <c r="G8523" s="207">
        <v>29495.360000000001</v>
      </c>
      <c r="H8523" s="207">
        <v>33182.28</v>
      </c>
      <c r="I8523" s="214">
        <f t="shared" si="883"/>
        <v>350386</v>
      </c>
      <c r="J8523" s="211">
        <f t="shared" si="884"/>
        <v>0.40742558139534885</v>
      </c>
      <c r="K8523" s="212">
        <f t="shared" si="885"/>
        <v>0.45</v>
      </c>
      <c r="L8523" s="214">
        <f t="shared" si="886"/>
        <v>19271.23</v>
      </c>
      <c r="M8523" s="213">
        <f t="shared" si="887"/>
        <v>28030.880000000001</v>
      </c>
      <c r="N8523" s="213">
        <f t="shared" si="888"/>
        <v>31534.739999999998</v>
      </c>
      <c r="O8523" s="242">
        <f t="shared" si="889"/>
        <v>0.51529999999962461</v>
      </c>
      <c r="P8523" s="242"/>
      <c r="Q8523" s="179"/>
      <c r="R8523" s="179"/>
      <c r="S8523" s="179"/>
      <c r="T8523" s="179"/>
      <c r="U8523" s="179"/>
      <c r="V8523" s="179"/>
      <c r="W8523" s="179"/>
      <c r="X8523" s="179"/>
      <c r="Y8523" s="179"/>
      <c r="Z8523" s="179"/>
      <c r="AA8523" s="222"/>
      <c r="AB8523" s="222"/>
      <c r="AC8523" s="222"/>
      <c r="AD8523" s="179"/>
      <c r="AE8523" s="179"/>
      <c r="AF8523" s="179"/>
      <c r="AG8523" s="179"/>
      <c r="AH8523" s="179"/>
      <c r="AI8523" s="179"/>
      <c r="AJ8523" s="179"/>
    </row>
    <row r="8524" spans="2:36" x14ac:dyDescent="0.3">
      <c r="B8524" s="224">
        <v>860100</v>
      </c>
      <c r="C8524" s="209">
        <v>368737</v>
      </c>
      <c r="D8524" s="206">
        <f t="shared" si="881"/>
        <v>0.42871410301127777</v>
      </c>
      <c r="E8524" s="208">
        <f t="shared" si="882"/>
        <v>0.45</v>
      </c>
      <c r="F8524" s="207">
        <v>20280.53</v>
      </c>
      <c r="G8524" s="207">
        <v>29498.959999999999</v>
      </c>
      <c r="H8524" s="207">
        <v>33186.33</v>
      </c>
      <c r="I8524" s="214">
        <f t="shared" si="883"/>
        <v>350431</v>
      </c>
      <c r="J8524" s="211">
        <f t="shared" si="884"/>
        <v>0.40743053133356588</v>
      </c>
      <c r="K8524" s="212">
        <f t="shared" si="885"/>
        <v>0.45</v>
      </c>
      <c r="L8524" s="214">
        <f t="shared" si="886"/>
        <v>19273.705000000002</v>
      </c>
      <c r="M8524" s="213">
        <f t="shared" si="887"/>
        <v>28034.48</v>
      </c>
      <c r="N8524" s="213">
        <f t="shared" si="888"/>
        <v>31538.789999999997</v>
      </c>
      <c r="O8524" s="242">
        <f t="shared" si="889"/>
        <v>0.51520000000047728</v>
      </c>
      <c r="P8524" s="242"/>
      <c r="Q8524" s="179"/>
      <c r="R8524" s="179"/>
      <c r="S8524" s="179"/>
      <c r="T8524" s="179"/>
      <c r="U8524" s="179"/>
      <c r="V8524" s="179"/>
      <c r="W8524" s="179"/>
      <c r="X8524" s="179"/>
      <c r="Y8524" s="179"/>
      <c r="Z8524" s="179"/>
      <c r="AA8524" s="222"/>
      <c r="AB8524" s="222"/>
      <c r="AC8524" s="222"/>
      <c r="AD8524" s="179"/>
      <c r="AE8524" s="179"/>
      <c r="AF8524" s="179"/>
      <c r="AG8524" s="179"/>
      <c r="AH8524" s="179"/>
      <c r="AI8524" s="179"/>
      <c r="AJ8524" s="179"/>
    </row>
    <row r="8525" spans="2:36" x14ac:dyDescent="0.3">
      <c r="B8525" s="224">
        <v>860200</v>
      </c>
      <c r="C8525" s="209">
        <v>368782</v>
      </c>
      <c r="D8525" s="206">
        <f t="shared" si="881"/>
        <v>0.42871657754010695</v>
      </c>
      <c r="E8525" s="208">
        <f t="shared" si="882"/>
        <v>0.45</v>
      </c>
      <c r="F8525" s="207">
        <v>20283.009999999998</v>
      </c>
      <c r="G8525" s="207">
        <v>29502.560000000001</v>
      </c>
      <c r="H8525" s="207">
        <v>33190.379999999997</v>
      </c>
      <c r="I8525" s="214">
        <f t="shared" si="883"/>
        <v>350476</v>
      </c>
      <c r="J8525" s="211">
        <f t="shared" si="884"/>
        <v>0.40743548012090214</v>
      </c>
      <c r="K8525" s="212">
        <f t="shared" si="885"/>
        <v>0.45</v>
      </c>
      <c r="L8525" s="214">
        <f t="shared" si="886"/>
        <v>19276.18</v>
      </c>
      <c r="M8525" s="213">
        <f t="shared" si="887"/>
        <v>28038.080000000002</v>
      </c>
      <c r="N8525" s="213">
        <f t="shared" si="888"/>
        <v>31542.84</v>
      </c>
      <c r="O8525" s="242">
        <f t="shared" si="889"/>
        <v>0.51530000000013387</v>
      </c>
      <c r="P8525" s="242"/>
      <c r="Q8525" s="179"/>
      <c r="R8525" s="179"/>
      <c r="S8525" s="179"/>
      <c r="T8525" s="179"/>
      <c r="U8525" s="179"/>
      <c r="V8525" s="179"/>
      <c r="W8525" s="179"/>
      <c r="X8525" s="179"/>
      <c r="Y8525" s="179"/>
      <c r="Z8525" s="179"/>
      <c r="AA8525" s="222"/>
      <c r="AB8525" s="222"/>
      <c r="AC8525" s="222"/>
      <c r="AD8525" s="179"/>
      <c r="AE8525" s="179"/>
      <c r="AF8525" s="179"/>
      <c r="AG8525" s="179"/>
      <c r="AH8525" s="179"/>
      <c r="AI8525" s="179"/>
      <c r="AJ8525" s="179"/>
    </row>
    <row r="8526" spans="2:36" x14ac:dyDescent="0.3">
      <c r="B8526" s="224">
        <v>860300</v>
      </c>
      <c r="C8526" s="209">
        <v>368827</v>
      </c>
      <c r="D8526" s="206">
        <f t="shared" si="881"/>
        <v>0.42871905149366502</v>
      </c>
      <c r="E8526" s="208">
        <f t="shared" si="882"/>
        <v>0.45</v>
      </c>
      <c r="F8526" s="207">
        <v>20285.48</v>
      </c>
      <c r="G8526" s="207">
        <v>29506.16</v>
      </c>
      <c r="H8526" s="207">
        <v>33194.43</v>
      </c>
      <c r="I8526" s="214">
        <f t="shared" si="883"/>
        <v>350521</v>
      </c>
      <c r="J8526" s="211">
        <f t="shared" si="884"/>
        <v>0.40744042775775891</v>
      </c>
      <c r="K8526" s="212">
        <f t="shared" si="885"/>
        <v>0.45</v>
      </c>
      <c r="L8526" s="214">
        <f t="shared" si="886"/>
        <v>19278.654999999999</v>
      </c>
      <c r="M8526" s="213">
        <f t="shared" si="887"/>
        <v>28041.68</v>
      </c>
      <c r="N8526" s="213">
        <f t="shared" si="888"/>
        <v>31546.89</v>
      </c>
      <c r="O8526" s="242">
        <f t="shared" si="889"/>
        <v>0.51519999999982247</v>
      </c>
      <c r="P8526" s="242"/>
      <c r="Q8526" s="179"/>
      <c r="R8526" s="179"/>
      <c r="S8526" s="179"/>
      <c r="T8526" s="179"/>
      <c r="U8526" s="179"/>
      <c r="V8526" s="179"/>
      <c r="W8526" s="179"/>
      <c r="X8526" s="179"/>
      <c r="Y8526" s="179"/>
      <c r="Z8526" s="179"/>
      <c r="AA8526" s="222"/>
      <c r="AB8526" s="222"/>
      <c r="AC8526" s="222"/>
      <c r="AD8526" s="179"/>
      <c r="AE8526" s="179"/>
      <c r="AF8526" s="179"/>
      <c r="AG8526" s="179"/>
      <c r="AH8526" s="179"/>
      <c r="AI8526" s="179"/>
      <c r="AJ8526" s="179"/>
    </row>
    <row r="8527" spans="2:36" x14ac:dyDescent="0.3">
      <c r="B8527" s="224">
        <v>860400</v>
      </c>
      <c r="C8527" s="209">
        <v>368872</v>
      </c>
      <c r="D8527" s="206">
        <f t="shared" si="881"/>
        <v>0.42872152487215248</v>
      </c>
      <c r="E8527" s="208">
        <f t="shared" si="882"/>
        <v>0.45</v>
      </c>
      <c r="F8527" s="207">
        <v>20287.96</v>
      </c>
      <c r="G8527" s="207">
        <v>29509.759999999998</v>
      </c>
      <c r="H8527" s="207">
        <v>33198.480000000003</v>
      </c>
      <c r="I8527" s="214">
        <f t="shared" si="883"/>
        <v>350566</v>
      </c>
      <c r="J8527" s="211">
        <f t="shared" si="884"/>
        <v>0.40744537424453742</v>
      </c>
      <c r="K8527" s="212">
        <f t="shared" si="885"/>
        <v>0.45</v>
      </c>
      <c r="L8527" s="214">
        <f t="shared" si="886"/>
        <v>19281.13</v>
      </c>
      <c r="M8527" s="213">
        <f t="shared" si="887"/>
        <v>28045.279999999999</v>
      </c>
      <c r="N8527" s="213">
        <f t="shared" si="888"/>
        <v>31550.94</v>
      </c>
      <c r="O8527" s="242">
        <f t="shared" si="889"/>
        <v>0.51530000000006115</v>
      </c>
      <c r="P8527" s="242"/>
      <c r="Q8527" s="179"/>
      <c r="R8527" s="179"/>
      <c r="S8527" s="179"/>
      <c r="T8527" s="179"/>
      <c r="U8527" s="179"/>
      <c r="V8527" s="179"/>
      <c r="W8527" s="179"/>
      <c r="X8527" s="179"/>
      <c r="Y8527" s="179"/>
      <c r="Z8527" s="179"/>
      <c r="AA8527" s="222"/>
      <c r="AB8527" s="222"/>
      <c r="AC8527" s="222"/>
      <c r="AD8527" s="179"/>
      <c r="AE8527" s="179"/>
      <c r="AF8527" s="179"/>
      <c r="AG8527" s="179"/>
      <c r="AH8527" s="179"/>
      <c r="AI8527" s="179"/>
      <c r="AJ8527" s="179"/>
    </row>
    <row r="8528" spans="2:36" x14ac:dyDescent="0.3">
      <c r="B8528" s="224">
        <v>860500</v>
      </c>
      <c r="C8528" s="209">
        <v>368917</v>
      </c>
      <c r="D8528" s="206">
        <f t="shared" si="881"/>
        <v>0.42872399767576991</v>
      </c>
      <c r="E8528" s="208">
        <f t="shared" si="882"/>
        <v>0.45</v>
      </c>
      <c r="F8528" s="207">
        <v>20290.43</v>
      </c>
      <c r="G8528" s="207">
        <v>29513.360000000001</v>
      </c>
      <c r="H8528" s="207">
        <v>33202.53</v>
      </c>
      <c r="I8528" s="214">
        <f t="shared" si="883"/>
        <v>350611</v>
      </c>
      <c r="J8528" s="211">
        <f t="shared" si="884"/>
        <v>0.40745031958163858</v>
      </c>
      <c r="K8528" s="212">
        <f t="shared" si="885"/>
        <v>0.45</v>
      </c>
      <c r="L8528" s="214">
        <f t="shared" si="886"/>
        <v>19283.605</v>
      </c>
      <c r="M8528" s="213">
        <f t="shared" si="887"/>
        <v>28048.880000000001</v>
      </c>
      <c r="N8528" s="213">
        <f t="shared" si="888"/>
        <v>31554.989999999998</v>
      </c>
      <c r="O8528" s="242">
        <f t="shared" si="889"/>
        <v>0.5151999999996042</v>
      </c>
      <c r="P8528" s="242"/>
      <c r="Q8528" s="179"/>
      <c r="R8528" s="179"/>
      <c r="S8528" s="179"/>
      <c r="T8528" s="179"/>
      <c r="U8528" s="179"/>
      <c r="V8528" s="179"/>
      <c r="W8528" s="179"/>
      <c r="X8528" s="179"/>
      <c r="Y8528" s="179"/>
      <c r="Z8528" s="179"/>
      <c r="AA8528" s="222"/>
      <c r="AB8528" s="222"/>
      <c r="AC8528" s="222"/>
      <c r="AD8528" s="179"/>
      <c r="AE8528" s="179"/>
      <c r="AF8528" s="179"/>
      <c r="AG8528" s="179"/>
      <c r="AH8528" s="179"/>
      <c r="AI8528" s="179"/>
      <c r="AJ8528" s="179"/>
    </row>
    <row r="8529" spans="2:36" x14ac:dyDescent="0.3">
      <c r="B8529" s="224">
        <v>860600</v>
      </c>
      <c r="C8529" s="209">
        <v>368962</v>
      </c>
      <c r="D8529" s="206">
        <f t="shared" si="881"/>
        <v>0.42872646990471763</v>
      </c>
      <c r="E8529" s="208">
        <f t="shared" si="882"/>
        <v>0.45</v>
      </c>
      <c r="F8529" s="207">
        <v>20292.91</v>
      </c>
      <c r="G8529" s="207">
        <v>29516.959999999999</v>
      </c>
      <c r="H8529" s="207">
        <v>33206.58</v>
      </c>
      <c r="I8529" s="214">
        <f t="shared" si="883"/>
        <v>350656</v>
      </c>
      <c r="J8529" s="211">
        <f t="shared" si="884"/>
        <v>0.40745526376946317</v>
      </c>
      <c r="K8529" s="212">
        <f t="shared" si="885"/>
        <v>0.45</v>
      </c>
      <c r="L8529" s="214">
        <f t="shared" si="886"/>
        <v>19286.080000000002</v>
      </c>
      <c r="M8529" s="213">
        <f t="shared" si="887"/>
        <v>28052.48</v>
      </c>
      <c r="N8529" s="213">
        <f t="shared" si="888"/>
        <v>31559.039999999997</v>
      </c>
      <c r="O8529" s="242">
        <f t="shared" si="889"/>
        <v>0.5152999999999156</v>
      </c>
      <c r="P8529" s="242"/>
      <c r="Q8529" s="179"/>
      <c r="R8529" s="179"/>
      <c r="S8529" s="179"/>
      <c r="T8529" s="179"/>
      <c r="U8529" s="179"/>
      <c r="V8529" s="179"/>
      <c r="W8529" s="179"/>
      <c r="X8529" s="179"/>
      <c r="Y8529" s="179"/>
      <c r="Z8529" s="179"/>
      <c r="AA8529" s="222"/>
      <c r="AB8529" s="222"/>
      <c r="AC8529" s="222"/>
      <c r="AD8529" s="179"/>
      <c r="AE8529" s="179"/>
      <c r="AF8529" s="179"/>
      <c r="AG8529" s="179"/>
      <c r="AH8529" s="179"/>
      <c r="AI8529" s="179"/>
      <c r="AJ8529" s="179"/>
    </row>
    <row r="8530" spans="2:36" x14ac:dyDescent="0.3">
      <c r="B8530" s="224">
        <v>860700</v>
      </c>
      <c r="C8530" s="209">
        <v>369007</v>
      </c>
      <c r="D8530" s="206">
        <f t="shared" si="881"/>
        <v>0.428728941559196</v>
      </c>
      <c r="E8530" s="208">
        <f t="shared" si="882"/>
        <v>0.45</v>
      </c>
      <c r="F8530" s="207">
        <v>20295.38</v>
      </c>
      <c r="G8530" s="207">
        <v>29520.560000000001</v>
      </c>
      <c r="H8530" s="207">
        <v>33210.629999999997</v>
      </c>
      <c r="I8530" s="214">
        <f t="shared" si="883"/>
        <v>350701</v>
      </c>
      <c r="J8530" s="211">
        <f t="shared" si="884"/>
        <v>0.40746020680841177</v>
      </c>
      <c r="K8530" s="212">
        <f t="shared" si="885"/>
        <v>0.45</v>
      </c>
      <c r="L8530" s="214">
        <f t="shared" si="886"/>
        <v>19288.555</v>
      </c>
      <c r="M8530" s="213">
        <f t="shared" si="887"/>
        <v>28056.080000000002</v>
      </c>
      <c r="N8530" s="213">
        <f t="shared" si="888"/>
        <v>31563.09</v>
      </c>
      <c r="O8530" s="242">
        <f t="shared" si="889"/>
        <v>0.51520000000004074</v>
      </c>
      <c r="P8530" s="242"/>
      <c r="Q8530" s="179"/>
      <c r="R8530" s="179"/>
      <c r="S8530" s="179"/>
      <c r="T8530" s="179"/>
      <c r="U8530" s="179"/>
      <c r="V8530" s="179"/>
      <c r="W8530" s="179"/>
      <c r="X8530" s="179"/>
      <c r="Y8530" s="179"/>
      <c r="Z8530" s="179"/>
      <c r="AA8530" s="222"/>
      <c r="AB8530" s="222"/>
      <c r="AC8530" s="222"/>
      <c r="AD8530" s="179"/>
      <c r="AE8530" s="179"/>
      <c r="AF8530" s="179"/>
      <c r="AG8530" s="179"/>
      <c r="AH8530" s="179"/>
      <c r="AI8530" s="179"/>
      <c r="AJ8530" s="179"/>
    </row>
    <row r="8531" spans="2:36" x14ac:dyDescent="0.3">
      <c r="B8531" s="224">
        <v>860800</v>
      </c>
      <c r="C8531" s="209">
        <v>369052</v>
      </c>
      <c r="D8531" s="206">
        <f t="shared" si="881"/>
        <v>0.42873141263940523</v>
      </c>
      <c r="E8531" s="208">
        <f t="shared" si="882"/>
        <v>0.45</v>
      </c>
      <c r="F8531" s="207">
        <v>20297.86</v>
      </c>
      <c r="G8531" s="207">
        <v>29524.16</v>
      </c>
      <c r="H8531" s="207">
        <v>33214.68</v>
      </c>
      <c r="I8531" s="214">
        <f t="shared" si="883"/>
        <v>350746</v>
      </c>
      <c r="J8531" s="211">
        <f t="shared" si="884"/>
        <v>0.40746514869888478</v>
      </c>
      <c r="K8531" s="212">
        <f t="shared" si="885"/>
        <v>0.45</v>
      </c>
      <c r="L8531" s="214">
        <f t="shared" si="886"/>
        <v>19291.03</v>
      </c>
      <c r="M8531" s="213">
        <f t="shared" si="887"/>
        <v>28059.68</v>
      </c>
      <c r="N8531" s="213">
        <f t="shared" si="888"/>
        <v>31567.14</v>
      </c>
      <c r="O8531" s="242">
        <f t="shared" si="889"/>
        <v>0.51529999999977005</v>
      </c>
      <c r="P8531" s="242"/>
      <c r="Q8531" s="179"/>
      <c r="R8531" s="179"/>
      <c r="S8531" s="179"/>
      <c r="T8531" s="179"/>
      <c r="U8531" s="179"/>
      <c r="V8531" s="179"/>
      <c r="W8531" s="179"/>
      <c r="X8531" s="179"/>
      <c r="Y8531" s="179"/>
      <c r="Z8531" s="179"/>
      <c r="AA8531" s="222"/>
      <c r="AB8531" s="222"/>
      <c r="AC8531" s="222"/>
      <c r="AD8531" s="179"/>
      <c r="AE8531" s="179"/>
      <c r="AF8531" s="179"/>
      <c r="AG8531" s="179"/>
      <c r="AH8531" s="179"/>
      <c r="AI8531" s="179"/>
      <c r="AJ8531" s="179"/>
    </row>
    <row r="8532" spans="2:36" x14ac:dyDescent="0.3">
      <c r="B8532" s="224">
        <v>860900</v>
      </c>
      <c r="C8532" s="209">
        <v>369097</v>
      </c>
      <c r="D8532" s="206">
        <f t="shared" si="881"/>
        <v>0.42873388314554534</v>
      </c>
      <c r="E8532" s="208">
        <f t="shared" si="882"/>
        <v>0.45</v>
      </c>
      <c r="F8532" s="207">
        <v>20300.330000000002</v>
      </c>
      <c r="G8532" s="207">
        <v>29527.759999999998</v>
      </c>
      <c r="H8532" s="207">
        <v>33218.730000000003</v>
      </c>
      <c r="I8532" s="214">
        <f t="shared" si="883"/>
        <v>350791</v>
      </c>
      <c r="J8532" s="211">
        <f t="shared" si="884"/>
        <v>0.40747008944128238</v>
      </c>
      <c r="K8532" s="212">
        <f t="shared" si="885"/>
        <v>0.45</v>
      </c>
      <c r="L8532" s="214">
        <f t="shared" si="886"/>
        <v>19293.505000000001</v>
      </c>
      <c r="M8532" s="213">
        <f t="shared" si="887"/>
        <v>28063.279999999999</v>
      </c>
      <c r="N8532" s="213">
        <f t="shared" si="888"/>
        <v>31571.19</v>
      </c>
      <c r="O8532" s="242">
        <f t="shared" si="889"/>
        <v>0.51519999999996802</v>
      </c>
      <c r="P8532" s="242"/>
      <c r="Q8532" s="179"/>
      <c r="R8532" s="179"/>
      <c r="S8532" s="179"/>
      <c r="T8532" s="179"/>
      <c r="U8532" s="179"/>
      <c r="V8532" s="179"/>
      <c r="W8532" s="179"/>
      <c r="X8532" s="179"/>
      <c r="Y8532" s="179"/>
      <c r="Z8532" s="179"/>
      <c r="AA8532" s="222"/>
      <c r="AB8532" s="222"/>
      <c r="AC8532" s="222"/>
      <c r="AD8532" s="179"/>
      <c r="AE8532" s="179"/>
      <c r="AF8532" s="179"/>
      <c r="AG8532" s="179"/>
      <c r="AH8532" s="179"/>
      <c r="AI8532" s="179"/>
      <c r="AJ8532" s="179"/>
    </row>
    <row r="8533" spans="2:36" x14ac:dyDescent="0.3">
      <c r="B8533" s="224">
        <v>861000</v>
      </c>
      <c r="C8533" s="209">
        <v>369142</v>
      </c>
      <c r="D8533" s="206">
        <f t="shared" si="881"/>
        <v>0.42873635307781649</v>
      </c>
      <c r="E8533" s="208">
        <f t="shared" si="882"/>
        <v>0.45</v>
      </c>
      <c r="F8533" s="207">
        <v>20302.810000000001</v>
      </c>
      <c r="G8533" s="207">
        <v>29531.360000000001</v>
      </c>
      <c r="H8533" s="207">
        <v>33222.78</v>
      </c>
      <c r="I8533" s="214">
        <f t="shared" si="883"/>
        <v>350836</v>
      </c>
      <c r="J8533" s="211">
        <f t="shared" si="884"/>
        <v>0.40747502903600463</v>
      </c>
      <c r="K8533" s="212">
        <f t="shared" si="885"/>
        <v>0.45</v>
      </c>
      <c r="L8533" s="214">
        <f t="shared" si="886"/>
        <v>19295.98</v>
      </c>
      <c r="M8533" s="213">
        <f t="shared" si="887"/>
        <v>28066.880000000001</v>
      </c>
      <c r="N8533" s="213">
        <f t="shared" si="888"/>
        <v>31575.239999999998</v>
      </c>
      <c r="O8533" s="242">
        <f t="shared" si="889"/>
        <v>0.51529999999962461</v>
      </c>
      <c r="P8533" s="242"/>
      <c r="Q8533" s="179"/>
      <c r="R8533" s="179"/>
      <c r="S8533" s="179"/>
      <c r="T8533" s="179"/>
      <c r="U8533" s="179"/>
      <c r="V8533" s="179"/>
      <c r="W8533" s="179"/>
      <c r="X8533" s="179"/>
      <c r="Y8533" s="179"/>
      <c r="Z8533" s="179"/>
      <c r="AA8533" s="222"/>
      <c r="AB8533" s="222"/>
      <c r="AC8533" s="222"/>
      <c r="AD8533" s="179"/>
      <c r="AE8533" s="179"/>
      <c r="AF8533" s="179"/>
      <c r="AG8533" s="179"/>
      <c r="AH8533" s="179"/>
      <c r="AI8533" s="179"/>
      <c r="AJ8533" s="179"/>
    </row>
    <row r="8534" spans="2:36" x14ac:dyDescent="0.3">
      <c r="B8534" s="224">
        <v>861100</v>
      </c>
      <c r="C8534" s="209">
        <v>369187</v>
      </c>
      <c r="D8534" s="206">
        <f t="shared" si="881"/>
        <v>0.42873882243641853</v>
      </c>
      <c r="E8534" s="208">
        <f t="shared" si="882"/>
        <v>0.45</v>
      </c>
      <c r="F8534" s="207">
        <v>20305.28</v>
      </c>
      <c r="G8534" s="207">
        <v>29534.959999999999</v>
      </c>
      <c r="H8534" s="207">
        <v>33226.83</v>
      </c>
      <c r="I8534" s="214">
        <f t="shared" si="883"/>
        <v>350881</v>
      </c>
      <c r="J8534" s="211">
        <f t="shared" si="884"/>
        <v>0.40747996748345139</v>
      </c>
      <c r="K8534" s="212">
        <f t="shared" si="885"/>
        <v>0.45</v>
      </c>
      <c r="L8534" s="214">
        <f t="shared" si="886"/>
        <v>19298.455000000002</v>
      </c>
      <c r="M8534" s="213">
        <f t="shared" si="887"/>
        <v>28070.48</v>
      </c>
      <c r="N8534" s="213">
        <f t="shared" si="888"/>
        <v>31579.289999999997</v>
      </c>
      <c r="O8534" s="242">
        <f t="shared" si="889"/>
        <v>0.51520000000047728</v>
      </c>
      <c r="P8534" s="242"/>
      <c r="Q8534" s="179"/>
      <c r="R8534" s="179"/>
      <c r="S8534" s="179"/>
      <c r="T8534" s="179"/>
      <c r="U8534" s="179"/>
      <c r="V8534" s="179"/>
      <c r="W8534" s="179"/>
      <c r="X8534" s="179"/>
      <c r="Y8534" s="179"/>
      <c r="Z8534" s="179"/>
      <c r="AA8534" s="222"/>
      <c r="AB8534" s="222"/>
      <c r="AC8534" s="222"/>
      <c r="AD8534" s="179"/>
      <c r="AE8534" s="179"/>
      <c r="AF8534" s="179"/>
      <c r="AG8534" s="179"/>
      <c r="AH8534" s="179"/>
      <c r="AI8534" s="179"/>
      <c r="AJ8534" s="179"/>
    </row>
    <row r="8535" spans="2:36" x14ac:dyDescent="0.3">
      <c r="B8535" s="224">
        <v>861200</v>
      </c>
      <c r="C8535" s="209">
        <v>369232</v>
      </c>
      <c r="D8535" s="206">
        <f t="shared" si="881"/>
        <v>0.4287412912215513</v>
      </c>
      <c r="E8535" s="208">
        <f t="shared" si="882"/>
        <v>0.45</v>
      </c>
      <c r="F8535" s="207">
        <v>20307.759999999998</v>
      </c>
      <c r="G8535" s="207">
        <v>29538.560000000001</v>
      </c>
      <c r="H8535" s="207">
        <v>33230.879999999997</v>
      </c>
      <c r="I8535" s="214">
        <f t="shared" si="883"/>
        <v>350926</v>
      </c>
      <c r="J8535" s="211">
        <f t="shared" si="884"/>
        <v>0.40748490478402227</v>
      </c>
      <c r="K8535" s="212">
        <f t="shared" si="885"/>
        <v>0.45</v>
      </c>
      <c r="L8535" s="214">
        <f t="shared" si="886"/>
        <v>19300.93</v>
      </c>
      <c r="M8535" s="213">
        <f t="shared" si="887"/>
        <v>28074.080000000002</v>
      </c>
      <c r="N8535" s="213">
        <f t="shared" si="888"/>
        <v>31583.34</v>
      </c>
      <c r="O8535" s="242">
        <f t="shared" si="889"/>
        <v>0.51530000000013387</v>
      </c>
      <c r="P8535" s="242"/>
      <c r="Q8535" s="179"/>
      <c r="R8535" s="179"/>
      <c r="S8535" s="179"/>
      <c r="T8535" s="179"/>
      <c r="U8535" s="179"/>
      <c r="V8535" s="179"/>
      <c r="W8535" s="179"/>
      <c r="X8535" s="179"/>
      <c r="Y8535" s="179"/>
      <c r="Z8535" s="179"/>
      <c r="AA8535" s="222"/>
      <c r="AB8535" s="222"/>
      <c r="AC8535" s="222"/>
      <c r="AD8535" s="179"/>
      <c r="AE8535" s="179"/>
      <c r="AF8535" s="179"/>
      <c r="AG8535" s="179"/>
      <c r="AH8535" s="179"/>
      <c r="AI8535" s="179"/>
      <c r="AJ8535" s="179"/>
    </row>
    <row r="8536" spans="2:36" x14ac:dyDescent="0.3">
      <c r="B8536" s="224">
        <v>861300</v>
      </c>
      <c r="C8536" s="209">
        <v>369277</v>
      </c>
      <c r="D8536" s="206">
        <f t="shared" ref="D8536:D8599" si="890">C8536/B8536</f>
        <v>0.42874375943341458</v>
      </c>
      <c r="E8536" s="208">
        <f t="shared" ref="E8536:E8599" si="891">(C8536-C8535)/(B8536-B8535)</f>
        <v>0.45</v>
      </c>
      <c r="F8536" s="207">
        <v>20310.23</v>
      </c>
      <c r="G8536" s="207">
        <v>29542.16</v>
      </c>
      <c r="H8536" s="207">
        <v>33234.93</v>
      </c>
      <c r="I8536" s="214">
        <f t="shared" si="883"/>
        <v>350971</v>
      </c>
      <c r="J8536" s="211">
        <f t="shared" si="884"/>
        <v>0.4074898409381168</v>
      </c>
      <c r="K8536" s="212">
        <f t="shared" si="885"/>
        <v>0.45</v>
      </c>
      <c r="L8536" s="214">
        <f t="shared" si="886"/>
        <v>19303.404999999999</v>
      </c>
      <c r="M8536" s="213">
        <f t="shared" si="887"/>
        <v>28077.68</v>
      </c>
      <c r="N8536" s="213">
        <f t="shared" si="888"/>
        <v>31587.39</v>
      </c>
      <c r="O8536" s="242">
        <f t="shared" si="889"/>
        <v>0.51519999999982247</v>
      </c>
      <c r="P8536" s="242"/>
      <c r="Q8536" s="179"/>
      <c r="R8536" s="179"/>
      <c r="S8536" s="179"/>
      <c r="T8536" s="179"/>
      <c r="U8536" s="179"/>
      <c r="V8536" s="179"/>
      <c r="W8536" s="179"/>
      <c r="X8536" s="179"/>
      <c r="Y8536" s="179"/>
      <c r="Z8536" s="179"/>
      <c r="AA8536" s="222"/>
      <c r="AB8536" s="222"/>
      <c r="AC8536" s="222"/>
      <c r="AD8536" s="179"/>
      <c r="AE8536" s="179"/>
      <c r="AF8536" s="179"/>
      <c r="AG8536" s="179"/>
      <c r="AH8536" s="179"/>
      <c r="AI8536" s="179"/>
      <c r="AJ8536" s="179"/>
    </row>
    <row r="8537" spans="2:36" x14ac:dyDescent="0.3">
      <c r="B8537" s="224">
        <v>861400</v>
      </c>
      <c r="C8537" s="209">
        <v>369322</v>
      </c>
      <c r="D8537" s="206">
        <f t="shared" si="890"/>
        <v>0.42874622707220805</v>
      </c>
      <c r="E8537" s="208">
        <f t="shared" si="891"/>
        <v>0.45</v>
      </c>
      <c r="F8537" s="207">
        <v>20312.71</v>
      </c>
      <c r="G8537" s="207">
        <v>29545.759999999998</v>
      </c>
      <c r="H8537" s="207">
        <v>33238.980000000003</v>
      </c>
      <c r="I8537" s="214">
        <f t="shared" si="883"/>
        <v>351016</v>
      </c>
      <c r="J8537" s="211">
        <f t="shared" si="884"/>
        <v>0.4074947759461342</v>
      </c>
      <c r="K8537" s="212">
        <f t="shared" si="885"/>
        <v>0.45</v>
      </c>
      <c r="L8537" s="214">
        <f t="shared" si="886"/>
        <v>19305.88</v>
      </c>
      <c r="M8537" s="213">
        <f t="shared" si="887"/>
        <v>28081.279999999999</v>
      </c>
      <c r="N8537" s="213">
        <f t="shared" si="888"/>
        <v>31591.439999999999</v>
      </c>
      <c r="O8537" s="242">
        <f t="shared" si="889"/>
        <v>0.51530000000006115</v>
      </c>
      <c r="P8537" s="242"/>
      <c r="Q8537" s="179"/>
      <c r="R8537" s="179"/>
      <c r="S8537" s="179"/>
      <c r="T8537" s="179"/>
      <c r="U8537" s="179"/>
      <c r="V8537" s="179"/>
      <c r="W8537" s="179"/>
      <c r="X8537" s="179"/>
      <c r="Y8537" s="179"/>
      <c r="Z8537" s="179"/>
      <c r="AA8537" s="222"/>
      <c r="AB8537" s="222"/>
      <c r="AC8537" s="222"/>
      <c r="AD8537" s="179"/>
      <c r="AE8537" s="179"/>
      <c r="AF8537" s="179"/>
      <c r="AG8537" s="179"/>
      <c r="AH8537" s="179"/>
      <c r="AI8537" s="179"/>
      <c r="AJ8537" s="179"/>
    </row>
    <row r="8538" spans="2:36" x14ac:dyDescent="0.3">
      <c r="B8538" s="224">
        <v>861500</v>
      </c>
      <c r="C8538" s="209">
        <v>369367</v>
      </c>
      <c r="D8538" s="206">
        <f t="shared" si="890"/>
        <v>0.42874869413813116</v>
      </c>
      <c r="E8538" s="208">
        <f t="shared" si="891"/>
        <v>0.45</v>
      </c>
      <c r="F8538" s="207">
        <v>20315.18</v>
      </c>
      <c r="G8538" s="207">
        <v>29549.360000000001</v>
      </c>
      <c r="H8538" s="207">
        <v>33243.03</v>
      </c>
      <c r="I8538" s="214">
        <f t="shared" si="883"/>
        <v>351061</v>
      </c>
      <c r="J8538" s="211">
        <f t="shared" si="884"/>
        <v>0.40749970980847361</v>
      </c>
      <c r="K8538" s="212">
        <f t="shared" si="885"/>
        <v>0.45</v>
      </c>
      <c r="L8538" s="214">
        <f t="shared" si="886"/>
        <v>19308.355</v>
      </c>
      <c r="M8538" s="213">
        <f t="shared" si="887"/>
        <v>28084.880000000001</v>
      </c>
      <c r="N8538" s="213">
        <f t="shared" si="888"/>
        <v>31595.489999999998</v>
      </c>
      <c r="O8538" s="242">
        <f t="shared" si="889"/>
        <v>0.5151999999996042</v>
      </c>
      <c r="P8538" s="242"/>
      <c r="Q8538" s="179"/>
      <c r="R8538" s="179"/>
      <c r="S8538" s="179"/>
      <c r="T8538" s="179"/>
      <c r="U8538" s="179"/>
      <c r="V8538" s="179"/>
      <c r="W8538" s="179"/>
      <c r="X8538" s="179"/>
      <c r="Y8538" s="179"/>
      <c r="Z8538" s="179"/>
      <c r="AA8538" s="222"/>
      <c r="AB8538" s="222"/>
      <c r="AC8538" s="222"/>
      <c r="AD8538" s="179"/>
      <c r="AE8538" s="179"/>
      <c r="AF8538" s="179"/>
      <c r="AG8538" s="179"/>
      <c r="AH8538" s="179"/>
      <c r="AI8538" s="179"/>
      <c r="AJ8538" s="179"/>
    </row>
    <row r="8539" spans="2:36" x14ac:dyDescent="0.3">
      <c r="B8539" s="224">
        <v>861600</v>
      </c>
      <c r="C8539" s="209">
        <v>369412</v>
      </c>
      <c r="D8539" s="206">
        <f t="shared" si="890"/>
        <v>0.42875116063138347</v>
      </c>
      <c r="E8539" s="208">
        <f t="shared" si="891"/>
        <v>0.45</v>
      </c>
      <c r="F8539" s="207">
        <v>20317.66</v>
      </c>
      <c r="G8539" s="207">
        <v>29552.959999999999</v>
      </c>
      <c r="H8539" s="207">
        <v>33247.08</v>
      </c>
      <c r="I8539" s="214">
        <f t="shared" si="883"/>
        <v>351106</v>
      </c>
      <c r="J8539" s="211">
        <f t="shared" si="884"/>
        <v>0.40750464252553387</v>
      </c>
      <c r="K8539" s="212">
        <f t="shared" si="885"/>
        <v>0.45</v>
      </c>
      <c r="L8539" s="214">
        <f t="shared" si="886"/>
        <v>19310.830000000002</v>
      </c>
      <c r="M8539" s="213">
        <f t="shared" si="887"/>
        <v>28088.48</v>
      </c>
      <c r="N8539" s="213">
        <f t="shared" si="888"/>
        <v>31599.539999999997</v>
      </c>
      <c r="O8539" s="242">
        <f t="shared" si="889"/>
        <v>0.5152999999999156</v>
      </c>
      <c r="P8539" s="242"/>
      <c r="Q8539" s="179"/>
      <c r="R8539" s="179"/>
      <c r="S8539" s="179"/>
      <c r="T8539" s="179"/>
      <c r="U8539" s="179"/>
      <c r="V8539" s="179"/>
      <c r="W8539" s="179"/>
      <c r="X8539" s="179"/>
      <c r="Y8539" s="179"/>
      <c r="Z8539" s="179"/>
      <c r="AA8539" s="222"/>
      <c r="AB8539" s="222"/>
      <c r="AC8539" s="222"/>
      <c r="AD8539" s="179"/>
      <c r="AE8539" s="179"/>
      <c r="AF8539" s="179"/>
      <c r="AG8539" s="179"/>
      <c r="AH8539" s="179"/>
      <c r="AI8539" s="179"/>
      <c r="AJ8539" s="179"/>
    </row>
    <row r="8540" spans="2:36" x14ac:dyDescent="0.3">
      <c r="B8540" s="224">
        <v>861700</v>
      </c>
      <c r="C8540" s="209">
        <v>369457</v>
      </c>
      <c r="D8540" s="206">
        <f t="shared" si="890"/>
        <v>0.42875362655216431</v>
      </c>
      <c r="E8540" s="208">
        <f t="shared" si="891"/>
        <v>0.45</v>
      </c>
      <c r="F8540" s="207">
        <v>20320.13</v>
      </c>
      <c r="G8540" s="207">
        <v>29556.560000000001</v>
      </c>
      <c r="H8540" s="207">
        <v>33251.129999999997</v>
      </c>
      <c r="I8540" s="214">
        <f t="shared" si="883"/>
        <v>351151</v>
      </c>
      <c r="J8540" s="211">
        <f t="shared" si="884"/>
        <v>0.40750957409771382</v>
      </c>
      <c r="K8540" s="212">
        <f t="shared" si="885"/>
        <v>0.45</v>
      </c>
      <c r="L8540" s="214">
        <f t="shared" si="886"/>
        <v>19313.305</v>
      </c>
      <c r="M8540" s="213">
        <f t="shared" si="887"/>
        <v>28092.080000000002</v>
      </c>
      <c r="N8540" s="213">
        <f t="shared" si="888"/>
        <v>31603.59</v>
      </c>
      <c r="O8540" s="242">
        <f t="shared" si="889"/>
        <v>0.51520000000004074</v>
      </c>
      <c r="P8540" s="242"/>
      <c r="Q8540" s="179"/>
      <c r="R8540" s="179"/>
      <c r="S8540" s="179"/>
      <c r="T8540" s="179"/>
      <c r="U8540" s="179"/>
      <c r="V8540" s="179"/>
      <c r="W8540" s="179"/>
      <c r="X8540" s="179"/>
      <c r="Y8540" s="179"/>
      <c r="Z8540" s="179"/>
      <c r="AA8540" s="222"/>
      <c r="AB8540" s="222"/>
      <c r="AC8540" s="222"/>
      <c r="AD8540" s="179"/>
      <c r="AE8540" s="179"/>
      <c r="AF8540" s="179"/>
      <c r="AG8540" s="179"/>
      <c r="AH8540" s="179"/>
      <c r="AI8540" s="179"/>
      <c r="AJ8540" s="179"/>
    </row>
    <row r="8541" spans="2:36" x14ac:dyDescent="0.3">
      <c r="B8541" s="224">
        <v>861800</v>
      </c>
      <c r="C8541" s="209">
        <v>369502</v>
      </c>
      <c r="D8541" s="206">
        <f t="shared" si="890"/>
        <v>0.42875609190067299</v>
      </c>
      <c r="E8541" s="208">
        <f t="shared" si="891"/>
        <v>0.45</v>
      </c>
      <c r="F8541" s="207">
        <v>20322.61</v>
      </c>
      <c r="G8541" s="207">
        <v>29560.16</v>
      </c>
      <c r="H8541" s="207">
        <v>33255.18</v>
      </c>
      <c r="I8541" s="214">
        <f t="shared" si="883"/>
        <v>351196</v>
      </c>
      <c r="J8541" s="211">
        <f t="shared" si="884"/>
        <v>0.40751450452541194</v>
      </c>
      <c r="K8541" s="212">
        <f t="shared" si="885"/>
        <v>0.45</v>
      </c>
      <c r="L8541" s="214">
        <f t="shared" si="886"/>
        <v>19315.78</v>
      </c>
      <c r="M8541" s="213">
        <f t="shared" si="887"/>
        <v>28095.68</v>
      </c>
      <c r="N8541" s="213">
        <f t="shared" si="888"/>
        <v>31607.64</v>
      </c>
      <c r="O8541" s="242">
        <f t="shared" si="889"/>
        <v>0.51529999999977005</v>
      </c>
      <c r="P8541" s="242"/>
      <c r="Q8541" s="179"/>
      <c r="R8541" s="179"/>
      <c r="S8541" s="179"/>
      <c r="T8541" s="179"/>
      <c r="U8541" s="179"/>
      <c r="V8541" s="179"/>
      <c r="W8541" s="179"/>
      <c r="X8541" s="179"/>
      <c r="Y8541" s="179"/>
      <c r="Z8541" s="179"/>
      <c r="AA8541" s="222"/>
      <c r="AB8541" s="222"/>
      <c r="AC8541" s="222"/>
      <c r="AD8541" s="179"/>
      <c r="AE8541" s="179"/>
      <c r="AF8541" s="179"/>
      <c r="AG8541" s="179"/>
      <c r="AH8541" s="179"/>
      <c r="AI8541" s="179"/>
      <c r="AJ8541" s="179"/>
    </row>
    <row r="8542" spans="2:36" x14ac:dyDescent="0.3">
      <c r="B8542" s="224">
        <v>861900</v>
      </c>
      <c r="C8542" s="209">
        <v>369547</v>
      </c>
      <c r="D8542" s="206">
        <f t="shared" si="890"/>
        <v>0.42875855667710872</v>
      </c>
      <c r="E8542" s="208">
        <f t="shared" si="891"/>
        <v>0.45</v>
      </c>
      <c r="F8542" s="207">
        <v>20325.080000000002</v>
      </c>
      <c r="G8542" s="207">
        <v>29563.759999999998</v>
      </c>
      <c r="H8542" s="207">
        <v>33259.230000000003</v>
      </c>
      <c r="I8542" s="214">
        <f t="shared" si="883"/>
        <v>351241</v>
      </c>
      <c r="J8542" s="211">
        <f t="shared" si="884"/>
        <v>0.40751943380902655</v>
      </c>
      <c r="K8542" s="212">
        <f t="shared" si="885"/>
        <v>0.45</v>
      </c>
      <c r="L8542" s="214">
        <f t="shared" si="886"/>
        <v>19318.255000000001</v>
      </c>
      <c r="M8542" s="213">
        <f t="shared" si="887"/>
        <v>28099.279999999999</v>
      </c>
      <c r="N8542" s="213">
        <f t="shared" si="888"/>
        <v>31611.69</v>
      </c>
      <c r="O8542" s="242">
        <f t="shared" si="889"/>
        <v>0.51519999999996802</v>
      </c>
      <c r="P8542" s="242"/>
      <c r="Q8542" s="179"/>
      <c r="R8542" s="179"/>
      <c r="S8542" s="179"/>
      <c r="T8542" s="179"/>
      <c r="U8542" s="179"/>
      <c r="V8542" s="179"/>
      <c r="W8542" s="179"/>
      <c r="X8542" s="179"/>
      <c r="Y8542" s="179"/>
      <c r="Z8542" s="179"/>
      <c r="AA8542" s="222"/>
      <c r="AB8542" s="222"/>
      <c r="AC8542" s="222"/>
      <c r="AD8542" s="179"/>
      <c r="AE8542" s="179"/>
      <c r="AF8542" s="179"/>
      <c r="AG8542" s="179"/>
      <c r="AH8542" s="179"/>
      <c r="AI8542" s="179"/>
      <c r="AJ8542" s="179"/>
    </row>
    <row r="8543" spans="2:36" x14ac:dyDescent="0.3">
      <c r="B8543" s="224">
        <v>862000</v>
      </c>
      <c r="C8543" s="209">
        <v>369592</v>
      </c>
      <c r="D8543" s="206">
        <f t="shared" si="890"/>
        <v>0.42876102088167051</v>
      </c>
      <c r="E8543" s="208">
        <f t="shared" si="891"/>
        <v>0.45</v>
      </c>
      <c r="F8543" s="207">
        <v>20327.560000000001</v>
      </c>
      <c r="G8543" s="207">
        <v>29567.360000000001</v>
      </c>
      <c r="H8543" s="207">
        <v>33263.279999999999</v>
      </c>
      <c r="I8543" s="214">
        <f t="shared" si="883"/>
        <v>351286</v>
      </c>
      <c r="J8543" s="211">
        <f t="shared" si="884"/>
        <v>0.40752436194895592</v>
      </c>
      <c r="K8543" s="212">
        <f t="shared" si="885"/>
        <v>0.45</v>
      </c>
      <c r="L8543" s="214">
        <f t="shared" si="886"/>
        <v>19320.73</v>
      </c>
      <c r="M8543" s="213">
        <f t="shared" si="887"/>
        <v>28102.880000000001</v>
      </c>
      <c r="N8543" s="213">
        <f t="shared" si="888"/>
        <v>31615.739999999998</v>
      </c>
      <c r="O8543" s="242">
        <f t="shared" si="889"/>
        <v>0.51529999999962461</v>
      </c>
      <c r="P8543" s="242"/>
      <c r="Q8543" s="179"/>
      <c r="R8543" s="179"/>
      <c r="S8543" s="179"/>
      <c r="T8543" s="179"/>
      <c r="U8543" s="179"/>
      <c r="V8543" s="179"/>
      <c r="W8543" s="179"/>
      <c r="X8543" s="179"/>
      <c r="Y8543" s="179"/>
      <c r="Z8543" s="179"/>
      <c r="AA8543" s="222"/>
      <c r="AB8543" s="222"/>
      <c r="AC8543" s="222"/>
      <c r="AD8543" s="179"/>
      <c r="AE8543" s="179"/>
      <c r="AF8543" s="179"/>
      <c r="AG8543" s="179"/>
      <c r="AH8543" s="179"/>
      <c r="AI8543" s="179"/>
      <c r="AJ8543" s="179"/>
    </row>
    <row r="8544" spans="2:36" x14ac:dyDescent="0.3">
      <c r="B8544" s="224">
        <v>862100</v>
      </c>
      <c r="C8544" s="209">
        <v>369637</v>
      </c>
      <c r="D8544" s="206">
        <f t="shared" si="890"/>
        <v>0.42876348451455748</v>
      </c>
      <c r="E8544" s="208">
        <f t="shared" si="891"/>
        <v>0.45</v>
      </c>
      <c r="F8544" s="207">
        <v>20330.03</v>
      </c>
      <c r="G8544" s="207">
        <v>29570.959999999999</v>
      </c>
      <c r="H8544" s="207">
        <v>33267.33</v>
      </c>
      <c r="I8544" s="214">
        <f t="shared" si="883"/>
        <v>351331</v>
      </c>
      <c r="J8544" s="211">
        <f t="shared" si="884"/>
        <v>0.40752928894559798</v>
      </c>
      <c r="K8544" s="212">
        <f t="shared" si="885"/>
        <v>0.45</v>
      </c>
      <c r="L8544" s="214">
        <f t="shared" si="886"/>
        <v>19323.205000000002</v>
      </c>
      <c r="M8544" s="213">
        <f t="shared" si="887"/>
        <v>28106.48</v>
      </c>
      <c r="N8544" s="213">
        <f t="shared" si="888"/>
        <v>31619.789999999997</v>
      </c>
      <c r="O8544" s="242">
        <f t="shared" si="889"/>
        <v>0.51520000000047728</v>
      </c>
      <c r="P8544" s="242"/>
      <c r="Q8544" s="179"/>
      <c r="R8544" s="179"/>
      <c r="S8544" s="179"/>
      <c r="T8544" s="179"/>
      <c r="U8544" s="179"/>
      <c r="V8544" s="179"/>
      <c r="W8544" s="179"/>
      <c r="X8544" s="179"/>
      <c r="Y8544" s="179"/>
      <c r="Z8544" s="179"/>
      <c r="AA8544" s="222"/>
      <c r="AB8544" s="222"/>
      <c r="AC8544" s="222"/>
      <c r="AD8544" s="179"/>
      <c r="AE8544" s="179"/>
      <c r="AF8544" s="179"/>
      <c r="AG8544" s="179"/>
      <c r="AH8544" s="179"/>
      <c r="AI8544" s="179"/>
      <c r="AJ8544" s="179"/>
    </row>
    <row r="8545" spans="2:36" x14ac:dyDescent="0.3">
      <c r="B8545" s="224">
        <v>862200</v>
      </c>
      <c r="C8545" s="209">
        <v>369682</v>
      </c>
      <c r="D8545" s="206">
        <f t="shared" si="890"/>
        <v>0.42876594757596848</v>
      </c>
      <c r="E8545" s="208">
        <f t="shared" si="891"/>
        <v>0.45</v>
      </c>
      <c r="F8545" s="207">
        <v>20332.509999999998</v>
      </c>
      <c r="G8545" s="207">
        <v>29574.560000000001</v>
      </c>
      <c r="H8545" s="207">
        <v>33271.379999999997</v>
      </c>
      <c r="I8545" s="214">
        <f t="shared" si="883"/>
        <v>351376</v>
      </c>
      <c r="J8545" s="211">
        <f t="shared" si="884"/>
        <v>0.40753421479935048</v>
      </c>
      <c r="K8545" s="212">
        <f t="shared" si="885"/>
        <v>0.45</v>
      </c>
      <c r="L8545" s="214">
        <f t="shared" si="886"/>
        <v>19325.68</v>
      </c>
      <c r="M8545" s="213">
        <f t="shared" si="887"/>
        <v>28110.080000000002</v>
      </c>
      <c r="N8545" s="213">
        <f t="shared" si="888"/>
        <v>31623.84</v>
      </c>
      <c r="O8545" s="242">
        <f t="shared" si="889"/>
        <v>0.51530000000013387</v>
      </c>
      <c r="P8545" s="242"/>
      <c r="Q8545" s="179"/>
      <c r="R8545" s="179"/>
      <c r="S8545" s="179"/>
      <c r="T8545" s="179"/>
      <c r="U8545" s="179"/>
      <c r="V8545" s="179"/>
      <c r="W8545" s="179"/>
      <c r="X8545" s="179"/>
      <c r="Y8545" s="179"/>
      <c r="Z8545" s="179"/>
      <c r="AA8545" s="222"/>
      <c r="AB8545" s="222"/>
      <c r="AC8545" s="222"/>
      <c r="AD8545" s="179"/>
      <c r="AE8545" s="179"/>
      <c r="AF8545" s="179"/>
      <c r="AG8545" s="179"/>
      <c r="AH8545" s="179"/>
      <c r="AI8545" s="179"/>
      <c r="AJ8545" s="179"/>
    </row>
    <row r="8546" spans="2:36" x14ac:dyDescent="0.3">
      <c r="B8546" s="224">
        <v>862300</v>
      </c>
      <c r="C8546" s="209">
        <v>369727</v>
      </c>
      <c r="D8546" s="206">
        <f t="shared" si="890"/>
        <v>0.42876841006610228</v>
      </c>
      <c r="E8546" s="208">
        <f t="shared" si="891"/>
        <v>0.45</v>
      </c>
      <c r="F8546" s="207">
        <v>20334.98</v>
      </c>
      <c r="G8546" s="207">
        <v>29578.16</v>
      </c>
      <c r="H8546" s="207">
        <v>33275.43</v>
      </c>
      <c r="I8546" s="214">
        <f t="shared" si="883"/>
        <v>351421</v>
      </c>
      <c r="J8546" s="211">
        <f t="shared" si="884"/>
        <v>0.40753913951061116</v>
      </c>
      <c r="K8546" s="212">
        <f t="shared" si="885"/>
        <v>0.45</v>
      </c>
      <c r="L8546" s="214">
        <f t="shared" si="886"/>
        <v>19328.154999999999</v>
      </c>
      <c r="M8546" s="213">
        <f t="shared" si="887"/>
        <v>28113.68</v>
      </c>
      <c r="N8546" s="213">
        <f t="shared" si="888"/>
        <v>31627.89</v>
      </c>
      <c r="O8546" s="242">
        <f t="shared" si="889"/>
        <v>0.51519999999982247</v>
      </c>
      <c r="P8546" s="242"/>
      <c r="Q8546" s="179"/>
      <c r="R8546" s="179"/>
      <c r="S8546" s="179"/>
      <c r="T8546" s="179"/>
      <c r="U8546" s="179"/>
      <c r="V8546" s="179"/>
      <c r="W8546" s="179"/>
      <c r="X8546" s="179"/>
      <c r="Y8546" s="179"/>
      <c r="Z8546" s="179"/>
      <c r="AA8546" s="222"/>
      <c r="AB8546" s="222"/>
      <c r="AC8546" s="222"/>
      <c r="AD8546" s="179"/>
      <c r="AE8546" s="179"/>
      <c r="AF8546" s="179"/>
      <c r="AG8546" s="179"/>
      <c r="AH8546" s="179"/>
      <c r="AI8546" s="179"/>
      <c r="AJ8546" s="179"/>
    </row>
    <row r="8547" spans="2:36" x14ac:dyDescent="0.3">
      <c r="B8547" s="224">
        <v>862400</v>
      </c>
      <c r="C8547" s="209">
        <v>369772</v>
      </c>
      <c r="D8547" s="206">
        <f t="shared" si="890"/>
        <v>0.42877087198515768</v>
      </c>
      <c r="E8547" s="208">
        <f t="shared" si="891"/>
        <v>0.45</v>
      </c>
      <c r="F8547" s="207">
        <v>20337.46</v>
      </c>
      <c r="G8547" s="207">
        <v>29581.759999999998</v>
      </c>
      <c r="H8547" s="207">
        <v>33279.480000000003</v>
      </c>
      <c r="I8547" s="214">
        <f t="shared" si="883"/>
        <v>351466</v>
      </c>
      <c r="J8547" s="211">
        <f t="shared" si="884"/>
        <v>0.40754406307977736</v>
      </c>
      <c r="K8547" s="212">
        <f t="shared" si="885"/>
        <v>0.45</v>
      </c>
      <c r="L8547" s="214">
        <f t="shared" si="886"/>
        <v>19330.63</v>
      </c>
      <c r="M8547" s="213">
        <f t="shared" si="887"/>
        <v>28117.279999999999</v>
      </c>
      <c r="N8547" s="213">
        <f t="shared" si="888"/>
        <v>31631.94</v>
      </c>
      <c r="O8547" s="242">
        <f t="shared" si="889"/>
        <v>0.51530000000006115</v>
      </c>
      <c r="P8547" s="242"/>
      <c r="Q8547" s="179"/>
      <c r="R8547" s="179"/>
      <c r="S8547" s="179"/>
      <c r="T8547" s="179"/>
      <c r="U8547" s="179"/>
      <c r="V8547" s="179"/>
      <c r="W8547" s="179"/>
      <c r="X8547" s="179"/>
      <c r="Y8547" s="179"/>
      <c r="Z8547" s="179"/>
      <c r="AA8547" s="222"/>
      <c r="AB8547" s="222"/>
      <c r="AC8547" s="222"/>
      <c r="AD8547" s="179"/>
      <c r="AE8547" s="179"/>
      <c r="AF8547" s="179"/>
      <c r="AG8547" s="179"/>
      <c r="AH8547" s="179"/>
      <c r="AI8547" s="179"/>
      <c r="AJ8547" s="179"/>
    </row>
    <row r="8548" spans="2:36" x14ac:dyDescent="0.3">
      <c r="B8548" s="224">
        <v>862500</v>
      </c>
      <c r="C8548" s="209">
        <v>369817</v>
      </c>
      <c r="D8548" s="206">
        <f t="shared" si="890"/>
        <v>0.42877333333333334</v>
      </c>
      <c r="E8548" s="208">
        <f t="shared" si="891"/>
        <v>0.45</v>
      </c>
      <c r="F8548" s="207">
        <v>20339.93</v>
      </c>
      <c r="G8548" s="207">
        <v>29585.360000000001</v>
      </c>
      <c r="H8548" s="207">
        <v>33283.53</v>
      </c>
      <c r="I8548" s="214">
        <f t="shared" si="883"/>
        <v>351511</v>
      </c>
      <c r="J8548" s="211">
        <f t="shared" si="884"/>
        <v>0.40754898550724639</v>
      </c>
      <c r="K8548" s="212">
        <f t="shared" si="885"/>
        <v>0.45</v>
      </c>
      <c r="L8548" s="214">
        <f t="shared" si="886"/>
        <v>19333.105</v>
      </c>
      <c r="M8548" s="213">
        <f t="shared" si="887"/>
        <v>28120.880000000001</v>
      </c>
      <c r="N8548" s="213">
        <f t="shared" si="888"/>
        <v>31635.989999999998</v>
      </c>
      <c r="O8548" s="242">
        <f t="shared" si="889"/>
        <v>0.5151999999996042</v>
      </c>
      <c r="P8548" s="242"/>
      <c r="Q8548" s="179"/>
      <c r="R8548" s="179"/>
      <c r="S8548" s="179"/>
      <c r="T8548" s="179"/>
      <c r="U8548" s="179"/>
      <c r="V8548" s="179"/>
      <c r="W8548" s="179"/>
      <c r="X8548" s="179"/>
      <c r="Y8548" s="179"/>
      <c r="Z8548" s="179"/>
      <c r="AA8548" s="222"/>
      <c r="AB8548" s="222"/>
      <c r="AC8548" s="222"/>
      <c r="AD8548" s="179"/>
      <c r="AE8548" s="179"/>
      <c r="AF8548" s="179"/>
      <c r="AG8548" s="179"/>
      <c r="AH8548" s="179"/>
      <c r="AI8548" s="179"/>
      <c r="AJ8548" s="179"/>
    </row>
    <row r="8549" spans="2:36" x14ac:dyDescent="0.3">
      <c r="B8549" s="224">
        <v>862600</v>
      </c>
      <c r="C8549" s="209">
        <v>369862</v>
      </c>
      <c r="D8549" s="206">
        <f t="shared" si="890"/>
        <v>0.42877579411082772</v>
      </c>
      <c r="E8549" s="208">
        <f t="shared" si="891"/>
        <v>0.45</v>
      </c>
      <c r="F8549" s="207">
        <v>20342.41</v>
      </c>
      <c r="G8549" s="207">
        <v>29588.959999999999</v>
      </c>
      <c r="H8549" s="207">
        <v>33287.58</v>
      </c>
      <c r="I8549" s="214">
        <f t="shared" si="883"/>
        <v>351556</v>
      </c>
      <c r="J8549" s="211">
        <f t="shared" si="884"/>
        <v>0.40755390679341524</v>
      </c>
      <c r="K8549" s="212">
        <f t="shared" si="885"/>
        <v>0.45</v>
      </c>
      <c r="L8549" s="214">
        <f t="shared" si="886"/>
        <v>19335.580000000002</v>
      </c>
      <c r="M8549" s="213">
        <f t="shared" si="887"/>
        <v>28124.48</v>
      </c>
      <c r="N8549" s="213">
        <f t="shared" si="888"/>
        <v>31640.039999999997</v>
      </c>
      <c r="O8549" s="242">
        <f t="shared" si="889"/>
        <v>0.5152999999999156</v>
      </c>
      <c r="P8549" s="242"/>
      <c r="Q8549" s="179"/>
      <c r="R8549" s="179"/>
      <c r="S8549" s="179"/>
      <c r="T8549" s="179"/>
      <c r="U8549" s="179"/>
      <c r="V8549" s="179"/>
      <c r="W8549" s="179"/>
      <c r="X8549" s="179"/>
      <c r="Y8549" s="179"/>
      <c r="Z8549" s="179"/>
      <c r="AA8549" s="222"/>
      <c r="AB8549" s="222"/>
      <c r="AC8549" s="222"/>
      <c r="AD8549" s="179"/>
      <c r="AE8549" s="179"/>
      <c r="AF8549" s="179"/>
      <c r="AG8549" s="179"/>
      <c r="AH8549" s="179"/>
      <c r="AI8549" s="179"/>
      <c r="AJ8549" s="179"/>
    </row>
    <row r="8550" spans="2:36" x14ac:dyDescent="0.3">
      <c r="B8550" s="224">
        <v>862700</v>
      </c>
      <c r="C8550" s="209">
        <v>369907</v>
      </c>
      <c r="D8550" s="206">
        <f t="shared" si="890"/>
        <v>0.42877825431783934</v>
      </c>
      <c r="E8550" s="208">
        <f t="shared" si="891"/>
        <v>0.45</v>
      </c>
      <c r="F8550" s="207">
        <v>20344.88</v>
      </c>
      <c r="G8550" s="207">
        <v>29592.560000000001</v>
      </c>
      <c r="H8550" s="207">
        <v>33291.629999999997</v>
      </c>
      <c r="I8550" s="214">
        <f t="shared" si="883"/>
        <v>351601</v>
      </c>
      <c r="J8550" s="211">
        <f t="shared" si="884"/>
        <v>0.4075588269386809</v>
      </c>
      <c r="K8550" s="212">
        <f t="shared" si="885"/>
        <v>0.45</v>
      </c>
      <c r="L8550" s="214">
        <f t="shared" si="886"/>
        <v>19338.055</v>
      </c>
      <c r="M8550" s="213">
        <f t="shared" si="887"/>
        <v>28128.080000000002</v>
      </c>
      <c r="N8550" s="213">
        <f t="shared" si="888"/>
        <v>31644.09</v>
      </c>
      <c r="O8550" s="242">
        <f t="shared" si="889"/>
        <v>0.51520000000004074</v>
      </c>
      <c r="P8550" s="242"/>
      <c r="Q8550" s="179"/>
      <c r="R8550" s="179"/>
      <c r="S8550" s="179"/>
      <c r="T8550" s="179"/>
      <c r="U8550" s="179"/>
      <c r="V8550" s="179"/>
      <c r="W8550" s="179"/>
      <c r="X8550" s="179"/>
      <c r="Y8550" s="179"/>
      <c r="Z8550" s="179"/>
      <c r="AA8550" s="222"/>
      <c r="AB8550" s="222"/>
      <c r="AC8550" s="222"/>
      <c r="AD8550" s="179"/>
      <c r="AE8550" s="179"/>
      <c r="AF8550" s="179"/>
      <c r="AG8550" s="179"/>
      <c r="AH8550" s="179"/>
      <c r="AI8550" s="179"/>
      <c r="AJ8550" s="179"/>
    </row>
    <row r="8551" spans="2:36" x14ac:dyDescent="0.3">
      <c r="B8551" s="224">
        <v>862800</v>
      </c>
      <c r="C8551" s="209">
        <v>369952</v>
      </c>
      <c r="D8551" s="206">
        <f t="shared" si="890"/>
        <v>0.42878071395456652</v>
      </c>
      <c r="E8551" s="208">
        <f t="shared" si="891"/>
        <v>0.45</v>
      </c>
      <c r="F8551" s="207">
        <v>20347.36</v>
      </c>
      <c r="G8551" s="207">
        <v>29596.16</v>
      </c>
      <c r="H8551" s="207">
        <v>33295.68</v>
      </c>
      <c r="I8551" s="214">
        <f t="shared" si="883"/>
        <v>351646</v>
      </c>
      <c r="J8551" s="211">
        <f t="shared" si="884"/>
        <v>0.40756374594343997</v>
      </c>
      <c r="K8551" s="212">
        <f t="shared" si="885"/>
        <v>0.45</v>
      </c>
      <c r="L8551" s="214">
        <f t="shared" si="886"/>
        <v>19340.53</v>
      </c>
      <c r="M8551" s="213">
        <f t="shared" si="887"/>
        <v>28131.68</v>
      </c>
      <c r="N8551" s="213">
        <f t="shared" si="888"/>
        <v>31648.14</v>
      </c>
      <c r="O8551" s="242">
        <f t="shared" si="889"/>
        <v>0.51529999999977005</v>
      </c>
      <c r="P8551" s="242"/>
      <c r="Q8551" s="179"/>
      <c r="R8551" s="179"/>
      <c r="S8551" s="179"/>
      <c r="T8551" s="179"/>
      <c r="U8551" s="179"/>
      <c r="V8551" s="179"/>
      <c r="W8551" s="179"/>
      <c r="X8551" s="179"/>
      <c r="Y8551" s="179"/>
      <c r="Z8551" s="179"/>
      <c r="AA8551" s="222"/>
      <c r="AB8551" s="222"/>
      <c r="AC8551" s="222"/>
      <c r="AD8551" s="179"/>
      <c r="AE8551" s="179"/>
      <c r="AF8551" s="179"/>
      <c r="AG8551" s="179"/>
      <c r="AH8551" s="179"/>
      <c r="AI8551" s="179"/>
      <c r="AJ8551" s="179"/>
    </row>
    <row r="8552" spans="2:36" x14ac:dyDescent="0.3">
      <c r="B8552" s="224">
        <v>862900</v>
      </c>
      <c r="C8552" s="209">
        <v>369997</v>
      </c>
      <c r="D8552" s="206">
        <f t="shared" si="890"/>
        <v>0.42878317302120755</v>
      </c>
      <c r="E8552" s="208">
        <f t="shared" si="891"/>
        <v>0.45</v>
      </c>
      <c r="F8552" s="207">
        <v>20349.830000000002</v>
      </c>
      <c r="G8552" s="207">
        <v>29599.759999999998</v>
      </c>
      <c r="H8552" s="207">
        <v>33299.730000000003</v>
      </c>
      <c r="I8552" s="214">
        <f t="shared" si="883"/>
        <v>351691</v>
      </c>
      <c r="J8552" s="211">
        <f t="shared" si="884"/>
        <v>0.40756866380808898</v>
      </c>
      <c r="K8552" s="212">
        <f t="shared" si="885"/>
        <v>0.45</v>
      </c>
      <c r="L8552" s="214">
        <f t="shared" si="886"/>
        <v>19343.005000000001</v>
      </c>
      <c r="M8552" s="213">
        <f t="shared" si="887"/>
        <v>28135.279999999999</v>
      </c>
      <c r="N8552" s="213">
        <f t="shared" si="888"/>
        <v>31652.19</v>
      </c>
      <c r="O8552" s="242">
        <f t="shared" si="889"/>
        <v>0.51519999999996802</v>
      </c>
      <c r="P8552" s="242"/>
      <c r="Q8552" s="179"/>
      <c r="R8552" s="179"/>
      <c r="S8552" s="179"/>
      <c r="T8552" s="179"/>
      <c r="U8552" s="179"/>
      <c r="V8552" s="179"/>
      <c r="W8552" s="179"/>
      <c r="X8552" s="179"/>
      <c r="Y8552" s="179"/>
      <c r="Z8552" s="179"/>
      <c r="AA8552" s="222"/>
      <c r="AB8552" s="222"/>
      <c r="AC8552" s="222"/>
      <c r="AD8552" s="179"/>
      <c r="AE8552" s="179"/>
      <c r="AF8552" s="179"/>
      <c r="AG8552" s="179"/>
      <c r="AH8552" s="179"/>
      <c r="AI8552" s="179"/>
      <c r="AJ8552" s="179"/>
    </row>
    <row r="8553" spans="2:36" x14ac:dyDescent="0.3">
      <c r="B8553" s="224">
        <v>863000</v>
      </c>
      <c r="C8553" s="209">
        <v>370042</v>
      </c>
      <c r="D8553" s="206">
        <f t="shared" si="890"/>
        <v>0.42878563151796062</v>
      </c>
      <c r="E8553" s="208">
        <f t="shared" si="891"/>
        <v>0.45</v>
      </c>
      <c r="F8553" s="207">
        <v>20352.310000000001</v>
      </c>
      <c r="G8553" s="207">
        <v>29603.360000000001</v>
      </c>
      <c r="H8553" s="207">
        <v>33303.78</v>
      </c>
      <c r="I8553" s="214">
        <f t="shared" ref="I8553:I8616" si="892">I8552+45</f>
        <v>351736</v>
      </c>
      <c r="J8553" s="211">
        <f t="shared" si="884"/>
        <v>0.40757358053302434</v>
      </c>
      <c r="K8553" s="212">
        <f t="shared" si="885"/>
        <v>0.45</v>
      </c>
      <c r="L8553" s="214">
        <f t="shared" si="886"/>
        <v>19345.48</v>
      </c>
      <c r="M8553" s="213">
        <f t="shared" si="887"/>
        <v>28138.880000000001</v>
      </c>
      <c r="N8553" s="213">
        <f t="shared" si="888"/>
        <v>31656.239999999998</v>
      </c>
      <c r="O8553" s="242">
        <f t="shared" si="889"/>
        <v>0.51529999999962461</v>
      </c>
      <c r="P8553" s="242"/>
      <c r="Q8553" s="179"/>
      <c r="R8553" s="179"/>
      <c r="S8553" s="179"/>
      <c r="T8553" s="179"/>
      <c r="U8553" s="179"/>
      <c r="V8553" s="179"/>
      <c r="W8553" s="179"/>
      <c r="X8553" s="179"/>
      <c r="Y8553" s="179"/>
      <c r="Z8553" s="179"/>
      <c r="AA8553" s="222"/>
      <c r="AB8553" s="222"/>
      <c r="AC8553" s="222"/>
      <c r="AD8553" s="179"/>
      <c r="AE8553" s="179"/>
      <c r="AF8553" s="179"/>
      <c r="AG8553" s="179"/>
      <c r="AH8553" s="179"/>
      <c r="AI8553" s="179"/>
      <c r="AJ8553" s="179"/>
    </row>
    <row r="8554" spans="2:36" x14ac:dyDescent="0.3">
      <c r="B8554" s="224">
        <v>863100</v>
      </c>
      <c r="C8554" s="209">
        <v>370087</v>
      </c>
      <c r="D8554" s="206">
        <f t="shared" si="890"/>
        <v>0.42878808944502378</v>
      </c>
      <c r="E8554" s="208">
        <f t="shared" si="891"/>
        <v>0.45</v>
      </c>
      <c r="F8554" s="207">
        <v>20354.78</v>
      </c>
      <c r="G8554" s="207">
        <v>29606.959999999999</v>
      </c>
      <c r="H8554" s="207">
        <v>33307.83</v>
      </c>
      <c r="I8554" s="214">
        <f t="shared" si="892"/>
        <v>351781</v>
      </c>
      <c r="J8554" s="211">
        <f t="shared" si="884"/>
        <v>0.40757849611864211</v>
      </c>
      <c r="K8554" s="212">
        <f t="shared" si="885"/>
        <v>0.45</v>
      </c>
      <c r="L8554" s="214">
        <f t="shared" si="886"/>
        <v>19347.955000000002</v>
      </c>
      <c r="M8554" s="213">
        <f t="shared" si="887"/>
        <v>28142.48</v>
      </c>
      <c r="N8554" s="213">
        <f t="shared" si="888"/>
        <v>31660.289999999997</v>
      </c>
      <c r="O8554" s="242">
        <f t="shared" si="889"/>
        <v>0.51520000000047728</v>
      </c>
      <c r="P8554" s="242"/>
      <c r="Q8554" s="179"/>
      <c r="R8554" s="179"/>
      <c r="S8554" s="179"/>
      <c r="T8554" s="179"/>
      <c r="U8554" s="179"/>
      <c r="V8554" s="179"/>
      <c r="W8554" s="179"/>
      <c r="X8554" s="179"/>
      <c r="Y8554" s="179"/>
      <c r="Z8554" s="179"/>
      <c r="AA8554" s="222"/>
      <c r="AB8554" s="222"/>
      <c r="AC8554" s="222"/>
      <c r="AD8554" s="179"/>
      <c r="AE8554" s="179"/>
      <c r="AF8554" s="179"/>
      <c r="AG8554" s="179"/>
      <c r="AH8554" s="179"/>
      <c r="AI8554" s="179"/>
      <c r="AJ8554" s="179"/>
    </row>
    <row r="8555" spans="2:36" x14ac:dyDescent="0.3">
      <c r="B8555" s="224">
        <v>863200</v>
      </c>
      <c r="C8555" s="209">
        <v>370132</v>
      </c>
      <c r="D8555" s="206">
        <f t="shared" si="890"/>
        <v>0.42879054680259499</v>
      </c>
      <c r="E8555" s="208">
        <f t="shared" si="891"/>
        <v>0.45</v>
      </c>
      <c r="F8555" s="207">
        <v>20357.259999999998</v>
      </c>
      <c r="G8555" s="207">
        <v>29610.560000000001</v>
      </c>
      <c r="H8555" s="207">
        <v>33311.879999999997</v>
      </c>
      <c r="I8555" s="214">
        <f t="shared" si="892"/>
        <v>351826</v>
      </c>
      <c r="J8555" s="211">
        <f t="shared" si="884"/>
        <v>0.40758341056533826</v>
      </c>
      <c r="K8555" s="212">
        <f t="shared" si="885"/>
        <v>0.45</v>
      </c>
      <c r="L8555" s="214">
        <f t="shared" si="886"/>
        <v>19350.43</v>
      </c>
      <c r="M8555" s="213">
        <f t="shared" si="887"/>
        <v>28146.080000000002</v>
      </c>
      <c r="N8555" s="213">
        <f t="shared" si="888"/>
        <v>31664.34</v>
      </c>
      <c r="O8555" s="242">
        <f t="shared" si="889"/>
        <v>0.51530000000013387</v>
      </c>
      <c r="P8555" s="242"/>
      <c r="Q8555" s="179"/>
      <c r="R8555" s="179"/>
      <c r="S8555" s="179"/>
      <c r="T8555" s="179"/>
      <c r="U8555" s="179"/>
      <c r="V8555" s="179"/>
      <c r="W8555" s="179"/>
      <c r="X8555" s="179"/>
      <c r="Y8555" s="179"/>
      <c r="Z8555" s="179"/>
      <c r="AA8555" s="222"/>
      <c r="AB8555" s="222"/>
      <c r="AC8555" s="222"/>
      <c r="AD8555" s="179"/>
      <c r="AE8555" s="179"/>
      <c r="AF8555" s="179"/>
      <c r="AG8555" s="179"/>
      <c r="AH8555" s="179"/>
      <c r="AI8555" s="179"/>
      <c r="AJ8555" s="179"/>
    </row>
    <row r="8556" spans="2:36" x14ac:dyDescent="0.3">
      <c r="B8556" s="224">
        <v>863300</v>
      </c>
      <c r="C8556" s="209">
        <v>370177</v>
      </c>
      <c r="D8556" s="206">
        <f t="shared" si="890"/>
        <v>0.42879300359087225</v>
      </c>
      <c r="E8556" s="208">
        <f t="shared" si="891"/>
        <v>0.45</v>
      </c>
      <c r="F8556" s="207">
        <v>20359.73</v>
      </c>
      <c r="G8556" s="207">
        <v>29614.16</v>
      </c>
      <c r="H8556" s="207">
        <v>33315.93</v>
      </c>
      <c r="I8556" s="214">
        <f t="shared" si="892"/>
        <v>351871</v>
      </c>
      <c r="J8556" s="211">
        <f t="shared" si="884"/>
        <v>0.40758832387350863</v>
      </c>
      <c r="K8556" s="212">
        <f t="shared" si="885"/>
        <v>0.45</v>
      </c>
      <c r="L8556" s="214">
        <f t="shared" si="886"/>
        <v>19352.904999999999</v>
      </c>
      <c r="M8556" s="213">
        <f t="shared" si="887"/>
        <v>28149.68</v>
      </c>
      <c r="N8556" s="213">
        <f t="shared" si="888"/>
        <v>31668.39</v>
      </c>
      <c r="O8556" s="242">
        <f t="shared" si="889"/>
        <v>0.51519999999982247</v>
      </c>
      <c r="P8556" s="242"/>
      <c r="Q8556" s="179"/>
      <c r="R8556" s="179"/>
      <c r="S8556" s="179"/>
      <c r="T8556" s="179"/>
      <c r="U8556" s="179"/>
      <c r="V8556" s="179"/>
      <c r="W8556" s="179"/>
      <c r="X8556" s="179"/>
      <c r="Y8556" s="179"/>
      <c r="Z8556" s="179"/>
      <c r="AA8556" s="222"/>
      <c r="AB8556" s="222"/>
      <c r="AC8556" s="222"/>
      <c r="AD8556" s="179"/>
      <c r="AE8556" s="179"/>
      <c r="AF8556" s="179"/>
      <c r="AG8556" s="179"/>
      <c r="AH8556" s="179"/>
      <c r="AI8556" s="179"/>
      <c r="AJ8556" s="179"/>
    </row>
    <row r="8557" spans="2:36" x14ac:dyDescent="0.3">
      <c r="B8557" s="224">
        <v>863400</v>
      </c>
      <c r="C8557" s="209">
        <v>370222</v>
      </c>
      <c r="D8557" s="206">
        <f t="shared" si="890"/>
        <v>0.42879545981005329</v>
      </c>
      <c r="E8557" s="208">
        <f t="shared" si="891"/>
        <v>0.45</v>
      </c>
      <c r="F8557" s="207">
        <v>20362.21</v>
      </c>
      <c r="G8557" s="207">
        <v>29617.759999999998</v>
      </c>
      <c r="H8557" s="207">
        <v>33319.980000000003</v>
      </c>
      <c r="I8557" s="214">
        <f t="shared" si="892"/>
        <v>351916</v>
      </c>
      <c r="J8557" s="211">
        <f t="shared" si="884"/>
        <v>0.40759323604354875</v>
      </c>
      <c r="K8557" s="212">
        <f t="shared" si="885"/>
        <v>0.45</v>
      </c>
      <c r="L8557" s="214">
        <f t="shared" si="886"/>
        <v>19355.38</v>
      </c>
      <c r="M8557" s="213">
        <f t="shared" si="887"/>
        <v>28153.279999999999</v>
      </c>
      <c r="N8557" s="213">
        <f t="shared" si="888"/>
        <v>31672.44</v>
      </c>
      <c r="O8557" s="242">
        <f t="shared" si="889"/>
        <v>0.51530000000006115</v>
      </c>
      <c r="P8557" s="242"/>
      <c r="Q8557" s="179"/>
      <c r="R8557" s="179"/>
      <c r="S8557" s="179"/>
      <c r="T8557" s="179"/>
      <c r="U8557" s="179"/>
      <c r="V8557" s="179"/>
      <c r="W8557" s="179"/>
      <c r="X8557" s="179"/>
      <c r="Y8557" s="179"/>
      <c r="Z8557" s="179"/>
      <c r="AA8557" s="222"/>
      <c r="AB8557" s="222"/>
      <c r="AC8557" s="222"/>
      <c r="AD8557" s="179"/>
      <c r="AE8557" s="179"/>
      <c r="AF8557" s="179"/>
      <c r="AG8557" s="179"/>
      <c r="AH8557" s="179"/>
      <c r="AI8557" s="179"/>
      <c r="AJ8557" s="179"/>
    </row>
    <row r="8558" spans="2:36" x14ac:dyDescent="0.3">
      <c r="B8558" s="224">
        <v>863500</v>
      </c>
      <c r="C8558" s="209">
        <v>370267</v>
      </c>
      <c r="D8558" s="206">
        <f t="shared" si="890"/>
        <v>0.42879791546033585</v>
      </c>
      <c r="E8558" s="208">
        <f t="shared" si="891"/>
        <v>0.45</v>
      </c>
      <c r="F8558" s="207">
        <v>20364.68</v>
      </c>
      <c r="G8558" s="207">
        <v>29621.360000000001</v>
      </c>
      <c r="H8558" s="207">
        <v>33324.03</v>
      </c>
      <c r="I8558" s="214">
        <f t="shared" si="892"/>
        <v>351961</v>
      </c>
      <c r="J8558" s="211">
        <f t="shared" si="884"/>
        <v>0.40759814707585407</v>
      </c>
      <c r="K8558" s="212">
        <f t="shared" si="885"/>
        <v>0.45</v>
      </c>
      <c r="L8558" s="214">
        <f t="shared" si="886"/>
        <v>19357.855</v>
      </c>
      <c r="M8558" s="213">
        <f t="shared" si="887"/>
        <v>28156.880000000001</v>
      </c>
      <c r="N8558" s="213">
        <f t="shared" si="888"/>
        <v>31676.489999999998</v>
      </c>
      <c r="O8558" s="242">
        <f t="shared" si="889"/>
        <v>0.5151999999996042</v>
      </c>
      <c r="P8558" s="242"/>
      <c r="Q8558" s="179"/>
      <c r="R8558" s="179"/>
      <c r="S8558" s="179"/>
      <c r="T8558" s="179"/>
      <c r="U8558" s="179"/>
      <c r="V8558" s="179"/>
      <c r="W8558" s="179"/>
      <c r="X8558" s="179"/>
      <c r="Y8558" s="179"/>
      <c r="Z8558" s="179"/>
      <c r="AA8558" s="222"/>
      <c r="AB8558" s="222"/>
      <c r="AC8558" s="222"/>
      <c r="AD8558" s="179"/>
      <c r="AE8558" s="179"/>
      <c r="AF8558" s="179"/>
      <c r="AG8558" s="179"/>
      <c r="AH8558" s="179"/>
      <c r="AI8558" s="179"/>
      <c r="AJ8558" s="179"/>
    </row>
    <row r="8559" spans="2:36" x14ac:dyDescent="0.3">
      <c r="B8559" s="224">
        <v>863600</v>
      </c>
      <c r="C8559" s="209">
        <v>370312</v>
      </c>
      <c r="D8559" s="206">
        <f t="shared" si="890"/>
        <v>0.42880037054191755</v>
      </c>
      <c r="E8559" s="208">
        <f t="shared" si="891"/>
        <v>0.45</v>
      </c>
      <c r="F8559" s="207">
        <v>20367.16</v>
      </c>
      <c r="G8559" s="207">
        <v>29624.959999999999</v>
      </c>
      <c r="H8559" s="207">
        <v>33328.080000000002</v>
      </c>
      <c r="I8559" s="214">
        <f t="shared" si="892"/>
        <v>352006</v>
      </c>
      <c r="J8559" s="211">
        <f t="shared" si="884"/>
        <v>0.40760305697081983</v>
      </c>
      <c r="K8559" s="212">
        <f t="shared" si="885"/>
        <v>0.45</v>
      </c>
      <c r="L8559" s="214">
        <f t="shared" si="886"/>
        <v>19360.330000000002</v>
      </c>
      <c r="M8559" s="213">
        <f t="shared" si="887"/>
        <v>28160.48</v>
      </c>
      <c r="N8559" s="213">
        <f t="shared" si="888"/>
        <v>31680.539999999997</v>
      </c>
      <c r="O8559" s="242">
        <f t="shared" si="889"/>
        <v>0.5152999999999156</v>
      </c>
      <c r="P8559" s="242"/>
      <c r="Q8559" s="179"/>
      <c r="R8559" s="179"/>
      <c r="S8559" s="179"/>
      <c r="T8559" s="179"/>
      <c r="U8559" s="179"/>
      <c r="V8559" s="179"/>
      <c r="W8559" s="179"/>
      <c r="X8559" s="179"/>
      <c r="Y8559" s="179"/>
      <c r="Z8559" s="179"/>
      <c r="AA8559" s="222"/>
      <c r="AB8559" s="222"/>
      <c r="AC8559" s="222"/>
      <c r="AD8559" s="179"/>
      <c r="AE8559" s="179"/>
      <c r="AF8559" s="179"/>
      <c r="AG8559" s="179"/>
      <c r="AH8559" s="179"/>
      <c r="AI8559" s="179"/>
      <c r="AJ8559" s="179"/>
    </row>
    <row r="8560" spans="2:36" x14ac:dyDescent="0.3">
      <c r="B8560" s="224">
        <v>863700</v>
      </c>
      <c r="C8560" s="209">
        <v>370357</v>
      </c>
      <c r="D8560" s="206">
        <f t="shared" si="890"/>
        <v>0.42880282505499595</v>
      </c>
      <c r="E8560" s="208">
        <f t="shared" si="891"/>
        <v>0.45</v>
      </c>
      <c r="F8560" s="207">
        <v>20369.63</v>
      </c>
      <c r="G8560" s="207">
        <v>29628.560000000001</v>
      </c>
      <c r="H8560" s="207">
        <v>33332.129999999997</v>
      </c>
      <c r="I8560" s="214">
        <f t="shared" si="892"/>
        <v>352051</v>
      </c>
      <c r="J8560" s="211">
        <f t="shared" si="884"/>
        <v>0.40760796572884106</v>
      </c>
      <c r="K8560" s="212">
        <f t="shared" si="885"/>
        <v>0.45</v>
      </c>
      <c r="L8560" s="214">
        <f t="shared" si="886"/>
        <v>19362.805</v>
      </c>
      <c r="M8560" s="213">
        <f t="shared" si="887"/>
        <v>28164.080000000002</v>
      </c>
      <c r="N8560" s="213">
        <f t="shared" si="888"/>
        <v>31684.59</v>
      </c>
      <c r="O8560" s="242">
        <f t="shared" si="889"/>
        <v>0.51520000000004074</v>
      </c>
      <c r="P8560" s="242"/>
      <c r="Q8560" s="179"/>
      <c r="R8560" s="179"/>
      <c r="S8560" s="179"/>
      <c r="T8560" s="179"/>
      <c r="U8560" s="179"/>
      <c r="V8560" s="179"/>
      <c r="W8560" s="179"/>
      <c r="X8560" s="179"/>
      <c r="Y8560" s="179"/>
      <c r="Z8560" s="179"/>
      <c r="AA8560" s="222"/>
      <c r="AB8560" s="222"/>
      <c r="AC8560" s="222"/>
      <c r="AD8560" s="179"/>
      <c r="AE8560" s="179"/>
      <c r="AF8560" s="179"/>
      <c r="AG8560" s="179"/>
      <c r="AH8560" s="179"/>
      <c r="AI8560" s="179"/>
      <c r="AJ8560" s="179"/>
    </row>
    <row r="8561" spans="2:36" x14ac:dyDescent="0.3">
      <c r="B8561" s="224">
        <v>863800</v>
      </c>
      <c r="C8561" s="209">
        <v>370402</v>
      </c>
      <c r="D8561" s="206">
        <f t="shared" si="890"/>
        <v>0.42880527899976845</v>
      </c>
      <c r="E8561" s="208">
        <f t="shared" si="891"/>
        <v>0.45</v>
      </c>
      <c r="F8561" s="207">
        <v>20372.11</v>
      </c>
      <c r="G8561" s="207">
        <v>29632.16</v>
      </c>
      <c r="H8561" s="207">
        <v>33336.18</v>
      </c>
      <c r="I8561" s="214">
        <f t="shared" si="892"/>
        <v>352096</v>
      </c>
      <c r="J8561" s="211">
        <f t="shared" si="884"/>
        <v>0.4076128733503126</v>
      </c>
      <c r="K8561" s="212">
        <f t="shared" si="885"/>
        <v>0.45</v>
      </c>
      <c r="L8561" s="214">
        <f t="shared" si="886"/>
        <v>19365.28</v>
      </c>
      <c r="M8561" s="213">
        <f t="shared" si="887"/>
        <v>28167.68</v>
      </c>
      <c r="N8561" s="213">
        <f t="shared" si="888"/>
        <v>31688.639999999999</v>
      </c>
      <c r="O8561" s="242">
        <f t="shared" si="889"/>
        <v>0.51529999999977005</v>
      </c>
      <c r="P8561" s="242"/>
      <c r="Q8561" s="179"/>
      <c r="R8561" s="179"/>
      <c r="S8561" s="179"/>
      <c r="T8561" s="179"/>
      <c r="U8561" s="179"/>
      <c r="V8561" s="179"/>
      <c r="W8561" s="179"/>
      <c r="X8561" s="179"/>
      <c r="Y8561" s="179"/>
      <c r="Z8561" s="179"/>
      <c r="AA8561" s="222"/>
      <c r="AB8561" s="222"/>
      <c r="AC8561" s="222"/>
      <c r="AD8561" s="179"/>
      <c r="AE8561" s="179"/>
      <c r="AF8561" s="179"/>
      <c r="AG8561" s="179"/>
      <c r="AH8561" s="179"/>
      <c r="AI8561" s="179"/>
      <c r="AJ8561" s="179"/>
    </row>
    <row r="8562" spans="2:36" x14ac:dyDescent="0.3">
      <c r="B8562" s="224">
        <v>863900</v>
      </c>
      <c r="C8562" s="209">
        <v>370447</v>
      </c>
      <c r="D8562" s="206">
        <f t="shared" si="890"/>
        <v>0.42880773237643244</v>
      </c>
      <c r="E8562" s="208">
        <f t="shared" si="891"/>
        <v>0.45</v>
      </c>
      <c r="F8562" s="207">
        <v>20374.580000000002</v>
      </c>
      <c r="G8562" s="207">
        <v>29635.759999999998</v>
      </c>
      <c r="H8562" s="207">
        <v>33340.230000000003</v>
      </c>
      <c r="I8562" s="214">
        <f t="shared" si="892"/>
        <v>352141</v>
      </c>
      <c r="J8562" s="211">
        <f t="shared" si="884"/>
        <v>0.40761777983562913</v>
      </c>
      <c r="K8562" s="212">
        <f t="shared" si="885"/>
        <v>0.45</v>
      </c>
      <c r="L8562" s="214">
        <f t="shared" si="886"/>
        <v>19367.755000000001</v>
      </c>
      <c r="M8562" s="213">
        <f t="shared" si="887"/>
        <v>28171.279999999999</v>
      </c>
      <c r="N8562" s="213">
        <f t="shared" si="888"/>
        <v>31692.69</v>
      </c>
      <c r="O8562" s="242">
        <f t="shared" si="889"/>
        <v>0.51519999999996802</v>
      </c>
      <c r="P8562" s="242"/>
      <c r="Q8562" s="179"/>
      <c r="R8562" s="179"/>
      <c r="S8562" s="179"/>
      <c r="T8562" s="179"/>
      <c r="U8562" s="179"/>
      <c r="V8562" s="179"/>
      <c r="W8562" s="179"/>
      <c r="X8562" s="179"/>
      <c r="Y8562" s="179"/>
      <c r="Z8562" s="179"/>
      <c r="AA8562" s="222"/>
      <c r="AB8562" s="222"/>
      <c r="AC8562" s="222"/>
      <c r="AD8562" s="179"/>
      <c r="AE8562" s="179"/>
      <c r="AF8562" s="179"/>
      <c r="AG8562" s="179"/>
      <c r="AH8562" s="179"/>
      <c r="AI8562" s="179"/>
      <c r="AJ8562" s="179"/>
    </row>
    <row r="8563" spans="2:36" x14ac:dyDescent="0.3">
      <c r="B8563" s="224">
        <v>864000</v>
      </c>
      <c r="C8563" s="209">
        <v>370492</v>
      </c>
      <c r="D8563" s="206">
        <f t="shared" si="890"/>
        <v>0.42881018518518521</v>
      </c>
      <c r="E8563" s="208">
        <f t="shared" si="891"/>
        <v>0.45</v>
      </c>
      <c r="F8563" s="207">
        <v>20377.060000000001</v>
      </c>
      <c r="G8563" s="207">
        <v>29639.360000000001</v>
      </c>
      <c r="H8563" s="207">
        <v>33344.28</v>
      </c>
      <c r="I8563" s="214">
        <f t="shared" si="892"/>
        <v>352186</v>
      </c>
      <c r="J8563" s="211">
        <f t="shared" si="884"/>
        <v>0.40762268518518519</v>
      </c>
      <c r="K8563" s="212">
        <f t="shared" si="885"/>
        <v>0.45</v>
      </c>
      <c r="L8563" s="214">
        <f t="shared" si="886"/>
        <v>19370.23</v>
      </c>
      <c r="M8563" s="213">
        <f t="shared" si="887"/>
        <v>28174.880000000001</v>
      </c>
      <c r="N8563" s="213">
        <f t="shared" si="888"/>
        <v>31696.739999999998</v>
      </c>
      <c r="O8563" s="242">
        <f t="shared" si="889"/>
        <v>0.51529999999962461</v>
      </c>
      <c r="P8563" s="242"/>
      <c r="Q8563" s="179"/>
      <c r="R8563" s="179"/>
      <c r="S8563" s="179"/>
      <c r="T8563" s="179"/>
      <c r="U8563" s="179"/>
      <c r="V8563" s="179"/>
      <c r="W8563" s="179"/>
      <c r="X8563" s="179"/>
      <c r="Y8563" s="179"/>
      <c r="Z8563" s="179"/>
      <c r="AA8563" s="222"/>
      <c r="AB8563" s="222"/>
      <c r="AC8563" s="222"/>
      <c r="AD8563" s="179"/>
      <c r="AE8563" s="179"/>
      <c r="AF8563" s="179"/>
      <c r="AG8563" s="179"/>
      <c r="AH8563" s="179"/>
      <c r="AI8563" s="179"/>
      <c r="AJ8563" s="179"/>
    </row>
    <row r="8564" spans="2:36" x14ac:dyDescent="0.3">
      <c r="B8564" s="224">
        <v>864100</v>
      </c>
      <c r="C8564" s="209">
        <v>370537</v>
      </c>
      <c r="D8564" s="206">
        <f t="shared" si="890"/>
        <v>0.42881263742622383</v>
      </c>
      <c r="E8564" s="208">
        <f t="shared" si="891"/>
        <v>0.45</v>
      </c>
      <c r="F8564" s="207">
        <v>20379.53</v>
      </c>
      <c r="G8564" s="207">
        <v>29642.959999999999</v>
      </c>
      <c r="H8564" s="207">
        <v>33348.33</v>
      </c>
      <c r="I8564" s="214">
        <f t="shared" si="892"/>
        <v>352231</v>
      </c>
      <c r="J8564" s="211">
        <f t="shared" si="884"/>
        <v>0.40762758939937505</v>
      </c>
      <c r="K8564" s="212">
        <f t="shared" si="885"/>
        <v>0.45</v>
      </c>
      <c r="L8564" s="214">
        <f t="shared" si="886"/>
        <v>19372.705000000002</v>
      </c>
      <c r="M8564" s="213">
        <f t="shared" si="887"/>
        <v>28178.48</v>
      </c>
      <c r="N8564" s="213">
        <f t="shared" si="888"/>
        <v>31700.789999999997</v>
      </c>
      <c r="O8564" s="242">
        <f t="shared" si="889"/>
        <v>0.51520000000047728</v>
      </c>
      <c r="P8564" s="242"/>
      <c r="Q8564" s="179"/>
      <c r="R8564" s="179"/>
      <c r="S8564" s="179"/>
      <c r="T8564" s="179"/>
      <c r="U8564" s="179"/>
      <c r="V8564" s="179"/>
      <c r="W8564" s="179"/>
      <c r="X8564" s="179"/>
      <c r="Y8564" s="179"/>
      <c r="Z8564" s="179"/>
      <c r="AA8564" s="222"/>
      <c r="AB8564" s="222"/>
      <c r="AC8564" s="222"/>
      <c r="AD8564" s="179"/>
      <c r="AE8564" s="179"/>
      <c r="AF8564" s="179"/>
      <c r="AG8564" s="179"/>
      <c r="AH8564" s="179"/>
      <c r="AI8564" s="179"/>
      <c r="AJ8564" s="179"/>
    </row>
    <row r="8565" spans="2:36" x14ac:dyDescent="0.3">
      <c r="B8565" s="224">
        <v>864200</v>
      </c>
      <c r="C8565" s="209">
        <v>370582</v>
      </c>
      <c r="D8565" s="206">
        <f t="shared" si="890"/>
        <v>0.42881508909974542</v>
      </c>
      <c r="E8565" s="208">
        <f t="shared" si="891"/>
        <v>0.45</v>
      </c>
      <c r="F8565" s="207">
        <v>20382.009999999998</v>
      </c>
      <c r="G8565" s="207">
        <v>29646.560000000001</v>
      </c>
      <c r="H8565" s="207">
        <v>33352.379999999997</v>
      </c>
      <c r="I8565" s="214">
        <f t="shared" si="892"/>
        <v>352276</v>
      </c>
      <c r="J8565" s="211">
        <f t="shared" si="884"/>
        <v>0.4076324924785929</v>
      </c>
      <c r="K8565" s="212">
        <f t="shared" si="885"/>
        <v>0.45</v>
      </c>
      <c r="L8565" s="214">
        <f t="shared" si="886"/>
        <v>19375.18</v>
      </c>
      <c r="M8565" s="213">
        <f t="shared" si="887"/>
        <v>28182.080000000002</v>
      </c>
      <c r="N8565" s="213">
        <f t="shared" si="888"/>
        <v>31704.84</v>
      </c>
      <c r="O8565" s="242">
        <f t="shared" si="889"/>
        <v>0.51530000000013387</v>
      </c>
      <c r="P8565" s="242"/>
      <c r="Q8565" s="179"/>
      <c r="R8565" s="179"/>
      <c r="S8565" s="179"/>
      <c r="T8565" s="179"/>
      <c r="U8565" s="179"/>
      <c r="V8565" s="179"/>
      <c r="W8565" s="179"/>
      <c r="X8565" s="179"/>
      <c r="Y8565" s="179"/>
      <c r="Z8565" s="179"/>
      <c r="AA8565" s="222"/>
      <c r="AB8565" s="222"/>
      <c r="AC8565" s="222"/>
      <c r="AD8565" s="179"/>
      <c r="AE8565" s="179"/>
      <c r="AF8565" s="179"/>
      <c r="AG8565" s="179"/>
      <c r="AH8565" s="179"/>
      <c r="AI8565" s="179"/>
      <c r="AJ8565" s="179"/>
    </row>
    <row r="8566" spans="2:36" x14ac:dyDescent="0.3">
      <c r="B8566" s="224">
        <v>864300</v>
      </c>
      <c r="C8566" s="209">
        <v>370627</v>
      </c>
      <c r="D8566" s="206">
        <f t="shared" si="890"/>
        <v>0.42881754020594703</v>
      </c>
      <c r="E8566" s="208">
        <f t="shared" si="891"/>
        <v>0.45</v>
      </c>
      <c r="F8566" s="207">
        <v>20384.48</v>
      </c>
      <c r="G8566" s="207">
        <v>29650.16</v>
      </c>
      <c r="H8566" s="207">
        <v>33356.43</v>
      </c>
      <c r="I8566" s="214">
        <f t="shared" si="892"/>
        <v>352321</v>
      </c>
      <c r="J8566" s="211">
        <f t="shared" si="884"/>
        <v>0.40763739442323266</v>
      </c>
      <c r="K8566" s="212">
        <f t="shared" si="885"/>
        <v>0.45</v>
      </c>
      <c r="L8566" s="214">
        <f t="shared" si="886"/>
        <v>19377.654999999999</v>
      </c>
      <c r="M8566" s="213">
        <f t="shared" si="887"/>
        <v>28185.68</v>
      </c>
      <c r="N8566" s="213">
        <f t="shared" si="888"/>
        <v>31708.89</v>
      </c>
      <c r="O8566" s="242">
        <f t="shared" si="889"/>
        <v>0.51519999999982247</v>
      </c>
      <c r="P8566" s="242"/>
      <c r="Q8566" s="179"/>
      <c r="R8566" s="179"/>
      <c r="S8566" s="179"/>
      <c r="T8566" s="179"/>
      <c r="U8566" s="179"/>
      <c r="V8566" s="179"/>
      <c r="W8566" s="179"/>
      <c r="X8566" s="179"/>
      <c r="Y8566" s="179"/>
      <c r="Z8566" s="179"/>
      <c r="AA8566" s="222"/>
      <c r="AB8566" s="222"/>
      <c r="AC8566" s="222"/>
      <c r="AD8566" s="179"/>
      <c r="AE8566" s="179"/>
      <c r="AF8566" s="179"/>
      <c r="AG8566" s="179"/>
      <c r="AH8566" s="179"/>
      <c r="AI8566" s="179"/>
      <c r="AJ8566" s="179"/>
    </row>
    <row r="8567" spans="2:36" x14ac:dyDescent="0.3">
      <c r="B8567" s="224">
        <v>864400</v>
      </c>
      <c r="C8567" s="209">
        <v>370672</v>
      </c>
      <c r="D8567" s="206">
        <f t="shared" si="890"/>
        <v>0.42881999074502547</v>
      </c>
      <c r="E8567" s="208">
        <f t="shared" si="891"/>
        <v>0.45</v>
      </c>
      <c r="F8567" s="207">
        <v>20386.96</v>
      </c>
      <c r="G8567" s="207">
        <v>29653.759999999998</v>
      </c>
      <c r="H8567" s="207">
        <v>33360.480000000003</v>
      </c>
      <c r="I8567" s="214">
        <f t="shared" si="892"/>
        <v>352366</v>
      </c>
      <c r="J8567" s="211">
        <f t="shared" si="884"/>
        <v>0.40764229523368811</v>
      </c>
      <c r="K8567" s="212">
        <f t="shared" si="885"/>
        <v>0.45</v>
      </c>
      <c r="L8567" s="214">
        <f t="shared" si="886"/>
        <v>19380.13</v>
      </c>
      <c r="M8567" s="213">
        <f t="shared" si="887"/>
        <v>28189.279999999999</v>
      </c>
      <c r="N8567" s="213">
        <f t="shared" si="888"/>
        <v>31712.94</v>
      </c>
      <c r="O8567" s="242">
        <f t="shared" si="889"/>
        <v>0.51530000000006115</v>
      </c>
      <c r="P8567" s="242"/>
      <c r="Q8567" s="179"/>
      <c r="R8567" s="179"/>
      <c r="S8567" s="179"/>
      <c r="T8567" s="179"/>
      <c r="U8567" s="179"/>
      <c r="V8567" s="179"/>
      <c r="W8567" s="179"/>
      <c r="X8567" s="179"/>
      <c r="Y8567" s="179"/>
      <c r="Z8567" s="179"/>
      <c r="AA8567" s="222"/>
      <c r="AB8567" s="222"/>
      <c r="AC8567" s="222"/>
      <c r="AD8567" s="179"/>
      <c r="AE8567" s="179"/>
      <c r="AF8567" s="179"/>
      <c r="AG8567" s="179"/>
      <c r="AH8567" s="179"/>
      <c r="AI8567" s="179"/>
      <c r="AJ8567" s="179"/>
    </row>
    <row r="8568" spans="2:36" x14ac:dyDescent="0.3">
      <c r="B8568" s="224">
        <v>864500</v>
      </c>
      <c r="C8568" s="209">
        <v>370717</v>
      </c>
      <c r="D8568" s="206">
        <f t="shared" si="890"/>
        <v>0.42882244071717757</v>
      </c>
      <c r="E8568" s="208">
        <f t="shared" si="891"/>
        <v>0.45</v>
      </c>
      <c r="F8568" s="207">
        <v>20389.43</v>
      </c>
      <c r="G8568" s="207">
        <v>29657.360000000001</v>
      </c>
      <c r="H8568" s="207">
        <v>33364.53</v>
      </c>
      <c r="I8568" s="214">
        <f t="shared" si="892"/>
        <v>352411</v>
      </c>
      <c r="J8568" s="211">
        <f t="shared" si="884"/>
        <v>0.40764719491035278</v>
      </c>
      <c r="K8568" s="212">
        <f t="shared" si="885"/>
        <v>0.45</v>
      </c>
      <c r="L8568" s="214">
        <f t="shared" si="886"/>
        <v>19382.605</v>
      </c>
      <c r="M8568" s="213">
        <f t="shared" si="887"/>
        <v>28192.880000000001</v>
      </c>
      <c r="N8568" s="213">
        <f t="shared" si="888"/>
        <v>31716.989999999998</v>
      </c>
      <c r="O8568" s="242">
        <f t="shared" si="889"/>
        <v>0.5151999999996042</v>
      </c>
      <c r="P8568" s="242"/>
      <c r="Q8568" s="179"/>
      <c r="R8568" s="179"/>
      <c r="S8568" s="179"/>
      <c r="T8568" s="179"/>
      <c r="U8568" s="179"/>
      <c r="V8568" s="179"/>
      <c r="W8568" s="179"/>
      <c r="X8568" s="179"/>
      <c r="Y8568" s="179"/>
      <c r="Z8568" s="179"/>
      <c r="AA8568" s="222"/>
      <c r="AB8568" s="222"/>
      <c r="AC8568" s="222"/>
      <c r="AD8568" s="179"/>
      <c r="AE8568" s="179"/>
      <c r="AF8568" s="179"/>
      <c r="AG8568" s="179"/>
      <c r="AH8568" s="179"/>
      <c r="AI8568" s="179"/>
      <c r="AJ8568" s="179"/>
    </row>
    <row r="8569" spans="2:36" x14ac:dyDescent="0.3">
      <c r="B8569" s="224">
        <v>864600</v>
      </c>
      <c r="C8569" s="209">
        <v>370762</v>
      </c>
      <c r="D8569" s="206">
        <f t="shared" si="890"/>
        <v>0.42882489012260006</v>
      </c>
      <c r="E8569" s="208">
        <f t="shared" si="891"/>
        <v>0.45</v>
      </c>
      <c r="F8569" s="207">
        <v>20391.91</v>
      </c>
      <c r="G8569" s="207">
        <v>29660.959999999999</v>
      </c>
      <c r="H8569" s="207">
        <v>33368.58</v>
      </c>
      <c r="I8569" s="214">
        <f t="shared" si="892"/>
        <v>352456</v>
      </c>
      <c r="J8569" s="211">
        <f t="shared" si="884"/>
        <v>0.40765209345362019</v>
      </c>
      <c r="K8569" s="212">
        <f t="shared" si="885"/>
        <v>0.45</v>
      </c>
      <c r="L8569" s="214">
        <f t="shared" si="886"/>
        <v>19385.080000000002</v>
      </c>
      <c r="M8569" s="213">
        <f t="shared" si="887"/>
        <v>28196.48</v>
      </c>
      <c r="N8569" s="213">
        <f t="shared" si="888"/>
        <v>31721.039999999997</v>
      </c>
      <c r="O8569" s="242">
        <f t="shared" si="889"/>
        <v>0.5152999999999156</v>
      </c>
      <c r="P8569" s="242"/>
      <c r="Q8569" s="179"/>
      <c r="R8569" s="179"/>
      <c r="S8569" s="179"/>
      <c r="T8569" s="179"/>
      <c r="U8569" s="179"/>
      <c r="V8569" s="179"/>
      <c r="W8569" s="179"/>
      <c r="X8569" s="179"/>
      <c r="Y8569" s="179"/>
      <c r="Z8569" s="179"/>
      <c r="AA8569" s="222"/>
      <c r="AB8569" s="222"/>
      <c r="AC8569" s="222"/>
      <c r="AD8569" s="179"/>
      <c r="AE8569" s="179"/>
      <c r="AF8569" s="179"/>
      <c r="AG8569" s="179"/>
      <c r="AH8569" s="179"/>
      <c r="AI8569" s="179"/>
      <c r="AJ8569" s="179"/>
    </row>
    <row r="8570" spans="2:36" x14ac:dyDescent="0.3">
      <c r="B8570" s="224">
        <v>864700</v>
      </c>
      <c r="C8570" s="209">
        <v>370807</v>
      </c>
      <c r="D8570" s="206">
        <f t="shared" si="890"/>
        <v>0.42882733896148956</v>
      </c>
      <c r="E8570" s="208">
        <f t="shared" si="891"/>
        <v>0.45</v>
      </c>
      <c r="F8570" s="207">
        <v>20394.38</v>
      </c>
      <c r="G8570" s="207">
        <v>29664.560000000001</v>
      </c>
      <c r="H8570" s="207">
        <v>33372.629999999997</v>
      </c>
      <c r="I8570" s="214">
        <f t="shared" si="892"/>
        <v>352501</v>
      </c>
      <c r="J8570" s="211">
        <f t="shared" si="884"/>
        <v>0.40765699086388341</v>
      </c>
      <c r="K8570" s="212">
        <f t="shared" si="885"/>
        <v>0.45</v>
      </c>
      <c r="L8570" s="214">
        <f t="shared" si="886"/>
        <v>19387.555</v>
      </c>
      <c r="M8570" s="213">
        <f t="shared" si="887"/>
        <v>28200.080000000002</v>
      </c>
      <c r="N8570" s="213">
        <f t="shared" si="888"/>
        <v>31725.09</v>
      </c>
      <c r="O8570" s="242">
        <f t="shared" si="889"/>
        <v>0.51520000000004074</v>
      </c>
      <c r="P8570" s="242"/>
      <c r="Q8570" s="179"/>
      <c r="R8570" s="179"/>
      <c r="S8570" s="179"/>
      <c r="T8570" s="179"/>
      <c r="U8570" s="179"/>
      <c r="V8570" s="179"/>
      <c r="W8570" s="179"/>
      <c r="X8570" s="179"/>
      <c r="Y8570" s="179"/>
      <c r="Z8570" s="179"/>
      <c r="AA8570" s="222"/>
      <c r="AB8570" s="222"/>
      <c r="AC8570" s="222"/>
      <c r="AD8570" s="179"/>
      <c r="AE8570" s="179"/>
      <c r="AF8570" s="179"/>
      <c r="AG8570" s="179"/>
      <c r="AH8570" s="179"/>
      <c r="AI8570" s="179"/>
      <c r="AJ8570" s="179"/>
    </row>
    <row r="8571" spans="2:36" x14ac:dyDescent="0.3">
      <c r="B8571" s="224">
        <v>864800</v>
      </c>
      <c r="C8571" s="209">
        <v>370852</v>
      </c>
      <c r="D8571" s="206">
        <f t="shared" si="890"/>
        <v>0.42882978723404258</v>
      </c>
      <c r="E8571" s="208">
        <f t="shared" si="891"/>
        <v>0.45</v>
      </c>
      <c r="F8571" s="207">
        <v>20396.86</v>
      </c>
      <c r="G8571" s="207">
        <v>29668.16</v>
      </c>
      <c r="H8571" s="207">
        <v>33376.68</v>
      </c>
      <c r="I8571" s="214">
        <f t="shared" si="892"/>
        <v>352546</v>
      </c>
      <c r="J8571" s="211">
        <f t="shared" ref="J8571:J8634" si="893">I8571/$B8571</f>
        <v>0.40766188714153562</v>
      </c>
      <c r="K8571" s="212">
        <f t="shared" ref="K8571:K8634" si="894">(I8571-I8570)/($B8571-$B8570)</f>
        <v>0.45</v>
      </c>
      <c r="L8571" s="214">
        <f t="shared" si="886"/>
        <v>19390.03</v>
      </c>
      <c r="M8571" s="213">
        <f t="shared" si="887"/>
        <v>28203.68</v>
      </c>
      <c r="N8571" s="213">
        <f t="shared" si="888"/>
        <v>31729.14</v>
      </c>
      <c r="O8571" s="242">
        <f t="shared" si="889"/>
        <v>0.51529999999977005</v>
      </c>
      <c r="P8571" s="242"/>
      <c r="Q8571" s="179"/>
      <c r="R8571" s="179"/>
      <c r="S8571" s="179"/>
      <c r="T8571" s="179"/>
      <c r="U8571" s="179"/>
      <c r="V8571" s="179"/>
      <c r="W8571" s="179"/>
      <c r="X8571" s="179"/>
      <c r="Y8571" s="179"/>
      <c r="Z8571" s="179"/>
      <c r="AA8571" s="222"/>
      <c r="AB8571" s="222"/>
      <c r="AC8571" s="222"/>
      <c r="AD8571" s="179"/>
      <c r="AE8571" s="179"/>
      <c r="AF8571" s="179"/>
      <c r="AG8571" s="179"/>
      <c r="AH8571" s="179"/>
      <c r="AI8571" s="179"/>
      <c r="AJ8571" s="179"/>
    </row>
    <row r="8572" spans="2:36" x14ac:dyDescent="0.3">
      <c r="B8572" s="224">
        <v>864900</v>
      </c>
      <c r="C8572" s="209">
        <v>370897</v>
      </c>
      <c r="D8572" s="206">
        <f t="shared" si="890"/>
        <v>0.42883223494045553</v>
      </c>
      <c r="E8572" s="208">
        <f t="shared" si="891"/>
        <v>0.45</v>
      </c>
      <c r="F8572" s="207">
        <v>20399.330000000002</v>
      </c>
      <c r="G8572" s="207">
        <v>29671.759999999998</v>
      </c>
      <c r="H8572" s="207">
        <v>33380.730000000003</v>
      </c>
      <c r="I8572" s="214">
        <f t="shared" si="892"/>
        <v>352591</v>
      </c>
      <c r="J8572" s="211">
        <f t="shared" si="893"/>
        <v>0.40766678228696956</v>
      </c>
      <c r="K8572" s="212">
        <f t="shared" si="894"/>
        <v>0.45</v>
      </c>
      <c r="L8572" s="214">
        <f t="shared" si="886"/>
        <v>19392.505000000001</v>
      </c>
      <c r="M8572" s="213">
        <f t="shared" si="887"/>
        <v>28207.279999999999</v>
      </c>
      <c r="N8572" s="213">
        <f t="shared" si="888"/>
        <v>31733.19</v>
      </c>
      <c r="O8572" s="242">
        <f t="shared" si="889"/>
        <v>0.51519999999996802</v>
      </c>
      <c r="P8572" s="242"/>
      <c r="Q8572" s="179"/>
      <c r="R8572" s="179"/>
      <c r="S8572" s="179"/>
      <c r="T8572" s="179"/>
      <c r="U8572" s="179"/>
      <c r="V8572" s="179"/>
      <c r="W8572" s="179"/>
      <c r="X8572" s="179"/>
      <c r="Y8572" s="179"/>
      <c r="Z8572" s="179"/>
      <c r="AA8572" s="222"/>
      <c r="AB8572" s="222"/>
      <c r="AC8572" s="222"/>
      <c r="AD8572" s="179"/>
      <c r="AE8572" s="179"/>
      <c r="AF8572" s="179"/>
      <c r="AG8572" s="179"/>
      <c r="AH8572" s="179"/>
      <c r="AI8572" s="179"/>
      <c r="AJ8572" s="179"/>
    </row>
    <row r="8573" spans="2:36" x14ac:dyDescent="0.3">
      <c r="B8573" s="224">
        <v>865000</v>
      </c>
      <c r="C8573" s="209">
        <v>370942</v>
      </c>
      <c r="D8573" s="206">
        <f t="shared" si="890"/>
        <v>0.42883468208092484</v>
      </c>
      <c r="E8573" s="208">
        <f t="shared" si="891"/>
        <v>0.45</v>
      </c>
      <c r="F8573" s="207">
        <v>20401.810000000001</v>
      </c>
      <c r="G8573" s="207">
        <v>29675.360000000001</v>
      </c>
      <c r="H8573" s="207">
        <v>33384.78</v>
      </c>
      <c r="I8573" s="214">
        <f t="shared" si="892"/>
        <v>352636</v>
      </c>
      <c r="J8573" s="211">
        <f t="shared" si="893"/>
        <v>0.40767167630057805</v>
      </c>
      <c r="K8573" s="212">
        <f t="shared" si="894"/>
        <v>0.45</v>
      </c>
      <c r="L8573" s="214">
        <f t="shared" si="886"/>
        <v>19394.98</v>
      </c>
      <c r="M8573" s="213">
        <f t="shared" si="887"/>
        <v>28210.880000000001</v>
      </c>
      <c r="N8573" s="213">
        <f t="shared" si="888"/>
        <v>31737.239999999998</v>
      </c>
      <c r="O8573" s="242">
        <f t="shared" si="889"/>
        <v>0.51529999999962461</v>
      </c>
      <c r="P8573" s="242"/>
      <c r="Q8573" s="179"/>
      <c r="R8573" s="179"/>
      <c r="S8573" s="179"/>
      <c r="T8573" s="179"/>
      <c r="U8573" s="179"/>
      <c r="V8573" s="179"/>
      <c r="W8573" s="179"/>
      <c r="X8573" s="179"/>
      <c r="Y8573" s="179"/>
      <c r="Z8573" s="179"/>
      <c r="AA8573" s="222"/>
      <c r="AB8573" s="222"/>
      <c r="AC8573" s="222"/>
      <c r="AD8573" s="179"/>
      <c r="AE8573" s="179"/>
      <c r="AF8573" s="179"/>
      <c r="AG8573" s="179"/>
      <c r="AH8573" s="179"/>
      <c r="AI8573" s="179"/>
      <c r="AJ8573" s="179"/>
    </row>
    <row r="8574" spans="2:36" x14ac:dyDescent="0.3">
      <c r="B8574" s="224">
        <v>865100</v>
      </c>
      <c r="C8574" s="209">
        <v>370987</v>
      </c>
      <c r="D8574" s="206">
        <f t="shared" si="890"/>
        <v>0.42883712865564677</v>
      </c>
      <c r="E8574" s="208">
        <f t="shared" si="891"/>
        <v>0.45</v>
      </c>
      <c r="F8574" s="207">
        <v>20404.28</v>
      </c>
      <c r="G8574" s="207">
        <v>29678.959999999999</v>
      </c>
      <c r="H8574" s="207">
        <v>33388.83</v>
      </c>
      <c r="I8574" s="214">
        <f t="shared" si="892"/>
        <v>352681</v>
      </c>
      <c r="J8574" s="211">
        <f t="shared" si="893"/>
        <v>0.40767656918275341</v>
      </c>
      <c r="K8574" s="212">
        <f t="shared" si="894"/>
        <v>0.45</v>
      </c>
      <c r="L8574" s="214">
        <f t="shared" ref="L8574:L8637" si="895">I8574*5.5%</f>
        <v>19397.455000000002</v>
      </c>
      <c r="M8574" s="213">
        <f t="shared" ref="M8574:M8637" si="896">I8574*8%</f>
        <v>28214.48</v>
      </c>
      <c r="N8574" s="213">
        <f t="shared" ref="N8574:N8637" si="897">I8574*9%</f>
        <v>31741.289999999997</v>
      </c>
      <c r="O8574" s="242">
        <f t="shared" si="889"/>
        <v>0.51520000000047728</v>
      </c>
      <c r="P8574" s="242"/>
      <c r="Q8574" s="179"/>
      <c r="R8574" s="179"/>
      <c r="S8574" s="179"/>
      <c r="T8574" s="179"/>
      <c r="U8574" s="179"/>
      <c r="V8574" s="179"/>
      <c r="W8574" s="179"/>
      <c r="X8574" s="179"/>
      <c r="Y8574" s="179"/>
      <c r="Z8574" s="179"/>
      <c r="AA8574" s="222"/>
      <c r="AB8574" s="222"/>
      <c r="AC8574" s="222"/>
      <c r="AD8574" s="179"/>
      <c r="AE8574" s="179"/>
      <c r="AF8574" s="179"/>
      <c r="AG8574" s="179"/>
      <c r="AH8574" s="179"/>
      <c r="AI8574" s="179"/>
      <c r="AJ8574" s="179"/>
    </row>
    <row r="8575" spans="2:36" x14ac:dyDescent="0.3">
      <c r="B8575" s="224">
        <v>865200</v>
      </c>
      <c r="C8575" s="209">
        <v>371032</v>
      </c>
      <c r="D8575" s="206">
        <f t="shared" si="890"/>
        <v>0.42883957466481737</v>
      </c>
      <c r="E8575" s="208">
        <f t="shared" si="891"/>
        <v>0.45</v>
      </c>
      <c r="F8575" s="207">
        <v>20406.759999999998</v>
      </c>
      <c r="G8575" s="207">
        <v>29682.560000000001</v>
      </c>
      <c r="H8575" s="207">
        <v>33392.879999999997</v>
      </c>
      <c r="I8575" s="214">
        <f t="shared" si="892"/>
        <v>352726</v>
      </c>
      <c r="J8575" s="211">
        <f t="shared" si="893"/>
        <v>0.40768146093388813</v>
      </c>
      <c r="K8575" s="212">
        <f t="shared" si="894"/>
        <v>0.45</v>
      </c>
      <c r="L8575" s="214">
        <f t="shared" si="895"/>
        <v>19399.93</v>
      </c>
      <c r="M8575" s="213">
        <f t="shared" si="896"/>
        <v>28218.080000000002</v>
      </c>
      <c r="N8575" s="213">
        <f t="shared" si="897"/>
        <v>31745.34</v>
      </c>
      <c r="O8575" s="242">
        <f t="shared" si="889"/>
        <v>0.51530000000013387</v>
      </c>
      <c r="P8575" s="242"/>
      <c r="Q8575" s="179"/>
      <c r="R8575" s="179"/>
      <c r="S8575" s="179"/>
      <c r="T8575" s="179"/>
      <c r="U8575" s="179"/>
      <c r="V8575" s="179"/>
      <c r="W8575" s="179"/>
      <c r="X8575" s="179"/>
      <c r="Y8575" s="179"/>
      <c r="Z8575" s="179"/>
      <c r="AA8575" s="222"/>
      <c r="AB8575" s="222"/>
      <c r="AC8575" s="222"/>
      <c r="AD8575" s="179"/>
      <c r="AE8575" s="179"/>
      <c r="AF8575" s="179"/>
      <c r="AG8575" s="179"/>
      <c r="AH8575" s="179"/>
      <c r="AI8575" s="179"/>
      <c r="AJ8575" s="179"/>
    </row>
    <row r="8576" spans="2:36" x14ac:dyDescent="0.3">
      <c r="B8576" s="224">
        <v>865300</v>
      </c>
      <c r="C8576" s="209">
        <v>371077</v>
      </c>
      <c r="D8576" s="206">
        <f t="shared" si="890"/>
        <v>0.42884202010863287</v>
      </c>
      <c r="E8576" s="208">
        <f t="shared" si="891"/>
        <v>0.45</v>
      </c>
      <c r="F8576" s="207">
        <v>20409.23</v>
      </c>
      <c r="G8576" s="207">
        <v>29686.16</v>
      </c>
      <c r="H8576" s="207">
        <v>33396.93</v>
      </c>
      <c r="I8576" s="214">
        <f t="shared" si="892"/>
        <v>352771</v>
      </c>
      <c r="J8576" s="211">
        <f t="shared" si="893"/>
        <v>0.40768635155437422</v>
      </c>
      <c r="K8576" s="212">
        <f t="shared" si="894"/>
        <v>0.45</v>
      </c>
      <c r="L8576" s="214">
        <f t="shared" si="895"/>
        <v>19402.404999999999</v>
      </c>
      <c r="M8576" s="213">
        <f t="shared" si="896"/>
        <v>28221.68</v>
      </c>
      <c r="N8576" s="213">
        <f t="shared" si="897"/>
        <v>31749.39</v>
      </c>
      <c r="O8576" s="242">
        <f t="shared" si="889"/>
        <v>0.51519999999982247</v>
      </c>
      <c r="P8576" s="242"/>
      <c r="Q8576" s="179"/>
      <c r="R8576" s="179"/>
      <c r="S8576" s="179"/>
      <c r="T8576" s="179"/>
      <c r="U8576" s="179"/>
      <c r="V8576" s="179"/>
      <c r="W8576" s="179"/>
      <c r="X8576" s="179"/>
      <c r="Y8576" s="179"/>
      <c r="Z8576" s="179"/>
      <c r="AA8576" s="222"/>
      <c r="AB8576" s="222"/>
      <c r="AC8576" s="222"/>
      <c r="AD8576" s="179"/>
      <c r="AE8576" s="179"/>
      <c r="AF8576" s="179"/>
      <c r="AG8576" s="179"/>
      <c r="AH8576" s="179"/>
      <c r="AI8576" s="179"/>
      <c r="AJ8576" s="179"/>
    </row>
    <row r="8577" spans="2:36" x14ac:dyDescent="0.3">
      <c r="B8577" s="224">
        <v>865400</v>
      </c>
      <c r="C8577" s="209">
        <v>371122</v>
      </c>
      <c r="D8577" s="206">
        <f t="shared" si="890"/>
        <v>0.42884446498728912</v>
      </c>
      <c r="E8577" s="208">
        <f t="shared" si="891"/>
        <v>0.45</v>
      </c>
      <c r="F8577" s="207">
        <v>20411.71</v>
      </c>
      <c r="G8577" s="207">
        <v>29689.759999999998</v>
      </c>
      <c r="H8577" s="207">
        <v>33400.980000000003</v>
      </c>
      <c r="I8577" s="214">
        <f t="shared" si="892"/>
        <v>352816</v>
      </c>
      <c r="J8577" s="211">
        <f t="shared" si="893"/>
        <v>0.40769124104460364</v>
      </c>
      <c r="K8577" s="212">
        <f t="shared" si="894"/>
        <v>0.45</v>
      </c>
      <c r="L8577" s="214">
        <f t="shared" si="895"/>
        <v>19404.88</v>
      </c>
      <c r="M8577" s="213">
        <f t="shared" si="896"/>
        <v>28225.279999999999</v>
      </c>
      <c r="N8577" s="213">
        <f t="shared" si="897"/>
        <v>31753.439999999999</v>
      </c>
      <c r="O8577" s="242">
        <f t="shared" si="889"/>
        <v>0.51530000000006115</v>
      </c>
      <c r="P8577" s="242"/>
      <c r="Q8577" s="179"/>
      <c r="R8577" s="179"/>
      <c r="S8577" s="179"/>
      <c r="T8577" s="179"/>
      <c r="U8577" s="179"/>
      <c r="V8577" s="179"/>
      <c r="W8577" s="179"/>
      <c r="X8577" s="179"/>
      <c r="Y8577" s="179"/>
      <c r="Z8577" s="179"/>
      <c r="AA8577" s="222"/>
      <c r="AB8577" s="222"/>
      <c r="AC8577" s="222"/>
      <c r="AD8577" s="179"/>
      <c r="AE8577" s="179"/>
      <c r="AF8577" s="179"/>
      <c r="AG8577" s="179"/>
      <c r="AH8577" s="179"/>
      <c r="AI8577" s="179"/>
      <c r="AJ8577" s="179"/>
    </row>
    <row r="8578" spans="2:36" x14ac:dyDescent="0.3">
      <c r="B8578" s="224">
        <v>865500</v>
      </c>
      <c r="C8578" s="209">
        <v>371167</v>
      </c>
      <c r="D8578" s="206">
        <f t="shared" si="890"/>
        <v>0.42884690930098207</v>
      </c>
      <c r="E8578" s="208">
        <f t="shared" si="891"/>
        <v>0.45</v>
      </c>
      <c r="F8578" s="207">
        <v>20414.18</v>
      </c>
      <c r="G8578" s="207">
        <v>29693.360000000001</v>
      </c>
      <c r="H8578" s="207">
        <v>33405.03</v>
      </c>
      <c r="I8578" s="214">
        <f t="shared" si="892"/>
        <v>352861</v>
      </c>
      <c r="J8578" s="211">
        <f t="shared" si="893"/>
        <v>0.40769612940496824</v>
      </c>
      <c r="K8578" s="212">
        <f t="shared" si="894"/>
        <v>0.45</v>
      </c>
      <c r="L8578" s="214">
        <f t="shared" si="895"/>
        <v>19407.355</v>
      </c>
      <c r="M8578" s="213">
        <f t="shared" si="896"/>
        <v>28228.880000000001</v>
      </c>
      <c r="N8578" s="213">
        <f t="shared" si="897"/>
        <v>31757.489999999998</v>
      </c>
      <c r="O8578" s="242">
        <f t="shared" si="889"/>
        <v>0.5151999999996042</v>
      </c>
      <c r="P8578" s="242"/>
      <c r="Q8578" s="179"/>
      <c r="R8578" s="179"/>
      <c r="S8578" s="179"/>
      <c r="T8578" s="179"/>
      <c r="U8578" s="179"/>
      <c r="V8578" s="179"/>
      <c r="W8578" s="179"/>
      <c r="X8578" s="179"/>
      <c r="Y8578" s="179"/>
      <c r="Z8578" s="179"/>
      <c r="AA8578" s="222"/>
      <c r="AB8578" s="222"/>
      <c r="AC8578" s="222"/>
      <c r="AD8578" s="179"/>
      <c r="AE8578" s="179"/>
      <c r="AF8578" s="179"/>
      <c r="AG8578" s="179"/>
      <c r="AH8578" s="179"/>
      <c r="AI8578" s="179"/>
      <c r="AJ8578" s="179"/>
    </row>
    <row r="8579" spans="2:36" x14ac:dyDescent="0.3">
      <c r="B8579" s="224">
        <v>865600</v>
      </c>
      <c r="C8579" s="209">
        <v>371212</v>
      </c>
      <c r="D8579" s="206">
        <f t="shared" si="890"/>
        <v>0.42884935304990757</v>
      </c>
      <c r="E8579" s="208">
        <f t="shared" si="891"/>
        <v>0.45</v>
      </c>
      <c r="F8579" s="207">
        <v>20416.66</v>
      </c>
      <c r="G8579" s="207">
        <v>29696.959999999999</v>
      </c>
      <c r="H8579" s="207">
        <v>33409.08</v>
      </c>
      <c r="I8579" s="214">
        <f t="shared" si="892"/>
        <v>352906</v>
      </c>
      <c r="J8579" s="211">
        <f t="shared" si="893"/>
        <v>0.4077010166358595</v>
      </c>
      <c r="K8579" s="212">
        <f t="shared" si="894"/>
        <v>0.45</v>
      </c>
      <c r="L8579" s="214">
        <f t="shared" si="895"/>
        <v>19409.830000000002</v>
      </c>
      <c r="M8579" s="213">
        <f t="shared" si="896"/>
        <v>28232.48</v>
      </c>
      <c r="N8579" s="213">
        <f t="shared" si="897"/>
        <v>31761.539999999997</v>
      </c>
      <c r="O8579" s="242">
        <f t="shared" si="889"/>
        <v>0.5152999999999156</v>
      </c>
      <c r="P8579" s="242"/>
      <c r="Q8579" s="179"/>
      <c r="R8579" s="179"/>
      <c r="S8579" s="179"/>
      <c r="T8579" s="179"/>
      <c r="U8579" s="179"/>
      <c r="V8579" s="179"/>
      <c r="W8579" s="179"/>
      <c r="X8579" s="179"/>
      <c r="Y8579" s="179"/>
      <c r="Z8579" s="179"/>
      <c r="AA8579" s="222"/>
      <c r="AB8579" s="222"/>
      <c r="AC8579" s="222"/>
      <c r="AD8579" s="179"/>
      <c r="AE8579" s="179"/>
      <c r="AF8579" s="179"/>
      <c r="AG8579" s="179"/>
      <c r="AH8579" s="179"/>
      <c r="AI8579" s="179"/>
      <c r="AJ8579" s="179"/>
    </row>
    <row r="8580" spans="2:36" x14ac:dyDescent="0.3">
      <c r="B8580" s="224">
        <v>865700</v>
      </c>
      <c r="C8580" s="209">
        <v>371257</v>
      </c>
      <c r="D8580" s="206">
        <f t="shared" si="890"/>
        <v>0.42885179623426128</v>
      </c>
      <c r="E8580" s="208">
        <f t="shared" si="891"/>
        <v>0.45</v>
      </c>
      <c r="F8580" s="207">
        <v>20419.13</v>
      </c>
      <c r="G8580" s="207">
        <v>29700.560000000001</v>
      </c>
      <c r="H8580" s="207">
        <v>33413.129999999997</v>
      </c>
      <c r="I8580" s="214">
        <f t="shared" si="892"/>
        <v>352951</v>
      </c>
      <c r="J8580" s="211">
        <f t="shared" si="893"/>
        <v>0.40770590273766893</v>
      </c>
      <c r="K8580" s="212">
        <f t="shared" si="894"/>
        <v>0.45</v>
      </c>
      <c r="L8580" s="214">
        <f t="shared" si="895"/>
        <v>19412.305</v>
      </c>
      <c r="M8580" s="213">
        <f t="shared" si="896"/>
        <v>28236.080000000002</v>
      </c>
      <c r="N8580" s="213">
        <f t="shared" si="897"/>
        <v>31765.59</v>
      </c>
      <c r="O8580" s="242">
        <f t="shared" si="889"/>
        <v>0.51520000000004074</v>
      </c>
      <c r="P8580" s="242"/>
      <c r="Q8580" s="179"/>
      <c r="R8580" s="179"/>
      <c r="S8580" s="179"/>
      <c r="T8580" s="179"/>
      <c r="U8580" s="179"/>
      <c r="V8580" s="179"/>
      <c r="W8580" s="179"/>
      <c r="X8580" s="179"/>
      <c r="Y8580" s="179"/>
      <c r="Z8580" s="179"/>
      <c r="AA8580" s="222"/>
      <c r="AB8580" s="222"/>
      <c r="AC8580" s="222"/>
      <c r="AD8580" s="179"/>
      <c r="AE8580" s="179"/>
      <c r="AF8580" s="179"/>
      <c r="AG8580" s="179"/>
      <c r="AH8580" s="179"/>
      <c r="AI8580" s="179"/>
      <c r="AJ8580" s="179"/>
    </row>
    <row r="8581" spans="2:36" x14ac:dyDescent="0.3">
      <c r="B8581" s="224">
        <v>865800</v>
      </c>
      <c r="C8581" s="209">
        <v>371302</v>
      </c>
      <c r="D8581" s="206">
        <f t="shared" si="890"/>
        <v>0.42885423885423885</v>
      </c>
      <c r="E8581" s="208">
        <f t="shared" si="891"/>
        <v>0.45</v>
      </c>
      <c r="F8581" s="207">
        <v>20421.61</v>
      </c>
      <c r="G8581" s="207">
        <v>29704.16</v>
      </c>
      <c r="H8581" s="207">
        <v>33417.18</v>
      </c>
      <c r="I8581" s="214">
        <f t="shared" si="892"/>
        <v>352996</v>
      </c>
      <c r="J8581" s="211">
        <f t="shared" si="893"/>
        <v>0.40771078771078773</v>
      </c>
      <c r="K8581" s="212">
        <f t="shared" si="894"/>
        <v>0.45</v>
      </c>
      <c r="L8581" s="214">
        <f t="shared" si="895"/>
        <v>19414.78</v>
      </c>
      <c r="M8581" s="213">
        <f t="shared" si="896"/>
        <v>28239.68</v>
      </c>
      <c r="N8581" s="213">
        <f t="shared" si="897"/>
        <v>31769.64</v>
      </c>
      <c r="O8581" s="242">
        <f t="shared" ref="O8581:O8644" si="898">(C8581+F8581+H8581-C8580-F8580-H8580)/100</f>
        <v>0.51529999999977005</v>
      </c>
      <c r="P8581" s="242"/>
      <c r="Q8581" s="179"/>
      <c r="R8581" s="179"/>
      <c r="S8581" s="179"/>
      <c r="T8581" s="179"/>
      <c r="U8581" s="179"/>
      <c r="V8581" s="179"/>
      <c r="W8581" s="179"/>
      <c r="X8581" s="179"/>
      <c r="Y8581" s="179"/>
      <c r="Z8581" s="179"/>
      <c r="AA8581" s="222"/>
      <c r="AB8581" s="222"/>
      <c r="AC8581" s="222"/>
      <c r="AD8581" s="179"/>
      <c r="AE8581" s="179"/>
      <c r="AF8581" s="179"/>
      <c r="AG8581" s="179"/>
      <c r="AH8581" s="179"/>
      <c r="AI8581" s="179"/>
      <c r="AJ8581" s="179"/>
    </row>
    <row r="8582" spans="2:36" x14ac:dyDescent="0.3">
      <c r="B8582" s="224">
        <v>865900</v>
      </c>
      <c r="C8582" s="209">
        <v>371347</v>
      </c>
      <c r="D8582" s="206">
        <f t="shared" si="890"/>
        <v>0.42885668091003581</v>
      </c>
      <c r="E8582" s="208">
        <f t="shared" si="891"/>
        <v>0.45</v>
      </c>
      <c r="F8582" s="207">
        <v>20424.080000000002</v>
      </c>
      <c r="G8582" s="207">
        <v>29707.759999999998</v>
      </c>
      <c r="H8582" s="207">
        <v>33421.230000000003</v>
      </c>
      <c r="I8582" s="214">
        <f t="shared" si="892"/>
        <v>353041</v>
      </c>
      <c r="J8582" s="211">
        <f t="shared" si="893"/>
        <v>0.4077156715556069</v>
      </c>
      <c r="K8582" s="212">
        <f t="shared" si="894"/>
        <v>0.45</v>
      </c>
      <c r="L8582" s="214">
        <f t="shared" si="895"/>
        <v>19417.255000000001</v>
      </c>
      <c r="M8582" s="213">
        <f t="shared" si="896"/>
        <v>28243.279999999999</v>
      </c>
      <c r="N8582" s="213">
        <f t="shared" si="897"/>
        <v>31773.69</v>
      </c>
      <c r="O8582" s="242">
        <f t="shared" si="898"/>
        <v>0.51519999999996802</v>
      </c>
      <c r="P8582" s="242"/>
      <c r="Q8582" s="179"/>
      <c r="R8582" s="179"/>
      <c r="S8582" s="179"/>
      <c r="T8582" s="179"/>
      <c r="U8582" s="179"/>
      <c r="V8582" s="179"/>
      <c r="W8582" s="179"/>
      <c r="X8582" s="179"/>
      <c r="Y8582" s="179"/>
      <c r="Z8582" s="179"/>
      <c r="AA8582" s="222"/>
      <c r="AB8582" s="222"/>
      <c r="AC8582" s="222"/>
      <c r="AD8582" s="179"/>
      <c r="AE8582" s="179"/>
      <c r="AF8582" s="179"/>
      <c r="AG8582" s="179"/>
      <c r="AH8582" s="179"/>
      <c r="AI8582" s="179"/>
      <c r="AJ8582" s="179"/>
    </row>
    <row r="8583" spans="2:36" x14ac:dyDescent="0.3">
      <c r="B8583" s="224">
        <v>866000</v>
      </c>
      <c r="C8583" s="209">
        <v>371392</v>
      </c>
      <c r="D8583" s="206">
        <f t="shared" si="890"/>
        <v>0.42885912240184759</v>
      </c>
      <c r="E8583" s="208">
        <f t="shared" si="891"/>
        <v>0.45</v>
      </c>
      <c r="F8583" s="207">
        <v>20426.560000000001</v>
      </c>
      <c r="G8583" s="207">
        <v>29711.360000000001</v>
      </c>
      <c r="H8583" s="207">
        <v>33425.279999999999</v>
      </c>
      <c r="I8583" s="214">
        <f t="shared" si="892"/>
        <v>353086</v>
      </c>
      <c r="J8583" s="211">
        <f t="shared" si="893"/>
        <v>0.4077205542725173</v>
      </c>
      <c r="K8583" s="212">
        <f t="shared" si="894"/>
        <v>0.45</v>
      </c>
      <c r="L8583" s="214">
        <f t="shared" si="895"/>
        <v>19419.73</v>
      </c>
      <c r="M8583" s="213">
        <f t="shared" si="896"/>
        <v>28246.880000000001</v>
      </c>
      <c r="N8583" s="213">
        <f t="shared" si="897"/>
        <v>31777.739999999998</v>
      </c>
      <c r="O8583" s="242">
        <f t="shared" si="898"/>
        <v>0.51529999999962461</v>
      </c>
      <c r="P8583" s="242"/>
      <c r="Q8583" s="179"/>
      <c r="R8583" s="179"/>
      <c r="S8583" s="179"/>
      <c r="T8583" s="179"/>
      <c r="U8583" s="179"/>
      <c r="V8583" s="179"/>
      <c r="W8583" s="179"/>
      <c r="X8583" s="179"/>
      <c r="Y8583" s="179"/>
      <c r="Z8583" s="179"/>
      <c r="AA8583" s="222"/>
      <c r="AB8583" s="222"/>
      <c r="AC8583" s="222"/>
      <c r="AD8583" s="179"/>
      <c r="AE8583" s="179"/>
      <c r="AF8583" s="179"/>
      <c r="AG8583" s="179"/>
      <c r="AH8583" s="179"/>
      <c r="AI8583" s="179"/>
      <c r="AJ8583" s="179"/>
    </row>
    <row r="8584" spans="2:36" x14ac:dyDescent="0.3">
      <c r="B8584" s="224">
        <v>866100</v>
      </c>
      <c r="C8584" s="209">
        <v>371437</v>
      </c>
      <c r="D8584" s="206">
        <f t="shared" si="890"/>
        <v>0.42886156332986952</v>
      </c>
      <c r="E8584" s="208">
        <f t="shared" si="891"/>
        <v>0.45</v>
      </c>
      <c r="F8584" s="207">
        <v>20429.03</v>
      </c>
      <c r="G8584" s="207">
        <v>29714.959999999999</v>
      </c>
      <c r="H8584" s="207">
        <v>33429.33</v>
      </c>
      <c r="I8584" s="214">
        <f t="shared" si="892"/>
        <v>353131</v>
      </c>
      <c r="J8584" s="211">
        <f t="shared" si="893"/>
        <v>0.40772543586190974</v>
      </c>
      <c r="K8584" s="212">
        <f t="shared" si="894"/>
        <v>0.45</v>
      </c>
      <c r="L8584" s="214">
        <f t="shared" si="895"/>
        <v>19422.205000000002</v>
      </c>
      <c r="M8584" s="213">
        <f t="shared" si="896"/>
        <v>28250.48</v>
      </c>
      <c r="N8584" s="213">
        <f t="shared" si="897"/>
        <v>31781.789999999997</v>
      </c>
      <c r="O8584" s="242">
        <f t="shared" si="898"/>
        <v>0.51520000000047728</v>
      </c>
      <c r="P8584" s="242"/>
      <c r="Q8584" s="179"/>
      <c r="R8584" s="179"/>
      <c r="S8584" s="179"/>
      <c r="T8584" s="179"/>
      <c r="U8584" s="179"/>
      <c r="V8584" s="179"/>
      <c r="W8584" s="179"/>
      <c r="X8584" s="179"/>
      <c r="Y8584" s="179"/>
      <c r="Z8584" s="179"/>
      <c r="AA8584" s="222"/>
      <c r="AB8584" s="222"/>
      <c r="AC8584" s="222"/>
      <c r="AD8584" s="179"/>
      <c r="AE8584" s="179"/>
      <c r="AF8584" s="179"/>
      <c r="AG8584" s="179"/>
      <c r="AH8584" s="179"/>
      <c r="AI8584" s="179"/>
      <c r="AJ8584" s="179"/>
    </row>
    <row r="8585" spans="2:36" x14ac:dyDescent="0.3">
      <c r="B8585" s="224">
        <v>866200</v>
      </c>
      <c r="C8585" s="209">
        <v>371482</v>
      </c>
      <c r="D8585" s="206">
        <f t="shared" si="890"/>
        <v>0.42886400369429695</v>
      </c>
      <c r="E8585" s="208">
        <f t="shared" si="891"/>
        <v>0.45</v>
      </c>
      <c r="F8585" s="207">
        <v>20431.509999999998</v>
      </c>
      <c r="G8585" s="207">
        <v>29718.560000000001</v>
      </c>
      <c r="H8585" s="207">
        <v>33433.379999999997</v>
      </c>
      <c r="I8585" s="214">
        <f t="shared" si="892"/>
        <v>353176</v>
      </c>
      <c r="J8585" s="211">
        <f t="shared" si="893"/>
        <v>0.40773031632417456</v>
      </c>
      <c r="K8585" s="212">
        <f t="shared" si="894"/>
        <v>0.45</v>
      </c>
      <c r="L8585" s="214">
        <f t="shared" si="895"/>
        <v>19424.68</v>
      </c>
      <c r="M8585" s="213">
        <f t="shared" si="896"/>
        <v>28254.080000000002</v>
      </c>
      <c r="N8585" s="213">
        <f t="shared" si="897"/>
        <v>31785.84</v>
      </c>
      <c r="O8585" s="242">
        <f t="shared" si="898"/>
        <v>0.51530000000013387</v>
      </c>
      <c r="P8585" s="242"/>
      <c r="Q8585" s="179"/>
      <c r="R8585" s="179"/>
      <c r="S8585" s="179"/>
      <c r="T8585" s="179"/>
      <c r="U8585" s="179"/>
      <c r="V8585" s="179"/>
      <c r="W8585" s="179"/>
      <c r="X8585" s="179"/>
      <c r="Y8585" s="179"/>
      <c r="Z8585" s="179"/>
      <c r="AA8585" s="222"/>
      <c r="AB8585" s="222"/>
      <c r="AC8585" s="222"/>
      <c r="AD8585" s="179"/>
      <c r="AE8585" s="179"/>
      <c r="AF8585" s="179"/>
      <c r="AG8585" s="179"/>
      <c r="AH8585" s="179"/>
      <c r="AI8585" s="179"/>
      <c r="AJ8585" s="179"/>
    </row>
    <row r="8586" spans="2:36" x14ac:dyDescent="0.3">
      <c r="B8586" s="224">
        <v>866300</v>
      </c>
      <c r="C8586" s="209">
        <v>371527</v>
      </c>
      <c r="D8586" s="206">
        <f t="shared" si="890"/>
        <v>0.42886644349532493</v>
      </c>
      <c r="E8586" s="208">
        <f t="shared" si="891"/>
        <v>0.45</v>
      </c>
      <c r="F8586" s="207">
        <v>20433.98</v>
      </c>
      <c r="G8586" s="207">
        <v>29722.16</v>
      </c>
      <c r="H8586" s="207">
        <v>33437.43</v>
      </c>
      <c r="I8586" s="214">
        <f t="shared" si="892"/>
        <v>353221</v>
      </c>
      <c r="J8586" s="211">
        <f t="shared" si="893"/>
        <v>0.40773519565970218</v>
      </c>
      <c r="K8586" s="212">
        <f t="shared" si="894"/>
        <v>0.45</v>
      </c>
      <c r="L8586" s="214">
        <f t="shared" si="895"/>
        <v>19427.154999999999</v>
      </c>
      <c r="M8586" s="213">
        <f t="shared" si="896"/>
        <v>28257.68</v>
      </c>
      <c r="N8586" s="213">
        <f t="shared" si="897"/>
        <v>31789.89</v>
      </c>
      <c r="O8586" s="242">
        <f t="shared" si="898"/>
        <v>0.51519999999982247</v>
      </c>
      <c r="P8586" s="242"/>
      <c r="Q8586" s="179"/>
      <c r="R8586" s="179"/>
      <c r="S8586" s="179"/>
      <c r="T8586" s="179"/>
      <c r="U8586" s="179"/>
      <c r="V8586" s="179"/>
      <c r="W8586" s="179"/>
      <c r="X8586" s="179"/>
      <c r="Y8586" s="179"/>
      <c r="Z8586" s="179"/>
      <c r="AA8586" s="222"/>
      <c r="AB8586" s="222"/>
      <c r="AC8586" s="222"/>
      <c r="AD8586" s="179"/>
      <c r="AE8586" s="179"/>
      <c r="AF8586" s="179"/>
      <c r="AG8586" s="179"/>
      <c r="AH8586" s="179"/>
      <c r="AI8586" s="179"/>
      <c r="AJ8586" s="179"/>
    </row>
    <row r="8587" spans="2:36" x14ac:dyDescent="0.3">
      <c r="B8587" s="224">
        <v>866400</v>
      </c>
      <c r="C8587" s="209">
        <v>371572</v>
      </c>
      <c r="D8587" s="206">
        <f t="shared" si="890"/>
        <v>0.42886888273314866</v>
      </c>
      <c r="E8587" s="208">
        <f t="shared" si="891"/>
        <v>0.45</v>
      </c>
      <c r="F8587" s="207">
        <v>20436.46</v>
      </c>
      <c r="G8587" s="207">
        <v>29725.759999999998</v>
      </c>
      <c r="H8587" s="207">
        <v>33441.480000000003</v>
      </c>
      <c r="I8587" s="214">
        <f t="shared" si="892"/>
        <v>353266</v>
      </c>
      <c r="J8587" s="211">
        <f t="shared" si="893"/>
        <v>0.40774007386888272</v>
      </c>
      <c r="K8587" s="212">
        <f t="shared" si="894"/>
        <v>0.45</v>
      </c>
      <c r="L8587" s="214">
        <f t="shared" si="895"/>
        <v>19429.63</v>
      </c>
      <c r="M8587" s="213">
        <f t="shared" si="896"/>
        <v>28261.279999999999</v>
      </c>
      <c r="N8587" s="213">
        <f t="shared" si="897"/>
        <v>31793.94</v>
      </c>
      <c r="O8587" s="242">
        <f t="shared" si="898"/>
        <v>0.51530000000006115</v>
      </c>
      <c r="P8587" s="242"/>
      <c r="Q8587" s="179"/>
      <c r="R8587" s="179"/>
      <c r="S8587" s="179"/>
      <c r="T8587" s="179"/>
      <c r="U8587" s="179"/>
      <c r="V8587" s="179"/>
      <c r="W8587" s="179"/>
      <c r="X8587" s="179"/>
      <c r="Y8587" s="179"/>
      <c r="Z8587" s="179"/>
      <c r="AA8587" s="222"/>
      <c r="AB8587" s="222"/>
      <c r="AC8587" s="222"/>
      <c r="AD8587" s="179"/>
      <c r="AE8587" s="179"/>
      <c r="AF8587" s="179"/>
      <c r="AG8587" s="179"/>
      <c r="AH8587" s="179"/>
      <c r="AI8587" s="179"/>
      <c r="AJ8587" s="179"/>
    </row>
    <row r="8588" spans="2:36" x14ac:dyDescent="0.3">
      <c r="B8588" s="224">
        <v>866500</v>
      </c>
      <c r="C8588" s="209">
        <v>371617</v>
      </c>
      <c r="D8588" s="206">
        <f t="shared" si="890"/>
        <v>0.42887132140796308</v>
      </c>
      <c r="E8588" s="208">
        <f t="shared" si="891"/>
        <v>0.45</v>
      </c>
      <c r="F8588" s="207">
        <v>20438.93</v>
      </c>
      <c r="G8588" s="207">
        <v>29729.360000000001</v>
      </c>
      <c r="H8588" s="207">
        <v>33445.53</v>
      </c>
      <c r="I8588" s="214">
        <f t="shared" si="892"/>
        <v>353311</v>
      </c>
      <c r="J8588" s="211">
        <f t="shared" si="893"/>
        <v>0.40774495095210617</v>
      </c>
      <c r="K8588" s="212">
        <f t="shared" si="894"/>
        <v>0.45</v>
      </c>
      <c r="L8588" s="214">
        <f t="shared" si="895"/>
        <v>19432.105</v>
      </c>
      <c r="M8588" s="213">
        <f t="shared" si="896"/>
        <v>28264.880000000001</v>
      </c>
      <c r="N8588" s="213">
        <f t="shared" si="897"/>
        <v>31797.989999999998</v>
      </c>
      <c r="O8588" s="242">
        <f t="shared" si="898"/>
        <v>0.5151999999996042</v>
      </c>
      <c r="P8588" s="242"/>
      <c r="Q8588" s="179"/>
      <c r="R8588" s="179"/>
      <c r="S8588" s="179"/>
      <c r="T8588" s="179"/>
      <c r="U8588" s="179"/>
      <c r="V8588" s="179"/>
      <c r="W8588" s="179"/>
      <c r="X8588" s="179"/>
      <c r="Y8588" s="179"/>
      <c r="Z8588" s="179"/>
      <c r="AA8588" s="222"/>
      <c r="AB8588" s="222"/>
      <c r="AC8588" s="222"/>
      <c r="AD8588" s="179"/>
      <c r="AE8588" s="179"/>
      <c r="AF8588" s="179"/>
      <c r="AG8588" s="179"/>
      <c r="AH8588" s="179"/>
      <c r="AI8588" s="179"/>
      <c r="AJ8588" s="179"/>
    </row>
    <row r="8589" spans="2:36" x14ac:dyDescent="0.3">
      <c r="B8589" s="224">
        <v>866600</v>
      </c>
      <c r="C8589" s="209">
        <v>371662</v>
      </c>
      <c r="D8589" s="206">
        <f t="shared" si="890"/>
        <v>0.42887375951996309</v>
      </c>
      <c r="E8589" s="208">
        <f t="shared" si="891"/>
        <v>0.45</v>
      </c>
      <c r="F8589" s="207">
        <v>20441.41</v>
      </c>
      <c r="G8589" s="207">
        <v>29732.959999999999</v>
      </c>
      <c r="H8589" s="207">
        <v>33449.58</v>
      </c>
      <c r="I8589" s="214">
        <f t="shared" si="892"/>
        <v>353356</v>
      </c>
      <c r="J8589" s="211">
        <f t="shared" si="893"/>
        <v>0.4077498269097623</v>
      </c>
      <c r="K8589" s="212">
        <f t="shared" si="894"/>
        <v>0.45</v>
      </c>
      <c r="L8589" s="214">
        <f t="shared" si="895"/>
        <v>19434.580000000002</v>
      </c>
      <c r="M8589" s="213">
        <f t="shared" si="896"/>
        <v>28268.48</v>
      </c>
      <c r="N8589" s="213">
        <f t="shared" si="897"/>
        <v>31802.039999999997</v>
      </c>
      <c r="O8589" s="242">
        <f t="shared" si="898"/>
        <v>0.5152999999999156</v>
      </c>
      <c r="P8589" s="242"/>
      <c r="Q8589" s="179"/>
      <c r="R8589" s="179"/>
      <c r="S8589" s="179"/>
      <c r="T8589" s="179"/>
      <c r="U8589" s="179"/>
      <c r="V8589" s="179"/>
      <c r="W8589" s="179"/>
      <c r="X8589" s="179"/>
      <c r="Y8589" s="179"/>
      <c r="Z8589" s="179"/>
      <c r="AA8589" s="222"/>
      <c r="AB8589" s="222"/>
      <c r="AC8589" s="222"/>
      <c r="AD8589" s="179"/>
      <c r="AE8589" s="179"/>
      <c r="AF8589" s="179"/>
      <c r="AG8589" s="179"/>
      <c r="AH8589" s="179"/>
      <c r="AI8589" s="179"/>
      <c r="AJ8589" s="179"/>
    </row>
    <row r="8590" spans="2:36" x14ac:dyDescent="0.3">
      <c r="B8590" s="224">
        <v>866700</v>
      </c>
      <c r="C8590" s="209">
        <v>371707</v>
      </c>
      <c r="D8590" s="206">
        <f t="shared" si="890"/>
        <v>0.42887619706934349</v>
      </c>
      <c r="E8590" s="208">
        <f t="shared" si="891"/>
        <v>0.45</v>
      </c>
      <c r="F8590" s="207">
        <v>20443.88</v>
      </c>
      <c r="G8590" s="207">
        <v>29736.560000000001</v>
      </c>
      <c r="H8590" s="207">
        <v>33453.629999999997</v>
      </c>
      <c r="I8590" s="214">
        <f t="shared" si="892"/>
        <v>353401</v>
      </c>
      <c r="J8590" s="211">
        <f t="shared" si="893"/>
        <v>0.40775470174224071</v>
      </c>
      <c r="K8590" s="212">
        <f t="shared" si="894"/>
        <v>0.45</v>
      </c>
      <c r="L8590" s="214">
        <f t="shared" si="895"/>
        <v>19437.055</v>
      </c>
      <c r="M8590" s="213">
        <f t="shared" si="896"/>
        <v>28272.080000000002</v>
      </c>
      <c r="N8590" s="213">
        <f t="shared" si="897"/>
        <v>31806.09</v>
      </c>
      <c r="O8590" s="242">
        <f t="shared" si="898"/>
        <v>0.51520000000004074</v>
      </c>
      <c r="P8590" s="242"/>
      <c r="Q8590" s="179"/>
      <c r="R8590" s="179"/>
      <c r="S8590" s="179"/>
      <c r="T8590" s="179"/>
      <c r="U8590" s="179"/>
      <c r="V8590" s="179"/>
      <c r="W8590" s="179"/>
      <c r="X8590" s="179"/>
      <c r="Y8590" s="179"/>
      <c r="Z8590" s="179"/>
      <c r="AA8590" s="222"/>
      <c r="AB8590" s="222"/>
      <c r="AC8590" s="222"/>
      <c r="AD8590" s="179"/>
      <c r="AE8590" s="179"/>
      <c r="AF8590" s="179"/>
      <c r="AG8590" s="179"/>
      <c r="AH8590" s="179"/>
      <c r="AI8590" s="179"/>
      <c r="AJ8590" s="179"/>
    </row>
    <row r="8591" spans="2:36" x14ac:dyDescent="0.3">
      <c r="B8591" s="224">
        <v>866800</v>
      </c>
      <c r="C8591" s="209">
        <v>371752</v>
      </c>
      <c r="D8591" s="206">
        <f t="shared" si="890"/>
        <v>0.42887863405629906</v>
      </c>
      <c r="E8591" s="208">
        <f t="shared" si="891"/>
        <v>0.45</v>
      </c>
      <c r="F8591" s="207">
        <v>20446.36</v>
      </c>
      <c r="G8591" s="207">
        <v>29740.16</v>
      </c>
      <c r="H8591" s="207">
        <v>33457.68</v>
      </c>
      <c r="I8591" s="214">
        <f t="shared" si="892"/>
        <v>353446</v>
      </c>
      <c r="J8591" s="211">
        <f t="shared" si="893"/>
        <v>0.4077595754499308</v>
      </c>
      <c r="K8591" s="212">
        <f t="shared" si="894"/>
        <v>0.45</v>
      </c>
      <c r="L8591" s="214">
        <f t="shared" si="895"/>
        <v>19439.53</v>
      </c>
      <c r="M8591" s="213">
        <f t="shared" si="896"/>
        <v>28275.68</v>
      </c>
      <c r="N8591" s="213">
        <f t="shared" si="897"/>
        <v>31810.14</v>
      </c>
      <c r="O8591" s="242">
        <f t="shared" si="898"/>
        <v>0.51529999999977005</v>
      </c>
      <c r="P8591" s="242"/>
      <c r="Q8591" s="179"/>
      <c r="R8591" s="179"/>
      <c r="S8591" s="179"/>
      <c r="T8591" s="179"/>
      <c r="U8591" s="179"/>
      <c r="V8591" s="179"/>
      <c r="W8591" s="179"/>
      <c r="X8591" s="179"/>
      <c r="Y8591" s="179"/>
      <c r="Z8591" s="179"/>
      <c r="AA8591" s="222"/>
      <c r="AB8591" s="222"/>
      <c r="AC8591" s="222"/>
      <c r="AD8591" s="179"/>
      <c r="AE8591" s="179"/>
      <c r="AF8591" s="179"/>
      <c r="AG8591" s="179"/>
      <c r="AH8591" s="179"/>
      <c r="AI8591" s="179"/>
      <c r="AJ8591" s="179"/>
    </row>
    <row r="8592" spans="2:36" x14ac:dyDescent="0.3">
      <c r="B8592" s="224">
        <v>866900</v>
      </c>
      <c r="C8592" s="209">
        <v>371797</v>
      </c>
      <c r="D8592" s="206">
        <f t="shared" si="890"/>
        <v>0.42888107048102436</v>
      </c>
      <c r="E8592" s="208">
        <f t="shared" si="891"/>
        <v>0.45</v>
      </c>
      <c r="F8592" s="207">
        <v>20448.830000000002</v>
      </c>
      <c r="G8592" s="207">
        <v>29743.759999999998</v>
      </c>
      <c r="H8592" s="207">
        <v>33461.730000000003</v>
      </c>
      <c r="I8592" s="214">
        <f t="shared" si="892"/>
        <v>353491</v>
      </c>
      <c r="J8592" s="211">
        <f t="shared" si="893"/>
        <v>0.40776444803322182</v>
      </c>
      <c r="K8592" s="212">
        <f t="shared" si="894"/>
        <v>0.45</v>
      </c>
      <c r="L8592" s="214">
        <f t="shared" si="895"/>
        <v>19442.005000000001</v>
      </c>
      <c r="M8592" s="213">
        <f t="shared" si="896"/>
        <v>28279.279999999999</v>
      </c>
      <c r="N8592" s="213">
        <f t="shared" si="897"/>
        <v>31814.19</v>
      </c>
      <c r="O8592" s="242">
        <f t="shared" si="898"/>
        <v>0.51519999999996802</v>
      </c>
      <c r="P8592" s="242"/>
      <c r="Q8592" s="179"/>
      <c r="R8592" s="179"/>
      <c r="S8592" s="179"/>
      <c r="T8592" s="179"/>
      <c r="U8592" s="179"/>
      <c r="V8592" s="179"/>
      <c r="W8592" s="179"/>
      <c r="X8592" s="179"/>
      <c r="Y8592" s="179"/>
      <c r="Z8592" s="179"/>
      <c r="AA8592" s="222"/>
      <c r="AB8592" s="222"/>
      <c r="AC8592" s="222"/>
      <c r="AD8592" s="179"/>
      <c r="AE8592" s="179"/>
      <c r="AF8592" s="179"/>
      <c r="AG8592" s="179"/>
      <c r="AH8592" s="179"/>
      <c r="AI8592" s="179"/>
      <c r="AJ8592" s="179"/>
    </row>
    <row r="8593" spans="2:36" x14ac:dyDescent="0.3">
      <c r="B8593" s="224">
        <v>867000</v>
      </c>
      <c r="C8593" s="209">
        <v>371842</v>
      </c>
      <c r="D8593" s="206">
        <f t="shared" si="890"/>
        <v>0.42888350634371397</v>
      </c>
      <c r="E8593" s="208">
        <f t="shared" si="891"/>
        <v>0.45</v>
      </c>
      <c r="F8593" s="207">
        <v>20451.310000000001</v>
      </c>
      <c r="G8593" s="207">
        <v>29747.360000000001</v>
      </c>
      <c r="H8593" s="207">
        <v>33465.78</v>
      </c>
      <c r="I8593" s="214">
        <f t="shared" si="892"/>
        <v>353536</v>
      </c>
      <c r="J8593" s="211">
        <f t="shared" si="893"/>
        <v>0.40776931949250289</v>
      </c>
      <c r="K8593" s="212">
        <f t="shared" si="894"/>
        <v>0.45</v>
      </c>
      <c r="L8593" s="214">
        <f t="shared" si="895"/>
        <v>19444.48</v>
      </c>
      <c r="M8593" s="213">
        <f t="shared" si="896"/>
        <v>28282.880000000001</v>
      </c>
      <c r="N8593" s="213">
        <f t="shared" si="897"/>
        <v>31818.239999999998</v>
      </c>
      <c r="O8593" s="242">
        <f t="shared" si="898"/>
        <v>0.51529999999962461</v>
      </c>
      <c r="P8593" s="242"/>
      <c r="Q8593" s="179"/>
      <c r="R8593" s="179"/>
      <c r="S8593" s="179"/>
      <c r="T8593" s="179"/>
      <c r="U8593" s="179"/>
      <c r="V8593" s="179"/>
      <c r="W8593" s="179"/>
      <c r="X8593" s="179"/>
      <c r="Y8593" s="179"/>
      <c r="Z8593" s="179"/>
      <c r="AA8593" s="222"/>
      <c r="AB8593" s="222"/>
      <c r="AC8593" s="222"/>
      <c r="AD8593" s="179"/>
      <c r="AE8593" s="179"/>
      <c r="AF8593" s="179"/>
      <c r="AG8593" s="179"/>
      <c r="AH8593" s="179"/>
      <c r="AI8593" s="179"/>
      <c r="AJ8593" s="179"/>
    </row>
    <row r="8594" spans="2:36" x14ac:dyDescent="0.3">
      <c r="B8594" s="224">
        <v>867100</v>
      </c>
      <c r="C8594" s="209">
        <v>371887</v>
      </c>
      <c r="D8594" s="206">
        <f t="shared" si="890"/>
        <v>0.42888594164456234</v>
      </c>
      <c r="E8594" s="208">
        <f t="shared" si="891"/>
        <v>0.45</v>
      </c>
      <c r="F8594" s="207">
        <v>20453.78</v>
      </c>
      <c r="G8594" s="207">
        <v>29750.959999999999</v>
      </c>
      <c r="H8594" s="207">
        <v>33469.83</v>
      </c>
      <c r="I8594" s="214">
        <f t="shared" si="892"/>
        <v>353581</v>
      </c>
      <c r="J8594" s="211">
        <f t="shared" si="893"/>
        <v>0.40777418982816283</v>
      </c>
      <c r="K8594" s="212">
        <f t="shared" si="894"/>
        <v>0.45</v>
      </c>
      <c r="L8594" s="214">
        <f t="shared" si="895"/>
        <v>19446.955000000002</v>
      </c>
      <c r="M8594" s="213">
        <f t="shared" si="896"/>
        <v>28286.48</v>
      </c>
      <c r="N8594" s="213">
        <f t="shared" si="897"/>
        <v>31822.289999999997</v>
      </c>
      <c r="O8594" s="242">
        <f t="shared" si="898"/>
        <v>0.51520000000047728</v>
      </c>
      <c r="P8594" s="242"/>
      <c r="Q8594" s="179"/>
      <c r="R8594" s="179"/>
      <c r="S8594" s="179"/>
      <c r="T8594" s="179"/>
      <c r="U8594" s="179"/>
      <c r="V8594" s="179"/>
      <c r="W8594" s="179"/>
      <c r="X8594" s="179"/>
      <c r="Y8594" s="179"/>
      <c r="Z8594" s="179"/>
      <c r="AA8594" s="222"/>
      <c r="AB8594" s="222"/>
      <c r="AC8594" s="222"/>
      <c r="AD8594" s="179"/>
      <c r="AE8594" s="179"/>
      <c r="AF8594" s="179"/>
      <c r="AG8594" s="179"/>
      <c r="AH8594" s="179"/>
      <c r="AI8594" s="179"/>
      <c r="AJ8594" s="179"/>
    </row>
    <row r="8595" spans="2:36" x14ac:dyDescent="0.3">
      <c r="B8595" s="224">
        <v>867200</v>
      </c>
      <c r="C8595" s="209">
        <v>371932</v>
      </c>
      <c r="D8595" s="206">
        <f t="shared" si="890"/>
        <v>0.42888837638376381</v>
      </c>
      <c r="E8595" s="208">
        <f t="shared" si="891"/>
        <v>0.45</v>
      </c>
      <c r="F8595" s="207">
        <v>20456.259999999998</v>
      </c>
      <c r="G8595" s="207">
        <v>29754.560000000001</v>
      </c>
      <c r="H8595" s="207">
        <v>33473.879999999997</v>
      </c>
      <c r="I8595" s="214">
        <f t="shared" si="892"/>
        <v>353626</v>
      </c>
      <c r="J8595" s="211">
        <f t="shared" si="893"/>
        <v>0.40777905904059042</v>
      </c>
      <c r="K8595" s="212">
        <f t="shared" si="894"/>
        <v>0.45</v>
      </c>
      <c r="L8595" s="214">
        <f t="shared" si="895"/>
        <v>19449.43</v>
      </c>
      <c r="M8595" s="213">
        <f t="shared" si="896"/>
        <v>28290.080000000002</v>
      </c>
      <c r="N8595" s="213">
        <f t="shared" si="897"/>
        <v>31826.34</v>
      </c>
      <c r="O8595" s="242">
        <f t="shared" si="898"/>
        <v>0.51530000000013387</v>
      </c>
      <c r="P8595" s="242"/>
      <c r="Q8595" s="179"/>
      <c r="R8595" s="179"/>
      <c r="S8595" s="179"/>
      <c r="T8595" s="179"/>
      <c r="U8595" s="179"/>
      <c r="V8595" s="179"/>
      <c r="W8595" s="179"/>
      <c r="X8595" s="179"/>
      <c r="Y8595" s="179"/>
      <c r="Z8595" s="179"/>
      <c r="AA8595" s="222"/>
      <c r="AB8595" s="222"/>
      <c r="AC8595" s="222"/>
      <c r="AD8595" s="179"/>
      <c r="AE8595" s="179"/>
      <c r="AF8595" s="179"/>
      <c r="AG8595" s="179"/>
      <c r="AH8595" s="179"/>
      <c r="AI8595" s="179"/>
      <c r="AJ8595" s="179"/>
    </row>
    <row r="8596" spans="2:36" x14ac:dyDescent="0.3">
      <c r="B8596" s="224">
        <v>867300</v>
      </c>
      <c r="C8596" s="209">
        <v>371977</v>
      </c>
      <c r="D8596" s="206">
        <f t="shared" si="890"/>
        <v>0.42889081056151274</v>
      </c>
      <c r="E8596" s="208">
        <f t="shared" si="891"/>
        <v>0.45</v>
      </c>
      <c r="F8596" s="207">
        <v>20458.73</v>
      </c>
      <c r="G8596" s="207">
        <v>29758.16</v>
      </c>
      <c r="H8596" s="207">
        <v>33477.93</v>
      </c>
      <c r="I8596" s="214">
        <f t="shared" si="892"/>
        <v>353671</v>
      </c>
      <c r="J8596" s="211">
        <f t="shared" si="893"/>
        <v>0.40778392713017408</v>
      </c>
      <c r="K8596" s="212">
        <f t="shared" si="894"/>
        <v>0.45</v>
      </c>
      <c r="L8596" s="214">
        <f t="shared" si="895"/>
        <v>19451.904999999999</v>
      </c>
      <c r="M8596" s="213">
        <f t="shared" si="896"/>
        <v>28293.68</v>
      </c>
      <c r="N8596" s="213">
        <f t="shared" si="897"/>
        <v>31830.39</v>
      </c>
      <c r="O8596" s="242">
        <f t="shared" si="898"/>
        <v>0.51519999999982247</v>
      </c>
      <c r="P8596" s="242"/>
      <c r="Q8596" s="179"/>
      <c r="R8596" s="179"/>
      <c r="S8596" s="179"/>
      <c r="T8596" s="179"/>
      <c r="U8596" s="179"/>
      <c r="V8596" s="179"/>
      <c r="W8596" s="179"/>
      <c r="X8596" s="179"/>
      <c r="Y8596" s="179"/>
      <c r="Z8596" s="179"/>
      <c r="AA8596" s="222"/>
      <c r="AB8596" s="222"/>
      <c r="AC8596" s="222"/>
      <c r="AD8596" s="179"/>
      <c r="AE8596" s="179"/>
      <c r="AF8596" s="179"/>
      <c r="AG8596" s="179"/>
      <c r="AH8596" s="179"/>
      <c r="AI8596" s="179"/>
      <c r="AJ8596" s="179"/>
    </row>
    <row r="8597" spans="2:36" x14ac:dyDescent="0.3">
      <c r="B8597" s="224">
        <v>867400</v>
      </c>
      <c r="C8597" s="209">
        <v>372022</v>
      </c>
      <c r="D8597" s="206">
        <f t="shared" si="890"/>
        <v>0.42889324417800323</v>
      </c>
      <c r="E8597" s="208">
        <f t="shared" si="891"/>
        <v>0.45</v>
      </c>
      <c r="F8597" s="207">
        <v>20461.21</v>
      </c>
      <c r="G8597" s="207">
        <v>29761.759999999998</v>
      </c>
      <c r="H8597" s="207">
        <v>33481.980000000003</v>
      </c>
      <c r="I8597" s="214">
        <f t="shared" si="892"/>
        <v>353716</v>
      </c>
      <c r="J8597" s="211">
        <f t="shared" si="893"/>
        <v>0.40778879409730229</v>
      </c>
      <c r="K8597" s="212">
        <f t="shared" si="894"/>
        <v>0.45</v>
      </c>
      <c r="L8597" s="214">
        <f t="shared" si="895"/>
        <v>19454.38</v>
      </c>
      <c r="M8597" s="213">
        <f t="shared" si="896"/>
        <v>28297.279999999999</v>
      </c>
      <c r="N8597" s="213">
        <f t="shared" si="897"/>
        <v>31834.44</v>
      </c>
      <c r="O8597" s="242">
        <f t="shared" si="898"/>
        <v>0.51530000000006115</v>
      </c>
      <c r="P8597" s="242"/>
      <c r="Q8597" s="179"/>
      <c r="R8597" s="179"/>
      <c r="S8597" s="179"/>
      <c r="T8597" s="179"/>
      <c r="U8597" s="179"/>
      <c r="V8597" s="179"/>
      <c r="W8597" s="179"/>
      <c r="X8597" s="179"/>
      <c r="Y8597" s="179"/>
      <c r="Z8597" s="179"/>
      <c r="AA8597" s="222"/>
      <c r="AB8597" s="222"/>
      <c r="AC8597" s="222"/>
      <c r="AD8597" s="179"/>
      <c r="AE8597" s="179"/>
      <c r="AF8597" s="179"/>
      <c r="AG8597" s="179"/>
      <c r="AH8597" s="179"/>
      <c r="AI8597" s="179"/>
      <c r="AJ8597" s="179"/>
    </row>
    <row r="8598" spans="2:36" x14ac:dyDescent="0.3">
      <c r="B8598" s="224">
        <v>867500</v>
      </c>
      <c r="C8598" s="209">
        <v>372067</v>
      </c>
      <c r="D8598" s="206">
        <f t="shared" si="890"/>
        <v>0.42889567723342942</v>
      </c>
      <c r="E8598" s="208">
        <f t="shared" si="891"/>
        <v>0.45</v>
      </c>
      <c r="F8598" s="207">
        <v>20463.68</v>
      </c>
      <c r="G8598" s="207">
        <v>29765.360000000001</v>
      </c>
      <c r="H8598" s="207">
        <v>33486.03</v>
      </c>
      <c r="I8598" s="214">
        <f t="shared" si="892"/>
        <v>353761</v>
      </c>
      <c r="J8598" s="211">
        <f t="shared" si="893"/>
        <v>0.40779365994236311</v>
      </c>
      <c r="K8598" s="212">
        <f t="shared" si="894"/>
        <v>0.45</v>
      </c>
      <c r="L8598" s="214">
        <f t="shared" si="895"/>
        <v>19456.855</v>
      </c>
      <c r="M8598" s="213">
        <f t="shared" si="896"/>
        <v>28300.880000000001</v>
      </c>
      <c r="N8598" s="213">
        <f t="shared" si="897"/>
        <v>31838.489999999998</v>
      </c>
      <c r="O8598" s="242">
        <f t="shared" si="898"/>
        <v>0.5151999999996042</v>
      </c>
      <c r="P8598" s="242"/>
      <c r="Q8598" s="179"/>
      <c r="R8598" s="179"/>
      <c r="S8598" s="179"/>
      <c r="T8598" s="179"/>
      <c r="U8598" s="179"/>
      <c r="V8598" s="179"/>
      <c r="W8598" s="179"/>
      <c r="X8598" s="179"/>
      <c r="Y8598" s="179"/>
      <c r="Z8598" s="179"/>
      <c r="AA8598" s="222"/>
      <c r="AB8598" s="222"/>
      <c r="AC8598" s="222"/>
      <c r="AD8598" s="179"/>
      <c r="AE8598" s="179"/>
      <c r="AF8598" s="179"/>
      <c r="AG8598" s="179"/>
      <c r="AH8598" s="179"/>
      <c r="AI8598" s="179"/>
      <c r="AJ8598" s="179"/>
    </row>
    <row r="8599" spans="2:36" x14ac:dyDescent="0.3">
      <c r="B8599" s="224">
        <v>867600</v>
      </c>
      <c r="C8599" s="209">
        <v>372112</v>
      </c>
      <c r="D8599" s="206">
        <f t="shared" si="890"/>
        <v>0.42889810972798526</v>
      </c>
      <c r="E8599" s="208">
        <f t="shared" si="891"/>
        <v>0.45</v>
      </c>
      <c r="F8599" s="207">
        <v>20466.16</v>
      </c>
      <c r="G8599" s="207">
        <v>29768.959999999999</v>
      </c>
      <c r="H8599" s="207">
        <v>33490.080000000002</v>
      </c>
      <c r="I8599" s="214">
        <f t="shared" si="892"/>
        <v>353806</v>
      </c>
      <c r="J8599" s="211">
        <f t="shared" si="893"/>
        <v>0.40779852466574457</v>
      </c>
      <c r="K8599" s="212">
        <f t="shared" si="894"/>
        <v>0.45</v>
      </c>
      <c r="L8599" s="214">
        <f t="shared" si="895"/>
        <v>19459.330000000002</v>
      </c>
      <c r="M8599" s="213">
        <f t="shared" si="896"/>
        <v>28304.48</v>
      </c>
      <c r="N8599" s="213">
        <f t="shared" si="897"/>
        <v>31842.539999999997</v>
      </c>
      <c r="O8599" s="242">
        <f t="shared" si="898"/>
        <v>0.5152999999999156</v>
      </c>
      <c r="P8599" s="242"/>
      <c r="Q8599" s="179"/>
      <c r="R8599" s="179"/>
      <c r="S8599" s="179"/>
      <c r="T8599" s="179"/>
      <c r="U8599" s="179"/>
      <c r="V8599" s="179"/>
      <c r="W8599" s="179"/>
      <c r="X8599" s="179"/>
      <c r="Y8599" s="179"/>
      <c r="Z8599" s="179"/>
      <c r="AA8599" s="222"/>
      <c r="AB8599" s="222"/>
      <c r="AC8599" s="222"/>
      <c r="AD8599" s="179"/>
      <c r="AE8599" s="179"/>
      <c r="AF8599" s="179"/>
      <c r="AG8599" s="179"/>
      <c r="AH8599" s="179"/>
      <c r="AI8599" s="179"/>
      <c r="AJ8599" s="179"/>
    </row>
    <row r="8600" spans="2:36" x14ac:dyDescent="0.3">
      <c r="B8600" s="224">
        <v>867700</v>
      </c>
      <c r="C8600" s="209">
        <v>372157</v>
      </c>
      <c r="D8600" s="206">
        <f t="shared" ref="D8600:D8663" si="899">C8600/B8600</f>
        <v>0.4289005416618647</v>
      </c>
      <c r="E8600" s="208">
        <f t="shared" ref="E8600:E8663" si="900">(C8600-C8599)/(B8600-B8599)</f>
        <v>0.45</v>
      </c>
      <c r="F8600" s="207">
        <v>20468.63</v>
      </c>
      <c r="G8600" s="207">
        <v>29772.560000000001</v>
      </c>
      <c r="H8600" s="207">
        <v>33494.129999999997</v>
      </c>
      <c r="I8600" s="214">
        <f t="shared" si="892"/>
        <v>353851</v>
      </c>
      <c r="J8600" s="211">
        <f t="shared" si="893"/>
        <v>0.40780338826783452</v>
      </c>
      <c r="K8600" s="212">
        <f t="shared" si="894"/>
        <v>0.45</v>
      </c>
      <c r="L8600" s="214">
        <f t="shared" si="895"/>
        <v>19461.805</v>
      </c>
      <c r="M8600" s="213">
        <f t="shared" si="896"/>
        <v>28308.080000000002</v>
      </c>
      <c r="N8600" s="213">
        <f t="shared" si="897"/>
        <v>31846.59</v>
      </c>
      <c r="O8600" s="242">
        <f t="shared" si="898"/>
        <v>0.51520000000004074</v>
      </c>
      <c r="P8600" s="242"/>
      <c r="Q8600" s="179"/>
      <c r="R8600" s="179"/>
      <c r="S8600" s="179"/>
      <c r="T8600" s="179"/>
      <c r="U8600" s="179"/>
      <c r="V8600" s="179"/>
      <c r="W8600" s="179"/>
      <c r="X8600" s="179"/>
      <c r="Y8600" s="179"/>
      <c r="Z8600" s="179"/>
      <c r="AA8600" s="222"/>
      <c r="AB8600" s="222"/>
      <c r="AC8600" s="222"/>
      <c r="AD8600" s="179"/>
      <c r="AE8600" s="179"/>
      <c r="AF8600" s="179"/>
      <c r="AG8600" s="179"/>
      <c r="AH8600" s="179"/>
      <c r="AI8600" s="179"/>
      <c r="AJ8600" s="179"/>
    </row>
    <row r="8601" spans="2:36" x14ac:dyDescent="0.3">
      <c r="B8601" s="224">
        <v>867800</v>
      </c>
      <c r="C8601" s="209">
        <v>372202</v>
      </c>
      <c r="D8601" s="206">
        <f t="shared" si="899"/>
        <v>0.42890297303526159</v>
      </c>
      <c r="E8601" s="208">
        <f t="shared" si="900"/>
        <v>0.45</v>
      </c>
      <c r="F8601" s="207">
        <v>20471.11</v>
      </c>
      <c r="G8601" s="207">
        <v>29776.16</v>
      </c>
      <c r="H8601" s="207">
        <v>33498.18</v>
      </c>
      <c r="I8601" s="214">
        <f t="shared" si="892"/>
        <v>353896</v>
      </c>
      <c r="J8601" s="211">
        <f t="shared" si="893"/>
        <v>0.4078082507490205</v>
      </c>
      <c r="K8601" s="212">
        <f t="shared" si="894"/>
        <v>0.45</v>
      </c>
      <c r="L8601" s="214">
        <f t="shared" si="895"/>
        <v>19464.28</v>
      </c>
      <c r="M8601" s="213">
        <f t="shared" si="896"/>
        <v>28311.68</v>
      </c>
      <c r="N8601" s="213">
        <f t="shared" si="897"/>
        <v>31850.639999999999</v>
      </c>
      <c r="O8601" s="242">
        <f t="shared" si="898"/>
        <v>0.51529999999977005</v>
      </c>
      <c r="P8601" s="242"/>
      <c r="Q8601" s="179"/>
      <c r="R8601" s="179"/>
      <c r="S8601" s="179"/>
      <c r="T8601" s="179"/>
      <c r="U8601" s="179"/>
      <c r="V8601" s="179"/>
      <c r="W8601" s="179"/>
      <c r="X8601" s="179"/>
      <c r="Y8601" s="179"/>
      <c r="Z8601" s="179"/>
      <c r="AA8601" s="222"/>
      <c r="AB8601" s="222"/>
      <c r="AC8601" s="222"/>
      <c r="AD8601" s="179"/>
      <c r="AE8601" s="179"/>
      <c r="AF8601" s="179"/>
      <c r="AG8601" s="179"/>
      <c r="AH8601" s="179"/>
      <c r="AI8601" s="179"/>
      <c r="AJ8601" s="179"/>
    </row>
    <row r="8602" spans="2:36" x14ac:dyDescent="0.3">
      <c r="B8602" s="224">
        <v>867900</v>
      </c>
      <c r="C8602" s="209">
        <v>372247</v>
      </c>
      <c r="D8602" s="206">
        <f t="shared" si="899"/>
        <v>0.42890540384836962</v>
      </c>
      <c r="E8602" s="208">
        <f t="shared" si="900"/>
        <v>0.45</v>
      </c>
      <c r="F8602" s="207">
        <v>20473.580000000002</v>
      </c>
      <c r="G8602" s="207">
        <v>29779.759999999998</v>
      </c>
      <c r="H8602" s="207">
        <v>33502.230000000003</v>
      </c>
      <c r="I8602" s="214">
        <f t="shared" si="892"/>
        <v>353941</v>
      </c>
      <c r="J8602" s="211">
        <f t="shared" si="893"/>
        <v>0.40781311210969007</v>
      </c>
      <c r="K8602" s="212">
        <f t="shared" si="894"/>
        <v>0.45</v>
      </c>
      <c r="L8602" s="214">
        <f t="shared" si="895"/>
        <v>19466.755000000001</v>
      </c>
      <c r="M8602" s="213">
        <f t="shared" si="896"/>
        <v>28315.279999999999</v>
      </c>
      <c r="N8602" s="213">
        <f t="shared" si="897"/>
        <v>31854.69</v>
      </c>
      <c r="O8602" s="242">
        <f t="shared" si="898"/>
        <v>0.51519999999996802</v>
      </c>
      <c r="P8602" s="242"/>
      <c r="Q8602" s="179"/>
      <c r="R8602" s="179"/>
      <c r="S8602" s="179"/>
      <c r="T8602" s="179"/>
      <c r="U8602" s="179"/>
      <c r="V8602" s="179"/>
      <c r="W8602" s="179"/>
      <c r="X8602" s="179"/>
      <c r="Y8602" s="179"/>
      <c r="Z8602" s="179"/>
      <c r="AA8602" s="222"/>
      <c r="AB8602" s="222"/>
      <c r="AC8602" s="222"/>
      <c r="AD8602" s="179"/>
      <c r="AE8602" s="179"/>
      <c r="AF8602" s="179"/>
      <c r="AG8602" s="179"/>
      <c r="AH8602" s="179"/>
      <c r="AI8602" s="179"/>
      <c r="AJ8602" s="179"/>
    </row>
    <row r="8603" spans="2:36" x14ac:dyDescent="0.3">
      <c r="B8603" s="224">
        <v>868000</v>
      </c>
      <c r="C8603" s="209">
        <v>372292</v>
      </c>
      <c r="D8603" s="206">
        <f t="shared" si="899"/>
        <v>0.4289078341013825</v>
      </c>
      <c r="E8603" s="208">
        <f t="shared" si="900"/>
        <v>0.45</v>
      </c>
      <c r="F8603" s="207">
        <v>20476.060000000001</v>
      </c>
      <c r="G8603" s="207">
        <v>29783.360000000001</v>
      </c>
      <c r="H8603" s="207">
        <v>33506.28</v>
      </c>
      <c r="I8603" s="214">
        <f t="shared" si="892"/>
        <v>353986</v>
      </c>
      <c r="J8603" s="211">
        <f t="shared" si="893"/>
        <v>0.40781797235023043</v>
      </c>
      <c r="K8603" s="212">
        <f t="shared" si="894"/>
        <v>0.45</v>
      </c>
      <c r="L8603" s="214">
        <f t="shared" si="895"/>
        <v>19469.23</v>
      </c>
      <c r="M8603" s="213">
        <f t="shared" si="896"/>
        <v>28318.880000000001</v>
      </c>
      <c r="N8603" s="213">
        <f t="shared" si="897"/>
        <v>31858.739999999998</v>
      </c>
      <c r="O8603" s="242">
        <f t="shared" si="898"/>
        <v>0.51529999999962461</v>
      </c>
      <c r="P8603" s="242"/>
      <c r="Q8603" s="179"/>
      <c r="R8603" s="179"/>
      <c r="S8603" s="179"/>
      <c r="T8603" s="179"/>
      <c r="U8603" s="179"/>
      <c r="V8603" s="179"/>
      <c r="W8603" s="179"/>
      <c r="X8603" s="179"/>
      <c r="Y8603" s="179"/>
      <c r="Z8603" s="179"/>
      <c r="AA8603" s="222"/>
      <c r="AB8603" s="222"/>
      <c r="AC8603" s="222"/>
      <c r="AD8603" s="179"/>
      <c r="AE8603" s="179"/>
      <c r="AF8603" s="179"/>
      <c r="AG8603" s="179"/>
      <c r="AH8603" s="179"/>
      <c r="AI8603" s="179"/>
      <c r="AJ8603" s="179"/>
    </row>
    <row r="8604" spans="2:36" x14ac:dyDescent="0.3">
      <c r="B8604" s="224">
        <v>868100</v>
      </c>
      <c r="C8604" s="209">
        <v>372337</v>
      </c>
      <c r="D8604" s="206">
        <f t="shared" si="899"/>
        <v>0.42891026379449371</v>
      </c>
      <c r="E8604" s="208">
        <f t="shared" si="900"/>
        <v>0.45</v>
      </c>
      <c r="F8604" s="207">
        <v>20478.53</v>
      </c>
      <c r="G8604" s="207">
        <v>29786.959999999999</v>
      </c>
      <c r="H8604" s="207">
        <v>33510.33</v>
      </c>
      <c r="I8604" s="214">
        <f t="shared" si="892"/>
        <v>354031</v>
      </c>
      <c r="J8604" s="211">
        <f t="shared" si="893"/>
        <v>0.40782283147102866</v>
      </c>
      <c r="K8604" s="212">
        <f t="shared" si="894"/>
        <v>0.45</v>
      </c>
      <c r="L8604" s="214">
        <f t="shared" si="895"/>
        <v>19471.705000000002</v>
      </c>
      <c r="M8604" s="213">
        <f t="shared" si="896"/>
        <v>28322.48</v>
      </c>
      <c r="N8604" s="213">
        <f t="shared" si="897"/>
        <v>31862.789999999997</v>
      </c>
      <c r="O8604" s="242">
        <f t="shared" si="898"/>
        <v>0.51520000000047728</v>
      </c>
      <c r="P8604" s="242"/>
      <c r="Q8604" s="179"/>
      <c r="R8604" s="179"/>
      <c r="S8604" s="179"/>
      <c r="T8604" s="179"/>
      <c r="U8604" s="179"/>
      <c r="V8604" s="179"/>
      <c r="W8604" s="179"/>
      <c r="X8604" s="179"/>
      <c r="Y8604" s="179"/>
      <c r="Z8604" s="179"/>
      <c r="AA8604" s="222"/>
      <c r="AB8604" s="222"/>
      <c r="AC8604" s="222"/>
      <c r="AD8604" s="179"/>
      <c r="AE8604" s="179"/>
      <c r="AF8604" s="179"/>
      <c r="AG8604" s="179"/>
      <c r="AH8604" s="179"/>
      <c r="AI8604" s="179"/>
      <c r="AJ8604" s="179"/>
    </row>
    <row r="8605" spans="2:36" x14ac:dyDescent="0.3">
      <c r="B8605" s="224">
        <v>868200</v>
      </c>
      <c r="C8605" s="209">
        <v>372382</v>
      </c>
      <c r="D8605" s="206">
        <f t="shared" si="899"/>
        <v>0.4289126929278968</v>
      </c>
      <c r="E8605" s="208">
        <f t="shared" si="900"/>
        <v>0.45</v>
      </c>
      <c r="F8605" s="207">
        <v>20481.009999999998</v>
      </c>
      <c r="G8605" s="207">
        <v>29790.560000000001</v>
      </c>
      <c r="H8605" s="207">
        <v>33514.379999999997</v>
      </c>
      <c r="I8605" s="214">
        <f t="shared" si="892"/>
        <v>354076</v>
      </c>
      <c r="J8605" s="211">
        <f t="shared" si="893"/>
        <v>0.40782768947247178</v>
      </c>
      <c r="K8605" s="212">
        <f t="shared" si="894"/>
        <v>0.45</v>
      </c>
      <c r="L8605" s="214">
        <f t="shared" si="895"/>
        <v>19474.18</v>
      </c>
      <c r="M8605" s="213">
        <f t="shared" si="896"/>
        <v>28326.080000000002</v>
      </c>
      <c r="N8605" s="213">
        <f t="shared" si="897"/>
        <v>31866.84</v>
      </c>
      <c r="O8605" s="242">
        <f t="shared" si="898"/>
        <v>0.51530000000013387</v>
      </c>
      <c r="P8605" s="242"/>
      <c r="Q8605" s="179"/>
      <c r="R8605" s="179"/>
      <c r="S8605" s="179"/>
      <c r="T8605" s="179"/>
      <c r="U8605" s="179"/>
      <c r="V8605" s="179"/>
      <c r="W8605" s="179"/>
      <c r="X8605" s="179"/>
      <c r="Y8605" s="179"/>
      <c r="Z8605" s="179"/>
      <c r="AA8605" s="222"/>
      <c r="AB8605" s="222"/>
      <c r="AC8605" s="222"/>
      <c r="AD8605" s="179"/>
      <c r="AE8605" s="179"/>
      <c r="AF8605" s="179"/>
      <c r="AG8605" s="179"/>
      <c r="AH8605" s="179"/>
      <c r="AI8605" s="179"/>
      <c r="AJ8605" s="179"/>
    </row>
    <row r="8606" spans="2:36" x14ac:dyDescent="0.3">
      <c r="B8606" s="224">
        <v>868300</v>
      </c>
      <c r="C8606" s="209">
        <v>372427</v>
      </c>
      <c r="D8606" s="206">
        <f t="shared" si="899"/>
        <v>0.42891512150178512</v>
      </c>
      <c r="E8606" s="208">
        <f t="shared" si="900"/>
        <v>0.45</v>
      </c>
      <c r="F8606" s="207">
        <v>20483.48</v>
      </c>
      <c r="G8606" s="207">
        <v>29794.16</v>
      </c>
      <c r="H8606" s="207">
        <v>33518.43</v>
      </c>
      <c r="I8606" s="214">
        <f t="shared" si="892"/>
        <v>354121</v>
      </c>
      <c r="J8606" s="211">
        <f t="shared" si="893"/>
        <v>0.40783254635494642</v>
      </c>
      <c r="K8606" s="212">
        <f t="shared" si="894"/>
        <v>0.45</v>
      </c>
      <c r="L8606" s="214">
        <f t="shared" si="895"/>
        <v>19476.654999999999</v>
      </c>
      <c r="M8606" s="213">
        <f t="shared" si="896"/>
        <v>28329.68</v>
      </c>
      <c r="N8606" s="213">
        <f t="shared" si="897"/>
        <v>31870.89</v>
      </c>
      <c r="O8606" s="242">
        <f t="shared" si="898"/>
        <v>0.51519999999982247</v>
      </c>
      <c r="P8606" s="242"/>
      <c r="Q8606" s="179"/>
      <c r="R8606" s="179"/>
      <c r="S8606" s="179"/>
      <c r="T8606" s="179"/>
      <c r="U8606" s="179"/>
      <c r="V8606" s="179"/>
      <c r="W8606" s="179"/>
      <c r="X8606" s="179"/>
      <c r="Y8606" s="179"/>
      <c r="Z8606" s="179"/>
      <c r="AA8606" s="222"/>
      <c r="AB8606" s="222"/>
      <c r="AC8606" s="222"/>
      <c r="AD8606" s="179"/>
      <c r="AE8606" s="179"/>
      <c r="AF8606" s="179"/>
      <c r="AG8606" s="179"/>
      <c r="AH8606" s="179"/>
      <c r="AI8606" s="179"/>
      <c r="AJ8606" s="179"/>
    </row>
    <row r="8607" spans="2:36" x14ac:dyDescent="0.3">
      <c r="B8607" s="224">
        <v>868400</v>
      </c>
      <c r="C8607" s="209">
        <v>372472</v>
      </c>
      <c r="D8607" s="206">
        <f t="shared" si="899"/>
        <v>0.42891754951635191</v>
      </c>
      <c r="E8607" s="208">
        <f t="shared" si="900"/>
        <v>0.45</v>
      </c>
      <c r="F8607" s="207">
        <v>20485.96</v>
      </c>
      <c r="G8607" s="207">
        <v>29797.759999999998</v>
      </c>
      <c r="H8607" s="207">
        <v>33522.480000000003</v>
      </c>
      <c r="I8607" s="214">
        <f t="shared" si="892"/>
        <v>354166</v>
      </c>
      <c r="J8607" s="211">
        <f t="shared" si="893"/>
        <v>0.40783740211883923</v>
      </c>
      <c r="K8607" s="212">
        <f t="shared" si="894"/>
        <v>0.45</v>
      </c>
      <c r="L8607" s="214">
        <f t="shared" si="895"/>
        <v>19479.13</v>
      </c>
      <c r="M8607" s="213">
        <f t="shared" si="896"/>
        <v>28333.279999999999</v>
      </c>
      <c r="N8607" s="213">
        <f t="shared" si="897"/>
        <v>31874.94</v>
      </c>
      <c r="O8607" s="242">
        <f t="shared" si="898"/>
        <v>0.51530000000006115</v>
      </c>
      <c r="P8607" s="242"/>
      <c r="Q8607" s="179"/>
      <c r="R8607" s="179"/>
      <c r="S8607" s="179"/>
      <c r="T8607" s="179"/>
      <c r="U8607" s="179"/>
      <c r="V8607" s="179"/>
      <c r="W8607" s="179"/>
      <c r="X8607" s="179"/>
      <c r="Y8607" s="179"/>
      <c r="Z8607" s="179"/>
      <c r="AA8607" s="222"/>
      <c r="AB8607" s="222"/>
      <c r="AC8607" s="222"/>
      <c r="AD8607" s="179"/>
      <c r="AE8607" s="179"/>
      <c r="AF8607" s="179"/>
      <c r="AG8607" s="179"/>
      <c r="AH8607" s="179"/>
      <c r="AI8607" s="179"/>
      <c r="AJ8607" s="179"/>
    </row>
    <row r="8608" spans="2:36" x14ac:dyDescent="0.3">
      <c r="B8608" s="224">
        <v>868500</v>
      </c>
      <c r="C8608" s="209">
        <v>372517</v>
      </c>
      <c r="D8608" s="206">
        <f t="shared" si="899"/>
        <v>0.42891997697179046</v>
      </c>
      <c r="E8608" s="208">
        <f t="shared" si="900"/>
        <v>0.45</v>
      </c>
      <c r="F8608" s="207">
        <v>20488.43</v>
      </c>
      <c r="G8608" s="207">
        <v>29801.360000000001</v>
      </c>
      <c r="H8608" s="207">
        <v>33526.53</v>
      </c>
      <c r="I8608" s="214">
        <f t="shared" si="892"/>
        <v>354211</v>
      </c>
      <c r="J8608" s="211">
        <f t="shared" si="893"/>
        <v>0.40784225676453656</v>
      </c>
      <c r="K8608" s="212">
        <f t="shared" si="894"/>
        <v>0.45</v>
      </c>
      <c r="L8608" s="214">
        <f t="shared" si="895"/>
        <v>19481.605</v>
      </c>
      <c r="M8608" s="213">
        <f t="shared" si="896"/>
        <v>28336.880000000001</v>
      </c>
      <c r="N8608" s="213">
        <f t="shared" si="897"/>
        <v>31878.989999999998</v>
      </c>
      <c r="O8608" s="242">
        <f t="shared" si="898"/>
        <v>0.5151999999996042</v>
      </c>
      <c r="P8608" s="242"/>
      <c r="Q8608" s="179"/>
      <c r="R8608" s="179"/>
      <c r="S8608" s="179"/>
      <c r="T8608" s="179"/>
      <c r="U8608" s="179"/>
      <c r="V8608" s="179"/>
      <c r="W8608" s="179"/>
      <c r="X8608" s="179"/>
      <c r="Y8608" s="179"/>
      <c r="Z8608" s="179"/>
      <c r="AA8608" s="222"/>
      <c r="AB8608" s="222"/>
      <c r="AC8608" s="222"/>
      <c r="AD8608" s="179"/>
      <c r="AE8608" s="179"/>
      <c r="AF8608" s="179"/>
      <c r="AG8608" s="179"/>
      <c r="AH8608" s="179"/>
      <c r="AI8608" s="179"/>
      <c r="AJ8608" s="179"/>
    </row>
    <row r="8609" spans="2:36" x14ac:dyDescent="0.3">
      <c r="B8609" s="224">
        <v>868600</v>
      </c>
      <c r="C8609" s="209">
        <v>372562</v>
      </c>
      <c r="D8609" s="206">
        <f t="shared" si="899"/>
        <v>0.42892240386829383</v>
      </c>
      <c r="E8609" s="208">
        <f t="shared" si="900"/>
        <v>0.45</v>
      </c>
      <c r="F8609" s="207">
        <v>20490.91</v>
      </c>
      <c r="G8609" s="207">
        <v>29804.959999999999</v>
      </c>
      <c r="H8609" s="207">
        <v>33530.58</v>
      </c>
      <c r="I8609" s="214">
        <f t="shared" si="892"/>
        <v>354256</v>
      </c>
      <c r="J8609" s="211">
        <f t="shared" si="893"/>
        <v>0.4078471102924246</v>
      </c>
      <c r="K8609" s="212">
        <f t="shared" si="894"/>
        <v>0.45</v>
      </c>
      <c r="L8609" s="214">
        <f t="shared" si="895"/>
        <v>19484.080000000002</v>
      </c>
      <c r="M8609" s="213">
        <f t="shared" si="896"/>
        <v>28340.48</v>
      </c>
      <c r="N8609" s="213">
        <f t="shared" si="897"/>
        <v>31883.039999999997</v>
      </c>
      <c r="O8609" s="242">
        <f t="shared" si="898"/>
        <v>0.5152999999999156</v>
      </c>
      <c r="P8609" s="242"/>
      <c r="Q8609" s="179"/>
      <c r="R8609" s="179"/>
      <c r="S8609" s="179"/>
      <c r="T8609" s="179"/>
      <c r="U8609" s="179"/>
      <c r="V8609" s="179"/>
      <c r="W8609" s="179"/>
      <c r="X8609" s="179"/>
      <c r="Y8609" s="179"/>
      <c r="Z8609" s="179"/>
      <c r="AA8609" s="222"/>
      <c r="AB8609" s="222"/>
      <c r="AC8609" s="222"/>
      <c r="AD8609" s="179"/>
      <c r="AE8609" s="179"/>
      <c r="AF8609" s="179"/>
      <c r="AG8609" s="179"/>
      <c r="AH8609" s="179"/>
      <c r="AI8609" s="179"/>
      <c r="AJ8609" s="179"/>
    </row>
    <row r="8610" spans="2:36" x14ac:dyDescent="0.3">
      <c r="B8610" s="224">
        <v>868700</v>
      </c>
      <c r="C8610" s="209">
        <v>372607</v>
      </c>
      <c r="D8610" s="206">
        <f t="shared" si="899"/>
        <v>0.42892483020605504</v>
      </c>
      <c r="E8610" s="208">
        <f t="shared" si="900"/>
        <v>0.45</v>
      </c>
      <c r="F8610" s="207">
        <v>20493.38</v>
      </c>
      <c r="G8610" s="207">
        <v>29808.560000000001</v>
      </c>
      <c r="H8610" s="207">
        <v>33534.629999999997</v>
      </c>
      <c r="I8610" s="214">
        <f t="shared" si="892"/>
        <v>354301</v>
      </c>
      <c r="J8610" s="211">
        <f t="shared" si="893"/>
        <v>0.40785196270288937</v>
      </c>
      <c r="K8610" s="212">
        <f t="shared" si="894"/>
        <v>0.45</v>
      </c>
      <c r="L8610" s="214">
        <f t="shared" si="895"/>
        <v>19486.555</v>
      </c>
      <c r="M8610" s="213">
        <f t="shared" si="896"/>
        <v>28344.080000000002</v>
      </c>
      <c r="N8610" s="213">
        <f t="shared" si="897"/>
        <v>31887.09</v>
      </c>
      <c r="O8610" s="242">
        <f t="shared" si="898"/>
        <v>0.51520000000004074</v>
      </c>
      <c r="P8610" s="242"/>
      <c r="Q8610" s="179"/>
      <c r="R8610" s="179"/>
      <c r="S8610" s="179"/>
      <c r="T8610" s="179"/>
      <c r="U8610" s="179"/>
      <c r="V8610" s="179"/>
      <c r="W8610" s="179"/>
      <c r="X8610" s="179"/>
      <c r="Y8610" s="179"/>
      <c r="Z8610" s="179"/>
      <c r="AA8610" s="222"/>
      <c r="AB8610" s="222"/>
      <c r="AC8610" s="222"/>
      <c r="AD8610" s="179"/>
      <c r="AE8610" s="179"/>
      <c r="AF8610" s="179"/>
      <c r="AG8610" s="179"/>
      <c r="AH8610" s="179"/>
      <c r="AI8610" s="179"/>
      <c r="AJ8610" s="179"/>
    </row>
    <row r="8611" spans="2:36" x14ac:dyDescent="0.3">
      <c r="B8611" s="224">
        <v>868800</v>
      </c>
      <c r="C8611" s="209">
        <v>372652</v>
      </c>
      <c r="D8611" s="206">
        <f t="shared" si="899"/>
        <v>0.42892725598526704</v>
      </c>
      <c r="E8611" s="208">
        <f t="shared" si="900"/>
        <v>0.45</v>
      </c>
      <c r="F8611" s="207">
        <v>20495.86</v>
      </c>
      <c r="G8611" s="207">
        <v>29812.16</v>
      </c>
      <c r="H8611" s="207">
        <v>33538.68</v>
      </c>
      <c r="I8611" s="214">
        <f t="shared" si="892"/>
        <v>354346</v>
      </c>
      <c r="J8611" s="211">
        <f t="shared" si="893"/>
        <v>0.40785681399631674</v>
      </c>
      <c r="K8611" s="212">
        <f t="shared" si="894"/>
        <v>0.45</v>
      </c>
      <c r="L8611" s="214">
        <f t="shared" si="895"/>
        <v>19489.03</v>
      </c>
      <c r="M8611" s="213">
        <f t="shared" si="896"/>
        <v>28347.68</v>
      </c>
      <c r="N8611" s="213">
        <f t="shared" si="897"/>
        <v>31891.14</v>
      </c>
      <c r="O8611" s="242">
        <f t="shared" si="898"/>
        <v>0.51529999999977005</v>
      </c>
      <c r="P8611" s="242"/>
      <c r="Q8611" s="179"/>
      <c r="R8611" s="179"/>
      <c r="S8611" s="179"/>
      <c r="T8611" s="179"/>
      <c r="U8611" s="179"/>
      <c r="V8611" s="179"/>
      <c r="W8611" s="179"/>
      <c r="X8611" s="179"/>
      <c r="Y8611" s="179"/>
      <c r="Z8611" s="179"/>
      <c r="AA8611" s="222"/>
      <c r="AB8611" s="222"/>
      <c r="AC8611" s="222"/>
      <c r="AD8611" s="179"/>
      <c r="AE8611" s="179"/>
      <c r="AF8611" s="179"/>
      <c r="AG8611" s="179"/>
      <c r="AH8611" s="179"/>
      <c r="AI8611" s="179"/>
      <c r="AJ8611" s="179"/>
    </row>
    <row r="8612" spans="2:36" x14ac:dyDescent="0.3">
      <c r="B8612" s="224">
        <v>868900</v>
      </c>
      <c r="C8612" s="209">
        <v>372697</v>
      </c>
      <c r="D8612" s="206">
        <f t="shared" si="899"/>
        <v>0.42892968120612268</v>
      </c>
      <c r="E8612" s="208">
        <f t="shared" si="900"/>
        <v>0.45</v>
      </c>
      <c r="F8612" s="207">
        <v>20498.330000000002</v>
      </c>
      <c r="G8612" s="207">
        <v>29815.759999999998</v>
      </c>
      <c r="H8612" s="207">
        <v>33542.730000000003</v>
      </c>
      <c r="I8612" s="214">
        <f t="shared" si="892"/>
        <v>354391</v>
      </c>
      <c r="J8612" s="211">
        <f t="shared" si="893"/>
        <v>0.40786166417309244</v>
      </c>
      <c r="K8612" s="212">
        <f t="shared" si="894"/>
        <v>0.45</v>
      </c>
      <c r="L8612" s="214">
        <f t="shared" si="895"/>
        <v>19491.505000000001</v>
      </c>
      <c r="M8612" s="213">
        <f t="shared" si="896"/>
        <v>28351.279999999999</v>
      </c>
      <c r="N8612" s="213">
        <f t="shared" si="897"/>
        <v>31895.19</v>
      </c>
      <c r="O8612" s="242">
        <f t="shared" si="898"/>
        <v>0.51519999999996802</v>
      </c>
      <c r="P8612" s="242"/>
      <c r="Q8612" s="179"/>
      <c r="R8612" s="179"/>
      <c r="S8612" s="179"/>
      <c r="T8612" s="179"/>
      <c r="U8612" s="179"/>
      <c r="V8612" s="179"/>
      <c r="W8612" s="179"/>
      <c r="X8612" s="179"/>
      <c r="Y8612" s="179"/>
      <c r="Z8612" s="179"/>
      <c r="AA8612" s="222"/>
      <c r="AB8612" s="222"/>
      <c r="AC8612" s="222"/>
      <c r="AD8612" s="179"/>
      <c r="AE8612" s="179"/>
      <c r="AF8612" s="179"/>
      <c r="AG8612" s="179"/>
      <c r="AH8612" s="179"/>
      <c r="AI8612" s="179"/>
      <c r="AJ8612" s="179"/>
    </row>
    <row r="8613" spans="2:36" x14ac:dyDescent="0.3">
      <c r="B8613" s="224">
        <v>869000</v>
      </c>
      <c r="C8613" s="209">
        <v>372742</v>
      </c>
      <c r="D8613" s="206">
        <f t="shared" si="899"/>
        <v>0.42893210586881475</v>
      </c>
      <c r="E8613" s="208">
        <f t="shared" si="900"/>
        <v>0.45</v>
      </c>
      <c r="F8613" s="207">
        <v>20500.810000000001</v>
      </c>
      <c r="G8613" s="207">
        <v>29819.360000000001</v>
      </c>
      <c r="H8613" s="207">
        <v>33546.78</v>
      </c>
      <c r="I8613" s="214">
        <f t="shared" si="892"/>
        <v>354436</v>
      </c>
      <c r="J8613" s="211">
        <f t="shared" si="893"/>
        <v>0.40786651323360185</v>
      </c>
      <c r="K8613" s="212">
        <f t="shared" si="894"/>
        <v>0.45</v>
      </c>
      <c r="L8613" s="214">
        <f t="shared" si="895"/>
        <v>19493.98</v>
      </c>
      <c r="M8613" s="213">
        <f t="shared" si="896"/>
        <v>28354.880000000001</v>
      </c>
      <c r="N8613" s="213">
        <f t="shared" si="897"/>
        <v>31899.239999999998</v>
      </c>
      <c r="O8613" s="242">
        <f t="shared" si="898"/>
        <v>0.51529999999962461</v>
      </c>
      <c r="P8613" s="242"/>
      <c r="Q8613" s="179"/>
      <c r="R8613" s="179"/>
      <c r="S8613" s="179"/>
      <c r="T8613" s="179"/>
      <c r="U8613" s="179"/>
      <c r="V8613" s="179"/>
      <c r="W8613" s="179"/>
      <c r="X8613" s="179"/>
      <c r="Y8613" s="179"/>
      <c r="Z8613" s="179"/>
      <c r="AA8613" s="222"/>
      <c r="AB8613" s="222"/>
      <c r="AC8613" s="222"/>
      <c r="AD8613" s="179"/>
      <c r="AE8613" s="179"/>
      <c r="AF8613" s="179"/>
      <c r="AG8613" s="179"/>
      <c r="AH8613" s="179"/>
      <c r="AI8613" s="179"/>
      <c r="AJ8613" s="179"/>
    </row>
    <row r="8614" spans="2:36" x14ac:dyDescent="0.3">
      <c r="B8614" s="224">
        <v>869100</v>
      </c>
      <c r="C8614" s="209">
        <v>372787</v>
      </c>
      <c r="D8614" s="206">
        <f t="shared" si="899"/>
        <v>0.42893452997353582</v>
      </c>
      <c r="E8614" s="208">
        <f t="shared" si="900"/>
        <v>0.45</v>
      </c>
      <c r="F8614" s="207">
        <v>20503.28</v>
      </c>
      <c r="G8614" s="207">
        <v>29822.959999999999</v>
      </c>
      <c r="H8614" s="207">
        <v>33550.83</v>
      </c>
      <c r="I8614" s="214">
        <f t="shared" si="892"/>
        <v>354481</v>
      </c>
      <c r="J8614" s="211">
        <f t="shared" si="893"/>
        <v>0.40787136117823036</v>
      </c>
      <c r="K8614" s="212">
        <f t="shared" si="894"/>
        <v>0.45</v>
      </c>
      <c r="L8614" s="214">
        <f t="shared" si="895"/>
        <v>19496.455000000002</v>
      </c>
      <c r="M8614" s="213">
        <f t="shared" si="896"/>
        <v>28358.48</v>
      </c>
      <c r="N8614" s="213">
        <f t="shared" si="897"/>
        <v>31903.289999999997</v>
      </c>
      <c r="O8614" s="242">
        <f t="shared" si="898"/>
        <v>0.51520000000047728</v>
      </c>
      <c r="P8614" s="242"/>
      <c r="Q8614" s="179"/>
      <c r="R8614" s="179"/>
      <c r="S8614" s="179"/>
      <c r="T8614" s="179"/>
      <c r="U8614" s="179"/>
      <c r="V8614" s="179"/>
      <c r="W8614" s="179"/>
      <c r="X8614" s="179"/>
      <c r="Y8614" s="179"/>
      <c r="Z8614" s="179"/>
      <c r="AA8614" s="222"/>
      <c r="AB8614" s="222"/>
      <c r="AC8614" s="222"/>
      <c r="AD8614" s="179"/>
      <c r="AE8614" s="179"/>
      <c r="AF8614" s="179"/>
      <c r="AG8614" s="179"/>
      <c r="AH8614" s="179"/>
      <c r="AI8614" s="179"/>
      <c r="AJ8614" s="179"/>
    </row>
    <row r="8615" spans="2:36" x14ac:dyDescent="0.3">
      <c r="B8615" s="224">
        <v>869200</v>
      </c>
      <c r="C8615" s="209">
        <v>372832</v>
      </c>
      <c r="D8615" s="206">
        <f t="shared" si="899"/>
        <v>0.42893695352047861</v>
      </c>
      <c r="E8615" s="208">
        <f t="shared" si="900"/>
        <v>0.45</v>
      </c>
      <c r="F8615" s="207">
        <v>20505.759999999998</v>
      </c>
      <c r="G8615" s="207">
        <v>29826.560000000001</v>
      </c>
      <c r="H8615" s="207">
        <v>33554.879999999997</v>
      </c>
      <c r="I8615" s="214">
        <f t="shared" si="892"/>
        <v>354526</v>
      </c>
      <c r="J8615" s="211">
        <f t="shared" si="893"/>
        <v>0.40787620800736307</v>
      </c>
      <c r="K8615" s="212">
        <f t="shared" si="894"/>
        <v>0.45</v>
      </c>
      <c r="L8615" s="214">
        <f t="shared" si="895"/>
        <v>19498.93</v>
      </c>
      <c r="M8615" s="213">
        <f t="shared" si="896"/>
        <v>28362.080000000002</v>
      </c>
      <c r="N8615" s="213">
        <f t="shared" si="897"/>
        <v>31907.34</v>
      </c>
      <c r="O8615" s="242">
        <f t="shared" si="898"/>
        <v>0.51530000000013387</v>
      </c>
      <c r="P8615" s="242"/>
      <c r="Q8615" s="179"/>
      <c r="R8615" s="179"/>
      <c r="S8615" s="179"/>
      <c r="T8615" s="179"/>
      <c r="U8615" s="179"/>
      <c r="V8615" s="179"/>
      <c r="W8615" s="179"/>
      <c r="X8615" s="179"/>
      <c r="Y8615" s="179"/>
      <c r="Z8615" s="179"/>
      <c r="AA8615" s="222"/>
      <c r="AB8615" s="222"/>
      <c r="AC8615" s="222"/>
      <c r="AD8615" s="179"/>
      <c r="AE8615" s="179"/>
      <c r="AF8615" s="179"/>
      <c r="AG8615" s="179"/>
      <c r="AH8615" s="179"/>
      <c r="AI8615" s="179"/>
      <c r="AJ8615" s="179"/>
    </row>
    <row r="8616" spans="2:36" x14ac:dyDescent="0.3">
      <c r="B8616" s="224">
        <v>869300</v>
      </c>
      <c r="C8616" s="209">
        <v>372877</v>
      </c>
      <c r="D8616" s="206">
        <f t="shared" si="899"/>
        <v>0.42893937650983549</v>
      </c>
      <c r="E8616" s="208">
        <f t="shared" si="900"/>
        <v>0.45</v>
      </c>
      <c r="F8616" s="207">
        <v>20508.23</v>
      </c>
      <c r="G8616" s="207">
        <v>29830.16</v>
      </c>
      <c r="H8616" s="207">
        <v>33558.93</v>
      </c>
      <c r="I8616" s="214">
        <f t="shared" si="892"/>
        <v>354571</v>
      </c>
      <c r="J8616" s="211">
        <f t="shared" si="893"/>
        <v>0.407881053721385</v>
      </c>
      <c r="K8616" s="212">
        <f t="shared" si="894"/>
        <v>0.45</v>
      </c>
      <c r="L8616" s="214">
        <f t="shared" si="895"/>
        <v>19501.404999999999</v>
      </c>
      <c r="M8616" s="213">
        <f t="shared" si="896"/>
        <v>28365.68</v>
      </c>
      <c r="N8616" s="213">
        <f t="shared" si="897"/>
        <v>31911.39</v>
      </c>
      <c r="O8616" s="242">
        <f t="shared" si="898"/>
        <v>0.51519999999982247</v>
      </c>
      <c r="P8616" s="242"/>
      <c r="Q8616" s="179"/>
      <c r="R8616" s="179"/>
      <c r="S8616" s="179"/>
      <c r="T8616" s="179"/>
      <c r="U8616" s="179"/>
      <c r="V8616" s="179"/>
      <c r="W8616" s="179"/>
      <c r="X8616" s="179"/>
      <c r="Y8616" s="179"/>
      <c r="Z8616" s="179"/>
      <c r="AA8616" s="222"/>
      <c r="AB8616" s="222"/>
      <c r="AC8616" s="222"/>
      <c r="AD8616" s="179"/>
      <c r="AE8616" s="179"/>
      <c r="AF8616" s="179"/>
      <c r="AG8616" s="179"/>
      <c r="AH8616" s="179"/>
      <c r="AI8616" s="179"/>
      <c r="AJ8616" s="179"/>
    </row>
    <row r="8617" spans="2:36" x14ac:dyDescent="0.3">
      <c r="B8617" s="224">
        <v>869400</v>
      </c>
      <c r="C8617" s="209">
        <v>372922</v>
      </c>
      <c r="D8617" s="206">
        <f t="shared" si="899"/>
        <v>0.42894179894179896</v>
      </c>
      <c r="E8617" s="208">
        <f t="shared" si="900"/>
        <v>0.45</v>
      </c>
      <c r="F8617" s="207">
        <v>20510.71</v>
      </c>
      <c r="G8617" s="207">
        <v>29833.759999999998</v>
      </c>
      <c r="H8617" s="207">
        <v>33562.980000000003</v>
      </c>
      <c r="I8617" s="214">
        <f t="shared" ref="I8617:I8680" si="901">I8616+45</f>
        <v>354616</v>
      </c>
      <c r="J8617" s="211">
        <f t="shared" si="893"/>
        <v>0.40788589832068095</v>
      </c>
      <c r="K8617" s="212">
        <f t="shared" si="894"/>
        <v>0.45</v>
      </c>
      <c r="L8617" s="214">
        <f t="shared" si="895"/>
        <v>19503.88</v>
      </c>
      <c r="M8617" s="213">
        <f t="shared" si="896"/>
        <v>28369.279999999999</v>
      </c>
      <c r="N8617" s="213">
        <f t="shared" si="897"/>
        <v>31915.439999999999</v>
      </c>
      <c r="O8617" s="242">
        <f t="shared" si="898"/>
        <v>0.51530000000006115</v>
      </c>
      <c r="P8617" s="242"/>
      <c r="Q8617" s="179"/>
      <c r="R8617" s="179"/>
      <c r="S8617" s="179"/>
      <c r="T8617" s="179"/>
      <c r="U8617" s="179"/>
      <c r="V8617" s="179"/>
      <c r="W8617" s="179"/>
      <c r="X8617" s="179"/>
      <c r="Y8617" s="179"/>
      <c r="Z8617" s="179"/>
      <c r="AA8617" s="222"/>
      <c r="AB8617" s="222"/>
      <c r="AC8617" s="222"/>
      <c r="AD8617" s="179"/>
      <c r="AE8617" s="179"/>
      <c r="AF8617" s="179"/>
      <c r="AG8617" s="179"/>
      <c r="AH8617" s="179"/>
      <c r="AI8617" s="179"/>
      <c r="AJ8617" s="179"/>
    </row>
    <row r="8618" spans="2:36" x14ac:dyDescent="0.3">
      <c r="B8618" s="224">
        <v>869500</v>
      </c>
      <c r="C8618" s="209">
        <v>372967</v>
      </c>
      <c r="D8618" s="206">
        <f t="shared" si="899"/>
        <v>0.42894422081656125</v>
      </c>
      <c r="E8618" s="208">
        <f t="shared" si="900"/>
        <v>0.45</v>
      </c>
      <c r="F8618" s="207">
        <v>20513.18</v>
      </c>
      <c r="G8618" s="207">
        <v>29837.360000000001</v>
      </c>
      <c r="H8618" s="207">
        <v>33567.03</v>
      </c>
      <c r="I8618" s="214">
        <f t="shared" si="901"/>
        <v>354661</v>
      </c>
      <c r="J8618" s="211">
        <f t="shared" si="893"/>
        <v>0.40789074180563545</v>
      </c>
      <c r="K8618" s="212">
        <f t="shared" si="894"/>
        <v>0.45</v>
      </c>
      <c r="L8618" s="214">
        <f t="shared" si="895"/>
        <v>19506.355</v>
      </c>
      <c r="M8618" s="213">
        <f t="shared" si="896"/>
        <v>28372.880000000001</v>
      </c>
      <c r="N8618" s="213">
        <f t="shared" si="897"/>
        <v>31919.489999999998</v>
      </c>
      <c r="O8618" s="242">
        <f t="shared" si="898"/>
        <v>0.5151999999996042</v>
      </c>
      <c r="P8618" s="242"/>
      <c r="Q8618" s="179"/>
      <c r="R8618" s="179"/>
      <c r="S8618" s="179"/>
      <c r="T8618" s="179"/>
      <c r="U8618" s="179"/>
      <c r="V8618" s="179"/>
      <c r="W8618" s="179"/>
      <c r="X8618" s="179"/>
      <c r="Y8618" s="179"/>
      <c r="Z8618" s="179"/>
      <c r="AA8618" s="222"/>
      <c r="AB8618" s="222"/>
      <c r="AC8618" s="222"/>
      <c r="AD8618" s="179"/>
      <c r="AE8618" s="179"/>
      <c r="AF8618" s="179"/>
      <c r="AG8618" s="179"/>
      <c r="AH8618" s="179"/>
      <c r="AI8618" s="179"/>
      <c r="AJ8618" s="179"/>
    </row>
    <row r="8619" spans="2:36" x14ac:dyDescent="0.3">
      <c r="B8619" s="224">
        <v>869600</v>
      </c>
      <c r="C8619" s="209">
        <v>373012</v>
      </c>
      <c r="D8619" s="206">
        <f t="shared" si="899"/>
        <v>0.4289466421343146</v>
      </c>
      <c r="E8619" s="208">
        <f t="shared" si="900"/>
        <v>0.45</v>
      </c>
      <c r="F8619" s="207">
        <v>20515.66</v>
      </c>
      <c r="G8619" s="207">
        <v>29840.959999999999</v>
      </c>
      <c r="H8619" s="207">
        <v>33571.08</v>
      </c>
      <c r="I8619" s="214">
        <f t="shared" si="901"/>
        <v>354706</v>
      </c>
      <c r="J8619" s="211">
        <f t="shared" si="893"/>
        <v>0.40789558417663291</v>
      </c>
      <c r="K8619" s="212">
        <f t="shared" si="894"/>
        <v>0.45</v>
      </c>
      <c r="L8619" s="214">
        <f t="shared" si="895"/>
        <v>19508.830000000002</v>
      </c>
      <c r="M8619" s="213">
        <f t="shared" si="896"/>
        <v>28376.48</v>
      </c>
      <c r="N8619" s="213">
        <f t="shared" si="897"/>
        <v>31923.539999999997</v>
      </c>
      <c r="O8619" s="242">
        <f t="shared" si="898"/>
        <v>0.5152999999999156</v>
      </c>
      <c r="P8619" s="242"/>
      <c r="Q8619" s="179"/>
      <c r="R8619" s="179"/>
      <c r="S8619" s="179"/>
      <c r="T8619" s="179"/>
      <c r="U8619" s="179"/>
      <c r="V8619" s="179"/>
      <c r="W8619" s="179"/>
      <c r="X8619" s="179"/>
      <c r="Y8619" s="179"/>
      <c r="Z8619" s="179"/>
      <c r="AA8619" s="222"/>
      <c r="AB8619" s="222"/>
      <c r="AC8619" s="222"/>
      <c r="AD8619" s="179"/>
      <c r="AE8619" s="179"/>
      <c r="AF8619" s="179"/>
      <c r="AG8619" s="179"/>
      <c r="AH8619" s="179"/>
      <c r="AI8619" s="179"/>
      <c r="AJ8619" s="179"/>
    </row>
    <row r="8620" spans="2:36" x14ac:dyDescent="0.3">
      <c r="B8620" s="224">
        <v>869700</v>
      </c>
      <c r="C8620" s="209">
        <v>373057</v>
      </c>
      <c r="D8620" s="206">
        <f t="shared" si="899"/>
        <v>0.42894906289525125</v>
      </c>
      <c r="E8620" s="208">
        <f t="shared" si="900"/>
        <v>0.45</v>
      </c>
      <c r="F8620" s="207">
        <v>20518.13</v>
      </c>
      <c r="G8620" s="207">
        <v>29844.560000000001</v>
      </c>
      <c r="H8620" s="207">
        <v>33575.129999999997</v>
      </c>
      <c r="I8620" s="214">
        <f t="shared" si="901"/>
        <v>354751</v>
      </c>
      <c r="J8620" s="211">
        <f t="shared" si="893"/>
        <v>0.40790042543405775</v>
      </c>
      <c r="K8620" s="212">
        <f t="shared" si="894"/>
        <v>0.45</v>
      </c>
      <c r="L8620" s="214">
        <f t="shared" si="895"/>
        <v>19511.305</v>
      </c>
      <c r="M8620" s="213">
        <f t="shared" si="896"/>
        <v>28380.080000000002</v>
      </c>
      <c r="N8620" s="213">
        <f t="shared" si="897"/>
        <v>31927.59</v>
      </c>
      <c r="O8620" s="242">
        <f t="shared" si="898"/>
        <v>0.51520000000004074</v>
      </c>
      <c r="P8620" s="242"/>
      <c r="Q8620" s="179"/>
      <c r="R8620" s="179"/>
      <c r="S8620" s="179"/>
      <c r="T8620" s="179"/>
      <c r="U8620" s="179"/>
      <c r="V8620" s="179"/>
      <c r="W8620" s="179"/>
      <c r="X8620" s="179"/>
      <c r="Y8620" s="179"/>
      <c r="Z8620" s="179"/>
      <c r="AA8620" s="222"/>
      <c r="AB8620" s="222"/>
      <c r="AC8620" s="222"/>
      <c r="AD8620" s="179"/>
      <c r="AE8620" s="179"/>
      <c r="AF8620" s="179"/>
      <c r="AG8620" s="179"/>
      <c r="AH8620" s="179"/>
      <c r="AI8620" s="179"/>
      <c r="AJ8620" s="179"/>
    </row>
    <row r="8621" spans="2:36" x14ac:dyDescent="0.3">
      <c r="B8621" s="224">
        <v>869800</v>
      </c>
      <c r="C8621" s="209">
        <v>373102</v>
      </c>
      <c r="D8621" s="206">
        <f t="shared" si="899"/>
        <v>0.4289514830995631</v>
      </c>
      <c r="E8621" s="208">
        <f t="shared" si="900"/>
        <v>0.45</v>
      </c>
      <c r="F8621" s="207">
        <v>20520.61</v>
      </c>
      <c r="G8621" s="207">
        <v>29848.16</v>
      </c>
      <c r="H8621" s="207">
        <v>33579.18</v>
      </c>
      <c r="I8621" s="214">
        <f t="shared" si="901"/>
        <v>354796</v>
      </c>
      <c r="J8621" s="211">
        <f t="shared" si="893"/>
        <v>0.40790526557829387</v>
      </c>
      <c r="K8621" s="212">
        <f t="shared" si="894"/>
        <v>0.45</v>
      </c>
      <c r="L8621" s="214">
        <f t="shared" si="895"/>
        <v>19513.78</v>
      </c>
      <c r="M8621" s="213">
        <f t="shared" si="896"/>
        <v>28383.68</v>
      </c>
      <c r="N8621" s="213">
        <f t="shared" si="897"/>
        <v>31931.64</v>
      </c>
      <c r="O8621" s="242">
        <f t="shared" si="898"/>
        <v>0.51529999999977005</v>
      </c>
      <c r="P8621" s="242"/>
      <c r="Q8621" s="179"/>
      <c r="R8621" s="179"/>
      <c r="S8621" s="179"/>
      <c r="T8621" s="179"/>
      <c r="U8621" s="179"/>
      <c r="V8621" s="179"/>
      <c r="W8621" s="179"/>
      <c r="X8621" s="179"/>
      <c r="Y8621" s="179"/>
      <c r="Z8621" s="179"/>
      <c r="AA8621" s="222"/>
      <c r="AB8621" s="222"/>
      <c r="AC8621" s="222"/>
      <c r="AD8621" s="179"/>
      <c r="AE8621" s="179"/>
      <c r="AF8621" s="179"/>
      <c r="AG8621" s="179"/>
      <c r="AH8621" s="179"/>
      <c r="AI8621" s="179"/>
      <c r="AJ8621" s="179"/>
    </row>
    <row r="8622" spans="2:36" x14ac:dyDescent="0.3">
      <c r="B8622" s="224">
        <v>869900</v>
      </c>
      <c r="C8622" s="209">
        <v>373147</v>
      </c>
      <c r="D8622" s="206">
        <f t="shared" si="899"/>
        <v>0.42895390274744222</v>
      </c>
      <c r="E8622" s="208">
        <f t="shared" si="900"/>
        <v>0.45</v>
      </c>
      <c r="F8622" s="207">
        <v>20523.080000000002</v>
      </c>
      <c r="G8622" s="207">
        <v>29851.759999999998</v>
      </c>
      <c r="H8622" s="207">
        <v>33583.230000000003</v>
      </c>
      <c r="I8622" s="214">
        <f t="shared" si="901"/>
        <v>354841</v>
      </c>
      <c r="J8622" s="211">
        <f t="shared" si="893"/>
        <v>0.40791010460972527</v>
      </c>
      <c r="K8622" s="212">
        <f t="shared" si="894"/>
        <v>0.45</v>
      </c>
      <c r="L8622" s="214">
        <f t="shared" si="895"/>
        <v>19516.255000000001</v>
      </c>
      <c r="M8622" s="213">
        <f t="shared" si="896"/>
        <v>28387.279999999999</v>
      </c>
      <c r="N8622" s="213">
        <f t="shared" si="897"/>
        <v>31935.69</v>
      </c>
      <c r="O8622" s="242">
        <f t="shared" si="898"/>
        <v>0.51519999999996802</v>
      </c>
      <c r="P8622" s="242"/>
      <c r="Q8622" s="179"/>
      <c r="R8622" s="179"/>
      <c r="S8622" s="179"/>
      <c r="T8622" s="179"/>
      <c r="U8622" s="179"/>
      <c r="V8622" s="179"/>
      <c r="W8622" s="179"/>
      <c r="X8622" s="179"/>
      <c r="Y8622" s="179"/>
      <c r="Z8622" s="179"/>
      <c r="AA8622" s="222"/>
      <c r="AB8622" s="222"/>
      <c r="AC8622" s="222"/>
      <c r="AD8622" s="179"/>
      <c r="AE8622" s="179"/>
      <c r="AF8622" s="179"/>
      <c r="AG8622" s="179"/>
      <c r="AH8622" s="179"/>
      <c r="AI8622" s="179"/>
      <c r="AJ8622" s="179"/>
    </row>
    <row r="8623" spans="2:36" x14ac:dyDescent="0.3">
      <c r="B8623" s="224">
        <v>870000</v>
      </c>
      <c r="C8623" s="209">
        <v>373192</v>
      </c>
      <c r="D8623" s="206">
        <f t="shared" si="899"/>
        <v>0.42895632183908045</v>
      </c>
      <c r="E8623" s="208">
        <f t="shared" si="900"/>
        <v>0.45</v>
      </c>
      <c r="F8623" s="207">
        <v>20525.560000000001</v>
      </c>
      <c r="G8623" s="207">
        <v>29855.360000000001</v>
      </c>
      <c r="H8623" s="207">
        <v>33587.279999999999</v>
      </c>
      <c r="I8623" s="214">
        <f t="shared" si="901"/>
        <v>354886</v>
      </c>
      <c r="J8623" s="211">
        <f t="shared" si="893"/>
        <v>0.40791494252873561</v>
      </c>
      <c r="K8623" s="212">
        <f t="shared" si="894"/>
        <v>0.45</v>
      </c>
      <c r="L8623" s="214">
        <f t="shared" si="895"/>
        <v>19518.73</v>
      </c>
      <c r="M8623" s="213">
        <f t="shared" si="896"/>
        <v>28390.880000000001</v>
      </c>
      <c r="N8623" s="213">
        <f t="shared" si="897"/>
        <v>31939.739999999998</v>
      </c>
      <c r="O8623" s="242">
        <f t="shared" si="898"/>
        <v>0.51529999999962461</v>
      </c>
      <c r="P8623" s="242"/>
      <c r="Q8623" s="179"/>
      <c r="R8623" s="179"/>
      <c r="S8623" s="179"/>
      <c r="T8623" s="179"/>
      <c r="U8623" s="179"/>
      <c r="V8623" s="179"/>
      <c r="W8623" s="179"/>
      <c r="X8623" s="179"/>
      <c r="Y8623" s="179"/>
      <c r="Z8623" s="179"/>
      <c r="AA8623" s="222"/>
      <c r="AB8623" s="222"/>
      <c r="AC8623" s="222"/>
      <c r="AD8623" s="179"/>
      <c r="AE8623" s="179"/>
      <c r="AF8623" s="179"/>
      <c r="AG8623" s="179"/>
      <c r="AH8623" s="179"/>
      <c r="AI8623" s="179"/>
      <c r="AJ8623" s="179"/>
    </row>
    <row r="8624" spans="2:36" x14ac:dyDescent="0.3">
      <c r="B8624" s="224">
        <v>870100</v>
      </c>
      <c r="C8624" s="209">
        <v>373237</v>
      </c>
      <c r="D8624" s="206">
        <f t="shared" si="899"/>
        <v>0.42895874037466958</v>
      </c>
      <c r="E8624" s="208">
        <f t="shared" si="900"/>
        <v>0.45</v>
      </c>
      <c r="F8624" s="207">
        <v>20528.03</v>
      </c>
      <c r="G8624" s="207">
        <v>29858.959999999999</v>
      </c>
      <c r="H8624" s="207">
        <v>33591.33</v>
      </c>
      <c r="I8624" s="214">
        <f t="shared" si="901"/>
        <v>354931</v>
      </c>
      <c r="J8624" s="211">
        <f t="shared" si="893"/>
        <v>0.40791977933570855</v>
      </c>
      <c r="K8624" s="212">
        <f t="shared" si="894"/>
        <v>0.45</v>
      </c>
      <c r="L8624" s="214">
        <f t="shared" si="895"/>
        <v>19521.205000000002</v>
      </c>
      <c r="M8624" s="213">
        <f t="shared" si="896"/>
        <v>28394.48</v>
      </c>
      <c r="N8624" s="213">
        <f t="shared" si="897"/>
        <v>31943.789999999997</v>
      </c>
      <c r="O8624" s="242">
        <f t="shared" si="898"/>
        <v>0.51520000000047728</v>
      </c>
      <c r="P8624" s="242"/>
      <c r="Q8624" s="179"/>
      <c r="R8624" s="179"/>
      <c r="S8624" s="179"/>
      <c r="T8624" s="179"/>
      <c r="U8624" s="179"/>
      <c r="V8624" s="179"/>
      <c r="W8624" s="179"/>
      <c r="X8624" s="179"/>
      <c r="Y8624" s="179"/>
      <c r="Z8624" s="179"/>
      <c r="AA8624" s="222"/>
      <c r="AB8624" s="222"/>
      <c r="AC8624" s="222"/>
      <c r="AD8624" s="179"/>
      <c r="AE8624" s="179"/>
      <c r="AF8624" s="179"/>
      <c r="AG8624" s="179"/>
      <c r="AH8624" s="179"/>
      <c r="AI8624" s="179"/>
      <c r="AJ8624" s="179"/>
    </row>
    <row r="8625" spans="2:36" x14ac:dyDescent="0.3">
      <c r="B8625" s="224">
        <v>870200</v>
      </c>
      <c r="C8625" s="209">
        <v>373282</v>
      </c>
      <c r="D8625" s="206">
        <f t="shared" si="899"/>
        <v>0.4289611583544013</v>
      </c>
      <c r="E8625" s="208">
        <f t="shared" si="900"/>
        <v>0.45</v>
      </c>
      <c r="F8625" s="207">
        <v>20530.509999999998</v>
      </c>
      <c r="G8625" s="207">
        <v>29862.560000000001</v>
      </c>
      <c r="H8625" s="207">
        <v>33595.379999999997</v>
      </c>
      <c r="I8625" s="214">
        <f t="shared" si="901"/>
        <v>354976</v>
      </c>
      <c r="J8625" s="211">
        <f t="shared" si="893"/>
        <v>0.40792461503102734</v>
      </c>
      <c r="K8625" s="212">
        <f t="shared" si="894"/>
        <v>0.45</v>
      </c>
      <c r="L8625" s="214">
        <f t="shared" si="895"/>
        <v>19523.68</v>
      </c>
      <c r="M8625" s="213">
        <f t="shared" si="896"/>
        <v>28398.080000000002</v>
      </c>
      <c r="N8625" s="213">
        <f t="shared" si="897"/>
        <v>31947.84</v>
      </c>
      <c r="O8625" s="242">
        <f t="shared" si="898"/>
        <v>0.51530000000013387</v>
      </c>
      <c r="P8625" s="242"/>
      <c r="Q8625" s="179"/>
      <c r="R8625" s="179"/>
      <c r="S8625" s="179"/>
      <c r="T8625" s="179"/>
      <c r="U8625" s="179"/>
      <c r="V8625" s="179"/>
      <c r="W8625" s="179"/>
      <c r="X8625" s="179"/>
      <c r="Y8625" s="179"/>
      <c r="Z8625" s="179"/>
      <c r="AA8625" s="222"/>
      <c r="AB8625" s="222"/>
      <c r="AC8625" s="222"/>
      <c r="AD8625" s="179"/>
      <c r="AE8625" s="179"/>
      <c r="AF8625" s="179"/>
      <c r="AG8625" s="179"/>
      <c r="AH8625" s="179"/>
      <c r="AI8625" s="179"/>
      <c r="AJ8625" s="179"/>
    </row>
    <row r="8626" spans="2:36" x14ac:dyDescent="0.3">
      <c r="B8626" s="224">
        <v>870300</v>
      </c>
      <c r="C8626" s="209">
        <v>373327</v>
      </c>
      <c r="D8626" s="206">
        <f t="shared" si="899"/>
        <v>0.42896357577846722</v>
      </c>
      <c r="E8626" s="208">
        <f t="shared" si="900"/>
        <v>0.45</v>
      </c>
      <c r="F8626" s="207">
        <v>20532.98</v>
      </c>
      <c r="G8626" s="207">
        <v>29866.16</v>
      </c>
      <c r="H8626" s="207">
        <v>33599.43</v>
      </c>
      <c r="I8626" s="214">
        <f t="shared" si="901"/>
        <v>355021</v>
      </c>
      <c r="J8626" s="211">
        <f t="shared" si="893"/>
        <v>0.40792944961507527</v>
      </c>
      <c r="K8626" s="212">
        <f t="shared" si="894"/>
        <v>0.45</v>
      </c>
      <c r="L8626" s="214">
        <f t="shared" si="895"/>
        <v>19526.154999999999</v>
      </c>
      <c r="M8626" s="213">
        <f t="shared" si="896"/>
        <v>28401.68</v>
      </c>
      <c r="N8626" s="213">
        <f t="shared" si="897"/>
        <v>31951.89</v>
      </c>
      <c r="O8626" s="242">
        <f t="shared" si="898"/>
        <v>0.51519999999982247</v>
      </c>
      <c r="P8626" s="242"/>
      <c r="Q8626" s="179"/>
      <c r="R8626" s="179"/>
      <c r="S8626" s="179"/>
      <c r="T8626" s="179"/>
      <c r="U8626" s="179"/>
      <c r="V8626" s="179"/>
      <c r="W8626" s="179"/>
      <c r="X8626" s="179"/>
      <c r="Y8626" s="179"/>
      <c r="Z8626" s="179"/>
      <c r="AA8626" s="222"/>
      <c r="AB8626" s="222"/>
      <c r="AC8626" s="222"/>
      <c r="AD8626" s="179"/>
      <c r="AE8626" s="179"/>
      <c r="AF8626" s="179"/>
      <c r="AG8626" s="179"/>
      <c r="AH8626" s="179"/>
      <c r="AI8626" s="179"/>
      <c r="AJ8626" s="179"/>
    </row>
    <row r="8627" spans="2:36" x14ac:dyDescent="0.3">
      <c r="B8627" s="224">
        <v>870400</v>
      </c>
      <c r="C8627" s="209">
        <v>373372</v>
      </c>
      <c r="D8627" s="206">
        <f t="shared" si="899"/>
        <v>0.42896599264705881</v>
      </c>
      <c r="E8627" s="208">
        <f t="shared" si="900"/>
        <v>0.45</v>
      </c>
      <c r="F8627" s="207">
        <v>20535.46</v>
      </c>
      <c r="G8627" s="207">
        <v>29869.759999999998</v>
      </c>
      <c r="H8627" s="207">
        <v>33603.480000000003</v>
      </c>
      <c r="I8627" s="214">
        <f t="shared" si="901"/>
        <v>355066</v>
      </c>
      <c r="J8627" s="211">
        <f t="shared" si="893"/>
        <v>0.40793428308823532</v>
      </c>
      <c r="K8627" s="212">
        <f t="shared" si="894"/>
        <v>0.45</v>
      </c>
      <c r="L8627" s="214">
        <f t="shared" si="895"/>
        <v>19528.63</v>
      </c>
      <c r="M8627" s="213">
        <f t="shared" si="896"/>
        <v>28405.279999999999</v>
      </c>
      <c r="N8627" s="213">
        <f t="shared" si="897"/>
        <v>31955.94</v>
      </c>
      <c r="O8627" s="242">
        <f t="shared" si="898"/>
        <v>0.51530000000006115</v>
      </c>
      <c r="P8627" s="242"/>
      <c r="Q8627" s="179"/>
      <c r="R8627" s="179"/>
      <c r="S8627" s="179"/>
      <c r="T8627" s="179"/>
      <c r="U8627" s="179"/>
      <c r="V8627" s="179"/>
      <c r="W8627" s="179"/>
      <c r="X8627" s="179"/>
      <c r="Y8627" s="179"/>
      <c r="Z8627" s="179"/>
      <c r="AA8627" s="222"/>
      <c r="AB8627" s="222"/>
      <c r="AC8627" s="222"/>
      <c r="AD8627" s="179"/>
      <c r="AE8627" s="179"/>
      <c r="AF8627" s="179"/>
      <c r="AG8627" s="179"/>
      <c r="AH8627" s="179"/>
      <c r="AI8627" s="179"/>
      <c r="AJ8627" s="179"/>
    </row>
    <row r="8628" spans="2:36" x14ac:dyDescent="0.3">
      <c r="B8628" s="224">
        <v>870500</v>
      </c>
      <c r="C8628" s="209">
        <v>373417</v>
      </c>
      <c r="D8628" s="206">
        <f t="shared" si="899"/>
        <v>0.42896840896036759</v>
      </c>
      <c r="E8628" s="208">
        <f t="shared" si="900"/>
        <v>0.45</v>
      </c>
      <c r="F8628" s="207">
        <v>20537.93</v>
      </c>
      <c r="G8628" s="207">
        <v>29873.360000000001</v>
      </c>
      <c r="H8628" s="207">
        <v>33607.53</v>
      </c>
      <c r="I8628" s="214">
        <f t="shared" si="901"/>
        <v>355111</v>
      </c>
      <c r="J8628" s="211">
        <f t="shared" si="893"/>
        <v>0.40793911545089029</v>
      </c>
      <c r="K8628" s="212">
        <f t="shared" si="894"/>
        <v>0.45</v>
      </c>
      <c r="L8628" s="214">
        <f t="shared" si="895"/>
        <v>19531.105</v>
      </c>
      <c r="M8628" s="213">
        <f t="shared" si="896"/>
        <v>28408.880000000001</v>
      </c>
      <c r="N8628" s="213">
        <f t="shared" si="897"/>
        <v>31959.989999999998</v>
      </c>
      <c r="O8628" s="242">
        <f t="shared" si="898"/>
        <v>0.5151999999996042</v>
      </c>
      <c r="P8628" s="242"/>
      <c r="Q8628" s="179"/>
      <c r="R8628" s="179"/>
      <c r="S8628" s="179"/>
      <c r="T8628" s="179"/>
      <c r="U8628" s="179"/>
      <c r="V8628" s="179"/>
      <c r="W8628" s="179"/>
      <c r="X8628" s="179"/>
      <c r="Y8628" s="179"/>
      <c r="Z8628" s="179"/>
      <c r="AA8628" s="222"/>
      <c r="AB8628" s="222"/>
      <c r="AC8628" s="222"/>
      <c r="AD8628" s="179"/>
      <c r="AE8628" s="179"/>
      <c r="AF8628" s="179"/>
      <c r="AG8628" s="179"/>
      <c r="AH8628" s="179"/>
      <c r="AI8628" s="179"/>
      <c r="AJ8628" s="179"/>
    </row>
    <row r="8629" spans="2:36" x14ac:dyDescent="0.3">
      <c r="B8629" s="224">
        <v>870600</v>
      </c>
      <c r="C8629" s="209">
        <v>373462</v>
      </c>
      <c r="D8629" s="206">
        <f t="shared" si="899"/>
        <v>0.42897082471858489</v>
      </c>
      <c r="E8629" s="208">
        <f t="shared" si="900"/>
        <v>0.45</v>
      </c>
      <c r="F8629" s="207">
        <v>20540.41</v>
      </c>
      <c r="G8629" s="207">
        <v>29876.959999999999</v>
      </c>
      <c r="H8629" s="207">
        <v>33611.58</v>
      </c>
      <c r="I8629" s="214">
        <f t="shared" si="901"/>
        <v>355156</v>
      </c>
      <c r="J8629" s="211">
        <f t="shared" si="893"/>
        <v>0.40794394670342293</v>
      </c>
      <c r="K8629" s="212">
        <f t="shared" si="894"/>
        <v>0.45</v>
      </c>
      <c r="L8629" s="214">
        <f t="shared" si="895"/>
        <v>19533.580000000002</v>
      </c>
      <c r="M8629" s="213">
        <f t="shared" si="896"/>
        <v>28412.48</v>
      </c>
      <c r="N8629" s="213">
        <f t="shared" si="897"/>
        <v>31964.039999999997</v>
      </c>
      <c r="O8629" s="242">
        <f t="shared" si="898"/>
        <v>0.5152999999999156</v>
      </c>
      <c r="P8629" s="242"/>
      <c r="Q8629" s="179"/>
      <c r="R8629" s="179"/>
      <c r="S8629" s="179"/>
      <c r="T8629" s="179"/>
      <c r="U8629" s="179"/>
      <c r="V8629" s="179"/>
      <c r="W8629" s="179"/>
      <c r="X8629" s="179"/>
      <c r="Y8629" s="179"/>
      <c r="Z8629" s="179"/>
      <c r="AA8629" s="222"/>
      <c r="AB8629" s="222"/>
      <c r="AC8629" s="222"/>
      <c r="AD8629" s="179"/>
      <c r="AE8629" s="179"/>
      <c r="AF8629" s="179"/>
      <c r="AG8629" s="179"/>
      <c r="AH8629" s="179"/>
      <c r="AI8629" s="179"/>
      <c r="AJ8629" s="179"/>
    </row>
    <row r="8630" spans="2:36" x14ac:dyDescent="0.3">
      <c r="B8630" s="224">
        <v>870700</v>
      </c>
      <c r="C8630" s="209">
        <v>373507</v>
      </c>
      <c r="D8630" s="206">
        <f t="shared" si="899"/>
        <v>0.42897323992190189</v>
      </c>
      <c r="E8630" s="208">
        <f t="shared" si="900"/>
        <v>0.45</v>
      </c>
      <c r="F8630" s="207">
        <v>20542.88</v>
      </c>
      <c r="G8630" s="207">
        <v>29880.560000000001</v>
      </c>
      <c r="H8630" s="207">
        <v>33615.629999999997</v>
      </c>
      <c r="I8630" s="214">
        <f t="shared" si="901"/>
        <v>355201</v>
      </c>
      <c r="J8630" s="211">
        <f t="shared" si="893"/>
        <v>0.40794877684621567</v>
      </c>
      <c r="K8630" s="212">
        <f t="shared" si="894"/>
        <v>0.45</v>
      </c>
      <c r="L8630" s="214">
        <f t="shared" si="895"/>
        <v>19536.055</v>
      </c>
      <c r="M8630" s="213">
        <f t="shared" si="896"/>
        <v>28416.080000000002</v>
      </c>
      <c r="N8630" s="213">
        <f t="shared" si="897"/>
        <v>31968.09</v>
      </c>
      <c r="O8630" s="242">
        <f t="shared" si="898"/>
        <v>0.51520000000004074</v>
      </c>
      <c r="P8630" s="242"/>
      <c r="Q8630" s="179"/>
      <c r="R8630" s="179"/>
      <c r="S8630" s="179"/>
      <c r="T8630" s="179"/>
      <c r="U8630" s="179"/>
      <c r="V8630" s="179"/>
      <c r="W8630" s="179"/>
      <c r="X8630" s="179"/>
      <c r="Y8630" s="179"/>
      <c r="Z8630" s="179"/>
      <c r="AA8630" s="222"/>
      <c r="AB8630" s="222"/>
      <c r="AC8630" s="222"/>
      <c r="AD8630" s="179"/>
      <c r="AE8630" s="179"/>
      <c r="AF8630" s="179"/>
      <c r="AG8630" s="179"/>
      <c r="AH8630" s="179"/>
      <c r="AI8630" s="179"/>
      <c r="AJ8630" s="179"/>
    </row>
    <row r="8631" spans="2:36" x14ac:dyDescent="0.3">
      <c r="B8631" s="224">
        <v>870800</v>
      </c>
      <c r="C8631" s="209">
        <v>373552</v>
      </c>
      <c r="D8631" s="206">
        <f t="shared" si="899"/>
        <v>0.4289756545705099</v>
      </c>
      <c r="E8631" s="208">
        <f t="shared" si="900"/>
        <v>0.45</v>
      </c>
      <c r="F8631" s="207">
        <v>20545.36</v>
      </c>
      <c r="G8631" s="207">
        <v>29884.16</v>
      </c>
      <c r="H8631" s="207">
        <v>33619.68</v>
      </c>
      <c r="I8631" s="214">
        <f t="shared" si="901"/>
        <v>355246</v>
      </c>
      <c r="J8631" s="211">
        <f t="shared" si="893"/>
        <v>0.4079536058796509</v>
      </c>
      <c r="K8631" s="212">
        <f t="shared" si="894"/>
        <v>0.45</v>
      </c>
      <c r="L8631" s="214">
        <f t="shared" si="895"/>
        <v>19538.53</v>
      </c>
      <c r="M8631" s="213">
        <f t="shared" si="896"/>
        <v>28419.68</v>
      </c>
      <c r="N8631" s="213">
        <f t="shared" si="897"/>
        <v>31972.14</v>
      </c>
      <c r="O8631" s="242">
        <f t="shared" si="898"/>
        <v>0.51529999999977005</v>
      </c>
      <c r="P8631" s="242"/>
      <c r="Q8631" s="179"/>
      <c r="R8631" s="179"/>
      <c r="S8631" s="179"/>
      <c r="T8631" s="179"/>
      <c r="U8631" s="179"/>
      <c r="V8631" s="179"/>
      <c r="W8631" s="179"/>
      <c r="X8631" s="179"/>
      <c r="Y8631" s="179"/>
      <c r="Z8631" s="179"/>
      <c r="AA8631" s="222"/>
      <c r="AB8631" s="222"/>
      <c r="AC8631" s="222"/>
      <c r="AD8631" s="179"/>
      <c r="AE8631" s="179"/>
      <c r="AF8631" s="179"/>
      <c r="AG8631" s="179"/>
      <c r="AH8631" s="179"/>
      <c r="AI8631" s="179"/>
      <c r="AJ8631" s="179"/>
    </row>
    <row r="8632" spans="2:36" x14ac:dyDescent="0.3">
      <c r="B8632" s="224">
        <v>870900</v>
      </c>
      <c r="C8632" s="209">
        <v>373597</v>
      </c>
      <c r="D8632" s="206">
        <f t="shared" si="899"/>
        <v>0.42897806866459987</v>
      </c>
      <c r="E8632" s="208">
        <f t="shared" si="900"/>
        <v>0.45</v>
      </c>
      <c r="F8632" s="207">
        <v>20547.830000000002</v>
      </c>
      <c r="G8632" s="207">
        <v>29887.759999999998</v>
      </c>
      <c r="H8632" s="207">
        <v>33623.730000000003</v>
      </c>
      <c r="I8632" s="214">
        <f t="shared" si="901"/>
        <v>355291</v>
      </c>
      <c r="J8632" s="211">
        <f t="shared" si="893"/>
        <v>0.40795843380411068</v>
      </c>
      <c r="K8632" s="212">
        <f t="shared" si="894"/>
        <v>0.45</v>
      </c>
      <c r="L8632" s="214">
        <f t="shared" si="895"/>
        <v>19541.005000000001</v>
      </c>
      <c r="M8632" s="213">
        <f t="shared" si="896"/>
        <v>28423.279999999999</v>
      </c>
      <c r="N8632" s="213">
        <f t="shared" si="897"/>
        <v>31976.19</v>
      </c>
      <c r="O8632" s="242">
        <f t="shared" si="898"/>
        <v>0.51519999999996802</v>
      </c>
      <c r="P8632" s="242"/>
      <c r="Q8632" s="179"/>
      <c r="R8632" s="179"/>
      <c r="S8632" s="179"/>
      <c r="T8632" s="179"/>
      <c r="U8632" s="179"/>
      <c r="V8632" s="179"/>
      <c r="W8632" s="179"/>
      <c r="X8632" s="179"/>
      <c r="Y8632" s="179"/>
      <c r="Z8632" s="179"/>
      <c r="AA8632" s="222"/>
      <c r="AB8632" s="222"/>
      <c r="AC8632" s="222"/>
      <c r="AD8632" s="179"/>
      <c r="AE8632" s="179"/>
      <c r="AF8632" s="179"/>
      <c r="AG8632" s="179"/>
      <c r="AH8632" s="179"/>
      <c r="AI8632" s="179"/>
      <c r="AJ8632" s="179"/>
    </row>
    <row r="8633" spans="2:36" x14ac:dyDescent="0.3">
      <c r="B8633" s="224">
        <v>871000</v>
      </c>
      <c r="C8633" s="209">
        <v>373642</v>
      </c>
      <c r="D8633" s="206">
        <f t="shared" si="899"/>
        <v>0.4289804822043628</v>
      </c>
      <c r="E8633" s="208">
        <f t="shared" si="900"/>
        <v>0.45</v>
      </c>
      <c r="F8633" s="207">
        <v>20550.310000000001</v>
      </c>
      <c r="G8633" s="207">
        <v>29891.360000000001</v>
      </c>
      <c r="H8633" s="207">
        <v>33627.78</v>
      </c>
      <c r="I8633" s="214">
        <f t="shared" si="901"/>
        <v>355336</v>
      </c>
      <c r="J8633" s="211">
        <f t="shared" si="893"/>
        <v>0.40796326061997706</v>
      </c>
      <c r="K8633" s="212">
        <f t="shared" si="894"/>
        <v>0.45</v>
      </c>
      <c r="L8633" s="214">
        <f t="shared" si="895"/>
        <v>19543.48</v>
      </c>
      <c r="M8633" s="213">
        <f t="shared" si="896"/>
        <v>28426.880000000001</v>
      </c>
      <c r="N8633" s="213">
        <f t="shared" si="897"/>
        <v>31980.239999999998</v>
      </c>
      <c r="O8633" s="242">
        <f t="shared" si="898"/>
        <v>0.51529999999962461</v>
      </c>
      <c r="P8633" s="242"/>
      <c r="Q8633" s="179"/>
      <c r="R8633" s="179"/>
      <c r="S8633" s="179"/>
      <c r="T8633" s="179"/>
      <c r="U8633" s="179"/>
      <c r="V8633" s="179"/>
      <c r="W8633" s="179"/>
      <c r="X8633" s="179"/>
      <c r="Y8633" s="179"/>
      <c r="Z8633" s="179"/>
      <c r="AA8633" s="222"/>
      <c r="AB8633" s="222"/>
      <c r="AC8633" s="222"/>
      <c r="AD8633" s="179"/>
      <c r="AE8633" s="179"/>
      <c r="AF8633" s="179"/>
      <c r="AG8633" s="179"/>
      <c r="AH8633" s="179"/>
      <c r="AI8633" s="179"/>
      <c r="AJ8633" s="179"/>
    </row>
    <row r="8634" spans="2:36" x14ac:dyDescent="0.3">
      <c r="B8634" s="224">
        <v>871100</v>
      </c>
      <c r="C8634" s="209">
        <v>373687</v>
      </c>
      <c r="D8634" s="206">
        <f t="shared" si="899"/>
        <v>0.42898289518998967</v>
      </c>
      <c r="E8634" s="208">
        <f t="shared" si="900"/>
        <v>0.45</v>
      </c>
      <c r="F8634" s="207">
        <v>20552.78</v>
      </c>
      <c r="G8634" s="207">
        <v>29894.959999999999</v>
      </c>
      <c r="H8634" s="207">
        <v>33631.83</v>
      </c>
      <c r="I8634" s="214">
        <f t="shared" si="901"/>
        <v>355381</v>
      </c>
      <c r="J8634" s="211">
        <f t="shared" si="893"/>
        <v>0.40796808632763171</v>
      </c>
      <c r="K8634" s="212">
        <f t="shared" si="894"/>
        <v>0.45</v>
      </c>
      <c r="L8634" s="214">
        <f t="shared" si="895"/>
        <v>19545.955000000002</v>
      </c>
      <c r="M8634" s="213">
        <f t="shared" si="896"/>
        <v>28430.48</v>
      </c>
      <c r="N8634" s="213">
        <f t="shared" si="897"/>
        <v>31984.289999999997</v>
      </c>
      <c r="O8634" s="242">
        <f t="shared" si="898"/>
        <v>0.51520000000047728</v>
      </c>
      <c r="P8634" s="242"/>
      <c r="Q8634" s="179"/>
      <c r="R8634" s="179"/>
      <c r="S8634" s="179"/>
      <c r="T8634" s="179"/>
      <c r="U8634" s="179"/>
      <c r="V8634" s="179"/>
      <c r="W8634" s="179"/>
      <c r="X8634" s="179"/>
      <c r="Y8634" s="179"/>
      <c r="Z8634" s="179"/>
      <c r="AA8634" s="222"/>
      <c r="AB8634" s="222"/>
      <c r="AC8634" s="222"/>
      <c r="AD8634" s="179"/>
      <c r="AE8634" s="179"/>
      <c r="AF8634" s="179"/>
      <c r="AG8634" s="179"/>
      <c r="AH8634" s="179"/>
      <c r="AI8634" s="179"/>
      <c r="AJ8634" s="179"/>
    </row>
    <row r="8635" spans="2:36" x14ac:dyDescent="0.3">
      <c r="B8635" s="224">
        <v>871200</v>
      </c>
      <c r="C8635" s="209">
        <v>373732</v>
      </c>
      <c r="D8635" s="206">
        <f t="shared" si="899"/>
        <v>0.42898530762167125</v>
      </c>
      <c r="E8635" s="208">
        <f t="shared" si="900"/>
        <v>0.45</v>
      </c>
      <c r="F8635" s="207">
        <v>20555.259999999998</v>
      </c>
      <c r="G8635" s="207">
        <v>29898.560000000001</v>
      </c>
      <c r="H8635" s="207">
        <v>33635.879999999997</v>
      </c>
      <c r="I8635" s="214">
        <f t="shared" si="901"/>
        <v>355426</v>
      </c>
      <c r="J8635" s="211">
        <f t="shared" ref="J8635:J8698" si="902">I8635/$B8635</f>
        <v>0.40797291092745636</v>
      </c>
      <c r="K8635" s="212">
        <f t="shared" ref="K8635:K8698" si="903">(I8635-I8634)/($B8635-$B8634)</f>
        <v>0.45</v>
      </c>
      <c r="L8635" s="214">
        <f t="shared" si="895"/>
        <v>19548.43</v>
      </c>
      <c r="M8635" s="213">
        <f t="shared" si="896"/>
        <v>28434.080000000002</v>
      </c>
      <c r="N8635" s="213">
        <f t="shared" si="897"/>
        <v>31988.34</v>
      </c>
      <c r="O8635" s="242">
        <f t="shared" si="898"/>
        <v>0.51530000000013387</v>
      </c>
      <c r="P8635" s="242"/>
      <c r="Q8635" s="179"/>
      <c r="R8635" s="179"/>
      <c r="S8635" s="179"/>
      <c r="T8635" s="179"/>
      <c r="U8635" s="179"/>
      <c r="V8635" s="179"/>
      <c r="W8635" s="179"/>
      <c r="X8635" s="179"/>
      <c r="Y8635" s="179"/>
      <c r="Z8635" s="179"/>
      <c r="AA8635" s="222"/>
      <c r="AB8635" s="222"/>
      <c r="AC8635" s="222"/>
      <c r="AD8635" s="179"/>
      <c r="AE8635" s="179"/>
      <c r="AF8635" s="179"/>
      <c r="AG8635" s="179"/>
      <c r="AH8635" s="179"/>
      <c r="AI8635" s="179"/>
      <c r="AJ8635" s="179"/>
    </row>
    <row r="8636" spans="2:36" x14ac:dyDescent="0.3">
      <c r="B8636" s="224">
        <v>871300</v>
      </c>
      <c r="C8636" s="209">
        <v>373777</v>
      </c>
      <c r="D8636" s="206">
        <f t="shared" si="899"/>
        <v>0.4289877194995983</v>
      </c>
      <c r="E8636" s="208">
        <f t="shared" si="900"/>
        <v>0.45</v>
      </c>
      <c r="F8636" s="207">
        <v>20557.73</v>
      </c>
      <c r="G8636" s="207">
        <v>29902.16</v>
      </c>
      <c r="H8636" s="207">
        <v>33639.93</v>
      </c>
      <c r="I8636" s="214">
        <f t="shared" si="901"/>
        <v>355471</v>
      </c>
      <c r="J8636" s="211">
        <f t="shared" si="902"/>
        <v>0.40797773441983243</v>
      </c>
      <c r="K8636" s="212">
        <f t="shared" si="903"/>
        <v>0.45</v>
      </c>
      <c r="L8636" s="214">
        <f t="shared" si="895"/>
        <v>19550.904999999999</v>
      </c>
      <c r="M8636" s="213">
        <f t="shared" si="896"/>
        <v>28437.68</v>
      </c>
      <c r="N8636" s="213">
        <f t="shared" si="897"/>
        <v>31992.39</v>
      </c>
      <c r="O8636" s="242">
        <f t="shared" si="898"/>
        <v>0.51519999999982247</v>
      </c>
      <c r="P8636" s="242"/>
      <c r="Q8636" s="179"/>
      <c r="R8636" s="179"/>
      <c r="S8636" s="179"/>
      <c r="T8636" s="179"/>
      <c r="U8636" s="179"/>
      <c r="V8636" s="179"/>
      <c r="W8636" s="179"/>
      <c r="X8636" s="179"/>
      <c r="Y8636" s="179"/>
      <c r="Z8636" s="179"/>
      <c r="AA8636" s="222"/>
      <c r="AB8636" s="222"/>
      <c r="AC8636" s="222"/>
      <c r="AD8636" s="179"/>
      <c r="AE8636" s="179"/>
      <c r="AF8636" s="179"/>
      <c r="AG8636" s="179"/>
      <c r="AH8636" s="179"/>
      <c r="AI8636" s="179"/>
      <c r="AJ8636" s="179"/>
    </row>
    <row r="8637" spans="2:36" x14ac:dyDescent="0.3">
      <c r="B8637" s="224">
        <v>871400</v>
      </c>
      <c r="C8637" s="209">
        <v>373822</v>
      </c>
      <c r="D8637" s="206">
        <f t="shared" si="899"/>
        <v>0.42899013082396142</v>
      </c>
      <c r="E8637" s="208">
        <f t="shared" si="900"/>
        <v>0.45</v>
      </c>
      <c r="F8637" s="207">
        <v>20560.21</v>
      </c>
      <c r="G8637" s="207">
        <v>29905.759999999998</v>
      </c>
      <c r="H8637" s="207">
        <v>33643.980000000003</v>
      </c>
      <c r="I8637" s="214">
        <f t="shared" si="901"/>
        <v>355516</v>
      </c>
      <c r="J8637" s="211">
        <f t="shared" si="902"/>
        <v>0.40798255680514117</v>
      </c>
      <c r="K8637" s="212">
        <f t="shared" si="903"/>
        <v>0.45</v>
      </c>
      <c r="L8637" s="214">
        <f t="shared" si="895"/>
        <v>19553.38</v>
      </c>
      <c r="M8637" s="213">
        <f t="shared" si="896"/>
        <v>28441.279999999999</v>
      </c>
      <c r="N8637" s="213">
        <f t="shared" si="897"/>
        <v>31996.44</v>
      </c>
      <c r="O8637" s="242">
        <f t="shared" si="898"/>
        <v>0.51530000000006115</v>
      </c>
      <c r="P8637" s="242"/>
      <c r="Q8637" s="179"/>
      <c r="R8637" s="179"/>
      <c r="S8637" s="179"/>
      <c r="T8637" s="179"/>
      <c r="U8637" s="179"/>
      <c r="V8637" s="179"/>
      <c r="W8637" s="179"/>
      <c r="X8637" s="179"/>
      <c r="Y8637" s="179"/>
      <c r="Z8637" s="179"/>
      <c r="AA8637" s="222"/>
      <c r="AB8637" s="222"/>
      <c r="AC8637" s="222"/>
      <c r="AD8637" s="179"/>
      <c r="AE8637" s="179"/>
      <c r="AF8637" s="179"/>
      <c r="AG8637" s="179"/>
      <c r="AH8637" s="179"/>
      <c r="AI8637" s="179"/>
      <c r="AJ8637" s="179"/>
    </row>
    <row r="8638" spans="2:36" x14ac:dyDescent="0.3">
      <c r="B8638" s="224">
        <v>871500</v>
      </c>
      <c r="C8638" s="209">
        <v>373867</v>
      </c>
      <c r="D8638" s="206">
        <f t="shared" si="899"/>
        <v>0.42899254159495126</v>
      </c>
      <c r="E8638" s="208">
        <f t="shared" si="900"/>
        <v>0.45</v>
      </c>
      <c r="F8638" s="207">
        <v>20562.68</v>
      </c>
      <c r="G8638" s="207">
        <v>29909.360000000001</v>
      </c>
      <c r="H8638" s="207">
        <v>33648.03</v>
      </c>
      <c r="I8638" s="214">
        <f t="shared" si="901"/>
        <v>355561</v>
      </c>
      <c r="J8638" s="211">
        <f t="shared" si="902"/>
        <v>0.40798737808376362</v>
      </c>
      <c r="K8638" s="212">
        <f t="shared" si="903"/>
        <v>0.45</v>
      </c>
      <c r="L8638" s="214">
        <f t="shared" ref="L8638:L8701" si="904">I8638*5.5%</f>
        <v>19555.855</v>
      </c>
      <c r="M8638" s="213">
        <f t="shared" ref="M8638:M8701" si="905">I8638*8%</f>
        <v>28444.880000000001</v>
      </c>
      <c r="N8638" s="213">
        <f t="shared" ref="N8638:N8701" si="906">I8638*9%</f>
        <v>32000.489999999998</v>
      </c>
      <c r="O8638" s="242">
        <f t="shared" si="898"/>
        <v>0.5151999999996042</v>
      </c>
      <c r="P8638" s="242"/>
      <c r="Q8638" s="179"/>
      <c r="R8638" s="179"/>
      <c r="S8638" s="179"/>
      <c r="T8638" s="179"/>
      <c r="U8638" s="179"/>
      <c r="V8638" s="179"/>
      <c r="W8638" s="179"/>
      <c r="X8638" s="179"/>
      <c r="Y8638" s="179"/>
      <c r="Z8638" s="179"/>
      <c r="AA8638" s="222"/>
      <c r="AB8638" s="222"/>
      <c r="AC8638" s="222"/>
      <c r="AD8638" s="179"/>
      <c r="AE8638" s="179"/>
      <c r="AF8638" s="179"/>
      <c r="AG8638" s="179"/>
      <c r="AH8638" s="179"/>
      <c r="AI8638" s="179"/>
      <c r="AJ8638" s="179"/>
    </row>
    <row r="8639" spans="2:36" x14ac:dyDescent="0.3">
      <c r="B8639" s="224">
        <v>871600</v>
      </c>
      <c r="C8639" s="209">
        <v>373912</v>
      </c>
      <c r="D8639" s="206">
        <f t="shared" si="899"/>
        <v>0.42899495181275815</v>
      </c>
      <c r="E8639" s="208">
        <f t="shared" si="900"/>
        <v>0.45</v>
      </c>
      <c r="F8639" s="207">
        <v>20565.16</v>
      </c>
      <c r="G8639" s="207">
        <v>29912.959999999999</v>
      </c>
      <c r="H8639" s="207">
        <v>33652.080000000002</v>
      </c>
      <c r="I8639" s="214">
        <f t="shared" si="901"/>
        <v>355606</v>
      </c>
      <c r="J8639" s="211">
        <f t="shared" si="902"/>
        <v>0.4079921982560808</v>
      </c>
      <c r="K8639" s="212">
        <f t="shared" si="903"/>
        <v>0.45</v>
      </c>
      <c r="L8639" s="214">
        <f t="shared" si="904"/>
        <v>19558.330000000002</v>
      </c>
      <c r="M8639" s="213">
        <f t="shared" si="905"/>
        <v>28448.48</v>
      </c>
      <c r="N8639" s="213">
        <f t="shared" si="906"/>
        <v>32004.539999999997</v>
      </c>
      <c r="O8639" s="242">
        <f t="shared" si="898"/>
        <v>0.5152999999999156</v>
      </c>
      <c r="P8639" s="242"/>
      <c r="Q8639" s="179"/>
      <c r="R8639" s="179"/>
      <c r="S8639" s="179"/>
      <c r="T8639" s="179"/>
      <c r="U8639" s="179"/>
      <c r="V8639" s="179"/>
      <c r="W8639" s="179"/>
      <c r="X8639" s="179"/>
      <c r="Y8639" s="179"/>
      <c r="Z8639" s="179"/>
      <c r="AA8639" s="222"/>
      <c r="AB8639" s="222"/>
      <c r="AC8639" s="222"/>
      <c r="AD8639" s="179"/>
      <c r="AE8639" s="179"/>
      <c r="AF8639" s="179"/>
      <c r="AG8639" s="179"/>
      <c r="AH8639" s="179"/>
      <c r="AI8639" s="179"/>
      <c r="AJ8639" s="179"/>
    </row>
    <row r="8640" spans="2:36" x14ac:dyDescent="0.3">
      <c r="B8640" s="224">
        <v>871700</v>
      </c>
      <c r="C8640" s="209">
        <v>373957</v>
      </c>
      <c r="D8640" s="206">
        <f t="shared" si="899"/>
        <v>0.42899736147757256</v>
      </c>
      <c r="E8640" s="208">
        <f t="shared" si="900"/>
        <v>0.45</v>
      </c>
      <c r="F8640" s="207">
        <v>20567.63</v>
      </c>
      <c r="G8640" s="207">
        <v>29916.560000000001</v>
      </c>
      <c r="H8640" s="207">
        <v>33656.129999999997</v>
      </c>
      <c r="I8640" s="214">
        <f t="shared" si="901"/>
        <v>355651</v>
      </c>
      <c r="J8640" s="211">
        <f t="shared" si="902"/>
        <v>0.40799701732247334</v>
      </c>
      <c r="K8640" s="212">
        <f t="shared" si="903"/>
        <v>0.45</v>
      </c>
      <c r="L8640" s="214">
        <f t="shared" si="904"/>
        <v>19560.805</v>
      </c>
      <c r="M8640" s="213">
        <f t="shared" si="905"/>
        <v>28452.080000000002</v>
      </c>
      <c r="N8640" s="213">
        <f t="shared" si="906"/>
        <v>32008.59</v>
      </c>
      <c r="O8640" s="242">
        <f t="shared" si="898"/>
        <v>0.51520000000004074</v>
      </c>
      <c r="P8640" s="242"/>
      <c r="Q8640" s="179"/>
      <c r="R8640" s="179"/>
      <c r="S8640" s="179"/>
      <c r="T8640" s="179"/>
      <c r="U8640" s="179"/>
      <c r="V8640" s="179"/>
      <c r="W8640" s="179"/>
      <c r="X8640" s="179"/>
      <c r="Y8640" s="179"/>
      <c r="Z8640" s="179"/>
      <c r="AA8640" s="222"/>
      <c r="AB8640" s="222"/>
      <c r="AC8640" s="222"/>
      <c r="AD8640" s="179"/>
      <c r="AE8640" s="179"/>
      <c r="AF8640" s="179"/>
      <c r="AG8640" s="179"/>
      <c r="AH8640" s="179"/>
      <c r="AI8640" s="179"/>
      <c r="AJ8640" s="179"/>
    </row>
    <row r="8641" spans="2:36" x14ac:dyDescent="0.3">
      <c r="B8641" s="224">
        <v>871800</v>
      </c>
      <c r="C8641" s="209">
        <v>374002</v>
      </c>
      <c r="D8641" s="206">
        <f t="shared" si="899"/>
        <v>0.42899977058958477</v>
      </c>
      <c r="E8641" s="208">
        <f t="shared" si="900"/>
        <v>0.45</v>
      </c>
      <c r="F8641" s="207">
        <v>20570.11</v>
      </c>
      <c r="G8641" s="207">
        <v>29920.16</v>
      </c>
      <c r="H8641" s="207">
        <v>33660.18</v>
      </c>
      <c r="I8641" s="214">
        <f t="shared" si="901"/>
        <v>355696</v>
      </c>
      <c r="J8641" s="211">
        <f t="shared" si="902"/>
        <v>0.40800183528332185</v>
      </c>
      <c r="K8641" s="212">
        <f t="shared" si="903"/>
        <v>0.45</v>
      </c>
      <c r="L8641" s="214">
        <f t="shared" si="904"/>
        <v>19563.28</v>
      </c>
      <c r="M8641" s="213">
        <f t="shared" si="905"/>
        <v>28455.68</v>
      </c>
      <c r="N8641" s="213">
        <f t="shared" si="906"/>
        <v>32012.639999999999</v>
      </c>
      <c r="O8641" s="242">
        <f t="shared" si="898"/>
        <v>0.51529999999977005</v>
      </c>
      <c r="P8641" s="242"/>
      <c r="Q8641" s="179"/>
      <c r="R8641" s="179"/>
      <c r="S8641" s="179"/>
      <c r="T8641" s="179"/>
      <c r="U8641" s="179"/>
      <c r="V8641" s="179"/>
      <c r="W8641" s="179"/>
      <c r="X8641" s="179"/>
      <c r="Y8641" s="179"/>
      <c r="Z8641" s="179"/>
      <c r="AA8641" s="222"/>
      <c r="AB8641" s="222"/>
      <c r="AC8641" s="222"/>
      <c r="AD8641" s="179"/>
      <c r="AE8641" s="179"/>
      <c r="AF8641" s="179"/>
      <c r="AG8641" s="179"/>
      <c r="AH8641" s="179"/>
      <c r="AI8641" s="179"/>
      <c r="AJ8641" s="179"/>
    </row>
    <row r="8642" spans="2:36" x14ac:dyDescent="0.3">
      <c r="B8642" s="224">
        <v>871900</v>
      </c>
      <c r="C8642" s="209">
        <v>374047</v>
      </c>
      <c r="D8642" s="206">
        <f t="shared" si="899"/>
        <v>0.42900217914898497</v>
      </c>
      <c r="E8642" s="208">
        <f t="shared" si="900"/>
        <v>0.45</v>
      </c>
      <c r="F8642" s="207">
        <v>20572.580000000002</v>
      </c>
      <c r="G8642" s="207">
        <v>29923.759999999998</v>
      </c>
      <c r="H8642" s="207">
        <v>33664.230000000003</v>
      </c>
      <c r="I8642" s="214">
        <f t="shared" si="901"/>
        <v>355741</v>
      </c>
      <c r="J8642" s="211">
        <f t="shared" si="902"/>
        <v>0.40800665213900678</v>
      </c>
      <c r="K8642" s="212">
        <f t="shared" si="903"/>
        <v>0.45</v>
      </c>
      <c r="L8642" s="214">
        <f t="shared" si="904"/>
        <v>19565.755000000001</v>
      </c>
      <c r="M8642" s="213">
        <f t="shared" si="905"/>
        <v>28459.279999999999</v>
      </c>
      <c r="N8642" s="213">
        <f t="shared" si="906"/>
        <v>32016.69</v>
      </c>
      <c r="O8642" s="242">
        <f t="shared" si="898"/>
        <v>0.51519999999996802</v>
      </c>
      <c r="P8642" s="242"/>
      <c r="Q8642" s="179"/>
      <c r="R8642" s="179"/>
      <c r="S8642" s="179"/>
      <c r="T8642" s="179"/>
      <c r="U8642" s="179"/>
      <c r="V8642" s="179"/>
      <c r="W8642" s="179"/>
      <c r="X8642" s="179"/>
      <c r="Y8642" s="179"/>
      <c r="Z8642" s="179"/>
      <c r="AA8642" s="222"/>
      <c r="AB8642" s="222"/>
      <c r="AC8642" s="222"/>
      <c r="AD8642" s="179"/>
      <c r="AE8642" s="179"/>
      <c r="AF8642" s="179"/>
      <c r="AG8642" s="179"/>
      <c r="AH8642" s="179"/>
      <c r="AI8642" s="179"/>
      <c r="AJ8642" s="179"/>
    </row>
    <row r="8643" spans="2:36" x14ac:dyDescent="0.3">
      <c r="B8643" s="224">
        <v>872000</v>
      </c>
      <c r="C8643" s="209">
        <v>374092</v>
      </c>
      <c r="D8643" s="206">
        <f t="shared" si="899"/>
        <v>0.42900458715596329</v>
      </c>
      <c r="E8643" s="208">
        <f t="shared" si="900"/>
        <v>0.45</v>
      </c>
      <c r="F8643" s="207">
        <v>20575.060000000001</v>
      </c>
      <c r="G8643" s="207">
        <v>29927.360000000001</v>
      </c>
      <c r="H8643" s="207">
        <v>33668.28</v>
      </c>
      <c r="I8643" s="214">
        <f t="shared" si="901"/>
        <v>355786</v>
      </c>
      <c r="J8643" s="211">
        <f t="shared" si="902"/>
        <v>0.40801146788990827</v>
      </c>
      <c r="K8643" s="212">
        <f t="shared" si="903"/>
        <v>0.45</v>
      </c>
      <c r="L8643" s="214">
        <f t="shared" si="904"/>
        <v>19568.23</v>
      </c>
      <c r="M8643" s="213">
        <f t="shared" si="905"/>
        <v>28462.880000000001</v>
      </c>
      <c r="N8643" s="213">
        <f t="shared" si="906"/>
        <v>32020.739999999998</v>
      </c>
      <c r="O8643" s="242">
        <f t="shared" si="898"/>
        <v>0.51529999999962461</v>
      </c>
      <c r="P8643" s="242"/>
      <c r="Q8643" s="179"/>
      <c r="R8643" s="179"/>
      <c r="S8643" s="179"/>
      <c r="T8643" s="179"/>
      <c r="U8643" s="179"/>
      <c r="V8643" s="179"/>
      <c r="W8643" s="179"/>
      <c r="X8643" s="179"/>
      <c r="Y8643" s="179"/>
      <c r="Z8643" s="179"/>
      <c r="AA8643" s="222"/>
      <c r="AB8643" s="222"/>
      <c r="AC8643" s="222"/>
      <c r="AD8643" s="179"/>
      <c r="AE8643" s="179"/>
      <c r="AF8643" s="179"/>
      <c r="AG8643" s="179"/>
      <c r="AH8643" s="179"/>
      <c r="AI8643" s="179"/>
      <c r="AJ8643" s="179"/>
    </row>
    <row r="8644" spans="2:36" x14ac:dyDescent="0.3">
      <c r="B8644" s="224">
        <v>872100</v>
      </c>
      <c r="C8644" s="209">
        <v>374137</v>
      </c>
      <c r="D8644" s="206">
        <f t="shared" si="899"/>
        <v>0.42900699461070979</v>
      </c>
      <c r="E8644" s="208">
        <f t="shared" si="900"/>
        <v>0.45</v>
      </c>
      <c r="F8644" s="207">
        <v>20577.53</v>
      </c>
      <c r="G8644" s="207">
        <v>29930.959999999999</v>
      </c>
      <c r="H8644" s="207">
        <v>33672.33</v>
      </c>
      <c r="I8644" s="214">
        <f t="shared" si="901"/>
        <v>355831</v>
      </c>
      <c r="J8644" s="211">
        <f t="shared" si="902"/>
        <v>0.40801628253640637</v>
      </c>
      <c r="K8644" s="212">
        <f t="shared" si="903"/>
        <v>0.45</v>
      </c>
      <c r="L8644" s="214">
        <f t="shared" si="904"/>
        <v>19570.705000000002</v>
      </c>
      <c r="M8644" s="213">
        <f t="shared" si="905"/>
        <v>28466.48</v>
      </c>
      <c r="N8644" s="213">
        <f t="shared" si="906"/>
        <v>32024.789999999997</v>
      </c>
      <c r="O8644" s="242">
        <f t="shared" si="898"/>
        <v>0.51520000000047728</v>
      </c>
      <c r="P8644" s="242"/>
      <c r="Q8644" s="179"/>
      <c r="R8644" s="179"/>
      <c r="S8644" s="179"/>
      <c r="T8644" s="179"/>
      <c r="U8644" s="179"/>
      <c r="V8644" s="179"/>
      <c r="W8644" s="179"/>
      <c r="X8644" s="179"/>
      <c r="Y8644" s="179"/>
      <c r="Z8644" s="179"/>
      <c r="AA8644" s="222"/>
      <c r="AB8644" s="222"/>
      <c r="AC8644" s="222"/>
      <c r="AD8644" s="179"/>
      <c r="AE8644" s="179"/>
      <c r="AF8644" s="179"/>
      <c r="AG8644" s="179"/>
      <c r="AH8644" s="179"/>
      <c r="AI8644" s="179"/>
      <c r="AJ8644" s="179"/>
    </row>
    <row r="8645" spans="2:36" x14ac:dyDescent="0.3">
      <c r="B8645" s="224">
        <v>872200</v>
      </c>
      <c r="C8645" s="209">
        <v>374182</v>
      </c>
      <c r="D8645" s="206">
        <f t="shared" si="899"/>
        <v>0.42900940151341438</v>
      </c>
      <c r="E8645" s="208">
        <f t="shared" si="900"/>
        <v>0.45</v>
      </c>
      <c r="F8645" s="207">
        <v>20580.009999999998</v>
      </c>
      <c r="G8645" s="207">
        <v>29934.560000000001</v>
      </c>
      <c r="H8645" s="207">
        <v>33676.379999999997</v>
      </c>
      <c r="I8645" s="214">
        <f t="shared" si="901"/>
        <v>355876</v>
      </c>
      <c r="J8645" s="211">
        <f t="shared" si="902"/>
        <v>0.40802109607888098</v>
      </c>
      <c r="K8645" s="212">
        <f t="shared" si="903"/>
        <v>0.45</v>
      </c>
      <c r="L8645" s="214">
        <f t="shared" si="904"/>
        <v>19573.18</v>
      </c>
      <c r="M8645" s="213">
        <f t="shared" si="905"/>
        <v>28470.080000000002</v>
      </c>
      <c r="N8645" s="213">
        <f t="shared" si="906"/>
        <v>32028.84</v>
      </c>
      <c r="O8645" s="242">
        <f t="shared" ref="O8645:O8708" si="907">(C8645+F8645+H8645-C8644-F8644-H8644)/100</f>
        <v>0.51530000000013387</v>
      </c>
      <c r="P8645" s="242"/>
      <c r="Q8645" s="179"/>
      <c r="R8645" s="179"/>
      <c r="S8645" s="179"/>
      <c r="T8645" s="179"/>
      <c r="U8645" s="179"/>
      <c r="V8645" s="179"/>
      <c r="W8645" s="179"/>
      <c r="X8645" s="179"/>
      <c r="Y8645" s="179"/>
      <c r="Z8645" s="179"/>
      <c r="AA8645" s="222"/>
      <c r="AB8645" s="222"/>
      <c r="AC8645" s="222"/>
      <c r="AD8645" s="179"/>
      <c r="AE8645" s="179"/>
      <c r="AF8645" s="179"/>
      <c r="AG8645" s="179"/>
      <c r="AH8645" s="179"/>
      <c r="AI8645" s="179"/>
      <c r="AJ8645" s="179"/>
    </row>
    <row r="8646" spans="2:36" x14ac:dyDescent="0.3">
      <c r="B8646" s="224">
        <v>872300</v>
      </c>
      <c r="C8646" s="209">
        <v>374227</v>
      </c>
      <c r="D8646" s="206">
        <f t="shared" si="899"/>
        <v>0.4290118078642669</v>
      </c>
      <c r="E8646" s="208">
        <f t="shared" si="900"/>
        <v>0.45</v>
      </c>
      <c r="F8646" s="207">
        <v>20582.48</v>
      </c>
      <c r="G8646" s="207">
        <v>29938.16</v>
      </c>
      <c r="H8646" s="207">
        <v>33680.43</v>
      </c>
      <c r="I8646" s="214">
        <f t="shared" si="901"/>
        <v>355921</v>
      </c>
      <c r="J8646" s="211">
        <f t="shared" si="902"/>
        <v>0.40802590851771181</v>
      </c>
      <c r="K8646" s="212">
        <f t="shared" si="903"/>
        <v>0.45</v>
      </c>
      <c r="L8646" s="214">
        <f t="shared" si="904"/>
        <v>19575.654999999999</v>
      </c>
      <c r="M8646" s="213">
        <f t="shared" si="905"/>
        <v>28473.68</v>
      </c>
      <c r="N8646" s="213">
        <f t="shared" si="906"/>
        <v>32032.89</v>
      </c>
      <c r="O8646" s="242">
        <f t="shared" si="907"/>
        <v>0.51519999999982247</v>
      </c>
      <c r="P8646" s="242"/>
      <c r="Q8646" s="179"/>
      <c r="R8646" s="179"/>
      <c r="S8646" s="179"/>
      <c r="T8646" s="179"/>
      <c r="U8646" s="179"/>
      <c r="V8646" s="179"/>
      <c r="W8646" s="179"/>
      <c r="X8646" s="179"/>
      <c r="Y8646" s="179"/>
      <c r="Z8646" s="179"/>
      <c r="AA8646" s="222"/>
      <c r="AB8646" s="222"/>
      <c r="AC8646" s="222"/>
      <c r="AD8646" s="179"/>
      <c r="AE8646" s="179"/>
      <c r="AF8646" s="179"/>
      <c r="AG8646" s="179"/>
      <c r="AH8646" s="179"/>
      <c r="AI8646" s="179"/>
      <c r="AJ8646" s="179"/>
    </row>
    <row r="8647" spans="2:36" x14ac:dyDescent="0.3">
      <c r="B8647" s="224">
        <v>872400</v>
      </c>
      <c r="C8647" s="209">
        <v>374272</v>
      </c>
      <c r="D8647" s="206">
        <f t="shared" si="899"/>
        <v>0.42901421366345716</v>
      </c>
      <c r="E8647" s="208">
        <f t="shared" si="900"/>
        <v>0.45</v>
      </c>
      <c r="F8647" s="207">
        <v>20584.96</v>
      </c>
      <c r="G8647" s="207">
        <v>29941.759999999998</v>
      </c>
      <c r="H8647" s="207">
        <v>33684.480000000003</v>
      </c>
      <c r="I8647" s="214">
        <f t="shared" si="901"/>
        <v>355966</v>
      </c>
      <c r="J8647" s="211">
        <f t="shared" si="902"/>
        <v>0.40803071985327832</v>
      </c>
      <c r="K8647" s="212">
        <f t="shared" si="903"/>
        <v>0.45</v>
      </c>
      <c r="L8647" s="214">
        <f t="shared" si="904"/>
        <v>19578.13</v>
      </c>
      <c r="M8647" s="213">
        <f t="shared" si="905"/>
        <v>28477.279999999999</v>
      </c>
      <c r="N8647" s="213">
        <f t="shared" si="906"/>
        <v>32036.94</v>
      </c>
      <c r="O8647" s="242">
        <f t="shared" si="907"/>
        <v>0.51530000000006115</v>
      </c>
      <c r="P8647" s="242"/>
      <c r="Q8647" s="179"/>
      <c r="R8647" s="179"/>
      <c r="S8647" s="179"/>
      <c r="T8647" s="179"/>
      <c r="U8647" s="179"/>
      <c r="V8647" s="179"/>
      <c r="W8647" s="179"/>
      <c r="X8647" s="179"/>
      <c r="Y8647" s="179"/>
      <c r="Z8647" s="179"/>
      <c r="AA8647" s="222"/>
      <c r="AB8647" s="222"/>
      <c r="AC8647" s="222"/>
      <c r="AD8647" s="179"/>
      <c r="AE8647" s="179"/>
      <c r="AF8647" s="179"/>
      <c r="AG8647" s="179"/>
      <c r="AH8647" s="179"/>
      <c r="AI8647" s="179"/>
      <c r="AJ8647" s="179"/>
    </row>
    <row r="8648" spans="2:36" x14ac:dyDescent="0.3">
      <c r="B8648" s="224">
        <v>872500</v>
      </c>
      <c r="C8648" s="209">
        <v>374317</v>
      </c>
      <c r="D8648" s="206">
        <f t="shared" si="899"/>
        <v>0.42901661891117476</v>
      </c>
      <c r="E8648" s="208">
        <f t="shared" si="900"/>
        <v>0.45</v>
      </c>
      <c r="F8648" s="207">
        <v>20587.43</v>
      </c>
      <c r="G8648" s="207">
        <v>29945.360000000001</v>
      </c>
      <c r="H8648" s="207">
        <v>33688.53</v>
      </c>
      <c r="I8648" s="214">
        <f t="shared" si="901"/>
        <v>356011</v>
      </c>
      <c r="J8648" s="211">
        <f t="shared" si="902"/>
        <v>0.40803553008595989</v>
      </c>
      <c r="K8648" s="212">
        <f t="shared" si="903"/>
        <v>0.45</v>
      </c>
      <c r="L8648" s="214">
        <f t="shared" si="904"/>
        <v>19580.605</v>
      </c>
      <c r="M8648" s="213">
        <f t="shared" si="905"/>
        <v>28480.880000000001</v>
      </c>
      <c r="N8648" s="213">
        <f t="shared" si="906"/>
        <v>32040.989999999998</v>
      </c>
      <c r="O8648" s="242">
        <f t="shared" si="907"/>
        <v>0.5151999999996042</v>
      </c>
      <c r="P8648" s="242"/>
      <c r="Q8648" s="179"/>
      <c r="R8648" s="179"/>
      <c r="S8648" s="179"/>
      <c r="T8648" s="179"/>
      <c r="U8648" s="179"/>
      <c r="V8648" s="179"/>
      <c r="W8648" s="179"/>
      <c r="X8648" s="179"/>
      <c r="Y8648" s="179"/>
      <c r="Z8648" s="179"/>
      <c r="AA8648" s="222"/>
      <c r="AB8648" s="222"/>
      <c r="AC8648" s="222"/>
      <c r="AD8648" s="179"/>
      <c r="AE8648" s="179"/>
      <c r="AF8648" s="179"/>
      <c r="AG8648" s="179"/>
      <c r="AH8648" s="179"/>
      <c r="AI8648" s="179"/>
      <c r="AJ8648" s="179"/>
    </row>
    <row r="8649" spans="2:36" x14ac:dyDescent="0.3">
      <c r="B8649" s="224">
        <v>872600</v>
      </c>
      <c r="C8649" s="209">
        <v>374362</v>
      </c>
      <c r="D8649" s="206">
        <f t="shared" si="899"/>
        <v>0.42901902360760946</v>
      </c>
      <c r="E8649" s="208">
        <f t="shared" si="900"/>
        <v>0.45</v>
      </c>
      <c r="F8649" s="207">
        <v>20589.91</v>
      </c>
      <c r="G8649" s="207">
        <v>29948.959999999999</v>
      </c>
      <c r="H8649" s="207">
        <v>33692.58</v>
      </c>
      <c r="I8649" s="214">
        <f t="shared" si="901"/>
        <v>356056</v>
      </c>
      <c r="J8649" s="211">
        <f t="shared" si="902"/>
        <v>0.40804033921613569</v>
      </c>
      <c r="K8649" s="212">
        <f t="shared" si="903"/>
        <v>0.45</v>
      </c>
      <c r="L8649" s="214">
        <f t="shared" si="904"/>
        <v>19583.080000000002</v>
      </c>
      <c r="M8649" s="213">
        <f t="shared" si="905"/>
        <v>28484.48</v>
      </c>
      <c r="N8649" s="213">
        <f t="shared" si="906"/>
        <v>32045.039999999997</v>
      </c>
      <c r="O8649" s="242">
        <f t="shared" si="907"/>
        <v>0.5152999999999156</v>
      </c>
      <c r="P8649" s="242"/>
      <c r="Q8649" s="179"/>
      <c r="R8649" s="179"/>
      <c r="S8649" s="179"/>
      <c r="T8649" s="179"/>
      <c r="U8649" s="179"/>
      <c r="V8649" s="179"/>
      <c r="W8649" s="179"/>
      <c r="X8649" s="179"/>
      <c r="Y8649" s="179"/>
      <c r="Z8649" s="179"/>
      <c r="AA8649" s="222"/>
      <c r="AB8649" s="222"/>
      <c r="AC8649" s="222"/>
      <c r="AD8649" s="179"/>
      <c r="AE8649" s="179"/>
      <c r="AF8649" s="179"/>
      <c r="AG8649" s="179"/>
      <c r="AH8649" s="179"/>
      <c r="AI8649" s="179"/>
      <c r="AJ8649" s="179"/>
    </row>
    <row r="8650" spans="2:36" x14ac:dyDescent="0.3">
      <c r="B8650" s="224">
        <v>872700</v>
      </c>
      <c r="C8650" s="209">
        <v>374407</v>
      </c>
      <c r="D8650" s="206">
        <f t="shared" si="899"/>
        <v>0.4290214277529506</v>
      </c>
      <c r="E8650" s="208">
        <f t="shared" si="900"/>
        <v>0.45</v>
      </c>
      <c r="F8650" s="207">
        <v>20592.38</v>
      </c>
      <c r="G8650" s="207">
        <v>29952.560000000001</v>
      </c>
      <c r="H8650" s="207">
        <v>33696.629999999997</v>
      </c>
      <c r="I8650" s="214">
        <f t="shared" si="901"/>
        <v>356101</v>
      </c>
      <c r="J8650" s="211">
        <f t="shared" si="902"/>
        <v>0.40804514724418472</v>
      </c>
      <c r="K8650" s="212">
        <f t="shared" si="903"/>
        <v>0.45</v>
      </c>
      <c r="L8650" s="214">
        <f t="shared" si="904"/>
        <v>19585.555</v>
      </c>
      <c r="M8650" s="213">
        <f t="shared" si="905"/>
        <v>28488.080000000002</v>
      </c>
      <c r="N8650" s="213">
        <f t="shared" si="906"/>
        <v>32049.09</v>
      </c>
      <c r="O8650" s="242">
        <f t="shared" si="907"/>
        <v>0.51520000000004074</v>
      </c>
      <c r="P8650" s="242"/>
      <c r="Q8650" s="179"/>
      <c r="R8650" s="179"/>
      <c r="S8650" s="179"/>
      <c r="T8650" s="179"/>
      <c r="U8650" s="179"/>
      <c r="V8650" s="179"/>
      <c r="W8650" s="179"/>
      <c r="X8650" s="179"/>
      <c r="Y8650" s="179"/>
      <c r="Z8650" s="179"/>
      <c r="AA8650" s="222"/>
      <c r="AB8650" s="222"/>
      <c r="AC8650" s="222"/>
      <c r="AD8650" s="179"/>
      <c r="AE8650" s="179"/>
      <c r="AF8650" s="179"/>
      <c r="AG8650" s="179"/>
      <c r="AH8650" s="179"/>
      <c r="AI8650" s="179"/>
      <c r="AJ8650" s="179"/>
    </row>
    <row r="8651" spans="2:36" x14ac:dyDescent="0.3">
      <c r="B8651" s="224">
        <v>872800</v>
      </c>
      <c r="C8651" s="209">
        <v>374452</v>
      </c>
      <c r="D8651" s="206">
        <f t="shared" si="899"/>
        <v>0.4290238313473877</v>
      </c>
      <c r="E8651" s="208">
        <f t="shared" si="900"/>
        <v>0.45</v>
      </c>
      <c r="F8651" s="207">
        <v>20594.86</v>
      </c>
      <c r="G8651" s="207">
        <v>29956.16</v>
      </c>
      <c r="H8651" s="207">
        <v>33700.68</v>
      </c>
      <c r="I8651" s="214">
        <f t="shared" si="901"/>
        <v>356146</v>
      </c>
      <c r="J8651" s="211">
        <f t="shared" si="902"/>
        <v>0.40804995417048578</v>
      </c>
      <c r="K8651" s="212">
        <f t="shared" si="903"/>
        <v>0.45</v>
      </c>
      <c r="L8651" s="214">
        <f t="shared" si="904"/>
        <v>19588.03</v>
      </c>
      <c r="M8651" s="213">
        <f t="shared" si="905"/>
        <v>28491.68</v>
      </c>
      <c r="N8651" s="213">
        <f t="shared" si="906"/>
        <v>32053.14</v>
      </c>
      <c r="O8651" s="242">
        <f t="shared" si="907"/>
        <v>0.51529999999977005</v>
      </c>
      <c r="P8651" s="242"/>
      <c r="Q8651" s="179"/>
      <c r="R8651" s="179"/>
      <c r="S8651" s="179"/>
      <c r="T8651" s="179"/>
      <c r="U8651" s="179"/>
      <c r="V8651" s="179"/>
      <c r="W8651" s="179"/>
      <c r="X8651" s="179"/>
      <c r="Y8651" s="179"/>
      <c r="Z8651" s="179"/>
      <c r="AA8651" s="222"/>
      <c r="AB8651" s="222"/>
      <c r="AC8651" s="222"/>
      <c r="AD8651" s="179"/>
      <c r="AE8651" s="179"/>
      <c r="AF8651" s="179"/>
      <c r="AG8651" s="179"/>
      <c r="AH8651" s="179"/>
      <c r="AI8651" s="179"/>
      <c r="AJ8651" s="179"/>
    </row>
    <row r="8652" spans="2:36" x14ac:dyDescent="0.3">
      <c r="B8652" s="224">
        <v>872900</v>
      </c>
      <c r="C8652" s="209">
        <v>374497</v>
      </c>
      <c r="D8652" s="206">
        <f t="shared" si="899"/>
        <v>0.4290262343911101</v>
      </c>
      <c r="E8652" s="208">
        <f t="shared" si="900"/>
        <v>0.45</v>
      </c>
      <c r="F8652" s="207">
        <v>20597.330000000002</v>
      </c>
      <c r="G8652" s="207">
        <v>29959.759999999998</v>
      </c>
      <c r="H8652" s="207">
        <v>33704.730000000003</v>
      </c>
      <c r="I8652" s="214">
        <f t="shared" si="901"/>
        <v>356191</v>
      </c>
      <c r="J8652" s="211">
        <f t="shared" si="902"/>
        <v>0.40805475999541757</v>
      </c>
      <c r="K8652" s="212">
        <f t="shared" si="903"/>
        <v>0.45</v>
      </c>
      <c r="L8652" s="214">
        <f t="shared" si="904"/>
        <v>19590.505000000001</v>
      </c>
      <c r="M8652" s="213">
        <f t="shared" si="905"/>
        <v>28495.279999999999</v>
      </c>
      <c r="N8652" s="213">
        <f t="shared" si="906"/>
        <v>32057.19</v>
      </c>
      <c r="O8652" s="242">
        <f t="shared" si="907"/>
        <v>0.51519999999996802</v>
      </c>
      <c r="P8652" s="242"/>
      <c r="Q8652" s="179"/>
      <c r="R8652" s="179"/>
      <c r="S8652" s="179"/>
      <c r="T8652" s="179"/>
      <c r="U8652" s="179"/>
      <c r="V8652" s="179"/>
      <c r="W8652" s="179"/>
      <c r="X8652" s="179"/>
      <c r="Y8652" s="179"/>
      <c r="Z8652" s="179"/>
      <c r="AA8652" s="222"/>
      <c r="AB8652" s="222"/>
      <c r="AC8652" s="222"/>
      <c r="AD8652" s="179"/>
      <c r="AE8652" s="179"/>
      <c r="AF8652" s="179"/>
      <c r="AG8652" s="179"/>
      <c r="AH8652" s="179"/>
      <c r="AI8652" s="179"/>
      <c r="AJ8652" s="179"/>
    </row>
    <row r="8653" spans="2:36" x14ac:dyDescent="0.3">
      <c r="B8653" s="224">
        <v>873000</v>
      </c>
      <c r="C8653" s="209">
        <v>374542</v>
      </c>
      <c r="D8653" s="206">
        <f t="shared" si="899"/>
        <v>0.42902863688430698</v>
      </c>
      <c r="E8653" s="208">
        <f t="shared" si="900"/>
        <v>0.45</v>
      </c>
      <c r="F8653" s="207">
        <v>20599.810000000001</v>
      </c>
      <c r="G8653" s="207">
        <v>29963.360000000001</v>
      </c>
      <c r="H8653" s="207">
        <v>33708.78</v>
      </c>
      <c r="I8653" s="214">
        <f t="shared" si="901"/>
        <v>356236</v>
      </c>
      <c r="J8653" s="211">
        <f t="shared" si="902"/>
        <v>0.40805956471935856</v>
      </c>
      <c r="K8653" s="212">
        <f t="shared" si="903"/>
        <v>0.45</v>
      </c>
      <c r="L8653" s="214">
        <f t="shared" si="904"/>
        <v>19592.98</v>
      </c>
      <c r="M8653" s="213">
        <f t="shared" si="905"/>
        <v>28498.880000000001</v>
      </c>
      <c r="N8653" s="213">
        <f t="shared" si="906"/>
        <v>32061.239999999998</v>
      </c>
      <c r="O8653" s="242">
        <f t="shared" si="907"/>
        <v>0.51529999999962461</v>
      </c>
      <c r="P8653" s="242"/>
      <c r="Q8653" s="179"/>
      <c r="R8653" s="179"/>
      <c r="S8653" s="179"/>
      <c r="T8653" s="179"/>
      <c r="U8653" s="179"/>
      <c r="V8653" s="179"/>
      <c r="W8653" s="179"/>
      <c r="X8653" s="179"/>
      <c r="Y8653" s="179"/>
      <c r="Z8653" s="179"/>
      <c r="AA8653" s="222"/>
      <c r="AB8653" s="222"/>
      <c r="AC8653" s="222"/>
      <c r="AD8653" s="179"/>
      <c r="AE8653" s="179"/>
      <c r="AF8653" s="179"/>
      <c r="AG8653" s="179"/>
      <c r="AH8653" s="179"/>
      <c r="AI8653" s="179"/>
      <c r="AJ8653" s="179"/>
    </row>
    <row r="8654" spans="2:36" x14ac:dyDescent="0.3">
      <c r="B8654" s="224">
        <v>873100</v>
      </c>
      <c r="C8654" s="209">
        <v>374587</v>
      </c>
      <c r="D8654" s="206">
        <f t="shared" si="899"/>
        <v>0.42903103882716759</v>
      </c>
      <c r="E8654" s="208">
        <f t="shared" si="900"/>
        <v>0.45</v>
      </c>
      <c r="F8654" s="207">
        <v>20602.28</v>
      </c>
      <c r="G8654" s="207">
        <v>29966.959999999999</v>
      </c>
      <c r="H8654" s="207">
        <v>33712.83</v>
      </c>
      <c r="I8654" s="214">
        <f t="shared" si="901"/>
        <v>356281</v>
      </c>
      <c r="J8654" s="211">
        <f t="shared" si="902"/>
        <v>0.408064368342687</v>
      </c>
      <c r="K8654" s="212">
        <f t="shared" si="903"/>
        <v>0.45</v>
      </c>
      <c r="L8654" s="214">
        <f t="shared" si="904"/>
        <v>19595.455000000002</v>
      </c>
      <c r="M8654" s="213">
        <f t="shared" si="905"/>
        <v>28502.48</v>
      </c>
      <c r="N8654" s="213">
        <f t="shared" si="906"/>
        <v>32065.289999999997</v>
      </c>
      <c r="O8654" s="242">
        <f t="shared" si="907"/>
        <v>0.51520000000047728</v>
      </c>
      <c r="P8654" s="242"/>
      <c r="Q8654" s="179"/>
      <c r="R8654" s="179"/>
      <c r="S8654" s="179"/>
      <c r="T8654" s="179"/>
      <c r="U8654" s="179"/>
      <c r="V8654" s="179"/>
      <c r="W8654" s="179"/>
      <c r="X8654" s="179"/>
      <c r="Y8654" s="179"/>
      <c r="Z8654" s="179"/>
      <c r="AA8654" s="222"/>
      <c r="AB8654" s="222"/>
      <c r="AC8654" s="222"/>
      <c r="AD8654" s="179"/>
      <c r="AE8654" s="179"/>
      <c r="AF8654" s="179"/>
      <c r="AG8654" s="179"/>
      <c r="AH8654" s="179"/>
      <c r="AI8654" s="179"/>
      <c r="AJ8654" s="179"/>
    </row>
    <row r="8655" spans="2:36" x14ac:dyDescent="0.3">
      <c r="B8655" s="224">
        <v>873200</v>
      </c>
      <c r="C8655" s="209">
        <v>374632</v>
      </c>
      <c r="D8655" s="206">
        <f t="shared" si="899"/>
        <v>0.42903344021988088</v>
      </c>
      <c r="E8655" s="208">
        <f t="shared" si="900"/>
        <v>0.45</v>
      </c>
      <c r="F8655" s="207">
        <v>20604.759999999998</v>
      </c>
      <c r="G8655" s="207">
        <v>29970.560000000001</v>
      </c>
      <c r="H8655" s="207">
        <v>33716.879999999997</v>
      </c>
      <c r="I8655" s="214">
        <f t="shared" si="901"/>
        <v>356326</v>
      </c>
      <c r="J8655" s="211">
        <f t="shared" si="902"/>
        <v>0.40806917086578104</v>
      </c>
      <c r="K8655" s="212">
        <f t="shared" si="903"/>
        <v>0.45</v>
      </c>
      <c r="L8655" s="214">
        <f t="shared" si="904"/>
        <v>19597.93</v>
      </c>
      <c r="M8655" s="213">
        <f t="shared" si="905"/>
        <v>28506.080000000002</v>
      </c>
      <c r="N8655" s="213">
        <f t="shared" si="906"/>
        <v>32069.34</v>
      </c>
      <c r="O8655" s="242">
        <f t="shared" si="907"/>
        <v>0.51530000000013387</v>
      </c>
      <c r="P8655" s="242"/>
      <c r="Q8655" s="179"/>
      <c r="R8655" s="179"/>
      <c r="S8655" s="179"/>
      <c r="T8655" s="179"/>
      <c r="U8655" s="179"/>
      <c r="V8655" s="179"/>
      <c r="W8655" s="179"/>
      <c r="X8655" s="179"/>
      <c r="Y8655" s="179"/>
      <c r="Z8655" s="179"/>
      <c r="AA8655" s="222"/>
      <c r="AB8655" s="222"/>
      <c r="AC8655" s="222"/>
      <c r="AD8655" s="179"/>
      <c r="AE8655" s="179"/>
      <c r="AF8655" s="179"/>
      <c r="AG8655" s="179"/>
      <c r="AH8655" s="179"/>
      <c r="AI8655" s="179"/>
      <c r="AJ8655" s="179"/>
    </row>
    <row r="8656" spans="2:36" x14ac:dyDescent="0.3">
      <c r="B8656" s="224">
        <v>873300</v>
      </c>
      <c r="C8656" s="209">
        <v>374677</v>
      </c>
      <c r="D8656" s="206">
        <f t="shared" si="899"/>
        <v>0.42903584106263598</v>
      </c>
      <c r="E8656" s="208">
        <f t="shared" si="900"/>
        <v>0.45</v>
      </c>
      <c r="F8656" s="207">
        <v>20607.23</v>
      </c>
      <c r="G8656" s="207">
        <v>29974.16</v>
      </c>
      <c r="H8656" s="207">
        <v>33720.93</v>
      </c>
      <c r="I8656" s="214">
        <f t="shared" si="901"/>
        <v>356371</v>
      </c>
      <c r="J8656" s="211">
        <f t="shared" si="902"/>
        <v>0.40807397228901865</v>
      </c>
      <c r="K8656" s="212">
        <f t="shared" si="903"/>
        <v>0.45</v>
      </c>
      <c r="L8656" s="214">
        <f t="shared" si="904"/>
        <v>19600.404999999999</v>
      </c>
      <c r="M8656" s="213">
        <f t="shared" si="905"/>
        <v>28509.68</v>
      </c>
      <c r="N8656" s="213">
        <f t="shared" si="906"/>
        <v>32073.39</v>
      </c>
      <c r="O8656" s="242">
        <f t="shared" si="907"/>
        <v>0.51519999999982247</v>
      </c>
      <c r="P8656" s="242"/>
      <c r="Q8656" s="179"/>
      <c r="R8656" s="179"/>
      <c r="S8656" s="179"/>
      <c r="T8656" s="179"/>
      <c r="U8656" s="179"/>
      <c r="V8656" s="179"/>
      <c r="W8656" s="179"/>
      <c r="X8656" s="179"/>
      <c r="Y8656" s="179"/>
      <c r="Z8656" s="179"/>
      <c r="AA8656" s="222"/>
      <c r="AB8656" s="222"/>
      <c r="AC8656" s="222"/>
      <c r="AD8656" s="179"/>
      <c r="AE8656" s="179"/>
      <c r="AF8656" s="179"/>
      <c r="AG8656" s="179"/>
      <c r="AH8656" s="179"/>
      <c r="AI8656" s="179"/>
      <c r="AJ8656" s="179"/>
    </row>
    <row r="8657" spans="2:36" x14ac:dyDescent="0.3">
      <c r="B8657" s="224">
        <v>873400</v>
      </c>
      <c r="C8657" s="209">
        <v>374722</v>
      </c>
      <c r="D8657" s="206">
        <f t="shared" si="899"/>
        <v>0.42903824135562169</v>
      </c>
      <c r="E8657" s="208">
        <f t="shared" si="900"/>
        <v>0.45</v>
      </c>
      <c r="F8657" s="207">
        <v>20609.71</v>
      </c>
      <c r="G8657" s="207">
        <v>29977.759999999998</v>
      </c>
      <c r="H8657" s="207">
        <v>33724.980000000003</v>
      </c>
      <c r="I8657" s="214">
        <f t="shared" si="901"/>
        <v>356416</v>
      </c>
      <c r="J8657" s="211">
        <f t="shared" si="902"/>
        <v>0.40807877261277764</v>
      </c>
      <c r="K8657" s="212">
        <f t="shared" si="903"/>
        <v>0.45</v>
      </c>
      <c r="L8657" s="214">
        <f t="shared" si="904"/>
        <v>19602.88</v>
      </c>
      <c r="M8657" s="213">
        <f t="shared" si="905"/>
        <v>28513.279999999999</v>
      </c>
      <c r="N8657" s="213">
        <f t="shared" si="906"/>
        <v>32077.439999999999</v>
      </c>
      <c r="O8657" s="242">
        <f t="shared" si="907"/>
        <v>0.51530000000006115</v>
      </c>
      <c r="P8657" s="242"/>
      <c r="Q8657" s="179"/>
      <c r="R8657" s="179"/>
      <c r="S8657" s="179"/>
      <c r="T8657" s="179"/>
      <c r="U8657" s="179"/>
      <c r="V8657" s="179"/>
      <c r="W8657" s="179"/>
      <c r="X8657" s="179"/>
      <c r="Y8657" s="179"/>
      <c r="Z8657" s="179"/>
      <c r="AA8657" s="222"/>
      <c r="AB8657" s="222"/>
      <c r="AC8657" s="222"/>
      <c r="AD8657" s="179"/>
      <c r="AE8657" s="179"/>
      <c r="AF8657" s="179"/>
      <c r="AG8657" s="179"/>
      <c r="AH8657" s="179"/>
      <c r="AI8657" s="179"/>
      <c r="AJ8657" s="179"/>
    </row>
    <row r="8658" spans="2:36" x14ac:dyDescent="0.3">
      <c r="B8658" s="224">
        <v>873500</v>
      </c>
      <c r="C8658" s="209">
        <v>374767</v>
      </c>
      <c r="D8658" s="206">
        <f t="shared" si="899"/>
        <v>0.4290406410990269</v>
      </c>
      <c r="E8658" s="208">
        <f t="shared" si="900"/>
        <v>0.45</v>
      </c>
      <c r="F8658" s="207">
        <v>20612.18</v>
      </c>
      <c r="G8658" s="207">
        <v>29981.360000000001</v>
      </c>
      <c r="H8658" s="207">
        <v>33729.03</v>
      </c>
      <c r="I8658" s="214">
        <f t="shared" si="901"/>
        <v>356461</v>
      </c>
      <c r="J8658" s="211">
        <f t="shared" si="902"/>
        <v>0.4080835718374356</v>
      </c>
      <c r="K8658" s="212">
        <f t="shared" si="903"/>
        <v>0.45</v>
      </c>
      <c r="L8658" s="214">
        <f t="shared" si="904"/>
        <v>19605.355</v>
      </c>
      <c r="M8658" s="213">
        <f t="shared" si="905"/>
        <v>28516.880000000001</v>
      </c>
      <c r="N8658" s="213">
        <f t="shared" si="906"/>
        <v>32081.489999999998</v>
      </c>
      <c r="O8658" s="242">
        <f t="shared" si="907"/>
        <v>0.5151999999996042</v>
      </c>
      <c r="P8658" s="242"/>
      <c r="Q8658" s="179"/>
      <c r="R8658" s="179"/>
      <c r="S8658" s="179"/>
      <c r="T8658" s="179"/>
      <c r="U8658" s="179"/>
      <c r="V8658" s="179"/>
      <c r="W8658" s="179"/>
      <c r="X8658" s="179"/>
      <c r="Y8658" s="179"/>
      <c r="Z8658" s="179"/>
      <c r="AA8658" s="222"/>
      <c r="AB8658" s="222"/>
      <c r="AC8658" s="222"/>
      <c r="AD8658" s="179"/>
      <c r="AE8658" s="179"/>
      <c r="AF8658" s="179"/>
      <c r="AG8658" s="179"/>
      <c r="AH8658" s="179"/>
      <c r="AI8658" s="179"/>
      <c r="AJ8658" s="179"/>
    </row>
    <row r="8659" spans="2:36" x14ac:dyDescent="0.3">
      <c r="B8659" s="224">
        <v>873600</v>
      </c>
      <c r="C8659" s="209">
        <v>374812</v>
      </c>
      <c r="D8659" s="206">
        <f t="shared" si="899"/>
        <v>0.4290430402930403</v>
      </c>
      <c r="E8659" s="208">
        <f t="shared" si="900"/>
        <v>0.45</v>
      </c>
      <c r="F8659" s="207">
        <v>20614.66</v>
      </c>
      <c r="G8659" s="207">
        <v>29984.959999999999</v>
      </c>
      <c r="H8659" s="207">
        <v>33733.08</v>
      </c>
      <c r="I8659" s="214">
        <f t="shared" si="901"/>
        <v>356506</v>
      </c>
      <c r="J8659" s="211">
        <f t="shared" si="902"/>
        <v>0.40808836996336995</v>
      </c>
      <c r="K8659" s="212">
        <f t="shared" si="903"/>
        <v>0.45</v>
      </c>
      <c r="L8659" s="214">
        <f t="shared" si="904"/>
        <v>19607.830000000002</v>
      </c>
      <c r="M8659" s="213">
        <f t="shared" si="905"/>
        <v>28520.48</v>
      </c>
      <c r="N8659" s="213">
        <f t="shared" si="906"/>
        <v>32085.539999999997</v>
      </c>
      <c r="O8659" s="242">
        <f t="shared" si="907"/>
        <v>0.5152999999999156</v>
      </c>
      <c r="P8659" s="242"/>
      <c r="Q8659" s="179"/>
      <c r="R8659" s="179"/>
      <c r="S8659" s="179"/>
      <c r="T8659" s="179"/>
      <c r="U8659" s="179"/>
      <c r="V8659" s="179"/>
      <c r="W8659" s="179"/>
      <c r="X8659" s="179"/>
      <c r="Y8659" s="179"/>
      <c r="Z8659" s="179"/>
      <c r="AA8659" s="222"/>
      <c r="AB8659" s="222"/>
      <c r="AC8659" s="222"/>
      <c r="AD8659" s="179"/>
      <c r="AE8659" s="179"/>
      <c r="AF8659" s="179"/>
      <c r="AG8659" s="179"/>
      <c r="AH8659" s="179"/>
      <c r="AI8659" s="179"/>
      <c r="AJ8659" s="179"/>
    </row>
    <row r="8660" spans="2:36" x14ac:dyDescent="0.3">
      <c r="B8660" s="224">
        <v>873700</v>
      </c>
      <c r="C8660" s="209">
        <v>374857</v>
      </c>
      <c r="D8660" s="206">
        <f t="shared" si="899"/>
        <v>0.42904543893785052</v>
      </c>
      <c r="E8660" s="208">
        <f t="shared" si="900"/>
        <v>0.45</v>
      </c>
      <c r="F8660" s="207">
        <v>20617.13</v>
      </c>
      <c r="G8660" s="207">
        <v>29988.560000000001</v>
      </c>
      <c r="H8660" s="207">
        <v>33737.129999999997</v>
      </c>
      <c r="I8660" s="214">
        <f t="shared" si="901"/>
        <v>356551</v>
      </c>
      <c r="J8660" s="211">
        <f t="shared" si="902"/>
        <v>0.40809316699095799</v>
      </c>
      <c r="K8660" s="212">
        <f t="shared" si="903"/>
        <v>0.45</v>
      </c>
      <c r="L8660" s="214">
        <f t="shared" si="904"/>
        <v>19610.305</v>
      </c>
      <c r="M8660" s="213">
        <f t="shared" si="905"/>
        <v>28524.080000000002</v>
      </c>
      <c r="N8660" s="213">
        <f t="shared" si="906"/>
        <v>32089.59</v>
      </c>
      <c r="O8660" s="242">
        <f t="shared" si="907"/>
        <v>0.51520000000004074</v>
      </c>
      <c r="P8660" s="242"/>
      <c r="Q8660" s="179"/>
      <c r="R8660" s="179"/>
      <c r="S8660" s="179"/>
      <c r="T8660" s="179"/>
      <c r="U8660" s="179"/>
      <c r="V8660" s="179"/>
      <c r="W8660" s="179"/>
      <c r="X8660" s="179"/>
      <c r="Y8660" s="179"/>
      <c r="Z8660" s="179"/>
      <c r="AA8660" s="222"/>
      <c r="AB8660" s="222"/>
      <c r="AC8660" s="222"/>
      <c r="AD8660" s="179"/>
      <c r="AE8660" s="179"/>
      <c r="AF8660" s="179"/>
      <c r="AG8660" s="179"/>
      <c r="AH8660" s="179"/>
      <c r="AI8660" s="179"/>
      <c r="AJ8660" s="179"/>
    </row>
    <row r="8661" spans="2:36" x14ac:dyDescent="0.3">
      <c r="B8661" s="224">
        <v>873800</v>
      </c>
      <c r="C8661" s="209">
        <v>374902</v>
      </c>
      <c r="D8661" s="206">
        <f t="shared" si="899"/>
        <v>0.42904783703364613</v>
      </c>
      <c r="E8661" s="208">
        <f t="shared" si="900"/>
        <v>0.45</v>
      </c>
      <c r="F8661" s="207">
        <v>20619.61</v>
      </c>
      <c r="G8661" s="207">
        <v>29992.16</v>
      </c>
      <c r="H8661" s="207">
        <v>33741.18</v>
      </c>
      <c r="I8661" s="214">
        <f t="shared" si="901"/>
        <v>356596</v>
      </c>
      <c r="J8661" s="211">
        <f t="shared" si="902"/>
        <v>0.40809796292057682</v>
      </c>
      <c r="K8661" s="212">
        <f t="shared" si="903"/>
        <v>0.45</v>
      </c>
      <c r="L8661" s="214">
        <f t="shared" si="904"/>
        <v>19612.78</v>
      </c>
      <c r="M8661" s="213">
        <f t="shared" si="905"/>
        <v>28527.68</v>
      </c>
      <c r="N8661" s="213">
        <f t="shared" si="906"/>
        <v>32093.64</v>
      </c>
      <c r="O8661" s="242">
        <f t="shared" si="907"/>
        <v>0.51529999999977005</v>
      </c>
      <c r="P8661" s="242"/>
      <c r="Q8661" s="179"/>
      <c r="R8661" s="179"/>
      <c r="S8661" s="179"/>
      <c r="T8661" s="179"/>
      <c r="U8661" s="179"/>
      <c r="V8661" s="179"/>
      <c r="W8661" s="179"/>
      <c r="X8661" s="179"/>
      <c r="Y8661" s="179"/>
      <c r="Z8661" s="179"/>
      <c r="AA8661" s="222"/>
      <c r="AB8661" s="222"/>
      <c r="AC8661" s="222"/>
      <c r="AD8661" s="179"/>
      <c r="AE8661" s="179"/>
      <c r="AF8661" s="179"/>
      <c r="AG8661" s="179"/>
      <c r="AH8661" s="179"/>
      <c r="AI8661" s="179"/>
      <c r="AJ8661" s="179"/>
    </row>
    <row r="8662" spans="2:36" x14ac:dyDescent="0.3">
      <c r="B8662" s="224">
        <v>873900</v>
      </c>
      <c r="C8662" s="209">
        <v>374947</v>
      </c>
      <c r="D8662" s="206">
        <f t="shared" si="899"/>
        <v>0.42905023458061564</v>
      </c>
      <c r="E8662" s="208">
        <f t="shared" si="900"/>
        <v>0.45</v>
      </c>
      <c r="F8662" s="207">
        <v>20622.080000000002</v>
      </c>
      <c r="G8662" s="207">
        <v>29995.759999999998</v>
      </c>
      <c r="H8662" s="207">
        <v>33745.230000000003</v>
      </c>
      <c r="I8662" s="214">
        <f t="shared" si="901"/>
        <v>356641</v>
      </c>
      <c r="J8662" s="211">
        <f t="shared" si="902"/>
        <v>0.4081027577526033</v>
      </c>
      <c r="K8662" s="212">
        <f t="shared" si="903"/>
        <v>0.45</v>
      </c>
      <c r="L8662" s="214">
        <f t="shared" si="904"/>
        <v>19615.255000000001</v>
      </c>
      <c r="M8662" s="213">
        <f t="shared" si="905"/>
        <v>28531.279999999999</v>
      </c>
      <c r="N8662" s="213">
        <f t="shared" si="906"/>
        <v>32097.69</v>
      </c>
      <c r="O8662" s="242">
        <f t="shared" si="907"/>
        <v>0.51519999999996802</v>
      </c>
      <c r="P8662" s="242"/>
      <c r="Q8662" s="179"/>
      <c r="R8662" s="179"/>
      <c r="S8662" s="179"/>
      <c r="T8662" s="179"/>
      <c r="U8662" s="179"/>
      <c r="V8662" s="179"/>
      <c r="W8662" s="179"/>
      <c r="X8662" s="179"/>
      <c r="Y8662" s="179"/>
      <c r="Z8662" s="179"/>
      <c r="AA8662" s="222"/>
      <c r="AB8662" s="222"/>
      <c r="AC8662" s="222"/>
      <c r="AD8662" s="179"/>
      <c r="AE8662" s="179"/>
      <c r="AF8662" s="179"/>
      <c r="AG8662" s="179"/>
      <c r="AH8662" s="179"/>
      <c r="AI8662" s="179"/>
      <c r="AJ8662" s="179"/>
    </row>
    <row r="8663" spans="2:36" x14ac:dyDescent="0.3">
      <c r="B8663" s="224">
        <v>874000</v>
      </c>
      <c r="C8663" s="209">
        <v>374992</v>
      </c>
      <c r="D8663" s="206">
        <f t="shared" si="899"/>
        <v>0.42905263157894735</v>
      </c>
      <c r="E8663" s="208">
        <f t="shared" si="900"/>
        <v>0.45</v>
      </c>
      <c r="F8663" s="207">
        <v>20624.560000000001</v>
      </c>
      <c r="G8663" s="207">
        <v>29999.360000000001</v>
      </c>
      <c r="H8663" s="207">
        <v>33749.279999999999</v>
      </c>
      <c r="I8663" s="214">
        <f t="shared" si="901"/>
        <v>356686</v>
      </c>
      <c r="J8663" s="211">
        <f t="shared" si="902"/>
        <v>0.40810755148741418</v>
      </c>
      <c r="K8663" s="212">
        <f t="shared" si="903"/>
        <v>0.45</v>
      </c>
      <c r="L8663" s="214">
        <f t="shared" si="904"/>
        <v>19617.73</v>
      </c>
      <c r="M8663" s="213">
        <f t="shared" si="905"/>
        <v>28534.880000000001</v>
      </c>
      <c r="N8663" s="213">
        <f t="shared" si="906"/>
        <v>32101.739999999998</v>
      </c>
      <c r="O8663" s="242">
        <f t="shared" si="907"/>
        <v>0.51529999999962461</v>
      </c>
      <c r="P8663" s="242"/>
      <c r="Q8663" s="179"/>
      <c r="R8663" s="179"/>
      <c r="S8663" s="179"/>
      <c r="T8663" s="179"/>
      <c r="U8663" s="179"/>
      <c r="V8663" s="179"/>
      <c r="W8663" s="179"/>
      <c r="X8663" s="179"/>
      <c r="Y8663" s="179"/>
      <c r="Z8663" s="179"/>
      <c r="AA8663" s="222"/>
      <c r="AB8663" s="222"/>
      <c r="AC8663" s="222"/>
      <c r="AD8663" s="179"/>
      <c r="AE8663" s="179"/>
      <c r="AF8663" s="179"/>
      <c r="AG8663" s="179"/>
      <c r="AH8663" s="179"/>
      <c r="AI8663" s="179"/>
      <c r="AJ8663" s="179"/>
    </row>
    <row r="8664" spans="2:36" x14ac:dyDescent="0.3">
      <c r="B8664" s="224">
        <v>874100</v>
      </c>
      <c r="C8664" s="209">
        <v>375037</v>
      </c>
      <c r="D8664" s="206">
        <f t="shared" ref="D8664:D8727" si="908">C8664/B8664</f>
        <v>0.42905502802882967</v>
      </c>
      <c r="E8664" s="208">
        <f t="shared" ref="E8664:E8727" si="909">(C8664-C8663)/(B8664-B8663)</f>
        <v>0.45</v>
      </c>
      <c r="F8664" s="207">
        <v>20627.03</v>
      </c>
      <c r="G8664" s="207">
        <v>30002.959999999999</v>
      </c>
      <c r="H8664" s="207">
        <v>33753.33</v>
      </c>
      <c r="I8664" s="214">
        <f t="shared" si="901"/>
        <v>356731</v>
      </c>
      <c r="J8664" s="211">
        <f t="shared" si="902"/>
        <v>0.40811234412538611</v>
      </c>
      <c r="K8664" s="212">
        <f t="shared" si="903"/>
        <v>0.45</v>
      </c>
      <c r="L8664" s="214">
        <f t="shared" si="904"/>
        <v>19620.205000000002</v>
      </c>
      <c r="M8664" s="213">
        <f t="shared" si="905"/>
        <v>28538.48</v>
      </c>
      <c r="N8664" s="213">
        <f t="shared" si="906"/>
        <v>32105.789999999997</v>
      </c>
      <c r="O8664" s="242">
        <f t="shared" si="907"/>
        <v>0.51520000000047728</v>
      </c>
      <c r="P8664" s="242"/>
      <c r="Q8664" s="179"/>
      <c r="R8664" s="179"/>
      <c r="S8664" s="179"/>
      <c r="T8664" s="179"/>
      <c r="U8664" s="179"/>
      <c r="V8664" s="179"/>
      <c r="W8664" s="179"/>
      <c r="X8664" s="179"/>
      <c r="Y8664" s="179"/>
      <c r="Z8664" s="179"/>
      <c r="AA8664" s="222"/>
      <c r="AB8664" s="222"/>
      <c r="AC8664" s="222"/>
      <c r="AD8664" s="179"/>
      <c r="AE8664" s="179"/>
      <c r="AF8664" s="179"/>
      <c r="AG8664" s="179"/>
      <c r="AH8664" s="179"/>
      <c r="AI8664" s="179"/>
      <c r="AJ8664" s="179"/>
    </row>
    <row r="8665" spans="2:36" x14ac:dyDescent="0.3">
      <c r="B8665" s="224">
        <v>874200</v>
      </c>
      <c r="C8665" s="209">
        <v>375082</v>
      </c>
      <c r="D8665" s="206">
        <f t="shared" si="908"/>
        <v>0.42905742393045071</v>
      </c>
      <c r="E8665" s="208">
        <f t="shared" si="909"/>
        <v>0.45</v>
      </c>
      <c r="F8665" s="207">
        <v>20629.509999999998</v>
      </c>
      <c r="G8665" s="207">
        <v>30006.560000000001</v>
      </c>
      <c r="H8665" s="207">
        <v>33757.379999999997</v>
      </c>
      <c r="I8665" s="214">
        <f t="shared" si="901"/>
        <v>356776</v>
      </c>
      <c r="J8665" s="211">
        <f t="shared" si="902"/>
        <v>0.40811713566689545</v>
      </c>
      <c r="K8665" s="212">
        <f t="shared" si="903"/>
        <v>0.45</v>
      </c>
      <c r="L8665" s="214">
        <f t="shared" si="904"/>
        <v>19622.68</v>
      </c>
      <c r="M8665" s="213">
        <f t="shared" si="905"/>
        <v>28542.080000000002</v>
      </c>
      <c r="N8665" s="213">
        <f t="shared" si="906"/>
        <v>32109.84</v>
      </c>
      <c r="O8665" s="242">
        <f t="shared" si="907"/>
        <v>0.51530000000013387</v>
      </c>
      <c r="P8665" s="242"/>
      <c r="Q8665" s="179"/>
      <c r="R8665" s="179"/>
      <c r="S8665" s="179"/>
      <c r="T8665" s="179"/>
      <c r="U8665" s="179"/>
      <c r="V8665" s="179"/>
      <c r="W8665" s="179"/>
      <c r="X8665" s="179"/>
      <c r="Y8665" s="179"/>
      <c r="Z8665" s="179"/>
      <c r="AA8665" s="222"/>
      <c r="AB8665" s="222"/>
      <c r="AC8665" s="222"/>
      <c r="AD8665" s="179"/>
      <c r="AE8665" s="179"/>
      <c r="AF8665" s="179"/>
      <c r="AG8665" s="179"/>
      <c r="AH8665" s="179"/>
      <c r="AI8665" s="179"/>
      <c r="AJ8665" s="179"/>
    </row>
    <row r="8666" spans="2:36" x14ac:dyDescent="0.3">
      <c r="B8666" s="224">
        <v>874300</v>
      </c>
      <c r="C8666" s="209">
        <v>375127</v>
      </c>
      <c r="D8666" s="206">
        <f t="shared" si="908"/>
        <v>0.42905981928399861</v>
      </c>
      <c r="E8666" s="208">
        <f t="shared" si="909"/>
        <v>0.45</v>
      </c>
      <c r="F8666" s="207">
        <v>20631.98</v>
      </c>
      <c r="G8666" s="207">
        <v>30010.16</v>
      </c>
      <c r="H8666" s="207">
        <v>33761.43</v>
      </c>
      <c r="I8666" s="214">
        <f t="shared" si="901"/>
        <v>356821</v>
      </c>
      <c r="J8666" s="211">
        <f t="shared" si="902"/>
        <v>0.4081219261123184</v>
      </c>
      <c r="K8666" s="212">
        <f t="shared" si="903"/>
        <v>0.45</v>
      </c>
      <c r="L8666" s="214">
        <f t="shared" si="904"/>
        <v>19625.154999999999</v>
      </c>
      <c r="M8666" s="213">
        <f t="shared" si="905"/>
        <v>28545.68</v>
      </c>
      <c r="N8666" s="213">
        <f t="shared" si="906"/>
        <v>32113.89</v>
      </c>
      <c r="O8666" s="242">
        <f t="shared" si="907"/>
        <v>0.51519999999982247</v>
      </c>
      <c r="P8666" s="242"/>
      <c r="Q8666" s="179"/>
      <c r="R8666" s="179"/>
      <c r="S8666" s="179"/>
      <c r="T8666" s="179"/>
      <c r="U8666" s="179"/>
      <c r="V8666" s="179"/>
      <c r="W8666" s="179"/>
      <c r="X8666" s="179"/>
      <c r="Y8666" s="179"/>
      <c r="Z8666" s="179"/>
      <c r="AA8666" s="222"/>
      <c r="AB8666" s="222"/>
      <c r="AC8666" s="222"/>
      <c r="AD8666" s="179"/>
      <c r="AE8666" s="179"/>
      <c r="AF8666" s="179"/>
      <c r="AG8666" s="179"/>
      <c r="AH8666" s="179"/>
      <c r="AI8666" s="179"/>
      <c r="AJ8666" s="179"/>
    </row>
    <row r="8667" spans="2:36" x14ac:dyDescent="0.3">
      <c r="B8667" s="224">
        <v>874400</v>
      </c>
      <c r="C8667" s="209">
        <v>375172</v>
      </c>
      <c r="D8667" s="206">
        <f t="shared" si="908"/>
        <v>0.4290622140896615</v>
      </c>
      <c r="E8667" s="208">
        <f t="shared" si="909"/>
        <v>0.45</v>
      </c>
      <c r="F8667" s="207">
        <v>20634.46</v>
      </c>
      <c r="G8667" s="207">
        <v>30013.759999999998</v>
      </c>
      <c r="H8667" s="207">
        <v>33765.480000000003</v>
      </c>
      <c r="I8667" s="214">
        <f t="shared" si="901"/>
        <v>356866</v>
      </c>
      <c r="J8667" s="211">
        <f t="shared" si="902"/>
        <v>0.40812671546203111</v>
      </c>
      <c r="K8667" s="212">
        <f t="shared" si="903"/>
        <v>0.45</v>
      </c>
      <c r="L8667" s="214">
        <f t="shared" si="904"/>
        <v>19627.63</v>
      </c>
      <c r="M8667" s="213">
        <f t="shared" si="905"/>
        <v>28549.279999999999</v>
      </c>
      <c r="N8667" s="213">
        <f t="shared" si="906"/>
        <v>32117.94</v>
      </c>
      <c r="O8667" s="242">
        <f t="shared" si="907"/>
        <v>0.51530000000006115</v>
      </c>
      <c r="P8667" s="242"/>
      <c r="Q8667" s="179"/>
      <c r="R8667" s="179"/>
      <c r="S8667" s="179"/>
      <c r="T8667" s="179"/>
      <c r="U8667" s="179"/>
      <c r="V8667" s="179"/>
      <c r="W8667" s="179"/>
      <c r="X8667" s="179"/>
      <c r="Y8667" s="179"/>
      <c r="Z8667" s="179"/>
      <c r="AA8667" s="222"/>
      <c r="AB8667" s="222"/>
      <c r="AC8667" s="222"/>
      <c r="AD8667" s="179"/>
      <c r="AE8667" s="179"/>
      <c r="AF8667" s="179"/>
      <c r="AG8667" s="179"/>
      <c r="AH8667" s="179"/>
      <c r="AI8667" s="179"/>
      <c r="AJ8667" s="179"/>
    </row>
    <row r="8668" spans="2:36" x14ac:dyDescent="0.3">
      <c r="B8668" s="224">
        <v>874500</v>
      </c>
      <c r="C8668" s="209">
        <v>375217</v>
      </c>
      <c r="D8668" s="206">
        <f t="shared" si="908"/>
        <v>0.42906460834762722</v>
      </c>
      <c r="E8668" s="208">
        <f t="shared" si="909"/>
        <v>0.45</v>
      </c>
      <c r="F8668" s="207">
        <v>20636.93</v>
      </c>
      <c r="G8668" s="207">
        <v>30017.360000000001</v>
      </c>
      <c r="H8668" s="207">
        <v>33769.53</v>
      </c>
      <c r="I8668" s="214">
        <f t="shared" si="901"/>
        <v>356911</v>
      </c>
      <c r="J8668" s="211">
        <f t="shared" si="902"/>
        <v>0.40813150371640938</v>
      </c>
      <c r="K8668" s="212">
        <f t="shared" si="903"/>
        <v>0.45</v>
      </c>
      <c r="L8668" s="214">
        <f t="shared" si="904"/>
        <v>19630.105</v>
      </c>
      <c r="M8668" s="213">
        <f t="shared" si="905"/>
        <v>28552.880000000001</v>
      </c>
      <c r="N8668" s="213">
        <f t="shared" si="906"/>
        <v>32121.989999999998</v>
      </c>
      <c r="O8668" s="242">
        <f t="shared" si="907"/>
        <v>0.5151999999996042</v>
      </c>
      <c r="P8668" s="242"/>
      <c r="Q8668" s="179"/>
      <c r="R8668" s="179"/>
      <c r="S8668" s="179"/>
      <c r="T8668" s="179"/>
      <c r="U8668" s="179"/>
      <c r="V8668" s="179"/>
      <c r="W8668" s="179"/>
      <c r="X8668" s="179"/>
      <c r="Y8668" s="179"/>
      <c r="Z8668" s="179"/>
      <c r="AA8668" s="222"/>
      <c r="AB8668" s="222"/>
      <c r="AC8668" s="222"/>
      <c r="AD8668" s="179"/>
      <c r="AE8668" s="179"/>
      <c r="AF8668" s="179"/>
      <c r="AG8668" s="179"/>
      <c r="AH8668" s="179"/>
      <c r="AI8668" s="179"/>
      <c r="AJ8668" s="179"/>
    </row>
    <row r="8669" spans="2:36" x14ac:dyDescent="0.3">
      <c r="B8669" s="224">
        <v>874600</v>
      </c>
      <c r="C8669" s="209">
        <v>375262</v>
      </c>
      <c r="D8669" s="206">
        <f t="shared" si="908"/>
        <v>0.42906700205808368</v>
      </c>
      <c r="E8669" s="208">
        <f t="shared" si="909"/>
        <v>0.45</v>
      </c>
      <c r="F8669" s="207">
        <v>20639.41</v>
      </c>
      <c r="G8669" s="207">
        <v>30020.959999999999</v>
      </c>
      <c r="H8669" s="207">
        <v>33773.58</v>
      </c>
      <c r="I8669" s="214">
        <f t="shared" si="901"/>
        <v>356956</v>
      </c>
      <c r="J8669" s="211">
        <f t="shared" si="902"/>
        <v>0.40813629087582898</v>
      </c>
      <c r="K8669" s="212">
        <f t="shared" si="903"/>
        <v>0.45</v>
      </c>
      <c r="L8669" s="214">
        <f t="shared" si="904"/>
        <v>19632.580000000002</v>
      </c>
      <c r="M8669" s="213">
        <f t="shared" si="905"/>
        <v>28556.48</v>
      </c>
      <c r="N8669" s="213">
        <f t="shared" si="906"/>
        <v>32126.039999999997</v>
      </c>
      <c r="O8669" s="242">
        <f t="shared" si="907"/>
        <v>0.5152999999999156</v>
      </c>
      <c r="P8669" s="242"/>
      <c r="Q8669" s="179"/>
      <c r="R8669" s="179"/>
      <c r="S8669" s="179"/>
      <c r="T8669" s="179"/>
      <c r="U8669" s="179"/>
      <c r="V8669" s="179"/>
      <c r="W8669" s="179"/>
      <c r="X8669" s="179"/>
      <c r="Y8669" s="179"/>
      <c r="Z8669" s="179"/>
      <c r="AA8669" s="222"/>
      <c r="AB8669" s="222"/>
      <c r="AC8669" s="222"/>
      <c r="AD8669" s="179"/>
      <c r="AE8669" s="179"/>
      <c r="AF8669" s="179"/>
      <c r="AG8669" s="179"/>
      <c r="AH8669" s="179"/>
      <c r="AI8669" s="179"/>
      <c r="AJ8669" s="179"/>
    </row>
    <row r="8670" spans="2:36" x14ac:dyDescent="0.3">
      <c r="B8670" s="224">
        <v>874700</v>
      </c>
      <c r="C8670" s="209">
        <v>375307</v>
      </c>
      <c r="D8670" s="206">
        <f t="shared" si="908"/>
        <v>0.42906939522121873</v>
      </c>
      <c r="E8670" s="208">
        <f t="shared" si="909"/>
        <v>0.45</v>
      </c>
      <c r="F8670" s="207">
        <v>20641.88</v>
      </c>
      <c r="G8670" s="207">
        <v>30024.560000000001</v>
      </c>
      <c r="H8670" s="207">
        <v>33777.629999999997</v>
      </c>
      <c r="I8670" s="214">
        <f t="shared" si="901"/>
        <v>357001</v>
      </c>
      <c r="J8670" s="211">
        <f t="shared" si="902"/>
        <v>0.40814107694066537</v>
      </c>
      <c r="K8670" s="212">
        <f t="shared" si="903"/>
        <v>0.45</v>
      </c>
      <c r="L8670" s="214">
        <f t="shared" si="904"/>
        <v>19635.055</v>
      </c>
      <c r="M8670" s="213">
        <f t="shared" si="905"/>
        <v>28560.080000000002</v>
      </c>
      <c r="N8670" s="213">
        <f t="shared" si="906"/>
        <v>32130.09</v>
      </c>
      <c r="O8670" s="242">
        <f t="shared" si="907"/>
        <v>0.51520000000004074</v>
      </c>
      <c r="P8670" s="242"/>
      <c r="Q8670" s="179"/>
      <c r="R8670" s="179"/>
      <c r="S8670" s="179"/>
      <c r="T8670" s="179"/>
      <c r="U8670" s="179"/>
      <c r="V8670" s="179"/>
      <c r="W8670" s="179"/>
      <c r="X8670" s="179"/>
      <c r="Y8670" s="179"/>
      <c r="Z8670" s="179"/>
      <c r="AA8670" s="222"/>
      <c r="AB8670" s="222"/>
      <c r="AC8670" s="222"/>
      <c r="AD8670" s="179"/>
      <c r="AE8670" s="179"/>
      <c r="AF8670" s="179"/>
      <c r="AG8670" s="179"/>
      <c r="AH8670" s="179"/>
      <c r="AI8670" s="179"/>
      <c r="AJ8670" s="179"/>
    </row>
    <row r="8671" spans="2:36" x14ac:dyDescent="0.3">
      <c r="B8671" s="224">
        <v>874800</v>
      </c>
      <c r="C8671" s="209">
        <v>375352</v>
      </c>
      <c r="D8671" s="206">
        <f t="shared" si="908"/>
        <v>0.42907178783721994</v>
      </c>
      <c r="E8671" s="208">
        <f t="shared" si="909"/>
        <v>0.45</v>
      </c>
      <c r="F8671" s="207">
        <v>20644.36</v>
      </c>
      <c r="G8671" s="207">
        <v>30028.16</v>
      </c>
      <c r="H8671" s="207">
        <v>33781.68</v>
      </c>
      <c r="I8671" s="214">
        <f t="shared" si="901"/>
        <v>357046</v>
      </c>
      <c r="J8671" s="211">
        <f t="shared" si="902"/>
        <v>0.40814586191129398</v>
      </c>
      <c r="K8671" s="212">
        <f t="shared" si="903"/>
        <v>0.45</v>
      </c>
      <c r="L8671" s="214">
        <f t="shared" si="904"/>
        <v>19637.53</v>
      </c>
      <c r="M8671" s="213">
        <f t="shared" si="905"/>
        <v>28563.68</v>
      </c>
      <c r="N8671" s="213">
        <f t="shared" si="906"/>
        <v>32134.14</v>
      </c>
      <c r="O8671" s="242">
        <f t="shared" si="907"/>
        <v>0.51529999999977005</v>
      </c>
      <c r="P8671" s="242"/>
      <c r="Q8671" s="179"/>
      <c r="R8671" s="179"/>
      <c r="S8671" s="179"/>
      <c r="T8671" s="179"/>
      <c r="U8671" s="179"/>
      <c r="V8671" s="179"/>
      <c r="W8671" s="179"/>
      <c r="X8671" s="179"/>
      <c r="Y8671" s="179"/>
      <c r="Z8671" s="179"/>
      <c r="AA8671" s="222"/>
      <c r="AB8671" s="222"/>
      <c r="AC8671" s="222"/>
      <c r="AD8671" s="179"/>
      <c r="AE8671" s="179"/>
      <c r="AF8671" s="179"/>
      <c r="AG8671" s="179"/>
      <c r="AH8671" s="179"/>
      <c r="AI8671" s="179"/>
      <c r="AJ8671" s="179"/>
    </row>
    <row r="8672" spans="2:36" x14ac:dyDescent="0.3">
      <c r="B8672" s="224">
        <v>874900</v>
      </c>
      <c r="C8672" s="209">
        <v>375397</v>
      </c>
      <c r="D8672" s="206">
        <f t="shared" si="908"/>
        <v>0.429074179906275</v>
      </c>
      <c r="E8672" s="208">
        <f t="shared" si="909"/>
        <v>0.45</v>
      </c>
      <c r="F8672" s="207">
        <v>20646.830000000002</v>
      </c>
      <c r="G8672" s="207">
        <v>30031.759999999998</v>
      </c>
      <c r="H8672" s="207">
        <v>33785.730000000003</v>
      </c>
      <c r="I8672" s="214">
        <f t="shared" si="901"/>
        <v>357091</v>
      </c>
      <c r="J8672" s="211">
        <f t="shared" si="902"/>
        <v>0.40815064578809007</v>
      </c>
      <c r="K8672" s="212">
        <f t="shared" si="903"/>
        <v>0.45</v>
      </c>
      <c r="L8672" s="214">
        <f t="shared" si="904"/>
        <v>19640.005000000001</v>
      </c>
      <c r="M8672" s="213">
        <f t="shared" si="905"/>
        <v>28567.279999999999</v>
      </c>
      <c r="N8672" s="213">
        <f t="shared" si="906"/>
        <v>32138.19</v>
      </c>
      <c r="O8672" s="242">
        <f t="shared" si="907"/>
        <v>0.51519999999996802</v>
      </c>
      <c r="P8672" s="242"/>
      <c r="Q8672" s="179"/>
      <c r="R8672" s="179"/>
      <c r="S8672" s="179"/>
      <c r="T8672" s="179"/>
      <c r="U8672" s="179"/>
      <c r="V8672" s="179"/>
      <c r="W8672" s="179"/>
      <c r="X8672" s="179"/>
      <c r="Y8672" s="179"/>
      <c r="Z8672" s="179"/>
      <c r="AA8672" s="222"/>
      <c r="AB8672" s="222"/>
      <c r="AC8672" s="222"/>
      <c r="AD8672" s="179"/>
      <c r="AE8672" s="179"/>
      <c r="AF8672" s="179"/>
      <c r="AG8672" s="179"/>
      <c r="AH8672" s="179"/>
      <c r="AI8672" s="179"/>
      <c r="AJ8672" s="179"/>
    </row>
    <row r="8673" spans="2:36" x14ac:dyDescent="0.3">
      <c r="B8673" s="224">
        <v>875000</v>
      </c>
      <c r="C8673" s="209">
        <v>375442</v>
      </c>
      <c r="D8673" s="206">
        <f t="shared" si="908"/>
        <v>0.42907657142857142</v>
      </c>
      <c r="E8673" s="208">
        <f t="shared" si="909"/>
        <v>0.45</v>
      </c>
      <c r="F8673" s="207">
        <v>20649.310000000001</v>
      </c>
      <c r="G8673" s="207">
        <v>30035.360000000001</v>
      </c>
      <c r="H8673" s="207">
        <v>33789.78</v>
      </c>
      <c r="I8673" s="214">
        <f t="shared" si="901"/>
        <v>357136</v>
      </c>
      <c r="J8673" s="211">
        <f t="shared" si="902"/>
        <v>0.40815542857142856</v>
      </c>
      <c r="K8673" s="212">
        <f t="shared" si="903"/>
        <v>0.45</v>
      </c>
      <c r="L8673" s="214">
        <f t="shared" si="904"/>
        <v>19642.48</v>
      </c>
      <c r="M8673" s="213">
        <f t="shared" si="905"/>
        <v>28570.880000000001</v>
      </c>
      <c r="N8673" s="213">
        <f t="shared" si="906"/>
        <v>32142.239999999998</v>
      </c>
      <c r="O8673" s="242">
        <f t="shared" si="907"/>
        <v>0.51529999999962461</v>
      </c>
      <c r="P8673" s="242"/>
      <c r="Q8673" s="179"/>
      <c r="R8673" s="179"/>
      <c r="S8673" s="179"/>
      <c r="T8673" s="179"/>
      <c r="U8673" s="179"/>
      <c r="V8673" s="179"/>
      <c r="W8673" s="179"/>
      <c r="X8673" s="179"/>
      <c r="Y8673" s="179"/>
      <c r="Z8673" s="179"/>
      <c r="AA8673" s="222"/>
      <c r="AB8673" s="222"/>
      <c r="AC8673" s="222"/>
      <c r="AD8673" s="179"/>
      <c r="AE8673" s="179"/>
      <c r="AF8673" s="179"/>
      <c r="AG8673" s="179"/>
      <c r="AH8673" s="179"/>
      <c r="AI8673" s="179"/>
      <c r="AJ8673" s="179"/>
    </row>
    <row r="8674" spans="2:36" x14ac:dyDescent="0.3">
      <c r="B8674" s="224">
        <v>875100</v>
      </c>
      <c r="C8674" s="209">
        <v>375487</v>
      </c>
      <c r="D8674" s="206">
        <f t="shared" si="908"/>
        <v>0.42907896240429666</v>
      </c>
      <c r="E8674" s="208">
        <f t="shared" si="909"/>
        <v>0.45</v>
      </c>
      <c r="F8674" s="207">
        <v>20651.78</v>
      </c>
      <c r="G8674" s="207">
        <v>30038.959999999999</v>
      </c>
      <c r="H8674" s="207">
        <v>33793.83</v>
      </c>
      <c r="I8674" s="214">
        <f t="shared" si="901"/>
        <v>357181</v>
      </c>
      <c r="J8674" s="211">
        <f t="shared" si="902"/>
        <v>0.40816021026168436</v>
      </c>
      <c r="K8674" s="212">
        <f t="shared" si="903"/>
        <v>0.45</v>
      </c>
      <c r="L8674" s="214">
        <f t="shared" si="904"/>
        <v>19644.955000000002</v>
      </c>
      <c r="M8674" s="213">
        <f t="shared" si="905"/>
        <v>28574.48</v>
      </c>
      <c r="N8674" s="213">
        <f t="shared" si="906"/>
        <v>32146.289999999997</v>
      </c>
      <c r="O8674" s="242">
        <f t="shared" si="907"/>
        <v>0.51520000000047728</v>
      </c>
      <c r="P8674" s="242"/>
      <c r="Q8674" s="179"/>
      <c r="R8674" s="179"/>
      <c r="S8674" s="179"/>
      <c r="T8674" s="179"/>
      <c r="U8674" s="179"/>
      <c r="V8674" s="179"/>
      <c r="W8674" s="179"/>
      <c r="X8674" s="179"/>
      <c r="Y8674" s="179"/>
      <c r="Z8674" s="179"/>
      <c r="AA8674" s="222"/>
      <c r="AB8674" s="222"/>
      <c r="AC8674" s="222"/>
      <c r="AD8674" s="179"/>
      <c r="AE8674" s="179"/>
      <c r="AF8674" s="179"/>
      <c r="AG8674" s="179"/>
      <c r="AH8674" s="179"/>
      <c r="AI8674" s="179"/>
      <c r="AJ8674" s="179"/>
    </row>
    <row r="8675" spans="2:36" x14ac:dyDescent="0.3">
      <c r="B8675" s="224">
        <v>875200</v>
      </c>
      <c r="C8675" s="209">
        <v>375532</v>
      </c>
      <c r="D8675" s="206">
        <f t="shared" si="908"/>
        <v>0.42908135283363802</v>
      </c>
      <c r="E8675" s="208">
        <f t="shared" si="909"/>
        <v>0.45</v>
      </c>
      <c r="F8675" s="207">
        <v>20654.259999999998</v>
      </c>
      <c r="G8675" s="207">
        <v>30042.560000000001</v>
      </c>
      <c r="H8675" s="207">
        <v>33797.879999999997</v>
      </c>
      <c r="I8675" s="214">
        <f t="shared" si="901"/>
        <v>357226</v>
      </c>
      <c r="J8675" s="211">
        <f t="shared" si="902"/>
        <v>0.40816499085923219</v>
      </c>
      <c r="K8675" s="212">
        <f t="shared" si="903"/>
        <v>0.45</v>
      </c>
      <c r="L8675" s="214">
        <f t="shared" si="904"/>
        <v>19647.43</v>
      </c>
      <c r="M8675" s="213">
        <f t="shared" si="905"/>
        <v>28578.080000000002</v>
      </c>
      <c r="N8675" s="213">
        <f t="shared" si="906"/>
        <v>32150.34</v>
      </c>
      <c r="O8675" s="242">
        <f t="shared" si="907"/>
        <v>0.51530000000013387</v>
      </c>
      <c r="P8675" s="242"/>
      <c r="Q8675" s="179"/>
      <c r="R8675" s="179"/>
      <c r="S8675" s="179"/>
      <c r="T8675" s="179"/>
      <c r="U8675" s="179"/>
      <c r="V8675" s="179"/>
      <c r="W8675" s="179"/>
      <c r="X8675" s="179"/>
      <c r="Y8675" s="179"/>
      <c r="Z8675" s="179"/>
      <c r="AA8675" s="222"/>
      <c r="AB8675" s="222"/>
      <c r="AC8675" s="222"/>
      <c r="AD8675" s="179"/>
      <c r="AE8675" s="179"/>
      <c r="AF8675" s="179"/>
      <c r="AG8675" s="179"/>
      <c r="AH8675" s="179"/>
      <c r="AI8675" s="179"/>
      <c r="AJ8675" s="179"/>
    </row>
    <row r="8676" spans="2:36" x14ac:dyDescent="0.3">
      <c r="B8676" s="224">
        <v>875300</v>
      </c>
      <c r="C8676" s="209">
        <v>375577</v>
      </c>
      <c r="D8676" s="206">
        <f t="shared" si="908"/>
        <v>0.42908374271678279</v>
      </c>
      <c r="E8676" s="208">
        <f t="shared" si="909"/>
        <v>0.45</v>
      </c>
      <c r="F8676" s="207">
        <v>20656.73</v>
      </c>
      <c r="G8676" s="207">
        <v>30046.16</v>
      </c>
      <c r="H8676" s="207">
        <v>33801.93</v>
      </c>
      <c r="I8676" s="214">
        <f t="shared" si="901"/>
        <v>357271</v>
      </c>
      <c r="J8676" s="211">
        <f t="shared" si="902"/>
        <v>0.40816977036444646</v>
      </c>
      <c r="K8676" s="212">
        <f t="shared" si="903"/>
        <v>0.45</v>
      </c>
      <c r="L8676" s="214">
        <f t="shared" si="904"/>
        <v>19649.904999999999</v>
      </c>
      <c r="M8676" s="213">
        <f t="shared" si="905"/>
        <v>28581.68</v>
      </c>
      <c r="N8676" s="213">
        <f t="shared" si="906"/>
        <v>32154.39</v>
      </c>
      <c r="O8676" s="242">
        <f t="shared" si="907"/>
        <v>0.51519999999982247</v>
      </c>
      <c r="P8676" s="242"/>
      <c r="Q8676" s="179"/>
      <c r="R8676" s="179"/>
      <c r="S8676" s="179"/>
      <c r="T8676" s="179"/>
      <c r="U8676" s="179"/>
      <c r="V8676" s="179"/>
      <c r="W8676" s="179"/>
      <c r="X8676" s="179"/>
      <c r="Y8676" s="179"/>
      <c r="Z8676" s="179"/>
      <c r="AA8676" s="222"/>
      <c r="AB8676" s="222"/>
      <c r="AC8676" s="222"/>
      <c r="AD8676" s="179"/>
      <c r="AE8676" s="179"/>
      <c r="AF8676" s="179"/>
      <c r="AG8676" s="179"/>
      <c r="AH8676" s="179"/>
      <c r="AI8676" s="179"/>
      <c r="AJ8676" s="179"/>
    </row>
    <row r="8677" spans="2:36" x14ac:dyDescent="0.3">
      <c r="B8677" s="224">
        <v>875400</v>
      </c>
      <c r="C8677" s="209">
        <v>375622</v>
      </c>
      <c r="D8677" s="206">
        <f t="shared" si="908"/>
        <v>0.42908613205391821</v>
      </c>
      <c r="E8677" s="208">
        <f t="shared" si="909"/>
        <v>0.45</v>
      </c>
      <c r="F8677" s="207">
        <v>20659.21</v>
      </c>
      <c r="G8677" s="207">
        <v>30049.759999999998</v>
      </c>
      <c r="H8677" s="207">
        <v>33805.980000000003</v>
      </c>
      <c r="I8677" s="214">
        <f t="shared" si="901"/>
        <v>357316</v>
      </c>
      <c r="J8677" s="211">
        <f t="shared" si="902"/>
        <v>0.4081745487777016</v>
      </c>
      <c r="K8677" s="212">
        <f t="shared" si="903"/>
        <v>0.45</v>
      </c>
      <c r="L8677" s="214">
        <f t="shared" si="904"/>
        <v>19652.38</v>
      </c>
      <c r="M8677" s="213">
        <f t="shared" si="905"/>
        <v>28585.279999999999</v>
      </c>
      <c r="N8677" s="213">
        <f t="shared" si="906"/>
        <v>32158.44</v>
      </c>
      <c r="O8677" s="242">
        <f t="shared" si="907"/>
        <v>0.51530000000006115</v>
      </c>
      <c r="P8677" s="242"/>
      <c r="Q8677" s="179"/>
      <c r="R8677" s="179"/>
      <c r="S8677" s="179"/>
      <c r="T8677" s="179"/>
      <c r="U8677" s="179"/>
      <c r="V8677" s="179"/>
      <c r="W8677" s="179"/>
      <c r="X8677" s="179"/>
      <c r="Y8677" s="179"/>
      <c r="Z8677" s="179"/>
      <c r="AA8677" s="222"/>
      <c r="AB8677" s="222"/>
      <c r="AC8677" s="222"/>
      <c r="AD8677" s="179"/>
      <c r="AE8677" s="179"/>
      <c r="AF8677" s="179"/>
      <c r="AG8677" s="179"/>
      <c r="AH8677" s="179"/>
      <c r="AI8677" s="179"/>
      <c r="AJ8677" s="179"/>
    </row>
    <row r="8678" spans="2:36" x14ac:dyDescent="0.3">
      <c r="B8678" s="224">
        <v>875500</v>
      </c>
      <c r="C8678" s="209">
        <v>375667</v>
      </c>
      <c r="D8678" s="206">
        <f t="shared" si="908"/>
        <v>0.4290885208452313</v>
      </c>
      <c r="E8678" s="208">
        <f t="shared" si="909"/>
        <v>0.45</v>
      </c>
      <c r="F8678" s="207">
        <v>20661.68</v>
      </c>
      <c r="G8678" s="207">
        <v>30053.360000000001</v>
      </c>
      <c r="H8678" s="207">
        <v>33810.03</v>
      </c>
      <c r="I8678" s="214">
        <f t="shared" si="901"/>
        <v>357361</v>
      </c>
      <c r="J8678" s="211">
        <f t="shared" si="902"/>
        <v>0.4081793260993718</v>
      </c>
      <c r="K8678" s="212">
        <f t="shared" si="903"/>
        <v>0.45</v>
      </c>
      <c r="L8678" s="214">
        <f t="shared" si="904"/>
        <v>19654.855</v>
      </c>
      <c r="M8678" s="213">
        <f t="shared" si="905"/>
        <v>28588.880000000001</v>
      </c>
      <c r="N8678" s="213">
        <f t="shared" si="906"/>
        <v>32162.489999999998</v>
      </c>
      <c r="O8678" s="242">
        <f t="shared" si="907"/>
        <v>0.5151999999996042</v>
      </c>
      <c r="P8678" s="242"/>
      <c r="Q8678" s="179"/>
      <c r="R8678" s="179"/>
      <c r="S8678" s="179"/>
      <c r="T8678" s="179"/>
      <c r="U8678" s="179"/>
      <c r="V8678" s="179"/>
      <c r="W8678" s="179"/>
      <c r="X8678" s="179"/>
      <c r="Y8678" s="179"/>
      <c r="Z8678" s="179"/>
      <c r="AA8678" s="222"/>
      <c r="AB8678" s="222"/>
      <c r="AC8678" s="222"/>
      <c r="AD8678" s="179"/>
      <c r="AE8678" s="179"/>
      <c r="AF8678" s="179"/>
      <c r="AG8678" s="179"/>
      <c r="AH8678" s="179"/>
      <c r="AI8678" s="179"/>
      <c r="AJ8678" s="179"/>
    </row>
    <row r="8679" spans="2:36" x14ac:dyDescent="0.3">
      <c r="B8679" s="224">
        <v>875600</v>
      </c>
      <c r="C8679" s="209">
        <v>375712</v>
      </c>
      <c r="D8679" s="206">
        <f t="shared" si="908"/>
        <v>0.42909090909090908</v>
      </c>
      <c r="E8679" s="208">
        <f t="shared" si="909"/>
        <v>0.45</v>
      </c>
      <c r="F8679" s="207">
        <v>20664.16</v>
      </c>
      <c r="G8679" s="207">
        <v>30056.959999999999</v>
      </c>
      <c r="H8679" s="207">
        <v>33814.080000000002</v>
      </c>
      <c r="I8679" s="214">
        <f t="shared" si="901"/>
        <v>357406</v>
      </c>
      <c r="J8679" s="211">
        <f t="shared" si="902"/>
        <v>0.40818410232983099</v>
      </c>
      <c r="K8679" s="212">
        <f t="shared" si="903"/>
        <v>0.45</v>
      </c>
      <c r="L8679" s="214">
        <f t="shared" si="904"/>
        <v>19657.330000000002</v>
      </c>
      <c r="M8679" s="213">
        <f t="shared" si="905"/>
        <v>28592.48</v>
      </c>
      <c r="N8679" s="213">
        <f t="shared" si="906"/>
        <v>32166.539999999997</v>
      </c>
      <c r="O8679" s="242">
        <f t="shared" si="907"/>
        <v>0.5152999999999156</v>
      </c>
      <c r="P8679" s="242"/>
      <c r="Q8679" s="179"/>
      <c r="R8679" s="179"/>
      <c r="S8679" s="179"/>
      <c r="T8679" s="179"/>
      <c r="U8679" s="179"/>
      <c r="V8679" s="179"/>
      <c r="W8679" s="179"/>
      <c r="X8679" s="179"/>
      <c r="Y8679" s="179"/>
      <c r="Z8679" s="179"/>
      <c r="AA8679" s="222"/>
      <c r="AB8679" s="222"/>
      <c r="AC8679" s="222"/>
      <c r="AD8679" s="179"/>
      <c r="AE8679" s="179"/>
      <c r="AF8679" s="179"/>
      <c r="AG8679" s="179"/>
      <c r="AH8679" s="179"/>
      <c r="AI8679" s="179"/>
      <c r="AJ8679" s="179"/>
    </row>
    <row r="8680" spans="2:36" x14ac:dyDescent="0.3">
      <c r="B8680" s="224">
        <v>875700</v>
      </c>
      <c r="C8680" s="209">
        <v>375757</v>
      </c>
      <c r="D8680" s="206">
        <f t="shared" si="908"/>
        <v>0.4290932967911385</v>
      </c>
      <c r="E8680" s="208">
        <f t="shared" si="909"/>
        <v>0.45</v>
      </c>
      <c r="F8680" s="207">
        <v>20666.63</v>
      </c>
      <c r="G8680" s="207">
        <v>30060.560000000001</v>
      </c>
      <c r="H8680" s="207">
        <v>33818.129999999997</v>
      </c>
      <c r="I8680" s="214">
        <f t="shared" si="901"/>
        <v>357451</v>
      </c>
      <c r="J8680" s="211">
        <f t="shared" si="902"/>
        <v>0.40818887746945298</v>
      </c>
      <c r="K8680" s="212">
        <f t="shared" si="903"/>
        <v>0.45</v>
      </c>
      <c r="L8680" s="214">
        <f t="shared" si="904"/>
        <v>19659.805</v>
      </c>
      <c r="M8680" s="213">
        <f t="shared" si="905"/>
        <v>28596.080000000002</v>
      </c>
      <c r="N8680" s="213">
        <f t="shared" si="906"/>
        <v>32170.59</v>
      </c>
      <c r="O8680" s="242">
        <f t="shared" si="907"/>
        <v>0.51520000000004074</v>
      </c>
      <c r="P8680" s="242"/>
      <c r="Q8680" s="179"/>
      <c r="R8680" s="179"/>
      <c r="S8680" s="179"/>
      <c r="T8680" s="179"/>
      <c r="U8680" s="179"/>
      <c r="V8680" s="179"/>
      <c r="W8680" s="179"/>
      <c r="X8680" s="179"/>
      <c r="Y8680" s="179"/>
      <c r="Z8680" s="179"/>
      <c r="AA8680" s="222"/>
      <c r="AB8680" s="222"/>
      <c r="AC8680" s="222"/>
      <c r="AD8680" s="179"/>
      <c r="AE8680" s="179"/>
      <c r="AF8680" s="179"/>
      <c r="AG8680" s="179"/>
      <c r="AH8680" s="179"/>
      <c r="AI8680" s="179"/>
      <c r="AJ8680" s="179"/>
    </row>
    <row r="8681" spans="2:36" x14ac:dyDescent="0.3">
      <c r="B8681" s="224">
        <v>875800</v>
      </c>
      <c r="C8681" s="209">
        <v>375802</v>
      </c>
      <c r="D8681" s="206">
        <f t="shared" si="908"/>
        <v>0.42909568394610642</v>
      </c>
      <c r="E8681" s="208">
        <f t="shared" si="909"/>
        <v>0.45</v>
      </c>
      <c r="F8681" s="207">
        <v>20669.11</v>
      </c>
      <c r="G8681" s="207">
        <v>30064.16</v>
      </c>
      <c r="H8681" s="207">
        <v>33822.18</v>
      </c>
      <c r="I8681" s="214">
        <f t="shared" ref="I8681:I8744" si="910">I8680+45</f>
        <v>357496</v>
      </c>
      <c r="J8681" s="211">
        <f t="shared" si="902"/>
        <v>0.40819365151861153</v>
      </c>
      <c r="K8681" s="212">
        <f t="shared" si="903"/>
        <v>0.45</v>
      </c>
      <c r="L8681" s="214">
        <f t="shared" si="904"/>
        <v>19662.28</v>
      </c>
      <c r="M8681" s="213">
        <f t="shared" si="905"/>
        <v>28599.68</v>
      </c>
      <c r="N8681" s="213">
        <f t="shared" si="906"/>
        <v>32174.639999999999</v>
      </c>
      <c r="O8681" s="242">
        <f t="shared" si="907"/>
        <v>0.51529999999977005</v>
      </c>
      <c r="P8681" s="242"/>
      <c r="Q8681" s="179"/>
      <c r="R8681" s="179"/>
      <c r="S8681" s="179"/>
      <c r="T8681" s="179"/>
      <c r="U8681" s="179"/>
      <c r="V8681" s="179"/>
      <c r="W8681" s="179"/>
      <c r="X8681" s="179"/>
      <c r="Y8681" s="179"/>
      <c r="Z8681" s="179"/>
      <c r="AA8681" s="222"/>
      <c r="AB8681" s="222"/>
      <c r="AC8681" s="222"/>
      <c r="AD8681" s="179"/>
      <c r="AE8681" s="179"/>
      <c r="AF8681" s="179"/>
      <c r="AG8681" s="179"/>
      <c r="AH8681" s="179"/>
      <c r="AI8681" s="179"/>
      <c r="AJ8681" s="179"/>
    </row>
    <row r="8682" spans="2:36" x14ac:dyDescent="0.3">
      <c r="B8682" s="224">
        <v>875900</v>
      </c>
      <c r="C8682" s="209">
        <v>375847</v>
      </c>
      <c r="D8682" s="206">
        <f t="shared" si="908"/>
        <v>0.42909807055599952</v>
      </c>
      <c r="E8682" s="208">
        <f t="shared" si="909"/>
        <v>0.45</v>
      </c>
      <c r="F8682" s="207">
        <v>20671.580000000002</v>
      </c>
      <c r="G8682" s="207">
        <v>30067.759999999998</v>
      </c>
      <c r="H8682" s="207">
        <v>33826.230000000003</v>
      </c>
      <c r="I8682" s="214">
        <f t="shared" si="910"/>
        <v>357541</v>
      </c>
      <c r="J8682" s="211">
        <f t="shared" si="902"/>
        <v>0.40819842447768012</v>
      </c>
      <c r="K8682" s="212">
        <f t="shared" si="903"/>
        <v>0.45</v>
      </c>
      <c r="L8682" s="214">
        <f t="shared" si="904"/>
        <v>19664.755000000001</v>
      </c>
      <c r="M8682" s="213">
        <f t="shared" si="905"/>
        <v>28603.279999999999</v>
      </c>
      <c r="N8682" s="213">
        <f t="shared" si="906"/>
        <v>32178.69</v>
      </c>
      <c r="O8682" s="242">
        <f t="shared" si="907"/>
        <v>0.51519999999996802</v>
      </c>
      <c r="P8682" s="242"/>
      <c r="Q8682" s="179"/>
      <c r="R8682" s="179"/>
      <c r="S8682" s="179"/>
      <c r="T8682" s="179"/>
      <c r="U8682" s="179"/>
      <c r="V8682" s="179"/>
      <c r="W8682" s="179"/>
      <c r="X8682" s="179"/>
      <c r="Y8682" s="179"/>
      <c r="Z8682" s="179"/>
      <c r="AA8682" s="222"/>
      <c r="AB8682" s="222"/>
      <c r="AC8682" s="222"/>
      <c r="AD8682" s="179"/>
      <c r="AE8682" s="179"/>
      <c r="AF8682" s="179"/>
      <c r="AG8682" s="179"/>
      <c r="AH8682" s="179"/>
      <c r="AI8682" s="179"/>
      <c r="AJ8682" s="179"/>
    </row>
    <row r="8683" spans="2:36" x14ac:dyDescent="0.3">
      <c r="B8683" s="224">
        <v>876000</v>
      </c>
      <c r="C8683" s="209">
        <v>375892</v>
      </c>
      <c r="D8683" s="206">
        <f t="shared" si="908"/>
        <v>0.42910045662100454</v>
      </c>
      <c r="E8683" s="208">
        <f t="shared" si="909"/>
        <v>0.45</v>
      </c>
      <c r="F8683" s="207">
        <v>20674.060000000001</v>
      </c>
      <c r="G8683" s="207">
        <v>30071.360000000001</v>
      </c>
      <c r="H8683" s="207">
        <v>33830.28</v>
      </c>
      <c r="I8683" s="214">
        <f t="shared" si="910"/>
        <v>357586</v>
      </c>
      <c r="J8683" s="211">
        <f t="shared" si="902"/>
        <v>0.40820319634703195</v>
      </c>
      <c r="K8683" s="212">
        <f t="shared" si="903"/>
        <v>0.45</v>
      </c>
      <c r="L8683" s="214">
        <f t="shared" si="904"/>
        <v>19667.23</v>
      </c>
      <c r="M8683" s="213">
        <f t="shared" si="905"/>
        <v>28606.880000000001</v>
      </c>
      <c r="N8683" s="213">
        <f t="shared" si="906"/>
        <v>32182.739999999998</v>
      </c>
      <c r="O8683" s="242">
        <f t="shared" si="907"/>
        <v>0.51529999999962461</v>
      </c>
      <c r="P8683" s="242"/>
      <c r="Q8683" s="179"/>
      <c r="R8683" s="179"/>
      <c r="S8683" s="179"/>
      <c r="T8683" s="179"/>
      <c r="U8683" s="179"/>
      <c r="V8683" s="179"/>
      <c r="W8683" s="179"/>
      <c r="X8683" s="179"/>
      <c r="Y8683" s="179"/>
      <c r="Z8683" s="179"/>
      <c r="AA8683" s="222"/>
      <c r="AB8683" s="222"/>
      <c r="AC8683" s="222"/>
      <c r="AD8683" s="179"/>
      <c r="AE8683" s="179"/>
      <c r="AF8683" s="179"/>
      <c r="AG8683" s="179"/>
      <c r="AH8683" s="179"/>
      <c r="AI8683" s="179"/>
      <c r="AJ8683" s="179"/>
    </row>
    <row r="8684" spans="2:36" x14ac:dyDescent="0.3">
      <c r="B8684" s="224">
        <v>876100</v>
      </c>
      <c r="C8684" s="209">
        <v>375937</v>
      </c>
      <c r="D8684" s="206">
        <f t="shared" si="908"/>
        <v>0.42910284214130806</v>
      </c>
      <c r="E8684" s="208">
        <f t="shared" si="909"/>
        <v>0.45</v>
      </c>
      <c r="F8684" s="207">
        <v>20676.53</v>
      </c>
      <c r="G8684" s="207">
        <v>30074.959999999999</v>
      </c>
      <c r="H8684" s="207">
        <v>33834.33</v>
      </c>
      <c r="I8684" s="214">
        <f t="shared" si="910"/>
        <v>357631</v>
      </c>
      <c r="J8684" s="211">
        <f t="shared" si="902"/>
        <v>0.40820796712704027</v>
      </c>
      <c r="K8684" s="212">
        <f t="shared" si="903"/>
        <v>0.45</v>
      </c>
      <c r="L8684" s="214">
        <f t="shared" si="904"/>
        <v>19669.705000000002</v>
      </c>
      <c r="M8684" s="213">
        <f t="shared" si="905"/>
        <v>28610.48</v>
      </c>
      <c r="N8684" s="213">
        <f t="shared" si="906"/>
        <v>32186.789999999997</v>
      </c>
      <c r="O8684" s="242">
        <f t="shared" si="907"/>
        <v>0.51520000000047728</v>
      </c>
      <c r="P8684" s="242"/>
      <c r="Q8684" s="179"/>
      <c r="R8684" s="179"/>
      <c r="S8684" s="179"/>
      <c r="T8684" s="179"/>
      <c r="U8684" s="179"/>
      <c r="V8684" s="179"/>
      <c r="W8684" s="179"/>
      <c r="X8684" s="179"/>
      <c r="Y8684" s="179"/>
      <c r="Z8684" s="179"/>
      <c r="AA8684" s="222"/>
      <c r="AB8684" s="222"/>
      <c r="AC8684" s="222"/>
      <c r="AD8684" s="179"/>
      <c r="AE8684" s="179"/>
      <c r="AF8684" s="179"/>
      <c r="AG8684" s="179"/>
      <c r="AH8684" s="179"/>
      <c r="AI8684" s="179"/>
      <c r="AJ8684" s="179"/>
    </row>
    <row r="8685" spans="2:36" x14ac:dyDescent="0.3">
      <c r="B8685" s="224">
        <v>876200</v>
      </c>
      <c r="C8685" s="209">
        <v>375982</v>
      </c>
      <c r="D8685" s="206">
        <f t="shared" si="908"/>
        <v>0.42910522711709653</v>
      </c>
      <c r="E8685" s="208">
        <f t="shared" si="909"/>
        <v>0.45</v>
      </c>
      <c r="F8685" s="207">
        <v>20679.009999999998</v>
      </c>
      <c r="G8685" s="207">
        <v>30078.560000000001</v>
      </c>
      <c r="H8685" s="207">
        <v>33838.379999999997</v>
      </c>
      <c r="I8685" s="214">
        <f t="shared" si="910"/>
        <v>357676</v>
      </c>
      <c r="J8685" s="211">
        <f t="shared" si="902"/>
        <v>0.40821273681807807</v>
      </c>
      <c r="K8685" s="212">
        <f t="shared" si="903"/>
        <v>0.45</v>
      </c>
      <c r="L8685" s="214">
        <f t="shared" si="904"/>
        <v>19672.18</v>
      </c>
      <c r="M8685" s="213">
        <f t="shared" si="905"/>
        <v>28614.080000000002</v>
      </c>
      <c r="N8685" s="213">
        <f t="shared" si="906"/>
        <v>32190.84</v>
      </c>
      <c r="O8685" s="242">
        <f t="shared" si="907"/>
        <v>0.51530000000013387</v>
      </c>
      <c r="P8685" s="242"/>
      <c r="Q8685" s="179"/>
      <c r="R8685" s="179"/>
      <c r="S8685" s="179"/>
      <c r="T8685" s="179"/>
      <c r="U8685" s="179"/>
      <c r="V8685" s="179"/>
      <c r="W8685" s="179"/>
      <c r="X8685" s="179"/>
      <c r="Y8685" s="179"/>
      <c r="Z8685" s="179"/>
      <c r="AA8685" s="222"/>
      <c r="AB8685" s="222"/>
      <c r="AC8685" s="222"/>
      <c r="AD8685" s="179"/>
      <c r="AE8685" s="179"/>
      <c r="AF8685" s="179"/>
      <c r="AG8685" s="179"/>
      <c r="AH8685" s="179"/>
      <c r="AI8685" s="179"/>
      <c r="AJ8685" s="179"/>
    </row>
    <row r="8686" spans="2:36" x14ac:dyDescent="0.3">
      <c r="B8686" s="224">
        <v>876300</v>
      </c>
      <c r="C8686" s="209">
        <v>376027</v>
      </c>
      <c r="D8686" s="206">
        <f t="shared" si="908"/>
        <v>0.42910761154855642</v>
      </c>
      <c r="E8686" s="208">
        <f t="shared" si="909"/>
        <v>0.45</v>
      </c>
      <c r="F8686" s="207">
        <v>20681.48</v>
      </c>
      <c r="G8686" s="207">
        <v>30082.16</v>
      </c>
      <c r="H8686" s="207">
        <v>33842.43</v>
      </c>
      <c r="I8686" s="214">
        <f t="shared" si="910"/>
        <v>357721</v>
      </c>
      <c r="J8686" s="211">
        <f t="shared" si="902"/>
        <v>0.4082175054205181</v>
      </c>
      <c r="K8686" s="212">
        <f t="shared" si="903"/>
        <v>0.45</v>
      </c>
      <c r="L8686" s="214">
        <f t="shared" si="904"/>
        <v>19674.654999999999</v>
      </c>
      <c r="M8686" s="213">
        <f t="shared" si="905"/>
        <v>28617.68</v>
      </c>
      <c r="N8686" s="213">
        <f t="shared" si="906"/>
        <v>32194.89</v>
      </c>
      <c r="O8686" s="242">
        <f t="shared" si="907"/>
        <v>0.51519999999982247</v>
      </c>
      <c r="P8686" s="242"/>
      <c r="Q8686" s="179"/>
      <c r="R8686" s="179"/>
      <c r="S8686" s="179"/>
      <c r="T8686" s="179"/>
      <c r="U8686" s="179"/>
      <c r="V8686" s="179"/>
      <c r="W8686" s="179"/>
      <c r="X8686" s="179"/>
      <c r="Y8686" s="179"/>
      <c r="Z8686" s="179"/>
      <c r="AA8686" s="222"/>
      <c r="AB8686" s="222"/>
      <c r="AC8686" s="222"/>
      <c r="AD8686" s="179"/>
      <c r="AE8686" s="179"/>
      <c r="AF8686" s="179"/>
      <c r="AG8686" s="179"/>
      <c r="AH8686" s="179"/>
      <c r="AI8686" s="179"/>
      <c r="AJ8686" s="179"/>
    </row>
    <row r="8687" spans="2:36" x14ac:dyDescent="0.3">
      <c r="B8687" s="224">
        <v>876400</v>
      </c>
      <c r="C8687" s="209">
        <v>376072</v>
      </c>
      <c r="D8687" s="206">
        <f t="shared" si="908"/>
        <v>0.42910999543587403</v>
      </c>
      <c r="E8687" s="208">
        <f t="shared" si="909"/>
        <v>0.45</v>
      </c>
      <c r="F8687" s="207">
        <v>20683.96</v>
      </c>
      <c r="G8687" s="207">
        <v>30085.759999999998</v>
      </c>
      <c r="H8687" s="207">
        <v>33846.480000000003</v>
      </c>
      <c r="I8687" s="214">
        <f t="shared" si="910"/>
        <v>357766</v>
      </c>
      <c r="J8687" s="211">
        <f t="shared" si="902"/>
        <v>0.40822227293473301</v>
      </c>
      <c r="K8687" s="212">
        <f t="shared" si="903"/>
        <v>0.45</v>
      </c>
      <c r="L8687" s="214">
        <f t="shared" si="904"/>
        <v>19677.13</v>
      </c>
      <c r="M8687" s="213">
        <f t="shared" si="905"/>
        <v>28621.279999999999</v>
      </c>
      <c r="N8687" s="213">
        <f t="shared" si="906"/>
        <v>32198.94</v>
      </c>
      <c r="O8687" s="242">
        <f t="shared" si="907"/>
        <v>0.51530000000006115</v>
      </c>
      <c r="P8687" s="242"/>
      <c r="Q8687" s="179"/>
      <c r="R8687" s="179"/>
      <c r="S8687" s="179"/>
      <c r="T8687" s="179"/>
      <c r="U8687" s="179"/>
      <c r="V8687" s="179"/>
      <c r="W8687" s="179"/>
      <c r="X8687" s="179"/>
      <c r="Y8687" s="179"/>
      <c r="Z8687" s="179"/>
      <c r="AA8687" s="222"/>
      <c r="AB8687" s="222"/>
      <c r="AC8687" s="222"/>
      <c r="AD8687" s="179"/>
      <c r="AE8687" s="179"/>
      <c r="AF8687" s="179"/>
      <c r="AG8687" s="179"/>
      <c r="AH8687" s="179"/>
      <c r="AI8687" s="179"/>
      <c r="AJ8687" s="179"/>
    </row>
    <row r="8688" spans="2:36" x14ac:dyDescent="0.3">
      <c r="B8688" s="224">
        <v>876500</v>
      </c>
      <c r="C8688" s="209">
        <v>376117</v>
      </c>
      <c r="D8688" s="206">
        <f t="shared" si="908"/>
        <v>0.42911237877923558</v>
      </c>
      <c r="E8688" s="208">
        <f t="shared" si="909"/>
        <v>0.45</v>
      </c>
      <c r="F8688" s="207">
        <v>20686.43</v>
      </c>
      <c r="G8688" s="207">
        <v>30089.360000000001</v>
      </c>
      <c r="H8688" s="207">
        <v>33850.53</v>
      </c>
      <c r="I8688" s="214">
        <f t="shared" si="910"/>
        <v>357811</v>
      </c>
      <c r="J8688" s="211">
        <f t="shared" si="902"/>
        <v>0.40822703936109528</v>
      </c>
      <c r="K8688" s="212">
        <f t="shared" si="903"/>
        <v>0.45</v>
      </c>
      <c r="L8688" s="214">
        <f t="shared" si="904"/>
        <v>19679.605</v>
      </c>
      <c r="M8688" s="213">
        <f t="shared" si="905"/>
        <v>28624.880000000001</v>
      </c>
      <c r="N8688" s="213">
        <f t="shared" si="906"/>
        <v>32202.989999999998</v>
      </c>
      <c r="O8688" s="242">
        <f t="shared" si="907"/>
        <v>0.5151999999996042</v>
      </c>
      <c r="P8688" s="242"/>
      <c r="Q8688" s="179"/>
      <c r="R8688" s="179"/>
      <c r="S8688" s="179"/>
      <c r="T8688" s="179"/>
      <c r="U8688" s="179"/>
      <c r="V8688" s="179"/>
      <c r="W8688" s="179"/>
      <c r="X8688" s="179"/>
      <c r="Y8688" s="179"/>
      <c r="Z8688" s="179"/>
      <c r="AA8688" s="222"/>
      <c r="AB8688" s="222"/>
      <c r="AC8688" s="222"/>
      <c r="AD8688" s="179"/>
      <c r="AE8688" s="179"/>
      <c r="AF8688" s="179"/>
      <c r="AG8688" s="179"/>
      <c r="AH8688" s="179"/>
      <c r="AI8688" s="179"/>
      <c r="AJ8688" s="179"/>
    </row>
    <row r="8689" spans="2:36" x14ac:dyDescent="0.3">
      <c r="B8689" s="224">
        <v>876600</v>
      </c>
      <c r="C8689" s="209">
        <v>376162</v>
      </c>
      <c r="D8689" s="206">
        <f t="shared" si="908"/>
        <v>0.42911476157882728</v>
      </c>
      <c r="E8689" s="208">
        <f t="shared" si="909"/>
        <v>0.45</v>
      </c>
      <c r="F8689" s="207">
        <v>20688.91</v>
      </c>
      <c r="G8689" s="207">
        <v>30092.959999999999</v>
      </c>
      <c r="H8689" s="207">
        <v>33854.58</v>
      </c>
      <c r="I8689" s="214">
        <f t="shared" si="910"/>
        <v>357856</v>
      </c>
      <c r="J8689" s="211">
        <f t="shared" si="902"/>
        <v>0.40823180469997716</v>
      </c>
      <c r="K8689" s="212">
        <f t="shared" si="903"/>
        <v>0.45</v>
      </c>
      <c r="L8689" s="214">
        <f t="shared" si="904"/>
        <v>19682.080000000002</v>
      </c>
      <c r="M8689" s="213">
        <f t="shared" si="905"/>
        <v>28628.48</v>
      </c>
      <c r="N8689" s="213">
        <f t="shared" si="906"/>
        <v>32207.039999999997</v>
      </c>
      <c r="O8689" s="242">
        <f t="shared" si="907"/>
        <v>0.5152999999999156</v>
      </c>
      <c r="P8689" s="242"/>
      <c r="Q8689" s="179"/>
      <c r="R8689" s="179"/>
      <c r="S8689" s="179"/>
      <c r="T8689" s="179"/>
      <c r="U8689" s="179"/>
      <c r="V8689" s="179"/>
      <c r="W8689" s="179"/>
      <c r="X8689" s="179"/>
      <c r="Y8689" s="179"/>
      <c r="Z8689" s="179"/>
      <c r="AA8689" s="222"/>
      <c r="AB8689" s="222"/>
      <c r="AC8689" s="222"/>
      <c r="AD8689" s="179"/>
      <c r="AE8689" s="179"/>
      <c r="AF8689" s="179"/>
      <c r="AG8689" s="179"/>
      <c r="AH8689" s="179"/>
      <c r="AI8689" s="179"/>
      <c r="AJ8689" s="179"/>
    </row>
    <row r="8690" spans="2:36" x14ac:dyDescent="0.3">
      <c r="B8690" s="224">
        <v>876700</v>
      </c>
      <c r="C8690" s="209">
        <v>376207</v>
      </c>
      <c r="D8690" s="206">
        <f t="shared" si="908"/>
        <v>0.42911714383483518</v>
      </c>
      <c r="E8690" s="208">
        <f t="shared" si="909"/>
        <v>0.45</v>
      </c>
      <c r="F8690" s="207">
        <v>20691.38</v>
      </c>
      <c r="G8690" s="207">
        <v>30096.560000000001</v>
      </c>
      <c r="H8690" s="207">
        <v>33858.629999999997</v>
      </c>
      <c r="I8690" s="214">
        <f t="shared" si="910"/>
        <v>357901</v>
      </c>
      <c r="J8690" s="211">
        <f t="shared" si="902"/>
        <v>0.40823656895175087</v>
      </c>
      <c r="K8690" s="212">
        <f t="shared" si="903"/>
        <v>0.45</v>
      </c>
      <c r="L8690" s="214">
        <f t="shared" si="904"/>
        <v>19684.555</v>
      </c>
      <c r="M8690" s="213">
        <f t="shared" si="905"/>
        <v>28632.080000000002</v>
      </c>
      <c r="N8690" s="213">
        <f t="shared" si="906"/>
        <v>32211.09</v>
      </c>
      <c r="O8690" s="242">
        <f t="shared" si="907"/>
        <v>0.51520000000004074</v>
      </c>
      <c r="P8690" s="242"/>
      <c r="Q8690" s="179"/>
      <c r="R8690" s="179"/>
      <c r="S8690" s="179"/>
      <c r="T8690" s="179"/>
      <c r="U8690" s="179"/>
      <c r="V8690" s="179"/>
      <c r="W8690" s="179"/>
      <c r="X8690" s="179"/>
      <c r="Y8690" s="179"/>
      <c r="Z8690" s="179"/>
      <c r="AA8690" s="222"/>
      <c r="AB8690" s="222"/>
      <c r="AC8690" s="222"/>
      <c r="AD8690" s="179"/>
      <c r="AE8690" s="179"/>
      <c r="AF8690" s="179"/>
      <c r="AG8690" s="179"/>
      <c r="AH8690" s="179"/>
      <c r="AI8690" s="179"/>
      <c r="AJ8690" s="179"/>
    </row>
    <row r="8691" spans="2:36" x14ac:dyDescent="0.3">
      <c r="B8691" s="224">
        <v>876800</v>
      </c>
      <c r="C8691" s="209">
        <v>376252</v>
      </c>
      <c r="D8691" s="206">
        <f t="shared" si="908"/>
        <v>0.42911952554744526</v>
      </c>
      <c r="E8691" s="208">
        <f t="shared" si="909"/>
        <v>0.45</v>
      </c>
      <c r="F8691" s="207">
        <v>20693.86</v>
      </c>
      <c r="G8691" s="207">
        <v>30100.16</v>
      </c>
      <c r="H8691" s="207">
        <v>33862.68</v>
      </c>
      <c r="I8691" s="214">
        <f t="shared" si="910"/>
        <v>357946</v>
      </c>
      <c r="J8691" s="211">
        <f t="shared" si="902"/>
        <v>0.40824133211678831</v>
      </c>
      <c r="K8691" s="212">
        <f t="shared" si="903"/>
        <v>0.45</v>
      </c>
      <c r="L8691" s="214">
        <f t="shared" si="904"/>
        <v>19687.03</v>
      </c>
      <c r="M8691" s="213">
        <f t="shared" si="905"/>
        <v>28635.68</v>
      </c>
      <c r="N8691" s="213">
        <f t="shared" si="906"/>
        <v>32215.14</v>
      </c>
      <c r="O8691" s="242">
        <f t="shared" si="907"/>
        <v>0.51529999999977005</v>
      </c>
      <c r="P8691" s="242"/>
      <c r="Q8691" s="179"/>
      <c r="R8691" s="179"/>
      <c r="S8691" s="179"/>
      <c r="T8691" s="179"/>
      <c r="U8691" s="179"/>
      <c r="V8691" s="179"/>
      <c r="W8691" s="179"/>
      <c r="X8691" s="179"/>
      <c r="Y8691" s="179"/>
      <c r="Z8691" s="179"/>
      <c r="AA8691" s="222"/>
      <c r="AB8691" s="222"/>
      <c r="AC8691" s="222"/>
      <c r="AD8691" s="179"/>
      <c r="AE8691" s="179"/>
      <c r="AF8691" s="179"/>
      <c r="AG8691" s="179"/>
      <c r="AH8691" s="179"/>
      <c r="AI8691" s="179"/>
      <c r="AJ8691" s="179"/>
    </row>
    <row r="8692" spans="2:36" x14ac:dyDescent="0.3">
      <c r="B8692" s="224">
        <v>876900</v>
      </c>
      <c r="C8692" s="209">
        <v>376297</v>
      </c>
      <c r="D8692" s="206">
        <f t="shared" si="908"/>
        <v>0.42912190671684342</v>
      </c>
      <c r="E8692" s="208">
        <f t="shared" si="909"/>
        <v>0.45</v>
      </c>
      <c r="F8692" s="207">
        <v>20696.330000000002</v>
      </c>
      <c r="G8692" s="207">
        <v>30103.759999999998</v>
      </c>
      <c r="H8692" s="207">
        <v>33866.730000000003</v>
      </c>
      <c r="I8692" s="214">
        <f t="shared" si="910"/>
        <v>357991</v>
      </c>
      <c r="J8692" s="211">
        <f t="shared" si="902"/>
        <v>0.40824609419546126</v>
      </c>
      <c r="K8692" s="212">
        <f t="shared" si="903"/>
        <v>0.45</v>
      </c>
      <c r="L8692" s="214">
        <f t="shared" si="904"/>
        <v>19689.505000000001</v>
      </c>
      <c r="M8692" s="213">
        <f t="shared" si="905"/>
        <v>28639.279999999999</v>
      </c>
      <c r="N8692" s="213">
        <f t="shared" si="906"/>
        <v>32219.19</v>
      </c>
      <c r="O8692" s="242">
        <f t="shared" si="907"/>
        <v>0.51519999999996802</v>
      </c>
      <c r="P8692" s="242"/>
      <c r="Q8692" s="179"/>
      <c r="R8692" s="179"/>
      <c r="S8692" s="179"/>
      <c r="T8692" s="179"/>
      <c r="U8692" s="179"/>
      <c r="V8692" s="179"/>
      <c r="W8692" s="179"/>
      <c r="X8692" s="179"/>
      <c r="Y8692" s="179"/>
      <c r="Z8692" s="179"/>
      <c r="AA8692" s="222"/>
      <c r="AB8692" s="222"/>
      <c r="AC8692" s="222"/>
      <c r="AD8692" s="179"/>
      <c r="AE8692" s="179"/>
      <c r="AF8692" s="179"/>
      <c r="AG8692" s="179"/>
      <c r="AH8692" s="179"/>
      <c r="AI8692" s="179"/>
      <c r="AJ8692" s="179"/>
    </row>
    <row r="8693" spans="2:36" x14ac:dyDescent="0.3">
      <c r="B8693" s="224">
        <v>877000</v>
      </c>
      <c r="C8693" s="209">
        <v>376342</v>
      </c>
      <c r="D8693" s="206">
        <f t="shared" si="908"/>
        <v>0.4291242873432155</v>
      </c>
      <c r="E8693" s="208">
        <f t="shared" si="909"/>
        <v>0.45</v>
      </c>
      <c r="F8693" s="207">
        <v>20698.810000000001</v>
      </c>
      <c r="G8693" s="207">
        <v>30107.360000000001</v>
      </c>
      <c r="H8693" s="207">
        <v>33870.78</v>
      </c>
      <c r="I8693" s="214">
        <f t="shared" si="910"/>
        <v>358036</v>
      </c>
      <c r="J8693" s="211">
        <f t="shared" si="902"/>
        <v>0.40825085518814141</v>
      </c>
      <c r="K8693" s="212">
        <f t="shared" si="903"/>
        <v>0.45</v>
      </c>
      <c r="L8693" s="214">
        <f t="shared" si="904"/>
        <v>19691.98</v>
      </c>
      <c r="M8693" s="213">
        <f t="shared" si="905"/>
        <v>28642.880000000001</v>
      </c>
      <c r="N8693" s="213">
        <f t="shared" si="906"/>
        <v>32223.239999999998</v>
      </c>
      <c r="O8693" s="242">
        <f t="shared" si="907"/>
        <v>0.51529999999962461</v>
      </c>
      <c r="P8693" s="242"/>
      <c r="Q8693" s="179"/>
      <c r="R8693" s="179"/>
      <c r="S8693" s="179"/>
      <c r="T8693" s="179"/>
      <c r="U8693" s="179"/>
      <c r="V8693" s="179"/>
      <c r="W8693" s="179"/>
      <c r="X8693" s="179"/>
      <c r="Y8693" s="179"/>
      <c r="Z8693" s="179"/>
      <c r="AA8693" s="222"/>
      <c r="AB8693" s="222"/>
      <c r="AC8693" s="222"/>
      <c r="AD8693" s="179"/>
      <c r="AE8693" s="179"/>
      <c r="AF8693" s="179"/>
      <c r="AG8693" s="179"/>
      <c r="AH8693" s="179"/>
      <c r="AI8693" s="179"/>
      <c r="AJ8693" s="179"/>
    </row>
    <row r="8694" spans="2:36" x14ac:dyDescent="0.3">
      <c r="B8694" s="224">
        <v>877100</v>
      </c>
      <c r="C8694" s="209">
        <v>376387</v>
      </c>
      <c r="D8694" s="206">
        <f t="shared" si="908"/>
        <v>0.42912666742674721</v>
      </c>
      <c r="E8694" s="208">
        <f t="shared" si="909"/>
        <v>0.45</v>
      </c>
      <c r="F8694" s="207">
        <v>20701.28</v>
      </c>
      <c r="G8694" s="207">
        <v>30110.959999999999</v>
      </c>
      <c r="H8694" s="207">
        <v>33874.83</v>
      </c>
      <c r="I8694" s="214">
        <f t="shared" si="910"/>
        <v>358081</v>
      </c>
      <c r="J8694" s="211">
        <f t="shared" si="902"/>
        <v>0.40825561509520009</v>
      </c>
      <c r="K8694" s="212">
        <f t="shared" si="903"/>
        <v>0.45</v>
      </c>
      <c r="L8694" s="214">
        <f t="shared" si="904"/>
        <v>19694.455000000002</v>
      </c>
      <c r="M8694" s="213">
        <f t="shared" si="905"/>
        <v>28646.48</v>
      </c>
      <c r="N8694" s="213">
        <f t="shared" si="906"/>
        <v>32227.289999999997</v>
      </c>
      <c r="O8694" s="242">
        <f t="shared" si="907"/>
        <v>0.51520000000047728</v>
      </c>
      <c r="P8694" s="242"/>
      <c r="Q8694" s="179"/>
      <c r="R8694" s="179"/>
      <c r="S8694" s="179"/>
      <c r="T8694" s="179"/>
      <c r="U8694" s="179"/>
      <c r="V8694" s="179"/>
      <c r="W8694" s="179"/>
      <c r="X8694" s="179"/>
      <c r="Y8694" s="179"/>
      <c r="Z8694" s="179"/>
      <c r="AA8694" s="222"/>
      <c r="AB8694" s="222"/>
      <c r="AC8694" s="222"/>
      <c r="AD8694" s="179"/>
      <c r="AE8694" s="179"/>
      <c r="AF8694" s="179"/>
      <c r="AG8694" s="179"/>
      <c r="AH8694" s="179"/>
      <c r="AI8694" s="179"/>
      <c r="AJ8694" s="179"/>
    </row>
    <row r="8695" spans="2:36" x14ac:dyDescent="0.3">
      <c r="B8695" s="224">
        <v>877200</v>
      </c>
      <c r="C8695" s="209">
        <v>376432</v>
      </c>
      <c r="D8695" s="206">
        <f t="shared" si="908"/>
        <v>0.42912904696762427</v>
      </c>
      <c r="E8695" s="208">
        <f t="shared" si="909"/>
        <v>0.45</v>
      </c>
      <c r="F8695" s="207">
        <v>20703.759999999998</v>
      </c>
      <c r="G8695" s="207">
        <v>30114.560000000001</v>
      </c>
      <c r="H8695" s="207">
        <v>33878.879999999997</v>
      </c>
      <c r="I8695" s="214">
        <f t="shared" si="910"/>
        <v>358126</v>
      </c>
      <c r="J8695" s="211">
        <f t="shared" si="902"/>
        <v>0.40826037391700865</v>
      </c>
      <c r="K8695" s="212">
        <f t="shared" si="903"/>
        <v>0.45</v>
      </c>
      <c r="L8695" s="214">
        <f t="shared" si="904"/>
        <v>19696.93</v>
      </c>
      <c r="M8695" s="213">
        <f t="shared" si="905"/>
        <v>28650.080000000002</v>
      </c>
      <c r="N8695" s="213">
        <f t="shared" si="906"/>
        <v>32231.34</v>
      </c>
      <c r="O8695" s="242">
        <f t="shared" si="907"/>
        <v>0.51530000000013387</v>
      </c>
      <c r="P8695" s="242"/>
      <c r="Q8695" s="179"/>
      <c r="R8695" s="179"/>
      <c r="S8695" s="179"/>
      <c r="T8695" s="179"/>
      <c r="U8695" s="179"/>
      <c r="V8695" s="179"/>
      <c r="W8695" s="179"/>
      <c r="X8695" s="179"/>
      <c r="Y8695" s="179"/>
      <c r="Z8695" s="179"/>
      <c r="AA8695" s="222"/>
      <c r="AB8695" s="222"/>
      <c r="AC8695" s="222"/>
      <c r="AD8695" s="179"/>
      <c r="AE8695" s="179"/>
      <c r="AF8695" s="179"/>
      <c r="AG8695" s="179"/>
      <c r="AH8695" s="179"/>
      <c r="AI8695" s="179"/>
      <c r="AJ8695" s="179"/>
    </row>
    <row r="8696" spans="2:36" x14ac:dyDescent="0.3">
      <c r="B8696" s="224">
        <v>877300</v>
      </c>
      <c r="C8696" s="209">
        <v>376477</v>
      </c>
      <c r="D8696" s="206">
        <f t="shared" si="908"/>
        <v>0.42913142596603215</v>
      </c>
      <c r="E8696" s="208">
        <f t="shared" si="909"/>
        <v>0.45</v>
      </c>
      <c r="F8696" s="207">
        <v>20706.23</v>
      </c>
      <c r="G8696" s="207">
        <v>30118.16</v>
      </c>
      <c r="H8696" s="207">
        <v>33882.93</v>
      </c>
      <c r="I8696" s="214">
        <f t="shared" si="910"/>
        <v>358171</v>
      </c>
      <c r="J8696" s="211">
        <f t="shared" si="902"/>
        <v>0.40826513165393824</v>
      </c>
      <c r="K8696" s="212">
        <f t="shared" si="903"/>
        <v>0.45</v>
      </c>
      <c r="L8696" s="214">
        <f t="shared" si="904"/>
        <v>19699.404999999999</v>
      </c>
      <c r="M8696" s="213">
        <f t="shared" si="905"/>
        <v>28653.68</v>
      </c>
      <c r="N8696" s="213">
        <f t="shared" si="906"/>
        <v>32235.39</v>
      </c>
      <c r="O8696" s="242">
        <f t="shared" si="907"/>
        <v>0.51519999999982247</v>
      </c>
      <c r="P8696" s="242"/>
      <c r="Q8696" s="179"/>
      <c r="R8696" s="179"/>
      <c r="S8696" s="179"/>
      <c r="T8696" s="179"/>
      <c r="U8696" s="179"/>
      <c r="V8696" s="179"/>
      <c r="W8696" s="179"/>
      <c r="X8696" s="179"/>
      <c r="Y8696" s="179"/>
      <c r="Z8696" s="179"/>
      <c r="AA8696" s="222"/>
      <c r="AB8696" s="222"/>
      <c r="AC8696" s="222"/>
      <c r="AD8696" s="179"/>
      <c r="AE8696" s="179"/>
      <c r="AF8696" s="179"/>
      <c r="AG8696" s="179"/>
      <c r="AH8696" s="179"/>
      <c r="AI8696" s="179"/>
      <c r="AJ8696" s="179"/>
    </row>
    <row r="8697" spans="2:36" x14ac:dyDescent="0.3">
      <c r="B8697" s="224">
        <v>877400</v>
      </c>
      <c r="C8697" s="209">
        <v>376522</v>
      </c>
      <c r="D8697" s="206">
        <f t="shared" si="908"/>
        <v>0.42913380442215637</v>
      </c>
      <c r="E8697" s="208">
        <f t="shared" si="909"/>
        <v>0.45</v>
      </c>
      <c r="F8697" s="207">
        <v>20708.71</v>
      </c>
      <c r="G8697" s="207">
        <v>30121.759999999998</v>
      </c>
      <c r="H8697" s="207">
        <v>33886.980000000003</v>
      </c>
      <c r="I8697" s="214">
        <f t="shared" si="910"/>
        <v>358216</v>
      </c>
      <c r="J8697" s="211">
        <f t="shared" si="902"/>
        <v>0.40826988830635969</v>
      </c>
      <c r="K8697" s="212">
        <f t="shared" si="903"/>
        <v>0.45</v>
      </c>
      <c r="L8697" s="214">
        <f t="shared" si="904"/>
        <v>19701.88</v>
      </c>
      <c r="M8697" s="213">
        <f t="shared" si="905"/>
        <v>28657.279999999999</v>
      </c>
      <c r="N8697" s="213">
        <f t="shared" si="906"/>
        <v>32239.439999999999</v>
      </c>
      <c r="O8697" s="242">
        <f t="shared" si="907"/>
        <v>0.51530000000006115</v>
      </c>
      <c r="P8697" s="242"/>
      <c r="Q8697" s="179"/>
      <c r="R8697" s="179"/>
      <c r="S8697" s="179"/>
      <c r="T8697" s="179"/>
      <c r="U8697" s="179"/>
      <c r="V8697" s="179"/>
      <c r="W8697" s="179"/>
      <c r="X8697" s="179"/>
      <c r="Y8697" s="179"/>
      <c r="Z8697" s="179"/>
      <c r="AA8697" s="222"/>
      <c r="AB8697" s="222"/>
      <c r="AC8697" s="222"/>
      <c r="AD8697" s="179"/>
      <c r="AE8697" s="179"/>
      <c r="AF8697" s="179"/>
      <c r="AG8697" s="179"/>
      <c r="AH8697" s="179"/>
      <c r="AI8697" s="179"/>
      <c r="AJ8697" s="179"/>
    </row>
    <row r="8698" spans="2:36" x14ac:dyDescent="0.3">
      <c r="B8698" s="224">
        <v>877500</v>
      </c>
      <c r="C8698" s="209">
        <v>376567</v>
      </c>
      <c r="D8698" s="206">
        <f t="shared" si="908"/>
        <v>0.42913618233618234</v>
      </c>
      <c r="E8698" s="208">
        <f t="shared" si="909"/>
        <v>0.45</v>
      </c>
      <c r="F8698" s="207">
        <v>20711.18</v>
      </c>
      <c r="G8698" s="207">
        <v>30125.360000000001</v>
      </c>
      <c r="H8698" s="207">
        <v>33891.03</v>
      </c>
      <c r="I8698" s="214">
        <f t="shared" si="910"/>
        <v>358261</v>
      </c>
      <c r="J8698" s="211">
        <f t="shared" si="902"/>
        <v>0.40827464387464385</v>
      </c>
      <c r="K8698" s="212">
        <f t="shared" si="903"/>
        <v>0.45</v>
      </c>
      <c r="L8698" s="214">
        <f t="shared" si="904"/>
        <v>19704.355</v>
      </c>
      <c r="M8698" s="213">
        <f t="shared" si="905"/>
        <v>28660.880000000001</v>
      </c>
      <c r="N8698" s="213">
        <f t="shared" si="906"/>
        <v>32243.489999999998</v>
      </c>
      <c r="O8698" s="242">
        <f t="shared" si="907"/>
        <v>0.5151999999996042</v>
      </c>
      <c r="P8698" s="242"/>
      <c r="Q8698" s="179"/>
      <c r="R8698" s="179"/>
      <c r="S8698" s="179"/>
      <c r="T8698" s="179"/>
      <c r="U8698" s="179"/>
      <c r="V8698" s="179"/>
      <c r="W8698" s="179"/>
      <c r="X8698" s="179"/>
      <c r="Y8698" s="179"/>
      <c r="Z8698" s="179"/>
      <c r="AA8698" s="222"/>
      <c r="AB8698" s="222"/>
      <c r="AC8698" s="222"/>
      <c r="AD8698" s="179"/>
      <c r="AE8698" s="179"/>
      <c r="AF8698" s="179"/>
      <c r="AG8698" s="179"/>
      <c r="AH8698" s="179"/>
      <c r="AI8698" s="179"/>
      <c r="AJ8698" s="179"/>
    </row>
    <row r="8699" spans="2:36" x14ac:dyDescent="0.3">
      <c r="B8699" s="224">
        <v>877600</v>
      </c>
      <c r="C8699" s="209">
        <v>376612</v>
      </c>
      <c r="D8699" s="206">
        <f t="shared" si="908"/>
        <v>0.42913855970829534</v>
      </c>
      <c r="E8699" s="208">
        <f t="shared" si="909"/>
        <v>0.45</v>
      </c>
      <c r="F8699" s="207">
        <v>20713.66</v>
      </c>
      <c r="G8699" s="207">
        <v>30128.959999999999</v>
      </c>
      <c r="H8699" s="207">
        <v>33895.08</v>
      </c>
      <c r="I8699" s="214">
        <f t="shared" si="910"/>
        <v>358306</v>
      </c>
      <c r="J8699" s="211">
        <f t="shared" ref="J8699:J8762" si="911">I8699/$B8699</f>
        <v>0.40827939835916133</v>
      </c>
      <c r="K8699" s="212">
        <f t="shared" ref="K8699:K8762" si="912">(I8699-I8698)/($B8699-$B8698)</f>
        <v>0.45</v>
      </c>
      <c r="L8699" s="214">
        <f t="shared" si="904"/>
        <v>19706.830000000002</v>
      </c>
      <c r="M8699" s="213">
        <f t="shared" si="905"/>
        <v>28664.48</v>
      </c>
      <c r="N8699" s="213">
        <f t="shared" si="906"/>
        <v>32247.539999999997</v>
      </c>
      <c r="O8699" s="242">
        <f t="shared" si="907"/>
        <v>0.5152999999999156</v>
      </c>
      <c r="P8699" s="242"/>
      <c r="Q8699" s="179"/>
      <c r="R8699" s="179"/>
      <c r="S8699" s="179"/>
      <c r="T8699" s="179"/>
      <c r="U8699" s="179"/>
      <c r="V8699" s="179"/>
      <c r="W8699" s="179"/>
      <c r="X8699" s="179"/>
      <c r="Y8699" s="179"/>
      <c r="Z8699" s="179"/>
      <c r="AA8699" s="222"/>
      <c r="AB8699" s="222"/>
      <c r="AC8699" s="222"/>
      <c r="AD8699" s="179"/>
      <c r="AE8699" s="179"/>
      <c r="AF8699" s="179"/>
      <c r="AG8699" s="179"/>
      <c r="AH8699" s="179"/>
      <c r="AI8699" s="179"/>
      <c r="AJ8699" s="179"/>
    </row>
    <row r="8700" spans="2:36" x14ac:dyDescent="0.3">
      <c r="B8700" s="224">
        <v>877700</v>
      </c>
      <c r="C8700" s="209">
        <v>376657</v>
      </c>
      <c r="D8700" s="206">
        <f t="shared" si="908"/>
        <v>0.42914093653868063</v>
      </c>
      <c r="E8700" s="208">
        <f t="shared" si="909"/>
        <v>0.45</v>
      </c>
      <c r="F8700" s="207">
        <v>20716.13</v>
      </c>
      <c r="G8700" s="207">
        <v>30132.560000000001</v>
      </c>
      <c r="H8700" s="207">
        <v>33899.129999999997</v>
      </c>
      <c r="I8700" s="214">
        <f t="shared" si="910"/>
        <v>358351</v>
      </c>
      <c r="J8700" s="211">
        <f t="shared" si="911"/>
        <v>0.40828415176028254</v>
      </c>
      <c r="K8700" s="212">
        <f t="shared" si="912"/>
        <v>0.45</v>
      </c>
      <c r="L8700" s="214">
        <f t="shared" si="904"/>
        <v>19709.305</v>
      </c>
      <c r="M8700" s="213">
        <f t="shared" si="905"/>
        <v>28668.080000000002</v>
      </c>
      <c r="N8700" s="213">
        <f t="shared" si="906"/>
        <v>32251.59</v>
      </c>
      <c r="O8700" s="242">
        <f t="shared" si="907"/>
        <v>0.51520000000004074</v>
      </c>
      <c r="P8700" s="242"/>
      <c r="Q8700" s="179"/>
      <c r="R8700" s="179"/>
      <c r="S8700" s="179"/>
      <c r="T8700" s="179"/>
      <c r="U8700" s="179"/>
      <c r="V8700" s="179"/>
      <c r="W8700" s="179"/>
      <c r="X8700" s="179"/>
      <c r="Y8700" s="179"/>
      <c r="Z8700" s="179"/>
      <c r="AA8700" s="222"/>
      <c r="AB8700" s="222"/>
      <c r="AC8700" s="222"/>
      <c r="AD8700" s="179"/>
      <c r="AE8700" s="179"/>
      <c r="AF8700" s="179"/>
      <c r="AG8700" s="179"/>
      <c r="AH8700" s="179"/>
      <c r="AI8700" s="179"/>
      <c r="AJ8700" s="179"/>
    </row>
    <row r="8701" spans="2:36" x14ac:dyDescent="0.3">
      <c r="B8701" s="224">
        <v>877800</v>
      </c>
      <c r="C8701" s="209">
        <v>376702</v>
      </c>
      <c r="D8701" s="206">
        <f t="shared" si="908"/>
        <v>0.42914331282752333</v>
      </c>
      <c r="E8701" s="208">
        <f t="shared" si="909"/>
        <v>0.45</v>
      </c>
      <c r="F8701" s="207">
        <v>20718.61</v>
      </c>
      <c r="G8701" s="207">
        <v>30136.16</v>
      </c>
      <c r="H8701" s="207">
        <v>33903.18</v>
      </c>
      <c r="I8701" s="214">
        <f t="shared" si="910"/>
        <v>358396</v>
      </c>
      <c r="J8701" s="211">
        <f t="shared" si="911"/>
        <v>0.40828890407837776</v>
      </c>
      <c r="K8701" s="212">
        <f t="shared" si="912"/>
        <v>0.45</v>
      </c>
      <c r="L8701" s="214">
        <f t="shared" si="904"/>
        <v>19711.78</v>
      </c>
      <c r="M8701" s="213">
        <f t="shared" si="905"/>
        <v>28671.68</v>
      </c>
      <c r="N8701" s="213">
        <f t="shared" si="906"/>
        <v>32255.64</v>
      </c>
      <c r="O8701" s="242">
        <f t="shared" si="907"/>
        <v>0.51529999999977005</v>
      </c>
      <c r="P8701" s="242"/>
      <c r="Q8701" s="179"/>
      <c r="R8701" s="179"/>
      <c r="S8701" s="179"/>
      <c r="T8701" s="179"/>
      <c r="U8701" s="179"/>
      <c r="V8701" s="179"/>
      <c r="W8701" s="179"/>
      <c r="X8701" s="179"/>
      <c r="Y8701" s="179"/>
      <c r="Z8701" s="179"/>
      <c r="AA8701" s="222"/>
      <c r="AB8701" s="222"/>
      <c r="AC8701" s="222"/>
      <c r="AD8701" s="179"/>
      <c r="AE8701" s="179"/>
      <c r="AF8701" s="179"/>
      <c r="AG8701" s="179"/>
      <c r="AH8701" s="179"/>
      <c r="AI8701" s="179"/>
      <c r="AJ8701" s="179"/>
    </row>
    <row r="8702" spans="2:36" x14ac:dyDescent="0.3">
      <c r="B8702" s="224">
        <v>877900</v>
      </c>
      <c r="C8702" s="209">
        <v>376747</v>
      </c>
      <c r="D8702" s="206">
        <f t="shared" si="908"/>
        <v>0.42914568857500857</v>
      </c>
      <c r="E8702" s="208">
        <f t="shared" si="909"/>
        <v>0.45</v>
      </c>
      <c r="F8702" s="207">
        <v>20721.080000000002</v>
      </c>
      <c r="G8702" s="207">
        <v>30139.759999999998</v>
      </c>
      <c r="H8702" s="207">
        <v>33907.230000000003</v>
      </c>
      <c r="I8702" s="214">
        <f t="shared" si="910"/>
        <v>358441</v>
      </c>
      <c r="J8702" s="211">
        <f t="shared" si="911"/>
        <v>0.40829365531381706</v>
      </c>
      <c r="K8702" s="212">
        <f t="shared" si="912"/>
        <v>0.45</v>
      </c>
      <c r="L8702" s="214">
        <f t="shared" ref="L8702:L8765" si="913">I8702*5.5%</f>
        <v>19714.255000000001</v>
      </c>
      <c r="M8702" s="213">
        <f t="shared" ref="M8702:M8765" si="914">I8702*8%</f>
        <v>28675.279999999999</v>
      </c>
      <c r="N8702" s="213">
        <f t="shared" ref="N8702:N8765" si="915">I8702*9%</f>
        <v>32259.69</v>
      </c>
      <c r="O8702" s="242">
        <f t="shared" si="907"/>
        <v>0.51519999999996802</v>
      </c>
      <c r="P8702" s="242"/>
      <c r="Q8702" s="179"/>
      <c r="R8702" s="179"/>
      <c r="S8702" s="179"/>
      <c r="T8702" s="179"/>
      <c r="U8702" s="179"/>
      <c r="V8702" s="179"/>
      <c r="W8702" s="179"/>
      <c r="X8702" s="179"/>
      <c r="Y8702" s="179"/>
      <c r="Z8702" s="179"/>
      <c r="AA8702" s="222"/>
      <c r="AB8702" s="222"/>
      <c r="AC8702" s="222"/>
      <c r="AD8702" s="179"/>
      <c r="AE8702" s="179"/>
      <c r="AF8702" s="179"/>
      <c r="AG8702" s="179"/>
      <c r="AH8702" s="179"/>
      <c r="AI8702" s="179"/>
      <c r="AJ8702" s="179"/>
    </row>
    <row r="8703" spans="2:36" x14ac:dyDescent="0.3">
      <c r="B8703" s="224">
        <v>878000</v>
      </c>
      <c r="C8703" s="209">
        <v>376792</v>
      </c>
      <c r="D8703" s="206">
        <f t="shared" si="908"/>
        <v>0.4291480637813212</v>
      </c>
      <c r="E8703" s="208">
        <f t="shared" si="909"/>
        <v>0.45</v>
      </c>
      <c r="F8703" s="207">
        <v>20723.560000000001</v>
      </c>
      <c r="G8703" s="207">
        <v>30143.360000000001</v>
      </c>
      <c r="H8703" s="207">
        <v>33911.279999999999</v>
      </c>
      <c r="I8703" s="214">
        <f t="shared" si="910"/>
        <v>358486</v>
      </c>
      <c r="J8703" s="211">
        <f t="shared" si="911"/>
        <v>0.40829840546697038</v>
      </c>
      <c r="K8703" s="212">
        <f t="shared" si="912"/>
        <v>0.45</v>
      </c>
      <c r="L8703" s="214">
        <f t="shared" si="913"/>
        <v>19716.73</v>
      </c>
      <c r="M8703" s="213">
        <f t="shared" si="914"/>
        <v>28678.880000000001</v>
      </c>
      <c r="N8703" s="213">
        <f t="shared" si="915"/>
        <v>32263.739999999998</v>
      </c>
      <c r="O8703" s="242">
        <f t="shared" si="907"/>
        <v>0.51529999999962461</v>
      </c>
      <c r="P8703" s="242"/>
      <c r="Q8703" s="179"/>
      <c r="R8703" s="179"/>
      <c r="S8703" s="179"/>
      <c r="T8703" s="179"/>
      <c r="U8703" s="179"/>
      <c r="V8703" s="179"/>
      <c r="W8703" s="179"/>
      <c r="X8703" s="179"/>
      <c r="Y8703" s="179"/>
      <c r="Z8703" s="179"/>
      <c r="AA8703" s="222"/>
      <c r="AB8703" s="222"/>
      <c r="AC8703" s="222"/>
      <c r="AD8703" s="179"/>
      <c r="AE8703" s="179"/>
      <c r="AF8703" s="179"/>
      <c r="AG8703" s="179"/>
      <c r="AH8703" s="179"/>
      <c r="AI8703" s="179"/>
      <c r="AJ8703" s="179"/>
    </row>
    <row r="8704" spans="2:36" x14ac:dyDescent="0.3">
      <c r="B8704" s="224">
        <v>878100</v>
      </c>
      <c r="C8704" s="209">
        <v>376837</v>
      </c>
      <c r="D8704" s="206">
        <f t="shared" si="908"/>
        <v>0.42915043844664619</v>
      </c>
      <c r="E8704" s="208">
        <f t="shared" si="909"/>
        <v>0.45</v>
      </c>
      <c r="F8704" s="207">
        <v>20726.03</v>
      </c>
      <c r="G8704" s="207">
        <v>30146.959999999999</v>
      </c>
      <c r="H8704" s="207">
        <v>33915.33</v>
      </c>
      <c r="I8704" s="214">
        <f t="shared" si="910"/>
        <v>358531</v>
      </c>
      <c r="J8704" s="211">
        <f t="shared" si="911"/>
        <v>0.40830315453820748</v>
      </c>
      <c r="K8704" s="212">
        <f t="shared" si="912"/>
        <v>0.45</v>
      </c>
      <c r="L8704" s="214">
        <f t="shared" si="913"/>
        <v>19719.205000000002</v>
      </c>
      <c r="M8704" s="213">
        <f t="shared" si="914"/>
        <v>28682.48</v>
      </c>
      <c r="N8704" s="213">
        <f t="shared" si="915"/>
        <v>32267.789999999997</v>
      </c>
      <c r="O8704" s="242">
        <f t="shared" si="907"/>
        <v>0.51520000000047728</v>
      </c>
      <c r="P8704" s="242"/>
      <c r="Q8704" s="179"/>
      <c r="R8704" s="179"/>
      <c r="S8704" s="179"/>
      <c r="T8704" s="179"/>
      <c r="U8704" s="179"/>
      <c r="V8704" s="179"/>
      <c r="W8704" s="179"/>
      <c r="X8704" s="179"/>
      <c r="Y8704" s="179"/>
      <c r="Z8704" s="179"/>
      <c r="AA8704" s="222"/>
      <c r="AB8704" s="222"/>
      <c r="AC8704" s="222"/>
      <c r="AD8704" s="179"/>
      <c r="AE8704" s="179"/>
      <c r="AF8704" s="179"/>
      <c r="AG8704" s="179"/>
      <c r="AH8704" s="179"/>
      <c r="AI8704" s="179"/>
      <c r="AJ8704" s="179"/>
    </row>
    <row r="8705" spans="2:36" x14ac:dyDescent="0.3">
      <c r="B8705" s="224">
        <v>878200</v>
      </c>
      <c r="C8705" s="209">
        <v>376882</v>
      </c>
      <c r="D8705" s="206">
        <f t="shared" si="908"/>
        <v>0.42915281257116827</v>
      </c>
      <c r="E8705" s="208">
        <f t="shared" si="909"/>
        <v>0.45</v>
      </c>
      <c r="F8705" s="207">
        <v>20728.509999999998</v>
      </c>
      <c r="G8705" s="207">
        <v>30150.560000000001</v>
      </c>
      <c r="H8705" s="207">
        <v>33919.379999999997</v>
      </c>
      <c r="I8705" s="214">
        <f t="shared" si="910"/>
        <v>358576</v>
      </c>
      <c r="J8705" s="211">
        <f t="shared" si="911"/>
        <v>0.40830790252789795</v>
      </c>
      <c r="K8705" s="212">
        <f t="shared" si="912"/>
        <v>0.45</v>
      </c>
      <c r="L8705" s="214">
        <f t="shared" si="913"/>
        <v>19721.68</v>
      </c>
      <c r="M8705" s="213">
        <f t="shared" si="914"/>
        <v>28686.080000000002</v>
      </c>
      <c r="N8705" s="213">
        <f t="shared" si="915"/>
        <v>32271.84</v>
      </c>
      <c r="O8705" s="242">
        <f t="shared" si="907"/>
        <v>0.51530000000013387</v>
      </c>
      <c r="P8705" s="242"/>
      <c r="Q8705" s="179"/>
      <c r="R8705" s="179"/>
      <c r="S8705" s="179"/>
      <c r="T8705" s="179"/>
      <c r="U8705" s="179"/>
      <c r="V8705" s="179"/>
      <c r="W8705" s="179"/>
      <c r="X8705" s="179"/>
      <c r="Y8705" s="179"/>
      <c r="Z8705" s="179"/>
      <c r="AA8705" s="222"/>
      <c r="AB8705" s="222"/>
      <c r="AC8705" s="222"/>
      <c r="AD8705" s="179"/>
      <c r="AE8705" s="179"/>
      <c r="AF8705" s="179"/>
      <c r="AG8705" s="179"/>
      <c r="AH8705" s="179"/>
      <c r="AI8705" s="179"/>
      <c r="AJ8705" s="179"/>
    </row>
    <row r="8706" spans="2:36" x14ac:dyDescent="0.3">
      <c r="B8706" s="224">
        <v>878300</v>
      </c>
      <c r="C8706" s="209">
        <v>376927</v>
      </c>
      <c r="D8706" s="206">
        <f t="shared" si="908"/>
        <v>0.42915518615507231</v>
      </c>
      <c r="E8706" s="208">
        <f t="shared" si="909"/>
        <v>0.45</v>
      </c>
      <c r="F8706" s="207">
        <v>20730.98</v>
      </c>
      <c r="G8706" s="207">
        <v>30154.16</v>
      </c>
      <c r="H8706" s="207">
        <v>33923.43</v>
      </c>
      <c r="I8706" s="214">
        <f t="shared" si="910"/>
        <v>358621</v>
      </c>
      <c r="J8706" s="211">
        <f t="shared" si="911"/>
        <v>0.40831264943641127</v>
      </c>
      <c r="K8706" s="212">
        <f t="shared" si="912"/>
        <v>0.45</v>
      </c>
      <c r="L8706" s="214">
        <f t="shared" si="913"/>
        <v>19724.154999999999</v>
      </c>
      <c r="M8706" s="213">
        <f t="shared" si="914"/>
        <v>28689.68</v>
      </c>
      <c r="N8706" s="213">
        <f t="shared" si="915"/>
        <v>32275.89</v>
      </c>
      <c r="O8706" s="242">
        <f t="shared" si="907"/>
        <v>0.51519999999982247</v>
      </c>
      <c r="P8706" s="242"/>
      <c r="Q8706" s="179"/>
      <c r="R8706" s="179"/>
      <c r="S8706" s="179"/>
      <c r="T8706" s="179"/>
      <c r="U8706" s="179"/>
      <c r="V8706" s="179"/>
      <c r="W8706" s="179"/>
      <c r="X8706" s="179"/>
      <c r="Y8706" s="179"/>
      <c r="Z8706" s="179"/>
      <c r="AA8706" s="222"/>
      <c r="AB8706" s="222"/>
      <c r="AC8706" s="222"/>
      <c r="AD8706" s="179"/>
      <c r="AE8706" s="179"/>
      <c r="AF8706" s="179"/>
      <c r="AG8706" s="179"/>
      <c r="AH8706" s="179"/>
      <c r="AI8706" s="179"/>
      <c r="AJ8706" s="179"/>
    </row>
    <row r="8707" spans="2:36" x14ac:dyDescent="0.3">
      <c r="B8707" s="224">
        <v>878400</v>
      </c>
      <c r="C8707" s="209">
        <v>376972</v>
      </c>
      <c r="D8707" s="206">
        <f t="shared" si="908"/>
        <v>0.42915755919854282</v>
      </c>
      <c r="E8707" s="208">
        <f t="shared" si="909"/>
        <v>0.45</v>
      </c>
      <c r="F8707" s="207">
        <v>20733.46</v>
      </c>
      <c r="G8707" s="207">
        <v>30157.759999999998</v>
      </c>
      <c r="H8707" s="207">
        <v>33927.480000000003</v>
      </c>
      <c r="I8707" s="214">
        <f t="shared" si="910"/>
        <v>358666</v>
      </c>
      <c r="J8707" s="211">
        <f t="shared" si="911"/>
        <v>0.40831739526411659</v>
      </c>
      <c r="K8707" s="212">
        <f t="shared" si="912"/>
        <v>0.45</v>
      </c>
      <c r="L8707" s="214">
        <f t="shared" si="913"/>
        <v>19726.63</v>
      </c>
      <c r="M8707" s="213">
        <f t="shared" si="914"/>
        <v>28693.279999999999</v>
      </c>
      <c r="N8707" s="213">
        <f t="shared" si="915"/>
        <v>32279.94</v>
      </c>
      <c r="O8707" s="242">
        <f t="shared" si="907"/>
        <v>0.51530000000006115</v>
      </c>
      <c r="P8707" s="242"/>
      <c r="Q8707" s="179"/>
      <c r="R8707" s="179"/>
      <c r="S8707" s="179"/>
      <c r="T8707" s="179"/>
      <c r="U8707" s="179"/>
      <c r="V8707" s="179"/>
      <c r="W8707" s="179"/>
      <c r="X8707" s="179"/>
      <c r="Y8707" s="179"/>
      <c r="Z8707" s="179"/>
      <c r="AA8707" s="222"/>
      <c r="AB8707" s="222"/>
      <c r="AC8707" s="222"/>
      <c r="AD8707" s="179"/>
      <c r="AE8707" s="179"/>
      <c r="AF8707" s="179"/>
      <c r="AG8707" s="179"/>
      <c r="AH8707" s="179"/>
      <c r="AI8707" s="179"/>
      <c r="AJ8707" s="179"/>
    </row>
    <row r="8708" spans="2:36" x14ac:dyDescent="0.3">
      <c r="B8708" s="224">
        <v>878500</v>
      </c>
      <c r="C8708" s="209">
        <v>377017</v>
      </c>
      <c r="D8708" s="206">
        <f t="shared" si="908"/>
        <v>0.42915993170176436</v>
      </c>
      <c r="E8708" s="208">
        <f t="shared" si="909"/>
        <v>0.45</v>
      </c>
      <c r="F8708" s="207">
        <v>20735.93</v>
      </c>
      <c r="G8708" s="207">
        <v>30161.360000000001</v>
      </c>
      <c r="H8708" s="207">
        <v>33931.53</v>
      </c>
      <c r="I8708" s="214">
        <f t="shared" si="910"/>
        <v>358711</v>
      </c>
      <c r="J8708" s="211">
        <f t="shared" si="911"/>
        <v>0.40832214001138306</v>
      </c>
      <c r="K8708" s="212">
        <f t="shared" si="912"/>
        <v>0.45</v>
      </c>
      <c r="L8708" s="214">
        <f t="shared" si="913"/>
        <v>19729.105</v>
      </c>
      <c r="M8708" s="213">
        <f t="shared" si="914"/>
        <v>28696.880000000001</v>
      </c>
      <c r="N8708" s="213">
        <f t="shared" si="915"/>
        <v>32283.989999999998</v>
      </c>
      <c r="O8708" s="242">
        <f t="shared" si="907"/>
        <v>0.5151999999996042</v>
      </c>
      <c r="P8708" s="242"/>
      <c r="Q8708" s="179"/>
      <c r="R8708" s="179"/>
      <c r="S8708" s="179"/>
      <c r="T8708" s="179"/>
      <c r="U8708" s="179"/>
      <c r="V8708" s="179"/>
      <c r="W8708" s="179"/>
      <c r="X8708" s="179"/>
      <c r="Y8708" s="179"/>
      <c r="Z8708" s="179"/>
      <c r="AA8708" s="222"/>
      <c r="AB8708" s="222"/>
      <c r="AC8708" s="222"/>
      <c r="AD8708" s="179"/>
      <c r="AE8708" s="179"/>
      <c r="AF8708" s="179"/>
      <c r="AG8708" s="179"/>
      <c r="AH8708" s="179"/>
      <c r="AI8708" s="179"/>
      <c r="AJ8708" s="179"/>
    </row>
    <row r="8709" spans="2:36" x14ac:dyDescent="0.3">
      <c r="B8709" s="224">
        <v>878600</v>
      </c>
      <c r="C8709" s="209">
        <v>377062</v>
      </c>
      <c r="D8709" s="206">
        <f t="shared" si="908"/>
        <v>0.42916230366492147</v>
      </c>
      <c r="E8709" s="208">
        <f t="shared" si="909"/>
        <v>0.45</v>
      </c>
      <c r="F8709" s="207">
        <v>20738.41</v>
      </c>
      <c r="G8709" s="207">
        <v>30164.959999999999</v>
      </c>
      <c r="H8709" s="207">
        <v>33935.58</v>
      </c>
      <c r="I8709" s="214">
        <f t="shared" si="910"/>
        <v>358756</v>
      </c>
      <c r="J8709" s="211">
        <f t="shared" si="911"/>
        <v>0.40832688367857956</v>
      </c>
      <c r="K8709" s="212">
        <f t="shared" si="912"/>
        <v>0.45</v>
      </c>
      <c r="L8709" s="214">
        <f t="shared" si="913"/>
        <v>19731.580000000002</v>
      </c>
      <c r="M8709" s="213">
        <f t="shared" si="914"/>
        <v>28700.48</v>
      </c>
      <c r="N8709" s="213">
        <f t="shared" si="915"/>
        <v>32288.039999999997</v>
      </c>
      <c r="O8709" s="242">
        <f t="shared" ref="O8709:O8772" si="916">(C8709+F8709+H8709-C8708-F8708-H8708)/100</f>
        <v>0.5152999999999156</v>
      </c>
      <c r="P8709" s="242"/>
      <c r="Q8709" s="179"/>
      <c r="R8709" s="179"/>
      <c r="S8709" s="179"/>
      <c r="T8709" s="179"/>
      <c r="U8709" s="179"/>
      <c r="V8709" s="179"/>
      <c r="W8709" s="179"/>
      <c r="X8709" s="179"/>
      <c r="Y8709" s="179"/>
      <c r="Z8709" s="179"/>
      <c r="AA8709" s="222"/>
      <c r="AB8709" s="222"/>
      <c r="AC8709" s="222"/>
      <c r="AD8709" s="179"/>
      <c r="AE8709" s="179"/>
      <c r="AF8709" s="179"/>
      <c r="AG8709" s="179"/>
      <c r="AH8709" s="179"/>
      <c r="AI8709" s="179"/>
      <c r="AJ8709" s="179"/>
    </row>
    <row r="8710" spans="2:36" x14ac:dyDescent="0.3">
      <c r="B8710" s="224">
        <v>878700</v>
      </c>
      <c r="C8710" s="209">
        <v>377107</v>
      </c>
      <c r="D8710" s="206">
        <f t="shared" si="908"/>
        <v>0.4291646750881985</v>
      </c>
      <c r="E8710" s="208">
        <f t="shared" si="909"/>
        <v>0.45</v>
      </c>
      <c r="F8710" s="207">
        <v>20740.88</v>
      </c>
      <c r="G8710" s="207">
        <v>30168.560000000001</v>
      </c>
      <c r="H8710" s="207">
        <v>33939.629999999997</v>
      </c>
      <c r="I8710" s="214">
        <f t="shared" si="910"/>
        <v>358801</v>
      </c>
      <c r="J8710" s="211">
        <f t="shared" si="911"/>
        <v>0.40833162626607489</v>
      </c>
      <c r="K8710" s="212">
        <f t="shared" si="912"/>
        <v>0.45</v>
      </c>
      <c r="L8710" s="214">
        <f t="shared" si="913"/>
        <v>19734.055</v>
      </c>
      <c r="M8710" s="213">
        <f t="shared" si="914"/>
        <v>28704.080000000002</v>
      </c>
      <c r="N8710" s="213">
        <f t="shared" si="915"/>
        <v>32292.09</v>
      </c>
      <c r="O8710" s="242">
        <f t="shared" si="916"/>
        <v>0.51520000000004074</v>
      </c>
      <c r="P8710" s="242"/>
      <c r="Q8710" s="179"/>
      <c r="R8710" s="179"/>
      <c r="S8710" s="179"/>
      <c r="T8710" s="179"/>
      <c r="U8710" s="179"/>
      <c r="V8710" s="179"/>
      <c r="W8710" s="179"/>
      <c r="X8710" s="179"/>
      <c r="Y8710" s="179"/>
      <c r="Z8710" s="179"/>
      <c r="AA8710" s="222"/>
      <c r="AB8710" s="222"/>
      <c r="AC8710" s="222"/>
      <c r="AD8710" s="179"/>
      <c r="AE8710" s="179"/>
      <c r="AF8710" s="179"/>
      <c r="AG8710" s="179"/>
      <c r="AH8710" s="179"/>
      <c r="AI8710" s="179"/>
      <c r="AJ8710" s="179"/>
    </row>
    <row r="8711" spans="2:36" x14ac:dyDescent="0.3">
      <c r="B8711" s="224">
        <v>878800</v>
      </c>
      <c r="C8711" s="209">
        <v>377152</v>
      </c>
      <c r="D8711" s="206">
        <f t="shared" si="908"/>
        <v>0.42916704597177968</v>
      </c>
      <c r="E8711" s="208">
        <f t="shared" si="909"/>
        <v>0.45</v>
      </c>
      <c r="F8711" s="207">
        <v>20743.36</v>
      </c>
      <c r="G8711" s="207">
        <v>30172.16</v>
      </c>
      <c r="H8711" s="207">
        <v>33943.68</v>
      </c>
      <c r="I8711" s="214">
        <f t="shared" si="910"/>
        <v>358846</v>
      </c>
      <c r="J8711" s="211">
        <f t="shared" si="911"/>
        <v>0.4083363677742376</v>
      </c>
      <c r="K8711" s="212">
        <f t="shared" si="912"/>
        <v>0.45</v>
      </c>
      <c r="L8711" s="214">
        <f t="shared" si="913"/>
        <v>19736.53</v>
      </c>
      <c r="M8711" s="213">
        <f t="shared" si="914"/>
        <v>28707.68</v>
      </c>
      <c r="N8711" s="213">
        <f t="shared" si="915"/>
        <v>32296.14</v>
      </c>
      <c r="O8711" s="242">
        <f t="shared" si="916"/>
        <v>0.51529999999977005</v>
      </c>
      <c r="P8711" s="242"/>
      <c r="Q8711" s="179"/>
      <c r="R8711" s="179"/>
      <c r="S8711" s="179"/>
      <c r="T8711" s="179"/>
      <c r="U8711" s="179"/>
      <c r="V8711" s="179"/>
      <c r="W8711" s="179"/>
      <c r="X8711" s="179"/>
      <c r="Y8711" s="179"/>
      <c r="Z8711" s="179"/>
      <c r="AA8711" s="222"/>
      <c r="AB8711" s="222"/>
      <c r="AC8711" s="222"/>
      <c r="AD8711" s="179"/>
      <c r="AE8711" s="179"/>
      <c r="AF8711" s="179"/>
      <c r="AG8711" s="179"/>
      <c r="AH8711" s="179"/>
      <c r="AI8711" s="179"/>
      <c r="AJ8711" s="179"/>
    </row>
    <row r="8712" spans="2:36" x14ac:dyDescent="0.3">
      <c r="B8712" s="224">
        <v>878900</v>
      </c>
      <c r="C8712" s="209">
        <v>377197</v>
      </c>
      <c r="D8712" s="206">
        <f t="shared" si="908"/>
        <v>0.42916941631584937</v>
      </c>
      <c r="E8712" s="208">
        <f t="shared" si="909"/>
        <v>0.45</v>
      </c>
      <c r="F8712" s="207">
        <v>20745.830000000002</v>
      </c>
      <c r="G8712" s="207">
        <v>30175.759999999998</v>
      </c>
      <c r="H8712" s="207">
        <v>33947.730000000003</v>
      </c>
      <c r="I8712" s="214">
        <f t="shared" si="910"/>
        <v>358891</v>
      </c>
      <c r="J8712" s="211">
        <f t="shared" si="911"/>
        <v>0.40834110820343611</v>
      </c>
      <c r="K8712" s="212">
        <f t="shared" si="912"/>
        <v>0.45</v>
      </c>
      <c r="L8712" s="214">
        <f t="shared" si="913"/>
        <v>19739.005000000001</v>
      </c>
      <c r="M8712" s="213">
        <f t="shared" si="914"/>
        <v>28711.279999999999</v>
      </c>
      <c r="N8712" s="213">
        <f t="shared" si="915"/>
        <v>32300.19</v>
      </c>
      <c r="O8712" s="242">
        <f t="shared" si="916"/>
        <v>0.51519999999996802</v>
      </c>
      <c r="P8712" s="242"/>
      <c r="Q8712" s="179"/>
      <c r="R8712" s="179"/>
      <c r="S8712" s="179"/>
      <c r="T8712" s="179"/>
      <c r="U8712" s="179"/>
      <c r="V8712" s="179"/>
      <c r="W8712" s="179"/>
      <c r="X8712" s="179"/>
      <c r="Y8712" s="179"/>
      <c r="Z8712" s="179"/>
      <c r="AA8712" s="222"/>
      <c r="AB8712" s="222"/>
      <c r="AC8712" s="222"/>
      <c r="AD8712" s="179"/>
      <c r="AE8712" s="179"/>
      <c r="AF8712" s="179"/>
      <c r="AG8712" s="179"/>
      <c r="AH8712" s="179"/>
      <c r="AI8712" s="179"/>
      <c r="AJ8712" s="179"/>
    </row>
    <row r="8713" spans="2:36" x14ac:dyDescent="0.3">
      <c r="B8713" s="224">
        <v>879000</v>
      </c>
      <c r="C8713" s="209">
        <v>377242</v>
      </c>
      <c r="D8713" s="206">
        <f t="shared" si="908"/>
        <v>0.42917178612059159</v>
      </c>
      <c r="E8713" s="208">
        <f t="shared" si="909"/>
        <v>0.45</v>
      </c>
      <c r="F8713" s="207">
        <v>20748.310000000001</v>
      </c>
      <c r="G8713" s="207">
        <v>30179.360000000001</v>
      </c>
      <c r="H8713" s="207">
        <v>33951.78</v>
      </c>
      <c r="I8713" s="214">
        <f t="shared" si="910"/>
        <v>358936</v>
      </c>
      <c r="J8713" s="211">
        <f t="shared" si="911"/>
        <v>0.40834584755403869</v>
      </c>
      <c r="K8713" s="212">
        <f t="shared" si="912"/>
        <v>0.45</v>
      </c>
      <c r="L8713" s="214">
        <f t="shared" si="913"/>
        <v>19741.48</v>
      </c>
      <c r="M8713" s="213">
        <f t="shared" si="914"/>
        <v>28714.880000000001</v>
      </c>
      <c r="N8713" s="213">
        <f t="shared" si="915"/>
        <v>32304.239999999998</v>
      </c>
      <c r="O8713" s="242">
        <f t="shared" si="916"/>
        <v>0.51529999999962461</v>
      </c>
      <c r="P8713" s="242"/>
      <c r="Q8713" s="179"/>
      <c r="R8713" s="179"/>
      <c r="S8713" s="179"/>
      <c r="T8713" s="179"/>
      <c r="U8713" s="179"/>
      <c r="V8713" s="179"/>
      <c r="W8713" s="179"/>
      <c r="X8713" s="179"/>
      <c r="Y8713" s="179"/>
      <c r="Z8713" s="179"/>
      <c r="AA8713" s="222"/>
      <c r="AB8713" s="222"/>
      <c r="AC8713" s="222"/>
      <c r="AD8713" s="179"/>
      <c r="AE8713" s="179"/>
      <c r="AF8713" s="179"/>
      <c r="AG8713" s="179"/>
      <c r="AH8713" s="179"/>
      <c r="AI8713" s="179"/>
      <c r="AJ8713" s="179"/>
    </row>
    <row r="8714" spans="2:36" x14ac:dyDescent="0.3">
      <c r="B8714" s="224">
        <v>879100</v>
      </c>
      <c r="C8714" s="209">
        <v>377287</v>
      </c>
      <c r="D8714" s="206">
        <f t="shared" si="908"/>
        <v>0.42917415538619041</v>
      </c>
      <c r="E8714" s="208">
        <f t="shared" si="909"/>
        <v>0.45</v>
      </c>
      <c r="F8714" s="207">
        <v>20750.78</v>
      </c>
      <c r="G8714" s="207">
        <v>30182.959999999999</v>
      </c>
      <c r="H8714" s="207">
        <v>33955.83</v>
      </c>
      <c r="I8714" s="214">
        <f t="shared" si="910"/>
        <v>358981</v>
      </c>
      <c r="J8714" s="211">
        <f t="shared" si="911"/>
        <v>0.40835058582641337</v>
      </c>
      <c r="K8714" s="212">
        <f t="shared" si="912"/>
        <v>0.45</v>
      </c>
      <c r="L8714" s="214">
        <f t="shared" si="913"/>
        <v>19743.955000000002</v>
      </c>
      <c r="M8714" s="213">
        <f t="shared" si="914"/>
        <v>28718.48</v>
      </c>
      <c r="N8714" s="213">
        <f t="shared" si="915"/>
        <v>32308.289999999997</v>
      </c>
      <c r="O8714" s="242">
        <f t="shared" si="916"/>
        <v>0.51520000000047728</v>
      </c>
      <c r="P8714" s="242"/>
      <c r="Q8714" s="179"/>
      <c r="R8714" s="179"/>
      <c r="S8714" s="179"/>
      <c r="T8714" s="179"/>
      <c r="U8714" s="179"/>
      <c r="V8714" s="179"/>
      <c r="W8714" s="179"/>
      <c r="X8714" s="179"/>
      <c r="Y8714" s="179"/>
      <c r="Z8714" s="179"/>
      <c r="AA8714" s="222"/>
      <c r="AB8714" s="222"/>
      <c r="AC8714" s="222"/>
      <c r="AD8714" s="179"/>
      <c r="AE8714" s="179"/>
      <c r="AF8714" s="179"/>
      <c r="AG8714" s="179"/>
      <c r="AH8714" s="179"/>
      <c r="AI8714" s="179"/>
      <c r="AJ8714" s="179"/>
    </row>
    <row r="8715" spans="2:36" x14ac:dyDescent="0.3">
      <c r="B8715" s="224">
        <v>879200</v>
      </c>
      <c r="C8715" s="209">
        <v>377332</v>
      </c>
      <c r="D8715" s="206">
        <f t="shared" si="908"/>
        <v>0.42917652411282986</v>
      </c>
      <c r="E8715" s="208">
        <f t="shared" si="909"/>
        <v>0.45</v>
      </c>
      <c r="F8715" s="207">
        <v>20753.259999999998</v>
      </c>
      <c r="G8715" s="207">
        <v>30186.560000000001</v>
      </c>
      <c r="H8715" s="207">
        <v>33959.879999999997</v>
      </c>
      <c r="I8715" s="214">
        <f t="shared" si="910"/>
        <v>359026</v>
      </c>
      <c r="J8715" s="211">
        <f t="shared" si="911"/>
        <v>0.40835532302092814</v>
      </c>
      <c r="K8715" s="212">
        <f t="shared" si="912"/>
        <v>0.45</v>
      </c>
      <c r="L8715" s="214">
        <f t="shared" si="913"/>
        <v>19746.43</v>
      </c>
      <c r="M8715" s="213">
        <f t="shared" si="914"/>
        <v>28722.080000000002</v>
      </c>
      <c r="N8715" s="213">
        <f t="shared" si="915"/>
        <v>32312.34</v>
      </c>
      <c r="O8715" s="242">
        <f t="shared" si="916"/>
        <v>0.51530000000013387</v>
      </c>
      <c r="P8715" s="242"/>
      <c r="Q8715" s="179"/>
      <c r="R8715" s="179"/>
      <c r="S8715" s="179"/>
      <c r="T8715" s="179"/>
      <c r="U8715" s="179"/>
      <c r="V8715" s="179"/>
      <c r="W8715" s="179"/>
      <c r="X8715" s="179"/>
      <c r="Y8715" s="179"/>
      <c r="Z8715" s="179"/>
      <c r="AA8715" s="222"/>
      <c r="AB8715" s="222"/>
      <c r="AC8715" s="222"/>
      <c r="AD8715" s="179"/>
      <c r="AE8715" s="179"/>
      <c r="AF8715" s="179"/>
      <c r="AG8715" s="179"/>
      <c r="AH8715" s="179"/>
      <c r="AI8715" s="179"/>
      <c r="AJ8715" s="179"/>
    </row>
    <row r="8716" spans="2:36" x14ac:dyDescent="0.3">
      <c r="B8716" s="224">
        <v>879300</v>
      </c>
      <c r="C8716" s="209">
        <v>377377</v>
      </c>
      <c r="D8716" s="206">
        <f t="shared" si="908"/>
        <v>0.42917889230069373</v>
      </c>
      <c r="E8716" s="208">
        <f t="shared" si="909"/>
        <v>0.45</v>
      </c>
      <c r="F8716" s="207">
        <v>20755.73</v>
      </c>
      <c r="G8716" s="207">
        <v>30190.16</v>
      </c>
      <c r="H8716" s="207">
        <v>33963.93</v>
      </c>
      <c r="I8716" s="214">
        <f t="shared" si="910"/>
        <v>359071</v>
      </c>
      <c r="J8716" s="211">
        <f t="shared" si="911"/>
        <v>0.40836005913795065</v>
      </c>
      <c r="K8716" s="212">
        <f t="shared" si="912"/>
        <v>0.45</v>
      </c>
      <c r="L8716" s="214">
        <f t="shared" si="913"/>
        <v>19748.904999999999</v>
      </c>
      <c r="M8716" s="213">
        <f t="shared" si="914"/>
        <v>28725.68</v>
      </c>
      <c r="N8716" s="213">
        <f t="shared" si="915"/>
        <v>32316.39</v>
      </c>
      <c r="O8716" s="242">
        <f t="shared" si="916"/>
        <v>0.51519999999982247</v>
      </c>
      <c r="P8716" s="242"/>
      <c r="Q8716" s="179"/>
      <c r="R8716" s="179"/>
      <c r="S8716" s="179"/>
      <c r="T8716" s="179"/>
      <c r="U8716" s="179"/>
      <c r="V8716" s="179"/>
      <c r="W8716" s="179"/>
      <c r="X8716" s="179"/>
      <c r="Y8716" s="179"/>
      <c r="Z8716" s="179"/>
      <c r="AA8716" s="222"/>
      <c r="AB8716" s="222"/>
      <c r="AC8716" s="222"/>
      <c r="AD8716" s="179"/>
      <c r="AE8716" s="179"/>
      <c r="AF8716" s="179"/>
      <c r="AG8716" s="179"/>
      <c r="AH8716" s="179"/>
      <c r="AI8716" s="179"/>
      <c r="AJ8716" s="179"/>
    </row>
    <row r="8717" spans="2:36" x14ac:dyDescent="0.3">
      <c r="B8717" s="224">
        <v>879400</v>
      </c>
      <c r="C8717" s="209">
        <v>377422</v>
      </c>
      <c r="D8717" s="206">
        <f t="shared" si="908"/>
        <v>0.42918125994996587</v>
      </c>
      <c r="E8717" s="208">
        <f t="shared" si="909"/>
        <v>0.45</v>
      </c>
      <c r="F8717" s="207">
        <v>20758.21</v>
      </c>
      <c r="G8717" s="207">
        <v>30193.759999999998</v>
      </c>
      <c r="H8717" s="207">
        <v>33967.980000000003</v>
      </c>
      <c r="I8717" s="214">
        <f t="shared" si="910"/>
        <v>359116</v>
      </c>
      <c r="J8717" s="211">
        <f t="shared" si="911"/>
        <v>0.40836479417784854</v>
      </c>
      <c r="K8717" s="212">
        <f t="shared" si="912"/>
        <v>0.45</v>
      </c>
      <c r="L8717" s="214">
        <f t="shared" si="913"/>
        <v>19751.38</v>
      </c>
      <c r="M8717" s="213">
        <f t="shared" si="914"/>
        <v>28729.279999999999</v>
      </c>
      <c r="N8717" s="213">
        <f t="shared" si="915"/>
        <v>32320.44</v>
      </c>
      <c r="O8717" s="242">
        <f t="shared" si="916"/>
        <v>0.51530000000006115</v>
      </c>
      <c r="P8717" s="242"/>
      <c r="Q8717" s="179"/>
      <c r="R8717" s="179"/>
      <c r="S8717" s="179"/>
      <c r="T8717" s="179"/>
      <c r="U8717" s="179"/>
      <c r="V8717" s="179"/>
      <c r="W8717" s="179"/>
      <c r="X8717" s="179"/>
      <c r="Y8717" s="179"/>
      <c r="Z8717" s="179"/>
      <c r="AA8717" s="222"/>
      <c r="AB8717" s="222"/>
      <c r="AC8717" s="222"/>
      <c r="AD8717" s="179"/>
      <c r="AE8717" s="179"/>
      <c r="AF8717" s="179"/>
      <c r="AG8717" s="179"/>
      <c r="AH8717" s="179"/>
      <c r="AI8717" s="179"/>
      <c r="AJ8717" s="179"/>
    </row>
    <row r="8718" spans="2:36" x14ac:dyDescent="0.3">
      <c r="B8718" s="224">
        <v>879500</v>
      </c>
      <c r="C8718" s="209">
        <v>377467</v>
      </c>
      <c r="D8718" s="206">
        <f t="shared" si="908"/>
        <v>0.42918362706083002</v>
      </c>
      <c r="E8718" s="208">
        <f t="shared" si="909"/>
        <v>0.45</v>
      </c>
      <c r="F8718" s="207">
        <v>20760.68</v>
      </c>
      <c r="G8718" s="207">
        <v>30197.360000000001</v>
      </c>
      <c r="H8718" s="207">
        <v>33972.03</v>
      </c>
      <c r="I8718" s="214">
        <f t="shared" si="910"/>
        <v>359161</v>
      </c>
      <c r="J8718" s="211">
        <f t="shared" si="911"/>
        <v>0.4083695281409892</v>
      </c>
      <c r="K8718" s="212">
        <f t="shared" si="912"/>
        <v>0.45</v>
      </c>
      <c r="L8718" s="214">
        <f t="shared" si="913"/>
        <v>19753.855</v>
      </c>
      <c r="M8718" s="213">
        <f t="shared" si="914"/>
        <v>28732.880000000001</v>
      </c>
      <c r="N8718" s="213">
        <f t="shared" si="915"/>
        <v>32324.489999999998</v>
      </c>
      <c r="O8718" s="242">
        <f t="shared" si="916"/>
        <v>0.5151999999996042</v>
      </c>
      <c r="P8718" s="242"/>
      <c r="Q8718" s="179"/>
      <c r="R8718" s="179"/>
      <c r="S8718" s="179"/>
      <c r="T8718" s="179"/>
      <c r="U8718" s="179"/>
      <c r="V8718" s="179"/>
      <c r="W8718" s="179"/>
      <c r="X8718" s="179"/>
      <c r="Y8718" s="179"/>
      <c r="Z8718" s="179"/>
      <c r="AA8718" s="222"/>
      <c r="AB8718" s="222"/>
      <c r="AC8718" s="222"/>
      <c r="AD8718" s="179"/>
      <c r="AE8718" s="179"/>
      <c r="AF8718" s="179"/>
      <c r="AG8718" s="179"/>
      <c r="AH8718" s="179"/>
      <c r="AI8718" s="179"/>
      <c r="AJ8718" s="179"/>
    </row>
    <row r="8719" spans="2:36" x14ac:dyDescent="0.3">
      <c r="B8719" s="224">
        <v>879600</v>
      </c>
      <c r="C8719" s="209">
        <v>377512</v>
      </c>
      <c r="D8719" s="206">
        <f t="shared" si="908"/>
        <v>0.42918599363346976</v>
      </c>
      <c r="E8719" s="208">
        <f t="shared" si="909"/>
        <v>0.45</v>
      </c>
      <c r="F8719" s="207">
        <v>20763.16</v>
      </c>
      <c r="G8719" s="207">
        <v>30200.959999999999</v>
      </c>
      <c r="H8719" s="207">
        <v>33976.080000000002</v>
      </c>
      <c r="I8719" s="214">
        <f t="shared" si="910"/>
        <v>359206</v>
      </c>
      <c r="J8719" s="211">
        <f t="shared" si="911"/>
        <v>0.40837426102773988</v>
      </c>
      <c r="K8719" s="212">
        <f t="shared" si="912"/>
        <v>0.45</v>
      </c>
      <c r="L8719" s="214">
        <f t="shared" si="913"/>
        <v>19756.330000000002</v>
      </c>
      <c r="M8719" s="213">
        <f t="shared" si="914"/>
        <v>28736.48</v>
      </c>
      <c r="N8719" s="213">
        <f t="shared" si="915"/>
        <v>32328.539999999997</v>
      </c>
      <c r="O8719" s="242">
        <f t="shared" si="916"/>
        <v>0.5152999999999156</v>
      </c>
      <c r="P8719" s="242"/>
      <c r="Q8719" s="179"/>
      <c r="R8719" s="179"/>
      <c r="S8719" s="179"/>
      <c r="T8719" s="179"/>
      <c r="U8719" s="179"/>
      <c r="V8719" s="179"/>
      <c r="W8719" s="179"/>
      <c r="X8719" s="179"/>
      <c r="Y8719" s="179"/>
      <c r="Z8719" s="179"/>
      <c r="AA8719" s="222"/>
      <c r="AB8719" s="222"/>
      <c r="AC8719" s="222"/>
      <c r="AD8719" s="179"/>
      <c r="AE8719" s="179"/>
      <c r="AF8719" s="179"/>
      <c r="AG8719" s="179"/>
      <c r="AH8719" s="179"/>
      <c r="AI8719" s="179"/>
      <c r="AJ8719" s="179"/>
    </row>
    <row r="8720" spans="2:36" x14ac:dyDescent="0.3">
      <c r="B8720" s="224">
        <v>879700</v>
      </c>
      <c r="C8720" s="209">
        <v>377557</v>
      </c>
      <c r="D8720" s="206">
        <f t="shared" si="908"/>
        <v>0.42918835966806868</v>
      </c>
      <c r="E8720" s="208">
        <f t="shared" si="909"/>
        <v>0.45</v>
      </c>
      <c r="F8720" s="207">
        <v>20765.63</v>
      </c>
      <c r="G8720" s="207">
        <v>30204.560000000001</v>
      </c>
      <c r="H8720" s="207">
        <v>33980.129999999997</v>
      </c>
      <c r="I8720" s="214">
        <f t="shared" si="910"/>
        <v>359251</v>
      </c>
      <c r="J8720" s="211">
        <f t="shared" si="911"/>
        <v>0.40837899283846768</v>
      </c>
      <c r="K8720" s="212">
        <f t="shared" si="912"/>
        <v>0.45</v>
      </c>
      <c r="L8720" s="214">
        <f t="shared" si="913"/>
        <v>19758.805</v>
      </c>
      <c r="M8720" s="213">
        <f t="shared" si="914"/>
        <v>28740.080000000002</v>
      </c>
      <c r="N8720" s="213">
        <f t="shared" si="915"/>
        <v>32332.59</v>
      </c>
      <c r="O8720" s="242">
        <f t="shared" si="916"/>
        <v>0.51520000000004074</v>
      </c>
      <c r="P8720" s="242"/>
      <c r="Q8720" s="179"/>
      <c r="R8720" s="179"/>
      <c r="S8720" s="179"/>
      <c r="T8720" s="179"/>
      <c r="U8720" s="179"/>
      <c r="V8720" s="179"/>
      <c r="W8720" s="179"/>
      <c r="X8720" s="179"/>
      <c r="Y8720" s="179"/>
      <c r="Z8720" s="179"/>
      <c r="AA8720" s="222"/>
      <c r="AB8720" s="222"/>
      <c r="AC8720" s="222"/>
      <c r="AD8720" s="179"/>
      <c r="AE8720" s="179"/>
      <c r="AF8720" s="179"/>
      <c r="AG8720" s="179"/>
      <c r="AH8720" s="179"/>
      <c r="AI8720" s="179"/>
      <c r="AJ8720" s="179"/>
    </row>
    <row r="8721" spans="2:36" x14ac:dyDescent="0.3">
      <c r="B8721" s="224">
        <v>879800</v>
      </c>
      <c r="C8721" s="209">
        <v>377602</v>
      </c>
      <c r="D8721" s="206">
        <f t="shared" si="908"/>
        <v>0.42919072516481016</v>
      </c>
      <c r="E8721" s="208">
        <f t="shared" si="909"/>
        <v>0.45</v>
      </c>
      <c r="F8721" s="207">
        <v>20768.11</v>
      </c>
      <c r="G8721" s="207">
        <v>30208.16</v>
      </c>
      <c r="H8721" s="207">
        <v>33984.18</v>
      </c>
      <c r="I8721" s="214">
        <f t="shared" si="910"/>
        <v>359296</v>
      </c>
      <c r="J8721" s="211">
        <f t="shared" si="911"/>
        <v>0.40838372357353941</v>
      </c>
      <c r="K8721" s="212">
        <f t="shared" si="912"/>
        <v>0.45</v>
      </c>
      <c r="L8721" s="214">
        <f t="shared" si="913"/>
        <v>19761.28</v>
      </c>
      <c r="M8721" s="213">
        <f t="shared" si="914"/>
        <v>28743.68</v>
      </c>
      <c r="N8721" s="213">
        <f t="shared" si="915"/>
        <v>32336.639999999999</v>
      </c>
      <c r="O8721" s="242">
        <f t="shared" si="916"/>
        <v>0.51529999999977005</v>
      </c>
      <c r="P8721" s="242"/>
      <c r="Q8721" s="179"/>
      <c r="R8721" s="179"/>
      <c r="S8721" s="179"/>
      <c r="T8721" s="179"/>
      <c r="U8721" s="179"/>
      <c r="V8721" s="179"/>
      <c r="W8721" s="179"/>
      <c r="X8721" s="179"/>
      <c r="Y8721" s="179"/>
      <c r="Z8721" s="179"/>
      <c r="AA8721" s="222"/>
      <c r="AB8721" s="222"/>
      <c r="AC8721" s="222"/>
      <c r="AD8721" s="179"/>
      <c r="AE8721" s="179"/>
      <c r="AF8721" s="179"/>
      <c r="AG8721" s="179"/>
      <c r="AH8721" s="179"/>
      <c r="AI8721" s="179"/>
      <c r="AJ8721" s="179"/>
    </row>
    <row r="8722" spans="2:36" x14ac:dyDescent="0.3">
      <c r="B8722" s="224">
        <v>879900</v>
      </c>
      <c r="C8722" s="209">
        <v>377647</v>
      </c>
      <c r="D8722" s="206">
        <f t="shared" si="908"/>
        <v>0.42919309012387774</v>
      </c>
      <c r="E8722" s="208">
        <f t="shared" si="909"/>
        <v>0.45</v>
      </c>
      <c r="F8722" s="207">
        <v>20770.580000000002</v>
      </c>
      <c r="G8722" s="207">
        <v>30211.759999999998</v>
      </c>
      <c r="H8722" s="207">
        <v>33988.230000000003</v>
      </c>
      <c r="I8722" s="214">
        <f t="shared" si="910"/>
        <v>359341</v>
      </c>
      <c r="J8722" s="211">
        <f t="shared" si="911"/>
        <v>0.40838845323332196</v>
      </c>
      <c r="K8722" s="212">
        <f t="shared" si="912"/>
        <v>0.45</v>
      </c>
      <c r="L8722" s="214">
        <f t="shared" si="913"/>
        <v>19763.755000000001</v>
      </c>
      <c r="M8722" s="213">
        <f t="shared" si="914"/>
        <v>28747.279999999999</v>
      </c>
      <c r="N8722" s="213">
        <f t="shared" si="915"/>
        <v>32340.69</v>
      </c>
      <c r="O8722" s="242">
        <f t="shared" si="916"/>
        <v>0.51519999999996802</v>
      </c>
      <c r="P8722" s="242"/>
      <c r="Q8722" s="179"/>
      <c r="R8722" s="179"/>
      <c r="S8722" s="179"/>
      <c r="T8722" s="179"/>
      <c r="U8722" s="179"/>
      <c r="V8722" s="179"/>
      <c r="W8722" s="179"/>
      <c r="X8722" s="179"/>
      <c r="Y8722" s="179"/>
      <c r="Z8722" s="179"/>
      <c r="AA8722" s="222"/>
      <c r="AB8722" s="222"/>
      <c r="AC8722" s="222"/>
      <c r="AD8722" s="179"/>
      <c r="AE8722" s="179"/>
      <c r="AF8722" s="179"/>
      <c r="AG8722" s="179"/>
      <c r="AH8722" s="179"/>
      <c r="AI8722" s="179"/>
      <c r="AJ8722" s="179"/>
    </row>
    <row r="8723" spans="2:36" x14ac:dyDescent="0.3">
      <c r="B8723" s="224">
        <v>880000</v>
      </c>
      <c r="C8723" s="209">
        <v>377692</v>
      </c>
      <c r="D8723" s="206">
        <f t="shared" si="908"/>
        <v>0.42919545454545455</v>
      </c>
      <c r="E8723" s="208">
        <f t="shared" si="909"/>
        <v>0.45</v>
      </c>
      <c r="F8723" s="207">
        <v>20773.060000000001</v>
      </c>
      <c r="G8723" s="207">
        <v>30215.360000000001</v>
      </c>
      <c r="H8723" s="207">
        <v>33992.28</v>
      </c>
      <c r="I8723" s="214">
        <f t="shared" si="910"/>
        <v>359386</v>
      </c>
      <c r="J8723" s="211">
        <f t="shared" si="911"/>
        <v>0.40839318181818179</v>
      </c>
      <c r="K8723" s="212">
        <f t="shared" si="912"/>
        <v>0.45</v>
      </c>
      <c r="L8723" s="214">
        <f t="shared" si="913"/>
        <v>19766.23</v>
      </c>
      <c r="M8723" s="213">
        <f t="shared" si="914"/>
        <v>28750.880000000001</v>
      </c>
      <c r="N8723" s="213">
        <f t="shared" si="915"/>
        <v>32344.739999999998</v>
      </c>
      <c r="O8723" s="242">
        <f t="shared" si="916"/>
        <v>0.51529999999962461</v>
      </c>
      <c r="P8723" s="242"/>
      <c r="Q8723" s="179"/>
      <c r="R8723" s="179"/>
      <c r="S8723" s="179"/>
      <c r="T8723" s="179"/>
      <c r="U8723" s="179"/>
      <c r="V8723" s="179"/>
      <c r="W8723" s="179"/>
      <c r="X8723" s="179"/>
      <c r="Y8723" s="179"/>
      <c r="Z8723" s="179"/>
      <c r="AA8723" s="222"/>
      <c r="AB8723" s="222"/>
      <c r="AC8723" s="222"/>
      <c r="AD8723" s="179"/>
      <c r="AE8723" s="179"/>
      <c r="AF8723" s="179"/>
      <c r="AG8723" s="179"/>
      <c r="AH8723" s="179"/>
      <c r="AI8723" s="179"/>
      <c r="AJ8723" s="179"/>
    </row>
    <row r="8724" spans="2:36" x14ac:dyDescent="0.3">
      <c r="B8724" s="224">
        <v>880100</v>
      </c>
      <c r="C8724" s="209">
        <v>377737</v>
      </c>
      <c r="D8724" s="206">
        <f t="shared" si="908"/>
        <v>0.42919781842972388</v>
      </c>
      <c r="E8724" s="208">
        <f t="shared" si="909"/>
        <v>0.45</v>
      </c>
      <c r="F8724" s="207">
        <v>20775.53</v>
      </c>
      <c r="G8724" s="207">
        <v>30218.959999999999</v>
      </c>
      <c r="H8724" s="207">
        <v>33996.33</v>
      </c>
      <c r="I8724" s="214">
        <f t="shared" si="910"/>
        <v>359431</v>
      </c>
      <c r="J8724" s="211">
        <f t="shared" si="911"/>
        <v>0.40839790932848541</v>
      </c>
      <c r="K8724" s="212">
        <f t="shared" si="912"/>
        <v>0.45</v>
      </c>
      <c r="L8724" s="214">
        <f t="shared" si="913"/>
        <v>19768.705000000002</v>
      </c>
      <c r="M8724" s="213">
        <f t="shared" si="914"/>
        <v>28754.48</v>
      </c>
      <c r="N8724" s="213">
        <f t="shared" si="915"/>
        <v>32348.789999999997</v>
      </c>
      <c r="O8724" s="242">
        <f t="shared" si="916"/>
        <v>0.51520000000047728</v>
      </c>
      <c r="P8724" s="242"/>
      <c r="Q8724" s="179"/>
      <c r="R8724" s="179"/>
      <c r="S8724" s="179"/>
      <c r="T8724" s="179"/>
      <c r="U8724" s="179"/>
      <c r="V8724" s="179"/>
      <c r="W8724" s="179"/>
      <c r="X8724" s="179"/>
      <c r="Y8724" s="179"/>
      <c r="Z8724" s="179"/>
      <c r="AA8724" s="222"/>
      <c r="AB8724" s="222"/>
      <c r="AC8724" s="222"/>
      <c r="AD8724" s="179"/>
      <c r="AE8724" s="179"/>
      <c r="AF8724" s="179"/>
      <c r="AG8724" s="179"/>
      <c r="AH8724" s="179"/>
      <c r="AI8724" s="179"/>
      <c r="AJ8724" s="179"/>
    </row>
    <row r="8725" spans="2:36" x14ac:dyDescent="0.3">
      <c r="B8725" s="224">
        <v>880200</v>
      </c>
      <c r="C8725" s="209">
        <v>377782</v>
      </c>
      <c r="D8725" s="206">
        <f t="shared" si="908"/>
        <v>0.42920018177686892</v>
      </c>
      <c r="E8725" s="208">
        <f t="shared" si="909"/>
        <v>0.45</v>
      </c>
      <c r="F8725" s="207">
        <v>20778.009999999998</v>
      </c>
      <c r="G8725" s="207">
        <v>30222.560000000001</v>
      </c>
      <c r="H8725" s="207">
        <v>34000.379999999997</v>
      </c>
      <c r="I8725" s="214">
        <f t="shared" si="910"/>
        <v>359476</v>
      </c>
      <c r="J8725" s="211">
        <f t="shared" si="911"/>
        <v>0.40840263576459895</v>
      </c>
      <c r="K8725" s="212">
        <f t="shared" si="912"/>
        <v>0.45</v>
      </c>
      <c r="L8725" s="214">
        <f t="shared" si="913"/>
        <v>19771.18</v>
      </c>
      <c r="M8725" s="213">
        <f t="shared" si="914"/>
        <v>28758.080000000002</v>
      </c>
      <c r="N8725" s="213">
        <f t="shared" si="915"/>
        <v>32352.84</v>
      </c>
      <c r="O8725" s="242">
        <f t="shared" si="916"/>
        <v>0.51530000000013387</v>
      </c>
      <c r="P8725" s="242"/>
      <c r="Q8725" s="179"/>
      <c r="R8725" s="179"/>
      <c r="S8725" s="179"/>
      <c r="T8725" s="179"/>
      <c r="U8725" s="179"/>
      <c r="V8725" s="179"/>
      <c r="W8725" s="179"/>
      <c r="X8725" s="179"/>
      <c r="Y8725" s="179"/>
      <c r="Z8725" s="179"/>
      <c r="AA8725" s="222"/>
      <c r="AB8725" s="222"/>
      <c r="AC8725" s="222"/>
      <c r="AD8725" s="179"/>
      <c r="AE8725" s="179"/>
      <c r="AF8725" s="179"/>
      <c r="AG8725" s="179"/>
      <c r="AH8725" s="179"/>
      <c r="AI8725" s="179"/>
      <c r="AJ8725" s="179"/>
    </row>
    <row r="8726" spans="2:36" x14ac:dyDescent="0.3">
      <c r="B8726" s="224">
        <v>880300</v>
      </c>
      <c r="C8726" s="209">
        <v>377827</v>
      </c>
      <c r="D8726" s="206">
        <f t="shared" si="908"/>
        <v>0.42920254458707258</v>
      </c>
      <c r="E8726" s="208">
        <f t="shared" si="909"/>
        <v>0.45</v>
      </c>
      <c r="F8726" s="207">
        <v>20780.48</v>
      </c>
      <c r="G8726" s="207">
        <v>30226.16</v>
      </c>
      <c r="H8726" s="207">
        <v>34004.43</v>
      </c>
      <c r="I8726" s="214">
        <f t="shared" si="910"/>
        <v>359521</v>
      </c>
      <c r="J8726" s="211">
        <f t="shared" si="911"/>
        <v>0.40840736112688858</v>
      </c>
      <c r="K8726" s="212">
        <f t="shared" si="912"/>
        <v>0.45</v>
      </c>
      <c r="L8726" s="214">
        <f t="shared" si="913"/>
        <v>19773.654999999999</v>
      </c>
      <c r="M8726" s="213">
        <f t="shared" si="914"/>
        <v>28761.68</v>
      </c>
      <c r="N8726" s="213">
        <f t="shared" si="915"/>
        <v>32356.89</v>
      </c>
      <c r="O8726" s="242">
        <f t="shared" si="916"/>
        <v>0.51519999999982247</v>
      </c>
      <c r="P8726" s="242"/>
      <c r="Q8726" s="179"/>
      <c r="R8726" s="179"/>
      <c r="S8726" s="179"/>
      <c r="T8726" s="179"/>
      <c r="U8726" s="179"/>
      <c r="V8726" s="179"/>
      <c r="W8726" s="179"/>
      <c r="X8726" s="179"/>
      <c r="Y8726" s="179"/>
      <c r="Z8726" s="179"/>
      <c r="AA8726" s="222"/>
      <c r="AB8726" s="222"/>
      <c r="AC8726" s="222"/>
      <c r="AD8726" s="179"/>
      <c r="AE8726" s="179"/>
      <c r="AF8726" s="179"/>
      <c r="AG8726" s="179"/>
      <c r="AH8726" s="179"/>
      <c r="AI8726" s="179"/>
      <c r="AJ8726" s="179"/>
    </row>
    <row r="8727" spans="2:36" x14ac:dyDescent="0.3">
      <c r="B8727" s="224">
        <v>880400</v>
      </c>
      <c r="C8727" s="209">
        <v>377872</v>
      </c>
      <c r="D8727" s="206">
        <f t="shared" si="908"/>
        <v>0.42920490686051793</v>
      </c>
      <c r="E8727" s="208">
        <f t="shared" si="909"/>
        <v>0.45</v>
      </c>
      <c r="F8727" s="207">
        <v>20782.96</v>
      </c>
      <c r="G8727" s="207">
        <v>30229.759999999998</v>
      </c>
      <c r="H8727" s="207">
        <v>34008.480000000003</v>
      </c>
      <c r="I8727" s="214">
        <f t="shared" si="910"/>
        <v>359566</v>
      </c>
      <c r="J8727" s="211">
        <f t="shared" si="911"/>
        <v>0.40841208541572011</v>
      </c>
      <c r="K8727" s="212">
        <f t="shared" si="912"/>
        <v>0.45</v>
      </c>
      <c r="L8727" s="214">
        <f t="shared" si="913"/>
        <v>19776.13</v>
      </c>
      <c r="M8727" s="213">
        <f t="shared" si="914"/>
        <v>28765.279999999999</v>
      </c>
      <c r="N8727" s="213">
        <f t="shared" si="915"/>
        <v>32360.94</v>
      </c>
      <c r="O8727" s="242">
        <f t="shared" si="916"/>
        <v>0.51530000000006115</v>
      </c>
      <c r="P8727" s="242"/>
      <c r="Q8727" s="179"/>
      <c r="R8727" s="179"/>
      <c r="S8727" s="179"/>
      <c r="T8727" s="179"/>
      <c r="U8727" s="179"/>
      <c r="V8727" s="179"/>
      <c r="W8727" s="179"/>
      <c r="X8727" s="179"/>
      <c r="Y8727" s="179"/>
      <c r="Z8727" s="179"/>
      <c r="AA8727" s="222"/>
      <c r="AB8727" s="222"/>
      <c r="AC8727" s="222"/>
      <c r="AD8727" s="179"/>
      <c r="AE8727" s="179"/>
      <c r="AF8727" s="179"/>
      <c r="AG8727" s="179"/>
      <c r="AH8727" s="179"/>
      <c r="AI8727" s="179"/>
      <c r="AJ8727" s="179"/>
    </row>
    <row r="8728" spans="2:36" x14ac:dyDescent="0.3">
      <c r="B8728" s="224">
        <v>880500</v>
      </c>
      <c r="C8728" s="209">
        <v>377917</v>
      </c>
      <c r="D8728" s="206">
        <f t="shared" ref="D8728:D8791" si="917">C8728/B8728</f>
        <v>0.42920726859738784</v>
      </c>
      <c r="E8728" s="208">
        <f t="shared" ref="E8728:E8791" si="918">(C8728-C8727)/(B8728-B8727)</f>
        <v>0.45</v>
      </c>
      <c r="F8728" s="207">
        <v>20785.43</v>
      </c>
      <c r="G8728" s="207">
        <v>30233.360000000001</v>
      </c>
      <c r="H8728" s="207">
        <v>34012.53</v>
      </c>
      <c r="I8728" s="214">
        <f t="shared" si="910"/>
        <v>359611</v>
      </c>
      <c r="J8728" s="211">
        <f t="shared" si="911"/>
        <v>0.4084168086314594</v>
      </c>
      <c r="K8728" s="212">
        <f t="shared" si="912"/>
        <v>0.45</v>
      </c>
      <c r="L8728" s="214">
        <f t="shared" si="913"/>
        <v>19778.605</v>
      </c>
      <c r="M8728" s="213">
        <f t="shared" si="914"/>
        <v>28768.880000000001</v>
      </c>
      <c r="N8728" s="213">
        <f t="shared" si="915"/>
        <v>32364.989999999998</v>
      </c>
      <c r="O8728" s="242">
        <f t="shared" si="916"/>
        <v>0.5151999999996042</v>
      </c>
      <c r="P8728" s="242"/>
      <c r="Q8728" s="179"/>
      <c r="R8728" s="179"/>
      <c r="S8728" s="179"/>
      <c r="T8728" s="179"/>
      <c r="U8728" s="179"/>
      <c r="V8728" s="179"/>
      <c r="W8728" s="179"/>
      <c r="X8728" s="179"/>
      <c r="Y8728" s="179"/>
      <c r="Z8728" s="179"/>
      <c r="AA8728" s="222"/>
      <c r="AB8728" s="222"/>
      <c r="AC8728" s="222"/>
      <c r="AD8728" s="179"/>
      <c r="AE8728" s="179"/>
      <c r="AF8728" s="179"/>
      <c r="AG8728" s="179"/>
      <c r="AH8728" s="179"/>
      <c r="AI8728" s="179"/>
      <c r="AJ8728" s="179"/>
    </row>
    <row r="8729" spans="2:36" x14ac:dyDescent="0.3">
      <c r="B8729" s="224">
        <v>880600</v>
      </c>
      <c r="C8729" s="209">
        <v>377962</v>
      </c>
      <c r="D8729" s="206">
        <f t="shared" si="917"/>
        <v>0.42920962979786509</v>
      </c>
      <c r="E8729" s="208">
        <f t="shared" si="918"/>
        <v>0.45</v>
      </c>
      <c r="F8729" s="207">
        <v>20787.91</v>
      </c>
      <c r="G8729" s="207">
        <v>30236.959999999999</v>
      </c>
      <c r="H8729" s="207">
        <v>34016.58</v>
      </c>
      <c r="I8729" s="214">
        <f t="shared" si="910"/>
        <v>359656</v>
      </c>
      <c r="J8729" s="211">
        <f t="shared" si="911"/>
        <v>0.40842153077447196</v>
      </c>
      <c r="K8729" s="212">
        <f t="shared" si="912"/>
        <v>0.45</v>
      </c>
      <c r="L8729" s="214">
        <f t="shared" si="913"/>
        <v>19781.080000000002</v>
      </c>
      <c r="M8729" s="213">
        <f t="shared" si="914"/>
        <v>28772.48</v>
      </c>
      <c r="N8729" s="213">
        <f t="shared" si="915"/>
        <v>32369.039999999997</v>
      </c>
      <c r="O8729" s="242">
        <f t="shared" si="916"/>
        <v>0.5152999999999156</v>
      </c>
      <c r="P8729" s="242"/>
      <c r="Q8729" s="179"/>
      <c r="R8729" s="179"/>
      <c r="S8729" s="179"/>
      <c r="T8729" s="179"/>
      <c r="U8729" s="179"/>
      <c r="V8729" s="179"/>
      <c r="W8729" s="179"/>
      <c r="X8729" s="179"/>
      <c r="Y8729" s="179"/>
      <c r="Z8729" s="179"/>
      <c r="AA8729" s="222"/>
      <c r="AB8729" s="222"/>
      <c r="AC8729" s="222"/>
      <c r="AD8729" s="179"/>
      <c r="AE8729" s="179"/>
      <c r="AF8729" s="179"/>
      <c r="AG8729" s="179"/>
      <c r="AH8729" s="179"/>
      <c r="AI8729" s="179"/>
      <c r="AJ8729" s="179"/>
    </row>
    <row r="8730" spans="2:36" x14ac:dyDescent="0.3">
      <c r="B8730" s="224">
        <v>880700</v>
      </c>
      <c r="C8730" s="209">
        <v>378007</v>
      </c>
      <c r="D8730" s="206">
        <f t="shared" si="917"/>
        <v>0.42921199046213238</v>
      </c>
      <c r="E8730" s="208">
        <f t="shared" si="918"/>
        <v>0.45</v>
      </c>
      <c r="F8730" s="207">
        <v>20790.38</v>
      </c>
      <c r="G8730" s="207">
        <v>30240.560000000001</v>
      </c>
      <c r="H8730" s="207">
        <v>34020.629999999997</v>
      </c>
      <c r="I8730" s="214">
        <f t="shared" si="910"/>
        <v>359701</v>
      </c>
      <c r="J8730" s="211">
        <f t="shared" si="911"/>
        <v>0.40842625184512321</v>
      </c>
      <c r="K8730" s="212">
        <f t="shared" si="912"/>
        <v>0.45</v>
      </c>
      <c r="L8730" s="214">
        <f t="shared" si="913"/>
        <v>19783.555</v>
      </c>
      <c r="M8730" s="213">
        <f t="shared" si="914"/>
        <v>28776.080000000002</v>
      </c>
      <c r="N8730" s="213">
        <f t="shared" si="915"/>
        <v>32373.09</v>
      </c>
      <c r="O8730" s="242">
        <f t="shared" si="916"/>
        <v>0.51520000000004074</v>
      </c>
      <c r="P8730" s="242"/>
      <c r="Q8730" s="179"/>
      <c r="R8730" s="179"/>
      <c r="S8730" s="179"/>
      <c r="T8730" s="179"/>
      <c r="U8730" s="179"/>
      <c r="V8730" s="179"/>
      <c r="W8730" s="179"/>
      <c r="X8730" s="179"/>
      <c r="Y8730" s="179"/>
      <c r="Z8730" s="179"/>
      <c r="AA8730" s="222"/>
      <c r="AB8730" s="222"/>
      <c r="AC8730" s="222"/>
      <c r="AD8730" s="179"/>
      <c r="AE8730" s="179"/>
      <c r="AF8730" s="179"/>
      <c r="AG8730" s="179"/>
      <c r="AH8730" s="179"/>
      <c r="AI8730" s="179"/>
      <c r="AJ8730" s="179"/>
    </row>
    <row r="8731" spans="2:36" x14ac:dyDescent="0.3">
      <c r="B8731" s="224">
        <v>880800</v>
      </c>
      <c r="C8731" s="209">
        <v>378052</v>
      </c>
      <c r="D8731" s="206">
        <f t="shared" si="917"/>
        <v>0.42921435059037238</v>
      </c>
      <c r="E8731" s="208">
        <f t="shared" si="918"/>
        <v>0.45</v>
      </c>
      <c r="F8731" s="207">
        <v>20792.86</v>
      </c>
      <c r="G8731" s="207">
        <v>30244.16</v>
      </c>
      <c r="H8731" s="207">
        <v>34024.68</v>
      </c>
      <c r="I8731" s="214">
        <f t="shared" si="910"/>
        <v>359746</v>
      </c>
      <c r="J8731" s="211">
        <f t="shared" si="911"/>
        <v>0.40843097184377836</v>
      </c>
      <c r="K8731" s="212">
        <f t="shared" si="912"/>
        <v>0.45</v>
      </c>
      <c r="L8731" s="214">
        <f t="shared" si="913"/>
        <v>19786.03</v>
      </c>
      <c r="M8731" s="213">
        <f t="shared" si="914"/>
        <v>28779.68</v>
      </c>
      <c r="N8731" s="213">
        <f t="shared" si="915"/>
        <v>32377.14</v>
      </c>
      <c r="O8731" s="242">
        <f t="shared" si="916"/>
        <v>0.51529999999977005</v>
      </c>
      <c r="P8731" s="242"/>
      <c r="Q8731" s="179"/>
      <c r="R8731" s="179"/>
      <c r="S8731" s="179"/>
      <c r="T8731" s="179"/>
      <c r="U8731" s="179"/>
      <c r="V8731" s="179"/>
      <c r="W8731" s="179"/>
      <c r="X8731" s="179"/>
      <c r="Y8731" s="179"/>
      <c r="Z8731" s="179"/>
      <c r="AA8731" s="222"/>
      <c r="AB8731" s="222"/>
      <c r="AC8731" s="222"/>
      <c r="AD8731" s="179"/>
      <c r="AE8731" s="179"/>
      <c r="AF8731" s="179"/>
      <c r="AG8731" s="179"/>
      <c r="AH8731" s="179"/>
      <c r="AI8731" s="179"/>
      <c r="AJ8731" s="179"/>
    </row>
    <row r="8732" spans="2:36" x14ac:dyDescent="0.3">
      <c r="B8732" s="224">
        <v>880900</v>
      </c>
      <c r="C8732" s="209">
        <v>378097</v>
      </c>
      <c r="D8732" s="206">
        <f t="shared" si="917"/>
        <v>0.42921671018276764</v>
      </c>
      <c r="E8732" s="208">
        <f t="shared" si="918"/>
        <v>0.45</v>
      </c>
      <c r="F8732" s="207">
        <v>20795.330000000002</v>
      </c>
      <c r="G8732" s="207">
        <v>30247.759999999998</v>
      </c>
      <c r="H8732" s="207">
        <v>34028.730000000003</v>
      </c>
      <c r="I8732" s="214">
        <f t="shared" si="910"/>
        <v>359791</v>
      </c>
      <c r="J8732" s="211">
        <f t="shared" si="911"/>
        <v>0.40843569077080261</v>
      </c>
      <c r="K8732" s="212">
        <f t="shared" si="912"/>
        <v>0.45</v>
      </c>
      <c r="L8732" s="214">
        <f t="shared" si="913"/>
        <v>19788.505000000001</v>
      </c>
      <c r="M8732" s="213">
        <f t="shared" si="914"/>
        <v>28783.279999999999</v>
      </c>
      <c r="N8732" s="213">
        <f t="shared" si="915"/>
        <v>32381.19</v>
      </c>
      <c r="O8732" s="242">
        <f t="shared" si="916"/>
        <v>0.51519999999996802</v>
      </c>
      <c r="P8732" s="242"/>
      <c r="Q8732" s="179"/>
      <c r="R8732" s="179"/>
      <c r="S8732" s="179"/>
      <c r="T8732" s="179"/>
      <c r="U8732" s="179"/>
      <c r="V8732" s="179"/>
      <c r="W8732" s="179"/>
      <c r="X8732" s="179"/>
      <c r="Y8732" s="179"/>
      <c r="Z8732" s="179"/>
      <c r="AA8732" s="222"/>
      <c r="AB8732" s="222"/>
      <c r="AC8732" s="222"/>
      <c r="AD8732" s="179"/>
      <c r="AE8732" s="179"/>
      <c r="AF8732" s="179"/>
      <c r="AG8732" s="179"/>
      <c r="AH8732" s="179"/>
      <c r="AI8732" s="179"/>
      <c r="AJ8732" s="179"/>
    </row>
    <row r="8733" spans="2:36" x14ac:dyDescent="0.3">
      <c r="B8733" s="224">
        <v>881000</v>
      </c>
      <c r="C8733" s="209">
        <v>378142</v>
      </c>
      <c r="D8733" s="206">
        <f t="shared" si="917"/>
        <v>0.42921906923950059</v>
      </c>
      <c r="E8733" s="208">
        <f t="shared" si="918"/>
        <v>0.45</v>
      </c>
      <c r="F8733" s="207">
        <v>20797.810000000001</v>
      </c>
      <c r="G8733" s="207">
        <v>30251.360000000001</v>
      </c>
      <c r="H8733" s="207">
        <v>34032.78</v>
      </c>
      <c r="I8733" s="214">
        <f t="shared" si="910"/>
        <v>359836</v>
      </c>
      <c r="J8733" s="211">
        <f t="shared" si="911"/>
        <v>0.40844040862656072</v>
      </c>
      <c r="K8733" s="212">
        <f t="shared" si="912"/>
        <v>0.45</v>
      </c>
      <c r="L8733" s="214">
        <f t="shared" si="913"/>
        <v>19790.98</v>
      </c>
      <c r="M8733" s="213">
        <f t="shared" si="914"/>
        <v>28786.880000000001</v>
      </c>
      <c r="N8733" s="213">
        <f t="shared" si="915"/>
        <v>32385.239999999998</v>
      </c>
      <c r="O8733" s="242">
        <f t="shared" si="916"/>
        <v>0.51529999999962461</v>
      </c>
      <c r="P8733" s="242"/>
      <c r="Q8733" s="179"/>
      <c r="R8733" s="179"/>
      <c r="S8733" s="179"/>
      <c r="T8733" s="179"/>
      <c r="U8733" s="179"/>
      <c r="V8733" s="179"/>
      <c r="W8733" s="179"/>
      <c r="X8733" s="179"/>
      <c r="Y8733" s="179"/>
      <c r="Z8733" s="179"/>
      <c r="AA8733" s="222"/>
      <c r="AB8733" s="222"/>
      <c r="AC8733" s="222"/>
      <c r="AD8733" s="179"/>
      <c r="AE8733" s="179"/>
      <c r="AF8733" s="179"/>
      <c r="AG8733" s="179"/>
      <c r="AH8733" s="179"/>
      <c r="AI8733" s="179"/>
      <c r="AJ8733" s="179"/>
    </row>
    <row r="8734" spans="2:36" x14ac:dyDescent="0.3">
      <c r="B8734" s="224">
        <v>881100</v>
      </c>
      <c r="C8734" s="209">
        <v>378187</v>
      </c>
      <c r="D8734" s="206">
        <f t="shared" si="917"/>
        <v>0.42922142776075362</v>
      </c>
      <c r="E8734" s="208">
        <f t="shared" si="918"/>
        <v>0.45</v>
      </c>
      <c r="F8734" s="207">
        <v>20800.28</v>
      </c>
      <c r="G8734" s="207">
        <v>30254.959999999999</v>
      </c>
      <c r="H8734" s="207">
        <v>34036.83</v>
      </c>
      <c r="I8734" s="214">
        <f t="shared" si="910"/>
        <v>359881</v>
      </c>
      <c r="J8734" s="211">
        <f t="shared" si="911"/>
        <v>0.40844512541141753</v>
      </c>
      <c r="K8734" s="212">
        <f t="shared" si="912"/>
        <v>0.45</v>
      </c>
      <c r="L8734" s="214">
        <f t="shared" si="913"/>
        <v>19793.455000000002</v>
      </c>
      <c r="M8734" s="213">
        <f t="shared" si="914"/>
        <v>28790.48</v>
      </c>
      <c r="N8734" s="213">
        <f t="shared" si="915"/>
        <v>32389.289999999997</v>
      </c>
      <c r="O8734" s="242">
        <f t="shared" si="916"/>
        <v>0.51520000000047728</v>
      </c>
      <c r="P8734" s="242"/>
      <c r="Q8734" s="179"/>
      <c r="R8734" s="179"/>
      <c r="S8734" s="179"/>
      <c r="T8734" s="179"/>
      <c r="U8734" s="179"/>
      <c r="V8734" s="179"/>
      <c r="W8734" s="179"/>
      <c r="X8734" s="179"/>
      <c r="Y8734" s="179"/>
      <c r="Z8734" s="179"/>
      <c r="AA8734" s="222"/>
      <c r="AB8734" s="222"/>
      <c r="AC8734" s="222"/>
      <c r="AD8734" s="179"/>
      <c r="AE8734" s="179"/>
      <c r="AF8734" s="179"/>
      <c r="AG8734" s="179"/>
      <c r="AH8734" s="179"/>
      <c r="AI8734" s="179"/>
      <c r="AJ8734" s="179"/>
    </row>
    <row r="8735" spans="2:36" x14ac:dyDescent="0.3">
      <c r="B8735" s="224">
        <v>881200</v>
      </c>
      <c r="C8735" s="209">
        <v>378232</v>
      </c>
      <c r="D8735" s="206">
        <f t="shared" si="917"/>
        <v>0.42922378574670905</v>
      </c>
      <c r="E8735" s="208">
        <f t="shared" si="918"/>
        <v>0.45</v>
      </c>
      <c r="F8735" s="207">
        <v>20802.759999999998</v>
      </c>
      <c r="G8735" s="207">
        <v>30258.560000000001</v>
      </c>
      <c r="H8735" s="207">
        <v>34040.879999999997</v>
      </c>
      <c r="I8735" s="214">
        <f t="shared" si="910"/>
        <v>359926</v>
      </c>
      <c r="J8735" s="211">
        <f t="shared" si="911"/>
        <v>0.40844984112573762</v>
      </c>
      <c r="K8735" s="212">
        <f t="shared" si="912"/>
        <v>0.45</v>
      </c>
      <c r="L8735" s="214">
        <f t="shared" si="913"/>
        <v>19795.93</v>
      </c>
      <c r="M8735" s="213">
        <f t="shared" si="914"/>
        <v>28794.080000000002</v>
      </c>
      <c r="N8735" s="213">
        <f t="shared" si="915"/>
        <v>32393.34</v>
      </c>
      <c r="O8735" s="242">
        <f t="shared" si="916"/>
        <v>0.51530000000013387</v>
      </c>
      <c r="P8735" s="242"/>
      <c r="Q8735" s="179"/>
      <c r="R8735" s="179"/>
      <c r="S8735" s="179"/>
      <c r="T8735" s="179"/>
      <c r="U8735" s="179"/>
      <c r="V8735" s="179"/>
      <c r="W8735" s="179"/>
      <c r="X8735" s="179"/>
      <c r="Y8735" s="179"/>
      <c r="Z8735" s="179"/>
      <c r="AA8735" s="222"/>
      <c r="AB8735" s="222"/>
      <c r="AC8735" s="222"/>
      <c r="AD8735" s="179"/>
      <c r="AE8735" s="179"/>
      <c r="AF8735" s="179"/>
      <c r="AG8735" s="179"/>
      <c r="AH8735" s="179"/>
      <c r="AI8735" s="179"/>
      <c r="AJ8735" s="179"/>
    </row>
    <row r="8736" spans="2:36" x14ac:dyDescent="0.3">
      <c r="B8736" s="224">
        <v>881300</v>
      </c>
      <c r="C8736" s="209">
        <v>378277</v>
      </c>
      <c r="D8736" s="206">
        <f t="shared" si="917"/>
        <v>0.42922614319754909</v>
      </c>
      <c r="E8736" s="208">
        <f t="shared" si="918"/>
        <v>0.45</v>
      </c>
      <c r="F8736" s="207">
        <v>20805.23</v>
      </c>
      <c r="G8736" s="207">
        <v>30262.16</v>
      </c>
      <c r="H8736" s="207">
        <v>34044.93</v>
      </c>
      <c r="I8736" s="214">
        <f t="shared" si="910"/>
        <v>359971</v>
      </c>
      <c r="J8736" s="211">
        <f t="shared" si="911"/>
        <v>0.40845455576988537</v>
      </c>
      <c r="K8736" s="212">
        <f t="shared" si="912"/>
        <v>0.45</v>
      </c>
      <c r="L8736" s="214">
        <f t="shared" si="913"/>
        <v>19798.404999999999</v>
      </c>
      <c r="M8736" s="213">
        <f t="shared" si="914"/>
        <v>28797.68</v>
      </c>
      <c r="N8736" s="213">
        <f t="shared" si="915"/>
        <v>32397.39</v>
      </c>
      <c r="O8736" s="242">
        <f t="shared" si="916"/>
        <v>0.51519999999982247</v>
      </c>
      <c r="P8736" s="242"/>
      <c r="Q8736" s="179"/>
      <c r="R8736" s="179"/>
      <c r="S8736" s="179"/>
      <c r="T8736" s="179"/>
      <c r="U8736" s="179"/>
      <c r="V8736" s="179"/>
      <c r="W8736" s="179"/>
      <c r="X8736" s="179"/>
      <c r="Y8736" s="179"/>
      <c r="Z8736" s="179"/>
      <c r="AA8736" s="222"/>
      <c r="AB8736" s="222"/>
      <c r="AC8736" s="222"/>
      <c r="AD8736" s="179"/>
      <c r="AE8736" s="179"/>
      <c r="AF8736" s="179"/>
      <c r="AG8736" s="179"/>
      <c r="AH8736" s="179"/>
      <c r="AI8736" s="179"/>
      <c r="AJ8736" s="179"/>
    </row>
    <row r="8737" spans="2:36" x14ac:dyDescent="0.3">
      <c r="B8737" s="224">
        <v>881400</v>
      </c>
      <c r="C8737" s="209">
        <v>378322</v>
      </c>
      <c r="D8737" s="206">
        <f t="shared" si="917"/>
        <v>0.42922850011345587</v>
      </c>
      <c r="E8737" s="208">
        <f t="shared" si="918"/>
        <v>0.45</v>
      </c>
      <c r="F8737" s="207">
        <v>20807.71</v>
      </c>
      <c r="G8737" s="207">
        <v>30265.759999999998</v>
      </c>
      <c r="H8737" s="207">
        <v>34048.980000000003</v>
      </c>
      <c r="I8737" s="214">
        <f t="shared" si="910"/>
        <v>360016</v>
      </c>
      <c r="J8737" s="211">
        <f t="shared" si="911"/>
        <v>0.40845926934422511</v>
      </c>
      <c r="K8737" s="212">
        <f t="shared" si="912"/>
        <v>0.45</v>
      </c>
      <c r="L8737" s="214">
        <f t="shared" si="913"/>
        <v>19800.88</v>
      </c>
      <c r="M8737" s="213">
        <f t="shared" si="914"/>
        <v>28801.279999999999</v>
      </c>
      <c r="N8737" s="213">
        <f t="shared" si="915"/>
        <v>32401.439999999999</v>
      </c>
      <c r="O8737" s="242">
        <f t="shared" si="916"/>
        <v>0.51530000000006115</v>
      </c>
      <c r="P8737" s="242"/>
      <c r="Q8737" s="179"/>
      <c r="R8737" s="179"/>
      <c r="S8737" s="179"/>
      <c r="T8737" s="179"/>
      <c r="U8737" s="179"/>
      <c r="V8737" s="179"/>
      <c r="W8737" s="179"/>
      <c r="X8737" s="179"/>
      <c r="Y8737" s="179"/>
      <c r="Z8737" s="179"/>
      <c r="AA8737" s="222"/>
      <c r="AB8737" s="222"/>
      <c r="AC8737" s="222"/>
      <c r="AD8737" s="179"/>
      <c r="AE8737" s="179"/>
      <c r="AF8737" s="179"/>
      <c r="AG8737" s="179"/>
      <c r="AH8737" s="179"/>
      <c r="AI8737" s="179"/>
      <c r="AJ8737" s="179"/>
    </row>
    <row r="8738" spans="2:36" x14ac:dyDescent="0.3">
      <c r="B8738" s="224">
        <v>881500</v>
      </c>
      <c r="C8738" s="209">
        <v>378367</v>
      </c>
      <c r="D8738" s="206">
        <f t="shared" si="917"/>
        <v>0.42923085649461146</v>
      </c>
      <c r="E8738" s="208">
        <f t="shared" si="918"/>
        <v>0.45</v>
      </c>
      <c r="F8738" s="207">
        <v>20810.18</v>
      </c>
      <c r="G8738" s="207">
        <v>30269.360000000001</v>
      </c>
      <c r="H8738" s="207">
        <v>34053.03</v>
      </c>
      <c r="I8738" s="214">
        <f t="shared" si="910"/>
        <v>360061</v>
      </c>
      <c r="J8738" s="211">
        <f t="shared" si="911"/>
        <v>0.40846398184912081</v>
      </c>
      <c r="K8738" s="212">
        <f t="shared" si="912"/>
        <v>0.45</v>
      </c>
      <c r="L8738" s="214">
        <f t="shared" si="913"/>
        <v>19803.355</v>
      </c>
      <c r="M8738" s="213">
        <f t="shared" si="914"/>
        <v>28804.880000000001</v>
      </c>
      <c r="N8738" s="213">
        <f t="shared" si="915"/>
        <v>32405.489999999998</v>
      </c>
      <c r="O8738" s="242">
        <f t="shared" si="916"/>
        <v>0.5151999999996042</v>
      </c>
      <c r="P8738" s="242"/>
      <c r="Q8738" s="179"/>
      <c r="R8738" s="179"/>
      <c r="S8738" s="179"/>
      <c r="T8738" s="179"/>
      <c r="U8738" s="179"/>
      <c r="V8738" s="179"/>
      <c r="W8738" s="179"/>
      <c r="X8738" s="179"/>
      <c r="Y8738" s="179"/>
      <c r="Z8738" s="179"/>
      <c r="AA8738" s="222"/>
      <c r="AB8738" s="222"/>
      <c r="AC8738" s="222"/>
      <c r="AD8738" s="179"/>
      <c r="AE8738" s="179"/>
      <c r="AF8738" s="179"/>
      <c r="AG8738" s="179"/>
      <c r="AH8738" s="179"/>
      <c r="AI8738" s="179"/>
      <c r="AJ8738" s="179"/>
    </row>
    <row r="8739" spans="2:36" x14ac:dyDescent="0.3">
      <c r="B8739" s="224">
        <v>881600</v>
      </c>
      <c r="C8739" s="209">
        <v>378412</v>
      </c>
      <c r="D8739" s="206">
        <f t="shared" si="917"/>
        <v>0.42923321234119782</v>
      </c>
      <c r="E8739" s="208">
        <f t="shared" si="918"/>
        <v>0.45</v>
      </c>
      <c r="F8739" s="207">
        <v>20812.66</v>
      </c>
      <c r="G8739" s="207">
        <v>30272.959999999999</v>
      </c>
      <c r="H8739" s="207">
        <v>34057.08</v>
      </c>
      <c r="I8739" s="214">
        <f t="shared" si="910"/>
        <v>360106</v>
      </c>
      <c r="J8739" s="211">
        <f t="shared" si="911"/>
        <v>0.40846869328493646</v>
      </c>
      <c r="K8739" s="212">
        <f t="shared" si="912"/>
        <v>0.45</v>
      </c>
      <c r="L8739" s="214">
        <f t="shared" si="913"/>
        <v>19805.830000000002</v>
      </c>
      <c r="M8739" s="213">
        <f t="shared" si="914"/>
        <v>28808.48</v>
      </c>
      <c r="N8739" s="213">
        <f t="shared" si="915"/>
        <v>32409.539999999997</v>
      </c>
      <c r="O8739" s="242">
        <f t="shared" si="916"/>
        <v>0.5152999999999156</v>
      </c>
      <c r="P8739" s="242"/>
      <c r="Q8739" s="179"/>
      <c r="R8739" s="179"/>
      <c r="S8739" s="179"/>
      <c r="T8739" s="179"/>
      <c r="U8739" s="179"/>
      <c r="V8739" s="179"/>
      <c r="W8739" s="179"/>
      <c r="X8739" s="179"/>
      <c r="Y8739" s="179"/>
      <c r="Z8739" s="179"/>
      <c r="AA8739" s="222"/>
      <c r="AB8739" s="222"/>
      <c r="AC8739" s="222"/>
      <c r="AD8739" s="179"/>
      <c r="AE8739" s="179"/>
      <c r="AF8739" s="179"/>
      <c r="AG8739" s="179"/>
      <c r="AH8739" s="179"/>
      <c r="AI8739" s="179"/>
      <c r="AJ8739" s="179"/>
    </row>
    <row r="8740" spans="2:36" x14ac:dyDescent="0.3">
      <c r="B8740" s="224">
        <v>881700</v>
      </c>
      <c r="C8740" s="209">
        <v>378457</v>
      </c>
      <c r="D8740" s="206">
        <f t="shared" si="917"/>
        <v>0.42923556765339682</v>
      </c>
      <c r="E8740" s="208">
        <f t="shared" si="918"/>
        <v>0.45</v>
      </c>
      <c r="F8740" s="207">
        <v>20815.13</v>
      </c>
      <c r="G8740" s="207">
        <v>30276.560000000001</v>
      </c>
      <c r="H8740" s="207">
        <v>34061.129999999997</v>
      </c>
      <c r="I8740" s="214">
        <f t="shared" si="910"/>
        <v>360151</v>
      </c>
      <c r="J8740" s="211">
        <f t="shared" si="911"/>
        <v>0.40847340365203583</v>
      </c>
      <c r="K8740" s="212">
        <f t="shared" si="912"/>
        <v>0.45</v>
      </c>
      <c r="L8740" s="214">
        <f t="shared" si="913"/>
        <v>19808.305</v>
      </c>
      <c r="M8740" s="213">
        <f t="shared" si="914"/>
        <v>28812.080000000002</v>
      </c>
      <c r="N8740" s="213">
        <f t="shared" si="915"/>
        <v>32413.59</v>
      </c>
      <c r="O8740" s="242">
        <f t="shared" si="916"/>
        <v>0.51520000000004074</v>
      </c>
      <c r="P8740" s="242"/>
      <c r="Q8740" s="179"/>
      <c r="R8740" s="179"/>
      <c r="S8740" s="179"/>
      <c r="T8740" s="179"/>
      <c r="U8740" s="179"/>
      <c r="V8740" s="179"/>
      <c r="W8740" s="179"/>
      <c r="X8740" s="179"/>
      <c r="Y8740" s="179"/>
      <c r="Z8740" s="179"/>
      <c r="AA8740" s="222"/>
      <c r="AB8740" s="222"/>
      <c r="AC8740" s="222"/>
      <c r="AD8740" s="179"/>
      <c r="AE8740" s="179"/>
      <c r="AF8740" s="179"/>
      <c r="AG8740" s="179"/>
      <c r="AH8740" s="179"/>
      <c r="AI8740" s="179"/>
      <c r="AJ8740" s="179"/>
    </row>
    <row r="8741" spans="2:36" x14ac:dyDescent="0.3">
      <c r="B8741" s="224">
        <v>881800</v>
      </c>
      <c r="C8741" s="209">
        <v>378502</v>
      </c>
      <c r="D8741" s="206">
        <f t="shared" si="917"/>
        <v>0.42923792243139036</v>
      </c>
      <c r="E8741" s="208">
        <f t="shared" si="918"/>
        <v>0.45</v>
      </c>
      <c r="F8741" s="207">
        <v>20817.61</v>
      </c>
      <c r="G8741" s="207">
        <v>30280.16</v>
      </c>
      <c r="H8741" s="207">
        <v>34065.18</v>
      </c>
      <c r="I8741" s="214">
        <f t="shared" si="910"/>
        <v>360196</v>
      </c>
      <c r="J8741" s="211">
        <f t="shared" si="911"/>
        <v>0.40847811295078251</v>
      </c>
      <c r="K8741" s="212">
        <f t="shared" si="912"/>
        <v>0.45</v>
      </c>
      <c r="L8741" s="214">
        <f t="shared" si="913"/>
        <v>19810.78</v>
      </c>
      <c r="M8741" s="213">
        <f t="shared" si="914"/>
        <v>28815.68</v>
      </c>
      <c r="N8741" s="213">
        <f t="shared" si="915"/>
        <v>32417.64</v>
      </c>
      <c r="O8741" s="242">
        <f t="shared" si="916"/>
        <v>0.51529999999977005</v>
      </c>
      <c r="P8741" s="242"/>
      <c r="Q8741" s="179"/>
      <c r="R8741" s="179"/>
      <c r="S8741" s="179"/>
      <c r="T8741" s="179"/>
      <c r="U8741" s="179"/>
      <c r="V8741" s="179"/>
      <c r="W8741" s="179"/>
      <c r="X8741" s="179"/>
      <c r="Y8741" s="179"/>
      <c r="Z8741" s="179"/>
      <c r="AA8741" s="222"/>
      <c r="AB8741" s="222"/>
      <c r="AC8741" s="222"/>
      <c r="AD8741" s="179"/>
      <c r="AE8741" s="179"/>
      <c r="AF8741" s="179"/>
      <c r="AG8741" s="179"/>
      <c r="AH8741" s="179"/>
      <c r="AI8741" s="179"/>
      <c r="AJ8741" s="179"/>
    </row>
    <row r="8742" spans="2:36" x14ac:dyDescent="0.3">
      <c r="B8742" s="224">
        <v>881900</v>
      </c>
      <c r="C8742" s="209">
        <v>378547</v>
      </c>
      <c r="D8742" s="206">
        <f t="shared" si="917"/>
        <v>0.42924027667536002</v>
      </c>
      <c r="E8742" s="208">
        <f t="shared" si="918"/>
        <v>0.45</v>
      </c>
      <c r="F8742" s="207">
        <v>20820.080000000002</v>
      </c>
      <c r="G8742" s="207">
        <v>30283.759999999998</v>
      </c>
      <c r="H8742" s="207">
        <v>34069.230000000003</v>
      </c>
      <c r="I8742" s="214">
        <f t="shared" si="910"/>
        <v>360241</v>
      </c>
      <c r="J8742" s="211">
        <f t="shared" si="911"/>
        <v>0.40848282118153983</v>
      </c>
      <c r="K8742" s="212">
        <f t="shared" si="912"/>
        <v>0.45</v>
      </c>
      <c r="L8742" s="214">
        <f t="shared" si="913"/>
        <v>19813.255000000001</v>
      </c>
      <c r="M8742" s="213">
        <f t="shared" si="914"/>
        <v>28819.279999999999</v>
      </c>
      <c r="N8742" s="213">
        <f t="shared" si="915"/>
        <v>32421.69</v>
      </c>
      <c r="O8742" s="242">
        <f t="shared" si="916"/>
        <v>0.51519999999996802</v>
      </c>
      <c r="P8742" s="242"/>
      <c r="Q8742" s="179"/>
      <c r="R8742" s="179"/>
      <c r="S8742" s="179"/>
      <c r="T8742" s="179"/>
      <c r="U8742" s="179"/>
      <c r="V8742" s="179"/>
      <c r="W8742" s="179"/>
      <c r="X8742" s="179"/>
      <c r="Y8742" s="179"/>
      <c r="Z8742" s="179"/>
      <c r="AA8742" s="222"/>
      <c r="AB8742" s="222"/>
      <c r="AC8742" s="222"/>
      <c r="AD8742" s="179"/>
      <c r="AE8742" s="179"/>
      <c r="AF8742" s="179"/>
      <c r="AG8742" s="179"/>
      <c r="AH8742" s="179"/>
      <c r="AI8742" s="179"/>
      <c r="AJ8742" s="179"/>
    </row>
    <row r="8743" spans="2:36" x14ac:dyDescent="0.3">
      <c r="B8743" s="224">
        <v>882000</v>
      </c>
      <c r="C8743" s="209">
        <v>378592</v>
      </c>
      <c r="D8743" s="206">
        <f t="shared" si="917"/>
        <v>0.42924263038548754</v>
      </c>
      <c r="E8743" s="208">
        <f t="shared" si="918"/>
        <v>0.45</v>
      </c>
      <c r="F8743" s="207">
        <v>20822.560000000001</v>
      </c>
      <c r="G8743" s="207">
        <v>30287.360000000001</v>
      </c>
      <c r="H8743" s="207">
        <v>34073.279999999999</v>
      </c>
      <c r="I8743" s="214">
        <f t="shared" si="910"/>
        <v>360286</v>
      </c>
      <c r="J8743" s="211">
        <f t="shared" si="911"/>
        <v>0.40848752834467122</v>
      </c>
      <c r="K8743" s="212">
        <f t="shared" si="912"/>
        <v>0.45</v>
      </c>
      <c r="L8743" s="214">
        <f t="shared" si="913"/>
        <v>19815.73</v>
      </c>
      <c r="M8743" s="213">
        <f t="shared" si="914"/>
        <v>28822.880000000001</v>
      </c>
      <c r="N8743" s="213">
        <f t="shared" si="915"/>
        <v>32425.739999999998</v>
      </c>
      <c r="O8743" s="242">
        <f t="shared" si="916"/>
        <v>0.51529999999962461</v>
      </c>
      <c r="P8743" s="242"/>
      <c r="Q8743" s="179"/>
      <c r="R8743" s="179"/>
      <c r="S8743" s="179"/>
      <c r="T8743" s="179"/>
      <c r="U8743" s="179"/>
      <c r="V8743" s="179"/>
      <c r="W8743" s="179"/>
      <c r="X8743" s="179"/>
      <c r="Y8743" s="179"/>
      <c r="Z8743" s="179"/>
      <c r="AA8743" s="222"/>
      <c r="AB8743" s="222"/>
      <c r="AC8743" s="222"/>
      <c r="AD8743" s="179"/>
      <c r="AE8743" s="179"/>
      <c r="AF8743" s="179"/>
      <c r="AG8743" s="179"/>
      <c r="AH8743" s="179"/>
      <c r="AI8743" s="179"/>
      <c r="AJ8743" s="179"/>
    </row>
    <row r="8744" spans="2:36" x14ac:dyDescent="0.3">
      <c r="B8744" s="224">
        <v>882100</v>
      </c>
      <c r="C8744" s="209">
        <v>378637</v>
      </c>
      <c r="D8744" s="206">
        <f t="shared" si="917"/>
        <v>0.42924498356195445</v>
      </c>
      <c r="E8744" s="208">
        <f t="shared" si="918"/>
        <v>0.45</v>
      </c>
      <c r="F8744" s="207">
        <v>20825.03</v>
      </c>
      <c r="G8744" s="207">
        <v>30290.959999999999</v>
      </c>
      <c r="H8744" s="207">
        <v>34077.33</v>
      </c>
      <c r="I8744" s="214">
        <f t="shared" si="910"/>
        <v>360331</v>
      </c>
      <c r="J8744" s="211">
        <f t="shared" si="911"/>
        <v>0.40849223444053961</v>
      </c>
      <c r="K8744" s="212">
        <f t="shared" si="912"/>
        <v>0.45</v>
      </c>
      <c r="L8744" s="214">
        <f t="shared" si="913"/>
        <v>19818.205000000002</v>
      </c>
      <c r="M8744" s="213">
        <f t="shared" si="914"/>
        <v>28826.48</v>
      </c>
      <c r="N8744" s="213">
        <f t="shared" si="915"/>
        <v>32429.789999999997</v>
      </c>
      <c r="O8744" s="242">
        <f t="shared" si="916"/>
        <v>0.51520000000047728</v>
      </c>
      <c r="P8744" s="242"/>
      <c r="Q8744" s="179"/>
      <c r="R8744" s="179"/>
      <c r="S8744" s="179"/>
      <c r="T8744" s="179"/>
      <c r="U8744" s="179"/>
      <c r="V8744" s="179"/>
      <c r="W8744" s="179"/>
      <c r="X8744" s="179"/>
      <c r="Y8744" s="179"/>
      <c r="Z8744" s="179"/>
      <c r="AA8744" s="222"/>
      <c r="AB8744" s="222"/>
      <c r="AC8744" s="222"/>
      <c r="AD8744" s="179"/>
      <c r="AE8744" s="179"/>
      <c r="AF8744" s="179"/>
      <c r="AG8744" s="179"/>
      <c r="AH8744" s="179"/>
      <c r="AI8744" s="179"/>
      <c r="AJ8744" s="179"/>
    </row>
    <row r="8745" spans="2:36" x14ac:dyDescent="0.3">
      <c r="B8745" s="224">
        <v>882200</v>
      </c>
      <c r="C8745" s="209">
        <v>378682</v>
      </c>
      <c r="D8745" s="206">
        <f t="shared" si="917"/>
        <v>0.42924733620494221</v>
      </c>
      <c r="E8745" s="208">
        <f t="shared" si="918"/>
        <v>0.45</v>
      </c>
      <c r="F8745" s="207">
        <v>20827.509999999998</v>
      </c>
      <c r="G8745" s="207">
        <v>30294.560000000001</v>
      </c>
      <c r="H8745" s="207">
        <v>34081.379999999997</v>
      </c>
      <c r="I8745" s="214">
        <f t="shared" ref="I8745:I8808" si="919">I8744+45</f>
        <v>360376</v>
      </c>
      <c r="J8745" s="211">
        <f t="shared" si="911"/>
        <v>0.40849693946950805</v>
      </c>
      <c r="K8745" s="212">
        <f t="shared" si="912"/>
        <v>0.45</v>
      </c>
      <c r="L8745" s="214">
        <f t="shared" si="913"/>
        <v>19820.68</v>
      </c>
      <c r="M8745" s="213">
        <f t="shared" si="914"/>
        <v>28830.080000000002</v>
      </c>
      <c r="N8745" s="213">
        <f t="shared" si="915"/>
        <v>32433.84</v>
      </c>
      <c r="O8745" s="242">
        <f t="shared" si="916"/>
        <v>0.51530000000013387</v>
      </c>
      <c r="P8745" s="242"/>
      <c r="Q8745" s="179"/>
      <c r="R8745" s="179"/>
      <c r="S8745" s="179"/>
      <c r="T8745" s="179"/>
      <c r="U8745" s="179"/>
      <c r="V8745" s="179"/>
      <c r="W8745" s="179"/>
      <c r="X8745" s="179"/>
      <c r="Y8745" s="179"/>
      <c r="Z8745" s="179"/>
      <c r="AA8745" s="222"/>
      <c r="AB8745" s="222"/>
      <c r="AC8745" s="222"/>
      <c r="AD8745" s="179"/>
      <c r="AE8745" s="179"/>
      <c r="AF8745" s="179"/>
      <c r="AG8745" s="179"/>
      <c r="AH8745" s="179"/>
      <c r="AI8745" s="179"/>
      <c r="AJ8745" s="179"/>
    </row>
    <row r="8746" spans="2:36" x14ac:dyDescent="0.3">
      <c r="B8746" s="224">
        <v>882300</v>
      </c>
      <c r="C8746" s="209">
        <v>378727</v>
      </c>
      <c r="D8746" s="206">
        <f t="shared" si="917"/>
        <v>0.42924968831463223</v>
      </c>
      <c r="E8746" s="208">
        <f t="shared" si="918"/>
        <v>0.45</v>
      </c>
      <c r="F8746" s="207">
        <v>20829.98</v>
      </c>
      <c r="G8746" s="207">
        <v>30298.16</v>
      </c>
      <c r="H8746" s="207">
        <v>34085.43</v>
      </c>
      <c r="I8746" s="214">
        <f t="shared" si="919"/>
        <v>360421</v>
      </c>
      <c r="J8746" s="211">
        <f t="shared" si="911"/>
        <v>0.40850164343193923</v>
      </c>
      <c r="K8746" s="212">
        <f t="shared" si="912"/>
        <v>0.45</v>
      </c>
      <c r="L8746" s="214">
        <f t="shared" si="913"/>
        <v>19823.154999999999</v>
      </c>
      <c r="M8746" s="213">
        <f t="shared" si="914"/>
        <v>28833.68</v>
      </c>
      <c r="N8746" s="213">
        <f t="shared" si="915"/>
        <v>32437.89</v>
      </c>
      <c r="O8746" s="242">
        <f t="shared" si="916"/>
        <v>0.51519999999982247</v>
      </c>
      <c r="P8746" s="242"/>
      <c r="Q8746" s="179"/>
      <c r="R8746" s="179"/>
      <c r="S8746" s="179"/>
      <c r="T8746" s="179"/>
      <c r="U8746" s="179"/>
      <c r="V8746" s="179"/>
      <c r="W8746" s="179"/>
      <c r="X8746" s="179"/>
      <c r="Y8746" s="179"/>
      <c r="Z8746" s="179"/>
      <c r="AA8746" s="222"/>
      <c r="AB8746" s="222"/>
      <c r="AC8746" s="222"/>
      <c r="AD8746" s="179"/>
      <c r="AE8746" s="179"/>
      <c r="AF8746" s="179"/>
      <c r="AG8746" s="179"/>
      <c r="AH8746" s="179"/>
      <c r="AI8746" s="179"/>
      <c r="AJ8746" s="179"/>
    </row>
    <row r="8747" spans="2:36" x14ac:dyDescent="0.3">
      <c r="B8747" s="224">
        <v>882400</v>
      </c>
      <c r="C8747" s="209">
        <v>378772</v>
      </c>
      <c r="D8747" s="206">
        <f t="shared" si="917"/>
        <v>0.42925203989120581</v>
      </c>
      <c r="E8747" s="208">
        <f t="shared" si="918"/>
        <v>0.45</v>
      </c>
      <c r="F8747" s="207">
        <v>20832.46</v>
      </c>
      <c r="G8747" s="207">
        <v>30301.759999999998</v>
      </c>
      <c r="H8747" s="207">
        <v>34089.480000000003</v>
      </c>
      <c r="I8747" s="214">
        <f t="shared" si="919"/>
        <v>360466</v>
      </c>
      <c r="J8747" s="211">
        <f t="shared" si="911"/>
        <v>0.40850634632819582</v>
      </c>
      <c r="K8747" s="212">
        <f t="shared" si="912"/>
        <v>0.45</v>
      </c>
      <c r="L8747" s="214">
        <f t="shared" si="913"/>
        <v>19825.63</v>
      </c>
      <c r="M8747" s="213">
        <f t="shared" si="914"/>
        <v>28837.279999999999</v>
      </c>
      <c r="N8747" s="213">
        <f t="shared" si="915"/>
        <v>32441.94</v>
      </c>
      <c r="O8747" s="242">
        <f t="shared" si="916"/>
        <v>0.51530000000006115</v>
      </c>
      <c r="P8747" s="242"/>
      <c r="Q8747" s="179"/>
      <c r="R8747" s="179"/>
      <c r="S8747" s="179"/>
      <c r="T8747" s="179"/>
      <c r="U8747" s="179"/>
      <c r="V8747" s="179"/>
      <c r="W8747" s="179"/>
      <c r="X8747" s="179"/>
      <c r="Y8747" s="179"/>
      <c r="Z8747" s="179"/>
      <c r="AA8747" s="222"/>
      <c r="AB8747" s="222"/>
      <c r="AC8747" s="222"/>
      <c r="AD8747" s="179"/>
      <c r="AE8747" s="179"/>
      <c r="AF8747" s="179"/>
      <c r="AG8747" s="179"/>
      <c r="AH8747" s="179"/>
      <c r="AI8747" s="179"/>
      <c r="AJ8747" s="179"/>
    </row>
    <row r="8748" spans="2:36" x14ac:dyDescent="0.3">
      <c r="B8748" s="224">
        <v>882500</v>
      </c>
      <c r="C8748" s="209">
        <v>378817</v>
      </c>
      <c r="D8748" s="206">
        <f t="shared" si="917"/>
        <v>0.42925439093484419</v>
      </c>
      <c r="E8748" s="208">
        <f t="shared" si="918"/>
        <v>0.45</v>
      </c>
      <c r="F8748" s="207">
        <v>20834.93</v>
      </c>
      <c r="G8748" s="207">
        <v>30305.360000000001</v>
      </c>
      <c r="H8748" s="207">
        <v>34093.53</v>
      </c>
      <c r="I8748" s="214">
        <f t="shared" si="919"/>
        <v>360511</v>
      </c>
      <c r="J8748" s="211">
        <f t="shared" si="911"/>
        <v>0.4085110481586402</v>
      </c>
      <c r="K8748" s="212">
        <f t="shared" si="912"/>
        <v>0.45</v>
      </c>
      <c r="L8748" s="214">
        <f t="shared" si="913"/>
        <v>19828.105</v>
      </c>
      <c r="M8748" s="213">
        <f t="shared" si="914"/>
        <v>28840.880000000001</v>
      </c>
      <c r="N8748" s="213">
        <f t="shared" si="915"/>
        <v>32445.989999999998</v>
      </c>
      <c r="O8748" s="242">
        <f t="shared" si="916"/>
        <v>0.5151999999996042</v>
      </c>
      <c r="P8748" s="242"/>
      <c r="Q8748" s="179"/>
      <c r="R8748" s="179"/>
      <c r="S8748" s="179"/>
      <c r="T8748" s="179"/>
      <c r="U8748" s="179"/>
      <c r="V8748" s="179"/>
      <c r="W8748" s="179"/>
      <c r="X8748" s="179"/>
      <c r="Y8748" s="179"/>
      <c r="Z8748" s="179"/>
      <c r="AA8748" s="222"/>
      <c r="AB8748" s="222"/>
      <c r="AC8748" s="222"/>
      <c r="AD8748" s="179"/>
      <c r="AE8748" s="179"/>
      <c r="AF8748" s="179"/>
      <c r="AG8748" s="179"/>
      <c r="AH8748" s="179"/>
      <c r="AI8748" s="179"/>
      <c r="AJ8748" s="179"/>
    </row>
    <row r="8749" spans="2:36" x14ac:dyDescent="0.3">
      <c r="B8749" s="224">
        <v>882600</v>
      </c>
      <c r="C8749" s="209">
        <v>378862</v>
      </c>
      <c r="D8749" s="206">
        <f t="shared" si="917"/>
        <v>0.42925674144572851</v>
      </c>
      <c r="E8749" s="208">
        <f t="shared" si="918"/>
        <v>0.45</v>
      </c>
      <c r="F8749" s="207">
        <v>20837.41</v>
      </c>
      <c r="G8749" s="207">
        <v>30308.959999999999</v>
      </c>
      <c r="H8749" s="207">
        <v>34097.58</v>
      </c>
      <c r="I8749" s="214">
        <f t="shared" si="919"/>
        <v>360556</v>
      </c>
      <c r="J8749" s="211">
        <f t="shared" si="911"/>
        <v>0.40851574892363474</v>
      </c>
      <c r="K8749" s="212">
        <f t="shared" si="912"/>
        <v>0.45</v>
      </c>
      <c r="L8749" s="214">
        <f t="shared" si="913"/>
        <v>19830.580000000002</v>
      </c>
      <c r="M8749" s="213">
        <f t="shared" si="914"/>
        <v>28844.48</v>
      </c>
      <c r="N8749" s="213">
        <f t="shared" si="915"/>
        <v>32450.039999999997</v>
      </c>
      <c r="O8749" s="242">
        <f t="shared" si="916"/>
        <v>0.5152999999999156</v>
      </c>
      <c r="P8749" s="242"/>
      <c r="Q8749" s="179"/>
      <c r="R8749" s="179"/>
      <c r="S8749" s="179"/>
      <c r="T8749" s="179"/>
      <c r="U8749" s="179"/>
      <c r="V8749" s="179"/>
      <c r="W8749" s="179"/>
      <c r="X8749" s="179"/>
      <c r="Y8749" s="179"/>
      <c r="Z8749" s="179"/>
      <c r="AA8749" s="222"/>
      <c r="AB8749" s="222"/>
      <c r="AC8749" s="222"/>
      <c r="AD8749" s="179"/>
      <c r="AE8749" s="179"/>
      <c r="AF8749" s="179"/>
      <c r="AG8749" s="179"/>
      <c r="AH8749" s="179"/>
      <c r="AI8749" s="179"/>
      <c r="AJ8749" s="179"/>
    </row>
    <row r="8750" spans="2:36" x14ac:dyDescent="0.3">
      <c r="B8750" s="224">
        <v>882700</v>
      </c>
      <c r="C8750" s="209">
        <v>378907</v>
      </c>
      <c r="D8750" s="206">
        <f t="shared" si="917"/>
        <v>0.4292590914240399</v>
      </c>
      <c r="E8750" s="208">
        <f t="shared" si="918"/>
        <v>0.45</v>
      </c>
      <c r="F8750" s="207">
        <v>20839.88</v>
      </c>
      <c r="G8750" s="207">
        <v>30312.560000000001</v>
      </c>
      <c r="H8750" s="207">
        <v>34101.629999999997</v>
      </c>
      <c r="I8750" s="214">
        <f t="shared" si="919"/>
        <v>360601</v>
      </c>
      <c r="J8750" s="211">
        <f t="shared" si="911"/>
        <v>0.40852044862354142</v>
      </c>
      <c r="K8750" s="212">
        <f t="shared" si="912"/>
        <v>0.45</v>
      </c>
      <c r="L8750" s="214">
        <f t="shared" si="913"/>
        <v>19833.055</v>
      </c>
      <c r="M8750" s="213">
        <f t="shared" si="914"/>
        <v>28848.080000000002</v>
      </c>
      <c r="N8750" s="213">
        <f t="shared" si="915"/>
        <v>32454.09</v>
      </c>
      <c r="O8750" s="242">
        <f t="shared" si="916"/>
        <v>0.51520000000004074</v>
      </c>
      <c r="P8750" s="242"/>
      <c r="Q8750" s="179"/>
      <c r="R8750" s="179"/>
      <c r="S8750" s="179"/>
      <c r="T8750" s="179"/>
      <c r="U8750" s="179"/>
      <c r="V8750" s="179"/>
      <c r="W8750" s="179"/>
      <c r="X8750" s="179"/>
      <c r="Y8750" s="179"/>
      <c r="Z8750" s="179"/>
      <c r="AA8750" s="222"/>
      <c r="AB8750" s="222"/>
      <c r="AC8750" s="222"/>
      <c r="AD8750" s="179"/>
      <c r="AE8750" s="179"/>
      <c r="AF8750" s="179"/>
      <c r="AG8750" s="179"/>
      <c r="AH8750" s="179"/>
      <c r="AI8750" s="179"/>
      <c r="AJ8750" s="179"/>
    </row>
    <row r="8751" spans="2:36" x14ac:dyDescent="0.3">
      <c r="B8751" s="224">
        <v>882800</v>
      </c>
      <c r="C8751" s="209">
        <v>378952</v>
      </c>
      <c r="D8751" s="206">
        <f t="shared" si="917"/>
        <v>0.42926144086995921</v>
      </c>
      <c r="E8751" s="208">
        <f t="shared" si="918"/>
        <v>0.45</v>
      </c>
      <c r="F8751" s="207">
        <v>20842.36</v>
      </c>
      <c r="G8751" s="207">
        <v>30316.16</v>
      </c>
      <c r="H8751" s="207">
        <v>34105.68</v>
      </c>
      <c r="I8751" s="214">
        <f t="shared" si="919"/>
        <v>360646</v>
      </c>
      <c r="J8751" s="211">
        <f t="shared" si="911"/>
        <v>0.40852514725872224</v>
      </c>
      <c r="K8751" s="212">
        <f t="shared" si="912"/>
        <v>0.45</v>
      </c>
      <c r="L8751" s="214">
        <f t="shared" si="913"/>
        <v>19835.53</v>
      </c>
      <c r="M8751" s="213">
        <f t="shared" si="914"/>
        <v>28851.68</v>
      </c>
      <c r="N8751" s="213">
        <f t="shared" si="915"/>
        <v>32458.14</v>
      </c>
      <c r="O8751" s="242">
        <f t="shared" si="916"/>
        <v>0.51529999999977005</v>
      </c>
      <c r="P8751" s="242"/>
      <c r="Q8751" s="179"/>
      <c r="R8751" s="179"/>
      <c r="S8751" s="179"/>
      <c r="T8751" s="179"/>
      <c r="U8751" s="179"/>
      <c r="V8751" s="179"/>
      <c r="W8751" s="179"/>
      <c r="X8751" s="179"/>
      <c r="Y8751" s="179"/>
      <c r="Z8751" s="179"/>
      <c r="AA8751" s="222"/>
      <c r="AB8751" s="222"/>
      <c r="AC8751" s="222"/>
      <c r="AD8751" s="179"/>
      <c r="AE8751" s="179"/>
      <c r="AF8751" s="179"/>
      <c r="AG8751" s="179"/>
      <c r="AH8751" s="179"/>
      <c r="AI8751" s="179"/>
      <c r="AJ8751" s="179"/>
    </row>
    <row r="8752" spans="2:36" x14ac:dyDescent="0.3">
      <c r="B8752" s="224">
        <v>882900</v>
      </c>
      <c r="C8752" s="209">
        <v>378997</v>
      </c>
      <c r="D8752" s="206">
        <f t="shared" si="917"/>
        <v>0.42926378978366747</v>
      </c>
      <c r="E8752" s="208">
        <f t="shared" si="918"/>
        <v>0.45</v>
      </c>
      <c r="F8752" s="207">
        <v>20844.830000000002</v>
      </c>
      <c r="G8752" s="207">
        <v>30319.759999999998</v>
      </c>
      <c r="H8752" s="207">
        <v>34109.730000000003</v>
      </c>
      <c r="I8752" s="214">
        <f t="shared" si="919"/>
        <v>360691</v>
      </c>
      <c r="J8752" s="211">
        <f t="shared" si="911"/>
        <v>0.40852984482953902</v>
      </c>
      <c r="K8752" s="212">
        <f t="shared" si="912"/>
        <v>0.45</v>
      </c>
      <c r="L8752" s="214">
        <f t="shared" si="913"/>
        <v>19838.005000000001</v>
      </c>
      <c r="M8752" s="213">
        <f t="shared" si="914"/>
        <v>28855.279999999999</v>
      </c>
      <c r="N8752" s="213">
        <f t="shared" si="915"/>
        <v>32462.19</v>
      </c>
      <c r="O8752" s="242">
        <f t="shared" si="916"/>
        <v>0.51519999999996802</v>
      </c>
      <c r="P8752" s="242"/>
      <c r="Q8752" s="179"/>
      <c r="R8752" s="179"/>
      <c r="S8752" s="179"/>
      <c r="T8752" s="179"/>
      <c r="U8752" s="179"/>
      <c r="V8752" s="179"/>
      <c r="W8752" s="179"/>
      <c r="X8752" s="179"/>
      <c r="Y8752" s="179"/>
      <c r="Z8752" s="179"/>
      <c r="AA8752" s="222"/>
      <c r="AB8752" s="222"/>
      <c r="AC8752" s="222"/>
      <c r="AD8752" s="179"/>
      <c r="AE8752" s="179"/>
      <c r="AF8752" s="179"/>
      <c r="AG8752" s="179"/>
      <c r="AH8752" s="179"/>
      <c r="AI8752" s="179"/>
      <c r="AJ8752" s="179"/>
    </row>
    <row r="8753" spans="2:36" x14ac:dyDescent="0.3">
      <c r="B8753" s="224">
        <v>883000</v>
      </c>
      <c r="C8753" s="209">
        <v>379042</v>
      </c>
      <c r="D8753" s="206">
        <f t="shared" si="917"/>
        <v>0.42926613816534542</v>
      </c>
      <c r="E8753" s="208">
        <f t="shared" si="918"/>
        <v>0.45</v>
      </c>
      <c r="F8753" s="207">
        <v>20847.310000000001</v>
      </c>
      <c r="G8753" s="207">
        <v>30323.360000000001</v>
      </c>
      <c r="H8753" s="207">
        <v>34113.78</v>
      </c>
      <c r="I8753" s="214">
        <f t="shared" si="919"/>
        <v>360736</v>
      </c>
      <c r="J8753" s="211">
        <f t="shared" si="911"/>
        <v>0.40853454133635336</v>
      </c>
      <c r="K8753" s="212">
        <f t="shared" si="912"/>
        <v>0.45</v>
      </c>
      <c r="L8753" s="214">
        <f t="shared" si="913"/>
        <v>19840.48</v>
      </c>
      <c r="M8753" s="213">
        <f t="shared" si="914"/>
        <v>28858.880000000001</v>
      </c>
      <c r="N8753" s="213">
        <f t="shared" si="915"/>
        <v>32466.239999999998</v>
      </c>
      <c r="O8753" s="242">
        <f t="shared" si="916"/>
        <v>0.51529999999962461</v>
      </c>
      <c r="P8753" s="242"/>
      <c r="Q8753" s="179"/>
      <c r="R8753" s="179"/>
      <c r="S8753" s="179"/>
      <c r="T8753" s="179"/>
      <c r="U8753" s="179"/>
      <c r="V8753" s="179"/>
      <c r="W8753" s="179"/>
      <c r="X8753" s="179"/>
      <c r="Y8753" s="179"/>
      <c r="Z8753" s="179"/>
      <c r="AA8753" s="222"/>
      <c r="AB8753" s="222"/>
      <c r="AC8753" s="222"/>
      <c r="AD8753" s="179"/>
      <c r="AE8753" s="179"/>
      <c r="AF8753" s="179"/>
      <c r="AG8753" s="179"/>
      <c r="AH8753" s="179"/>
      <c r="AI8753" s="179"/>
      <c r="AJ8753" s="179"/>
    </row>
    <row r="8754" spans="2:36" x14ac:dyDescent="0.3">
      <c r="B8754" s="224">
        <v>883100</v>
      </c>
      <c r="C8754" s="209">
        <v>379087</v>
      </c>
      <c r="D8754" s="206">
        <f t="shared" si="917"/>
        <v>0.42926848601517381</v>
      </c>
      <c r="E8754" s="208">
        <f t="shared" si="918"/>
        <v>0.45</v>
      </c>
      <c r="F8754" s="207">
        <v>20849.78</v>
      </c>
      <c r="G8754" s="207">
        <v>30326.959999999999</v>
      </c>
      <c r="H8754" s="207">
        <v>34117.83</v>
      </c>
      <c r="I8754" s="214">
        <f t="shared" si="919"/>
        <v>360781</v>
      </c>
      <c r="J8754" s="211">
        <f t="shared" si="911"/>
        <v>0.40853923677952669</v>
      </c>
      <c r="K8754" s="212">
        <f t="shared" si="912"/>
        <v>0.45</v>
      </c>
      <c r="L8754" s="214">
        <f t="shared" si="913"/>
        <v>19842.955000000002</v>
      </c>
      <c r="M8754" s="213">
        <f t="shared" si="914"/>
        <v>28862.48</v>
      </c>
      <c r="N8754" s="213">
        <f t="shared" si="915"/>
        <v>32470.289999999997</v>
      </c>
      <c r="O8754" s="242">
        <f t="shared" si="916"/>
        <v>0.51520000000047728</v>
      </c>
      <c r="P8754" s="242"/>
      <c r="Q8754" s="179"/>
      <c r="R8754" s="179"/>
      <c r="S8754" s="179"/>
      <c r="T8754" s="179"/>
      <c r="U8754" s="179"/>
      <c r="V8754" s="179"/>
      <c r="W8754" s="179"/>
      <c r="X8754" s="179"/>
      <c r="Y8754" s="179"/>
      <c r="Z8754" s="179"/>
      <c r="AA8754" s="222"/>
      <c r="AB8754" s="222"/>
      <c r="AC8754" s="222"/>
      <c r="AD8754" s="179"/>
      <c r="AE8754" s="179"/>
      <c r="AF8754" s="179"/>
      <c r="AG8754" s="179"/>
      <c r="AH8754" s="179"/>
      <c r="AI8754" s="179"/>
      <c r="AJ8754" s="179"/>
    </row>
    <row r="8755" spans="2:36" x14ac:dyDescent="0.3">
      <c r="B8755" s="224">
        <v>883200</v>
      </c>
      <c r="C8755" s="209">
        <v>379132</v>
      </c>
      <c r="D8755" s="206">
        <f t="shared" si="917"/>
        <v>0.42927083333333332</v>
      </c>
      <c r="E8755" s="208">
        <f t="shared" si="918"/>
        <v>0.45</v>
      </c>
      <c r="F8755" s="207">
        <v>20852.259999999998</v>
      </c>
      <c r="G8755" s="207">
        <v>30330.560000000001</v>
      </c>
      <c r="H8755" s="207">
        <v>34121.879999999997</v>
      </c>
      <c r="I8755" s="214">
        <f t="shared" si="919"/>
        <v>360826</v>
      </c>
      <c r="J8755" s="211">
        <f t="shared" si="911"/>
        <v>0.40854393115942028</v>
      </c>
      <c r="K8755" s="212">
        <f t="shared" si="912"/>
        <v>0.45</v>
      </c>
      <c r="L8755" s="214">
        <f t="shared" si="913"/>
        <v>19845.43</v>
      </c>
      <c r="M8755" s="213">
        <f t="shared" si="914"/>
        <v>28866.080000000002</v>
      </c>
      <c r="N8755" s="213">
        <f t="shared" si="915"/>
        <v>32474.34</v>
      </c>
      <c r="O8755" s="242">
        <f t="shared" si="916"/>
        <v>0.51530000000013387</v>
      </c>
      <c r="P8755" s="242"/>
      <c r="Q8755" s="179"/>
      <c r="R8755" s="179"/>
      <c r="S8755" s="179"/>
      <c r="T8755" s="179"/>
      <c r="U8755" s="179"/>
      <c r="V8755" s="179"/>
      <c r="W8755" s="179"/>
      <c r="X8755" s="179"/>
      <c r="Y8755" s="179"/>
      <c r="Z8755" s="179"/>
      <c r="AA8755" s="222"/>
      <c r="AB8755" s="222"/>
      <c r="AC8755" s="222"/>
      <c r="AD8755" s="179"/>
      <c r="AE8755" s="179"/>
      <c r="AF8755" s="179"/>
      <c r="AG8755" s="179"/>
      <c r="AH8755" s="179"/>
      <c r="AI8755" s="179"/>
      <c r="AJ8755" s="179"/>
    </row>
    <row r="8756" spans="2:36" x14ac:dyDescent="0.3">
      <c r="B8756" s="224">
        <v>883300</v>
      </c>
      <c r="C8756" s="209">
        <v>379177</v>
      </c>
      <c r="D8756" s="206">
        <f t="shared" si="917"/>
        <v>0.42927318012000454</v>
      </c>
      <c r="E8756" s="208">
        <f t="shared" si="918"/>
        <v>0.45</v>
      </c>
      <c r="F8756" s="207">
        <v>20854.73</v>
      </c>
      <c r="G8756" s="207">
        <v>30334.16</v>
      </c>
      <c r="H8756" s="207">
        <v>34125.93</v>
      </c>
      <c r="I8756" s="214">
        <f t="shared" si="919"/>
        <v>360871</v>
      </c>
      <c r="J8756" s="211">
        <f t="shared" si="911"/>
        <v>0.40854862447639534</v>
      </c>
      <c r="K8756" s="212">
        <f t="shared" si="912"/>
        <v>0.45</v>
      </c>
      <c r="L8756" s="214">
        <f t="shared" si="913"/>
        <v>19847.904999999999</v>
      </c>
      <c r="M8756" s="213">
        <f t="shared" si="914"/>
        <v>28869.68</v>
      </c>
      <c r="N8756" s="213">
        <f t="shared" si="915"/>
        <v>32478.39</v>
      </c>
      <c r="O8756" s="242">
        <f t="shared" si="916"/>
        <v>0.51519999999982247</v>
      </c>
      <c r="P8756" s="242"/>
      <c r="Q8756" s="179"/>
      <c r="R8756" s="179"/>
      <c r="S8756" s="179"/>
      <c r="T8756" s="179"/>
      <c r="U8756" s="179"/>
      <c r="V8756" s="179"/>
      <c r="W8756" s="179"/>
      <c r="X8756" s="179"/>
      <c r="Y8756" s="179"/>
      <c r="Z8756" s="179"/>
      <c r="AA8756" s="222"/>
      <c r="AB8756" s="222"/>
      <c r="AC8756" s="222"/>
      <c r="AD8756" s="179"/>
      <c r="AE8756" s="179"/>
      <c r="AF8756" s="179"/>
      <c r="AG8756" s="179"/>
      <c r="AH8756" s="179"/>
      <c r="AI8756" s="179"/>
      <c r="AJ8756" s="179"/>
    </row>
    <row r="8757" spans="2:36" x14ac:dyDescent="0.3">
      <c r="B8757" s="224">
        <v>883400</v>
      </c>
      <c r="C8757" s="209">
        <v>379222</v>
      </c>
      <c r="D8757" s="206">
        <f t="shared" si="917"/>
        <v>0.42927552637536792</v>
      </c>
      <c r="E8757" s="208">
        <f t="shared" si="918"/>
        <v>0.45</v>
      </c>
      <c r="F8757" s="207">
        <v>20857.21</v>
      </c>
      <c r="G8757" s="207">
        <v>30337.759999999998</v>
      </c>
      <c r="H8757" s="207">
        <v>34129.980000000003</v>
      </c>
      <c r="I8757" s="214">
        <f t="shared" si="919"/>
        <v>360916</v>
      </c>
      <c r="J8757" s="211">
        <f t="shared" si="911"/>
        <v>0.40855331673081274</v>
      </c>
      <c r="K8757" s="212">
        <f t="shared" si="912"/>
        <v>0.45</v>
      </c>
      <c r="L8757" s="214">
        <f t="shared" si="913"/>
        <v>19850.38</v>
      </c>
      <c r="M8757" s="213">
        <f t="shared" si="914"/>
        <v>28873.279999999999</v>
      </c>
      <c r="N8757" s="213">
        <f t="shared" si="915"/>
        <v>32482.44</v>
      </c>
      <c r="O8757" s="242">
        <f t="shared" si="916"/>
        <v>0.51530000000006115</v>
      </c>
      <c r="P8757" s="242"/>
      <c r="Q8757" s="179"/>
      <c r="R8757" s="179"/>
      <c r="S8757" s="179"/>
      <c r="T8757" s="179"/>
      <c r="U8757" s="179"/>
      <c r="V8757" s="179"/>
      <c r="W8757" s="179"/>
      <c r="X8757" s="179"/>
      <c r="Y8757" s="179"/>
      <c r="Z8757" s="179"/>
      <c r="AA8757" s="222"/>
      <c r="AB8757" s="222"/>
      <c r="AC8757" s="222"/>
      <c r="AD8757" s="179"/>
      <c r="AE8757" s="179"/>
      <c r="AF8757" s="179"/>
      <c r="AG8757" s="179"/>
      <c r="AH8757" s="179"/>
      <c r="AI8757" s="179"/>
      <c r="AJ8757" s="179"/>
    </row>
    <row r="8758" spans="2:36" x14ac:dyDescent="0.3">
      <c r="B8758" s="224">
        <v>883500</v>
      </c>
      <c r="C8758" s="209">
        <v>379267</v>
      </c>
      <c r="D8758" s="206">
        <f t="shared" si="917"/>
        <v>0.42927787209960383</v>
      </c>
      <c r="E8758" s="208">
        <f t="shared" si="918"/>
        <v>0.45</v>
      </c>
      <c r="F8758" s="207">
        <v>20859.68</v>
      </c>
      <c r="G8758" s="207">
        <v>30341.360000000001</v>
      </c>
      <c r="H8758" s="207">
        <v>34134.03</v>
      </c>
      <c r="I8758" s="214">
        <f t="shared" si="919"/>
        <v>360961</v>
      </c>
      <c r="J8758" s="211">
        <f t="shared" si="911"/>
        <v>0.40855800792303337</v>
      </c>
      <c r="K8758" s="212">
        <f t="shared" si="912"/>
        <v>0.45</v>
      </c>
      <c r="L8758" s="214">
        <f t="shared" si="913"/>
        <v>19852.855</v>
      </c>
      <c r="M8758" s="213">
        <f t="shared" si="914"/>
        <v>28876.880000000001</v>
      </c>
      <c r="N8758" s="213">
        <f t="shared" si="915"/>
        <v>32486.489999999998</v>
      </c>
      <c r="O8758" s="242">
        <f t="shared" si="916"/>
        <v>0.5151999999996042</v>
      </c>
      <c r="P8758" s="242"/>
      <c r="Q8758" s="179"/>
      <c r="R8758" s="179"/>
      <c r="S8758" s="179"/>
      <c r="T8758" s="179"/>
      <c r="U8758" s="179"/>
      <c r="V8758" s="179"/>
      <c r="W8758" s="179"/>
      <c r="X8758" s="179"/>
      <c r="Y8758" s="179"/>
      <c r="Z8758" s="179"/>
      <c r="AA8758" s="222"/>
      <c r="AB8758" s="222"/>
      <c r="AC8758" s="222"/>
      <c r="AD8758" s="179"/>
      <c r="AE8758" s="179"/>
      <c r="AF8758" s="179"/>
      <c r="AG8758" s="179"/>
      <c r="AH8758" s="179"/>
      <c r="AI8758" s="179"/>
      <c r="AJ8758" s="179"/>
    </row>
    <row r="8759" spans="2:36" x14ac:dyDescent="0.3">
      <c r="B8759" s="224">
        <v>883600</v>
      </c>
      <c r="C8759" s="209">
        <v>379312</v>
      </c>
      <c r="D8759" s="206">
        <f t="shared" si="917"/>
        <v>0.42928021729289273</v>
      </c>
      <c r="E8759" s="208">
        <f t="shared" si="918"/>
        <v>0.45</v>
      </c>
      <c r="F8759" s="207">
        <v>20862.16</v>
      </c>
      <c r="G8759" s="207">
        <v>30344.959999999999</v>
      </c>
      <c r="H8759" s="207">
        <v>34138.080000000002</v>
      </c>
      <c r="I8759" s="214">
        <f t="shared" si="919"/>
        <v>361006</v>
      </c>
      <c r="J8759" s="211">
        <f t="shared" si="911"/>
        <v>0.40856269805341783</v>
      </c>
      <c r="K8759" s="212">
        <f t="shared" si="912"/>
        <v>0.45</v>
      </c>
      <c r="L8759" s="214">
        <f t="shared" si="913"/>
        <v>19855.330000000002</v>
      </c>
      <c r="M8759" s="213">
        <f t="shared" si="914"/>
        <v>28880.48</v>
      </c>
      <c r="N8759" s="213">
        <f t="shared" si="915"/>
        <v>32490.539999999997</v>
      </c>
      <c r="O8759" s="242">
        <f t="shared" si="916"/>
        <v>0.5152999999999156</v>
      </c>
      <c r="P8759" s="242"/>
      <c r="Q8759" s="179"/>
      <c r="R8759" s="179"/>
      <c r="S8759" s="179"/>
      <c r="T8759" s="179"/>
      <c r="U8759" s="179"/>
      <c r="V8759" s="179"/>
      <c r="W8759" s="179"/>
      <c r="X8759" s="179"/>
      <c r="Y8759" s="179"/>
      <c r="Z8759" s="179"/>
      <c r="AA8759" s="222"/>
      <c r="AB8759" s="222"/>
      <c r="AC8759" s="222"/>
      <c r="AD8759" s="179"/>
      <c r="AE8759" s="179"/>
      <c r="AF8759" s="179"/>
      <c r="AG8759" s="179"/>
      <c r="AH8759" s="179"/>
      <c r="AI8759" s="179"/>
      <c r="AJ8759" s="179"/>
    </row>
    <row r="8760" spans="2:36" x14ac:dyDescent="0.3">
      <c r="B8760" s="224">
        <v>883700</v>
      </c>
      <c r="C8760" s="209">
        <v>379357</v>
      </c>
      <c r="D8760" s="206">
        <f t="shared" si="917"/>
        <v>0.42928256195541475</v>
      </c>
      <c r="E8760" s="208">
        <f t="shared" si="918"/>
        <v>0.45</v>
      </c>
      <c r="F8760" s="207">
        <v>20864.63</v>
      </c>
      <c r="G8760" s="207">
        <v>30348.560000000001</v>
      </c>
      <c r="H8760" s="207">
        <v>34142.129999999997</v>
      </c>
      <c r="I8760" s="214">
        <f t="shared" si="919"/>
        <v>361051</v>
      </c>
      <c r="J8760" s="211">
        <f t="shared" si="911"/>
        <v>0.4085673871223266</v>
      </c>
      <c r="K8760" s="212">
        <f t="shared" si="912"/>
        <v>0.45</v>
      </c>
      <c r="L8760" s="214">
        <f t="shared" si="913"/>
        <v>19857.805</v>
      </c>
      <c r="M8760" s="213">
        <f t="shared" si="914"/>
        <v>28884.080000000002</v>
      </c>
      <c r="N8760" s="213">
        <f t="shared" si="915"/>
        <v>32494.59</v>
      </c>
      <c r="O8760" s="242">
        <f t="shared" si="916"/>
        <v>0.51520000000004074</v>
      </c>
      <c r="P8760" s="242"/>
      <c r="Q8760" s="179"/>
      <c r="R8760" s="179"/>
      <c r="S8760" s="179"/>
      <c r="T8760" s="179"/>
      <c r="U8760" s="179"/>
      <c r="V8760" s="179"/>
      <c r="W8760" s="179"/>
      <c r="X8760" s="179"/>
      <c r="Y8760" s="179"/>
      <c r="Z8760" s="179"/>
      <c r="AA8760" s="222"/>
      <c r="AB8760" s="222"/>
      <c r="AC8760" s="222"/>
      <c r="AD8760" s="179"/>
      <c r="AE8760" s="179"/>
      <c r="AF8760" s="179"/>
      <c r="AG8760" s="179"/>
      <c r="AH8760" s="179"/>
      <c r="AI8760" s="179"/>
      <c r="AJ8760" s="179"/>
    </row>
    <row r="8761" spans="2:36" x14ac:dyDescent="0.3">
      <c r="B8761" s="224">
        <v>883800</v>
      </c>
      <c r="C8761" s="209">
        <v>379402</v>
      </c>
      <c r="D8761" s="206">
        <f t="shared" si="917"/>
        <v>0.42928490608735009</v>
      </c>
      <c r="E8761" s="208">
        <f t="shared" si="918"/>
        <v>0.45</v>
      </c>
      <c r="F8761" s="207">
        <v>20867.11</v>
      </c>
      <c r="G8761" s="207">
        <v>30352.16</v>
      </c>
      <c r="H8761" s="207">
        <v>34146.18</v>
      </c>
      <c r="I8761" s="214">
        <f t="shared" si="919"/>
        <v>361096</v>
      </c>
      <c r="J8761" s="211">
        <f t="shared" si="911"/>
        <v>0.40857207513011995</v>
      </c>
      <c r="K8761" s="212">
        <f t="shared" si="912"/>
        <v>0.45</v>
      </c>
      <c r="L8761" s="214">
        <f t="shared" si="913"/>
        <v>19860.28</v>
      </c>
      <c r="M8761" s="213">
        <f t="shared" si="914"/>
        <v>28887.68</v>
      </c>
      <c r="N8761" s="213">
        <f t="shared" si="915"/>
        <v>32498.639999999999</v>
      </c>
      <c r="O8761" s="242">
        <f t="shared" si="916"/>
        <v>0.51529999999977005</v>
      </c>
      <c r="P8761" s="242"/>
      <c r="Q8761" s="179"/>
      <c r="R8761" s="179"/>
      <c r="S8761" s="179"/>
      <c r="T8761" s="179"/>
      <c r="U8761" s="179"/>
      <c r="V8761" s="179"/>
      <c r="W8761" s="179"/>
      <c r="X8761" s="179"/>
      <c r="Y8761" s="179"/>
      <c r="Z8761" s="179"/>
      <c r="AA8761" s="222"/>
      <c r="AB8761" s="222"/>
      <c r="AC8761" s="222"/>
      <c r="AD8761" s="179"/>
      <c r="AE8761" s="179"/>
      <c r="AF8761" s="179"/>
      <c r="AG8761" s="179"/>
      <c r="AH8761" s="179"/>
      <c r="AI8761" s="179"/>
      <c r="AJ8761" s="179"/>
    </row>
    <row r="8762" spans="2:36" x14ac:dyDescent="0.3">
      <c r="B8762" s="224">
        <v>883900</v>
      </c>
      <c r="C8762" s="209">
        <v>379447</v>
      </c>
      <c r="D8762" s="206">
        <f t="shared" si="917"/>
        <v>0.42928724968887882</v>
      </c>
      <c r="E8762" s="208">
        <f t="shared" si="918"/>
        <v>0.45</v>
      </c>
      <c r="F8762" s="207">
        <v>20869.580000000002</v>
      </c>
      <c r="G8762" s="207">
        <v>30355.759999999998</v>
      </c>
      <c r="H8762" s="207">
        <v>34150.230000000003</v>
      </c>
      <c r="I8762" s="214">
        <f t="shared" si="919"/>
        <v>361141</v>
      </c>
      <c r="J8762" s="211">
        <f t="shared" si="911"/>
        <v>0.40857676207715804</v>
      </c>
      <c r="K8762" s="212">
        <f t="shared" si="912"/>
        <v>0.45</v>
      </c>
      <c r="L8762" s="214">
        <f t="shared" si="913"/>
        <v>19862.755000000001</v>
      </c>
      <c r="M8762" s="213">
        <f t="shared" si="914"/>
        <v>28891.279999999999</v>
      </c>
      <c r="N8762" s="213">
        <f t="shared" si="915"/>
        <v>32502.69</v>
      </c>
      <c r="O8762" s="242">
        <f t="shared" si="916"/>
        <v>0.51519999999996802</v>
      </c>
      <c r="P8762" s="242"/>
      <c r="Q8762" s="179"/>
      <c r="R8762" s="179"/>
      <c r="S8762" s="179"/>
      <c r="T8762" s="179"/>
      <c r="U8762" s="179"/>
      <c r="V8762" s="179"/>
      <c r="W8762" s="179"/>
      <c r="X8762" s="179"/>
      <c r="Y8762" s="179"/>
      <c r="Z8762" s="179"/>
      <c r="AA8762" s="222"/>
      <c r="AB8762" s="222"/>
      <c r="AC8762" s="222"/>
      <c r="AD8762" s="179"/>
      <c r="AE8762" s="179"/>
      <c r="AF8762" s="179"/>
      <c r="AG8762" s="179"/>
      <c r="AH8762" s="179"/>
      <c r="AI8762" s="179"/>
      <c r="AJ8762" s="179"/>
    </row>
    <row r="8763" spans="2:36" x14ac:dyDescent="0.3">
      <c r="B8763" s="224">
        <v>884000</v>
      </c>
      <c r="C8763" s="209">
        <v>379492</v>
      </c>
      <c r="D8763" s="206">
        <f t="shared" si="917"/>
        <v>0.42928959276018097</v>
      </c>
      <c r="E8763" s="208">
        <f t="shared" si="918"/>
        <v>0.45</v>
      </c>
      <c r="F8763" s="207">
        <v>20872.060000000001</v>
      </c>
      <c r="G8763" s="207">
        <v>30359.360000000001</v>
      </c>
      <c r="H8763" s="207">
        <v>34154.28</v>
      </c>
      <c r="I8763" s="214">
        <f t="shared" si="919"/>
        <v>361186</v>
      </c>
      <c r="J8763" s="211">
        <f t="shared" ref="J8763:J8826" si="920">I8763/$B8763</f>
        <v>0.40858144796380091</v>
      </c>
      <c r="K8763" s="212">
        <f t="shared" ref="K8763:K8826" si="921">(I8763-I8762)/($B8763-$B8762)</f>
        <v>0.45</v>
      </c>
      <c r="L8763" s="214">
        <f t="shared" si="913"/>
        <v>19865.23</v>
      </c>
      <c r="M8763" s="213">
        <f t="shared" si="914"/>
        <v>28894.880000000001</v>
      </c>
      <c r="N8763" s="213">
        <f t="shared" si="915"/>
        <v>32506.739999999998</v>
      </c>
      <c r="O8763" s="242">
        <f t="shared" si="916"/>
        <v>0.51529999999962461</v>
      </c>
      <c r="P8763" s="242"/>
      <c r="Q8763" s="179"/>
      <c r="R8763" s="179"/>
      <c r="S8763" s="179"/>
      <c r="T8763" s="179"/>
      <c r="U8763" s="179"/>
      <c r="V8763" s="179"/>
      <c r="W8763" s="179"/>
      <c r="X8763" s="179"/>
      <c r="Y8763" s="179"/>
      <c r="Z8763" s="179"/>
      <c r="AA8763" s="222"/>
      <c r="AB8763" s="222"/>
      <c r="AC8763" s="222"/>
      <c r="AD8763" s="179"/>
      <c r="AE8763" s="179"/>
      <c r="AF8763" s="179"/>
      <c r="AG8763" s="179"/>
      <c r="AH8763" s="179"/>
      <c r="AI8763" s="179"/>
      <c r="AJ8763" s="179"/>
    </row>
    <row r="8764" spans="2:36" x14ac:dyDescent="0.3">
      <c r="B8764" s="224">
        <v>884100</v>
      </c>
      <c r="C8764" s="209">
        <v>379537</v>
      </c>
      <c r="D8764" s="206">
        <f t="shared" si="917"/>
        <v>0.4292919353014365</v>
      </c>
      <c r="E8764" s="208">
        <f t="shared" si="918"/>
        <v>0.45</v>
      </c>
      <c r="F8764" s="207">
        <v>20874.53</v>
      </c>
      <c r="G8764" s="207">
        <v>30362.959999999999</v>
      </c>
      <c r="H8764" s="207">
        <v>34158.33</v>
      </c>
      <c r="I8764" s="214">
        <f t="shared" si="919"/>
        <v>361231</v>
      </c>
      <c r="J8764" s="211">
        <f t="shared" si="920"/>
        <v>0.40858613279040834</v>
      </c>
      <c r="K8764" s="212">
        <f t="shared" si="921"/>
        <v>0.45</v>
      </c>
      <c r="L8764" s="214">
        <f t="shared" si="913"/>
        <v>19867.705000000002</v>
      </c>
      <c r="M8764" s="213">
        <f t="shared" si="914"/>
        <v>28898.48</v>
      </c>
      <c r="N8764" s="213">
        <f t="shared" si="915"/>
        <v>32510.789999999997</v>
      </c>
      <c r="O8764" s="242">
        <f t="shared" si="916"/>
        <v>0.51520000000047728</v>
      </c>
      <c r="P8764" s="242"/>
      <c r="Q8764" s="179"/>
      <c r="R8764" s="179"/>
      <c r="S8764" s="179"/>
      <c r="T8764" s="179"/>
      <c r="U8764" s="179"/>
      <c r="V8764" s="179"/>
      <c r="W8764" s="179"/>
      <c r="X8764" s="179"/>
      <c r="Y8764" s="179"/>
      <c r="Z8764" s="179"/>
      <c r="AA8764" s="222"/>
      <c r="AB8764" s="222"/>
      <c r="AC8764" s="222"/>
      <c r="AD8764" s="179"/>
      <c r="AE8764" s="179"/>
      <c r="AF8764" s="179"/>
      <c r="AG8764" s="179"/>
      <c r="AH8764" s="179"/>
      <c r="AI8764" s="179"/>
      <c r="AJ8764" s="179"/>
    </row>
    <row r="8765" spans="2:36" x14ac:dyDescent="0.3">
      <c r="B8765" s="224">
        <v>884200</v>
      </c>
      <c r="C8765" s="209">
        <v>379582</v>
      </c>
      <c r="D8765" s="206">
        <f t="shared" si="917"/>
        <v>0.42929427731282516</v>
      </c>
      <c r="E8765" s="208">
        <f t="shared" si="918"/>
        <v>0.45</v>
      </c>
      <c r="F8765" s="207">
        <v>20877.009999999998</v>
      </c>
      <c r="G8765" s="207">
        <v>30366.560000000001</v>
      </c>
      <c r="H8765" s="207">
        <v>34162.379999999997</v>
      </c>
      <c r="I8765" s="214">
        <f t="shared" si="919"/>
        <v>361276</v>
      </c>
      <c r="J8765" s="211">
        <f t="shared" si="920"/>
        <v>0.40859081655733998</v>
      </c>
      <c r="K8765" s="212">
        <f t="shared" si="921"/>
        <v>0.45</v>
      </c>
      <c r="L8765" s="214">
        <f t="shared" si="913"/>
        <v>19870.18</v>
      </c>
      <c r="M8765" s="213">
        <f t="shared" si="914"/>
        <v>28902.080000000002</v>
      </c>
      <c r="N8765" s="213">
        <f t="shared" si="915"/>
        <v>32514.84</v>
      </c>
      <c r="O8765" s="242">
        <f t="shared" si="916"/>
        <v>0.51530000000013387</v>
      </c>
      <c r="P8765" s="242"/>
      <c r="Q8765" s="179"/>
      <c r="R8765" s="179"/>
      <c r="S8765" s="179"/>
      <c r="T8765" s="179"/>
      <c r="U8765" s="179"/>
      <c r="V8765" s="179"/>
      <c r="W8765" s="179"/>
      <c r="X8765" s="179"/>
      <c r="Y8765" s="179"/>
      <c r="Z8765" s="179"/>
      <c r="AA8765" s="222"/>
      <c r="AB8765" s="222"/>
      <c r="AC8765" s="222"/>
      <c r="AD8765" s="179"/>
      <c r="AE8765" s="179"/>
      <c r="AF8765" s="179"/>
      <c r="AG8765" s="179"/>
      <c r="AH8765" s="179"/>
      <c r="AI8765" s="179"/>
      <c r="AJ8765" s="179"/>
    </row>
    <row r="8766" spans="2:36" x14ac:dyDescent="0.3">
      <c r="B8766" s="224">
        <v>884300</v>
      </c>
      <c r="C8766" s="209">
        <v>379627</v>
      </c>
      <c r="D8766" s="206">
        <f t="shared" si="917"/>
        <v>0.42929661879452674</v>
      </c>
      <c r="E8766" s="208">
        <f t="shared" si="918"/>
        <v>0.45</v>
      </c>
      <c r="F8766" s="207">
        <v>20879.48</v>
      </c>
      <c r="G8766" s="207">
        <v>30370.16</v>
      </c>
      <c r="H8766" s="207">
        <v>34166.43</v>
      </c>
      <c r="I8766" s="214">
        <f t="shared" si="919"/>
        <v>361321</v>
      </c>
      <c r="J8766" s="211">
        <f t="shared" si="920"/>
        <v>0.40859549926495531</v>
      </c>
      <c r="K8766" s="212">
        <f t="shared" si="921"/>
        <v>0.45</v>
      </c>
      <c r="L8766" s="214">
        <f t="shared" ref="L8766:L8829" si="922">I8766*5.5%</f>
        <v>19872.654999999999</v>
      </c>
      <c r="M8766" s="213">
        <f t="shared" ref="M8766:M8829" si="923">I8766*8%</f>
        <v>28905.68</v>
      </c>
      <c r="N8766" s="213">
        <f t="shared" ref="N8766:N8829" si="924">I8766*9%</f>
        <v>32518.89</v>
      </c>
      <c r="O8766" s="242">
        <f t="shared" si="916"/>
        <v>0.51519999999982247</v>
      </c>
      <c r="P8766" s="242"/>
      <c r="Q8766" s="179"/>
      <c r="R8766" s="179"/>
      <c r="S8766" s="179"/>
      <c r="T8766" s="179"/>
      <c r="U8766" s="179"/>
      <c r="V8766" s="179"/>
      <c r="W8766" s="179"/>
      <c r="X8766" s="179"/>
      <c r="Y8766" s="179"/>
      <c r="Z8766" s="179"/>
      <c r="AA8766" s="222"/>
      <c r="AB8766" s="222"/>
      <c r="AC8766" s="222"/>
      <c r="AD8766" s="179"/>
      <c r="AE8766" s="179"/>
      <c r="AF8766" s="179"/>
      <c r="AG8766" s="179"/>
      <c r="AH8766" s="179"/>
      <c r="AI8766" s="179"/>
      <c r="AJ8766" s="179"/>
    </row>
    <row r="8767" spans="2:36" x14ac:dyDescent="0.3">
      <c r="B8767" s="224">
        <v>884400</v>
      </c>
      <c r="C8767" s="209">
        <v>379672</v>
      </c>
      <c r="D8767" s="206">
        <f t="shared" si="917"/>
        <v>0.42929895974672094</v>
      </c>
      <c r="E8767" s="208">
        <f t="shared" si="918"/>
        <v>0.45</v>
      </c>
      <c r="F8767" s="207">
        <v>20881.96</v>
      </c>
      <c r="G8767" s="207">
        <v>30373.759999999998</v>
      </c>
      <c r="H8767" s="207">
        <v>34170.480000000003</v>
      </c>
      <c r="I8767" s="214">
        <f t="shared" si="919"/>
        <v>361366</v>
      </c>
      <c r="J8767" s="211">
        <f t="shared" si="920"/>
        <v>0.40860018091361378</v>
      </c>
      <c r="K8767" s="212">
        <f t="shared" si="921"/>
        <v>0.45</v>
      </c>
      <c r="L8767" s="214">
        <f t="shared" si="922"/>
        <v>19875.13</v>
      </c>
      <c r="M8767" s="213">
        <f t="shared" si="923"/>
        <v>28909.279999999999</v>
      </c>
      <c r="N8767" s="213">
        <f t="shared" si="924"/>
        <v>32522.94</v>
      </c>
      <c r="O8767" s="242">
        <f t="shared" si="916"/>
        <v>0.51530000000006115</v>
      </c>
      <c r="P8767" s="242"/>
      <c r="Q8767" s="179"/>
      <c r="R8767" s="179"/>
      <c r="S8767" s="179"/>
      <c r="T8767" s="179"/>
      <c r="U8767" s="179"/>
      <c r="V8767" s="179"/>
      <c r="W8767" s="179"/>
      <c r="X8767" s="179"/>
      <c r="Y8767" s="179"/>
      <c r="Z8767" s="179"/>
      <c r="AA8767" s="222"/>
      <c r="AB8767" s="222"/>
      <c r="AC8767" s="222"/>
      <c r="AD8767" s="179"/>
      <c r="AE8767" s="179"/>
      <c r="AF8767" s="179"/>
      <c r="AG8767" s="179"/>
      <c r="AH8767" s="179"/>
      <c r="AI8767" s="179"/>
      <c r="AJ8767" s="179"/>
    </row>
    <row r="8768" spans="2:36" x14ac:dyDescent="0.3">
      <c r="B8768" s="224">
        <v>884500</v>
      </c>
      <c r="C8768" s="209">
        <v>379717</v>
      </c>
      <c r="D8768" s="206">
        <f t="shared" si="917"/>
        <v>0.42930130016958734</v>
      </c>
      <c r="E8768" s="208">
        <f t="shared" si="918"/>
        <v>0.45</v>
      </c>
      <c r="F8768" s="207">
        <v>20884.43</v>
      </c>
      <c r="G8768" s="207">
        <v>30377.360000000001</v>
      </c>
      <c r="H8768" s="207">
        <v>34174.53</v>
      </c>
      <c r="I8768" s="214">
        <f t="shared" si="919"/>
        <v>361411</v>
      </c>
      <c r="J8768" s="211">
        <f t="shared" si="920"/>
        <v>0.40860486150367437</v>
      </c>
      <c r="K8768" s="212">
        <f t="shared" si="921"/>
        <v>0.45</v>
      </c>
      <c r="L8768" s="214">
        <f t="shared" si="922"/>
        <v>19877.605</v>
      </c>
      <c r="M8768" s="213">
        <f t="shared" si="923"/>
        <v>28912.880000000001</v>
      </c>
      <c r="N8768" s="213">
        <f t="shared" si="924"/>
        <v>32526.989999999998</v>
      </c>
      <c r="O8768" s="242">
        <f t="shared" si="916"/>
        <v>0.5151999999996042</v>
      </c>
      <c r="P8768" s="242"/>
      <c r="Q8768" s="179"/>
      <c r="R8768" s="179"/>
      <c r="S8768" s="179"/>
      <c r="T8768" s="179"/>
      <c r="U8768" s="179"/>
      <c r="V8768" s="179"/>
      <c r="W8768" s="179"/>
      <c r="X8768" s="179"/>
      <c r="Y8768" s="179"/>
      <c r="Z8768" s="179"/>
      <c r="AA8768" s="222"/>
      <c r="AB8768" s="222"/>
      <c r="AC8768" s="222"/>
      <c r="AD8768" s="179"/>
      <c r="AE8768" s="179"/>
      <c r="AF8768" s="179"/>
      <c r="AG8768" s="179"/>
      <c r="AH8768" s="179"/>
      <c r="AI8768" s="179"/>
      <c r="AJ8768" s="179"/>
    </row>
    <row r="8769" spans="2:36" x14ac:dyDescent="0.3">
      <c r="B8769" s="224">
        <v>884600</v>
      </c>
      <c r="C8769" s="209">
        <v>379762</v>
      </c>
      <c r="D8769" s="206">
        <f t="shared" si="917"/>
        <v>0.42930364006330546</v>
      </c>
      <c r="E8769" s="208">
        <f t="shared" si="918"/>
        <v>0.45</v>
      </c>
      <c r="F8769" s="207">
        <v>20886.91</v>
      </c>
      <c r="G8769" s="207">
        <v>30380.959999999999</v>
      </c>
      <c r="H8769" s="207">
        <v>34178.58</v>
      </c>
      <c r="I8769" s="214">
        <f t="shared" si="919"/>
        <v>361456</v>
      </c>
      <c r="J8769" s="211">
        <f t="shared" si="920"/>
        <v>0.40860954103549629</v>
      </c>
      <c r="K8769" s="212">
        <f t="shared" si="921"/>
        <v>0.45</v>
      </c>
      <c r="L8769" s="214">
        <f t="shared" si="922"/>
        <v>19880.080000000002</v>
      </c>
      <c r="M8769" s="213">
        <f t="shared" si="923"/>
        <v>28916.48</v>
      </c>
      <c r="N8769" s="213">
        <f t="shared" si="924"/>
        <v>32531.039999999997</v>
      </c>
      <c r="O8769" s="242">
        <f t="shared" si="916"/>
        <v>0.5152999999999156</v>
      </c>
      <c r="P8769" s="242"/>
      <c r="Q8769" s="179"/>
      <c r="R8769" s="179"/>
      <c r="S8769" s="179"/>
      <c r="T8769" s="179"/>
      <c r="U8769" s="179"/>
      <c r="V8769" s="179"/>
      <c r="W8769" s="179"/>
      <c r="X8769" s="179"/>
      <c r="Y8769" s="179"/>
      <c r="Z8769" s="179"/>
      <c r="AA8769" s="222"/>
      <c r="AB8769" s="222"/>
      <c r="AC8769" s="222"/>
      <c r="AD8769" s="179"/>
      <c r="AE8769" s="179"/>
      <c r="AF8769" s="179"/>
      <c r="AG8769" s="179"/>
      <c r="AH8769" s="179"/>
      <c r="AI8769" s="179"/>
      <c r="AJ8769" s="179"/>
    </row>
    <row r="8770" spans="2:36" x14ac:dyDescent="0.3">
      <c r="B8770" s="224">
        <v>884700</v>
      </c>
      <c r="C8770" s="209">
        <v>379807</v>
      </c>
      <c r="D8770" s="206">
        <f t="shared" si="917"/>
        <v>0.42930597942805471</v>
      </c>
      <c r="E8770" s="208">
        <f t="shared" si="918"/>
        <v>0.45</v>
      </c>
      <c r="F8770" s="207">
        <v>20889.38</v>
      </c>
      <c r="G8770" s="207">
        <v>30384.560000000001</v>
      </c>
      <c r="H8770" s="207">
        <v>34182.629999999997</v>
      </c>
      <c r="I8770" s="214">
        <f t="shared" si="919"/>
        <v>361501</v>
      </c>
      <c r="J8770" s="211">
        <f t="shared" si="920"/>
        <v>0.40861421950943821</v>
      </c>
      <c r="K8770" s="212">
        <f t="shared" si="921"/>
        <v>0.45</v>
      </c>
      <c r="L8770" s="214">
        <f t="shared" si="922"/>
        <v>19882.555</v>
      </c>
      <c r="M8770" s="213">
        <f t="shared" si="923"/>
        <v>28920.080000000002</v>
      </c>
      <c r="N8770" s="213">
        <f t="shared" si="924"/>
        <v>32535.09</v>
      </c>
      <c r="O8770" s="242">
        <f t="shared" si="916"/>
        <v>0.51520000000004074</v>
      </c>
      <c r="P8770" s="242"/>
      <c r="Q8770" s="179"/>
      <c r="R8770" s="179"/>
      <c r="S8770" s="179"/>
      <c r="T8770" s="179"/>
      <c r="U8770" s="179"/>
      <c r="V8770" s="179"/>
      <c r="W8770" s="179"/>
      <c r="X8770" s="179"/>
      <c r="Y8770" s="179"/>
      <c r="Z8770" s="179"/>
      <c r="AA8770" s="222"/>
      <c r="AB8770" s="222"/>
      <c r="AC8770" s="222"/>
      <c r="AD8770" s="179"/>
      <c r="AE8770" s="179"/>
      <c r="AF8770" s="179"/>
      <c r="AG8770" s="179"/>
      <c r="AH8770" s="179"/>
      <c r="AI8770" s="179"/>
      <c r="AJ8770" s="179"/>
    </row>
    <row r="8771" spans="2:36" x14ac:dyDescent="0.3">
      <c r="B8771" s="224">
        <v>884800</v>
      </c>
      <c r="C8771" s="209">
        <v>379852</v>
      </c>
      <c r="D8771" s="206">
        <f t="shared" si="917"/>
        <v>0.42930831826401444</v>
      </c>
      <c r="E8771" s="208">
        <f t="shared" si="918"/>
        <v>0.45</v>
      </c>
      <c r="F8771" s="207">
        <v>20891.86</v>
      </c>
      <c r="G8771" s="207">
        <v>30388.16</v>
      </c>
      <c r="H8771" s="207">
        <v>34186.68</v>
      </c>
      <c r="I8771" s="214">
        <f t="shared" si="919"/>
        <v>361546</v>
      </c>
      <c r="J8771" s="211">
        <f t="shared" si="920"/>
        <v>0.40861889692585895</v>
      </c>
      <c r="K8771" s="212">
        <f t="shared" si="921"/>
        <v>0.45</v>
      </c>
      <c r="L8771" s="214">
        <f t="shared" si="922"/>
        <v>19885.03</v>
      </c>
      <c r="M8771" s="213">
        <f t="shared" si="923"/>
        <v>28923.68</v>
      </c>
      <c r="N8771" s="213">
        <f t="shared" si="924"/>
        <v>32539.14</v>
      </c>
      <c r="O8771" s="242">
        <f t="shared" si="916"/>
        <v>0.51529999999977005</v>
      </c>
      <c r="P8771" s="242"/>
      <c r="Q8771" s="179"/>
      <c r="R8771" s="179"/>
      <c r="S8771" s="179"/>
      <c r="T8771" s="179"/>
      <c r="U8771" s="179"/>
      <c r="V8771" s="179"/>
      <c r="W8771" s="179"/>
      <c r="X8771" s="179"/>
      <c r="Y8771" s="179"/>
      <c r="Z8771" s="179"/>
      <c r="AA8771" s="222"/>
      <c r="AB8771" s="222"/>
      <c r="AC8771" s="222"/>
      <c r="AD8771" s="179"/>
      <c r="AE8771" s="179"/>
      <c r="AF8771" s="179"/>
      <c r="AG8771" s="179"/>
      <c r="AH8771" s="179"/>
      <c r="AI8771" s="179"/>
      <c r="AJ8771" s="179"/>
    </row>
    <row r="8772" spans="2:36" x14ac:dyDescent="0.3">
      <c r="B8772" s="224">
        <v>884900</v>
      </c>
      <c r="C8772" s="209">
        <v>379897</v>
      </c>
      <c r="D8772" s="206">
        <f t="shared" si="917"/>
        <v>0.42931065657136397</v>
      </c>
      <c r="E8772" s="208">
        <f t="shared" si="918"/>
        <v>0.45</v>
      </c>
      <c r="F8772" s="207">
        <v>20894.330000000002</v>
      </c>
      <c r="G8772" s="207">
        <v>30391.759999999998</v>
      </c>
      <c r="H8772" s="207">
        <v>34190.730000000003</v>
      </c>
      <c r="I8772" s="214">
        <f t="shared" si="919"/>
        <v>361591</v>
      </c>
      <c r="J8772" s="211">
        <f t="shared" si="920"/>
        <v>0.40862357328511695</v>
      </c>
      <c r="K8772" s="212">
        <f t="shared" si="921"/>
        <v>0.45</v>
      </c>
      <c r="L8772" s="214">
        <f t="shared" si="922"/>
        <v>19887.505000000001</v>
      </c>
      <c r="M8772" s="213">
        <f t="shared" si="923"/>
        <v>28927.279999999999</v>
      </c>
      <c r="N8772" s="213">
        <f t="shared" si="924"/>
        <v>32543.19</v>
      </c>
      <c r="O8772" s="242">
        <f t="shared" si="916"/>
        <v>0.51519999999996802</v>
      </c>
      <c r="P8772" s="242"/>
      <c r="Q8772" s="179"/>
      <c r="R8772" s="179"/>
      <c r="S8772" s="179"/>
      <c r="T8772" s="179"/>
      <c r="U8772" s="179"/>
      <c r="V8772" s="179"/>
      <c r="W8772" s="179"/>
      <c r="X8772" s="179"/>
      <c r="Y8772" s="179"/>
      <c r="Z8772" s="179"/>
      <c r="AA8772" s="222"/>
      <c r="AB8772" s="222"/>
      <c r="AC8772" s="222"/>
      <c r="AD8772" s="179"/>
      <c r="AE8772" s="179"/>
      <c r="AF8772" s="179"/>
      <c r="AG8772" s="179"/>
      <c r="AH8772" s="179"/>
      <c r="AI8772" s="179"/>
      <c r="AJ8772" s="179"/>
    </row>
    <row r="8773" spans="2:36" x14ac:dyDescent="0.3">
      <c r="B8773" s="224">
        <v>885000</v>
      </c>
      <c r="C8773" s="209">
        <v>379942</v>
      </c>
      <c r="D8773" s="206">
        <f t="shared" si="917"/>
        <v>0.42931299435028247</v>
      </c>
      <c r="E8773" s="208">
        <f t="shared" si="918"/>
        <v>0.45</v>
      </c>
      <c r="F8773" s="207">
        <v>20896.810000000001</v>
      </c>
      <c r="G8773" s="207">
        <v>30395.360000000001</v>
      </c>
      <c r="H8773" s="207">
        <v>34194.78</v>
      </c>
      <c r="I8773" s="214">
        <f t="shared" si="919"/>
        <v>361636</v>
      </c>
      <c r="J8773" s="211">
        <f t="shared" si="920"/>
        <v>0.40862824858757063</v>
      </c>
      <c r="K8773" s="212">
        <f t="shared" si="921"/>
        <v>0.45</v>
      </c>
      <c r="L8773" s="214">
        <f t="shared" si="922"/>
        <v>19889.98</v>
      </c>
      <c r="M8773" s="213">
        <f t="shared" si="923"/>
        <v>28930.880000000001</v>
      </c>
      <c r="N8773" s="213">
        <f t="shared" si="924"/>
        <v>32547.239999999998</v>
      </c>
      <c r="O8773" s="242">
        <f t="shared" ref="O8773:O8836" si="925">(C8773+F8773+H8773-C8772-F8772-H8772)/100</f>
        <v>0.51529999999962461</v>
      </c>
      <c r="P8773" s="242"/>
      <c r="Q8773" s="179"/>
      <c r="R8773" s="179"/>
      <c r="S8773" s="179"/>
      <c r="T8773" s="179"/>
      <c r="U8773" s="179"/>
      <c r="V8773" s="179"/>
      <c r="W8773" s="179"/>
      <c r="X8773" s="179"/>
      <c r="Y8773" s="179"/>
      <c r="Z8773" s="179"/>
      <c r="AA8773" s="222"/>
      <c r="AB8773" s="222"/>
      <c r="AC8773" s="222"/>
      <c r="AD8773" s="179"/>
      <c r="AE8773" s="179"/>
      <c r="AF8773" s="179"/>
      <c r="AG8773" s="179"/>
      <c r="AH8773" s="179"/>
      <c r="AI8773" s="179"/>
      <c r="AJ8773" s="179"/>
    </row>
    <row r="8774" spans="2:36" x14ac:dyDescent="0.3">
      <c r="B8774" s="224">
        <v>885100</v>
      </c>
      <c r="C8774" s="209">
        <v>379987</v>
      </c>
      <c r="D8774" s="206">
        <f t="shared" si="917"/>
        <v>0.42931533160094904</v>
      </c>
      <c r="E8774" s="208">
        <f t="shared" si="918"/>
        <v>0.45</v>
      </c>
      <c r="F8774" s="207">
        <v>20899.28</v>
      </c>
      <c r="G8774" s="207">
        <v>30398.959999999999</v>
      </c>
      <c r="H8774" s="207">
        <v>34198.83</v>
      </c>
      <c r="I8774" s="214">
        <f t="shared" si="919"/>
        <v>361681</v>
      </c>
      <c r="J8774" s="211">
        <f t="shared" si="920"/>
        <v>0.4086329228335781</v>
      </c>
      <c r="K8774" s="212">
        <f t="shared" si="921"/>
        <v>0.45</v>
      </c>
      <c r="L8774" s="214">
        <f t="shared" si="922"/>
        <v>19892.455000000002</v>
      </c>
      <c r="M8774" s="213">
        <f t="shared" si="923"/>
        <v>28934.48</v>
      </c>
      <c r="N8774" s="213">
        <f t="shared" si="924"/>
        <v>32551.289999999997</v>
      </c>
      <c r="O8774" s="242">
        <f t="shared" si="925"/>
        <v>0.51520000000047728</v>
      </c>
      <c r="P8774" s="242"/>
      <c r="Q8774" s="179"/>
      <c r="R8774" s="179"/>
      <c r="S8774" s="179"/>
      <c r="T8774" s="179"/>
      <c r="U8774" s="179"/>
      <c r="V8774" s="179"/>
      <c r="W8774" s="179"/>
      <c r="X8774" s="179"/>
      <c r="Y8774" s="179"/>
      <c r="Z8774" s="179"/>
      <c r="AA8774" s="222"/>
      <c r="AB8774" s="222"/>
      <c r="AC8774" s="222"/>
      <c r="AD8774" s="179"/>
      <c r="AE8774" s="179"/>
      <c r="AF8774" s="179"/>
      <c r="AG8774" s="179"/>
      <c r="AH8774" s="179"/>
      <c r="AI8774" s="179"/>
      <c r="AJ8774" s="179"/>
    </row>
    <row r="8775" spans="2:36" x14ac:dyDescent="0.3">
      <c r="B8775" s="224">
        <v>885200</v>
      </c>
      <c r="C8775" s="209">
        <v>380032</v>
      </c>
      <c r="D8775" s="206">
        <f t="shared" si="917"/>
        <v>0.42931766832354268</v>
      </c>
      <c r="E8775" s="208">
        <f t="shared" si="918"/>
        <v>0.45</v>
      </c>
      <c r="F8775" s="207">
        <v>20901.759999999998</v>
      </c>
      <c r="G8775" s="207">
        <v>30402.560000000001</v>
      </c>
      <c r="H8775" s="207">
        <v>34202.879999999997</v>
      </c>
      <c r="I8775" s="214">
        <f t="shared" si="919"/>
        <v>361726</v>
      </c>
      <c r="J8775" s="211">
        <f t="shared" si="920"/>
        <v>0.40863759602349753</v>
      </c>
      <c r="K8775" s="212">
        <f t="shared" si="921"/>
        <v>0.45</v>
      </c>
      <c r="L8775" s="214">
        <f t="shared" si="922"/>
        <v>19894.93</v>
      </c>
      <c r="M8775" s="213">
        <f t="shared" si="923"/>
        <v>28938.080000000002</v>
      </c>
      <c r="N8775" s="213">
        <f t="shared" si="924"/>
        <v>32555.34</v>
      </c>
      <c r="O8775" s="242">
        <f t="shared" si="925"/>
        <v>0.51530000000013387</v>
      </c>
      <c r="P8775" s="242"/>
      <c r="Q8775" s="179"/>
      <c r="R8775" s="179"/>
      <c r="S8775" s="179"/>
      <c r="T8775" s="179"/>
      <c r="U8775" s="179"/>
      <c r="V8775" s="179"/>
      <c r="W8775" s="179"/>
      <c r="X8775" s="179"/>
      <c r="Y8775" s="179"/>
      <c r="Z8775" s="179"/>
      <c r="AA8775" s="222"/>
      <c r="AB8775" s="222"/>
      <c r="AC8775" s="222"/>
      <c r="AD8775" s="179"/>
      <c r="AE8775" s="179"/>
      <c r="AF8775" s="179"/>
      <c r="AG8775" s="179"/>
      <c r="AH8775" s="179"/>
      <c r="AI8775" s="179"/>
      <c r="AJ8775" s="179"/>
    </row>
    <row r="8776" spans="2:36" x14ac:dyDescent="0.3">
      <c r="B8776" s="224">
        <v>885300</v>
      </c>
      <c r="C8776" s="209">
        <v>380077</v>
      </c>
      <c r="D8776" s="206">
        <f t="shared" si="917"/>
        <v>0.42932000451824243</v>
      </c>
      <c r="E8776" s="208">
        <f t="shared" si="918"/>
        <v>0.45</v>
      </c>
      <c r="F8776" s="207">
        <v>20904.23</v>
      </c>
      <c r="G8776" s="207">
        <v>30406.16</v>
      </c>
      <c r="H8776" s="207">
        <v>34206.93</v>
      </c>
      <c r="I8776" s="214">
        <f t="shared" si="919"/>
        <v>361771</v>
      </c>
      <c r="J8776" s="211">
        <f t="shared" si="920"/>
        <v>0.40864226815768667</v>
      </c>
      <c r="K8776" s="212">
        <f t="shared" si="921"/>
        <v>0.45</v>
      </c>
      <c r="L8776" s="214">
        <f t="shared" si="922"/>
        <v>19897.404999999999</v>
      </c>
      <c r="M8776" s="213">
        <f t="shared" si="923"/>
        <v>28941.68</v>
      </c>
      <c r="N8776" s="213">
        <f t="shared" si="924"/>
        <v>32559.39</v>
      </c>
      <c r="O8776" s="242">
        <f t="shared" si="925"/>
        <v>0.51519999999982247</v>
      </c>
      <c r="P8776" s="242"/>
      <c r="Q8776" s="179"/>
      <c r="R8776" s="179"/>
      <c r="S8776" s="179"/>
      <c r="T8776" s="179"/>
      <c r="U8776" s="179"/>
      <c r="V8776" s="179"/>
      <c r="W8776" s="179"/>
      <c r="X8776" s="179"/>
      <c r="Y8776" s="179"/>
      <c r="Z8776" s="179"/>
      <c r="AA8776" s="222"/>
      <c r="AB8776" s="222"/>
      <c r="AC8776" s="222"/>
      <c r="AD8776" s="179"/>
      <c r="AE8776" s="179"/>
      <c r="AF8776" s="179"/>
      <c r="AG8776" s="179"/>
      <c r="AH8776" s="179"/>
      <c r="AI8776" s="179"/>
      <c r="AJ8776" s="179"/>
    </row>
    <row r="8777" spans="2:36" x14ac:dyDescent="0.3">
      <c r="B8777" s="224">
        <v>885400</v>
      </c>
      <c r="C8777" s="209">
        <v>380122</v>
      </c>
      <c r="D8777" s="206">
        <f t="shared" si="917"/>
        <v>0.42932234018522702</v>
      </c>
      <c r="E8777" s="208">
        <f t="shared" si="918"/>
        <v>0.45</v>
      </c>
      <c r="F8777" s="207">
        <v>20906.71</v>
      </c>
      <c r="G8777" s="207">
        <v>30409.759999999998</v>
      </c>
      <c r="H8777" s="207">
        <v>34210.980000000003</v>
      </c>
      <c r="I8777" s="214">
        <f t="shared" si="919"/>
        <v>361816</v>
      </c>
      <c r="J8777" s="211">
        <f t="shared" si="920"/>
        <v>0.40864693923650325</v>
      </c>
      <c r="K8777" s="212">
        <f t="shared" si="921"/>
        <v>0.45</v>
      </c>
      <c r="L8777" s="214">
        <f t="shared" si="922"/>
        <v>19899.88</v>
      </c>
      <c r="M8777" s="213">
        <f t="shared" si="923"/>
        <v>28945.279999999999</v>
      </c>
      <c r="N8777" s="213">
        <f t="shared" si="924"/>
        <v>32563.439999999999</v>
      </c>
      <c r="O8777" s="242">
        <f t="shared" si="925"/>
        <v>0.51530000000006115</v>
      </c>
      <c r="P8777" s="242"/>
      <c r="Q8777" s="179"/>
      <c r="R8777" s="179"/>
      <c r="S8777" s="179"/>
      <c r="T8777" s="179"/>
      <c r="U8777" s="179"/>
      <c r="V8777" s="179"/>
      <c r="W8777" s="179"/>
      <c r="X8777" s="179"/>
      <c r="Y8777" s="179"/>
      <c r="Z8777" s="179"/>
      <c r="AA8777" s="222"/>
      <c r="AB8777" s="222"/>
      <c r="AC8777" s="222"/>
      <c r="AD8777" s="179"/>
      <c r="AE8777" s="179"/>
      <c r="AF8777" s="179"/>
      <c r="AG8777" s="179"/>
      <c r="AH8777" s="179"/>
      <c r="AI8777" s="179"/>
      <c r="AJ8777" s="179"/>
    </row>
    <row r="8778" spans="2:36" x14ac:dyDescent="0.3">
      <c r="B8778" s="224">
        <v>885500</v>
      </c>
      <c r="C8778" s="209">
        <v>380167</v>
      </c>
      <c r="D8778" s="206">
        <f t="shared" si="917"/>
        <v>0.42932467532467533</v>
      </c>
      <c r="E8778" s="208">
        <f t="shared" si="918"/>
        <v>0.45</v>
      </c>
      <c r="F8778" s="207">
        <v>20909.18</v>
      </c>
      <c r="G8778" s="207">
        <v>30413.360000000001</v>
      </c>
      <c r="H8778" s="207">
        <v>34215.03</v>
      </c>
      <c r="I8778" s="214">
        <f t="shared" si="919"/>
        <v>361861</v>
      </c>
      <c r="J8778" s="211">
        <f t="shared" si="920"/>
        <v>0.40865160926030492</v>
      </c>
      <c r="K8778" s="212">
        <f t="shared" si="921"/>
        <v>0.45</v>
      </c>
      <c r="L8778" s="214">
        <f t="shared" si="922"/>
        <v>19902.355</v>
      </c>
      <c r="M8778" s="213">
        <f t="shared" si="923"/>
        <v>28948.880000000001</v>
      </c>
      <c r="N8778" s="213">
        <f t="shared" si="924"/>
        <v>32567.489999999998</v>
      </c>
      <c r="O8778" s="242">
        <f t="shared" si="925"/>
        <v>0.5151999999996042</v>
      </c>
      <c r="P8778" s="242"/>
      <c r="Q8778" s="179"/>
      <c r="R8778" s="179"/>
      <c r="S8778" s="179"/>
      <c r="T8778" s="179"/>
      <c r="U8778" s="179"/>
      <c r="V8778" s="179"/>
      <c r="W8778" s="179"/>
      <c r="X8778" s="179"/>
      <c r="Y8778" s="179"/>
      <c r="Z8778" s="179"/>
      <c r="AA8778" s="222"/>
      <c r="AB8778" s="222"/>
      <c r="AC8778" s="222"/>
      <c r="AD8778" s="179"/>
      <c r="AE8778" s="179"/>
      <c r="AF8778" s="179"/>
      <c r="AG8778" s="179"/>
      <c r="AH8778" s="179"/>
      <c r="AI8778" s="179"/>
      <c r="AJ8778" s="179"/>
    </row>
    <row r="8779" spans="2:36" x14ac:dyDescent="0.3">
      <c r="B8779" s="224">
        <v>885600</v>
      </c>
      <c r="C8779" s="209">
        <v>380212</v>
      </c>
      <c r="D8779" s="206">
        <f t="shared" si="917"/>
        <v>0.42932700993676604</v>
      </c>
      <c r="E8779" s="208">
        <f t="shared" si="918"/>
        <v>0.45</v>
      </c>
      <c r="F8779" s="207">
        <v>20911.66</v>
      </c>
      <c r="G8779" s="207">
        <v>30416.959999999999</v>
      </c>
      <c r="H8779" s="207">
        <v>34219.08</v>
      </c>
      <c r="I8779" s="214">
        <f t="shared" si="919"/>
        <v>361906</v>
      </c>
      <c r="J8779" s="211">
        <f t="shared" si="920"/>
        <v>0.40865627822944894</v>
      </c>
      <c r="K8779" s="212">
        <f t="shared" si="921"/>
        <v>0.45</v>
      </c>
      <c r="L8779" s="214">
        <f t="shared" si="922"/>
        <v>19904.830000000002</v>
      </c>
      <c r="M8779" s="213">
        <f t="shared" si="923"/>
        <v>28952.48</v>
      </c>
      <c r="N8779" s="213">
        <f t="shared" si="924"/>
        <v>32571.539999999997</v>
      </c>
      <c r="O8779" s="242">
        <f t="shared" si="925"/>
        <v>0.5152999999999156</v>
      </c>
      <c r="P8779" s="242"/>
      <c r="Q8779" s="179"/>
      <c r="R8779" s="179"/>
      <c r="S8779" s="179"/>
      <c r="T8779" s="179"/>
      <c r="U8779" s="179"/>
      <c r="V8779" s="179"/>
      <c r="W8779" s="179"/>
      <c r="X8779" s="179"/>
      <c r="Y8779" s="179"/>
      <c r="Z8779" s="179"/>
      <c r="AA8779" s="222"/>
      <c r="AB8779" s="222"/>
      <c r="AC8779" s="222"/>
      <c r="AD8779" s="179"/>
      <c r="AE8779" s="179"/>
      <c r="AF8779" s="179"/>
      <c r="AG8779" s="179"/>
      <c r="AH8779" s="179"/>
      <c r="AI8779" s="179"/>
      <c r="AJ8779" s="179"/>
    </row>
    <row r="8780" spans="2:36" x14ac:dyDescent="0.3">
      <c r="B8780" s="224">
        <v>885700</v>
      </c>
      <c r="C8780" s="209">
        <v>380257</v>
      </c>
      <c r="D8780" s="206">
        <f t="shared" si="917"/>
        <v>0.42932934402167777</v>
      </c>
      <c r="E8780" s="208">
        <f t="shared" si="918"/>
        <v>0.45</v>
      </c>
      <c r="F8780" s="207">
        <v>20914.13</v>
      </c>
      <c r="G8780" s="207">
        <v>30420.560000000001</v>
      </c>
      <c r="H8780" s="207">
        <v>34223.129999999997</v>
      </c>
      <c r="I8780" s="214">
        <f t="shared" si="919"/>
        <v>361951</v>
      </c>
      <c r="J8780" s="211">
        <f t="shared" si="920"/>
        <v>0.40866094614429266</v>
      </c>
      <c r="K8780" s="212">
        <f t="shared" si="921"/>
        <v>0.45</v>
      </c>
      <c r="L8780" s="214">
        <f t="shared" si="922"/>
        <v>19907.305</v>
      </c>
      <c r="M8780" s="213">
        <f t="shared" si="923"/>
        <v>28956.080000000002</v>
      </c>
      <c r="N8780" s="213">
        <f t="shared" si="924"/>
        <v>32575.59</v>
      </c>
      <c r="O8780" s="242">
        <f t="shared" si="925"/>
        <v>0.51520000000004074</v>
      </c>
      <c r="P8780" s="242"/>
      <c r="Q8780" s="179"/>
      <c r="R8780" s="179"/>
      <c r="S8780" s="179"/>
      <c r="T8780" s="179"/>
      <c r="U8780" s="179"/>
      <c r="V8780" s="179"/>
      <c r="W8780" s="179"/>
      <c r="X8780" s="179"/>
      <c r="Y8780" s="179"/>
      <c r="Z8780" s="179"/>
      <c r="AA8780" s="222"/>
      <c r="AB8780" s="222"/>
      <c r="AC8780" s="222"/>
      <c r="AD8780" s="179"/>
      <c r="AE8780" s="179"/>
      <c r="AF8780" s="179"/>
      <c r="AG8780" s="179"/>
      <c r="AH8780" s="179"/>
      <c r="AI8780" s="179"/>
      <c r="AJ8780" s="179"/>
    </row>
    <row r="8781" spans="2:36" x14ac:dyDescent="0.3">
      <c r="B8781" s="224">
        <v>885800</v>
      </c>
      <c r="C8781" s="209">
        <v>380302</v>
      </c>
      <c r="D8781" s="206">
        <f t="shared" si="917"/>
        <v>0.42933167757958907</v>
      </c>
      <c r="E8781" s="208">
        <f t="shared" si="918"/>
        <v>0.45</v>
      </c>
      <c r="F8781" s="207">
        <v>20916.61</v>
      </c>
      <c r="G8781" s="207">
        <v>30424.16</v>
      </c>
      <c r="H8781" s="207">
        <v>34227.18</v>
      </c>
      <c r="I8781" s="214">
        <f t="shared" si="919"/>
        <v>361996</v>
      </c>
      <c r="J8781" s="211">
        <f t="shared" si="920"/>
        <v>0.40866561300519305</v>
      </c>
      <c r="K8781" s="212">
        <f t="shared" si="921"/>
        <v>0.45</v>
      </c>
      <c r="L8781" s="214">
        <f t="shared" si="922"/>
        <v>19909.78</v>
      </c>
      <c r="M8781" s="213">
        <f t="shared" si="923"/>
        <v>28959.68</v>
      </c>
      <c r="N8781" s="213">
        <f t="shared" si="924"/>
        <v>32579.64</v>
      </c>
      <c r="O8781" s="242">
        <f t="shared" si="925"/>
        <v>0.51529999999977005</v>
      </c>
      <c r="P8781" s="242"/>
      <c r="Q8781" s="179"/>
      <c r="R8781" s="179"/>
      <c r="S8781" s="179"/>
      <c r="T8781" s="179"/>
      <c r="U8781" s="179"/>
      <c r="V8781" s="179"/>
      <c r="W8781" s="179"/>
      <c r="X8781" s="179"/>
      <c r="Y8781" s="179"/>
      <c r="Z8781" s="179"/>
      <c r="AA8781" s="222"/>
      <c r="AB8781" s="222"/>
      <c r="AC8781" s="222"/>
      <c r="AD8781" s="179"/>
      <c r="AE8781" s="179"/>
      <c r="AF8781" s="179"/>
      <c r="AG8781" s="179"/>
      <c r="AH8781" s="179"/>
      <c r="AI8781" s="179"/>
      <c r="AJ8781" s="179"/>
    </row>
    <row r="8782" spans="2:36" x14ac:dyDescent="0.3">
      <c r="B8782" s="224">
        <v>885900</v>
      </c>
      <c r="C8782" s="209">
        <v>380347</v>
      </c>
      <c r="D8782" s="206">
        <f t="shared" si="917"/>
        <v>0.42933401061067838</v>
      </c>
      <c r="E8782" s="208">
        <f t="shared" si="918"/>
        <v>0.45</v>
      </c>
      <c r="F8782" s="207">
        <v>20919.080000000002</v>
      </c>
      <c r="G8782" s="207">
        <v>30427.759999999998</v>
      </c>
      <c r="H8782" s="207">
        <v>34231.230000000003</v>
      </c>
      <c r="I8782" s="214">
        <f t="shared" si="919"/>
        <v>362041</v>
      </c>
      <c r="J8782" s="211">
        <f t="shared" si="920"/>
        <v>0.40867027881250706</v>
      </c>
      <c r="K8782" s="212">
        <f t="shared" si="921"/>
        <v>0.45</v>
      </c>
      <c r="L8782" s="214">
        <f t="shared" si="922"/>
        <v>19912.255000000001</v>
      </c>
      <c r="M8782" s="213">
        <f t="shared" si="923"/>
        <v>28963.279999999999</v>
      </c>
      <c r="N8782" s="213">
        <f t="shared" si="924"/>
        <v>32583.69</v>
      </c>
      <c r="O8782" s="242">
        <f t="shared" si="925"/>
        <v>0.51519999999996802</v>
      </c>
      <c r="P8782" s="242"/>
      <c r="Q8782" s="179"/>
      <c r="R8782" s="179"/>
      <c r="S8782" s="179"/>
      <c r="T8782" s="179"/>
      <c r="U8782" s="179"/>
      <c r="V8782" s="179"/>
      <c r="W8782" s="179"/>
      <c r="X8782" s="179"/>
      <c r="Y8782" s="179"/>
      <c r="Z8782" s="179"/>
      <c r="AA8782" s="222"/>
      <c r="AB8782" s="222"/>
      <c r="AC8782" s="222"/>
      <c r="AD8782" s="179"/>
      <c r="AE8782" s="179"/>
      <c r="AF8782" s="179"/>
      <c r="AG8782" s="179"/>
      <c r="AH8782" s="179"/>
      <c r="AI8782" s="179"/>
      <c r="AJ8782" s="179"/>
    </row>
    <row r="8783" spans="2:36" x14ac:dyDescent="0.3">
      <c r="B8783" s="224">
        <v>886000</v>
      </c>
      <c r="C8783" s="209">
        <v>380392</v>
      </c>
      <c r="D8783" s="206">
        <f t="shared" si="917"/>
        <v>0.42933634311512414</v>
      </c>
      <c r="E8783" s="208">
        <f t="shared" si="918"/>
        <v>0.45</v>
      </c>
      <c r="F8783" s="207">
        <v>20921.560000000001</v>
      </c>
      <c r="G8783" s="207">
        <v>30431.360000000001</v>
      </c>
      <c r="H8783" s="207">
        <v>34235.279999999999</v>
      </c>
      <c r="I8783" s="214">
        <f t="shared" si="919"/>
        <v>362086</v>
      </c>
      <c r="J8783" s="211">
        <f t="shared" si="920"/>
        <v>0.4086749435665914</v>
      </c>
      <c r="K8783" s="212">
        <f t="shared" si="921"/>
        <v>0.45</v>
      </c>
      <c r="L8783" s="214">
        <f t="shared" si="922"/>
        <v>19914.73</v>
      </c>
      <c r="M8783" s="213">
        <f t="shared" si="923"/>
        <v>28966.880000000001</v>
      </c>
      <c r="N8783" s="213">
        <f t="shared" si="924"/>
        <v>32587.739999999998</v>
      </c>
      <c r="O8783" s="242">
        <f t="shared" si="925"/>
        <v>0.51529999999962461</v>
      </c>
      <c r="P8783" s="242"/>
      <c r="Q8783" s="179"/>
      <c r="R8783" s="179"/>
      <c r="S8783" s="179"/>
      <c r="T8783" s="179"/>
      <c r="U8783" s="179"/>
      <c r="V8783" s="179"/>
      <c r="W8783" s="179"/>
      <c r="X8783" s="179"/>
      <c r="Y8783" s="179"/>
      <c r="Z8783" s="179"/>
      <c r="AA8783" s="222"/>
      <c r="AB8783" s="222"/>
      <c r="AC8783" s="222"/>
      <c r="AD8783" s="179"/>
      <c r="AE8783" s="179"/>
      <c r="AF8783" s="179"/>
      <c r="AG8783" s="179"/>
      <c r="AH8783" s="179"/>
      <c r="AI8783" s="179"/>
      <c r="AJ8783" s="179"/>
    </row>
    <row r="8784" spans="2:36" x14ac:dyDescent="0.3">
      <c r="B8784" s="224">
        <v>886100</v>
      </c>
      <c r="C8784" s="209">
        <v>380437</v>
      </c>
      <c r="D8784" s="206">
        <f t="shared" si="917"/>
        <v>0.42933867509310464</v>
      </c>
      <c r="E8784" s="208">
        <f t="shared" si="918"/>
        <v>0.45</v>
      </c>
      <c r="F8784" s="207">
        <v>20924.03</v>
      </c>
      <c r="G8784" s="207">
        <v>30434.959999999999</v>
      </c>
      <c r="H8784" s="207">
        <v>34239.33</v>
      </c>
      <c r="I8784" s="214">
        <f t="shared" si="919"/>
        <v>362131</v>
      </c>
      <c r="J8784" s="211">
        <f t="shared" si="920"/>
        <v>0.40867960726780272</v>
      </c>
      <c r="K8784" s="212">
        <f t="shared" si="921"/>
        <v>0.45</v>
      </c>
      <c r="L8784" s="214">
        <f t="shared" si="922"/>
        <v>19917.205000000002</v>
      </c>
      <c r="M8784" s="213">
        <f t="shared" si="923"/>
        <v>28970.48</v>
      </c>
      <c r="N8784" s="213">
        <f t="shared" si="924"/>
        <v>32591.789999999997</v>
      </c>
      <c r="O8784" s="242">
        <f t="shared" si="925"/>
        <v>0.51520000000047728</v>
      </c>
      <c r="P8784" s="242"/>
      <c r="Q8784" s="179"/>
      <c r="R8784" s="179"/>
      <c r="S8784" s="179"/>
      <c r="T8784" s="179"/>
      <c r="U8784" s="179"/>
      <c r="V8784" s="179"/>
      <c r="W8784" s="179"/>
      <c r="X8784" s="179"/>
      <c r="Y8784" s="179"/>
      <c r="Z8784" s="179"/>
      <c r="AA8784" s="222"/>
      <c r="AB8784" s="222"/>
      <c r="AC8784" s="222"/>
      <c r="AD8784" s="179"/>
      <c r="AE8784" s="179"/>
      <c r="AF8784" s="179"/>
      <c r="AG8784" s="179"/>
      <c r="AH8784" s="179"/>
      <c r="AI8784" s="179"/>
      <c r="AJ8784" s="179"/>
    </row>
    <row r="8785" spans="2:36" x14ac:dyDescent="0.3">
      <c r="B8785" s="224">
        <v>886200</v>
      </c>
      <c r="C8785" s="209">
        <v>380482</v>
      </c>
      <c r="D8785" s="206">
        <f t="shared" si="917"/>
        <v>0.42934100654479801</v>
      </c>
      <c r="E8785" s="208">
        <f t="shared" si="918"/>
        <v>0.45</v>
      </c>
      <c r="F8785" s="207">
        <v>20926.509999999998</v>
      </c>
      <c r="G8785" s="207">
        <v>30438.560000000001</v>
      </c>
      <c r="H8785" s="207">
        <v>34243.379999999997</v>
      </c>
      <c r="I8785" s="214">
        <f t="shared" si="919"/>
        <v>362176</v>
      </c>
      <c r="J8785" s="211">
        <f t="shared" si="920"/>
        <v>0.40868426991649742</v>
      </c>
      <c r="K8785" s="212">
        <f t="shared" si="921"/>
        <v>0.45</v>
      </c>
      <c r="L8785" s="214">
        <f t="shared" si="922"/>
        <v>19919.68</v>
      </c>
      <c r="M8785" s="213">
        <f t="shared" si="923"/>
        <v>28974.080000000002</v>
      </c>
      <c r="N8785" s="213">
        <f t="shared" si="924"/>
        <v>32595.84</v>
      </c>
      <c r="O8785" s="242">
        <f t="shared" si="925"/>
        <v>0.51530000000013387</v>
      </c>
      <c r="P8785" s="242"/>
      <c r="Q8785" s="179"/>
      <c r="R8785" s="179"/>
      <c r="S8785" s="179"/>
      <c r="T8785" s="179"/>
      <c r="U8785" s="179"/>
      <c r="V8785" s="179"/>
      <c r="W8785" s="179"/>
      <c r="X8785" s="179"/>
      <c r="Y8785" s="179"/>
      <c r="Z8785" s="179"/>
      <c r="AA8785" s="222"/>
      <c r="AB8785" s="222"/>
      <c r="AC8785" s="222"/>
      <c r="AD8785" s="179"/>
      <c r="AE8785" s="179"/>
      <c r="AF8785" s="179"/>
      <c r="AG8785" s="179"/>
      <c r="AH8785" s="179"/>
      <c r="AI8785" s="179"/>
      <c r="AJ8785" s="179"/>
    </row>
    <row r="8786" spans="2:36" x14ac:dyDescent="0.3">
      <c r="B8786" s="224">
        <v>886300</v>
      </c>
      <c r="C8786" s="209">
        <v>380527</v>
      </c>
      <c r="D8786" s="206">
        <f t="shared" si="917"/>
        <v>0.4293433374703825</v>
      </c>
      <c r="E8786" s="208">
        <f t="shared" si="918"/>
        <v>0.45</v>
      </c>
      <c r="F8786" s="207">
        <v>20928.98</v>
      </c>
      <c r="G8786" s="207">
        <v>30442.16</v>
      </c>
      <c r="H8786" s="207">
        <v>34247.43</v>
      </c>
      <c r="I8786" s="214">
        <f t="shared" si="919"/>
        <v>362221</v>
      </c>
      <c r="J8786" s="211">
        <f t="shared" si="920"/>
        <v>0.40868893151303171</v>
      </c>
      <c r="K8786" s="212">
        <f t="shared" si="921"/>
        <v>0.45</v>
      </c>
      <c r="L8786" s="214">
        <f t="shared" si="922"/>
        <v>19922.154999999999</v>
      </c>
      <c r="M8786" s="213">
        <f t="shared" si="923"/>
        <v>28977.68</v>
      </c>
      <c r="N8786" s="213">
        <f t="shared" si="924"/>
        <v>32599.89</v>
      </c>
      <c r="O8786" s="242">
        <f t="shared" si="925"/>
        <v>0.51519999999982247</v>
      </c>
      <c r="P8786" s="242"/>
      <c r="Q8786" s="179"/>
      <c r="R8786" s="179"/>
      <c r="S8786" s="179"/>
      <c r="T8786" s="179"/>
      <c r="U8786" s="179"/>
      <c r="V8786" s="179"/>
      <c r="W8786" s="179"/>
      <c r="X8786" s="179"/>
      <c r="Y8786" s="179"/>
      <c r="Z8786" s="179"/>
      <c r="AA8786" s="222"/>
      <c r="AB8786" s="222"/>
      <c r="AC8786" s="222"/>
      <c r="AD8786" s="179"/>
      <c r="AE8786" s="179"/>
      <c r="AF8786" s="179"/>
      <c r="AG8786" s="179"/>
      <c r="AH8786" s="179"/>
      <c r="AI8786" s="179"/>
      <c r="AJ8786" s="179"/>
    </row>
    <row r="8787" spans="2:36" x14ac:dyDescent="0.3">
      <c r="B8787" s="224">
        <v>886400</v>
      </c>
      <c r="C8787" s="209">
        <v>380572</v>
      </c>
      <c r="D8787" s="206">
        <f t="shared" si="917"/>
        <v>0.42934566787003609</v>
      </c>
      <c r="E8787" s="208">
        <f t="shared" si="918"/>
        <v>0.45</v>
      </c>
      <c r="F8787" s="207">
        <v>20931.46</v>
      </c>
      <c r="G8787" s="207">
        <v>30445.759999999998</v>
      </c>
      <c r="H8787" s="207">
        <v>34251.480000000003</v>
      </c>
      <c r="I8787" s="214">
        <f t="shared" si="919"/>
        <v>362266</v>
      </c>
      <c r="J8787" s="211">
        <f t="shared" si="920"/>
        <v>0.40869359205776173</v>
      </c>
      <c r="K8787" s="212">
        <f t="shared" si="921"/>
        <v>0.45</v>
      </c>
      <c r="L8787" s="214">
        <f t="shared" si="922"/>
        <v>19924.63</v>
      </c>
      <c r="M8787" s="213">
        <f t="shared" si="923"/>
        <v>28981.279999999999</v>
      </c>
      <c r="N8787" s="213">
        <f t="shared" si="924"/>
        <v>32603.94</v>
      </c>
      <c r="O8787" s="242">
        <f t="shared" si="925"/>
        <v>0.51530000000006115</v>
      </c>
      <c r="P8787" s="242"/>
      <c r="Q8787" s="179"/>
      <c r="R8787" s="179"/>
      <c r="S8787" s="179"/>
      <c r="T8787" s="179"/>
      <c r="U8787" s="179"/>
      <c r="V8787" s="179"/>
      <c r="W8787" s="179"/>
      <c r="X8787" s="179"/>
      <c r="Y8787" s="179"/>
      <c r="Z8787" s="179"/>
      <c r="AA8787" s="222"/>
      <c r="AB8787" s="222"/>
      <c r="AC8787" s="222"/>
      <c r="AD8787" s="179"/>
      <c r="AE8787" s="179"/>
      <c r="AF8787" s="179"/>
      <c r="AG8787" s="179"/>
      <c r="AH8787" s="179"/>
      <c r="AI8787" s="179"/>
      <c r="AJ8787" s="179"/>
    </row>
    <row r="8788" spans="2:36" x14ac:dyDescent="0.3">
      <c r="B8788" s="224">
        <v>886500</v>
      </c>
      <c r="C8788" s="209">
        <v>380617</v>
      </c>
      <c r="D8788" s="206">
        <f t="shared" si="917"/>
        <v>0.42934799774393684</v>
      </c>
      <c r="E8788" s="208">
        <f t="shared" si="918"/>
        <v>0.45</v>
      </c>
      <c r="F8788" s="207">
        <v>20933.93</v>
      </c>
      <c r="G8788" s="207">
        <v>30449.360000000001</v>
      </c>
      <c r="H8788" s="207">
        <v>34255.53</v>
      </c>
      <c r="I8788" s="214">
        <f t="shared" si="919"/>
        <v>362311</v>
      </c>
      <c r="J8788" s="211">
        <f t="shared" si="920"/>
        <v>0.40869825155104345</v>
      </c>
      <c r="K8788" s="212">
        <f t="shared" si="921"/>
        <v>0.45</v>
      </c>
      <c r="L8788" s="214">
        <f t="shared" si="922"/>
        <v>19927.105</v>
      </c>
      <c r="M8788" s="213">
        <f t="shared" si="923"/>
        <v>28984.880000000001</v>
      </c>
      <c r="N8788" s="213">
        <f t="shared" si="924"/>
        <v>32607.989999999998</v>
      </c>
      <c r="O8788" s="242">
        <f t="shared" si="925"/>
        <v>0.5151999999996042</v>
      </c>
      <c r="P8788" s="242"/>
      <c r="Q8788" s="179"/>
      <c r="R8788" s="179"/>
      <c r="S8788" s="179"/>
      <c r="T8788" s="179"/>
      <c r="U8788" s="179"/>
      <c r="V8788" s="179"/>
      <c r="W8788" s="179"/>
      <c r="X8788" s="179"/>
      <c r="Y8788" s="179"/>
      <c r="Z8788" s="179"/>
      <c r="AA8788" s="222"/>
      <c r="AB8788" s="222"/>
      <c r="AC8788" s="222"/>
      <c r="AD8788" s="179"/>
      <c r="AE8788" s="179"/>
      <c r="AF8788" s="179"/>
      <c r="AG8788" s="179"/>
      <c r="AH8788" s="179"/>
      <c r="AI8788" s="179"/>
      <c r="AJ8788" s="179"/>
    </row>
    <row r="8789" spans="2:36" x14ac:dyDescent="0.3">
      <c r="B8789" s="224">
        <v>886600</v>
      </c>
      <c r="C8789" s="209">
        <v>380662</v>
      </c>
      <c r="D8789" s="206">
        <f t="shared" si="917"/>
        <v>0.42935032709226256</v>
      </c>
      <c r="E8789" s="208">
        <f t="shared" si="918"/>
        <v>0.45</v>
      </c>
      <c r="F8789" s="207">
        <v>20936.41</v>
      </c>
      <c r="G8789" s="207">
        <v>30452.959999999999</v>
      </c>
      <c r="H8789" s="207">
        <v>34259.58</v>
      </c>
      <c r="I8789" s="214">
        <f t="shared" si="919"/>
        <v>362356</v>
      </c>
      <c r="J8789" s="211">
        <f t="shared" si="920"/>
        <v>0.40870290999323255</v>
      </c>
      <c r="K8789" s="212">
        <f t="shared" si="921"/>
        <v>0.45</v>
      </c>
      <c r="L8789" s="214">
        <f t="shared" si="922"/>
        <v>19929.580000000002</v>
      </c>
      <c r="M8789" s="213">
        <f t="shared" si="923"/>
        <v>28988.48</v>
      </c>
      <c r="N8789" s="213">
        <f t="shared" si="924"/>
        <v>32612.039999999997</v>
      </c>
      <c r="O8789" s="242">
        <f t="shared" si="925"/>
        <v>0.5152999999999156</v>
      </c>
      <c r="P8789" s="242"/>
      <c r="Q8789" s="179"/>
      <c r="R8789" s="179"/>
      <c r="S8789" s="179"/>
      <c r="T8789" s="179"/>
      <c r="U8789" s="179"/>
      <c r="V8789" s="179"/>
      <c r="W8789" s="179"/>
      <c r="X8789" s="179"/>
      <c r="Y8789" s="179"/>
      <c r="Z8789" s="179"/>
      <c r="AA8789" s="222"/>
      <c r="AB8789" s="222"/>
      <c r="AC8789" s="222"/>
      <c r="AD8789" s="179"/>
      <c r="AE8789" s="179"/>
      <c r="AF8789" s="179"/>
      <c r="AG8789" s="179"/>
      <c r="AH8789" s="179"/>
      <c r="AI8789" s="179"/>
      <c r="AJ8789" s="179"/>
    </row>
    <row r="8790" spans="2:36" x14ac:dyDescent="0.3">
      <c r="B8790" s="224">
        <v>886700</v>
      </c>
      <c r="C8790" s="209">
        <v>380707</v>
      </c>
      <c r="D8790" s="206">
        <f t="shared" si="917"/>
        <v>0.42935265591519117</v>
      </c>
      <c r="E8790" s="208">
        <f t="shared" si="918"/>
        <v>0.45</v>
      </c>
      <c r="F8790" s="207">
        <v>20938.88</v>
      </c>
      <c r="G8790" s="207">
        <v>30456.560000000001</v>
      </c>
      <c r="H8790" s="207">
        <v>34263.629999999997</v>
      </c>
      <c r="I8790" s="214">
        <f t="shared" si="919"/>
        <v>362401</v>
      </c>
      <c r="J8790" s="211">
        <f t="shared" si="920"/>
        <v>0.40870756738468478</v>
      </c>
      <c r="K8790" s="212">
        <f t="shared" si="921"/>
        <v>0.45</v>
      </c>
      <c r="L8790" s="214">
        <f t="shared" si="922"/>
        <v>19932.055</v>
      </c>
      <c r="M8790" s="213">
        <f t="shared" si="923"/>
        <v>28992.080000000002</v>
      </c>
      <c r="N8790" s="213">
        <f t="shared" si="924"/>
        <v>32616.09</v>
      </c>
      <c r="O8790" s="242">
        <f t="shared" si="925"/>
        <v>0.51520000000004074</v>
      </c>
      <c r="P8790" s="242"/>
      <c r="Q8790" s="179"/>
      <c r="R8790" s="179"/>
      <c r="S8790" s="179"/>
      <c r="T8790" s="179"/>
      <c r="U8790" s="179"/>
      <c r="V8790" s="179"/>
      <c r="W8790" s="179"/>
      <c r="X8790" s="179"/>
      <c r="Y8790" s="179"/>
      <c r="Z8790" s="179"/>
      <c r="AA8790" s="222"/>
      <c r="AB8790" s="222"/>
      <c r="AC8790" s="222"/>
      <c r="AD8790" s="179"/>
      <c r="AE8790" s="179"/>
      <c r="AF8790" s="179"/>
      <c r="AG8790" s="179"/>
      <c r="AH8790" s="179"/>
      <c r="AI8790" s="179"/>
      <c r="AJ8790" s="179"/>
    </row>
    <row r="8791" spans="2:36" x14ac:dyDescent="0.3">
      <c r="B8791" s="224">
        <v>886800</v>
      </c>
      <c r="C8791" s="209">
        <v>380752</v>
      </c>
      <c r="D8791" s="206">
        <f t="shared" si="917"/>
        <v>0.4293549842129003</v>
      </c>
      <c r="E8791" s="208">
        <f t="shared" si="918"/>
        <v>0.45</v>
      </c>
      <c r="F8791" s="207">
        <v>20941.36</v>
      </c>
      <c r="G8791" s="207">
        <v>30460.16</v>
      </c>
      <c r="H8791" s="207">
        <v>34267.68</v>
      </c>
      <c r="I8791" s="214">
        <f t="shared" si="919"/>
        <v>362446</v>
      </c>
      <c r="J8791" s="211">
        <f t="shared" si="920"/>
        <v>0.40871222372575555</v>
      </c>
      <c r="K8791" s="212">
        <f t="shared" si="921"/>
        <v>0.45</v>
      </c>
      <c r="L8791" s="214">
        <f t="shared" si="922"/>
        <v>19934.53</v>
      </c>
      <c r="M8791" s="213">
        <f t="shared" si="923"/>
        <v>28995.68</v>
      </c>
      <c r="N8791" s="213">
        <f t="shared" si="924"/>
        <v>32620.14</v>
      </c>
      <c r="O8791" s="242">
        <f t="shared" si="925"/>
        <v>0.51529999999977005</v>
      </c>
      <c r="P8791" s="242"/>
      <c r="Q8791" s="179"/>
      <c r="R8791" s="179"/>
      <c r="S8791" s="179"/>
      <c r="T8791" s="179"/>
      <c r="U8791" s="179"/>
      <c r="V8791" s="179"/>
      <c r="W8791" s="179"/>
      <c r="X8791" s="179"/>
      <c r="Y8791" s="179"/>
      <c r="Z8791" s="179"/>
      <c r="AA8791" s="222"/>
      <c r="AB8791" s="222"/>
      <c r="AC8791" s="222"/>
      <c r="AD8791" s="179"/>
      <c r="AE8791" s="179"/>
      <c r="AF8791" s="179"/>
      <c r="AG8791" s="179"/>
      <c r="AH8791" s="179"/>
      <c r="AI8791" s="179"/>
      <c r="AJ8791" s="179"/>
    </row>
    <row r="8792" spans="2:36" x14ac:dyDescent="0.3">
      <c r="B8792" s="224">
        <v>886900</v>
      </c>
      <c r="C8792" s="209">
        <v>380797</v>
      </c>
      <c r="D8792" s="206">
        <f t="shared" ref="D8792:D8855" si="926">C8792/B8792</f>
        <v>0.4293573119855677</v>
      </c>
      <c r="E8792" s="208">
        <f t="shared" ref="E8792:E8855" si="927">(C8792-C8791)/(B8792-B8791)</f>
        <v>0.45</v>
      </c>
      <c r="F8792" s="207">
        <v>20943.830000000002</v>
      </c>
      <c r="G8792" s="207">
        <v>30463.759999999998</v>
      </c>
      <c r="H8792" s="207">
        <v>34271.730000000003</v>
      </c>
      <c r="I8792" s="214">
        <f t="shared" si="919"/>
        <v>362491</v>
      </c>
      <c r="J8792" s="211">
        <f t="shared" si="920"/>
        <v>0.40871687901680009</v>
      </c>
      <c r="K8792" s="212">
        <f t="shared" si="921"/>
        <v>0.45</v>
      </c>
      <c r="L8792" s="214">
        <f t="shared" si="922"/>
        <v>19937.005000000001</v>
      </c>
      <c r="M8792" s="213">
        <f t="shared" si="923"/>
        <v>28999.279999999999</v>
      </c>
      <c r="N8792" s="213">
        <f t="shared" si="924"/>
        <v>32624.19</v>
      </c>
      <c r="O8792" s="242">
        <f t="shared" si="925"/>
        <v>0.51519999999996802</v>
      </c>
      <c r="P8792" s="242"/>
      <c r="Q8792" s="179"/>
      <c r="R8792" s="179"/>
      <c r="S8792" s="179"/>
      <c r="T8792" s="179"/>
      <c r="U8792" s="179"/>
      <c r="V8792" s="179"/>
      <c r="W8792" s="179"/>
      <c r="X8792" s="179"/>
      <c r="Y8792" s="179"/>
      <c r="Z8792" s="179"/>
      <c r="AA8792" s="222"/>
      <c r="AB8792" s="222"/>
      <c r="AC8792" s="222"/>
      <c r="AD8792" s="179"/>
      <c r="AE8792" s="179"/>
      <c r="AF8792" s="179"/>
      <c r="AG8792" s="179"/>
      <c r="AH8792" s="179"/>
      <c r="AI8792" s="179"/>
      <c r="AJ8792" s="179"/>
    </row>
    <row r="8793" spans="2:36" x14ac:dyDescent="0.3">
      <c r="B8793" s="224">
        <v>887000</v>
      </c>
      <c r="C8793" s="209">
        <v>380842</v>
      </c>
      <c r="D8793" s="206">
        <f t="shared" si="926"/>
        <v>0.42935963923337089</v>
      </c>
      <c r="E8793" s="208">
        <f t="shared" si="927"/>
        <v>0.45</v>
      </c>
      <c r="F8793" s="207">
        <v>20946.310000000001</v>
      </c>
      <c r="G8793" s="207">
        <v>30467.360000000001</v>
      </c>
      <c r="H8793" s="207">
        <v>34275.78</v>
      </c>
      <c r="I8793" s="214">
        <f t="shared" si="919"/>
        <v>362536</v>
      </c>
      <c r="J8793" s="211">
        <f t="shared" si="920"/>
        <v>0.40872153325817362</v>
      </c>
      <c r="K8793" s="212">
        <f t="shared" si="921"/>
        <v>0.45</v>
      </c>
      <c r="L8793" s="214">
        <f t="shared" si="922"/>
        <v>19939.48</v>
      </c>
      <c r="M8793" s="213">
        <f t="shared" si="923"/>
        <v>29002.880000000001</v>
      </c>
      <c r="N8793" s="213">
        <f t="shared" si="924"/>
        <v>32628.239999999998</v>
      </c>
      <c r="O8793" s="242">
        <f t="shared" si="925"/>
        <v>0.51529999999962461</v>
      </c>
      <c r="P8793" s="242"/>
      <c r="Q8793" s="179"/>
      <c r="R8793" s="179"/>
      <c r="S8793" s="179"/>
      <c r="T8793" s="179"/>
      <c r="U8793" s="179"/>
      <c r="V8793" s="179"/>
      <c r="W8793" s="179"/>
      <c r="X8793" s="179"/>
      <c r="Y8793" s="179"/>
      <c r="Z8793" s="179"/>
      <c r="AA8793" s="222"/>
      <c r="AB8793" s="222"/>
      <c r="AC8793" s="222"/>
      <c r="AD8793" s="179"/>
      <c r="AE8793" s="179"/>
      <c r="AF8793" s="179"/>
      <c r="AG8793" s="179"/>
      <c r="AH8793" s="179"/>
      <c r="AI8793" s="179"/>
      <c r="AJ8793" s="179"/>
    </row>
    <row r="8794" spans="2:36" x14ac:dyDescent="0.3">
      <c r="B8794" s="224">
        <v>887100</v>
      </c>
      <c r="C8794" s="209">
        <v>380887</v>
      </c>
      <c r="D8794" s="206">
        <f t="shared" si="926"/>
        <v>0.42936196595648746</v>
      </c>
      <c r="E8794" s="208">
        <f t="shared" si="927"/>
        <v>0.45</v>
      </c>
      <c r="F8794" s="207">
        <v>20948.78</v>
      </c>
      <c r="G8794" s="207">
        <v>30470.959999999999</v>
      </c>
      <c r="H8794" s="207">
        <v>34279.83</v>
      </c>
      <c r="I8794" s="214">
        <f t="shared" si="919"/>
        <v>362581</v>
      </c>
      <c r="J8794" s="211">
        <f t="shared" si="920"/>
        <v>0.40872618645023107</v>
      </c>
      <c r="K8794" s="212">
        <f t="shared" si="921"/>
        <v>0.45</v>
      </c>
      <c r="L8794" s="214">
        <f t="shared" si="922"/>
        <v>19941.955000000002</v>
      </c>
      <c r="M8794" s="213">
        <f t="shared" si="923"/>
        <v>29006.48</v>
      </c>
      <c r="N8794" s="213">
        <f t="shared" si="924"/>
        <v>32632.289999999997</v>
      </c>
      <c r="O8794" s="242">
        <f t="shared" si="925"/>
        <v>0.51520000000047728</v>
      </c>
      <c r="P8794" s="242"/>
      <c r="Q8794" s="179"/>
      <c r="R8794" s="179"/>
      <c r="S8794" s="179"/>
      <c r="T8794" s="179"/>
      <c r="U8794" s="179"/>
      <c r="V8794" s="179"/>
      <c r="W8794" s="179"/>
      <c r="X8794" s="179"/>
      <c r="Y8794" s="179"/>
      <c r="Z8794" s="179"/>
      <c r="AA8794" s="222"/>
      <c r="AB8794" s="222"/>
      <c r="AC8794" s="222"/>
      <c r="AD8794" s="179"/>
      <c r="AE8794" s="179"/>
      <c r="AF8794" s="179"/>
      <c r="AG8794" s="179"/>
      <c r="AH8794" s="179"/>
      <c r="AI8794" s="179"/>
      <c r="AJ8794" s="179"/>
    </row>
    <row r="8795" spans="2:36" x14ac:dyDescent="0.3">
      <c r="B8795" s="224">
        <v>887200</v>
      </c>
      <c r="C8795" s="209">
        <v>380932</v>
      </c>
      <c r="D8795" s="206">
        <f t="shared" si="926"/>
        <v>0.4293642921550947</v>
      </c>
      <c r="E8795" s="208">
        <f t="shared" si="927"/>
        <v>0.45</v>
      </c>
      <c r="F8795" s="207">
        <v>20951.259999999998</v>
      </c>
      <c r="G8795" s="207">
        <v>30474.560000000001</v>
      </c>
      <c r="H8795" s="207">
        <v>34283.879999999997</v>
      </c>
      <c r="I8795" s="214">
        <f t="shared" si="919"/>
        <v>362626</v>
      </c>
      <c r="J8795" s="211">
        <f t="shared" si="920"/>
        <v>0.40873083859332732</v>
      </c>
      <c r="K8795" s="212">
        <f t="shared" si="921"/>
        <v>0.45</v>
      </c>
      <c r="L8795" s="214">
        <f t="shared" si="922"/>
        <v>19944.43</v>
      </c>
      <c r="M8795" s="213">
        <f t="shared" si="923"/>
        <v>29010.080000000002</v>
      </c>
      <c r="N8795" s="213">
        <f t="shared" si="924"/>
        <v>32636.34</v>
      </c>
      <c r="O8795" s="242">
        <f t="shared" si="925"/>
        <v>0.51530000000013387</v>
      </c>
      <c r="P8795" s="242"/>
      <c r="Q8795" s="179"/>
      <c r="R8795" s="179"/>
      <c r="S8795" s="179"/>
      <c r="T8795" s="179"/>
      <c r="U8795" s="179"/>
      <c r="V8795" s="179"/>
      <c r="W8795" s="179"/>
      <c r="X8795" s="179"/>
      <c r="Y8795" s="179"/>
      <c r="Z8795" s="179"/>
      <c r="AA8795" s="222"/>
      <c r="AB8795" s="222"/>
      <c r="AC8795" s="222"/>
      <c r="AD8795" s="179"/>
      <c r="AE8795" s="179"/>
      <c r="AF8795" s="179"/>
      <c r="AG8795" s="179"/>
      <c r="AH8795" s="179"/>
      <c r="AI8795" s="179"/>
      <c r="AJ8795" s="179"/>
    </row>
    <row r="8796" spans="2:36" x14ac:dyDescent="0.3">
      <c r="B8796" s="224">
        <v>887300</v>
      </c>
      <c r="C8796" s="209">
        <v>380977</v>
      </c>
      <c r="D8796" s="206">
        <f t="shared" si="926"/>
        <v>0.42936661782937002</v>
      </c>
      <c r="E8796" s="208">
        <f t="shared" si="927"/>
        <v>0.45</v>
      </c>
      <c r="F8796" s="207">
        <v>20953.73</v>
      </c>
      <c r="G8796" s="207">
        <v>30478.16</v>
      </c>
      <c r="H8796" s="207">
        <v>34287.93</v>
      </c>
      <c r="I8796" s="214">
        <f t="shared" si="919"/>
        <v>362671</v>
      </c>
      <c r="J8796" s="211">
        <f t="shared" si="920"/>
        <v>0.40873548968781698</v>
      </c>
      <c r="K8796" s="212">
        <f t="shared" si="921"/>
        <v>0.45</v>
      </c>
      <c r="L8796" s="214">
        <f t="shared" si="922"/>
        <v>19946.904999999999</v>
      </c>
      <c r="M8796" s="213">
        <f t="shared" si="923"/>
        <v>29013.68</v>
      </c>
      <c r="N8796" s="213">
        <f t="shared" si="924"/>
        <v>32640.39</v>
      </c>
      <c r="O8796" s="242">
        <f t="shared" si="925"/>
        <v>0.51519999999982247</v>
      </c>
      <c r="P8796" s="242"/>
      <c r="Q8796" s="179"/>
      <c r="R8796" s="179"/>
      <c r="S8796" s="179"/>
      <c r="T8796" s="179"/>
      <c r="U8796" s="179"/>
      <c r="V8796" s="179"/>
      <c r="W8796" s="179"/>
      <c r="X8796" s="179"/>
      <c r="Y8796" s="179"/>
      <c r="Z8796" s="179"/>
      <c r="AA8796" s="222"/>
      <c r="AB8796" s="222"/>
      <c r="AC8796" s="222"/>
      <c r="AD8796" s="179"/>
      <c r="AE8796" s="179"/>
      <c r="AF8796" s="179"/>
      <c r="AG8796" s="179"/>
      <c r="AH8796" s="179"/>
      <c r="AI8796" s="179"/>
      <c r="AJ8796" s="179"/>
    </row>
    <row r="8797" spans="2:36" x14ac:dyDescent="0.3">
      <c r="B8797" s="224">
        <v>887400</v>
      </c>
      <c r="C8797" s="209">
        <v>381022</v>
      </c>
      <c r="D8797" s="206">
        <f t="shared" si="926"/>
        <v>0.42936894297949063</v>
      </c>
      <c r="E8797" s="208">
        <f t="shared" si="927"/>
        <v>0.45</v>
      </c>
      <c r="F8797" s="207">
        <v>20956.21</v>
      </c>
      <c r="G8797" s="207">
        <v>30481.759999999998</v>
      </c>
      <c r="H8797" s="207">
        <v>34291.980000000003</v>
      </c>
      <c r="I8797" s="214">
        <f t="shared" si="919"/>
        <v>362716</v>
      </c>
      <c r="J8797" s="211">
        <f t="shared" si="920"/>
        <v>0.40874013973405454</v>
      </c>
      <c r="K8797" s="212">
        <f t="shared" si="921"/>
        <v>0.45</v>
      </c>
      <c r="L8797" s="214">
        <f t="shared" si="922"/>
        <v>19949.38</v>
      </c>
      <c r="M8797" s="213">
        <f t="shared" si="923"/>
        <v>29017.279999999999</v>
      </c>
      <c r="N8797" s="213">
        <f t="shared" si="924"/>
        <v>32644.44</v>
      </c>
      <c r="O8797" s="242">
        <f t="shared" si="925"/>
        <v>0.51530000000006115</v>
      </c>
      <c r="P8797" s="242"/>
      <c r="Q8797" s="179"/>
      <c r="R8797" s="179"/>
      <c r="S8797" s="179"/>
      <c r="T8797" s="179"/>
      <c r="U8797" s="179"/>
      <c r="V8797" s="179"/>
      <c r="W8797" s="179"/>
      <c r="X8797" s="179"/>
      <c r="Y8797" s="179"/>
      <c r="Z8797" s="179"/>
      <c r="AA8797" s="222"/>
      <c r="AB8797" s="222"/>
      <c r="AC8797" s="222"/>
      <c r="AD8797" s="179"/>
      <c r="AE8797" s="179"/>
      <c r="AF8797" s="179"/>
      <c r="AG8797" s="179"/>
      <c r="AH8797" s="179"/>
      <c r="AI8797" s="179"/>
      <c r="AJ8797" s="179"/>
    </row>
    <row r="8798" spans="2:36" x14ac:dyDescent="0.3">
      <c r="B8798" s="224">
        <v>887500</v>
      </c>
      <c r="C8798" s="209">
        <v>381067</v>
      </c>
      <c r="D8798" s="206">
        <f t="shared" si="926"/>
        <v>0.42937126760563382</v>
      </c>
      <c r="E8798" s="208">
        <f t="shared" si="927"/>
        <v>0.45</v>
      </c>
      <c r="F8798" s="207">
        <v>20958.68</v>
      </c>
      <c r="G8798" s="207">
        <v>30485.360000000001</v>
      </c>
      <c r="H8798" s="207">
        <v>34296.03</v>
      </c>
      <c r="I8798" s="214">
        <f t="shared" si="919"/>
        <v>362761</v>
      </c>
      <c r="J8798" s="211">
        <f t="shared" si="920"/>
        <v>0.40874478873239439</v>
      </c>
      <c r="K8798" s="212">
        <f t="shared" si="921"/>
        <v>0.45</v>
      </c>
      <c r="L8798" s="214">
        <f t="shared" si="922"/>
        <v>19951.855</v>
      </c>
      <c r="M8798" s="213">
        <f t="shared" si="923"/>
        <v>29020.880000000001</v>
      </c>
      <c r="N8798" s="213">
        <f t="shared" si="924"/>
        <v>32648.489999999998</v>
      </c>
      <c r="O8798" s="242">
        <f t="shared" si="925"/>
        <v>0.5151999999996042</v>
      </c>
      <c r="P8798" s="242"/>
      <c r="Q8798" s="179"/>
      <c r="R8798" s="179"/>
      <c r="S8798" s="179"/>
      <c r="T8798" s="179"/>
      <c r="U8798" s="179"/>
      <c r="V8798" s="179"/>
      <c r="W8798" s="179"/>
      <c r="X8798" s="179"/>
      <c r="Y8798" s="179"/>
      <c r="Z8798" s="179"/>
      <c r="AA8798" s="222"/>
      <c r="AB8798" s="222"/>
      <c r="AC8798" s="222"/>
      <c r="AD8798" s="179"/>
      <c r="AE8798" s="179"/>
      <c r="AF8798" s="179"/>
      <c r="AG8798" s="179"/>
      <c r="AH8798" s="179"/>
      <c r="AI8798" s="179"/>
      <c r="AJ8798" s="179"/>
    </row>
    <row r="8799" spans="2:36" x14ac:dyDescent="0.3">
      <c r="B8799" s="224">
        <v>887600</v>
      </c>
      <c r="C8799" s="209">
        <v>381112</v>
      </c>
      <c r="D8799" s="206">
        <f t="shared" si="926"/>
        <v>0.42937359170797657</v>
      </c>
      <c r="E8799" s="208">
        <f t="shared" si="927"/>
        <v>0.45</v>
      </c>
      <c r="F8799" s="207">
        <v>20961.16</v>
      </c>
      <c r="G8799" s="207">
        <v>30488.959999999999</v>
      </c>
      <c r="H8799" s="207">
        <v>34300.080000000002</v>
      </c>
      <c r="I8799" s="214">
        <f t="shared" si="919"/>
        <v>362806</v>
      </c>
      <c r="J8799" s="211">
        <f t="shared" si="920"/>
        <v>0.40874943668319064</v>
      </c>
      <c r="K8799" s="212">
        <f t="shared" si="921"/>
        <v>0.45</v>
      </c>
      <c r="L8799" s="214">
        <f t="shared" si="922"/>
        <v>19954.330000000002</v>
      </c>
      <c r="M8799" s="213">
        <f t="shared" si="923"/>
        <v>29024.48</v>
      </c>
      <c r="N8799" s="213">
        <f t="shared" si="924"/>
        <v>32652.539999999997</v>
      </c>
      <c r="O8799" s="242">
        <f t="shared" si="925"/>
        <v>0.5152999999999156</v>
      </c>
      <c r="P8799" s="242"/>
      <c r="Q8799" s="179"/>
      <c r="R8799" s="179"/>
      <c r="S8799" s="179"/>
      <c r="T8799" s="179"/>
      <c r="U8799" s="179"/>
      <c r="V8799" s="179"/>
      <c r="W8799" s="179"/>
      <c r="X8799" s="179"/>
      <c r="Y8799" s="179"/>
      <c r="Z8799" s="179"/>
      <c r="AA8799" s="222"/>
      <c r="AB8799" s="222"/>
      <c r="AC8799" s="222"/>
      <c r="AD8799" s="179"/>
      <c r="AE8799" s="179"/>
      <c r="AF8799" s="179"/>
      <c r="AG8799" s="179"/>
      <c r="AH8799" s="179"/>
      <c r="AI8799" s="179"/>
      <c r="AJ8799" s="179"/>
    </row>
    <row r="8800" spans="2:36" x14ac:dyDescent="0.3">
      <c r="B8800" s="224">
        <v>887700</v>
      </c>
      <c r="C8800" s="209">
        <v>381157</v>
      </c>
      <c r="D8800" s="206">
        <f t="shared" si="926"/>
        <v>0.42937591528669594</v>
      </c>
      <c r="E8800" s="208">
        <f t="shared" si="927"/>
        <v>0.45</v>
      </c>
      <c r="F8800" s="207">
        <v>20963.63</v>
      </c>
      <c r="G8800" s="207">
        <v>30492.560000000001</v>
      </c>
      <c r="H8800" s="207">
        <v>34304.129999999997</v>
      </c>
      <c r="I8800" s="214">
        <f t="shared" si="919"/>
        <v>362851</v>
      </c>
      <c r="J8800" s="211">
        <f t="shared" si="920"/>
        <v>0.40875408358679732</v>
      </c>
      <c r="K8800" s="212">
        <f t="shared" si="921"/>
        <v>0.45</v>
      </c>
      <c r="L8800" s="214">
        <f t="shared" si="922"/>
        <v>19956.805</v>
      </c>
      <c r="M8800" s="213">
        <f t="shared" si="923"/>
        <v>29028.080000000002</v>
      </c>
      <c r="N8800" s="213">
        <f t="shared" si="924"/>
        <v>32656.59</v>
      </c>
      <c r="O8800" s="242">
        <f t="shared" si="925"/>
        <v>0.51520000000004074</v>
      </c>
      <c r="P8800" s="242"/>
      <c r="Q8800" s="179"/>
      <c r="R8800" s="179"/>
      <c r="S8800" s="179"/>
      <c r="T8800" s="179"/>
      <c r="U8800" s="179"/>
      <c r="V8800" s="179"/>
      <c r="W8800" s="179"/>
      <c r="X8800" s="179"/>
      <c r="Y8800" s="179"/>
      <c r="Z8800" s="179"/>
      <c r="AA8800" s="222"/>
      <c r="AB8800" s="222"/>
      <c r="AC8800" s="222"/>
      <c r="AD8800" s="179"/>
      <c r="AE8800" s="179"/>
      <c r="AF8800" s="179"/>
      <c r="AG8800" s="179"/>
      <c r="AH8800" s="179"/>
      <c r="AI8800" s="179"/>
      <c r="AJ8800" s="179"/>
    </row>
    <row r="8801" spans="2:36" x14ac:dyDescent="0.3">
      <c r="B8801" s="224">
        <v>887800</v>
      </c>
      <c r="C8801" s="209">
        <v>381202</v>
      </c>
      <c r="D8801" s="206">
        <f t="shared" si="926"/>
        <v>0.42937823834196892</v>
      </c>
      <c r="E8801" s="208">
        <f t="shared" si="927"/>
        <v>0.45</v>
      </c>
      <c r="F8801" s="207">
        <v>20966.11</v>
      </c>
      <c r="G8801" s="207">
        <v>30496.16</v>
      </c>
      <c r="H8801" s="207">
        <v>34308.18</v>
      </c>
      <c r="I8801" s="214">
        <f t="shared" si="919"/>
        <v>362896</v>
      </c>
      <c r="J8801" s="211">
        <f t="shared" si="920"/>
        <v>0.40875872944356839</v>
      </c>
      <c r="K8801" s="212">
        <f t="shared" si="921"/>
        <v>0.45</v>
      </c>
      <c r="L8801" s="214">
        <f t="shared" si="922"/>
        <v>19959.28</v>
      </c>
      <c r="M8801" s="213">
        <f t="shared" si="923"/>
        <v>29031.68</v>
      </c>
      <c r="N8801" s="213">
        <f t="shared" si="924"/>
        <v>32660.639999999999</v>
      </c>
      <c r="O8801" s="242">
        <f t="shared" si="925"/>
        <v>0.51529999999977005</v>
      </c>
      <c r="P8801" s="242"/>
      <c r="Q8801" s="179"/>
      <c r="R8801" s="179"/>
      <c r="S8801" s="179"/>
      <c r="T8801" s="179"/>
      <c r="U8801" s="179"/>
      <c r="V8801" s="179"/>
      <c r="W8801" s="179"/>
      <c r="X8801" s="179"/>
      <c r="Y8801" s="179"/>
      <c r="Z8801" s="179"/>
      <c r="AA8801" s="222"/>
      <c r="AB8801" s="222"/>
      <c r="AC8801" s="222"/>
      <c r="AD8801" s="179"/>
      <c r="AE8801" s="179"/>
      <c r="AF8801" s="179"/>
      <c r="AG8801" s="179"/>
      <c r="AH8801" s="179"/>
      <c r="AI8801" s="179"/>
      <c r="AJ8801" s="179"/>
    </row>
    <row r="8802" spans="2:36" x14ac:dyDescent="0.3">
      <c r="B8802" s="224">
        <v>887900</v>
      </c>
      <c r="C8802" s="209">
        <v>381247</v>
      </c>
      <c r="D8802" s="206">
        <f t="shared" si="926"/>
        <v>0.42938056087397231</v>
      </c>
      <c r="E8802" s="208">
        <f t="shared" si="927"/>
        <v>0.45</v>
      </c>
      <c r="F8802" s="207">
        <v>20968.580000000002</v>
      </c>
      <c r="G8802" s="207">
        <v>30499.759999999998</v>
      </c>
      <c r="H8802" s="207">
        <v>34312.230000000003</v>
      </c>
      <c r="I8802" s="214">
        <f t="shared" si="919"/>
        <v>362941</v>
      </c>
      <c r="J8802" s="211">
        <f t="shared" si="920"/>
        <v>0.40876337425385739</v>
      </c>
      <c r="K8802" s="212">
        <f t="shared" si="921"/>
        <v>0.45</v>
      </c>
      <c r="L8802" s="214">
        <f t="shared" si="922"/>
        <v>19961.755000000001</v>
      </c>
      <c r="M8802" s="213">
        <f t="shared" si="923"/>
        <v>29035.279999999999</v>
      </c>
      <c r="N8802" s="213">
        <f t="shared" si="924"/>
        <v>32664.69</v>
      </c>
      <c r="O8802" s="242">
        <f t="shared" si="925"/>
        <v>0.51519999999996802</v>
      </c>
      <c r="P8802" s="242"/>
      <c r="Q8802" s="179"/>
      <c r="R8802" s="179"/>
      <c r="S8802" s="179"/>
      <c r="T8802" s="179"/>
      <c r="U8802" s="179"/>
      <c r="V8802" s="179"/>
      <c r="W8802" s="179"/>
      <c r="X8802" s="179"/>
      <c r="Y8802" s="179"/>
      <c r="Z8802" s="179"/>
      <c r="AA8802" s="222"/>
      <c r="AB8802" s="222"/>
      <c r="AC8802" s="222"/>
      <c r="AD8802" s="179"/>
      <c r="AE8802" s="179"/>
      <c r="AF8802" s="179"/>
      <c r="AG8802" s="179"/>
      <c r="AH8802" s="179"/>
      <c r="AI8802" s="179"/>
      <c r="AJ8802" s="179"/>
    </row>
    <row r="8803" spans="2:36" x14ac:dyDescent="0.3">
      <c r="B8803" s="224">
        <v>888000</v>
      </c>
      <c r="C8803" s="209">
        <v>381292</v>
      </c>
      <c r="D8803" s="206">
        <f t="shared" si="926"/>
        <v>0.4293828828828829</v>
      </c>
      <c r="E8803" s="208">
        <f t="shared" si="927"/>
        <v>0.45</v>
      </c>
      <c r="F8803" s="207">
        <v>20971.060000000001</v>
      </c>
      <c r="G8803" s="207">
        <v>30503.360000000001</v>
      </c>
      <c r="H8803" s="207">
        <v>34316.28</v>
      </c>
      <c r="I8803" s="214">
        <f t="shared" si="919"/>
        <v>362986</v>
      </c>
      <c r="J8803" s="211">
        <f t="shared" si="920"/>
        <v>0.40876801801801804</v>
      </c>
      <c r="K8803" s="212">
        <f t="shared" si="921"/>
        <v>0.45</v>
      </c>
      <c r="L8803" s="214">
        <f t="shared" si="922"/>
        <v>19964.23</v>
      </c>
      <c r="M8803" s="213">
        <f t="shared" si="923"/>
        <v>29038.880000000001</v>
      </c>
      <c r="N8803" s="213">
        <f t="shared" si="924"/>
        <v>32668.739999999998</v>
      </c>
      <c r="O8803" s="242">
        <f t="shared" si="925"/>
        <v>0.51529999999962461</v>
      </c>
      <c r="P8803" s="242"/>
      <c r="Q8803" s="179"/>
      <c r="R8803" s="179"/>
      <c r="S8803" s="179"/>
      <c r="T8803" s="179"/>
      <c r="U8803" s="179"/>
      <c r="V8803" s="179"/>
      <c r="W8803" s="179"/>
      <c r="X8803" s="179"/>
      <c r="Y8803" s="179"/>
      <c r="Z8803" s="179"/>
      <c r="AA8803" s="222"/>
      <c r="AB8803" s="222"/>
      <c r="AC8803" s="222"/>
      <c r="AD8803" s="179"/>
      <c r="AE8803" s="179"/>
      <c r="AF8803" s="179"/>
      <c r="AG8803" s="179"/>
      <c r="AH8803" s="179"/>
      <c r="AI8803" s="179"/>
      <c r="AJ8803" s="179"/>
    </row>
    <row r="8804" spans="2:36" x14ac:dyDescent="0.3">
      <c r="B8804" s="224">
        <v>888100</v>
      </c>
      <c r="C8804" s="209">
        <v>381337</v>
      </c>
      <c r="D8804" s="206">
        <f t="shared" si="926"/>
        <v>0.42938520436887739</v>
      </c>
      <c r="E8804" s="208">
        <f t="shared" si="927"/>
        <v>0.45</v>
      </c>
      <c r="F8804" s="207">
        <v>20973.53</v>
      </c>
      <c r="G8804" s="207">
        <v>30506.959999999999</v>
      </c>
      <c r="H8804" s="207">
        <v>34320.33</v>
      </c>
      <c r="I8804" s="214">
        <f t="shared" si="919"/>
        <v>363031</v>
      </c>
      <c r="J8804" s="211">
        <f t="shared" si="920"/>
        <v>0.40877266073640356</v>
      </c>
      <c r="K8804" s="212">
        <f t="shared" si="921"/>
        <v>0.45</v>
      </c>
      <c r="L8804" s="214">
        <f t="shared" si="922"/>
        <v>19966.705000000002</v>
      </c>
      <c r="M8804" s="213">
        <f t="shared" si="923"/>
        <v>29042.48</v>
      </c>
      <c r="N8804" s="213">
        <f t="shared" si="924"/>
        <v>32672.789999999997</v>
      </c>
      <c r="O8804" s="242">
        <f t="shared" si="925"/>
        <v>0.51520000000047728</v>
      </c>
      <c r="P8804" s="242"/>
      <c r="Q8804" s="179"/>
      <c r="R8804" s="179"/>
      <c r="S8804" s="179"/>
      <c r="T8804" s="179"/>
      <c r="U8804" s="179"/>
      <c r="V8804" s="179"/>
      <c r="W8804" s="179"/>
      <c r="X8804" s="179"/>
      <c r="Y8804" s="179"/>
      <c r="Z8804" s="179"/>
      <c r="AA8804" s="222"/>
      <c r="AB8804" s="222"/>
      <c r="AC8804" s="222"/>
      <c r="AD8804" s="179"/>
      <c r="AE8804" s="179"/>
      <c r="AF8804" s="179"/>
      <c r="AG8804" s="179"/>
      <c r="AH8804" s="179"/>
      <c r="AI8804" s="179"/>
      <c r="AJ8804" s="179"/>
    </row>
    <row r="8805" spans="2:36" x14ac:dyDescent="0.3">
      <c r="B8805" s="224">
        <v>888200</v>
      </c>
      <c r="C8805" s="209">
        <v>381382</v>
      </c>
      <c r="D8805" s="206">
        <f t="shared" si="926"/>
        <v>0.42938752533213242</v>
      </c>
      <c r="E8805" s="208">
        <f t="shared" si="927"/>
        <v>0.45</v>
      </c>
      <c r="F8805" s="207">
        <v>20976.01</v>
      </c>
      <c r="G8805" s="207">
        <v>30510.560000000001</v>
      </c>
      <c r="H8805" s="207">
        <v>34324.379999999997</v>
      </c>
      <c r="I8805" s="214">
        <f t="shared" si="919"/>
        <v>363076</v>
      </c>
      <c r="J8805" s="211">
        <f t="shared" si="920"/>
        <v>0.40877730240936727</v>
      </c>
      <c r="K8805" s="212">
        <f t="shared" si="921"/>
        <v>0.45</v>
      </c>
      <c r="L8805" s="214">
        <f t="shared" si="922"/>
        <v>19969.18</v>
      </c>
      <c r="M8805" s="213">
        <f t="shared" si="923"/>
        <v>29046.080000000002</v>
      </c>
      <c r="N8805" s="213">
        <f t="shared" si="924"/>
        <v>32676.84</v>
      </c>
      <c r="O8805" s="242">
        <f t="shared" si="925"/>
        <v>0.51530000000013387</v>
      </c>
      <c r="P8805" s="242"/>
      <c r="Q8805" s="179"/>
      <c r="R8805" s="179"/>
      <c r="S8805" s="179"/>
      <c r="T8805" s="179"/>
      <c r="U8805" s="179"/>
      <c r="V8805" s="179"/>
      <c r="W8805" s="179"/>
      <c r="X8805" s="179"/>
      <c r="Y8805" s="179"/>
      <c r="Z8805" s="179"/>
      <c r="AA8805" s="222"/>
      <c r="AB8805" s="222"/>
      <c r="AC8805" s="222"/>
      <c r="AD8805" s="179"/>
      <c r="AE8805" s="179"/>
      <c r="AF8805" s="179"/>
      <c r="AG8805" s="179"/>
      <c r="AH8805" s="179"/>
      <c r="AI8805" s="179"/>
      <c r="AJ8805" s="179"/>
    </row>
    <row r="8806" spans="2:36" x14ac:dyDescent="0.3">
      <c r="B8806" s="224">
        <v>888300</v>
      </c>
      <c r="C8806" s="209">
        <v>381427</v>
      </c>
      <c r="D8806" s="206">
        <f t="shared" si="926"/>
        <v>0.42938984577282452</v>
      </c>
      <c r="E8806" s="208">
        <f t="shared" si="927"/>
        <v>0.45</v>
      </c>
      <c r="F8806" s="207">
        <v>20978.48</v>
      </c>
      <c r="G8806" s="207">
        <v>30514.16</v>
      </c>
      <c r="H8806" s="207">
        <v>34328.43</v>
      </c>
      <c r="I8806" s="214">
        <f t="shared" si="919"/>
        <v>363121</v>
      </c>
      <c r="J8806" s="211">
        <f t="shared" si="920"/>
        <v>0.40878194303726217</v>
      </c>
      <c r="K8806" s="212">
        <f t="shared" si="921"/>
        <v>0.45</v>
      </c>
      <c r="L8806" s="214">
        <f t="shared" si="922"/>
        <v>19971.654999999999</v>
      </c>
      <c r="M8806" s="213">
        <f t="shared" si="923"/>
        <v>29049.68</v>
      </c>
      <c r="N8806" s="213">
        <f t="shared" si="924"/>
        <v>32680.89</v>
      </c>
      <c r="O8806" s="242">
        <f t="shared" si="925"/>
        <v>0.51519999999982247</v>
      </c>
      <c r="P8806" s="242"/>
      <c r="Q8806" s="179"/>
      <c r="R8806" s="179"/>
      <c r="S8806" s="179"/>
      <c r="T8806" s="179"/>
      <c r="U8806" s="179"/>
      <c r="V8806" s="179"/>
      <c r="W8806" s="179"/>
      <c r="X8806" s="179"/>
      <c r="Y8806" s="179"/>
      <c r="Z8806" s="179"/>
      <c r="AA8806" s="222"/>
      <c r="AB8806" s="222"/>
      <c r="AC8806" s="222"/>
      <c r="AD8806" s="179"/>
      <c r="AE8806" s="179"/>
      <c r="AF8806" s="179"/>
      <c r="AG8806" s="179"/>
      <c r="AH8806" s="179"/>
      <c r="AI8806" s="179"/>
      <c r="AJ8806" s="179"/>
    </row>
    <row r="8807" spans="2:36" x14ac:dyDescent="0.3">
      <c r="B8807" s="224">
        <v>888400</v>
      </c>
      <c r="C8807" s="209">
        <v>381472</v>
      </c>
      <c r="D8807" s="206">
        <f t="shared" si="926"/>
        <v>0.42939216569113015</v>
      </c>
      <c r="E8807" s="208">
        <f t="shared" si="927"/>
        <v>0.45</v>
      </c>
      <c r="F8807" s="207">
        <v>20980.959999999999</v>
      </c>
      <c r="G8807" s="207">
        <v>30517.759999999998</v>
      </c>
      <c r="H8807" s="207">
        <v>34332.480000000003</v>
      </c>
      <c r="I8807" s="214">
        <f t="shared" si="919"/>
        <v>363166</v>
      </c>
      <c r="J8807" s="211">
        <f t="shared" si="920"/>
        <v>0.40878658262044126</v>
      </c>
      <c r="K8807" s="212">
        <f t="shared" si="921"/>
        <v>0.45</v>
      </c>
      <c r="L8807" s="214">
        <f t="shared" si="922"/>
        <v>19974.13</v>
      </c>
      <c r="M8807" s="213">
        <f t="shared" si="923"/>
        <v>29053.279999999999</v>
      </c>
      <c r="N8807" s="213">
        <f t="shared" si="924"/>
        <v>32684.94</v>
      </c>
      <c r="O8807" s="242">
        <f t="shared" si="925"/>
        <v>0.51530000000006115</v>
      </c>
      <c r="P8807" s="242"/>
      <c r="Q8807" s="179"/>
      <c r="R8807" s="179"/>
      <c r="S8807" s="179"/>
      <c r="T8807" s="179"/>
      <c r="U8807" s="179"/>
      <c r="V8807" s="179"/>
      <c r="W8807" s="179"/>
      <c r="X8807" s="179"/>
      <c r="Y8807" s="179"/>
      <c r="Z8807" s="179"/>
      <c r="AA8807" s="222"/>
      <c r="AB8807" s="222"/>
      <c r="AC8807" s="222"/>
      <c r="AD8807" s="179"/>
      <c r="AE8807" s="179"/>
      <c r="AF8807" s="179"/>
      <c r="AG8807" s="179"/>
      <c r="AH8807" s="179"/>
      <c r="AI8807" s="179"/>
      <c r="AJ8807" s="179"/>
    </row>
    <row r="8808" spans="2:36" x14ac:dyDescent="0.3">
      <c r="B8808" s="224">
        <v>888500</v>
      </c>
      <c r="C8808" s="209">
        <v>381517</v>
      </c>
      <c r="D8808" s="206">
        <f t="shared" si="926"/>
        <v>0.42939448508722566</v>
      </c>
      <c r="E8808" s="208">
        <f t="shared" si="927"/>
        <v>0.45</v>
      </c>
      <c r="F8808" s="207">
        <v>20983.43</v>
      </c>
      <c r="G8808" s="207">
        <v>30521.360000000001</v>
      </c>
      <c r="H8808" s="207">
        <v>34336.53</v>
      </c>
      <c r="I8808" s="214">
        <f t="shared" si="919"/>
        <v>363211</v>
      </c>
      <c r="J8808" s="211">
        <f t="shared" si="920"/>
        <v>0.4087912211592572</v>
      </c>
      <c r="K8808" s="212">
        <f t="shared" si="921"/>
        <v>0.45</v>
      </c>
      <c r="L8808" s="214">
        <f t="shared" si="922"/>
        <v>19976.605</v>
      </c>
      <c r="M8808" s="213">
        <f t="shared" si="923"/>
        <v>29056.880000000001</v>
      </c>
      <c r="N8808" s="213">
        <f t="shared" si="924"/>
        <v>32688.989999999998</v>
      </c>
      <c r="O8808" s="242">
        <f t="shared" si="925"/>
        <v>0.5151999999996042</v>
      </c>
      <c r="P8808" s="242"/>
      <c r="Q8808" s="179"/>
      <c r="R8808" s="179"/>
      <c r="S8808" s="179"/>
      <c r="T8808" s="179"/>
      <c r="U8808" s="179"/>
      <c r="V8808" s="179"/>
      <c r="W8808" s="179"/>
      <c r="X8808" s="179"/>
      <c r="Y8808" s="179"/>
      <c r="Z8808" s="179"/>
      <c r="AA8808" s="222"/>
      <c r="AB8808" s="222"/>
      <c r="AC8808" s="222"/>
      <c r="AD8808" s="179"/>
      <c r="AE8808" s="179"/>
      <c r="AF8808" s="179"/>
      <c r="AG8808" s="179"/>
      <c r="AH8808" s="179"/>
      <c r="AI8808" s="179"/>
      <c r="AJ8808" s="179"/>
    </row>
    <row r="8809" spans="2:36" x14ac:dyDescent="0.3">
      <c r="B8809" s="224">
        <v>888600</v>
      </c>
      <c r="C8809" s="209">
        <v>381562</v>
      </c>
      <c r="D8809" s="206">
        <f t="shared" si="926"/>
        <v>0.42939680396128743</v>
      </c>
      <c r="E8809" s="208">
        <f t="shared" si="927"/>
        <v>0.45</v>
      </c>
      <c r="F8809" s="207">
        <v>20985.91</v>
      </c>
      <c r="G8809" s="207">
        <v>30524.959999999999</v>
      </c>
      <c r="H8809" s="207">
        <v>34340.58</v>
      </c>
      <c r="I8809" s="214">
        <f t="shared" ref="I8809:I8872" si="928">I8808+45</f>
        <v>363256</v>
      </c>
      <c r="J8809" s="211">
        <f t="shared" si="920"/>
        <v>0.40879585865406259</v>
      </c>
      <c r="K8809" s="212">
        <f t="shared" si="921"/>
        <v>0.45</v>
      </c>
      <c r="L8809" s="214">
        <f t="shared" si="922"/>
        <v>19979.080000000002</v>
      </c>
      <c r="M8809" s="213">
        <f t="shared" si="923"/>
        <v>29060.48</v>
      </c>
      <c r="N8809" s="213">
        <f t="shared" si="924"/>
        <v>32693.039999999997</v>
      </c>
      <c r="O8809" s="242">
        <f t="shared" si="925"/>
        <v>0.5152999999999156</v>
      </c>
      <c r="P8809" s="242"/>
      <c r="Q8809" s="179"/>
      <c r="R8809" s="179"/>
      <c r="S8809" s="179"/>
      <c r="T8809" s="179"/>
      <c r="U8809" s="179"/>
      <c r="V8809" s="179"/>
      <c r="W8809" s="179"/>
      <c r="X8809" s="179"/>
      <c r="Y8809" s="179"/>
      <c r="Z8809" s="179"/>
      <c r="AA8809" s="222"/>
      <c r="AB8809" s="222"/>
      <c r="AC8809" s="222"/>
      <c r="AD8809" s="179"/>
      <c r="AE8809" s="179"/>
      <c r="AF8809" s="179"/>
      <c r="AG8809" s="179"/>
      <c r="AH8809" s="179"/>
      <c r="AI8809" s="179"/>
      <c r="AJ8809" s="179"/>
    </row>
    <row r="8810" spans="2:36" x14ac:dyDescent="0.3">
      <c r="B8810" s="224">
        <v>888700</v>
      </c>
      <c r="C8810" s="209">
        <v>381607</v>
      </c>
      <c r="D8810" s="206">
        <f t="shared" si="926"/>
        <v>0.42939912231349164</v>
      </c>
      <c r="E8810" s="208">
        <f t="shared" si="927"/>
        <v>0.45</v>
      </c>
      <c r="F8810" s="207">
        <v>20988.38</v>
      </c>
      <c r="G8810" s="207">
        <v>30528.560000000001</v>
      </c>
      <c r="H8810" s="207">
        <v>34344.629999999997</v>
      </c>
      <c r="I8810" s="214">
        <f t="shared" si="928"/>
        <v>363301</v>
      </c>
      <c r="J8810" s="211">
        <f t="shared" si="920"/>
        <v>0.40880049510520988</v>
      </c>
      <c r="K8810" s="212">
        <f t="shared" si="921"/>
        <v>0.45</v>
      </c>
      <c r="L8810" s="214">
        <f t="shared" si="922"/>
        <v>19981.555</v>
      </c>
      <c r="M8810" s="213">
        <f t="shared" si="923"/>
        <v>29064.080000000002</v>
      </c>
      <c r="N8810" s="213">
        <f t="shared" si="924"/>
        <v>32697.09</v>
      </c>
      <c r="O8810" s="242">
        <f t="shared" si="925"/>
        <v>0.51520000000004074</v>
      </c>
      <c r="P8810" s="242"/>
      <c r="Q8810" s="179"/>
      <c r="R8810" s="179"/>
      <c r="S8810" s="179"/>
      <c r="T8810" s="179"/>
      <c r="U8810" s="179"/>
      <c r="V8810" s="179"/>
      <c r="W8810" s="179"/>
      <c r="X8810" s="179"/>
      <c r="Y8810" s="179"/>
      <c r="Z8810" s="179"/>
      <c r="AA8810" s="222"/>
      <c r="AB8810" s="222"/>
      <c r="AC8810" s="222"/>
      <c r="AD8810" s="179"/>
      <c r="AE8810" s="179"/>
      <c r="AF8810" s="179"/>
      <c r="AG8810" s="179"/>
      <c r="AH8810" s="179"/>
      <c r="AI8810" s="179"/>
      <c r="AJ8810" s="179"/>
    </row>
    <row r="8811" spans="2:36" x14ac:dyDescent="0.3">
      <c r="B8811" s="224">
        <v>888800</v>
      </c>
      <c r="C8811" s="209">
        <v>381652</v>
      </c>
      <c r="D8811" s="206">
        <f t="shared" si="926"/>
        <v>0.42940144014401438</v>
      </c>
      <c r="E8811" s="208">
        <f t="shared" si="927"/>
        <v>0.45</v>
      </c>
      <c r="F8811" s="207">
        <v>20990.86</v>
      </c>
      <c r="G8811" s="207">
        <v>30532.16</v>
      </c>
      <c r="H8811" s="207">
        <v>34348.68</v>
      </c>
      <c r="I8811" s="214">
        <f t="shared" si="928"/>
        <v>363346</v>
      </c>
      <c r="J8811" s="211">
        <f t="shared" si="920"/>
        <v>0.40880513051305128</v>
      </c>
      <c r="K8811" s="212">
        <f t="shared" si="921"/>
        <v>0.45</v>
      </c>
      <c r="L8811" s="214">
        <f t="shared" si="922"/>
        <v>19984.03</v>
      </c>
      <c r="M8811" s="213">
        <f t="shared" si="923"/>
        <v>29067.68</v>
      </c>
      <c r="N8811" s="213">
        <f t="shared" si="924"/>
        <v>32701.14</v>
      </c>
      <c r="O8811" s="242">
        <f t="shared" si="925"/>
        <v>0.51529999999977005</v>
      </c>
      <c r="P8811" s="242"/>
      <c r="Q8811" s="179"/>
      <c r="R8811" s="179"/>
      <c r="S8811" s="179"/>
      <c r="T8811" s="179"/>
      <c r="U8811" s="179"/>
      <c r="V8811" s="179"/>
      <c r="W8811" s="179"/>
      <c r="X8811" s="179"/>
      <c r="Y8811" s="179"/>
      <c r="Z8811" s="179"/>
      <c r="AA8811" s="222"/>
      <c r="AB8811" s="222"/>
      <c r="AC8811" s="222"/>
      <c r="AD8811" s="179"/>
      <c r="AE8811" s="179"/>
      <c r="AF8811" s="179"/>
      <c r="AG8811" s="179"/>
      <c r="AH8811" s="179"/>
      <c r="AI8811" s="179"/>
      <c r="AJ8811" s="179"/>
    </row>
    <row r="8812" spans="2:36" x14ac:dyDescent="0.3">
      <c r="B8812" s="224">
        <v>888900</v>
      </c>
      <c r="C8812" s="209">
        <v>381697</v>
      </c>
      <c r="D8812" s="206">
        <f t="shared" si="926"/>
        <v>0.42940375745303183</v>
      </c>
      <c r="E8812" s="208">
        <f t="shared" si="927"/>
        <v>0.45</v>
      </c>
      <c r="F8812" s="207">
        <v>20993.33</v>
      </c>
      <c r="G8812" s="207">
        <v>30535.759999999998</v>
      </c>
      <c r="H8812" s="207">
        <v>34352.730000000003</v>
      </c>
      <c r="I8812" s="214">
        <f t="shared" si="928"/>
        <v>363391</v>
      </c>
      <c r="J8812" s="211">
        <f t="shared" si="920"/>
        <v>0.40880976487793902</v>
      </c>
      <c r="K8812" s="212">
        <f t="shared" si="921"/>
        <v>0.45</v>
      </c>
      <c r="L8812" s="214">
        <f t="shared" si="922"/>
        <v>19986.505000000001</v>
      </c>
      <c r="M8812" s="213">
        <f t="shared" si="923"/>
        <v>29071.279999999999</v>
      </c>
      <c r="N8812" s="213">
        <f t="shared" si="924"/>
        <v>32705.19</v>
      </c>
      <c r="O8812" s="242">
        <f t="shared" si="925"/>
        <v>0.51519999999996802</v>
      </c>
      <c r="P8812" s="242"/>
      <c r="Q8812" s="179"/>
      <c r="R8812" s="179"/>
      <c r="S8812" s="179"/>
      <c r="T8812" s="179"/>
      <c r="U8812" s="179"/>
      <c r="V8812" s="179"/>
      <c r="W8812" s="179"/>
      <c r="X8812" s="179"/>
      <c r="Y8812" s="179"/>
      <c r="Z8812" s="179"/>
      <c r="AA8812" s="222"/>
      <c r="AB8812" s="222"/>
      <c r="AC8812" s="222"/>
      <c r="AD8812" s="179"/>
      <c r="AE8812" s="179"/>
      <c r="AF8812" s="179"/>
      <c r="AG8812" s="179"/>
      <c r="AH8812" s="179"/>
      <c r="AI8812" s="179"/>
      <c r="AJ8812" s="179"/>
    </row>
    <row r="8813" spans="2:36" x14ac:dyDescent="0.3">
      <c r="B8813" s="224">
        <v>889000</v>
      </c>
      <c r="C8813" s="209">
        <v>381742</v>
      </c>
      <c r="D8813" s="206">
        <f t="shared" si="926"/>
        <v>0.42940607424071991</v>
      </c>
      <c r="E8813" s="208">
        <f t="shared" si="927"/>
        <v>0.45</v>
      </c>
      <c r="F8813" s="207">
        <v>20995.81</v>
      </c>
      <c r="G8813" s="207">
        <v>30539.360000000001</v>
      </c>
      <c r="H8813" s="207">
        <v>34356.78</v>
      </c>
      <c r="I8813" s="214">
        <f t="shared" si="928"/>
        <v>363436</v>
      </c>
      <c r="J8813" s="211">
        <f t="shared" si="920"/>
        <v>0.40881439820022497</v>
      </c>
      <c r="K8813" s="212">
        <f t="shared" si="921"/>
        <v>0.45</v>
      </c>
      <c r="L8813" s="214">
        <f t="shared" si="922"/>
        <v>19988.98</v>
      </c>
      <c r="M8813" s="213">
        <f t="shared" si="923"/>
        <v>29074.880000000001</v>
      </c>
      <c r="N8813" s="213">
        <f t="shared" si="924"/>
        <v>32709.239999999998</v>
      </c>
      <c r="O8813" s="242">
        <f t="shared" si="925"/>
        <v>0.51529999999962461</v>
      </c>
      <c r="P8813" s="242"/>
      <c r="Q8813" s="179"/>
      <c r="R8813" s="179"/>
      <c r="S8813" s="179"/>
      <c r="T8813" s="179"/>
      <c r="U8813" s="179"/>
      <c r="V8813" s="179"/>
      <c r="W8813" s="179"/>
      <c r="X8813" s="179"/>
      <c r="Y8813" s="179"/>
      <c r="Z8813" s="179"/>
      <c r="AA8813" s="222"/>
      <c r="AB8813" s="222"/>
      <c r="AC8813" s="222"/>
      <c r="AD8813" s="179"/>
      <c r="AE8813" s="179"/>
      <c r="AF8813" s="179"/>
      <c r="AG8813" s="179"/>
      <c r="AH8813" s="179"/>
      <c r="AI8813" s="179"/>
      <c r="AJ8813" s="179"/>
    </row>
    <row r="8814" spans="2:36" x14ac:dyDescent="0.3">
      <c r="B8814" s="224">
        <v>889100</v>
      </c>
      <c r="C8814" s="209">
        <v>381787</v>
      </c>
      <c r="D8814" s="206">
        <f t="shared" si="926"/>
        <v>0.42940839050725454</v>
      </c>
      <c r="E8814" s="208">
        <f t="shared" si="927"/>
        <v>0.45</v>
      </c>
      <c r="F8814" s="207">
        <v>20998.28</v>
      </c>
      <c r="G8814" s="207">
        <v>30542.959999999999</v>
      </c>
      <c r="H8814" s="207">
        <v>34360.83</v>
      </c>
      <c r="I8814" s="214">
        <f t="shared" si="928"/>
        <v>363481</v>
      </c>
      <c r="J8814" s="211">
        <f t="shared" si="920"/>
        <v>0.40881903048026091</v>
      </c>
      <c r="K8814" s="212">
        <f t="shared" si="921"/>
        <v>0.45</v>
      </c>
      <c r="L8814" s="214">
        <f t="shared" si="922"/>
        <v>19991.455000000002</v>
      </c>
      <c r="M8814" s="213">
        <f t="shared" si="923"/>
        <v>29078.48</v>
      </c>
      <c r="N8814" s="213">
        <f t="shared" si="924"/>
        <v>32713.289999999997</v>
      </c>
      <c r="O8814" s="242">
        <f t="shared" si="925"/>
        <v>0.51520000000047728</v>
      </c>
      <c r="P8814" s="242"/>
      <c r="Q8814" s="179"/>
      <c r="R8814" s="179"/>
      <c r="S8814" s="179"/>
      <c r="T8814" s="179"/>
      <c r="U8814" s="179"/>
      <c r="V8814" s="179"/>
      <c r="W8814" s="179"/>
      <c r="X8814" s="179"/>
      <c r="Y8814" s="179"/>
      <c r="Z8814" s="179"/>
      <c r="AA8814" s="222"/>
      <c r="AB8814" s="222"/>
      <c r="AC8814" s="222"/>
      <c r="AD8814" s="179"/>
      <c r="AE8814" s="179"/>
      <c r="AF8814" s="179"/>
      <c r="AG8814" s="179"/>
      <c r="AH8814" s="179"/>
      <c r="AI8814" s="179"/>
      <c r="AJ8814" s="179"/>
    </row>
    <row r="8815" spans="2:36" x14ac:dyDescent="0.3">
      <c r="B8815" s="224">
        <v>889200</v>
      </c>
      <c r="C8815" s="209">
        <v>381832</v>
      </c>
      <c r="D8815" s="206">
        <f t="shared" si="926"/>
        <v>0.42941070625281152</v>
      </c>
      <c r="E8815" s="208">
        <f t="shared" si="927"/>
        <v>0.45</v>
      </c>
      <c r="F8815" s="207">
        <v>21000.76</v>
      </c>
      <c r="G8815" s="207">
        <v>30546.560000000001</v>
      </c>
      <c r="H8815" s="207">
        <v>34364.879999999997</v>
      </c>
      <c r="I8815" s="214">
        <f t="shared" si="928"/>
        <v>363526</v>
      </c>
      <c r="J8815" s="211">
        <f t="shared" si="920"/>
        <v>0.40882366171839857</v>
      </c>
      <c r="K8815" s="212">
        <f t="shared" si="921"/>
        <v>0.45</v>
      </c>
      <c r="L8815" s="214">
        <f t="shared" si="922"/>
        <v>19993.93</v>
      </c>
      <c r="M8815" s="213">
        <f t="shared" si="923"/>
        <v>29082.080000000002</v>
      </c>
      <c r="N8815" s="213">
        <f t="shared" si="924"/>
        <v>32717.34</v>
      </c>
      <c r="O8815" s="242">
        <f t="shared" si="925"/>
        <v>0.51530000000013387</v>
      </c>
      <c r="P8815" s="242"/>
      <c r="Q8815" s="179"/>
      <c r="R8815" s="179"/>
      <c r="S8815" s="179"/>
      <c r="T8815" s="179"/>
      <c r="U8815" s="179"/>
      <c r="V8815" s="179"/>
      <c r="W8815" s="179"/>
      <c r="X8815" s="179"/>
      <c r="Y8815" s="179"/>
      <c r="Z8815" s="179"/>
      <c r="AA8815" s="222"/>
      <c r="AB8815" s="222"/>
      <c r="AC8815" s="222"/>
      <c r="AD8815" s="179"/>
      <c r="AE8815" s="179"/>
      <c r="AF8815" s="179"/>
      <c r="AG8815" s="179"/>
      <c r="AH8815" s="179"/>
      <c r="AI8815" s="179"/>
      <c r="AJ8815" s="179"/>
    </row>
    <row r="8816" spans="2:36" x14ac:dyDescent="0.3">
      <c r="B8816" s="224">
        <v>889300</v>
      </c>
      <c r="C8816" s="209">
        <v>381877</v>
      </c>
      <c r="D8816" s="206">
        <f t="shared" si="926"/>
        <v>0.4294130214775666</v>
      </c>
      <c r="E8816" s="208">
        <f t="shared" si="927"/>
        <v>0.45</v>
      </c>
      <c r="F8816" s="207">
        <v>21003.23</v>
      </c>
      <c r="G8816" s="207">
        <v>30550.16</v>
      </c>
      <c r="H8816" s="207">
        <v>34368.93</v>
      </c>
      <c r="I8816" s="214">
        <f t="shared" si="928"/>
        <v>363571</v>
      </c>
      <c r="J8816" s="211">
        <f t="shared" si="920"/>
        <v>0.40882829191498932</v>
      </c>
      <c r="K8816" s="212">
        <f t="shared" si="921"/>
        <v>0.45</v>
      </c>
      <c r="L8816" s="214">
        <f t="shared" si="922"/>
        <v>19996.404999999999</v>
      </c>
      <c r="M8816" s="213">
        <f t="shared" si="923"/>
        <v>29085.68</v>
      </c>
      <c r="N8816" s="213">
        <f t="shared" si="924"/>
        <v>32721.39</v>
      </c>
      <c r="O8816" s="242">
        <f t="shared" si="925"/>
        <v>0.51519999999982247</v>
      </c>
      <c r="P8816" s="242"/>
      <c r="Q8816" s="179"/>
      <c r="R8816" s="179"/>
      <c r="S8816" s="179"/>
      <c r="T8816" s="179"/>
      <c r="U8816" s="179"/>
      <c r="V8816" s="179"/>
      <c r="W8816" s="179"/>
      <c r="X8816" s="179"/>
      <c r="Y8816" s="179"/>
      <c r="Z8816" s="179"/>
      <c r="AA8816" s="222"/>
      <c r="AB8816" s="222"/>
      <c r="AC8816" s="222"/>
      <c r="AD8816" s="179"/>
      <c r="AE8816" s="179"/>
      <c r="AF8816" s="179"/>
      <c r="AG8816" s="179"/>
      <c r="AH8816" s="179"/>
      <c r="AI8816" s="179"/>
      <c r="AJ8816" s="179"/>
    </row>
    <row r="8817" spans="2:36" x14ac:dyDescent="0.3">
      <c r="B8817" s="224">
        <v>889400</v>
      </c>
      <c r="C8817" s="209">
        <v>381922</v>
      </c>
      <c r="D8817" s="206">
        <f t="shared" si="926"/>
        <v>0.42941533618169553</v>
      </c>
      <c r="E8817" s="208">
        <f t="shared" si="927"/>
        <v>0.45</v>
      </c>
      <c r="F8817" s="207">
        <v>21005.71</v>
      </c>
      <c r="G8817" s="207">
        <v>30553.759999999998</v>
      </c>
      <c r="H8817" s="207">
        <v>34372.980000000003</v>
      </c>
      <c r="I8817" s="214">
        <f t="shared" si="928"/>
        <v>363616</v>
      </c>
      <c r="J8817" s="211">
        <f t="shared" si="920"/>
        <v>0.40883292107038455</v>
      </c>
      <c r="K8817" s="212">
        <f t="shared" si="921"/>
        <v>0.45</v>
      </c>
      <c r="L8817" s="214">
        <f t="shared" si="922"/>
        <v>19998.88</v>
      </c>
      <c r="M8817" s="213">
        <f t="shared" si="923"/>
        <v>29089.279999999999</v>
      </c>
      <c r="N8817" s="213">
        <f t="shared" si="924"/>
        <v>32725.439999999999</v>
      </c>
      <c r="O8817" s="242">
        <f t="shared" si="925"/>
        <v>0.51530000000006115</v>
      </c>
      <c r="P8817" s="242"/>
      <c r="Q8817" s="179"/>
      <c r="R8817" s="179"/>
      <c r="S8817" s="179"/>
      <c r="T8817" s="179"/>
      <c r="U8817" s="179"/>
      <c r="V8817" s="179"/>
      <c r="W8817" s="179"/>
      <c r="X8817" s="179"/>
      <c r="Y8817" s="179"/>
      <c r="Z8817" s="179"/>
      <c r="AA8817" s="222"/>
      <c r="AB8817" s="222"/>
      <c r="AC8817" s="222"/>
      <c r="AD8817" s="179"/>
      <c r="AE8817" s="179"/>
      <c r="AF8817" s="179"/>
      <c r="AG8817" s="179"/>
      <c r="AH8817" s="179"/>
      <c r="AI8817" s="179"/>
      <c r="AJ8817" s="179"/>
    </row>
    <row r="8818" spans="2:36" x14ac:dyDescent="0.3">
      <c r="B8818" s="224">
        <v>889500</v>
      </c>
      <c r="C8818" s="209">
        <v>381967</v>
      </c>
      <c r="D8818" s="206">
        <f t="shared" si="926"/>
        <v>0.42941765036537383</v>
      </c>
      <c r="E8818" s="208">
        <f t="shared" si="927"/>
        <v>0.45</v>
      </c>
      <c r="F8818" s="207">
        <v>21008.18</v>
      </c>
      <c r="G8818" s="207">
        <v>30557.360000000001</v>
      </c>
      <c r="H8818" s="207">
        <v>34377.03</v>
      </c>
      <c r="I8818" s="214">
        <f t="shared" si="928"/>
        <v>363661</v>
      </c>
      <c r="J8818" s="211">
        <f t="shared" si="920"/>
        <v>0.40883754918493537</v>
      </c>
      <c r="K8818" s="212">
        <f t="shared" si="921"/>
        <v>0.45</v>
      </c>
      <c r="L8818" s="214">
        <f t="shared" si="922"/>
        <v>20001.355</v>
      </c>
      <c r="M8818" s="213">
        <f t="shared" si="923"/>
        <v>29092.880000000001</v>
      </c>
      <c r="N8818" s="213">
        <f t="shared" si="924"/>
        <v>32729.489999999998</v>
      </c>
      <c r="O8818" s="242">
        <f t="shared" si="925"/>
        <v>0.5151999999996042</v>
      </c>
      <c r="P8818" s="242"/>
      <c r="Q8818" s="179"/>
      <c r="R8818" s="179"/>
      <c r="S8818" s="179"/>
      <c r="T8818" s="179"/>
      <c r="U8818" s="179"/>
      <c r="V8818" s="179"/>
      <c r="W8818" s="179"/>
      <c r="X8818" s="179"/>
      <c r="Y8818" s="179"/>
      <c r="Z8818" s="179"/>
      <c r="AA8818" s="222"/>
      <c r="AB8818" s="222"/>
      <c r="AC8818" s="222"/>
      <c r="AD8818" s="179"/>
      <c r="AE8818" s="179"/>
      <c r="AF8818" s="179"/>
      <c r="AG8818" s="179"/>
      <c r="AH8818" s="179"/>
      <c r="AI8818" s="179"/>
      <c r="AJ8818" s="179"/>
    </row>
    <row r="8819" spans="2:36" x14ac:dyDescent="0.3">
      <c r="B8819" s="224">
        <v>889600</v>
      </c>
      <c r="C8819" s="209">
        <v>382012</v>
      </c>
      <c r="D8819" s="206">
        <f t="shared" si="926"/>
        <v>0.42941996402877697</v>
      </c>
      <c r="E8819" s="208">
        <f t="shared" si="927"/>
        <v>0.45</v>
      </c>
      <c r="F8819" s="207">
        <v>21010.66</v>
      </c>
      <c r="G8819" s="207">
        <v>30560.959999999999</v>
      </c>
      <c r="H8819" s="207">
        <v>34381.08</v>
      </c>
      <c r="I8819" s="214">
        <f t="shared" si="928"/>
        <v>363706</v>
      </c>
      <c r="J8819" s="211">
        <f t="shared" si="920"/>
        <v>0.40884217625899283</v>
      </c>
      <c r="K8819" s="212">
        <f t="shared" si="921"/>
        <v>0.45</v>
      </c>
      <c r="L8819" s="214">
        <f t="shared" si="922"/>
        <v>20003.830000000002</v>
      </c>
      <c r="M8819" s="213">
        <f t="shared" si="923"/>
        <v>29096.48</v>
      </c>
      <c r="N8819" s="213">
        <f t="shared" si="924"/>
        <v>32733.539999999997</v>
      </c>
      <c r="O8819" s="242">
        <f t="shared" si="925"/>
        <v>0.5152999999999156</v>
      </c>
      <c r="P8819" s="242"/>
      <c r="Q8819" s="179"/>
      <c r="R8819" s="179"/>
      <c r="S8819" s="179"/>
      <c r="T8819" s="179"/>
      <c r="U8819" s="179"/>
      <c r="V8819" s="179"/>
      <c r="W8819" s="179"/>
      <c r="X8819" s="179"/>
      <c r="Y8819" s="179"/>
      <c r="Z8819" s="179"/>
      <c r="AA8819" s="222"/>
      <c r="AB8819" s="222"/>
      <c r="AC8819" s="222"/>
      <c r="AD8819" s="179"/>
      <c r="AE8819" s="179"/>
      <c r="AF8819" s="179"/>
      <c r="AG8819" s="179"/>
      <c r="AH8819" s="179"/>
      <c r="AI8819" s="179"/>
      <c r="AJ8819" s="179"/>
    </row>
    <row r="8820" spans="2:36" x14ac:dyDescent="0.3">
      <c r="B8820" s="224">
        <v>889700</v>
      </c>
      <c r="C8820" s="209">
        <v>382057</v>
      </c>
      <c r="D8820" s="206">
        <f t="shared" si="926"/>
        <v>0.42942227717208048</v>
      </c>
      <c r="E8820" s="208">
        <f t="shared" si="927"/>
        <v>0.45</v>
      </c>
      <c r="F8820" s="207">
        <v>21013.13</v>
      </c>
      <c r="G8820" s="207">
        <v>30564.560000000001</v>
      </c>
      <c r="H8820" s="207">
        <v>34385.129999999997</v>
      </c>
      <c r="I8820" s="214">
        <f t="shared" si="928"/>
        <v>363751</v>
      </c>
      <c r="J8820" s="211">
        <f t="shared" si="920"/>
        <v>0.40884680229290771</v>
      </c>
      <c r="K8820" s="212">
        <f t="shared" si="921"/>
        <v>0.45</v>
      </c>
      <c r="L8820" s="214">
        <f t="shared" si="922"/>
        <v>20006.305</v>
      </c>
      <c r="M8820" s="213">
        <f t="shared" si="923"/>
        <v>29100.080000000002</v>
      </c>
      <c r="N8820" s="213">
        <f t="shared" si="924"/>
        <v>32737.59</v>
      </c>
      <c r="O8820" s="242">
        <f t="shared" si="925"/>
        <v>0.51520000000004074</v>
      </c>
      <c r="P8820" s="242"/>
      <c r="Q8820" s="179"/>
      <c r="R8820" s="179"/>
      <c r="S8820" s="179"/>
      <c r="T8820" s="179"/>
      <c r="U8820" s="179"/>
      <c r="V8820" s="179"/>
      <c r="W8820" s="179"/>
      <c r="X8820" s="179"/>
      <c r="Y8820" s="179"/>
      <c r="Z8820" s="179"/>
      <c r="AA8820" s="222"/>
      <c r="AB8820" s="222"/>
      <c r="AC8820" s="222"/>
      <c r="AD8820" s="179"/>
      <c r="AE8820" s="179"/>
      <c r="AF8820" s="179"/>
      <c r="AG8820" s="179"/>
      <c r="AH8820" s="179"/>
      <c r="AI8820" s="179"/>
      <c r="AJ8820" s="179"/>
    </row>
    <row r="8821" spans="2:36" x14ac:dyDescent="0.3">
      <c r="B8821" s="224">
        <v>889800</v>
      </c>
      <c r="C8821" s="209">
        <v>382102</v>
      </c>
      <c r="D8821" s="206">
        <f t="shared" si="926"/>
        <v>0.42942458979545967</v>
      </c>
      <c r="E8821" s="208">
        <f t="shared" si="927"/>
        <v>0.45</v>
      </c>
      <c r="F8821" s="207">
        <v>21015.61</v>
      </c>
      <c r="G8821" s="207">
        <v>30568.16</v>
      </c>
      <c r="H8821" s="207">
        <v>34389.18</v>
      </c>
      <c r="I8821" s="214">
        <f t="shared" si="928"/>
        <v>363796</v>
      </c>
      <c r="J8821" s="211">
        <f t="shared" si="920"/>
        <v>0.40885142728703078</v>
      </c>
      <c r="K8821" s="212">
        <f t="shared" si="921"/>
        <v>0.45</v>
      </c>
      <c r="L8821" s="214">
        <f t="shared" si="922"/>
        <v>20008.78</v>
      </c>
      <c r="M8821" s="213">
        <f t="shared" si="923"/>
        <v>29103.68</v>
      </c>
      <c r="N8821" s="213">
        <f t="shared" si="924"/>
        <v>32741.64</v>
      </c>
      <c r="O8821" s="242">
        <f t="shared" si="925"/>
        <v>0.51529999999977005</v>
      </c>
      <c r="P8821" s="242"/>
      <c r="Q8821" s="179"/>
      <c r="R8821" s="179"/>
      <c r="S8821" s="179"/>
      <c r="T8821" s="179"/>
      <c r="U8821" s="179"/>
      <c r="V8821" s="179"/>
      <c r="W8821" s="179"/>
      <c r="X8821" s="179"/>
      <c r="Y8821" s="179"/>
      <c r="Z8821" s="179"/>
      <c r="AA8821" s="222"/>
      <c r="AB8821" s="222"/>
      <c r="AC8821" s="222"/>
      <c r="AD8821" s="179"/>
      <c r="AE8821" s="179"/>
      <c r="AF8821" s="179"/>
      <c r="AG8821" s="179"/>
      <c r="AH8821" s="179"/>
      <c r="AI8821" s="179"/>
      <c r="AJ8821" s="179"/>
    </row>
    <row r="8822" spans="2:36" x14ac:dyDescent="0.3">
      <c r="B8822" s="224">
        <v>889900</v>
      </c>
      <c r="C8822" s="209">
        <v>382147</v>
      </c>
      <c r="D8822" s="206">
        <f t="shared" si="926"/>
        <v>0.42942690189908977</v>
      </c>
      <c r="E8822" s="208">
        <f t="shared" si="927"/>
        <v>0.45</v>
      </c>
      <c r="F8822" s="207">
        <v>21018.080000000002</v>
      </c>
      <c r="G8822" s="207">
        <v>30571.759999999998</v>
      </c>
      <c r="H8822" s="207">
        <v>34393.230000000003</v>
      </c>
      <c r="I8822" s="214">
        <f t="shared" si="928"/>
        <v>363841</v>
      </c>
      <c r="J8822" s="211">
        <f t="shared" si="920"/>
        <v>0.40885605124171254</v>
      </c>
      <c r="K8822" s="212">
        <f t="shared" si="921"/>
        <v>0.45</v>
      </c>
      <c r="L8822" s="214">
        <f t="shared" si="922"/>
        <v>20011.255000000001</v>
      </c>
      <c r="M8822" s="213">
        <f t="shared" si="923"/>
        <v>29107.279999999999</v>
      </c>
      <c r="N8822" s="213">
        <f t="shared" si="924"/>
        <v>32745.69</v>
      </c>
      <c r="O8822" s="242">
        <f t="shared" si="925"/>
        <v>0.51519999999996802</v>
      </c>
      <c r="P8822" s="242"/>
      <c r="Q8822" s="179"/>
      <c r="R8822" s="179"/>
      <c r="S8822" s="179"/>
      <c r="T8822" s="179"/>
      <c r="U8822" s="179"/>
      <c r="V8822" s="179"/>
      <c r="W8822" s="179"/>
      <c r="X8822" s="179"/>
      <c r="Y8822" s="179"/>
      <c r="Z8822" s="179"/>
      <c r="AA8822" s="222"/>
      <c r="AB8822" s="222"/>
      <c r="AC8822" s="222"/>
      <c r="AD8822" s="179"/>
      <c r="AE8822" s="179"/>
      <c r="AF8822" s="179"/>
      <c r="AG8822" s="179"/>
      <c r="AH8822" s="179"/>
      <c r="AI8822" s="179"/>
      <c r="AJ8822" s="179"/>
    </row>
    <row r="8823" spans="2:36" x14ac:dyDescent="0.3">
      <c r="B8823" s="224">
        <v>890000</v>
      </c>
      <c r="C8823" s="209">
        <v>382192</v>
      </c>
      <c r="D8823" s="206">
        <f t="shared" si="926"/>
        <v>0.42942921348314606</v>
      </c>
      <c r="E8823" s="208">
        <f t="shared" si="927"/>
        <v>0.45</v>
      </c>
      <c r="F8823" s="207">
        <v>21020.560000000001</v>
      </c>
      <c r="G8823" s="207">
        <v>30575.360000000001</v>
      </c>
      <c r="H8823" s="207">
        <v>34397.279999999999</v>
      </c>
      <c r="I8823" s="214">
        <f t="shared" si="928"/>
        <v>363886</v>
      </c>
      <c r="J8823" s="211">
        <f t="shared" si="920"/>
        <v>0.40886067415730337</v>
      </c>
      <c r="K8823" s="212">
        <f t="shared" si="921"/>
        <v>0.45</v>
      </c>
      <c r="L8823" s="214">
        <f t="shared" si="922"/>
        <v>20013.73</v>
      </c>
      <c r="M8823" s="213">
        <f t="shared" si="923"/>
        <v>29110.880000000001</v>
      </c>
      <c r="N8823" s="213">
        <f t="shared" si="924"/>
        <v>32749.739999999998</v>
      </c>
      <c r="O8823" s="242">
        <f t="shared" si="925"/>
        <v>0.51529999999962461</v>
      </c>
      <c r="P8823" s="242"/>
      <c r="Q8823" s="179"/>
      <c r="R8823" s="179"/>
      <c r="S8823" s="179"/>
      <c r="T8823" s="179"/>
      <c r="U8823" s="179"/>
      <c r="V8823" s="179"/>
      <c r="W8823" s="179"/>
      <c r="X8823" s="179"/>
      <c r="Y8823" s="179"/>
      <c r="Z8823" s="179"/>
      <c r="AA8823" s="222"/>
      <c r="AB8823" s="222"/>
      <c r="AC8823" s="222"/>
      <c r="AD8823" s="179"/>
      <c r="AE8823" s="179"/>
      <c r="AF8823" s="179"/>
      <c r="AG8823" s="179"/>
      <c r="AH8823" s="179"/>
      <c r="AI8823" s="179"/>
      <c r="AJ8823" s="179"/>
    </row>
    <row r="8824" spans="2:36" x14ac:dyDescent="0.3">
      <c r="B8824" s="224">
        <v>890100</v>
      </c>
      <c r="C8824" s="209">
        <v>382237</v>
      </c>
      <c r="D8824" s="206">
        <f t="shared" si="926"/>
        <v>0.42943152454780364</v>
      </c>
      <c r="E8824" s="208">
        <f t="shared" si="927"/>
        <v>0.45</v>
      </c>
      <c r="F8824" s="207">
        <v>21023.03</v>
      </c>
      <c r="G8824" s="207">
        <v>30578.959999999999</v>
      </c>
      <c r="H8824" s="207">
        <v>34401.33</v>
      </c>
      <c r="I8824" s="214">
        <f t="shared" si="928"/>
        <v>363931</v>
      </c>
      <c r="J8824" s="211">
        <f t="shared" si="920"/>
        <v>0.40886529603415345</v>
      </c>
      <c r="K8824" s="212">
        <f t="shared" si="921"/>
        <v>0.45</v>
      </c>
      <c r="L8824" s="214">
        <f t="shared" si="922"/>
        <v>20016.205000000002</v>
      </c>
      <c r="M8824" s="213">
        <f t="shared" si="923"/>
        <v>29114.48</v>
      </c>
      <c r="N8824" s="213">
        <f t="shared" si="924"/>
        <v>32753.789999999997</v>
      </c>
      <c r="O8824" s="242">
        <f t="shared" si="925"/>
        <v>0.51520000000047728</v>
      </c>
      <c r="P8824" s="242"/>
      <c r="Q8824" s="179"/>
      <c r="R8824" s="179"/>
      <c r="S8824" s="179"/>
      <c r="T8824" s="179"/>
      <c r="U8824" s="179"/>
      <c r="V8824" s="179"/>
      <c r="W8824" s="179"/>
      <c r="X8824" s="179"/>
      <c r="Y8824" s="179"/>
      <c r="Z8824" s="179"/>
      <c r="AA8824" s="222"/>
      <c r="AB8824" s="222"/>
      <c r="AC8824" s="222"/>
      <c r="AD8824" s="179"/>
      <c r="AE8824" s="179"/>
      <c r="AF8824" s="179"/>
      <c r="AG8824" s="179"/>
      <c r="AH8824" s="179"/>
      <c r="AI8824" s="179"/>
      <c r="AJ8824" s="179"/>
    </row>
    <row r="8825" spans="2:36" x14ac:dyDescent="0.3">
      <c r="B8825" s="224">
        <v>890200</v>
      </c>
      <c r="C8825" s="209">
        <v>382282</v>
      </c>
      <c r="D8825" s="206">
        <f t="shared" si="926"/>
        <v>0.42943383509323746</v>
      </c>
      <c r="E8825" s="208">
        <f t="shared" si="927"/>
        <v>0.45</v>
      </c>
      <c r="F8825" s="207">
        <v>21025.51</v>
      </c>
      <c r="G8825" s="207">
        <v>30582.560000000001</v>
      </c>
      <c r="H8825" s="207">
        <v>34405.379999999997</v>
      </c>
      <c r="I8825" s="214">
        <f t="shared" si="928"/>
        <v>363976</v>
      </c>
      <c r="J8825" s="211">
        <f t="shared" si="920"/>
        <v>0.40886991687261287</v>
      </c>
      <c r="K8825" s="212">
        <f t="shared" si="921"/>
        <v>0.45</v>
      </c>
      <c r="L8825" s="214">
        <f t="shared" si="922"/>
        <v>20018.68</v>
      </c>
      <c r="M8825" s="213">
        <f t="shared" si="923"/>
        <v>29118.080000000002</v>
      </c>
      <c r="N8825" s="213">
        <f t="shared" si="924"/>
        <v>32757.84</v>
      </c>
      <c r="O8825" s="242">
        <f t="shared" si="925"/>
        <v>0.51530000000013387</v>
      </c>
      <c r="P8825" s="242"/>
      <c r="Q8825" s="179"/>
      <c r="R8825" s="179"/>
      <c r="S8825" s="179"/>
      <c r="T8825" s="179"/>
      <c r="U8825" s="179"/>
      <c r="V8825" s="179"/>
      <c r="W8825" s="179"/>
      <c r="X8825" s="179"/>
      <c r="Y8825" s="179"/>
      <c r="Z8825" s="179"/>
      <c r="AA8825" s="222"/>
      <c r="AB8825" s="222"/>
      <c r="AC8825" s="222"/>
      <c r="AD8825" s="179"/>
      <c r="AE8825" s="179"/>
      <c r="AF8825" s="179"/>
      <c r="AG8825" s="179"/>
      <c r="AH8825" s="179"/>
      <c r="AI8825" s="179"/>
      <c r="AJ8825" s="179"/>
    </row>
    <row r="8826" spans="2:36" x14ac:dyDescent="0.3">
      <c r="B8826" s="224">
        <v>890300</v>
      </c>
      <c r="C8826" s="209">
        <v>382327</v>
      </c>
      <c r="D8826" s="206">
        <f t="shared" si="926"/>
        <v>0.42943614511962258</v>
      </c>
      <c r="E8826" s="208">
        <f t="shared" si="927"/>
        <v>0.45</v>
      </c>
      <c r="F8826" s="207">
        <v>21027.98</v>
      </c>
      <c r="G8826" s="207">
        <v>30586.16</v>
      </c>
      <c r="H8826" s="207">
        <v>34409.43</v>
      </c>
      <c r="I8826" s="214">
        <f t="shared" si="928"/>
        <v>364021</v>
      </c>
      <c r="J8826" s="211">
        <f t="shared" si="920"/>
        <v>0.40887453667303159</v>
      </c>
      <c r="K8826" s="212">
        <f t="shared" si="921"/>
        <v>0.45</v>
      </c>
      <c r="L8826" s="214">
        <f t="shared" si="922"/>
        <v>20021.154999999999</v>
      </c>
      <c r="M8826" s="213">
        <f t="shared" si="923"/>
        <v>29121.68</v>
      </c>
      <c r="N8826" s="213">
        <f t="shared" si="924"/>
        <v>32761.89</v>
      </c>
      <c r="O8826" s="242">
        <f t="shared" si="925"/>
        <v>0.51519999999982247</v>
      </c>
      <c r="P8826" s="242"/>
      <c r="Q8826" s="179"/>
      <c r="R8826" s="179"/>
      <c r="S8826" s="179"/>
      <c r="T8826" s="179"/>
      <c r="U8826" s="179"/>
      <c r="V8826" s="179"/>
      <c r="W8826" s="179"/>
      <c r="X8826" s="179"/>
      <c r="Y8826" s="179"/>
      <c r="Z8826" s="179"/>
      <c r="AA8826" s="222"/>
      <c r="AB8826" s="222"/>
      <c r="AC8826" s="222"/>
      <c r="AD8826" s="179"/>
      <c r="AE8826" s="179"/>
      <c r="AF8826" s="179"/>
      <c r="AG8826" s="179"/>
      <c r="AH8826" s="179"/>
      <c r="AI8826" s="179"/>
      <c r="AJ8826" s="179"/>
    </row>
    <row r="8827" spans="2:36" x14ac:dyDescent="0.3">
      <c r="B8827" s="224">
        <v>890400</v>
      </c>
      <c r="C8827" s="209">
        <v>382372</v>
      </c>
      <c r="D8827" s="206">
        <f t="shared" si="926"/>
        <v>0.42943845462713387</v>
      </c>
      <c r="E8827" s="208">
        <f t="shared" si="927"/>
        <v>0.45</v>
      </c>
      <c r="F8827" s="207">
        <v>21030.46</v>
      </c>
      <c r="G8827" s="207">
        <v>30589.759999999998</v>
      </c>
      <c r="H8827" s="207">
        <v>34413.480000000003</v>
      </c>
      <c r="I8827" s="214">
        <f t="shared" si="928"/>
        <v>364066</v>
      </c>
      <c r="J8827" s="211">
        <f t="shared" ref="J8827:J8890" si="929">I8827/$B8827</f>
        <v>0.4088791554357592</v>
      </c>
      <c r="K8827" s="212">
        <f t="shared" ref="K8827:K8890" si="930">(I8827-I8826)/($B8827-$B8826)</f>
        <v>0.45</v>
      </c>
      <c r="L8827" s="214">
        <f t="shared" si="922"/>
        <v>20023.63</v>
      </c>
      <c r="M8827" s="213">
        <f t="shared" si="923"/>
        <v>29125.279999999999</v>
      </c>
      <c r="N8827" s="213">
        <f t="shared" si="924"/>
        <v>32765.94</v>
      </c>
      <c r="O8827" s="242">
        <f t="shared" si="925"/>
        <v>0.51530000000006115</v>
      </c>
      <c r="P8827" s="242"/>
      <c r="Q8827" s="179"/>
      <c r="R8827" s="179"/>
      <c r="S8827" s="179"/>
      <c r="T8827" s="179"/>
      <c r="U8827" s="179"/>
      <c r="V8827" s="179"/>
      <c r="W8827" s="179"/>
      <c r="X8827" s="179"/>
      <c r="Y8827" s="179"/>
      <c r="Z8827" s="179"/>
      <c r="AA8827" s="222"/>
      <c r="AB8827" s="222"/>
      <c r="AC8827" s="222"/>
      <c r="AD8827" s="179"/>
      <c r="AE8827" s="179"/>
      <c r="AF8827" s="179"/>
      <c r="AG8827" s="179"/>
      <c r="AH8827" s="179"/>
      <c r="AI8827" s="179"/>
      <c r="AJ8827" s="179"/>
    </row>
    <row r="8828" spans="2:36" x14ac:dyDescent="0.3">
      <c r="B8828" s="224">
        <v>890500</v>
      </c>
      <c r="C8828" s="209">
        <v>382417</v>
      </c>
      <c r="D8828" s="206">
        <f t="shared" si="926"/>
        <v>0.42944076361594608</v>
      </c>
      <c r="E8828" s="208">
        <f t="shared" si="927"/>
        <v>0.45</v>
      </c>
      <c r="F8828" s="207">
        <v>21032.93</v>
      </c>
      <c r="G8828" s="207">
        <v>30593.360000000001</v>
      </c>
      <c r="H8828" s="207">
        <v>34417.53</v>
      </c>
      <c r="I8828" s="214">
        <f t="shared" si="928"/>
        <v>364111</v>
      </c>
      <c r="J8828" s="211">
        <f t="shared" si="929"/>
        <v>0.40888377316114544</v>
      </c>
      <c r="K8828" s="212">
        <f t="shared" si="930"/>
        <v>0.45</v>
      </c>
      <c r="L8828" s="214">
        <f t="shared" si="922"/>
        <v>20026.105</v>
      </c>
      <c r="M8828" s="213">
        <f t="shared" si="923"/>
        <v>29128.880000000001</v>
      </c>
      <c r="N8828" s="213">
        <f t="shared" si="924"/>
        <v>32769.99</v>
      </c>
      <c r="O8828" s="242">
        <f t="shared" si="925"/>
        <v>0.5151999999996042</v>
      </c>
      <c r="P8828" s="242"/>
      <c r="Q8828" s="179"/>
      <c r="R8828" s="179"/>
      <c r="S8828" s="179"/>
      <c r="T8828" s="179"/>
      <c r="U8828" s="179"/>
      <c r="V8828" s="179"/>
      <c r="W8828" s="179"/>
      <c r="X8828" s="179"/>
      <c r="Y8828" s="179"/>
      <c r="Z8828" s="179"/>
      <c r="AA8828" s="222"/>
      <c r="AB8828" s="222"/>
      <c r="AC8828" s="222"/>
      <c r="AD8828" s="179"/>
      <c r="AE8828" s="179"/>
      <c r="AF8828" s="179"/>
      <c r="AG8828" s="179"/>
      <c r="AH8828" s="179"/>
      <c r="AI8828" s="179"/>
      <c r="AJ8828" s="179"/>
    </row>
    <row r="8829" spans="2:36" x14ac:dyDescent="0.3">
      <c r="B8829" s="224">
        <v>890600</v>
      </c>
      <c r="C8829" s="209">
        <v>382462</v>
      </c>
      <c r="D8829" s="206">
        <f t="shared" si="926"/>
        <v>0.429443072086234</v>
      </c>
      <c r="E8829" s="208">
        <f t="shared" si="927"/>
        <v>0.45</v>
      </c>
      <c r="F8829" s="207">
        <v>21035.41</v>
      </c>
      <c r="G8829" s="207">
        <v>30596.959999999999</v>
      </c>
      <c r="H8829" s="207">
        <v>34421.58</v>
      </c>
      <c r="I8829" s="214">
        <f t="shared" si="928"/>
        <v>364156</v>
      </c>
      <c r="J8829" s="211">
        <f t="shared" si="929"/>
        <v>0.40888838984953962</v>
      </c>
      <c r="K8829" s="212">
        <f t="shared" si="930"/>
        <v>0.45</v>
      </c>
      <c r="L8829" s="214">
        <f t="shared" si="922"/>
        <v>20028.580000000002</v>
      </c>
      <c r="M8829" s="213">
        <f t="shared" si="923"/>
        <v>29132.48</v>
      </c>
      <c r="N8829" s="213">
        <f t="shared" si="924"/>
        <v>32774.04</v>
      </c>
      <c r="O8829" s="242">
        <f t="shared" si="925"/>
        <v>0.5152999999999156</v>
      </c>
      <c r="P8829" s="242"/>
      <c r="Q8829" s="179"/>
      <c r="R8829" s="179"/>
      <c r="S8829" s="179"/>
      <c r="T8829" s="179"/>
      <c r="U8829" s="179"/>
      <c r="V8829" s="179"/>
      <c r="W8829" s="179"/>
      <c r="X8829" s="179"/>
      <c r="Y8829" s="179"/>
      <c r="Z8829" s="179"/>
      <c r="AA8829" s="222"/>
      <c r="AB8829" s="222"/>
      <c r="AC8829" s="222"/>
      <c r="AD8829" s="179"/>
      <c r="AE8829" s="179"/>
      <c r="AF8829" s="179"/>
      <c r="AG8829" s="179"/>
      <c r="AH8829" s="179"/>
      <c r="AI8829" s="179"/>
      <c r="AJ8829" s="179"/>
    </row>
    <row r="8830" spans="2:36" x14ac:dyDescent="0.3">
      <c r="B8830" s="224">
        <v>890700</v>
      </c>
      <c r="C8830" s="209">
        <v>382507</v>
      </c>
      <c r="D8830" s="206">
        <f t="shared" si="926"/>
        <v>0.42944538003817223</v>
      </c>
      <c r="E8830" s="208">
        <f t="shared" si="927"/>
        <v>0.45</v>
      </c>
      <c r="F8830" s="207">
        <v>21037.88</v>
      </c>
      <c r="G8830" s="207">
        <v>30600.560000000001</v>
      </c>
      <c r="H8830" s="207">
        <v>34425.629999999997</v>
      </c>
      <c r="I8830" s="214">
        <f t="shared" si="928"/>
        <v>364201</v>
      </c>
      <c r="J8830" s="211">
        <f t="shared" si="929"/>
        <v>0.4088930055012911</v>
      </c>
      <c r="K8830" s="212">
        <f t="shared" si="930"/>
        <v>0.45</v>
      </c>
      <c r="L8830" s="214">
        <f t="shared" ref="L8830:L8893" si="931">I8830*5.5%</f>
        <v>20031.055</v>
      </c>
      <c r="M8830" s="213">
        <f t="shared" ref="M8830:M8893" si="932">I8830*8%</f>
        <v>29136.080000000002</v>
      </c>
      <c r="N8830" s="213">
        <f t="shared" ref="N8830:N8893" si="933">I8830*9%</f>
        <v>32778.089999999997</v>
      </c>
      <c r="O8830" s="242">
        <f t="shared" si="925"/>
        <v>0.51520000000004074</v>
      </c>
      <c r="P8830" s="242"/>
      <c r="Q8830" s="179"/>
      <c r="R8830" s="179"/>
      <c r="S8830" s="179"/>
      <c r="T8830" s="179"/>
      <c r="U8830" s="179"/>
      <c r="V8830" s="179"/>
      <c r="W8830" s="179"/>
      <c r="X8830" s="179"/>
      <c r="Y8830" s="179"/>
      <c r="Z8830" s="179"/>
      <c r="AA8830" s="222"/>
      <c r="AB8830" s="222"/>
      <c r="AC8830" s="222"/>
      <c r="AD8830" s="179"/>
      <c r="AE8830" s="179"/>
      <c r="AF8830" s="179"/>
      <c r="AG8830" s="179"/>
      <c r="AH8830" s="179"/>
      <c r="AI8830" s="179"/>
      <c r="AJ8830" s="179"/>
    </row>
    <row r="8831" spans="2:36" x14ac:dyDescent="0.3">
      <c r="B8831" s="224">
        <v>890800</v>
      </c>
      <c r="C8831" s="209">
        <v>382552</v>
      </c>
      <c r="D8831" s="206">
        <f t="shared" si="926"/>
        <v>0.42944768747193535</v>
      </c>
      <c r="E8831" s="208">
        <f t="shared" si="927"/>
        <v>0.45</v>
      </c>
      <c r="F8831" s="207">
        <v>21040.36</v>
      </c>
      <c r="G8831" s="207">
        <v>30604.16</v>
      </c>
      <c r="H8831" s="207">
        <v>34429.68</v>
      </c>
      <c r="I8831" s="214">
        <f t="shared" si="928"/>
        <v>364246</v>
      </c>
      <c r="J8831" s="211">
        <f t="shared" si="929"/>
        <v>0.40889762011674902</v>
      </c>
      <c r="K8831" s="212">
        <f t="shared" si="930"/>
        <v>0.45</v>
      </c>
      <c r="L8831" s="214">
        <f t="shared" si="931"/>
        <v>20033.53</v>
      </c>
      <c r="M8831" s="213">
        <f t="shared" si="932"/>
        <v>29139.68</v>
      </c>
      <c r="N8831" s="213">
        <f t="shared" si="933"/>
        <v>32782.14</v>
      </c>
      <c r="O8831" s="242">
        <f t="shared" si="925"/>
        <v>0.51529999999977005</v>
      </c>
      <c r="P8831" s="242"/>
      <c r="Q8831" s="179"/>
      <c r="R8831" s="179"/>
      <c r="S8831" s="179"/>
      <c r="T8831" s="179"/>
      <c r="U8831" s="179"/>
      <c r="V8831" s="179"/>
      <c r="W8831" s="179"/>
      <c r="X8831" s="179"/>
      <c r="Y8831" s="179"/>
      <c r="Z8831" s="179"/>
      <c r="AA8831" s="222"/>
      <c r="AB8831" s="222"/>
      <c r="AC8831" s="222"/>
      <c r="AD8831" s="179"/>
      <c r="AE8831" s="179"/>
      <c r="AF8831" s="179"/>
      <c r="AG8831" s="179"/>
      <c r="AH8831" s="179"/>
      <c r="AI8831" s="179"/>
      <c r="AJ8831" s="179"/>
    </row>
    <row r="8832" spans="2:36" x14ac:dyDescent="0.3">
      <c r="B8832" s="224">
        <v>890900</v>
      </c>
      <c r="C8832" s="209">
        <v>382597</v>
      </c>
      <c r="D8832" s="206">
        <f t="shared" si="926"/>
        <v>0.42944999438769782</v>
      </c>
      <c r="E8832" s="208">
        <f t="shared" si="927"/>
        <v>0.45</v>
      </c>
      <c r="F8832" s="207">
        <v>21042.83</v>
      </c>
      <c r="G8832" s="207">
        <v>30607.759999999998</v>
      </c>
      <c r="H8832" s="207">
        <v>34433.730000000003</v>
      </c>
      <c r="I8832" s="214">
        <f t="shared" si="928"/>
        <v>364291</v>
      </c>
      <c r="J8832" s="211">
        <f t="shared" si="929"/>
        <v>0.40890223369626222</v>
      </c>
      <c r="K8832" s="212">
        <f t="shared" si="930"/>
        <v>0.45</v>
      </c>
      <c r="L8832" s="214">
        <f t="shared" si="931"/>
        <v>20036.005000000001</v>
      </c>
      <c r="M8832" s="213">
        <f t="shared" si="932"/>
        <v>29143.279999999999</v>
      </c>
      <c r="N8832" s="213">
        <f t="shared" si="933"/>
        <v>32786.19</v>
      </c>
      <c r="O8832" s="242">
        <f t="shared" si="925"/>
        <v>0.51519999999996802</v>
      </c>
      <c r="P8832" s="242"/>
      <c r="Q8832" s="179"/>
      <c r="R8832" s="179"/>
      <c r="S8832" s="179"/>
      <c r="T8832" s="179"/>
      <c r="U8832" s="179"/>
      <c r="V8832" s="179"/>
      <c r="W8832" s="179"/>
      <c r="X8832" s="179"/>
      <c r="Y8832" s="179"/>
      <c r="Z8832" s="179"/>
      <c r="AA8832" s="222"/>
      <c r="AB8832" s="222"/>
      <c r="AC8832" s="222"/>
      <c r="AD8832" s="179"/>
      <c r="AE8832" s="179"/>
      <c r="AF8832" s="179"/>
      <c r="AG8832" s="179"/>
      <c r="AH8832" s="179"/>
      <c r="AI8832" s="179"/>
      <c r="AJ8832" s="179"/>
    </row>
    <row r="8833" spans="2:36" x14ac:dyDescent="0.3">
      <c r="B8833" s="224">
        <v>891000</v>
      </c>
      <c r="C8833" s="209">
        <v>382642</v>
      </c>
      <c r="D8833" s="206">
        <f t="shared" si="926"/>
        <v>0.42945230078563412</v>
      </c>
      <c r="E8833" s="208">
        <f t="shared" si="927"/>
        <v>0.45</v>
      </c>
      <c r="F8833" s="207">
        <v>21045.31</v>
      </c>
      <c r="G8833" s="207">
        <v>30611.360000000001</v>
      </c>
      <c r="H8833" s="207">
        <v>34437.78</v>
      </c>
      <c r="I8833" s="214">
        <f t="shared" si="928"/>
        <v>364336</v>
      </c>
      <c r="J8833" s="211">
        <f t="shared" si="929"/>
        <v>0.40890684624017959</v>
      </c>
      <c r="K8833" s="212">
        <f t="shared" si="930"/>
        <v>0.45</v>
      </c>
      <c r="L8833" s="214">
        <f t="shared" si="931"/>
        <v>20038.48</v>
      </c>
      <c r="M8833" s="213">
        <f t="shared" si="932"/>
        <v>29146.880000000001</v>
      </c>
      <c r="N8833" s="213">
        <f t="shared" si="933"/>
        <v>32790.239999999998</v>
      </c>
      <c r="O8833" s="242">
        <f t="shared" si="925"/>
        <v>0.51529999999962461</v>
      </c>
      <c r="P8833" s="242"/>
      <c r="Q8833" s="179"/>
      <c r="R8833" s="179"/>
      <c r="S8833" s="179"/>
      <c r="T8833" s="179"/>
      <c r="U8833" s="179"/>
      <c r="V8833" s="179"/>
      <c r="W8833" s="179"/>
      <c r="X8833" s="179"/>
      <c r="Y8833" s="179"/>
      <c r="Z8833" s="179"/>
      <c r="AA8833" s="222"/>
      <c r="AB8833" s="222"/>
      <c r="AC8833" s="222"/>
      <c r="AD8833" s="179"/>
      <c r="AE8833" s="179"/>
      <c r="AF8833" s="179"/>
      <c r="AG8833" s="179"/>
      <c r="AH8833" s="179"/>
      <c r="AI8833" s="179"/>
      <c r="AJ8833" s="179"/>
    </row>
    <row r="8834" spans="2:36" x14ac:dyDescent="0.3">
      <c r="B8834" s="224">
        <v>891100</v>
      </c>
      <c r="C8834" s="209">
        <v>382687</v>
      </c>
      <c r="D8834" s="206">
        <f t="shared" si="926"/>
        <v>0.4294546066659185</v>
      </c>
      <c r="E8834" s="208">
        <f t="shared" si="927"/>
        <v>0.45</v>
      </c>
      <c r="F8834" s="207">
        <v>21047.78</v>
      </c>
      <c r="G8834" s="207">
        <v>30614.959999999999</v>
      </c>
      <c r="H8834" s="207">
        <v>34441.83</v>
      </c>
      <c r="I8834" s="214">
        <f t="shared" si="928"/>
        <v>364381</v>
      </c>
      <c r="J8834" s="211">
        <f t="shared" si="929"/>
        <v>0.40891145774884974</v>
      </c>
      <c r="K8834" s="212">
        <f t="shared" si="930"/>
        <v>0.45</v>
      </c>
      <c r="L8834" s="214">
        <f t="shared" si="931"/>
        <v>20040.955000000002</v>
      </c>
      <c r="M8834" s="213">
        <f t="shared" si="932"/>
        <v>29150.48</v>
      </c>
      <c r="N8834" s="213">
        <f t="shared" si="933"/>
        <v>32794.29</v>
      </c>
      <c r="O8834" s="242">
        <f t="shared" si="925"/>
        <v>0.51520000000047728</v>
      </c>
      <c r="P8834" s="242"/>
      <c r="Q8834" s="179"/>
      <c r="R8834" s="179"/>
      <c r="S8834" s="179"/>
      <c r="T8834" s="179"/>
      <c r="U8834" s="179"/>
      <c r="V8834" s="179"/>
      <c r="W8834" s="179"/>
      <c r="X8834" s="179"/>
      <c r="Y8834" s="179"/>
      <c r="Z8834" s="179"/>
      <c r="AA8834" s="222"/>
      <c r="AB8834" s="222"/>
      <c r="AC8834" s="222"/>
      <c r="AD8834" s="179"/>
      <c r="AE8834" s="179"/>
      <c r="AF8834" s="179"/>
      <c r="AG8834" s="179"/>
      <c r="AH8834" s="179"/>
      <c r="AI8834" s="179"/>
      <c r="AJ8834" s="179"/>
    </row>
    <row r="8835" spans="2:36" x14ac:dyDescent="0.3">
      <c r="B8835" s="224">
        <v>891200</v>
      </c>
      <c r="C8835" s="209">
        <v>382732</v>
      </c>
      <c r="D8835" s="206">
        <f t="shared" si="926"/>
        <v>0.42945691202872532</v>
      </c>
      <c r="E8835" s="208">
        <f t="shared" si="927"/>
        <v>0.45</v>
      </c>
      <c r="F8835" s="207">
        <v>21050.26</v>
      </c>
      <c r="G8835" s="207">
        <v>30618.560000000001</v>
      </c>
      <c r="H8835" s="207">
        <v>34445.879999999997</v>
      </c>
      <c r="I8835" s="214">
        <f t="shared" si="928"/>
        <v>364426</v>
      </c>
      <c r="J8835" s="211">
        <f t="shared" si="929"/>
        <v>0.40891606822262117</v>
      </c>
      <c r="K8835" s="212">
        <f t="shared" si="930"/>
        <v>0.45</v>
      </c>
      <c r="L8835" s="214">
        <f t="shared" si="931"/>
        <v>20043.43</v>
      </c>
      <c r="M8835" s="213">
        <f t="shared" si="932"/>
        <v>29154.080000000002</v>
      </c>
      <c r="N8835" s="213">
        <f t="shared" si="933"/>
        <v>32798.339999999997</v>
      </c>
      <c r="O8835" s="242">
        <f t="shared" si="925"/>
        <v>0.51530000000013387</v>
      </c>
      <c r="P8835" s="242"/>
      <c r="Q8835" s="179"/>
      <c r="R8835" s="179"/>
      <c r="S8835" s="179"/>
      <c r="T8835" s="179"/>
      <c r="U8835" s="179"/>
      <c r="V8835" s="179"/>
      <c r="W8835" s="179"/>
      <c r="X8835" s="179"/>
      <c r="Y8835" s="179"/>
      <c r="Z8835" s="179"/>
      <c r="AA8835" s="222"/>
      <c r="AB8835" s="222"/>
      <c r="AC8835" s="222"/>
      <c r="AD8835" s="179"/>
      <c r="AE8835" s="179"/>
      <c r="AF8835" s="179"/>
      <c r="AG8835" s="179"/>
      <c r="AH8835" s="179"/>
      <c r="AI8835" s="179"/>
      <c r="AJ8835" s="179"/>
    </row>
    <row r="8836" spans="2:36" x14ac:dyDescent="0.3">
      <c r="B8836" s="224">
        <v>891300</v>
      </c>
      <c r="C8836" s="209">
        <v>382777</v>
      </c>
      <c r="D8836" s="206">
        <f t="shared" si="926"/>
        <v>0.42945921687422867</v>
      </c>
      <c r="E8836" s="208">
        <f t="shared" si="927"/>
        <v>0.45</v>
      </c>
      <c r="F8836" s="207">
        <v>21052.73</v>
      </c>
      <c r="G8836" s="207">
        <v>30622.16</v>
      </c>
      <c r="H8836" s="207">
        <v>34449.93</v>
      </c>
      <c r="I8836" s="214">
        <f t="shared" si="928"/>
        <v>364471</v>
      </c>
      <c r="J8836" s="211">
        <f t="shared" si="929"/>
        <v>0.40892067766184226</v>
      </c>
      <c r="K8836" s="212">
        <f t="shared" si="930"/>
        <v>0.45</v>
      </c>
      <c r="L8836" s="214">
        <f t="shared" si="931"/>
        <v>20045.904999999999</v>
      </c>
      <c r="M8836" s="213">
        <f t="shared" si="932"/>
        <v>29157.68</v>
      </c>
      <c r="N8836" s="213">
        <f t="shared" si="933"/>
        <v>32802.39</v>
      </c>
      <c r="O8836" s="242">
        <f t="shared" si="925"/>
        <v>0.51519999999982247</v>
      </c>
      <c r="P8836" s="242"/>
      <c r="Q8836" s="179"/>
      <c r="R8836" s="179"/>
      <c r="S8836" s="179"/>
      <c r="T8836" s="179"/>
      <c r="U8836" s="179"/>
      <c r="V8836" s="179"/>
      <c r="W8836" s="179"/>
      <c r="X8836" s="179"/>
      <c r="Y8836" s="179"/>
      <c r="Z8836" s="179"/>
      <c r="AA8836" s="222"/>
      <c r="AB8836" s="222"/>
      <c r="AC8836" s="222"/>
      <c r="AD8836" s="179"/>
      <c r="AE8836" s="179"/>
      <c r="AF8836" s="179"/>
      <c r="AG8836" s="179"/>
      <c r="AH8836" s="179"/>
      <c r="AI8836" s="179"/>
      <c r="AJ8836" s="179"/>
    </row>
    <row r="8837" spans="2:36" x14ac:dyDescent="0.3">
      <c r="B8837" s="224">
        <v>891400</v>
      </c>
      <c r="C8837" s="209">
        <v>382822</v>
      </c>
      <c r="D8837" s="206">
        <f t="shared" si="926"/>
        <v>0.42946152120260267</v>
      </c>
      <c r="E8837" s="208">
        <f t="shared" si="927"/>
        <v>0.45</v>
      </c>
      <c r="F8837" s="207">
        <v>21055.21</v>
      </c>
      <c r="G8837" s="207">
        <v>30625.759999999998</v>
      </c>
      <c r="H8837" s="207">
        <v>34453.980000000003</v>
      </c>
      <c r="I8837" s="214">
        <f t="shared" si="928"/>
        <v>364516</v>
      </c>
      <c r="J8837" s="211">
        <f t="shared" si="929"/>
        <v>0.40892528606686113</v>
      </c>
      <c r="K8837" s="212">
        <f t="shared" si="930"/>
        <v>0.45</v>
      </c>
      <c r="L8837" s="214">
        <f t="shared" si="931"/>
        <v>20048.38</v>
      </c>
      <c r="M8837" s="213">
        <f t="shared" si="932"/>
        <v>29161.279999999999</v>
      </c>
      <c r="N8837" s="213">
        <f t="shared" si="933"/>
        <v>32806.44</v>
      </c>
      <c r="O8837" s="242">
        <f t="shared" ref="O8837:O8900" si="934">(C8837+F8837+H8837-C8836-F8836-H8836)/100</f>
        <v>0.51530000000006115</v>
      </c>
      <c r="P8837" s="242"/>
      <c r="Q8837" s="179"/>
      <c r="R8837" s="179"/>
      <c r="S8837" s="179"/>
      <c r="T8837" s="179"/>
      <c r="U8837" s="179"/>
      <c r="V8837" s="179"/>
      <c r="W8837" s="179"/>
      <c r="X8837" s="179"/>
      <c r="Y8837" s="179"/>
      <c r="Z8837" s="179"/>
      <c r="AA8837" s="222"/>
      <c r="AB8837" s="222"/>
      <c r="AC8837" s="222"/>
      <c r="AD8837" s="179"/>
      <c r="AE8837" s="179"/>
      <c r="AF8837" s="179"/>
      <c r="AG8837" s="179"/>
      <c r="AH8837" s="179"/>
      <c r="AI8837" s="179"/>
      <c r="AJ8837" s="179"/>
    </row>
    <row r="8838" spans="2:36" x14ac:dyDescent="0.3">
      <c r="B8838" s="224">
        <v>891500</v>
      </c>
      <c r="C8838" s="209">
        <v>382867</v>
      </c>
      <c r="D8838" s="206">
        <f t="shared" si="926"/>
        <v>0.42946382501402131</v>
      </c>
      <c r="E8838" s="208">
        <f t="shared" si="927"/>
        <v>0.45</v>
      </c>
      <c r="F8838" s="207">
        <v>21057.68</v>
      </c>
      <c r="G8838" s="207">
        <v>30629.360000000001</v>
      </c>
      <c r="H8838" s="207">
        <v>34458.03</v>
      </c>
      <c r="I8838" s="214">
        <f t="shared" si="928"/>
        <v>364561</v>
      </c>
      <c r="J8838" s="211">
        <f t="shared" si="929"/>
        <v>0.40892989343802583</v>
      </c>
      <c r="K8838" s="212">
        <f t="shared" si="930"/>
        <v>0.45</v>
      </c>
      <c r="L8838" s="214">
        <f t="shared" si="931"/>
        <v>20050.855</v>
      </c>
      <c r="M8838" s="213">
        <f t="shared" si="932"/>
        <v>29164.880000000001</v>
      </c>
      <c r="N8838" s="213">
        <f t="shared" si="933"/>
        <v>32810.49</v>
      </c>
      <c r="O8838" s="242">
        <f t="shared" si="934"/>
        <v>0.5151999999996042</v>
      </c>
      <c r="P8838" s="242"/>
      <c r="Q8838" s="179"/>
      <c r="R8838" s="179"/>
      <c r="S8838" s="179"/>
      <c r="T8838" s="179"/>
      <c r="U8838" s="179"/>
      <c r="V8838" s="179"/>
      <c r="W8838" s="179"/>
      <c r="X8838" s="179"/>
      <c r="Y8838" s="179"/>
      <c r="Z8838" s="179"/>
      <c r="AA8838" s="222"/>
      <c r="AB8838" s="222"/>
      <c r="AC8838" s="222"/>
      <c r="AD8838" s="179"/>
      <c r="AE8838" s="179"/>
      <c r="AF8838" s="179"/>
      <c r="AG8838" s="179"/>
      <c r="AH8838" s="179"/>
      <c r="AI8838" s="179"/>
      <c r="AJ8838" s="179"/>
    </row>
    <row r="8839" spans="2:36" x14ac:dyDescent="0.3">
      <c r="B8839" s="224">
        <v>891600</v>
      </c>
      <c r="C8839" s="209">
        <v>382912</v>
      </c>
      <c r="D8839" s="206">
        <f t="shared" si="926"/>
        <v>0.4294661283086586</v>
      </c>
      <c r="E8839" s="208">
        <f t="shared" si="927"/>
        <v>0.45</v>
      </c>
      <c r="F8839" s="207">
        <v>21060.16</v>
      </c>
      <c r="G8839" s="207">
        <v>30632.959999999999</v>
      </c>
      <c r="H8839" s="207">
        <v>34462.080000000002</v>
      </c>
      <c r="I8839" s="214">
        <f t="shared" si="928"/>
        <v>364606</v>
      </c>
      <c r="J8839" s="211">
        <f t="shared" si="929"/>
        <v>0.40893449977568419</v>
      </c>
      <c r="K8839" s="212">
        <f t="shared" si="930"/>
        <v>0.45</v>
      </c>
      <c r="L8839" s="214">
        <f t="shared" si="931"/>
        <v>20053.330000000002</v>
      </c>
      <c r="M8839" s="213">
        <f t="shared" si="932"/>
        <v>29168.48</v>
      </c>
      <c r="N8839" s="213">
        <f t="shared" si="933"/>
        <v>32814.54</v>
      </c>
      <c r="O8839" s="242">
        <f t="shared" si="934"/>
        <v>0.5152999999999156</v>
      </c>
      <c r="P8839" s="242"/>
      <c r="Q8839" s="179"/>
      <c r="R8839" s="179"/>
      <c r="S8839" s="179"/>
      <c r="T8839" s="179"/>
      <c r="U8839" s="179"/>
      <c r="V8839" s="179"/>
      <c r="W8839" s="179"/>
      <c r="X8839" s="179"/>
      <c r="Y8839" s="179"/>
      <c r="Z8839" s="179"/>
      <c r="AA8839" s="222"/>
      <c r="AB8839" s="222"/>
      <c r="AC8839" s="222"/>
      <c r="AD8839" s="179"/>
      <c r="AE8839" s="179"/>
      <c r="AF8839" s="179"/>
      <c r="AG8839" s="179"/>
      <c r="AH8839" s="179"/>
      <c r="AI8839" s="179"/>
      <c r="AJ8839" s="179"/>
    </row>
    <row r="8840" spans="2:36" x14ac:dyDescent="0.3">
      <c r="B8840" s="224">
        <v>891700</v>
      </c>
      <c r="C8840" s="209">
        <v>382957</v>
      </c>
      <c r="D8840" s="206">
        <f t="shared" si="926"/>
        <v>0.42946843108668836</v>
      </c>
      <c r="E8840" s="208">
        <f t="shared" si="927"/>
        <v>0.45</v>
      </c>
      <c r="F8840" s="207">
        <v>21062.63</v>
      </c>
      <c r="G8840" s="207">
        <v>30636.560000000001</v>
      </c>
      <c r="H8840" s="207">
        <v>34466.129999999997</v>
      </c>
      <c r="I8840" s="214">
        <f t="shared" si="928"/>
        <v>364651</v>
      </c>
      <c r="J8840" s="211">
        <f t="shared" si="929"/>
        <v>0.40893910508018394</v>
      </c>
      <c r="K8840" s="212">
        <f t="shared" si="930"/>
        <v>0.45</v>
      </c>
      <c r="L8840" s="214">
        <f t="shared" si="931"/>
        <v>20055.805</v>
      </c>
      <c r="M8840" s="213">
        <f t="shared" si="932"/>
        <v>29172.080000000002</v>
      </c>
      <c r="N8840" s="213">
        <f t="shared" si="933"/>
        <v>32818.589999999997</v>
      </c>
      <c r="O8840" s="242">
        <f t="shared" si="934"/>
        <v>0.51520000000004074</v>
      </c>
      <c r="P8840" s="242"/>
      <c r="Q8840" s="179"/>
      <c r="R8840" s="179"/>
      <c r="S8840" s="179"/>
      <c r="T8840" s="179"/>
      <c r="U8840" s="179"/>
      <c r="V8840" s="179"/>
      <c r="W8840" s="179"/>
      <c r="X8840" s="179"/>
      <c r="Y8840" s="179"/>
      <c r="Z8840" s="179"/>
      <c r="AA8840" s="222"/>
      <c r="AB8840" s="222"/>
      <c r="AC8840" s="222"/>
      <c r="AD8840" s="179"/>
      <c r="AE8840" s="179"/>
      <c r="AF8840" s="179"/>
      <c r="AG8840" s="179"/>
      <c r="AH8840" s="179"/>
      <c r="AI8840" s="179"/>
      <c r="AJ8840" s="179"/>
    </row>
    <row r="8841" spans="2:36" x14ac:dyDescent="0.3">
      <c r="B8841" s="224">
        <v>891800</v>
      </c>
      <c r="C8841" s="209">
        <v>383002</v>
      </c>
      <c r="D8841" s="206">
        <f t="shared" si="926"/>
        <v>0.42947073334828439</v>
      </c>
      <c r="E8841" s="208">
        <f t="shared" si="927"/>
        <v>0.45</v>
      </c>
      <c r="F8841" s="207">
        <v>21065.11</v>
      </c>
      <c r="G8841" s="207">
        <v>30640.16</v>
      </c>
      <c r="H8841" s="207">
        <v>34470.18</v>
      </c>
      <c r="I8841" s="214">
        <f t="shared" si="928"/>
        <v>364696</v>
      </c>
      <c r="J8841" s="211">
        <f t="shared" si="929"/>
        <v>0.40894370935187263</v>
      </c>
      <c r="K8841" s="212">
        <f t="shared" si="930"/>
        <v>0.45</v>
      </c>
      <c r="L8841" s="214">
        <f t="shared" si="931"/>
        <v>20058.28</v>
      </c>
      <c r="M8841" s="213">
        <f t="shared" si="932"/>
        <v>29175.68</v>
      </c>
      <c r="N8841" s="213">
        <f t="shared" si="933"/>
        <v>32822.639999999999</v>
      </c>
      <c r="O8841" s="242">
        <f t="shared" si="934"/>
        <v>0.51529999999977005</v>
      </c>
      <c r="P8841" s="242"/>
      <c r="Q8841" s="179"/>
      <c r="R8841" s="179"/>
      <c r="S8841" s="179"/>
      <c r="T8841" s="179"/>
      <c r="U8841" s="179"/>
      <c r="V8841" s="179"/>
      <c r="W8841" s="179"/>
      <c r="X8841" s="179"/>
      <c r="Y8841" s="179"/>
      <c r="Z8841" s="179"/>
      <c r="AA8841" s="222"/>
      <c r="AB8841" s="222"/>
      <c r="AC8841" s="222"/>
      <c r="AD8841" s="179"/>
      <c r="AE8841" s="179"/>
      <c r="AF8841" s="179"/>
      <c r="AG8841" s="179"/>
      <c r="AH8841" s="179"/>
      <c r="AI8841" s="179"/>
      <c r="AJ8841" s="179"/>
    </row>
    <row r="8842" spans="2:36" x14ac:dyDescent="0.3">
      <c r="B8842" s="224">
        <v>891900</v>
      </c>
      <c r="C8842" s="209">
        <v>383047</v>
      </c>
      <c r="D8842" s="206">
        <f t="shared" si="926"/>
        <v>0.42947303509362034</v>
      </c>
      <c r="E8842" s="208">
        <f t="shared" si="927"/>
        <v>0.45</v>
      </c>
      <c r="F8842" s="207">
        <v>21067.58</v>
      </c>
      <c r="G8842" s="207">
        <v>30643.759999999998</v>
      </c>
      <c r="H8842" s="207">
        <v>34474.230000000003</v>
      </c>
      <c r="I8842" s="214">
        <f t="shared" si="928"/>
        <v>364741</v>
      </c>
      <c r="J8842" s="211">
        <f t="shared" si="929"/>
        <v>0.40894831259109765</v>
      </c>
      <c r="K8842" s="212">
        <f t="shared" si="930"/>
        <v>0.45</v>
      </c>
      <c r="L8842" s="214">
        <f t="shared" si="931"/>
        <v>20060.755000000001</v>
      </c>
      <c r="M8842" s="213">
        <f t="shared" si="932"/>
        <v>29179.279999999999</v>
      </c>
      <c r="N8842" s="213">
        <f t="shared" si="933"/>
        <v>32826.69</v>
      </c>
      <c r="O8842" s="242">
        <f t="shared" si="934"/>
        <v>0.51519999999996802</v>
      </c>
      <c r="P8842" s="242"/>
      <c r="Q8842" s="179"/>
      <c r="R8842" s="179"/>
      <c r="S8842" s="179"/>
      <c r="T8842" s="179"/>
      <c r="U8842" s="179"/>
      <c r="V8842" s="179"/>
      <c r="W8842" s="179"/>
      <c r="X8842" s="179"/>
      <c r="Y8842" s="179"/>
      <c r="Z8842" s="179"/>
      <c r="AA8842" s="222"/>
      <c r="AB8842" s="222"/>
      <c r="AC8842" s="222"/>
      <c r="AD8842" s="179"/>
      <c r="AE8842" s="179"/>
      <c r="AF8842" s="179"/>
      <c r="AG8842" s="179"/>
      <c r="AH8842" s="179"/>
      <c r="AI8842" s="179"/>
      <c r="AJ8842" s="179"/>
    </row>
    <row r="8843" spans="2:36" x14ac:dyDescent="0.3">
      <c r="B8843" s="224">
        <v>892000</v>
      </c>
      <c r="C8843" s="209">
        <v>383092</v>
      </c>
      <c r="D8843" s="206">
        <f t="shared" si="926"/>
        <v>0.42947533632286994</v>
      </c>
      <c r="E8843" s="208">
        <f t="shared" si="927"/>
        <v>0.45</v>
      </c>
      <c r="F8843" s="207">
        <v>21070.06</v>
      </c>
      <c r="G8843" s="207">
        <v>30647.360000000001</v>
      </c>
      <c r="H8843" s="207">
        <v>34478.28</v>
      </c>
      <c r="I8843" s="214">
        <f t="shared" si="928"/>
        <v>364786</v>
      </c>
      <c r="J8843" s="211">
        <f t="shared" si="929"/>
        <v>0.40895291479820628</v>
      </c>
      <c r="K8843" s="212">
        <f t="shared" si="930"/>
        <v>0.45</v>
      </c>
      <c r="L8843" s="214">
        <f t="shared" si="931"/>
        <v>20063.23</v>
      </c>
      <c r="M8843" s="213">
        <f t="shared" si="932"/>
        <v>29182.880000000001</v>
      </c>
      <c r="N8843" s="213">
        <f t="shared" si="933"/>
        <v>32830.74</v>
      </c>
      <c r="O8843" s="242">
        <f t="shared" si="934"/>
        <v>0.51529999999962461</v>
      </c>
      <c r="P8843" s="242"/>
      <c r="Q8843" s="179"/>
      <c r="R8843" s="179"/>
      <c r="S8843" s="179"/>
      <c r="T8843" s="179"/>
      <c r="U8843" s="179"/>
      <c r="V8843" s="179"/>
      <c r="W8843" s="179"/>
      <c r="X8843" s="179"/>
      <c r="Y8843" s="179"/>
      <c r="Z8843" s="179"/>
      <c r="AA8843" s="222"/>
      <c r="AB8843" s="222"/>
      <c r="AC8843" s="222"/>
      <c r="AD8843" s="179"/>
      <c r="AE8843" s="179"/>
      <c r="AF8843" s="179"/>
      <c r="AG8843" s="179"/>
      <c r="AH8843" s="179"/>
      <c r="AI8843" s="179"/>
      <c r="AJ8843" s="179"/>
    </row>
    <row r="8844" spans="2:36" x14ac:dyDescent="0.3">
      <c r="B8844" s="224">
        <v>892100</v>
      </c>
      <c r="C8844" s="209">
        <v>383137</v>
      </c>
      <c r="D8844" s="206">
        <f t="shared" si="926"/>
        <v>0.42947763703620673</v>
      </c>
      <c r="E8844" s="208">
        <f t="shared" si="927"/>
        <v>0.45</v>
      </c>
      <c r="F8844" s="207">
        <v>21072.53</v>
      </c>
      <c r="G8844" s="207">
        <v>30650.959999999999</v>
      </c>
      <c r="H8844" s="207">
        <v>34482.33</v>
      </c>
      <c r="I8844" s="214">
        <f t="shared" si="928"/>
        <v>364831</v>
      </c>
      <c r="J8844" s="211">
        <f t="shared" si="929"/>
        <v>0.40895751597354557</v>
      </c>
      <c r="K8844" s="212">
        <f t="shared" si="930"/>
        <v>0.45</v>
      </c>
      <c r="L8844" s="214">
        <f t="shared" si="931"/>
        <v>20065.705000000002</v>
      </c>
      <c r="M8844" s="213">
        <f t="shared" si="932"/>
        <v>29186.48</v>
      </c>
      <c r="N8844" s="213">
        <f t="shared" si="933"/>
        <v>32834.79</v>
      </c>
      <c r="O8844" s="242">
        <f t="shared" si="934"/>
        <v>0.51520000000047728</v>
      </c>
      <c r="P8844" s="242"/>
      <c r="Q8844" s="179"/>
      <c r="R8844" s="179"/>
      <c r="S8844" s="179"/>
      <c r="T8844" s="179"/>
      <c r="U8844" s="179"/>
      <c r="V8844" s="179"/>
      <c r="W8844" s="179"/>
      <c r="X8844" s="179"/>
      <c r="Y8844" s="179"/>
      <c r="Z8844" s="179"/>
      <c r="AA8844" s="222"/>
      <c r="AB8844" s="222"/>
      <c r="AC8844" s="222"/>
      <c r="AD8844" s="179"/>
      <c r="AE8844" s="179"/>
      <c r="AF8844" s="179"/>
      <c r="AG8844" s="179"/>
      <c r="AH8844" s="179"/>
      <c r="AI8844" s="179"/>
      <c r="AJ8844" s="179"/>
    </row>
    <row r="8845" spans="2:36" x14ac:dyDescent="0.3">
      <c r="B8845" s="224">
        <v>892200</v>
      </c>
      <c r="C8845" s="209">
        <v>383182</v>
      </c>
      <c r="D8845" s="206">
        <f t="shared" si="926"/>
        <v>0.42947993723380407</v>
      </c>
      <c r="E8845" s="208">
        <f t="shared" si="927"/>
        <v>0.45</v>
      </c>
      <c r="F8845" s="207">
        <v>21075.01</v>
      </c>
      <c r="G8845" s="207">
        <v>30654.560000000001</v>
      </c>
      <c r="H8845" s="207">
        <v>34486.379999999997</v>
      </c>
      <c r="I8845" s="214">
        <f t="shared" si="928"/>
        <v>364876</v>
      </c>
      <c r="J8845" s="211">
        <f t="shared" si="929"/>
        <v>0.40896211611746247</v>
      </c>
      <c r="K8845" s="212">
        <f t="shared" si="930"/>
        <v>0.45</v>
      </c>
      <c r="L8845" s="214">
        <f t="shared" si="931"/>
        <v>20068.18</v>
      </c>
      <c r="M8845" s="213">
        <f t="shared" si="932"/>
        <v>29190.080000000002</v>
      </c>
      <c r="N8845" s="213">
        <f t="shared" si="933"/>
        <v>32838.839999999997</v>
      </c>
      <c r="O8845" s="242">
        <f t="shared" si="934"/>
        <v>0.51530000000013387</v>
      </c>
      <c r="P8845" s="242"/>
      <c r="Q8845" s="179"/>
      <c r="R8845" s="179"/>
      <c r="S8845" s="179"/>
      <c r="T8845" s="179"/>
      <c r="U8845" s="179"/>
      <c r="V8845" s="179"/>
      <c r="W8845" s="179"/>
      <c r="X8845" s="179"/>
      <c r="Y8845" s="179"/>
      <c r="Z8845" s="179"/>
      <c r="AA8845" s="222"/>
      <c r="AB8845" s="222"/>
      <c r="AC8845" s="222"/>
      <c r="AD8845" s="179"/>
      <c r="AE8845" s="179"/>
      <c r="AF8845" s="179"/>
      <c r="AG8845" s="179"/>
      <c r="AH8845" s="179"/>
      <c r="AI8845" s="179"/>
      <c r="AJ8845" s="179"/>
    </row>
    <row r="8846" spans="2:36" x14ac:dyDescent="0.3">
      <c r="B8846" s="224">
        <v>892300</v>
      </c>
      <c r="C8846" s="209">
        <v>383227</v>
      </c>
      <c r="D8846" s="206">
        <f t="shared" si="926"/>
        <v>0.42948223691583548</v>
      </c>
      <c r="E8846" s="208">
        <f t="shared" si="927"/>
        <v>0.45</v>
      </c>
      <c r="F8846" s="207">
        <v>21077.48</v>
      </c>
      <c r="G8846" s="207">
        <v>30658.16</v>
      </c>
      <c r="H8846" s="207">
        <v>34490.43</v>
      </c>
      <c r="I8846" s="214">
        <f t="shared" si="928"/>
        <v>364921</v>
      </c>
      <c r="J8846" s="211">
        <f t="shared" si="929"/>
        <v>0.4089667152303037</v>
      </c>
      <c r="K8846" s="212">
        <f t="shared" si="930"/>
        <v>0.45</v>
      </c>
      <c r="L8846" s="214">
        <f t="shared" si="931"/>
        <v>20070.654999999999</v>
      </c>
      <c r="M8846" s="213">
        <f t="shared" si="932"/>
        <v>29193.68</v>
      </c>
      <c r="N8846" s="213">
        <f t="shared" si="933"/>
        <v>32842.89</v>
      </c>
      <c r="O8846" s="242">
        <f t="shared" si="934"/>
        <v>0.51519999999982247</v>
      </c>
      <c r="P8846" s="242"/>
      <c r="Q8846" s="179"/>
      <c r="R8846" s="179"/>
      <c r="S8846" s="179"/>
      <c r="T8846" s="179"/>
      <c r="U8846" s="179"/>
      <c r="V8846" s="179"/>
      <c r="W8846" s="179"/>
      <c r="X8846" s="179"/>
      <c r="Y8846" s="179"/>
      <c r="Z8846" s="179"/>
      <c r="AA8846" s="222"/>
      <c r="AB8846" s="222"/>
      <c r="AC8846" s="222"/>
      <c r="AD8846" s="179"/>
      <c r="AE8846" s="179"/>
      <c r="AF8846" s="179"/>
      <c r="AG8846" s="179"/>
      <c r="AH8846" s="179"/>
      <c r="AI8846" s="179"/>
      <c r="AJ8846" s="179"/>
    </row>
    <row r="8847" spans="2:36" x14ac:dyDescent="0.3">
      <c r="B8847" s="224">
        <v>892400</v>
      </c>
      <c r="C8847" s="209">
        <v>383272</v>
      </c>
      <c r="D8847" s="206">
        <f t="shared" si="926"/>
        <v>0.42948453608247422</v>
      </c>
      <c r="E8847" s="208">
        <f t="shared" si="927"/>
        <v>0.45</v>
      </c>
      <c r="F8847" s="207">
        <v>21079.96</v>
      </c>
      <c r="G8847" s="207">
        <v>30661.759999999998</v>
      </c>
      <c r="H8847" s="207">
        <v>34494.480000000003</v>
      </c>
      <c r="I8847" s="214">
        <f t="shared" si="928"/>
        <v>364966</v>
      </c>
      <c r="J8847" s="211">
        <f t="shared" si="929"/>
        <v>0.40897131331241593</v>
      </c>
      <c r="K8847" s="212">
        <f t="shared" si="930"/>
        <v>0.45</v>
      </c>
      <c r="L8847" s="214">
        <f t="shared" si="931"/>
        <v>20073.13</v>
      </c>
      <c r="M8847" s="213">
        <f t="shared" si="932"/>
        <v>29197.279999999999</v>
      </c>
      <c r="N8847" s="213">
        <f t="shared" si="933"/>
        <v>32846.94</v>
      </c>
      <c r="O8847" s="242">
        <f t="shared" si="934"/>
        <v>0.51530000000006115</v>
      </c>
      <c r="P8847" s="242"/>
      <c r="Q8847" s="179"/>
      <c r="R8847" s="179"/>
      <c r="S8847" s="179"/>
      <c r="T8847" s="179"/>
      <c r="U8847" s="179"/>
      <c r="V8847" s="179"/>
      <c r="W8847" s="179"/>
      <c r="X8847" s="179"/>
      <c r="Y8847" s="179"/>
      <c r="Z8847" s="179"/>
      <c r="AA8847" s="222"/>
      <c r="AB8847" s="222"/>
      <c r="AC8847" s="222"/>
      <c r="AD8847" s="179"/>
      <c r="AE8847" s="179"/>
      <c r="AF8847" s="179"/>
      <c r="AG8847" s="179"/>
      <c r="AH8847" s="179"/>
      <c r="AI8847" s="179"/>
      <c r="AJ8847" s="179"/>
    </row>
    <row r="8848" spans="2:36" x14ac:dyDescent="0.3">
      <c r="B8848" s="224">
        <v>892500</v>
      </c>
      <c r="C8848" s="209">
        <v>383317</v>
      </c>
      <c r="D8848" s="206">
        <f t="shared" si="926"/>
        <v>0.42948683473389354</v>
      </c>
      <c r="E8848" s="208">
        <f t="shared" si="927"/>
        <v>0.45</v>
      </c>
      <c r="F8848" s="207">
        <v>21082.43</v>
      </c>
      <c r="G8848" s="207">
        <v>30665.360000000001</v>
      </c>
      <c r="H8848" s="207">
        <v>34498.53</v>
      </c>
      <c r="I8848" s="214">
        <f t="shared" si="928"/>
        <v>365011</v>
      </c>
      <c r="J8848" s="211">
        <f t="shared" si="929"/>
        <v>0.40897591036414566</v>
      </c>
      <c r="K8848" s="212">
        <f t="shared" si="930"/>
        <v>0.45</v>
      </c>
      <c r="L8848" s="214">
        <f t="shared" si="931"/>
        <v>20075.605</v>
      </c>
      <c r="M8848" s="213">
        <f t="shared" si="932"/>
        <v>29200.880000000001</v>
      </c>
      <c r="N8848" s="213">
        <f t="shared" si="933"/>
        <v>32850.99</v>
      </c>
      <c r="O8848" s="242">
        <f t="shared" si="934"/>
        <v>0.5151999999996042</v>
      </c>
      <c r="P8848" s="242"/>
      <c r="Q8848" s="179"/>
      <c r="R8848" s="179"/>
      <c r="S8848" s="179"/>
      <c r="T8848" s="179"/>
      <c r="U8848" s="179"/>
      <c r="V8848" s="179"/>
      <c r="W8848" s="179"/>
      <c r="X8848" s="179"/>
      <c r="Y8848" s="179"/>
      <c r="Z8848" s="179"/>
      <c r="AA8848" s="222"/>
      <c r="AB8848" s="222"/>
      <c r="AC8848" s="222"/>
      <c r="AD8848" s="179"/>
      <c r="AE8848" s="179"/>
      <c r="AF8848" s="179"/>
      <c r="AG8848" s="179"/>
      <c r="AH8848" s="179"/>
      <c r="AI8848" s="179"/>
      <c r="AJ8848" s="179"/>
    </row>
    <row r="8849" spans="2:36" x14ac:dyDescent="0.3">
      <c r="B8849" s="224">
        <v>892600</v>
      </c>
      <c r="C8849" s="209">
        <v>383362</v>
      </c>
      <c r="D8849" s="206">
        <f t="shared" si="926"/>
        <v>0.42948913287026663</v>
      </c>
      <c r="E8849" s="208">
        <f t="shared" si="927"/>
        <v>0.45</v>
      </c>
      <c r="F8849" s="207">
        <v>21084.91</v>
      </c>
      <c r="G8849" s="207">
        <v>30668.959999999999</v>
      </c>
      <c r="H8849" s="207">
        <v>34502.58</v>
      </c>
      <c r="I8849" s="214">
        <f t="shared" si="928"/>
        <v>365056</v>
      </c>
      <c r="J8849" s="211">
        <f t="shared" si="929"/>
        <v>0.4089805063858391</v>
      </c>
      <c r="K8849" s="212">
        <f t="shared" si="930"/>
        <v>0.45</v>
      </c>
      <c r="L8849" s="214">
        <f t="shared" si="931"/>
        <v>20078.080000000002</v>
      </c>
      <c r="M8849" s="213">
        <f t="shared" si="932"/>
        <v>29204.48</v>
      </c>
      <c r="N8849" s="213">
        <f t="shared" si="933"/>
        <v>32855.040000000001</v>
      </c>
      <c r="O8849" s="242">
        <f t="shared" si="934"/>
        <v>0.5152999999999156</v>
      </c>
      <c r="P8849" s="242"/>
      <c r="Q8849" s="179"/>
      <c r="R8849" s="179"/>
      <c r="S8849" s="179"/>
      <c r="T8849" s="179"/>
      <c r="U8849" s="179"/>
      <c r="V8849" s="179"/>
      <c r="W8849" s="179"/>
      <c r="X8849" s="179"/>
      <c r="Y8849" s="179"/>
      <c r="Z8849" s="179"/>
      <c r="AA8849" s="222"/>
      <c r="AB8849" s="222"/>
      <c r="AC8849" s="222"/>
      <c r="AD8849" s="179"/>
      <c r="AE8849" s="179"/>
      <c r="AF8849" s="179"/>
      <c r="AG8849" s="179"/>
      <c r="AH8849" s="179"/>
      <c r="AI8849" s="179"/>
      <c r="AJ8849" s="179"/>
    </row>
    <row r="8850" spans="2:36" x14ac:dyDescent="0.3">
      <c r="B8850" s="224">
        <v>892700</v>
      </c>
      <c r="C8850" s="209">
        <v>383407</v>
      </c>
      <c r="D8850" s="206">
        <f t="shared" si="926"/>
        <v>0.42949143049176652</v>
      </c>
      <c r="E8850" s="208">
        <f t="shared" si="927"/>
        <v>0.45</v>
      </c>
      <c r="F8850" s="207">
        <v>21087.38</v>
      </c>
      <c r="G8850" s="207">
        <v>30672.560000000001</v>
      </c>
      <c r="H8850" s="207">
        <v>34506.629999999997</v>
      </c>
      <c r="I8850" s="214">
        <f t="shared" si="928"/>
        <v>365101</v>
      </c>
      <c r="J8850" s="211">
        <f t="shared" si="929"/>
        <v>0.4089851013778425</v>
      </c>
      <c r="K8850" s="212">
        <f t="shared" si="930"/>
        <v>0.45</v>
      </c>
      <c r="L8850" s="214">
        <f t="shared" si="931"/>
        <v>20080.555</v>
      </c>
      <c r="M8850" s="213">
        <f t="shared" si="932"/>
        <v>29208.080000000002</v>
      </c>
      <c r="N8850" s="213">
        <f t="shared" si="933"/>
        <v>32859.089999999997</v>
      </c>
      <c r="O8850" s="242">
        <f t="shared" si="934"/>
        <v>0.51520000000004074</v>
      </c>
      <c r="P8850" s="242"/>
      <c r="Q8850" s="179"/>
      <c r="R8850" s="179"/>
      <c r="S8850" s="179"/>
      <c r="T8850" s="179"/>
      <c r="U8850" s="179"/>
      <c r="V8850" s="179"/>
      <c r="W8850" s="179"/>
      <c r="X8850" s="179"/>
      <c r="Y8850" s="179"/>
      <c r="Z8850" s="179"/>
      <c r="AA8850" s="222"/>
      <c r="AB8850" s="222"/>
      <c r="AC8850" s="222"/>
      <c r="AD8850" s="179"/>
      <c r="AE8850" s="179"/>
      <c r="AF8850" s="179"/>
      <c r="AG8850" s="179"/>
      <c r="AH8850" s="179"/>
      <c r="AI8850" s="179"/>
      <c r="AJ8850" s="179"/>
    </row>
    <row r="8851" spans="2:36" x14ac:dyDescent="0.3">
      <c r="B8851" s="224">
        <v>892800</v>
      </c>
      <c r="C8851" s="209">
        <v>383452</v>
      </c>
      <c r="D8851" s="206">
        <f t="shared" si="926"/>
        <v>0.4294937275985663</v>
      </c>
      <c r="E8851" s="208">
        <f t="shared" si="927"/>
        <v>0.45</v>
      </c>
      <c r="F8851" s="207">
        <v>21089.86</v>
      </c>
      <c r="G8851" s="207">
        <v>30676.16</v>
      </c>
      <c r="H8851" s="207">
        <v>34510.68</v>
      </c>
      <c r="I8851" s="214">
        <f t="shared" si="928"/>
        <v>365146</v>
      </c>
      <c r="J8851" s="211">
        <f t="shared" si="929"/>
        <v>0.40898969534050178</v>
      </c>
      <c r="K8851" s="212">
        <f t="shared" si="930"/>
        <v>0.45</v>
      </c>
      <c r="L8851" s="214">
        <f t="shared" si="931"/>
        <v>20083.03</v>
      </c>
      <c r="M8851" s="213">
        <f t="shared" si="932"/>
        <v>29211.68</v>
      </c>
      <c r="N8851" s="213">
        <f t="shared" si="933"/>
        <v>32863.14</v>
      </c>
      <c r="O8851" s="242">
        <f t="shared" si="934"/>
        <v>0.51529999999977005</v>
      </c>
      <c r="P8851" s="242"/>
      <c r="Q8851" s="179"/>
      <c r="R8851" s="179"/>
      <c r="S8851" s="179"/>
      <c r="T8851" s="179"/>
      <c r="U8851" s="179"/>
      <c r="V8851" s="179"/>
      <c r="W8851" s="179"/>
      <c r="X8851" s="179"/>
      <c r="Y8851" s="179"/>
      <c r="Z8851" s="179"/>
      <c r="AA8851" s="222"/>
      <c r="AB8851" s="222"/>
      <c r="AC8851" s="222"/>
      <c r="AD8851" s="179"/>
      <c r="AE8851" s="179"/>
      <c r="AF8851" s="179"/>
      <c r="AG8851" s="179"/>
      <c r="AH8851" s="179"/>
      <c r="AI8851" s="179"/>
      <c r="AJ8851" s="179"/>
    </row>
    <row r="8852" spans="2:36" x14ac:dyDescent="0.3">
      <c r="B8852" s="224">
        <v>892900</v>
      </c>
      <c r="C8852" s="209">
        <v>383497</v>
      </c>
      <c r="D8852" s="206">
        <f t="shared" si="926"/>
        <v>0.42949602419083882</v>
      </c>
      <c r="E8852" s="208">
        <f t="shared" si="927"/>
        <v>0.45</v>
      </c>
      <c r="F8852" s="207">
        <v>21092.33</v>
      </c>
      <c r="G8852" s="207">
        <v>30679.759999999998</v>
      </c>
      <c r="H8852" s="207">
        <v>34514.730000000003</v>
      </c>
      <c r="I8852" s="214">
        <f t="shared" si="928"/>
        <v>365191</v>
      </c>
      <c r="J8852" s="211">
        <f t="shared" si="929"/>
        <v>0.40899428827416284</v>
      </c>
      <c r="K8852" s="212">
        <f t="shared" si="930"/>
        <v>0.45</v>
      </c>
      <c r="L8852" s="214">
        <f t="shared" si="931"/>
        <v>20085.505000000001</v>
      </c>
      <c r="M8852" s="213">
        <f t="shared" si="932"/>
        <v>29215.279999999999</v>
      </c>
      <c r="N8852" s="213">
        <f t="shared" si="933"/>
        <v>32867.19</v>
      </c>
      <c r="O8852" s="242">
        <f t="shared" si="934"/>
        <v>0.51519999999996802</v>
      </c>
      <c r="P8852" s="242"/>
      <c r="Q8852" s="179"/>
      <c r="R8852" s="179"/>
      <c r="S8852" s="179"/>
      <c r="T8852" s="179"/>
      <c r="U8852" s="179"/>
      <c r="V8852" s="179"/>
      <c r="W8852" s="179"/>
      <c r="X8852" s="179"/>
      <c r="Y8852" s="179"/>
      <c r="Z8852" s="179"/>
      <c r="AA8852" s="222"/>
      <c r="AB8852" s="222"/>
      <c r="AC8852" s="222"/>
      <c r="AD8852" s="179"/>
      <c r="AE8852" s="179"/>
      <c r="AF8852" s="179"/>
      <c r="AG8852" s="179"/>
      <c r="AH8852" s="179"/>
      <c r="AI8852" s="179"/>
      <c r="AJ8852" s="179"/>
    </row>
    <row r="8853" spans="2:36" x14ac:dyDescent="0.3">
      <c r="B8853" s="224">
        <v>893000</v>
      </c>
      <c r="C8853" s="209">
        <v>383542</v>
      </c>
      <c r="D8853" s="206">
        <f t="shared" si="926"/>
        <v>0.42949832026875701</v>
      </c>
      <c r="E8853" s="208">
        <f t="shared" si="927"/>
        <v>0.45</v>
      </c>
      <c r="F8853" s="207">
        <v>21094.81</v>
      </c>
      <c r="G8853" s="207">
        <v>30683.360000000001</v>
      </c>
      <c r="H8853" s="207">
        <v>34518.78</v>
      </c>
      <c r="I8853" s="214">
        <f t="shared" si="928"/>
        <v>365236</v>
      </c>
      <c r="J8853" s="211">
        <f t="shared" si="929"/>
        <v>0.40899888017917135</v>
      </c>
      <c r="K8853" s="212">
        <f t="shared" si="930"/>
        <v>0.45</v>
      </c>
      <c r="L8853" s="214">
        <f t="shared" si="931"/>
        <v>20087.98</v>
      </c>
      <c r="M8853" s="213">
        <f t="shared" si="932"/>
        <v>29218.880000000001</v>
      </c>
      <c r="N8853" s="213">
        <f t="shared" si="933"/>
        <v>32871.24</v>
      </c>
      <c r="O8853" s="242">
        <f t="shared" si="934"/>
        <v>0.51529999999962461</v>
      </c>
      <c r="P8853" s="242"/>
      <c r="Q8853" s="179"/>
      <c r="R8853" s="179"/>
      <c r="S8853" s="179"/>
      <c r="T8853" s="179"/>
      <c r="U8853" s="179"/>
      <c r="V8853" s="179"/>
      <c r="W8853" s="179"/>
      <c r="X8853" s="179"/>
      <c r="Y8853" s="179"/>
      <c r="Z8853" s="179"/>
      <c r="AA8853" s="222"/>
      <c r="AB8853" s="222"/>
      <c r="AC8853" s="222"/>
      <c r="AD8853" s="179"/>
      <c r="AE8853" s="179"/>
      <c r="AF8853" s="179"/>
      <c r="AG8853" s="179"/>
      <c r="AH8853" s="179"/>
      <c r="AI8853" s="179"/>
      <c r="AJ8853" s="179"/>
    </row>
    <row r="8854" spans="2:36" x14ac:dyDescent="0.3">
      <c r="B8854" s="224">
        <v>893100</v>
      </c>
      <c r="C8854" s="209">
        <v>383587</v>
      </c>
      <c r="D8854" s="206">
        <f t="shared" si="926"/>
        <v>0.42950061583249355</v>
      </c>
      <c r="E8854" s="208">
        <f t="shared" si="927"/>
        <v>0.45</v>
      </c>
      <c r="F8854" s="207">
        <v>21097.279999999999</v>
      </c>
      <c r="G8854" s="207">
        <v>30686.959999999999</v>
      </c>
      <c r="H8854" s="207">
        <v>34522.83</v>
      </c>
      <c r="I8854" s="214">
        <f t="shared" si="928"/>
        <v>365281</v>
      </c>
      <c r="J8854" s="211">
        <f t="shared" si="929"/>
        <v>0.40900347105587281</v>
      </c>
      <c r="K8854" s="212">
        <f t="shared" si="930"/>
        <v>0.45</v>
      </c>
      <c r="L8854" s="214">
        <f t="shared" si="931"/>
        <v>20090.455000000002</v>
      </c>
      <c r="M8854" s="213">
        <f t="shared" si="932"/>
        <v>29222.48</v>
      </c>
      <c r="N8854" s="213">
        <f t="shared" si="933"/>
        <v>32875.29</v>
      </c>
      <c r="O8854" s="242">
        <f t="shared" si="934"/>
        <v>0.51520000000047728</v>
      </c>
      <c r="P8854" s="242"/>
      <c r="Q8854" s="179"/>
      <c r="R8854" s="179"/>
      <c r="S8854" s="179"/>
      <c r="T8854" s="179"/>
      <c r="U8854" s="179"/>
      <c r="V8854" s="179"/>
      <c r="W8854" s="179"/>
      <c r="X8854" s="179"/>
      <c r="Y8854" s="179"/>
      <c r="Z8854" s="179"/>
      <c r="AA8854" s="222"/>
      <c r="AB8854" s="222"/>
      <c r="AC8854" s="222"/>
      <c r="AD8854" s="179"/>
      <c r="AE8854" s="179"/>
      <c r="AF8854" s="179"/>
      <c r="AG8854" s="179"/>
      <c r="AH8854" s="179"/>
      <c r="AI8854" s="179"/>
      <c r="AJ8854" s="179"/>
    </row>
    <row r="8855" spans="2:36" x14ac:dyDescent="0.3">
      <c r="B8855" s="224">
        <v>893200</v>
      </c>
      <c r="C8855" s="209">
        <v>383632</v>
      </c>
      <c r="D8855" s="206">
        <f t="shared" si="926"/>
        <v>0.4295029108822212</v>
      </c>
      <c r="E8855" s="208">
        <f t="shared" si="927"/>
        <v>0.45</v>
      </c>
      <c r="F8855" s="207">
        <v>21099.759999999998</v>
      </c>
      <c r="G8855" s="207">
        <v>30690.560000000001</v>
      </c>
      <c r="H8855" s="207">
        <v>34526.879999999997</v>
      </c>
      <c r="I8855" s="214">
        <f t="shared" si="928"/>
        <v>365326</v>
      </c>
      <c r="J8855" s="211">
        <f t="shared" si="929"/>
        <v>0.40900806090461261</v>
      </c>
      <c r="K8855" s="212">
        <f t="shared" si="930"/>
        <v>0.45</v>
      </c>
      <c r="L8855" s="214">
        <f t="shared" si="931"/>
        <v>20092.93</v>
      </c>
      <c r="M8855" s="213">
        <f t="shared" si="932"/>
        <v>29226.080000000002</v>
      </c>
      <c r="N8855" s="213">
        <f t="shared" si="933"/>
        <v>32879.339999999997</v>
      </c>
      <c r="O8855" s="242">
        <f t="shared" si="934"/>
        <v>0.51530000000013387</v>
      </c>
      <c r="P8855" s="242"/>
      <c r="Q8855" s="179"/>
      <c r="R8855" s="179"/>
      <c r="S8855" s="179"/>
      <c r="T8855" s="179"/>
      <c r="U8855" s="179"/>
      <c r="V8855" s="179"/>
      <c r="W8855" s="179"/>
      <c r="X8855" s="179"/>
      <c r="Y8855" s="179"/>
      <c r="Z8855" s="179"/>
      <c r="AA8855" s="222"/>
      <c r="AB8855" s="222"/>
      <c r="AC8855" s="222"/>
      <c r="AD8855" s="179"/>
      <c r="AE8855" s="179"/>
      <c r="AF8855" s="179"/>
      <c r="AG8855" s="179"/>
      <c r="AH8855" s="179"/>
      <c r="AI8855" s="179"/>
      <c r="AJ8855" s="179"/>
    </row>
    <row r="8856" spans="2:36" x14ac:dyDescent="0.3">
      <c r="B8856" s="224">
        <v>893300</v>
      </c>
      <c r="C8856" s="209">
        <v>383677</v>
      </c>
      <c r="D8856" s="206">
        <f t="shared" ref="D8856:D8919" si="935">C8856/B8856</f>
        <v>0.4295052054181126</v>
      </c>
      <c r="E8856" s="208">
        <f t="shared" ref="E8856:E8919" si="936">(C8856-C8855)/(B8856-B8855)</f>
        <v>0.45</v>
      </c>
      <c r="F8856" s="207">
        <v>21102.23</v>
      </c>
      <c r="G8856" s="207">
        <v>30694.16</v>
      </c>
      <c r="H8856" s="207">
        <v>34530.93</v>
      </c>
      <c r="I8856" s="214">
        <f t="shared" si="928"/>
        <v>365371</v>
      </c>
      <c r="J8856" s="211">
        <f t="shared" si="929"/>
        <v>0.40901264972573603</v>
      </c>
      <c r="K8856" s="212">
        <f t="shared" si="930"/>
        <v>0.45</v>
      </c>
      <c r="L8856" s="214">
        <f t="shared" si="931"/>
        <v>20095.404999999999</v>
      </c>
      <c r="M8856" s="213">
        <f t="shared" si="932"/>
        <v>29229.68</v>
      </c>
      <c r="N8856" s="213">
        <f t="shared" si="933"/>
        <v>32883.39</v>
      </c>
      <c r="O8856" s="242">
        <f t="shared" si="934"/>
        <v>0.51519999999982247</v>
      </c>
      <c r="P8856" s="242"/>
      <c r="Q8856" s="179"/>
      <c r="R8856" s="179"/>
      <c r="S8856" s="179"/>
      <c r="T8856" s="179"/>
      <c r="U8856" s="179"/>
      <c r="V8856" s="179"/>
      <c r="W8856" s="179"/>
      <c r="X8856" s="179"/>
      <c r="Y8856" s="179"/>
      <c r="Z8856" s="179"/>
      <c r="AA8856" s="222"/>
      <c r="AB8856" s="222"/>
      <c r="AC8856" s="222"/>
      <c r="AD8856" s="179"/>
      <c r="AE8856" s="179"/>
      <c r="AF8856" s="179"/>
      <c r="AG8856" s="179"/>
      <c r="AH8856" s="179"/>
      <c r="AI8856" s="179"/>
      <c r="AJ8856" s="179"/>
    </row>
    <row r="8857" spans="2:36" x14ac:dyDescent="0.3">
      <c r="B8857" s="224">
        <v>893400</v>
      </c>
      <c r="C8857" s="209">
        <v>383722</v>
      </c>
      <c r="D8857" s="206">
        <f t="shared" si="935"/>
        <v>0.42950749944034028</v>
      </c>
      <c r="E8857" s="208">
        <f t="shared" si="936"/>
        <v>0.45</v>
      </c>
      <c r="F8857" s="207">
        <v>21104.71</v>
      </c>
      <c r="G8857" s="207">
        <v>30697.759999999998</v>
      </c>
      <c r="H8857" s="207">
        <v>34534.980000000003</v>
      </c>
      <c r="I8857" s="214">
        <f t="shared" si="928"/>
        <v>365416</v>
      </c>
      <c r="J8857" s="211">
        <f t="shared" si="929"/>
        <v>0.40901723751958807</v>
      </c>
      <c r="K8857" s="212">
        <f t="shared" si="930"/>
        <v>0.45</v>
      </c>
      <c r="L8857" s="214">
        <f t="shared" si="931"/>
        <v>20097.88</v>
      </c>
      <c r="M8857" s="213">
        <f t="shared" si="932"/>
        <v>29233.279999999999</v>
      </c>
      <c r="N8857" s="213">
        <f t="shared" si="933"/>
        <v>32887.440000000002</v>
      </c>
      <c r="O8857" s="242">
        <f t="shared" si="934"/>
        <v>0.51530000000006115</v>
      </c>
      <c r="P8857" s="242"/>
      <c r="Q8857" s="179"/>
      <c r="R8857" s="179"/>
      <c r="S8857" s="179"/>
      <c r="T8857" s="179"/>
      <c r="U8857" s="179"/>
      <c r="V8857" s="179"/>
      <c r="W8857" s="179"/>
      <c r="X8857" s="179"/>
      <c r="Y8857" s="179"/>
      <c r="Z8857" s="179"/>
      <c r="AA8857" s="222"/>
      <c r="AB8857" s="222"/>
      <c r="AC8857" s="222"/>
      <c r="AD8857" s="179"/>
      <c r="AE8857" s="179"/>
      <c r="AF8857" s="179"/>
      <c r="AG8857" s="179"/>
      <c r="AH8857" s="179"/>
      <c r="AI8857" s="179"/>
      <c r="AJ8857" s="179"/>
    </row>
    <row r="8858" spans="2:36" x14ac:dyDescent="0.3">
      <c r="B8858" s="224">
        <v>893500</v>
      </c>
      <c r="C8858" s="209">
        <v>383767</v>
      </c>
      <c r="D8858" s="206">
        <f t="shared" si="935"/>
        <v>0.42950979294907665</v>
      </c>
      <c r="E8858" s="208">
        <f t="shared" si="936"/>
        <v>0.45</v>
      </c>
      <c r="F8858" s="207">
        <v>21107.18</v>
      </c>
      <c r="G8858" s="207">
        <v>30701.360000000001</v>
      </c>
      <c r="H8858" s="207">
        <v>34539.03</v>
      </c>
      <c r="I8858" s="214">
        <f t="shared" si="928"/>
        <v>365461</v>
      </c>
      <c r="J8858" s="211">
        <f t="shared" si="929"/>
        <v>0.40902182428651374</v>
      </c>
      <c r="K8858" s="212">
        <f t="shared" si="930"/>
        <v>0.45</v>
      </c>
      <c r="L8858" s="214">
        <f t="shared" si="931"/>
        <v>20100.355</v>
      </c>
      <c r="M8858" s="213">
        <f t="shared" si="932"/>
        <v>29236.880000000001</v>
      </c>
      <c r="N8858" s="213">
        <f t="shared" si="933"/>
        <v>32891.49</v>
      </c>
      <c r="O8858" s="242">
        <f t="shared" si="934"/>
        <v>0.5151999999996042</v>
      </c>
      <c r="P8858" s="242"/>
      <c r="Q8858" s="179"/>
      <c r="R8858" s="179"/>
      <c r="S8858" s="179"/>
      <c r="T8858" s="179"/>
      <c r="U8858" s="179"/>
      <c r="V8858" s="179"/>
      <c r="W8858" s="179"/>
      <c r="X8858" s="179"/>
      <c r="Y8858" s="179"/>
      <c r="Z8858" s="179"/>
      <c r="AA8858" s="222"/>
      <c r="AB8858" s="222"/>
      <c r="AC8858" s="222"/>
      <c r="AD8858" s="179"/>
      <c r="AE8858" s="179"/>
      <c r="AF8858" s="179"/>
      <c r="AG8858" s="179"/>
      <c r="AH8858" s="179"/>
      <c r="AI8858" s="179"/>
      <c r="AJ8858" s="179"/>
    </row>
    <row r="8859" spans="2:36" x14ac:dyDescent="0.3">
      <c r="B8859" s="224">
        <v>893600</v>
      </c>
      <c r="C8859" s="209">
        <v>383812</v>
      </c>
      <c r="D8859" s="206">
        <f t="shared" si="935"/>
        <v>0.42951208594449419</v>
      </c>
      <c r="E8859" s="208">
        <f t="shared" si="936"/>
        <v>0.45</v>
      </c>
      <c r="F8859" s="207">
        <v>21109.66</v>
      </c>
      <c r="G8859" s="207">
        <v>30704.959999999999</v>
      </c>
      <c r="H8859" s="207">
        <v>34543.08</v>
      </c>
      <c r="I8859" s="214">
        <f t="shared" si="928"/>
        <v>365506</v>
      </c>
      <c r="J8859" s="211">
        <f t="shared" si="929"/>
        <v>0.40902641002685763</v>
      </c>
      <c r="K8859" s="212">
        <f t="shared" si="930"/>
        <v>0.45</v>
      </c>
      <c r="L8859" s="214">
        <f t="shared" si="931"/>
        <v>20102.830000000002</v>
      </c>
      <c r="M8859" s="213">
        <f t="shared" si="932"/>
        <v>29240.48</v>
      </c>
      <c r="N8859" s="213">
        <f t="shared" si="933"/>
        <v>32895.54</v>
      </c>
      <c r="O8859" s="242">
        <f t="shared" si="934"/>
        <v>0.5152999999999156</v>
      </c>
      <c r="P8859" s="242"/>
      <c r="Q8859" s="179"/>
      <c r="R8859" s="179"/>
      <c r="S8859" s="179"/>
      <c r="T8859" s="179"/>
      <c r="U8859" s="179"/>
      <c r="V8859" s="179"/>
      <c r="W8859" s="179"/>
      <c r="X8859" s="179"/>
      <c r="Y8859" s="179"/>
      <c r="Z8859" s="179"/>
      <c r="AA8859" s="222"/>
      <c r="AB8859" s="222"/>
      <c r="AC8859" s="222"/>
      <c r="AD8859" s="179"/>
      <c r="AE8859" s="179"/>
      <c r="AF8859" s="179"/>
      <c r="AG8859" s="179"/>
      <c r="AH8859" s="179"/>
      <c r="AI8859" s="179"/>
      <c r="AJ8859" s="179"/>
    </row>
    <row r="8860" spans="2:36" x14ac:dyDescent="0.3">
      <c r="B8860" s="224">
        <v>893700</v>
      </c>
      <c r="C8860" s="209">
        <v>383857</v>
      </c>
      <c r="D8860" s="206">
        <f t="shared" si="935"/>
        <v>0.42951437842676515</v>
      </c>
      <c r="E8860" s="208">
        <f t="shared" si="936"/>
        <v>0.45</v>
      </c>
      <c r="F8860" s="207">
        <v>21112.13</v>
      </c>
      <c r="G8860" s="207">
        <v>30708.560000000001</v>
      </c>
      <c r="H8860" s="207">
        <v>34547.129999999997</v>
      </c>
      <c r="I8860" s="214">
        <f t="shared" si="928"/>
        <v>365551</v>
      </c>
      <c r="J8860" s="211">
        <f t="shared" si="929"/>
        <v>0.40903099474096455</v>
      </c>
      <c r="K8860" s="212">
        <f t="shared" si="930"/>
        <v>0.45</v>
      </c>
      <c r="L8860" s="214">
        <f t="shared" si="931"/>
        <v>20105.305</v>
      </c>
      <c r="M8860" s="213">
        <f t="shared" si="932"/>
        <v>29244.080000000002</v>
      </c>
      <c r="N8860" s="213">
        <f t="shared" si="933"/>
        <v>32899.589999999997</v>
      </c>
      <c r="O8860" s="242">
        <f t="shared" si="934"/>
        <v>0.51520000000004074</v>
      </c>
      <c r="P8860" s="242"/>
      <c r="Q8860" s="179"/>
      <c r="R8860" s="179"/>
      <c r="S8860" s="179"/>
      <c r="T8860" s="179"/>
      <c r="U8860" s="179"/>
      <c r="V8860" s="179"/>
      <c r="W8860" s="179"/>
      <c r="X8860" s="179"/>
      <c r="Y8860" s="179"/>
      <c r="Z8860" s="179"/>
      <c r="AA8860" s="222"/>
      <c r="AB8860" s="222"/>
      <c r="AC8860" s="222"/>
      <c r="AD8860" s="179"/>
      <c r="AE8860" s="179"/>
      <c r="AF8860" s="179"/>
      <c r="AG8860" s="179"/>
      <c r="AH8860" s="179"/>
      <c r="AI8860" s="179"/>
      <c r="AJ8860" s="179"/>
    </row>
    <row r="8861" spans="2:36" x14ac:dyDescent="0.3">
      <c r="B8861" s="224">
        <v>893800</v>
      </c>
      <c r="C8861" s="209">
        <v>383902</v>
      </c>
      <c r="D8861" s="206">
        <f t="shared" si="935"/>
        <v>0.42951667039606178</v>
      </c>
      <c r="E8861" s="208">
        <f t="shared" si="936"/>
        <v>0.45</v>
      </c>
      <c r="F8861" s="207">
        <v>21114.61</v>
      </c>
      <c r="G8861" s="207">
        <v>30712.16</v>
      </c>
      <c r="H8861" s="207">
        <v>34551.18</v>
      </c>
      <c r="I8861" s="214">
        <f t="shared" si="928"/>
        <v>365596</v>
      </c>
      <c r="J8861" s="211">
        <f t="shared" si="929"/>
        <v>0.40903557842917881</v>
      </c>
      <c r="K8861" s="212">
        <f t="shared" si="930"/>
        <v>0.45</v>
      </c>
      <c r="L8861" s="214">
        <f t="shared" si="931"/>
        <v>20107.78</v>
      </c>
      <c r="M8861" s="213">
        <f t="shared" si="932"/>
        <v>29247.68</v>
      </c>
      <c r="N8861" s="213">
        <f t="shared" si="933"/>
        <v>32903.64</v>
      </c>
      <c r="O8861" s="242">
        <f t="shared" si="934"/>
        <v>0.51529999999977005</v>
      </c>
      <c r="P8861" s="242"/>
      <c r="Q8861" s="179"/>
      <c r="R8861" s="179"/>
      <c r="S8861" s="179"/>
      <c r="T8861" s="179"/>
      <c r="U8861" s="179"/>
      <c r="V8861" s="179"/>
      <c r="W8861" s="179"/>
      <c r="X8861" s="179"/>
      <c r="Y8861" s="179"/>
      <c r="Z8861" s="179"/>
      <c r="AA8861" s="222"/>
      <c r="AB8861" s="222"/>
      <c r="AC8861" s="222"/>
      <c r="AD8861" s="179"/>
      <c r="AE8861" s="179"/>
      <c r="AF8861" s="179"/>
      <c r="AG8861" s="179"/>
      <c r="AH8861" s="179"/>
      <c r="AI8861" s="179"/>
      <c r="AJ8861" s="179"/>
    </row>
    <row r="8862" spans="2:36" x14ac:dyDescent="0.3">
      <c r="B8862" s="224">
        <v>893900</v>
      </c>
      <c r="C8862" s="209">
        <v>383947</v>
      </c>
      <c r="D8862" s="206">
        <f t="shared" si="935"/>
        <v>0.42951896185255622</v>
      </c>
      <c r="E8862" s="208">
        <f t="shared" si="936"/>
        <v>0.45</v>
      </c>
      <c r="F8862" s="207">
        <v>21117.08</v>
      </c>
      <c r="G8862" s="207">
        <v>30715.759999999998</v>
      </c>
      <c r="H8862" s="207">
        <v>34555.230000000003</v>
      </c>
      <c r="I8862" s="214">
        <f t="shared" si="928"/>
        <v>365641</v>
      </c>
      <c r="J8862" s="211">
        <f t="shared" si="929"/>
        <v>0.40904016109184471</v>
      </c>
      <c r="K8862" s="212">
        <f t="shared" si="930"/>
        <v>0.45</v>
      </c>
      <c r="L8862" s="214">
        <f t="shared" si="931"/>
        <v>20110.255000000001</v>
      </c>
      <c r="M8862" s="213">
        <f t="shared" si="932"/>
        <v>29251.279999999999</v>
      </c>
      <c r="N8862" s="213">
        <f t="shared" si="933"/>
        <v>32907.69</v>
      </c>
      <c r="O8862" s="242">
        <f t="shared" si="934"/>
        <v>0.51519999999996802</v>
      </c>
      <c r="P8862" s="242"/>
      <c r="Q8862" s="179"/>
      <c r="R8862" s="179"/>
      <c r="S8862" s="179"/>
      <c r="T8862" s="179"/>
      <c r="U8862" s="179"/>
      <c r="V8862" s="179"/>
      <c r="W8862" s="179"/>
      <c r="X8862" s="179"/>
      <c r="Y8862" s="179"/>
      <c r="Z8862" s="179"/>
      <c r="AA8862" s="222"/>
      <c r="AB8862" s="222"/>
      <c r="AC8862" s="222"/>
      <c r="AD8862" s="179"/>
      <c r="AE8862" s="179"/>
      <c r="AF8862" s="179"/>
      <c r="AG8862" s="179"/>
      <c r="AH8862" s="179"/>
      <c r="AI8862" s="179"/>
      <c r="AJ8862" s="179"/>
    </row>
    <row r="8863" spans="2:36" x14ac:dyDescent="0.3">
      <c r="B8863" s="224">
        <v>894000</v>
      </c>
      <c r="C8863" s="209">
        <v>383992</v>
      </c>
      <c r="D8863" s="206">
        <f t="shared" si="935"/>
        <v>0.42952125279642056</v>
      </c>
      <c r="E8863" s="208">
        <f t="shared" si="936"/>
        <v>0.45</v>
      </c>
      <c r="F8863" s="207">
        <v>21119.56</v>
      </c>
      <c r="G8863" s="207">
        <v>30719.360000000001</v>
      </c>
      <c r="H8863" s="207">
        <v>34559.279999999999</v>
      </c>
      <c r="I8863" s="214">
        <f t="shared" si="928"/>
        <v>365686</v>
      </c>
      <c r="J8863" s="211">
        <f t="shared" si="929"/>
        <v>0.40904474272930647</v>
      </c>
      <c r="K8863" s="212">
        <f t="shared" si="930"/>
        <v>0.45</v>
      </c>
      <c r="L8863" s="214">
        <f t="shared" si="931"/>
        <v>20112.73</v>
      </c>
      <c r="M8863" s="213">
        <f t="shared" si="932"/>
        <v>29254.880000000001</v>
      </c>
      <c r="N8863" s="213">
        <f t="shared" si="933"/>
        <v>32911.74</v>
      </c>
      <c r="O8863" s="242">
        <f t="shared" si="934"/>
        <v>0.51529999999962461</v>
      </c>
      <c r="P8863" s="242"/>
      <c r="Q8863" s="179"/>
      <c r="R8863" s="179"/>
      <c r="S8863" s="179"/>
      <c r="T8863" s="179"/>
      <c r="U8863" s="179"/>
      <c r="V8863" s="179"/>
      <c r="W8863" s="179"/>
      <c r="X8863" s="179"/>
      <c r="Y8863" s="179"/>
      <c r="Z8863" s="179"/>
      <c r="AA8863" s="222"/>
      <c r="AB8863" s="222"/>
      <c r="AC8863" s="222"/>
      <c r="AD8863" s="179"/>
      <c r="AE8863" s="179"/>
      <c r="AF8863" s="179"/>
      <c r="AG8863" s="179"/>
      <c r="AH8863" s="179"/>
      <c r="AI8863" s="179"/>
      <c r="AJ8863" s="179"/>
    </row>
    <row r="8864" spans="2:36" x14ac:dyDescent="0.3">
      <c r="B8864" s="224">
        <v>894100</v>
      </c>
      <c r="C8864" s="209">
        <v>384037</v>
      </c>
      <c r="D8864" s="206">
        <f t="shared" si="935"/>
        <v>0.42952354322782688</v>
      </c>
      <c r="E8864" s="208">
        <f t="shared" si="936"/>
        <v>0.45</v>
      </c>
      <c r="F8864" s="207">
        <v>21122.03</v>
      </c>
      <c r="G8864" s="207">
        <v>30722.959999999999</v>
      </c>
      <c r="H8864" s="207">
        <v>34563.33</v>
      </c>
      <c r="I8864" s="214">
        <f t="shared" si="928"/>
        <v>365731</v>
      </c>
      <c r="J8864" s="211">
        <f t="shared" si="929"/>
        <v>0.40904932334190808</v>
      </c>
      <c r="K8864" s="212">
        <f t="shared" si="930"/>
        <v>0.45</v>
      </c>
      <c r="L8864" s="214">
        <f t="shared" si="931"/>
        <v>20115.205000000002</v>
      </c>
      <c r="M8864" s="213">
        <f t="shared" si="932"/>
        <v>29258.48</v>
      </c>
      <c r="N8864" s="213">
        <f t="shared" si="933"/>
        <v>32915.79</v>
      </c>
      <c r="O8864" s="242">
        <f t="shared" si="934"/>
        <v>0.51520000000047728</v>
      </c>
      <c r="P8864" s="242"/>
      <c r="Q8864" s="179"/>
      <c r="R8864" s="179"/>
      <c r="S8864" s="179"/>
      <c r="T8864" s="179"/>
      <c r="U8864" s="179"/>
      <c r="V8864" s="179"/>
      <c r="W8864" s="179"/>
      <c r="X8864" s="179"/>
      <c r="Y8864" s="179"/>
      <c r="Z8864" s="179"/>
      <c r="AA8864" s="222"/>
      <c r="AB8864" s="222"/>
      <c r="AC8864" s="222"/>
      <c r="AD8864" s="179"/>
      <c r="AE8864" s="179"/>
      <c r="AF8864" s="179"/>
      <c r="AG8864" s="179"/>
      <c r="AH8864" s="179"/>
      <c r="AI8864" s="179"/>
      <c r="AJ8864" s="179"/>
    </row>
    <row r="8865" spans="2:36" x14ac:dyDescent="0.3">
      <c r="B8865" s="224">
        <v>894200</v>
      </c>
      <c r="C8865" s="209">
        <v>384082</v>
      </c>
      <c r="D8865" s="206">
        <f t="shared" si="935"/>
        <v>0.42952583314694698</v>
      </c>
      <c r="E8865" s="208">
        <f t="shared" si="936"/>
        <v>0.45</v>
      </c>
      <c r="F8865" s="207">
        <v>21124.51</v>
      </c>
      <c r="G8865" s="207">
        <v>30726.560000000001</v>
      </c>
      <c r="H8865" s="207">
        <v>34567.379999999997</v>
      </c>
      <c r="I8865" s="214">
        <f t="shared" si="928"/>
        <v>365776</v>
      </c>
      <c r="J8865" s="211">
        <f t="shared" si="929"/>
        <v>0.40905390292999327</v>
      </c>
      <c r="K8865" s="212">
        <f t="shared" si="930"/>
        <v>0.45</v>
      </c>
      <c r="L8865" s="214">
        <f t="shared" si="931"/>
        <v>20117.68</v>
      </c>
      <c r="M8865" s="213">
        <f t="shared" si="932"/>
        <v>29262.080000000002</v>
      </c>
      <c r="N8865" s="213">
        <f t="shared" si="933"/>
        <v>32919.839999999997</v>
      </c>
      <c r="O8865" s="242">
        <f t="shared" si="934"/>
        <v>0.51530000000013387</v>
      </c>
      <c r="P8865" s="242"/>
      <c r="Q8865" s="179"/>
      <c r="R8865" s="179"/>
      <c r="S8865" s="179"/>
      <c r="T8865" s="179"/>
      <c r="U8865" s="179"/>
      <c r="V8865" s="179"/>
      <c r="W8865" s="179"/>
      <c r="X8865" s="179"/>
      <c r="Y8865" s="179"/>
      <c r="Z8865" s="179"/>
      <c r="AA8865" s="222"/>
      <c r="AB8865" s="222"/>
      <c r="AC8865" s="222"/>
      <c r="AD8865" s="179"/>
      <c r="AE8865" s="179"/>
      <c r="AF8865" s="179"/>
      <c r="AG8865" s="179"/>
      <c r="AH8865" s="179"/>
      <c r="AI8865" s="179"/>
      <c r="AJ8865" s="179"/>
    </row>
    <row r="8866" spans="2:36" x14ac:dyDescent="0.3">
      <c r="B8866" s="224">
        <v>894300</v>
      </c>
      <c r="C8866" s="209">
        <v>384127</v>
      </c>
      <c r="D8866" s="206">
        <f t="shared" si="935"/>
        <v>0.42952812255395278</v>
      </c>
      <c r="E8866" s="208">
        <f t="shared" si="936"/>
        <v>0.45</v>
      </c>
      <c r="F8866" s="207">
        <v>21126.98</v>
      </c>
      <c r="G8866" s="207">
        <v>30730.16</v>
      </c>
      <c r="H8866" s="207">
        <v>34571.43</v>
      </c>
      <c r="I8866" s="214">
        <f t="shared" si="928"/>
        <v>365821</v>
      </c>
      <c r="J8866" s="211">
        <f t="shared" si="929"/>
        <v>0.40905848149390583</v>
      </c>
      <c r="K8866" s="212">
        <f t="shared" si="930"/>
        <v>0.45</v>
      </c>
      <c r="L8866" s="214">
        <f t="shared" si="931"/>
        <v>20120.154999999999</v>
      </c>
      <c r="M8866" s="213">
        <f t="shared" si="932"/>
        <v>29265.68</v>
      </c>
      <c r="N8866" s="213">
        <f t="shared" si="933"/>
        <v>32923.89</v>
      </c>
      <c r="O8866" s="242">
        <f t="shared" si="934"/>
        <v>0.51519999999982247</v>
      </c>
      <c r="P8866" s="242"/>
      <c r="Q8866" s="179"/>
      <c r="R8866" s="179"/>
      <c r="S8866" s="179"/>
      <c r="T8866" s="179"/>
      <c r="U8866" s="179"/>
      <c r="V8866" s="179"/>
      <c r="W8866" s="179"/>
      <c r="X8866" s="179"/>
      <c r="Y8866" s="179"/>
      <c r="Z8866" s="179"/>
      <c r="AA8866" s="222"/>
      <c r="AB8866" s="222"/>
      <c r="AC8866" s="222"/>
      <c r="AD8866" s="179"/>
      <c r="AE8866" s="179"/>
      <c r="AF8866" s="179"/>
      <c r="AG8866" s="179"/>
      <c r="AH8866" s="179"/>
      <c r="AI8866" s="179"/>
      <c r="AJ8866" s="179"/>
    </row>
    <row r="8867" spans="2:36" x14ac:dyDescent="0.3">
      <c r="B8867" s="224">
        <v>894400</v>
      </c>
      <c r="C8867" s="209">
        <v>384172</v>
      </c>
      <c r="D8867" s="206">
        <f t="shared" si="935"/>
        <v>0.4295304114490161</v>
      </c>
      <c r="E8867" s="208">
        <f t="shared" si="936"/>
        <v>0.45</v>
      </c>
      <c r="F8867" s="207">
        <v>21129.46</v>
      </c>
      <c r="G8867" s="207">
        <v>30733.759999999998</v>
      </c>
      <c r="H8867" s="207">
        <v>34575.480000000003</v>
      </c>
      <c r="I8867" s="214">
        <f t="shared" si="928"/>
        <v>365866</v>
      </c>
      <c r="J8867" s="211">
        <f t="shared" si="929"/>
        <v>0.40906305903398926</v>
      </c>
      <c r="K8867" s="212">
        <f t="shared" si="930"/>
        <v>0.45</v>
      </c>
      <c r="L8867" s="214">
        <f t="shared" si="931"/>
        <v>20122.63</v>
      </c>
      <c r="M8867" s="213">
        <f t="shared" si="932"/>
        <v>29269.279999999999</v>
      </c>
      <c r="N8867" s="213">
        <f t="shared" si="933"/>
        <v>32927.94</v>
      </c>
      <c r="O8867" s="242">
        <f t="shared" si="934"/>
        <v>0.51530000000006115</v>
      </c>
      <c r="P8867" s="242"/>
      <c r="Q8867" s="179"/>
      <c r="R8867" s="179"/>
      <c r="S8867" s="179"/>
      <c r="T8867" s="179"/>
      <c r="U8867" s="179"/>
      <c r="V8867" s="179"/>
      <c r="W8867" s="179"/>
      <c r="X8867" s="179"/>
      <c r="Y8867" s="179"/>
      <c r="Z8867" s="179"/>
      <c r="AA8867" s="222"/>
      <c r="AB8867" s="222"/>
      <c r="AC8867" s="222"/>
      <c r="AD8867" s="179"/>
      <c r="AE8867" s="179"/>
      <c r="AF8867" s="179"/>
      <c r="AG8867" s="179"/>
      <c r="AH8867" s="179"/>
      <c r="AI8867" s="179"/>
      <c r="AJ8867" s="179"/>
    </row>
    <row r="8868" spans="2:36" x14ac:dyDescent="0.3">
      <c r="B8868" s="224">
        <v>894500</v>
      </c>
      <c r="C8868" s="209">
        <v>384217</v>
      </c>
      <c r="D8868" s="206">
        <f t="shared" si="935"/>
        <v>0.42953269983230857</v>
      </c>
      <c r="E8868" s="208">
        <f t="shared" si="936"/>
        <v>0.45</v>
      </c>
      <c r="F8868" s="207">
        <v>21131.93</v>
      </c>
      <c r="G8868" s="207">
        <v>30737.360000000001</v>
      </c>
      <c r="H8868" s="207">
        <v>34579.53</v>
      </c>
      <c r="I8868" s="214">
        <f t="shared" si="928"/>
        <v>365911</v>
      </c>
      <c r="J8868" s="211">
        <f t="shared" si="929"/>
        <v>0.40906763555058689</v>
      </c>
      <c r="K8868" s="212">
        <f t="shared" si="930"/>
        <v>0.45</v>
      </c>
      <c r="L8868" s="214">
        <f t="shared" si="931"/>
        <v>20125.105</v>
      </c>
      <c r="M8868" s="213">
        <f t="shared" si="932"/>
        <v>29272.880000000001</v>
      </c>
      <c r="N8868" s="213">
        <f t="shared" si="933"/>
        <v>32931.99</v>
      </c>
      <c r="O8868" s="242">
        <f t="shared" si="934"/>
        <v>0.5151999999996042</v>
      </c>
      <c r="P8868" s="242"/>
      <c r="Q8868" s="179"/>
      <c r="R8868" s="179"/>
      <c r="S8868" s="179"/>
      <c r="T8868" s="179"/>
      <c r="U8868" s="179"/>
      <c r="V8868" s="179"/>
      <c r="W8868" s="179"/>
      <c r="X8868" s="179"/>
      <c r="Y8868" s="179"/>
      <c r="Z8868" s="179"/>
      <c r="AA8868" s="222"/>
      <c r="AB8868" s="222"/>
      <c r="AC8868" s="222"/>
      <c r="AD8868" s="179"/>
      <c r="AE8868" s="179"/>
      <c r="AF8868" s="179"/>
      <c r="AG8868" s="179"/>
      <c r="AH8868" s="179"/>
      <c r="AI8868" s="179"/>
      <c r="AJ8868" s="179"/>
    </row>
    <row r="8869" spans="2:36" x14ac:dyDescent="0.3">
      <c r="B8869" s="224">
        <v>894600</v>
      </c>
      <c r="C8869" s="209">
        <v>384262</v>
      </c>
      <c r="D8869" s="206">
        <f t="shared" si="935"/>
        <v>0.42953498770400178</v>
      </c>
      <c r="E8869" s="208">
        <f t="shared" si="936"/>
        <v>0.45</v>
      </c>
      <c r="F8869" s="207">
        <v>21134.41</v>
      </c>
      <c r="G8869" s="207">
        <v>30740.959999999999</v>
      </c>
      <c r="H8869" s="207">
        <v>34583.58</v>
      </c>
      <c r="I8869" s="214">
        <f t="shared" si="928"/>
        <v>365956</v>
      </c>
      <c r="J8869" s="211">
        <f t="shared" si="929"/>
        <v>0.40907221104404201</v>
      </c>
      <c r="K8869" s="212">
        <f t="shared" si="930"/>
        <v>0.45</v>
      </c>
      <c r="L8869" s="214">
        <f t="shared" si="931"/>
        <v>20127.580000000002</v>
      </c>
      <c r="M8869" s="213">
        <f t="shared" si="932"/>
        <v>29276.48</v>
      </c>
      <c r="N8869" s="213">
        <f t="shared" si="933"/>
        <v>32936.04</v>
      </c>
      <c r="O8869" s="242">
        <f t="shared" si="934"/>
        <v>0.5152999999999156</v>
      </c>
      <c r="P8869" s="242"/>
      <c r="Q8869" s="179"/>
      <c r="R8869" s="179"/>
      <c r="S8869" s="179"/>
      <c r="T8869" s="179"/>
      <c r="U8869" s="179"/>
      <c r="V8869" s="179"/>
      <c r="W8869" s="179"/>
      <c r="X8869" s="179"/>
      <c r="Y8869" s="179"/>
      <c r="Z8869" s="179"/>
      <c r="AA8869" s="222"/>
      <c r="AB8869" s="222"/>
      <c r="AC8869" s="222"/>
      <c r="AD8869" s="179"/>
      <c r="AE8869" s="179"/>
      <c r="AF8869" s="179"/>
      <c r="AG8869" s="179"/>
      <c r="AH8869" s="179"/>
      <c r="AI8869" s="179"/>
      <c r="AJ8869" s="179"/>
    </row>
    <row r="8870" spans="2:36" x14ac:dyDescent="0.3">
      <c r="B8870" s="224">
        <v>894700</v>
      </c>
      <c r="C8870" s="209">
        <v>384307</v>
      </c>
      <c r="D8870" s="206">
        <f t="shared" si="935"/>
        <v>0.42953727506426737</v>
      </c>
      <c r="E8870" s="208">
        <f t="shared" si="936"/>
        <v>0.45</v>
      </c>
      <c r="F8870" s="207">
        <v>21136.880000000001</v>
      </c>
      <c r="G8870" s="207">
        <v>30744.560000000001</v>
      </c>
      <c r="H8870" s="207">
        <v>34587.629999999997</v>
      </c>
      <c r="I8870" s="214">
        <f t="shared" si="928"/>
        <v>366001</v>
      </c>
      <c r="J8870" s="211">
        <f t="shared" si="929"/>
        <v>0.40907678551469767</v>
      </c>
      <c r="K8870" s="212">
        <f t="shared" si="930"/>
        <v>0.45</v>
      </c>
      <c r="L8870" s="214">
        <f t="shared" si="931"/>
        <v>20130.055</v>
      </c>
      <c r="M8870" s="213">
        <f t="shared" si="932"/>
        <v>29280.080000000002</v>
      </c>
      <c r="N8870" s="213">
        <f t="shared" si="933"/>
        <v>32940.089999999997</v>
      </c>
      <c r="O8870" s="242">
        <f t="shared" si="934"/>
        <v>0.51520000000004074</v>
      </c>
      <c r="P8870" s="242"/>
      <c r="Q8870" s="179"/>
      <c r="R8870" s="179"/>
      <c r="S8870" s="179"/>
      <c r="T8870" s="179"/>
      <c r="U8870" s="179"/>
      <c r="V8870" s="179"/>
      <c r="W8870" s="179"/>
      <c r="X8870" s="179"/>
      <c r="Y8870" s="179"/>
      <c r="Z8870" s="179"/>
      <c r="AA8870" s="222"/>
      <c r="AB8870" s="222"/>
      <c r="AC8870" s="222"/>
      <c r="AD8870" s="179"/>
      <c r="AE8870" s="179"/>
      <c r="AF8870" s="179"/>
      <c r="AG8870" s="179"/>
      <c r="AH8870" s="179"/>
      <c r="AI8870" s="179"/>
      <c r="AJ8870" s="179"/>
    </row>
    <row r="8871" spans="2:36" x14ac:dyDescent="0.3">
      <c r="B8871" s="224">
        <v>894800</v>
      </c>
      <c r="C8871" s="209">
        <v>384352</v>
      </c>
      <c r="D8871" s="206">
        <f t="shared" si="935"/>
        <v>0.42953956191327669</v>
      </c>
      <c r="E8871" s="208">
        <f t="shared" si="936"/>
        <v>0.45</v>
      </c>
      <c r="F8871" s="207">
        <v>21139.360000000001</v>
      </c>
      <c r="G8871" s="207">
        <v>30748.16</v>
      </c>
      <c r="H8871" s="207">
        <v>34591.68</v>
      </c>
      <c r="I8871" s="214">
        <f t="shared" si="928"/>
        <v>366046</v>
      </c>
      <c r="J8871" s="211">
        <f t="shared" si="929"/>
        <v>0.40908135896289671</v>
      </c>
      <c r="K8871" s="212">
        <f t="shared" si="930"/>
        <v>0.45</v>
      </c>
      <c r="L8871" s="214">
        <f t="shared" si="931"/>
        <v>20132.53</v>
      </c>
      <c r="M8871" s="213">
        <f t="shared" si="932"/>
        <v>29283.68</v>
      </c>
      <c r="N8871" s="213">
        <f t="shared" si="933"/>
        <v>32944.14</v>
      </c>
      <c r="O8871" s="242">
        <f t="shared" si="934"/>
        <v>0.51529999999977005</v>
      </c>
      <c r="P8871" s="242"/>
      <c r="Q8871" s="179"/>
      <c r="R8871" s="179"/>
      <c r="S8871" s="179"/>
      <c r="T8871" s="179"/>
      <c r="U8871" s="179"/>
      <c r="V8871" s="179"/>
      <c r="W8871" s="179"/>
      <c r="X8871" s="179"/>
      <c r="Y8871" s="179"/>
      <c r="Z8871" s="179"/>
      <c r="AA8871" s="222"/>
      <c r="AB8871" s="222"/>
      <c r="AC8871" s="222"/>
      <c r="AD8871" s="179"/>
      <c r="AE8871" s="179"/>
      <c r="AF8871" s="179"/>
      <c r="AG8871" s="179"/>
      <c r="AH8871" s="179"/>
      <c r="AI8871" s="179"/>
      <c r="AJ8871" s="179"/>
    </row>
    <row r="8872" spans="2:36" x14ac:dyDescent="0.3">
      <c r="B8872" s="224">
        <v>894900</v>
      </c>
      <c r="C8872" s="209">
        <v>384397</v>
      </c>
      <c r="D8872" s="206">
        <f t="shared" si="935"/>
        <v>0.42954184825120123</v>
      </c>
      <c r="E8872" s="208">
        <f t="shared" si="936"/>
        <v>0.45</v>
      </c>
      <c r="F8872" s="207">
        <v>21141.83</v>
      </c>
      <c r="G8872" s="207">
        <v>30751.759999999998</v>
      </c>
      <c r="H8872" s="207">
        <v>34595.730000000003</v>
      </c>
      <c r="I8872" s="214">
        <f t="shared" si="928"/>
        <v>366091</v>
      </c>
      <c r="J8872" s="211">
        <f t="shared" si="929"/>
        <v>0.40908593138898203</v>
      </c>
      <c r="K8872" s="212">
        <f t="shared" si="930"/>
        <v>0.45</v>
      </c>
      <c r="L8872" s="214">
        <f t="shared" si="931"/>
        <v>20135.005000000001</v>
      </c>
      <c r="M8872" s="213">
        <f t="shared" si="932"/>
        <v>29287.279999999999</v>
      </c>
      <c r="N8872" s="213">
        <f t="shared" si="933"/>
        <v>32948.19</v>
      </c>
      <c r="O8872" s="242">
        <f t="shared" si="934"/>
        <v>0.51519999999996802</v>
      </c>
      <c r="P8872" s="242"/>
      <c r="Q8872" s="179"/>
      <c r="R8872" s="179"/>
      <c r="S8872" s="179"/>
      <c r="T8872" s="179"/>
      <c r="U8872" s="179"/>
      <c r="V8872" s="179"/>
      <c r="W8872" s="179"/>
      <c r="X8872" s="179"/>
      <c r="Y8872" s="179"/>
      <c r="Z8872" s="179"/>
      <c r="AA8872" s="222"/>
      <c r="AB8872" s="222"/>
      <c r="AC8872" s="222"/>
      <c r="AD8872" s="179"/>
      <c r="AE8872" s="179"/>
      <c r="AF8872" s="179"/>
      <c r="AG8872" s="179"/>
      <c r="AH8872" s="179"/>
      <c r="AI8872" s="179"/>
      <c r="AJ8872" s="179"/>
    </row>
    <row r="8873" spans="2:36" x14ac:dyDescent="0.3">
      <c r="B8873" s="224">
        <v>895000</v>
      </c>
      <c r="C8873" s="209">
        <v>384442</v>
      </c>
      <c r="D8873" s="206">
        <f t="shared" si="935"/>
        <v>0.42954413407821229</v>
      </c>
      <c r="E8873" s="208">
        <f t="shared" si="936"/>
        <v>0.45</v>
      </c>
      <c r="F8873" s="207">
        <v>21144.31</v>
      </c>
      <c r="G8873" s="207">
        <v>30755.360000000001</v>
      </c>
      <c r="H8873" s="207">
        <v>34599.78</v>
      </c>
      <c r="I8873" s="214">
        <f t="shared" ref="I8873:I8936" si="937">I8872+45</f>
        <v>366136</v>
      </c>
      <c r="J8873" s="211">
        <f t="shared" si="929"/>
        <v>0.40909050279329606</v>
      </c>
      <c r="K8873" s="212">
        <f t="shared" si="930"/>
        <v>0.45</v>
      </c>
      <c r="L8873" s="214">
        <f t="shared" si="931"/>
        <v>20137.48</v>
      </c>
      <c r="M8873" s="213">
        <f t="shared" si="932"/>
        <v>29290.880000000001</v>
      </c>
      <c r="N8873" s="213">
        <f t="shared" si="933"/>
        <v>32952.239999999998</v>
      </c>
      <c r="O8873" s="242">
        <f t="shared" si="934"/>
        <v>0.51529999999962461</v>
      </c>
      <c r="P8873" s="242"/>
      <c r="Q8873" s="179"/>
      <c r="R8873" s="179"/>
      <c r="S8873" s="179"/>
      <c r="T8873" s="179"/>
      <c r="U8873" s="179"/>
      <c r="V8873" s="179"/>
      <c r="W8873" s="179"/>
      <c r="X8873" s="179"/>
      <c r="Y8873" s="179"/>
      <c r="Z8873" s="179"/>
      <c r="AA8873" s="222"/>
      <c r="AB8873" s="222"/>
      <c r="AC8873" s="222"/>
      <c r="AD8873" s="179"/>
      <c r="AE8873" s="179"/>
      <c r="AF8873" s="179"/>
      <c r="AG8873" s="179"/>
      <c r="AH8873" s="179"/>
      <c r="AI8873" s="179"/>
      <c r="AJ8873" s="179"/>
    </row>
    <row r="8874" spans="2:36" x14ac:dyDescent="0.3">
      <c r="B8874" s="224">
        <v>895100</v>
      </c>
      <c r="C8874" s="209">
        <v>384487</v>
      </c>
      <c r="D8874" s="206">
        <f t="shared" si="935"/>
        <v>0.42954641939448107</v>
      </c>
      <c r="E8874" s="208">
        <f t="shared" si="936"/>
        <v>0.45</v>
      </c>
      <c r="F8874" s="207">
        <v>21146.78</v>
      </c>
      <c r="G8874" s="207">
        <v>30758.959999999999</v>
      </c>
      <c r="H8874" s="207">
        <v>34603.83</v>
      </c>
      <c r="I8874" s="214">
        <f t="shared" si="937"/>
        <v>366181</v>
      </c>
      <c r="J8874" s="211">
        <f t="shared" si="929"/>
        <v>0.40909507317618143</v>
      </c>
      <c r="K8874" s="212">
        <f t="shared" si="930"/>
        <v>0.45</v>
      </c>
      <c r="L8874" s="214">
        <f t="shared" si="931"/>
        <v>20139.955000000002</v>
      </c>
      <c r="M8874" s="213">
        <f t="shared" si="932"/>
        <v>29294.48</v>
      </c>
      <c r="N8874" s="213">
        <f t="shared" si="933"/>
        <v>32956.29</v>
      </c>
      <c r="O8874" s="242">
        <f t="shared" si="934"/>
        <v>0.51520000000047728</v>
      </c>
      <c r="P8874" s="242"/>
      <c r="Q8874" s="179"/>
      <c r="R8874" s="179"/>
      <c r="S8874" s="179"/>
      <c r="T8874" s="179"/>
      <c r="U8874" s="179"/>
      <c r="V8874" s="179"/>
      <c r="W8874" s="179"/>
      <c r="X8874" s="179"/>
      <c r="Y8874" s="179"/>
      <c r="Z8874" s="179"/>
      <c r="AA8874" s="222"/>
      <c r="AB8874" s="222"/>
      <c r="AC8874" s="222"/>
      <c r="AD8874" s="179"/>
      <c r="AE8874" s="179"/>
      <c r="AF8874" s="179"/>
      <c r="AG8874" s="179"/>
      <c r="AH8874" s="179"/>
      <c r="AI8874" s="179"/>
      <c r="AJ8874" s="179"/>
    </row>
    <row r="8875" spans="2:36" x14ac:dyDescent="0.3">
      <c r="B8875" s="224">
        <v>895200</v>
      </c>
      <c r="C8875" s="209">
        <v>384532</v>
      </c>
      <c r="D8875" s="206">
        <f t="shared" si="935"/>
        <v>0.42954870420017871</v>
      </c>
      <c r="E8875" s="208">
        <f t="shared" si="936"/>
        <v>0.45</v>
      </c>
      <c r="F8875" s="207">
        <v>21149.26</v>
      </c>
      <c r="G8875" s="207">
        <v>30762.560000000001</v>
      </c>
      <c r="H8875" s="207">
        <v>34607.879999999997</v>
      </c>
      <c r="I8875" s="214">
        <f t="shared" si="937"/>
        <v>366226</v>
      </c>
      <c r="J8875" s="211">
        <f t="shared" si="929"/>
        <v>0.40909964253798031</v>
      </c>
      <c r="K8875" s="212">
        <f t="shared" si="930"/>
        <v>0.45</v>
      </c>
      <c r="L8875" s="214">
        <f t="shared" si="931"/>
        <v>20142.43</v>
      </c>
      <c r="M8875" s="213">
        <f t="shared" si="932"/>
        <v>29298.080000000002</v>
      </c>
      <c r="N8875" s="213">
        <f t="shared" si="933"/>
        <v>32960.339999999997</v>
      </c>
      <c r="O8875" s="242">
        <f t="shared" si="934"/>
        <v>0.51530000000013387</v>
      </c>
      <c r="P8875" s="242"/>
      <c r="Q8875" s="179"/>
      <c r="R8875" s="179"/>
      <c r="S8875" s="179"/>
      <c r="T8875" s="179"/>
      <c r="U8875" s="179"/>
      <c r="V8875" s="179"/>
      <c r="W8875" s="179"/>
      <c r="X8875" s="179"/>
      <c r="Y8875" s="179"/>
      <c r="Z8875" s="179"/>
      <c r="AA8875" s="222"/>
      <c r="AB8875" s="222"/>
      <c r="AC8875" s="222"/>
      <c r="AD8875" s="179"/>
      <c r="AE8875" s="179"/>
      <c r="AF8875" s="179"/>
      <c r="AG8875" s="179"/>
      <c r="AH8875" s="179"/>
      <c r="AI8875" s="179"/>
      <c r="AJ8875" s="179"/>
    </row>
    <row r="8876" spans="2:36" x14ac:dyDescent="0.3">
      <c r="B8876" s="224">
        <v>895300</v>
      </c>
      <c r="C8876" s="209">
        <v>384577</v>
      </c>
      <c r="D8876" s="206">
        <f t="shared" si="935"/>
        <v>0.42955098849547635</v>
      </c>
      <c r="E8876" s="208">
        <f t="shared" si="936"/>
        <v>0.45</v>
      </c>
      <c r="F8876" s="207">
        <v>21151.73</v>
      </c>
      <c r="G8876" s="207">
        <v>30766.16</v>
      </c>
      <c r="H8876" s="207">
        <v>34611.93</v>
      </c>
      <c r="I8876" s="214">
        <f t="shared" si="937"/>
        <v>366271</v>
      </c>
      <c r="J8876" s="211">
        <f t="shared" si="929"/>
        <v>0.40910421087903498</v>
      </c>
      <c r="K8876" s="212">
        <f t="shared" si="930"/>
        <v>0.45</v>
      </c>
      <c r="L8876" s="214">
        <f t="shared" si="931"/>
        <v>20144.904999999999</v>
      </c>
      <c r="M8876" s="213">
        <f t="shared" si="932"/>
        <v>29301.68</v>
      </c>
      <c r="N8876" s="213">
        <f t="shared" si="933"/>
        <v>32964.39</v>
      </c>
      <c r="O8876" s="242">
        <f t="shared" si="934"/>
        <v>0.51519999999982247</v>
      </c>
      <c r="P8876" s="242"/>
      <c r="Q8876" s="179"/>
      <c r="R8876" s="179"/>
      <c r="S8876" s="179"/>
      <c r="T8876" s="179"/>
      <c r="U8876" s="179"/>
      <c r="V8876" s="179"/>
      <c r="W8876" s="179"/>
      <c r="X8876" s="179"/>
      <c r="Y8876" s="179"/>
      <c r="Z8876" s="179"/>
      <c r="AA8876" s="222"/>
      <c r="AB8876" s="222"/>
      <c r="AC8876" s="222"/>
      <c r="AD8876" s="179"/>
      <c r="AE8876" s="179"/>
      <c r="AF8876" s="179"/>
      <c r="AG8876" s="179"/>
      <c r="AH8876" s="179"/>
      <c r="AI8876" s="179"/>
      <c r="AJ8876" s="179"/>
    </row>
    <row r="8877" spans="2:36" x14ac:dyDescent="0.3">
      <c r="B8877" s="224">
        <v>895400</v>
      </c>
      <c r="C8877" s="209">
        <v>384622</v>
      </c>
      <c r="D8877" s="206">
        <f t="shared" si="935"/>
        <v>0.42955327228054502</v>
      </c>
      <c r="E8877" s="208">
        <f t="shared" si="936"/>
        <v>0.45</v>
      </c>
      <c r="F8877" s="207">
        <v>21154.21</v>
      </c>
      <c r="G8877" s="207">
        <v>30769.759999999998</v>
      </c>
      <c r="H8877" s="207">
        <v>34615.980000000003</v>
      </c>
      <c r="I8877" s="214">
        <f t="shared" si="937"/>
        <v>366316</v>
      </c>
      <c r="J8877" s="211">
        <f t="shared" si="929"/>
        <v>0.40910877819968727</v>
      </c>
      <c r="K8877" s="212">
        <f t="shared" si="930"/>
        <v>0.45</v>
      </c>
      <c r="L8877" s="214">
        <f t="shared" si="931"/>
        <v>20147.38</v>
      </c>
      <c r="M8877" s="213">
        <f t="shared" si="932"/>
        <v>29305.279999999999</v>
      </c>
      <c r="N8877" s="213">
        <f t="shared" si="933"/>
        <v>32968.44</v>
      </c>
      <c r="O8877" s="242">
        <f t="shared" si="934"/>
        <v>0.51530000000006115</v>
      </c>
      <c r="P8877" s="242"/>
      <c r="Q8877" s="179"/>
      <c r="R8877" s="179"/>
      <c r="S8877" s="179"/>
      <c r="T8877" s="179"/>
      <c r="U8877" s="179"/>
      <c r="V8877" s="179"/>
      <c r="W8877" s="179"/>
      <c r="X8877" s="179"/>
      <c r="Y8877" s="179"/>
      <c r="Z8877" s="179"/>
      <c r="AA8877" s="222"/>
      <c r="AB8877" s="222"/>
      <c r="AC8877" s="222"/>
      <c r="AD8877" s="179"/>
      <c r="AE8877" s="179"/>
      <c r="AF8877" s="179"/>
      <c r="AG8877" s="179"/>
      <c r="AH8877" s="179"/>
      <c r="AI8877" s="179"/>
      <c r="AJ8877" s="179"/>
    </row>
    <row r="8878" spans="2:36" x14ac:dyDescent="0.3">
      <c r="B8878" s="224">
        <v>895500</v>
      </c>
      <c r="C8878" s="209">
        <v>384667</v>
      </c>
      <c r="D8878" s="206">
        <f t="shared" si="935"/>
        <v>0.42955555555555558</v>
      </c>
      <c r="E8878" s="208">
        <f t="shared" si="936"/>
        <v>0.45</v>
      </c>
      <c r="F8878" s="207">
        <v>21156.68</v>
      </c>
      <c r="G8878" s="207">
        <v>30773.360000000001</v>
      </c>
      <c r="H8878" s="207">
        <v>34620.03</v>
      </c>
      <c r="I8878" s="214">
        <f t="shared" si="937"/>
        <v>366361</v>
      </c>
      <c r="J8878" s="211">
        <f t="shared" si="929"/>
        <v>0.4091133445002792</v>
      </c>
      <c r="K8878" s="212">
        <f t="shared" si="930"/>
        <v>0.45</v>
      </c>
      <c r="L8878" s="214">
        <f t="shared" si="931"/>
        <v>20149.855</v>
      </c>
      <c r="M8878" s="213">
        <f t="shared" si="932"/>
        <v>29308.880000000001</v>
      </c>
      <c r="N8878" s="213">
        <f t="shared" si="933"/>
        <v>32972.49</v>
      </c>
      <c r="O8878" s="242">
        <f t="shared" si="934"/>
        <v>0.5151999999996042</v>
      </c>
      <c r="P8878" s="242"/>
      <c r="Q8878" s="179"/>
      <c r="R8878" s="179"/>
      <c r="S8878" s="179"/>
      <c r="T8878" s="179"/>
      <c r="U8878" s="179"/>
      <c r="V8878" s="179"/>
      <c r="W8878" s="179"/>
      <c r="X8878" s="179"/>
      <c r="Y8878" s="179"/>
      <c r="Z8878" s="179"/>
      <c r="AA8878" s="222"/>
      <c r="AB8878" s="222"/>
      <c r="AC8878" s="222"/>
      <c r="AD8878" s="179"/>
      <c r="AE8878" s="179"/>
      <c r="AF8878" s="179"/>
      <c r="AG8878" s="179"/>
      <c r="AH8878" s="179"/>
      <c r="AI8878" s="179"/>
      <c r="AJ8878" s="179"/>
    </row>
    <row r="8879" spans="2:36" x14ac:dyDescent="0.3">
      <c r="B8879" s="224">
        <v>895600</v>
      </c>
      <c r="C8879" s="209">
        <v>384712</v>
      </c>
      <c r="D8879" s="206">
        <f t="shared" si="935"/>
        <v>0.4295578383206789</v>
      </c>
      <c r="E8879" s="208">
        <f t="shared" si="936"/>
        <v>0.45</v>
      </c>
      <c r="F8879" s="207">
        <v>21159.16</v>
      </c>
      <c r="G8879" s="207">
        <v>30776.959999999999</v>
      </c>
      <c r="H8879" s="207">
        <v>34624.080000000002</v>
      </c>
      <c r="I8879" s="214">
        <f t="shared" si="937"/>
        <v>366406</v>
      </c>
      <c r="J8879" s="211">
        <f t="shared" si="929"/>
        <v>0.40911790978115231</v>
      </c>
      <c r="K8879" s="212">
        <f t="shared" si="930"/>
        <v>0.45</v>
      </c>
      <c r="L8879" s="214">
        <f t="shared" si="931"/>
        <v>20152.330000000002</v>
      </c>
      <c r="M8879" s="213">
        <f t="shared" si="932"/>
        <v>29312.48</v>
      </c>
      <c r="N8879" s="213">
        <f t="shared" si="933"/>
        <v>32976.54</v>
      </c>
      <c r="O8879" s="242">
        <f t="shared" si="934"/>
        <v>0.5152999999999156</v>
      </c>
      <c r="P8879" s="242"/>
      <c r="Q8879" s="179"/>
      <c r="R8879" s="179"/>
      <c r="S8879" s="179"/>
      <c r="T8879" s="179"/>
      <c r="U8879" s="179"/>
      <c r="V8879" s="179"/>
      <c r="W8879" s="179"/>
      <c r="X8879" s="179"/>
      <c r="Y8879" s="179"/>
      <c r="Z8879" s="179"/>
      <c r="AA8879" s="222"/>
      <c r="AB8879" s="222"/>
      <c r="AC8879" s="222"/>
      <c r="AD8879" s="179"/>
      <c r="AE8879" s="179"/>
      <c r="AF8879" s="179"/>
      <c r="AG8879" s="179"/>
      <c r="AH8879" s="179"/>
      <c r="AI8879" s="179"/>
      <c r="AJ8879" s="179"/>
    </row>
    <row r="8880" spans="2:36" x14ac:dyDescent="0.3">
      <c r="B8880" s="224">
        <v>895700</v>
      </c>
      <c r="C8880" s="209">
        <v>384757</v>
      </c>
      <c r="D8880" s="206">
        <f t="shared" si="935"/>
        <v>0.42956012057608572</v>
      </c>
      <c r="E8880" s="208">
        <f t="shared" si="936"/>
        <v>0.45</v>
      </c>
      <c r="F8880" s="207">
        <v>21161.63</v>
      </c>
      <c r="G8880" s="207">
        <v>30780.560000000001</v>
      </c>
      <c r="H8880" s="207">
        <v>34628.129999999997</v>
      </c>
      <c r="I8880" s="214">
        <f t="shared" si="937"/>
        <v>366451</v>
      </c>
      <c r="J8880" s="211">
        <f t="shared" si="929"/>
        <v>0.40912247404264823</v>
      </c>
      <c r="K8880" s="212">
        <f t="shared" si="930"/>
        <v>0.45</v>
      </c>
      <c r="L8880" s="214">
        <f t="shared" si="931"/>
        <v>20154.805</v>
      </c>
      <c r="M8880" s="213">
        <f t="shared" si="932"/>
        <v>29316.080000000002</v>
      </c>
      <c r="N8880" s="213">
        <f t="shared" si="933"/>
        <v>32980.589999999997</v>
      </c>
      <c r="O8880" s="242">
        <f t="shared" si="934"/>
        <v>0.51520000000004074</v>
      </c>
      <c r="P8880" s="242"/>
      <c r="Q8880" s="179"/>
      <c r="R8880" s="179"/>
      <c r="S8880" s="179"/>
      <c r="T8880" s="179"/>
      <c r="U8880" s="179"/>
      <c r="V8880" s="179"/>
      <c r="W8880" s="179"/>
      <c r="X8880" s="179"/>
      <c r="Y8880" s="179"/>
      <c r="Z8880" s="179"/>
      <c r="AA8880" s="222"/>
      <c r="AB8880" s="222"/>
      <c r="AC8880" s="222"/>
      <c r="AD8880" s="179"/>
      <c r="AE8880" s="179"/>
      <c r="AF8880" s="179"/>
      <c r="AG8880" s="179"/>
      <c r="AH8880" s="179"/>
      <c r="AI8880" s="179"/>
      <c r="AJ8880" s="179"/>
    </row>
    <row r="8881" spans="2:36" x14ac:dyDescent="0.3">
      <c r="B8881" s="224">
        <v>895800</v>
      </c>
      <c r="C8881" s="209">
        <v>384802</v>
      </c>
      <c r="D8881" s="206">
        <f t="shared" si="935"/>
        <v>0.42956240232194687</v>
      </c>
      <c r="E8881" s="208">
        <f t="shared" si="936"/>
        <v>0.45</v>
      </c>
      <c r="F8881" s="207">
        <v>21164.11</v>
      </c>
      <c r="G8881" s="207">
        <v>30784.16</v>
      </c>
      <c r="H8881" s="207">
        <v>34632.18</v>
      </c>
      <c r="I8881" s="214">
        <f t="shared" si="937"/>
        <v>366496</v>
      </c>
      <c r="J8881" s="211">
        <f t="shared" si="929"/>
        <v>0.4091270372851083</v>
      </c>
      <c r="K8881" s="212">
        <f t="shared" si="930"/>
        <v>0.45</v>
      </c>
      <c r="L8881" s="214">
        <f t="shared" si="931"/>
        <v>20157.28</v>
      </c>
      <c r="M8881" s="213">
        <f t="shared" si="932"/>
        <v>29319.68</v>
      </c>
      <c r="N8881" s="213">
        <f t="shared" si="933"/>
        <v>32984.639999999999</v>
      </c>
      <c r="O8881" s="242">
        <f t="shared" si="934"/>
        <v>0.51529999999977005</v>
      </c>
      <c r="P8881" s="242"/>
      <c r="Q8881" s="179"/>
      <c r="R8881" s="179"/>
      <c r="S8881" s="179"/>
      <c r="T8881" s="179"/>
      <c r="U8881" s="179"/>
      <c r="V8881" s="179"/>
      <c r="W8881" s="179"/>
      <c r="X8881" s="179"/>
      <c r="Y8881" s="179"/>
      <c r="Z8881" s="179"/>
      <c r="AA8881" s="222"/>
      <c r="AB8881" s="222"/>
      <c r="AC8881" s="222"/>
      <c r="AD8881" s="179"/>
      <c r="AE8881" s="179"/>
      <c r="AF8881" s="179"/>
      <c r="AG8881" s="179"/>
      <c r="AH8881" s="179"/>
      <c r="AI8881" s="179"/>
      <c r="AJ8881" s="179"/>
    </row>
    <row r="8882" spans="2:36" x14ac:dyDescent="0.3">
      <c r="B8882" s="224">
        <v>895900</v>
      </c>
      <c r="C8882" s="209">
        <v>384847</v>
      </c>
      <c r="D8882" s="206">
        <f t="shared" si="935"/>
        <v>0.42956468355843286</v>
      </c>
      <c r="E8882" s="208">
        <f t="shared" si="936"/>
        <v>0.45</v>
      </c>
      <c r="F8882" s="207">
        <v>21166.58</v>
      </c>
      <c r="G8882" s="207">
        <v>30787.759999999998</v>
      </c>
      <c r="H8882" s="207">
        <v>34636.230000000003</v>
      </c>
      <c r="I8882" s="214">
        <f t="shared" si="937"/>
        <v>366541</v>
      </c>
      <c r="J8882" s="211">
        <f t="shared" si="929"/>
        <v>0.40913159950887373</v>
      </c>
      <c r="K8882" s="212">
        <f t="shared" si="930"/>
        <v>0.45</v>
      </c>
      <c r="L8882" s="214">
        <f t="shared" si="931"/>
        <v>20159.755000000001</v>
      </c>
      <c r="M8882" s="213">
        <f t="shared" si="932"/>
        <v>29323.279999999999</v>
      </c>
      <c r="N8882" s="213">
        <f t="shared" si="933"/>
        <v>32988.69</v>
      </c>
      <c r="O8882" s="242">
        <f t="shared" si="934"/>
        <v>0.51519999999996802</v>
      </c>
      <c r="P8882" s="242"/>
      <c r="Q8882" s="179"/>
      <c r="R8882" s="179"/>
      <c r="S8882" s="179"/>
      <c r="T8882" s="179"/>
      <c r="U8882" s="179"/>
      <c r="V8882" s="179"/>
      <c r="W8882" s="179"/>
      <c r="X8882" s="179"/>
      <c r="Y8882" s="179"/>
      <c r="Z8882" s="179"/>
      <c r="AA8882" s="222"/>
      <c r="AB8882" s="222"/>
      <c r="AC8882" s="222"/>
      <c r="AD8882" s="179"/>
      <c r="AE8882" s="179"/>
      <c r="AF8882" s="179"/>
      <c r="AG8882" s="179"/>
      <c r="AH8882" s="179"/>
      <c r="AI8882" s="179"/>
      <c r="AJ8882" s="179"/>
    </row>
    <row r="8883" spans="2:36" x14ac:dyDescent="0.3">
      <c r="B8883" s="224">
        <v>896000</v>
      </c>
      <c r="C8883" s="209">
        <v>384892</v>
      </c>
      <c r="D8883" s="206">
        <f t="shared" si="935"/>
        <v>0.42956696428571428</v>
      </c>
      <c r="E8883" s="208">
        <f t="shared" si="936"/>
        <v>0.45</v>
      </c>
      <c r="F8883" s="207">
        <v>21169.06</v>
      </c>
      <c r="G8883" s="207">
        <v>30791.360000000001</v>
      </c>
      <c r="H8883" s="207">
        <v>34640.28</v>
      </c>
      <c r="I8883" s="214">
        <f t="shared" si="937"/>
        <v>366586</v>
      </c>
      <c r="J8883" s="211">
        <f t="shared" si="929"/>
        <v>0.40913616071428571</v>
      </c>
      <c r="K8883" s="212">
        <f t="shared" si="930"/>
        <v>0.45</v>
      </c>
      <c r="L8883" s="214">
        <f t="shared" si="931"/>
        <v>20162.23</v>
      </c>
      <c r="M8883" s="213">
        <f t="shared" si="932"/>
        <v>29326.880000000001</v>
      </c>
      <c r="N8883" s="213">
        <f t="shared" si="933"/>
        <v>32992.74</v>
      </c>
      <c r="O8883" s="242">
        <f t="shared" si="934"/>
        <v>0.51529999999962461</v>
      </c>
      <c r="P8883" s="242"/>
      <c r="Q8883" s="179"/>
      <c r="R8883" s="179"/>
      <c r="S8883" s="179"/>
      <c r="T8883" s="179"/>
      <c r="U8883" s="179"/>
      <c r="V8883" s="179"/>
      <c r="W8883" s="179"/>
      <c r="X8883" s="179"/>
      <c r="Y8883" s="179"/>
      <c r="Z8883" s="179"/>
      <c r="AA8883" s="222"/>
      <c r="AB8883" s="222"/>
      <c r="AC8883" s="222"/>
      <c r="AD8883" s="179"/>
      <c r="AE8883" s="179"/>
      <c r="AF8883" s="179"/>
      <c r="AG8883" s="179"/>
      <c r="AH8883" s="179"/>
      <c r="AI8883" s="179"/>
      <c r="AJ8883" s="179"/>
    </row>
    <row r="8884" spans="2:36" x14ac:dyDescent="0.3">
      <c r="B8884" s="224">
        <v>896100</v>
      </c>
      <c r="C8884" s="209">
        <v>384937</v>
      </c>
      <c r="D8884" s="206">
        <f t="shared" si="935"/>
        <v>0.42956924450396161</v>
      </c>
      <c r="E8884" s="208">
        <f t="shared" si="936"/>
        <v>0.45</v>
      </c>
      <c r="F8884" s="207">
        <v>21171.53</v>
      </c>
      <c r="G8884" s="207">
        <v>30794.959999999999</v>
      </c>
      <c r="H8884" s="207">
        <v>34644.33</v>
      </c>
      <c r="I8884" s="214">
        <f t="shared" si="937"/>
        <v>366631</v>
      </c>
      <c r="J8884" s="211">
        <f t="shared" si="929"/>
        <v>0.40914072090168507</v>
      </c>
      <c r="K8884" s="212">
        <f t="shared" si="930"/>
        <v>0.45</v>
      </c>
      <c r="L8884" s="214">
        <f t="shared" si="931"/>
        <v>20164.705000000002</v>
      </c>
      <c r="M8884" s="213">
        <f t="shared" si="932"/>
        <v>29330.48</v>
      </c>
      <c r="N8884" s="213">
        <f t="shared" si="933"/>
        <v>32996.79</v>
      </c>
      <c r="O8884" s="242">
        <f t="shared" si="934"/>
        <v>0.51520000000047728</v>
      </c>
      <c r="P8884" s="242"/>
      <c r="Q8884" s="179"/>
      <c r="R8884" s="179"/>
      <c r="S8884" s="179"/>
      <c r="T8884" s="179"/>
      <c r="U8884" s="179"/>
      <c r="V8884" s="179"/>
      <c r="W8884" s="179"/>
      <c r="X8884" s="179"/>
      <c r="Y8884" s="179"/>
      <c r="Z8884" s="179"/>
      <c r="AA8884" s="222"/>
      <c r="AB8884" s="222"/>
      <c r="AC8884" s="222"/>
      <c r="AD8884" s="179"/>
      <c r="AE8884" s="179"/>
      <c r="AF8884" s="179"/>
      <c r="AG8884" s="179"/>
      <c r="AH8884" s="179"/>
      <c r="AI8884" s="179"/>
      <c r="AJ8884" s="179"/>
    </row>
    <row r="8885" spans="2:36" x14ac:dyDescent="0.3">
      <c r="B8885" s="224">
        <v>896200</v>
      </c>
      <c r="C8885" s="209">
        <v>384982</v>
      </c>
      <c r="D8885" s="206">
        <f t="shared" si="935"/>
        <v>0.42957152421334521</v>
      </c>
      <c r="E8885" s="208">
        <f t="shared" si="936"/>
        <v>0.45</v>
      </c>
      <c r="F8885" s="207">
        <v>21174.01</v>
      </c>
      <c r="G8885" s="207">
        <v>30798.560000000001</v>
      </c>
      <c r="H8885" s="207">
        <v>34648.379999999997</v>
      </c>
      <c r="I8885" s="214">
        <f t="shared" si="937"/>
        <v>366676</v>
      </c>
      <c r="J8885" s="211">
        <f t="shared" si="929"/>
        <v>0.40914528007141265</v>
      </c>
      <c r="K8885" s="212">
        <f t="shared" si="930"/>
        <v>0.45</v>
      </c>
      <c r="L8885" s="214">
        <f t="shared" si="931"/>
        <v>20167.18</v>
      </c>
      <c r="M8885" s="213">
        <f t="shared" si="932"/>
        <v>29334.080000000002</v>
      </c>
      <c r="N8885" s="213">
        <f t="shared" si="933"/>
        <v>33000.839999999997</v>
      </c>
      <c r="O8885" s="242">
        <f t="shared" si="934"/>
        <v>0.51530000000013387</v>
      </c>
      <c r="P8885" s="242"/>
      <c r="Q8885" s="179"/>
      <c r="R8885" s="179"/>
      <c r="S8885" s="179"/>
      <c r="T8885" s="179"/>
      <c r="U8885" s="179"/>
      <c r="V8885" s="179"/>
      <c r="W8885" s="179"/>
      <c r="X8885" s="179"/>
      <c r="Y8885" s="179"/>
      <c r="Z8885" s="179"/>
      <c r="AA8885" s="222"/>
      <c r="AB8885" s="222"/>
      <c r="AC8885" s="222"/>
      <c r="AD8885" s="179"/>
      <c r="AE8885" s="179"/>
      <c r="AF8885" s="179"/>
      <c r="AG8885" s="179"/>
      <c r="AH8885" s="179"/>
      <c r="AI8885" s="179"/>
      <c r="AJ8885" s="179"/>
    </row>
    <row r="8886" spans="2:36" x14ac:dyDescent="0.3">
      <c r="B8886" s="224">
        <v>896300</v>
      </c>
      <c r="C8886" s="209">
        <v>385027</v>
      </c>
      <c r="D8886" s="206">
        <f t="shared" si="935"/>
        <v>0.4295738034140355</v>
      </c>
      <c r="E8886" s="208">
        <f t="shared" si="936"/>
        <v>0.45</v>
      </c>
      <c r="F8886" s="207">
        <v>21176.48</v>
      </c>
      <c r="G8886" s="207">
        <v>30802.16</v>
      </c>
      <c r="H8886" s="207">
        <v>34652.43</v>
      </c>
      <c r="I8886" s="214">
        <f t="shared" si="937"/>
        <v>366721</v>
      </c>
      <c r="J8886" s="211">
        <f t="shared" si="929"/>
        <v>0.40914983822380901</v>
      </c>
      <c r="K8886" s="212">
        <f t="shared" si="930"/>
        <v>0.45</v>
      </c>
      <c r="L8886" s="214">
        <f t="shared" si="931"/>
        <v>20169.654999999999</v>
      </c>
      <c r="M8886" s="213">
        <f t="shared" si="932"/>
        <v>29337.68</v>
      </c>
      <c r="N8886" s="213">
        <f t="shared" si="933"/>
        <v>33004.89</v>
      </c>
      <c r="O8886" s="242">
        <f t="shared" si="934"/>
        <v>0.51519999999982247</v>
      </c>
      <c r="P8886" s="242"/>
      <c r="Q8886" s="179"/>
      <c r="R8886" s="179"/>
      <c r="S8886" s="179"/>
      <c r="T8886" s="179"/>
      <c r="U8886" s="179"/>
      <c r="V8886" s="179"/>
      <c r="W8886" s="179"/>
      <c r="X8886" s="179"/>
      <c r="Y8886" s="179"/>
      <c r="Z8886" s="179"/>
      <c r="AA8886" s="222"/>
      <c r="AB8886" s="222"/>
      <c r="AC8886" s="222"/>
      <c r="AD8886" s="179"/>
      <c r="AE8886" s="179"/>
      <c r="AF8886" s="179"/>
      <c r="AG8886" s="179"/>
      <c r="AH8886" s="179"/>
      <c r="AI8886" s="179"/>
      <c r="AJ8886" s="179"/>
    </row>
    <row r="8887" spans="2:36" x14ac:dyDescent="0.3">
      <c r="B8887" s="224">
        <v>896400</v>
      </c>
      <c r="C8887" s="209">
        <v>385072</v>
      </c>
      <c r="D8887" s="206">
        <f t="shared" si="935"/>
        <v>0.42957608210620257</v>
      </c>
      <c r="E8887" s="208">
        <f t="shared" si="936"/>
        <v>0.45</v>
      </c>
      <c r="F8887" s="207">
        <v>21178.959999999999</v>
      </c>
      <c r="G8887" s="207">
        <v>30805.759999999998</v>
      </c>
      <c r="H8887" s="207">
        <v>34656.480000000003</v>
      </c>
      <c r="I8887" s="214">
        <f t="shared" si="937"/>
        <v>366766</v>
      </c>
      <c r="J8887" s="211">
        <f t="shared" si="929"/>
        <v>0.40915439535921466</v>
      </c>
      <c r="K8887" s="212">
        <f t="shared" si="930"/>
        <v>0.45</v>
      </c>
      <c r="L8887" s="214">
        <f t="shared" si="931"/>
        <v>20172.13</v>
      </c>
      <c r="M8887" s="213">
        <f t="shared" si="932"/>
        <v>29341.279999999999</v>
      </c>
      <c r="N8887" s="213">
        <f t="shared" si="933"/>
        <v>33008.94</v>
      </c>
      <c r="O8887" s="242">
        <f t="shared" si="934"/>
        <v>0.51530000000006115</v>
      </c>
      <c r="P8887" s="242"/>
      <c r="Q8887" s="179"/>
      <c r="R8887" s="179"/>
      <c r="S8887" s="179"/>
      <c r="T8887" s="179"/>
      <c r="U8887" s="179"/>
      <c r="V8887" s="179"/>
      <c r="W8887" s="179"/>
      <c r="X8887" s="179"/>
      <c r="Y8887" s="179"/>
      <c r="Z8887" s="179"/>
      <c r="AA8887" s="222"/>
      <c r="AB8887" s="222"/>
      <c r="AC8887" s="222"/>
      <c r="AD8887" s="179"/>
      <c r="AE8887" s="179"/>
      <c r="AF8887" s="179"/>
      <c r="AG8887" s="179"/>
      <c r="AH8887" s="179"/>
      <c r="AI8887" s="179"/>
      <c r="AJ8887" s="179"/>
    </row>
    <row r="8888" spans="2:36" x14ac:dyDescent="0.3">
      <c r="B8888" s="224">
        <v>896500</v>
      </c>
      <c r="C8888" s="209">
        <v>385117</v>
      </c>
      <c r="D8888" s="206">
        <f t="shared" si="935"/>
        <v>0.42957836029001673</v>
      </c>
      <c r="E8888" s="208">
        <f t="shared" si="936"/>
        <v>0.45</v>
      </c>
      <c r="F8888" s="207">
        <v>21181.43</v>
      </c>
      <c r="G8888" s="207">
        <v>30809.360000000001</v>
      </c>
      <c r="H8888" s="207">
        <v>34660.53</v>
      </c>
      <c r="I8888" s="214">
        <f t="shared" si="937"/>
        <v>366811</v>
      </c>
      <c r="J8888" s="211">
        <f t="shared" si="929"/>
        <v>0.40915895147796988</v>
      </c>
      <c r="K8888" s="212">
        <f t="shared" si="930"/>
        <v>0.45</v>
      </c>
      <c r="L8888" s="214">
        <f t="shared" si="931"/>
        <v>20174.605</v>
      </c>
      <c r="M8888" s="213">
        <f t="shared" si="932"/>
        <v>29344.880000000001</v>
      </c>
      <c r="N8888" s="213">
        <f t="shared" si="933"/>
        <v>33012.99</v>
      </c>
      <c r="O8888" s="242">
        <f t="shared" si="934"/>
        <v>0.5151999999996042</v>
      </c>
      <c r="P8888" s="242"/>
      <c r="Q8888" s="179"/>
      <c r="R8888" s="179"/>
      <c r="S8888" s="179"/>
      <c r="T8888" s="179"/>
      <c r="U8888" s="179"/>
      <c r="V8888" s="179"/>
      <c r="W8888" s="179"/>
      <c r="X8888" s="179"/>
      <c r="Y8888" s="179"/>
      <c r="Z8888" s="179"/>
      <c r="AA8888" s="222"/>
      <c r="AB8888" s="222"/>
      <c r="AC8888" s="222"/>
      <c r="AD8888" s="179"/>
      <c r="AE8888" s="179"/>
      <c r="AF8888" s="179"/>
      <c r="AG8888" s="179"/>
      <c r="AH8888" s="179"/>
      <c r="AI8888" s="179"/>
      <c r="AJ8888" s="179"/>
    </row>
    <row r="8889" spans="2:36" x14ac:dyDescent="0.3">
      <c r="B8889" s="224">
        <v>896600</v>
      </c>
      <c r="C8889" s="209">
        <v>385162</v>
      </c>
      <c r="D8889" s="206">
        <f t="shared" si="935"/>
        <v>0.42958063796564799</v>
      </c>
      <c r="E8889" s="208">
        <f t="shared" si="936"/>
        <v>0.45</v>
      </c>
      <c r="F8889" s="207">
        <v>21183.91</v>
      </c>
      <c r="G8889" s="207">
        <v>30812.959999999999</v>
      </c>
      <c r="H8889" s="207">
        <v>34664.58</v>
      </c>
      <c r="I8889" s="214">
        <f t="shared" si="937"/>
        <v>366856</v>
      </c>
      <c r="J8889" s="211">
        <f t="shared" si="929"/>
        <v>0.40916350658041489</v>
      </c>
      <c r="K8889" s="212">
        <f t="shared" si="930"/>
        <v>0.45</v>
      </c>
      <c r="L8889" s="214">
        <f t="shared" si="931"/>
        <v>20177.080000000002</v>
      </c>
      <c r="M8889" s="213">
        <f t="shared" si="932"/>
        <v>29348.48</v>
      </c>
      <c r="N8889" s="213">
        <f t="shared" si="933"/>
        <v>33017.040000000001</v>
      </c>
      <c r="O8889" s="242">
        <f t="shared" si="934"/>
        <v>0.5152999999999156</v>
      </c>
      <c r="P8889" s="242"/>
      <c r="Q8889" s="179"/>
      <c r="R8889" s="179"/>
      <c r="S8889" s="179"/>
      <c r="T8889" s="179"/>
      <c r="U8889" s="179"/>
      <c r="V8889" s="179"/>
      <c r="W8889" s="179"/>
      <c r="X8889" s="179"/>
      <c r="Y8889" s="179"/>
      <c r="Z8889" s="179"/>
      <c r="AA8889" s="222"/>
      <c r="AB8889" s="222"/>
      <c r="AC8889" s="222"/>
      <c r="AD8889" s="179"/>
      <c r="AE8889" s="179"/>
      <c r="AF8889" s="179"/>
      <c r="AG8889" s="179"/>
      <c r="AH8889" s="179"/>
      <c r="AI8889" s="179"/>
      <c r="AJ8889" s="179"/>
    </row>
    <row r="8890" spans="2:36" x14ac:dyDescent="0.3">
      <c r="B8890" s="224">
        <v>896700</v>
      </c>
      <c r="C8890" s="209">
        <v>385207</v>
      </c>
      <c r="D8890" s="206">
        <f t="shared" si="935"/>
        <v>0.42958291513326641</v>
      </c>
      <c r="E8890" s="208">
        <f t="shared" si="936"/>
        <v>0.45</v>
      </c>
      <c r="F8890" s="207">
        <v>21186.38</v>
      </c>
      <c r="G8890" s="207">
        <v>30816.560000000001</v>
      </c>
      <c r="H8890" s="207">
        <v>34668.629999999997</v>
      </c>
      <c r="I8890" s="214">
        <f t="shared" si="937"/>
        <v>366901</v>
      </c>
      <c r="J8890" s="211">
        <f t="shared" si="929"/>
        <v>0.40916806066688971</v>
      </c>
      <c r="K8890" s="212">
        <f t="shared" si="930"/>
        <v>0.45</v>
      </c>
      <c r="L8890" s="214">
        <f t="shared" si="931"/>
        <v>20179.555</v>
      </c>
      <c r="M8890" s="213">
        <f t="shared" si="932"/>
        <v>29352.080000000002</v>
      </c>
      <c r="N8890" s="213">
        <f t="shared" si="933"/>
        <v>33021.089999999997</v>
      </c>
      <c r="O8890" s="242">
        <f t="shared" si="934"/>
        <v>0.51520000000004074</v>
      </c>
      <c r="P8890" s="242"/>
      <c r="Q8890" s="179"/>
      <c r="R8890" s="179"/>
      <c r="S8890" s="179"/>
      <c r="T8890" s="179"/>
      <c r="U8890" s="179"/>
      <c r="V8890" s="179"/>
      <c r="W8890" s="179"/>
      <c r="X8890" s="179"/>
      <c r="Y8890" s="179"/>
      <c r="Z8890" s="179"/>
      <c r="AA8890" s="222"/>
      <c r="AB8890" s="222"/>
      <c r="AC8890" s="222"/>
      <c r="AD8890" s="179"/>
      <c r="AE8890" s="179"/>
      <c r="AF8890" s="179"/>
      <c r="AG8890" s="179"/>
      <c r="AH8890" s="179"/>
      <c r="AI8890" s="179"/>
      <c r="AJ8890" s="179"/>
    </row>
    <row r="8891" spans="2:36" x14ac:dyDescent="0.3">
      <c r="B8891" s="224">
        <v>896800</v>
      </c>
      <c r="C8891" s="209">
        <v>385252</v>
      </c>
      <c r="D8891" s="206">
        <f t="shared" si="935"/>
        <v>0.42958519179304194</v>
      </c>
      <c r="E8891" s="208">
        <f t="shared" si="936"/>
        <v>0.45</v>
      </c>
      <c r="F8891" s="207">
        <v>21188.86</v>
      </c>
      <c r="G8891" s="207">
        <v>30820.16</v>
      </c>
      <c r="H8891" s="207">
        <v>34672.68</v>
      </c>
      <c r="I8891" s="214">
        <f t="shared" si="937"/>
        <v>366946</v>
      </c>
      <c r="J8891" s="211">
        <f t="shared" ref="J8891:J8954" si="938">I8891/$B8891</f>
        <v>0.40917261373773417</v>
      </c>
      <c r="K8891" s="212">
        <f t="shared" ref="K8891:K8954" si="939">(I8891-I8890)/($B8891-$B8890)</f>
        <v>0.45</v>
      </c>
      <c r="L8891" s="214">
        <f t="shared" si="931"/>
        <v>20182.03</v>
      </c>
      <c r="M8891" s="213">
        <f t="shared" si="932"/>
        <v>29355.68</v>
      </c>
      <c r="N8891" s="213">
        <f t="shared" si="933"/>
        <v>33025.14</v>
      </c>
      <c r="O8891" s="242">
        <f t="shared" si="934"/>
        <v>0.51529999999977005</v>
      </c>
      <c r="P8891" s="242"/>
      <c r="Q8891" s="179"/>
      <c r="R8891" s="179"/>
      <c r="S8891" s="179"/>
      <c r="T8891" s="179"/>
      <c r="U8891" s="179"/>
      <c r="V8891" s="179"/>
      <c r="W8891" s="179"/>
      <c r="X8891" s="179"/>
      <c r="Y8891" s="179"/>
      <c r="Z8891" s="179"/>
      <c r="AA8891" s="222"/>
      <c r="AB8891" s="222"/>
      <c r="AC8891" s="222"/>
      <c r="AD8891" s="179"/>
      <c r="AE8891" s="179"/>
      <c r="AF8891" s="179"/>
      <c r="AG8891" s="179"/>
      <c r="AH8891" s="179"/>
      <c r="AI8891" s="179"/>
      <c r="AJ8891" s="179"/>
    </row>
    <row r="8892" spans="2:36" x14ac:dyDescent="0.3">
      <c r="B8892" s="224">
        <v>896900</v>
      </c>
      <c r="C8892" s="209">
        <v>385297</v>
      </c>
      <c r="D8892" s="206">
        <f t="shared" si="935"/>
        <v>0.42958746794514441</v>
      </c>
      <c r="E8892" s="208">
        <f t="shared" si="936"/>
        <v>0.45</v>
      </c>
      <c r="F8892" s="207">
        <v>21191.33</v>
      </c>
      <c r="G8892" s="207">
        <v>30823.759999999998</v>
      </c>
      <c r="H8892" s="207">
        <v>34676.730000000003</v>
      </c>
      <c r="I8892" s="214">
        <f t="shared" si="937"/>
        <v>366991</v>
      </c>
      <c r="J8892" s="211">
        <f t="shared" si="938"/>
        <v>0.409177165793288</v>
      </c>
      <c r="K8892" s="212">
        <f t="shared" si="939"/>
        <v>0.45</v>
      </c>
      <c r="L8892" s="214">
        <f t="shared" si="931"/>
        <v>20184.505000000001</v>
      </c>
      <c r="M8892" s="213">
        <f t="shared" si="932"/>
        <v>29359.279999999999</v>
      </c>
      <c r="N8892" s="213">
        <f t="shared" si="933"/>
        <v>33029.19</v>
      </c>
      <c r="O8892" s="242">
        <f t="shared" si="934"/>
        <v>0.51519999999996802</v>
      </c>
      <c r="P8892" s="242"/>
      <c r="Q8892" s="179"/>
      <c r="R8892" s="179"/>
      <c r="S8892" s="179"/>
      <c r="T8892" s="179"/>
      <c r="U8892" s="179"/>
      <c r="V8892" s="179"/>
      <c r="W8892" s="179"/>
      <c r="X8892" s="179"/>
      <c r="Y8892" s="179"/>
      <c r="Z8892" s="179"/>
      <c r="AA8892" s="222"/>
      <c r="AB8892" s="222"/>
      <c r="AC8892" s="222"/>
      <c r="AD8892" s="179"/>
      <c r="AE8892" s="179"/>
      <c r="AF8892" s="179"/>
      <c r="AG8892" s="179"/>
      <c r="AH8892" s="179"/>
      <c r="AI8892" s="179"/>
      <c r="AJ8892" s="179"/>
    </row>
    <row r="8893" spans="2:36" x14ac:dyDescent="0.3">
      <c r="B8893" s="224">
        <v>897000</v>
      </c>
      <c r="C8893" s="209">
        <v>385342</v>
      </c>
      <c r="D8893" s="206">
        <f t="shared" si="935"/>
        <v>0.42958974358974361</v>
      </c>
      <c r="E8893" s="208">
        <f t="shared" si="936"/>
        <v>0.45</v>
      </c>
      <c r="F8893" s="207">
        <v>21193.81</v>
      </c>
      <c r="G8893" s="207">
        <v>30827.360000000001</v>
      </c>
      <c r="H8893" s="207">
        <v>34680.78</v>
      </c>
      <c r="I8893" s="214">
        <f t="shared" si="937"/>
        <v>367036</v>
      </c>
      <c r="J8893" s="211">
        <f t="shared" si="938"/>
        <v>0.40918171683389076</v>
      </c>
      <c r="K8893" s="212">
        <f t="shared" si="939"/>
        <v>0.45</v>
      </c>
      <c r="L8893" s="214">
        <f t="shared" si="931"/>
        <v>20186.98</v>
      </c>
      <c r="M8893" s="213">
        <f t="shared" si="932"/>
        <v>29362.880000000001</v>
      </c>
      <c r="N8893" s="213">
        <f t="shared" si="933"/>
        <v>33033.24</v>
      </c>
      <c r="O8893" s="242">
        <f t="shared" si="934"/>
        <v>0.51529999999962461</v>
      </c>
      <c r="P8893" s="242"/>
      <c r="Q8893" s="179"/>
      <c r="R8893" s="179"/>
      <c r="S8893" s="179"/>
      <c r="T8893" s="179"/>
      <c r="U8893" s="179"/>
      <c r="V8893" s="179"/>
      <c r="W8893" s="179"/>
      <c r="X8893" s="179"/>
      <c r="Y8893" s="179"/>
      <c r="Z8893" s="179"/>
      <c r="AA8893" s="222"/>
      <c r="AB8893" s="222"/>
      <c r="AC8893" s="222"/>
      <c r="AD8893" s="179"/>
      <c r="AE8893" s="179"/>
      <c r="AF8893" s="179"/>
      <c r="AG8893" s="179"/>
      <c r="AH8893" s="179"/>
      <c r="AI8893" s="179"/>
      <c r="AJ8893" s="179"/>
    </row>
    <row r="8894" spans="2:36" x14ac:dyDescent="0.3">
      <c r="B8894" s="224">
        <v>897100</v>
      </c>
      <c r="C8894" s="209">
        <v>385387</v>
      </c>
      <c r="D8894" s="206">
        <f t="shared" si="935"/>
        <v>0.42959201872700925</v>
      </c>
      <c r="E8894" s="208">
        <f t="shared" si="936"/>
        <v>0.45</v>
      </c>
      <c r="F8894" s="207">
        <v>21196.28</v>
      </c>
      <c r="G8894" s="207">
        <v>30830.959999999999</v>
      </c>
      <c r="H8894" s="207">
        <v>34684.83</v>
      </c>
      <c r="I8894" s="214">
        <f t="shared" si="937"/>
        <v>367081</v>
      </c>
      <c r="J8894" s="211">
        <f t="shared" si="938"/>
        <v>0.40918626685988185</v>
      </c>
      <c r="K8894" s="212">
        <f t="shared" si="939"/>
        <v>0.45</v>
      </c>
      <c r="L8894" s="214">
        <f t="shared" ref="L8894:L8957" si="940">I8894*5.5%</f>
        <v>20189.455000000002</v>
      </c>
      <c r="M8894" s="213">
        <f t="shared" ref="M8894:M8957" si="941">I8894*8%</f>
        <v>29366.48</v>
      </c>
      <c r="N8894" s="213">
        <f t="shared" ref="N8894:N8957" si="942">I8894*9%</f>
        <v>33037.29</v>
      </c>
      <c r="O8894" s="242">
        <f t="shared" si="934"/>
        <v>0.51520000000047728</v>
      </c>
      <c r="P8894" s="242"/>
      <c r="Q8894" s="179"/>
      <c r="R8894" s="179"/>
      <c r="S8894" s="179"/>
      <c r="T8894" s="179"/>
      <c r="U8894" s="179"/>
      <c r="V8894" s="179"/>
      <c r="W8894" s="179"/>
      <c r="X8894" s="179"/>
      <c r="Y8894" s="179"/>
      <c r="Z8894" s="179"/>
      <c r="AA8894" s="222"/>
      <c r="AB8894" s="222"/>
      <c r="AC8894" s="222"/>
      <c r="AD8894" s="179"/>
      <c r="AE8894" s="179"/>
      <c r="AF8894" s="179"/>
      <c r="AG8894" s="179"/>
      <c r="AH8894" s="179"/>
      <c r="AI8894" s="179"/>
      <c r="AJ8894" s="179"/>
    </row>
    <row r="8895" spans="2:36" x14ac:dyDescent="0.3">
      <c r="B8895" s="224">
        <v>897200</v>
      </c>
      <c r="C8895" s="209">
        <v>385432</v>
      </c>
      <c r="D8895" s="206">
        <f t="shared" si="935"/>
        <v>0.42959429335711102</v>
      </c>
      <c r="E8895" s="208">
        <f t="shared" si="936"/>
        <v>0.45</v>
      </c>
      <c r="F8895" s="207">
        <v>21198.76</v>
      </c>
      <c r="G8895" s="207">
        <v>30834.560000000001</v>
      </c>
      <c r="H8895" s="207">
        <v>34688.879999999997</v>
      </c>
      <c r="I8895" s="214">
        <f t="shared" si="937"/>
        <v>367126</v>
      </c>
      <c r="J8895" s="211">
        <f t="shared" si="938"/>
        <v>0.40919081587160056</v>
      </c>
      <c r="K8895" s="212">
        <f t="shared" si="939"/>
        <v>0.45</v>
      </c>
      <c r="L8895" s="214">
        <f t="shared" si="940"/>
        <v>20191.93</v>
      </c>
      <c r="M8895" s="213">
        <f t="shared" si="941"/>
        <v>29370.080000000002</v>
      </c>
      <c r="N8895" s="213">
        <f t="shared" si="942"/>
        <v>33041.339999999997</v>
      </c>
      <c r="O8895" s="242">
        <f t="shared" si="934"/>
        <v>0.51530000000013387</v>
      </c>
      <c r="P8895" s="242"/>
      <c r="Q8895" s="179"/>
      <c r="R8895" s="179"/>
      <c r="S8895" s="179"/>
      <c r="T8895" s="179"/>
      <c r="U8895" s="179"/>
      <c r="V8895" s="179"/>
      <c r="W8895" s="179"/>
      <c r="X8895" s="179"/>
      <c r="Y8895" s="179"/>
      <c r="Z8895" s="179"/>
      <c r="AA8895" s="222"/>
      <c r="AB8895" s="222"/>
      <c r="AC8895" s="222"/>
      <c r="AD8895" s="179"/>
      <c r="AE8895" s="179"/>
      <c r="AF8895" s="179"/>
      <c r="AG8895" s="179"/>
      <c r="AH8895" s="179"/>
      <c r="AI8895" s="179"/>
      <c r="AJ8895" s="179"/>
    </row>
    <row r="8896" spans="2:36" x14ac:dyDescent="0.3">
      <c r="B8896" s="224">
        <v>897300</v>
      </c>
      <c r="C8896" s="209">
        <v>385477</v>
      </c>
      <c r="D8896" s="206">
        <f t="shared" si="935"/>
        <v>0.42959656748021846</v>
      </c>
      <c r="E8896" s="208">
        <f t="shared" si="936"/>
        <v>0.45</v>
      </c>
      <c r="F8896" s="207">
        <v>21201.23</v>
      </c>
      <c r="G8896" s="207">
        <v>30838.16</v>
      </c>
      <c r="H8896" s="207">
        <v>34692.93</v>
      </c>
      <c r="I8896" s="214">
        <f t="shared" si="937"/>
        <v>367171</v>
      </c>
      <c r="J8896" s="211">
        <f t="shared" si="938"/>
        <v>0.40919536386938593</v>
      </c>
      <c r="K8896" s="212">
        <f t="shared" si="939"/>
        <v>0.45</v>
      </c>
      <c r="L8896" s="214">
        <f t="shared" si="940"/>
        <v>20194.404999999999</v>
      </c>
      <c r="M8896" s="213">
        <f t="shared" si="941"/>
        <v>29373.68</v>
      </c>
      <c r="N8896" s="213">
        <f t="shared" si="942"/>
        <v>33045.39</v>
      </c>
      <c r="O8896" s="242">
        <f t="shared" si="934"/>
        <v>0.51519999999982247</v>
      </c>
      <c r="P8896" s="242"/>
      <c r="Q8896" s="179"/>
      <c r="R8896" s="179"/>
      <c r="S8896" s="179"/>
      <c r="T8896" s="179"/>
      <c r="U8896" s="179"/>
      <c r="V8896" s="179"/>
      <c r="W8896" s="179"/>
      <c r="X8896" s="179"/>
      <c r="Y8896" s="179"/>
      <c r="Z8896" s="179"/>
      <c r="AA8896" s="222"/>
      <c r="AB8896" s="222"/>
      <c r="AC8896" s="222"/>
      <c r="AD8896" s="179"/>
      <c r="AE8896" s="179"/>
      <c r="AF8896" s="179"/>
      <c r="AG8896" s="179"/>
      <c r="AH8896" s="179"/>
      <c r="AI8896" s="179"/>
      <c r="AJ8896" s="179"/>
    </row>
    <row r="8897" spans="2:36" x14ac:dyDescent="0.3">
      <c r="B8897" s="224">
        <v>897400</v>
      </c>
      <c r="C8897" s="209">
        <v>385522</v>
      </c>
      <c r="D8897" s="206">
        <f t="shared" si="935"/>
        <v>0.42959884109650098</v>
      </c>
      <c r="E8897" s="208">
        <f t="shared" si="936"/>
        <v>0.45</v>
      </c>
      <c r="F8897" s="207">
        <v>21203.71</v>
      </c>
      <c r="G8897" s="207">
        <v>30841.759999999998</v>
      </c>
      <c r="H8897" s="207">
        <v>34696.980000000003</v>
      </c>
      <c r="I8897" s="214">
        <f t="shared" si="937"/>
        <v>367216</v>
      </c>
      <c r="J8897" s="211">
        <f t="shared" si="938"/>
        <v>0.40919991085357699</v>
      </c>
      <c r="K8897" s="212">
        <f t="shared" si="939"/>
        <v>0.45</v>
      </c>
      <c r="L8897" s="214">
        <f t="shared" si="940"/>
        <v>20196.88</v>
      </c>
      <c r="M8897" s="213">
        <f t="shared" si="941"/>
        <v>29377.279999999999</v>
      </c>
      <c r="N8897" s="213">
        <f t="shared" si="942"/>
        <v>33049.440000000002</v>
      </c>
      <c r="O8897" s="242">
        <f t="shared" si="934"/>
        <v>0.51530000000006115</v>
      </c>
      <c r="P8897" s="242"/>
      <c r="Q8897" s="179"/>
      <c r="R8897" s="179"/>
      <c r="S8897" s="179"/>
      <c r="T8897" s="179"/>
      <c r="U8897" s="179"/>
      <c r="V8897" s="179"/>
      <c r="W8897" s="179"/>
      <c r="X8897" s="179"/>
      <c r="Y8897" s="179"/>
      <c r="Z8897" s="179"/>
      <c r="AA8897" s="222"/>
      <c r="AB8897" s="222"/>
      <c r="AC8897" s="222"/>
      <c r="AD8897" s="179"/>
      <c r="AE8897" s="179"/>
      <c r="AF8897" s="179"/>
      <c r="AG8897" s="179"/>
      <c r="AH8897" s="179"/>
      <c r="AI8897" s="179"/>
      <c r="AJ8897" s="179"/>
    </row>
    <row r="8898" spans="2:36" x14ac:dyDescent="0.3">
      <c r="B8898" s="224">
        <v>897500</v>
      </c>
      <c r="C8898" s="209">
        <v>385567</v>
      </c>
      <c r="D8898" s="206">
        <f t="shared" si="935"/>
        <v>0.42960111420612812</v>
      </c>
      <c r="E8898" s="208">
        <f t="shared" si="936"/>
        <v>0.45</v>
      </c>
      <c r="F8898" s="207">
        <v>21206.18</v>
      </c>
      <c r="G8898" s="207">
        <v>30845.360000000001</v>
      </c>
      <c r="H8898" s="207">
        <v>34701.03</v>
      </c>
      <c r="I8898" s="214">
        <f t="shared" si="937"/>
        <v>367261</v>
      </c>
      <c r="J8898" s="211">
        <f t="shared" si="938"/>
        <v>0.40920445682451251</v>
      </c>
      <c r="K8898" s="212">
        <f t="shared" si="939"/>
        <v>0.45</v>
      </c>
      <c r="L8898" s="214">
        <f t="shared" si="940"/>
        <v>20199.355</v>
      </c>
      <c r="M8898" s="213">
        <f t="shared" si="941"/>
        <v>29380.880000000001</v>
      </c>
      <c r="N8898" s="213">
        <f t="shared" si="942"/>
        <v>33053.49</v>
      </c>
      <c r="O8898" s="242">
        <f t="shared" si="934"/>
        <v>0.5151999999996042</v>
      </c>
      <c r="P8898" s="242"/>
      <c r="Q8898" s="179"/>
      <c r="R8898" s="179"/>
      <c r="S8898" s="179"/>
      <c r="T8898" s="179"/>
      <c r="U8898" s="179"/>
      <c r="V8898" s="179"/>
      <c r="W8898" s="179"/>
      <c r="X8898" s="179"/>
      <c r="Y8898" s="179"/>
      <c r="Z8898" s="179"/>
      <c r="AA8898" s="222"/>
      <c r="AB8898" s="222"/>
      <c r="AC8898" s="222"/>
      <c r="AD8898" s="179"/>
      <c r="AE8898" s="179"/>
      <c r="AF8898" s="179"/>
      <c r="AG8898" s="179"/>
      <c r="AH8898" s="179"/>
      <c r="AI8898" s="179"/>
      <c r="AJ8898" s="179"/>
    </row>
    <row r="8899" spans="2:36" x14ac:dyDescent="0.3">
      <c r="B8899" s="224">
        <v>897600</v>
      </c>
      <c r="C8899" s="209">
        <v>385612</v>
      </c>
      <c r="D8899" s="206">
        <f t="shared" si="935"/>
        <v>0.42960338680926918</v>
      </c>
      <c r="E8899" s="208">
        <f t="shared" si="936"/>
        <v>0.45</v>
      </c>
      <c r="F8899" s="207">
        <v>21208.66</v>
      </c>
      <c r="G8899" s="207">
        <v>30848.959999999999</v>
      </c>
      <c r="H8899" s="207">
        <v>34705.08</v>
      </c>
      <c r="I8899" s="214">
        <f t="shared" si="937"/>
        <v>367306</v>
      </c>
      <c r="J8899" s="211">
        <f t="shared" si="938"/>
        <v>0.40920900178253117</v>
      </c>
      <c r="K8899" s="212">
        <f t="shared" si="939"/>
        <v>0.45</v>
      </c>
      <c r="L8899" s="214">
        <f t="shared" si="940"/>
        <v>20201.830000000002</v>
      </c>
      <c r="M8899" s="213">
        <f t="shared" si="941"/>
        <v>29384.48</v>
      </c>
      <c r="N8899" s="213">
        <f t="shared" si="942"/>
        <v>33057.54</v>
      </c>
      <c r="O8899" s="242">
        <f t="shared" si="934"/>
        <v>0.5152999999999156</v>
      </c>
      <c r="P8899" s="242"/>
      <c r="Q8899" s="179"/>
      <c r="R8899" s="179"/>
      <c r="S8899" s="179"/>
      <c r="T8899" s="179"/>
      <c r="U8899" s="179"/>
      <c r="V8899" s="179"/>
      <c r="W8899" s="179"/>
      <c r="X8899" s="179"/>
      <c r="Y8899" s="179"/>
      <c r="Z8899" s="179"/>
      <c r="AA8899" s="222"/>
      <c r="AB8899" s="222"/>
      <c r="AC8899" s="222"/>
      <c r="AD8899" s="179"/>
      <c r="AE8899" s="179"/>
      <c r="AF8899" s="179"/>
      <c r="AG8899" s="179"/>
      <c r="AH8899" s="179"/>
      <c r="AI8899" s="179"/>
      <c r="AJ8899" s="179"/>
    </row>
    <row r="8900" spans="2:36" x14ac:dyDescent="0.3">
      <c r="B8900" s="224">
        <v>897700</v>
      </c>
      <c r="C8900" s="209">
        <v>385657</v>
      </c>
      <c r="D8900" s="206">
        <f t="shared" si="935"/>
        <v>0.42960565890609337</v>
      </c>
      <c r="E8900" s="208">
        <f t="shared" si="936"/>
        <v>0.45</v>
      </c>
      <c r="F8900" s="207">
        <v>21211.13</v>
      </c>
      <c r="G8900" s="207">
        <v>30852.560000000001</v>
      </c>
      <c r="H8900" s="207">
        <v>34709.129999999997</v>
      </c>
      <c r="I8900" s="214">
        <f t="shared" si="937"/>
        <v>367351</v>
      </c>
      <c r="J8900" s="211">
        <f t="shared" si="938"/>
        <v>0.40921354572797147</v>
      </c>
      <c r="K8900" s="212">
        <f t="shared" si="939"/>
        <v>0.45</v>
      </c>
      <c r="L8900" s="214">
        <f t="shared" si="940"/>
        <v>20204.305</v>
      </c>
      <c r="M8900" s="213">
        <f t="shared" si="941"/>
        <v>29388.080000000002</v>
      </c>
      <c r="N8900" s="213">
        <f t="shared" si="942"/>
        <v>33061.589999999997</v>
      </c>
      <c r="O8900" s="242">
        <f t="shared" si="934"/>
        <v>0.51520000000004074</v>
      </c>
      <c r="P8900" s="242"/>
      <c r="Q8900" s="179"/>
      <c r="R8900" s="179"/>
      <c r="S8900" s="179"/>
      <c r="T8900" s="179"/>
      <c r="U8900" s="179"/>
      <c r="V8900" s="179"/>
      <c r="W8900" s="179"/>
      <c r="X8900" s="179"/>
      <c r="Y8900" s="179"/>
      <c r="Z8900" s="179"/>
      <c r="AA8900" s="222"/>
      <c r="AB8900" s="222"/>
      <c r="AC8900" s="222"/>
      <c r="AD8900" s="179"/>
      <c r="AE8900" s="179"/>
      <c r="AF8900" s="179"/>
      <c r="AG8900" s="179"/>
      <c r="AH8900" s="179"/>
      <c r="AI8900" s="179"/>
      <c r="AJ8900" s="179"/>
    </row>
    <row r="8901" spans="2:36" x14ac:dyDescent="0.3">
      <c r="B8901" s="224">
        <v>897800</v>
      </c>
      <c r="C8901" s="209">
        <v>385702</v>
      </c>
      <c r="D8901" s="206">
        <f t="shared" si="935"/>
        <v>0.42960793049676987</v>
      </c>
      <c r="E8901" s="208">
        <f t="shared" si="936"/>
        <v>0.45</v>
      </c>
      <c r="F8901" s="207">
        <v>21213.61</v>
      </c>
      <c r="G8901" s="207">
        <v>30856.16</v>
      </c>
      <c r="H8901" s="207">
        <v>34713.18</v>
      </c>
      <c r="I8901" s="214">
        <f t="shared" si="937"/>
        <v>367396</v>
      </c>
      <c r="J8901" s="211">
        <f t="shared" si="938"/>
        <v>0.40921808866117176</v>
      </c>
      <c r="K8901" s="212">
        <f t="shared" si="939"/>
        <v>0.45</v>
      </c>
      <c r="L8901" s="214">
        <f t="shared" si="940"/>
        <v>20206.78</v>
      </c>
      <c r="M8901" s="213">
        <f t="shared" si="941"/>
        <v>29391.68</v>
      </c>
      <c r="N8901" s="213">
        <f t="shared" si="942"/>
        <v>33065.64</v>
      </c>
      <c r="O8901" s="242">
        <f t="shared" ref="O8901:O8964" si="943">(C8901+F8901+H8901-C8900-F8900-H8900)/100</f>
        <v>0.51529999999977005</v>
      </c>
      <c r="P8901" s="242"/>
      <c r="Q8901" s="179"/>
      <c r="R8901" s="179"/>
      <c r="S8901" s="179"/>
      <c r="T8901" s="179"/>
      <c r="U8901" s="179"/>
      <c r="V8901" s="179"/>
      <c r="W8901" s="179"/>
      <c r="X8901" s="179"/>
      <c r="Y8901" s="179"/>
      <c r="Z8901" s="179"/>
      <c r="AA8901" s="222"/>
      <c r="AB8901" s="222"/>
      <c r="AC8901" s="222"/>
      <c r="AD8901" s="179"/>
      <c r="AE8901" s="179"/>
      <c r="AF8901" s="179"/>
      <c r="AG8901" s="179"/>
      <c r="AH8901" s="179"/>
      <c r="AI8901" s="179"/>
      <c r="AJ8901" s="179"/>
    </row>
    <row r="8902" spans="2:36" x14ac:dyDescent="0.3">
      <c r="B8902" s="224">
        <v>897900</v>
      </c>
      <c r="C8902" s="209">
        <v>385747</v>
      </c>
      <c r="D8902" s="206">
        <f t="shared" si="935"/>
        <v>0.42961020158146784</v>
      </c>
      <c r="E8902" s="208">
        <f t="shared" si="936"/>
        <v>0.45</v>
      </c>
      <c r="F8902" s="207">
        <v>21216.080000000002</v>
      </c>
      <c r="G8902" s="207">
        <v>30859.759999999998</v>
      </c>
      <c r="H8902" s="207">
        <v>34717.230000000003</v>
      </c>
      <c r="I8902" s="214">
        <f t="shared" si="937"/>
        <v>367441</v>
      </c>
      <c r="J8902" s="211">
        <f t="shared" si="938"/>
        <v>0.40922263058247021</v>
      </c>
      <c r="K8902" s="212">
        <f t="shared" si="939"/>
        <v>0.45</v>
      </c>
      <c r="L8902" s="214">
        <f t="shared" si="940"/>
        <v>20209.255000000001</v>
      </c>
      <c r="M8902" s="213">
        <f t="shared" si="941"/>
        <v>29395.279999999999</v>
      </c>
      <c r="N8902" s="213">
        <f t="shared" si="942"/>
        <v>33069.69</v>
      </c>
      <c r="O8902" s="242">
        <f t="shared" si="943"/>
        <v>0.51519999999996802</v>
      </c>
      <c r="P8902" s="242"/>
      <c r="Q8902" s="179"/>
      <c r="R8902" s="179"/>
      <c r="S8902" s="179"/>
      <c r="T8902" s="179"/>
      <c r="U8902" s="179"/>
      <c r="V8902" s="179"/>
      <c r="W8902" s="179"/>
      <c r="X8902" s="179"/>
      <c r="Y8902" s="179"/>
      <c r="Z8902" s="179"/>
      <c r="AA8902" s="222"/>
      <c r="AB8902" s="222"/>
      <c r="AC8902" s="222"/>
      <c r="AD8902" s="179"/>
      <c r="AE8902" s="179"/>
      <c r="AF8902" s="179"/>
      <c r="AG8902" s="179"/>
      <c r="AH8902" s="179"/>
      <c r="AI8902" s="179"/>
      <c r="AJ8902" s="179"/>
    </row>
    <row r="8903" spans="2:36" x14ac:dyDescent="0.3">
      <c r="B8903" s="224">
        <v>898000</v>
      </c>
      <c r="C8903" s="209">
        <v>385792</v>
      </c>
      <c r="D8903" s="206">
        <f t="shared" si="935"/>
        <v>0.42961247216035636</v>
      </c>
      <c r="E8903" s="208">
        <f t="shared" si="936"/>
        <v>0.45</v>
      </c>
      <c r="F8903" s="207">
        <v>21218.560000000001</v>
      </c>
      <c r="G8903" s="207">
        <v>30863.360000000001</v>
      </c>
      <c r="H8903" s="207">
        <v>34721.279999999999</v>
      </c>
      <c r="I8903" s="214">
        <f t="shared" si="937"/>
        <v>367486</v>
      </c>
      <c r="J8903" s="211">
        <f t="shared" si="938"/>
        <v>0.40922717149220489</v>
      </c>
      <c r="K8903" s="212">
        <f t="shared" si="939"/>
        <v>0.45</v>
      </c>
      <c r="L8903" s="214">
        <f t="shared" si="940"/>
        <v>20211.73</v>
      </c>
      <c r="M8903" s="213">
        <f t="shared" si="941"/>
        <v>29398.880000000001</v>
      </c>
      <c r="N8903" s="213">
        <f t="shared" si="942"/>
        <v>33073.74</v>
      </c>
      <c r="O8903" s="242">
        <f t="shared" si="943"/>
        <v>0.51529999999962461</v>
      </c>
      <c r="P8903" s="242"/>
      <c r="Q8903" s="179"/>
      <c r="R8903" s="179"/>
      <c r="S8903" s="179"/>
      <c r="T8903" s="179"/>
      <c r="U8903" s="179"/>
      <c r="V8903" s="179"/>
      <c r="W8903" s="179"/>
      <c r="X8903" s="179"/>
      <c r="Y8903" s="179"/>
      <c r="Z8903" s="179"/>
      <c r="AA8903" s="222"/>
      <c r="AB8903" s="222"/>
      <c r="AC8903" s="222"/>
      <c r="AD8903" s="179"/>
      <c r="AE8903" s="179"/>
      <c r="AF8903" s="179"/>
      <c r="AG8903" s="179"/>
      <c r="AH8903" s="179"/>
      <c r="AI8903" s="179"/>
      <c r="AJ8903" s="179"/>
    </row>
    <row r="8904" spans="2:36" x14ac:dyDescent="0.3">
      <c r="B8904" s="224">
        <v>898100</v>
      </c>
      <c r="C8904" s="209">
        <v>385837</v>
      </c>
      <c r="D8904" s="206">
        <f t="shared" si="935"/>
        <v>0.4296147422336043</v>
      </c>
      <c r="E8904" s="208">
        <f t="shared" si="936"/>
        <v>0.45</v>
      </c>
      <c r="F8904" s="207">
        <v>21221.03</v>
      </c>
      <c r="G8904" s="207">
        <v>30866.959999999999</v>
      </c>
      <c r="H8904" s="207">
        <v>34725.33</v>
      </c>
      <c r="I8904" s="214">
        <f t="shared" si="937"/>
        <v>367531</v>
      </c>
      <c r="J8904" s="211">
        <f t="shared" si="938"/>
        <v>0.40923171139071374</v>
      </c>
      <c r="K8904" s="212">
        <f t="shared" si="939"/>
        <v>0.45</v>
      </c>
      <c r="L8904" s="214">
        <f t="shared" si="940"/>
        <v>20214.205000000002</v>
      </c>
      <c r="M8904" s="213">
        <f t="shared" si="941"/>
        <v>29402.48</v>
      </c>
      <c r="N8904" s="213">
        <f t="shared" si="942"/>
        <v>33077.79</v>
      </c>
      <c r="O8904" s="242">
        <f t="shared" si="943"/>
        <v>0.51520000000047728</v>
      </c>
      <c r="P8904" s="242"/>
      <c r="Q8904" s="179"/>
      <c r="R8904" s="179"/>
      <c r="S8904" s="179"/>
      <c r="T8904" s="179"/>
      <c r="U8904" s="179"/>
      <c r="V8904" s="179"/>
      <c r="W8904" s="179"/>
      <c r="X8904" s="179"/>
      <c r="Y8904" s="179"/>
      <c r="Z8904" s="179"/>
      <c r="AA8904" s="222"/>
      <c r="AB8904" s="222"/>
      <c r="AC8904" s="222"/>
      <c r="AD8904" s="179"/>
      <c r="AE8904" s="179"/>
      <c r="AF8904" s="179"/>
      <c r="AG8904" s="179"/>
      <c r="AH8904" s="179"/>
      <c r="AI8904" s="179"/>
      <c r="AJ8904" s="179"/>
    </row>
    <row r="8905" spans="2:36" x14ac:dyDescent="0.3">
      <c r="B8905" s="224">
        <v>898200</v>
      </c>
      <c r="C8905" s="209">
        <v>385882</v>
      </c>
      <c r="D8905" s="206">
        <f t="shared" si="935"/>
        <v>0.42961701180138057</v>
      </c>
      <c r="E8905" s="208">
        <f t="shared" si="936"/>
        <v>0.45</v>
      </c>
      <c r="F8905" s="207">
        <v>21223.51</v>
      </c>
      <c r="G8905" s="207">
        <v>30870.560000000001</v>
      </c>
      <c r="H8905" s="207">
        <v>34729.379999999997</v>
      </c>
      <c r="I8905" s="214">
        <f t="shared" si="937"/>
        <v>367576</v>
      </c>
      <c r="J8905" s="211">
        <f t="shared" si="938"/>
        <v>0.40923625027833443</v>
      </c>
      <c r="K8905" s="212">
        <f t="shared" si="939"/>
        <v>0.45</v>
      </c>
      <c r="L8905" s="214">
        <f t="shared" si="940"/>
        <v>20216.68</v>
      </c>
      <c r="M8905" s="213">
        <f t="shared" si="941"/>
        <v>29406.080000000002</v>
      </c>
      <c r="N8905" s="213">
        <f t="shared" si="942"/>
        <v>33081.839999999997</v>
      </c>
      <c r="O8905" s="242">
        <f t="shared" si="943"/>
        <v>0.51530000000013387</v>
      </c>
      <c r="P8905" s="242"/>
      <c r="Q8905" s="179"/>
      <c r="R8905" s="179"/>
      <c r="S8905" s="179"/>
      <c r="T8905" s="179"/>
      <c r="U8905" s="179"/>
      <c r="V8905" s="179"/>
      <c r="W8905" s="179"/>
      <c r="X8905" s="179"/>
      <c r="Y8905" s="179"/>
      <c r="Z8905" s="179"/>
      <c r="AA8905" s="222"/>
      <c r="AB8905" s="222"/>
      <c r="AC8905" s="222"/>
      <c r="AD8905" s="179"/>
      <c r="AE8905" s="179"/>
      <c r="AF8905" s="179"/>
      <c r="AG8905" s="179"/>
      <c r="AH8905" s="179"/>
      <c r="AI8905" s="179"/>
      <c r="AJ8905" s="179"/>
    </row>
    <row r="8906" spans="2:36" x14ac:dyDescent="0.3">
      <c r="B8906" s="224">
        <v>898300</v>
      </c>
      <c r="C8906" s="209">
        <v>385927</v>
      </c>
      <c r="D8906" s="206">
        <f t="shared" si="935"/>
        <v>0.42961928086385393</v>
      </c>
      <c r="E8906" s="208">
        <f t="shared" si="936"/>
        <v>0.45</v>
      </c>
      <c r="F8906" s="207">
        <v>21225.98</v>
      </c>
      <c r="G8906" s="207">
        <v>30874.16</v>
      </c>
      <c r="H8906" s="207">
        <v>34733.43</v>
      </c>
      <c r="I8906" s="214">
        <f t="shared" si="937"/>
        <v>367621</v>
      </c>
      <c r="J8906" s="211">
        <f t="shared" si="938"/>
        <v>0.40924078815540466</v>
      </c>
      <c r="K8906" s="212">
        <f t="shared" si="939"/>
        <v>0.45</v>
      </c>
      <c r="L8906" s="214">
        <f t="shared" si="940"/>
        <v>20219.154999999999</v>
      </c>
      <c r="M8906" s="213">
        <f t="shared" si="941"/>
        <v>29409.68</v>
      </c>
      <c r="N8906" s="213">
        <f t="shared" si="942"/>
        <v>33085.89</v>
      </c>
      <c r="O8906" s="242">
        <f t="shared" si="943"/>
        <v>0.51519999999982247</v>
      </c>
      <c r="P8906" s="242"/>
      <c r="Q8906" s="179"/>
      <c r="R8906" s="179"/>
      <c r="S8906" s="179"/>
      <c r="T8906" s="179"/>
      <c r="U8906" s="179"/>
      <c r="V8906" s="179"/>
      <c r="W8906" s="179"/>
      <c r="X8906" s="179"/>
      <c r="Y8906" s="179"/>
      <c r="Z8906" s="179"/>
      <c r="AA8906" s="222"/>
      <c r="AB8906" s="222"/>
      <c r="AC8906" s="222"/>
      <c r="AD8906" s="179"/>
      <c r="AE8906" s="179"/>
      <c r="AF8906" s="179"/>
      <c r="AG8906" s="179"/>
      <c r="AH8906" s="179"/>
      <c r="AI8906" s="179"/>
      <c r="AJ8906" s="179"/>
    </row>
    <row r="8907" spans="2:36" x14ac:dyDescent="0.3">
      <c r="B8907" s="224">
        <v>898400</v>
      </c>
      <c r="C8907" s="209">
        <v>385972</v>
      </c>
      <c r="D8907" s="206">
        <f t="shared" si="935"/>
        <v>0.42962154942119324</v>
      </c>
      <c r="E8907" s="208">
        <f t="shared" si="936"/>
        <v>0.45</v>
      </c>
      <c r="F8907" s="207">
        <v>21228.46</v>
      </c>
      <c r="G8907" s="207">
        <v>30877.759999999998</v>
      </c>
      <c r="H8907" s="207">
        <v>34737.480000000003</v>
      </c>
      <c r="I8907" s="214">
        <f t="shared" si="937"/>
        <v>367666</v>
      </c>
      <c r="J8907" s="211">
        <f t="shared" si="938"/>
        <v>0.4092453250222618</v>
      </c>
      <c r="K8907" s="212">
        <f t="shared" si="939"/>
        <v>0.45</v>
      </c>
      <c r="L8907" s="214">
        <f t="shared" si="940"/>
        <v>20221.63</v>
      </c>
      <c r="M8907" s="213">
        <f t="shared" si="941"/>
        <v>29413.279999999999</v>
      </c>
      <c r="N8907" s="213">
        <f t="shared" si="942"/>
        <v>33089.94</v>
      </c>
      <c r="O8907" s="242">
        <f t="shared" si="943"/>
        <v>0.51530000000006115</v>
      </c>
      <c r="P8907" s="242"/>
      <c r="Q8907" s="179"/>
      <c r="R8907" s="179"/>
      <c r="S8907" s="179"/>
      <c r="T8907" s="179"/>
      <c r="U8907" s="179"/>
      <c r="V8907" s="179"/>
      <c r="W8907" s="179"/>
      <c r="X8907" s="179"/>
      <c r="Y8907" s="179"/>
      <c r="Z8907" s="179"/>
      <c r="AA8907" s="222"/>
      <c r="AB8907" s="222"/>
      <c r="AC8907" s="222"/>
      <c r="AD8907" s="179"/>
      <c r="AE8907" s="179"/>
      <c r="AF8907" s="179"/>
      <c r="AG8907" s="179"/>
      <c r="AH8907" s="179"/>
      <c r="AI8907" s="179"/>
      <c r="AJ8907" s="179"/>
    </row>
    <row r="8908" spans="2:36" x14ac:dyDescent="0.3">
      <c r="B8908" s="224">
        <v>898500</v>
      </c>
      <c r="C8908" s="209">
        <v>386017</v>
      </c>
      <c r="D8908" s="206">
        <f t="shared" si="935"/>
        <v>0.42962381747356704</v>
      </c>
      <c r="E8908" s="208">
        <f t="shared" si="936"/>
        <v>0.45</v>
      </c>
      <c r="F8908" s="207">
        <v>21230.93</v>
      </c>
      <c r="G8908" s="207">
        <v>30881.360000000001</v>
      </c>
      <c r="H8908" s="207">
        <v>34741.53</v>
      </c>
      <c r="I8908" s="214">
        <f t="shared" si="937"/>
        <v>367711</v>
      </c>
      <c r="J8908" s="211">
        <f t="shared" si="938"/>
        <v>0.4092498608792432</v>
      </c>
      <c r="K8908" s="212">
        <f t="shared" si="939"/>
        <v>0.45</v>
      </c>
      <c r="L8908" s="214">
        <f t="shared" si="940"/>
        <v>20224.105</v>
      </c>
      <c r="M8908" s="213">
        <f t="shared" si="941"/>
        <v>29416.880000000001</v>
      </c>
      <c r="N8908" s="213">
        <f t="shared" si="942"/>
        <v>33093.99</v>
      </c>
      <c r="O8908" s="242">
        <f t="shared" si="943"/>
        <v>0.5151999999996042</v>
      </c>
      <c r="P8908" s="242"/>
      <c r="Q8908" s="179"/>
      <c r="R8908" s="179"/>
      <c r="S8908" s="179"/>
      <c r="T8908" s="179"/>
      <c r="U8908" s="179"/>
      <c r="V8908" s="179"/>
      <c r="W8908" s="179"/>
      <c r="X8908" s="179"/>
      <c r="Y8908" s="179"/>
      <c r="Z8908" s="179"/>
      <c r="AA8908" s="222"/>
      <c r="AB8908" s="222"/>
      <c r="AC8908" s="222"/>
      <c r="AD8908" s="179"/>
      <c r="AE8908" s="179"/>
      <c r="AF8908" s="179"/>
      <c r="AG8908" s="179"/>
      <c r="AH8908" s="179"/>
      <c r="AI8908" s="179"/>
      <c r="AJ8908" s="179"/>
    </row>
    <row r="8909" spans="2:36" x14ac:dyDescent="0.3">
      <c r="B8909" s="224">
        <v>898600</v>
      </c>
      <c r="C8909" s="209">
        <v>386062</v>
      </c>
      <c r="D8909" s="206">
        <f t="shared" si="935"/>
        <v>0.42962608502114402</v>
      </c>
      <c r="E8909" s="208">
        <f t="shared" si="936"/>
        <v>0.45</v>
      </c>
      <c r="F8909" s="207">
        <v>21233.41</v>
      </c>
      <c r="G8909" s="207">
        <v>30884.959999999999</v>
      </c>
      <c r="H8909" s="207">
        <v>34745.58</v>
      </c>
      <c r="I8909" s="214">
        <f t="shared" si="937"/>
        <v>367756</v>
      </c>
      <c r="J8909" s="211">
        <f t="shared" si="938"/>
        <v>0.40925439572668598</v>
      </c>
      <c r="K8909" s="212">
        <f t="shared" si="939"/>
        <v>0.45</v>
      </c>
      <c r="L8909" s="214">
        <f t="shared" si="940"/>
        <v>20226.580000000002</v>
      </c>
      <c r="M8909" s="213">
        <f t="shared" si="941"/>
        <v>29420.48</v>
      </c>
      <c r="N8909" s="213">
        <f t="shared" si="942"/>
        <v>33098.04</v>
      </c>
      <c r="O8909" s="242">
        <f t="shared" si="943"/>
        <v>0.5152999999999156</v>
      </c>
      <c r="P8909" s="242"/>
      <c r="Q8909" s="179"/>
      <c r="R8909" s="179"/>
      <c r="S8909" s="179"/>
      <c r="T8909" s="179"/>
      <c r="U8909" s="179"/>
      <c r="V8909" s="179"/>
      <c r="W8909" s="179"/>
      <c r="X8909" s="179"/>
      <c r="Y8909" s="179"/>
      <c r="Z8909" s="179"/>
      <c r="AA8909" s="222"/>
      <c r="AB8909" s="222"/>
      <c r="AC8909" s="222"/>
      <c r="AD8909" s="179"/>
      <c r="AE8909" s="179"/>
      <c r="AF8909" s="179"/>
      <c r="AG8909" s="179"/>
      <c r="AH8909" s="179"/>
      <c r="AI8909" s="179"/>
      <c r="AJ8909" s="179"/>
    </row>
    <row r="8910" spans="2:36" x14ac:dyDescent="0.3">
      <c r="B8910" s="224">
        <v>898700</v>
      </c>
      <c r="C8910" s="209">
        <v>386107</v>
      </c>
      <c r="D8910" s="206">
        <f t="shared" si="935"/>
        <v>0.42962835206409256</v>
      </c>
      <c r="E8910" s="208">
        <f t="shared" si="936"/>
        <v>0.45</v>
      </c>
      <c r="F8910" s="207">
        <v>21235.88</v>
      </c>
      <c r="G8910" s="207">
        <v>30888.560000000001</v>
      </c>
      <c r="H8910" s="207">
        <v>34749.629999999997</v>
      </c>
      <c r="I8910" s="214">
        <f t="shared" si="937"/>
        <v>367801</v>
      </c>
      <c r="J8910" s="211">
        <f t="shared" si="938"/>
        <v>0.4092589295649271</v>
      </c>
      <c r="K8910" s="212">
        <f t="shared" si="939"/>
        <v>0.45</v>
      </c>
      <c r="L8910" s="214">
        <f t="shared" si="940"/>
        <v>20229.055</v>
      </c>
      <c r="M8910" s="213">
        <f t="shared" si="941"/>
        <v>29424.080000000002</v>
      </c>
      <c r="N8910" s="213">
        <f t="shared" si="942"/>
        <v>33102.089999999997</v>
      </c>
      <c r="O8910" s="242">
        <f t="shared" si="943"/>
        <v>0.51520000000004074</v>
      </c>
      <c r="P8910" s="242"/>
      <c r="Q8910" s="179"/>
      <c r="R8910" s="179"/>
      <c r="S8910" s="179"/>
      <c r="T8910" s="179"/>
      <c r="U8910" s="179"/>
      <c r="V8910" s="179"/>
      <c r="W8910" s="179"/>
      <c r="X8910" s="179"/>
      <c r="Y8910" s="179"/>
      <c r="Z8910" s="179"/>
      <c r="AA8910" s="222"/>
      <c r="AB8910" s="222"/>
      <c r="AC8910" s="222"/>
      <c r="AD8910" s="179"/>
      <c r="AE8910" s="179"/>
      <c r="AF8910" s="179"/>
      <c r="AG8910" s="179"/>
      <c r="AH8910" s="179"/>
      <c r="AI8910" s="179"/>
      <c r="AJ8910" s="179"/>
    </row>
    <row r="8911" spans="2:36" x14ac:dyDescent="0.3">
      <c r="B8911" s="224">
        <v>898800</v>
      </c>
      <c r="C8911" s="209">
        <v>386152</v>
      </c>
      <c r="D8911" s="206">
        <f t="shared" si="935"/>
        <v>0.42963061860258123</v>
      </c>
      <c r="E8911" s="208">
        <f t="shared" si="936"/>
        <v>0.45</v>
      </c>
      <c r="F8911" s="207">
        <v>21238.36</v>
      </c>
      <c r="G8911" s="207">
        <v>30892.16</v>
      </c>
      <c r="H8911" s="207">
        <v>34753.68</v>
      </c>
      <c r="I8911" s="214">
        <f t="shared" si="937"/>
        <v>367846</v>
      </c>
      <c r="J8911" s="211">
        <f t="shared" si="938"/>
        <v>0.4092634623943035</v>
      </c>
      <c r="K8911" s="212">
        <f t="shared" si="939"/>
        <v>0.45</v>
      </c>
      <c r="L8911" s="214">
        <f t="shared" si="940"/>
        <v>20231.53</v>
      </c>
      <c r="M8911" s="213">
        <f t="shared" si="941"/>
        <v>29427.68</v>
      </c>
      <c r="N8911" s="213">
        <f t="shared" si="942"/>
        <v>33106.14</v>
      </c>
      <c r="O8911" s="242">
        <f t="shared" si="943"/>
        <v>0.51529999999977005</v>
      </c>
      <c r="P8911" s="242"/>
      <c r="Q8911" s="179"/>
      <c r="R8911" s="179"/>
      <c r="S8911" s="179"/>
      <c r="T8911" s="179"/>
      <c r="U8911" s="179"/>
      <c r="V8911" s="179"/>
      <c r="W8911" s="179"/>
      <c r="X8911" s="179"/>
      <c r="Y8911" s="179"/>
      <c r="Z8911" s="179"/>
      <c r="AA8911" s="222"/>
      <c r="AB8911" s="222"/>
      <c r="AC8911" s="222"/>
      <c r="AD8911" s="179"/>
      <c r="AE8911" s="179"/>
      <c r="AF8911" s="179"/>
      <c r="AG8911" s="179"/>
      <c r="AH8911" s="179"/>
      <c r="AI8911" s="179"/>
      <c r="AJ8911" s="179"/>
    </row>
    <row r="8912" spans="2:36" x14ac:dyDescent="0.3">
      <c r="B8912" s="224">
        <v>898900</v>
      </c>
      <c r="C8912" s="209">
        <v>386197</v>
      </c>
      <c r="D8912" s="206">
        <f t="shared" si="935"/>
        <v>0.42963288463677829</v>
      </c>
      <c r="E8912" s="208">
        <f t="shared" si="936"/>
        <v>0.45</v>
      </c>
      <c r="F8912" s="207">
        <v>21240.83</v>
      </c>
      <c r="G8912" s="207">
        <v>30895.759999999998</v>
      </c>
      <c r="H8912" s="207">
        <v>34757.730000000003</v>
      </c>
      <c r="I8912" s="214">
        <f t="shared" si="937"/>
        <v>367891</v>
      </c>
      <c r="J8912" s="211">
        <f t="shared" si="938"/>
        <v>0.40926799421515186</v>
      </c>
      <c r="K8912" s="212">
        <f t="shared" si="939"/>
        <v>0.45</v>
      </c>
      <c r="L8912" s="214">
        <f t="shared" si="940"/>
        <v>20234.005000000001</v>
      </c>
      <c r="M8912" s="213">
        <f t="shared" si="941"/>
        <v>29431.279999999999</v>
      </c>
      <c r="N8912" s="213">
        <f t="shared" si="942"/>
        <v>33110.19</v>
      </c>
      <c r="O8912" s="242">
        <f t="shared" si="943"/>
        <v>0.51519999999996802</v>
      </c>
      <c r="P8912" s="242"/>
      <c r="Q8912" s="179"/>
      <c r="R8912" s="179"/>
      <c r="S8912" s="179"/>
      <c r="T8912" s="179"/>
      <c r="U8912" s="179"/>
      <c r="V8912" s="179"/>
      <c r="W8912" s="179"/>
      <c r="X8912" s="179"/>
      <c r="Y8912" s="179"/>
      <c r="Z8912" s="179"/>
      <c r="AA8912" s="222"/>
      <c r="AB8912" s="222"/>
      <c r="AC8912" s="222"/>
      <c r="AD8912" s="179"/>
      <c r="AE8912" s="179"/>
      <c r="AF8912" s="179"/>
      <c r="AG8912" s="179"/>
      <c r="AH8912" s="179"/>
      <c r="AI8912" s="179"/>
      <c r="AJ8912" s="179"/>
    </row>
    <row r="8913" spans="2:36" x14ac:dyDescent="0.3">
      <c r="B8913" s="224">
        <v>899000</v>
      </c>
      <c r="C8913" s="209">
        <v>386242</v>
      </c>
      <c r="D8913" s="206">
        <f t="shared" si="935"/>
        <v>0.42963515016685205</v>
      </c>
      <c r="E8913" s="208">
        <f t="shared" si="936"/>
        <v>0.45</v>
      </c>
      <c r="F8913" s="207">
        <v>21243.31</v>
      </c>
      <c r="G8913" s="207">
        <v>30899.360000000001</v>
      </c>
      <c r="H8913" s="207">
        <v>34761.78</v>
      </c>
      <c r="I8913" s="214">
        <f t="shared" si="937"/>
        <v>367936</v>
      </c>
      <c r="J8913" s="211">
        <f t="shared" si="938"/>
        <v>0.4092725250278087</v>
      </c>
      <c r="K8913" s="212">
        <f t="shared" si="939"/>
        <v>0.45</v>
      </c>
      <c r="L8913" s="214">
        <f t="shared" si="940"/>
        <v>20236.48</v>
      </c>
      <c r="M8913" s="213">
        <f t="shared" si="941"/>
        <v>29434.880000000001</v>
      </c>
      <c r="N8913" s="213">
        <f t="shared" si="942"/>
        <v>33114.239999999998</v>
      </c>
      <c r="O8913" s="242">
        <f t="shared" si="943"/>
        <v>0.51529999999962461</v>
      </c>
      <c r="P8913" s="242"/>
      <c r="Q8913" s="179"/>
      <c r="R8913" s="179"/>
      <c r="S8913" s="179"/>
      <c r="T8913" s="179"/>
      <c r="U8913" s="179"/>
      <c r="V8913" s="179"/>
      <c r="W8913" s="179"/>
      <c r="X8913" s="179"/>
      <c r="Y8913" s="179"/>
      <c r="Z8913" s="179"/>
      <c r="AA8913" s="222"/>
      <c r="AB8913" s="222"/>
      <c r="AC8913" s="222"/>
      <c r="AD8913" s="179"/>
      <c r="AE8913" s="179"/>
      <c r="AF8913" s="179"/>
      <c r="AG8913" s="179"/>
      <c r="AH8913" s="179"/>
      <c r="AI8913" s="179"/>
      <c r="AJ8913" s="179"/>
    </row>
    <row r="8914" spans="2:36" x14ac:dyDescent="0.3">
      <c r="B8914" s="224">
        <v>899100</v>
      </c>
      <c r="C8914" s="209">
        <v>386287</v>
      </c>
      <c r="D8914" s="206">
        <f t="shared" si="935"/>
        <v>0.42963741519297077</v>
      </c>
      <c r="E8914" s="208">
        <f t="shared" si="936"/>
        <v>0.45</v>
      </c>
      <c r="F8914" s="207">
        <v>21245.78</v>
      </c>
      <c r="G8914" s="207">
        <v>30902.959999999999</v>
      </c>
      <c r="H8914" s="207">
        <v>34765.83</v>
      </c>
      <c r="I8914" s="214">
        <f t="shared" si="937"/>
        <v>367981</v>
      </c>
      <c r="J8914" s="211">
        <f t="shared" si="938"/>
        <v>0.4092770548326104</v>
      </c>
      <c r="K8914" s="212">
        <f t="shared" si="939"/>
        <v>0.45</v>
      </c>
      <c r="L8914" s="214">
        <f t="shared" si="940"/>
        <v>20238.955000000002</v>
      </c>
      <c r="M8914" s="213">
        <f t="shared" si="941"/>
        <v>29438.48</v>
      </c>
      <c r="N8914" s="213">
        <f t="shared" si="942"/>
        <v>33118.29</v>
      </c>
      <c r="O8914" s="242">
        <f t="shared" si="943"/>
        <v>0.51520000000047728</v>
      </c>
      <c r="P8914" s="242"/>
      <c r="Q8914" s="179"/>
      <c r="R8914" s="179"/>
      <c r="S8914" s="179"/>
      <c r="T8914" s="179"/>
      <c r="U8914" s="179"/>
      <c r="V8914" s="179"/>
      <c r="W8914" s="179"/>
      <c r="X8914" s="179"/>
      <c r="Y8914" s="179"/>
      <c r="Z8914" s="179"/>
      <c r="AA8914" s="222"/>
      <c r="AB8914" s="222"/>
      <c r="AC8914" s="222"/>
      <c r="AD8914" s="179"/>
      <c r="AE8914" s="179"/>
      <c r="AF8914" s="179"/>
      <c r="AG8914" s="179"/>
      <c r="AH8914" s="179"/>
      <c r="AI8914" s="179"/>
      <c r="AJ8914" s="179"/>
    </row>
    <row r="8915" spans="2:36" x14ac:dyDescent="0.3">
      <c r="B8915" s="224">
        <v>899200</v>
      </c>
      <c r="C8915" s="209">
        <v>386332</v>
      </c>
      <c r="D8915" s="206">
        <f t="shared" si="935"/>
        <v>0.42963967971530248</v>
      </c>
      <c r="E8915" s="208">
        <f t="shared" si="936"/>
        <v>0.45</v>
      </c>
      <c r="F8915" s="207">
        <v>21248.26</v>
      </c>
      <c r="G8915" s="207">
        <v>30906.560000000001</v>
      </c>
      <c r="H8915" s="207">
        <v>34769.879999999997</v>
      </c>
      <c r="I8915" s="214">
        <f t="shared" si="937"/>
        <v>368026</v>
      </c>
      <c r="J8915" s="211">
        <f t="shared" si="938"/>
        <v>0.40928158362989325</v>
      </c>
      <c r="K8915" s="212">
        <f t="shared" si="939"/>
        <v>0.45</v>
      </c>
      <c r="L8915" s="214">
        <f t="shared" si="940"/>
        <v>20241.43</v>
      </c>
      <c r="M8915" s="213">
        <f t="shared" si="941"/>
        <v>29442.080000000002</v>
      </c>
      <c r="N8915" s="213">
        <f t="shared" si="942"/>
        <v>33122.339999999997</v>
      </c>
      <c r="O8915" s="242">
        <f t="shared" si="943"/>
        <v>0.51530000000013387</v>
      </c>
      <c r="P8915" s="242"/>
      <c r="Q8915" s="179"/>
      <c r="R8915" s="179"/>
      <c r="S8915" s="179"/>
      <c r="T8915" s="179"/>
      <c r="U8915" s="179"/>
      <c r="V8915" s="179"/>
      <c r="W8915" s="179"/>
      <c r="X8915" s="179"/>
      <c r="Y8915" s="179"/>
      <c r="Z8915" s="179"/>
      <c r="AA8915" s="222"/>
      <c r="AB8915" s="222"/>
      <c r="AC8915" s="222"/>
      <c r="AD8915" s="179"/>
      <c r="AE8915" s="179"/>
      <c r="AF8915" s="179"/>
      <c r="AG8915" s="179"/>
      <c r="AH8915" s="179"/>
      <c r="AI8915" s="179"/>
      <c r="AJ8915" s="179"/>
    </row>
    <row r="8916" spans="2:36" x14ac:dyDescent="0.3">
      <c r="B8916" s="224">
        <v>899300</v>
      </c>
      <c r="C8916" s="209">
        <v>386377</v>
      </c>
      <c r="D8916" s="206">
        <f t="shared" si="935"/>
        <v>0.42964194373401532</v>
      </c>
      <c r="E8916" s="208">
        <f t="shared" si="936"/>
        <v>0.45</v>
      </c>
      <c r="F8916" s="207">
        <v>21250.73</v>
      </c>
      <c r="G8916" s="207">
        <v>30910.16</v>
      </c>
      <c r="H8916" s="207">
        <v>34773.93</v>
      </c>
      <c r="I8916" s="214">
        <f t="shared" si="937"/>
        <v>368071</v>
      </c>
      <c r="J8916" s="211">
        <f t="shared" si="938"/>
        <v>0.40928611141999333</v>
      </c>
      <c r="K8916" s="212">
        <f t="shared" si="939"/>
        <v>0.45</v>
      </c>
      <c r="L8916" s="214">
        <f t="shared" si="940"/>
        <v>20243.904999999999</v>
      </c>
      <c r="M8916" s="213">
        <f t="shared" si="941"/>
        <v>29445.68</v>
      </c>
      <c r="N8916" s="213">
        <f t="shared" si="942"/>
        <v>33126.39</v>
      </c>
      <c r="O8916" s="242">
        <f t="shared" si="943"/>
        <v>0.51519999999982247</v>
      </c>
      <c r="P8916" s="242"/>
      <c r="Q8916" s="179"/>
      <c r="R8916" s="179"/>
      <c r="S8916" s="179"/>
      <c r="T8916" s="179"/>
      <c r="U8916" s="179"/>
      <c r="V8916" s="179"/>
      <c r="W8916" s="179"/>
      <c r="X8916" s="179"/>
      <c r="Y8916" s="179"/>
      <c r="Z8916" s="179"/>
      <c r="AA8916" s="222"/>
      <c r="AB8916" s="222"/>
      <c r="AC8916" s="222"/>
      <c r="AD8916" s="179"/>
      <c r="AE8916" s="179"/>
      <c r="AF8916" s="179"/>
      <c r="AG8916" s="179"/>
      <c r="AH8916" s="179"/>
      <c r="AI8916" s="179"/>
      <c r="AJ8916" s="179"/>
    </row>
    <row r="8917" spans="2:36" x14ac:dyDescent="0.3">
      <c r="B8917" s="224">
        <v>899400</v>
      </c>
      <c r="C8917" s="209">
        <v>386422</v>
      </c>
      <c r="D8917" s="206">
        <f t="shared" si="935"/>
        <v>0.42964420724927732</v>
      </c>
      <c r="E8917" s="208">
        <f t="shared" si="936"/>
        <v>0.45</v>
      </c>
      <c r="F8917" s="207">
        <v>21253.21</v>
      </c>
      <c r="G8917" s="207">
        <v>30913.759999999998</v>
      </c>
      <c r="H8917" s="207">
        <v>34777.980000000003</v>
      </c>
      <c r="I8917" s="214">
        <f t="shared" si="937"/>
        <v>368116</v>
      </c>
      <c r="J8917" s="211">
        <f t="shared" si="938"/>
        <v>0.40929063820324663</v>
      </c>
      <c r="K8917" s="212">
        <f t="shared" si="939"/>
        <v>0.45</v>
      </c>
      <c r="L8917" s="214">
        <f t="shared" si="940"/>
        <v>20246.38</v>
      </c>
      <c r="M8917" s="213">
        <f t="shared" si="941"/>
        <v>29449.279999999999</v>
      </c>
      <c r="N8917" s="213">
        <f t="shared" si="942"/>
        <v>33130.44</v>
      </c>
      <c r="O8917" s="242">
        <f t="shared" si="943"/>
        <v>0.51530000000006115</v>
      </c>
      <c r="P8917" s="242"/>
      <c r="Q8917" s="179"/>
      <c r="R8917" s="179"/>
      <c r="S8917" s="179"/>
      <c r="T8917" s="179"/>
      <c r="U8917" s="179"/>
      <c r="V8917" s="179"/>
      <c r="W8917" s="179"/>
      <c r="X8917" s="179"/>
      <c r="Y8917" s="179"/>
      <c r="Z8917" s="179"/>
      <c r="AA8917" s="222"/>
      <c r="AB8917" s="222"/>
      <c r="AC8917" s="222"/>
      <c r="AD8917" s="179"/>
      <c r="AE8917" s="179"/>
      <c r="AF8917" s="179"/>
      <c r="AG8917" s="179"/>
      <c r="AH8917" s="179"/>
      <c r="AI8917" s="179"/>
      <c r="AJ8917" s="179"/>
    </row>
    <row r="8918" spans="2:36" x14ac:dyDescent="0.3">
      <c r="B8918" s="224">
        <v>899500</v>
      </c>
      <c r="C8918" s="209">
        <v>386467</v>
      </c>
      <c r="D8918" s="206">
        <f t="shared" si="935"/>
        <v>0.42964647026125624</v>
      </c>
      <c r="E8918" s="208">
        <f t="shared" si="936"/>
        <v>0.45</v>
      </c>
      <c r="F8918" s="207">
        <v>21255.68</v>
      </c>
      <c r="G8918" s="207">
        <v>30917.360000000001</v>
      </c>
      <c r="H8918" s="207">
        <v>34782.03</v>
      </c>
      <c r="I8918" s="214">
        <f t="shared" si="937"/>
        <v>368161</v>
      </c>
      <c r="J8918" s="211">
        <f t="shared" si="938"/>
        <v>0.40929516397998889</v>
      </c>
      <c r="K8918" s="212">
        <f t="shared" si="939"/>
        <v>0.45</v>
      </c>
      <c r="L8918" s="214">
        <f t="shared" si="940"/>
        <v>20248.855</v>
      </c>
      <c r="M8918" s="213">
        <f t="shared" si="941"/>
        <v>29452.880000000001</v>
      </c>
      <c r="N8918" s="213">
        <f t="shared" si="942"/>
        <v>33134.49</v>
      </c>
      <c r="O8918" s="242">
        <f t="shared" si="943"/>
        <v>0.5151999999996042</v>
      </c>
      <c r="P8918" s="242"/>
      <c r="Q8918" s="179"/>
      <c r="R8918" s="179"/>
      <c r="S8918" s="179"/>
      <c r="T8918" s="179"/>
      <c r="U8918" s="179"/>
      <c r="V8918" s="179"/>
      <c r="W8918" s="179"/>
      <c r="X8918" s="179"/>
      <c r="Y8918" s="179"/>
      <c r="Z8918" s="179"/>
      <c r="AA8918" s="222"/>
      <c r="AB8918" s="222"/>
      <c r="AC8918" s="222"/>
      <c r="AD8918" s="179"/>
      <c r="AE8918" s="179"/>
      <c r="AF8918" s="179"/>
      <c r="AG8918" s="179"/>
      <c r="AH8918" s="179"/>
      <c r="AI8918" s="179"/>
      <c r="AJ8918" s="179"/>
    </row>
    <row r="8919" spans="2:36" x14ac:dyDescent="0.3">
      <c r="B8919" s="224">
        <v>899600</v>
      </c>
      <c r="C8919" s="209">
        <v>386512</v>
      </c>
      <c r="D8919" s="206">
        <f t="shared" si="935"/>
        <v>0.42964873277012006</v>
      </c>
      <c r="E8919" s="208">
        <f t="shared" si="936"/>
        <v>0.45</v>
      </c>
      <c r="F8919" s="207">
        <v>21258.16</v>
      </c>
      <c r="G8919" s="207">
        <v>30920.959999999999</v>
      </c>
      <c r="H8919" s="207">
        <v>34786.080000000002</v>
      </c>
      <c r="I8919" s="214">
        <f t="shared" si="937"/>
        <v>368206</v>
      </c>
      <c r="J8919" s="211">
        <f t="shared" si="938"/>
        <v>0.40929968875055578</v>
      </c>
      <c r="K8919" s="212">
        <f t="shared" si="939"/>
        <v>0.45</v>
      </c>
      <c r="L8919" s="214">
        <f t="shared" si="940"/>
        <v>20251.330000000002</v>
      </c>
      <c r="M8919" s="213">
        <f t="shared" si="941"/>
        <v>29456.48</v>
      </c>
      <c r="N8919" s="213">
        <f t="shared" si="942"/>
        <v>33138.54</v>
      </c>
      <c r="O8919" s="242">
        <f t="shared" si="943"/>
        <v>0.5152999999999156</v>
      </c>
      <c r="P8919" s="242"/>
      <c r="Q8919" s="179"/>
      <c r="R8919" s="179"/>
      <c r="S8919" s="179"/>
      <c r="T8919" s="179"/>
      <c r="U8919" s="179"/>
      <c r="V8919" s="179"/>
      <c r="W8919" s="179"/>
      <c r="X8919" s="179"/>
      <c r="Y8919" s="179"/>
      <c r="Z8919" s="179"/>
      <c r="AA8919" s="222"/>
      <c r="AB8919" s="222"/>
      <c r="AC8919" s="222"/>
      <c r="AD8919" s="179"/>
      <c r="AE8919" s="179"/>
      <c r="AF8919" s="179"/>
      <c r="AG8919" s="179"/>
      <c r="AH8919" s="179"/>
      <c r="AI8919" s="179"/>
      <c r="AJ8919" s="179"/>
    </row>
    <row r="8920" spans="2:36" x14ac:dyDescent="0.3">
      <c r="B8920" s="224">
        <v>899700</v>
      </c>
      <c r="C8920" s="209">
        <v>386557</v>
      </c>
      <c r="D8920" s="206">
        <f t="shared" ref="D8920:D8983" si="944">C8920/B8920</f>
        <v>0.42965099477603647</v>
      </c>
      <c r="E8920" s="208">
        <f t="shared" ref="E8920:E8983" si="945">(C8920-C8919)/(B8920-B8919)</f>
        <v>0.45</v>
      </c>
      <c r="F8920" s="207">
        <v>21260.63</v>
      </c>
      <c r="G8920" s="207">
        <v>30924.560000000001</v>
      </c>
      <c r="H8920" s="207">
        <v>34790.129999999997</v>
      </c>
      <c r="I8920" s="214">
        <f t="shared" si="937"/>
        <v>368251</v>
      </c>
      <c r="J8920" s="211">
        <f t="shared" si="938"/>
        <v>0.40930421251528287</v>
      </c>
      <c r="K8920" s="212">
        <f t="shared" si="939"/>
        <v>0.45</v>
      </c>
      <c r="L8920" s="214">
        <f t="shared" si="940"/>
        <v>20253.805</v>
      </c>
      <c r="M8920" s="213">
        <f t="shared" si="941"/>
        <v>29460.080000000002</v>
      </c>
      <c r="N8920" s="213">
        <f t="shared" si="942"/>
        <v>33142.589999999997</v>
      </c>
      <c r="O8920" s="242">
        <f t="shared" si="943"/>
        <v>0.51520000000004074</v>
      </c>
      <c r="P8920" s="242"/>
      <c r="Q8920" s="179"/>
      <c r="R8920" s="179"/>
      <c r="S8920" s="179"/>
      <c r="T8920" s="179"/>
      <c r="U8920" s="179"/>
      <c r="V8920" s="179"/>
      <c r="W8920" s="179"/>
      <c r="X8920" s="179"/>
      <c r="Y8920" s="179"/>
      <c r="Z8920" s="179"/>
      <c r="AA8920" s="222"/>
      <c r="AB8920" s="222"/>
      <c r="AC8920" s="222"/>
      <c r="AD8920" s="179"/>
      <c r="AE8920" s="179"/>
      <c r="AF8920" s="179"/>
      <c r="AG8920" s="179"/>
      <c r="AH8920" s="179"/>
      <c r="AI8920" s="179"/>
      <c r="AJ8920" s="179"/>
    </row>
    <row r="8921" spans="2:36" x14ac:dyDescent="0.3">
      <c r="B8921" s="224">
        <v>899800</v>
      </c>
      <c r="C8921" s="209">
        <v>386602</v>
      </c>
      <c r="D8921" s="206">
        <f t="shared" si="944"/>
        <v>0.42965325627917317</v>
      </c>
      <c r="E8921" s="208">
        <f t="shared" si="945"/>
        <v>0.45</v>
      </c>
      <c r="F8921" s="207">
        <v>21263.11</v>
      </c>
      <c r="G8921" s="207">
        <v>30928.16</v>
      </c>
      <c r="H8921" s="207">
        <v>34794.18</v>
      </c>
      <c r="I8921" s="214">
        <f t="shared" si="937"/>
        <v>368296</v>
      </c>
      <c r="J8921" s="211">
        <f t="shared" si="938"/>
        <v>0.40930873527450545</v>
      </c>
      <c r="K8921" s="212">
        <f t="shared" si="939"/>
        <v>0.45</v>
      </c>
      <c r="L8921" s="214">
        <f t="shared" si="940"/>
        <v>20256.28</v>
      </c>
      <c r="M8921" s="213">
        <f t="shared" si="941"/>
        <v>29463.68</v>
      </c>
      <c r="N8921" s="213">
        <f t="shared" si="942"/>
        <v>33146.639999999999</v>
      </c>
      <c r="O8921" s="242">
        <f t="shared" si="943"/>
        <v>0.51529999999977005</v>
      </c>
      <c r="P8921" s="242"/>
      <c r="Q8921" s="179"/>
      <c r="R8921" s="179"/>
      <c r="S8921" s="179"/>
      <c r="T8921" s="179"/>
      <c r="U8921" s="179"/>
      <c r="V8921" s="179"/>
      <c r="W8921" s="179"/>
      <c r="X8921" s="179"/>
      <c r="Y8921" s="179"/>
      <c r="Z8921" s="179"/>
      <c r="AA8921" s="222"/>
      <c r="AB8921" s="222"/>
      <c r="AC8921" s="222"/>
      <c r="AD8921" s="179"/>
      <c r="AE8921" s="179"/>
      <c r="AF8921" s="179"/>
      <c r="AG8921" s="179"/>
      <c r="AH8921" s="179"/>
      <c r="AI8921" s="179"/>
      <c r="AJ8921" s="179"/>
    </row>
    <row r="8922" spans="2:36" x14ac:dyDescent="0.3">
      <c r="B8922" s="224">
        <v>899900</v>
      </c>
      <c r="C8922" s="209">
        <v>386647</v>
      </c>
      <c r="D8922" s="206">
        <f t="shared" si="944"/>
        <v>0.42965551727969775</v>
      </c>
      <c r="E8922" s="208">
        <f t="shared" si="945"/>
        <v>0.45</v>
      </c>
      <c r="F8922" s="207">
        <v>21265.58</v>
      </c>
      <c r="G8922" s="207">
        <v>30931.759999999998</v>
      </c>
      <c r="H8922" s="207">
        <v>34798.230000000003</v>
      </c>
      <c r="I8922" s="214">
        <f t="shared" si="937"/>
        <v>368341</v>
      </c>
      <c r="J8922" s="211">
        <f t="shared" si="938"/>
        <v>0.40931325702855875</v>
      </c>
      <c r="K8922" s="212">
        <f t="shared" si="939"/>
        <v>0.45</v>
      </c>
      <c r="L8922" s="214">
        <f t="shared" si="940"/>
        <v>20258.755000000001</v>
      </c>
      <c r="M8922" s="213">
        <f t="shared" si="941"/>
        <v>29467.279999999999</v>
      </c>
      <c r="N8922" s="213">
        <f t="shared" si="942"/>
        <v>33150.69</v>
      </c>
      <c r="O8922" s="242">
        <f t="shared" si="943"/>
        <v>0.51519999999996802</v>
      </c>
      <c r="P8922" s="242"/>
      <c r="Q8922" s="179"/>
      <c r="R8922" s="179"/>
      <c r="S8922" s="179"/>
      <c r="T8922" s="179"/>
      <c r="U8922" s="179"/>
      <c r="V8922" s="179"/>
      <c r="W8922" s="179"/>
      <c r="X8922" s="179"/>
      <c r="Y8922" s="179"/>
      <c r="Z8922" s="179"/>
      <c r="AA8922" s="222"/>
      <c r="AB8922" s="222"/>
      <c r="AC8922" s="222"/>
      <c r="AD8922" s="179"/>
      <c r="AE8922" s="179"/>
      <c r="AF8922" s="179"/>
      <c r="AG8922" s="179"/>
      <c r="AH8922" s="179"/>
      <c r="AI8922" s="179"/>
      <c r="AJ8922" s="179"/>
    </row>
    <row r="8923" spans="2:36" x14ac:dyDescent="0.3">
      <c r="B8923" s="224">
        <v>900000</v>
      </c>
      <c r="C8923" s="209">
        <v>386692</v>
      </c>
      <c r="D8923" s="206">
        <f t="shared" si="944"/>
        <v>0.42965777777777781</v>
      </c>
      <c r="E8923" s="208">
        <f t="shared" si="945"/>
        <v>0.45</v>
      </c>
      <c r="F8923" s="207">
        <v>21268.06</v>
      </c>
      <c r="G8923" s="207">
        <v>30935.360000000001</v>
      </c>
      <c r="H8923" s="207">
        <v>34802.28</v>
      </c>
      <c r="I8923" s="214">
        <f t="shared" si="937"/>
        <v>368386</v>
      </c>
      <c r="J8923" s="211">
        <f t="shared" si="938"/>
        <v>0.40931777777777778</v>
      </c>
      <c r="K8923" s="212">
        <f t="shared" si="939"/>
        <v>0.45</v>
      </c>
      <c r="L8923" s="214">
        <f t="shared" si="940"/>
        <v>20261.23</v>
      </c>
      <c r="M8923" s="213">
        <f t="shared" si="941"/>
        <v>29470.880000000001</v>
      </c>
      <c r="N8923" s="213">
        <f t="shared" si="942"/>
        <v>33154.74</v>
      </c>
      <c r="O8923" s="242">
        <f t="shared" si="943"/>
        <v>0.51529999999962461</v>
      </c>
      <c r="P8923" s="242"/>
      <c r="Q8923" s="179"/>
      <c r="R8923" s="179"/>
      <c r="S8923" s="179"/>
      <c r="T8923" s="179"/>
      <c r="U8923" s="179"/>
      <c r="V8923" s="179"/>
      <c r="W8923" s="179"/>
      <c r="X8923" s="179"/>
      <c r="Y8923" s="179"/>
      <c r="Z8923" s="179"/>
      <c r="AA8923" s="222"/>
      <c r="AB8923" s="222"/>
      <c r="AC8923" s="222"/>
      <c r="AD8923" s="179"/>
      <c r="AE8923" s="179"/>
      <c r="AF8923" s="179"/>
      <c r="AG8923" s="179"/>
      <c r="AH8923" s="179"/>
      <c r="AI8923" s="179"/>
      <c r="AJ8923" s="179"/>
    </row>
    <row r="8924" spans="2:36" x14ac:dyDescent="0.3">
      <c r="B8924" s="224">
        <v>900100</v>
      </c>
      <c r="C8924" s="209">
        <v>386737</v>
      </c>
      <c r="D8924" s="206">
        <f t="shared" si="944"/>
        <v>0.42966003777358069</v>
      </c>
      <c r="E8924" s="208">
        <f t="shared" si="945"/>
        <v>0.45</v>
      </c>
      <c r="F8924" s="207">
        <v>21270.53</v>
      </c>
      <c r="G8924" s="207">
        <v>30938.959999999999</v>
      </c>
      <c r="H8924" s="207">
        <v>34806.33</v>
      </c>
      <c r="I8924" s="214">
        <f t="shared" si="937"/>
        <v>368431</v>
      </c>
      <c r="J8924" s="211">
        <f t="shared" si="938"/>
        <v>0.40932229752249749</v>
      </c>
      <c r="K8924" s="212">
        <f t="shared" si="939"/>
        <v>0.45</v>
      </c>
      <c r="L8924" s="214">
        <f t="shared" si="940"/>
        <v>20263.705000000002</v>
      </c>
      <c r="M8924" s="213">
        <f t="shared" si="941"/>
        <v>29474.48</v>
      </c>
      <c r="N8924" s="213">
        <f t="shared" si="942"/>
        <v>33158.79</v>
      </c>
      <c r="O8924" s="242">
        <f t="shared" si="943"/>
        <v>0.51520000000047728</v>
      </c>
      <c r="P8924" s="242"/>
      <c r="Q8924" s="179"/>
      <c r="R8924" s="179"/>
      <c r="S8924" s="179"/>
      <c r="T8924" s="179"/>
      <c r="U8924" s="179"/>
      <c r="V8924" s="179"/>
      <c r="W8924" s="179"/>
      <c r="X8924" s="179"/>
      <c r="Y8924" s="179"/>
      <c r="Z8924" s="179"/>
      <c r="AA8924" s="222"/>
      <c r="AB8924" s="222"/>
      <c r="AC8924" s="222"/>
      <c r="AD8924" s="179"/>
      <c r="AE8924" s="179"/>
      <c r="AF8924" s="179"/>
      <c r="AG8924" s="179"/>
      <c r="AH8924" s="179"/>
      <c r="AI8924" s="179"/>
      <c r="AJ8924" s="179"/>
    </row>
    <row r="8925" spans="2:36" x14ac:dyDescent="0.3">
      <c r="B8925" s="224">
        <v>900200</v>
      </c>
      <c r="C8925" s="209">
        <v>386782</v>
      </c>
      <c r="D8925" s="206">
        <f t="shared" si="944"/>
        <v>0.42966229726727395</v>
      </c>
      <c r="E8925" s="208">
        <f t="shared" si="945"/>
        <v>0.45</v>
      </c>
      <c r="F8925" s="207">
        <v>21273.01</v>
      </c>
      <c r="G8925" s="207">
        <v>30942.560000000001</v>
      </c>
      <c r="H8925" s="207">
        <v>34810.379999999997</v>
      </c>
      <c r="I8925" s="214">
        <f t="shared" si="937"/>
        <v>368476</v>
      </c>
      <c r="J8925" s="211">
        <f t="shared" si="938"/>
        <v>0.40932681626305267</v>
      </c>
      <c r="K8925" s="212">
        <f t="shared" si="939"/>
        <v>0.45</v>
      </c>
      <c r="L8925" s="214">
        <f t="shared" si="940"/>
        <v>20266.18</v>
      </c>
      <c r="M8925" s="213">
        <f t="shared" si="941"/>
        <v>29478.080000000002</v>
      </c>
      <c r="N8925" s="213">
        <f t="shared" si="942"/>
        <v>33162.839999999997</v>
      </c>
      <c r="O8925" s="242">
        <f t="shared" si="943"/>
        <v>0.51530000000013387</v>
      </c>
      <c r="P8925" s="242"/>
      <c r="Q8925" s="179"/>
      <c r="R8925" s="179"/>
      <c r="S8925" s="179"/>
      <c r="T8925" s="179"/>
      <c r="U8925" s="179"/>
      <c r="V8925" s="179"/>
      <c r="W8925" s="179"/>
      <c r="X8925" s="179"/>
      <c r="Y8925" s="179"/>
      <c r="Z8925" s="179"/>
      <c r="AA8925" s="222"/>
      <c r="AB8925" s="222"/>
      <c r="AC8925" s="222"/>
      <c r="AD8925" s="179"/>
      <c r="AE8925" s="179"/>
      <c r="AF8925" s="179"/>
      <c r="AG8925" s="179"/>
      <c r="AH8925" s="179"/>
      <c r="AI8925" s="179"/>
      <c r="AJ8925" s="179"/>
    </row>
    <row r="8926" spans="2:36" x14ac:dyDescent="0.3">
      <c r="B8926" s="224">
        <v>900300</v>
      </c>
      <c r="C8926" s="209">
        <v>386827</v>
      </c>
      <c r="D8926" s="206">
        <f t="shared" si="944"/>
        <v>0.42966455625902478</v>
      </c>
      <c r="E8926" s="208">
        <f t="shared" si="945"/>
        <v>0.45</v>
      </c>
      <c r="F8926" s="207">
        <v>21275.48</v>
      </c>
      <c r="G8926" s="207">
        <v>30946.16</v>
      </c>
      <c r="H8926" s="207">
        <v>34814.43</v>
      </c>
      <c r="I8926" s="214">
        <f t="shared" si="937"/>
        <v>368521</v>
      </c>
      <c r="J8926" s="211">
        <f t="shared" si="938"/>
        <v>0.40933133399977784</v>
      </c>
      <c r="K8926" s="212">
        <f t="shared" si="939"/>
        <v>0.45</v>
      </c>
      <c r="L8926" s="214">
        <f t="shared" si="940"/>
        <v>20268.654999999999</v>
      </c>
      <c r="M8926" s="213">
        <f t="shared" si="941"/>
        <v>29481.68</v>
      </c>
      <c r="N8926" s="213">
        <f t="shared" si="942"/>
        <v>33166.89</v>
      </c>
      <c r="O8926" s="242">
        <f t="shared" si="943"/>
        <v>0.51519999999982247</v>
      </c>
      <c r="P8926" s="242"/>
      <c r="Q8926" s="179"/>
      <c r="R8926" s="179"/>
      <c r="S8926" s="179"/>
      <c r="T8926" s="179"/>
      <c r="U8926" s="179"/>
      <c r="V8926" s="179"/>
      <c r="W8926" s="179"/>
      <c r="X8926" s="179"/>
      <c r="Y8926" s="179"/>
      <c r="Z8926" s="179"/>
      <c r="AA8926" s="222"/>
      <c r="AB8926" s="222"/>
      <c r="AC8926" s="222"/>
      <c r="AD8926" s="179"/>
      <c r="AE8926" s="179"/>
      <c r="AF8926" s="179"/>
      <c r="AG8926" s="179"/>
      <c r="AH8926" s="179"/>
      <c r="AI8926" s="179"/>
      <c r="AJ8926" s="179"/>
    </row>
    <row r="8927" spans="2:36" x14ac:dyDescent="0.3">
      <c r="B8927" s="224">
        <v>900400</v>
      </c>
      <c r="C8927" s="209">
        <v>386872</v>
      </c>
      <c r="D8927" s="206">
        <f t="shared" si="944"/>
        <v>0.42966681474900043</v>
      </c>
      <c r="E8927" s="208">
        <f t="shared" si="945"/>
        <v>0.45</v>
      </c>
      <c r="F8927" s="207">
        <v>21277.96</v>
      </c>
      <c r="G8927" s="207">
        <v>30949.759999999998</v>
      </c>
      <c r="H8927" s="207">
        <v>34818.480000000003</v>
      </c>
      <c r="I8927" s="214">
        <f t="shared" si="937"/>
        <v>368566</v>
      </c>
      <c r="J8927" s="211">
        <f t="shared" si="938"/>
        <v>0.40933585073300754</v>
      </c>
      <c r="K8927" s="212">
        <f t="shared" si="939"/>
        <v>0.45</v>
      </c>
      <c r="L8927" s="214">
        <f t="shared" si="940"/>
        <v>20271.13</v>
      </c>
      <c r="M8927" s="213">
        <f t="shared" si="941"/>
        <v>29485.279999999999</v>
      </c>
      <c r="N8927" s="213">
        <f t="shared" si="942"/>
        <v>33170.94</v>
      </c>
      <c r="O8927" s="242">
        <f t="shared" si="943"/>
        <v>0.51530000000006115</v>
      </c>
      <c r="P8927" s="242"/>
      <c r="Q8927" s="179"/>
      <c r="R8927" s="179"/>
      <c r="S8927" s="179"/>
      <c r="T8927" s="179"/>
      <c r="U8927" s="179"/>
      <c r="V8927" s="179"/>
      <c r="W8927" s="179"/>
      <c r="X8927" s="179"/>
      <c r="Y8927" s="179"/>
      <c r="Z8927" s="179"/>
      <c r="AA8927" s="222"/>
      <c r="AB8927" s="222"/>
      <c r="AC8927" s="222"/>
      <c r="AD8927" s="179"/>
      <c r="AE8927" s="179"/>
      <c r="AF8927" s="179"/>
      <c r="AG8927" s="179"/>
      <c r="AH8927" s="179"/>
      <c r="AI8927" s="179"/>
      <c r="AJ8927" s="179"/>
    </row>
    <row r="8928" spans="2:36" x14ac:dyDescent="0.3">
      <c r="B8928" s="224">
        <v>900500</v>
      </c>
      <c r="C8928" s="209">
        <v>386917</v>
      </c>
      <c r="D8928" s="206">
        <f t="shared" si="944"/>
        <v>0.42966907273736815</v>
      </c>
      <c r="E8928" s="208">
        <f t="shared" si="945"/>
        <v>0.45</v>
      </c>
      <c r="F8928" s="207">
        <v>21280.43</v>
      </c>
      <c r="G8928" s="207">
        <v>30953.360000000001</v>
      </c>
      <c r="H8928" s="207">
        <v>34822.53</v>
      </c>
      <c r="I8928" s="214">
        <f t="shared" si="937"/>
        <v>368611</v>
      </c>
      <c r="J8928" s="211">
        <f t="shared" si="938"/>
        <v>0.40934036646307609</v>
      </c>
      <c r="K8928" s="212">
        <f t="shared" si="939"/>
        <v>0.45</v>
      </c>
      <c r="L8928" s="214">
        <f t="shared" si="940"/>
        <v>20273.605</v>
      </c>
      <c r="M8928" s="213">
        <f t="shared" si="941"/>
        <v>29488.880000000001</v>
      </c>
      <c r="N8928" s="213">
        <f t="shared" si="942"/>
        <v>33174.99</v>
      </c>
      <c r="O8928" s="242">
        <f t="shared" si="943"/>
        <v>0.5151999999996042</v>
      </c>
      <c r="P8928" s="242"/>
      <c r="Q8928" s="179"/>
      <c r="R8928" s="179"/>
      <c r="S8928" s="179"/>
      <c r="T8928" s="179"/>
      <c r="U8928" s="179"/>
      <c r="V8928" s="179"/>
      <c r="W8928" s="179"/>
      <c r="X8928" s="179"/>
      <c r="Y8928" s="179"/>
      <c r="Z8928" s="179"/>
      <c r="AA8928" s="222"/>
      <c r="AB8928" s="222"/>
      <c r="AC8928" s="222"/>
      <c r="AD8928" s="179"/>
      <c r="AE8928" s="179"/>
      <c r="AF8928" s="179"/>
      <c r="AG8928" s="179"/>
      <c r="AH8928" s="179"/>
      <c r="AI8928" s="179"/>
      <c r="AJ8928" s="179"/>
    </row>
    <row r="8929" spans="2:36" x14ac:dyDescent="0.3">
      <c r="B8929" s="224">
        <v>900600</v>
      </c>
      <c r="C8929" s="209">
        <v>386962</v>
      </c>
      <c r="D8929" s="206">
        <f t="shared" si="944"/>
        <v>0.42967133022429493</v>
      </c>
      <c r="E8929" s="208">
        <f t="shared" si="945"/>
        <v>0.45</v>
      </c>
      <c r="F8929" s="207">
        <v>21282.91</v>
      </c>
      <c r="G8929" s="207">
        <v>30956.959999999999</v>
      </c>
      <c r="H8929" s="207">
        <v>34826.58</v>
      </c>
      <c r="I8929" s="214">
        <f t="shared" si="937"/>
        <v>368656</v>
      </c>
      <c r="J8929" s="211">
        <f t="shared" si="938"/>
        <v>0.40934488119031759</v>
      </c>
      <c r="K8929" s="212">
        <f t="shared" si="939"/>
        <v>0.45</v>
      </c>
      <c r="L8929" s="214">
        <f t="shared" si="940"/>
        <v>20276.080000000002</v>
      </c>
      <c r="M8929" s="213">
        <f t="shared" si="941"/>
        <v>29492.48</v>
      </c>
      <c r="N8929" s="213">
        <f t="shared" si="942"/>
        <v>33179.040000000001</v>
      </c>
      <c r="O8929" s="242">
        <f t="shared" si="943"/>
        <v>0.5152999999999156</v>
      </c>
      <c r="P8929" s="242"/>
      <c r="Q8929" s="179"/>
      <c r="R8929" s="179"/>
      <c r="S8929" s="179"/>
      <c r="T8929" s="179"/>
      <c r="U8929" s="179"/>
      <c r="V8929" s="179"/>
      <c r="W8929" s="179"/>
      <c r="X8929" s="179"/>
      <c r="Y8929" s="179"/>
      <c r="Z8929" s="179"/>
      <c r="AA8929" s="222"/>
      <c r="AB8929" s="222"/>
      <c r="AC8929" s="222"/>
      <c r="AD8929" s="179"/>
      <c r="AE8929" s="179"/>
      <c r="AF8929" s="179"/>
      <c r="AG8929" s="179"/>
      <c r="AH8929" s="179"/>
      <c r="AI8929" s="179"/>
      <c r="AJ8929" s="179"/>
    </row>
    <row r="8930" spans="2:36" x14ac:dyDescent="0.3">
      <c r="B8930" s="224">
        <v>900700</v>
      </c>
      <c r="C8930" s="209">
        <v>387007</v>
      </c>
      <c r="D8930" s="206">
        <f t="shared" si="944"/>
        <v>0.4296735872099478</v>
      </c>
      <c r="E8930" s="208">
        <f t="shared" si="945"/>
        <v>0.45</v>
      </c>
      <c r="F8930" s="207">
        <v>21285.38</v>
      </c>
      <c r="G8930" s="207">
        <v>30960.560000000001</v>
      </c>
      <c r="H8930" s="207">
        <v>34830.629999999997</v>
      </c>
      <c r="I8930" s="214">
        <f t="shared" si="937"/>
        <v>368701</v>
      </c>
      <c r="J8930" s="211">
        <f t="shared" si="938"/>
        <v>0.40934939491506606</v>
      </c>
      <c r="K8930" s="212">
        <f t="shared" si="939"/>
        <v>0.45</v>
      </c>
      <c r="L8930" s="214">
        <f t="shared" si="940"/>
        <v>20278.555</v>
      </c>
      <c r="M8930" s="213">
        <f t="shared" si="941"/>
        <v>29496.080000000002</v>
      </c>
      <c r="N8930" s="213">
        <f t="shared" si="942"/>
        <v>33183.089999999997</v>
      </c>
      <c r="O8930" s="242">
        <f t="shared" si="943"/>
        <v>0.51520000000004074</v>
      </c>
      <c r="P8930" s="242"/>
      <c r="Q8930" s="179"/>
      <c r="R8930" s="179"/>
      <c r="S8930" s="179"/>
      <c r="T8930" s="179"/>
      <c r="U8930" s="179"/>
      <c r="V8930" s="179"/>
      <c r="W8930" s="179"/>
      <c r="X8930" s="179"/>
      <c r="Y8930" s="179"/>
      <c r="Z8930" s="179"/>
      <c r="AA8930" s="222"/>
      <c r="AB8930" s="222"/>
      <c r="AC8930" s="222"/>
      <c r="AD8930" s="179"/>
      <c r="AE8930" s="179"/>
      <c r="AF8930" s="179"/>
      <c r="AG8930" s="179"/>
      <c r="AH8930" s="179"/>
      <c r="AI8930" s="179"/>
      <c r="AJ8930" s="179"/>
    </row>
    <row r="8931" spans="2:36" x14ac:dyDescent="0.3">
      <c r="B8931" s="224">
        <v>900800</v>
      </c>
      <c r="C8931" s="209">
        <v>387052</v>
      </c>
      <c r="D8931" s="206">
        <f t="shared" si="944"/>
        <v>0.4296758436944938</v>
      </c>
      <c r="E8931" s="208">
        <f t="shared" si="945"/>
        <v>0.45</v>
      </c>
      <c r="F8931" s="207">
        <v>21287.86</v>
      </c>
      <c r="G8931" s="207">
        <v>30964.16</v>
      </c>
      <c r="H8931" s="207">
        <v>34834.68</v>
      </c>
      <c r="I8931" s="214">
        <f t="shared" si="937"/>
        <v>368746</v>
      </c>
      <c r="J8931" s="211">
        <f t="shared" si="938"/>
        <v>0.40935390763765539</v>
      </c>
      <c r="K8931" s="212">
        <f t="shared" si="939"/>
        <v>0.45</v>
      </c>
      <c r="L8931" s="214">
        <f t="shared" si="940"/>
        <v>20281.03</v>
      </c>
      <c r="M8931" s="213">
        <f t="shared" si="941"/>
        <v>29499.68</v>
      </c>
      <c r="N8931" s="213">
        <f t="shared" si="942"/>
        <v>33187.14</v>
      </c>
      <c r="O8931" s="242">
        <f t="shared" si="943"/>
        <v>0.51529999999977005</v>
      </c>
      <c r="P8931" s="242"/>
      <c r="Q8931" s="179"/>
      <c r="R8931" s="179"/>
      <c r="S8931" s="179"/>
      <c r="T8931" s="179"/>
      <c r="U8931" s="179"/>
      <c r="V8931" s="179"/>
      <c r="W8931" s="179"/>
      <c r="X8931" s="179"/>
      <c r="Y8931" s="179"/>
      <c r="Z8931" s="179"/>
      <c r="AA8931" s="222"/>
      <c r="AB8931" s="222"/>
      <c r="AC8931" s="222"/>
      <c r="AD8931" s="179"/>
      <c r="AE8931" s="179"/>
      <c r="AF8931" s="179"/>
      <c r="AG8931" s="179"/>
      <c r="AH8931" s="179"/>
      <c r="AI8931" s="179"/>
      <c r="AJ8931" s="179"/>
    </row>
    <row r="8932" spans="2:36" x14ac:dyDescent="0.3">
      <c r="B8932" s="224">
        <v>900900</v>
      </c>
      <c r="C8932" s="209">
        <v>387097</v>
      </c>
      <c r="D8932" s="206">
        <f t="shared" si="944"/>
        <v>0.42967809967809967</v>
      </c>
      <c r="E8932" s="208">
        <f t="shared" si="945"/>
        <v>0.45</v>
      </c>
      <c r="F8932" s="207">
        <v>21290.33</v>
      </c>
      <c r="G8932" s="207">
        <v>30967.759999999998</v>
      </c>
      <c r="H8932" s="207">
        <v>34838.730000000003</v>
      </c>
      <c r="I8932" s="214">
        <f t="shared" si="937"/>
        <v>368791</v>
      </c>
      <c r="J8932" s="211">
        <f t="shared" si="938"/>
        <v>0.40935841935841938</v>
      </c>
      <c r="K8932" s="212">
        <f t="shared" si="939"/>
        <v>0.45</v>
      </c>
      <c r="L8932" s="214">
        <f t="shared" si="940"/>
        <v>20283.505000000001</v>
      </c>
      <c r="M8932" s="213">
        <f t="shared" si="941"/>
        <v>29503.279999999999</v>
      </c>
      <c r="N8932" s="213">
        <f t="shared" si="942"/>
        <v>33191.19</v>
      </c>
      <c r="O8932" s="242">
        <f t="shared" si="943"/>
        <v>0.51519999999996802</v>
      </c>
      <c r="P8932" s="242"/>
      <c r="Q8932" s="179"/>
      <c r="R8932" s="179"/>
      <c r="S8932" s="179"/>
      <c r="T8932" s="179"/>
      <c r="U8932" s="179"/>
      <c r="V8932" s="179"/>
      <c r="W8932" s="179"/>
      <c r="X8932" s="179"/>
      <c r="Y8932" s="179"/>
      <c r="Z8932" s="179"/>
      <c r="AA8932" s="222"/>
      <c r="AB8932" s="222"/>
      <c r="AC8932" s="222"/>
      <c r="AD8932" s="179"/>
      <c r="AE8932" s="179"/>
      <c r="AF8932" s="179"/>
      <c r="AG8932" s="179"/>
      <c r="AH8932" s="179"/>
      <c r="AI8932" s="179"/>
      <c r="AJ8932" s="179"/>
    </row>
    <row r="8933" spans="2:36" x14ac:dyDescent="0.3">
      <c r="B8933" s="224">
        <v>901000</v>
      </c>
      <c r="C8933" s="209">
        <v>387142</v>
      </c>
      <c r="D8933" s="206">
        <f t="shared" si="944"/>
        <v>0.42968035516093228</v>
      </c>
      <c r="E8933" s="208">
        <f t="shared" si="945"/>
        <v>0.45</v>
      </c>
      <c r="F8933" s="207">
        <v>21292.81</v>
      </c>
      <c r="G8933" s="207">
        <v>30971.360000000001</v>
      </c>
      <c r="H8933" s="207">
        <v>34842.78</v>
      </c>
      <c r="I8933" s="214">
        <f t="shared" si="937"/>
        <v>368836</v>
      </c>
      <c r="J8933" s="211">
        <f t="shared" si="938"/>
        <v>0.40936293007769148</v>
      </c>
      <c r="K8933" s="212">
        <f t="shared" si="939"/>
        <v>0.45</v>
      </c>
      <c r="L8933" s="214">
        <f t="shared" si="940"/>
        <v>20285.98</v>
      </c>
      <c r="M8933" s="213">
        <f t="shared" si="941"/>
        <v>29506.880000000001</v>
      </c>
      <c r="N8933" s="213">
        <f t="shared" si="942"/>
        <v>33195.24</v>
      </c>
      <c r="O8933" s="242">
        <f t="shared" si="943"/>
        <v>0.51529999999962461</v>
      </c>
      <c r="P8933" s="242"/>
      <c r="Q8933" s="179"/>
      <c r="R8933" s="179"/>
      <c r="S8933" s="179"/>
      <c r="T8933" s="179"/>
      <c r="U8933" s="179"/>
      <c r="V8933" s="179"/>
      <c r="W8933" s="179"/>
      <c r="X8933" s="179"/>
      <c r="Y8933" s="179"/>
      <c r="Z8933" s="179"/>
      <c r="AA8933" s="222"/>
      <c r="AB8933" s="222"/>
      <c r="AC8933" s="222"/>
      <c r="AD8933" s="179"/>
      <c r="AE8933" s="179"/>
      <c r="AF8933" s="179"/>
      <c r="AG8933" s="179"/>
      <c r="AH8933" s="179"/>
      <c r="AI8933" s="179"/>
      <c r="AJ8933" s="179"/>
    </row>
    <row r="8934" spans="2:36" x14ac:dyDescent="0.3">
      <c r="B8934" s="224">
        <v>901100</v>
      </c>
      <c r="C8934" s="209">
        <v>387187</v>
      </c>
      <c r="D8934" s="206">
        <f t="shared" si="944"/>
        <v>0.42968261014315834</v>
      </c>
      <c r="E8934" s="208">
        <f t="shared" si="945"/>
        <v>0.45</v>
      </c>
      <c r="F8934" s="207">
        <v>21295.279999999999</v>
      </c>
      <c r="G8934" s="207">
        <v>30974.959999999999</v>
      </c>
      <c r="H8934" s="207">
        <v>34846.83</v>
      </c>
      <c r="I8934" s="214">
        <f t="shared" si="937"/>
        <v>368881</v>
      </c>
      <c r="J8934" s="211">
        <f t="shared" si="938"/>
        <v>0.40936743979580514</v>
      </c>
      <c r="K8934" s="212">
        <f t="shared" si="939"/>
        <v>0.45</v>
      </c>
      <c r="L8934" s="214">
        <f t="shared" si="940"/>
        <v>20288.455000000002</v>
      </c>
      <c r="M8934" s="213">
        <f t="shared" si="941"/>
        <v>29510.48</v>
      </c>
      <c r="N8934" s="213">
        <f t="shared" si="942"/>
        <v>33199.29</v>
      </c>
      <c r="O8934" s="242">
        <f t="shared" si="943"/>
        <v>0.51520000000047728</v>
      </c>
      <c r="P8934" s="242"/>
      <c r="Q8934" s="179"/>
      <c r="R8934" s="179"/>
      <c r="S8934" s="179"/>
      <c r="T8934" s="179"/>
      <c r="U8934" s="179"/>
      <c r="V8934" s="179"/>
      <c r="W8934" s="179"/>
      <c r="X8934" s="179"/>
      <c r="Y8934" s="179"/>
      <c r="Z8934" s="179"/>
      <c r="AA8934" s="222"/>
      <c r="AB8934" s="222"/>
      <c r="AC8934" s="222"/>
      <c r="AD8934" s="179"/>
      <c r="AE8934" s="179"/>
      <c r="AF8934" s="179"/>
      <c r="AG8934" s="179"/>
      <c r="AH8934" s="179"/>
      <c r="AI8934" s="179"/>
      <c r="AJ8934" s="179"/>
    </row>
    <row r="8935" spans="2:36" x14ac:dyDescent="0.3">
      <c r="B8935" s="224">
        <v>901200</v>
      </c>
      <c r="C8935" s="209">
        <v>387232</v>
      </c>
      <c r="D8935" s="206">
        <f t="shared" si="944"/>
        <v>0.42968486462494454</v>
      </c>
      <c r="E8935" s="208">
        <f t="shared" si="945"/>
        <v>0.45</v>
      </c>
      <c r="F8935" s="207">
        <v>21297.759999999998</v>
      </c>
      <c r="G8935" s="207">
        <v>30978.560000000001</v>
      </c>
      <c r="H8935" s="207">
        <v>34850.879999999997</v>
      </c>
      <c r="I8935" s="214">
        <f t="shared" si="937"/>
        <v>368926</v>
      </c>
      <c r="J8935" s="211">
        <f t="shared" si="938"/>
        <v>0.40937194851309366</v>
      </c>
      <c r="K8935" s="212">
        <f t="shared" si="939"/>
        <v>0.45</v>
      </c>
      <c r="L8935" s="214">
        <f t="shared" si="940"/>
        <v>20290.93</v>
      </c>
      <c r="M8935" s="213">
        <f t="shared" si="941"/>
        <v>29514.080000000002</v>
      </c>
      <c r="N8935" s="213">
        <f t="shared" si="942"/>
        <v>33203.339999999997</v>
      </c>
      <c r="O8935" s="242">
        <f t="shared" si="943"/>
        <v>0.51530000000013387</v>
      </c>
      <c r="P8935" s="242"/>
      <c r="Q8935" s="179"/>
      <c r="R8935" s="179"/>
      <c r="S8935" s="179"/>
      <c r="T8935" s="179"/>
      <c r="U8935" s="179"/>
      <c r="V8935" s="179"/>
      <c r="W8935" s="179"/>
      <c r="X8935" s="179"/>
      <c r="Y8935" s="179"/>
      <c r="Z8935" s="179"/>
      <c r="AA8935" s="222"/>
      <c r="AB8935" s="222"/>
      <c r="AC8935" s="222"/>
      <c r="AD8935" s="179"/>
      <c r="AE8935" s="179"/>
      <c r="AF8935" s="179"/>
      <c r="AG8935" s="179"/>
      <c r="AH8935" s="179"/>
      <c r="AI8935" s="179"/>
      <c r="AJ8935" s="179"/>
    </row>
    <row r="8936" spans="2:36" x14ac:dyDescent="0.3">
      <c r="B8936" s="224">
        <v>901300</v>
      </c>
      <c r="C8936" s="209">
        <v>387277</v>
      </c>
      <c r="D8936" s="206">
        <f t="shared" si="944"/>
        <v>0.42968711860645736</v>
      </c>
      <c r="E8936" s="208">
        <f t="shared" si="945"/>
        <v>0.45</v>
      </c>
      <c r="F8936" s="207">
        <v>21300.23</v>
      </c>
      <c r="G8936" s="207">
        <v>30982.16</v>
      </c>
      <c r="H8936" s="207">
        <v>34854.93</v>
      </c>
      <c r="I8936" s="214">
        <f t="shared" si="937"/>
        <v>368971</v>
      </c>
      <c r="J8936" s="211">
        <f t="shared" si="938"/>
        <v>0.40937645622989016</v>
      </c>
      <c r="K8936" s="212">
        <f t="shared" si="939"/>
        <v>0.45</v>
      </c>
      <c r="L8936" s="214">
        <f t="shared" si="940"/>
        <v>20293.404999999999</v>
      </c>
      <c r="M8936" s="213">
        <f t="shared" si="941"/>
        <v>29517.68</v>
      </c>
      <c r="N8936" s="213">
        <f t="shared" si="942"/>
        <v>33207.39</v>
      </c>
      <c r="O8936" s="242">
        <f t="shared" si="943"/>
        <v>0.51519999999982247</v>
      </c>
      <c r="P8936" s="242"/>
      <c r="Q8936" s="179"/>
      <c r="R8936" s="179"/>
      <c r="S8936" s="179"/>
      <c r="T8936" s="179"/>
      <c r="U8936" s="179"/>
      <c r="V8936" s="179"/>
      <c r="W8936" s="179"/>
      <c r="X8936" s="179"/>
      <c r="Y8936" s="179"/>
      <c r="Z8936" s="179"/>
      <c r="AA8936" s="222"/>
      <c r="AB8936" s="222"/>
      <c r="AC8936" s="222"/>
      <c r="AD8936" s="179"/>
      <c r="AE8936" s="179"/>
      <c r="AF8936" s="179"/>
      <c r="AG8936" s="179"/>
      <c r="AH8936" s="179"/>
      <c r="AI8936" s="179"/>
      <c r="AJ8936" s="179"/>
    </row>
    <row r="8937" spans="2:36" x14ac:dyDescent="0.3">
      <c r="B8937" s="224">
        <v>901400</v>
      </c>
      <c r="C8937" s="209">
        <v>387322</v>
      </c>
      <c r="D8937" s="206">
        <f t="shared" si="944"/>
        <v>0.42968937208786334</v>
      </c>
      <c r="E8937" s="208">
        <f t="shared" si="945"/>
        <v>0.45</v>
      </c>
      <c r="F8937" s="207">
        <v>21302.71</v>
      </c>
      <c r="G8937" s="207">
        <v>30985.759999999998</v>
      </c>
      <c r="H8937" s="207">
        <v>34858.980000000003</v>
      </c>
      <c r="I8937" s="214">
        <f t="shared" ref="I8937:I9000" si="946">I8936+45</f>
        <v>369016</v>
      </c>
      <c r="J8937" s="211">
        <f t="shared" si="938"/>
        <v>0.40938096294652765</v>
      </c>
      <c r="K8937" s="212">
        <f t="shared" si="939"/>
        <v>0.45</v>
      </c>
      <c r="L8937" s="214">
        <f t="shared" si="940"/>
        <v>20295.88</v>
      </c>
      <c r="M8937" s="213">
        <f t="shared" si="941"/>
        <v>29521.279999999999</v>
      </c>
      <c r="N8937" s="213">
        <f t="shared" si="942"/>
        <v>33211.440000000002</v>
      </c>
      <c r="O8937" s="242">
        <f t="shared" si="943"/>
        <v>0.51530000000006115</v>
      </c>
      <c r="P8937" s="242"/>
      <c r="Q8937" s="179"/>
      <c r="R8937" s="179"/>
      <c r="S8937" s="179"/>
      <c r="T8937" s="179"/>
      <c r="U8937" s="179"/>
      <c r="V8937" s="179"/>
      <c r="W8937" s="179"/>
      <c r="X8937" s="179"/>
      <c r="Y8937" s="179"/>
      <c r="Z8937" s="179"/>
      <c r="AA8937" s="222"/>
      <c r="AB8937" s="222"/>
      <c r="AC8937" s="222"/>
      <c r="AD8937" s="179"/>
      <c r="AE8937" s="179"/>
      <c r="AF8937" s="179"/>
      <c r="AG8937" s="179"/>
      <c r="AH8937" s="179"/>
      <c r="AI8937" s="179"/>
      <c r="AJ8937" s="179"/>
    </row>
    <row r="8938" spans="2:36" x14ac:dyDescent="0.3">
      <c r="B8938" s="224">
        <v>901500</v>
      </c>
      <c r="C8938" s="209">
        <v>387367</v>
      </c>
      <c r="D8938" s="206">
        <f t="shared" si="944"/>
        <v>0.4296916250693289</v>
      </c>
      <c r="E8938" s="208">
        <f t="shared" si="945"/>
        <v>0.45</v>
      </c>
      <c r="F8938" s="207">
        <v>21305.18</v>
      </c>
      <c r="G8938" s="207">
        <v>30989.360000000001</v>
      </c>
      <c r="H8938" s="207">
        <v>34863.03</v>
      </c>
      <c r="I8938" s="214">
        <f t="shared" si="946"/>
        <v>369061</v>
      </c>
      <c r="J8938" s="211">
        <f t="shared" si="938"/>
        <v>0.40938546866333886</v>
      </c>
      <c r="K8938" s="212">
        <f t="shared" si="939"/>
        <v>0.45</v>
      </c>
      <c r="L8938" s="214">
        <f t="shared" si="940"/>
        <v>20298.355</v>
      </c>
      <c r="M8938" s="213">
        <f t="shared" si="941"/>
        <v>29524.880000000001</v>
      </c>
      <c r="N8938" s="213">
        <f t="shared" si="942"/>
        <v>33215.49</v>
      </c>
      <c r="O8938" s="242">
        <f t="shared" si="943"/>
        <v>0.5151999999996042</v>
      </c>
      <c r="P8938" s="242"/>
      <c r="Q8938" s="179"/>
      <c r="R8938" s="179"/>
      <c r="S8938" s="179"/>
      <c r="T8938" s="179"/>
      <c r="U8938" s="179"/>
      <c r="V8938" s="179"/>
      <c r="W8938" s="179"/>
      <c r="X8938" s="179"/>
      <c r="Y8938" s="179"/>
      <c r="Z8938" s="179"/>
      <c r="AA8938" s="222"/>
      <c r="AB8938" s="222"/>
      <c r="AC8938" s="222"/>
      <c r="AD8938" s="179"/>
      <c r="AE8938" s="179"/>
      <c r="AF8938" s="179"/>
      <c r="AG8938" s="179"/>
      <c r="AH8938" s="179"/>
      <c r="AI8938" s="179"/>
      <c r="AJ8938" s="179"/>
    </row>
    <row r="8939" spans="2:36" x14ac:dyDescent="0.3">
      <c r="B8939" s="224">
        <v>901600</v>
      </c>
      <c r="C8939" s="209">
        <v>387412</v>
      </c>
      <c r="D8939" s="206">
        <f t="shared" si="944"/>
        <v>0.4296938775510204</v>
      </c>
      <c r="E8939" s="208">
        <f t="shared" si="945"/>
        <v>0.45</v>
      </c>
      <c r="F8939" s="207">
        <v>21307.66</v>
      </c>
      <c r="G8939" s="207">
        <v>30992.959999999999</v>
      </c>
      <c r="H8939" s="207">
        <v>34867.08</v>
      </c>
      <c r="I8939" s="214">
        <f t="shared" si="946"/>
        <v>369106</v>
      </c>
      <c r="J8939" s="211">
        <f t="shared" si="938"/>
        <v>0.40938997338065664</v>
      </c>
      <c r="K8939" s="212">
        <f t="shared" si="939"/>
        <v>0.45</v>
      </c>
      <c r="L8939" s="214">
        <f t="shared" si="940"/>
        <v>20300.830000000002</v>
      </c>
      <c r="M8939" s="213">
        <f t="shared" si="941"/>
        <v>29528.48</v>
      </c>
      <c r="N8939" s="213">
        <f t="shared" si="942"/>
        <v>33219.54</v>
      </c>
      <c r="O8939" s="242">
        <f t="shared" si="943"/>
        <v>0.5152999999999156</v>
      </c>
      <c r="P8939" s="242"/>
      <c r="Q8939" s="179"/>
      <c r="R8939" s="179"/>
      <c r="S8939" s="179"/>
      <c r="T8939" s="179"/>
      <c r="U8939" s="179"/>
      <c r="V8939" s="179"/>
      <c r="W8939" s="179"/>
      <c r="X8939" s="179"/>
      <c r="Y8939" s="179"/>
      <c r="Z8939" s="179"/>
      <c r="AA8939" s="222"/>
      <c r="AB8939" s="222"/>
      <c r="AC8939" s="222"/>
      <c r="AD8939" s="179"/>
      <c r="AE8939" s="179"/>
      <c r="AF8939" s="179"/>
      <c r="AG8939" s="179"/>
      <c r="AH8939" s="179"/>
      <c r="AI8939" s="179"/>
      <c r="AJ8939" s="179"/>
    </row>
    <row r="8940" spans="2:36" x14ac:dyDescent="0.3">
      <c r="B8940" s="224">
        <v>901700</v>
      </c>
      <c r="C8940" s="209">
        <v>387457</v>
      </c>
      <c r="D8940" s="206">
        <f t="shared" si="944"/>
        <v>0.42969612953310415</v>
      </c>
      <c r="E8940" s="208">
        <f t="shared" si="945"/>
        <v>0.45</v>
      </c>
      <c r="F8940" s="207">
        <v>21310.13</v>
      </c>
      <c r="G8940" s="207">
        <v>30996.560000000001</v>
      </c>
      <c r="H8940" s="207">
        <v>34871.129999999997</v>
      </c>
      <c r="I8940" s="214">
        <f t="shared" si="946"/>
        <v>369151</v>
      </c>
      <c r="J8940" s="211">
        <f t="shared" si="938"/>
        <v>0.40939447709881333</v>
      </c>
      <c r="K8940" s="212">
        <f t="shared" si="939"/>
        <v>0.45</v>
      </c>
      <c r="L8940" s="214">
        <f t="shared" si="940"/>
        <v>20303.305</v>
      </c>
      <c r="M8940" s="213">
        <f t="shared" si="941"/>
        <v>29532.080000000002</v>
      </c>
      <c r="N8940" s="213">
        <f t="shared" si="942"/>
        <v>33223.589999999997</v>
      </c>
      <c r="O8940" s="242">
        <f t="shared" si="943"/>
        <v>0.51520000000004074</v>
      </c>
      <c r="P8940" s="242"/>
      <c r="Q8940" s="179"/>
      <c r="R8940" s="179"/>
      <c r="S8940" s="179"/>
      <c r="T8940" s="179"/>
      <c r="U8940" s="179"/>
      <c r="V8940" s="179"/>
      <c r="W8940" s="179"/>
      <c r="X8940" s="179"/>
      <c r="Y8940" s="179"/>
      <c r="Z8940" s="179"/>
      <c r="AA8940" s="222"/>
      <c r="AB8940" s="222"/>
      <c r="AC8940" s="222"/>
      <c r="AD8940" s="179"/>
      <c r="AE8940" s="179"/>
      <c r="AF8940" s="179"/>
      <c r="AG8940" s="179"/>
      <c r="AH8940" s="179"/>
      <c r="AI8940" s="179"/>
      <c r="AJ8940" s="179"/>
    </row>
    <row r="8941" spans="2:36" x14ac:dyDescent="0.3">
      <c r="B8941" s="224">
        <v>901800</v>
      </c>
      <c r="C8941" s="209">
        <v>387502</v>
      </c>
      <c r="D8941" s="206">
        <f t="shared" si="944"/>
        <v>0.42969838101574631</v>
      </c>
      <c r="E8941" s="208">
        <f t="shared" si="945"/>
        <v>0.45</v>
      </c>
      <c r="F8941" s="207">
        <v>21312.61</v>
      </c>
      <c r="G8941" s="207">
        <v>31000.16</v>
      </c>
      <c r="H8941" s="207">
        <v>34875.18</v>
      </c>
      <c r="I8941" s="214">
        <f t="shared" si="946"/>
        <v>369196</v>
      </c>
      <c r="J8941" s="211">
        <f t="shared" si="938"/>
        <v>0.4093989798181415</v>
      </c>
      <c r="K8941" s="212">
        <f t="shared" si="939"/>
        <v>0.45</v>
      </c>
      <c r="L8941" s="214">
        <f t="shared" si="940"/>
        <v>20305.78</v>
      </c>
      <c r="M8941" s="213">
        <f t="shared" si="941"/>
        <v>29535.68</v>
      </c>
      <c r="N8941" s="213">
        <f t="shared" si="942"/>
        <v>33227.64</v>
      </c>
      <c r="O8941" s="242">
        <f t="shared" si="943"/>
        <v>0.51529999999977005</v>
      </c>
      <c r="P8941" s="242"/>
      <c r="Q8941" s="179"/>
      <c r="R8941" s="179"/>
      <c r="S8941" s="179"/>
      <c r="T8941" s="179"/>
      <c r="U8941" s="179"/>
      <c r="V8941" s="179"/>
      <c r="W8941" s="179"/>
      <c r="X8941" s="179"/>
      <c r="Y8941" s="179"/>
      <c r="Z8941" s="179"/>
      <c r="AA8941" s="222"/>
      <c r="AB8941" s="222"/>
      <c r="AC8941" s="222"/>
      <c r="AD8941" s="179"/>
      <c r="AE8941" s="179"/>
      <c r="AF8941" s="179"/>
      <c r="AG8941" s="179"/>
      <c r="AH8941" s="179"/>
      <c r="AI8941" s="179"/>
      <c r="AJ8941" s="179"/>
    </row>
    <row r="8942" spans="2:36" x14ac:dyDescent="0.3">
      <c r="B8942" s="224">
        <v>901900</v>
      </c>
      <c r="C8942" s="209">
        <v>387547</v>
      </c>
      <c r="D8942" s="206">
        <f t="shared" si="944"/>
        <v>0.42970063199911296</v>
      </c>
      <c r="E8942" s="208">
        <f t="shared" si="945"/>
        <v>0.45</v>
      </c>
      <c r="F8942" s="207">
        <v>21315.08</v>
      </c>
      <c r="G8942" s="207">
        <v>31003.759999999998</v>
      </c>
      <c r="H8942" s="207">
        <v>34879.230000000003</v>
      </c>
      <c r="I8942" s="214">
        <f t="shared" si="946"/>
        <v>369241</v>
      </c>
      <c r="J8942" s="211">
        <f t="shared" si="938"/>
        <v>0.40940348153897327</v>
      </c>
      <c r="K8942" s="212">
        <f t="shared" si="939"/>
        <v>0.45</v>
      </c>
      <c r="L8942" s="214">
        <f t="shared" si="940"/>
        <v>20308.255000000001</v>
      </c>
      <c r="M8942" s="213">
        <f t="shared" si="941"/>
        <v>29539.279999999999</v>
      </c>
      <c r="N8942" s="213">
        <f t="shared" si="942"/>
        <v>33231.69</v>
      </c>
      <c r="O8942" s="242">
        <f t="shared" si="943"/>
        <v>0.51519999999996802</v>
      </c>
      <c r="P8942" s="242"/>
      <c r="Q8942" s="179"/>
      <c r="R8942" s="179"/>
      <c r="S8942" s="179"/>
      <c r="T8942" s="179"/>
      <c r="U8942" s="179"/>
      <c r="V8942" s="179"/>
      <c r="W8942" s="179"/>
      <c r="X8942" s="179"/>
      <c r="Y8942" s="179"/>
      <c r="Z8942" s="179"/>
      <c r="AA8942" s="222"/>
      <c r="AB8942" s="222"/>
      <c r="AC8942" s="222"/>
      <c r="AD8942" s="179"/>
      <c r="AE8942" s="179"/>
      <c r="AF8942" s="179"/>
      <c r="AG8942" s="179"/>
      <c r="AH8942" s="179"/>
      <c r="AI8942" s="179"/>
      <c r="AJ8942" s="179"/>
    </row>
    <row r="8943" spans="2:36" x14ac:dyDescent="0.3">
      <c r="B8943" s="224">
        <v>902000</v>
      </c>
      <c r="C8943" s="209">
        <v>387592</v>
      </c>
      <c r="D8943" s="206">
        <f t="shared" si="944"/>
        <v>0.4297028824833703</v>
      </c>
      <c r="E8943" s="208">
        <f t="shared" si="945"/>
        <v>0.45</v>
      </c>
      <c r="F8943" s="207">
        <v>21317.56</v>
      </c>
      <c r="G8943" s="207">
        <v>31007.360000000001</v>
      </c>
      <c r="H8943" s="207">
        <v>34883.279999999999</v>
      </c>
      <c r="I8943" s="214">
        <f t="shared" si="946"/>
        <v>369286</v>
      </c>
      <c r="J8943" s="211">
        <f t="shared" si="938"/>
        <v>0.40940798226164082</v>
      </c>
      <c r="K8943" s="212">
        <f t="shared" si="939"/>
        <v>0.45</v>
      </c>
      <c r="L8943" s="214">
        <f t="shared" si="940"/>
        <v>20310.73</v>
      </c>
      <c r="M8943" s="213">
        <f t="shared" si="941"/>
        <v>29542.880000000001</v>
      </c>
      <c r="N8943" s="213">
        <f t="shared" si="942"/>
        <v>33235.74</v>
      </c>
      <c r="O8943" s="242">
        <f t="shared" si="943"/>
        <v>0.51529999999962461</v>
      </c>
      <c r="P8943" s="242"/>
      <c r="Q8943" s="179"/>
      <c r="R8943" s="179"/>
      <c r="S8943" s="179"/>
      <c r="T8943" s="179"/>
      <c r="U8943" s="179"/>
      <c r="V8943" s="179"/>
      <c r="W8943" s="179"/>
      <c r="X8943" s="179"/>
      <c r="Y8943" s="179"/>
      <c r="Z8943" s="179"/>
      <c r="AA8943" s="222"/>
      <c r="AB8943" s="222"/>
      <c r="AC8943" s="222"/>
      <c r="AD8943" s="179"/>
      <c r="AE8943" s="179"/>
      <c r="AF8943" s="179"/>
      <c r="AG8943" s="179"/>
      <c r="AH8943" s="179"/>
      <c r="AI8943" s="179"/>
      <c r="AJ8943" s="179"/>
    </row>
    <row r="8944" spans="2:36" x14ac:dyDescent="0.3">
      <c r="B8944" s="224">
        <v>902100</v>
      </c>
      <c r="C8944" s="209">
        <v>387637</v>
      </c>
      <c r="D8944" s="206">
        <f t="shared" si="944"/>
        <v>0.42970513246868419</v>
      </c>
      <c r="E8944" s="208">
        <f t="shared" si="945"/>
        <v>0.45</v>
      </c>
      <c r="F8944" s="207">
        <v>21320.03</v>
      </c>
      <c r="G8944" s="207">
        <v>31010.959999999999</v>
      </c>
      <c r="H8944" s="207">
        <v>34887.33</v>
      </c>
      <c r="I8944" s="214">
        <f t="shared" si="946"/>
        <v>369331</v>
      </c>
      <c r="J8944" s="211">
        <f t="shared" si="938"/>
        <v>0.40941248198647601</v>
      </c>
      <c r="K8944" s="212">
        <f t="shared" si="939"/>
        <v>0.45</v>
      </c>
      <c r="L8944" s="214">
        <f t="shared" si="940"/>
        <v>20313.205000000002</v>
      </c>
      <c r="M8944" s="213">
        <f t="shared" si="941"/>
        <v>29546.48</v>
      </c>
      <c r="N8944" s="213">
        <f t="shared" si="942"/>
        <v>33239.79</v>
      </c>
      <c r="O8944" s="242">
        <f t="shared" si="943"/>
        <v>0.51520000000047728</v>
      </c>
      <c r="P8944" s="242"/>
      <c r="Q8944" s="179"/>
      <c r="R8944" s="179"/>
      <c r="S8944" s="179"/>
      <c r="T8944" s="179"/>
      <c r="U8944" s="179"/>
      <c r="V8944" s="179"/>
      <c r="W8944" s="179"/>
      <c r="X8944" s="179"/>
      <c r="Y8944" s="179"/>
      <c r="Z8944" s="179"/>
      <c r="AA8944" s="222"/>
      <c r="AB8944" s="222"/>
      <c r="AC8944" s="222"/>
      <c r="AD8944" s="179"/>
      <c r="AE8944" s="179"/>
      <c r="AF8944" s="179"/>
      <c r="AG8944" s="179"/>
      <c r="AH8944" s="179"/>
      <c r="AI8944" s="179"/>
      <c r="AJ8944" s="179"/>
    </row>
    <row r="8945" spans="2:36" x14ac:dyDescent="0.3">
      <c r="B8945" s="224">
        <v>902200</v>
      </c>
      <c r="C8945" s="209">
        <v>387682</v>
      </c>
      <c r="D8945" s="206">
        <f t="shared" si="944"/>
        <v>0.42970738195522057</v>
      </c>
      <c r="E8945" s="208">
        <f t="shared" si="945"/>
        <v>0.45</v>
      </c>
      <c r="F8945" s="207">
        <v>21322.51</v>
      </c>
      <c r="G8945" s="207">
        <v>31014.560000000001</v>
      </c>
      <c r="H8945" s="207">
        <v>34891.379999999997</v>
      </c>
      <c r="I8945" s="214">
        <f t="shared" si="946"/>
        <v>369376</v>
      </c>
      <c r="J8945" s="211">
        <f t="shared" si="938"/>
        <v>0.40941698071381066</v>
      </c>
      <c r="K8945" s="212">
        <f t="shared" si="939"/>
        <v>0.45</v>
      </c>
      <c r="L8945" s="214">
        <f t="shared" si="940"/>
        <v>20315.68</v>
      </c>
      <c r="M8945" s="213">
        <f t="shared" si="941"/>
        <v>29550.080000000002</v>
      </c>
      <c r="N8945" s="213">
        <f t="shared" si="942"/>
        <v>33243.839999999997</v>
      </c>
      <c r="O8945" s="242">
        <f t="shared" si="943"/>
        <v>0.51530000000013387</v>
      </c>
      <c r="P8945" s="242"/>
      <c r="Q8945" s="179"/>
      <c r="R8945" s="179"/>
      <c r="S8945" s="179"/>
      <c r="T8945" s="179"/>
      <c r="U8945" s="179"/>
      <c r="V8945" s="179"/>
      <c r="W8945" s="179"/>
      <c r="X8945" s="179"/>
      <c r="Y8945" s="179"/>
      <c r="Z8945" s="179"/>
      <c r="AA8945" s="222"/>
      <c r="AB8945" s="222"/>
      <c r="AC8945" s="222"/>
      <c r="AD8945" s="179"/>
      <c r="AE8945" s="179"/>
      <c r="AF8945" s="179"/>
      <c r="AG8945" s="179"/>
      <c r="AH8945" s="179"/>
      <c r="AI8945" s="179"/>
      <c r="AJ8945" s="179"/>
    </row>
    <row r="8946" spans="2:36" x14ac:dyDescent="0.3">
      <c r="B8946" s="224">
        <v>902300</v>
      </c>
      <c r="C8946" s="209">
        <v>387727</v>
      </c>
      <c r="D8946" s="206">
        <f t="shared" si="944"/>
        <v>0.42970963094314529</v>
      </c>
      <c r="E8946" s="208">
        <f t="shared" si="945"/>
        <v>0.45</v>
      </c>
      <c r="F8946" s="207">
        <v>21324.98</v>
      </c>
      <c r="G8946" s="207">
        <v>31018.16</v>
      </c>
      <c r="H8946" s="207">
        <v>34895.43</v>
      </c>
      <c r="I8946" s="214">
        <f t="shared" si="946"/>
        <v>369421</v>
      </c>
      <c r="J8946" s="211">
        <f t="shared" si="938"/>
        <v>0.40942147844397653</v>
      </c>
      <c r="K8946" s="212">
        <f t="shared" si="939"/>
        <v>0.45</v>
      </c>
      <c r="L8946" s="214">
        <f t="shared" si="940"/>
        <v>20318.154999999999</v>
      </c>
      <c r="M8946" s="213">
        <f t="shared" si="941"/>
        <v>29553.68</v>
      </c>
      <c r="N8946" s="213">
        <f t="shared" si="942"/>
        <v>33247.89</v>
      </c>
      <c r="O8946" s="242">
        <f t="shared" si="943"/>
        <v>0.51519999999982247</v>
      </c>
      <c r="P8946" s="242"/>
      <c r="Q8946" s="179"/>
      <c r="R8946" s="179"/>
      <c r="S8946" s="179"/>
      <c r="T8946" s="179"/>
      <c r="U8946" s="179"/>
      <c r="V8946" s="179"/>
      <c r="W8946" s="179"/>
      <c r="X8946" s="179"/>
      <c r="Y8946" s="179"/>
      <c r="Z8946" s="179"/>
      <c r="AA8946" s="222"/>
      <c r="AB8946" s="222"/>
      <c r="AC8946" s="222"/>
      <c r="AD8946" s="179"/>
      <c r="AE8946" s="179"/>
      <c r="AF8946" s="179"/>
      <c r="AG8946" s="179"/>
      <c r="AH8946" s="179"/>
      <c r="AI8946" s="179"/>
      <c r="AJ8946" s="179"/>
    </row>
    <row r="8947" spans="2:36" x14ac:dyDescent="0.3">
      <c r="B8947" s="224">
        <v>902400</v>
      </c>
      <c r="C8947" s="209">
        <v>387772</v>
      </c>
      <c r="D8947" s="206">
        <f t="shared" si="944"/>
        <v>0.42971187943262412</v>
      </c>
      <c r="E8947" s="208">
        <f t="shared" si="945"/>
        <v>0.45</v>
      </c>
      <c r="F8947" s="207">
        <v>21327.46</v>
      </c>
      <c r="G8947" s="207">
        <v>31021.759999999998</v>
      </c>
      <c r="H8947" s="207">
        <v>34899.480000000003</v>
      </c>
      <c r="I8947" s="214">
        <f t="shared" si="946"/>
        <v>369466</v>
      </c>
      <c r="J8947" s="211">
        <f t="shared" si="938"/>
        <v>0.40942597517730495</v>
      </c>
      <c r="K8947" s="212">
        <f t="shared" si="939"/>
        <v>0.45</v>
      </c>
      <c r="L8947" s="214">
        <f t="shared" si="940"/>
        <v>20320.63</v>
      </c>
      <c r="M8947" s="213">
        <f t="shared" si="941"/>
        <v>29557.279999999999</v>
      </c>
      <c r="N8947" s="213">
        <f t="shared" si="942"/>
        <v>33251.94</v>
      </c>
      <c r="O8947" s="242">
        <f t="shared" si="943"/>
        <v>0.51530000000006115</v>
      </c>
      <c r="P8947" s="242"/>
      <c r="Q8947" s="179"/>
      <c r="R8947" s="179"/>
      <c r="S8947" s="179"/>
      <c r="T8947" s="179"/>
      <c r="U8947" s="179"/>
      <c r="V8947" s="179"/>
      <c r="W8947" s="179"/>
      <c r="X8947" s="179"/>
      <c r="Y8947" s="179"/>
      <c r="Z8947" s="179"/>
      <c r="AA8947" s="222"/>
      <c r="AB8947" s="222"/>
      <c r="AC8947" s="222"/>
      <c r="AD8947" s="179"/>
      <c r="AE8947" s="179"/>
      <c r="AF8947" s="179"/>
      <c r="AG8947" s="179"/>
      <c r="AH8947" s="179"/>
      <c r="AI8947" s="179"/>
      <c r="AJ8947" s="179"/>
    </row>
    <row r="8948" spans="2:36" x14ac:dyDescent="0.3">
      <c r="B8948" s="224">
        <v>902500</v>
      </c>
      <c r="C8948" s="209">
        <v>387817</v>
      </c>
      <c r="D8948" s="206">
        <f t="shared" si="944"/>
        <v>0.4297141274238227</v>
      </c>
      <c r="E8948" s="208">
        <f t="shared" si="945"/>
        <v>0.45</v>
      </c>
      <c r="F8948" s="207">
        <v>21329.93</v>
      </c>
      <c r="G8948" s="207">
        <v>31025.360000000001</v>
      </c>
      <c r="H8948" s="207">
        <v>34903.53</v>
      </c>
      <c r="I8948" s="214">
        <f t="shared" si="946"/>
        <v>369511</v>
      </c>
      <c r="J8948" s="211">
        <f t="shared" si="938"/>
        <v>0.40943047091412743</v>
      </c>
      <c r="K8948" s="212">
        <f t="shared" si="939"/>
        <v>0.45</v>
      </c>
      <c r="L8948" s="214">
        <f t="shared" si="940"/>
        <v>20323.105</v>
      </c>
      <c r="M8948" s="213">
        <f t="shared" si="941"/>
        <v>29560.880000000001</v>
      </c>
      <c r="N8948" s="213">
        <f t="shared" si="942"/>
        <v>33255.99</v>
      </c>
      <c r="O8948" s="242">
        <f t="shared" si="943"/>
        <v>0.5151999999996042</v>
      </c>
      <c r="P8948" s="242"/>
      <c r="Q8948" s="179"/>
      <c r="R8948" s="179"/>
      <c r="S8948" s="179"/>
      <c r="T8948" s="179"/>
      <c r="U8948" s="179"/>
      <c r="V8948" s="179"/>
      <c r="W8948" s="179"/>
      <c r="X8948" s="179"/>
      <c r="Y8948" s="179"/>
      <c r="Z8948" s="179"/>
      <c r="AA8948" s="222"/>
      <c r="AB8948" s="222"/>
      <c r="AC8948" s="222"/>
      <c r="AD8948" s="179"/>
      <c r="AE8948" s="179"/>
      <c r="AF8948" s="179"/>
      <c r="AG8948" s="179"/>
      <c r="AH8948" s="179"/>
      <c r="AI8948" s="179"/>
      <c r="AJ8948" s="179"/>
    </row>
    <row r="8949" spans="2:36" x14ac:dyDescent="0.3">
      <c r="B8949" s="224">
        <v>902600</v>
      </c>
      <c r="C8949" s="209">
        <v>387862</v>
      </c>
      <c r="D8949" s="206">
        <f t="shared" si="944"/>
        <v>0.42971637491690673</v>
      </c>
      <c r="E8949" s="208">
        <f t="shared" si="945"/>
        <v>0.45</v>
      </c>
      <c r="F8949" s="207">
        <v>21332.41</v>
      </c>
      <c r="G8949" s="207">
        <v>31028.959999999999</v>
      </c>
      <c r="H8949" s="207">
        <v>34907.58</v>
      </c>
      <c r="I8949" s="214">
        <f t="shared" si="946"/>
        <v>369556</v>
      </c>
      <c r="J8949" s="211">
        <f t="shared" si="938"/>
        <v>0.40943496565477511</v>
      </c>
      <c r="K8949" s="212">
        <f t="shared" si="939"/>
        <v>0.45</v>
      </c>
      <c r="L8949" s="214">
        <f t="shared" si="940"/>
        <v>20325.580000000002</v>
      </c>
      <c r="M8949" s="213">
        <f t="shared" si="941"/>
        <v>29564.48</v>
      </c>
      <c r="N8949" s="213">
        <f t="shared" si="942"/>
        <v>33260.04</v>
      </c>
      <c r="O8949" s="242">
        <f t="shared" si="943"/>
        <v>0.5152999999999156</v>
      </c>
      <c r="P8949" s="242"/>
      <c r="Q8949" s="179"/>
      <c r="R8949" s="179"/>
      <c r="S8949" s="179"/>
      <c r="T8949" s="179"/>
      <c r="U8949" s="179"/>
      <c r="V8949" s="179"/>
      <c r="W8949" s="179"/>
      <c r="X8949" s="179"/>
      <c r="Y8949" s="179"/>
      <c r="Z8949" s="179"/>
      <c r="AA8949" s="222"/>
      <c r="AB8949" s="222"/>
      <c r="AC8949" s="222"/>
      <c r="AD8949" s="179"/>
      <c r="AE8949" s="179"/>
      <c r="AF8949" s="179"/>
      <c r="AG8949" s="179"/>
      <c r="AH8949" s="179"/>
      <c r="AI8949" s="179"/>
      <c r="AJ8949" s="179"/>
    </row>
    <row r="8950" spans="2:36" x14ac:dyDescent="0.3">
      <c r="B8950" s="224">
        <v>902700</v>
      </c>
      <c r="C8950" s="209">
        <v>387907</v>
      </c>
      <c r="D8950" s="206">
        <f t="shared" si="944"/>
        <v>0.42971862191204163</v>
      </c>
      <c r="E8950" s="208">
        <f t="shared" si="945"/>
        <v>0.45</v>
      </c>
      <c r="F8950" s="207">
        <v>21334.880000000001</v>
      </c>
      <c r="G8950" s="207">
        <v>31032.560000000001</v>
      </c>
      <c r="H8950" s="207">
        <v>34911.629999999997</v>
      </c>
      <c r="I8950" s="214">
        <f t="shared" si="946"/>
        <v>369601</v>
      </c>
      <c r="J8950" s="211">
        <f t="shared" si="938"/>
        <v>0.40943945939957904</v>
      </c>
      <c r="K8950" s="212">
        <f t="shared" si="939"/>
        <v>0.45</v>
      </c>
      <c r="L8950" s="214">
        <f t="shared" si="940"/>
        <v>20328.055</v>
      </c>
      <c r="M8950" s="213">
        <f t="shared" si="941"/>
        <v>29568.080000000002</v>
      </c>
      <c r="N8950" s="213">
        <f t="shared" si="942"/>
        <v>33264.089999999997</v>
      </c>
      <c r="O8950" s="242">
        <f t="shared" si="943"/>
        <v>0.51520000000004074</v>
      </c>
      <c r="P8950" s="242"/>
      <c r="Q8950" s="179"/>
      <c r="R8950" s="179"/>
      <c r="S8950" s="179"/>
      <c r="T8950" s="179"/>
      <c r="U8950" s="179"/>
      <c r="V8950" s="179"/>
      <c r="W8950" s="179"/>
      <c r="X8950" s="179"/>
      <c r="Y8950" s="179"/>
      <c r="Z8950" s="179"/>
      <c r="AA8950" s="222"/>
      <c r="AB8950" s="222"/>
      <c r="AC8950" s="222"/>
      <c r="AD8950" s="179"/>
      <c r="AE8950" s="179"/>
      <c r="AF8950" s="179"/>
      <c r="AG8950" s="179"/>
      <c r="AH8950" s="179"/>
      <c r="AI8950" s="179"/>
      <c r="AJ8950" s="179"/>
    </row>
    <row r="8951" spans="2:36" x14ac:dyDescent="0.3">
      <c r="B8951" s="224">
        <v>902800</v>
      </c>
      <c r="C8951" s="209">
        <v>387952</v>
      </c>
      <c r="D8951" s="206">
        <f t="shared" si="944"/>
        <v>0.429720868409393</v>
      </c>
      <c r="E8951" s="208">
        <f t="shared" si="945"/>
        <v>0.45</v>
      </c>
      <c r="F8951" s="207">
        <v>21337.360000000001</v>
      </c>
      <c r="G8951" s="207">
        <v>31036.16</v>
      </c>
      <c r="H8951" s="207">
        <v>34915.68</v>
      </c>
      <c r="I8951" s="214">
        <f t="shared" si="946"/>
        <v>369646</v>
      </c>
      <c r="J8951" s="211">
        <f t="shared" si="938"/>
        <v>0.40944395214887019</v>
      </c>
      <c r="K8951" s="212">
        <f t="shared" si="939"/>
        <v>0.45</v>
      </c>
      <c r="L8951" s="214">
        <f t="shared" si="940"/>
        <v>20330.53</v>
      </c>
      <c r="M8951" s="213">
        <f t="shared" si="941"/>
        <v>29571.68</v>
      </c>
      <c r="N8951" s="213">
        <f t="shared" si="942"/>
        <v>33268.14</v>
      </c>
      <c r="O8951" s="242">
        <f t="shared" si="943"/>
        <v>0.51529999999977005</v>
      </c>
      <c r="P8951" s="242"/>
      <c r="Q8951" s="179"/>
      <c r="R8951" s="179"/>
      <c r="S8951" s="179"/>
      <c r="T8951" s="179"/>
      <c r="U8951" s="179"/>
      <c r="V8951" s="179"/>
      <c r="W8951" s="179"/>
      <c r="X8951" s="179"/>
      <c r="Y8951" s="179"/>
      <c r="Z8951" s="179"/>
      <c r="AA8951" s="222"/>
      <c r="AB8951" s="222"/>
      <c r="AC8951" s="222"/>
      <c r="AD8951" s="179"/>
      <c r="AE8951" s="179"/>
      <c r="AF8951" s="179"/>
      <c r="AG8951" s="179"/>
      <c r="AH8951" s="179"/>
      <c r="AI8951" s="179"/>
      <c r="AJ8951" s="179"/>
    </row>
    <row r="8952" spans="2:36" x14ac:dyDescent="0.3">
      <c r="B8952" s="224">
        <v>902900</v>
      </c>
      <c r="C8952" s="209">
        <v>387997</v>
      </c>
      <c r="D8952" s="206">
        <f t="shared" si="944"/>
        <v>0.42972311440912614</v>
      </c>
      <c r="E8952" s="208">
        <f t="shared" si="945"/>
        <v>0.45</v>
      </c>
      <c r="F8952" s="207">
        <v>21339.83</v>
      </c>
      <c r="G8952" s="207">
        <v>31039.759999999998</v>
      </c>
      <c r="H8952" s="207">
        <v>34919.730000000003</v>
      </c>
      <c r="I8952" s="214">
        <f t="shared" si="946"/>
        <v>369691</v>
      </c>
      <c r="J8952" s="211">
        <f t="shared" si="938"/>
        <v>0.4094484439029793</v>
      </c>
      <c r="K8952" s="212">
        <f t="shared" si="939"/>
        <v>0.45</v>
      </c>
      <c r="L8952" s="214">
        <f t="shared" si="940"/>
        <v>20333.005000000001</v>
      </c>
      <c r="M8952" s="213">
        <f t="shared" si="941"/>
        <v>29575.279999999999</v>
      </c>
      <c r="N8952" s="213">
        <f t="shared" si="942"/>
        <v>33272.19</v>
      </c>
      <c r="O8952" s="242">
        <f t="shared" si="943"/>
        <v>0.51519999999996802</v>
      </c>
      <c r="P8952" s="242"/>
      <c r="Q8952" s="179"/>
      <c r="R8952" s="179"/>
      <c r="S8952" s="179"/>
      <c r="T8952" s="179"/>
      <c r="U8952" s="179"/>
      <c r="V8952" s="179"/>
      <c r="W8952" s="179"/>
      <c r="X8952" s="179"/>
      <c r="Y8952" s="179"/>
      <c r="Z8952" s="179"/>
      <c r="AA8952" s="222"/>
      <c r="AB8952" s="222"/>
      <c r="AC8952" s="222"/>
      <c r="AD8952" s="179"/>
      <c r="AE8952" s="179"/>
      <c r="AF8952" s="179"/>
      <c r="AG8952" s="179"/>
      <c r="AH8952" s="179"/>
      <c r="AI8952" s="179"/>
      <c r="AJ8952" s="179"/>
    </row>
    <row r="8953" spans="2:36" x14ac:dyDescent="0.3">
      <c r="B8953" s="224">
        <v>903000</v>
      </c>
      <c r="C8953" s="209">
        <v>388042</v>
      </c>
      <c r="D8953" s="206">
        <f t="shared" si="944"/>
        <v>0.42972535991140642</v>
      </c>
      <c r="E8953" s="208">
        <f t="shared" si="945"/>
        <v>0.45</v>
      </c>
      <c r="F8953" s="207">
        <v>21342.31</v>
      </c>
      <c r="G8953" s="207">
        <v>31043.360000000001</v>
      </c>
      <c r="H8953" s="207">
        <v>34923.78</v>
      </c>
      <c r="I8953" s="214">
        <f t="shared" si="946"/>
        <v>369736</v>
      </c>
      <c r="J8953" s="211">
        <f t="shared" si="938"/>
        <v>0.40945293466223698</v>
      </c>
      <c r="K8953" s="212">
        <f t="shared" si="939"/>
        <v>0.45</v>
      </c>
      <c r="L8953" s="214">
        <f t="shared" si="940"/>
        <v>20335.48</v>
      </c>
      <c r="M8953" s="213">
        <f t="shared" si="941"/>
        <v>29578.880000000001</v>
      </c>
      <c r="N8953" s="213">
        <f t="shared" si="942"/>
        <v>33276.239999999998</v>
      </c>
      <c r="O8953" s="242">
        <f t="shared" si="943"/>
        <v>0.51529999999962461</v>
      </c>
      <c r="P8953" s="242"/>
      <c r="Q8953" s="179"/>
      <c r="R8953" s="179"/>
      <c r="S8953" s="179"/>
      <c r="T8953" s="179"/>
      <c r="U8953" s="179"/>
      <c r="V8953" s="179"/>
      <c r="W8953" s="179"/>
      <c r="X8953" s="179"/>
      <c r="Y8953" s="179"/>
      <c r="Z8953" s="179"/>
      <c r="AA8953" s="222"/>
      <c r="AB8953" s="222"/>
      <c r="AC8953" s="222"/>
      <c r="AD8953" s="179"/>
      <c r="AE8953" s="179"/>
      <c r="AF8953" s="179"/>
      <c r="AG8953" s="179"/>
      <c r="AH8953" s="179"/>
      <c r="AI8953" s="179"/>
      <c r="AJ8953" s="179"/>
    </row>
    <row r="8954" spans="2:36" x14ac:dyDescent="0.3">
      <c r="B8954" s="224">
        <v>903100</v>
      </c>
      <c r="C8954" s="209">
        <v>388087</v>
      </c>
      <c r="D8954" s="206">
        <f t="shared" si="944"/>
        <v>0.42972760491639905</v>
      </c>
      <c r="E8954" s="208">
        <f t="shared" si="945"/>
        <v>0.45</v>
      </c>
      <c r="F8954" s="207">
        <v>21344.78</v>
      </c>
      <c r="G8954" s="207">
        <v>31046.959999999999</v>
      </c>
      <c r="H8954" s="207">
        <v>34927.83</v>
      </c>
      <c r="I8954" s="214">
        <f t="shared" si="946"/>
        <v>369781</v>
      </c>
      <c r="J8954" s="211">
        <f t="shared" si="938"/>
        <v>0.40945742442697375</v>
      </c>
      <c r="K8954" s="212">
        <f t="shared" si="939"/>
        <v>0.45</v>
      </c>
      <c r="L8954" s="214">
        <f t="shared" si="940"/>
        <v>20337.955000000002</v>
      </c>
      <c r="M8954" s="213">
        <f t="shared" si="941"/>
        <v>29582.48</v>
      </c>
      <c r="N8954" s="213">
        <f t="shared" si="942"/>
        <v>33280.29</v>
      </c>
      <c r="O8954" s="242">
        <f t="shared" si="943"/>
        <v>0.51520000000047728</v>
      </c>
      <c r="P8954" s="242"/>
      <c r="Q8954" s="179"/>
      <c r="R8954" s="179"/>
      <c r="S8954" s="179"/>
      <c r="T8954" s="179"/>
      <c r="U8954" s="179"/>
      <c r="V8954" s="179"/>
      <c r="W8954" s="179"/>
      <c r="X8954" s="179"/>
      <c r="Y8954" s="179"/>
      <c r="Z8954" s="179"/>
      <c r="AA8954" s="222"/>
      <c r="AB8954" s="222"/>
      <c r="AC8954" s="222"/>
      <c r="AD8954" s="179"/>
      <c r="AE8954" s="179"/>
      <c r="AF8954" s="179"/>
      <c r="AG8954" s="179"/>
      <c r="AH8954" s="179"/>
      <c r="AI8954" s="179"/>
      <c r="AJ8954" s="179"/>
    </row>
    <row r="8955" spans="2:36" x14ac:dyDescent="0.3">
      <c r="B8955" s="224">
        <v>903200</v>
      </c>
      <c r="C8955" s="209">
        <v>388132</v>
      </c>
      <c r="D8955" s="206">
        <f t="shared" si="944"/>
        <v>0.42972984942426928</v>
      </c>
      <c r="E8955" s="208">
        <f t="shared" si="945"/>
        <v>0.45</v>
      </c>
      <c r="F8955" s="207">
        <v>21347.26</v>
      </c>
      <c r="G8955" s="207">
        <v>31050.560000000001</v>
      </c>
      <c r="H8955" s="207">
        <v>34931.879999999997</v>
      </c>
      <c r="I8955" s="214">
        <f t="shared" si="946"/>
        <v>369826</v>
      </c>
      <c r="J8955" s="211">
        <f t="shared" ref="J8955:J9018" si="947">I8955/$B8955</f>
        <v>0.40946191319751996</v>
      </c>
      <c r="K8955" s="212">
        <f t="shared" ref="K8955:K9018" si="948">(I8955-I8954)/($B8955-$B8954)</f>
        <v>0.45</v>
      </c>
      <c r="L8955" s="214">
        <f t="shared" si="940"/>
        <v>20340.43</v>
      </c>
      <c r="M8955" s="213">
        <f t="shared" si="941"/>
        <v>29586.080000000002</v>
      </c>
      <c r="N8955" s="213">
        <f t="shared" si="942"/>
        <v>33284.339999999997</v>
      </c>
      <c r="O8955" s="242">
        <f t="shared" si="943"/>
        <v>0.51530000000013387</v>
      </c>
      <c r="P8955" s="242"/>
      <c r="Q8955" s="179"/>
      <c r="R8955" s="179"/>
      <c r="S8955" s="179"/>
      <c r="T8955" s="179"/>
      <c r="U8955" s="179"/>
      <c r="V8955" s="179"/>
      <c r="W8955" s="179"/>
      <c r="X8955" s="179"/>
      <c r="Y8955" s="179"/>
      <c r="Z8955" s="179"/>
      <c r="AA8955" s="222"/>
      <c r="AB8955" s="222"/>
      <c r="AC8955" s="222"/>
      <c r="AD8955" s="179"/>
      <c r="AE8955" s="179"/>
      <c r="AF8955" s="179"/>
      <c r="AG8955" s="179"/>
      <c r="AH8955" s="179"/>
      <c r="AI8955" s="179"/>
      <c r="AJ8955" s="179"/>
    </row>
    <row r="8956" spans="2:36" x14ac:dyDescent="0.3">
      <c r="B8956" s="224">
        <v>903300</v>
      </c>
      <c r="C8956" s="209">
        <v>388177</v>
      </c>
      <c r="D8956" s="206">
        <f t="shared" si="944"/>
        <v>0.42973209343518209</v>
      </c>
      <c r="E8956" s="208">
        <f t="shared" si="945"/>
        <v>0.45</v>
      </c>
      <c r="F8956" s="207">
        <v>21349.73</v>
      </c>
      <c r="G8956" s="207">
        <v>31054.16</v>
      </c>
      <c r="H8956" s="207">
        <v>34935.93</v>
      </c>
      <c r="I8956" s="214">
        <f t="shared" si="946"/>
        <v>369871</v>
      </c>
      <c r="J8956" s="211">
        <f t="shared" si="947"/>
        <v>0.40946640097420567</v>
      </c>
      <c r="K8956" s="212">
        <f t="shared" si="948"/>
        <v>0.45</v>
      </c>
      <c r="L8956" s="214">
        <f t="shared" si="940"/>
        <v>20342.904999999999</v>
      </c>
      <c r="M8956" s="213">
        <f t="shared" si="941"/>
        <v>29589.68</v>
      </c>
      <c r="N8956" s="213">
        <f t="shared" si="942"/>
        <v>33288.39</v>
      </c>
      <c r="O8956" s="242">
        <f t="shared" si="943"/>
        <v>0.51519999999982247</v>
      </c>
      <c r="P8956" s="242"/>
      <c r="Q8956" s="179"/>
      <c r="R8956" s="179"/>
      <c r="S8956" s="179"/>
      <c r="T8956" s="179"/>
      <c r="U8956" s="179"/>
      <c r="V8956" s="179"/>
      <c r="W8956" s="179"/>
      <c r="X8956" s="179"/>
      <c r="Y8956" s="179"/>
      <c r="Z8956" s="179"/>
      <c r="AA8956" s="222"/>
      <c r="AB8956" s="222"/>
      <c r="AC8956" s="222"/>
      <c r="AD8956" s="179"/>
      <c r="AE8956" s="179"/>
      <c r="AF8956" s="179"/>
      <c r="AG8956" s="179"/>
      <c r="AH8956" s="179"/>
      <c r="AI8956" s="179"/>
      <c r="AJ8956" s="179"/>
    </row>
    <row r="8957" spans="2:36" x14ac:dyDescent="0.3">
      <c r="B8957" s="224">
        <v>903400</v>
      </c>
      <c r="C8957" s="209">
        <v>388222</v>
      </c>
      <c r="D8957" s="206">
        <f t="shared" si="944"/>
        <v>0.42973433694930263</v>
      </c>
      <c r="E8957" s="208">
        <f t="shared" si="945"/>
        <v>0.45</v>
      </c>
      <c r="F8957" s="207">
        <v>21352.21</v>
      </c>
      <c r="G8957" s="207">
        <v>31057.759999999998</v>
      </c>
      <c r="H8957" s="207">
        <v>34939.980000000003</v>
      </c>
      <c r="I8957" s="214">
        <f t="shared" si="946"/>
        <v>369916</v>
      </c>
      <c r="J8957" s="211">
        <f t="shared" si="947"/>
        <v>0.40947088775736107</v>
      </c>
      <c r="K8957" s="212">
        <f t="shared" si="948"/>
        <v>0.45</v>
      </c>
      <c r="L8957" s="214">
        <f t="shared" si="940"/>
        <v>20345.38</v>
      </c>
      <c r="M8957" s="213">
        <f t="shared" si="941"/>
        <v>29593.279999999999</v>
      </c>
      <c r="N8957" s="213">
        <f t="shared" si="942"/>
        <v>33292.44</v>
      </c>
      <c r="O8957" s="242">
        <f t="shared" si="943"/>
        <v>0.51530000000006115</v>
      </c>
      <c r="P8957" s="242"/>
      <c r="Q8957" s="179"/>
      <c r="R8957" s="179"/>
      <c r="S8957" s="179"/>
      <c r="T8957" s="179"/>
      <c r="U8957" s="179"/>
      <c r="V8957" s="179"/>
      <c r="W8957" s="179"/>
      <c r="X8957" s="179"/>
      <c r="Y8957" s="179"/>
      <c r="Z8957" s="179"/>
      <c r="AA8957" s="222"/>
      <c r="AB8957" s="222"/>
      <c r="AC8957" s="222"/>
      <c r="AD8957" s="179"/>
      <c r="AE8957" s="179"/>
      <c r="AF8957" s="179"/>
      <c r="AG8957" s="179"/>
      <c r="AH8957" s="179"/>
      <c r="AI8957" s="179"/>
      <c r="AJ8957" s="179"/>
    </row>
    <row r="8958" spans="2:36" x14ac:dyDescent="0.3">
      <c r="B8958" s="224">
        <v>903500</v>
      </c>
      <c r="C8958" s="209">
        <v>388267</v>
      </c>
      <c r="D8958" s="206">
        <f t="shared" si="944"/>
        <v>0.42973657996679582</v>
      </c>
      <c r="E8958" s="208">
        <f t="shared" si="945"/>
        <v>0.45</v>
      </c>
      <c r="F8958" s="207">
        <v>21354.68</v>
      </c>
      <c r="G8958" s="207">
        <v>31061.360000000001</v>
      </c>
      <c r="H8958" s="207">
        <v>34944.03</v>
      </c>
      <c r="I8958" s="214">
        <f t="shared" si="946"/>
        <v>369961</v>
      </c>
      <c r="J8958" s="211">
        <f t="shared" si="947"/>
        <v>0.409475373547316</v>
      </c>
      <c r="K8958" s="212">
        <f t="shared" si="948"/>
        <v>0.45</v>
      </c>
      <c r="L8958" s="214">
        <f t="shared" ref="L8958:L9021" si="949">I8958*5.5%</f>
        <v>20347.855</v>
      </c>
      <c r="M8958" s="213">
        <f t="shared" ref="M8958:M9021" si="950">I8958*8%</f>
        <v>29596.880000000001</v>
      </c>
      <c r="N8958" s="213">
        <f t="shared" ref="N8958:N9021" si="951">I8958*9%</f>
        <v>33296.49</v>
      </c>
      <c r="O8958" s="242">
        <f t="shared" si="943"/>
        <v>0.5151999999996042</v>
      </c>
      <c r="P8958" s="242"/>
      <c r="Q8958" s="179"/>
      <c r="R8958" s="179"/>
      <c r="S8958" s="179"/>
      <c r="T8958" s="179"/>
      <c r="U8958" s="179"/>
      <c r="V8958" s="179"/>
      <c r="W8958" s="179"/>
      <c r="X8958" s="179"/>
      <c r="Y8958" s="179"/>
      <c r="Z8958" s="179"/>
      <c r="AA8958" s="222"/>
      <c r="AB8958" s="222"/>
      <c r="AC8958" s="222"/>
      <c r="AD8958" s="179"/>
      <c r="AE8958" s="179"/>
      <c r="AF8958" s="179"/>
      <c r="AG8958" s="179"/>
      <c r="AH8958" s="179"/>
      <c r="AI8958" s="179"/>
      <c r="AJ8958" s="179"/>
    </row>
    <row r="8959" spans="2:36" x14ac:dyDescent="0.3">
      <c r="B8959" s="224">
        <v>903600</v>
      </c>
      <c r="C8959" s="209">
        <v>388312</v>
      </c>
      <c r="D8959" s="206">
        <f t="shared" si="944"/>
        <v>0.42973882248782647</v>
      </c>
      <c r="E8959" s="208">
        <f t="shared" si="945"/>
        <v>0.45</v>
      </c>
      <c r="F8959" s="207">
        <v>21357.16</v>
      </c>
      <c r="G8959" s="207">
        <v>31064.959999999999</v>
      </c>
      <c r="H8959" s="207">
        <v>34948.080000000002</v>
      </c>
      <c r="I8959" s="214">
        <f t="shared" si="946"/>
        <v>370006</v>
      </c>
      <c r="J8959" s="211">
        <f t="shared" si="947"/>
        <v>0.40947985834440015</v>
      </c>
      <c r="K8959" s="212">
        <f t="shared" si="948"/>
        <v>0.45</v>
      </c>
      <c r="L8959" s="214">
        <f t="shared" si="949"/>
        <v>20350.330000000002</v>
      </c>
      <c r="M8959" s="213">
        <f t="shared" si="950"/>
        <v>29600.48</v>
      </c>
      <c r="N8959" s="213">
        <f t="shared" si="951"/>
        <v>33300.54</v>
      </c>
      <c r="O8959" s="242">
        <f t="shared" si="943"/>
        <v>0.5152999999999156</v>
      </c>
      <c r="P8959" s="242"/>
      <c r="Q8959" s="179"/>
      <c r="R8959" s="179"/>
      <c r="S8959" s="179"/>
      <c r="T8959" s="179"/>
      <c r="U8959" s="179"/>
      <c r="V8959" s="179"/>
      <c r="W8959" s="179"/>
      <c r="X8959" s="179"/>
      <c r="Y8959" s="179"/>
      <c r="Z8959" s="179"/>
      <c r="AA8959" s="222"/>
      <c r="AB8959" s="222"/>
      <c r="AC8959" s="222"/>
      <c r="AD8959" s="179"/>
      <c r="AE8959" s="179"/>
      <c r="AF8959" s="179"/>
      <c r="AG8959" s="179"/>
      <c r="AH8959" s="179"/>
      <c r="AI8959" s="179"/>
      <c r="AJ8959" s="179"/>
    </row>
    <row r="8960" spans="2:36" x14ac:dyDescent="0.3">
      <c r="B8960" s="224">
        <v>903700</v>
      </c>
      <c r="C8960" s="209">
        <v>388357</v>
      </c>
      <c r="D8960" s="206">
        <f t="shared" si="944"/>
        <v>0.4297410645125595</v>
      </c>
      <c r="E8960" s="208">
        <f t="shared" si="945"/>
        <v>0.45</v>
      </c>
      <c r="F8960" s="207">
        <v>21359.63</v>
      </c>
      <c r="G8960" s="207">
        <v>31068.560000000001</v>
      </c>
      <c r="H8960" s="207">
        <v>34952.129999999997</v>
      </c>
      <c r="I8960" s="214">
        <f t="shared" si="946"/>
        <v>370051</v>
      </c>
      <c r="J8960" s="211">
        <f t="shared" si="947"/>
        <v>0.40948434214894325</v>
      </c>
      <c r="K8960" s="212">
        <f t="shared" si="948"/>
        <v>0.45</v>
      </c>
      <c r="L8960" s="214">
        <f t="shared" si="949"/>
        <v>20352.805</v>
      </c>
      <c r="M8960" s="213">
        <f t="shared" si="950"/>
        <v>29604.080000000002</v>
      </c>
      <c r="N8960" s="213">
        <f t="shared" si="951"/>
        <v>33304.589999999997</v>
      </c>
      <c r="O8960" s="242">
        <f t="shared" si="943"/>
        <v>0.51520000000004074</v>
      </c>
      <c r="P8960" s="242"/>
      <c r="Q8960" s="179"/>
      <c r="R8960" s="179"/>
      <c r="S8960" s="179"/>
      <c r="T8960" s="179"/>
      <c r="U8960" s="179"/>
      <c r="V8960" s="179"/>
      <c r="W8960" s="179"/>
      <c r="X8960" s="179"/>
      <c r="Y8960" s="179"/>
      <c r="Z8960" s="179"/>
      <c r="AA8960" s="222"/>
      <c r="AB8960" s="222"/>
      <c r="AC8960" s="222"/>
      <c r="AD8960" s="179"/>
      <c r="AE8960" s="179"/>
      <c r="AF8960" s="179"/>
      <c r="AG8960" s="179"/>
      <c r="AH8960" s="179"/>
      <c r="AI8960" s="179"/>
      <c r="AJ8960" s="179"/>
    </row>
    <row r="8961" spans="2:36" x14ac:dyDescent="0.3">
      <c r="B8961" s="224">
        <v>903800</v>
      </c>
      <c r="C8961" s="209">
        <v>388402</v>
      </c>
      <c r="D8961" s="206">
        <f t="shared" si="944"/>
        <v>0.42974330604115957</v>
      </c>
      <c r="E8961" s="208">
        <f t="shared" si="945"/>
        <v>0.45</v>
      </c>
      <c r="F8961" s="207">
        <v>21362.11</v>
      </c>
      <c r="G8961" s="207">
        <v>31072.16</v>
      </c>
      <c r="H8961" s="207">
        <v>34956.18</v>
      </c>
      <c r="I8961" s="214">
        <f t="shared" si="946"/>
        <v>370096</v>
      </c>
      <c r="J8961" s="211">
        <f t="shared" si="947"/>
        <v>0.40948882496127464</v>
      </c>
      <c r="K8961" s="212">
        <f t="shared" si="948"/>
        <v>0.45</v>
      </c>
      <c r="L8961" s="214">
        <f t="shared" si="949"/>
        <v>20355.28</v>
      </c>
      <c r="M8961" s="213">
        <f t="shared" si="950"/>
        <v>29607.68</v>
      </c>
      <c r="N8961" s="213">
        <f t="shared" si="951"/>
        <v>33308.639999999999</v>
      </c>
      <c r="O8961" s="242">
        <f t="shared" si="943"/>
        <v>0.51529999999977005</v>
      </c>
      <c r="P8961" s="242"/>
      <c r="Q8961" s="179"/>
      <c r="R8961" s="179"/>
      <c r="S8961" s="179"/>
      <c r="T8961" s="179"/>
      <c r="U8961" s="179"/>
      <c r="V8961" s="179"/>
      <c r="W8961" s="179"/>
      <c r="X8961" s="179"/>
      <c r="Y8961" s="179"/>
      <c r="Z8961" s="179"/>
      <c r="AA8961" s="222"/>
      <c r="AB8961" s="222"/>
      <c r="AC8961" s="222"/>
      <c r="AD8961" s="179"/>
      <c r="AE8961" s="179"/>
      <c r="AF8961" s="179"/>
      <c r="AG8961" s="179"/>
      <c r="AH8961" s="179"/>
      <c r="AI8961" s="179"/>
      <c r="AJ8961" s="179"/>
    </row>
    <row r="8962" spans="2:36" x14ac:dyDescent="0.3">
      <c r="B8962" s="224">
        <v>903900</v>
      </c>
      <c r="C8962" s="209">
        <v>388447</v>
      </c>
      <c r="D8962" s="206">
        <f t="shared" si="944"/>
        <v>0.42974554707379137</v>
      </c>
      <c r="E8962" s="208">
        <f t="shared" si="945"/>
        <v>0.45</v>
      </c>
      <c r="F8962" s="207">
        <v>21364.58</v>
      </c>
      <c r="G8962" s="207">
        <v>31075.759999999998</v>
      </c>
      <c r="H8962" s="207">
        <v>34960.230000000003</v>
      </c>
      <c r="I8962" s="214">
        <f t="shared" si="946"/>
        <v>370141</v>
      </c>
      <c r="J8962" s="211">
        <f t="shared" si="947"/>
        <v>0.40949330678172363</v>
      </c>
      <c r="K8962" s="212">
        <f t="shared" si="948"/>
        <v>0.45</v>
      </c>
      <c r="L8962" s="214">
        <f t="shared" si="949"/>
        <v>20357.755000000001</v>
      </c>
      <c r="M8962" s="213">
        <f t="shared" si="950"/>
        <v>29611.279999999999</v>
      </c>
      <c r="N8962" s="213">
        <f t="shared" si="951"/>
        <v>33312.69</v>
      </c>
      <c r="O8962" s="242">
        <f t="shared" si="943"/>
        <v>0.51519999999996802</v>
      </c>
      <c r="P8962" s="242"/>
      <c r="Q8962" s="179"/>
      <c r="R8962" s="179"/>
      <c r="S8962" s="179"/>
      <c r="T8962" s="179"/>
      <c r="U8962" s="179"/>
      <c r="V8962" s="179"/>
      <c r="W8962" s="179"/>
      <c r="X8962" s="179"/>
      <c r="Y8962" s="179"/>
      <c r="Z8962" s="179"/>
      <c r="AA8962" s="222"/>
      <c r="AB8962" s="222"/>
      <c r="AC8962" s="222"/>
      <c r="AD8962" s="179"/>
      <c r="AE8962" s="179"/>
      <c r="AF8962" s="179"/>
      <c r="AG8962" s="179"/>
      <c r="AH8962" s="179"/>
      <c r="AI8962" s="179"/>
      <c r="AJ8962" s="179"/>
    </row>
    <row r="8963" spans="2:36" x14ac:dyDescent="0.3">
      <c r="B8963" s="224">
        <v>904000</v>
      </c>
      <c r="C8963" s="209">
        <v>388492</v>
      </c>
      <c r="D8963" s="206">
        <f t="shared" si="944"/>
        <v>0.42974778761061949</v>
      </c>
      <c r="E8963" s="208">
        <f t="shared" si="945"/>
        <v>0.45</v>
      </c>
      <c r="F8963" s="207">
        <v>21367.06</v>
      </c>
      <c r="G8963" s="207">
        <v>31079.360000000001</v>
      </c>
      <c r="H8963" s="207">
        <v>34964.28</v>
      </c>
      <c r="I8963" s="214">
        <f t="shared" si="946"/>
        <v>370186</v>
      </c>
      <c r="J8963" s="211">
        <f t="shared" si="947"/>
        <v>0.40949778761061945</v>
      </c>
      <c r="K8963" s="212">
        <f t="shared" si="948"/>
        <v>0.45</v>
      </c>
      <c r="L8963" s="214">
        <f t="shared" si="949"/>
        <v>20360.23</v>
      </c>
      <c r="M8963" s="213">
        <f t="shared" si="950"/>
        <v>29614.880000000001</v>
      </c>
      <c r="N8963" s="213">
        <f t="shared" si="951"/>
        <v>33316.74</v>
      </c>
      <c r="O8963" s="242">
        <f t="shared" si="943"/>
        <v>0.51529999999962461</v>
      </c>
      <c r="P8963" s="242"/>
      <c r="Q8963" s="179"/>
      <c r="R8963" s="179"/>
      <c r="S8963" s="179"/>
      <c r="T8963" s="179"/>
      <c r="U8963" s="179"/>
      <c r="V8963" s="179"/>
      <c r="W8963" s="179"/>
      <c r="X8963" s="179"/>
      <c r="Y8963" s="179"/>
      <c r="Z8963" s="179"/>
      <c r="AA8963" s="222"/>
      <c r="AB8963" s="222"/>
      <c r="AC8963" s="222"/>
      <c r="AD8963" s="179"/>
      <c r="AE8963" s="179"/>
      <c r="AF8963" s="179"/>
      <c r="AG8963" s="179"/>
      <c r="AH8963" s="179"/>
      <c r="AI8963" s="179"/>
      <c r="AJ8963" s="179"/>
    </row>
    <row r="8964" spans="2:36" x14ac:dyDescent="0.3">
      <c r="B8964" s="224">
        <v>904100</v>
      </c>
      <c r="C8964" s="209">
        <v>388537</v>
      </c>
      <c r="D8964" s="206">
        <f t="shared" si="944"/>
        <v>0.42975002765180842</v>
      </c>
      <c r="E8964" s="208">
        <f t="shared" si="945"/>
        <v>0.45</v>
      </c>
      <c r="F8964" s="207">
        <v>21369.53</v>
      </c>
      <c r="G8964" s="207">
        <v>31082.959999999999</v>
      </c>
      <c r="H8964" s="207">
        <v>34968.33</v>
      </c>
      <c r="I8964" s="214">
        <f t="shared" si="946"/>
        <v>370231</v>
      </c>
      <c r="J8964" s="211">
        <f t="shared" si="947"/>
        <v>0.4095022674482911</v>
      </c>
      <c r="K8964" s="212">
        <f t="shared" si="948"/>
        <v>0.45</v>
      </c>
      <c r="L8964" s="214">
        <f t="shared" si="949"/>
        <v>20362.705000000002</v>
      </c>
      <c r="M8964" s="213">
        <f t="shared" si="950"/>
        <v>29618.48</v>
      </c>
      <c r="N8964" s="213">
        <f t="shared" si="951"/>
        <v>33320.79</v>
      </c>
      <c r="O8964" s="242">
        <f t="shared" si="943"/>
        <v>0.51520000000047728</v>
      </c>
      <c r="P8964" s="242"/>
      <c r="Q8964" s="179"/>
      <c r="R8964" s="179"/>
      <c r="S8964" s="179"/>
      <c r="T8964" s="179"/>
      <c r="U8964" s="179"/>
      <c r="V8964" s="179"/>
      <c r="W8964" s="179"/>
      <c r="X8964" s="179"/>
      <c r="Y8964" s="179"/>
      <c r="Z8964" s="179"/>
      <c r="AA8964" s="222"/>
      <c r="AB8964" s="222"/>
      <c r="AC8964" s="222"/>
      <c r="AD8964" s="179"/>
      <c r="AE8964" s="179"/>
      <c r="AF8964" s="179"/>
      <c r="AG8964" s="179"/>
      <c r="AH8964" s="179"/>
      <c r="AI8964" s="179"/>
      <c r="AJ8964" s="179"/>
    </row>
    <row r="8965" spans="2:36" x14ac:dyDescent="0.3">
      <c r="B8965" s="224">
        <v>904200</v>
      </c>
      <c r="C8965" s="209">
        <v>388582</v>
      </c>
      <c r="D8965" s="206">
        <f t="shared" si="944"/>
        <v>0.42975226719752269</v>
      </c>
      <c r="E8965" s="208">
        <f t="shared" si="945"/>
        <v>0.45</v>
      </c>
      <c r="F8965" s="207">
        <v>21372.01</v>
      </c>
      <c r="G8965" s="207">
        <v>31086.560000000001</v>
      </c>
      <c r="H8965" s="207">
        <v>34972.379999999997</v>
      </c>
      <c r="I8965" s="214">
        <f t="shared" si="946"/>
        <v>370276</v>
      </c>
      <c r="J8965" s="211">
        <f t="shared" si="947"/>
        <v>0.40950674629506745</v>
      </c>
      <c r="K8965" s="212">
        <f t="shared" si="948"/>
        <v>0.45</v>
      </c>
      <c r="L8965" s="214">
        <f t="shared" si="949"/>
        <v>20365.18</v>
      </c>
      <c r="M8965" s="213">
        <f t="shared" si="950"/>
        <v>29622.080000000002</v>
      </c>
      <c r="N8965" s="213">
        <f t="shared" si="951"/>
        <v>33324.839999999997</v>
      </c>
      <c r="O8965" s="242">
        <f t="shared" ref="O8965:O9028" si="952">(C8965+F8965+H8965-C8964-F8964-H8964)/100</f>
        <v>0.51530000000013387</v>
      </c>
      <c r="P8965" s="242"/>
      <c r="Q8965" s="179"/>
      <c r="R8965" s="179"/>
      <c r="S8965" s="179"/>
      <c r="T8965" s="179"/>
      <c r="U8965" s="179"/>
      <c r="V8965" s="179"/>
      <c r="W8965" s="179"/>
      <c r="X8965" s="179"/>
      <c r="Y8965" s="179"/>
      <c r="Z8965" s="179"/>
      <c r="AA8965" s="222"/>
      <c r="AB8965" s="222"/>
      <c r="AC8965" s="222"/>
      <c r="AD8965" s="179"/>
      <c r="AE8965" s="179"/>
      <c r="AF8965" s="179"/>
      <c r="AG8965" s="179"/>
      <c r="AH8965" s="179"/>
      <c r="AI8965" s="179"/>
      <c r="AJ8965" s="179"/>
    </row>
    <row r="8966" spans="2:36" x14ac:dyDescent="0.3">
      <c r="B8966" s="224">
        <v>904300</v>
      </c>
      <c r="C8966" s="209">
        <v>388627</v>
      </c>
      <c r="D8966" s="206">
        <f t="shared" si="944"/>
        <v>0.42975450624792655</v>
      </c>
      <c r="E8966" s="208">
        <f t="shared" si="945"/>
        <v>0.45</v>
      </c>
      <c r="F8966" s="207">
        <v>21374.48</v>
      </c>
      <c r="G8966" s="207">
        <v>31090.16</v>
      </c>
      <c r="H8966" s="207">
        <v>34976.43</v>
      </c>
      <c r="I8966" s="214">
        <f t="shared" si="946"/>
        <v>370321</v>
      </c>
      <c r="J8966" s="211">
        <f t="shared" si="947"/>
        <v>0.40951122415127722</v>
      </c>
      <c r="K8966" s="212">
        <f t="shared" si="948"/>
        <v>0.45</v>
      </c>
      <c r="L8966" s="214">
        <f t="shared" si="949"/>
        <v>20367.654999999999</v>
      </c>
      <c r="M8966" s="213">
        <f t="shared" si="950"/>
        <v>29625.68</v>
      </c>
      <c r="N8966" s="213">
        <f t="shared" si="951"/>
        <v>33328.89</v>
      </c>
      <c r="O8966" s="242">
        <f t="shared" si="952"/>
        <v>0.51519999999982247</v>
      </c>
      <c r="P8966" s="242"/>
      <c r="Q8966" s="179"/>
      <c r="R8966" s="179"/>
      <c r="S8966" s="179"/>
      <c r="T8966" s="179"/>
      <c r="U8966" s="179"/>
      <c r="V8966" s="179"/>
      <c r="W8966" s="179"/>
      <c r="X8966" s="179"/>
      <c r="Y8966" s="179"/>
      <c r="Z8966" s="179"/>
      <c r="AA8966" s="222"/>
      <c r="AB8966" s="222"/>
      <c r="AC8966" s="222"/>
      <c r="AD8966" s="179"/>
      <c r="AE8966" s="179"/>
      <c r="AF8966" s="179"/>
      <c r="AG8966" s="179"/>
      <c r="AH8966" s="179"/>
      <c r="AI8966" s="179"/>
      <c r="AJ8966" s="179"/>
    </row>
    <row r="8967" spans="2:36" x14ac:dyDescent="0.3">
      <c r="B8967" s="224">
        <v>904400</v>
      </c>
      <c r="C8967" s="209">
        <v>388672</v>
      </c>
      <c r="D8967" s="206">
        <f t="shared" si="944"/>
        <v>0.42975674480318443</v>
      </c>
      <c r="E8967" s="208">
        <f t="shared" si="945"/>
        <v>0.45</v>
      </c>
      <c r="F8967" s="207">
        <v>21376.959999999999</v>
      </c>
      <c r="G8967" s="207">
        <v>31093.759999999998</v>
      </c>
      <c r="H8967" s="207">
        <v>34980.480000000003</v>
      </c>
      <c r="I8967" s="214">
        <f t="shared" si="946"/>
        <v>370366</v>
      </c>
      <c r="J8967" s="211">
        <f t="shared" si="947"/>
        <v>0.40951570101724899</v>
      </c>
      <c r="K8967" s="212">
        <f t="shared" si="948"/>
        <v>0.45</v>
      </c>
      <c r="L8967" s="214">
        <f t="shared" si="949"/>
        <v>20370.13</v>
      </c>
      <c r="M8967" s="213">
        <f t="shared" si="950"/>
        <v>29629.279999999999</v>
      </c>
      <c r="N8967" s="213">
        <f t="shared" si="951"/>
        <v>33332.94</v>
      </c>
      <c r="O8967" s="242">
        <f t="shared" si="952"/>
        <v>0.51530000000006115</v>
      </c>
      <c r="P8967" s="242"/>
      <c r="Q8967" s="179"/>
      <c r="R8967" s="179"/>
      <c r="S8967" s="179"/>
      <c r="T8967" s="179"/>
      <c r="U8967" s="179"/>
      <c r="V8967" s="179"/>
      <c r="W8967" s="179"/>
      <c r="X8967" s="179"/>
      <c r="Y8967" s="179"/>
      <c r="Z8967" s="179"/>
      <c r="AA8967" s="222"/>
      <c r="AB8967" s="222"/>
      <c r="AC8967" s="222"/>
      <c r="AD8967" s="179"/>
      <c r="AE8967" s="179"/>
      <c r="AF8967" s="179"/>
      <c r="AG8967" s="179"/>
      <c r="AH8967" s="179"/>
      <c r="AI8967" s="179"/>
      <c r="AJ8967" s="179"/>
    </row>
    <row r="8968" spans="2:36" x14ac:dyDescent="0.3">
      <c r="B8968" s="224">
        <v>904500</v>
      </c>
      <c r="C8968" s="209">
        <v>388717</v>
      </c>
      <c r="D8968" s="206">
        <f t="shared" si="944"/>
        <v>0.42975898286346048</v>
      </c>
      <c r="E8968" s="208">
        <f t="shared" si="945"/>
        <v>0.45</v>
      </c>
      <c r="F8968" s="207">
        <v>21379.43</v>
      </c>
      <c r="G8968" s="207">
        <v>31097.360000000001</v>
      </c>
      <c r="H8968" s="207">
        <v>34984.53</v>
      </c>
      <c r="I8968" s="214">
        <f t="shared" si="946"/>
        <v>370411</v>
      </c>
      <c r="J8968" s="211">
        <f t="shared" si="947"/>
        <v>0.40952017689331122</v>
      </c>
      <c r="K8968" s="212">
        <f t="shared" si="948"/>
        <v>0.45</v>
      </c>
      <c r="L8968" s="214">
        <f t="shared" si="949"/>
        <v>20372.605</v>
      </c>
      <c r="M8968" s="213">
        <f t="shared" si="950"/>
        <v>29632.880000000001</v>
      </c>
      <c r="N8968" s="213">
        <f t="shared" si="951"/>
        <v>33336.99</v>
      </c>
      <c r="O8968" s="242">
        <f t="shared" si="952"/>
        <v>0.5151999999996042</v>
      </c>
      <c r="P8968" s="242"/>
      <c r="Q8968" s="179"/>
      <c r="R8968" s="179"/>
      <c r="S8968" s="179"/>
      <c r="T8968" s="179"/>
      <c r="U8968" s="179"/>
      <c r="V8968" s="179"/>
      <c r="W8968" s="179"/>
      <c r="X8968" s="179"/>
      <c r="Y8968" s="179"/>
      <c r="Z8968" s="179"/>
      <c r="AA8968" s="222"/>
      <c r="AB8968" s="222"/>
      <c r="AC8968" s="222"/>
      <c r="AD8968" s="179"/>
      <c r="AE8968" s="179"/>
      <c r="AF8968" s="179"/>
      <c r="AG8968" s="179"/>
      <c r="AH8968" s="179"/>
      <c r="AI8968" s="179"/>
      <c r="AJ8968" s="179"/>
    </row>
    <row r="8969" spans="2:36" x14ac:dyDescent="0.3">
      <c r="B8969" s="224">
        <v>904600</v>
      </c>
      <c r="C8969" s="209">
        <v>388762</v>
      </c>
      <c r="D8969" s="206">
        <f t="shared" si="944"/>
        <v>0.42976122042891884</v>
      </c>
      <c r="E8969" s="208">
        <f t="shared" si="945"/>
        <v>0.45</v>
      </c>
      <c r="F8969" s="207">
        <v>21381.91</v>
      </c>
      <c r="G8969" s="207">
        <v>31100.959999999999</v>
      </c>
      <c r="H8969" s="207">
        <v>34988.58</v>
      </c>
      <c r="I8969" s="214">
        <f t="shared" si="946"/>
        <v>370456</v>
      </c>
      <c r="J8969" s="211">
        <f t="shared" si="947"/>
        <v>0.40952465177979219</v>
      </c>
      <c r="K8969" s="212">
        <f t="shared" si="948"/>
        <v>0.45</v>
      </c>
      <c r="L8969" s="214">
        <f t="shared" si="949"/>
        <v>20375.080000000002</v>
      </c>
      <c r="M8969" s="213">
        <f t="shared" si="950"/>
        <v>29636.48</v>
      </c>
      <c r="N8969" s="213">
        <f t="shared" si="951"/>
        <v>33341.040000000001</v>
      </c>
      <c r="O8969" s="242">
        <f t="shared" si="952"/>
        <v>0.5152999999999156</v>
      </c>
      <c r="P8969" s="242"/>
      <c r="Q8969" s="179"/>
      <c r="R8969" s="179"/>
      <c r="S8969" s="179"/>
      <c r="T8969" s="179"/>
      <c r="U8969" s="179"/>
      <c r="V8969" s="179"/>
      <c r="W8969" s="179"/>
      <c r="X8969" s="179"/>
      <c r="Y8969" s="179"/>
      <c r="Z8969" s="179"/>
      <c r="AA8969" s="222"/>
      <c r="AB8969" s="222"/>
      <c r="AC8969" s="222"/>
      <c r="AD8969" s="179"/>
      <c r="AE8969" s="179"/>
      <c r="AF8969" s="179"/>
      <c r="AG8969" s="179"/>
      <c r="AH8969" s="179"/>
      <c r="AI8969" s="179"/>
      <c r="AJ8969" s="179"/>
    </row>
    <row r="8970" spans="2:36" x14ac:dyDescent="0.3">
      <c r="B8970" s="224">
        <v>904700</v>
      </c>
      <c r="C8970" s="209">
        <v>388807</v>
      </c>
      <c r="D8970" s="206">
        <f t="shared" si="944"/>
        <v>0.42976345749972367</v>
      </c>
      <c r="E8970" s="208">
        <f t="shared" si="945"/>
        <v>0.45</v>
      </c>
      <c r="F8970" s="207">
        <v>21384.38</v>
      </c>
      <c r="G8970" s="207">
        <v>31104.560000000001</v>
      </c>
      <c r="H8970" s="207">
        <v>34992.629999999997</v>
      </c>
      <c r="I8970" s="214">
        <f t="shared" si="946"/>
        <v>370501</v>
      </c>
      <c r="J8970" s="211">
        <f t="shared" si="947"/>
        <v>0.40952912567701999</v>
      </c>
      <c r="K8970" s="212">
        <f t="shared" si="948"/>
        <v>0.45</v>
      </c>
      <c r="L8970" s="214">
        <f t="shared" si="949"/>
        <v>20377.555</v>
      </c>
      <c r="M8970" s="213">
        <f t="shared" si="950"/>
        <v>29640.080000000002</v>
      </c>
      <c r="N8970" s="213">
        <f t="shared" si="951"/>
        <v>33345.089999999997</v>
      </c>
      <c r="O8970" s="242">
        <f t="shared" si="952"/>
        <v>0.51520000000004074</v>
      </c>
      <c r="P8970" s="242"/>
      <c r="Q8970" s="179"/>
      <c r="R8970" s="179"/>
      <c r="S8970" s="179"/>
      <c r="T8970" s="179"/>
      <c r="U8970" s="179"/>
      <c r="V8970" s="179"/>
      <c r="W8970" s="179"/>
      <c r="X8970" s="179"/>
      <c r="Y8970" s="179"/>
      <c r="Z8970" s="179"/>
      <c r="AA8970" s="222"/>
      <c r="AB8970" s="222"/>
      <c r="AC8970" s="222"/>
      <c r="AD8970" s="179"/>
      <c r="AE8970" s="179"/>
      <c r="AF8970" s="179"/>
      <c r="AG8970" s="179"/>
      <c r="AH8970" s="179"/>
      <c r="AI8970" s="179"/>
      <c r="AJ8970" s="179"/>
    </row>
    <row r="8971" spans="2:36" x14ac:dyDescent="0.3">
      <c r="B8971" s="224">
        <v>904800</v>
      </c>
      <c r="C8971" s="209">
        <v>388852</v>
      </c>
      <c r="D8971" s="206">
        <f t="shared" si="944"/>
        <v>0.42976569407603893</v>
      </c>
      <c r="E8971" s="208">
        <f t="shared" si="945"/>
        <v>0.45</v>
      </c>
      <c r="F8971" s="207">
        <v>21386.86</v>
      </c>
      <c r="G8971" s="207">
        <v>31108.16</v>
      </c>
      <c r="H8971" s="207">
        <v>34996.68</v>
      </c>
      <c r="I8971" s="214">
        <f t="shared" si="946"/>
        <v>370546</v>
      </c>
      <c r="J8971" s="211">
        <f t="shared" si="947"/>
        <v>0.40953359858532273</v>
      </c>
      <c r="K8971" s="212">
        <f t="shared" si="948"/>
        <v>0.45</v>
      </c>
      <c r="L8971" s="214">
        <f t="shared" si="949"/>
        <v>20380.03</v>
      </c>
      <c r="M8971" s="213">
        <f t="shared" si="950"/>
        <v>29643.68</v>
      </c>
      <c r="N8971" s="213">
        <f t="shared" si="951"/>
        <v>33349.14</v>
      </c>
      <c r="O8971" s="242">
        <f t="shared" si="952"/>
        <v>0.51529999999977005</v>
      </c>
      <c r="P8971" s="242"/>
      <c r="Q8971" s="179"/>
      <c r="R8971" s="179"/>
      <c r="S8971" s="179"/>
      <c r="T8971" s="179"/>
      <c r="U8971" s="179"/>
      <c r="V8971" s="179"/>
      <c r="W8971" s="179"/>
      <c r="X8971" s="179"/>
      <c r="Y8971" s="179"/>
      <c r="Z8971" s="179"/>
      <c r="AA8971" s="222"/>
      <c r="AB8971" s="222"/>
      <c r="AC8971" s="222"/>
      <c r="AD8971" s="179"/>
      <c r="AE8971" s="179"/>
      <c r="AF8971" s="179"/>
      <c r="AG8971" s="179"/>
      <c r="AH8971" s="179"/>
      <c r="AI8971" s="179"/>
      <c r="AJ8971" s="179"/>
    </row>
    <row r="8972" spans="2:36" x14ac:dyDescent="0.3">
      <c r="B8972" s="224">
        <v>904900</v>
      </c>
      <c r="C8972" s="209">
        <v>388897</v>
      </c>
      <c r="D8972" s="206">
        <f t="shared" si="944"/>
        <v>0.4297679301580285</v>
      </c>
      <c r="E8972" s="208">
        <f t="shared" si="945"/>
        <v>0.45</v>
      </c>
      <c r="F8972" s="207">
        <v>21389.33</v>
      </c>
      <c r="G8972" s="207">
        <v>31111.759999999998</v>
      </c>
      <c r="H8972" s="207">
        <v>35000.730000000003</v>
      </c>
      <c r="I8972" s="214">
        <f t="shared" si="946"/>
        <v>370591</v>
      </c>
      <c r="J8972" s="211">
        <f t="shared" si="947"/>
        <v>0.40953807050502816</v>
      </c>
      <c r="K8972" s="212">
        <f t="shared" si="948"/>
        <v>0.45</v>
      </c>
      <c r="L8972" s="214">
        <f t="shared" si="949"/>
        <v>20382.505000000001</v>
      </c>
      <c r="M8972" s="213">
        <f t="shared" si="950"/>
        <v>29647.279999999999</v>
      </c>
      <c r="N8972" s="213">
        <f t="shared" si="951"/>
        <v>33353.19</v>
      </c>
      <c r="O8972" s="242">
        <f t="shared" si="952"/>
        <v>0.51519999999996802</v>
      </c>
      <c r="P8972" s="242"/>
      <c r="Q8972" s="179"/>
      <c r="R8972" s="179"/>
      <c r="S8972" s="179"/>
      <c r="T8972" s="179"/>
      <c r="U8972" s="179"/>
      <c r="V8972" s="179"/>
      <c r="W8972" s="179"/>
      <c r="X8972" s="179"/>
      <c r="Y8972" s="179"/>
      <c r="Z8972" s="179"/>
      <c r="AA8972" s="222"/>
      <c r="AB8972" s="222"/>
      <c r="AC8972" s="222"/>
      <c r="AD8972" s="179"/>
      <c r="AE8972" s="179"/>
      <c r="AF8972" s="179"/>
      <c r="AG8972" s="179"/>
      <c r="AH8972" s="179"/>
      <c r="AI8972" s="179"/>
      <c r="AJ8972" s="179"/>
    </row>
    <row r="8973" spans="2:36" x14ac:dyDescent="0.3">
      <c r="B8973" s="224">
        <v>905000</v>
      </c>
      <c r="C8973" s="209">
        <v>388942</v>
      </c>
      <c r="D8973" s="206">
        <f t="shared" si="944"/>
        <v>0.42977016574585636</v>
      </c>
      <c r="E8973" s="208">
        <f t="shared" si="945"/>
        <v>0.45</v>
      </c>
      <c r="F8973" s="207">
        <v>21391.81</v>
      </c>
      <c r="G8973" s="207">
        <v>31115.360000000001</v>
      </c>
      <c r="H8973" s="207">
        <v>35004.78</v>
      </c>
      <c r="I8973" s="214">
        <f t="shared" si="946"/>
        <v>370636</v>
      </c>
      <c r="J8973" s="211">
        <f t="shared" si="947"/>
        <v>0.40954254143646407</v>
      </c>
      <c r="K8973" s="212">
        <f t="shared" si="948"/>
        <v>0.45</v>
      </c>
      <c r="L8973" s="214">
        <f t="shared" si="949"/>
        <v>20384.98</v>
      </c>
      <c r="M8973" s="213">
        <f t="shared" si="950"/>
        <v>29650.880000000001</v>
      </c>
      <c r="N8973" s="213">
        <f t="shared" si="951"/>
        <v>33357.24</v>
      </c>
      <c r="O8973" s="242">
        <f t="shared" si="952"/>
        <v>0.51529999999962461</v>
      </c>
      <c r="P8973" s="242"/>
      <c r="Q8973" s="179"/>
      <c r="R8973" s="179"/>
      <c r="S8973" s="179"/>
      <c r="T8973" s="179"/>
      <c r="U8973" s="179"/>
      <c r="V8973" s="179"/>
      <c r="W8973" s="179"/>
      <c r="X8973" s="179"/>
      <c r="Y8973" s="179"/>
      <c r="Z8973" s="179"/>
      <c r="AA8973" s="222"/>
      <c r="AB8973" s="222"/>
      <c r="AC8973" s="222"/>
      <c r="AD8973" s="179"/>
      <c r="AE8973" s="179"/>
      <c r="AF8973" s="179"/>
      <c r="AG8973" s="179"/>
      <c r="AH8973" s="179"/>
      <c r="AI8973" s="179"/>
      <c r="AJ8973" s="179"/>
    </row>
    <row r="8974" spans="2:36" x14ac:dyDescent="0.3">
      <c r="B8974" s="224">
        <v>905100</v>
      </c>
      <c r="C8974" s="209">
        <v>388987</v>
      </c>
      <c r="D8974" s="206">
        <f t="shared" si="944"/>
        <v>0.42977240083968621</v>
      </c>
      <c r="E8974" s="208">
        <f t="shared" si="945"/>
        <v>0.45</v>
      </c>
      <c r="F8974" s="207">
        <v>21394.28</v>
      </c>
      <c r="G8974" s="207">
        <v>31118.959999999999</v>
      </c>
      <c r="H8974" s="207">
        <v>35008.83</v>
      </c>
      <c r="I8974" s="214">
        <f t="shared" si="946"/>
        <v>370681</v>
      </c>
      <c r="J8974" s="211">
        <f t="shared" si="947"/>
        <v>0.40954701137995803</v>
      </c>
      <c r="K8974" s="212">
        <f t="shared" si="948"/>
        <v>0.45</v>
      </c>
      <c r="L8974" s="214">
        <f t="shared" si="949"/>
        <v>20387.455000000002</v>
      </c>
      <c r="M8974" s="213">
        <f t="shared" si="950"/>
        <v>29654.48</v>
      </c>
      <c r="N8974" s="213">
        <f t="shared" si="951"/>
        <v>33361.29</v>
      </c>
      <c r="O8974" s="242">
        <f t="shared" si="952"/>
        <v>0.51520000000047728</v>
      </c>
      <c r="P8974" s="242"/>
      <c r="Q8974" s="179"/>
      <c r="R8974" s="179"/>
      <c r="S8974" s="179"/>
      <c r="T8974" s="179"/>
      <c r="U8974" s="179"/>
      <c r="V8974" s="179"/>
      <c r="W8974" s="179"/>
      <c r="X8974" s="179"/>
      <c r="Y8974" s="179"/>
      <c r="Z8974" s="179"/>
      <c r="AA8974" s="222"/>
      <c r="AB8974" s="222"/>
      <c r="AC8974" s="222"/>
      <c r="AD8974" s="179"/>
      <c r="AE8974" s="179"/>
      <c r="AF8974" s="179"/>
      <c r="AG8974" s="179"/>
      <c r="AH8974" s="179"/>
      <c r="AI8974" s="179"/>
      <c r="AJ8974" s="179"/>
    </row>
    <row r="8975" spans="2:36" x14ac:dyDescent="0.3">
      <c r="B8975" s="224">
        <v>905200</v>
      </c>
      <c r="C8975" s="209">
        <v>389032</v>
      </c>
      <c r="D8975" s="206">
        <f t="shared" si="944"/>
        <v>0.42977463543968186</v>
      </c>
      <c r="E8975" s="208">
        <f t="shared" si="945"/>
        <v>0.45</v>
      </c>
      <c r="F8975" s="207">
        <v>21396.76</v>
      </c>
      <c r="G8975" s="207">
        <v>31122.560000000001</v>
      </c>
      <c r="H8975" s="207">
        <v>35012.879999999997</v>
      </c>
      <c r="I8975" s="214">
        <f t="shared" si="946"/>
        <v>370726</v>
      </c>
      <c r="J8975" s="211">
        <f t="shared" si="947"/>
        <v>0.40955148033583738</v>
      </c>
      <c r="K8975" s="212">
        <f t="shared" si="948"/>
        <v>0.45</v>
      </c>
      <c r="L8975" s="214">
        <f t="shared" si="949"/>
        <v>20389.93</v>
      </c>
      <c r="M8975" s="213">
        <f t="shared" si="950"/>
        <v>29658.080000000002</v>
      </c>
      <c r="N8975" s="213">
        <f t="shared" si="951"/>
        <v>33365.339999999997</v>
      </c>
      <c r="O8975" s="242">
        <f t="shared" si="952"/>
        <v>0.51530000000013387</v>
      </c>
      <c r="P8975" s="242"/>
      <c r="Q8975" s="179"/>
      <c r="R8975" s="179"/>
      <c r="S8975" s="179"/>
      <c r="T8975" s="179"/>
      <c r="U8975" s="179"/>
      <c r="V8975" s="179"/>
      <c r="W8975" s="179"/>
      <c r="X8975" s="179"/>
      <c r="Y8975" s="179"/>
      <c r="Z8975" s="179"/>
      <c r="AA8975" s="222"/>
      <c r="AB8975" s="222"/>
      <c r="AC8975" s="222"/>
      <c r="AD8975" s="179"/>
      <c r="AE8975" s="179"/>
      <c r="AF8975" s="179"/>
      <c r="AG8975" s="179"/>
      <c r="AH8975" s="179"/>
      <c r="AI8975" s="179"/>
      <c r="AJ8975" s="179"/>
    </row>
    <row r="8976" spans="2:36" x14ac:dyDescent="0.3">
      <c r="B8976" s="224">
        <v>905300</v>
      </c>
      <c r="C8976" s="209">
        <v>389077</v>
      </c>
      <c r="D8976" s="206">
        <f t="shared" si="944"/>
        <v>0.42977686954600686</v>
      </c>
      <c r="E8976" s="208">
        <f t="shared" si="945"/>
        <v>0.45</v>
      </c>
      <c r="F8976" s="207">
        <v>21399.23</v>
      </c>
      <c r="G8976" s="207">
        <v>31126.16</v>
      </c>
      <c r="H8976" s="207">
        <v>35016.93</v>
      </c>
      <c r="I8976" s="214">
        <f t="shared" si="946"/>
        <v>370771</v>
      </c>
      <c r="J8976" s="211">
        <f t="shared" si="947"/>
        <v>0.40955594830442948</v>
      </c>
      <c r="K8976" s="212">
        <f t="shared" si="948"/>
        <v>0.45</v>
      </c>
      <c r="L8976" s="214">
        <f t="shared" si="949"/>
        <v>20392.404999999999</v>
      </c>
      <c r="M8976" s="213">
        <f t="shared" si="950"/>
        <v>29661.68</v>
      </c>
      <c r="N8976" s="213">
        <f t="shared" si="951"/>
        <v>33369.39</v>
      </c>
      <c r="O8976" s="242">
        <f t="shared" si="952"/>
        <v>0.51519999999982247</v>
      </c>
      <c r="P8976" s="242"/>
      <c r="Q8976" s="179"/>
      <c r="R8976" s="179"/>
      <c r="S8976" s="179"/>
      <c r="T8976" s="179"/>
      <c r="U8976" s="179"/>
      <c r="V8976" s="179"/>
      <c r="W8976" s="179"/>
      <c r="X8976" s="179"/>
      <c r="Y8976" s="179"/>
      <c r="Z8976" s="179"/>
      <c r="AA8976" s="222"/>
      <c r="AB8976" s="222"/>
      <c r="AC8976" s="222"/>
      <c r="AD8976" s="179"/>
      <c r="AE8976" s="179"/>
      <c r="AF8976" s="179"/>
      <c r="AG8976" s="179"/>
      <c r="AH8976" s="179"/>
      <c r="AI8976" s="179"/>
      <c r="AJ8976" s="179"/>
    </row>
    <row r="8977" spans="2:36" x14ac:dyDescent="0.3">
      <c r="B8977" s="224">
        <v>905400</v>
      </c>
      <c r="C8977" s="209">
        <v>389122</v>
      </c>
      <c r="D8977" s="206">
        <f t="shared" si="944"/>
        <v>0.42977910315882484</v>
      </c>
      <c r="E8977" s="208">
        <f t="shared" si="945"/>
        <v>0.45</v>
      </c>
      <c r="F8977" s="207">
        <v>21401.71</v>
      </c>
      <c r="G8977" s="207">
        <v>31129.759999999998</v>
      </c>
      <c r="H8977" s="207">
        <v>35020.980000000003</v>
      </c>
      <c r="I8977" s="214">
        <f t="shared" si="946"/>
        <v>370816</v>
      </c>
      <c r="J8977" s="211">
        <f t="shared" si="947"/>
        <v>0.40956041528606141</v>
      </c>
      <c r="K8977" s="212">
        <f t="shared" si="948"/>
        <v>0.45</v>
      </c>
      <c r="L8977" s="214">
        <f t="shared" si="949"/>
        <v>20394.88</v>
      </c>
      <c r="M8977" s="213">
        <f t="shared" si="950"/>
        <v>29665.279999999999</v>
      </c>
      <c r="N8977" s="213">
        <f t="shared" si="951"/>
        <v>33373.440000000002</v>
      </c>
      <c r="O8977" s="242">
        <f t="shared" si="952"/>
        <v>0.51530000000006115</v>
      </c>
      <c r="P8977" s="242"/>
      <c r="Q8977" s="179"/>
      <c r="R8977" s="179"/>
      <c r="S8977" s="179"/>
      <c r="T8977" s="179"/>
      <c r="U8977" s="179"/>
      <c r="V8977" s="179"/>
      <c r="W8977" s="179"/>
      <c r="X8977" s="179"/>
      <c r="Y8977" s="179"/>
      <c r="Z8977" s="179"/>
      <c r="AA8977" s="222"/>
      <c r="AB8977" s="222"/>
      <c r="AC8977" s="222"/>
      <c r="AD8977" s="179"/>
      <c r="AE8977" s="179"/>
      <c r="AF8977" s="179"/>
      <c r="AG8977" s="179"/>
      <c r="AH8977" s="179"/>
      <c r="AI8977" s="179"/>
      <c r="AJ8977" s="179"/>
    </row>
    <row r="8978" spans="2:36" x14ac:dyDescent="0.3">
      <c r="B8978" s="224">
        <v>905500</v>
      </c>
      <c r="C8978" s="209">
        <v>389167</v>
      </c>
      <c r="D8978" s="206">
        <f t="shared" si="944"/>
        <v>0.42978133627829929</v>
      </c>
      <c r="E8978" s="208">
        <f t="shared" si="945"/>
        <v>0.45</v>
      </c>
      <c r="F8978" s="207">
        <v>21404.18</v>
      </c>
      <c r="G8978" s="207">
        <v>31133.360000000001</v>
      </c>
      <c r="H8978" s="207">
        <v>35025.03</v>
      </c>
      <c r="I8978" s="214">
        <f t="shared" si="946"/>
        <v>370861</v>
      </c>
      <c r="J8978" s="211">
        <f t="shared" si="947"/>
        <v>0.40956488128106017</v>
      </c>
      <c r="K8978" s="212">
        <f t="shared" si="948"/>
        <v>0.45</v>
      </c>
      <c r="L8978" s="214">
        <f t="shared" si="949"/>
        <v>20397.355</v>
      </c>
      <c r="M8978" s="213">
        <f t="shared" si="950"/>
        <v>29668.880000000001</v>
      </c>
      <c r="N8978" s="213">
        <f t="shared" si="951"/>
        <v>33377.49</v>
      </c>
      <c r="O8978" s="242">
        <f t="shared" si="952"/>
        <v>0.5151999999996042</v>
      </c>
      <c r="P8978" s="242"/>
      <c r="Q8978" s="179"/>
      <c r="R8978" s="179"/>
      <c r="S8978" s="179"/>
      <c r="T8978" s="179"/>
      <c r="U8978" s="179"/>
      <c r="V8978" s="179"/>
      <c r="W8978" s="179"/>
      <c r="X8978" s="179"/>
      <c r="Y8978" s="179"/>
      <c r="Z8978" s="179"/>
      <c r="AA8978" s="222"/>
      <c r="AB8978" s="222"/>
      <c r="AC8978" s="222"/>
      <c r="AD8978" s="179"/>
      <c r="AE8978" s="179"/>
      <c r="AF8978" s="179"/>
      <c r="AG8978" s="179"/>
      <c r="AH8978" s="179"/>
      <c r="AI8978" s="179"/>
      <c r="AJ8978" s="179"/>
    </row>
    <row r="8979" spans="2:36" x14ac:dyDescent="0.3">
      <c r="B8979" s="224">
        <v>905600</v>
      </c>
      <c r="C8979" s="209">
        <v>389212</v>
      </c>
      <c r="D8979" s="206">
        <f t="shared" si="944"/>
        <v>0.42978356890459363</v>
      </c>
      <c r="E8979" s="208">
        <f t="shared" si="945"/>
        <v>0.45</v>
      </c>
      <c r="F8979" s="207">
        <v>21406.66</v>
      </c>
      <c r="G8979" s="207">
        <v>31136.959999999999</v>
      </c>
      <c r="H8979" s="207">
        <v>35029.08</v>
      </c>
      <c r="I8979" s="214">
        <f t="shared" si="946"/>
        <v>370906</v>
      </c>
      <c r="J8979" s="211">
        <f t="shared" si="947"/>
        <v>0.40956934628975267</v>
      </c>
      <c r="K8979" s="212">
        <f t="shared" si="948"/>
        <v>0.45</v>
      </c>
      <c r="L8979" s="214">
        <f t="shared" si="949"/>
        <v>20399.830000000002</v>
      </c>
      <c r="M8979" s="213">
        <f t="shared" si="950"/>
        <v>29672.48</v>
      </c>
      <c r="N8979" s="213">
        <f t="shared" si="951"/>
        <v>33381.54</v>
      </c>
      <c r="O8979" s="242">
        <f t="shared" si="952"/>
        <v>0.5152999999999156</v>
      </c>
      <c r="P8979" s="242"/>
      <c r="Q8979" s="179"/>
      <c r="R8979" s="179"/>
      <c r="S8979" s="179"/>
      <c r="T8979" s="179"/>
      <c r="U8979" s="179"/>
      <c r="V8979" s="179"/>
      <c r="W8979" s="179"/>
      <c r="X8979" s="179"/>
      <c r="Y8979" s="179"/>
      <c r="Z8979" s="179"/>
      <c r="AA8979" s="222"/>
      <c r="AB8979" s="222"/>
      <c r="AC8979" s="222"/>
      <c r="AD8979" s="179"/>
      <c r="AE8979" s="179"/>
      <c r="AF8979" s="179"/>
      <c r="AG8979" s="179"/>
      <c r="AH8979" s="179"/>
      <c r="AI8979" s="179"/>
      <c r="AJ8979" s="179"/>
    </row>
    <row r="8980" spans="2:36" x14ac:dyDescent="0.3">
      <c r="B8980" s="224">
        <v>905700</v>
      </c>
      <c r="C8980" s="209">
        <v>389257</v>
      </c>
      <c r="D8980" s="206">
        <f t="shared" si="944"/>
        <v>0.42978580103787128</v>
      </c>
      <c r="E8980" s="208">
        <f t="shared" si="945"/>
        <v>0.45</v>
      </c>
      <c r="F8980" s="207">
        <v>21409.13</v>
      </c>
      <c r="G8980" s="207">
        <v>31140.560000000001</v>
      </c>
      <c r="H8980" s="207">
        <v>35033.129999999997</v>
      </c>
      <c r="I8980" s="214">
        <f t="shared" si="946"/>
        <v>370951</v>
      </c>
      <c r="J8980" s="211">
        <f t="shared" si="947"/>
        <v>0.40957381031246548</v>
      </c>
      <c r="K8980" s="212">
        <f t="shared" si="948"/>
        <v>0.45</v>
      </c>
      <c r="L8980" s="214">
        <f t="shared" si="949"/>
        <v>20402.305</v>
      </c>
      <c r="M8980" s="213">
        <f t="shared" si="950"/>
        <v>29676.080000000002</v>
      </c>
      <c r="N8980" s="213">
        <f t="shared" si="951"/>
        <v>33385.589999999997</v>
      </c>
      <c r="O8980" s="242">
        <f t="shared" si="952"/>
        <v>0.51520000000004074</v>
      </c>
      <c r="P8980" s="242"/>
      <c r="Q8980" s="179"/>
      <c r="R8980" s="179"/>
      <c r="S8980" s="179"/>
      <c r="T8980" s="179"/>
      <c r="U8980" s="179"/>
      <c r="V8980" s="179"/>
      <c r="W8980" s="179"/>
      <c r="X8980" s="179"/>
      <c r="Y8980" s="179"/>
      <c r="Z8980" s="179"/>
      <c r="AA8980" s="222"/>
      <c r="AB8980" s="222"/>
      <c r="AC8980" s="222"/>
      <c r="AD8980" s="179"/>
      <c r="AE8980" s="179"/>
      <c r="AF8980" s="179"/>
      <c r="AG8980" s="179"/>
      <c r="AH8980" s="179"/>
      <c r="AI8980" s="179"/>
      <c r="AJ8980" s="179"/>
    </row>
    <row r="8981" spans="2:36" x14ac:dyDescent="0.3">
      <c r="B8981" s="224">
        <v>905800</v>
      </c>
      <c r="C8981" s="209">
        <v>389302</v>
      </c>
      <c r="D8981" s="206">
        <f t="shared" si="944"/>
        <v>0.42978803267829541</v>
      </c>
      <c r="E8981" s="208">
        <f t="shared" si="945"/>
        <v>0.45</v>
      </c>
      <c r="F8981" s="207">
        <v>21411.61</v>
      </c>
      <c r="G8981" s="207">
        <v>31144.16</v>
      </c>
      <c r="H8981" s="207">
        <v>35037.18</v>
      </c>
      <c r="I8981" s="214">
        <f t="shared" si="946"/>
        <v>370996</v>
      </c>
      <c r="J8981" s="211">
        <f t="shared" si="947"/>
        <v>0.40957827334952529</v>
      </c>
      <c r="K8981" s="212">
        <f t="shared" si="948"/>
        <v>0.45</v>
      </c>
      <c r="L8981" s="214">
        <f t="shared" si="949"/>
        <v>20404.78</v>
      </c>
      <c r="M8981" s="213">
        <f t="shared" si="950"/>
        <v>29679.68</v>
      </c>
      <c r="N8981" s="213">
        <f t="shared" si="951"/>
        <v>33389.64</v>
      </c>
      <c r="O8981" s="242">
        <f t="shared" si="952"/>
        <v>0.51529999999977005</v>
      </c>
      <c r="P8981" s="242"/>
      <c r="Q8981" s="179"/>
      <c r="R8981" s="179"/>
      <c r="S8981" s="179"/>
      <c r="T8981" s="179"/>
      <c r="U8981" s="179"/>
      <c r="V8981" s="179"/>
      <c r="W8981" s="179"/>
      <c r="X8981" s="179"/>
      <c r="Y8981" s="179"/>
      <c r="Z8981" s="179"/>
      <c r="AA8981" s="222"/>
      <c r="AB8981" s="222"/>
      <c r="AC8981" s="222"/>
      <c r="AD8981" s="179"/>
      <c r="AE8981" s="179"/>
      <c r="AF8981" s="179"/>
      <c r="AG8981" s="179"/>
      <c r="AH8981" s="179"/>
      <c r="AI8981" s="179"/>
      <c r="AJ8981" s="179"/>
    </row>
    <row r="8982" spans="2:36" x14ac:dyDescent="0.3">
      <c r="B8982" s="224">
        <v>905900</v>
      </c>
      <c r="C8982" s="209">
        <v>389347</v>
      </c>
      <c r="D8982" s="206">
        <f t="shared" si="944"/>
        <v>0.42979026382602936</v>
      </c>
      <c r="E8982" s="208">
        <f t="shared" si="945"/>
        <v>0.45</v>
      </c>
      <c r="F8982" s="207">
        <v>21414.080000000002</v>
      </c>
      <c r="G8982" s="207">
        <v>31147.759999999998</v>
      </c>
      <c r="H8982" s="207">
        <v>35041.230000000003</v>
      </c>
      <c r="I8982" s="214">
        <f t="shared" si="946"/>
        <v>371041</v>
      </c>
      <c r="J8982" s="211">
        <f t="shared" si="947"/>
        <v>0.40958273540125839</v>
      </c>
      <c r="K8982" s="212">
        <f t="shared" si="948"/>
        <v>0.45</v>
      </c>
      <c r="L8982" s="214">
        <f t="shared" si="949"/>
        <v>20407.255000000001</v>
      </c>
      <c r="M8982" s="213">
        <f t="shared" si="950"/>
        <v>29683.279999999999</v>
      </c>
      <c r="N8982" s="213">
        <f t="shared" si="951"/>
        <v>33393.69</v>
      </c>
      <c r="O8982" s="242">
        <f t="shared" si="952"/>
        <v>0.51519999999996802</v>
      </c>
      <c r="P8982" s="242"/>
      <c r="Q8982" s="179"/>
      <c r="R8982" s="179"/>
      <c r="S8982" s="179"/>
      <c r="T8982" s="179"/>
      <c r="U8982" s="179"/>
      <c r="V8982" s="179"/>
      <c r="W8982" s="179"/>
      <c r="X8982" s="179"/>
      <c r="Y8982" s="179"/>
      <c r="Z8982" s="179"/>
      <c r="AA8982" s="222"/>
      <c r="AB8982" s="222"/>
      <c r="AC8982" s="222"/>
      <c r="AD8982" s="179"/>
      <c r="AE8982" s="179"/>
      <c r="AF8982" s="179"/>
      <c r="AG8982" s="179"/>
      <c r="AH8982" s="179"/>
      <c r="AI8982" s="179"/>
      <c r="AJ8982" s="179"/>
    </row>
    <row r="8983" spans="2:36" x14ac:dyDescent="0.3">
      <c r="B8983" s="224">
        <v>906000</v>
      </c>
      <c r="C8983" s="209">
        <v>389392</v>
      </c>
      <c r="D8983" s="206">
        <f t="shared" si="944"/>
        <v>0.42979249448123619</v>
      </c>
      <c r="E8983" s="208">
        <f t="shared" si="945"/>
        <v>0.45</v>
      </c>
      <c r="F8983" s="207">
        <v>21416.560000000001</v>
      </c>
      <c r="G8983" s="207">
        <v>31151.360000000001</v>
      </c>
      <c r="H8983" s="207">
        <v>35045.279999999999</v>
      </c>
      <c r="I8983" s="214">
        <f t="shared" si="946"/>
        <v>371086</v>
      </c>
      <c r="J8983" s="211">
        <f t="shared" si="947"/>
        <v>0.40958719646799119</v>
      </c>
      <c r="K8983" s="212">
        <f t="shared" si="948"/>
        <v>0.45</v>
      </c>
      <c r="L8983" s="214">
        <f t="shared" si="949"/>
        <v>20409.73</v>
      </c>
      <c r="M8983" s="213">
        <f t="shared" si="950"/>
        <v>29686.880000000001</v>
      </c>
      <c r="N8983" s="213">
        <f t="shared" si="951"/>
        <v>33397.74</v>
      </c>
      <c r="O8983" s="242">
        <f t="shared" si="952"/>
        <v>0.51529999999962461</v>
      </c>
      <c r="P8983" s="242"/>
      <c r="Q8983" s="179"/>
      <c r="R8983" s="179"/>
      <c r="S8983" s="179"/>
      <c r="T8983" s="179"/>
      <c r="U8983" s="179"/>
      <c r="V8983" s="179"/>
      <c r="W8983" s="179"/>
      <c r="X8983" s="179"/>
      <c r="Y8983" s="179"/>
      <c r="Z8983" s="179"/>
      <c r="AA8983" s="222"/>
      <c r="AB8983" s="222"/>
      <c r="AC8983" s="222"/>
      <c r="AD8983" s="179"/>
      <c r="AE8983" s="179"/>
      <c r="AF8983" s="179"/>
      <c r="AG8983" s="179"/>
      <c r="AH8983" s="179"/>
      <c r="AI8983" s="179"/>
      <c r="AJ8983" s="179"/>
    </row>
    <row r="8984" spans="2:36" x14ac:dyDescent="0.3">
      <c r="B8984" s="224">
        <v>906100</v>
      </c>
      <c r="C8984" s="209">
        <v>389437</v>
      </c>
      <c r="D8984" s="206">
        <f t="shared" ref="D8984:D9047" si="953">C8984/B8984</f>
        <v>0.42979472464407903</v>
      </c>
      <c r="E8984" s="208">
        <f t="shared" ref="E8984:E9047" si="954">(C8984-C8983)/(B8984-B8983)</f>
        <v>0.45</v>
      </c>
      <c r="F8984" s="207">
        <v>21419.03</v>
      </c>
      <c r="G8984" s="207">
        <v>31154.959999999999</v>
      </c>
      <c r="H8984" s="207">
        <v>35049.33</v>
      </c>
      <c r="I8984" s="214">
        <f t="shared" si="946"/>
        <v>371131</v>
      </c>
      <c r="J8984" s="211">
        <f t="shared" si="947"/>
        <v>0.40959165655004964</v>
      </c>
      <c r="K8984" s="212">
        <f t="shared" si="948"/>
        <v>0.45</v>
      </c>
      <c r="L8984" s="214">
        <f t="shared" si="949"/>
        <v>20412.205000000002</v>
      </c>
      <c r="M8984" s="213">
        <f t="shared" si="950"/>
        <v>29690.48</v>
      </c>
      <c r="N8984" s="213">
        <f t="shared" si="951"/>
        <v>33401.79</v>
      </c>
      <c r="O8984" s="242">
        <f t="shared" si="952"/>
        <v>0.51520000000047728</v>
      </c>
      <c r="P8984" s="242"/>
      <c r="Q8984" s="179"/>
      <c r="R8984" s="179"/>
      <c r="S8984" s="179"/>
      <c r="T8984" s="179"/>
      <c r="U8984" s="179"/>
      <c r="V8984" s="179"/>
      <c r="W8984" s="179"/>
      <c r="X8984" s="179"/>
      <c r="Y8984" s="179"/>
      <c r="Z8984" s="179"/>
      <c r="AA8984" s="222"/>
      <c r="AB8984" s="222"/>
      <c r="AC8984" s="222"/>
      <c r="AD8984" s="179"/>
      <c r="AE8984" s="179"/>
      <c r="AF8984" s="179"/>
      <c r="AG8984" s="179"/>
      <c r="AH8984" s="179"/>
      <c r="AI8984" s="179"/>
      <c r="AJ8984" s="179"/>
    </row>
    <row r="8985" spans="2:36" x14ac:dyDescent="0.3">
      <c r="B8985" s="224">
        <v>906200</v>
      </c>
      <c r="C8985" s="209">
        <v>389482</v>
      </c>
      <c r="D8985" s="206">
        <f t="shared" si="953"/>
        <v>0.42979695431472081</v>
      </c>
      <c r="E8985" s="208">
        <f t="shared" si="954"/>
        <v>0.45</v>
      </c>
      <c r="F8985" s="207">
        <v>21421.51</v>
      </c>
      <c r="G8985" s="207">
        <v>31158.560000000001</v>
      </c>
      <c r="H8985" s="207">
        <v>35053.379999999997</v>
      </c>
      <c r="I8985" s="214">
        <f t="shared" si="946"/>
        <v>371176</v>
      </c>
      <c r="J8985" s="211">
        <f t="shared" si="947"/>
        <v>0.40959611564775988</v>
      </c>
      <c r="K8985" s="212">
        <f t="shared" si="948"/>
        <v>0.45</v>
      </c>
      <c r="L8985" s="214">
        <f t="shared" si="949"/>
        <v>20414.68</v>
      </c>
      <c r="M8985" s="213">
        <f t="shared" si="950"/>
        <v>29694.080000000002</v>
      </c>
      <c r="N8985" s="213">
        <f t="shared" si="951"/>
        <v>33405.839999999997</v>
      </c>
      <c r="O8985" s="242">
        <f t="shared" si="952"/>
        <v>0.51530000000013387</v>
      </c>
      <c r="P8985" s="242"/>
      <c r="Q8985" s="179"/>
      <c r="R8985" s="179"/>
      <c r="S8985" s="179"/>
      <c r="T8985" s="179"/>
      <c r="U8985" s="179"/>
      <c r="V8985" s="179"/>
      <c r="W8985" s="179"/>
      <c r="X8985" s="179"/>
      <c r="Y8985" s="179"/>
      <c r="Z8985" s="179"/>
      <c r="AA8985" s="222"/>
      <c r="AB8985" s="222"/>
      <c r="AC8985" s="222"/>
      <c r="AD8985" s="179"/>
      <c r="AE8985" s="179"/>
      <c r="AF8985" s="179"/>
      <c r="AG8985" s="179"/>
      <c r="AH8985" s="179"/>
      <c r="AI8985" s="179"/>
      <c r="AJ8985" s="179"/>
    </row>
    <row r="8986" spans="2:36" x14ac:dyDescent="0.3">
      <c r="B8986" s="224">
        <v>906300</v>
      </c>
      <c r="C8986" s="209">
        <v>389527</v>
      </c>
      <c r="D8986" s="206">
        <f t="shared" si="953"/>
        <v>0.42979918349332452</v>
      </c>
      <c r="E8986" s="208">
        <f t="shared" si="954"/>
        <v>0.45</v>
      </c>
      <c r="F8986" s="207">
        <v>21423.98</v>
      </c>
      <c r="G8986" s="207">
        <v>31162.16</v>
      </c>
      <c r="H8986" s="207">
        <v>35057.43</v>
      </c>
      <c r="I8986" s="214">
        <f t="shared" si="946"/>
        <v>371221</v>
      </c>
      <c r="J8986" s="211">
        <f t="shared" si="947"/>
        <v>0.40960057376144765</v>
      </c>
      <c r="K8986" s="212">
        <f t="shared" si="948"/>
        <v>0.45</v>
      </c>
      <c r="L8986" s="214">
        <f t="shared" si="949"/>
        <v>20417.154999999999</v>
      </c>
      <c r="M8986" s="213">
        <f t="shared" si="950"/>
        <v>29697.68</v>
      </c>
      <c r="N8986" s="213">
        <f t="shared" si="951"/>
        <v>33409.89</v>
      </c>
      <c r="O8986" s="242">
        <f t="shared" si="952"/>
        <v>0.51519999999982247</v>
      </c>
      <c r="P8986" s="242"/>
      <c r="Q8986" s="179"/>
      <c r="R8986" s="179"/>
      <c r="S8986" s="179"/>
      <c r="T8986" s="179"/>
      <c r="U8986" s="179"/>
      <c r="V8986" s="179"/>
      <c r="W8986" s="179"/>
      <c r="X8986" s="179"/>
      <c r="Y8986" s="179"/>
      <c r="Z8986" s="179"/>
      <c r="AA8986" s="222"/>
      <c r="AB8986" s="222"/>
      <c r="AC8986" s="222"/>
      <c r="AD8986" s="179"/>
      <c r="AE8986" s="179"/>
      <c r="AF8986" s="179"/>
      <c r="AG8986" s="179"/>
      <c r="AH8986" s="179"/>
      <c r="AI8986" s="179"/>
      <c r="AJ8986" s="179"/>
    </row>
    <row r="8987" spans="2:36" x14ac:dyDescent="0.3">
      <c r="B8987" s="224">
        <v>906400</v>
      </c>
      <c r="C8987" s="209">
        <v>389572</v>
      </c>
      <c r="D8987" s="206">
        <f t="shared" si="953"/>
        <v>0.42980141218005297</v>
      </c>
      <c r="E8987" s="208">
        <f t="shared" si="954"/>
        <v>0.45</v>
      </c>
      <c r="F8987" s="207">
        <v>21426.46</v>
      </c>
      <c r="G8987" s="207">
        <v>31165.759999999998</v>
      </c>
      <c r="H8987" s="207">
        <v>35061.480000000003</v>
      </c>
      <c r="I8987" s="214">
        <f t="shared" si="946"/>
        <v>371266</v>
      </c>
      <c r="J8987" s="211">
        <f t="shared" si="947"/>
        <v>0.40960503089143868</v>
      </c>
      <c r="K8987" s="212">
        <f t="shared" si="948"/>
        <v>0.45</v>
      </c>
      <c r="L8987" s="214">
        <f t="shared" si="949"/>
        <v>20419.63</v>
      </c>
      <c r="M8987" s="213">
        <f t="shared" si="950"/>
        <v>29701.279999999999</v>
      </c>
      <c r="N8987" s="213">
        <f t="shared" si="951"/>
        <v>33413.94</v>
      </c>
      <c r="O8987" s="242">
        <f t="shared" si="952"/>
        <v>0.51530000000006115</v>
      </c>
      <c r="P8987" s="242"/>
      <c r="Q8987" s="179"/>
      <c r="R8987" s="179"/>
      <c r="S8987" s="179"/>
      <c r="T8987" s="179"/>
      <c r="U8987" s="179"/>
      <c r="V8987" s="179"/>
      <c r="W8987" s="179"/>
      <c r="X8987" s="179"/>
      <c r="Y8987" s="179"/>
      <c r="Z8987" s="179"/>
      <c r="AA8987" s="222"/>
      <c r="AB8987" s="222"/>
      <c r="AC8987" s="222"/>
      <c r="AD8987" s="179"/>
      <c r="AE8987" s="179"/>
      <c r="AF8987" s="179"/>
      <c r="AG8987" s="179"/>
      <c r="AH8987" s="179"/>
      <c r="AI8987" s="179"/>
      <c r="AJ8987" s="179"/>
    </row>
    <row r="8988" spans="2:36" x14ac:dyDescent="0.3">
      <c r="B8988" s="224">
        <v>906500</v>
      </c>
      <c r="C8988" s="209">
        <v>389617</v>
      </c>
      <c r="D8988" s="206">
        <f t="shared" si="953"/>
        <v>0.42980364037506896</v>
      </c>
      <c r="E8988" s="208">
        <f t="shared" si="954"/>
        <v>0.45</v>
      </c>
      <c r="F8988" s="207">
        <v>21428.93</v>
      </c>
      <c r="G8988" s="207">
        <v>31169.360000000001</v>
      </c>
      <c r="H8988" s="207">
        <v>35065.53</v>
      </c>
      <c r="I8988" s="214">
        <f t="shared" si="946"/>
        <v>371311</v>
      </c>
      <c r="J8988" s="211">
        <f t="shared" si="947"/>
        <v>0.40960948703805844</v>
      </c>
      <c r="K8988" s="212">
        <f t="shared" si="948"/>
        <v>0.45</v>
      </c>
      <c r="L8988" s="214">
        <f t="shared" si="949"/>
        <v>20422.105</v>
      </c>
      <c r="M8988" s="213">
        <f t="shared" si="950"/>
        <v>29704.880000000001</v>
      </c>
      <c r="N8988" s="213">
        <f t="shared" si="951"/>
        <v>33417.99</v>
      </c>
      <c r="O8988" s="242">
        <f t="shared" si="952"/>
        <v>0.5151999999996042</v>
      </c>
      <c r="P8988" s="242"/>
      <c r="Q8988" s="179"/>
      <c r="R8988" s="179"/>
      <c r="S8988" s="179"/>
      <c r="T8988" s="179"/>
      <c r="U8988" s="179"/>
      <c r="V8988" s="179"/>
      <c r="W8988" s="179"/>
      <c r="X8988" s="179"/>
      <c r="Y8988" s="179"/>
      <c r="Z8988" s="179"/>
      <c r="AA8988" s="222"/>
      <c r="AB8988" s="222"/>
      <c r="AC8988" s="222"/>
      <c r="AD8988" s="179"/>
      <c r="AE8988" s="179"/>
      <c r="AF8988" s="179"/>
      <c r="AG8988" s="179"/>
      <c r="AH8988" s="179"/>
      <c r="AI8988" s="179"/>
      <c r="AJ8988" s="179"/>
    </row>
    <row r="8989" spans="2:36" x14ac:dyDescent="0.3">
      <c r="B8989" s="224">
        <v>906600</v>
      </c>
      <c r="C8989" s="209">
        <v>389662</v>
      </c>
      <c r="D8989" s="206">
        <f t="shared" si="953"/>
        <v>0.42980586807853521</v>
      </c>
      <c r="E8989" s="208">
        <f t="shared" si="954"/>
        <v>0.45</v>
      </c>
      <c r="F8989" s="207">
        <v>21431.41</v>
      </c>
      <c r="G8989" s="207">
        <v>31172.959999999999</v>
      </c>
      <c r="H8989" s="207">
        <v>35069.58</v>
      </c>
      <c r="I8989" s="214">
        <f t="shared" si="946"/>
        <v>371356</v>
      </c>
      <c r="J8989" s="211">
        <f t="shared" si="947"/>
        <v>0.4096139422016325</v>
      </c>
      <c r="K8989" s="212">
        <f t="shared" si="948"/>
        <v>0.45</v>
      </c>
      <c r="L8989" s="214">
        <f t="shared" si="949"/>
        <v>20424.580000000002</v>
      </c>
      <c r="M8989" s="213">
        <f t="shared" si="950"/>
        <v>29708.48</v>
      </c>
      <c r="N8989" s="213">
        <f t="shared" si="951"/>
        <v>33422.04</v>
      </c>
      <c r="O8989" s="242">
        <f t="shared" si="952"/>
        <v>0.5152999999999156</v>
      </c>
      <c r="P8989" s="242"/>
      <c r="Q8989" s="179"/>
      <c r="R8989" s="179"/>
      <c r="S8989" s="179"/>
      <c r="T8989" s="179"/>
      <c r="U8989" s="179"/>
      <c r="V8989" s="179"/>
      <c r="W8989" s="179"/>
      <c r="X8989" s="179"/>
      <c r="Y8989" s="179"/>
      <c r="Z8989" s="179"/>
      <c r="AA8989" s="222"/>
      <c r="AB8989" s="222"/>
      <c r="AC8989" s="222"/>
      <c r="AD8989" s="179"/>
      <c r="AE8989" s="179"/>
      <c r="AF8989" s="179"/>
      <c r="AG8989" s="179"/>
      <c r="AH8989" s="179"/>
      <c r="AI8989" s="179"/>
      <c r="AJ8989" s="179"/>
    </row>
    <row r="8990" spans="2:36" x14ac:dyDescent="0.3">
      <c r="B8990" s="224">
        <v>906700</v>
      </c>
      <c r="C8990" s="209">
        <v>389707</v>
      </c>
      <c r="D8990" s="206">
        <f t="shared" si="953"/>
        <v>0.42980809529061431</v>
      </c>
      <c r="E8990" s="208">
        <f t="shared" si="954"/>
        <v>0.45</v>
      </c>
      <c r="F8990" s="207">
        <v>21433.88</v>
      </c>
      <c r="G8990" s="207">
        <v>31176.560000000001</v>
      </c>
      <c r="H8990" s="207">
        <v>35073.629999999997</v>
      </c>
      <c r="I8990" s="214">
        <f t="shared" si="946"/>
        <v>371401</v>
      </c>
      <c r="J8990" s="211">
        <f t="shared" si="947"/>
        <v>0.40961839638248593</v>
      </c>
      <c r="K8990" s="212">
        <f t="shared" si="948"/>
        <v>0.45</v>
      </c>
      <c r="L8990" s="214">
        <f t="shared" si="949"/>
        <v>20427.055</v>
      </c>
      <c r="M8990" s="213">
        <f t="shared" si="950"/>
        <v>29712.080000000002</v>
      </c>
      <c r="N8990" s="213">
        <f t="shared" si="951"/>
        <v>33426.089999999997</v>
      </c>
      <c r="O8990" s="242">
        <f t="shared" si="952"/>
        <v>0.51520000000004074</v>
      </c>
      <c r="P8990" s="242"/>
      <c r="Q8990" s="179"/>
      <c r="R8990" s="179"/>
      <c r="S8990" s="179"/>
      <c r="T8990" s="179"/>
      <c r="U8990" s="179"/>
      <c r="V8990" s="179"/>
      <c r="W8990" s="179"/>
      <c r="X8990" s="179"/>
      <c r="Y8990" s="179"/>
      <c r="Z8990" s="179"/>
      <c r="AA8990" s="222"/>
      <c r="AB8990" s="222"/>
      <c r="AC8990" s="222"/>
      <c r="AD8990" s="179"/>
      <c r="AE8990" s="179"/>
      <c r="AF8990" s="179"/>
      <c r="AG8990" s="179"/>
      <c r="AH8990" s="179"/>
      <c r="AI8990" s="179"/>
      <c r="AJ8990" s="179"/>
    </row>
    <row r="8991" spans="2:36" x14ac:dyDescent="0.3">
      <c r="B8991" s="224">
        <v>906800</v>
      </c>
      <c r="C8991" s="209">
        <v>389752</v>
      </c>
      <c r="D8991" s="206">
        <f t="shared" si="953"/>
        <v>0.4298103220114689</v>
      </c>
      <c r="E8991" s="208">
        <f t="shared" si="954"/>
        <v>0.45</v>
      </c>
      <c r="F8991" s="207">
        <v>21436.36</v>
      </c>
      <c r="G8991" s="207">
        <v>31180.16</v>
      </c>
      <c r="H8991" s="207">
        <v>35077.68</v>
      </c>
      <c r="I8991" s="214">
        <f t="shared" si="946"/>
        <v>371446</v>
      </c>
      <c r="J8991" s="211">
        <f t="shared" si="947"/>
        <v>0.40962284958094397</v>
      </c>
      <c r="K8991" s="212">
        <f t="shared" si="948"/>
        <v>0.45</v>
      </c>
      <c r="L8991" s="214">
        <f t="shared" si="949"/>
        <v>20429.53</v>
      </c>
      <c r="M8991" s="213">
        <f t="shared" si="950"/>
        <v>29715.68</v>
      </c>
      <c r="N8991" s="213">
        <f t="shared" si="951"/>
        <v>33430.14</v>
      </c>
      <c r="O8991" s="242">
        <f t="shared" si="952"/>
        <v>0.51529999999977005</v>
      </c>
      <c r="P8991" s="242"/>
      <c r="Q8991" s="179"/>
      <c r="R8991" s="179"/>
      <c r="S8991" s="179"/>
      <c r="T8991" s="179"/>
      <c r="U8991" s="179"/>
      <c r="V8991" s="179"/>
      <c r="W8991" s="179"/>
      <c r="X8991" s="179"/>
      <c r="Y8991" s="179"/>
      <c r="Z8991" s="179"/>
      <c r="AA8991" s="222"/>
      <c r="AB8991" s="222"/>
      <c r="AC8991" s="222"/>
      <c r="AD8991" s="179"/>
      <c r="AE8991" s="179"/>
      <c r="AF8991" s="179"/>
      <c r="AG8991" s="179"/>
      <c r="AH8991" s="179"/>
      <c r="AI8991" s="179"/>
      <c r="AJ8991" s="179"/>
    </row>
    <row r="8992" spans="2:36" x14ac:dyDescent="0.3">
      <c r="B8992" s="224">
        <v>906900</v>
      </c>
      <c r="C8992" s="209">
        <v>389797</v>
      </c>
      <c r="D8992" s="206">
        <f t="shared" si="953"/>
        <v>0.42981254824126142</v>
      </c>
      <c r="E8992" s="208">
        <f t="shared" si="954"/>
        <v>0.45</v>
      </c>
      <c r="F8992" s="207">
        <v>21438.83</v>
      </c>
      <c r="G8992" s="207">
        <v>31183.759999999998</v>
      </c>
      <c r="H8992" s="207">
        <v>35081.730000000003</v>
      </c>
      <c r="I8992" s="214">
        <f t="shared" si="946"/>
        <v>371491</v>
      </c>
      <c r="J8992" s="211">
        <f t="shared" si="947"/>
        <v>0.40962730179733159</v>
      </c>
      <c r="K8992" s="212">
        <f t="shared" si="948"/>
        <v>0.45</v>
      </c>
      <c r="L8992" s="214">
        <f t="shared" si="949"/>
        <v>20432.005000000001</v>
      </c>
      <c r="M8992" s="213">
        <f t="shared" si="950"/>
        <v>29719.279999999999</v>
      </c>
      <c r="N8992" s="213">
        <f t="shared" si="951"/>
        <v>33434.19</v>
      </c>
      <c r="O8992" s="242">
        <f t="shared" si="952"/>
        <v>0.51519999999996802</v>
      </c>
      <c r="P8992" s="242"/>
      <c r="Q8992" s="179"/>
      <c r="R8992" s="179"/>
      <c r="S8992" s="179"/>
      <c r="T8992" s="179"/>
      <c r="U8992" s="179"/>
      <c r="V8992" s="179"/>
      <c r="W8992" s="179"/>
      <c r="X8992" s="179"/>
      <c r="Y8992" s="179"/>
      <c r="Z8992" s="179"/>
      <c r="AA8992" s="222"/>
      <c r="AB8992" s="222"/>
      <c r="AC8992" s="222"/>
      <c r="AD8992" s="179"/>
      <c r="AE8992" s="179"/>
      <c r="AF8992" s="179"/>
      <c r="AG8992" s="179"/>
      <c r="AH8992" s="179"/>
      <c r="AI8992" s="179"/>
      <c r="AJ8992" s="179"/>
    </row>
    <row r="8993" spans="2:36" x14ac:dyDescent="0.3">
      <c r="B8993" s="224">
        <v>907000</v>
      </c>
      <c r="C8993" s="209">
        <v>389842</v>
      </c>
      <c r="D8993" s="206">
        <f t="shared" si="953"/>
        <v>0.42981477398015433</v>
      </c>
      <c r="E8993" s="208">
        <f t="shared" si="954"/>
        <v>0.45</v>
      </c>
      <c r="F8993" s="207">
        <v>21441.31</v>
      </c>
      <c r="G8993" s="207">
        <v>31187.360000000001</v>
      </c>
      <c r="H8993" s="207">
        <v>35085.78</v>
      </c>
      <c r="I8993" s="214">
        <f t="shared" si="946"/>
        <v>371536</v>
      </c>
      <c r="J8993" s="211">
        <f t="shared" si="947"/>
        <v>0.40963175303197352</v>
      </c>
      <c r="K8993" s="212">
        <f t="shared" si="948"/>
        <v>0.45</v>
      </c>
      <c r="L8993" s="214">
        <f t="shared" si="949"/>
        <v>20434.48</v>
      </c>
      <c r="M8993" s="213">
        <f t="shared" si="950"/>
        <v>29722.880000000001</v>
      </c>
      <c r="N8993" s="213">
        <f t="shared" si="951"/>
        <v>33438.239999999998</v>
      </c>
      <c r="O8993" s="242">
        <f t="shared" si="952"/>
        <v>0.51529999999962461</v>
      </c>
      <c r="P8993" s="242"/>
      <c r="Q8993" s="179"/>
      <c r="R8993" s="179"/>
      <c r="S8993" s="179"/>
      <c r="T8993" s="179"/>
      <c r="U8993" s="179"/>
      <c r="V8993" s="179"/>
      <c r="W8993" s="179"/>
      <c r="X8993" s="179"/>
      <c r="Y8993" s="179"/>
      <c r="Z8993" s="179"/>
      <c r="AA8993" s="222"/>
      <c r="AB8993" s="222"/>
      <c r="AC8993" s="222"/>
      <c r="AD8993" s="179"/>
      <c r="AE8993" s="179"/>
      <c r="AF8993" s="179"/>
      <c r="AG8993" s="179"/>
      <c r="AH8993" s="179"/>
      <c r="AI8993" s="179"/>
      <c r="AJ8993" s="179"/>
    </row>
    <row r="8994" spans="2:36" x14ac:dyDescent="0.3">
      <c r="B8994" s="224">
        <v>907100</v>
      </c>
      <c r="C8994" s="209">
        <v>389887</v>
      </c>
      <c r="D8994" s="206">
        <f t="shared" si="953"/>
        <v>0.42981699922831001</v>
      </c>
      <c r="E8994" s="208">
        <f t="shared" si="954"/>
        <v>0.45</v>
      </c>
      <c r="F8994" s="207">
        <v>21443.78</v>
      </c>
      <c r="G8994" s="207">
        <v>31190.959999999999</v>
      </c>
      <c r="H8994" s="207">
        <v>35089.83</v>
      </c>
      <c r="I8994" s="214">
        <f t="shared" si="946"/>
        <v>371581</v>
      </c>
      <c r="J8994" s="211">
        <f t="shared" si="947"/>
        <v>0.40963620328519457</v>
      </c>
      <c r="K8994" s="212">
        <f t="shared" si="948"/>
        <v>0.45</v>
      </c>
      <c r="L8994" s="214">
        <f t="shared" si="949"/>
        <v>20436.955000000002</v>
      </c>
      <c r="M8994" s="213">
        <f t="shared" si="950"/>
        <v>29726.48</v>
      </c>
      <c r="N8994" s="213">
        <f t="shared" si="951"/>
        <v>33442.29</v>
      </c>
      <c r="O8994" s="242">
        <f t="shared" si="952"/>
        <v>0.51520000000047728</v>
      </c>
      <c r="P8994" s="242"/>
      <c r="Q8994" s="179"/>
      <c r="R8994" s="179"/>
      <c r="S8994" s="179"/>
      <c r="T8994" s="179"/>
      <c r="U8994" s="179"/>
      <c r="V8994" s="179"/>
      <c r="W8994" s="179"/>
      <c r="X8994" s="179"/>
      <c r="Y8994" s="179"/>
      <c r="Z8994" s="179"/>
      <c r="AA8994" s="222"/>
      <c r="AB8994" s="222"/>
      <c r="AC8994" s="222"/>
      <c r="AD8994" s="179"/>
      <c r="AE8994" s="179"/>
      <c r="AF8994" s="179"/>
      <c r="AG8994" s="179"/>
      <c r="AH8994" s="179"/>
      <c r="AI8994" s="179"/>
      <c r="AJ8994" s="179"/>
    </row>
    <row r="8995" spans="2:36" x14ac:dyDescent="0.3">
      <c r="B8995" s="224">
        <v>907200</v>
      </c>
      <c r="C8995" s="209">
        <v>389932</v>
      </c>
      <c r="D8995" s="206">
        <f t="shared" si="953"/>
        <v>0.42981922398589067</v>
      </c>
      <c r="E8995" s="208">
        <f t="shared" si="954"/>
        <v>0.45</v>
      </c>
      <c r="F8995" s="207">
        <v>21446.26</v>
      </c>
      <c r="G8995" s="207">
        <v>31194.560000000001</v>
      </c>
      <c r="H8995" s="207">
        <v>35093.879999999997</v>
      </c>
      <c r="I8995" s="214">
        <f t="shared" si="946"/>
        <v>371626</v>
      </c>
      <c r="J8995" s="211">
        <f t="shared" si="947"/>
        <v>0.40964065255731924</v>
      </c>
      <c r="K8995" s="212">
        <f t="shared" si="948"/>
        <v>0.45</v>
      </c>
      <c r="L8995" s="214">
        <f t="shared" si="949"/>
        <v>20439.43</v>
      </c>
      <c r="M8995" s="213">
        <f t="shared" si="950"/>
        <v>29730.080000000002</v>
      </c>
      <c r="N8995" s="213">
        <f t="shared" si="951"/>
        <v>33446.339999999997</v>
      </c>
      <c r="O8995" s="242">
        <f t="shared" si="952"/>
        <v>0.51530000000013387</v>
      </c>
      <c r="P8995" s="242"/>
      <c r="Q8995" s="179"/>
      <c r="R8995" s="179"/>
      <c r="S8995" s="179"/>
      <c r="T8995" s="179"/>
      <c r="U8995" s="179"/>
      <c r="V8995" s="179"/>
      <c r="W8995" s="179"/>
      <c r="X8995" s="179"/>
      <c r="Y8995" s="179"/>
      <c r="Z8995" s="179"/>
      <c r="AA8995" s="222"/>
      <c r="AB8995" s="222"/>
      <c r="AC8995" s="222"/>
      <c r="AD8995" s="179"/>
      <c r="AE8995" s="179"/>
      <c r="AF8995" s="179"/>
      <c r="AG8995" s="179"/>
      <c r="AH8995" s="179"/>
      <c r="AI8995" s="179"/>
      <c r="AJ8995" s="179"/>
    </row>
    <row r="8996" spans="2:36" x14ac:dyDescent="0.3">
      <c r="B8996" s="224">
        <v>907300</v>
      </c>
      <c r="C8996" s="209">
        <v>389977</v>
      </c>
      <c r="D8996" s="206">
        <f t="shared" si="953"/>
        <v>0.42982144825305851</v>
      </c>
      <c r="E8996" s="208">
        <f t="shared" si="954"/>
        <v>0.45</v>
      </c>
      <c r="F8996" s="207">
        <v>21448.73</v>
      </c>
      <c r="G8996" s="207">
        <v>31198.16</v>
      </c>
      <c r="H8996" s="207">
        <v>35097.93</v>
      </c>
      <c r="I8996" s="214">
        <f t="shared" si="946"/>
        <v>371671</v>
      </c>
      <c r="J8996" s="211">
        <f t="shared" si="947"/>
        <v>0.40964510084867189</v>
      </c>
      <c r="K8996" s="212">
        <f t="shared" si="948"/>
        <v>0.45</v>
      </c>
      <c r="L8996" s="214">
        <f t="shared" si="949"/>
        <v>20441.904999999999</v>
      </c>
      <c r="M8996" s="213">
        <f t="shared" si="950"/>
        <v>29733.68</v>
      </c>
      <c r="N8996" s="213">
        <f t="shared" si="951"/>
        <v>33450.39</v>
      </c>
      <c r="O8996" s="242">
        <f t="shared" si="952"/>
        <v>0.51519999999982247</v>
      </c>
      <c r="P8996" s="242"/>
      <c r="Q8996" s="179"/>
      <c r="R8996" s="179"/>
      <c r="S8996" s="179"/>
      <c r="T8996" s="179"/>
      <c r="U8996" s="179"/>
      <c r="V8996" s="179"/>
      <c r="W8996" s="179"/>
      <c r="X8996" s="179"/>
      <c r="Y8996" s="179"/>
      <c r="Z8996" s="179"/>
      <c r="AA8996" s="222"/>
      <c r="AB8996" s="222"/>
      <c r="AC8996" s="222"/>
      <c r="AD8996" s="179"/>
      <c r="AE8996" s="179"/>
      <c r="AF8996" s="179"/>
      <c r="AG8996" s="179"/>
      <c r="AH8996" s="179"/>
      <c r="AI8996" s="179"/>
      <c r="AJ8996" s="179"/>
    </row>
    <row r="8997" spans="2:36" x14ac:dyDescent="0.3">
      <c r="B8997" s="224">
        <v>907400</v>
      </c>
      <c r="C8997" s="209">
        <v>390022</v>
      </c>
      <c r="D8997" s="206">
        <f t="shared" si="953"/>
        <v>0.42982367202997573</v>
      </c>
      <c r="E8997" s="208">
        <f t="shared" si="954"/>
        <v>0.45</v>
      </c>
      <c r="F8997" s="207">
        <v>21451.21</v>
      </c>
      <c r="G8997" s="207">
        <v>31201.759999999998</v>
      </c>
      <c r="H8997" s="207">
        <v>35101.980000000003</v>
      </c>
      <c r="I8997" s="214">
        <f t="shared" si="946"/>
        <v>371716</v>
      </c>
      <c r="J8997" s="211">
        <f t="shared" si="947"/>
        <v>0.40964954815957683</v>
      </c>
      <c r="K8997" s="212">
        <f t="shared" si="948"/>
        <v>0.45</v>
      </c>
      <c r="L8997" s="214">
        <f t="shared" si="949"/>
        <v>20444.38</v>
      </c>
      <c r="M8997" s="213">
        <f t="shared" si="950"/>
        <v>29737.279999999999</v>
      </c>
      <c r="N8997" s="213">
        <f t="shared" si="951"/>
        <v>33454.44</v>
      </c>
      <c r="O8997" s="242">
        <f t="shared" si="952"/>
        <v>0.51530000000006115</v>
      </c>
      <c r="P8997" s="242"/>
      <c r="Q8997" s="179"/>
      <c r="R8997" s="179"/>
      <c r="S8997" s="179"/>
      <c r="T8997" s="179"/>
      <c r="U8997" s="179"/>
      <c r="V8997" s="179"/>
      <c r="W8997" s="179"/>
      <c r="X8997" s="179"/>
      <c r="Y8997" s="179"/>
      <c r="Z8997" s="179"/>
      <c r="AA8997" s="222"/>
      <c r="AB8997" s="222"/>
      <c r="AC8997" s="222"/>
      <c r="AD8997" s="179"/>
      <c r="AE8997" s="179"/>
      <c r="AF8997" s="179"/>
      <c r="AG8997" s="179"/>
      <c r="AH8997" s="179"/>
      <c r="AI8997" s="179"/>
      <c r="AJ8997" s="179"/>
    </row>
    <row r="8998" spans="2:36" x14ac:dyDescent="0.3">
      <c r="B8998" s="224">
        <v>907500</v>
      </c>
      <c r="C8998" s="209">
        <v>390067</v>
      </c>
      <c r="D8998" s="206">
        <f t="shared" si="953"/>
        <v>0.42982589531680443</v>
      </c>
      <c r="E8998" s="208">
        <f t="shared" si="954"/>
        <v>0.45</v>
      </c>
      <c r="F8998" s="207">
        <v>21453.68</v>
      </c>
      <c r="G8998" s="207">
        <v>31205.360000000001</v>
      </c>
      <c r="H8998" s="207">
        <v>35106.03</v>
      </c>
      <c r="I8998" s="214">
        <f t="shared" si="946"/>
        <v>371761</v>
      </c>
      <c r="J8998" s="211">
        <f t="shared" si="947"/>
        <v>0.40965399449035811</v>
      </c>
      <c r="K8998" s="212">
        <f t="shared" si="948"/>
        <v>0.45</v>
      </c>
      <c r="L8998" s="214">
        <f t="shared" si="949"/>
        <v>20446.855</v>
      </c>
      <c r="M8998" s="213">
        <f t="shared" si="950"/>
        <v>29740.880000000001</v>
      </c>
      <c r="N8998" s="213">
        <f t="shared" si="951"/>
        <v>33458.49</v>
      </c>
      <c r="O8998" s="242">
        <f t="shared" si="952"/>
        <v>0.5151999999996042</v>
      </c>
      <c r="P8998" s="242"/>
      <c r="Q8998" s="179"/>
      <c r="R8998" s="179"/>
      <c r="S8998" s="179"/>
      <c r="T8998" s="179"/>
      <c r="U8998" s="179"/>
      <c r="V8998" s="179"/>
      <c r="W8998" s="179"/>
      <c r="X8998" s="179"/>
      <c r="Y8998" s="179"/>
      <c r="Z8998" s="179"/>
      <c r="AA8998" s="222"/>
      <c r="AB8998" s="222"/>
      <c r="AC8998" s="222"/>
      <c r="AD8998" s="179"/>
      <c r="AE8998" s="179"/>
      <c r="AF8998" s="179"/>
      <c r="AG8998" s="179"/>
      <c r="AH8998" s="179"/>
      <c r="AI8998" s="179"/>
      <c r="AJ8998" s="179"/>
    </row>
    <row r="8999" spans="2:36" x14ac:dyDescent="0.3">
      <c r="B8999" s="224">
        <v>907600</v>
      </c>
      <c r="C8999" s="209">
        <v>390112</v>
      </c>
      <c r="D8999" s="206">
        <f t="shared" si="953"/>
        <v>0.42982811811370647</v>
      </c>
      <c r="E8999" s="208">
        <f t="shared" si="954"/>
        <v>0.45</v>
      </c>
      <c r="F8999" s="207">
        <v>21456.16</v>
      </c>
      <c r="G8999" s="207">
        <v>31208.959999999999</v>
      </c>
      <c r="H8999" s="207">
        <v>35110.080000000002</v>
      </c>
      <c r="I8999" s="214">
        <f t="shared" si="946"/>
        <v>371806</v>
      </c>
      <c r="J8999" s="211">
        <f t="shared" si="947"/>
        <v>0.40965843984133982</v>
      </c>
      <c r="K8999" s="212">
        <f t="shared" si="948"/>
        <v>0.45</v>
      </c>
      <c r="L8999" s="214">
        <f t="shared" si="949"/>
        <v>20449.330000000002</v>
      </c>
      <c r="M8999" s="213">
        <f t="shared" si="950"/>
        <v>29744.48</v>
      </c>
      <c r="N8999" s="213">
        <f t="shared" si="951"/>
        <v>33462.54</v>
      </c>
      <c r="O8999" s="242">
        <f t="shared" si="952"/>
        <v>0.5152999999999156</v>
      </c>
      <c r="P8999" s="242"/>
      <c r="Q8999" s="179"/>
      <c r="R8999" s="179"/>
      <c r="S8999" s="179"/>
      <c r="T8999" s="179"/>
      <c r="U8999" s="179"/>
      <c r="V8999" s="179"/>
      <c r="W8999" s="179"/>
      <c r="X8999" s="179"/>
      <c r="Y8999" s="179"/>
      <c r="Z8999" s="179"/>
      <c r="AA8999" s="222"/>
      <c r="AB8999" s="222"/>
      <c r="AC8999" s="222"/>
      <c r="AD8999" s="179"/>
      <c r="AE8999" s="179"/>
      <c r="AF8999" s="179"/>
      <c r="AG8999" s="179"/>
      <c r="AH8999" s="179"/>
      <c r="AI8999" s="179"/>
      <c r="AJ8999" s="179"/>
    </row>
    <row r="9000" spans="2:36" x14ac:dyDescent="0.3">
      <c r="B9000" s="224">
        <v>907700</v>
      </c>
      <c r="C9000" s="209">
        <v>390157</v>
      </c>
      <c r="D9000" s="206">
        <f t="shared" si="953"/>
        <v>0.42983034042084389</v>
      </c>
      <c r="E9000" s="208">
        <f t="shared" si="954"/>
        <v>0.45</v>
      </c>
      <c r="F9000" s="207">
        <v>21458.63</v>
      </c>
      <c r="G9000" s="207">
        <v>31212.560000000001</v>
      </c>
      <c r="H9000" s="207">
        <v>35114.129999999997</v>
      </c>
      <c r="I9000" s="214">
        <f t="shared" si="946"/>
        <v>371851</v>
      </c>
      <c r="J9000" s="211">
        <f t="shared" si="947"/>
        <v>0.40966288421284563</v>
      </c>
      <c r="K9000" s="212">
        <f t="shared" si="948"/>
        <v>0.45</v>
      </c>
      <c r="L9000" s="214">
        <f t="shared" si="949"/>
        <v>20451.805</v>
      </c>
      <c r="M9000" s="213">
        <f t="shared" si="950"/>
        <v>29748.080000000002</v>
      </c>
      <c r="N9000" s="213">
        <f t="shared" si="951"/>
        <v>33466.589999999997</v>
      </c>
      <c r="O9000" s="242">
        <f t="shared" si="952"/>
        <v>0.51520000000004074</v>
      </c>
      <c r="P9000" s="242"/>
      <c r="Q9000" s="179"/>
      <c r="R9000" s="179"/>
      <c r="S9000" s="179"/>
      <c r="T9000" s="179"/>
      <c r="U9000" s="179"/>
      <c r="V9000" s="179"/>
      <c r="W9000" s="179"/>
      <c r="X9000" s="179"/>
      <c r="Y9000" s="179"/>
      <c r="Z9000" s="179"/>
      <c r="AA9000" s="222"/>
      <c r="AB9000" s="222"/>
      <c r="AC9000" s="222"/>
      <c r="AD9000" s="179"/>
      <c r="AE9000" s="179"/>
      <c r="AF9000" s="179"/>
      <c r="AG9000" s="179"/>
      <c r="AH9000" s="179"/>
      <c r="AI9000" s="179"/>
      <c r="AJ9000" s="179"/>
    </row>
    <row r="9001" spans="2:36" x14ac:dyDescent="0.3">
      <c r="B9001" s="224">
        <v>907800</v>
      </c>
      <c r="C9001" s="209">
        <v>390202</v>
      </c>
      <c r="D9001" s="206">
        <f t="shared" si="953"/>
        <v>0.42983256223837851</v>
      </c>
      <c r="E9001" s="208">
        <f t="shared" si="954"/>
        <v>0.45</v>
      </c>
      <c r="F9001" s="207">
        <v>21461.11</v>
      </c>
      <c r="G9001" s="207">
        <v>31216.16</v>
      </c>
      <c r="H9001" s="207">
        <v>35118.18</v>
      </c>
      <c r="I9001" s="214">
        <f t="shared" ref="I9001:I9064" si="955">I9000+45</f>
        <v>371896</v>
      </c>
      <c r="J9001" s="211">
        <f t="shared" si="947"/>
        <v>0.40966732760519936</v>
      </c>
      <c r="K9001" s="212">
        <f t="shared" si="948"/>
        <v>0.45</v>
      </c>
      <c r="L9001" s="214">
        <f t="shared" si="949"/>
        <v>20454.28</v>
      </c>
      <c r="M9001" s="213">
        <f t="shared" si="950"/>
        <v>29751.68</v>
      </c>
      <c r="N9001" s="213">
        <f t="shared" si="951"/>
        <v>33470.639999999999</v>
      </c>
      <c r="O9001" s="242">
        <f t="shared" si="952"/>
        <v>0.51529999999977005</v>
      </c>
      <c r="P9001" s="242"/>
      <c r="Q9001" s="179"/>
      <c r="R9001" s="179"/>
      <c r="S9001" s="179"/>
      <c r="T9001" s="179"/>
      <c r="U9001" s="179"/>
      <c r="V9001" s="179"/>
      <c r="W9001" s="179"/>
      <c r="X9001" s="179"/>
      <c r="Y9001" s="179"/>
      <c r="Z9001" s="179"/>
      <c r="AA9001" s="222"/>
      <c r="AB9001" s="222"/>
      <c r="AC9001" s="222"/>
      <c r="AD9001" s="179"/>
      <c r="AE9001" s="179"/>
      <c r="AF9001" s="179"/>
      <c r="AG9001" s="179"/>
      <c r="AH9001" s="179"/>
      <c r="AI9001" s="179"/>
      <c r="AJ9001" s="179"/>
    </row>
    <row r="9002" spans="2:36" x14ac:dyDescent="0.3">
      <c r="B9002" s="224">
        <v>907900</v>
      </c>
      <c r="C9002" s="209">
        <v>390247</v>
      </c>
      <c r="D9002" s="206">
        <f t="shared" si="953"/>
        <v>0.42983478356647209</v>
      </c>
      <c r="E9002" s="208">
        <f t="shared" si="954"/>
        <v>0.45</v>
      </c>
      <c r="F9002" s="207">
        <v>21463.58</v>
      </c>
      <c r="G9002" s="207">
        <v>31219.759999999998</v>
      </c>
      <c r="H9002" s="207">
        <v>35122.230000000003</v>
      </c>
      <c r="I9002" s="214">
        <f t="shared" si="955"/>
        <v>371941</v>
      </c>
      <c r="J9002" s="211">
        <f t="shared" si="947"/>
        <v>0.40967177001872451</v>
      </c>
      <c r="K9002" s="212">
        <f t="shared" si="948"/>
        <v>0.45</v>
      </c>
      <c r="L9002" s="214">
        <f t="shared" si="949"/>
        <v>20456.755000000001</v>
      </c>
      <c r="M9002" s="213">
        <f t="shared" si="950"/>
        <v>29755.279999999999</v>
      </c>
      <c r="N9002" s="213">
        <f t="shared" si="951"/>
        <v>33474.69</v>
      </c>
      <c r="O9002" s="242">
        <f t="shared" si="952"/>
        <v>0.51519999999996802</v>
      </c>
      <c r="P9002" s="242"/>
      <c r="Q9002" s="179"/>
      <c r="R9002" s="179"/>
      <c r="S9002" s="179"/>
      <c r="T9002" s="179"/>
      <c r="U9002" s="179"/>
      <c r="V9002" s="179"/>
      <c r="W9002" s="179"/>
      <c r="X9002" s="179"/>
      <c r="Y9002" s="179"/>
      <c r="Z9002" s="179"/>
      <c r="AA9002" s="222"/>
      <c r="AB9002" s="222"/>
      <c r="AC9002" s="222"/>
      <c r="AD9002" s="179"/>
      <c r="AE9002" s="179"/>
      <c r="AF9002" s="179"/>
      <c r="AG9002" s="179"/>
      <c r="AH9002" s="179"/>
      <c r="AI9002" s="179"/>
      <c r="AJ9002" s="179"/>
    </row>
    <row r="9003" spans="2:36" x14ac:dyDescent="0.3">
      <c r="B9003" s="224">
        <v>908000</v>
      </c>
      <c r="C9003" s="209">
        <v>390292</v>
      </c>
      <c r="D9003" s="206">
        <f t="shared" si="953"/>
        <v>0.42983700440528633</v>
      </c>
      <c r="E9003" s="208">
        <f t="shared" si="954"/>
        <v>0.45</v>
      </c>
      <c r="F9003" s="207">
        <v>21466.06</v>
      </c>
      <c r="G9003" s="207">
        <v>31223.360000000001</v>
      </c>
      <c r="H9003" s="207">
        <v>35126.28</v>
      </c>
      <c r="I9003" s="214">
        <f t="shared" si="955"/>
        <v>371986</v>
      </c>
      <c r="J9003" s="211">
        <f t="shared" si="947"/>
        <v>0.4096762114537445</v>
      </c>
      <c r="K9003" s="212">
        <f t="shared" si="948"/>
        <v>0.45</v>
      </c>
      <c r="L9003" s="214">
        <f t="shared" si="949"/>
        <v>20459.23</v>
      </c>
      <c r="M9003" s="213">
        <f t="shared" si="950"/>
        <v>29758.880000000001</v>
      </c>
      <c r="N9003" s="213">
        <f t="shared" si="951"/>
        <v>33478.74</v>
      </c>
      <c r="O9003" s="242">
        <f t="shared" si="952"/>
        <v>0.51529999999962461</v>
      </c>
      <c r="P9003" s="242"/>
      <c r="Q9003" s="179"/>
      <c r="R9003" s="179"/>
      <c r="S9003" s="179"/>
      <c r="T9003" s="179"/>
      <c r="U9003" s="179"/>
      <c r="V9003" s="179"/>
      <c r="W9003" s="179"/>
      <c r="X9003" s="179"/>
      <c r="Y9003" s="179"/>
      <c r="Z9003" s="179"/>
      <c r="AA9003" s="222"/>
      <c r="AB9003" s="222"/>
      <c r="AC9003" s="222"/>
      <c r="AD9003" s="179"/>
      <c r="AE9003" s="179"/>
      <c r="AF9003" s="179"/>
      <c r="AG9003" s="179"/>
      <c r="AH9003" s="179"/>
      <c r="AI9003" s="179"/>
      <c r="AJ9003" s="179"/>
    </row>
    <row r="9004" spans="2:36" x14ac:dyDescent="0.3">
      <c r="B9004" s="224">
        <v>908100</v>
      </c>
      <c r="C9004" s="209">
        <v>390337</v>
      </c>
      <c r="D9004" s="206">
        <f t="shared" si="953"/>
        <v>0.42983922475498293</v>
      </c>
      <c r="E9004" s="208">
        <f t="shared" si="954"/>
        <v>0.45</v>
      </c>
      <c r="F9004" s="207">
        <v>21468.53</v>
      </c>
      <c r="G9004" s="207">
        <v>31226.959999999999</v>
      </c>
      <c r="H9004" s="207">
        <v>35130.33</v>
      </c>
      <c r="I9004" s="214">
        <f t="shared" si="955"/>
        <v>372031</v>
      </c>
      <c r="J9004" s="211">
        <f t="shared" si="947"/>
        <v>0.40968065191058256</v>
      </c>
      <c r="K9004" s="212">
        <f t="shared" si="948"/>
        <v>0.45</v>
      </c>
      <c r="L9004" s="214">
        <f t="shared" si="949"/>
        <v>20461.705000000002</v>
      </c>
      <c r="M9004" s="213">
        <f t="shared" si="950"/>
        <v>29762.48</v>
      </c>
      <c r="N9004" s="213">
        <f t="shared" si="951"/>
        <v>33482.79</v>
      </c>
      <c r="O9004" s="242">
        <f t="shared" si="952"/>
        <v>0.51520000000047728</v>
      </c>
      <c r="P9004" s="242"/>
      <c r="Q9004" s="179"/>
      <c r="R9004" s="179"/>
      <c r="S9004" s="179"/>
      <c r="T9004" s="179"/>
      <c r="U9004" s="179"/>
      <c r="V9004" s="179"/>
      <c r="W9004" s="179"/>
      <c r="X9004" s="179"/>
      <c r="Y9004" s="179"/>
      <c r="Z9004" s="179"/>
      <c r="AA9004" s="222"/>
      <c r="AB9004" s="222"/>
      <c r="AC9004" s="222"/>
      <c r="AD9004" s="179"/>
      <c r="AE9004" s="179"/>
      <c r="AF9004" s="179"/>
      <c r="AG9004" s="179"/>
      <c r="AH9004" s="179"/>
      <c r="AI9004" s="179"/>
      <c r="AJ9004" s="179"/>
    </row>
    <row r="9005" spans="2:36" x14ac:dyDescent="0.3">
      <c r="B9005" s="224">
        <v>908200</v>
      </c>
      <c r="C9005" s="209">
        <v>390382</v>
      </c>
      <c r="D9005" s="206">
        <f t="shared" si="953"/>
        <v>0.42984144461572343</v>
      </c>
      <c r="E9005" s="208">
        <f t="shared" si="954"/>
        <v>0.45</v>
      </c>
      <c r="F9005" s="207">
        <v>21471.01</v>
      </c>
      <c r="G9005" s="207">
        <v>31230.560000000001</v>
      </c>
      <c r="H9005" s="207">
        <v>35134.379999999997</v>
      </c>
      <c r="I9005" s="214">
        <f t="shared" si="955"/>
        <v>372076</v>
      </c>
      <c r="J9005" s="211">
        <f t="shared" si="947"/>
        <v>0.40968509138956177</v>
      </c>
      <c r="K9005" s="212">
        <f t="shared" si="948"/>
        <v>0.45</v>
      </c>
      <c r="L9005" s="214">
        <f t="shared" si="949"/>
        <v>20464.18</v>
      </c>
      <c r="M9005" s="213">
        <f t="shared" si="950"/>
        <v>29766.080000000002</v>
      </c>
      <c r="N9005" s="213">
        <f t="shared" si="951"/>
        <v>33486.839999999997</v>
      </c>
      <c r="O9005" s="242">
        <f t="shared" si="952"/>
        <v>0.51530000000013387</v>
      </c>
      <c r="P9005" s="242"/>
      <c r="Q9005" s="179"/>
      <c r="R9005" s="179"/>
      <c r="S9005" s="179"/>
      <c r="T9005" s="179"/>
      <c r="U9005" s="179"/>
      <c r="V9005" s="179"/>
      <c r="W9005" s="179"/>
      <c r="X9005" s="179"/>
      <c r="Y9005" s="179"/>
      <c r="Z9005" s="179"/>
      <c r="AA9005" s="222"/>
      <c r="AB9005" s="222"/>
      <c r="AC9005" s="222"/>
      <c r="AD9005" s="179"/>
      <c r="AE9005" s="179"/>
      <c r="AF9005" s="179"/>
      <c r="AG9005" s="179"/>
      <c r="AH9005" s="179"/>
      <c r="AI9005" s="179"/>
      <c r="AJ9005" s="179"/>
    </row>
    <row r="9006" spans="2:36" x14ac:dyDescent="0.3">
      <c r="B9006" s="224">
        <v>908300</v>
      </c>
      <c r="C9006" s="209">
        <v>390427</v>
      </c>
      <c r="D9006" s="206">
        <f t="shared" si="953"/>
        <v>0.42984366398766927</v>
      </c>
      <c r="E9006" s="208">
        <f t="shared" si="954"/>
        <v>0.45</v>
      </c>
      <c r="F9006" s="207">
        <v>21473.48</v>
      </c>
      <c r="G9006" s="207">
        <v>31234.16</v>
      </c>
      <c r="H9006" s="207">
        <v>35138.43</v>
      </c>
      <c r="I9006" s="214">
        <f t="shared" si="955"/>
        <v>372121</v>
      </c>
      <c r="J9006" s="211">
        <f t="shared" si="947"/>
        <v>0.40968952989100516</v>
      </c>
      <c r="K9006" s="212">
        <f t="shared" si="948"/>
        <v>0.45</v>
      </c>
      <c r="L9006" s="214">
        <f t="shared" si="949"/>
        <v>20466.654999999999</v>
      </c>
      <c r="M9006" s="213">
        <f t="shared" si="950"/>
        <v>29769.68</v>
      </c>
      <c r="N9006" s="213">
        <f t="shared" si="951"/>
        <v>33490.89</v>
      </c>
      <c r="O9006" s="242">
        <f t="shared" si="952"/>
        <v>0.51519999999982247</v>
      </c>
      <c r="P9006" s="242"/>
      <c r="Q9006" s="179"/>
      <c r="R9006" s="179"/>
      <c r="S9006" s="179"/>
      <c r="T9006" s="179"/>
      <c r="U9006" s="179"/>
      <c r="V9006" s="179"/>
      <c r="W9006" s="179"/>
      <c r="X9006" s="179"/>
      <c r="Y9006" s="179"/>
      <c r="Z9006" s="179"/>
      <c r="AA9006" s="222"/>
      <c r="AB9006" s="222"/>
      <c r="AC9006" s="222"/>
      <c r="AD9006" s="179"/>
      <c r="AE9006" s="179"/>
      <c r="AF9006" s="179"/>
      <c r="AG9006" s="179"/>
      <c r="AH9006" s="179"/>
      <c r="AI9006" s="179"/>
      <c r="AJ9006" s="179"/>
    </row>
    <row r="9007" spans="2:36" x14ac:dyDescent="0.3">
      <c r="B9007" s="224">
        <v>908400</v>
      </c>
      <c r="C9007" s="209">
        <v>390472</v>
      </c>
      <c r="D9007" s="206">
        <f t="shared" si="953"/>
        <v>0.42984588287098197</v>
      </c>
      <c r="E9007" s="208">
        <f t="shared" si="954"/>
        <v>0.45</v>
      </c>
      <c r="F9007" s="207">
        <v>21475.96</v>
      </c>
      <c r="G9007" s="207">
        <v>31237.759999999998</v>
      </c>
      <c r="H9007" s="207">
        <v>35142.480000000003</v>
      </c>
      <c r="I9007" s="214">
        <f t="shared" si="955"/>
        <v>372166</v>
      </c>
      <c r="J9007" s="211">
        <f t="shared" si="947"/>
        <v>0.40969396741523556</v>
      </c>
      <c r="K9007" s="212">
        <f t="shared" si="948"/>
        <v>0.45</v>
      </c>
      <c r="L9007" s="214">
        <f t="shared" si="949"/>
        <v>20469.13</v>
      </c>
      <c r="M9007" s="213">
        <f t="shared" si="950"/>
        <v>29773.279999999999</v>
      </c>
      <c r="N9007" s="213">
        <f t="shared" si="951"/>
        <v>33494.94</v>
      </c>
      <c r="O9007" s="242">
        <f t="shared" si="952"/>
        <v>0.51530000000006115</v>
      </c>
      <c r="P9007" s="242"/>
      <c r="Q9007" s="179"/>
      <c r="R9007" s="179"/>
      <c r="S9007" s="179"/>
      <c r="T9007" s="179"/>
      <c r="U9007" s="179"/>
      <c r="V9007" s="179"/>
      <c r="W9007" s="179"/>
      <c r="X9007" s="179"/>
      <c r="Y9007" s="179"/>
      <c r="Z9007" s="179"/>
      <c r="AA9007" s="222"/>
      <c r="AB9007" s="222"/>
      <c r="AC9007" s="222"/>
      <c r="AD9007" s="179"/>
      <c r="AE9007" s="179"/>
      <c r="AF9007" s="179"/>
      <c r="AG9007" s="179"/>
      <c r="AH9007" s="179"/>
      <c r="AI9007" s="179"/>
      <c r="AJ9007" s="179"/>
    </row>
    <row r="9008" spans="2:36" x14ac:dyDescent="0.3">
      <c r="B9008" s="224">
        <v>908500</v>
      </c>
      <c r="C9008" s="209">
        <v>390517</v>
      </c>
      <c r="D9008" s="206">
        <f t="shared" si="953"/>
        <v>0.42984810126582279</v>
      </c>
      <c r="E9008" s="208">
        <f t="shared" si="954"/>
        <v>0.45</v>
      </c>
      <c r="F9008" s="207">
        <v>21478.43</v>
      </c>
      <c r="G9008" s="207">
        <v>31241.360000000001</v>
      </c>
      <c r="H9008" s="207">
        <v>35146.53</v>
      </c>
      <c r="I9008" s="214">
        <f t="shared" si="955"/>
        <v>372211</v>
      </c>
      <c r="J9008" s="211">
        <f t="shared" si="947"/>
        <v>0.40969840396257567</v>
      </c>
      <c r="K9008" s="212">
        <f t="shared" si="948"/>
        <v>0.45</v>
      </c>
      <c r="L9008" s="214">
        <f t="shared" si="949"/>
        <v>20471.605</v>
      </c>
      <c r="M9008" s="213">
        <f t="shared" si="950"/>
        <v>29776.880000000001</v>
      </c>
      <c r="N9008" s="213">
        <f t="shared" si="951"/>
        <v>33498.99</v>
      </c>
      <c r="O9008" s="242">
        <f t="shared" si="952"/>
        <v>0.5151999999996042</v>
      </c>
      <c r="P9008" s="242"/>
      <c r="Q9008" s="179"/>
      <c r="R9008" s="179"/>
      <c r="S9008" s="179"/>
      <c r="T9008" s="179"/>
      <c r="U9008" s="179"/>
      <c r="V9008" s="179"/>
      <c r="W9008" s="179"/>
      <c r="X9008" s="179"/>
      <c r="Y9008" s="179"/>
      <c r="Z9008" s="179"/>
      <c r="AA9008" s="222"/>
      <c r="AB9008" s="222"/>
      <c r="AC9008" s="222"/>
      <c r="AD9008" s="179"/>
      <c r="AE9008" s="179"/>
      <c r="AF9008" s="179"/>
      <c r="AG9008" s="179"/>
      <c r="AH9008" s="179"/>
      <c r="AI9008" s="179"/>
      <c r="AJ9008" s="179"/>
    </row>
    <row r="9009" spans="2:36" x14ac:dyDescent="0.3">
      <c r="B9009" s="224">
        <v>908600</v>
      </c>
      <c r="C9009" s="209">
        <v>390562</v>
      </c>
      <c r="D9009" s="206">
        <f t="shared" si="953"/>
        <v>0.42985031917235306</v>
      </c>
      <c r="E9009" s="208">
        <f t="shared" si="954"/>
        <v>0.45</v>
      </c>
      <c r="F9009" s="207">
        <v>21480.91</v>
      </c>
      <c r="G9009" s="207">
        <v>31244.959999999999</v>
      </c>
      <c r="H9009" s="207">
        <v>35150.58</v>
      </c>
      <c r="I9009" s="214">
        <f t="shared" si="955"/>
        <v>372256</v>
      </c>
      <c r="J9009" s="211">
        <f t="shared" si="947"/>
        <v>0.40970283953334802</v>
      </c>
      <c r="K9009" s="212">
        <f t="shared" si="948"/>
        <v>0.45</v>
      </c>
      <c r="L9009" s="214">
        <f t="shared" si="949"/>
        <v>20474.080000000002</v>
      </c>
      <c r="M9009" s="213">
        <f t="shared" si="950"/>
        <v>29780.48</v>
      </c>
      <c r="N9009" s="213">
        <f t="shared" si="951"/>
        <v>33503.040000000001</v>
      </c>
      <c r="O9009" s="242">
        <f t="shared" si="952"/>
        <v>0.5152999999999156</v>
      </c>
      <c r="P9009" s="242"/>
      <c r="Q9009" s="179"/>
      <c r="R9009" s="179"/>
      <c r="S9009" s="179"/>
      <c r="T9009" s="179"/>
      <c r="U9009" s="179"/>
      <c r="V9009" s="179"/>
      <c r="W9009" s="179"/>
      <c r="X9009" s="179"/>
      <c r="Y9009" s="179"/>
      <c r="Z9009" s="179"/>
      <c r="AA9009" s="222"/>
      <c r="AB9009" s="222"/>
      <c r="AC9009" s="222"/>
      <c r="AD9009" s="179"/>
      <c r="AE9009" s="179"/>
      <c r="AF9009" s="179"/>
      <c r="AG9009" s="179"/>
      <c r="AH9009" s="179"/>
      <c r="AI9009" s="179"/>
      <c r="AJ9009" s="179"/>
    </row>
    <row r="9010" spans="2:36" x14ac:dyDescent="0.3">
      <c r="B9010" s="224">
        <v>908700</v>
      </c>
      <c r="C9010" s="209">
        <v>390607</v>
      </c>
      <c r="D9010" s="206">
        <f t="shared" si="953"/>
        <v>0.42985253659073402</v>
      </c>
      <c r="E9010" s="208">
        <f t="shared" si="954"/>
        <v>0.45</v>
      </c>
      <c r="F9010" s="207">
        <v>21483.38</v>
      </c>
      <c r="G9010" s="207">
        <v>31248.560000000001</v>
      </c>
      <c r="H9010" s="207">
        <v>35154.629999999997</v>
      </c>
      <c r="I9010" s="214">
        <f t="shared" si="955"/>
        <v>372301</v>
      </c>
      <c r="J9010" s="211">
        <f t="shared" si="947"/>
        <v>0.409707274127875</v>
      </c>
      <c r="K9010" s="212">
        <f t="shared" si="948"/>
        <v>0.45</v>
      </c>
      <c r="L9010" s="214">
        <f t="shared" si="949"/>
        <v>20476.555</v>
      </c>
      <c r="M9010" s="213">
        <f t="shared" si="950"/>
        <v>29784.080000000002</v>
      </c>
      <c r="N9010" s="213">
        <f t="shared" si="951"/>
        <v>33507.089999999997</v>
      </c>
      <c r="O9010" s="242">
        <f t="shared" si="952"/>
        <v>0.51520000000004074</v>
      </c>
      <c r="P9010" s="242"/>
      <c r="Q9010" s="179"/>
      <c r="R9010" s="179"/>
      <c r="S9010" s="179"/>
      <c r="T9010" s="179"/>
      <c r="U9010" s="179"/>
      <c r="V9010" s="179"/>
      <c r="W9010" s="179"/>
      <c r="X9010" s="179"/>
      <c r="Y9010" s="179"/>
      <c r="Z9010" s="179"/>
      <c r="AA9010" s="222"/>
      <c r="AB9010" s="222"/>
      <c r="AC9010" s="222"/>
      <c r="AD9010" s="179"/>
      <c r="AE9010" s="179"/>
      <c r="AF9010" s="179"/>
      <c r="AG9010" s="179"/>
      <c r="AH9010" s="179"/>
      <c r="AI9010" s="179"/>
      <c r="AJ9010" s="179"/>
    </row>
    <row r="9011" spans="2:36" x14ac:dyDescent="0.3">
      <c r="B9011" s="224">
        <v>908800</v>
      </c>
      <c r="C9011" s="209">
        <v>390652</v>
      </c>
      <c r="D9011" s="206">
        <f t="shared" si="953"/>
        <v>0.42985475352112679</v>
      </c>
      <c r="E9011" s="208">
        <f t="shared" si="954"/>
        <v>0.45</v>
      </c>
      <c r="F9011" s="207">
        <v>21485.86</v>
      </c>
      <c r="G9011" s="207">
        <v>31252.16</v>
      </c>
      <c r="H9011" s="207">
        <v>35158.68</v>
      </c>
      <c r="I9011" s="214">
        <f t="shared" si="955"/>
        <v>372346</v>
      </c>
      <c r="J9011" s="211">
        <f t="shared" si="947"/>
        <v>0.40971170774647886</v>
      </c>
      <c r="K9011" s="212">
        <f t="shared" si="948"/>
        <v>0.45</v>
      </c>
      <c r="L9011" s="214">
        <f t="shared" si="949"/>
        <v>20479.03</v>
      </c>
      <c r="M9011" s="213">
        <f t="shared" si="950"/>
        <v>29787.68</v>
      </c>
      <c r="N9011" s="213">
        <f t="shared" si="951"/>
        <v>33511.14</v>
      </c>
      <c r="O9011" s="242">
        <f t="shared" si="952"/>
        <v>0.51529999999977005</v>
      </c>
      <c r="P9011" s="242"/>
      <c r="Q9011" s="179"/>
      <c r="R9011" s="179"/>
      <c r="S9011" s="179"/>
      <c r="T9011" s="179"/>
      <c r="U9011" s="179"/>
      <c r="V9011" s="179"/>
      <c r="W9011" s="179"/>
      <c r="X9011" s="179"/>
      <c r="Y9011" s="179"/>
      <c r="Z9011" s="179"/>
      <c r="AA9011" s="222"/>
      <c r="AB9011" s="222"/>
      <c r="AC9011" s="222"/>
      <c r="AD9011" s="179"/>
      <c r="AE9011" s="179"/>
      <c r="AF9011" s="179"/>
      <c r="AG9011" s="179"/>
      <c r="AH9011" s="179"/>
      <c r="AI9011" s="179"/>
      <c r="AJ9011" s="179"/>
    </row>
    <row r="9012" spans="2:36" x14ac:dyDescent="0.3">
      <c r="B9012" s="224">
        <v>908900</v>
      </c>
      <c r="C9012" s="209">
        <v>390697</v>
      </c>
      <c r="D9012" s="206">
        <f t="shared" si="953"/>
        <v>0.42985696996369238</v>
      </c>
      <c r="E9012" s="208">
        <f t="shared" si="954"/>
        <v>0.45</v>
      </c>
      <c r="F9012" s="207">
        <v>21488.33</v>
      </c>
      <c r="G9012" s="207">
        <v>31255.759999999998</v>
      </c>
      <c r="H9012" s="207">
        <v>35162.730000000003</v>
      </c>
      <c r="I9012" s="214">
        <f t="shared" si="955"/>
        <v>372391</v>
      </c>
      <c r="J9012" s="211">
        <f t="shared" si="947"/>
        <v>0.40971614038948179</v>
      </c>
      <c r="K9012" s="212">
        <f t="shared" si="948"/>
        <v>0.45</v>
      </c>
      <c r="L9012" s="214">
        <f t="shared" si="949"/>
        <v>20481.505000000001</v>
      </c>
      <c r="M9012" s="213">
        <f t="shared" si="950"/>
        <v>29791.279999999999</v>
      </c>
      <c r="N9012" s="213">
        <f t="shared" si="951"/>
        <v>33515.19</v>
      </c>
      <c r="O9012" s="242">
        <f t="shared" si="952"/>
        <v>0.51519999999996802</v>
      </c>
      <c r="P9012" s="242"/>
      <c r="Q9012" s="179"/>
      <c r="R9012" s="179"/>
      <c r="S9012" s="179"/>
      <c r="T9012" s="179"/>
      <c r="U9012" s="179"/>
      <c r="V9012" s="179"/>
      <c r="W9012" s="179"/>
      <c r="X9012" s="179"/>
      <c r="Y9012" s="179"/>
      <c r="Z9012" s="179"/>
      <c r="AA9012" s="222"/>
      <c r="AB9012" s="222"/>
      <c r="AC9012" s="222"/>
      <c r="AD9012" s="179"/>
      <c r="AE9012" s="179"/>
      <c r="AF9012" s="179"/>
      <c r="AG9012" s="179"/>
      <c r="AH9012" s="179"/>
      <c r="AI9012" s="179"/>
      <c r="AJ9012" s="179"/>
    </row>
    <row r="9013" spans="2:36" x14ac:dyDescent="0.3">
      <c r="B9013" s="224">
        <v>909000</v>
      </c>
      <c r="C9013" s="209">
        <v>390742</v>
      </c>
      <c r="D9013" s="206">
        <f t="shared" si="953"/>
        <v>0.42985918591859185</v>
      </c>
      <c r="E9013" s="208">
        <f t="shared" si="954"/>
        <v>0.45</v>
      </c>
      <c r="F9013" s="207">
        <v>21490.81</v>
      </c>
      <c r="G9013" s="207">
        <v>31259.360000000001</v>
      </c>
      <c r="H9013" s="207">
        <v>35166.78</v>
      </c>
      <c r="I9013" s="214">
        <f t="shared" si="955"/>
        <v>372436</v>
      </c>
      <c r="J9013" s="211">
        <f t="shared" si="947"/>
        <v>0.40972057205720575</v>
      </c>
      <c r="K9013" s="212">
        <f t="shared" si="948"/>
        <v>0.45</v>
      </c>
      <c r="L9013" s="214">
        <f t="shared" si="949"/>
        <v>20483.98</v>
      </c>
      <c r="M9013" s="213">
        <f t="shared" si="950"/>
        <v>29794.880000000001</v>
      </c>
      <c r="N9013" s="213">
        <f t="shared" si="951"/>
        <v>33519.24</v>
      </c>
      <c r="O9013" s="242">
        <f t="shared" si="952"/>
        <v>0.51529999999962461</v>
      </c>
      <c r="P9013" s="242"/>
      <c r="Q9013" s="179"/>
      <c r="R9013" s="179"/>
      <c r="S9013" s="179"/>
      <c r="T9013" s="179"/>
      <c r="U9013" s="179"/>
      <c r="V9013" s="179"/>
      <c r="W9013" s="179"/>
      <c r="X9013" s="179"/>
      <c r="Y9013" s="179"/>
      <c r="Z9013" s="179"/>
      <c r="AA9013" s="222"/>
      <c r="AB9013" s="222"/>
      <c r="AC9013" s="222"/>
      <c r="AD9013" s="179"/>
      <c r="AE9013" s="179"/>
      <c r="AF9013" s="179"/>
      <c r="AG9013" s="179"/>
      <c r="AH9013" s="179"/>
      <c r="AI9013" s="179"/>
      <c r="AJ9013" s="179"/>
    </row>
    <row r="9014" spans="2:36" x14ac:dyDescent="0.3">
      <c r="B9014" s="224">
        <v>909100</v>
      </c>
      <c r="C9014" s="209">
        <v>390787</v>
      </c>
      <c r="D9014" s="206">
        <f t="shared" si="953"/>
        <v>0.42986140138598616</v>
      </c>
      <c r="E9014" s="208">
        <f t="shared" si="954"/>
        <v>0.45</v>
      </c>
      <c r="F9014" s="207">
        <v>21493.279999999999</v>
      </c>
      <c r="G9014" s="207">
        <v>31262.959999999999</v>
      </c>
      <c r="H9014" s="207">
        <v>35170.83</v>
      </c>
      <c r="I9014" s="214">
        <f t="shared" si="955"/>
        <v>372481</v>
      </c>
      <c r="J9014" s="211">
        <f t="shared" si="947"/>
        <v>0.40972500274997248</v>
      </c>
      <c r="K9014" s="212">
        <f t="shared" si="948"/>
        <v>0.45</v>
      </c>
      <c r="L9014" s="214">
        <f t="shared" si="949"/>
        <v>20486.455000000002</v>
      </c>
      <c r="M9014" s="213">
        <f t="shared" si="950"/>
        <v>29798.48</v>
      </c>
      <c r="N9014" s="213">
        <f t="shared" si="951"/>
        <v>33523.29</v>
      </c>
      <c r="O9014" s="242">
        <f t="shared" si="952"/>
        <v>0.51520000000047728</v>
      </c>
      <c r="P9014" s="242"/>
      <c r="Q9014" s="179"/>
      <c r="R9014" s="179"/>
      <c r="S9014" s="179"/>
      <c r="T9014" s="179"/>
      <c r="U9014" s="179"/>
      <c r="V9014" s="179"/>
      <c r="W9014" s="179"/>
      <c r="X9014" s="179"/>
      <c r="Y9014" s="179"/>
      <c r="Z9014" s="179"/>
      <c r="AA9014" s="222"/>
      <c r="AB9014" s="222"/>
      <c r="AC9014" s="222"/>
      <c r="AD9014" s="179"/>
      <c r="AE9014" s="179"/>
      <c r="AF9014" s="179"/>
      <c r="AG9014" s="179"/>
      <c r="AH9014" s="179"/>
      <c r="AI9014" s="179"/>
      <c r="AJ9014" s="179"/>
    </row>
    <row r="9015" spans="2:36" x14ac:dyDescent="0.3">
      <c r="B9015" s="224">
        <v>909200</v>
      </c>
      <c r="C9015" s="209">
        <v>390832</v>
      </c>
      <c r="D9015" s="206">
        <f t="shared" si="953"/>
        <v>0.42986361636603609</v>
      </c>
      <c r="E9015" s="208">
        <f t="shared" si="954"/>
        <v>0.45</v>
      </c>
      <c r="F9015" s="207">
        <v>21495.759999999998</v>
      </c>
      <c r="G9015" s="207">
        <v>31266.560000000001</v>
      </c>
      <c r="H9015" s="207">
        <v>35174.879999999997</v>
      </c>
      <c r="I9015" s="214">
        <f t="shared" si="955"/>
        <v>372526</v>
      </c>
      <c r="J9015" s="211">
        <f t="shared" si="947"/>
        <v>0.40972943246810384</v>
      </c>
      <c r="K9015" s="212">
        <f t="shared" si="948"/>
        <v>0.45</v>
      </c>
      <c r="L9015" s="214">
        <f t="shared" si="949"/>
        <v>20488.93</v>
      </c>
      <c r="M9015" s="213">
        <f t="shared" si="950"/>
        <v>29802.080000000002</v>
      </c>
      <c r="N9015" s="213">
        <f t="shared" si="951"/>
        <v>33527.339999999997</v>
      </c>
      <c r="O9015" s="242">
        <f t="shared" si="952"/>
        <v>0.51530000000013387</v>
      </c>
      <c r="P9015" s="242"/>
      <c r="Q9015" s="179"/>
      <c r="R9015" s="179"/>
      <c r="S9015" s="179"/>
      <c r="T9015" s="179"/>
      <c r="U9015" s="179"/>
      <c r="V9015" s="179"/>
      <c r="W9015" s="179"/>
      <c r="X9015" s="179"/>
      <c r="Y9015" s="179"/>
      <c r="Z9015" s="179"/>
      <c r="AA9015" s="222"/>
      <c r="AB9015" s="222"/>
      <c r="AC9015" s="222"/>
      <c r="AD9015" s="179"/>
      <c r="AE9015" s="179"/>
      <c r="AF9015" s="179"/>
      <c r="AG9015" s="179"/>
      <c r="AH9015" s="179"/>
      <c r="AI9015" s="179"/>
      <c r="AJ9015" s="179"/>
    </row>
    <row r="9016" spans="2:36" x14ac:dyDescent="0.3">
      <c r="B9016" s="224">
        <v>909300</v>
      </c>
      <c r="C9016" s="209">
        <v>390877</v>
      </c>
      <c r="D9016" s="206">
        <f t="shared" si="953"/>
        <v>0.42986583085890245</v>
      </c>
      <c r="E9016" s="208">
        <f t="shared" si="954"/>
        <v>0.45</v>
      </c>
      <c r="F9016" s="207">
        <v>21498.23</v>
      </c>
      <c r="G9016" s="207">
        <v>31270.16</v>
      </c>
      <c r="H9016" s="207">
        <v>35178.93</v>
      </c>
      <c r="I9016" s="214">
        <f t="shared" si="955"/>
        <v>372571</v>
      </c>
      <c r="J9016" s="211">
        <f t="shared" si="947"/>
        <v>0.40973386121192124</v>
      </c>
      <c r="K9016" s="212">
        <f t="shared" si="948"/>
        <v>0.45</v>
      </c>
      <c r="L9016" s="214">
        <f t="shared" si="949"/>
        <v>20491.404999999999</v>
      </c>
      <c r="M9016" s="213">
        <f t="shared" si="950"/>
        <v>29805.68</v>
      </c>
      <c r="N9016" s="213">
        <f t="shared" si="951"/>
        <v>33531.39</v>
      </c>
      <c r="O9016" s="242">
        <f t="shared" si="952"/>
        <v>0.51519999999982247</v>
      </c>
      <c r="P9016" s="242"/>
      <c r="Q9016" s="179"/>
      <c r="R9016" s="179"/>
      <c r="S9016" s="179"/>
      <c r="T9016" s="179"/>
      <c r="U9016" s="179"/>
      <c r="V9016" s="179"/>
      <c r="W9016" s="179"/>
      <c r="X9016" s="179"/>
      <c r="Y9016" s="179"/>
      <c r="Z9016" s="179"/>
      <c r="AA9016" s="222"/>
      <c r="AB9016" s="222"/>
      <c r="AC9016" s="222"/>
      <c r="AD9016" s="179"/>
      <c r="AE9016" s="179"/>
      <c r="AF9016" s="179"/>
      <c r="AG9016" s="179"/>
      <c r="AH9016" s="179"/>
      <c r="AI9016" s="179"/>
      <c r="AJ9016" s="179"/>
    </row>
    <row r="9017" spans="2:36" x14ac:dyDescent="0.3">
      <c r="B9017" s="224">
        <v>909400</v>
      </c>
      <c r="C9017" s="209">
        <v>390922</v>
      </c>
      <c r="D9017" s="206">
        <f t="shared" si="953"/>
        <v>0.429868044864746</v>
      </c>
      <c r="E9017" s="208">
        <f t="shared" si="954"/>
        <v>0.45</v>
      </c>
      <c r="F9017" s="207">
        <v>21500.71</v>
      </c>
      <c r="G9017" s="207">
        <v>31273.759999999998</v>
      </c>
      <c r="H9017" s="207">
        <v>35182.980000000003</v>
      </c>
      <c r="I9017" s="214">
        <f t="shared" si="955"/>
        <v>372616</v>
      </c>
      <c r="J9017" s="211">
        <f t="shared" si="947"/>
        <v>0.40973828898174619</v>
      </c>
      <c r="K9017" s="212">
        <f t="shared" si="948"/>
        <v>0.45</v>
      </c>
      <c r="L9017" s="214">
        <f t="shared" si="949"/>
        <v>20493.88</v>
      </c>
      <c r="M9017" s="213">
        <f t="shared" si="950"/>
        <v>29809.279999999999</v>
      </c>
      <c r="N9017" s="213">
        <f t="shared" si="951"/>
        <v>33535.440000000002</v>
      </c>
      <c r="O9017" s="242">
        <f t="shared" si="952"/>
        <v>0.51530000000006115</v>
      </c>
      <c r="P9017" s="242"/>
      <c r="Q9017" s="179"/>
      <c r="R9017" s="179"/>
      <c r="S9017" s="179"/>
      <c r="T9017" s="179"/>
      <c r="U9017" s="179"/>
      <c r="V9017" s="179"/>
      <c r="W9017" s="179"/>
      <c r="X9017" s="179"/>
      <c r="Y9017" s="179"/>
      <c r="Z9017" s="179"/>
      <c r="AA9017" s="222"/>
      <c r="AB9017" s="222"/>
      <c r="AC9017" s="222"/>
      <c r="AD9017" s="179"/>
      <c r="AE9017" s="179"/>
      <c r="AF9017" s="179"/>
      <c r="AG9017" s="179"/>
      <c r="AH9017" s="179"/>
      <c r="AI9017" s="179"/>
      <c r="AJ9017" s="179"/>
    </row>
    <row r="9018" spans="2:36" x14ac:dyDescent="0.3">
      <c r="B9018" s="224">
        <v>909500</v>
      </c>
      <c r="C9018" s="209">
        <v>390967</v>
      </c>
      <c r="D9018" s="206">
        <f t="shared" si="953"/>
        <v>0.42987025838372733</v>
      </c>
      <c r="E9018" s="208">
        <f t="shared" si="954"/>
        <v>0.45</v>
      </c>
      <c r="F9018" s="207">
        <v>21503.18</v>
      </c>
      <c r="G9018" s="207">
        <v>31277.360000000001</v>
      </c>
      <c r="H9018" s="207">
        <v>35187.03</v>
      </c>
      <c r="I9018" s="214">
        <f t="shared" si="955"/>
        <v>372661</v>
      </c>
      <c r="J9018" s="211">
        <f t="shared" si="947"/>
        <v>0.40974271577789995</v>
      </c>
      <c r="K9018" s="212">
        <f t="shared" si="948"/>
        <v>0.45</v>
      </c>
      <c r="L9018" s="214">
        <f t="shared" si="949"/>
        <v>20496.355</v>
      </c>
      <c r="M9018" s="213">
        <f t="shared" si="950"/>
        <v>29812.880000000001</v>
      </c>
      <c r="N9018" s="213">
        <f t="shared" si="951"/>
        <v>33539.49</v>
      </c>
      <c r="O9018" s="242">
        <f t="shared" si="952"/>
        <v>0.5151999999996042</v>
      </c>
      <c r="P9018" s="242"/>
      <c r="Q9018" s="179"/>
      <c r="R9018" s="179"/>
      <c r="S9018" s="179"/>
      <c r="T9018" s="179"/>
      <c r="U9018" s="179"/>
      <c r="V9018" s="179"/>
      <c r="W9018" s="179"/>
      <c r="X9018" s="179"/>
      <c r="Y9018" s="179"/>
      <c r="Z9018" s="179"/>
      <c r="AA9018" s="222"/>
      <c r="AB9018" s="222"/>
      <c r="AC9018" s="222"/>
      <c r="AD9018" s="179"/>
      <c r="AE9018" s="179"/>
      <c r="AF9018" s="179"/>
      <c r="AG9018" s="179"/>
      <c r="AH9018" s="179"/>
      <c r="AI9018" s="179"/>
      <c r="AJ9018" s="179"/>
    </row>
    <row r="9019" spans="2:36" x14ac:dyDescent="0.3">
      <c r="B9019" s="224">
        <v>909600</v>
      </c>
      <c r="C9019" s="209">
        <v>391012</v>
      </c>
      <c r="D9019" s="206">
        <f t="shared" si="953"/>
        <v>0.42987247141600704</v>
      </c>
      <c r="E9019" s="208">
        <f t="shared" si="954"/>
        <v>0.45</v>
      </c>
      <c r="F9019" s="207">
        <v>21505.66</v>
      </c>
      <c r="G9019" s="207">
        <v>31280.959999999999</v>
      </c>
      <c r="H9019" s="207">
        <v>35191.08</v>
      </c>
      <c r="I9019" s="214">
        <f t="shared" si="955"/>
        <v>372706</v>
      </c>
      <c r="J9019" s="211">
        <f t="shared" ref="J9019:J9082" si="956">I9019/$B9019</f>
        <v>0.40974714160070358</v>
      </c>
      <c r="K9019" s="212">
        <f t="shared" ref="K9019:K9082" si="957">(I9019-I9018)/($B9019-$B9018)</f>
        <v>0.45</v>
      </c>
      <c r="L9019" s="214">
        <f t="shared" si="949"/>
        <v>20498.830000000002</v>
      </c>
      <c r="M9019" s="213">
        <f t="shared" si="950"/>
        <v>29816.48</v>
      </c>
      <c r="N9019" s="213">
        <f t="shared" si="951"/>
        <v>33543.54</v>
      </c>
      <c r="O9019" s="242">
        <f t="shared" si="952"/>
        <v>0.5152999999999156</v>
      </c>
      <c r="P9019" s="242"/>
      <c r="Q9019" s="179"/>
      <c r="R9019" s="179"/>
      <c r="S9019" s="179"/>
      <c r="T9019" s="179"/>
      <c r="U9019" s="179"/>
      <c r="V9019" s="179"/>
      <c r="W9019" s="179"/>
      <c r="X9019" s="179"/>
      <c r="Y9019" s="179"/>
      <c r="Z9019" s="179"/>
      <c r="AA9019" s="222"/>
      <c r="AB9019" s="222"/>
      <c r="AC9019" s="222"/>
      <c r="AD9019" s="179"/>
      <c r="AE9019" s="179"/>
      <c r="AF9019" s="179"/>
      <c r="AG9019" s="179"/>
      <c r="AH9019" s="179"/>
      <c r="AI9019" s="179"/>
      <c r="AJ9019" s="179"/>
    </row>
    <row r="9020" spans="2:36" x14ac:dyDescent="0.3">
      <c r="B9020" s="224">
        <v>909700</v>
      </c>
      <c r="C9020" s="209">
        <v>391057</v>
      </c>
      <c r="D9020" s="206">
        <f t="shared" si="953"/>
        <v>0.42987468396174561</v>
      </c>
      <c r="E9020" s="208">
        <f t="shared" si="954"/>
        <v>0.45</v>
      </c>
      <c r="F9020" s="207">
        <v>21508.13</v>
      </c>
      <c r="G9020" s="207">
        <v>31284.560000000001</v>
      </c>
      <c r="H9020" s="207">
        <v>35195.129999999997</v>
      </c>
      <c r="I9020" s="214">
        <f t="shared" si="955"/>
        <v>372751</v>
      </c>
      <c r="J9020" s="211">
        <f t="shared" si="956"/>
        <v>0.40975156645047817</v>
      </c>
      <c r="K9020" s="212">
        <f t="shared" si="957"/>
        <v>0.45</v>
      </c>
      <c r="L9020" s="214">
        <f t="shared" si="949"/>
        <v>20501.305</v>
      </c>
      <c r="M9020" s="213">
        <f t="shared" si="950"/>
        <v>29820.080000000002</v>
      </c>
      <c r="N9020" s="213">
        <f t="shared" si="951"/>
        <v>33547.589999999997</v>
      </c>
      <c r="O9020" s="242">
        <f t="shared" si="952"/>
        <v>0.51520000000004074</v>
      </c>
      <c r="P9020" s="242"/>
      <c r="Q9020" s="179"/>
      <c r="R9020" s="179"/>
      <c r="S9020" s="179"/>
      <c r="T9020" s="179"/>
      <c r="U9020" s="179"/>
      <c r="V9020" s="179"/>
      <c r="W9020" s="179"/>
      <c r="X9020" s="179"/>
      <c r="Y9020" s="179"/>
      <c r="Z9020" s="179"/>
      <c r="AA9020" s="222"/>
      <c r="AB9020" s="222"/>
      <c r="AC9020" s="222"/>
      <c r="AD9020" s="179"/>
      <c r="AE9020" s="179"/>
      <c r="AF9020" s="179"/>
      <c r="AG9020" s="179"/>
      <c r="AH9020" s="179"/>
      <c r="AI9020" s="179"/>
      <c r="AJ9020" s="179"/>
    </row>
    <row r="9021" spans="2:36" x14ac:dyDescent="0.3">
      <c r="B9021" s="224">
        <v>909800</v>
      </c>
      <c r="C9021" s="209">
        <v>391102</v>
      </c>
      <c r="D9021" s="206">
        <f t="shared" si="953"/>
        <v>0.42987689602110352</v>
      </c>
      <c r="E9021" s="208">
        <f t="shared" si="954"/>
        <v>0.45</v>
      </c>
      <c r="F9021" s="207">
        <v>21510.61</v>
      </c>
      <c r="G9021" s="207">
        <v>31288.16</v>
      </c>
      <c r="H9021" s="207">
        <v>35199.18</v>
      </c>
      <c r="I9021" s="214">
        <f t="shared" si="955"/>
        <v>372796</v>
      </c>
      <c r="J9021" s="211">
        <f t="shared" si="956"/>
        <v>0.40975599032754451</v>
      </c>
      <c r="K9021" s="212">
        <f t="shared" si="957"/>
        <v>0.45</v>
      </c>
      <c r="L9021" s="214">
        <f t="shared" si="949"/>
        <v>20503.78</v>
      </c>
      <c r="M9021" s="213">
        <f t="shared" si="950"/>
        <v>29823.68</v>
      </c>
      <c r="N9021" s="213">
        <f t="shared" si="951"/>
        <v>33551.64</v>
      </c>
      <c r="O9021" s="242">
        <f t="shared" si="952"/>
        <v>0.51529999999977005</v>
      </c>
      <c r="P9021" s="242"/>
      <c r="Q9021" s="179"/>
      <c r="R9021" s="179"/>
      <c r="S9021" s="179"/>
      <c r="T9021" s="179"/>
      <c r="U9021" s="179"/>
      <c r="V9021" s="179"/>
      <c r="W9021" s="179"/>
      <c r="X9021" s="179"/>
      <c r="Y9021" s="179"/>
      <c r="Z9021" s="179"/>
      <c r="AA9021" s="222"/>
      <c r="AB9021" s="222"/>
      <c r="AC9021" s="222"/>
      <c r="AD9021" s="179"/>
      <c r="AE9021" s="179"/>
      <c r="AF9021" s="179"/>
      <c r="AG9021" s="179"/>
      <c r="AH9021" s="179"/>
      <c r="AI9021" s="179"/>
      <c r="AJ9021" s="179"/>
    </row>
    <row r="9022" spans="2:36" x14ac:dyDescent="0.3">
      <c r="B9022" s="224">
        <v>909900</v>
      </c>
      <c r="C9022" s="209">
        <v>391147</v>
      </c>
      <c r="D9022" s="206">
        <f t="shared" si="953"/>
        <v>0.42987910759424114</v>
      </c>
      <c r="E9022" s="208">
        <f t="shared" si="954"/>
        <v>0.45</v>
      </c>
      <c r="F9022" s="207">
        <v>21513.08</v>
      </c>
      <c r="G9022" s="207">
        <v>31291.759999999998</v>
      </c>
      <c r="H9022" s="207">
        <v>35203.230000000003</v>
      </c>
      <c r="I9022" s="214">
        <f t="shared" si="955"/>
        <v>372841</v>
      </c>
      <c r="J9022" s="211">
        <f t="shared" si="956"/>
        <v>0.40976041323222334</v>
      </c>
      <c r="K9022" s="212">
        <f t="shared" si="957"/>
        <v>0.45</v>
      </c>
      <c r="L9022" s="214">
        <f t="shared" ref="L9022:L9085" si="958">I9022*5.5%</f>
        <v>20506.255000000001</v>
      </c>
      <c r="M9022" s="213">
        <f t="shared" ref="M9022:M9085" si="959">I9022*8%</f>
        <v>29827.279999999999</v>
      </c>
      <c r="N9022" s="213">
        <f t="shared" ref="N9022:N9085" si="960">I9022*9%</f>
        <v>33555.69</v>
      </c>
      <c r="O9022" s="242">
        <f t="shared" si="952"/>
        <v>0.51519999999996802</v>
      </c>
      <c r="P9022" s="242"/>
      <c r="Q9022" s="179"/>
      <c r="R9022" s="179"/>
      <c r="S9022" s="179"/>
      <c r="T9022" s="179"/>
      <c r="U9022" s="179"/>
      <c r="V9022" s="179"/>
      <c r="W9022" s="179"/>
      <c r="X9022" s="179"/>
      <c r="Y9022" s="179"/>
      <c r="Z9022" s="179"/>
      <c r="AA9022" s="222"/>
      <c r="AB9022" s="222"/>
      <c r="AC9022" s="222"/>
      <c r="AD9022" s="179"/>
      <c r="AE9022" s="179"/>
      <c r="AF9022" s="179"/>
      <c r="AG9022" s="179"/>
      <c r="AH9022" s="179"/>
      <c r="AI9022" s="179"/>
      <c r="AJ9022" s="179"/>
    </row>
    <row r="9023" spans="2:36" x14ac:dyDescent="0.3">
      <c r="B9023" s="224">
        <v>910000</v>
      </c>
      <c r="C9023" s="209">
        <v>391192</v>
      </c>
      <c r="D9023" s="206">
        <f t="shared" si="953"/>
        <v>0.42988131868131868</v>
      </c>
      <c r="E9023" s="208">
        <f t="shared" si="954"/>
        <v>0.45</v>
      </c>
      <c r="F9023" s="207">
        <v>21515.56</v>
      </c>
      <c r="G9023" s="207">
        <v>31295.360000000001</v>
      </c>
      <c r="H9023" s="207">
        <v>35207.279999999999</v>
      </c>
      <c r="I9023" s="214">
        <f t="shared" si="955"/>
        <v>372886</v>
      </c>
      <c r="J9023" s="211">
        <f t="shared" si="956"/>
        <v>0.40976483516483514</v>
      </c>
      <c r="K9023" s="212">
        <f t="shared" si="957"/>
        <v>0.45</v>
      </c>
      <c r="L9023" s="214">
        <f t="shared" si="958"/>
        <v>20508.73</v>
      </c>
      <c r="M9023" s="213">
        <f t="shared" si="959"/>
        <v>29830.880000000001</v>
      </c>
      <c r="N9023" s="213">
        <f t="shared" si="960"/>
        <v>33559.74</v>
      </c>
      <c r="O9023" s="242">
        <f t="shared" si="952"/>
        <v>0.51529999999962461</v>
      </c>
      <c r="P9023" s="242"/>
      <c r="Q9023" s="179"/>
      <c r="R9023" s="179"/>
      <c r="S9023" s="179"/>
      <c r="T9023" s="179"/>
      <c r="U9023" s="179"/>
      <c r="V9023" s="179"/>
      <c r="W9023" s="179"/>
      <c r="X9023" s="179"/>
      <c r="Y9023" s="179"/>
      <c r="Z9023" s="179"/>
      <c r="AA9023" s="222"/>
      <c r="AB9023" s="222"/>
      <c r="AC9023" s="222"/>
      <c r="AD9023" s="179"/>
      <c r="AE9023" s="179"/>
      <c r="AF9023" s="179"/>
      <c r="AG9023" s="179"/>
      <c r="AH9023" s="179"/>
      <c r="AI9023" s="179"/>
      <c r="AJ9023" s="179"/>
    </row>
    <row r="9024" spans="2:36" x14ac:dyDescent="0.3">
      <c r="B9024" s="224">
        <v>910100</v>
      </c>
      <c r="C9024" s="209">
        <v>391237</v>
      </c>
      <c r="D9024" s="206">
        <f t="shared" si="953"/>
        <v>0.4298835292824964</v>
      </c>
      <c r="E9024" s="208">
        <f t="shared" si="954"/>
        <v>0.45</v>
      </c>
      <c r="F9024" s="207">
        <v>21518.03</v>
      </c>
      <c r="G9024" s="207">
        <v>31298.959999999999</v>
      </c>
      <c r="H9024" s="207">
        <v>35211.33</v>
      </c>
      <c r="I9024" s="214">
        <f t="shared" si="955"/>
        <v>372931</v>
      </c>
      <c r="J9024" s="211">
        <f t="shared" si="956"/>
        <v>0.40976925612570048</v>
      </c>
      <c r="K9024" s="212">
        <f t="shared" si="957"/>
        <v>0.45</v>
      </c>
      <c r="L9024" s="214">
        <f t="shared" si="958"/>
        <v>20511.205000000002</v>
      </c>
      <c r="M9024" s="213">
        <f t="shared" si="959"/>
        <v>29834.48</v>
      </c>
      <c r="N9024" s="213">
        <f t="shared" si="960"/>
        <v>33563.79</v>
      </c>
      <c r="O9024" s="242">
        <f t="shared" si="952"/>
        <v>0.51520000000047728</v>
      </c>
      <c r="P9024" s="242"/>
      <c r="Q9024" s="179"/>
      <c r="R9024" s="179"/>
      <c r="S9024" s="179"/>
      <c r="T9024" s="179"/>
      <c r="U9024" s="179"/>
      <c r="V9024" s="179"/>
      <c r="W9024" s="179"/>
      <c r="X9024" s="179"/>
      <c r="Y9024" s="179"/>
      <c r="Z9024" s="179"/>
      <c r="AA9024" s="222"/>
      <c r="AB9024" s="222"/>
      <c r="AC9024" s="222"/>
      <c r="AD9024" s="179"/>
      <c r="AE9024" s="179"/>
      <c r="AF9024" s="179"/>
      <c r="AG9024" s="179"/>
      <c r="AH9024" s="179"/>
      <c r="AI9024" s="179"/>
      <c r="AJ9024" s="179"/>
    </row>
    <row r="9025" spans="2:36" x14ac:dyDescent="0.3">
      <c r="B9025" s="224">
        <v>910200</v>
      </c>
      <c r="C9025" s="209">
        <v>391282</v>
      </c>
      <c r="D9025" s="206">
        <f t="shared" si="953"/>
        <v>0.42988573939793451</v>
      </c>
      <c r="E9025" s="208">
        <f t="shared" si="954"/>
        <v>0.45</v>
      </c>
      <c r="F9025" s="207">
        <v>21520.51</v>
      </c>
      <c r="G9025" s="207">
        <v>31302.560000000001</v>
      </c>
      <c r="H9025" s="207">
        <v>35215.379999999997</v>
      </c>
      <c r="I9025" s="214">
        <f t="shared" si="955"/>
        <v>372976</v>
      </c>
      <c r="J9025" s="211">
        <f t="shared" si="956"/>
        <v>0.40977367611513954</v>
      </c>
      <c r="K9025" s="212">
        <f t="shared" si="957"/>
        <v>0.45</v>
      </c>
      <c r="L9025" s="214">
        <f t="shared" si="958"/>
        <v>20513.68</v>
      </c>
      <c r="M9025" s="213">
        <f t="shared" si="959"/>
        <v>29838.080000000002</v>
      </c>
      <c r="N9025" s="213">
        <f t="shared" si="960"/>
        <v>33567.839999999997</v>
      </c>
      <c r="O9025" s="242">
        <f t="shared" si="952"/>
        <v>0.51530000000013387</v>
      </c>
      <c r="P9025" s="242"/>
      <c r="Q9025" s="179"/>
      <c r="R9025" s="179"/>
      <c r="S9025" s="179"/>
      <c r="T9025" s="179"/>
      <c r="U9025" s="179"/>
      <c r="V9025" s="179"/>
      <c r="W9025" s="179"/>
      <c r="X9025" s="179"/>
      <c r="Y9025" s="179"/>
      <c r="Z9025" s="179"/>
      <c r="AA9025" s="222"/>
      <c r="AB9025" s="222"/>
      <c r="AC9025" s="222"/>
      <c r="AD9025" s="179"/>
      <c r="AE9025" s="179"/>
      <c r="AF9025" s="179"/>
      <c r="AG9025" s="179"/>
      <c r="AH9025" s="179"/>
      <c r="AI9025" s="179"/>
      <c r="AJ9025" s="179"/>
    </row>
    <row r="9026" spans="2:36" x14ac:dyDescent="0.3">
      <c r="B9026" s="224">
        <v>910300</v>
      </c>
      <c r="C9026" s="209">
        <v>391327</v>
      </c>
      <c r="D9026" s="206">
        <f t="shared" si="953"/>
        <v>0.42988794902779304</v>
      </c>
      <c r="E9026" s="208">
        <f t="shared" si="954"/>
        <v>0.45</v>
      </c>
      <c r="F9026" s="207">
        <v>21522.98</v>
      </c>
      <c r="G9026" s="207">
        <v>31306.16</v>
      </c>
      <c r="H9026" s="207">
        <v>35219.43</v>
      </c>
      <c r="I9026" s="214">
        <f t="shared" si="955"/>
        <v>373021</v>
      </c>
      <c r="J9026" s="211">
        <f t="shared" si="956"/>
        <v>0.40977809513347246</v>
      </c>
      <c r="K9026" s="212">
        <f t="shared" si="957"/>
        <v>0.45</v>
      </c>
      <c r="L9026" s="214">
        <f t="shared" si="958"/>
        <v>20516.154999999999</v>
      </c>
      <c r="M9026" s="213">
        <f t="shared" si="959"/>
        <v>29841.68</v>
      </c>
      <c r="N9026" s="213">
        <f t="shared" si="960"/>
        <v>33571.89</v>
      </c>
      <c r="O9026" s="242">
        <f t="shared" si="952"/>
        <v>0.51519999999982247</v>
      </c>
      <c r="P9026" s="242"/>
      <c r="Q9026" s="179"/>
      <c r="R9026" s="179"/>
      <c r="S9026" s="179"/>
      <c r="T9026" s="179"/>
      <c r="U9026" s="179"/>
      <c r="V9026" s="179"/>
      <c r="W9026" s="179"/>
      <c r="X9026" s="179"/>
      <c r="Y9026" s="179"/>
      <c r="Z9026" s="179"/>
      <c r="AA9026" s="222"/>
      <c r="AB9026" s="222"/>
      <c r="AC9026" s="222"/>
      <c r="AD9026" s="179"/>
      <c r="AE9026" s="179"/>
      <c r="AF9026" s="179"/>
      <c r="AG9026" s="179"/>
      <c r="AH9026" s="179"/>
      <c r="AI9026" s="179"/>
      <c r="AJ9026" s="179"/>
    </row>
    <row r="9027" spans="2:36" x14ac:dyDescent="0.3">
      <c r="B9027" s="224">
        <v>910400</v>
      </c>
      <c r="C9027" s="209">
        <v>391372</v>
      </c>
      <c r="D9027" s="206">
        <f t="shared" si="953"/>
        <v>0.42989015817223197</v>
      </c>
      <c r="E9027" s="208">
        <f t="shared" si="954"/>
        <v>0.45</v>
      </c>
      <c r="F9027" s="207">
        <v>21525.46</v>
      </c>
      <c r="G9027" s="207">
        <v>31309.759999999998</v>
      </c>
      <c r="H9027" s="207">
        <v>35223.480000000003</v>
      </c>
      <c r="I9027" s="214">
        <f t="shared" si="955"/>
        <v>373066</v>
      </c>
      <c r="J9027" s="211">
        <f t="shared" si="956"/>
        <v>0.40978251318101933</v>
      </c>
      <c r="K9027" s="212">
        <f t="shared" si="957"/>
        <v>0.45</v>
      </c>
      <c r="L9027" s="214">
        <f t="shared" si="958"/>
        <v>20518.63</v>
      </c>
      <c r="M9027" s="213">
        <f t="shared" si="959"/>
        <v>29845.279999999999</v>
      </c>
      <c r="N9027" s="213">
        <f t="shared" si="960"/>
        <v>33575.94</v>
      </c>
      <c r="O9027" s="242">
        <f t="shared" si="952"/>
        <v>0.51530000000006115</v>
      </c>
      <c r="P9027" s="242"/>
      <c r="Q9027" s="179"/>
      <c r="R9027" s="179"/>
      <c r="S9027" s="179"/>
      <c r="T9027" s="179"/>
      <c r="U9027" s="179"/>
      <c r="V9027" s="179"/>
      <c r="W9027" s="179"/>
      <c r="X9027" s="179"/>
      <c r="Y9027" s="179"/>
      <c r="Z9027" s="179"/>
      <c r="AA9027" s="222"/>
      <c r="AB9027" s="222"/>
      <c r="AC9027" s="222"/>
      <c r="AD9027" s="179"/>
      <c r="AE9027" s="179"/>
      <c r="AF9027" s="179"/>
      <c r="AG9027" s="179"/>
      <c r="AH9027" s="179"/>
      <c r="AI9027" s="179"/>
      <c r="AJ9027" s="179"/>
    </row>
    <row r="9028" spans="2:36" x14ac:dyDescent="0.3">
      <c r="B9028" s="224">
        <v>910500</v>
      </c>
      <c r="C9028" s="209">
        <v>391417</v>
      </c>
      <c r="D9028" s="206">
        <f t="shared" si="953"/>
        <v>0.4298923668314113</v>
      </c>
      <c r="E9028" s="208">
        <f t="shared" si="954"/>
        <v>0.45</v>
      </c>
      <c r="F9028" s="207">
        <v>21527.93</v>
      </c>
      <c r="G9028" s="207">
        <v>31313.360000000001</v>
      </c>
      <c r="H9028" s="207">
        <v>35227.53</v>
      </c>
      <c r="I9028" s="214">
        <f t="shared" si="955"/>
        <v>373111</v>
      </c>
      <c r="J9028" s="211">
        <f t="shared" si="956"/>
        <v>0.40978693025809992</v>
      </c>
      <c r="K9028" s="212">
        <f t="shared" si="957"/>
        <v>0.45</v>
      </c>
      <c r="L9028" s="214">
        <f t="shared" si="958"/>
        <v>20521.105</v>
      </c>
      <c r="M9028" s="213">
        <f t="shared" si="959"/>
        <v>29848.880000000001</v>
      </c>
      <c r="N9028" s="213">
        <f t="shared" si="960"/>
        <v>33579.99</v>
      </c>
      <c r="O9028" s="242">
        <f t="shared" si="952"/>
        <v>0.5151999999996042</v>
      </c>
      <c r="P9028" s="242"/>
      <c r="Q9028" s="179"/>
      <c r="R9028" s="179"/>
      <c r="S9028" s="179"/>
      <c r="T9028" s="179"/>
      <c r="U9028" s="179"/>
      <c r="V9028" s="179"/>
      <c r="W9028" s="179"/>
      <c r="X9028" s="179"/>
      <c r="Y9028" s="179"/>
      <c r="Z9028" s="179"/>
      <c r="AA9028" s="222"/>
      <c r="AB9028" s="222"/>
      <c r="AC9028" s="222"/>
      <c r="AD9028" s="179"/>
      <c r="AE9028" s="179"/>
      <c r="AF9028" s="179"/>
      <c r="AG9028" s="179"/>
      <c r="AH9028" s="179"/>
      <c r="AI9028" s="179"/>
      <c r="AJ9028" s="179"/>
    </row>
    <row r="9029" spans="2:36" x14ac:dyDescent="0.3">
      <c r="B9029" s="224">
        <v>910600</v>
      </c>
      <c r="C9029" s="209">
        <v>391462</v>
      </c>
      <c r="D9029" s="206">
        <f t="shared" si="953"/>
        <v>0.42989457500549089</v>
      </c>
      <c r="E9029" s="208">
        <f t="shared" si="954"/>
        <v>0.45</v>
      </c>
      <c r="F9029" s="207">
        <v>21530.41</v>
      </c>
      <c r="G9029" s="207">
        <v>31316.959999999999</v>
      </c>
      <c r="H9029" s="207">
        <v>35231.58</v>
      </c>
      <c r="I9029" s="214">
        <f t="shared" si="955"/>
        <v>373156</v>
      </c>
      <c r="J9029" s="211">
        <f t="shared" si="956"/>
        <v>0.40979134636503406</v>
      </c>
      <c r="K9029" s="212">
        <f t="shared" si="957"/>
        <v>0.45</v>
      </c>
      <c r="L9029" s="214">
        <f t="shared" si="958"/>
        <v>20523.580000000002</v>
      </c>
      <c r="M9029" s="213">
        <f t="shared" si="959"/>
        <v>29852.48</v>
      </c>
      <c r="N9029" s="213">
        <f t="shared" si="960"/>
        <v>33584.04</v>
      </c>
      <c r="O9029" s="242">
        <f t="shared" ref="O9029:O9092" si="961">(C9029+F9029+H9029-C9028-F9028-H9028)/100</f>
        <v>0.5152999999999156</v>
      </c>
      <c r="P9029" s="242"/>
      <c r="Q9029" s="179"/>
      <c r="R9029" s="179"/>
      <c r="S9029" s="179"/>
      <c r="T9029" s="179"/>
      <c r="U9029" s="179"/>
      <c r="V9029" s="179"/>
      <c r="W9029" s="179"/>
      <c r="X9029" s="179"/>
      <c r="Y9029" s="179"/>
      <c r="Z9029" s="179"/>
      <c r="AA9029" s="222"/>
      <c r="AB9029" s="222"/>
      <c r="AC9029" s="222"/>
      <c r="AD9029" s="179"/>
      <c r="AE9029" s="179"/>
      <c r="AF9029" s="179"/>
      <c r="AG9029" s="179"/>
      <c r="AH9029" s="179"/>
      <c r="AI9029" s="179"/>
      <c r="AJ9029" s="179"/>
    </row>
    <row r="9030" spans="2:36" x14ac:dyDescent="0.3">
      <c r="B9030" s="224">
        <v>910700</v>
      </c>
      <c r="C9030" s="209">
        <v>391507</v>
      </c>
      <c r="D9030" s="206">
        <f t="shared" si="953"/>
        <v>0.4298967826946305</v>
      </c>
      <c r="E9030" s="208">
        <f t="shared" si="954"/>
        <v>0.45</v>
      </c>
      <c r="F9030" s="207">
        <v>21532.880000000001</v>
      </c>
      <c r="G9030" s="207">
        <v>31320.560000000001</v>
      </c>
      <c r="H9030" s="207">
        <v>35235.629999999997</v>
      </c>
      <c r="I9030" s="214">
        <f t="shared" si="955"/>
        <v>373201</v>
      </c>
      <c r="J9030" s="211">
        <f t="shared" si="956"/>
        <v>0.4097957615021412</v>
      </c>
      <c r="K9030" s="212">
        <f t="shared" si="957"/>
        <v>0.45</v>
      </c>
      <c r="L9030" s="214">
        <f t="shared" si="958"/>
        <v>20526.055</v>
      </c>
      <c r="M9030" s="213">
        <f t="shared" si="959"/>
        <v>29856.080000000002</v>
      </c>
      <c r="N9030" s="213">
        <f t="shared" si="960"/>
        <v>33588.089999999997</v>
      </c>
      <c r="O9030" s="242">
        <f t="shared" si="961"/>
        <v>0.51520000000004074</v>
      </c>
      <c r="P9030" s="242"/>
      <c r="Q9030" s="179"/>
      <c r="R9030" s="179"/>
      <c r="S9030" s="179"/>
      <c r="T9030" s="179"/>
      <c r="U9030" s="179"/>
      <c r="V9030" s="179"/>
      <c r="W9030" s="179"/>
      <c r="X9030" s="179"/>
      <c r="Y9030" s="179"/>
      <c r="Z9030" s="179"/>
      <c r="AA9030" s="222"/>
      <c r="AB9030" s="222"/>
      <c r="AC9030" s="222"/>
      <c r="AD9030" s="179"/>
      <c r="AE9030" s="179"/>
      <c r="AF9030" s="179"/>
      <c r="AG9030" s="179"/>
      <c r="AH9030" s="179"/>
      <c r="AI9030" s="179"/>
      <c r="AJ9030" s="179"/>
    </row>
    <row r="9031" spans="2:36" x14ac:dyDescent="0.3">
      <c r="B9031" s="224">
        <v>910800</v>
      </c>
      <c r="C9031" s="209">
        <v>391552</v>
      </c>
      <c r="D9031" s="206">
        <f t="shared" si="953"/>
        <v>0.42989898989898989</v>
      </c>
      <c r="E9031" s="208">
        <f t="shared" si="954"/>
        <v>0.45</v>
      </c>
      <c r="F9031" s="207">
        <v>21535.360000000001</v>
      </c>
      <c r="G9031" s="207">
        <v>31324.16</v>
      </c>
      <c r="H9031" s="207">
        <v>35239.68</v>
      </c>
      <c r="I9031" s="214">
        <f t="shared" si="955"/>
        <v>373246</v>
      </c>
      <c r="J9031" s="211">
        <f t="shared" si="956"/>
        <v>0.40980017566974086</v>
      </c>
      <c r="K9031" s="212">
        <f t="shared" si="957"/>
        <v>0.45</v>
      </c>
      <c r="L9031" s="214">
        <f t="shared" si="958"/>
        <v>20528.53</v>
      </c>
      <c r="M9031" s="213">
        <f t="shared" si="959"/>
        <v>29859.68</v>
      </c>
      <c r="N9031" s="213">
        <f t="shared" si="960"/>
        <v>33592.14</v>
      </c>
      <c r="O9031" s="242">
        <f t="shared" si="961"/>
        <v>0.51529999999977005</v>
      </c>
      <c r="P9031" s="242"/>
      <c r="Q9031" s="179"/>
      <c r="R9031" s="179"/>
      <c r="S9031" s="179"/>
      <c r="T9031" s="179"/>
      <c r="U9031" s="179"/>
      <c r="V9031" s="179"/>
      <c r="W9031" s="179"/>
      <c r="X9031" s="179"/>
      <c r="Y9031" s="179"/>
      <c r="Z9031" s="179"/>
      <c r="AA9031" s="222"/>
      <c r="AB9031" s="222"/>
      <c r="AC9031" s="222"/>
      <c r="AD9031" s="179"/>
      <c r="AE9031" s="179"/>
      <c r="AF9031" s="179"/>
      <c r="AG9031" s="179"/>
      <c r="AH9031" s="179"/>
      <c r="AI9031" s="179"/>
      <c r="AJ9031" s="179"/>
    </row>
    <row r="9032" spans="2:36" x14ac:dyDescent="0.3">
      <c r="B9032" s="224">
        <v>910900</v>
      </c>
      <c r="C9032" s="209">
        <v>391597</v>
      </c>
      <c r="D9032" s="206">
        <f t="shared" si="953"/>
        <v>0.42990119661872872</v>
      </c>
      <c r="E9032" s="208">
        <f t="shared" si="954"/>
        <v>0.45</v>
      </c>
      <c r="F9032" s="207">
        <v>21537.83</v>
      </c>
      <c r="G9032" s="207">
        <v>31327.759999999998</v>
      </c>
      <c r="H9032" s="207">
        <v>35243.730000000003</v>
      </c>
      <c r="I9032" s="214">
        <f t="shared" si="955"/>
        <v>373291</v>
      </c>
      <c r="J9032" s="211">
        <f t="shared" si="956"/>
        <v>0.40980458886815235</v>
      </c>
      <c r="K9032" s="212">
        <f t="shared" si="957"/>
        <v>0.45</v>
      </c>
      <c r="L9032" s="214">
        <f t="shared" si="958"/>
        <v>20531.005000000001</v>
      </c>
      <c r="M9032" s="213">
        <f t="shared" si="959"/>
        <v>29863.279999999999</v>
      </c>
      <c r="N9032" s="213">
        <f t="shared" si="960"/>
        <v>33596.19</v>
      </c>
      <c r="O9032" s="242">
        <f t="shared" si="961"/>
        <v>0.51519999999996802</v>
      </c>
      <c r="P9032" s="242"/>
      <c r="Q9032" s="179"/>
      <c r="R9032" s="179"/>
      <c r="S9032" s="179"/>
      <c r="T9032" s="179"/>
      <c r="U9032" s="179"/>
      <c r="V9032" s="179"/>
      <c r="W9032" s="179"/>
      <c r="X9032" s="179"/>
      <c r="Y9032" s="179"/>
      <c r="Z9032" s="179"/>
      <c r="AA9032" s="222"/>
      <c r="AB9032" s="222"/>
      <c r="AC9032" s="222"/>
      <c r="AD9032" s="179"/>
      <c r="AE9032" s="179"/>
      <c r="AF9032" s="179"/>
      <c r="AG9032" s="179"/>
      <c r="AH9032" s="179"/>
      <c r="AI9032" s="179"/>
      <c r="AJ9032" s="179"/>
    </row>
    <row r="9033" spans="2:36" x14ac:dyDescent="0.3">
      <c r="B9033" s="224">
        <v>911000</v>
      </c>
      <c r="C9033" s="209">
        <v>391642</v>
      </c>
      <c r="D9033" s="206">
        <f t="shared" si="953"/>
        <v>0.42990340285400658</v>
      </c>
      <c r="E9033" s="208">
        <f t="shared" si="954"/>
        <v>0.45</v>
      </c>
      <c r="F9033" s="207">
        <v>21540.31</v>
      </c>
      <c r="G9033" s="207">
        <v>31331.360000000001</v>
      </c>
      <c r="H9033" s="207">
        <v>35247.78</v>
      </c>
      <c r="I9033" s="214">
        <f t="shared" si="955"/>
        <v>373336</v>
      </c>
      <c r="J9033" s="211">
        <f t="shared" si="956"/>
        <v>0.40980900109769486</v>
      </c>
      <c r="K9033" s="212">
        <f t="shared" si="957"/>
        <v>0.45</v>
      </c>
      <c r="L9033" s="214">
        <f t="shared" si="958"/>
        <v>20533.48</v>
      </c>
      <c r="M9033" s="213">
        <f t="shared" si="959"/>
        <v>29866.880000000001</v>
      </c>
      <c r="N9033" s="213">
        <f t="shared" si="960"/>
        <v>33600.239999999998</v>
      </c>
      <c r="O9033" s="242">
        <f t="shared" si="961"/>
        <v>0.51529999999962461</v>
      </c>
      <c r="P9033" s="242"/>
      <c r="Q9033" s="179"/>
      <c r="R9033" s="179"/>
      <c r="S9033" s="179"/>
      <c r="T9033" s="179"/>
      <c r="U9033" s="179"/>
      <c r="V9033" s="179"/>
      <c r="W9033" s="179"/>
      <c r="X9033" s="179"/>
      <c r="Y9033" s="179"/>
      <c r="Z9033" s="179"/>
      <c r="AA9033" s="222"/>
      <c r="AB9033" s="222"/>
      <c r="AC9033" s="222"/>
      <c r="AD9033" s="179"/>
      <c r="AE9033" s="179"/>
      <c r="AF9033" s="179"/>
      <c r="AG9033" s="179"/>
      <c r="AH9033" s="179"/>
      <c r="AI9033" s="179"/>
      <c r="AJ9033" s="179"/>
    </row>
    <row r="9034" spans="2:36" x14ac:dyDescent="0.3">
      <c r="B9034" s="224">
        <v>911100</v>
      </c>
      <c r="C9034" s="209">
        <v>391687</v>
      </c>
      <c r="D9034" s="206">
        <f t="shared" si="953"/>
        <v>0.429905608604983</v>
      </c>
      <c r="E9034" s="208">
        <f t="shared" si="954"/>
        <v>0.45</v>
      </c>
      <c r="F9034" s="207">
        <v>21542.78</v>
      </c>
      <c r="G9034" s="207">
        <v>31334.959999999999</v>
      </c>
      <c r="H9034" s="207">
        <v>35251.83</v>
      </c>
      <c r="I9034" s="214">
        <f t="shared" si="955"/>
        <v>373381</v>
      </c>
      <c r="J9034" s="211">
        <f t="shared" si="956"/>
        <v>0.40981341235868729</v>
      </c>
      <c r="K9034" s="212">
        <f t="shared" si="957"/>
        <v>0.45</v>
      </c>
      <c r="L9034" s="214">
        <f t="shared" si="958"/>
        <v>20535.955000000002</v>
      </c>
      <c r="M9034" s="213">
        <f t="shared" si="959"/>
        <v>29870.48</v>
      </c>
      <c r="N9034" s="213">
        <f t="shared" si="960"/>
        <v>33604.29</v>
      </c>
      <c r="O9034" s="242">
        <f t="shared" si="961"/>
        <v>0.51520000000047728</v>
      </c>
      <c r="P9034" s="242"/>
      <c r="Q9034" s="179"/>
      <c r="R9034" s="179"/>
      <c r="S9034" s="179"/>
      <c r="T9034" s="179"/>
      <c r="U9034" s="179"/>
      <c r="V9034" s="179"/>
      <c r="W9034" s="179"/>
      <c r="X9034" s="179"/>
      <c r="Y9034" s="179"/>
      <c r="Z9034" s="179"/>
      <c r="AA9034" s="222"/>
      <c r="AB9034" s="222"/>
      <c r="AC9034" s="222"/>
      <c r="AD9034" s="179"/>
      <c r="AE9034" s="179"/>
      <c r="AF9034" s="179"/>
      <c r="AG9034" s="179"/>
      <c r="AH9034" s="179"/>
      <c r="AI9034" s="179"/>
      <c r="AJ9034" s="179"/>
    </row>
    <row r="9035" spans="2:36" x14ac:dyDescent="0.3">
      <c r="B9035" s="224">
        <v>911200</v>
      </c>
      <c r="C9035" s="209">
        <v>391732</v>
      </c>
      <c r="D9035" s="206">
        <f t="shared" si="953"/>
        <v>0.42990781387181737</v>
      </c>
      <c r="E9035" s="208">
        <f t="shared" si="954"/>
        <v>0.45</v>
      </c>
      <c r="F9035" s="207">
        <v>21545.26</v>
      </c>
      <c r="G9035" s="207">
        <v>31338.560000000001</v>
      </c>
      <c r="H9035" s="207">
        <v>35255.879999999997</v>
      </c>
      <c r="I9035" s="214">
        <f t="shared" si="955"/>
        <v>373426</v>
      </c>
      <c r="J9035" s="211">
        <f t="shared" si="956"/>
        <v>0.40981782265144862</v>
      </c>
      <c r="K9035" s="212">
        <f t="shared" si="957"/>
        <v>0.45</v>
      </c>
      <c r="L9035" s="214">
        <f t="shared" si="958"/>
        <v>20538.43</v>
      </c>
      <c r="M9035" s="213">
        <f t="shared" si="959"/>
        <v>29874.080000000002</v>
      </c>
      <c r="N9035" s="213">
        <f t="shared" si="960"/>
        <v>33608.339999999997</v>
      </c>
      <c r="O9035" s="242">
        <f t="shared" si="961"/>
        <v>0.51530000000013387</v>
      </c>
      <c r="P9035" s="242"/>
      <c r="Q9035" s="179"/>
      <c r="R9035" s="179"/>
      <c r="S9035" s="179"/>
      <c r="T9035" s="179"/>
      <c r="U9035" s="179"/>
      <c r="V9035" s="179"/>
      <c r="W9035" s="179"/>
      <c r="X9035" s="179"/>
      <c r="Y9035" s="179"/>
      <c r="Z9035" s="179"/>
      <c r="AA9035" s="222"/>
      <c r="AB9035" s="222"/>
      <c r="AC9035" s="222"/>
      <c r="AD9035" s="179"/>
      <c r="AE9035" s="179"/>
      <c r="AF9035" s="179"/>
      <c r="AG9035" s="179"/>
      <c r="AH9035" s="179"/>
      <c r="AI9035" s="179"/>
      <c r="AJ9035" s="179"/>
    </row>
    <row r="9036" spans="2:36" x14ac:dyDescent="0.3">
      <c r="B9036" s="224">
        <v>911300</v>
      </c>
      <c r="C9036" s="209">
        <v>391777</v>
      </c>
      <c r="D9036" s="206">
        <f t="shared" si="953"/>
        <v>0.42991001865466916</v>
      </c>
      <c r="E9036" s="208">
        <f t="shared" si="954"/>
        <v>0.45</v>
      </c>
      <c r="F9036" s="207">
        <v>21547.73</v>
      </c>
      <c r="G9036" s="207">
        <v>31342.16</v>
      </c>
      <c r="H9036" s="207">
        <v>35259.93</v>
      </c>
      <c r="I9036" s="214">
        <f t="shared" si="955"/>
        <v>373471</v>
      </c>
      <c r="J9036" s="211">
        <f t="shared" si="956"/>
        <v>0.40982223197629758</v>
      </c>
      <c r="K9036" s="212">
        <f t="shared" si="957"/>
        <v>0.45</v>
      </c>
      <c r="L9036" s="214">
        <f t="shared" si="958"/>
        <v>20540.904999999999</v>
      </c>
      <c r="M9036" s="213">
        <f t="shared" si="959"/>
        <v>29877.68</v>
      </c>
      <c r="N9036" s="213">
        <f t="shared" si="960"/>
        <v>33612.39</v>
      </c>
      <c r="O9036" s="242">
        <f t="shared" si="961"/>
        <v>0.51519999999982247</v>
      </c>
      <c r="P9036" s="242"/>
      <c r="Q9036" s="179"/>
      <c r="R9036" s="179"/>
      <c r="S9036" s="179"/>
      <c r="T9036" s="179"/>
      <c r="U9036" s="179"/>
      <c r="V9036" s="179"/>
      <c r="W9036" s="179"/>
      <c r="X9036" s="179"/>
      <c r="Y9036" s="179"/>
      <c r="Z9036" s="179"/>
      <c r="AA9036" s="222"/>
      <c r="AB9036" s="222"/>
      <c r="AC9036" s="222"/>
      <c r="AD9036" s="179"/>
      <c r="AE9036" s="179"/>
      <c r="AF9036" s="179"/>
      <c r="AG9036" s="179"/>
      <c r="AH9036" s="179"/>
      <c r="AI9036" s="179"/>
      <c r="AJ9036" s="179"/>
    </row>
    <row r="9037" spans="2:36" x14ac:dyDescent="0.3">
      <c r="B9037" s="224">
        <v>911400</v>
      </c>
      <c r="C9037" s="209">
        <v>391822</v>
      </c>
      <c r="D9037" s="206">
        <f t="shared" si="953"/>
        <v>0.42991222295369763</v>
      </c>
      <c r="E9037" s="208">
        <f t="shared" si="954"/>
        <v>0.45</v>
      </c>
      <c r="F9037" s="207">
        <v>21550.21</v>
      </c>
      <c r="G9037" s="207">
        <v>31345.759999999998</v>
      </c>
      <c r="H9037" s="207">
        <v>35263.980000000003</v>
      </c>
      <c r="I9037" s="214">
        <f t="shared" si="955"/>
        <v>373516</v>
      </c>
      <c r="J9037" s="211">
        <f t="shared" si="956"/>
        <v>0.40982664033355276</v>
      </c>
      <c r="K9037" s="212">
        <f t="shared" si="957"/>
        <v>0.45</v>
      </c>
      <c r="L9037" s="214">
        <f t="shared" si="958"/>
        <v>20543.38</v>
      </c>
      <c r="M9037" s="213">
        <f t="shared" si="959"/>
        <v>29881.279999999999</v>
      </c>
      <c r="N9037" s="213">
        <f t="shared" si="960"/>
        <v>33616.44</v>
      </c>
      <c r="O9037" s="242">
        <f t="shared" si="961"/>
        <v>0.51530000000006115</v>
      </c>
      <c r="P9037" s="242"/>
      <c r="Q9037" s="179"/>
      <c r="R9037" s="179"/>
      <c r="S9037" s="179"/>
      <c r="T9037" s="179"/>
      <c r="U9037" s="179"/>
      <c r="V9037" s="179"/>
      <c r="W9037" s="179"/>
      <c r="X9037" s="179"/>
      <c r="Y9037" s="179"/>
      <c r="Z9037" s="179"/>
      <c r="AA9037" s="222"/>
      <c r="AB9037" s="222"/>
      <c r="AC9037" s="222"/>
      <c r="AD9037" s="179"/>
      <c r="AE9037" s="179"/>
      <c r="AF9037" s="179"/>
      <c r="AG9037" s="179"/>
      <c r="AH9037" s="179"/>
      <c r="AI9037" s="179"/>
      <c r="AJ9037" s="179"/>
    </row>
    <row r="9038" spans="2:36" x14ac:dyDescent="0.3">
      <c r="B9038" s="224">
        <v>911500</v>
      </c>
      <c r="C9038" s="209">
        <v>391867</v>
      </c>
      <c r="D9038" s="206">
        <f t="shared" si="953"/>
        <v>0.429914426769062</v>
      </c>
      <c r="E9038" s="208">
        <f t="shared" si="954"/>
        <v>0.45</v>
      </c>
      <c r="F9038" s="207">
        <v>21552.68</v>
      </c>
      <c r="G9038" s="207">
        <v>31349.360000000001</v>
      </c>
      <c r="H9038" s="207">
        <v>35268.03</v>
      </c>
      <c r="I9038" s="214">
        <f t="shared" si="955"/>
        <v>373561</v>
      </c>
      <c r="J9038" s="211">
        <f t="shared" si="956"/>
        <v>0.40983104772353263</v>
      </c>
      <c r="K9038" s="212">
        <f t="shared" si="957"/>
        <v>0.45</v>
      </c>
      <c r="L9038" s="214">
        <f t="shared" si="958"/>
        <v>20545.855</v>
      </c>
      <c r="M9038" s="213">
        <f t="shared" si="959"/>
        <v>29884.880000000001</v>
      </c>
      <c r="N9038" s="213">
        <f t="shared" si="960"/>
        <v>33620.49</v>
      </c>
      <c r="O9038" s="242">
        <f t="shared" si="961"/>
        <v>0.5151999999996042</v>
      </c>
      <c r="P9038" s="242"/>
      <c r="Q9038" s="179"/>
      <c r="R9038" s="179"/>
      <c r="S9038" s="179"/>
      <c r="T9038" s="179"/>
      <c r="U9038" s="179"/>
      <c r="V9038" s="179"/>
      <c r="W9038" s="179"/>
      <c r="X9038" s="179"/>
      <c r="Y9038" s="179"/>
      <c r="Z9038" s="179"/>
      <c r="AA9038" s="222"/>
      <c r="AB9038" s="222"/>
      <c r="AC9038" s="222"/>
      <c r="AD9038" s="179"/>
      <c r="AE9038" s="179"/>
      <c r="AF9038" s="179"/>
      <c r="AG9038" s="179"/>
      <c r="AH9038" s="179"/>
      <c r="AI9038" s="179"/>
      <c r="AJ9038" s="179"/>
    </row>
    <row r="9039" spans="2:36" x14ac:dyDescent="0.3">
      <c r="B9039" s="224">
        <v>911600</v>
      </c>
      <c r="C9039" s="209">
        <v>391912</v>
      </c>
      <c r="D9039" s="206">
        <f t="shared" si="953"/>
        <v>0.42991663010092146</v>
      </c>
      <c r="E9039" s="208">
        <f t="shared" si="954"/>
        <v>0.45</v>
      </c>
      <c r="F9039" s="207">
        <v>21555.16</v>
      </c>
      <c r="G9039" s="207">
        <v>31352.959999999999</v>
      </c>
      <c r="H9039" s="207">
        <v>35272.080000000002</v>
      </c>
      <c r="I9039" s="214">
        <f t="shared" si="955"/>
        <v>373606</v>
      </c>
      <c r="J9039" s="211">
        <f t="shared" si="956"/>
        <v>0.40983545414655553</v>
      </c>
      <c r="K9039" s="212">
        <f t="shared" si="957"/>
        <v>0.45</v>
      </c>
      <c r="L9039" s="214">
        <f t="shared" si="958"/>
        <v>20548.330000000002</v>
      </c>
      <c r="M9039" s="213">
        <f t="shared" si="959"/>
        <v>29888.48</v>
      </c>
      <c r="N9039" s="213">
        <f t="shared" si="960"/>
        <v>33624.54</v>
      </c>
      <c r="O9039" s="242">
        <f t="shared" si="961"/>
        <v>0.5152999999999156</v>
      </c>
      <c r="P9039" s="242"/>
      <c r="Q9039" s="179"/>
      <c r="R9039" s="179"/>
      <c r="S9039" s="179"/>
      <c r="T9039" s="179"/>
      <c r="U9039" s="179"/>
      <c r="V9039" s="179"/>
      <c r="W9039" s="179"/>
      <c r="X9039" s="179"/>
      <c r="Y9039" s="179"/>
      <c r="Z9039" s="179"/>
      <c r="AA9039" s="222"/>
      <c r="AB9039" s="222"/>
      <c r="AC9039" s="222"/>
      <c r="AD9039" s="179"/>
      <c r="AE9039" s="179"/>
      <c r="AF9039" s="179"/>
      <c r="AG9039" s="179"/>
      <c r="AH9039" s="179"/>
      <c r="AI9039" s="179"/>
      <c r="AJ9039" s="179"/>
    </row>
    <row r="9040" spans="2:36" x14ac:dyDescent="0.3">
      <c r="B9040" s="224">
        <v>911700</v>
      </c>
      <c r="C9040" s="209">
        <v>391957</v>
      </c>
      <c r="D9040" s="206">
        <f t="shared" si="953"/>
        <v>0.42991883294943511</v>
      </c>
      <c r="E9040" s="208">
        <f t="shared" si="954"/>
        <v>0.45</v>
      </c>
      <c r="F9040" s="207">
        <v>21557.63</v>
      </c>
      <c r="G9040" s="207">
        <v>31356.560000000001</v>
      </c>
      <c r="H9040" s="207">
        <v>35276.129999999997</v>
      </c>
      <c r="I9040" s="214">
        <f t="shared" si="955"/>
        <v>373651</v>
      </c>
      <c r="J9040" s="211">
        <f t="shared" si="956"/>
        <v>0.40983985960293956</v>
      </c>
      <c r="K9040" s="212">
        <f t="shared" si="957"/>
        <v>0.45</v>
      </c>
      <c r="L9040" s="214">
        <f t="shared" si="958"/>
        <v>20550.805</v>
      </c>
      <c r="M9040" s="213">
        <f t="shared" si="959"/>
        <v>29892.080000000002</v>
      </c>
      <c r="N9040" s="213">
        <f t="shared" si="960"/>
        <v>33628.589999999997</v>
      </c>
      <c r="O9040" s="242">
        <f t="shared" si="961"/>
        <v>0.51520000000004074</v>
      </c>
      <c r="P9040" s="242"/>
      <c r="Q9040" s="179"/>
      <c r="R9040" s="179"/>
      <c r="S9040" s="179"/>
      <c r="T9040" s="179"/>
      <c r="U9040" s="179"/>
      <c r="V9040" s="179"/>
      <c r="W9040" s="179"/>
      <c r="X9040" s="179"/>
      <c r="Y9040" s="179"/>
      <c r="Z9040" s="179"/>
      <c r="AA9040" s="222"/>
      <c r="AB9040" s="222"/>
      <c r="AC9040" s="222"/>
      <c r="AD9040" s="179"/>
      <c r="AE9040" s="179"/>
      <c r="AF9040" s="179"/>
      <c r="AG9040" s="179"/>
      <c r="AH9040" s="179"/>
      <c r="AI9040" s="179"/>
      <c r="AJ9040" s="179"/>
    </row>
    <row r="9041" spans="2:36" x14ac:dyDescent="0.3">
      <c r="B9041" s="224">
        <v>911800</v>
      </c>
      <c r="C9041" s="209">
        <v>392002</v>
      </c>
      <c r="D9041" s="206">
        <f t="shared" si="953"/>
        <v>0.429921035314762</v>
      </c>
      <c r="E9041" s="208">
        <f t="shared" si="954"/>
        <v>0.45</v>
      </c>
      <c r="F9041" s="207">
        <v>21560.11</v>
      </c>
      <c r="G9041" s="207">
        <v>31360.16</v>
      </c>
      <c r="H9041" s="207">
        <v>35280.18</v>
      </c>
      <c r="I9041" s="214">
        <f t="shared" si="955"/>
        <v>373696</v>
      </c>
      <c r="J9041" s="211">
        <f t="shared" si="956"/>
        <v>0.40984426409300284</v>
      </c>
      <c r="K9041" s="212">
        <f t="shared" si="957"/>
        <v>0.45</v>
      </c>
      <c r="L9041" s="214">
        <f t="shared" si="958"/>
        <v>20553.28</v>
      </c>
      <c r="M9041" s="213">
        <f t="shared" si="959"/>
        <v>29895.68</v>
      </c>
      <c r="N9041" s="213">
        <f t="shared" si="960"/>
        <v>33632.639999999999</v>
      </c>
      <c r="O9041" s="242">
        <f t="shared" si="961"/>
        <v>0.51529999999977005</v>
      </c>
      <c r="P9041" s="242"/>
      <c r="Q9041" s="179"/>
      <c r="R9041" s="179"/>
      <c r="S9041" s="179"/>
      <c r="T9041" s="179"/>
      <c r="U9041" s="179"/>
      <c r="V9041" s="179"/>
      <c r="W9041" s="179"/>
      <c r="X9041" s="179"/>
      <c r="Y9041" s="179"/>
      <c r="Z9041" s="179"/>
      <c r="AA9041" s="222"/>
      <c r="AB9041" s="222"/>
      <c r="AC9041" s="222"/>
      <c r="AD9041" s="179"/>
      <c r="AE9041" s="179"/>
      <c r="AF9041" s="179"/>
      <c r="AG9041" s="179"/>
      <c r="AH9041" s="179"/>
      <c r="AI9041" s="179"/>
      <c r="AJ9041" s="179"/>
    </row>
    <row r="9042" spans="2:36" x14ac:dyDescent="0.3">
      <c r="B9042" s="224">
        <v>911900</v>
      </c>
      <c r="C9042" s="209">
        <v>392047</v>
      </c>
      <c r="D9042" s="206">
        <f t="shared" si="953"/>
        <v>0.4299232371970611</v>
      </c>
      <c r="E9042" s="208">
        <f t="shared" si="954"/>
        <v>0.45</v>
      </c>
      <c r="F9042" s="207">
        <v>21562.58</v>
      </c>
      <c r="G9042" s="207">
        <v>31363.759999999998</v>
      </c>
      <c r="H9042" s="207">
        <v>35284.230000000003</v>
      </c>
      <c r="I9042" s="214">
        <f t="shared" si="955"/>
        <v>373741</v>
      </c>
      <c r="J9042" s="211">
        <f t="shared" si="956"/>
        <v>0.40984866761706329</v>
      </c>
      <c r="K9042" s="212">
        <f t="shared" si="957"/>
        <v>0.45</v>
      </c>
      <c r="L9042" s="214">
        <f t="shared" si="958"/>
        <v>20555.755000000001</v>
      </c>
      <c r="M9042" s="213">
        <f t="shared" si="959"/>
        <v>29899.279999999999</v>
      </c>
      <c r="N9042" s="213">
        <f t="shared" si="960"/>
        <v>33636.69</v>
      </c>
      <c r="O9042" s="242">
        <f t="shared" si="961"/>
        <v>0.51519999999996802</v>
      </c>
      <c r="P9042" s="242"/>
      <c r="Q9042" s="179"/>
      <c r="R9042" s="179"/>
      <c r="S9042" s="179"/>
      <c r="T9042" s="179"/>
      <c r="U9042" s="179"/>
      <c r="V9042" s="179"/>
      <c r="W9042" s="179"/>
      <c r="X9042" s="179"/>
      <c r="Y9042" s="179"/>
      <c r="Z9042" s="179"/>
      <c r="AA9042" s="222"/>
      <c r="AB9042" s="222"/>
      <c r="AC9042" s="222"/>
      <c r="AD9042" s="179"/>
      <c r="AE9042" s="179"/>
      <c r="AF9042" s="179"/>
      <c r="AG9042" s="179"/>
      <c r="AH9042" s="179"/>
      <c r="AI9042" s="179"/>
      <c r="AJ9042" s="179"/>
    </row>
    <row r="9043" spans="2:36" x14ac:dyDescent="0.3">
      <c r="B9043" s="224">
        <v>912000</v>
      </c>
      <c r="C9043" s="209">
        <v>392092</v>
      </c>
      <c r="D9043" s="206">
        <f t="shared" si="953"/>
        <v>0.42992543859649124</v>
      </c>
      <c r="E9043" s="208">
        <f t="shared" si="954"/>
        <v>0.45</v>
      </c>
      <c r="F9043" s="207">
        <v>21565.06</v>
      </c>
      <c r="G9043" s="207">
        <v>31367.360000000001</v>
      </c>
      <c r="H9043" s="207">
        <v>35288.28</v>
      </c>
      <c r="I9043" s="214">
        <f t="shared" si="955"/>
        <v>373786</v>
      </c>
      <c r="J9043" s="211">
        <f t="shared" si="956"/>
        <v>0.40985307017543859</v>
      </c>
      <c r="K9043" s="212">
        <f t="shared" si="957"/>
        <v>0.45</v>
      </c>
      <c r="L9043" s="214">
        <f t="shared" si="958"/>
        <v>20558.23</v>
      </c>
      <c r="M9043" s="213">
        <f t="shared" si="959"/>
        <v>29902.880000000001</v>
      </c>
      <c r="N9043" s="213">
        <f t="shared" si="960"/>
        <v>33640.74</v>
      </c>
      <c r="O9043" s="242">
        <f t="shared" si="961"/>
        <v>0.51529999999962461</v>
      </c>
      <c r="P9043" s="242"/>
      <c r="Q9043" s="179"/>
      <c r="R9043" s="179"/>
      <c r="S9043" s="179"/>
      <c r="T9043" s="179"/>
      <c r="U9043" s="179"/>
      <c r="V9043" s="179"/>
      <c r="W9043" s="179"/>
      <c r="X9043" s="179"/>
      <c r="Y9043" s="179"/>
      <c r="Z9043" s="179"/>
      <c r="AA9043" s="222"/>
      <c r="AB9043" s="222"/>
      <c r="AC9043" s="222"/>
      <c r="AD9043" s="179"/>
      <c r="AE9043" s="179"/>
      <c r="AF9043" s="179"/>
      <c r="AG9043" s="179"/>
      <c r="AH9043" s="179"/>
      <c r="AI9043" s="179"/>
      <c r="AJ9043" s="179"/>
    </row>
    <row r="9044" spans="2:36" x14ac:dyDescent="0.3">
      <c r="B9044" s="224">
        <v>912100</v>
      </c>
      <c r="C9044" s="209">
        <v>392137</v>
      </c>
      <c r="D9044" s="206">
        <f t="shared" si="953"/>
        <v>0.42992763951321128</v>
      </c>
      <c r="E9044" s="208">
        <f t="shared" si="954"/>
        <v>0.45</v>
      </c>
      <c r="F9044" s="207">
        <v>21567.53</v>
      </c>
      <c r="G9044" s="207">
        <v>31370.959999999999</v>
      </c>
      <c r="H9044" s="207">
        <v>35292.33</v>
      </c>
      <c r="I9044" s="214">
        <f t="shared" si="955"/>
        <v>373831</v>
      </c>
      <c r="J9044" s="211">
        <f t="shared" si="956"/>
        <v>0.40985747176844645</v>
      </c>
      <c r="K9044" s="212">
        <f t="shared" si="957"/>
        <v>0.45</v>
      </c>
      <c r="L9044" s="214">
        <f t="shared" si="958"/>
        <v>20560.705000000002</v>
      </c>
      <c r="M9044" s="213">
        <f t="shared" si="959"/>
        <v>29906.48</v>
      </c>
      <c r="N9044" s="213">
        <f t="shared" si="960"/>
        <v>33644.79</v>
      </c>
      <c r="O9044" s="242">
        <f t="shared" si="961"/>
        <v>0.51520000000047728</v>
      </c>
      <c r="P9044" s="242"/>
      <c r="Q9044" s="179"/>
      <c r="R9044" s="179"/>
      <c r="S9044" s="179"/>
      <c r="T9044" s="179"/>
      <c r="U9044" s="179"/>
      <c r="V9044" s="179"/>
      <c r="W9044" s="179"/>
      <c r="X9044" s="179"/>
      <c r="Y9044" s="179"/>
      <c r="Z9044" s="179"/>
      <c r="AA9044" s="222"/>
      <c r="AB9044" s="222"/>
      <c r="AC9044" s="222"/>
      <c r="AD9044" s="179"/>
      <c r="AE9044" s="179"/>
      <c r="AF9044" s="179"/>
      <c r="AG9044" s="179"/>
      <c r="AH9044" s="179"/>
      <c r="AI9044" s="179"/>
      <c r="AJ9044" s="179"/>
    </row>
    <row r="9045" spans="2:36" x14ac:dyDescent="0.3">
      <c r="B9045" s="224">
        <v>912200</v>
      </c>
      <c r="C9045" s="209">
        <v>392182</v>
      </c>
      <c r="D9045" s="206">
        <f t="shared" si="953"/>
        <v>0.42992983994737999</v>
      </c>
      <c r="E9045" s="208">
        <f t="shared" si="954"/>
        <v>0.45</v>
      </c>
      <c r="F9045" s="207">
        <v>21570.01</v>
      </c>
      <c r="G9045" s="207">
        <v>31374.560000000001</v>
      </c>
      <c r="H9045" s="207">
        <v>35296.379999999997</v>
      </c>
      <c r="I9045" s="214">
        <f t="shared" si="955"/>
        <v>373876</v>
      </c>
      <c r="J9045" s="211">
        <f t="shared" si="956"/>
        <v>0.40986187239640431</v>
      </c>
      <c r="K9045" s="212">
        <f t="shared" si="957"/>
        <v>0.45</v>
      </c>
      <c r="L9045" s="214">
        <f t="shared" si="958"/>
        <v>20563.18</v>
      </c>
      <c r="M9045" s="213">
        <f t="shared" si="959"/>
        <v>29910.080000000002</v>
      </c>
      <c r="N9045" s="213">
        <f t="shared" si="960"/>
        <v>33648.839999999997</v>
      </c>
      <c r="O9045" s="242">
        <f t="shared" si="961"/>
        <v>0.51530000000013387</v>
      </c>
      <c r="P9045" s="242"/>
      <c r="Q9045" s="179"/>
      <c r="R9045" s="179"/>
      <c r="S9045" s="179"/>
      <c r="T9045" s="179"/>
      <c r="U9045" s="179"/>
      <c r="V9045" s="179"/>
      <c r="W9045" s="179"/>
      <c r="X9045" s="179"/>
      <c r="Y9045" s="179"/>
      <c r="Z9045" s="179"/>
      <c r="AA9045" s="222"/>
      <c r="AB9045" s="222"/>
      <c r="AC9045" s="222"/>
      <c r="AD9045" s="179"/>
      <c r="AE9045" s="179"/>
      <c r="AF9045" s="179"/>
      <c r="AG9045" s="179"/>
      <c r="AH9045" s="179"/>
      <c r="AI9045" s="179"/>
      <c r="AJ9045" s="179"/>
    </row>
    <row r="9046" spans="2:36" x14ac:dyDescent="0.3">
      <c r="B9046" s="224">
        <v>912300</v>
      </c>
      <c r="C9046" s="209">
        <v>392227</v>
      </c>
      <c r="D9046" s="206">
        <f t="shared" si="953"/>
        <v>0.42993203989915596</v>
      </c>
      <c r="E9046" s="208">
        <f t="shared" si="954"/>
        <v>0.45</v>
      </c>
      <c r="F9046" s="207">
        <v>21572.48</v>
      </c>
      <c r="G9046" s="207">
        <v>31378.16</v>
      </c>
      <c r="H9046" s="207">
        <v>35300.43</v>
      </c>
      <c r="I9046" s="214">
        <f t="shared" si="955"/>
        <v>373921</v>
      </c>
      <c r="J9046" s="211">
        <f t="shared" si="956"/>
        <v>0.4098662720596295</v>
      </c>
      <c r="K9046" s="212">
        <f t="shared" si="957"/>
        <v>0.45</v>
      </c>
      <c r="L9046" s="214">
        <f t="shared" si="958"/>
        <v>20565.654999999999</v>
      </c>
      <c r="M9046" s="213">
        <f t="shared" si="959"/>
        <v>29913.68</v>
      </c>
      <c r="N9046" s="213">
        <f t="shared" si="960"/>
        <v>33652.89</v>
      </c>
      <c r="O9046" s="242">
        <f t="shared" si="961"/>
        <v>0.51519999999982247</v>
      </c>
      <c r="P9046" s="242"/>
      <c r="Q9046" s="179"/>
      <c r="R9046" s="179"/>
      <c r="S9046" s="179"/>
      <c r="T9046" s="179"/>
      <c r="U9046" s="179"/>
      <c r="V9046" s="179"/>
      <c r="W9046" s="179"/>
      <c r="X9046" s="179"/>
      <c r="Y9046" s="179"/>
      <c r="Z9046" s="179"/>
      <c r="AA9046" s="222"/>
      <c r="AB9046" s="222"/>
      <c r="AC9046" s="222"/>
      <c r="AD9046" s="179"/>
      <c r="AE9046" s="179"/>
      <c r="AF9046" s="179"/>
      <c r="AG9046" s="179"/>
      <c r="AH9046" s="179"/>
      <c r="AI9046" s="179"/>
      <c r="AJ9046" s="179"/>
    </row>
    <row r="9047" spans="2:36" x14ac:dyDescent="0.3">
      <c r="B9047" s="224">
        <v>912400</v>
      </c>
      <c r="C9047" s="209">
        <v>392272</v>
      </c>
      <c r="D9047" s="206">
        <f t="shared" si="953"/>
        <v>0.42993423936869796</v>
      </c>
      <c r="E9047" s="208">
        <f t="shared" si="954"/>
        <v>0.45</v>
      </c>
      <c r="F9047" s="207">
        <v>21574.959999999999</v>
      </c>
      <c r="G9047" s="207">
        <v>31381.759999999998</v>
      </c>
      <c r="H9047" s="207">
        <v>35304.480000000003</v>
      </c>
      <c r="I9047" s="214">
        <f t="shared" si="955"/>
        <v>373966</v>
      </c>
      <c r="J9047" s="211">
        <f t="shared" si="956"/>
        <v>0.4098706707584393</v>
      </c>
      <c r="K9047" s="212">
        <f t="shared" si="957"/>
        <v>0.45</v>
      </c>
      <c r="L9047" s="214">
        <f t="shared" si="958"/>
        <v>20568.13</v>
      </c>
      <c r="M9047" s="213">
        <f t="shared" si="959"/>
        <v>29917.279999999999</v>
      </c>
      <c r="N9047" s="213">
        <f t="shared" si="960"/>
        <v>33656.94</v>
      </c>
      <c r="O9047" s="242">
        <f t="shared" si="961"/>
        <v>0.51530000000006115</v>
      </c>
      <c r="P9047" s="242"/>
      <c r="Q9047" s="179"/>
      <c r="R9047" s="179"/>
      <c r="S9047" s="179"/>
      <c r="T9047" s="179"/>
      <c r="U9047" s="179"/>
      <c r="V9047" s="179"/>
      <c r="W9047" s="179"/>
      <c r="X9047" s="179"/>
      <c r="Y9047" s="179"/>
      <c r="Z9047" s="179"/>
      <c r="AA9047" s="222"/>
      <c r="AB9047" s="222"/>
      <c r="AC9047" s="222"/>
      <c r="AD9047" s="179"/>
      <c r="AE9047" s="179"/>
      <c r="AF9047" s="179"/>
      <c r="AG9047" s="179"/>
      <c r="AH9047" s="179"/>
      <c r="AI9047" s="179"/>
      <c r="AJ9047" s="179"/>
    </row>
    <row r="9048" spans="2:36" x14ac:dyDescent="0.3">
      <c r="B9048" s="224">
        <v>912500</v>
      </c>
      <c r="C9048" s="209">
        <v>392317</v>
      </c>
      <c r="D9048" s="206">
        <f t="shared" ref="D9048:D9111" si="962">C9048/B9048</f>
        <v>0.42993643835616441</v>
      </c>
      <c r="E9048" s="208">
        <f t="shared" ref="E9048:E9111" si="963">(C9048-C9047)/(B9048-B9047)</f>
        <v>0.45</v>
      </c>
      <c r="F9048" s="207">
        <v>21577.43</v>
      </c>
      <c r="G9048" s="207">
        <v>31385.360000000001</v>
      </c>
      <c r="H9048" s="207">
        <v>35308.53</v>
      </c>
      <c r="I9048" s="214">
        <f t="shared" si="955"/>
        <v>374011</v>
      </c>
      <c r="J9048" s="211">
        <f t="shared" si="956"/>
        <v>0.4098750684931507</v>
      </c>
      <c r="K9048" s="212">
        <f t="shared" si="957"/>
        <v>0.45</v>
      </c>
      <c r="L9048" s="214">
        <f t="shared" si="958"/>
        <v>20570.605</v>
      </c>
      <c r="M9048" s="213">
        <f t="shared" si="959"/>
        <v>29920.880000000001</v>
      </c>
      <c r="N9048" s="213">
        <f t="shared" si="960"/>
        <v>33660.99</v>
      </c>
      <c r="O9048" s="242">
        <f t="shared" si="961"/>
        <v>0.5151999999996042</v>
      </c>
      <c r="P9048" s="242"/>
      <c r="Q9048" s="179"/>
      <c r="R9048" s="179"/>
      <c r="S9048" s="179"/>
      <c r="T9048" s="179"/>
      <c r="U9048" s="179"/>
      <c r="V9048" s="179"/>
      <c r="W9048" s="179"/>
      <c r="X9048" s="179"/>
      <c r="Y9048" s="179"/>
      <c r="Z9048" s="179"/>
      <c r="AA9048" s="222"/>
      <c r="AB9048" s="222"/>
      <c r="AC9048" s="222"/>
      <c r="AD9048" s="179"/>
      <c r="AE9048" s="179"/>
      <c r="AF9048" s="179"/>
      <c r="AG9048" s="179"/>
      <c r="AH9048" s="179"/>
      <c r="AI9048" s="179"/>
      <c r="AJ9048" s="179"/>
    </row>
    <row r="9049" spans="2:36" x14ac:dyDescent="0.3">
      <c r="B9049" s="224">
        <v>912600</v>
      </c>
      <c r="C9049" s="209">
        <v>392362</v>
      </c>
      <c r="D9049" s="206">
        <f t="shared" si="962"/>
        <v>0.4299386368617138</v>
      </c>
      <c r="E9049" s="208">
        <f t="shared" si="963"/>
        <v>0.45</v>
      </c>
      <c r="F9049" s="207">
        <v>21579.91</v>
      </c>
      <c r="G9049" s="207">
        <v>31388.959999999999</v>
      </c>
      <c r="H9049" s="207">
        <v>35312.58</v>
      </c>
      <c r="I9049" s="214">
        <f t="shared" si="955"/>
        <v>374056</v>
      </c>
      <c r="J9049" s="211">
        <f t="shared" si="956"/>
        <v>0.40987946526408064</v>
      </c>
      <c r="K9049" s="212">
        <f t="shared" si="957"/>
        <v>0.45</v>
      </c>
      <c r="L9049" s="214">
        <f t="shared" si="958"/>
        <v>20573.080000000002</v>
      </c>
      <c r="M9049" s="213">
        <f t="shared" si="959"/>
        <v>29924.48</v>
      </c>
      <c r="N9049" s="213">
        <f t="shared" si="960"/>
        <v>33665.040000000001</v>
      </c>
      <c r="O9049" s="242">
        <f t="shared" si="961"/>
        <v>0.5152999999999156</v>
      </c>
      <c r="P9049" s="242"/>
      <c r="Q9049" s="179"/>
      <c r="R9049" s="179"/>
      <c r="S9049" s="179"/>
      <c r="T9049" s="179"/>
      <c r="U9049" s="179"/>
      <c r="V9049" s="179"/>
      <c r="W9049" s="179"/>
      <c r="X9049" s="179"/>
      <c r="Y9049" s="179"/>
      <c r="Z9049" s="179"/>
      <c r="AA9049" s="222"/>
      <c r="AB9049" s="222"/>
      <c r="AC9049" s="222"/>
      <c r="AD9049" s="179"/>
      <c r="AE9049" s="179"/>
      <c r="AF9049" s="179"/>
      <c r="AG9049" s="179"/>
      <c r="AH9049" s="179"/>
      <c r="AI9049" s="179"/>
      <c r="AJ9049" s="179"/>
    </row>
    <row r="9050" spans="2:36" x14ac:dyDescent="0.3">
      <c r="B9050" s="224">
        <v>912700</v>
      </c>
      <c r="C9050" s="209">
        <v>392407</v>
      </c>
      <c r="D9050" s="206">
        <f t="shared" si="962"/>
        <v>0.42994083488550455</v>
      </c>
      <c r="E9050" s="208">
        <f t="shared" si="963"/>
        <v>0.45</v>
      </c>
      <c r="F9050" s="207">
        <v>21582.38</v>
      </c>
      <c r="G9050" s="207">
        <v>31392.560000000001</v>
      </c>
      <c r="H9050" s="207">
        <v>35316.629999999997</v>
      </c>
      <c r="I9050" s="214">
        <f t="shared" si="955"/>
        <v>374101</v>
      </c>
      <c r="J9050" s="211">
        <f t="shared" si="956"/>
        <v>0.40988386107154595</v>
      </c>
      <c r="K9050" s="212">
        <f t="shared" si="957"/>
        <v>0.45</v>
      </c>
      <c r="L9050" s="214">
        <f t="shared" si="958"/>
        <v>20575.555</v>
      </c>
      <c r="M9050" s="213">
        <f t="shared" si="959"/>
        <v>29928.080000000002</v>
      </c>
      <c r="N9050" s="213">
        <f t="shared" si="960"/>
        <v>33669.089999999997</v>
      </c>
      <c r="O9050" s="242">
        <f t="shared" si="961"/>
        <v>0.51520000000004074</v>
      </c>
      <c r="P9050" s="242"/>
      <c r="Q9050" s="179"/>
      <c r="R9050" s="179"/>
      <c r="S9050" s="179"/>
      <c r="T9050" s="179"/>
      <c r="U9050" s="179"/>
      <c r="V9050" s="179"/>
      <c r="W9050" s="179"/>
      <c r="X9050" s="179"/>
      <c r="Y9050" s="179"/>
      <c r="Z9050" s="179"/>
      <c r="AA9050" s="222"/>
      <c r="AB9050" s="222"/>
      <c r="AC9050" s="222"/>
      <c r="AD9050" s="179"/>
      <c r="AE9050" s="179"/>
      <c r="AF9050" s="179"/>
      <c r="AG9050" s="179"/>
      <c r="AH9050" s="179"/>
      <c r="AI9050" s="179"/>
      <c r="AJ9050" s="179"/>
    </row>
    <row r="9051" spans="2:36" x14ac:dyDescent="0.3">
      <c r="B9051" s="224">
        <v>912800</v>
      </c>
      <c r="C9051" s="209">
        <v>392452</v>
      </c>
      <c r="D9051" s="206">
        <f t="shared" si="962"/>
        <v>0.42994303242769499</v>
      </c>
      <c r="E9051" s="208">
        <f t="shared" si="963"/>
        <v>0.45</v>
      </c>
      <c r="F9051" s="207">
        <v>21584.86</v>
      </c>
      <c r="G9051" s="207">
        <v>31396.16</v>
      </c>
      <c r="H9051" s="207">
        <v>35320.68</v>
      </c>
      <c r="I9051" s="214">
        <f t="shared" si="955"/>
        <v>374146</v>
      </c>
      <c r="J9051" s="211">
        <f t="shared" si="956"/>
        <v>0.40988825591586325</v>
      </c>
      <c r="K9051" s="212">
        <f t="shared" si="957"/>
        <v>0.45</v>
      </c>
      <c r="L9051" s="214">
        <f t="shared" si="958"/>
        <v>20578.03</v>
      </c>
      <c r="M9051" s="213">
        <f t="shared" si="959"/>
        <v>29931.68</v>
      </c>
      <c r="N9051" s="213">
        <f t="shared" si="960"/>
        <v>33673.14</v>
      </c>
      <c r="O9051" s="242">
        <f t="shared" si="961"/>
        <v>0.51529999999977005</v>
      </c>
      <c r="P9051" s="242"/>
      <c r="Q9051" s="179"/>
      <c r="R9051" s="179"/>
      <c r="S9051" s="179"/>
      <c r="T9051" s="179"/>
      <c r="U9051" s="179"/>
      <c r="V9051" s="179"/>
      <c r="W9051" s="179"/>
      <c r="X9051" s="179"/>
      <c r="Y9051" s="179"/>
      <c r="Z9051" s="179"/>
      <c r="AA9051" s="222"/>
      <c r="AB9051" s="222"/>
      <c r="AC9051" s="222"/>
      <c r="AD9051" s="179"/>
      <c r="AE9051" s="179"/>
      <c r="AF9051" s="179"/>
      <c r="AG9051" s="179"/>
      <c r="AH9051" s="179"/>
      <c r="AI9051" s="179"/>
      <c r="AJ9051" s="179"/>
    </row>
    <row r="9052" spans="2:36" x14ac:dyDescent="0.3">
      <c r="B9052" s="224">
        <v>912900</v>
      </c>
      <c r="C9052" s="209">
        <v>392497</v>
      </c>
      <c r="D9052" s="206">
        <f t="shared" si="962"/>
        <v>0.42994522948844344</v>
      </c>
      <c r="E9052" s="208">
        <f t="shared" si="963"/>
        <v>0.45</v>
      </c>
      <c r="F9052" s="207">
        <v>21587.33</v>
      </c>
      <c r="G9052" s="207">
        <v>31399.759999999998</v>
      </c>
      <c r="H9052" s="207">
        <v>35324.730000000003</v>
      </c>
      <c r="I9052" s="214">
        <f t="shared" si="955"/>
        <v>374191</v>
      </c>
      <c r="J9052" s="211">
        <f t="shared" si="956"/>
        <v>0.40989264979734913</v>
      </c>
      <c r="K9052" s="212">
        <f t="shared" si="957"/>
        <v>0.45</v>
      </c>
      <c r="L9052" s="214">
        <f t="shared" si="958"/>
        <v>20580.505000000001</v>
      </c>
      <c r="M9052" s="213">
        <f t="shared" si="959"/>
        <v>29935.279999999999</v>
      </c>
      <c r="N9052" s="213">
        <f t="shared" si="960"/>
        <v>33677.19</v>
      </c>
      <c r="O9052" s="242">
        <f t="shared" si="961"/>
        <v>0.51519999999996802</v>
      </c>
      <c r="P9052" s="242"/>
      <c r="Q9052" s="179"/>
      <c r="R9052" s="179"/>
      <c r="S9052" s="179"/>
      <c r="T9052" s="179"/>
      <c r="U9052" s="179"/>
      <c r="V9052" s="179"/>
      <c r="W9052" s="179"/>
      <c r="X9052" s="179"/>
      <c r="Y9052" s="179"/>
      <c r="Z9052" s="179"/>
      <c r="AA9052" s="222"/>
      <c r="AB9052" s="222"/>
      <c r="AC9052" s="222"/>
      <c r="AD9052" s="179"/>
      <c r="AE9052" s="179"/>
      <c r="AF9052" s="179"/>
      <c r="AG9052" s="179"/>
      <c r="AH9052" s="179"/>
      <c r="AI9052" s="179"/>
      <c r="AJ9052" s="179"/>
    </row>
    <row r="9053" spans="2:36" x14ac:dyDescent="0.3">
      <c r="B9053" s="224">
        <v>913000</v>
      </c>
      <c r="C9053" s="209">
        <v>392542</v>
      </c>
      <c r="D9053" s="206">
        <f t="shared" si="962"/>
        <v>0.42994742606790798</v>
      </c>
      <c r="E9053" s="208">
        <f t="shared" si="963"/>
        <v>0.45</v>
      </c>
      <c r="F9053" s="207">
        <v>21589.81</v>
      </c>
      <c r="G9053" s="207">
        <v>31403.360000000001</v>
      </c>
      <c r="H9053" s="207">
        <v>35328.78</v>
      </c>
      <c r="I9053" s="214">
        <f t="shared" si="955"/>
        <v>374236</v>
      </c>
      <c r="J9053" s="211">
        <f t="shared" si="956"/>
        <v>0.40989704271631983</v>
      </c>
      <c r="K9053" s="212">
        <f t="shared" si="957"/>
        <v>0.45</v>
      </c>
      <c r="L9053" s="214">
        <f t="shared" si="958"/>
        <v>20582.98</v>
      </c>
      <c r="M9053" s="213">
        <f t="shared" si="959"/>
        <v>29938.880000000001</v>
      </c>
      <c r="N9053" s="213">
        <f t="shared" si="960"/>
        <v>33681.24</v>
      </c>
      <c r="O9053" s="242">
        <f t="shared" si="961"/>
        <v>0.51529999999962461</v>
      </c>
      <c r="P9053" s="242"/>
      <c r="Q9053" s="179"/>
      <c r="R9053" s="179"/>
      <c r="S9053" s="179"/>
      <c r="T9053" s="179"/>
      <c r="U9053" s="179"/>
      <c r="V9053" s="179"/>
      <c r="W9053" s="179"/>
      <c r="X9053" s="179"/>
      <c r="Y9053" s="179"/>
      <c r="Z9053" s="179"/>
      <c r="AA9053" s="222"/>
      <c r="AB9053" s="222"/>
      <c r="AC9053" s="222"/>
      <c r="AD9053" s="179"/>
      <c r="AE9053" s="179"/>
      <c r="AF9053" s="179"/>
      <c r="AG9053" s="179"/>
      <c r="AH9053" s="179"/>
      <c r="AI9053" s="179"/>
      <c r="AJ9053" s="179"/>
    </row>
    <row r="9054" spans="2:36" x14ac:dyDescent="0.3">
      <c r="B9054" s="224">
        <v>913100</v>
      </c>
      <c r="C9054" s="209">
        <v>392587</v>
      </c>
      <c r="D9054" s="206">
        <f t="shared" si="962"/>
        <v>0.42994962216624683</v>
      </c>
      <c r="E9054" s="208">
        <f t="shared" si="963"/>
        <v>0.45</v>
      </c>
      <c r="F9054" s="207">
        <v>21592.28</v>
      </c>
      <c r="G9054" s="207">
        <v>31406.959999999999</v>
      </c>
      <c r="H9054" s="207">
        <v>35332.83</v>
      </c>
      <c r="I9054" s="214">
        <f t="shared" si="955"/>
        <v>374281</v>
      </c>
      <c r="J9054" s="211">
        <f t="shared" si="956"/>
        <v>0.40990143467309165</v>
      </c>
      <c r="K9054" s="212">
        <f t="shared" si="957"/>
        <v>0.45</v>
      </c>
      <c r="L9054" s="214">
        <f t="shared" si="958"/>
        <v>20585.455000000002</v>
      </c>
      <c r="M9054" s="213">
        <f t="shared" si="959"/>
        <v>29942.48</v>
      </c>
      <c r="N9054" s="213">
        <f t="shared" si="960"/>
        <v>33685.29</v>
      </c>
      <c r="O9054" s="242">
        <f t="shared" si="961"/>
        <v>0.51520000000047728</v>
      </c>
      <c r="P9054" s="242"/>
      <c r="Q9054" s="179"/>
      <c r="R9054" s="179"/>
      <c r="S9054" s="179"/>
      <c r="T9054" s="179"/>
      <c r="U9054" s="179"/>
      <c r="V9054" s="179"/>
      <c r="W9054" s="179"/>
      <c r="X9054" s="179"/>
      <c r="Y9054" s="179"/>
      <c r="Z9054" s="179"/>
      <c r="AA9054" s="222"/>
      <c r="AB9054" s="222"/>
      <c r="AC9054" s="222"/>
      <c r="AD9054" s="179"/>
      <c r="AE9054" s="179"/>
      <c r="AF9054" s="179"/>
      <c r="AG9054" s="179"/>
      <c r="AH9054" s="179"/>
      <c r="AI9054" s="179"/>
      <c r="AJ9054" s="179"/>
    </row>
    <row r="9055" spans="2:36" x14ac:dyDescent="0.3">
      <c r="B9055" s="224">
        <v>913200</v>
      </c>
      <c r="C9055" s="209">
        <v>392632</v>
      </c>
      <c r="D9055" s="206">
        <f t="shared" si="962"/>
        <v>0.42995181778361807</v>
      </c>
      <c r="E9055" s="208">
        <f t="shared" si="963"/>
        <v>0.45</v>
      </c>
      <c r="F9055" s="207">
        <v>21594.76</v>
      </c>
      <c r="G9055" s="207">
        <v>31410.560000000001</v>
      </c>
      <c r="H9055" s="207">
        <v>35336.879999999997</v>
      </c>
      <c r="I9055" s="214">
        <f t="shared" si="955"/>
        <v>374326</v>
      </c>
      <c r="J9055" s="211">
        <f t="shared" si="956"/>
        <v>0.40990582566798073</v>
      </c>
      <c r="K9055" s="212">
        <f t="shared" si="957"/>
        <v>0.45</v>
      </c>
      <c r="L9055" s="214">
        <f t="shared" si="958"/>
        <v>20587.93</v>
      </c>
      <c r="M9055" s="213">
        <f t="shared" si="959"/>
        <v>29946.080000000002</v>
      </c>
      <c r="N9055" s="213">
        <f t="shared" si="960"/>
        <v>33689.339999999997</v>
      </c>
      <c r="O9055" s="242">
        <f t="shared" si="961"/>
        <v>0.51530000000013387</v>
      </c>
      <c r="P9055" s="242"/>
      <c r="Q9055" s="179"/>
      <c r="R9055" s="179"/>
      <c r="S9055" s="179"/>
      <c r="T9055" s="179"/>
      <c r="U9055" s="179"/>
      <c r="V9055" s="179"/>
      <c r="W9055" s="179"/>
      <c r="X9055" s="179"/>
      <c r="Y9055" s="179"/>
      <c r="Z9055" s="179"/>
      <c r="AA9055" s="222"/>
      <c r="AB9055" s="222"/>
      <c r="AC9055" s="222"/>
      <c r="AD9055" s="179"/>
      <c r="AE9055" s="179"/>
      <c r="AF9055" s="179"/>
      <c r="AG9055" s="179"/>
      <c r="AH9055" s="179"/>
      <c r="AI9055" s="179"/>
      <c r="AJ9055" s="179"/>
    </row>
    <row r="9056" spans="2:36" x14ac:dyDescent="0.3">
      <c r="B9056" s="224">
        <v>913300</v>
      </c>
      <c r="C9056" s="209">
        <v>392677</v>
      </c>
      <c r="D9056" s="206">
        <f t="shared" si="962"/>
        <v>0.4299540129201796</v>
      </c>
      <c r="E9056" s="208">
        <f t="shared" si="963"/>
        <v>0.45</v>
      </c>
      <c r="F9056" s="207">
        <v>21597.23</v>
      </c>
      <c r="G9056" s="207">
        <v>31414.16</v>
      </c>
      <c r="H9056" s="207">
        <v>35340.93</v>
      </c>
      <c r="I9056" s="214">
        <f t="shared" si="955"/>
        <v>374371</v>
      </c>
      <c r="J9056" s="211">
        <f t="shared" si="956"/>
        <v>0.40991021570130298</v>
      </c>
      <c r="K9056" s="212">
        <f t="shared" si="957"/>
        <v>0.45</v>
      </c>
      <c r="L9056" s="214">
        <f t="shared" si="958"/>
        <v>20590.404999999999</v>
      </c>
      <c r="M9056" s="213">
        <f t="shared" si="959"/>
        <v>29949.68</v>
      </c>
      <c r="N9056" s="213">
        <f t="shared" si="960"/>
        <v>33693.39</v>
      </c>
      <c r="O9056" s="242">
        <f t="shared" si="961"/>
        <v>0.51519999999982247</v>
      </c>
      <c r="P9056" s="242"/>
      <c r="Q9056" s="179"/>
      <c r="R9056" s="179"/>
      <c r="S9056" s="179"/>
      <c r="T9056" s="179"/>
      <c r="U9056" s="179"/>
      <c r="V9056" s="179"/>
      <c r="W9056" s="179"/>
      <c r="X9056" s="179"/>
      <c r="Y9056" s="179"/>
      <c r="Z9056" s="179"/>
      <c r="AA9056" s="222"/>
      <c r="AB9056" s="222"/>
      <c r="AC9056" s="222"/>
      <c r="AD9056" s="179"/>
      <c r="AE9056" s="179"/>
      <c r="AF9056" s="179"/>
      <c r="AG9056" s="179"/>
      <c r="AH9056" s="179"/>
      <c r="AI9056" s="179"/>
      <c r="AJ9056" s="179"/>
    </row>
    <row r="9057" spans="2:36" x14ac:dyDescent="0.3">
      <c r="B9057" s="224">
        <v>913400</v>
      </c>
      <c r="C9057" s="209">
        <v>392722</v>
      </c>
      <c r="D9057" s="206">
        <f t="shared" si="962"/>
        <v>0.42995620757608932</v>
      </c>
      <c r="E9057" s="208">
        <f t="shared" si="963"/>
        <v>0.45</v>
      </c>
      <c r="F9057" s="207">
        <v>21599.71</v>
      </c>
      <c r="G9057" s="207">
        <v>31417.759999999998</v>
      </c>
      <c r="H9057" s="207">
        <v>35344.980000000003</v>
      </c>
      <c r="I9057" s="214">
        <f t="shared" si="955"/>
        <v>374416</v>
      </c>
      <c r="J9057" s="211">
        <f t="shared" si="956"/>
        <v>0.40991460477337421</v>
      </c>
      <c r="K9057" s="212">
        <f t="shared" si="957"/>
        <v>0.45</v>
      </c>
      <c r="L9057" s="214">
        <f t="shared" si="958"/>
        <v>20592.88</v>
      </c>
      <c r="M9057" s="213">
        <f t="shared" si="959"/>
        <v>29953.279999999999</v>
      </c>
      <c r="N9057" s="213">
        <f t="shared" si="960"/>
        <v>33697.440000000002</v>
      </c>
      <c r="O9057" s="242">
        <f t="shared" si="961"/>
        <v>0.51530000000006115</v>
      </c>
      <c r="P9057" s="242"/>
      <c r="Q9057" s="179"/>
      <c r="R9057" s="179"/>
      <c r="S9057" s="179"/>
      <c r="T9057" s="179"/>
      <c r="U9057" s="179"/>
      <c r="V9057" s="179"/>
      <c r="W9057" s="179"/>
      <c r="X9057" s="179"/>
      <c r="Y9057" s="179"/>
      <c r="Z9057" s="179"/>
      <c r="AA9057" s="222"/>
      <c r="AB9057" s="222"/>
      <c r="AC9057" s="222"/>
      <c r="AD9057" s="179"/>
      <c r="AE9057" s="179"/>
      <c r="AF9057" s="179"/>
      <c r="AG9057" s="179"/>
      <c r="AH9057" s="179"/>
      <c r="AI9057" s="179"/>
      <c r="AJ9057" s="179"/>
    </row>
    <row r="9058" spans="2:36" x14ac:dyDescent="0.3">
      <c r="B9058" s="224">
        <v>913500</v>
      </c>
      <c r="C9058" s="209">
        <v>392767</v>
      </c>
      <c r="D9058" s="206">
        <f t="shared" si="962"/>
        <v>0.42995840175150518</v>
      </c>
      <c r="E9058" s="208">
        <f t="shared" si="963"/>
        <v>0.45</v>
      </c>
      <c r="F9058" s="207">
        <v>21602.18</v>
      </c>
      <c r="G9058" s="207">
        <v>31421.360000000001</v>
      </c>
      <c r="H9058" s="207">
        <v>35349.03</v>
      </c>
      <c r="I9058" s="214">
        <f t="shared" si="955"/>
        <v>374461</v>
      </c>
      <c r="J9058" s="211">
        <f t="shared" si="956"/>
        <v>0.40991899288451011</v>
      </c>
      <c r="K9058" s="212">
        <f t="shared" si="957"/>
        <v>0.45</v>
      </c>
      <c r="L9058" s="214">
        <f t="shared" si="958"/>
        <v>20595.355</v>
      </c>
      <c r="M9058" s="213">
        <f t="shared" si="959"/>
        <v>29956.880000000001</v>
      </c>
      <c r="N9058" s="213">
        <f t="shared" si="960"/>
        <v>33701.49</v>
      </c>
      <c r="O9058" s="242">
        <f t="shared" si="961"/>
        <v>0.5151999999996042</v>
      </c>
      <c r="P9058" s="242"/>
      <c r="Q9058" s="179"/>
      <c r="R9058" s="179"/>
      <c r="S9058" s="179"/>
      <c r="T9058" s="179"/>
      <c r="U9058" s="179"/>
      <c r="V9058" s="179"/>
      <c r="W9058" s="179"/>
      <c r="X9058" s="179"/>
      <c r="Y9058" s="179"/>
      <c r="Z9058" s="179"/>
      <c r="AA9058" s="222"/>
      <c r="AB9058" s="222"/>
      <c r="AC9058" s="222"/>
      <c r="AD9058" s="179"/>
      <c r="AE9058" s="179"/>
      <c r="AF9058" s="179"/>
      <c r="AG9058" s="179"/>
      <c r="AH9058" s="179"/>
      <c r="AI9058" s="179"/>
      <c r="AJ9058" s="179"/>
    </row>
    <row r="9059" spans="2:36" x14ac:dyDescent="0.3">
      <c r="B9059" s="224">
        <v>913600</v>
      </c>
      <c r="C9059" s="209">
        <v>392812</v>
      </c>
      <c r="D9059" s="206">
        <f t="shared" si="962"/>
        <v>0.42996059544658494</v>
      </c>
      <c r="E9059" s="208">
        <f t="shared" si="963"/>
        <v>0.45</v>
      </c>
      <c r="F9059" s="207">
        <v>21604.66</v>
      </c>
      <c r="G9059" s="207">
        <v>31424.959999999999</v>
      </c>
      <c r="H9059" s="207">
        <v>35353.08</v>
      </c>
      <c r="I9059" s="214">
        <f t="shared" si="955"/>
        <v>374506</v>
      </c>
      <c r="J9059" s="211">
        <f t="shared" si="956"/>
        <v>0.40992338003502626</v>
      </c>
      <c r="K9059" s="212">
        <f t="shared" si="957"/>
        <v>0.45</v>
      </c>
      <c r="L9059" s="214">
        <f t="shared" si="958"/>
        <v>20597.830000000002</v>
      </c>
      <c r="M9059" s="213">
        <f t="shared" si="959"/>
        <v>29960.48</v>
      </c>
      <c r="N9059" s="213">
        <f t="shared" si="960"/>
        <v>33705.54</v>
      </c>
      <c r="O9059" s="242">
        <f t="shared" si="961"/>
        <v>0.5152999999999156</v>
      </c>
      <c r="P9059" s="242"/>
      <c r="Q9059" s="179"/>
      <c r="R9059" s="179"/>
      <c r="S9059" s="179"/>
      <c r="T9059" s="179"/>
      <c r="U9059" s="179"/>
      <c r="V9059" s="179"/>
      <c r="W9059" s="179"/>
      <c r="X9059" s="179"/>
      <c r="Y9059" s="179"/>
      <c r="Z9059" s="179"/>
      <c r="AA9059" s="222"/>
      <c r="AB9059" s="222"/>
      <c r="AC9059" s="222"/>
      <c r="AD9059" s="179"/>
      <c r="AE9059" s="179"/>
      <c r="AF9059" s="179"/>
      <c r="AG9059" s="179"/>
      <c r="AH9059" s="179"/>
      <c r="AI9059" s="179"/>
      <c r="AJ9059" s="179"/>
    </row>
    <row r="9060" spans="2:36" x14ac:dyDescent="0.3">
      <c r="B9060" s="224">
        <v>913700</v>
      </c>
      <c r="C9060" s="209">
        <v>392857</v>
      </c>
      <c r="D9060" s="206">
        <f t="shared" si="962"/>
        <v>0.42996278866148624</v>
      </c>
      <c r="E9060" s="208">
        <f t="shared" si="963"/>
        <v>0.45</v>
      </c>
      <c r="F9060" s="207">
        <v>21607.13</v>
      </c>
      <c r="G9060" s="207">
        <v>31428.560000000001</v>
      </c>
      <c r="H9060" s="207">
        <v>35357.129999999997</v>
      </c>
      <c r="I9060" s="214">
        <f t="shared" si="955"/>
        <v>374551</v>
      </c>
      <c r="J9060" s="211">
        <f t="shared" si="956"/>
        <v>0.40992776622523802</v>
      </c>
      <c r="K9060" s="212">
        <f t="shared" si="957"/>
        <v>0.45</v>
      </c>
      <c r="L9060" s="214">
        <f t="shared" si="958"/>
        <v>20600.305</v>
      </c>
      <c r="M9060" s="213">
        <f t="shared" si="959"/>
        <v>29964.080000000002</v>
      </c>
      <c r="N9060" s="213">
        <f t="shared" si="960"/>
        <v>33709.589999999997</v>
      </c>
      <c r="O9060" s="242">
        <f t="shared" si="961"/>
        <v>0.51520000000004074</v>
      </c>
      <c r="P9060" s="242"/>
      <c r="Q9060" s="179"/>
      <c r="R9060" s="179"/>
      <c r="S9060" s="179"/>
      <c r="T9060" s="179"/>
      <c r="U9060" s="179"/>
      <c r="V9060" s="179"/>
      <c r="W9060" s="179"/>
      <c r="X9060" s="179"/>
      <c r="Y9060" s="179"/>
      <c r="Z9060" s="179"/>
      <c r="AA9060" s="222"/>
      <c r="AB9060" s="222"/>
      <c r="AC9060" s="222"/>
      <c r="AD9060" s="179"/>
      <c r="AE9060" s="179"/>
      <c r="AF9060" s="179"/>
      <c r="AG9060" s="179"/>
      <c r="AH9060" s="179"/>
      <c r="AI9060" s="179"/>
      <c r="AJ9060" s="179"/>
    </row>
    <row r="9061" spans="2:36" x14ac:dyDescent="0.3">
      <c r="B9061" s="224">
        <v>913800</v>
      </c>
      <c r="C9061" s="209">
        <v>392902</v>
      </c>
      <c r="D9061" s="206">
        <f t="shared" si="962"/>
        <v>0.4299649813963668</v>
      </c>
      <c r="E9061" s="208">
        <f t="shared" si="963"/>
        <v>0.45</v>
      </c>
      <c r="F9061" s="207">
        <v>21609.61</v>
      </c>
      <c r="G9061" s="207">
        <v>31432.16</v>
      </c>
      <c r="H9061" s="207">
        <v>35361.18</v>
      </c>
      <c r="I9061" s="214">
        <f t="shared" si="955"/>
        <v>374596</v>
      </c>
      <c r="J9061" s="211">
        <f t="shared" si="956"/>
        <v>0.40993215145546069</v>
      </c>
      <c r="K9061" s="212">
        <f t="shared" si="957"/>
        <v>0.45</v>
      </c>
      <c r="L9061" s="214">
        <f t="shared" si="958"/>
        <v>20602.78</v>
      </c>
      <c r="M9061" s="213">
        <f t="shared" si="959"/>
        <v>29967.68</v>
      </c>
      <c r="N9061" s="213">
        <f t="shared" si="960"/>
        <v>33713.64</v>
      </c>
      <c r="O9061" s="242">
        <f t="shared" si="961"/>
        <v>0.51529999999977005</v>
      </c>
      <c r="P9061" s="242"/>
      <c r="Q9061" s="179"/>
      <c r="R9061" s="179"/>
      <c r="S9061" s="179"/>
      <c r="T9061" s="179"/>
      <c r="U9061" s="179"/>
      <c r="V9061" s="179"/>
      <c r="W9061" s="179"/>
      <c r="X9061" s="179"/>
      <c r="Y9061" s="179"/>
      <c r="Z9061" s="179"/>
      <c r="AA9061" s="222"/>
      <c r="AB9061" s="222"/>
      <c r="AC9061" s="222"/>
      <c r="AD9061" s="179"/>
      <c r="AE9061" s="179"/>
      <c r="AF9061" s="179"/>
      <c r="AG9061" s="179"/>
      <c r="AH9061" s="179"/>
      <c r="AI9061" s="179"/>
      <c r="AJ9061" s="179"/>
    </row>
    <row r="9062" spans="2:36" x14ac:dyDescent="0.3">
      <c r="B9062" s="224">
        <v>913900</v>
      </c>
      <c r="C9062" s="209">
        <v>392947</v>
      </c>
      <c r="D9062" s="206">
        <f t="shared" si="962"/>
        <v>0.4299671736513842</v>
      </c>
      <c r="E9062" s="208">
        <f t="shared" si="963"/>
        <v>0.45</v>
      </c>
      <c r="F9062" s="207">
        <v>21612.080000000002</v>
      </c>
      <c r="G9062" s="207">
        <v>31435.759999999998</v>
      </c>
      <c r="H9062" s="207">
        <v>35365.230000000003</v>
      </c>
      <c r="I9062" s="214">
        <f t="shared" si="955"/>
        <v>374641</v>
      </c>
      <c r="J9062" s="211">
        <f t="shared" si="956"/>
        <v>0.40993653572600941</v>
      </c>
      <c r="K9062" s="212">
        <f t="shared" si="957"/>
        <v>0.45</v>
      </c>
      <c r="L9062" s="214">
        <f t="shared" si="958"/>
        <v>20605.255000000001</v>
      </c>
      <c r="M9062" s="213">
        <f t="shared" si="959"/>
        <v>29971.279999999999</v>
      </c>
      <c r="N9062" s="213">
        <f t="shared" si="960"/>
        <v>33717.69</v>
      </c>
      <c r="O9062" s="242">
        <f t="shared" si="961"/>
        <v>0.51519999999996802</v>
      </c>
      <c r="P9062" s="242"/>
      <c r="Q9062" s="179"/>
      <c r="R9062" s="179"/>
      <c r="S9062" s="179"/>
      <c r="T9062" s="179"/>
      <c r="U9062" s="179"/>
      <c r="V9062" s="179"/>
      <c r="W9062" s="179"/>
      <c r="X9062" s="179"/>
      <c r="Y9062" s="179"/>
      <c r="Z9062" s="179"/>
      <c r="AA9062" s="222"/>
      <c r="AB9062" s="222"/>
      <c r="AC9062" s="222"/>
      <c r="AD9062" s="179"/>
      <c r="AE9062" s="179"/>
      <c r="AF9062" s="179"/>
      <c r="AG9062" s="179"/>
      <c r="AH9062" s="179"/>
      <c r="AI9062" s="179"/>
      <c r="AJ9062" s="179"/>
    </row>
    <row r="9063" spans="2:36" x14ac:dyDescent="0.3">
      <c r="B9063" s="224">
        <v>914000</v>
      </c>
      <c r="C9063" s="209">
        <v>392992</v>
      </c>
      <c r="D9063" s="206">
        <f t="shared" si="962"/>
        <v>0.42996936542669584</v>
      </c>
      <c r="E9063" s="208">
        <f t="shared" si="963"/>
        <v>0.45</v>
      </c>
      <c r="F9063" s="207">
        <v>21614.560000000001</v>
      </c>
      <c r="G9063" s="207">
        <v>31439.360000000001</v>
      </c>
      <c r="H9063" s="207">
        <v>35369.279999999999</v>
      </c>
      <c r="I9063" s="214">
        <f t="shared" si="955"/>
        <v>374686</v>
      </c>
      <c r="J9063" s="211">
        <f t="shared" si="956"/>
        <v>0.40994091903719915</v>
      </c>
      <c r="K9063" s="212">
        <f t="shared" si="957"/>
        <v>0.45</v>
      </c>
      <c r="L9063" s="214">
        <f t="shared" si="958"/>
        <v>20607.73</v>
      </c>
      <c r="M9063" s="213">
        <f t="shared" si="959"/>
        <v>29974.880000000001</v>
      </c>
      <c r="N9063" s="213">
        <f t="shared" si="960"/>
        <v>33721.74</v>
      </c>
      <c r="O9063" s="242">
        <f t="shared" si="961"/>
        <v>0.51529999999962461</v>
      </c>
      <c r="P9063" s="242"/>
      <c r="Q9063" s="179"/>
      <c r="R9063" s="179"/>
      <c r="S9063" s="179"/>
      <c r="T9063" s="179"/>
      <c r="U9063" s="179"/>
      <c r="V9063" s="179"/>
      <c r="W9063" s="179"/>
      <c r="X9063" s="179"/>
      <c r="Y9063" s="179"/>
      <c r="Z9063" s="179"/>
      <c r="AA9063" s="222"/>
      <c r="AB9063" s="222"/>
      <c r="AC9063" s="222"/>
      <c r="AD9063" s="179"/>
      <c r="AE9063" s="179"/>
      <c r="AF9063" s="179"/>
      <c r="AG9063" s="179"/>
      <c r="AH9063" s="179"/>
      <c r="AI9063" s="179"/>
      <c r="AJ9063" s="179"/>
    </row>
    <row r="9064" spans="2:36" x14ac:dyDescent="0.3">
      <c r="B9064" s="224">
        <v>914100</v>
      </c>
      <c r="C9064" s="209">
        <v>393037</v>
      </c>
      <c r="D9064" s="206">
        <f t="shared" si="962"/>
        <v>0.42997155672245924</v>
      </c>
      <c r="E9064" s="208">
        <f t="shared" si="963"/>
        <v>0.45</v>
      </c>
      <c r="F9064" s="207">
        <v>21617.03</v>
      </c>
      <c r="G9064" s="207">
        <v>31442.959999999999</v>
      </c>
      <c r="H9064" s="207">
        <v>35373.33</v>
      </c>
      <c r="I9064" s="214">
        <f t="shared" si="955"/>
        <v>374731</v>
      </c>
      <c r="J9064" s="211">
        <f t="shared" si="956"/>
        <v>0.40994530138934471</v>
      </c>
      <c r="K9064" s="212">
        <f t="shared" si="957"/>
        <v>0.45</v>
      </c>
      <c r="L9064" s="214">
        <f t="shared" si="958"/>
        <v>20610.205000000002</v>
      </c>
      <c r="M9064" s="213">
        <f t="shared" si="959"/>
        <v>29978.48</v>
      </c>
      <c r="N9064" s="213">
        <f t="shared" si="960"/>
        <v>33725.79</v>
      </c>
      <c r="O9064" s="242">
        <f t="shared" si="961"/>
        <v>0.51520000000047728</v>
      </c>
      <c r="P9064" s="242"/>
      <c r="Q9064" s="179"/>
      <c r="R9064" s="179"/>
      <c r="S9064" s="179"/>
      <c r="T9064" s="179"/>
      <c r="U9064" s="179"/>
      <c r="V9064" s="179"/>
      <c r="W9064" s="179"/>
      <c r="X9064" s="179"/>
      <c r="Y9064" s="179"/>
      <c r="Z9064" s="179"/>
      <c r="AA9064" s="222"/>
      <c r="AB9064" s="222"/>
      <c r="AC9064" s="222"/>
      <c r="AD9064" s="179"/>
      <c r="AE9064" s="179"/>
      <c r="AF9064" s="179"/>
      <c r="AG9064" s="179"/>
      <c r="AH9064" s="179"/>
      <c r="AI9064" s="179"/>
      <c r="AJ9064" s="179"/>
    </row>
    <row r="9065" spans="2:36" x14ac:dyDescent="0.3">
      <c r="B9065" s="224">
        <v>914200</v>
      </c>
      <c r="C9065" s="209">
        <v>393082</v>
      </c>
      <c r="D9065" s="206">
        <f t="shared" si="962"/>
        <v>0.42997374753883177</v>
      </c>
      <c r="E9065" s="208">
        <f t="shared" si="963"/>
        <v>0.45</v>
      </c>
      <c r="F9065" s="207">
        <v>21619.51</v>
      </c>
      <c r="G9065" s="207">
        <v>31446.560000000001</v>
      </c>
      <c r="H9065" s="207">
        <v>35377.379999999997</v>
      </c>
      <c r="I9065" s="214">
        <f t="shared" ref="I9065:I9128" si="964">I9064+45</f>
        <v>374776</v>
      </c>
      <c r="J9065" s="211">
        <f t="shared" si="956"/>
        <v>0.40994968278276089</v>
      </c>
      <c r="K9065" s="212">
        <f t="shared" si="957"/>
        <v>0.45</v>
      </c>
      <c r="L9065" s="214">
        <f t="shared" si="958"/>
        <v>20612.68</v>
      </c>
      <c r="M9065" s="213">
        <f t="shared" si="959"/>
        <v>29982.080000000002</v>
      </c>
      <c r="N9065" s="213">
        <f t="shared" si="960"/>
        <v>33729.839999999997</v>
      </c>
      <c r="O9065" s="242">
        <f t="shared" si="961"/>
        <v>0.51530000000013387</v>
      </c>
      <c r="P9065" s="242"/>
      <c r="Q9065" s="179"/>
      <c r="R9065" s="179"/>
      <c r="S9065" s="179"/>
      <c r="T9065" s="179"/>
      <c r="U9065" s="179"/>
      <c r="V9065" s="179"/>
      <c r="W9065" s="179"/>
      <c r="X9065" s="179"/>
      <c r="Y9065" s="179"/>
      <c r="Z9065" s="179"/>
      <c r="AA9065" s="222"/>
      <c r="AB9065" s="222"/>
      <c r="AC9065" s="222"/>
      <c r="AD9065" s="179"/>
      <c r="AE9065" s="179"/>
      <c r="AF9065" s="179"/>
      <c r="AG9065" s="179"/>
      <c r="AH9065" s="179"/>
      <c r="AI9065" s="179"/>
      <c r="AJ9065" s="179"/>
    </row>
    <row r="9066" spans="2:36" x14ac:dyDescent="0.3">
      <c r="B9066" s="224">
        <v>914300</v>
      </c>
      <c r="C9066" s="209">
        <v>393127</v>
      </c>
      <c r="D9066" s="206">
        <f t="shared" si="962"/>
        <v>0.42997593787597072</v>
      </c>
      <c r="E9066" s="208">
        <f t="shared" si="963"/>
        <v>0.45</v>
      </c>
      <c r="F9066" s="207">
        <v>21621.98</v>
      </c>
      <c r="G9066" s="207">
        <v>31450.16</v>
      </c>
      <c r="H9066" s="207">
        <v>35381.43</v>
      </c>
      <c r="I9066" s="214">
        <f t="shared" si="964"/>
        <v>374821</v>
      </c>
      <c r="J9066" s="211">
        <f t="shared" si="956"/>
        <v>0.40995406321776223</v>
      </c>
      <c r="K9066" s="212">
        <f t="shared" si="957"/>
        <v>0.45</v>
      </c>
      <c r="L9066" s="214">
        <f t="shared" si="958"/>
        <v>20615.154999999999</v>
      </c>
      <c r="M9066" s="213">
        <f t="shared" si="959"/>
        <v>29985.68</v>
      </c>
      <c r="N9066" s="213">
        <f t="shared" si="960"/>
        <v>33733.89</v>
      </c>
      <c r="O9066" s="242">
        <f t="shared" si="961"/>
        <v>0.51519999999982247</v>
      </c>
      <c r="P9066" s="242"/>
      <c r="Q9066" s="179"/>
      <c r="R9066" s="179"/>
      <c r="S9066" s="179"/>
      <c r="T9066" s="179"/>
      <c r="U9066" s="179"/>
      <c r="V9066" s="179"/>
      <c r="W9066" s="179"/>
      <c r="X9066" s="179"/>
      <c r="Y9066" s="179"/>
      <c r="Z9066" s="179"/>
      <c r="AA9066" s="222"/>
      <c r="AB9066" s="222"/>
      <c r="AC9066" s="222"/>
      <c r="AD9066" s="179"/>
      <c r="AE9066" s="179"/>
      <c r="AF9066" s="179"/>
      <c r="AG9066" s="179"/>
      <c r="AH9066" s="179"/>
      <c r="AI9066" s="179"/>
      <c r="AJ9066" s="179"/>
    </row>
    <row r="9067" spans="2:36" x14ac:dyDescent="0.3">
      <c r="B9067" s="224">
        <v>914400</v>
      </c>
      <c r="C9067" s="209">
        <v>393172</v>
      </c>
      <c r="D9067" s="206">
        <f t="shared" si="962"/>
        <v>0.42997812773403327</v>
      </c>
      <c r="E9067" s="208">
        <f t="shared" si="963"/>
        <v>0.45</v>
      </c>
      <c r="F9067" s="207">
        <v>21624.46</v>
      </c>
      <c r="G9067" s="207">
        <v>31453.759999999998</v>
      </c>
      <c r="H9067" s="207">
        <v>35385.480000000003</v>
      </c>
      <c r="I9067" s="214">
        <f t="shared" si="964"/>
        <v>374866</v>
      </c>
      <c r="J9067" s="211">
        <f t="shared" si="956"/>
        <v>0.40995844269466319</v>
      </c>
      <c r="K9067" s="212">
        <f t="shared" si="957"/>
        <v>0.45</v>
      </c>
      <c r="L9067" s="214">
        <f t="shared" si="958"/>
        <v>20617.63</v>
      </c>
      <c r="M9067" s="213">
        <f t="shared" si="959"/>
        <v>29989.279999999999</v>
      </c>
      <c r="N9067" s="213">
        <f t="shared" si="960"/>
        <v>33737.94</v>
      </c>
      <c r="O9067" s="242">
        <f t="shared" si="961"/>
        <v>0.51530000000006115</v>
      </c>
      <c r="P9067" s="242"/>
      <c r="Q9067" s="179"/>
      <c r="R9067" s="179"/>
      <c r="S9067" s="179"/>
      <c r="T9067" s="179"/>
      <c r="U9067" s="179"/>
      <c r="V9067" s="179"/>
      <c r="W9067" s="179"/>
      <c r="X9067" s="179"/>
      <c r="Y9067" s="179"/>
      <c r="Z9067" s="179"/>
      <c r="AA9067" s="222"/>
      <c r="AB9067" s="222"/>
      <c r="AC9067" s="222"/>
      <c r="AD9067" s="179"/>
      <c r="AE9067" s="179"/>
      <c r="AF9067" s="179"/>
      <c r="AG9067" s="179"/>
      <c r="AH9067" s="179"/>
      <c r="AI9067" s="179"/>
      <c r="AJ9067" s="179"/>
    </row>
    <row r="9068" spans="2:36" x14ac:dyDescent="0.3">
      <c r="B9068" s="224">
        <v>914500</v>
      </c>
      <c r="C9068" s="209">
        <v>393217</v>
      </c>
      <c r="D9068" s="206">
        <f t="shared" si="962"/>
        <v>0.42998031711317658</v>
      </c>
      <c r="E9068" s="208">
        <f t="shared" si="963"/>
        <v>0.45</v>
      </c>
      <c r="F9068" s="207">
        <v>21626.93</v>
      </c>
      <c r="G9068" s="207">
        <v>31457.360000000001</v>
      </c>
      <c r="H9068" s="207">
        <v>35389.53</v>
      </c>
      <c r="I9068" s="214">
        <f t="shared" si="964"/>
        <v>374911</v>
      </c>
      <c r="J9068" s="211">
        <f t="shared" si="956"/>
        <v>0.40996282121377803</v>
      </c>
      <c r="K9068" s="212">
        <f t="shared" si="957"/>
        <v>0.45</v>
      </c>
      <c r="L9068" s="214">
        <f t="shared" si="958"/>
        <v>20620.105</v>
      </c>
      <c r="M9068" s="213">
        <f t="shared" si="959"/>
        <v>29992.880000000001</v>
      </c>
      <c r="N9068" s="213">
        <f t="shared" si="960"/>
        <v>33741.99</v>
      </c>
      <c r="O9068" s="242">
        <f t="shared" si="961"/>
        <v>0.5151999999996042</v>
      </c>
      <c r="P9068" s="242"/>
      <c r="Q9068" s="179"/>
      <c r="R9068" s="179"/>
      <c r="S9068" s="179"/>
      <c r="T9068" s="179"/>
      <c r="U9068" s="179"/>
      <c r="V9068" s="179"/>
      <c r="W9068" s="179"/>
      <c r="X9068" s="179"/>
      <c r="Y9068" s="179"/>
      <c r="Z9068" s="179"/>
      <c r="AA9068" s="222"/>
      <c r="AB9068" s="222"/>
      <c r="AC9068" s="222"/>
      <c r="AD9068" s="179"/>
      <c r="AE9068" s="179"/>
      <c r="AF9068" s="179"/>
      <c r="AG9068" s="179"/>
      <c r="AH9068" s="179"/>
      <c r="AI9068" s="179"/>
      <c r="AJ9068" s="179"/>
    </row>
    <row r="9069" spans="2:36" x14ac:dyDescent="0.3">
      <c r="B9069" s="224">
        <v>914600</v>
      </c>
      <c r="C9069" s="209">
        <v>393262</v>
      </c>
      <c r="D9069" s="206">
        <f t="shared" si="962"/>
        <v>0.42998250601355786</v>
      </c>
      <c r="E9069" s="208">
        <f t="shared" si="963"/>
        <v>0.45</v>
      </c>
      <c r="F9069" s="207">
        <v>21629.41</v>
      </c>
      <c r="G9069" s="207">
        <v>31460.959999999999</v>
      </c>
      <c r="H9069" s="207">
        <v>35393.58</v>
      </c>
      <c r="I9069" s="214">
        <f t="shared" si="964"/>
        <v>374956</v>
      </c>
      <c r="J9069" s="211">
        <f t="shared" si="956"/>
        <v>0.40996719877542093</v>
      </c>
      <c r="K9069" s="212">
        <f t="shared" si="957"/>
        <v>0.45</v>
      </c>
      <c r="L9069" s="214">
        <f t="shared" si="958"/>
        <v>20622.580000000002</v>
      </c>
      <c r="M9069" s="213">
        <f t="shared" si="959"/>
        <v>29996.48</v>
      </c>
      <c r="N9069" s="213">
        <f t="shared" si="960"/>
        <v>33746.04</v>
      </c>
      <c r="O9069" s="242">
        <f t="shared" si="961"/>
        <v>0.5152999999999156</v>
      </c>
      <c r="P9069" s="242"/>
      <c r="Q9069" s="179"/>
      <c r="R9069" s="179"/>
      <c r="S9069" s="179"/>
      <c r="T9069" s="179"/>
      <c r="U9069" s="179"/>
      <c r="V9069" s="179"/>
      <c r="W9069" s="179"/>
      <c r="X9069" s="179"/>
      <c r="Y9069" s="179"/>
      <c r="Z9069" s="179"/>
      <c r="AA9069" s="222"/>
      <c r="AB9069" s="222"/>
      <c r="AC9069" s="222"/>
      <c r="AD9069" s="179"/>
      <c r="AE9069" s="179"/>
      <c r="AF9069" s="179"/>
      <c r="AG9069" s="179"/>
      <c r="AH9069" s="179"/>
      <c r="AI9069" s="179"/>
      <c r="AJ9069" s="179"/>
    </row>
    <row r="9070" spans="2:36" x14ac:dyDescent="0.3">
      <c r="B9070" s="224">
        <v>914700</v>
      </c>
      <c r="C9070" s="209">
        <v>393307</v>
      </c>
      <c r="D9070" s="206">
        <f t="shared" si="962"/>
        <v>0.42998469443533399</v>
      </c>
      <c r="E9070" s="208">
        <f t="shared" si="963"/>
        <v>0.45</v>
      </c>
      <c r="F9070" s="207">
        <v>21631.88</v>
      </c>
      <c r="G9070" s="207">
        <v>31464.560000000001</v>
      </c>
      <c r="H9070" s="207">
        <v>35397.629999999997</v>
      </c>
      <c r="I9070" s="214">
        <f t="shared" si="964"/>
        <v>375001</v>
      </c>
      <c r="J9070" s="211">
        <f t="shared" si="956"/>
        <v>0.40997157537990597</v>
      </c>
      <c r="K9070" s="212">
        <f t="shared" si="957"/>
        <v>0.45</v>
      </c>
      <c r="L9070" s="214">
        <f t="shared" si="958"/>
        <v>20625.055</v>
      </c>
      <c r="M9070" s="213">
        <f t="shared" si="959"/>
        <v>30000.080000000002</v>
      </c>
      <c r="N9070" s="213">
        <f t="shared" si="960"/>
        <v>33750.089999999997</v>
      </c>
      <c r="O9070" s="242">
        <f t="shared" si="961"/>
        <v>0.51520000000004074</v>
      </c>
      <c r="P9070" s="242"/>
      <c r="Q9070" s="179"/>
      <c r="R9070" s="179"/>
      <c r="S9070" s="179"/>
      <c r="T9070" s="179"/>
      <c r="U9070" s="179"/>
      <c r="V9070" s="179"/>
      <c r="W9070" s="179"/>
      <c r="X9070" s="179"/>
      <c r="Y9070" s="179"/>
      <c r="Z9070" s="179"/>
      <c r="AA9070" s="222"/>
      <c r="AB9070" s="222"/>
      <c r="AC9070" s="222"/>
      <c r="AD9070" s="179"/>
      <c r="AE9070" s="179"/>
      <c r="AF9070" s="179"/>
      <c r="AG9070" s="179"/>
      <c r="AH9070" s="179"/>
      <c r="AI9070" s="179"/>
      <c r="AJ9070" s="179"/>
    </row>
    <row r="9071" spans="2:36" x14ac:dyDescent="0.3">
      <c r="B9071" s="224">
        <v>914800</v>
      </c>
      <c r="C9071" s="209">
        <v>393352</v>
      </c>
      <c r="D9071" s="206">
        <f t="shared" si="962"/>
        <v>0.42998688237866201</v>
      </c>
      <c r="E9071" s="208">
        <f t="shared" si="963"/>
        <v>0.45</v>
      </c>
      <c r="F9071" s="207">
        <v>21634.36</v>
      </c>
      <c r="G9071" s="207">
        <v>31468.16</v>
      </c>
      <c r="H9071" s="207">
        <v>35401.68</v>
      </c>
      <c r="I9071" s="214">
        <f t="shared" si="964"/>
        <v>375046</v>
      </c>
      <c r="J9071" s="211">
        <f t="shared" si="956"/>
        <v>0.40997595102754703</v>
      </c>
      <c r="K9071" s="212">
        <f t="shared" si="957"/>
        <v>0.45</v>
      </c>
      <c r="L9071" s="214">
        <f t="shared" si="958"/>
        <v>20627.53</v>
      </c>
      <c r="M9071" s="213">
        <f t="shared" si="959"/>
        <v>30003.68</v>
      </c>
      <c r="N9071" s="213">
        <f t="shared" si="960"/>
        <v>33754.14</v>
      </c>
      <c r="O9071" s="242">
        <f t="shared" si="961"/>
        <v>0.51529999999977005</v>
      </c>
      <c r="P9071" s="242"/>
      <c r="Q9071" s="179"/>
      <c r="R9071" s="179"/>
      <c r="S9071" s="179"/>
      <c r="T9071" s="179"/>
      <c r="U9071" s="179"/>
      <c r="V9071" s="179"/>
      <c r="W9071" s="179"/>
      <c r="X9071" s="179"/>
      <c r="Y9071" s="179"/>
      <c r="Z9071" s="179"/>
      <c r="AA9071" s="222"/>
      <c r="AB9071" s="222"/>
      <c r="AC9071" s="222"/>
      <c r="AD9071" s="179"/>
      <c r="AE9071" s="179"/>
      <c r="AF9071" s="179"/>
      <c r="AG9071" s="179"/>
      <c r="AH9071" s="179"/>
      <c r="AI9071" s="179"/>
      <c r="AJ9071" s="179"/>
    </row>
    <row r="9072" spans="2:36" x14ac:dyDescent="0.3">
      <c r="B9072" s="224">
        <v>914900</v>
      </c>
      <c r="C9072" s="209">
        <v>393397</v>
      </c>
      <c r="D9072" s="206">
        <f t="shared" si="962"/>
        <v>0.42998906984369878</v>
      </c>
      <c r="E9072" s="208">
        <f t="shared" si="963"/>
        <v>0.45</v>
      </c>
      <c r="F9072" s="207">
        <v>21636.83</v>
      </c>
      <c r="G9072" s="207">
        <v>31471.759999999998</v>
      </c>
      <c r="H9072" s="207">
        <v>35405.730000000003</v>
      </c>
      <c r="I9072" s="214">
        <f t="shared" si="964"/>
        <v>375091</v>
      </c>
      <c r="J9072" s="211">
        <f t="shared" si="956"/>
        <v>0.40998032571865778</v>
      </c>
      <c r="K9072" s="212">
        <f t="shared" si="957"/>
        <v>0.45</v>
      </c>
      <c r="L9072" s="214">
        <f t="shared" si="958"/>
        <v>20630.005000000001</v>
      </c>
      <c r="M9072" s="213">
        <f t="shared" si="959"/>
        <v>30007.279999999999</v>
      </c>
      <c r="N9072" s="213">
        <f t="shared" si="960"/>
        <v>33758.19</v>
      </c>
      <c r="O9072" s="242">
        <f t="shared" si="961"/>
        <v>0.51519999999996802</v>
      </c>
      <c r="P9072" s="242"/>
      <c r="Q9072" s="179"/>
      <c r="R9072" s="179"/>
      <c r="S9072" s="179"/>
      <c r="T9072" s="179"/>
      <c r="U9072" s="179"/>
      <c r="V9072" s="179"/>
      <c r="W9072" s="179"/>
      <c r="X9072" s="179"/>
      <c r="Y9072" s="179"/>
      <c r="Z9072" s="179"/>
      <c r="AA9072" s="222"/>
      <c r="AB9072" s="222"/>
      <c r="AC9072" s="222"/>
      <c r="AD9072" s="179"/>
      <c r="AE9072" s="179"/>
      <c r="AF9072" s="179"/>
      <c r="AG9072" s="179"/>
      <c r="AH9072" s="179"/>
      <c r="AI9072" s="179"/>
      <c r="AJ9072" s="179"/>
    </row>
    <row r="9073" spans="2:36" x14ac:dyDescent="0.3">
      <c r="B9073" s="224">
        <v>915000</v>
      </c>
      <c r="C9073" s="209">
        <v>393442</v>
      </c>
      <c r="D9073" s="206">
        <f t="shared" si="962"/>
        <v>0.42999125683060108</v>
      </c>
      <c r="E9073" s="208">
        <f t="shared" si="963"/>
        <v>0.45</v>
      </c>
      <c r="F9073" s="207">
        <v>21639.31</v>
      </c>
      <c r="G9073" s="207">
        <v>31475.360000000001</v>
      </c>
      <c r="H9073" s="207">
        <v>35409.78</v>
      </c>
      <c r="I9073" s="214">
        <f t="shared" si="964"/>
        <v>375136</v>
      </c>
      <c r="J9073" s="211">
        <f t="shared" si="956"/>
        <v>0.40998469945355193</v>
      </c>
      <c r="K9073" s="212">
        <f t="shared" si="957"/>
        <v>0.45</v>
      </c>
      <c r="L9073" s="214">
        <f t="shared" si="958"/>
        <v>20632.48</v>
      </c>
      <c r="M9073" s="213">
        <f t="shared" si="959"/>
        <v>30010.880000000001</v>
      </c>
      <c r="N9073" s="213">
        <f t="shared" si="960"/>
        <v>33762.239999999998</v>
      </c>
      <c r="O9073" s="242">
        <f t="shared" si="961"/>
        <v>0.51529999999962461</v>
      </c>
      <c r="P9073" s="242"/>
      <c r="Q9073" s="179"/>
      <c r="R9073" s="179"/>
      <c r="S9073" s="179"/>
      <c r="T9073" s="179"/>
      <c r="U9073" s="179"/>
      <c r="V9073" s="179"/>
      <c r="W9073" s="179"/>
      <c r="X9073" s="179"/>
      <c r="Y9073" s="179"/>
      <c r="Z9073" s="179"/>
      <c r="AA9073" s="222"/>
      <c r="AB9073" s="222"/>
      <c r="AC9073" s="222"/>
      <c r="AD9073" s="179"/>
      <c r="AE9073" s="179"/>
      <c r="AF9073" s="179"/>
      <c r="AG9073" s="179"/>
      <c r="AH9073" s="179"/>
      <c r="AI9073" s="179"/>
      <c r="AJ9073" s="179"/>
    </row>
    <row r="9074" spans="2:36" x14ac:dyDescent="0.3">
      <c r="B9074" s="224">
        <v>915100</v>
      </c>
      <c r="C9074" s="209">
        <v>393487</v>
      </c>
      <c r="D9074" s="206">
        <f t="shared" si="962"/>
        <v>0.42999344333952572</v>
      </c>
      <c r="E9074" s="208">
        <f t="shared" si="963"/>
        <v>0.45</v>
      </c>
      <c r="F9074" s="207">
        <v>21641.78</v>
      </c>
      <c r="G9074" s="207">
        <v>31478.959999999999</v>
      </c>
      <c r="H9074" s="207">
        <v>35413.83</v>
      </c>
      <c r="I9074" s="214">
        <f t="shared" si="964"/>
        <v>375181</v>
      </c>
      <c r="J9074" s="211">
        <f t="shared" si="956"/>
        <v>0.40998907223254288</v>
      </c>
      <c r="K9074" s="212">
        <f t="shared" si="957"/>
        <v>0.45</v>
      </c>
      <c r="L9074" s="214">
        <f t="shared" si="958"/>
        <v>20634.955000000002</v>
      </c>
      <c r="M9074" s="213">
        <f t="shared" si="959"/>
        <v>30014.48</v>
      </c>
      <c r="N9074" s="213">
        <f t="shared" si="960"/>
        <v>33766.29</v>
      </c>
      <c r="O9074" s="242">
        <f t="shared" si="961"/>
        <v>0.51520000000047728</v>
      </c>
      <c r="P9074" s="242"/>
      <c r="Q9074" s="179"/>
      <c r="R9074" s="179"/>
      <c r="S9074" s="179"/>
      <c r="T9074" s="179"/>
      <c r="U9074" s="179"/>
      <c r="V9074" s="179"/>
      <c r="W9074" s="179"/>
      <c r="X9074" s="179"/>
      <c r="Y9074" s="179"/>
      <c r="Z9074" s="179"/>
      <c r="AA9074" s="222"/>
      <c r="AB9074" s="222"/>
      <c r="AC9074" s="222"/>
      <c r="AD9074" s="179"/>
      <c r="AE9074" s="179"/>
      <c r="AF9074" s="179"/>
      <c r="AG9074" s="179"/>
      <c r="AH9074" s="179"/>
      <c r="AI9074" s="179"/>
      <c r="AJ9074" s="179"/>
    </row>
    <row r="9075" spans="2:36" x14ac:dyDescent="0.3">
      <c r="B9075" s="224">
        <v>915200</v>
      </c>
      <c r="C9075" s="209">
        <v>393532</v>
      </c>
      <c r="D9075" s="206">
        <f t="shared" si="962"/>
        <v>0.42999562937062935</v>
      </c>
      <c r="E9075" s="208">
        <f t="shared" si="963"/>
        <v>0.45</v>
      </c>
      <c r="F9075" s="207">
        <v>21644.26</v>
      </c>
      <c r="G9075" s="207">
        <v>31482.560000000001</v>
      </c>
      <c r="H9075" s="207">
        <v>35417.879999999997</v>
      </c>
      <c r="I9075" s="214">
        <f t="shared" si="964"/>
        <v>375226</v>
      </c>
      <c r="J9075" s="211">
        <f t="shared" si="956"/>
        <v>0.40999344405594407</v>
      </c>
      <c r="K9075" s="212">
        <f t="shared" si="957"/>
        <v>0.45</v>
      </c>
      <c r="L9075" s="214">
        <f t="shared" si="958"/>
        <v>20637.43</v>
      </c>
      <c r="M9075" s="213">
        <f t="shared" si="959"/>
        <v>30018.080000000002</v>
      </c>
      <c r="N9075" s="213">
        <f t="shared" si="960"/>
        <v>33770.339999999997</v>
      </c>
      <c r="O9075" s="242">
        <f t="shared" si="961"/>
        <v>0.51530000000013387</v>
      </c>
      <c r="P9075" s="242"/>
      <c r="Q9075" s="179"/>
      <c r="R9075" s="179"/>
      <c r="S9075" s="179"/>
      <c r="T9075" s="179"/>
      <c r="U9075" s="179"/>
      <c r="V9075" s="179"/>
      <c r="W9075" s="179"/>
      <c r="X9075" s="179"/>
      <c r="Y9075" s="179"/>
      <c r="Z9075" s="179"/>
      <c r="AA9075" s="222"/>
      <c r="AB9075" s="222"/>
      <c r="AC9075" s="222"/>
      <c r="AD9075" s="179"/>
      <c r="AE9075" s="179"/>
      <c r="AF9075" s="179"/>
      <c r="AG9075" s="179"/>
      <c r="AH9075" s="179"/>
      <c r="AI9075" s="179"/>
      <c r="AJ9075" s="179"/>
    </row>
    <row r="9076" spans="2:36" x14ac:dyDescent="0.3">
      <c r="B9076" s="224">
        <v>915300</v>
      </c>
      <c r="C9076" s="209">
        <v>393577</v>
      </c>
      <c r="D9076" s="206">
        <f t="shared" si="962"/>
        <v>0.42999781492406863</v>
      </c>
      <c r="E9076" s="208">
        <f t="shared" si="963"/>
        <v>0.45</v>
      </c>
      <c r="F9076" s="207">
        <v>21646.73</v>
      </c>
      <c r="G9076" s="207">
        <v>31486.16</v>
      </c>
      <c r="H9076" s="207">
        <v>35421.93</v>
      </c>
      <c r="I9076" s="214">
        <f t="shared" si="964"/>
        <v>375271</v>
      </c>
      <c r="J9076" s="211">
        <f t="shared" si="956"/>
        <v>0.40999781492406862</v>
      </c>
      <c r="K9076" s="212">
        <f t="shared" si="957"/>
        <v>0.45</v>
      </c>
      <c r="L9076" s="214">
        <f t="shared" si="958"/>
        <v>20639.904999999999</v>
      </c>
      <c r="M9076" s="213">
        <f t="shared" si="959"/>
        <v>30021.68</v>
      </c>
      <c r="N9076" s="213">
        <f t="shared" si="960"/>
        <v>33774.39</v>
      </c>
      <c r="O9076" s="242">
        <f t="shared" si="961"/>
        <v>0.51519999999982247</v>
      </c>
      <c r="P9076" s="242"/>
      <c r="Q9076" s="179"/>
      <c r="R9076" s="179"/>
      <c r="S9076" s="179"/>
      <c r="T9076" s="179"/>
      <c r="U9076" s="179"/>
      <c r="V9076" s="179"/>
      <c r="W9076" s="179"/>
      <c r="X9076" s="179"/>
      <c r="Y9076" s="179"/>
      <c r="Z9076" s="179"/>
      <c r="AA9076" s="222"/>
      <c r="AB9076" s="222"/>
      <c r="AC9076" s="222"/>
      <c r="AD9076" s="179"/>
      <c r="AE9076" s="179"/>
      <c r="AF9076" s="179"/>
      <c r="AG9076" s="179"/>
      <c r="AH9076" s="179"/>
      <c r="AI9076" s="179"/>
      <c r="AJ9076" s="179"/>
    </row>
    <row r="9077" spans="2:36" x14ac:dyDescent="0.3">
      <c r="B9077" s="224">
        <v>915400</v>
      </c>
      <c r="C9077" s="209">
        <v>393622</v>
      </c>
      <c r="D9077" s="206">
        <f t="shared" si="962"/>
        <v>0.43</v>
      </c>
      <c r="E9077" s="208">
        <f t="shared" si="963"/>
        <v>0.45</v>
      </c>
      <c r="F9077" s="207">
        <v>21649.21</v>
      </c>
      <c r="G9077" s="207">
        <v>31489.759999999998</v>
      </c>
      <c r="H9077" s="207">
        <v>35425.980000000003</v>
      </c>
      <c r="I9077" s="214">
        <f t="shared" si="964"/>
        <v>375316</v>
      </c>
      <c r="J9077" s="211">
        <f t="shared" si="956"/>
        <v>0.41000218483722961</v>
      </c>
      <c r="K9077" s="212">
        <f t="shared" si="957"/>
        <v>0.45</v>
      </c>
      <c r="L9077" s="214">
        <f t="shared" si="958"/>
        <v>20642.38</v>
      </c>
      <c r="M9077" s="213">
        <f t="shared" si="959"/>
        <v>30025.279999999999</v>
      </c>
      <c r="N9077" s="213">
        <f t="shared" si="960"/>
        <v>33778.44</v>
      </c>
      <c r="O9077" s="242">
        <f t="shared" si="961"/>
        <v>0.51530000000006115</v>
      </c>
      <c r="P9077" s="242"/>
      <c r="Q9077" s="179"/>
      <c r="R9077" s="179"/>
      <c r="S9077" s="179"/>
      <c r="T9077" s="179"/>
      <c r="U9077" s="179"/>
      <c r="V9077" s="179"/>
      <c r="W9077" s="179"/>
      <c r="X9077" s="179"/>
      <c r="Y9077" s="179"/>
      <c r="Z9077" s="179"/>
      <c r="AA9077" s="222"/>
      <c r="AB9077" s="222"/>
      <c r="AC9077" s="222"/>
      <c r="AD9077" s="179"/>
      <c r="AE9077" s="179"/>
      <c r="AF9077" s="179"/>
      <c r="AG9077" s="179"/>
      <c r="AH9077" s="179"/>
      <c r="AI9077" s="179"/>
      <c r="AJ9077" s="179"/>
    </row>
    <row r="9078" spans="2:36" x14ac:dyDescent="0.3">
      <c r="B9078" s="224">
        <v>915500</v>
      </c>
      <c r="C9078" s="209">
        <v>393667</v>
      </c>
      <c r="D9078" s="206">
        <f t="shared" si="962"/>
        <v>0.43000218459858003</v>
      </c>
      <c r="E9078" s="208">
        <f t="shared" si="963"/>
        <v>0.45</v>
      </c>
      <c r="F9078" s="207">
        <v>21651.68</v>
      </c>
      <c r="G9078" s="207">
        <v>31493.360000000001</v>
      </c>
      <c r="H9078" s="207">
        <v>35430.03</v>
      </c>
      <c r="I9078" s="214">
        <f t="shared" si="964"/>
        <v>375361</v>
      </c>
      <c r="J9078" s="211">
        <f t="shared" si="956"/>
        <v>0.41000655379574003</v>
      </c>
      <c r="K9078" s="212">
        <f t="shared" si="957"/>
        <v>0.45</v>
      </c>
      <c r="L9078" s="214">
        <f t="shared" si="958"/>
        <v>20644.855</v>
      </c>
      <c r="M9078" s="213">
        <f t="shared" si="959"/>
        <v>30028.880000000001</v>
      </c>
      <c r="N9078" s="213">
        <f t="shared" si="960"/>
        <v>33782.49</v>
      </c>
      <c r="O9078" s="242">
        <f t="shared" si="961"/>
        <v>0.5151999999996042</v>
      </c>
      <c r="P9078" s="242"/>
      <c r="Q9078" s="179"/>
      <c r="R9078" s="179"/>
      <c r="S9078" s="179"/>
      <c r="T9078" s="179"/>
      <c r="U9078" s="179"/>
      <c r="V9078" s="179"/>
      <c r="W9078" s="179"/>
      <c r="X9078" s="179"/>
      <c r="Y9078" s="179"/>
      <c r="Z9078" s="179"/>
      <c r="AA9078" s="222"/>
      <c r="AB9078" s="222"/>
      <c r="AC9078" s="222"/>
      <c r="AD9078" s="179"/>
      <c r="AE9078" s="179"/>
      <c r="AF9078" s="179"/>
      <c r="AG9078" s="179"/>
      <c r="AH9078" s="179"/>
      <c r="AI9078" s="179"/>
      <c r="AJ9078" s="179"/>
    </row>
    <row r="9079" spans="2:36" x14ac:dyDescent="0.3">
      <c r="B9079" s="224">
        <v>915600</v>
      </c>
      <c r="C9079" s="209">
        <v>393712</v>
      </c>
      <c r="D9079" s="206">
        <f t="shared" si="962"/>
        <v>0.43000436871996506</v>
      </c>
      <c r="E9079" s="208">
        <f t="shared" si="963"/>
        <v>0.45</v>
      </c>
      <c r="F9079" s="207">
        <v>21654.16</v>
      </c>
      <c r="G9079" s="207">
        <v>31496.959999999999</v>
      </c>
      <c r="H9079" s="207">
        <v>35434.080000000002</v>
      </c>
      <c r="I9079" s="214">
        <f t="shared" si="964"/>
        <v>375406</v>
      </c>
      <c r="J9079" s="211">
        <f t="shared" si="956"/>
        <v>0.41001092179991261</v>
      </c>
      <c r="K9079" s="212">
        <f t="shared" si="957"/>
        <v>0.45</v>
      </c>
      <c r="L9079" s="214">
        <f t="shared" si="958"/>
        <v>20647.330000000002</v>
      </c>
      <c r="M9079" s="213">
        <f t="shared" si="959"/>
        <v>30032.48</v>
      </c>
      <c r="N9079" s="213">
        <f t="shared" si="960"/>
        <v>33786.54</v>
      </c>
      <c r="O9079" s="242">
        <f t="shared" si="961"/>
        <v>0.5152999999999156</v>
      </c>
      <c r="P9079" s="242"/>
      <c r="Q9079" s="179"/>
      <c r="R9079" s="179"/>
      <c r="S9079" s="179"/>
      <c r="T9079" s="179"/>
      <c r="U9079" s="179"/>
      <c r="V9079" s="179"/>
      <c r="W9079" s="179"/>
      <c r="X9079" s="179"/>
      <c r="Y9079" s="179"/>
      <c r="Z9079" s="179"/>
      <c r="AA9079" s="222"/>
      <c r="AB9079" s="222"/>
      <c r="AC9079" s="222"/>
      <c r="AD9079" s="179"/>
      <c r="AE9079" s="179"/>
      <c r="AF9079" s="179"/>
      <c r="AG9079" s="179"/>
      <c r="AH9079" s="179"/>
      <c r="AI9079" s="179"/>
      <c r="AJ9079" s="179"/>
    </row>
    <row r="9080" spans="2:36" x14ac:dyDescent="0.3">
      <c r="B9080" s="224">
        <v>915700</v>
      </c>
      <c r="C9080" s="209">
        <v>393757</v>
      </c>
      <c r="D9080" s="206">
        <f t="shared" si="962"/>
        <v>0.43000655236431146</v>
      </c>
      <c r="E9080" s="208">
        <f t="shared" si="963"/>
        <v>0.45</v>
      </c>
      <c r="F9080" s="207">
        <v>21656.63</v>
      </c>
      <c r="G9080" s="207">
        <v>31500.560000000001</v>
      </c>
      <c r="H9080" s="207">
        <v>35438.129999999997</v>
      </c>
      <c r="I9080" s="214">
        <f t="shared" si="964"/>
        <v>375451</v>
      </c>
      <c r="J9080" s="211">
        <f t="shared" si="956"/>
        <v>0.41001528885006006</v>
      </c>
      <c r="K9080" s="212">
        <f t="shared" si="957"/>
        <v>0.45</v>
      </c>
      <c r="L9080" s="214">
        <f t="shared" si="958"/>
        <v>20649.805</v>
      </c>
      <c r="M9080" s="213">
        <f t="shared" si="959"/>
        <v>30036.080000000002</v>
      </c>
      <c r="N9080" s="213">
        <f t="shared" si="960"/>
        <v>33790.589999999997</v>
      </c>
      <c r="O9080" s="242">
        <f t="shared" si="961"/>
        <v>0.51520000000004074</v>
      </c>
      <c r="P9080" s="242"/>
      <c r="Q9080" s="179"/>
      <c r="R9080" s="179"/>
      <c r="S9080" s="179"/>
      <c r="T9080" s="179"/>
      <c r="U9080" s="179"/>
      <c r="V9080" s="179"/>
      <c r="W9080" s="179"/>
      <c r="X9080" s="179"/>
      <c r="Y9080" s="179"/>
      <c r="Z9080" s="179"/>
      <c r="AA9080" s="222"/>
      <c r="AB9080" s="222"/>
      <c r="AC9080" s="222"/>
      <c r="AD9080" s="179"/>
      <c r="AE9080" s="179"/>
      <c r="AF9080" s="179"/>
      <c r="AG9080" s="179"/>
      <c r="AH9080" s="179"/>
      <c r="AI9080" s="179"/>
      <c r="AJ9080" s="179"/>
    </row>
    <row r="9081" spans="2:36" x14ac:dyDescent="0.3">
      <c r="B9081" s="224">
        <v>915800</v>
      </c>
      <c r="C9081" s="209">
        <v>393802</v>
      </c>
      <c r="D9081" s="206">
        <f t="shared" si="962"/>
        <v>0.43000873553177549</v>
      </c>
      <c r="E9081" s="208">
        <f t="shared" si="963"/>
        <v>0.45</v>
      </c>
      <c r="F9081" s="207">
        <v>21659.11</v>
      </c>
      <c r="G9081" s="207">
        <v>31504.16</v>
      </c>
      <c r="H9081" s="207">
        <v>35442.18</v>
      </c>
      <c r="I9081" s="214">
        <f t="shared" si="964"/>
        <v>375496</v>
      </c>
      <c r="J9081" s="211">
        <f t="shared" si="956"/>
        <v>0.41001965494649489</v>
      </c>
      <c r="K9081" s="212">
        <f t="shared" si="957"/>
        <v>0.45</v>
      </c>
      <c r="L9081" s="214">
        <f t="shared" si="958"/>
        <v>20652.28</v>
      </c>
      <c r="M9081" s="213">
        <f t="shared" si="959"/>
        <v>30039.68</v>
      </c>
      <c r="N9081" s="213">
        <f t="shared" si="960"/>
        <v>33794.639999999999</v>
      </c>
      <c r="O9081" s="242">
        <f t="shared" si="961"/>
        <v>0.51529999999977005</v>
      </c>
      <c r="P9081" s="242"/>
      <c r="Q9081" s="179"/>
      <c r="R9081" s="179"/>
      <c r="S9081" s="179"/>
      <c r="T9081" s="179"/>
      <c r="U9081" s="179"/>
      <c r="V9081" s="179"/>
      <c r="W9081" s="179"/>
      <c r="X9081" s="179"/>
      <c r="Y9081" s="179"/>
      <c r="Z9081" s="179"/>
      <c r="AA9081" s="222"/>
      <c r="AB9081" s="222"/>
      <c r="AC9081" s="222"/>
      <c r="AD9081" s="179"/>
      <c r="AE9081" s="179"/>
      <c r="AF9081" s="179"/>
      <c r="AG9081" s="179"/>
      <c r="AH9081" s="179"/>
      <c r="AI9081" s="179"/>
      <c r="AJ9081" s="179"/>
    </row>
    <row r="9082" spans="2:36" x14ac:dyDescent="0.3">
      <c r="B9082" s="224">
        <v>915900</v>
      </c>
      <c r="C9082" s="209">
        <v>393847</v>
      </c>
      <c r="D9082" s="206">
        <f t="shared" si="962"/>
        <v>0.43001091822251336</v>
      </c>
      <c r="E9082" s="208">
        <f t="shared" si="963"/>
        <v>0.45</v>
      </c>
      <c r="F9082" s="207">
        <v>21661.58</v>
      </c>
      <c r="G9082" s="207">
        <v>31507.759999999998</v>
      </c>
      <c r="H9082" s="207">
        <v>35446.230000000003</v>
      </c>
      <c r="I9082" s="214">
        <f t="shared" si="964"/>
        <v>375541</v>
      </c>
      <c r="J9082" s="211">
        <f t="shared" si="956"/>
        <v>0.41002402008952943</v>
      </c>
      <c r="K9082" s="212">
        <f t="shared" si="957"/>
        <v>0.45</v>
      </c>
      <c r="L9082" s="214">
        <f t="shared" si="958"/>
        <v>20654.755000000001</v>
      </c>
      <c r="M9082" s="213">
        <f t="shared" si="959"/>
        <v>30043.279999999999</v>
      </c>
      <c r="N9082" s="213">
        <f t="shared" si="960"/>
        <v>33798.69</v>
      </c>
      <c r="O9082" s="242">
        <f t="shared" si="961"/>
        <v>0.51519999999996802</v>
      </c>
      <c r="P9082" s="242"/>
      <c r="Q9082" s="179"/>
      <c r="R9082" s="179"/>
      <c r="S9082" s="179"/>
      <c r="T9082" s="179"/>
      <c r="U9082" s="179"/>
      <c r="V9082" s="179"/>
      <c r="W9082" s="179"/>
      <c r="X9082" s="179"/>
      <c r="Y9082" s="179"/>
      <c r="Z9082" s="179"/>
      <c r="AA9082" s="222"/>
      <c r="AB9082" s="222"/>
      <c r="AC9082" s="222"/>
      <c r="AD9082" s="179"/>
      <c r="AE9082" s="179"/>
      <c r="AF9082" s="179"/>
      <c r="AG9082" s="179"/>
      <c r="AH9082" s="179"/>
      <c r="AI9082" s="179"/>
      <c r="AJ9082" s="179"/>
    </row>
    <row r="9083" spans="2:36" x14ac:dyDescent="0.3">
      <c r="B9083" s="224">
        <v>916000</v>
      </c>
      <c r="C9083" s="209">
        <v>393892</v>
      </c>
      <c r="D9083" s="206">
        <f t="shared" si="962"/>
        <v>0.43001310043668123</v>
      </c>
      <c r="E9083" s="208">
        <f t="shared" si="963"/>
        <v>0.45</v>
      </c>
      <c r="F9083" s="207">
        <v>21664.06</v>
      </c>
      <c r="G9083" s="207">
        <v>31511.360000000001</v>
      </c>
      <c r="H9083" s="207">
        <v>35450.28</v>
      </c>
      <c r="I9083" s="214">
        <f t="shared" si="964"/>
        <v>375586</v>
      </c>
      <c r="J9083" s="211">
        <f t="shared" ref="J9083:J9146" si="965">I9083/$B9083</f>
        <v>0.41002838427947597</v>
      </c>
      <c r="K9083" s="212">
        <f t="shared" ref="K9083:K9146" si="966">(I9083-I9082)/($B9083-$B9082)</f>
        <v>0.45</v>
      </c>
      <c r="L9083" s="214">
        <f t="shared" si="958"/>
        <v>20657.23</v>
      </c>
      <c r="M9083" s="213">
        <f t="shared" si="959"/>
        <v>30046.880000000001</v>
      </c>
      <c r="N9083" s="213">
        <f t="shared" si="960"/>
        <v>33802.74</v>
      </c>
      <c r="O9083" s="242">
        <f t="shared" si="961"/>
        <v>0.51529999999962461</v>
      </c>
      <c r="P9083" s="242"/>
      <c r="Q9083" s="179"/>
      <c r="R9083" s="179"/>
      <c r="S9083" s="179"/>
      <c r="T9083" s="179"/>
      <c r="U9083" s="179"/>
      <c r="V9083" s="179"/>
      <c r="W9083" s="179"/>
      <c r="X9083" s="179"/>
      <c r="Y9083" s="179"/>
      <c r="Z9083" s="179"/>
      <c r="AA9083" s="222"/>
      <c r="AB9083" s="222"/>
      <c r="AC9083" s="222"/>
      <c r="AD9083" s="179"/>
      <c r="AE9083" s="179"/>
      <c r="AF9083" s="179"/>
      <c r="AG9083" s="179"/>
      <c r="AH9083" s="179"/>
      <c r="AI9083" s="179"/>
      <c r="AJ9083" s="179"/>
    </row>
    <row r="9084" spans="2:36" x14ac:dyDescent="0.3">
      <c r="B9084" s="224">
        <v>916100</v>
      </c>
      <c r="C9084" s="209">
        <v>393937</v>
      </c>
      <c r="D9084" s="206">
        <f t="shared" si="962"/>
        <v>0.43001528217443513</v>
      </c>
      <c r="E9084" s="208">
        <f t="shared" si="963"/>
        <v>0.45</v>
      </c>
      <c r="F9084" s="207">
        <v>21666.53</v>
      </c>
      <c r="G9084" s="207">
        <v>31514.959999999999</v>
      </c>
      <c r="H9084" s="207">
        <v>35454.33</v>
      </c>
      <c r="I9084" s="214">
        <f t="shared" si="964"/>
        <v>375631</v>
      </c>
      <c r="J9084" s="211">
        <f t="shared" si="965"/>
        <v>0.41003274751664665</v>
      </c>
      <c r="K9084" s="212">
        <f t="shared" si="966"/>
        <v>0.45</v>
      </c>
      <c r="L9084" s="214">
        <f t="shared" si="958"/>
        <v>20659.705000000002</v>
      </c>
      <c r="M9084" s="213">
        <f t="shared" si="959"/>
        <v>30050.48</v>
      </c>
      <c r="N9084" s="213">
        <f t="shared" si="960"/>
        <v>33806.79</v>
      </c>
      <c r="O9084" s="242">
        <f t="shared" si="961"/>
        <v>0.51520000000047728</v>
      </c>
      <c r="P9084" s="242"/>
      <c r="Q9084" s="179"/>
      <c r="R9084" s="179"/>
      <c r="S9084" s="179"/>
      <c r="T9084" s="179"/>
      <c r="U9084" s="179"/>
      <c r="V9084" s="179"/>
      <c r="W9084" s="179"/>
      <c r="X9084" s="179"/>
      <c r="Y9084" s="179"/>
      <c r="Z9084" s="179"/>
      <c r="AA9084" s="222"/>
      <c r="AB9084" s="222"/>
      <c r="AC9084" s="222"/>
      <c r="AD9084" s="179"/>
      <c r="AE9084" s="179"/>
      <c r="AF9084" s="179"/>
      <c r="AG9084" s="179"/>
      <c r="AH9084" s="179"/>
      <c r="AI9084" s="179"/>
      <c r="AJ9084" s="179"/>
    </row>
    <row r="9085" spans="2:36" x14ac:dyDescent="0.3">
      <c r="B9085" s="224">
        <v>916200</v>
      </c>
      <c r="C9085" s="209">
        <v>393982</v>
      </c>
      <c r="D9085" s="206">
        <f t="shared" si="962"/>
        <v>0.430017463435931</v>
      </c>
      <c r="E9085" s="208">
        <f t="shared" si="963"/>
        <v>0.45</v>
      </c>
      <c r="F9085" s="207">
        <v>21669.01</v>
      </c>
      <c r="G9085" s="207">
        <v>31518.560000000001</v>
      </c>
      <c r="H9085" s="207">
        <v>35458.379999999997</v>
      </c>
      <c r="I9085" s="214">
        <f t="shared" si="964"/>
        <v>375676</v>
      </c>
      <c r="J9085" s="211">
        <f t="shared" si="965"/>
        <v>0.41003710980135344</v>
      </c>
      <c r="K9085" s="212">
        <f t="shared" si="966"/>
        <v>0.45</v>
      </c>
      <c r="L9085" s="214">
        <f t="shared" si="958"/>
        <v>20662.18</v>
      </c>
      <c r="M9085" s="213">
        <f t="shared" si="959"/>
        <v>30054.080000000002</v>
      </c>
      <c r="N9085" s="213">
        <f t="shared" si="960"/>
        <v>33810.839999999997</v>
      </c>
      <c r="O9085" s="242">
        <f t="shared" si="961"/>
        <v>0.51530000000013387</v>
      </c>
      <c r="P9085" s="242"/>
      <c r="Q9085" s="179"/>
      <c r="R9085" s="179"/>
      <c r="S9085" s="179"/>
      <c r="T9085" s="179"/>
      <c r="U9085" s="179"/>
      <c r="V9085" s="179"/>
      <c r="W9085" s="179"/>
      <c r="X9085" s="179"/>
      <c r="Y9085" s="179"/>
      <c r="Z9085" s="179"/>
      <c r="AA9085" s="222"/>
      <c r="AB9085" s="222"/>
      <c r="AC9085" s="222"/>
      <c r="AD9085" s="179"/>
      <c r="AE9085" s="179"/>
      <c r="AF9085" s="179"/>
      <c r="AG9085" s="179"/>
      <c r="AH9085" s="179"/>
      <c r="AI9085" s="179"/>
      <c r="AJ9085" s="179"/>
    </row>
    <row r="9086" spans="2:36" x14ac:dyDescent="0.3">
      <c r="B9086" s="224">
        <v>916300</v>
      </c>
      <c r="C9086" s="209">
        <v>394027</v>
      </c>
      <c r="D9086" s="206">
        <f t="shared" si="962"/>
        <v>0.43001964422132488</v>
      </c>
      <c r="E9086" s="208">
        <f t="shared" si="963"/>
        <v>0.45</v>
      </c>
      <c r="F9086" s="207">
        <v>21671.48</v>
      </c>
      <c r="G9086" s="207">
        <v>31522.16</v>
      </c>
      <c r="H9086" s="207">
        <v>35462.43</v>
      </c>
      <c r="I9086" s="214">
        <f t="shared" si="964"/>
        <v>375721</v>
      </c>
      <c r="J9086" s="211">
        <f t="shared" si="965"/>
        <v>0.4100414711339081</v>
      </c>
      <c r="K9086" s="212">
        <f t="shared" si="966"/>
        <v>0.45</v>
      </c>
      <c r="L9086" s="214">
        <f t="shared" ref="L9086:L9149" si="967">I9086*5.5%</f>
        <v>20664.654999999999</v>
      </c>
      <c r="M9086" s="213">
        <f t="shared" ref="M9086:M9149" si="968">I9086*8%</f>
        <v>30057.68</v>
      </c>
      <c r="N9086" s="213">
        <f t="shared" ref="N9086:N9149" si="969">I9086*9%</f>
        <v>33814.89</v>
      </c>
      <c r="O9086" s="242">
        <f t="shared" si="961"/>
        <v>0.51519999999982247</v>
      </c>
      <c r="P9086" s="242"/>
      <c r="Q9086" s="179"/>
      <c r="R9086" s="179"/>
      <c r="S9086" s="179"/>
      <c r="T9086" s="179"/>
      <c r="U9086" s="179"/>
      <c r="V9086" s="179"/>
      <c r="W9086" s="179"/>
      <c r="X9086" s="179"/>
      <c r="Y9086" s="179"/>
      <c r="Z9086" s="179"/>
      <c r="AA9086" s="222"/>
      <c r="AB9086" s="222"/>
      <c r="AC9086" s="222"/>
      <c r="AD9086" s="179"/>
      <c r="AE9086" s="179"/>
      <c r="AF9086" s="179"/>
      <c r="AG9086" s="179"/>
      <c r="AH9086" s="179"/>
      <c r="AI9086" s="179"/>
      <c r="AJ9086" s="179"/>
    </row>
    <row r="9087" spans="2:36" x14ac:dyDescent="0.3">
      <c r="B9087" s="224">
        <v>916400</v>
      </c>
      <c r="C9087" s="209">
        <v>394072</v>
      </c>
      <c r="D9087" s="206">
        <f t="shared" si="962"/>
        <v>0.43002182453077259</v>
      </c>
      <c r="E9087" s="208">
        <f t="shared" si="963"/>
        <v>0.45</v>
      </c>
      <c r="F9087" s="207">
        <v>21673.96</v>
      </c>
      <c r="G9087" s="207">
        <v>31525.759999999998</v>
      </c>
      <c r="H9087" s="207">
        <v>35466.480000000003</v>
      </c>
      <c r="I9087" s="214">
        <f t="shared" si="964"/>
        <v>375766</v>
      </c>
      <c r="J9087" s="211">
        <f t="shared" si="965"/>
        <v>0.41004583151462243</v>
      </c>
      <c r="K9087" s="212">
        <f t="shared" si="966"/>
        <v>0.45</v>
      </c>
      <c r="L9087" s="214">
        <f t="shared" si="967"/>
        <v>20667.13</v>
      </c>
      <c r="M9087" s="213">
        <f t="shared" si="968"/>
        <v>30061.279999999999</v>
      </c>
      <c r="N9087" s="213">
        <f t="shared" si="969"/>
        <v>33818.94</v>
      </c>
      <c r="O9087" s="242">
        <f t="shared" si="961"/>
        <v>0.51530000000006115</v>
      </c>
      <c r="P9087" s="242"/>
      <c r="Q9087" s="179"/>
      <c r="R9087" s="179"/>
      <c r="S9087" s="179"/>
      <c r="T9087" s="179"/>
      <c r="U9087" s="179"/>
      <c r="V9087" s="179"/>
      <c r="W9087" s="179"/>
      <c r="X9087" s="179"/>
      <c r="Y9087" s="179"/>
      <c r="Z9087" s="179"/>
      <c r="AA9087" s="222"/>
      <c r="AB9087" s="222"/>
      <c r="AC9087" s="222"/>
      <c r="AD9087" s="179"/>
      <c r="AE9087" s="179"/>
      <c r="AF9087" s="179"/>
      <c r="AG9087" s="179"/>
      <c r="AH9087" s="179"/>
      <c r="AI9087" s="179"/>
      <c r="AJ9087" s="179"/>
    </row>
    <row r="9088" spans="2:36" x14ac:dyDescent="0.3">
      <c r="B9088" s="224">
        <v>916500</v>
      </c>
      <c r="C9088" s="209">
        <v>394117</v>
      </c>
      <c r="D9088" s="206">
        <f t="shared" si="962"/>
        <v>0.43002400436442989</v>
      </c>
      <c r="E9088" s="208">
        <f t="shared" si="963"/>
        <v>0.45</v>
      </c>
      <c r="F9088" s="207">
        <v>21676.43</v>
      </c>
      <c r="G9088" s="207">
        <v>31529.360000000001</v>
      </c>
      <c r="H9088" s="207">
        <v>35470.53</v>
      </c>
      <c r="I9088" s="214">
        <f t="shared" si="964"/>
        <v>375811</v>
      </c>
      <c r="J9088" s="211">
        <f t="shared" si="965"/>
        <v>0.41005019094380796</v>
      </c>
      <c r="K9088" s="212">
        <f t="shared" si="966"/>
        <v>0.45</v>
      </c>
      <c r="L9088" s="214">
        <f t="shared" si="967"/>
        <v>20669.605</v>
      </c>
      <c r="M9088" s="213">
        <f t="shared" si="968"/>
        <v>30064.880000000001</v>
      </c>
      <c r="N9088" s="213">
        <f t="shared" si="969"/>
        <v>33822.99</v>
      </c>
      <c r="O9088" s="242">
        <f t="shared" si="961"/>
        <v>0.5151999999996042</v>
      </c>
      <c r="P9088" s="242"/>
      <c r="Q9088" s="179"/>
      <c r="R9088" s="179"/>
      <c r="S9088" s="179"/>
      <c r="T9088" s="179"/>
      <c r="U9088" s="179"/>
      <c r="V9088" s="179"/>
      <c r="W9088" s="179"/>
      <c r="X9088" s="179"/>
      <c r="Y9088" s="179"/>
      <c r="Z9088" s="179"/>
      <c r="AA9088" s="222"/>
      <c r="AB9088" s="222"/>
      <c r="AC9088" s="222"/>
      <c r="AD9088" s="179"/>
      <c r="AE9088" s="179"/>
      <c r="AF9088" s="179"/>
      <c r="AG9088" s="179"/>
      <c r="AH9088" s="179"/>
      <c r="AI9088" s="179"/>
      <c r="AJ9088" s="179"/>
    </row>
    <row r="9089" spans="2:36" x14ac:dyDescent="0.3">
      <c r="B9089" s="224">
        <v>916600</v>
      </c>
      <c r="C9089" s="209">
        <v>394162</v>
      </c>
      <c r="D9089" s="206">
        <f t="shared" si="962"/>
        <v>0.43002618372245255</v>
      </c>
      <c r="E9089" s="208">
        <f t="shared" si="963"/>
        <v>0.45</v>
      </c>
      <c r="F9089" s="207">
        <v>21678.91</v>
      </c>
      <c r="G9089" s="207">
        <v>31532.959999999999</v>
      </c>
      <c r="H9089" s="207">
        <v>35474.58</v>
      </c>
      <c r="I9089" s="214">
        <f t="shared" si="964"/>
        <v>375856</v>
      </c>
      <c r="J9089" s="211">
        <f t="shared" si="965"/>
        <v>0.4100545494217761</v>
      </c>
      <c r="K9089" s="212">
        <f t="shared" si="966"/>
        <v>0.45</v>
      </c>
      <c r="L9089" s="214">
        <f t="shared" si="967"/>
        <v>20672.080000000002</v>
      </c>
      <c r="M9089" s="213">
        <f t="shared" si="968"/>
        <v>30068.48</v>
      </c>
      <c r="N9089" s="213">
        <f t="shared" si="969"/>
        <v>33827.040000000001</v>
      </c>
      <c r="O9089" s="242">
        <f t="shared" si="961"/>
        <v>0.5152999999999156</v>
      </c>
      <c r="P9089" s="242"/>
      <c r="Q9089" s="179"/>
      <c r="R9089" s="179"/>
      <c r="S9089" s="179"/>
      <c r="T9089" s="179"/>
      <c r="U9089" s="179"/>
      <c r="V9089" s="179"/>
      <c r="W9089" s="179"/>
      <c r="X9089" s="179"/>
      <c r="Y9089" s="179"/>
      <c r="Z9089" s="179"/>
      <c r="AA9089" s="222"/>
      <c r="AB9089" s="222"/>
      <c r="AC9089" s="222"/>
      <c r="AD9089" s="179"/>
      <c r="AE9089" s="179"/>
      <c r="AF9089" s="179"/>
      <c r="AG9089" s="179"/>
      <c r="AH9089" s="179"/>
      <c r="AI9089" s="179"/>
      <c r="AJ9089" s="179"/>
    </row>
    <row r="9090" spans="2:36" x14ac:dyDescent="0.3">
      <c r="B9090" s="224">
        <v>916700</v>
      </c>
      <c r="C9090" s="209">
        <v>394207</v>
      </c>
      <c r="D9090" s="206">
        <f t="shared" si="962"/>
        <v>0.43002836260499616</v>
      </c>
      <c r="E9090" s="208">
        <f t="shared" si="963"/>
        <v>0.45</v>
      </c>
      <c r="F9090" s="207">
        <v>21681.38</v>
      </c>
      <c r="G9090" s="207">
        <v>31536.560000000001</v>
      </c>
      <c r="H9090" s="207">
        <v>35478.629999999997</v>
      </c>
      <c r="I9090" s="214">
        <f t="shared" si="964"/>
        <v>375901</v>
      </c>
      <c r="J9090" s="211">
        <f t="shared" si="965"/>
        <v>0.41005890694883823</v>
      </c>
      <c r="K9090" s="212">
        <f t="shared" si="966"/>
        <v>0.45</v>
      </c>
      <c r="L9090" s="214">
        <f t="shared" si="967"/>
        <v>20674.555</v>
      </c>
      <c r="M9090" s="213">
        <f t="shared" si="968"/>
        <v>30072.080000000002</v>
      </c>
      <c r="N9090" s="213">
        <f t="shared" si="969"/>
        <v>33831.089999999997</v>
      </c>
      <c r="O9090" s="242">
        <f t="shared" si="961"/>
        <v>0.51520000000004074</v>
      </c>
      <c r="P9090" s="242"/>
      <c r="Q9090" s="179"/>
      <c r="R9090" s="179"/>
      <c r="S9090" s="179"/>
      <c r="T9090" s="179"/>
      <c r="U9090" s="179"/>
      <c r="V9090" s="179"/>
      <c r="W9090" s="179"/>
      <c r="X9090" s="179"/>
      <c r="Y9090" s="179"/>
      <c r="Z9090" s="179"/>
      <c r="AA9090" s="222"/>
      <c r="AB9090" s="222"/>
      <c r="AC9090" s="222"/>
      <c r="AD9090" s="179"/>
      <c r="AE9090" s="179"/>
      <c r="AF9090" s="179"/>
      <c r="AG9090" s="179"/>
      <c r="AH9090" s="179"/>
      <c r="AI9090" s="179"/>
      <c r="AJ9090" s="179"/>
    </row>
    <row r="9091" spans="2:36" x14ac:dyDescent="0.3">
      <c r="B9091" s="224">
        <v>916800</v>
      </c>
      <c r="C9091" s="209">
        <v>394252</v>
      </c>
      <c r="D9091" s="206">
        <f t="shared" si="962"/>
        <v>0.43003054101221638</v>
      </c>
      <c r="E9091" s="208">
        <f t="shared" si="963"/>
        <v>0.45</v>
      </c>
      <c r="F9091" s="207">
        <v>21683.86</v>
      </c>
      <c r="G9091" s="207">
        <v>31540.16</v>
      </c>
      <c r="H9091" s="207">
        <v>35482.68</v>
      </c>
      <c r="I9091" s="214">
        <f t="shared" si="964"/>
        <v>375946</v>
      </c>
      <c r="J9091" s="211">
        <f t="shared" si="965"/>
        <v>0.41006326352530542</v>
      </c>
      <c r="K9091" s="212">
        <f t="shared" si="966"/>
        <v>0.45</v>
      </c>
      <c r="L9091" s="214">
        <f t="shared" si="967"/>
        <v>20677.03</v>
      </c>
      <c r="M9091" s="213">
        <f t="shared" si="968"/>
        <v>30075.68</v>
      </c>
      <c r="N9091" s="213">
        <f t="shared" si="969"/>
        <v>33835.14</v>
      </c>
      <c r="O9091" s="242">
        <f t="shared" si="961"/>
        <v>0.51529999999977005</v>
      </c>
      <c r="P9091" s="242"/>
      <c r="Q9091" s="179"/>
      <c r="R9091" s="179"/>
      <c r="S9091" s="179"/>
      <c r="T9091" s="179"/>
      <c r="U9091" s="179"/>
      <c r="V9091" s="179"/>
      <c r="W9091" s="179"/>
      <c r="X9091" s="179"/>
      <c r="Y9091" s="179"/>
      <c r="Z9091" s="179"/>
      <c r="AA9091" s="222"/>
      <c r="AB9091" s="222"/>
      <c r="AC9091" s="222"/>
      <c r="AD9091" s="179"/>
      <c r="AE9091" s="179"/>
      <c r="AF9091" s="179"/>
      <c r="AG9091" s="179"/>
      <c r="AH9091" s="179"/>
      <c r="AI9091" s="179"/>
      <c r="AJ9091" s="179"/>
    </row>
    <row r="9092" spans="2:36" x14ac:dyDescent="0.3">
      <c r="B9092" s="224">
        <v>916900</v>
      </c>
      <c r="C9092" s="209">
        <v>394297</v>
      </c>
      <c r="D9092" s="206">
        <f t="shared" si="962"/>
        <v>0.43003271894426875</v>
      </c>
      <c r="E9092" s="208">
        <f t="shared" si="963"/>
        <v>0.45</v>
      </c>
      <c r="F9092" s="207">
        <v>21686.33</v>
      </c>
      <c r="G9092" s="207">
        <v>31543.759999999998</v>
      </c>
      <c r="H9092" s="207">
        <v>35486.730000000003</v>
      </c>
      <c r="I9092" s="214">
        <f t="shared" si="964"/>
        <v>375991</v>
      </c>
      <c r="J9092" s="211">
        <f t="shared" si="965"/>
        <v>0.4100676191514887</v>
      </c>
      <c r="K9092" s="212">
        <f t="shared" si="966"/>
        <v>0.45</v>
      </c>
      <c r="L9092" s="214">
        <f t="shared" si="967"/>
        <v>20679.505000000001</v>
      </c>
      <c r="M9092" s="213">
        <f t="shared" si="968"/>
        <v>30079.279999999999</v>
      </c>
      <c r="N9092" s="213">
        <f t="shared" si="969"/>
        <v>33839.19</v>
      </c>
      <c r="O9092" s="242">
        <f t="shared" si="961"/>
        <v>0.51519999999996802</v>
      </c>
      <c r="P9092" s="242"/>
      <c r="Q9092" s="179"/>
      <c r="R9092" s="179"/>
      <c r="S9092" s="179"/>
      <c r="T9092" s="179"/>
      <c r="U9092" s="179"/>
      <c r="V9092" s="179"/>
      <c r="W9092" s="179"/>
      <c r="X9092" s="179"/>
      <c r="Y9092" s="179"/>
      <c r="Z9092" s="179"/>
      <c r="AA9092" s="222"/>
      <c r="AB9092" s="222"/>
      <c r="AC9092" s="222"/>
      <c r="AD9092" s="179"/>
      <c r="AE9092" s="179"/>
      <c r="AF9092" s="179"/>
      <c r="AG9092" s="179"/>
      <c r="AH9092" s="179"/>
      <c r="AI9092" s="179"/>
      <c r="AJ9092" s="179"/>
    </row>
    <row r="9093" spans="2:36" x14ac:dyDescent="0.3">
      <c r="B9093" s="224">
        <v>917000</v>
      </c>
      <c r="C9093" s="209">
        <v>394342</v>
      </c>
      <c r="D9093" s="206">
        <f t="shared" si="962"/>
        <v>0.4300348964013086</v>
      </c>
      <c r="E9093" s="208">
        <f t="shared" si="963"/>
        <v>0.45</v>
      </c>
      <c r="F9093" s="207">
        <v>21688.81</v>
      </c>
      <c r="G9093" s="207">
        <v>31547.360000000001</v>
      </c>
      <c r="H9093" s="207">
        <v>35490.78</v>
      </c>
      <c r="I9093" s="214">
        <f t="shared" si="964"/>
        <v>376036</v>
      </c>
      <c r="J9093" s="211">
        <f t="shared" si="965"/>
        <v>0.410071973827699</v>
      </c>
      <c r="K9093" s="212">
        <f t="shared" si="966"/>
        <v>0.45</v>
      </c>
      <c r="L9093" s="214">
        <f t="shared" si="967"/>
        <v>20681.98</v>
      </c>
      <c r="M9093" s="213">
        <f t="shared" si="968"/>
        <v>30082.880000000001</v>
      </c>
      <c r="N9093" s="213">
        <f t="shared" si="969"/>
        <v>33843.24</v>
      </c>
      <c r="O9093" s="242">
        <f t="shared" ref="O9093:O9156" si="970">(C9093+F9093+H9093-C9092-F9092-H9092)/100</f>
        <v>0.51529999999962461</v>
      </c>
      <c r="P9093" s="242"/>
      <c r="Q9093" s="179"/>
      <c r="R9093" s="179"/>
      <c r="S9093" s="179"/>
      <c r="T9093" s="179"/>
      <c r="U9093" s="179"/>
      <c r="V9093" s="179"/>
      <c r="W9093" s="179"/>
      <c r="X9093" s="179"/>
      <c r="Y9093" s="179"/>
      <c r="Z9093" s="179"/>
      <c r="AA9093" s="222"/>
      <c r="AB9093" s="222"/>
      <c r="AC9093" s="222"/>
      <c r="AD9093" s="179"/>
      <c r="AE9093" s="179"/>
      <c r="AF9093" s="179"/>
      <c r="AG9093" s="179"/>
      <c r="AH9093" s="179"/>
      <c r="AI9093" s="179"/>
      <c r="AJ9093" s="179"/>
    </row>
    <row r="9094" spans="2:36" x14ac:dyDescent="0.3">
      <c r="B9094" s="224">
        <v>917100</v>
      </c>
      <c r="C9094" s="209">
        <v>394387</v>
      </c>
      <c r="D9094" s="206">
        <f t="shared" si="962"/>
        <v>0.43003707338349145</v>
      </c>
      <c r="E9094" s="208">
        <f t="shared" si="963"/>
        <v>0.45</v>
      </c>
      <c r="F9094" s="207">
        <v>21691.279999999999</v>
      </c>
      <c r="G9094" s="207">
        <v>31550.959999999999</v>
      </c>
      <c r="H9094" s="207">
        <v>35494.83</v>
      </c>
      <c r="I9094" s="214">
        <f t="shared" si="964"/>
        <v>376081</v>
      </c>
      <c r="J9094" s="211">
        <f t="shared" si="965"/>
        <v>0.41007632755424711</v>
      </c>
      <c r="K9094" s="212">
        <f t="shared" si="966"/>
        <v>0.45</v>
      </c>
      <c r="L9094" s="214">
        <f t="shared" si="967"/>
        <v>20684.455000000002</v>
      </c>
      <c r="M9094" s="213">
        <f t="shared" si="968"/>
        <v>30086.48</v>
      </c>
      <c r="N9094" s="213">
        <f t="shared" si="969"/>
        <v>33847.29</v>
      </c>
      <c r="O9094" s="242">
        <f t="shared" si="970"/>
        <v>0.51520000000047728</v>
      </c>
      <c r="P9094" s="242"/>
      <c r="Q9094" s="179"/>
      <c r="R9094" s="179"/>
      <c r="S9094" s="179"/>
      <c r="T9094" s="179"/>
      <c r="U9094" s="179"/>
      <c r="V9094" s="179"/>
      <c r="W9094" s="179"/>
      <c r="X9094" s="179"/>
      <c r="Y9094" s="179"/>
      <c r="Z9094" s="179"/>
      <c r="AA9094" s="222"/>
      <c r="AB9094" s="222"/>
      <c r="AC9094" s="222"/>
      <c r="AD9094" s="179"/>
      <c r="AE9094" s="179"/>
      <c r="AF9094" s="179"/>
      <c r="AG9094" s="179"/>
      <c r="AH9094" s="179"/>
      <c r="AI9094" s="179"/>
      <c r="AJ9094" s="179"/>
    </row>
    <row r="9095" spans="2:36" x14ac:dyDescent="0.3">
      <c r="B9095" s="224">
        <v>917200</v>
      </c>
      <c r="C9095" s="209">
        <v>394432</v>
      </c>
      <c r="D9095" s="206">
        <f t="shared" si="962"/>
        <v>0.43003924989097253</v>
      </c>
      <c r="E9095" s="208">
        <f t="shared" si="963"/>
        <v>0.45</v>
      </c>
      <c r="F9095" s="207">
        <v>21693.759999999998</v>
      </c>
      <c r="G9095" s="207">
        <v>31554.560000000001</v>
      </c>
      <c r="H9095" s="207">
        <v>35498.879999999997</v>
      </c>
      <c r="I9095" s="214">
        <f t="shared" si="964"/>
        <v>376126</v>
      </c>
      <c r="J9095" s="211">
        <f t="shared" si="965"/>
        <v>0.41008068033144351</v>
      </c>
      <c r="K9095" s="212">
        <f t="shared" si="966"/>
        <v>0.45</v>
      </c>
      <c r="L9095" s="214">
        <f t="shared" si="967"/>
        <v>20686.93</v>
      </c>
      <c r="M9095" s="213">
        <f t="shared" si="968"/>
        <v>30090.080000000002</v>
      </c>
      <c r="N9095" s="213">
        <f t="shared" si="969"/>
        <v>33851.339999999997</v>
      </c>
      <c r="O9095" s="242">
        <f t="shared" si="970"/>
        <v>0.51530000000013387</v>
      </c>
      <c r="P9095" s="242"/>
      <c r="Q9095" s="179"/>
      <c r="R9095" s="179"/>
      <c r="S9095" s="179"/>
      <c r="T9095" s="179"/>
      <c r="U9095" s="179"/>
      <c r="V9095" s="179"/>
      <c r="W9095" s="179"/>
      <c r="X9095" s="179"/>
      <c r="Y9095" s="179"/>
      <c r="Z9095" s="179"/>
      <c r="AA9095" s="222"/>
      <c r="AB9095" s="222"/>
      <c r="AC9095" s="222"/>
      <c r="AD9095" s="179"/>
      <c r="AE9095" s="179"/>
      <c r="AF9095" s="179"/>
      <c r="AG9095" s="179"/>
      <c r="AH9095" s="179"/>
      <c r="AI9095" s="179"/>
      <c r="AJ9095" s="179"/>
    </row>
    <row r="9096" spans="2:36" x14ac:dyDescent="0.3">
      <c r="B9096" s="224">
        <v>917300</v>
      </c>
      <c r="C9096" s="209">
        <v>394477</v>
      </c>
      <c r="D9096" s="206">
        <f t="shared" si="962"/>
        <v>0.43004142592390709</v>
      </c>
      <c r="E9096" s="208">
        <f t="shared" si="963"/>
        <v>0.45</v>
      </c>
      <c r="F9096" s="207">
        <v>21696.23</v>
      </c>
      <c r="G9096" s="207">
        <v>31558.16</v>
      </c>
      <c r="H9096" s="207">
        <v>35502.93</v>
      </c>
      <c r="I9096" s="214">
        <f t="shared" si="964"/>
        <v>376171</v>
      </c>
      <c r="J9096" s="211">
        <f t="shared" si="965"/>
        <v>0.41008503215959885</v>
      </c>
      <c r="K9096" s="212">
        <f t="shared" si="966"/>
        <v>0.45</v>
      </c>
      <c r="L9096" s="214">
        <f t="shared" si="967"/>
        <v>20689.404999999999</v>
      </c>
      <c r="M9096" s="213">
        <f t="shared" si="968"/>
        <v>30093.68</v>
      </c>
      <c r="N9096" s="213">
        <f t="shared" si="969"/>
        <v>33855.39</v>
      </c>
      <c r="O9096" s="242">
        <f t="shared" si="970"/>
        <v>0.51519999999982247</v>
      </c>
      <c r="P9096" s="242"/>
      <c r="Q9096" s="179"/>
      <c r="R9096" s="179"/>
      <c r="S9096" s="179"/>
      <c r="T9096" s="179"/>
      <c r="U9096" s="179"/>
      <c r="V9096" s="179"/>
      <c r="W9096" s="179"/>
      <c r="X9096" s="179"/>
      <c r="Y9096" s="179"/>
      <c r="Z9096" s="179"/>
      <c r="AA9096" s="222"/>
      <c r="AB9096" s="222"/>
      <c r="AC9096" s="222"/>
      <c r="AD9096" s="179"/>
      <c r="AE9096" s="179"/>
      <c r="AF9096" s="179"/>
      <c r="AG9096" s="179"/>
      <c r="AH9096" s="179"/>
      <c r="AI9096" s="179"/>
      <c r="AJ9096" s="179"/>
    </row>
    <row r="9097" spans="2:36" x14ac:dyDescent="0.3">
      <c r="B9097" s="224">
        <v>917400</v>
      </c>
      <c r="C9097" s="209">
        <v>394522</v>
      </c>
      <c r="D9097" s="206">
        <f t="shared" si="962"/>
        <v>0.43004360148245041</v>
      </c>
      <c r="E9097" s="208">
        <f t="shared" si="963"/>
        <v>0.45</v>
      </c>
      <c r="F9097" s="207">
        <v>21698.71</v>
      </c>
      <c r="G9097" s="207">
        <v>31561.759999999998</v>
      </c>
      <c r="H9097" s="207">
        <v>35506.980000000003</v>
      </c>
      <c r="I9097" s="214">
        <f t="shared" si="964"/>
        <v>376216</v>
      </c>
      <c r="J9097" s="211">
        <f t="shared" si="965"/>
        <v>0.41008938303902331</v>
      </c>
      <c r="K9097" s="212">
        <f t="shared" si="966"/>
        <v>0.45</v>
      </c>
      <c r="L9097" s="214">
        <f t="shared" si="967"/>
        <v>20691.88</v>
      </c>
      <c r="M9097" s="213">
        <f t="shared" si="968"/>
        <v>30097.279999999999</v>
      </c>
      <c r="N9097" s="213">
        <f t="shared" si="969"/>
        <v>33859.440000000002</v>
      </c>
      <c r="O9097" s="242">
        <f t="shared" si="970"/>
        <v>0.51530000000006115</v>
      </c>
      <c r="P9097" s="242"/>
      <c r="Q9097" s="179"/>
      <c r="R9097" s="179"/>
      <c r="S9097" s="179"/>
      <c r="T9097" s="179"/>
      <c r="U9097" s="179"/>
      <c r="V9097" s="179"/>
      <c r="W9097" s="179"/>
      <c r="X9097" s="179"/>
      <c r="Y9097" s="179"/>
      <c r="Z9097" s="179"/>
      <c r="AA9097" s="222"/>
      <c r="AB9097" s="222"/>
      <c r="AC9097" s="222"/>
      <c r="AD9097" s="179"/>
      <c r="AE9097" s="179"/>
      <c r="AF9097" s="179"/>
      <c r="AG9097" s="179"/>
      <c r="AH9097" s="179"/>
      <c r="AI9097" s="179"/>
      <c r="AJ9097" s="179"/>
    </row>
    <row r="9098" spans="2:36" x14ac:dyDescent="0.3">
      <c r="B9098" s="224">
        <v>917500</v>
      </c>
      <c r="C9098" s="209">
        <v>394567</v>
      </c>
      <c r="D9098" s="206">
        <f t="shared" si="962"/>
        <v>0.43004577656675752</v>
      </c>
      <c r="E9098" s="208">
        <f t="shared" si="963"/>
        <v>0.45</v>
      </c>
      <c r="F9098" s="207">
        <v>21701.18</v>
      </c>
      <c r="G9098" s="207">
        <v>31565.360000000001</v>
      </c>
      <c r="H9098" s="207">
        <v>35511.03</v>
      </c>
      <c r="I9098" s="214">
        <f t="shared" si="964"/>
        <v>376261</v>
      </c>
      <c r="J9098" s="211">
        <f t="shared" si="965"/>
        <v>0.41009373297002727</v>
      </c>
      <c r="K9098" s="212">
        <f t="shared" si="966"/>
        <v>0.45</v>
      </c>
      <c r="L9098" s="214">
        <f t="shared" si="967"/>
        <v>20694.355</v>
      </c>
      <c r="M9098" s="213">
        <f t="shared" si="968"/>
        <v>30100.880000000001</v>
      </c>
      <c r="N9098" s="213">
        <f t="shared" si="969"/>
        <v>33863.49</v>
      </c>
      <c r="O9098" s="242">
        <f t="shared" si="970"/>
        <v>0.5151999999996042</v>
      </c>
      <c r="P9098" s="242"/>
      <c r="Q9098" s="179"/>
      <c r="R9098" s="179"/>
      <c r="S9098" s="179"/>
      <c r="T9098" s="179"/>
      <c r="U9098" s="179"/>
      <c r="V9098" s="179"/>
      <c r="W9098" s="179"/>
      <c r="X9098" s="179"/>
      <c r="Y9098" s="179"/>
      <c r="Z9098" s="179"/>
      <c r="AA9098" s="222"/>
      <c r="AB9098" s="222"/>
      <c r="AC9098" s="222"/>
      <c r="AD9098" s="179"/>
      <c r="AE9098" s="179"/>
      <c r="AF9098" s="179"/>
      <c r="AG9098" s="179"/>
      <c r="AH9098" s="179"/>
      <c r="AI9098" s="179"/>
      <c r="AJ9098" s="179"/>
    </row>
    <row r="9099" spans="2:36" x14ac:dyDescent="0.3">
      <c r="B9099" s="224">
        <v>917600</v>
      </c>
      <c r="C9099" s="209">
        <v>394612</v>
      </c>
      <c r="D9099" s="206">
        <f t="shared" si="962"/>
        <v>0.43004795117698341</v>
      </c>
      <c r="E9099" s="208">
        <f t="shared" si="963"/>
        <v>0.45</v>
      </c>
      <c r="F9099" s="207">
        <v>21703.66</v>
      </c>
      <c r="G9099" s="207">
        <v>31568.959999999999</v>
      </c>
      <c r="H9099" s="207">
        <v>35515.08</v>
      </c>
      <c r="I9099" s="214">
        <f t="shared" si="964"/>
        <v>376306</v>
      </c>
      <c r="J9099" s="211">
        <f t="shared" si="965"/>
        <v>0.41009808195292069</v>
      </c>
      <c r="K9099" s="212">
        <f t="shared" si="966"/>
        <v>0.45</v>
      </c>
      <c r="L9099" s="214">
        <f t="shared" si="967"/>
        <v>20696.830000000002</v>
      </c>
      <c r="M9099" s="213">
        <f t="shared" si="968"/>
        <v>30104.48</v>
      </c>
      <c r="N9099" s="213">
        <f t="shared" si="969"/>
        <v>33867.54</v>
      </c>
      <c r="O9099" s="242">
        <f t="shared" si="970"/>
        <v>0.5152999999999156</v>
      </c>
      <c r="P9099" s="242"/>
      <c r="Q9099" s="179"/>
      <c r="R9099" s="179"/>
      <c r="S9099" s="179"/>
      <c r="T9099" s="179"/>
      <c r="U9099" s="179"/>
      <c r="V9099" s="179"/>
      <c r="W9099" s="179"/>
      <c r="X9099" s="179"/>
      <c r="Y9099" s="179"/>
      <c r="Z9099" s="179"/>
      <c r="AA9099" s="222"/>
      <c r="AB9099" s="222"/>
      <c r="AC9099" s="222"/>
      <c r="AD9099" s="179"/>
      <c r="AE9099" s="179"/>
      <c r="AF9099" s="179"/>
      <c r="AG9099" s="179"/>
      <c r="AH9099" s="179"/>
      <c r="AI9099" s="179"/>
      <c r="AJ9099" s="179"/>
    </row>
    <row r="9100" spans="2:36" x14ac:dyDescent="0.3">
      <c r="B9100" s="224">
        <v>917700</v>
      </c>
      <c r="C9100" s="209">
        <v>394657</v>
      </c>
      <c r="D9100" s="206">
        <f t="shared" si="962"/>
        <v>0.43005012531328318</v>
      </c>
      <c r="E9100" s="208">
        <f t="shared" si="963"/>
        <v>0.45</v>
      </c>
      <c r="F9100" s="207">
        <v>21706.13</v>
      </c>
      <c r="G9100" s="207">
        <v>31572.560000000001</v>
      </c>
      <c r="H9100" s="207">
        <v>35519.129999999997</v>
      </c>
      <c r="I9100" s="214">
        <f t="shared" si="964"/>
        <v>376351</v>
      </c>
      <c r="J9100" s="211">
        <f t="shared" si="965"/>
        <v>0.41010242998801349</v>
      </c>
      <c r="K9100" s="212">
        <f t="shared" si="966"/>
        <v>0.45</v>
      </c>
      <c r="L9100" s="214">
        <f t="shared" si="967"/>
        <v>20699.305</v>
      </c>
      <c r="M9100" s="213">
        <f t="shared" si="968"/>
        <v>30108.080000000002</v>
      </c>
      <c r="N9100" s="213">
        <f t="shared" si="969"/>
        <v>33871.589999999997</v>
      </c>
      <c r="O9100" s="242">
        <f t="shared" si="970"/>
        <v>0.51520000000004074</v>
      </c>
      <c r="P9100" s="242"/>
      <c r="Q9100" s="179"/>
      <c r="R9100" s="179"/>
      <c r="S9100" s="179"/>
      <c r="T9100" s="179"/>
      <c r="U9100" s="179"/>
      <c r="V9100" s="179"/>
      <c r="W9100" s="179"/>
      <c r="X9100" s="179"/>
      <c r="Y9100" s="179"/>
      <c r="Z9100" s="179"/>
      <c r="AA9100" s="222"/>
      <c r="AB9100" s="222"/>
      <c r="AC9100" s="222"/>
      <c r="AD9100" s="179"/>
      <c r="AE9100" s="179"/>
      <c r="AF9100" s="179"/>
      <c r="AG9100" s="179"/>
      <c r="AH9100" s="179"/>
      <c r="AI9100" s="179"/>
      <c r="AJ9100" s="179"/>
    </row>
    <row r="9101" spans="2:36" x14ac:dyDescent="0.3">
      <c r="B9101" s="224">
        <v>917800</v>
      </c>
      <c r="C9101" s="209">
        <v>394702</v>
      </c>
      <c r="D9101" s="206">
        <f t="shared" si="962"/>
        <v>0.43005229897581171</v>
      </c>
      <c r="E9101" s="208">
        <f t="shared" si="963"/>
        <v>0.45</v>
      </c>
      <c r="F9101" s="207">
        <v>21708.61</v>
      </c>
      <c r="G9101" s="207">
        <v>31576.16</v>
      </c>
      <c r="H9101" s="207">
        <v>35523.18</v>
      </c>
      <c r="I9101" s="214">
        <f t="shared" si="964"/>
        <v>376396</v>
      </c>
      <c r="J9101" s="211">
        <f t="shared" si="965"/>
        <v>0.4101067770756156</v>
      </c>
      <c r="K9101" s="212">
        <f t="shared" si="966"/>
        <v>0.45</v>
      </c>
      <c r="L9101" s="214">
        <f t="shared" si="967"/>
        <v>20701.78</v>
      </c>
      <c r="M9101" s="213">
        <f t="shared" si="968"/>
        <v>30111.68</v>
      </c>
      <c r="N9101" s="213">
        <f t="shared" si="969"/>
        <v>33875.64</v>
      </c>
      <c r="O9101" s="242">
        <f t="shared" si="970"/>
        <v>0.51529999999977005</v>
      </c>
      <c r="P9101" s="242"/>
      <c r="Q9101" s="179"/>
      <c r="R9101" s="179"/>
      <c r="S9101" s="179"/>
      <c r="T9101" s="179"/>
      <c r="U9101" s="179"/>
      <c r="V9101" s="179"/>
      <c r="W9101" s="179"/>
      <c r="X9101" s="179"/>
      <c r="Y9101" s="179"/>
      <c r="Z9101" s="179"/>
      <c r="AA9101" s="222"/>
      <c r="AB9101" s="222"/>
      <c r="AC9101" s="222"/>
      <c r="AD9101" s="179"/>
      <c r="AE9101" s="179"/>
      <c r="AF9101" s="179"/>
      <c r="AG9101" s="179"/>
      <c r="AH9101" s="179"/>
      <c r="AI9101" s="179"/>
      <c r="AJ9101" s="179"/>
    </row>
    <row r="9102" spans="2:36" x14ac:dyDescent="0.3">
      <c r="B9102" s="224">
        <v>917900</v>
      </c>
      <c r="C9102" s="209">
        <v>394747</v>
      </c>
      <c r="D9102" s="206">
        <f t="shared" si="962"/>
        <v>0.43005447216472381</v>
      </c>
      <c r="E9102" s="208">
        <f t="shared" si="963"/>
        <v>0.45</v>
      </c>
      <c r="F9102" s="207">
        <v>21711.08</v>
      </c>
      <c r="G9102" s="207">
        <v>31579.759999999998</v>
      </c>
      <c r="H9102" s="207">
        <v>35527.230000000003</v>
      </c>
      <c r="I9102" s="214">
        <f t="shared" si="964"/>
        <v>376441</v>
      </c>
      <c r="J9102" s="211">
        <f t="shared" si="965"/>
        <v>0.4101111232160366</v>
      </c>
      <c r="K9102" s="212">
        <f t="shared" si="966"/>
        <v>0.45</v>
      </c>
      <c r="L9102" s="214">
        <f t="shared" si="967"/>
        <v>20704.255000000001</v>
      </c>
      <c r="M9102" s="213">
        <f t="shared" si="968"/>
        <v>30115.279999999999</v>
      </c>
      <c r="N9102" s="213">
        <f t="shared" si="969"/>
        <v>33879.69</v>
      </c>
      <c r="O9102" s="242">
        <f t="shared" si="970"/>
        <v>0.51519999999996802</v>
      </c>
      <c r="P9102" s="242"/>
      <c r="Q9102" s="179"/>
      <c r="R9102" s="179"/>
      <c r="S9102" s="179"/>
      <c r="T9102" s="179"/>
      <c r="U9102" s="179"/>
      <c r="V9102" s="179"/>
      <c r="W9102" s="179"/>
      <c r="X9102" s="179"/>
      <c r="Y9102" s="179"/>
      <c r="Z9102" s="179"/>
      <c r="AA9102" s="222"/>
      <c r="AB9102" s="222"/>
      <c r="AC9102" s="222"/>
      <c r="AD9102" s="179"/>
      <c r="AE9102" s="179"/>
      <c r="AF9102" s="179"/>
      <c r="AG9102" s="179"/>
      <c r="AH9102" s="179"/>
      <c r="AI9102" s="179"/>
      <c r="AJ9102" s="179"/>
    </row>
    <row r="9103" spans="2:36" x14ac:dyDescent="0.3">
      <c r="B9103" s="224">
        <v>918000</v>
      </c>
      <c r="C9103" s="209">
        <v>394792</v>
      </c>
      <c r="D9103" s="206">
        <f t="shared" si="962"/>
        <v>0.43005664488017431</v>
      </c>
      <c r="E9103" s="208">
        <f t="shared" si="963"/>
        <v>0.45</v>
      </c>
      <c r="F9103" s="207">
        <v>21713.56</v>
      </c>
      <c r="G9103" s="207">
        <v>31583.360000000001</v>
      </c>
      <c r="H9103" s="207">
        <v>35531.279999999999</v>
      </c>
      <c r="I9103" s="214">
        <f t="shared" si="964"/>
        <v>376486</v>
      </c>
      <c r="J9103" s="211">
        <f t="shared" si="965"/>
        <v>0.41011546840958607</v>
      </c>
      <c r="K9103" s="212">
        <f t="shared" si="966"/>
        <v>0.45</v>
      </c>
      <c r="L9103" s="214">
        <f t="shared" si="967"/>
        <v>20706.73</v>
      </c>
      <c r="M9103" s="213">
        <f t="shared" si="968"/>
        <v>30118.880000000001</v>
      </c>
      <c r="N9103" s="213">
        <f t="shared" si="969"/>
        <v>33883.74</v>
      </c>
      <c r="O9103" s="242">
        <f t="shared" si="970"/>
        <v>0.51529999999962461</v>
      </c>
      <c r="P9103" s="242"/>
      <c r="Q9103" s="179"/>
      <c r="R9103" s="179"/>
      <c r="S9103" s="179"/>
      <c r="T9103" s="179"/>
      <c r="U9103" s="179"/>
      <c r="V9103" s="179"/>
      <c r="W9103" s="179"/>
      <c r="X9103" s="179"/>
      <c r="Y9103" s="179"/>
      <c r="Z9103" s="179"/>
      <c r="AA9103" s="222"/>
      <c r="AB9103" s="222"/>
      <c r="AC9103" s="222"/>
      <c r="AD9103" s="179"/>
      <c r="AE9103" s="179"/>
      <c r="AF9103" s="179"/>
      <c r="AG9103" s="179"/>
      <c r="AH9103" s="179"/>
      <c r="AI9103" s="179"/>
      <c r="AJ9103" s="179"/>
    </row>
    <row r="9104" spans="2:36" x14ac:dyDescent="0.3">
      <c r="B9104" s="224">
        <v>918100</v>
      </c>
      <c r="C9104" s="209">
        <v>394837</v>
      </c>
      <c r="D9104" s="206">
        <f t="shared" si="962"/>
        <v>0.4300588171223178</v>
      </c>
      <c r="E9104" s="208">
        <f t="shared" si="963"/>
        <v>0.45</v>
      </c>
      <c r="F9104" s="207">
        <v>21716.03</v>
      </c>
      <c r="G9104" s="207">
        <v>31586.959999999999</v>
      </c>
      <c r="H9104" s="207">
        <v>35535.33</v>
      </c>
      <c r="I9104" s="214">
        <f t="shared" si="964"/>
        <v>376531</v>
      </c>
      <c r="J9104" s="211">
        <f t="shared" si="965"/>
        <v>0.41011981265657338</v>
      </c>
      <c r="K9104" s="212">
        <f t="shared" si="966"/>
        <v>0.45</v>
      </c>
      <c r="L9104" s="214">
        <f t="shared" si="967"/>
        <v>20709.205000000002</v>
      </c>
      <c r="M9104" s="213">
        <f t="shared" si="968"/>
        <v>30122.48</v>
      </c>
      <c r="N9104" s="213">
        <f t="shared" si="969"/>
        <v>33887.79</v>
      </c>
      <c r="O9104" s="242">
        <f t="shared" si="970"/>
        <v>0.51520000000047728</v>
      </c>
      <c r="P9104" s="242"/>
      <c r="Q9104" s="179"/>
      <c r="R9104" s="179"/>
      <c r="S9104" s="179"/>
      <c r="T9104" s="179"/>
      <c r="U9104" s="179"/>
      <c r="V9104" s="179"/>
      <c r="W9104" s="179"/>
      <c r="X9104" s="179"/>
      <c r="Y9104" s="179"/>
      <c r="Z9104" s="179"/>
      <c r="AA9104" s="222"/>
      <c r="AB9104" s="222"/>
      <c r="AC9104" s="222"/>
      <c r="AD9104" s="179"/>
      <c r="AE9104" s="179"/>
      <c r="AF9104" s="179"/>
      <c r="AG9104" s="179"/>
      <c r="AH9104" s="179"/>
      <c r="AI9104" s="179"/>
      <c r="AJ9104" s="179"/>
    </row>
    <row r="9105" spans="2:36" x14ac:dyDescent="0.3">
      <c r="B9105" s="224">
        <v>918200</v>
      </c>
      <c r="C9105" s="209">
        <v>394882</v>
      </c>
      <c r="D9105" s="206">
        <f t="shared" si="962"/>
        <v>0.43006098889130906</v>
      </c>
      <c r="E9105" s="208">
        <f t="shared" si="963"/>
        <v>0.45</v>
      </c>
      <c r="F9105" s="207">
        <v>21718.51</v>
      </c>
      <c r="G9105" s="207">
        <v>31590.560000000001</v>
      </c>
      <c r="H9105" s="207">
        <v>35539.379999999997</v>
      </c>
      <c r="I9105" s="214">
        <f t="shared" si="964"/>
        <v>376576</v>
      </c>
      <c r="J9105" s="211">
        <f t="shared" si="965"/>
        <v>0.41012415595730778</v>
      </c>
      <c r="K9105" s="212">
        <f t="shared" si="966"/>
        <v>0.45</v>
      </c>
      <c r="L9105" s="214">
        <f t="shared" si="967"/>
        <v>20711.68</v>
      </c>
      <c r="M9105" s="213">
        <f t="shared" si="968"/>
        <v>30126.080000000002</v>
      </c>
      <c r="N9105" s="213">
        <f t="shared" si="969"/>
        <v>33891.839999999997</v>
      </c>
      <c r="O9105" s="242">
        <f t="shared" si="970"/>
        <v>0.51530000000013387</v>
      </c>
      <c r="P9105" s="242"/>
      <c r="Q9105" s="179"/>
      <c r="R9105" s="179"/>
      <c r="S9105" s="179"/>
      <c r="T9105" s="179"/>
      <c r="U9105" s="179"/>
      <c r="V9105" s="179"/>
      <c r="W9105" s="179"/>
      <c r="X9105" s="179"/>
      <c r="Y9105" s="179"/>
      <c r="Z9105" s="179"/>
      <c r="AA9105" s="222"/>
      <c r="AB9105" s="222"/>
      <c r="AC9105" s="222"/>
      <c r="AD9105" s="179"/>
      <c r="AE9105" s="179"/>
      <c r="AF9105" s="179"/>
      <c r="AG9105" s="179"/>
      <c r="AH9105" s="179"/>
      <c r="AI9105" s="179"/>
      <c r="AJ9105" s="179"/>
    </row>
    <row r="9106" spans="2:36" x14ac:dyDescent="0.3">
      <c r="B9106" s="224">
        <v>918300</v>
      </c>
      <c r="C9106" s="209">
        <v>394927</v>
      </c>
      <c r="D9106" s="206">
        <f t="shared" si="962"/>
        <v>0.43006316018730262</v>
      </c>
      <c r="E9106" s="208">
        <f t="shared" si="963"/>
        <v>0.45</v>
      </c>
      <c r="F9106" s="207">
        <v>21720.98</v>
      </c>
      <c r="G9106" s="207">
        <v>31594.16</v>
      </c>
      <c r="H9106" s="207">
        <v>35543.43</v>
      </c>
      <c r="I9106" s="214">
        <f t="shared" si="964"/>
        <v>376621</v>
      </c>
      <c r="J9106" s="211">
        <f t="shared" si="965"/>
        <v>0.41012849831209847</v>
      </c>
      <c r="K9106" s="212">
        <f t="shared" si="966"/>
        <v>0.45</v>
      </c>
      <c r="L9106" s="214">
        <f t="shared" si="967"/>
        <v>20714.154999999999</v>
      </c>
      <c r="M9106" s="213">
        <f t="shared" si="968"/>
        <v>30129.68</v>
      </c>
      <c r="N9106" s="213">
        <f t="shared" si="969"/>
        <v>33895.89</v>
      </c>
      <c r="O9106" s="242">
        <f t="shared" si="970"/>
        <v>0.51519999999982247</v>
      </c>
      <c r="P9106" s="242"/>
      <c r="Q9106" s="179"/>
      <c r="R9106" s="179"/>
      <c r="S9106" s="179"/>
      <c r="T9106" s="179"/>
      <c r="U9106" s="179"/>
      <c r="V9106" s="179"/>
      <c r="W9106" s="179"/>
      <c r="X9106" s="179"/>
      <c r="Y9106" s="179"/>
      <c r="Z9106" s="179"/>
      <c r="AA9106" s="222"/>
      <c r="AB9106" s="222"/>
      <c r="AC9106" s="222"/>
      <c r="AD9106" s="179"/>
      <c r="AE9106" s="179"/>
      <c r="AF9106" s="179"/>
      <c r="AG9106" s="179"/>
      <c r="AH9106" s="179"/>
      <c r="AI9106" s="179"/>
      <c r="AJ9106" s="179"/>
    </row>
    <row r="9107" spans="2:36" x14ac:dyDescent="0.3">
      <c r="B9107" s="224">
        <v>918400</v>
      </c>
      <c r="C9107" s="209">
        <v>394972</v>
      </c>
      <c r="D9107" s="206">
        <f t="shared" si="962"/>
        <v>0.43006533101045297</v>
      </c>
      <c r="E9107" s="208">
        <f t="shared" si="963"/>
        <v>0.45</v>
      </c>
      <c r="F9107" s="207">
        <v>21723.46</v>
      </c>
      <c r="G9107" s="207">
        <v>31597.759999999998</v>
      </c>
      <c r="H9107" s="207">
        <v>35547.480000000003</v>
      </c>
      <c r="I9107" s="214">
        <f t="shared" si="964"/>
        <v>376666</v>
      </c>
      <c r="J9107" s="211">
        <f t="shared" si="965"/>
        <v>0.41013283972125436</v>
      </c>
      <c r="K9107" s="212">
        <f t="shared" si="966"/>
        <v>0.45</v>
      </c>
      <c r="L9107" s="214">
        <f t="shared" si="967"/>
        <v>20716.63</v>
      </c>
      <c r="M9107" s="213">
        <f t="shared" si="968"/>
        <v>30133.279999999999</v>
      </c>
      <c r="N9107" s="213">
        <f t="shared" si="969"/>
        <v>33899.94</v>
      </c>
      <c r="O9107" s="242">
        <f t="shared" si="970"/>
        <v>0.51530000000006115</v>
      </c>
      <c r="P9107" s="242"/>
      <c r="Q9107" s="179"/>
      <c r="R9107" s="179"/>
      <c r="S9107" s="179"/>
      <c r="T9107" s="179"/>
      <c r="U9107" s="179"/>
      <c r="V9107" s="179"/>
      <c r="W9107" s="179"/>
      <c r="X9107" s="179"/>
      <c r="Y9107" s="179"/>
      <c r="Z9107" s="179"/>
      <c r="AA9107" s="222"/>
      <c r="AB9107" s="222"/>
      <c r="AC9107" s="222"/>
      <c r="AD9107" s="179"/>
      <c r="AE9107" s="179"/>
      <c r="AF9107" s="179"/>
      <c r="AG9107" s="179"/>
      <c r="AH9107" s="179"/>
      <c r="AI9107" s="179"/>
      <c r="AJ9107" s="179"/>
    </row>
    <row r="9108" spans="2:36" x14ac:dyDescent="0.3">
      <c r="B9108" s="224">
        <v>918500</v>
      </c>
      <c r="C9108" s="209">
        <v>395017</v>
      </c>
      <c r="D9108" s="206">
        <f t="shared" si="962"/>
        <v>0.43006750136091454</v>
      </c>
      <c r="E9108" s="208">
        <f t="shared" si="963"/>
        <v>0.45</v>
      </c>
      <c r="F9108" s="207">
        <v>21725.93</v>
      </c>
      <c r="G9108" s="207">
        <v>31601.360000000001</v>
      </c>
      <c r="H9108" s="207">
        <v>35551.53</v>
      </c>
      <c r="I9108" s="214">
        <f t="shared" si="964"/>
        <v>376711</v>
      </c>
      <c r="J9108" s="211">
        <f t="shared" si="965"/>
        <v>0.41013718018508438</v>
      </c>
      <c r="K9108" s="212">
        <f t="shared" si="966"/>
        <v>0.45</v>
      </c>
      <c r="L9108" s="214">
        <f t="shared" si="967"/>
        <v>20719.105</v>
      </c>
      <c r="M9108" s="213">
        <f t="shared" si="968"/>
        <v>30136.880000000001</v>
      </c>
      <c r="N9108" s="213">
        <f t="shared" si="969"/>
        <v>33903.99</v>
      </c>
      <c r="O9108" s="242">
        <f t="shared" si="970"/>
        <v>0.5151999999996042</v>
      </c>
      <c r="P9108" s="242"/>
      <c r="Q9108" s="179"/>
      <c r="R9108" s="179"/>
      <c r="S9108" s="179"/>
      <c r="T9108" s="179"/>
      <c r="U9108" s="179"/>
      <c r="V9108" s="179"/>
      <c r="W9108" s="179"/>
      <c r="X9108" s="179"/>
      <c r="Y9108" s="179"/>
      <c r="Z9108" s="179"/>
      <c r="AA9108" s="222"/>
      <c r="AB9108" s="222"/>
      <c r="AC9108" s="222"/>
      <c r="AD9108" s="179"/>
      <c r="AE9108" s="179"/>
      <c r="AF9108" s="179"/>
      <c r="AG9108" s="179"/>
      <c r="AH9108" s="179"/>
      <c r="AI9108" s="179"/>
      <c r="AJ9108" s="179"/>
    </row>
    <row r="9109" spans="2:36" x14ac:dyDescent="0.3">
      <c r="B9109" s="224">
        <v>918600</v>
      </c>
      <c r="C9109" s="209">
        <v>395062</v>
      </c>
      <c r="D9109" s="206">
        <f t="shared" si="962"/>
        <v>0.43006967123884171</v>
      </c>
      <c r="E9109" s="208">
        <f t="shared" si="963"/>
        <v>0.45</v>
      </c>
      <c r="F9109" s="207">
        <v>21728.41</v>
      </c>
      <c r="G9109" s="207">
        <v>31604.959999999999</v>
      </c>
      <c r="H9109" s="207">
        <v>35555.58</v>
      </c>
      <c r="I9109" s="214">
        <f t="shared" si="964"/>
        <v>376756</v>
      </c>
      <c r="J9109" s="211">
        <f t="shared" si="965"/>
        <v>0.41014151970389723</v>
      </c>
      <c r="K9109" s="212">
        <f t="shared" si="966"/>
        <v>0.45</v>
      </c>
      <c r="L9109" s="214">
        <f t="shared" si="967"/>
        <v>20721.580000000002</v>
      </c>
      <c r="M9109" s="213">
        <f t="shared" si="968"/>
        <v>30140.48</v>
      </c>
      <c r="N9109" s="213">
        <f t="shared" si="969"/>
        <v>33908.04</v>
      </c>
      <c r="O9109" s="242">
        <f t="shared" si="970"/>
        <v>0.5152999999999156</v>
      </c>
      <c r="P9109" s="242"/>
      <c r="Q9109" s="179"/>
      <c r="R9109" s="179"/>
      <c r="S9109" s="179"/>
      <c r="T9109" s="179"/>
      <c r="U9109" s="179"/>
      <c r="V9109" s="179"/>
      <c r="W9109" s="179"/>
      <c r="X9109" s="179"/>
      <c r="Y9109" s="179"/>
      <c r="Z9109" s="179"/>
      <c r="AA9109" s="222"/>
      <c r="AB9109" s="222"/>
      <c r="AC9109" s="222"/>
      <c r="AD9109" s="179"/>
      <c r="AE9109" s="179"/>
      <c r="AF9109" s="179"/>
      <c r="AG9109" s="179"/>
      <c r="AH9109" s="179"/>
      <c r="AI9109" s="179"/>
      <c r="AJ9109" s="179"/>
    </row>
    <row r="9110" spans="2:36" x14ac:dyDescent="0.3">
      <c r="B9110" s="224">
        <v>918700</v>
      </c>
      <c r="C9110" s="209">
        <v>395107</v>
      </c>
      <c r="D9110" s="206">
        <f t="shared" si="962"/>
        <v>0.4300718406443888</v>
      </c>
      <c r="E9110" s="208">
        <f t="shared" si="963"/>
        <v>0.45</v>
      </c>
      <c r="F9110" s="207">
        <v>21730.880000000001</v>
      </c>
      <c r="G9110" s="207">
        <v>31608.560000000001</v>
      </c>
      <c r="H9110" s="207">
        <v>35559.629999999997</v>
      </c>
      <c r="I9110" s="214">
        <f t="shared" si="964"/>
        <v>376801</v>
      </c>
      <c r="J9110" s="211">
        <f t="shared" si="965"/>
        <v>0.41014585827800154</v>
      </c>
      <c r="K9110" s="212">
        <f t="shared" si="966"/>
        <v>0.45</v>
      </c>
      <c r="L9110" s="214">
        <f t="shared" si="967"/>
        <v>20724.055</v>
      </c>
      <c r="M9110" s="213">
        <f t="shared" si="968"/>
        <v>30144.080000000002</v>
      </c>
      <c r="N9110" s="213">
        <f t="shared" si="969"/>
        <v>33912.089999999997</v>
      </c>
      <c r="O9110" s="242">
        <f t="shared" si="970"/>
        <v>0.51520000000004074</v>
      </c>
      <c r="P9110" s="242"/>
      <c r="Q9110" s="179"/>
      <c r="R9110" s="179"/>
      <c r="S9110" s="179"/>
      <c r="T9110" s="179"/>
      <c r="U9110" s="179"/>
      <c r="V9110" s="179"/>
      <c r="W9110" s="179"/>
      <c r="X9110" s="179"/>
      <c r="Y9110" s="179"/>
      <c r="Z9110" s="179"/>
      <c r="AA9110" s="222"/>
      <c r="AB9110" s="222"/>
      <c r="AC9110" s="222"/>
      <c r="AD9110" s="179"/>
      <c r="AE9110" s="179"/>
      <c r="AF9110" s="179"/>
      <c r="AG9110" s="179"/>
      <c r="AH9110" s="179"/>
      <c r="AI9110" s="179"/>
      <c r="AJ9110" s="179"/>
    </row>
    <row r="9111" spans="2:36" x14ac:dyDescent="0.3">
      <c r="B9111" s="224">
        <v>918800</v>
      </c>
      <c r="C9111" s="209">
        <v>395152</v>
      </c>
      <c r="D9111" s="206">
        <f t="shared" si="962"/>
        <v>0.43007400957771008</v>
      </c>
      <c r="E9111" s="208">
        <f t="shared" si="963"/>
        <v>0.45</v>
      </c>
      <c r="F9111" s="207">
        <v>21733.360000000001</v>
      </c>
      <c r="G9111" s="207">
        <v>31612.16</v>
      </c>
      <c r="H9111" s="207">
        <v>35563.68</v>
      </c>
      <c r="I9111" s="214">
        <f t="shared" si="964"/>
        <v>376846</v>
      </c>
      <c r="J9111" s="211">
        <f t="shared" si="965"/>
        <v>0.41015019590770568</v>
      </c>
      <c r="K9111" s="212">
        <f t="shared" si="966"/>
        <v>0.45</v>
      </c>
      <c r="L9111" s="214">
        <f t="shared" si="967"/>
        <v>20726.53</v>
      </c>
      <c r="M9111" s="213">
        <f t="shared" si="968"/>
        <v>30147.68</v>
      </c>
      <c r="N9111" s="213">
        <f t="shared" si="969"/>
        <v>33916.14</v>
      </c>
      <c r="O9111" s="242">
        <f t="shared" si="970"/>
        <v>0.51529999999977005</v>
      </c>
      <c r="P9111" s="242"/>
      <c r="Q9111" s="179"/>
      <c r="R9111" s="179"/>
      <c r="S9111" s="179"/>
      <c r="T9111" s="179"/>
      <c r="U9111" s="179"/>
      <c r="V9111" s="179"/>
      <c r="W9111" s="179"/>
      <c r="X9111" s="179"/>
      <c r="Y9111" s="179"/>
      <c r="Z9111" s="179"/>
      <c r="AA9111" s="222"/>
      <c r="AB9111" s="222"/>
      <c r="AC9111" s="222"/>
      <c r="AD9111" s="179"/>
      <c r="AE9111" s="179"/>
      <c r="AF9111" s="179"/>
      <c r="AG9111" s="179"/>
      <c r="AH9111" s="179"/>
      <c r="AI9111" s="179"/>
      <c r="AJ9111" s="179"/>
    </row>
    <row r="9112" spans="2:36" x14ac:dyDescent="0.3">
      <c r="B9112" s="224">
        <v>918900</v>
      </c>
      <c r="C9112" s="209">
        <v>395197</v>
      </c>
      <c r="D9112" s="206">
        <f t="shared" ref="D9112:D9175" si="971">C9112/B9112</f>
        <v>0.43007617803895964</v>
      </c>
      <c r="E9112" s="208">
        <f t="shared" ref="E9112:E9175" si="972">(C9112-C9111)/(B9112-B9111)</f>
        <v>0.45</v>
      </c>
      <c r="F9112" s="207">
        <v>21735.83</v>
      </c>
      <c r="G9112" s="207">
        <v>31615.759999999998</v>
      </c>
      <c r="H9112" s="207">
        <v>35567.730000000003</v>
      </c>
      <c r="I9112" s="214">
        <f t="shared" si="964"/>
        <v>376891</v>
      </c>
      <c r="J9112" s="211">
        <f t="shared" si="965"/>
        <v>0.41015453259331808</v>
      </c>
      <c r="K9112" s="212">
        <f t="shared" si="966"/>
        <v>0.45</v>
      </c>
      <c r="L9112" s="214">
        <f t="shared" si="967"/>
        <v>20729.005000000001</v>
      </c>
      <c r="M9112" s="213">
        <f t="shared" si="968"/>
        <v>30151.279999999999</v>
      </c>
      <c r="N9112" s="213">
        <f t="shared" si="969"/>
        <v>33920.19</v>
      </c>
      <c r="O9112" s="242">
        <f t="shared" si="970"/>
        <v>0.51519999999996802</v>
      </c>
      <c r="P9112" s="242"/>
      <c r="Q9112" s="179"/>
      <c r="R9112" s="179"/>
      <c r="S9112" s="179"/>
      <c r="T9112" s="179"/>
      <c r="U9112" s="179"/>
      <c r="V9112" s="179"/>
      <c r="W9112" s="179"/>
      <c r="X9112" s="179"/>
      <c r="Y9112" s="179"/>
      <c r="Z9112" s="179"/>
      <c r="AA9112" s="222"/>
      <c r="AB9112" s="222"/>
      <c r="AC9112" s="222"/>
      <c r="AD9112" s="179"/>
      <c r="AE9112" s="179"/>
      <c r="AF9112" s="179"/>
      <c r="AG9112" s="179"/>
      <c r="AH9112" s="179"/>
      <c r="AI9112" s="179"/>
      <c r="AJ9112" s="179"/>
    </row>
    <row r="9113" spans="2:36" x14ac:dyDescent="0.3">
      <c r="B9113" s="224">
        <v>919000</v>
      </c>
      <c r="C9113" s="209">
        <v>395242</v>
      </c>
      <c r="D9113" s="206">
        <f t="shared" si="971"/>
        <v>0.43007834602829165</v>
      </c>
      <c r="E9113" s="208">
        <f t="shared" si="972"/>
        <v>0.45</v>
      </c>
      <c r="F9113" s="207">
        <v>21738.31</v>
      </c>
      <c r="G9113" s="207">
        <v>31619.360000000001</v>
      </c>
      <c r="H9113" s="207">
        <v>35571.78</v>
      </c>
      <c r="I9113" s="214">
        <f t="shared" si="964"/>
        <v>376936</v>
      </c>
      <c r="J9113" s="211">
        <f t="shared" si="965"/>
        <v>0.41015886833514692</v>
      </c>
      <c r="K9113" s="212">
        <f t="shared" si="966"/>
        <v>0.45</v>
      </c>
      <c r="L9113" s="214">
        <f t="shared" si="967"/>
        <v>20731.48</v>
      </c>
      <c r="M9113" s="213">
        <f t="shared" si="968"/>
        <v>30154.880000000001</v>
      </c>
      <c r="N9113" s="213">
        <f t="shared" si="969"/>
        <v>33924.239999999998</v>
      </c>
      <c r="O9113" s="242">
        <f t="shared" si="970"/>
        <v>0.51529999999962461</v>
      </c>
      <c r="P9113" s="242"/>
      <c r="Q9113" s="179"/>
      <c r="R9113" s="179"/>
      <c r="S9113" s="179"/>
      <c r="T9113" s="179"/>
      <c r="U9113" s="179"/>
      <c r="V9113" s="179"/>
      <c r="W9113" s="179"/>
      <c r="X9113" s="179"/>
      <c r="Y9113" s="179"/>
      <c r="Z9113" s="179"/>
      <c r="AA9113" s="222"/>
      <c r="AB9113" s="222"/>
      <c r="AC9113" s="222"/>
      <c r="AD9113" s="179"/>
      <c r="AE9113" s="179"/>
      <c r="AF9113" s="179"/>
      <c r="AG9113" s="179"/>
      <c r="AH9113" s="179"/>
      <c r="AI9113" s="179"/>
      <c r="AJ9113" s="179"/>
    </row>
    <row r="9114" spans="2:36" x14ac:dyDescent="0.3">
      <c r="B9114" s="224">
        <v>919100</v>
      </c>
      <c r="C9114" s="209">
        <v>395287</v>
      </c>
      <c r="D9114" s="206">
        <f t="shared" si="971"/>
        <v>0.43008051354586008</v>
      </c>
      <c r="E9114" s="208">
        <f t="shared" si="972"/>
        <v>0.45</v>
      </c>
      <c r="F9114" s="207">
        <v>21740.78</v>
      </c>
      <c r="G9114" s="207">
        <v>31622.959999999999</v>
      </c>
      <c r="H9114" s="207">
        <v>35575.83</v>
      </c>
      <c r="I9114" s="214">
        <f t="shared" si="964"/>
        <v>376981</v>
      </c>
      <c r="J9114" s="211">
        <f t="shared" si="965"/>
        <v>0.41016320313350019</v>
      </c>
      <c r="K9114" s="212">
        <f t="shared" si="966"/>
        <v>0.45</v>
      </c>
      <c r="L9114" s="214">
        <f t="shared" si="967"/>
        <v>20733.955000000002</v>
      </c>
      <c r="M9114" s="213">
        <f t="shared" si="968"/>
        <v>30158.48</v>
      </c>
      <c r="N9114" s="213">
        <f t="shared" si="969"/>
        <v>33928.29</v>
      </c>
      <c r="O9114" s="242">
        <f t="shared" si="970"/>
        <v>0.51520000000047728</v>
      </c>
      <c r="P9114" s="242"/>
      <c r="Q9114" s="179"/>
      <c r="R9114" s="179"/>
      <c r="S9114" s="179"/>
      <c r="T9114" s="179"/>
      <c r="U9114" s="179"/>
      <c r="V9114" s="179"/>
      <c r="W9114" s="179"/>
      <c r="X9114" s="179"/>
      <c r="Y9114" s="179"/>
      <c r="Z9114" s="179"/>
      <c r="AA9114" s="222"/>
      <c r="AB9114" s="222"/>
      <c r="AC9114" s="222"/>
      <c r="AD9114" s="179"/>
      <c r="AE9114" s="179"/>
      <c r="AF9114" s="179"/>
      <c r="AG9114" s="179"/>
      <c r="AH9114" s="179"/>
      <c r="AI9114" s="179"/>
      <c r="AJ9114" s="179"/>
    </row>
    <row r="9115" spans="2:36" x14ac:dyDescent="0.3">
      <c r="B9115" s="224">
        <v>919200</v>
      </c>
      <c r="C9115" s="209">
        <v>395332</v>
      </c>
      <c r="D9115" s="206">
        <f t="shared" si="971"/>
        <v>0.43008268059181898</v>
      </c>
      <c r="E9115" s="208">
        <f t="shared" si="972"/>
        <v>0.45</v>
      </c>
      <c r="F9115" s="207">
        <v>21743.26</v>
      </c>
      <c r="G9115" s="207">
        <v>31626.560000000001</v>
      </c>
      <c r="H9115" s="207">
        <v>35579.879999999997</v>
      </c>
      <c r="I9115" s="214">
        <f t="shared" si="964"/>
        <v>377026</v>
      </c>
      <c r="J9115" s="211">
        <f t="shared" si="965"/>
        <v>0.4101675369886858</v>
      </c>
      <c r="K9115" s="212">
        <f t="shared" si="966"/>
        <v>0.45</v>
      </c>
      <c r="L9115" s="214">
        <f t="shared" si="967"/>
        <v>20736.43</v>
      </c>
      <c r="M9115" s="213">
        <f t="shared" si="968"/>
        <v>30162.080000000002</v>
      </c>
      <c r="N9115" s="213">
        <f t="shared" si="969"/>
        <v>33932.339999999997</v>
      </c>
      <c r="O9115" s="242">
        <f t="shared" si="970"/>
        <v>0.51530000000013387</v>
      </c>
      <c r="P9115" s="242"/>
      <c r="Q9115" s="179"/>
      <c r="R9115" s="179"/>
      <c r="S9115" s="179"/>
      <c r="T9115" s="179"/>
      <c r="U9115" s="179"/>
      <c r="V9115" s="179"/>
      <c r="W9115" s="179"/>
      <c r="X9115" s="179"/>
      <c r="Y9115" s="179"/>
      <c r="Z9115" s="179"/>
      <c r="AA9115" s="222"/>
      <c r="AB9115" s="222"/>
      <c r="AC9115" s="222"/>
      <c r="AD9115" s="179"/>
      <c r="AE9115" s="179"/>
      <c r="AF9115" s="179"/>
      <c r="AG9115" s="179"/>
      <c r="AH9115" s="179"/>
      <c r="AI9115" s="179"/>
      <c r="AJ9115" s="179"/>
    </row>
    <row r="9116" spans="2:36" x14ac:dyDescent="0.3">
      <c r="B9116" s="224">
        <v>919300</v>
      </c>
      <c r="C9116" s="209">
        <v>395377</v>
      </c>
      <c r="D9116" s="206">
        <f t="shared" si="971"/>
        <v>0.43008484716632223</v>
      </c>
      <c r="E9116" s="208">
        <f t="shared" si="972"/>
        <v>0.45</v>
      </c>
      <c r="F9116" s="207">
        <v>21745.73</v>
      </c>
      <c r="G9116" s="207">
        <v>31630.16</v>
      </c>
      <c r="H9116" s="207">
        <v>35583.93</v>
      </c>
      <c r="I9116" s="214">
        <f t="shared" si="964"/>
        <v>377071</v>
      </c>
      <c r="J9116" s="211">
        <f t="shared" si="965"/>
        <v>0.41017186990101162</v>
      </c>
      <c r="K9116" s="212">
        <f t="shared" si="966"/>
        <v>0.45</v>
      </c>
      <c r="L9116" s="214">
        <f t="shared" si="967"/>
        <v>20738.904999999999</v>
      </c>
      <c r="M9116" s="213">
        <f t="shared" si="968"/>
        <v>30165.68</v>
      </c>
      <c r="N9116" s="213">
        <f t="shared" si="969"/>
        <v>33936.39</v>
      </c>
      <c r="O9116" s="242">
        <f t="shared" si="970"/>
        <v>0.51519999999982247</v>
      </c>
      <c r="P9116" s="242"/>
      <c r="Q9116" s="179"/>
      <c r="R9116" s="179"/>
      <c r="S9116" s="179"/>
      <c r="T9116" s="179"/>
      <c r="U9116" s="179"/>
      <c r="V9116" s="179"/>
      <c r="W9116" s="179"/>
      <c r="X9116" s="179"/>
      <c r="Y9116" s="179"/>
      <c r="Z9116" s="179"/>
      <c r="AA9116" s="222"/>
      <c r="AB9116" s="222"/>
      <c r="AC9116" s="222"/>
      <c r="AD9116" s="179"/>
      <c r="AE9116" s="179"/>
      <c r="AF9116" s="179"/>
      <c r="AG9116" s="179"/>
      <c r="AH9116" s="179"/>
      <c r="AI9116" s="179"/>
      <c r="AJ9116" s="179"/>
    </row>
    <row r="9117" spans="2:36" x14ac:dyDescent="0.3">
      <c r="B9117" s="224">
        <v>919400</v>
      </c>
      <c r="C9117" s="209">
        <v>395422</v>
      </c>
      <c r="D9117" s="206">
        <f t="shared" si="971"/>
        <v>0.43008701326952359</v>
      </c>
      <c r="E9117" s="208">
        <f t="shared" si="972"/>
        <v>0.45</v>
      </c>
      <c r="F9117" s="207">
        <v>21748.21</v>
      </c>
      <c r="G9117" s="207">
        <v>31633.759999999998</v>
      </c>
      <c r="H9117" s="207">
        <v>35587.980000000003</v>
      </c>
      <c r="I9117" s="214">
        <f t="shared" si="964"/>
        <v>377116</v>
      </c>
      <c r="J9117" s="211">
        <f t="shared" si="965"/>
        <v>0.4101762018707853</v>
      </c>
      <c r="K9117" s="212">
        <f t="shared" si="966"/>
        <v>0.45</v>
      </c>
      <c r="L9117" s="214">
        <f t="shared" si="967"/>
        <v>20741.38</v>
      </c>
      <c r="M9117" s="213">
        <f t="shared" si="968"/>
        <v>30169.279999999999</v>
      </c>
      <c r="N9117" s="213">
        <f t="shared" si="969"/>
        <v>33940.44</v>
      </c>
      <c r="O9117" s="242">
        <f t="shared" si="970"/>
        <v>0.51530000000006115</v>
      </c>
      <c r="P9117" s="242"/>
      <c r="Q9117" s="179"/>
      <c r="R9117" s="179"/>
      <c r="S9117" s="179"/>
      <c r="T9117" s="179"/>
      <c r="U9117" s="179"/>
      <c r="V9117" s="179"/>
      <c r="W9117" s="179"/>
      <c r="X9117" s="179"/>
      <c r="Y9117" s="179"/>
      <c r="Z9117" s="179"/>
      <c r="AA9117" s="222"/>
      <c r="AB9117" s="222"/>
      <c r="AC9117" s="222"/>
      <c r="AD9117" s="179"/>
      <c r="AE9117" s="179"/>
      <c r="AF9117" s="179"/>
      <c r="AG9117" s="179"/>
      <c r="AH9117" s="179"/>
      <c r="AI9117" s="179"/>
      <c r="AJ9117" s="179"/>
    </row>
    <row r="9118" spans="2:36" x14ac:dyDescent="0.3">
      <c r="B9118" s="224">
        <v>919500</v>
      </c>
      <c r="C9118" s="209">
        <v>395467</v>
      </c>
      <c r="D9118" s="206">
        <f t="shared" si="971"/>
        <v>0.43008917890157694</v>
      </c>
      <c r="E9118" s="208">
        <f t="shared" si="972"/>
        <v>0.45</v>
      </c>
      <c r="F9118" s="207">
        <v>21750.68</v>
      </c>
      <c r="G9118" s="207">
        <v>31637.360000000001</v>
      </c>
      <c r="H9118" s="207">
        <v>35592.03</v>
      </c>
      <c r="I9118" s="214">
        <f t="shared" si="964"/>
        <v>377161</v>
      </c>
      <c r="J9118" s="211">
        <f t="shared" si="965"/>
        <v>0.4101805328983143</v>
      </c>
      <c r="K9118" s="212">
        <f t="shared" si="966"/>
        <v>0.45</v>
      </c>
      <c r="L9118" s="214">
        <f t="shared" si="967"/>
        <v>20743.855</v>
      </c>
      <c r="M9118" s="213">
        <f t="shared" si="968"/>
        <v>30172.880000000001</v>
      </c>
      <c r="N9118" s="213">
        <f t="shared" si="969"/>
        <v>33944.49</v>
      </c>
      <c r="O9118" s="242">
        <f t="shared" si="970"/>
        <v>0.5151999999996042</v>
      </c>
      <c r="P9118" s="242"/>
      <c r="Q9118" s="179"/>
      <c r="R9118" s="179"/>
      <c r="S9118" s="179"/>
      <c r="T9118" s="179"/>
      <c r="U9118" s="179"/>
      <c r="V9118" s="179"/>
      <c r="W9118" s="179"/>
      <c r="X9118" s="179"/>
      <c r="Y9118" s="179"/>
      <c r="Z9118" s="179"/>
      <c r="AA9118" s="222"/>
      <c r="AB9118" s="222"/>
      <c r="AC9118" s="222"/>
      <c r="AD9118" s="179"/>
      <c r="AE9118" s="179"/>
      <c r="AF9118" s="179"/>
      <c r="AG9118" s="179"/>
      <c r="AH9118" s="179"/>
      <c r="AI9118" s="179"/>
      <c r="AJ9118" s="179"/>
    </row>
    <row r="9119" spans="2:36" x14ac:dyDescent="0.3">
      <c r="B9119" s="224">
        <v>919600</v>
      </c>
      <c r="C9119" s="209">
        <v>395512</v>
      </c>
      <c r="D9119" s="206">
        <f t="shared" si="971"/>
        <v>0.43009134406263594</v>
      </c>
      <c r="E9119" s="208">
        <f t="shared" si="972"/>
        <v>0.45</v>
      </c>
      <c r="F9119" s="207">
        <v>21753.16</v>
      </c>
      <c r="G9119" s="207">
        <v>31640.959999999999</v>
      </c>
      <c r="H9119" s="207">
        <v>35596.080000000002</v>
      </c>
      <c r="I9119" s="214">
        <f t="shared" si="964"/>
        <v>377206</v>
      </c>
      <c r="J9119" s="211">
        <f t="shared" si="965"/>
        <v>0.41018486298390605</v>
      </c>
      <c r="K9119" s="212">
        <f t="shared" si="966"/>
        <v>0.45</v>
      </c>
      <c r="L9119" s="214">
        <f t="shared" si="967"/>
        <v>20746.330000000002</v>
      </c>
      <c r="M9119" s="213">
        <f t="shared" si="968"/>
        <v>30176.48</v>
      </c>
      <c r="N9119" s="213">
        <f t="shared" si="969"/>
        <v>33948.54</v>
      </c>
      <c r="O9119" s="242">
        <f t="shared" si="970"/>
        <v>0.5152999999999156</v>
      </c>
      <c r="P9119" s="242"/>
      <c r="Q9119" s="179"/>
      <c r="R9119" s="179"/>
      <c r="S9119" s="179"/>
      <c r="T9119" s="179"/>
      <c r="U9119" s="179"/>
      <c r="V9119" s="179"/>
      <c r="W9119" s="179"/>
      <c r="X9119" s="179"/>
      <c r="Y9119" s="179"/>
      <c r="Z9119" s="179"/>
      <c r="AA9119" s="222"/>
      <c r="AB9119" s="222"/>
      <c r="AC9119" s="222"/>
      <c r="AD9119" s="179"/>
      <c r="AE9119" s="179"/>
      <c r="AF9119" s="179"/>
      <c r="AG9119" s="179"/>
      <c r="AH9119" s="179"/>
      <c r="AI9119" s="179"/>
      <c r="AJ9119" s="179"/>
    </row>
    <row r="9120" spans="2:36" x14ac:dyDescent="0.3">
      <c r="B9120" s="224">
        <v>919700</v>
      </c>
      <c r="C9120" s="209">
        <v>395557</v>
      </c>
      <c r="D9120" s="206">
        <f t="shared" si="971"/>
        <v>0.43009350875285418</v>
      </c>
      <c r="E9120" s="208">
        <f t="shared" si="972"/>
        <v>0.45</v>
      </c>
      <c r="F9120" s="207">
        <v>21755.63</v>
      </c>
      <c r="G9120" s="207">
        <v>31644.560000000001</v>
      </c>
      <c r="H9120" s="207">
        <v>35600.129999999997</v>
      </c>
      <c r="I9120" s="214">
        <f t="shared" si="964"/>
        <v>377251</v>
      </c>
      <c r="J9120" s="211">
        <f t="shared" si="965"/>
        <v>0.41018919212786781</v>
      </c>
      <c r="K9120" s="212">
        <f t="shared" si="966"/>
        <v>0.45</v>
      </c>
      <c r="L9120" s="214">
        <f t="shared" si="967"/>
        <v>20748.805</v>
      </c>
      <c r="M9120" s="213">
        <f t="shared" si="968"/>
        <v>30180.080000000002</v>
      </c>
      <c r="N9120" s="213">
        <f t="shared" si="969"/>
        <v>33952.589999999997</v>
      </c>
      <c r="O9120" s="242">
        <f t="shared" si="970"/>
        <v>0.51520000000004074</v>
      </c>
      <c r="P9120" s="242"/>
      <c r="Q9120" s="179"/>
      <c r="R9120" s="179"/>
      <c r="S9120" s="179"/>
      <c r="T9120" s="179"/>
      <c r="U9120" s="179"/>
      <c r="V9120" s="179"/>
      <c r="W9120" s="179"/>
      <c r="X9120" s="179"/>
      <c r="Y9120" s="179"/>
      <c r="Z9120" s="179"/>
      <c r="AA9120" s="222"/>
      <c r="AB9120" s="222"/>
      <c r="AC9120" s="222"/>
      <c r="AD9120" s="179"/>
      <c r="AE9120" s="179"/>
      <c r="AF9120" s="179"/>
      <c r="AG9120" s="179"/>
      <c r="AH9120" s="179"/>
      <c r="AI9120" s="179"/>
      <c r="AJ9120" s="179"/>
    </row>
    <row r="9121" spans="2:36" x14ac:dyDescent="0.3">
      <c r="B9121" s="224">
        <v>919800</v>
      </c>
      <c r="C9121" s="209">
        <v>395602</v>
      </c>
      <c r="D9121" s="206">
        <f t="shared" si="971"/>
        <v>0.43009567297238532</v>
      </c>
      <c r="E9121" s="208">
        <f t="shared" si="972"/>
        <v>0.45</v>
      </c>
      <c r="F9121" s="207">
        <v>21758.11</v>
      </c>
      <c r="G9121" s="207">
        <v>31648.16</v>
      </c>
      <c r="H9121" s="207">
        <v>35604.18</v>
      </c>
      <c r="I9121" s="214">
        <f t="shared" si="964"/>
        <v>377296</v>
      </c>
      <c r="J9121" s="211">
        <f t="shared" si="965"/>
        <v>0.41019352033050666</v>
      </c>
      <c r="K9121" s="212">
        <f t="shared" si="966"/>
        <v>0.45</v>
      </c>
      <c r="L9121" s="214">
        <f t="shared" si="967"/>
        <v>20751.28</v>
      </c>
      <c r="M9121" s="213">
        <f t="shared" si="968"/>
        <v>30183.68</v>
      </c>
      <c r="N9121" s="213">
        <f t="shared" si="969"/>
        <v>33956.639999999999</v>
      </c>
      <c r="O9121" s="242">
        <f t="shared" si="970"/>
        <v>0.51529999999977005</v>
      </c>
      <c r="P9121" s="242"/>
      <c r="Q9121" s="179"/>
      <c r="R9121" s="179"/>
      <c r="S9121" s="179"/>
      <c r="T9121" s="179"/>
      <c r="U9121" s="179"/>
      <c r="V9121" s="179"/>
      <c r="W9121" s="179"/>
      <c r="X9121" s="179"/>
      <c r="Y9121" s="179"/>
      <c r="Z9121" s="179"/>
      <c r="AA9121" s="222"/>
      <c r="AB9121" s="222"/>
      <c r="AC9121" s="222"/>
      <c r="AD9121" s="179"/>
      <c r="AE9121" s="179"/>
      <c r="AF9121" s="179"/>
      <c r="AG9121" s="179"/>
      <c r="AH9121" s="179"/>
      <c r="AI9121" s="179"/>
      <c r="AJ9121" s="179"/>
    </row>
    <row r="9122" spans="2:36" x14ac:dyDescent="0.3">
      <c r="B9122" s="224">
        <v>919900</v>
      </c>
      <c r="C9122" s="209">
        <v>395647</v>
      </c>
      <c r="D9122" s="206">
        <f t="shared" si="971"/>
        <v>0.43009783672138274</v>
      </c>
      <c r="E9122" s="208">
        <f t="shared" si="972"/>
        <v>0.45</v>
      </c>
      <c r="F9122" s="207">
        <v>21760.58</v>
      </c>
      <c r="G9122" s="207">
        <v>31651.759999999998</v>
      </c>
      <c r="H9122" s="207">
        <v>35608.230000000003</v>
      </c>
      <c r="I9122" s="214">
        <f t="shared" si="964"/>
        <v>377341</v>
      </c>
      <c r="J9122" s="211">
        <f t="shared" si="965"/>
        <v>0.41019784759212957</v>
      </c>
      <c r="K9122" s="212">
        <f t="shared" si="966"/>
        <v>0.45</v>
      </c>
      <c r="L9122" s="214">
        <f t="shared" si="967"/>
        <v>20753.755000000001</v>
      </c>
      <c r="M9122" s="213">
        <f t="shared" si="968"/>
        <v>30187.279999999999</v>
      </c>
      <c r="N9122" s="213">
        <f t="shared" si="969"/>
        <v>33960.69</v>
      </c>
      <c r="O9122" s="242">
        <f t="shared" si="970"/>
        <v>0.51519999999996802</v>
      </c>
      <c r="P9122" s="242"/>
      <c r="Q9122" s="179"/>
      <c r="R9122" s="179"/>
      <c r="S9122" s="179"/>
      <c r="T9122" s="179"/>
      <c r="U9122" s="179"/>
      <c r="V9122" s="179"/>
      <c r="W9122" s="179"/>
      <c r="X9122" s="179"/>
      <c r="Y9122" s="179"/>
      <c r="Z9122" s="179"/>
      <c r="AA9122" s="222"/>
      <c r="AB9122" s="222"/>
      <c r="AC9122" s="222"/>
      <c r="AD9122" s="179"/>
      <c r="AE9122" s="179"/>
      <c r="AF9122" s="179"/>
      <c r="AG9122" s="179"/>
      <c r="AH9122" s="179"/>
      <c r="AI9122" s="179"/>
      <c r="AJ9122" s="179"/>
    </row>
    <row r="9123" spans="2:36" x14ac:dyDescent="0.3">
      <c r="B9123" s="224">
        <v>920000</v>
      </c>
      <c r="C9123" s="209">
        <v>395692</v>
      </c>
      <c r="D9123" s="206">
        <f t="shared" si="971"/>
        <v>0.43009999999999998</v>
      </c>
      <c r="E9123" s="208">
        <f t="shared" si="972"/>
        <v>0.45</v>
      </c>
      <c r="F9123" s="207">
        <v>21763.06</v>
      </c>
      <c r="G9123" s="207">
        <v>31655.360000000001</v>
      </c>
      <c r="H9123" s="207">
        <v>35612.28</v>
      </c>
      <c r="I9123" s="214">
        <f t="shared" si="964"/>
        <v>377386</v>
      </c>
      <c r="J9123" s="211">
        <f t="shared" si="965"/>
        <v>0.41020217391304348</v>
      </c>
      <c r="K9123" s="212">
        <f t="shared" si="966"/>
        <v>0.45</v>
      </c>
      <c r="L9123" s="214">
        <f t="shared" si="967"/>
        <v>20756.23</v>
      </c>
      <c r="M9123" s="213">
        <f t="shared" si="968"/>
        <v>30190.880000000001</v>
      </c>
      <c r="N9123" s="213">
        <f t="shared" si="969"/>
        <v>33964.74</v>
      </c>
      <c r="O9123" s="242">
        <f t="shared" si="970"/>
        <v>0.51529999999962461</v>
      </c>
      <c r="P9123" s="242"/>
      <c r="Q9123" s="179"/>
      <c r="R9123" s="179"/>
      <c r="S9123" s="179"/>
      <c r="T9123" s="179"/>
      <c r="U9123" s="179"/>
      <c r="V9123" s="179"/>
      <c r="W9123" s="179"/>
      <c r="X9123" s="179"/>
      <c r="Y9123" s="179"/>
      <c r="Z9123" s="179"/>
      <c r="AA9123" s="222"/>
      <c r="AB9123" s="222"/>
      <c r="AC9123" s="222"/>
      <c r="AD9123" s="179"/>
      <c r="AE9123" s="179"/>
      <c r="AF9123" s="179"/>
      <c r="AG9123" s="179"/>
      <c r="AH9123" s="179"/>
      <c r="AI9123" s="179"/>
      <c r="AJ9123" s="179"/>
    </row>
    <row r="9124" spans="2:36" x14ac:dyDescent="0.3">
      <c r="B9124" s="224">
        <v>920100</v>
      </c>
      <c r="C9124" s="209">
        <v>395737</v>
      </c>
      <c r="D9124" s="206">
        <f t="shared" si="971"/>
        <v>0.43010216280839036</v>
      </c>
      <c r="E9124" s="208">
        <f t="shared" si="972"/>
        <v>0.45</v>
      </c>
      <c r="F9124" s="207">
        <v>21765.53</v>
      </c>
      <c r="G9124" s="207">
        <v>31658.959999999999</v>
      </c>
      <c r="H9124" s="207">
        <v>35616.33</v>
      </c>
      <c r="I9124" s="214">
        <f t="shared" si="964"/>
        <v>377431</v>
      </c>
      <c r="J9124" s="211">
        <f t="shared" si="965"/>
        <v>0.41020649929355507</v>
      </c>
      <c r="K9124" s="212">
        <f t="shared" si="966"/>
        <v>0.45</v>
      </c>
      <c r="L9124" s="214">
        <f t="shared" si="967"/>
        <v>20758.705000000002</v>
      </c>
      <c r="M9124" s="213">
        <f t="shared" si="968"/>
        <v>30194.48</v>
      </c>
      <c r="N9124" s="213">
        <f t="shared" si="969"/>
        <v>33968.79</v>
      </c>
      <c r="O9124" s="242">
        <f t="shared" si="970"/>
        <v>0.51520000000047728</v>
      </c>
      <c r="P9124" s="242"/>
      <c r="Q9124" s="179"/>
      <c r="R9124" s="179"/>
      <c r="S9124" s="179"/>
      <c r="T9124" s="179"/>
      <c r="U9124" s="179"/>
      <c r="V9124" s="179"/>
      <c r="W9124" s="179"/>
      <c r="X9124" s="179"/>
      <c r="Y9124" s="179"/>
      <c r="Z9124" s="179"/>
      <c r="AA9124" s="222"/>
      <c r="AB9124" s="222"/>
      <c r="AC9124" s="222"/>
      <c r="AD9124" s="179"/>
      <c r="AE9124" s="179"/>
      <c r="AF9124" s="179"/>
      <c r="AG9124" s="179"/>
      <c r="AH9124" s="179"/>
      <c r="AI9124" s="179"/>
      <c r="AJ9124" s="179"/>
    </row>
    <row r="9125" spans="2:36" x14ac:dyDescent="0.3">
      <c r="B9125" s="224">
        <v>920200</v>
      </c>
      <c r="C9125" s="209">
        <v>395782</v>
      </c>
      <c r="D9125" s="206">
        <f t="shared" si="971"/>
        <v>0.43010432514670721</v>
      </c>
      <c r="E9125" s="208">
        <f t="shared" si="972"/>
        <v>0.45</v>
      </c>
      <c r="F9125" s="207">
        <v>21768.01</v>
      </c>
      <c r="G9125" s="207">
        <v>31662.560000000001</v>
      </c>
      <c r="H9125" s="207">
        <v>35620.379999999997</v>
      </c>
      <c r="I9125" s="214">
        <f t="shared" si="964"/>
        <v>377476</v>
      </c>
      <c r="J9125" s="211">
        <f t="shared" si="965"/>
        <v>0.41021082373397089</v>
      </c>
      <c r="K9125" s="212">
        <f t="shared" si="966"/>
        <v>0.45</v>
      </c>
      <c r="L9125" s="214">
        <f t="shared" si="967"/>
        <v>20761.18</v>
      </c>
      <c r="M9125" s="213">
        <f t="shared" si="968"/>
        <v>30198.080000000002</v>
      </c>
      <c r="N9125" s="213">
        <f t="shared" si="969"/>
        <v>33972.839999999997</v>
      </c>
      <c r="O9125" s="242">
        <f t="shared" si="970"/>
        <v>0.51530000000013387</v>
      </c>
      <c r="P9125" s="242"/>
      <c r="Q9125" s="179"/>
      <c r="R9125" s="179"/>
      <c r="S9125" s="179"/>
      <c r="T9125" s="179"/>
      <c r="U9125" s="179"/>
      <c r="V9125" s="179"/>
      <c r="W9125" s="179"/>
      <c r="X9125" s="179"/>
      <c r="Y9125" s="179"/>
      <c r="Z9125" s="179"/>
      <c r="AA9125" s="222"/>
      <c r="AB9125" s="222"/>
      <c r="AC9125" s="222"/>
      <c r="AD9125" s="179"/>
      <c r="AE9125" s="179"/>
      <c r="AF9125" s="179"/>
      <c r="AG9125" s="179"/>
      <c r="AH9125" s="179"/>
      <c r="AI9125" s="179"/>
      <c r="AJ9125" s="179"/>
    </row>
    <row r="9126" spans="2:36" x14ac:dyDescent="0.3">
      <c r="B9126" s="224">
        <v>920300</v>
      </c>
      <c r="C9126" s="209">
        <v>395827</v>
      </c>
      <c r="D9126" s="206">
        <f t="shared" si="971"/>
        <v>0.43010648701510379</v>
      </c>
      <c r="E9126" s="208">
        <f t="shared" si="972"/>
        <v>0.45</v>
      </c>
      <c r="F9126" s="207">
        <v>21770.48</v>
      </c>
      <c r="G9126" s="207">
        <v>31666.16</v>
      </c>
      <c r="H9126" s="207">
        <v>35624.43</v>
      </c>
      <c r="I9126" s="214">
        <f t="shared" si="964"/>
        <v>377521</v>
      </c>
      <c r="J9126" s="211">
        <f t="shared" si="965"/>
        <v>0.4102151472345974</v>
      </c>
      <c r="K9126" s="212">
        <f t="shared" si="966"/>
        <v>0.45</v>
      </c>
      <c r="L9126" s="214">
        <f t="shared" si="967"/>
        <v>20763.654999999999</v>
      </c>
      <c r="M9126" s="213">
        <f t="shared" si="968"/>
        <v>30201.68</v>
      </c>
      <c r="N9126" s="213">
        <f t="shared" si="969"/>
        <v>33976.89</v>
      </c>
      <c r="O9126" s="242">
        <f t="shared" si="970"/>
        <v>0.51519999999982247</v>
      </c>
      <c r="P9126" s="242"/>
      <c r="Q9126" s="179"/>
      <c r="R9126" s="179"/>
      <c r="S9126" s="179"/>
      <c r="T9126" s="179"/>
      <c r="U9126" s="179"/>
      <c r="V9126" s="179"/>
      <c r="W9126" s="179"/>
      <c r="X9126" s="179"/>
      <c r="Y9126" s="179"/>
      <c r="Z9126" s="179"/>
      <c r="AA9126" s="222"/>
      <c r="AB9126" s="222"/>
      <c r="AC9126" s="222"/>
      <c r="AD9126" s="179"/>
      <c r="AE9126" s="179"/>
      <c r="AF9126" s="179"/>
      <c r="AG9126" s="179"/>
      <c r="AH9126" s="179"/>
      <c r="AI9126" s="179"/>
      <c r="AJ9126" s="179"/>
    </row>
    <row r="9127" spans="2:36" x14ac:dyDescent="0.3">
      <c r="B9127" s="224">
        <v>920400</v>
      </c>
      <c r="C9127" s="209">
        <v>395872</v>
      </c>
      <c r="D9127" s="206">
        <f t="shared" si="971"/>
        <v>0.43010864841373314</v>
      </c>
      <c r="E9127" s="208">
        <f t="shared" si="972"/>
        <v>0.45</v>
      </c>
      <c r="F9127" s="207">
        <v>21772.959999999999</v>
      </c>
      <c r="G9127" s="207">
        <v>31669.759999999998</v>
      </c>
      <c r="H9127" s="207">
        <v>35628.480000000003</v>
      </c>
      <c r="I9127" s="214">
        <f t="shared" si="964"/>
        <v>377566</v>
      </c>
      <c r="J9127" s="211">
        <f t="shared" si="965"/>
        <v>0.41021946979574098</v>
      </c>
      <c r="K9127" s="212">
        <f t="shared" si="966"/>
        <v>0.45</v>
      </c>
      <c r="L9127" s="214">
        <f t="shared" si="967"/>
        <v>20766.13</v>
      </c>
      <c r="M9127" s="213">
        <f t="shared" si="968"/>
        <v>30205.279999999999</v>
      </c>
      <c r="N9127" s="213">
        <f t="shared" si="969"/>
        <v>33980.94</v>
      </c>
      <c r="O9127" s="242">
        <f t="shared" si="970"/>
        <v>0.51530000000006115</v>
      </c>
      <c r="P9127" s="242"/>
      <c r="Q9127" s="179"/>
      <c r="R9127" s="179"/>
      <c r="S9127" s="179"/>
      <c r="T9127" s="179"/>
      <c r="U9127" s="179"/>
      <c r="V9127" s="179"/>
      <c r="W9127" s="179"/>
      <c r="X9127" s="179"/>
      <c r="Y9127" s="179"/>
      <c r="Z9127" s="179"/>
      <c r="AA9127" s="222"/>
      <c r="AB9127" s="222"/>
      <c r="AC9127" s="222"/>
      <c r="AD9127" s="179"/>
      <c r="AE9127" s="179"/>
      <c r="AF9127" s="179"/>
      <c r="AG9127" s="179"/>
      <c r="AH9127" s="179"/>
      <c r="AI9127" s="179"/>
      <c r="AJ9127" s="179"/>
    </row>
    <row r="9128" spans="2:36" x14ac:dyDescent="0.3">
      <c r="B9128" s="224">
        <v>920500</v>
      </c>
      <c r="C9128" s="209">
        <v>395917</v>
      </c>
      <c r="D9128" s="206">
        <f t="shared" si="971"/>
        <v>0.43011080934274848</v>
      </c>
      <c r="E9128" s="208">
        <f t="shared" si="972"/>
        <v>0.45</v>
      </c>
      <c r="F9128" s="207">
        <v>21775.43</v>
      </c>
      <c r="G9128" s="207">
        <v>31673.360000000001</v>
      </c>
      <c r="H9128" s="207">
        <v>35632.53</v>
      </c>
      <c r="I9128" s="214">
        <f t="shared" si="964"/>
        <v>377611</v>
      </c>
      <c r="J9128" s="211">
        <f t="shared" si="965"/>
        <v>0.41022379141770776</v>
      </c>
      <c r="K9128" s="212">
        <f t="shared" si="966"/>
        <v>0.45</v>
      </c>
      <c r="L9128" s="214">
        <f t="shared" si="967"/>
        <v>20768.605</v>
      </c>
      <c r="M9128" s="213">
        <f t="shared" si="968"/>
        <v>30208.880000000001</v>
      </c>
      <c r="N9128" s="213">
        <f t="shared" si="969"/>
        <v>33984.99</v>
      </c>
      <c r="O9128" s="242">
        <f t="shared" si="970"/>
        <v>0.5151999999996042</v>
      </c>
      <c r="P9128" s="242"/>
      <c r="Q9128" s="179"/>
      <c r="R9128" s="179"/>
      <c r="S9128" s="179"/>
      <c r="T9128" s="179"/>
      <c r="U9128" s="179"/>
      <c r="V9128" s="179"/>
      <c r="W9128" s="179"/>
      <c r="X9128" s="179"/>
      <c r="Y9128" s="179"/>
      <c r="Z9128" s="179"/>
      <c r="AA9128" s="222"/>
      <c r="AB9128" s="222"/>
      <c r="AC9128" s="222"/>
      <c r="AD9128" s="179"/>
      <c r="AE9128" s="179"/>
      <c r="AF9128" s="179"/>
      <c r="AG9128" s="179"/>
      <c r="AH9128" s="179"/>
      <c r="AI9128" s="179"/>
      <c r="AJ9128" s="179"/>
    </row>
    <row r="9129" spans="2:36" x14ac:dyDescent="0.3">
      <c r="B9129" s="224">
        <v>920600</v>
      </c>
      <c r="C9129" s="209">
        <v>395962</v>
      </c>
      <c r="D9129" s="206">
        <f t="shared" si="971"/>
        <v>0.43011296980230285</v>
      </c>
      <c r="E9129" s="208">
        <f t="shared" si="972"/>
        <v>0.45</v>
      </c>
      <c r="F9129" s="207">
        <v>21777.91</v>
      </c>
      <c r="G9129" s="207">
        <v>31676.959999999999</v>
      </c>
      <c r="H9129" s="207">
        <v>35636.58</v>
      </c>
      <c r="I9129" s="214">
        <f t="shared" ref="I9129:I9192" si="973">I9128+45</f>
        <v>377656</v>
      </c>
      <c r="J9129" s="211">
        <f t="shared" si="965"/>
        <v>0.41022811210080384</v>
      </c>
      <c r="K9129" s="212">
        <f t="shared" si="966"/>
        <v>0.45</v>
      </c>
      <c r="L9129" s="214">
        <f t="shared" si="967"/>
        <v>20771.080000000002</v>
      </c>
      <c r="M9129" s="213">
        <f t="shared" si="968"/>
        <v>30212.48</v>
      </c>
      <c r="N9129" s="213">
        <f t="shared" si="969"/>
        <v>33989.040000000001</v>
      </c>
      <c r="O9129" s="242">
        <f t="shared" si="970"/>
        <v>0.5152999999999156</v>
      </c>
      <c r="P9129" s="242"/>
      <c r="Q9129" s="179"/>
      <c r="R9129" s="179"/>
      <c r="S9129" s="179"/>
      <c r="T9129" s="179"/>
      <c r="U9129" s="179"/>
      <c r="V9129" s="179"/>
      <c r="W9129" s="179"/>
      <c r="X9129" s="179"/>
      <c r="Y9129" s="179"/>
      <c r="Z9129" s="179"/>
      <c r="AA9129" s="222"/>
      <c r="AB9129" s="222"/>
      <c r="AC9129" s="222"/>
      <c r="AD9129" s="179"/>
      <c r="AE9129" s="179"/>
      <c r="AF9129" s="179"/>
      <c r="AG9129" s="179"/>
      <c r="AH9129" s="179"/>
      <c r="AI9129" s="179"/>
      <c r="AJ9129" s="179"/>
    </row>
    <row r="9130" spans="2:36" x14ac:dyDescent="0.3">
      <c r="B9130" s="224">
        <v>920700</v>
      </c>
      <c r="C9130" s="209">
        <v>396007</v>
      </c>
      <c r="D9130" s="206">
        <f t="shared" si="971"/>
        <v>0.43011512979254912</v>
      </c>
      <c r="E9130" s="208">
        <f t="shared" si="972"/>
        <v>0.45</v>
      </c>
      <c r="F9130" s="207">
        <v>21780.38</v>
      </c>
      <c r="G9130" s="207">
        <v>31680.560000000001</v>
      </c>
      <c r="H9130" s="207">
        <v>35640.629999999997</v>
      </c>
      <c r="I9130" s="214">
        <f t="shared" si="973"/>
        <v>377701</v>
      </c>
      <c r="J9130" s="211">
        <f t="shared" si="965"/>
        <v>0.41023243184533509</v>
      </c>
      <c r="K9130" s="212">
        <f t="shared" si="966"/>
        <v>0.45</v>
      </c>
      <c r="L9130" s="214">
        <f t="shared" si="967"/>
        <v>20773.555</v>
      </c>
      <c r="M9130" s="213">
        <f t="shared" si="968"/>
        <v>30216.080000000002</v>
      </c>
      <c r="N9130" s="213">
        <f t="shared" si="969"/>
        <v>33993.089999999997</v>
      </c>
      <c r="O9130" s="242">
        <f t="shared" si="970"/>
        <v>0.51520000000004074</v>
      </c>
      <c r="P9130" s="242"/>
      <c r="Q9130" s="179"/>
      <c r="R9130" s="179"/>
      <c r="S9130" s="179"/>
      <c r="T9130" s="179"/>
      <c r="U9130" s="179"/>
      <c r="V9130" s="179"/>
      <c r="W9130" s="179"/>
      <c r="X9130" s="179"/>
      <c r="Y9130" s="179"/>
      <c r="Z9130" s="179"/>
      <c r="AA9130" s="222"/>
      <c r="AB9130" s="222"/>
      <c r="AC9130" s="222"/>
      <c r="AD9130" s="179"/>
      <c r="AE9130" s="179"/>
      <c r="AF9130" s="179"/>
      <c r="AG9130" s="179"/>
      <c r="AH9130" s="179"/>
      <c r="AI9130" s="179"/>
      <c r="AJ9130" s="179"/>
    </row>
    <row r="9131" spans="2:36" x14ac:dyDescent="0.3">
      <c r="B9131" s="224">
        <v>920800</v>
      </c>
      <c r="C9131" s="209">
        <v>396052</v>
      </c>
      <c r="D9131" s="206">
        <f t="shared" si="971"/>
        <v>0.43011728931364029</v>
      </c>
      <c r="E9131" s="208">
        <f t="shared" si="972"/>
        <v>0.45</v>
      </c>
      <c r="F9131" s="207">
        <v>21782.86</v>
      </c>
      <c r="G9131" s="207">
        <v>31684.16</v>
      </c>
      <c r="H9131" s="207">
        <v>35644.68</v>
      </c>
      <c r="I9131" s="214">
        <f t="shared" si="973"/>
        <v>377746</v>
      </c>
      <c r="J9131" s="211">
        <f t="shared" si="965"/>
        <v>0.41023675065160731</v>
      </c>
      <c r="K9131" s="212">
        <f t="shared" si="966"/>
        <v>0.45</v>
      </c>
      <c r="L9131" s="214">
        <f t="shared" si="967"/>
        <v>20776.03</v>
      </c>
      <c r="M9131" s="213">
        <f t="shared" si="968"/>
        <v>30219.68</v>
      </c>
      <c r="N9131" s="213">
        <f t="shared" si="969"/>
        <v>33997.14</v>
      </c>
      <c r="O9131" s="242">
        <f t="shared" si="970"/>
        <v>0.51529999999977005</v>
      </c>
      <c r="P9131" s="242"/>
      <c r="Q9131" s="179"/>
      <c r="R9131" s="179"/>
      <c r="S9131" s="179"/>
      <c r="T9131" s="179"/>
      <c r="U9131" s="179"/>
      <c r="V9131" s="179"/>
      <c r="W9131" s="179"/>
      <c r="X9131" s="179"/>
      <c r="Y9131" s="179"/>
      <c r="Z9131" s="179"/>
      <c r="AA9131" s="222"/>
      <c r="AB9131" s="222"/>
      <c r="AC9131" s="222"/>
      <c r="AD9131" s="179"/>
      <c r="AE9131" s="179"/>
      <c r="AF9131" s="179"/>
      <c r="AG9131" s="179"/>
      <c r="AH9131" s="179"/>
      <c r="AI9131" s="179"/>
      <c r="AJ9131" s="179"/>
    </row>
    <row r="9132" spans="2:36" x14ac:dyDescent="0.3">
      <c r="B9132" s="224">
        <v>920900</v>
      </c>
      <c r="C9132" s="209">
        <v>396097</v>
      </c>
      <c r="D9132" s="206">
        <f t="shared" si="971"/>
        <v>0.43011944836572918</v>
      </c>
      <c r="E9132" s="208">
        <f t="shared" si="972"/>
        <v>0.45</v>
      </c>
      <c r="F9132" s="207">
        <v>21785.33</v>
      </c>
      <c r="G9132" s="207">
        <v>31687.759999999998</v>
      </c>
      <c r="H9132" s="207">
        <v>35648.730000000003</v>
      </c>
      <c r="I9132" s="214">
        <f t="shared" si="973"/>
        <v>377791</v>
      </c>
      <c r="J9132" s="211">
        <f t="shared" si="965"/>
        <v>0.41024106851992614</v>
      </c>
      <c r="K9132" s="212">
        <f t="shared" si="966"/>
        <v>0.45</v>
      </c>
      <c r="L9132" s="214">
        <f t="shared" si="967"/>
        <v>20778.505000000001</v>
      </c>
      <c r="M9132" s="213">
        <f t="shared" si="968"/>
        <v>30223.279999999999</v>
      </c>
      <c r="N9132" s="213">
        <f t="shared" si="969"/>
        <v>34001.19</v>
      </c>
      <c r="O9132" s="242">
        <f t="shared" si="970"/>
        <v>0.51519999999996802</v>
      </c>
      <c r="P9132" s="242"/>
      <c r="Q9132" s="179"/>
      <c r="R9132" s="179"/>
      <c r="S9132" s="179"/>
      <c r="T9132" s="179"/>
      <c r="U9132" s="179"/>
      <c r="V9132" s="179"/>
      <c r="W9132" s="179"/>
      <c r="X9132" s="179"/>
      <c r="Y9132" s="179"/>
      <c r="Z9132" s="179"/>
      <c r="AA9132" s="222"/>
      <c r="AB9132" s="222"/>
      <c r="AC9132" s="222"/>
      <c r="AD9132" s="179"/>
      <c r="AE9132" s="179"/>
      <c r="AF9132" s="179"/>
      <c r="AG9132" s="179"/>
      <c r="AH9132" s="179"/>
      <c r="AI9132" s="179"/>
      <c r="AJ9132" s="179"/>
    </row>
    <row r="9133" spans="2:36" x14ac:dyDescent="0.3">
      <c r="B9133" s="224">
        <v>921000</v>
      </c>
      <c r="C9133" s="209">
        <v>396142</v>
      </c>
      <c r="D9133" s="206">
        <f t="shared" si="971"/>
        <v>0.4301216069489685</v>
      </c>
      <c r="E9133" s="208">
        <f t="shared" si="972"/>
        <v>0.45</v>
      </c>
      <c r="F9133" s="207">
        <v>21787.81</v>
      </c>
      <c r="G9133" s="207">
        <v>31691.360000000001</v>
      </c>
      <c r="H9133" s="207">
        <v>35652.78</v>
      </c>
      <c r="I9133" s="214">
        <f t="shared" si="973"/>
        <v>377836</v>
      </c>
      <c r="J9133" s="211">
        <f t="shared" si="965"/>
        <v>0.41024538545059719</v>
      </c>
      <c r="K9133" s="212">
        <f t="shared" si="966"/>
        <v>0.45</v>
      </c>
      <c r="L9133" s="214">
        <f t="shared" si="967"/>
        <v>20780.98</v>
      </c>
      <c r="M9133" s="213">
        <f t="shared" si="968"/>
        <v>30226.880000000001</v>
      </c>
      <c r="N9133" s="213">
        <f t="shared" si="969"/>
        <v>34005.24</v>
      </c>
      <c r="O9133" s="242">
        <f t="shared" si="970"/>
        <v>0.51529999999962461</v>
      </c>
      <c r="P9133" s="242"/>
      <c r="Q9133" s="179"/>
      <c r="R9133" s="179"/>
      <c r="S9133" s="179"/>
      <c r="T9133" s="179"/>
      <c r="U9133" s="179"/>
      <c r="V9133" s="179"/>
      <c r="W9133" s="179"/>
      <c r="X9133" s="179"/>
      <c r="Y9133" s="179"/>
      <c r="Z9133" s="179"/>
      <c r="AA9133" s="222"/>
      <c r="AB9133" s="222"/>
      <c r="AC9133" s="222"/>
      <c r="AD9133" s="179"/>
      <c r="AE9133" s="179"/>
      <c r="AF9133" s="179"/>
      <c r="AG9133" s="179"/>
      <c r="AH9133" s="179"/>
      <c r="AI9133" s="179"/>
      <c r="AJ9133" s="179"/>
    </row>
    <row r="9134" spans="2:36" x14ac:dyDescent="0.3">
      <c r="B9134" s="224">
        <v>921100</v>
      </c>
      <c r="C9134" s="209">
        <v>396187</v>
      </c>
      <c r="D9134" s="206">
        <f t="shared" si="971"/>
        <v>0.43012376506351102</v>
      </c>
      <c r="E9134" s="208">
        <f t="shared" si="972"/>
        <v>0.45</v>
      </c>
      <c r="F9134" s="207">
        <v>21790.28</v>
      </c>
      <c r="G9134" s="207">
        <v>31694.959999999999</v>
      </c>
      <c r="H9134" s="207">
        <v>35656.83</v>
      </c>
      <c r="I9134" s="214">
        <f t="shared" si="973"/>
        <v>377881</v>
      </c>
      <c r="J9134" s="211">
        <f t="shared" si="965"/>
        <v>0.41024970144392575</v>
      </c>
      <c r="K9134" s="212">
        <f t="shared" si="966"/>
        <v>0.45</v>
      </c>
      <c r="L9134" s="214">
        <f t="shared" si="967"/>
        <v>20783.455000000002</v>
      </c>
      <c r="M9134" s="213">
        <f t="shared" si="968"/>
        <v>30230.48</v>
      </c>
      <c r="N9134" s="213">
        <f t="shared" si="969"/>
        <v>34009.29</v>
      </c>
      <c r="O9134" s="242">
        <f t="shared" si="970"/>
        <v>0.51520000000047728</v>
      </c>
      <c r="P9134" s="242"/>
      <c r="Q9134" s="179"/>
      <c r="R9134" s="179"/>
      <c r="S9134" s="179"/>
      <c r="T9134" s="179"/>
      <c r="U9134" s="179"/>
      <c r="V9134" s="179"/>
      <c r="W9134" s="179"/>
      <c r="X9134" s="179"/>
      <c r="Y9134" s="179"/>
      <c r="Z9134" s="179"/>
      <c r="AA9134" s="222"/>
      <c r="AB9134" s="222"/>
      <c r="AC9134" s="222"/>
      <c r="AD9134" s="179"/>
      <c r="AE9134" s="179"/>
      <c r="AF9134" s="179"/>
      <c r="AG9134" s="179"/>
      <c r="AH9134" s="179"/>
      <c r="AI9134" s="179"/>
      <c r="AJ9134" s="179"/>
    </row>
    <row r="9135" spans="2:36" x14ac:dyDescent="0.3">
      <c r="B9135" s="224">
        <v>921200</v>
      </c>
      <c r="C9135" s="209">
        <v>396232</v>
      </c>
      <c r="D9135" s="206">
        <f t="shared" si="971"/>
        <v>0.43012592270950933</v>
      </c>
      <c r="E9135" s="208">
        <f t="shared" si="972"/>
        <v>0.45</v>
      </c>
      <c r="F9135" s="207">
        <v>21792.76</v>
      </c>
      <c r="G9135" s="207">
        <v>31698.560000000001</v>
      </c>
      <c r="H9135" s="207">
        <v>35660.879999999997</v>
      </c>
      <c r="I9135" s="214">
        <f t="shared" si="973"/>
        <v>377926</v>
      </c>
      <c r="J9135" s="211">
        <f t="shared" si="965"/>
        <v>0.41025401650021709</v>
      </c>
      <c r="K9135" s="212">
        <f t="shared" si="966"/>
        <v>0.45</v>
      </c>
      <c r="L9135" s="214">
        <f t="shared" si="967"/>
        <v>20785.93</v>
      </c>
      <c r="M9135" s="213">
        <f t="shared" si="968"/>
        <v>30234.080000000002</v>
      </c>
      <c r="N9135" s="213">
        <f t="shared" si="969"/>
        <v>34013.339999999997</v>
      </c>
      <c r="O9135" s="242">
        <f t="shared" si="970"/>
        <v>0.51530000000013387</v>
      </c>
      <c r="P9135" s="242"/>
      <c r="Q9135" s="179"/>
      <c r="R9135" s="179"/>
      <c r="S9135" s="179"/>
      <c r="T9135" s="179"/>
      <c r="U9135" s="179"/>
      <c r="V9135" s="179"/>
      <c r="W9135" s="179"/>
      <c r="X9135" s="179"/>
      <c r="Y9135" s="179"/>
      <c r="Z9135" s="179"/>
      <c r="AA9135" s="222"/>
      <c r="AB9135" s="222"/>
      <c r="AC9135" s="222"/>
      <c r="AD9135" s="179"/>
      <c r="AE9135" s="179"/>
      <c r="AF9135" s="179"/>
      <c r="AG9135" s="179"/>
      <c r="AH9135" s="179"/>
      <c r="AI9135" s="179"/>
      <c r="AJ9135" s="179"/>
    </row>
    <row r="9136" spans="2:36" x14ac:dyDescent="0.3">
      <c r="B9136" s="224">
        <v>921300</v>
      </c>
      <c r="C9136" s="209">
        <v>396277</v>
      </c>
      <c r="D9136" s="206">
        <f t="shared" si="971"/>
        <v>0.43012807988711604</v>
      </c>
      <c r="E9136" s="208">
        <f t="shared" si="972"/>
        <v>0.45</v>
      </c>
      <c r="F9136" s="207">
        <v>21795.23</v>
      </c>
      <c r="G9136" s="207">
        <v>31702.16</v>
      </c>
      <c r="H9136" s="207">
        <v>35664.93</v>
      </c>
      <c r="I9136" s="214">
        <f t="shared" si="973"/>
        <v>377971</v>
      </c>
      <c r="J9136" s="211">
        <f t="shared" si="965"/>
        <v>0.4102583306197764</v>
      </c>
      <c r="K9136" s="212">
        <f t="shared" si="966"/>
        <v>0.45</v>
      </c>
      <c r="L9136" s="214">
        <f t="shared" si="967"/>
        <v>20788.404999999999</v>
      </c>
      <c r="M9136" s="213">
        <f t="shared" si="968"/>
        <v>30237.68</v>
      </c>
      <c r="N9136" s="213">
        <f t="shared" si="969"/>
        <v>34017.39</v>
      </c>
      <c r="O9136" s="242">
        <f t="shared" si="970"/>
        <v>0.51519999999982247</v>
      </c>
      <c r="P9136" s="242"/>
      <c r="Q9136" s="179"/>
      <c r="R9136" s="179"/>
      <c r="S9136" s="179"/>
      <c r="T9136" s="179"/>
      <c r="U9136" s="179"/>
      <c r="V9136" s="179"/>
      <c r="W9136" s="179"/>
      <c r="X9136" s="179"/>
      <c r="Y9136" s="179"/>
      <c r="Z9136" s="179"/>
      <c r="AA9136" s="222"/>
      <c r="AB9136" s="222"/>
      <c r="AC9136" s="222"/>
      <c r="AD9136" s="179"/>
      <c r="AE9136" s="179"/>
      <c r="AF9136" s="179"/>
      <c r="AG9136" s="179"/>
      <c r="AH9136" s="179"/>
      <c r="AI9136" s="179"/>
      <c r="AJ9136" s="179"/>
    </row>
    <row r="9137" spans="2:36" x14ac:dyDescent="0.3">
      <c r="B9137" s="224">
        <v>921400</v>
      </c>
      <c r="C9137" s="209">
        <v>396322</v>
      </c>
      <c r="D9137" s="206">
        <f t="shared" si="971"/>
        <v>0.43013023659648364</v>
      </c>
      <c r="E9137" s="208">
        <f t="shared" si="972"/>
        <v>0.45</v>
      </c>
      <c r="F9137" s="207">
        <v>21797.71</v>
      </c>
      <c r="G9137" s="207">
        <v>31705.759999999998</v>
      </c>
      <c r="H9137" s="207">
        <v>35668.980000000003</v>
      </c>
      <c r="I9137" s="214">
        <f t="shared" si="973"/>
        <v>378016</v>
      </c>
      <c r="J9137" s="211">
        <f t="shared" si="965"/>
        <v>0.41026264380290861</v>
      </c>
      <c r="K9137" s="212">
        <f t="shared" si="966"/>
        <v>0.45</v>
      </c>
      <c r="L9137" s="214">
        <f t="shared" si="967"/>
        <v>20790.88</v>
      </c>
      <c r="M9137" s="213">
        <f t="shared" si="968"/>
        <v>30241.279999999999</v>
      </c>
      <c r="N9137" s="213">
        <f t="shared" si="969"/>
        <v>34021.440000000002</v>
      </c>
      <c r="O9137" s="242">
        <f t="shared" si="970"/>
        <v>0.51530000000006115</v>
      </c>
      <c r="P9137" s="242"/>
      <c r="Q9137" s="179"/>
      <c r="R9137" s="179"/>
      <c r="S9137" s="179"/>
      <c r="T9137" s="179"/>
      <c r="U9137" s="179"/>
      <c r="V9137" s="179"/>
      <c r="W9137" s="179"/>
      <c r="X9137" s="179"/>
      <c r="Y9137" s="179"/>
      <c r="Z9137" s="179"/>
      <c r="AA9137" s="222"/>
      <c r="AB9137" s="222"/>
      <c r="AC9137" s="222"/>
      <c r="AD9137" s="179"/>
      <c r="AE9137" s="179"/>
      <c r="AF9137" s="179"/>
      <c r="AG9137" s="179"/>
      <c r="AH9137" s="179"/>
      <c r="AI9137" s="179"/>
      <c r="AJ9137" s="179"/>
    </row>
    <row r="9138" spans="2:36" x14ac:dyDescent="0.3">
      <c r="B9138" s="224">
        <v>921500</v>
      </c>
      <c r="C9138" s="209">
        <v>396367</v>
      </c>
      <c r="D9138" s="206">
        <f t="shared" si="971"/>
        <v>0.4301323928377645</v>
      </c>
      <c r="E9138" s="208">
        <f t="shared" si="972"/>
        <v>0.45</v>
      </c>
      <c r="F9138" s="207">
        <v>21800.18</v>
      </c>
      <c r="G9138" s="207">
        <v>31709.360000000001</v>
      </c>
      <c r="H9138" s="207">
        <v>35673.03</v>
      </c>
      <c r="I9138" s="214">
        <f t="shared" si="973"/>
        <v>378061</v>
      </c>
      <c r="J9138" s="211">
        <f t="shared" si="965"/>
        <v>0.41026695604991859</v>
      </c>
      <c r="K9138" s="212">
        <f t="shared" si="966"/>
        <v>0.45</v>
      </c>
      <c r="L9138" s="214">
        <f t="shared" si="967"/>
        <v>20793.355</v>
      </c>
      <c r="M9138" s="213">
        <f t="shared" si="968"/>
        <v>30244.880000000001</v>
      </c>
      <c r="N9138" s="213">
        <f t="shared" si="969"/>
        <v>34025.49</v>
      </c>
      <c r="O9138" s="242">
        <f t="shared" si="970"/>
        <v>0.5151999999996042</v>
      </c>
      <c r="P9138" s="242"/>
      <c r="Q9138" s="179"/>
      <c r="R9138" s="179"/>
      <c r="S9138" s="179"/>
      <c r="T9138" s="179"/>
      <c r="U9138" s="179"/>
      <c r="V9138" s="179"/>
      <c r="W9138" s="179"/>
      <c r="X9138" s="179"/>
      <c r="Y9138" s="179"/>
      <c r="Z9138" s="179"/>
      <c r="AA9138" s="222"/>
      <c r="AB9138" s="222"/>
      <c r="AC9138" s="222"/>
      <c r="AD9138" s="179"/>
      <c r="AE9138" s="179"/>
      <c r="AF9138" s="179"/>
      <c r="AG9138" s="179"/>
      <c r="AH9138" s="179"/>
      <c r="AI9138" s="179"/>
      <c r="AJ9138" s="179"/>
    </row>
    <row r="9139" spans="2:36" x14ac:dyDescent="0.3">
      <c r="B9139" s="224">
        <v>921600</v>
      </c>
      <c r="C9139" s="209">
        <v>396412</v>
      </c>
      <c r="D9139" s="206">
        <f t="shared" si="971"/>
        <v>0.43013454861111111</v>
      </c>
      <c r="E9139" s="208">
        <f t="shared" si="972"/>
        <v>0.45</v>
      </c>
      <c r="F9139" s="207">
        <v>21802.66</v>
      </c>
      <c r="G9139" s="207">
        <v>31712.959999999999</v>
      </c>
      <c r="H9139" s="207">
        <v>35677.08</v>
      </c>
      <c r="I9139" s="214">
        <f t="shared" si="973"/>
        <v>378106</v>
      </c>
      <c r="J9139" s="211">
        <f t="shared" si="965"/>
        <v>0.41027126736111114</v>
      </c>
      <c r="K9139" s="212">
        <f t="shared" si="966"/>
        <v>0.45</v>
      </c>
      <c r="L9139" s="214">
        <f t="shared" si="967"/>
        <v>20795.830000000002</v>
      </c>
      <c r="M9139" s="213">
        <f t="shared" si="968"/>
        <v>30248.48</v>
      </c>
      <c r="N9139" s="213">
        <f t="shared" si="969"/>
        <v>34029.54</v>
      </c>
      <c r="O9139" s="242">
        <f t="shared" si="970"/>
        <v>0.5152999999999156</v>
      </c>
      <c r="P9139" s="242"/>
      <c r="Q9139" s="179"/>
      <c r="R9139" s="179"/>
      <c r="S9139" s="179"/>
      <c r="T9139" s="179"/>
      <c r="U9139" s="179"/>
      <c r="V9139" s="179"/>
      <c r="W9139" s="179"/>
      <c r="X9139" s="179"/>
      <c r="Y9139" s="179"/>
      <c r="Z9139" s="179"/>
      <c r="AA9139" s="222"/>
      <c r="AB9139" s="222"/>
      <c r="AC9139" s="222"/>
      <c r="AD9139" s="179"/>
      <c r="AE9139" s="179"/>
      <c r="AF9139" s="179"/>
      <c r="AG9139" s="179"/>
      <c r="AH9139" s="179"/>
      <c r="AI9139" s="179"/>
      <c r="AJ9139" s="179"/>
    </row>
    <row r="9140" spans="2:36" x14ac:dyDescent="0.3">
      <c r="B9140" s="224">
        <v>921700</v>
      </c>
      <c r="C9140" s="209">
        <v>396457</v>
      </c>
      <c r="D9140" s="206">
        <f t="shared" si="971"/>
        <v>0.43013670391667569</v>
      </c>
      <c r="E9140" s="208">
        <f t="shared" si="972"/>
        <v>0.45</v>
      </c>
      <c r="F9140" s="207">
        <v>21805.13</v>
      </c>
      <c r="G9140" s="207">
        <v>31716.560000000001</v>
      </c>
      <c r="H9140" s="207">
        <v>35681.129999999997</v>
      </c>
      <c r="I9140" s="214">
        <f t="shared" si="973"/>
        <v>378151</v>
      </c>
      <c r="J9140" s="211">
        <f t="shared" si="965"/>
        <v>0.41027557773679069</v>
      </c>
      <c r="K9140" s="212">
        <f t="shared" si="966"/>
        <v>0.45</v>
      </c>
      <c r="L9140" s="214">
        <f t="shared" si="967"/>
        <v>20798.305</v>
      </c>
      <c r="M9140" s="213">
        <f t="shared" si="968"/>
        <v>30252.080000000002</v>
      </c>
      <c r="N9140" s="213">
        <f t="shared" si="969"/>
        <v>34033.589999999997</v>
      </c>
      <c r="O9140" s="242">
        <f t="shared" si="970"/>
        <v>0.51520000000004074</v>
      </c>
      <c r="P9140" s="242"/>
      <c r="Q9140" s="179"/>
      <c r="R9140" s="179"/>
      <c r="S9140" s="179"/>
      <c r="T9140" s="179"/>
      <c r="U9140" s="179"/>
      <c r="V9140" s="179"/>
      <c r="W9140" s="179"/>
      <c r="X9140" s="179"/>
      <c r="Y9140" s="179"/>
      <c r="Z9140" s="179"/>
      <c r="AA9140" s="222"/>
      <c r="AB9140" s="222"/>
      <c r="AC9140" s="222"/>
      <c r="AD9140" s="179"/>
      <c r="AE9140" s="179"/>
      <c r="AF9140" s="179"/>
      <c r="AG9140" s="179"/>
      <c r="AH9140" s="179"/>
      <c r="AI9140" s="179"/>
      <c r="AJ9140" s="179"/>
    </row>
    <row r="9141" spans="2:36" x14ac:dyDescent="0.3">
      <c r="B9141" s="224">
        <v>921800</v>
      </c>
      <c r="C9141" s="209">
        <v>396502</v>
      </c>
      <c r="D9141" s="206">
        <f t="shared" si="971"/>
        <v>0.43013885875461055</v>
      </c>
      <c r="E9141" s="208">
        <f t="shared" si="972"/>
        <v>0.45</v>
      </c>
      <c r="F9141" s="207">
        <v>21807.61</v>
      </c>
      <c r="G9141" s="207">
        <v>31720.16</v>
      </c>
      <c r="H9141" s="207">
        <v>35685.18</v>
      </c>
      <c r="I9141" s="214">
        <f t="shared" si="973"/>
        <v>378196</v>
      </c>
      <c r="J9141" s="211">
        <f t="shared" si="965"/>
        <v>0.41027988717726188</v>
      </c>
      <c r="K9141" s="212">
        <f t="shared" si="966"/>
        <v>0.45</v>
      </c>
      <c r="L9141" s="214">
        <f t="shared" si="967"/>
        <v>20800.78</v>
      </c>
      <c r="M9141" s="213">
        <f t="shared" si="968"/>
        <v>30255.68</v>
      </c>
      <c r="N9141" s="213">
        <f t="shared" si="969"/>
        <v>34037.64</v>
      </c>
      <c r="O9141" s="242">
        <f t="shared" si="970"/>
        <v>0.51529999999977005</v>
      </c>
      <c r="P9141" s="242"/>
      <c r="Q9141" s="179"/>
      <c r="R9141" s="179"/>
      <c r="S9141" s="179"/>
      <c r="T9141" s="179"/>
      <c r="U9141" s="179"/>
      <c r="V9141" s="179"/>
      <c r="W9141" s="179"/>
      <c r="X9141" s="179"/>
      <c r="Y9141" s="179"/>
      <c r="Z9141" s="179"/>
      <c r="AA9141" s="222"/>
      <c r="AB9141" s="222"/>
      <c r="AC9141" s="222"/>
      <c r="AD9141" s="179"/>
      <c r="AE9141" s="179"/>
      <c r="AF9141" s="179"/>
      <c r="AG9141" s="179"/>
      <c r="AH9141" s="179"/>
      <c r="AI9141" s="179"/>
      <c r="AJ9141" s="179"/>
    </row>
    <row r="9142" spans="2:36" x14ac:dyDescent="0.3">
      <c r="B9142" s="224">
        <v>921900</v>
      </c>
      <c r="C9142" s="209">
        <v>396547</v>
      </c>
      <c r="D9142" s="206">
        <f t="shared" si="971"/>
        <v>0.43014101312506781</v>
      </c>
      <c r="E9142" s="208">
        <f t="shared" si="972"/>
        <v>0.45</v>
      </c>
      <c r="F9142" s="207">
        <v>21810.080000000002</v>
      </c>
      <c r="G9142" s="207">
        <v>31723.759999999998</v>
      </c>
      <c r="H9142" s="207">
        <v>35689.230000000003</v>
      </c>
      <c r="I9142" s="214">
        <f t="shared" si="973"/>
        <v>378241</v>
      </c>
      <c r="J9142" s="211">
        <f t="shared" si="965"/>
        <v>0.41028419568282892</v>
      </c>
      <c r="K9142" s="212">
        <f t="shared" si="966"/>
        <v>0.45</v>
      </c>
      <c r="L9142" s="214">
        <f t="shared" si="967"/>
        <v>20803.255000000001</v>
      </c>
      <c r="M9142" s="213">
        <f t="shared" si="968"/>
        <v>30259.279999999999</v>
      </c>
      <c r="N9142" s="213">
        <f t="shared" si="969"/>
        <v>34041.69</v>
      </c>
      <c r="O9142" s="242">
        <f t="shared" si="970"/>
        <v>0.51519999999996802</v>
      </c>
      <c r="P9142" s="242"/>
      <c r="Q9142" s="179"/>
      <c r="R9142" s="179"/>
      <c r="S9142" s="179"/>
      <c r="T9142" s="179"/>
      <c r="U9142" s="179"/>
      <c r="V9142" s="179"/>
      <c r="W9142" s="179"/>
      <c r="X9142" s="179"/>
      <c r="Y9142" s="179"/>
      <c r="Z9142" s="179"/>
      <c r="AA9142" s="222"/>
      <c r="AB9142" s="222"/>
      <c r="AC9142" s="222"/>
      <c r="AD9142" s="179"/>
      <c r="AE9142" s="179"/>
      <c r="AF9142" s="179"/>
      <c r="AG9142" s="179"/>
      <c r="AH9142" s="179"/>
      <c r="AI9142" s="179"/>
      <c r="AJ9142" s="179"/>
    </row>
    <row r="9143" spans="2:36" x14ac:dyDescent="0.3">
      <c r="B9143" s="224">
        <v>922000</v>
      </c>
      <c r="C9143" s="209">
        <v>396592</v>
      </c>
      <c r="D9143" s="206">
        <f t="shared" si="971"/>
        <v>0.43014316702819955</v>
      </c>
      <c r="E9143" s="208">
        <f t="shared" si="972"/>
        <v>0.45</v>
      </c>
      <c r="F9143" s="207">
        <v>21812.560000000001</v>
      </c>
      <c r="G9143" s="207">
        <v>31727.360000000001</v>
      </c>
      <c r="H9143" s="207">
        <v>35693.279999999999</v>
      </c>
      <c r="I9143" s="214">
        <f t="shared" si="973"/>
        <v>378286</v>
      </c>
      <c r="J9143" s="211">
        <f t="shared" si="965"/>
        <v>0.41028850325379612</v>
      </c>
      <c r="K9143" s="212">
        <f t="shared" si="966"/>
        <v>0.45</v>
      </c>
      <c r="L9143" s="214">
        <f t="shared" si="967"/>
        <v>20805.73</v>
      </c>
      <c r="M9143" s="213">
        <f t="shared" si="968"/>
        <v>30262.880000000001</v>
      </c>
      <c r="N9143" s="213">
        <f t="shared" si="969"/>
        <v>34045.74</v>
      </c>
      <c r="O9143" s="242">
        <f t="shared" si="970"/>
        <v>0.51529999999962461</v>
      </c>
      <c r="P9143" s="242"/>
      <c r="Q9143" s="179"/>
      <c r="R9143" s="179"/>
      <c r="S9143" s="179"/>
      <c r="T9143" s="179"/>
      <c r="U9143" s="179"/>
      <c r="V9143" s="179"/>
      <c r="W9143" s="179"/>
      <c r="X9143" s="179"/>
      <c r="Y9143" s="179"/>
      <c r="Z9143" s="179"/>
      <c r="AA9143" s="222"/>
      <c r="AB9143" s="222"/>
      <c r="AC9143" s="222"/>
      <c r="AD9143" s="179"/>
      <c r="AE9143" s="179"/>
      <c r="AF9143" s="179"/>
      <c r="AG9143" s="179"/>
      <c r="AH9143" s="179"/>
      <c r="AI9143" s="179"/>
      <c r="AJ9143" s="179"/>
    </row>
    <row r="9144" spans="2:36" x14ac:dyDescent="0.3">
      <c r="B9144" s="224">
        <v>922100</v>
      </c>
      <c r="C9144" s="209">
        <v>396637</v>
      </c>
      <c r="D9144" s="206">
        <f t="shared" si="971"/>
        <v>0.43014532046415788</v>
      </c>
      <c r="E9144" s="208">
        <f t="shared" si="972"/>
        <v>0.45</v>
      </c>
      <c r="F9144" s="207">
        <v>21815.03</v>
      </c>
      <c r="G9144" s="207">
        <v>31730.959999999999</v>
      </c>
      <c r="H9144" s="207">
        <v>35697.33</v>
      </c>
      <c r="I9144" s="214">
        <f t="shared" si="973"/>
        <v>378331</v>
      </c>
      <c r="J9144" s="211">
        <f t="shared" si="965"/>
        <v>0.4102928098904674</v>
      </c>
      <c r="K9144" s="212">
        <f t="shared" si="966"/>
        <v>0.45</v>
      </c>
      <c r="L9144" s="214">
        <f t="shared" si="967"/>
        <v>20808.205000000002</v>
      </c>
      <c r="M9144" s="213">
        <f t="shared" si="968"/>
        <v>30266.48</v>
      </c>
      <c r="N9144" s="213">
        <f t="shared" si="969"/>
        <v>34049.79</v>
      </c>
      <c r="O9144" s="242">
        <f t="shared" si="970"/>
        <v>0.51520000000047728</v>
      </c>
      <c r="P9144" s="242"/>
      <c r="Q9144" s="179"/>
      <c r="R9144" s="179"/>
      <c r="S9144" s="179"/>
      <c r="T9144" s="179"/>
      <c r="U9144" s="179"/>
      <c r="V9144" s="179"/>
      <c r="W9144" s="179"/>
      <c r="X9144" s="179"/>
      <c r="Y9144" s="179"/>
      <c r="Z9144" s="179"/>
      <c r="AA9144" s="222"/>
      <c r="AB9144" s="222"/>
      <c r="AC9144" s="222"/>
      <c r="AD9144" s="179"/>
      <c r="AE9144" s="179"/>
      <c r="AF9144" s="179"/>
      <c r="AG9144" s="179"/>
      <c r="AH9144" s="179"/>
      <c r="AI9144" s="179"/>
      <c r="AJ9144" s="179"/>
    </row>
    <row r="9145" spans="2:36" x14ac:dyDescent="0.3">
      <c r="B9145" s="224">
        <v>922200</v>
      </c>
      <c r="C9145" s="209">
        <v>396682</v>
      </c>
      <c r="D9145" s="206">
        <f t="shared" si="971"/>
        <v>0.43014747343309478</v>
      </c>
      <c r="E9145" s="208">
        <f t="shared" si="972"/>
        <v>0.45</v>
      </c>
      <c r="F9145" s="207">
        <v>21817.51</v>
      </c>
      <c r="G9145" s="207">
        <v>31734.560000000001</v>
      </c>
      <c r="H9145" s="207">
        <v>35701.379999999997</v>
      </c>
      <c r="I9145" s="214">
        <f t="shared" si="973"/>
        <v>378376</v>
      </c>
      <c r="J9145" s="211">
        <f t="shared" si="965"/>
        <v>0.4102971155931468</v>
      </c>
      <c r="K9145" s="212">
        <f t="shared" si="966"/>
        <v>0.45</v>
      </c>
      <c r="L9145" s="214">
        <f t="shared" si="967"/>
        <v>20810.68</v>
      </c>
      <c r="M9145" s="213">
        <f t="shared" si="968"/>
        <v>30270.080000000002</v>
      </c>
      <c r="N9145" s="213">
        <f t="shared" si="969"/>
        <v>34053.839999999997</v>
      </c>
      <c r="O9145" s="242">
        <f t="shared" si="970"/>
        <v>0.51530000000013387</v>
      </c>
      <c r="P9145" s="242"/>
      <c r="Q9145" s="179"/>
      <c r="R9145" s="179"/>
      <c r="S9145" s="179"/>
      <c r="T9145" s="179"/>
      <c r="U9145" s="179"/>
      <c r="V9145" s="179"/>
      <c r="W9145" s="179"/>
      <c r="X9145" s="179"/>
      <c r="Y9145" s="179"/>
      <c r="Z9145" s="179"/>
      <c r="AA9145" s="222"/>
      <c r="AB9145" s="222"/>
      <c r="AC9145" s="222"/>
      <c r="AD9145" s="179"/>
      <c r="AE9145" s="179"/>
      <c r="AF9145" s="179"/>
      <c r="AG9145" s="179"/>
      <c r="AH9145" s="179"/>
      <c r="AI9145" s="179"/>
      <c r="AJ9145" s="179"/>
    </row>
    <row r="9146" spans="2:36" x14ac:dyDescent="0.3">
      <c r="B9146" s="224">
        <v>922300</v>
      </c>
      <c r="C9146" s="209">
        <v>396727</v>
      </c>
      <c r="D9146" s="206">
        <f t="shared" si="971"/>
        <v>0.43014962593516209</v>
      </c>
      <c r="E9146" s="208">
        <f t="shared" si="972"/>
        <v>0.45</v>
      </c>
      <c r="F9146" s="207">
        <v>21819.98</v>
      </c>
      <c r="G9146" s="207">
        <v>31738.16</v>
      </c>
      <c r="H9146" s="207">
        <v>35705.43</v>
      </c>
      <c r="I9146" s="214">
        <f t="shared" si="973"/>
        <v>378421</v>
      </c>
      <c r="J9146" s="211">
        <f t="shared" si="965"/>
        <v>0.41030142036213813</v>
      </c>
      <c r="K9146" s="212">
        <f t="shared" si="966"/>
        <v>0.45</v>
      </c>
      <c r="L9146" s="214">
        <f t="shared" si="967"/>
        <v>20813.154999999999</v>
      </c>
      <c r="M9146" s="213">
        <f t="shared" si="968"/>
        <v>30273.68</v>
      </c>
      <c r="N9146" s="213">
        <f t="shared" si="969"/>
        <v>34057.89</v>
      </c>
      <c r="O9146" s="242">
        <f t="shared" si="970"/>
        <v>0.51519999999982247</v>
      </c>
      <c r="P9146" s="242"/>
      <c r="Q9146" s="179"/>
      <c r="R9146" s="179"/>
      <c r="S9146" s="179"/>
      <c r="T9146" s="179"/>
      <c r="U9146" s="179"/>
      <c r="V9146" s="179"/>
      <c r="W9146" s="179"/>
      <c r="X9146" s="179"/>
      <c r="Y9146" s="179"/>
      <c r="Z9146" s="179"/>
      <c r="AA9146" s="222"/>
      <c r="AB9146" s="222"/>
      <c r="AC9146" s="222"/>
      <c r="AD9146" s="179"/>
      <c r="AE9146" s="179"/>
      <c r="AF9146" s="179"/>
      <c r="AG9146" s="179"/>
      <c r="AH9146" s="179"/>
      <c r="AI9146" s="179"/>
      <c r="AJ9146" s="179"/>
    </row>
    <row r="9147" spans="2:36" x14ac:dyDescent="0.3">
      <c r="B9147" s="224">
        <v>922400</v>
      </c>
      <c r="C9147" s="209">
        <v>396772</v>
      </c>
      <c r="D9147" s="206">
        <f t="shared" si="971"/>
        <v>0.43015177797051168</v>
      </c>
      <c r="E9147" s="208">
        <f t="shared" si="972"/>
        <v>0.45</v>
      </c>
      <c r="F9147" s="207">
        <v>21822.46</v>
      </c>
      <c r="G9147" s="207">
        <v>31741.759999999998</v>
      </c>
      <c r="H9147" s="207">
        <v>35709.480000000003</v>
      </c>
      <c r="I9147" s="214">
        <f t="shared" si="973"/>
        <v>378466</v>
      </c>
      <c r="J9147" s="211">
        <f t="shared" ref="J9147:J9210" si="974">I9147/$B9147</f>
        <v>0.41030572419774503</v>
      </c>
      <c r="K9147" s="212">
        <f t="shared" ref="K9147:K9210" si="975">(I9147-I9146)/($B9147-$B9146)</f>
        <v>0.45</v>
      </c>
      <c r="L9147" s="214">
        <f t="shared" si="967"/>
        <v>20815.63</v>
      </c>
      <c r="M9147" s="213">
        <f t="shared" si="968"/>
        <v>30277.279999999999</v>
      </c>
      <c r="N9147" s="213">
        <f t="shared" si="969"/>
        <v>34061.94</v>
      </c>
      <c r="O9147" s="242">
        <f t="shared" si="970"/>
        <v>0.51530000000006115</v>
      </c>
      <c r="P9147" s="242"/>
      <c r="Q9147" s="179"/>
      <c r="R9147" s="179"/>
      <c r="S9147" s="179"/>
      <c r="T9147" s="179"/>
      <c r="U9147" s="179"/>
      <c r="V9147" s="179"/>
      <c r="W9147" s="179"/>
      <c r="X9147" s="179"/>
      <c r="Y9147" s="179"/>
      <c r="Z9147" s="179"/>
      <c r="AA9147" s="222"/>
      <c r="AB9147" s="222"/>
      <c r="AC9147" s="222"/>
      <c r="AD9147" s="179"/>
      <c r="AE9147" s="179"/>
      <c r="AF9147" s="179"/>
      <c r="AG9147" s="179"/>
      <c r="AH9147" s="179"/>
      <c r="AI9147" s="179"/>
      <c r="AJ9147" s="179"/>
    </row>
    <row r="9148" spans="2:36" x14ac:dyDescent="0.3">
      <c r="B9148" s="224">
        <v>922500</v>
      </c>
      <c r="C9148" s="209">
        <v>396817</v>
      </c>
      <c r="D9148" s="206">
        <f t="shared" si="971"/>
        <v>0.43015392953929538</v>
      </c>
      <c r="E9148" s="208">
        <f t="shared" si="972"/>
        <v>0.45</v>
      </c>
      <c r="F9148" s="207">
        <v>21824.93</v>
      </c>
      <c r="G9148" s="207">
        <v>31745.360000000001</v>
      </c>
      <c r="H9148" s="207">
        <v>35713.53</v>
      </c>
      <c r="I9148" s="214">
        <f t="shared" si="973"/>
        <v>378511</v>
      </c>
      <c r="J9148" s="211">
        <f t="shared" si="974"/>
        <v>0.41031002710027098</v>
      </c>
      <c r="K9148" s="212">
        <f t="shared" si="975"/>
        <v>0.45</v>
      </c>
      <c r="L9148" s="214">
        <f t="shared" si="967"/>
        <v>20818.105</v>
      </c>
      <c r="M9148" s="213">
        <f t="shared" si="968"/>
        <v>30280.880000000001</v>
      </c>
      <c r="N9148" s="213">
        <f t="shared" si="969"/>
        <v>34065.99</v>
      </c>
      <c r="O9148" s="242">
        <f t="shared" si="970"/>
        <v>0.5151999999996042</v>
      </c>
      <c r="P9148" s="242"/>
      <c r="Q9148" s="179"/>
      <c r="R9148" s="179"/>
      <c r="S9148" s="179"/>
      <c r="T9148" s="179"/>
      <c r="U9148" s="179"/>
      <c r="V9148" s="179"/>
      <c r="W9148" s="179"/>
      <c r="X9148" s="179"/>
      <c r="Y9148" s="179"/>
      <c r="Z9148" s="179"/>
      <c r="AA9148" s="222"/>
      <c r="AB9148" s="222"/>
      <c r="AC9148" s="222"/>
      <c r="AD9148" s="179"/>
      <c r="AE9148" s="179"/>
      <c r="AF9148" s="179"/>
      <c r="AG9148" s="179"/>
      <c r="AH9148" s="179"/>
      <c r="AI9148" s="179"/>
      <c r="AJ9148" s="179"/>
    </row>
    <row r="9149" spans="2:36" x14ac:dyDescent="0.3">
      <c r="B9149" s="224">
        <v>922600</v>
      </c>
      <c r="C9149" s="209">
        <v>396862</v>
      </c>
      <c r="D9149" s="206">
        <f t="shared" si="971"/>
        <v>0.43015608064166488</v>
      </c>
      <c r="E9149" s="208">
        <f t="shared" si="972"/>
        <v>0.45</v>
      </c>
      <c r="F9149" s="207">
        <v>21827.41</v>
      </c>
      <c r="G9149" s="207">
        <v>31748.959999999999</v>
      </c>
      <c r="H9149" s="207">
        <v>35717.58</v>
      </c>
      <c r="I9149" s="214">
        <f t="shared" si="973"/>
        <v>378556</v>
      </c>
      <c r="J9149" s="211">
        <f t="shared" si="974"/>
        <v>0.41031432907001952</v>
      </c>
      <c r="K9149" s="212">
        <f t="shared" si="975"/>
        <v>0.45</v>
      </c>
      <c r="L9149" s="214">
        <f t="shared" si="967"/>
        <v>20820.580000000002</v>
      </c>
      <c r="M9149" s="213">
        <f t="shared" si="968"/>
        <v>30284.48</v>
      </c>
      <c r="N9149" s="213">
        <f t="shared" si="969"/>
        <v>34070.04</v>
      </c>
      <c r="O9149" s="242">
        <f t="shared" si="970"/>
        <v>0.5152999999999156</v>
      </c>
      <c r="P9149" s="242"/>
      <c r="Q9149" s="179"/>
      <c r="R9149" s="179"/>
      <c r="S9149" s="179"/>
      <c r="T9149" s="179"/>
      <c r="U9149" s="179"/>
      <c r="V9149" s="179"/>
      <c r="W9149" s="179"/>
      <c r="X9149" s="179"/>
      <c r="Y9149" s="179"/>
      <c r="Z9149" s="179"/>
      <c r="AA9149" s="222"/>
      <c r="AB9149" s="222"/>
      <c r="AC9149" s="222"/>
      <c r="AD9149" s="179"/>
      <c r="AE9149" s="179"/>
      <c r="AF9149" s="179"/>
      <c r="AG9149" s="179"/>
      <c r="AH9149" s="179"/>
      <c r="AI9149" s="179"/>
      <c r="AJ9149" s="179"/>
    </row>
    <row r="9150" spans="2:36" x14ac:dyDescent="0.3">
      <c r="B9150" s="224">
        <v>922700</v>
      </c>
      <c r="C9150" s="209">
        <v>396907</v>
      </c>
      <c r="D9150" s="206">
        <f t="shared" si="971"/>
        <v>0.43015823127777175</v>
      </c>
      <c r="E9150" s="208">
        <f t="shared" si="972"/>
        <v>0.45</v>
      </c>
      <c r="F9150" s="207">
        <v>21829.88</v>
      </c>
      <c r="G9150" s="207">
        <v>31752.560000000001</v>
      </c>
      <c r="H9150" s="207">
        <v>35721.629999999997</v>
      </c>
      <c r="I9150" s="214">
        <f t="shared" si="973"/>
        <v>378601</v>
      </c>
      <c r="J9150" s="211">
        <f t="shared" si="974"/>
        <v>0.4103186301072938</v>
      </c>
      <c r="K9150" s="212">
        <f t="shared" si="975"/>
        <v>0.45</v>
      </c>
      <c r="L9150" s="214">
        <f t="shared" ref="L9150:L9213" si="976">I9150*5.5%</f>
        <v>20823.055</v>
      </c>
      <c r="M9150" s="213">
        <f t="shared" ref="M9150:M9213" si="977">I9150*8%</f>
        <v>30288.080000000002</v>
      </c>
      <c r="N9150" s="213">
        <f t="shared" ref="N9150:N9213" si="978">I9150*9%</f>
        <v>34074.089999999997</v>
      </c>
      <c r="O9150" s="242">
        <f t="shared" si="970"/>
        <v>0.51520000000004074</v>
      </c>
      <c r="P9150" s="242"/>
      <c r="Q9150" s="179"/>
      <c r="R9150" s="179"/>
      <c r="S9150" s="179"/>
      <c r="T9150" s="179"/>
      <c r="U9150" s="179"/>
      <c r="V9150" s="179"/>
      <c r="W9150" s="179"/>
      <c r="X9150" s="179"/>
      <c r="Y9150" s="179"/>
      <c r="Z9150" s="179"/>
      <c r="AA9150" s="222"/>
      <c r="AB9150" s="222"/>
      <c r="AC9150" s="222"/>
      <c r="AD9150" s="179"/>
      <c r="AE9150" s="179"/>
      <c r="AF9150" s="179"/>
      <c r="AG9150" s="179"/>
      <c r="AH9150" s="179"/>
      <c r="AI9150" s="179"/>
      <c r="AJ9150" s="179"/>
    </row>
    <row r="9151" spans="2:36" x14ac:dyDescent="0.3">
      <c r="B9151" s="224">
        <v>922800</v>
      </c>
      <c r="C9151" s="209">
        <v>396952</v>
      </c>
      <c r="D9151" s="206">
        <f t="shared" si="971"/>
        <v>0.43016038144776764</v>
      </c>
      <c r="E9151" s="208">
        <f t="shared" si="972"/>
        <v>0.45</v>
      </c>
      <c r="F9151" s="207">
        <v>21832.36</v>
      </c>
      <c r="G9151" s="207">
        <v>31756.16</v>
      </c>
      <c r="H9151" s="207">
        <v>35725.68</v>
      </c>
      <c r="I9151" s="214">
        <f t="shared" si="973"/>
        <v>378646</v>
      </c>
      <c r="J9151" s="211">
        <f t="shared" si="974"/>
        <v>0.41032293021239707</v>
      </c>
      <c r="K9151" s="212">
        <f t="shared" si="975"/>
        <v>0.45</v>
      </c>
      <c r="L9151" s="214">
        <f t="shared" si="976"/>
        <v>20825.53</v>
      </c>
      <c r="M9151" s="213">
        <f t="shared" si="977"/>
        <v>30291.68</v>
      </c>
      <c r="N9151" s="213">
        <f t="shared" si="978"/>
        <v>34078.14</v>
      </c>
      <c r="O9151" s="242">
        <f t="shared" si="970"/>
        <v>0.51529999999977005</v>
      </c>
      <c r="P9151" s="242"/>
      <c r="Q9151" s="179"/>
      <c r="R9151" s="179"/>
      <c r="S9151" s="179"/>
      <c r="T9151" s="179"/>
      <c r="U9151" s="179"/>
      <c r="V9151" s="179"/>
      <c r="W9151" s="179"/>
      <c r="X9151" s="179"/>
      <c r="Y9151" s="179"/>
      <c r="Z9151" s="179"/>
      <c r="AA9151" s="222"/>
      <c r="AB9151" s="222"/>
      <c r="AC9151" s="222"/>
      <c r="AD9151" s="179"/>
      <c r="AE9151" s="179"/>
      <c r="AF9151" s="179"/>
      <c r="AG9151" s="179"/>
      <c r="AH9151" s="179"/>
      <c r="AI9151" s="179"/>
      <c r="AJ9151" s="179"/>
    </row>
    <row r="9152" spans="2:36" x14ac:dyDescent="0.3">
      <c r="B9152" s="224">
        <v>922900</v>
      </c>
      <c r="C9152" s="209">
        <v>396997</v>
      </c>
      <c r="D9152" s="206">
        <f t="shared" si="971"/>
        <v>0.43016253115180408</v>
      </c>
      <c r="E9152" s="208">
        <f t="shared" si="972"/>
        <v>0.45</v>
      </c>
      <c r="F9152" s="207">
        <v>21834.83</v>
      </c>
      <c r="G9152" s="207">
        <v>31759.759999999998</v>
      </c>
      <c r="H9152" s="207">
        <v>35729.730000000003</v>
      </c>
      <c r="I9152" s="214">
        <f t="shared" si="973"/>
        <v>378691</v>
      </c>
      <c r="J9152" s="211">
        <f t="shared" si="974"/>
        <v>0.41032722938563226</v>
      </c>
      <c r="K9152" s="212">
        <f t="shared" si="975"/>
        <v>0.45</v>
      </c>
      <c r="L9152" s="214">
        <f t="shared" si="976"/>
        <v>20828.005000000001</v>
      </c>
      <c r="M9152" s="213">
        <f t="shared" si="977"/>
        <v>30295.279999999999</v>
      </c>
      <c r="N9152" s="213">
        <f t="shared" si="978"/>
        <v>34082.19</v>
      </c>
      <c r="O9152" s="242">
        <f t="shared" si="970"/>
        <v>0.51519999999996802</v>
      </c>
      <c r="P9152" s="242"/>
      <c r="Q9152" s="179"/>
      <c r="R9152" s="179"/>
      <c r="S9152" s="179"/>
      <c r="T9152" s="179"/>
      <c r="U9152" s="179"/>
      <c r="V9152" s="179"/>
      <c r="W9152" s="179"/>
      <c r="X9152" s="179"/>
      <c r="Y9152" s="179"/>
      <c r="Z9152" s="179"/>
      <c r="AA9152" s="222"/>
      <c r="AB9152" s="222"/>
      <c r="AC9152" s="222"/>
      <c r="AD9152" s="179"/>
      <c r="AE9152" s="179"/>
      <c r="AF9152" s="179"/>
      <c r="AG9152" s="179"/>
      <c r="AH9152" s="179"/>
      <c r="AI9152" s="179"/>
      <c r="AJ9152" s="179"/>
    </row>
    <row r="9153" spans="2:36" x14ac:dyDescent="0.3">
      <c r="B9153" s="224">
        <v>923000</v>
      </c>
      <c r="C9153" s="209">
        <v>397042</v>
      </c>
      <c r="D9153" s="206">
        <f t="shared" si="971"/>
        <v>0.43016468039003253</v>
      </c>
      <c r="E9153" s="208">
        <f t="shared" si="972"/>
        <v>0.45</v>
      </c>
      <c r="F9153" s="207">
        <v>21837.31</v>
      </c>
      <c r="G9153" s="207">
        <v>31763.360000000001</v>
      </c>
      <c r="H9153" s="207">
        <v>35733.78</v>
      </c>
      <c r="I9153" s="214">
        <f t="shared" si="973"/>
        <v>378736</v>
      </c>
      <c r="J9153" s="211">
        <f t="shared" si="974"/>
        <v>0.41033152762730229</v>
      </c>
      <c r="K9153" s="212">
        <f t="shared" si="975"/>
        <v>0.45</v>
      </c>
      <c r="L9153" s="214">
        <f t="shared" si="976"/>
        <v>20830.48</v>
      </c>
      <c r="M9153" s="213">
        <f t="shared" si="977"/>
        <v>30298.880000000001</v>
      </c>
      <c r="N9153" s="213">
        <f t="shared" si="978"/>
        <v>34086.239999999998</v>
      </c>
      <c r="O9153" s="242">
        <f t="shared" si="970"/>
        <v>0.51529999999962461</v>
      </c>
      <c r="P9153" s="242"/>
      <c r="Q9153" s="179"/>
      <c r="R9153" s="179"/>
      <c r="S9153" s="179"/>
      <c r="T9153" s="179"/>
      <c r="U9153" s="179"/>
      <c r="V9153" s="179"/>
      <c r="W9153" s="179"/>
      <c r="X9153" s="179"/>
      <c r="Y9153" s="179"/>
      <c r="Z9153" s="179"/>
      <c r="AA9153" s="222"/>
      <c r="AB9153" s="222"/>
      <c r="AC9153" s="222"/>
      <c r="AD9153" s="179"/>
      <c r="AE9153" s="179"/>
      <c r="AF9153" s="179"/>
      <c r="AG9153" s="179"/>
      <c r="AH9153" s="179"/>
      <c r="AI9153" s="179"/>
      <c r="AJ9153" s="179"/>
    </row>
    <row r="9154" spans="2:36" x14ac:dyDescent="0.3">
      <c r="B9154" s="224">
        <v>923100</v>
      </c>
      <c r="C9154" s="209">
        <v>397087</v>
      </c>
      <c r="D9154" s="206">
        <f t="shared" si="971"/>
        <v>0.43016682916260429</v>
      </c>
      <c r="E9154" s="208">
        <f t="shared" si="972"/>
        <v>0.45</v>
      </c>
      <c r="F9154" s="207">
        <v>21839.78</v>
      </c>
      <c r="G9154" s="207">
        <v>31766.959999999999</v>
      </c>
      <c r="H9154" s="207">
        <v>35737.83</v>
      </c>
      <c r="I9154" s="214">
        <f t="shared" si="973"/>
        <v>378781</v>
      </c>
      <c r="J9154" s="211">
        <f t="shared" si="974"/>
        <v>0.41033582493770987</v>
      </c>
      <c r="K9154" s="212">
        <f t="shared" si="975"/>
        <v>0.45</v>
      </c>
      <c r="L9154" s="214">
        <f t="shared" si="976"/>
        <v>20832.955000000002</v>
      </c>
      <c r="M9154" s="213">
        <f t="shared" si="977"/>
        <v>30302.48</v>
      </c>
      <c r="N9154" s="213">
        <f t="shared" si="978"/>
        <v>34090.29</v>
      </c>
      <c r="O9154" s="242">
        <f t="shared" si="970"/>
        <v>0.51520000000047728</v>
      </c>
      <c r="P9154" s="242"/>
      <c r="Q9154" s="179"/>
      <c r="R9154" s="179"/>
      <c r="S9154" s="179"/>
      <c r="T9154" s="179"/>
      <c r="U9154" s="179"/>
      <c r="V9154" s="179"/>
      <c r="W9154" s="179"/>
      <c r="X9154" s="179"/>
      <c r="Y9154" s="179"/>
      <c r="Z9154" s="179"/>
      <c r="AA9154" s="222"/>
      <c r="AB9154" s="222"/>
      <c r="AC9154" s="222"/>
      <c r="AD9154" s="179"/>
      <c r="AE9154" s="179"/>
      <c r="AF9154" s="179"/>
      <c r="AG9154" s="179"/>
      <c r="AH9154" s="179"/>
      <c r="AI9154" s="179"/>
      <c r="AJ9154" s="179"/>
    </row>
    <row r="9155" spans="2:36" x14ac:dyDescent="0.3">
      <c r="B9155" s="224">
        <v>923200</v>
      </c>
      <c r="C9155" s="209">
        <v>397132</v>
      </c>
      <c r="D9155" s="206">
        <f t="shared" si="971"/>
        <v>0.4301689774696707</v>
      </c>
      <c r="E9155" s="208">
        <f t="shared" si="972"/>
        <v>0.45</v>
      </c>
      <c r="F9155" s="207">
        <v>21842.26</v>
      </c>
      <c r="G9155" s="207">
        <v>31770.560000000001</v>
      </c>
      <c r="H9155" s="207">
        <v>35741.879999999997</v>
      </c>
      <c r="I9155" s="214">
        <f t="shared" si="973"/>
        <v>378826</v>
      </c>
      <c r="J9155" s="211">
        <f t="shared" si="974"/>
        <v>0.41034012131715769</v>
      </c>
      <c r="K9155" s="212">
        <f t="shared" si="975"/>
        <v>0.45</v>
      </c>
      <c r="L9155" s="214">
        <f t="shared" si="976"/>
        <v>20835.43</v>
      </c>
      <c r="M9155" s="213">
        <f t="shared" si="977"/>
        <v>30306.080000000002</v>
      </c>
      <c r="N9155" s="213">
        <f t="shared" si="978"/>
        <v>34094.339999999997</v>
      </c>
      <c r="O9155" s="242">
        <f t="shared" si="970"/>
        <v>0.51530000000013387</v>
      </c>
      <c r="P9155" s="242"/>
      <c r="Q9155" s="179"/>
      <c r="R9155" s="179"/>
      <c r="S9155" s="179"/>
      <c r="T9155" s="179"/>
      <c r="U9155" s="179"/>
      <c r="V9155" s="179"/>
      <c r="W9155" s="179"/>
      <c r="X9155" s="179"/>
      <c r="Y9155" s="179"/>
      <c r="Z9155" s="179"/>
      <c r="AA9155" s="222"/>
      <c r="AB9155" s="222"/>
      <c r="AC9155" s="222"/>
      <c r="AD9155" s="179"/>
      <c r="AE9155" s="179"/>
      <c r="AF9155" s="179"/>
      <c r="AG9155" s="179"/>
      <c r="AH9155" s="179"/>
      <c r="AI9155" s="179"/>
      <c r="AJ9155" s="179"/>
    </row>
    <row r="9156" spans="2:36" x14ac:dyDescent="0.3">
      <c r="B9156" s="224">
        <v>923300</v>
      </c>
      <c r="C9156" s="209">
        <v>397177</v>
      </c>
      <c r="D9156" s="206">
        <f t="shared" si="971"/>
        <v>0.43017112531138307</v>
      </c>
      <c r="E9156" s="208">
        <f t="shared" si="972"/>
        <v>0.45</v>
      </c>
      <c r="F9156" s="207">
        <v>21844.73</v>
      </c>
      <c r="G9156" s="207">
        <v>31774.16</v>
      </c>
      <c r="H9156" s="207">
        <v>35745.93</v>
      </c>
      <c r="I9156" s="214">
        <f t="shared" si="973"/>
        <v>378871</v>
      </c>
      <c r="J9156" s="211">
        <f t="shared" si="974"/>
        <v>0.41034441676594824</v>
      </c>
      <c r="K9156" s="212">
        <f t="shared" si="975"/>
        <v>0.45</v>
      </c>
      <c r="L9156" s="214">
        <f t="shared" si="976"/>
        <v>20837.904999999999</v>
      </c>
      <c r="M9156" s="213">
        <f t="shared" si="977"/>
        <v>30309.68</v>
      </c>
      <c r="N9156" s="213">
        <f t="shared" si="978"/>
        <v>34098.39</v>
      </c>
      <c r="O9156" s="242">
        <f t="shared" si="970"/>
        <v>0.51519999999982247</v>
      </c>
      <c r="P9156" s="242"/>
      <c r="Q9156" s="179"/>
      <c r="R9156" s="179"/>
      <c r="S9156" s="179"/>
      <c r="T9156" s="179"/>
      <c r="U9156" s="179"/>
      <c r="V9156" s="179"/>
      <c r="W9156" s="179"/>
      <c r="X9156" s="179"/>
      <c r="Y9156" s="179"/>
      <c r="Z9156" s="179"/>
      <c r="AA9156" s="222"/>
      <c r="AB9156" s="222"/>
      <c r="AC9156" s="222"/>
      <c r="AD9156" s="179"/>
      <c r="AE9156" s="179"/>
      <c r="AF9156" s="179"/>
      <c r="AG9156" s="179"/>
      <c r="AH9156" s="179"/>
      <c r="AI9156" s="179"/>
      <c r="AJ9156" s="179"/>
    </row>
    <row r="9157" spans="2:36" x14ac:dyDescent="0.3">
      <c r="B9157" s="224">
        <v>923400</v>
      </c>
      <c r="C9157" s="209">
        <v>397222</v>
      </c>
      <c r="D9157" s="206">
        <f t="shared" si="971"/>
        <v>0.43017327268789257</v>
      </c>
      <c r="E9157" s="208">
        <f t="shared" si="972"/>
        <v>0.45</v>
      </c>
      <c r="F9157" s="207">
        <v>21847.21</v>
      </c>
      <c r="G9157" s="207">
        <v>31777.759999999998</v>
      </c>
      <c r="H9157" s="207">
        <v>35749.980000000003</v>
      </c>
      <c r="I9157" s="214">
        <f t="shared" si="973"/>
        <v>378916</v>
      </c>
      <c r="J9157" s="211">
        <f t="shared" si="974"/>
        <v>0.41034871128438377</v>
      </c>
      <c r="K9157" s="212">
        <f t="shared" si="975"/>
        <v>0.45</v>
      </c>
      <c r="L9157" s="214">
        <f t="shared" si="976"/>
        <v>20840.38</v>
      </c>
      <c r="M9157" s="213">
        <f t="shared" si="977"/>
        <v>30313.279999999999</v>
      </c>
      <c r="N9157" s="213">
        <f t="shared" si="978"/>
        <v>34102.44</v>
      </c>
      <c r="O9157" s="242">
        <f t="shared" ref="O9157:O9220" si="979">(C9157+F9157+H9157-C9156-F9156-H9156)/100</f>
        <v>0.51530000000006115</v>
      </c>
      <c r="P9157" s="242"/>
      <c r="Q9157" s="179"/>
      <c r="R9157" s="179"/>
      <c r="S9157" s="179"/>
      <c r="T9157" s="179"/>
      <c r="U9157" s="179"/>
      <c r="V9157" s="179"/>
      <c r="W9157" s="179"/>
      <c r="X9157" s="179"/>
      <c r="Y9157" s="179"/>
      <c r="Z9157" s="179"/>
      <c r="AA9157" s="222"/>
      <c r="AB9157" s="222"/>
      <c r="AC9157" s="222"/>
      <c r="AD9157" s="179"/>
      <c r="AE9157" s="179"/>
      <c r="AF9157" s="179"/>
      <c r="AG9157" s="179"/>
      <c r="AH9157" s="179"/>
      <c r="AI9157" s="179"/>
      <c r="AJ9157" s="179"/>
    </row>
    <row r="9158" spans="2:36" x14ac:dyDescent="0.3">
      <c r="B9158" s="224">
        <v>923500</v>
      </c>
      <c r="C9158" s="209">
        <v>397267</v>
      </c>
      <c r="D9158" s="206">
        <f t="shared" si="971"/>
        <v>0.43017541959935029</v>
      </c>
      <c r="E9158" s="208">
        <f t="shared" si="972"/>
        <v>0.45</v>
      </c>
      <c r="F9158" s="207">
        <v>21849.68</v>
      </c>
      <c r="G9158" s="207">
        <v>31781.360000000001</v>
      </c>
      <c r="H9158" s="207">
        <v>35754.03</v>
      </c>
      <c r="I9158" s="214">
        <f t="shared" si="973"/>
        <v>378961</v>
      </c>
      <c r="J9158" s="211">
        <f t="shared" si="974"/>
        <v>0.41035300487276666</v>
      </c>
      <c r="K9158" s="212">
        <f t="shared" si="975"/>
        <v>0.45</v>
      </c>
      <c r="L9158" s="214">
        <f t="shared" si="976"/>
        <v>20842.855</v>
      </c>
      <c r="M9158" s="213">
        <f t="shared" si="977"/>
        <v>30316.880000000001</v>
      </c>
      <c r="N9158" s="213">
        <f t="shared" si="978"/>
        <v>34106.49</v>
      </c>
      <c r="O9158" s="242">
        <f t="shared" si="979"/>
        <v>0.5151999999996042</v>
      </c>
      <c r="P9158" s="242"/>
      <c r="Q9158" s="179"/>
      <c r="R9158" s="179"/>
      <c r="S9158" s="179"/>
      <c r="T9158" s="179"/>
      <c r="U9158" s="179"/>
      <c r="V9158" s="179"/>
      <c r="W9158" s="179"/>
      <c r="X9158" s="179"/>
      <c r="Y9158" s="179"/>
      <c r="Z9158" s="179"/>
      <c r="AA9158" s="222"/>
      <c r="AB9158" s="222"/>
      <c r="AC9158" s="222"/>
      <c r="AD9158" s="179"/>
      <c r="AE9158" s="179"/>
      <c r="AF9158" s="179"/>
      <c r="AG9158" s="179"/>
      <c r="AH9158" s="179"/>
      <c r="AI9158" s="179"/>
      <c r="AJ9158" s="179"/>
    </row>
    <row r="9159" spans="2:36" x14ac:dyDescent="0.3">
      <c r="B9159" s="224">
        <v>923600</v>
      </c>
      <c r="C9159" s="209">
        <v>397312</v>
      </c>
      <c r="D9159" s="206">
        <f t="shared" si="971"/>
        <v>0.43017756604590734</v>
      </c>
      <c r="E9159" s="208">
        <f t="shared" si="972"/>
        <v>0.45</v>
      </c>
      <c r="F9159" s="207">
        <v>21852.16</v>
      </c>
      <c r="G9159" s="207">
        <v>31784.959999999999</v>
      </c>
      <c r="H9159" s="207">
        <v>35758.080000000002</v>
      </c>
      <c r="I9159" s="214">
        <f t="shared" si="973"/>
        <v>379006</v>
      </c>
      <c r="J9159" s="211">
        <f t="shared" si="974"/>
        <v>0.41035729753139888</v>
      </c>
      <c r="K9159" s="212">
        <f t="shared" si="975"/>
        <v>0.45</v>
      </c>
      <c r="L9159" s="214">
        <f t="shared" si="976"/>
        <v>20845.330000000002</v>
      </c>
      <c r="M9159" s="213">
        <f t="shared" si="977"/>
        <v>30320.48</v>
      </c>
      <c r="N9159" s="213">
        <f t="shared" si="978"/>
        <v>34110.54</v>
      </c>
      <c r="O9159" s="242">
        <f t="shared" si="979"/>
        <v>0.5152999999999156</v>
      </c>
      <c r="P9159" s="242"/>
      <c r="Q9159" s="179"/>
      <c r="R9159" s="179"/>
      <c r="S9159" s="179"/>
      <c r="T9159" s="179"/>
      <c r="U9159" s="179"/>
      <c r="V9159" s="179"/>
      <c r="W9159" s="179"/>
      <c r="X9159" s="179"/>
      <c r="Y9159" s="179"/>
      <c r="Z9159" s="179"/>
      <c r="AA9159" s="222"/>
      <c r="AB9159" s="222"/>
      <c r="AC9159" s="222"/>
      <c r="AD9159" s="179"/>
      <c r="AE9159" s="179"/>
      <c r="AF9159" s="179"/>
      <c r="AG9159" s="179"/>
      <c r="AH9159" s="179"/>
      <c r="AI9159" s="179"/>
      <c r="AJ9159" s="179"/>
    </row>
    <row r="9160" spans="2:36" x14ac:dyDescent="0.3">
      <c r="B9160" s="224">
        <v>923700</v>
      </c>
      <c r="C9160" s="209">
        <v>397357</v>
      </c>
      <c r="D9160" s="206">
        <f t="shared" si="971"/>
        <v>0.4301797120277146</v>
      </c>
      <c r="E9160" s="208">
        <f t="shared" si="972"/>
        <v>0.45</v>
      </c>
      <c r="F9160" s="207">
        <v>21854.63</v>
      </c>
      <c r="G9160" s="207">
        <v>31788.560000000001</v>
      </c>
      <c r="H9160" s="207">
        <v>35762.129999999997</v>
      </c>
      <c r="I9160" s="214">
        <f t="shared" si="973"/>
        <v>379051</v>
      </c>
      <c r="J9160" s="211">
        <f t="shared" si="974"/>
        <v>0.41036158926058242</v>
      </c>
      <c r="K9160" s="212">
        <f t="shared" si="975"/>
        <v>0.45</v>
      </c>
      <c r="L9160" s="214">
        <f t="shared" si="976"/>
        <v>20847.805</v>
      </c>
      <c r="M9160" s="213">
        <f t="shared" si="977"/>
        <v>30324.080000000002</v>
      </c>
      <c r="N9160" s="213">
        <f t="shared" si="978"/>
        <v>34114.589999999997</v>
      </c>
      <c r="O9160" s="242">
        <f t="shared" si="979"/>
        <v>0.51520000000004074</v>
      </c>
      <c r="P9160" s="242"/>
      <c r="Q9160" s="179"/>
      <c r="R9160" s="179"/>
      <c r="S9160" s="179"/>
      <c r="T9160" s="179"/>
      <c r="U9160" s="179"/>
      <c r="V9160" s="179"/>
      <c r="W9160" s="179"/>
      <c r="X9160" s="179"/>
      <c r="Y9160" s="179"/>
      <c r="Z9160" s="179"/>
      <c r="AA9160" s="222"/>
      <c r="AB9160" s="222"/>
      <c r="AC9160" s="222"/>
      <c r="AD9160" s="179"/>
      <c r="AE9160" s="179"/>
      <c r="AF9160" s="179"/>
      <c r="AG9160" s="179"/>
      <c r="AH9160" s="179"/>
      <c r="AI9160" s="179"/>
      <c r="AJ9160" s="179"/>
    </row>
    <row r="9161" spans="2:36" x14ac:dyDescent="0.3">
      <c r="B9161" s="224">
        <v>923800</v>
      </c>
      <c r="C9161" s="209">
        <v>397402</v>
      </c>
      <c r="D9161" s="206">
        <f t="shared" si="971"/>
        <v>0.43018185754492316</v>
      </c>
      <c r="E9161" s="208">
        <f t="shared" si="972"/>
        <v>0.45</v>
      </c>
      <c r="F9161" s="207">
        <v>21857.11</v>
      </c>
      <c r="G9161" s="207">
        <v>31792.16</v>
      </c>
      <c r="H9161" s="207">
        <v>35766.18</v>
      </c>
      <c r="I9161" s="214">
        <f t="shared" si="973"/>
        <v>379096</v>
      </c>
      <c r="J9161" s="211">
        <f t="shared" si="974"/>
        <v>0.41036588006061919</v>
      </c>
      <c r="K9161" s="212">
        <f t="shared" si="975"/>
        <v>0.45</v>
      </c>
      <c r="L9161" s="214">
        <f t="shared" si="976"/>
        <v>20850.28</v>
      </c>
      <c r="M9161" s="213">
        <f t="shared" si="977"/>
        <v>30327.68</v>
      </c>
      <c r="N9161" s="213">
        <f t="shared" si="978"/>
        <v>34118.639999999999</v>
      </c>
      <c r="O9161" s="242">
        <f t="shared" si="979"/>
        <v>0.51529999999977005</v>
      </c>
      <c r="P9161" s="242"/>
      <c r="Q9161" s="179"/>
      <c r="R9161" s="179"/>
      <c r="S9161" s="179"/>
      <c r="T9161" s="179"/>
      <c r="U9161" s="179"/>
      <c r="V9161" s="179"/>
      <c r="W9161" s="179"/>
      <c r="X9161" s="179"/>
      <c r="Y9161" s="179"/>
      <c r="Z9161" s="179"/>
      <c r="AA9161" s="222"/>
      <c r="AB9161" s="222"/>
      <c r="AC9161" s="222"/>
      <c r="AD9161" s="179"/>
      <c r="AE9161" s="179"/>
      <c r="AF9161" s="179"/>
      <c r="AG9161" s="179"/>
      <c r="AH9161" s="179"/>
      <c r="AI9161" s="179"/>
      <c r="AJ9161" s="179"/>
    </row>
    <row r="9162" spans="2:36" x14ac:dyDescent="0.3">
      <c r="B9162" s="224">
        <v>923900</v>
      </c>
      <c r="C9162" s="209">
        <v>397447</v>
      </c>
      <c r="D9162" s="206">
        <f t="shared" si="971"/>
        <v>0.43018400259768375</v>
      </c>
      <c r="E9162" s="208">
        <f t="shared" si="972"/>
        <v>0.45</v>
      </c>
      <c r="F9162" s="207">
        <v>21859.58</v>
      </c>
      <c r="G9162" s="207">
        <v>31795.759999999998</v>
      </c>
      <c r="H9162" s="207">
        <v>35770.230000000003</v>
      </c>
      <c r="I9162" s="214">
        <f t="shared" si="973"/>
        <v>379141</v>
      </c>
      <c r="J9162" s="211">
        <f t="shared" si="974"/>
        <v>0.4103701699318108</v>
      </c>
      <c r="K9162" s="212">
        <f t="shared" si="975"/>
        <v>0.45</v>
      </c>
      <c r="L9162" s="214">
        <f t="shared" si="976"/>
        <v>20852.755000000001</v>
      </c>
      <c r="M9162" s="213">
        <f t="shared" si="977"/>
        <v>30331.279999999999</v>
      </c>
      <c r="N9162" s="213">
        <f t="shared" si="978"/>
        <v>34122.69</v>
      </c>
      <c r="O9162" s="242">
        <f t="shared" si="979"/>
        <v>0.51519999999996802</v>
      </c>
      <c r="P9162" s="242"/>
      <c r="Q9162" s="179"/>
      <c r="R9162" s="179"/>
      <c r="S9162" s="179"/>
      <c r="T9162" s="179"/>
      <c r="U9162" s="179"/>
      <c r="V9162" s="179"/>
      <c r="W9162" s="179"/>
      <c r="X9162" s="179"/>
      <c r="Y9162" s="179"/>
      <c r="Z9162" s="179"/>
      <c r="AA9162" s="222"/>
      <c r="AB9162" s="222"/>
      <c r="AC9162" s="222"/>
      <c r="AD9162" s="179"/>
      <c r="AE9162" s="179"/>
      <c r="AF9162" s="179"/>
      <c r="AG9162" s="179"/>
      <c r="AH9162" s="179"/>
      <c r="AI9162" s="179"/>
      <c r="AJ9162" s="179"/>
    </row>
    <row r="9163" spans="2:36" x14ac:dyDescent="0.3">
      <c r="B9163" s="224">
        <v>924000</v>
      </c>
      <c r="C9163" s="209">
        <v>397492</v>
      </c>
      <c r="D9163" s="206">
        <f t="shared" si="971"/>
        <v>0.43018614718614717</v>
      </c>
      <c r="E9163" s="208">
        <f t="shared" si="972"/>
        <v>0.45</v>
      </c>
      <c r="F9163" s="207">
        <v>21862.06</v>
      </c>
      <c r="G9163" s="207">
        <v>31799.360000000001</v>
      </c>
      <c r="H9163" s="207">
        <v>35774.28</v>
      </c>
      <c r="I9163" s="214">
        <f t="shared" si="973"/>
        <v>379186</v>
      </c>
      <c r="J9163" s="211">
        <f t="shared" si="974"/>
        <v>0.41037445887445889</v>
      </c>
      <c r="K9163" s="212">
        <f t="shared" si="975"/>
        <v>0.45</v>
      </c>
      <c r="L9163" s="214">
        <f t="shared" si="976"/>
        <v>20855.23</v>
      </c>
      <c r="M9163" s="213">
        <f t="shared" si="977"/>
        <v>30334.880000000001</v>
      </c>
      <c r="N9163" s="213">
        <f t="shared" si="978"/>
        <v>34126.74</v>
      </c>
      <c r="O9163" s="242">
        <f t="shared" si="979"/>
        <v>0.51529999999962461</v>
      </c>
      <c r="P9163" s="242"/>
      <c r="Q9163" s="179"/>
      <c r="R9163" s="179"/>
      <c r="S9163" s="179"/>
      <c r="T9163" s="179"/>
      <c r="U9163" s="179"/>
      <c r="V9163" s="179"/>
      <c r="W9163" s="179"/>
      <c r="X9163" s="179"/>
      <c r="Y9163" s="179"/>
      <c r="Z9163" s="179"/>
      <c r="AA9163" s="222"/>
      <c r="AB9163" s="222"/>
      <c r="AC9163" s="222"/>
      <c r="AD9163" s="179"/>
      <c r="AE9163" s="179"/>
      <c r="AF9163" s="179"/>
      <c r="AG9163" s="179"/>
      <c r="AH9163" s="179"/>
      <c r="AI9163" s="179"/>
      <c r="AJ9163" s="179"/>
    </row>
    <row r="9164" spans="2:36" x14ac:dyDescent="0.3">
      <c r="B9164" s="224">
        <v>924100</v>
      </c>
      <c r="C9164" s="209">
        <v>397537</v>
      </c>
      <c r="D9164" s="206">
        <f t="shared" si="971"/>
        <v>0.43018829131046421</v>
      </c>
      <c r="E9164" s="208">
        <f t="shared" si="972"/>
        <v>0.45</v>
      </c>
      <c r="F9164" s="207">
        <v>21864.53</v>
      </c>
      <c r="G9164" s="207">
        <v>31802.959999999999</v>
      </c>
      <c r="H9164" s="207">
        <v>35778.33</v>
      </c>
      <c r="I9164" s="214">
        <f t="shared" si="973"/>
        <v>379231</v>
      </c>
      <c r="J9164" s="211">
        <f t="shared" si="974"/>
        <v>0.41037874688886483</v>
      </c>
      <c r="K9164" s="212">
        <f t="shared" si="975"/>
        <v>0.45</v>
      </c>
      <c r="L9164" s="214">
        <f t="shared" si="976"/>
        <v>20857.705000000002</v>
      </c>
      <c r="M9164" s="213">
        <f t="shared" si="977"/>
        <v>30338.48</v>
      </c>
      <c r="N9164" s="213">
        <f t="shared" si="978"/>
        <v>34130.79</v>
      </c>
      <c r="O9164" s="242">
        <f t="shared" si="979"/>
        <v>0.51520000000047728</v>
      </c>
      <c r="P9164" s="242"/>
      <c r="Q9164" s="179"/>
      <c r="R9164" s="179"/>
      <c r="S9164" s="179"/>
      <c r="T9164" s="179"/>
      <c r="U9164" s="179"/>
      <c r="V9164" s="179"/>
      <c r="W9164" s="179"/>
      <c r="X9164" s="179"/>
      <c r="Y9164" s="179"/>
      <c r="Z9164" s="179"/>
      <c r="AA9164" s="222"/>
      <c r="AB9164" s="222"/>
      <c r="AC9164" s="222"/>
      <c r="AD9164" s="179"/>
      <c r="AE9164" s="179"/>
      <c r="AF9164" s="179"/>
      <c r="AG9164" s="179"/>
      <c r="AH9164" s="179"/>
      <c r="AI9164" s="179"/>
      <c r="AJ9164" s="179"/>
    </row>
    <row r="9165" spans="2:36" x14ac:dyDescent="0.3">
      <c r="B9165" s="224">
        <v>924200</v>
      </c>
      <c r="C9165" s="209">
        <v>397582</v>
      </c>
      <c r="D9165" s="206">
        <f t="shared" si="971"/>
        <v>0.43019043497078552</v>
      </c>
      <c r="E9165" s="208">
        <f t="shared" si="972"/>
        <v>0.45</v>
      </c>
      <c r="F9165" s="207">
        <v>21867.01</v>
      </c>
      <c r="G9165" s="207">
        <v>31806.560000000001</v>
      </c>
      <c r="H9165" s="207">
        <v>35782.379999999997</v>
      </c>
      <c r="I9165" s="214">
        <f t="shared" si="973"/>
        <v>379276</v>
      </c>
      <c r="J9165" s="211">
        <f t="shared" si="974"/>
        <v>0.41038303397532999</v>
      </c>
      <c r="K9165" s="212">
        <f t="shared" si="975"/>
        <v>0.45</v>
      </c>
      <c r="L9165" s="214">
        <f t="shared" si="976"/>
        <v>20860.18</v>
      </c>
      <c r="M9165" s="213">
        <f t="shared" si="977"/>
        <v>30342.080000000002</v>
      </c>
      <c r="N9165" s="213">
        <f t="shared" si="978"/>
        <v>34134.839999999997</v>
      </c>
      <c r="O9165" s="242">
        <f t="shared" si="979"/>
        <v>0.51530000000013387</v>
      </c>
      <c r="P9165" s="242"/>
      <c r="Q9165" s="179"/>
      <c r="R9165" s="179"/>
      <c r="S9165" s="179"/>
      <c r="T9165" s="179"/>
      <c r="U9165" s="179"/>
      <c r="V9165" s="179"/>
      <c r="W9165" s="179"/>
      <c r="X9165" s="179"/>
      <c r="Y9165" s="179"/>
      <c r="Z9165" s="179"/>
      <c r="AA9165" s="222"/>
      <c r="AB9165" s="222"/>
      <c r="AC9165" s="222"/>
      <c r="AD9165" s="179"/>
      <c r="AE9165" s="179"/>
      <c r="AF9165" s="179"/>
      <c r="AG9165" s="179"/>
      <c r="AH9165" s="179"/>
      <c r="AI9165" s="179"/>
      <c r="AJ9165" s="179"/>
    </row>
    <row r="9166" spans="2:36" x14ac:dyDescent="0.3">
      <c r="B9166" s="224">
        <v>924300</v>
      </c>
      <c r="C9166" s="209">
        <v>397627</v>
      </c>
      <c r="D9166" s="206">
        <f t="shared" si="971"/>
        <v>0.4301925781672617</v>
      </c>
      <c r="E9166" s="208">
        <f t="shared" si="972"/>
        <v>0.45</v>
      </c>
      <c r="F9166" s="207">
        <v>21869.48</v>
      </c>
      <c r="G9166" s="207">
        <v>31810.16</v>
      </c>
      <c r="H9166" s="207">
        <v>35786.43</v>
      </c>
      <c r="I9166" s="214">
        <f t="shared" si="973"/>
        <v>379321</v>
      </c>
      <c r="J9166" s="211">
        <f t="shared" si="974"/>
        <v>0.41038732013415558</v>
      </c>
      <c r="K9166" s="212">
        <f t="shared" si="975"/>
        <v>0.45</v>
      </c>
      <c r="L9166" s="214">
        <f t="shared" si="976"/>
        <v>20862.654999999999</v>
      </c>
      <c r="M9166" s="213">
        <f t="shared" si="977"/>
        <v>30345.68</v>
      </c>
      <c r="N9166" s="213">
        <f t="shared" si="978"/>
        <v>34138.89</v>
      </c>
      <c r="O9166" s="242">
        <f t="shared" si="979"/>
        <v>0.51519999999982247</v>
      </c>
      <c r="P9166" s="242"/>
      <c r="Q9166" s="179"/>
      <c r="R9166" s="179"/>
      <c r="S9166" s="179"/>
      <c r="T9166" s="179"/>
      <c r="U9166" s="179"/>
      <c r="V9166" s="179"/>
      <c r="W9166" s="179"/>
      <c r="X9166" s="179"/>
      <c r="Y9166" s="179"/>
      <c r="Z9166" s="179"/>
      <c r="AA9166" s="222"/>
      <c r="AB9166" s="222"/>
      <c r="AC9166" s="222"/>
      <c r="AD9166" s="179"/>
      <c r="AE9166" s="179"/>
      <c r="AF9166" s="179"/>
      <c r="AG9166" s="179"/>
      <c r="AH9166" s="179"/>
      <c r="AI9166" s="179"/>
      <c r="AJ9166" s="179"/>
    </row>
    <row r="9167" spans="2:36" x14ac:dyDescent="0.3">
      <c r="B9167" s="224">
        <v>924400</v>
      </c>
      <c r="C9167" s="209">
        <v>397672</v>
      </c>
      <c r="D9167" s="206">
        <f t="shared" si="971"/>
        <v>0.43019472090004329</v>
      </c>
      <c r="E9167" s="208">
        <f t="shared" si="972"/>
        <v>0.45</v>
      </c>
      <c r="F9167" s="207">
        <v>21871.96</v>
      </c>
      <c r="G9167" s="207">
        <v>31813.759999999998</v>
      </c>
      <c r="H9167" s="207">
        <v>35790.480000000003</v>
      </c>
      <c r="I9167" s="214">
        <f t="shared" si="973"/>
        <v>379366</v>
      </c>
      <c r="J9167" s="211">
        <f t="shared" si="974"/>
        <v>0.41039160536564256</v>
      </c>
      <c r="K9167" s="212">
        <f t="shared" si="975"/>
        <v>0.45</v>
      </c>
      <c r="L9167" s="214">
        <f t="shared" si="976"/>
        <v>20865.13</v>
      </c>
      <c r="M9167" s="213">
        <f t="shared" si="977"/>
        <v>30349.279999999999</v>
      </c>
      <c r="N9167" s="213">
        <f t="shared" si="978"/>
        <v>34142.94</v>
      </c>
      <c r="O9167" s="242">
        <f t="shared" si="979"/>
        <v>0.51530000000006115</v>
      </c>
      <c r="P9167" s="242"/>
      <c r="Q9167" s="179"/>
      <c r="R9167" s="179"/>
      <c r="S9167" s="179"/>
      <c r="T9167" s="179"/>
      <c r="U9167" s="179"/>
      <c r="V9167" s="179"/>
      <c r="W9167" s="179"/>
      <c r="X9167" s="179"/>
      <c r="Y9167" s="179"/>
      <c r="Z9167" s="179"/>
      <c r="AA9167" s="222"/>
      <c r="AB9167" s="222"/>
      <c r="AC9167" s="222"/>
      <c r="AD9167" s="179"/>
      <c r="AE9167" s="179"/>
      <c r="AF9167" s="179"/>
      <c r="AG9167" s="179"/>
      <c r="AH9167" s="179"/>
      <c r="AI9167" s="179"/>
      <c r="AJ9167" s="179"/>
    </row>
    <row r="9168" spans="2:36" x14ac:dyDescent="0.3">
      <c r="B9168" s="224">
        <v>924500</v>
      </c>
      <c r="C9168" s="209">
        <v>397717</v>
      </c>
      <c r="D9168" s="206">
        <f t="shared" si="971"/>
        <v>0.43019686316928069</v>
      </c>
      <c r="E9168" s="208">
        <f t="shared" si="972"/>
        <v>0.45</v>
      </c>
      <c r="F9168" s="207">
        <v>21874.43</v>
      </c>
      <c r="G9168" s="207">
        <v>31817.360000000001</v>
      </c>
      <c r="H9168" s="207">
        <v>35794.53</v>
      </c>
      <c r="I9168" s="214">
        <f t="shared" si="973"/>
        <v>379411</v>
      </c>
      <c r="J9168" s="211">
        <f t="shared" si="974"/>
        <v>0.41039588967009194</v>
      </c>
      <c r="K9168" s="212">
        <f t="shared" si="975"/>
        <v>0.45</v>
      </c>
      <c r="L9168" s="214">
        <f t="shared" si="976"/>
        <v>20867.605</v>
      </c>
      <c r="M9168" s="213">
        <f t="shared" si="977"/>
        <v>30352.880000000001</v>
      </c>
      <c r="N9168" s="213">
        <f t="shared" si="978"/>
        <v>34146.99</v>
      </c>
      <c r="O9168" s="242">
        <f t="shared" si="979"/>
        <v>0.5151999999996042</v>
      </c>
      <c r="P9168" s="242"/>
      <c r="Q9168" s="179"/>
      <c r="R9168" s="179"/>
      <c r="S9168" s="179"/>
      <c r="T9168" s="179"/>
      <c r="U9168" s="179"/>
      <c r="V9168" s="179"/>
      <c r="W9168" s="179"/>
      <c r="X9168" s="179"/>
      <c r="Y9168" s="179"/>
      <c r="Z9168" s="179"/>
      <c r="AA9168" s="222"/>
      <c r="AB9168" s="222"/>
      <c r="AC9168" s="222"/>
      <c r="AD9168" s="179"/>
      <c r="AE9168" s="179"/>
      <c r="AF9168" s="179"/>
      <c r="AG9168" s="179"/>
      <c r="AH9168" s="179"/>
      <c r="AI9168" s="179"/>
      <c r="AJ9168" s="179"/>
    </row>
    <row r="9169" spans="2:36" x14ac:dyDescent="0.3">
      <c r="B9169" s="224">
        <v>924600</v>
      </c>
      <c r="C9169" s="209">
        <v>397762</v>
      </c>
      <c r="D9169" s="206">
        <f t="shared" si="971"/>
        <v>0.43019900497512437</v>
      </c>
      <c r="E9169" s="208">
        <f t="shared" si="972"/>
        <v>0.45</v>
      </c>
      <c r="F9169" s="207">
        <v>21876.91</v>
      </c>
      <c r="G9169" s="207">
        <v>31820.959999999999</v>
      </c>
      <c r="H9169" s="207">
        <v>35798.58</v>
      </c>
      <c r="I9169" s="214">
        <f t="shared" si="973"/>
        <v>379456</v>
      </c>
      <c r="J9169" s="211">
        <f t="shared" si="974"/>
        <v>0.41040017304780446</v>
      </c>
      <c r="K9169" s="212">
        <f t="shared" si="975"/>
        <v>0.45</v>
      </c>
      <c r="L9169" s="214">
        <f t="shared" si="976"/>
        <v>20870.080000000002</v>
      </c>
      <c r="M9169" s="213">
        <f t="shared" si="977"/>
        <v>30356.48</v>
      </c>
      <c r="N9169" s="213">
        <f t="shared" si="978"/>
        <v>34151.040000000001</v>
      </c>
      <c r="O9169" s="242">
        <f t="shared" si="979"/>
        <v>0.5152999999999156</v>
      </c>
      <c r="P9169" s="242"/>
      <c r="Q9169" s="179"/>
      <c r="R9169" s="179"/>
      <c r="S9169" s="179"/>
      <c r="T9169" s="179"/>
      <c r="U9169" s="179"/>
      <c r="V9169" s="179"/>
      <c r="W9169" s="179"/>
      <c r="X9169" s="179"/>
      <c r="Y9169" s="179"/>
      <c r="Z9169" s="179"/>
      <c r="AA9169" s="222"/>
      <c r="AB9169" s="222"/>
      <c r="AC9169" s="222"/>
      <c r="AD9169" s="179"/>
      <c r="AE9169" s="179"/>
      <c r="AF9169" s="179"/>
      <c r="AG9169" s="179"/>
      <c r="AH9169" s="179"/>
      <c r="AI9169" s="179"/>
      <c r="AJ9169" s="179"/>
    </row>
    <row r="9170" spans="2:36" x14ac:dyDescent="0.3">
      <c r="B9170" s="224">
        <v>924700</v>
      </c>
      <c r="C9170" s="209">
        <v>397807</v>
      </c>
      <c r="D9170" s="206">
        <f t="shared" si="971"/>
        <v>0.43020114631772466</v>
      </c>
      <c r="E9170" s="208">
        <f t="shared" si="972"/>
        <v>0.45</v>
      </c>
      <c r="F9170" s="207">
        <v>21879.38</v>
      </c>
      <c r="G9170" s="207">
        <v>31824.560000000001</v>
      </c>
      <c r="H9170" s="207">
        <v>35802.629999999997</v>
      </c>
      <c r="I9170" s="214">
        <f t="shared" si="973"/>
        <v>379501</v>
      </c>
      <c r="J9170" s="211">
        <f t="shared" si="974"/>
        <v>0.41040445549908078</v>
      </c>
      <c r="K9170" s="212">
        <f t="shared" si="975"/>
        <v>0.45</v>
      </c>
      <c r="L9170" s="214">
        <f t="shared" si="976"/>
        <v>20872.555</v>
      </c>
      <c r="M9170" s="213">
        <f t="shared" si="977"/>
        <v>30360.080000000002</v>
      </c>
      <c r="N9170" s="213">
        <f t="shared" si="978"/>
        <v>34155.089999999997</v>
      </c>
      <c r="O9170" s="242">
        <f t="shared" si="979"/>
        <v>0.51520000000004074</v>
      </c>
      <c r="P9170" s="242"/>
      <c r="Q9170" s="179"/>
      <c r="R9170" s="179"/>
      <c r="S9170" s="179"/>
      <c r="T9170" s="179"/>
      <c r="U9170" s="179"/>
      <c r="V9170" s="179"/>
      <c r="W9170" s="179"/>
      <c r="X9170" s="179"/>
      <c r="Y9170" s="179"/>
      <c r="Z9170" s="179"/>
      <c r="AA9170" s="222"/>
      <c r="AB9170" s="222"/>
      <c r="AC9170" s="222"/>
      <c r="AD9170" s="179"/>
      <c r="AE9170" s="179"/>
      <c r="AF9170" s="179"/>
      <c r="AG9170" s="179"/>
      <c r="AH9170" s="179"/>
      <c r="AI9170" s="179"/>
      <c r="AJ9170" s="179"/>
    </row>
    <row r="9171" spans="2:36" x14ac:dyDescent="0.3">
      <c r="B9171" s="224">
        <v>924800</v>
      </c>
      <c r="C9171" s="209">
        <v>397852</v>
      </c>
      <c r="D9171" s="206">
        <f t="shared" si="971"/>
        <v>0.43020328719723183</v>
      </c>
      <c r="E9171" s="208">
        <f t="shared" si="972"/>
        <v>0.45</v>
      </c>
      <c r="F9171" s="207">
        <v>21881.86</v>
      </c>
      <c r="G9171" s="207">
        <v>31828.16</v>
      </c>
      <c r="H9171" s="207">
        <v>35806.68</v>
      </c>
      <c r="I9171" s="214">
        <f t="shared" si="973"/>
        <v>379546</v>
      </c>
      <c r="J9171" s="211">
        <f t="shared" si="974"/>
        <v>0.41040873702422143</v>
      </c>
      <c r="K9171" s="212">
        <f t="shared" si="975"/>
        <v>0.45</v>
      </c>
      <c r="L9171" s="214">
        <f t="shared" si="976"/>
        <v>20875.03</v>
      </c>
      <c r="M9171" s="213">
        <f t="shared" si="977"/>
        <v>30363.68</v>
      </c>
      <c r="N9171" s="213">
        <f t="shared" si="978"/>
        <v>34159.14</v>
      </c>
      <c r="O9171" s="242">
        <f t="shared" si="979"/>
        <v>0.51529999999977005</v>
      </c>
      <c r="P9171" s="242"/>
      <c r="Q9171" s="179"/>
      <c r="R9171" s="179"/>
      <c r="S9171" s="179"/>
      <c r="T9171" s="179"/>
      <c r="U9171" s="179"/>
      <c r="V9171" s="179"/>
      <c r="W9171" s="179"/>
      <c r="X9171" s="179"/>
      <c r="Y9171" s="179"/>
      <c r="Z9171" s="179"/>
      <c r="AA9171" s="222"/>
      <c r="AB9171" s="222"/>
      <c r="AC9171" s="222"/>
      <c r="AD9171" s="179"/>
      <c r="AE9171" s="179"/>
      <c r="AF9171" s="179"/>
      <c r="AG9171" s="179"/>
      <c r="AH9171" s="179"/>
      <c r="AI9171" s="179"/>
      <c r="AJ9171" s="179"/>
    </row>
    <row r="9172" spans="2:36" x14ac:dyDescent="0.3">
      <c r="B9172" s="224">
        <v>924900</v>
      </c>
      <c r="C9172" s="209">
        <v>397897</v>
      </c>
      <c r="D9172" s="206">
        <f t="shared" si="971"/>
        <v>0.4302054276137961</v>
      </c>
      <c r="E9172" s="208">
        <f t="shared" si="972"/>
        <v>0.45</v>
      </c>
      <c r="F9172" s="207">
        <v>21884.33</v>
      </c>
      <c r="G9172" s="207">
        <v>31831.759999999998</v>
      </c>
      <c r="H9172" s="207">
        <v>35810.730000000003</v>
      </c>
      <c r="I9172" s="214">
        <f t="shared" si="973"/>
        <v>379591</v>
      </c>
      <c r="J9172" s="211">
        <f t="shared" si="974"/>
        <v>0.41041301762352689</v>
      </c>
      <c r="K9172" s="212">
        <f t="shared" si="975"/>
        <v>0.45</v>
      </c>
      <c r="L9172" s="214">
        <f t="shared" si="976"/>
        <v>20877.505000000001</v>
      </c>
      <c r="M9172" s="213">
        <f t="shared" si="977"/>
        <v>30367.279999999999</v>
      </c>
      <c r="N9172" s="213">
        <f t="shared" si="978"/>
        <v>34163.19</v>
      </c>
      <c r="O9172" s="242">
        <f t="shared" si="979"/>
        <v>0.51519999999996802</v>
      </c>
      <c r="P9172" s="242"/>
      <c r="Q9172" s="179"/>
      <c r="R9172" s="179"/>
      <c r="S9172" s="179"/>
      <c r="T9172" s="179"/>
      <c r="U9172" s="179"/>
      <c r="V9172" s="179"/>
      <c r="W9172" s="179"/>
      <c r="X9172" s="179"/>
      <c r="Y9172" s="179"/>
      <c r="Z9172" s="179"/>
      <c r="AA9172" s="222"/>
      <c r="AB9172" s="222"/>
      <c r="AC9172" s="222"/>
      <c r="AD9172" s="179"/>
      <c r="AE9172" s="179"/>
      <c r="AF9172" s="179"/>
      <c r="AG9172" s="179"/>
      <c r="AH9172" s="179"/>
      <c r="AI9172" s="179"/>
      <c r="AJ9172" s="179"/>
    </row>
    <row r="9173" spans="2:36" x14ac:dyDescent="0.3">
      <c r="B9173" s="224">
        <v>925000</v>
      </c>
      <c r="C9173" s="209">
        <v>397942</v>
      </c>
      <c r="D9173" s="206">
        <f t="shared" si="971"/>
        <v>0.43020756756756756</v>
      </c>
      <c r="E9173" s="208">
        <f t="shared" si="972"/>
        <v>0.45</v>
      </c>
      <c r="F9173" s="207">
        <v>21886.81</v>
      </c>
      <c r="G9173" s="207">
        <v>31835.360000000001</v>
      </c>
      <c r="H9173" s="207">
        <v>35814.78</v>
      </c>
      <c r="I9173" s="214">
        <f t="shared" si="973"/>
        <v>379636</v>
      </c>
      <c r="J9173" s="211">
        <f t="shared" si="974"/>
        <v>0.41041729729729731</v>
      </c>
      <c r="K9173" s="212">
        <f t="shared" si="975"/>
        <v>0.45</v>
      </c>
      <c r="L9173" s="214">
        <f t="shared" si="976"/>
        <v>20879.98</v>
      </c>
      <c r="M9173" s="213">
        <f t="shared" si="977"/>
        <v>30370.880000000001</v>
      </c>
      <c r="N9173" s="213">
        <f t="shared" si="978"/>
        <v>34167.24</v>
      </c>
      <c r="O9173" s="242">
        <f t="shared" si="979"/>
        <v>0.51529999999962461</v>
      </c>
      <c r="P9173" s="242"/>
      <c r="Q9173" s="179"/>
      <c r="R9173" s="179"/>
      <c r="S9173" s="179"/>
      <c r="T9173" s="179"/>
      <c r="U9173" s="179"/>
      <c r="V9173" s="179"/>
      <c r="W9173" s="179"/>
      <c r="X9173" s="179"/>
      <c r="Y9173" s="179"/>
      <c r="Z9173" s="179"/>
      <c r="AA9173" s="222"/>
      <c r="AB9173" s="222"/>
      <c r="AC9173" s="222"/>
      <c r="AD9173" s="179"/>
      <c r="AE9173" s="179"/>
      <c r="AF9173" s="179"/>
      <c r="AG9173" s="179"/>
      <c r="AH9173" s="179"/>
      <c r="AI9173" s="179"/>
      <c r="AJ9173" s="179"/>
    </row>
    <row r="9174" spans="2:36" x14ac:dyDescent="0.3">
      <c r="B9174" s="224">
        <v>925100</v>
      </c>
      <c r="C9174" s="209">
        <v>397987</v>
      </c>
      <c r="D9174" s="206">
        <f t="shared" si="971"/>
        <v>0.43020970705869638</v>
      </c>
      <c r="E9174" s="208">
        <f t="shared" si="972"/>
        <v>0.45</v>
      </c>
      <c r="F9174" s="207">
        <v>21889.279999999999</v>
      </c>
      <c r="G9174" s="207">
        <v>31838.959999999999</v>
      </c>
      <c r="H9174" s="207">
        <v>35818.83</v>
      </c>
      <c r="I9174" s="214">
        <f t="shared" si="973"/>
        <v>379681</v>
      </c>
      <c r="J9174" s="211">
        <f t="shared" si="974"/>
        <v>0.4104215760458329</v>
      </c>
      <c r="K9174" s="212">
        <f t="shared" si="975"/>
        <v>0.45</v>
      </c>
      <c r="L9174" s="214">
        <f t="shared" si="976"/>
        <v>20882.455000000002</v>
      </c>
      <c r="M9174" s="213">
        <f t="shared" si="977"/>
        <v>30374.48</v>
      </c>
      <c r="N9174" s="213">
        <f t="shared" si="978"/>
        <v>34171.29</v>
      </c>
      <c r="O9174" s="242">
        <f t="shared" si="979"/>
        <v>0.51520000000047728</v>
      </c>
      <c r="P9174" s="242"/>
      <c r="Q9174" s="179"/>
      <c r="R9174" s="179"/>
      <c r="S9174" s="179"/>
      <c r="T9174" s="179"/>
      <c r="U9174" s="179"/>
      <c r="V9174" s="179"/>
      <c r="W9174" s="179"/>
      <c r="X9174" s="179"/>
      <c r="Y9174" s="179"/>
      <c r="Z9174" s="179"/>
      <c r="AA9174" s="222"/>
      <c r="AB9174" s="222"/>
      <c r="AC9174" s="222"/>
      <c r="AD9174" s="179"/>
      <c r="AE9174" s="179"/>
      <c r="AF9174" s="179"/>
      <c r="AG9174" s="179"/>
      <c r="AH9174" s="179"/>
      <c r="AI9174" s="179"/>
      <c r="AJ9174" s="179"/>
    </row>
    <row r="9175" spans="2:36" x14ac:dyDescent="0.3">
      <c r="B9175" s="224">
        <v>925200</v>
      </c>
      <c r="C9175" s="209">
        <v>398032</v>
      </c>
      <c r="D9175" s="206">
        <f t="shared" si="971"/>
        <v>0.43021184608733248</v>
      </c>
      <c r="E9175" s="208">
        <f t="shared" si="972"/>
        <v>0.45</v>
      </c>
      <c r="F9175" s="207">
        <v>21891.759999999998</v>
      </c>
      <c r="G9175" s="207">
        <v>31842.560000000001</v>
      </c>
      <c r="H9175" s="207">
        <v>35822.879999999997</v>
      </c>
      <c r="I9175" s="214">
        <f t="shared" si="973"/>
        <v>379726</v>
      </c>
      <c r="J9175" s="211">
        <f t="shared" si="974"/>
        <v>0.41042585386943364</v>
      </c>
      <c r="K9175" s="212">
        <f t="shared" si="975"/>
        <v>0.45</v>
      </c>
      <c r="L9175" s="214">
        <f t="shared" si="976"/>
        <v>20884.93</v>
      </c>
      <c r="M9175" s="213">
        <f t="shared" si="977"/>
        <v>30378.080000000002</v>
      </c>
      <c r="N9175" s="213">
        <f t="shared" si="978"/>
        <v>34175.339999999997</v>
      </c>
      <c r="O9175" s="242">
        <f t="shared" si="979"/>
        <v>0.51530000000013387</v>
      </c>
      <c r="P9175" s="242"/>
      <c r="Q9175" s="179"/>
      <c r="R9175" s="179"/>
      <c r="S9175" s="179"/>
      <c r="T9175" s="179"/>
      <c r="U9175" s="179"/>
      <c r="V9175" s="179"/>
      <c r="W9175" s="179"/>
      <c r="X9175" s="179"/>
      <c r="Y9175" s="179"/>
      <c r="Z9175" s="179"/>
      <c r="AA9175" s="222"/>
      <c r="AB9175" s="222"/>
      <c r="AC9175" s="222"/>
      <c r="AD9175" s="179"/>
      <c r="AE9175" s="179"/>
      <c r="AF9175" s="179"/>
      <c r="AG9175" s="179"/>
      <c r="AH9175" s="179"/>
      <c r="AI9175" s="179"/>
      <c r="AJ9175" s="179"/>
    </row>
    <row r="9176" spans="2:36" x14ac:dyDescent="0.3">
      <c r="B9176" s="224">
        <v>925300</v>
      </c>
      <c r="C9176" s="209">
        <v>398077</v>
      </c>
      <c r="D9176" s="206">
        <f t="shared" ref="D9176:D9239" si="980">C9176/B9176</f>
        <v>0.43021398465362587</v>
      </c>
      <c r="E9176" s="208">
        <f t="shared" ref="E9176:E9239" si="981">(C9176-C9175)/(B9176-B9175)</f>
        <v>0.45</v>
      </c>
      <c r="F9176" s="207">
        <v>21894.23</v>
      </c>
      <c r="G9176" s="207">
        <v>31846.16</v>
      </c>
      <c r="H9176" s="207">
        <v>35826.93</v>
      </c>
      <c r="I9176" s="214">
        <f t="shared" si="973"/>
        <v>379771</v>
      </c>
      <c r="J9176" s="211">
        <f t="shared" si="974"/>
        <v>0.41043013076839946</v>
      </c>
      <c r="K9176" s="212">
        <f t="shared" si="975"/>
        <v>0.45</v>
      </c>
      <c r="L9176" s="214">
        <f t="shared" si="976"/>
        <v>20887.404999999999</v>
      </c>
      <c r="M9176" s="213">
        <f t="shared" si="977"/>
        <v>30381.68</v>
      </c>
      <c r="N9176" s="213">
        <f t="shared" si="978"/>
        <v>34179.39</v>
      </c>
      <c r="O9176" s="242">
        <f t="shared" si="979"/>
        <v>0.51519999999982247</v>
      </c>
      <c r="P9176" s="242"/>
      <c r="Q9176" s="179"/>
      <c r="R9176" s="179"/>
      <c r="S9176" s="179"/>
      <c r="T9176" s="179"/>
      <c r="U9176" s="179"/>
      <c r="V9176" s="179"/>
      <c r="W9176" s="179"/>
      <c r="X9176" s="179"/>
      <c r="Y9176" s="179"/>
      <c r="Z9176" s="179"/>
      <c r="AA9176" s="222"/>
      <c r="AB9176" s="222"/>
      <c r="AC9176" s="222"/>
      <c r="AD9176" s="179"/>
      <c r="AE9176" s="179"/>
      <c r="AF9176" s="179"/>
      <c r="AG9176" s="179"/>
      <c r="AH9176" s="179"/>
      <c r="AI9176" s="179"/>
      <c r="AJ9176" s="179"/>
    </row>
    <row r="9177" spans="2:36" x14ac:dyDescent="0.3">
      <c r="B9177" s="224">
        <v>925400</v>
      </c>
      <c r="C9177" s="209">
        <v>398122</v>
      </c>
      <c r="D9177" s="206">
        <f t="shared" si="980"/>
        <v>0.43021612275772642</v>
      </c>
      <c r="E9177" s="208">
        <f t="shared" si="981"/>
        <v>0.45</v>
      </c>
      <c r="F9177" s="207">
        <v>21896.71</v>
      </c>
      <c r="G9177" s="207">
        <v>31849.759999999998</v>
      </c>
      <c r="H9177" s="207">
        <v>35830.980000000003</v>
      </c>
      <c r="I9177" s="214">
        <f t="shared" si="973"/>
        <v>379816</v>
      </c>
      <c r="J9177" s="211">
        <f t="shared" si="974"/>
        <v>0.41043440674303006</v>
      </c>
      <c r="K9177" s="212">
        <f t="shared" si="975"/>
        <v>0.45</v>
      </c>
      <c r="L9177" s="214">
        <f t="shared" si="976"/>
        <v>20889.88</v>
      </c>
      <c r="M9177" s="213">
        <f t="shared" si="977"/>
        <v>30385.279999999999</v>
      </c>
      <c r="N9177" s="213">
        <f t="shared" si="978"/>
        <v>34183.440000000002</v>
      </c>
      <c r="O9177" s="242">
        <f t="shared" si="979"/>
        <v>0.51530000000006115</v>
      </c>
      <c r="P9177" s="242"/>
      <c r="Q9177" s="179"/>
      <c r="R9177" s="179"/>
      <c r="S9177" s="179"/>
      <c r="T9177" s="179"/>
      <c r="U9177" s="179"/>
      <c r="V9177" s="179"/>
      <c r="W9177" s="179"/>
      <c r="X9177" s="179"/>
      <c r="Y9177" s="179"/>
      <c r="Z9177" s="179"/>
      <c r="AA9177" s="222"/>
      <c r="AB9177" s="222"/>
      <c r="AC9177" s="222"/>
      <c r="AD9177" s="179"/>
      <c r="AE9177" s="179"/>
      <c r="AF9177" s="179"/>
      <c r="AG9177" s="179"/>
      <c r="AH9177" s="179"/>
      <c r="AI9177" s="179"/>
      <c r="AJ9177" s="179"/>
    </row>
    <row r="9178" spans="2:36" x14ac:dyDescent="0.3">
      <c r="B9178" s="224">
        <v>925500</v>
      </c>
      <c r="C9178" s="209">
        <v>398167</v>
      </c>
      <c r="D9178" s="206">
        <f t="shared" si="980"/>
        <v>0.43021826039978389</v>
      </c>
      <c r="E9178" s="208">
        <f t="shared" si="981"/>
        <v>0.45</v>
      </c>
      <c r="F9178" s="207">
        <v>21899.18</v>
      </c>
      <c r="G9178" s="207">
        <v>31853.360000000001</v>
      </c>
      <c r="H9178" s="207">
        <v>35835.03</v>
      </c>
      <c r="I9178" s="214">
        <f t="shared" si="973"/>
        <v>379861</v>
      </c>
      <c r="J9178" s="211">
        <f t="shared" si="974"/>
        <v>0.41043868179362508</v>
      </c>
      <c r="K9178" s="212">
        <f t="shared" si="975"/>
        <v>0.45</v>
      </c>
      <c r="L9178" s="214">
        <f t="shared" si="976"/>
        <v>20892.355</v>
      </c>
      <c r="M9178" s="213">
        <f t="shared" si="977"/>
        <v>30388.880000000001</v>
      </c>
      <c r="N9178" s="213">
        <f t="shared" si="978"/>
        <v>34187.49</v>
      </c>
      <c r="O9178" s="242">
        <f t="shared" si="979"/>
        <v>0.5151999999996042</v>
      </c>
      <c r="P9178" s="242"/>
      <c r="Q9178" s="179"/>
      <c r="R9178" s="179"/>
      <c r="S9178" s="179"/>
      <c r="T9178" s="179"/>
      <c r="U9178" s="179"/>
      <c r="V9178" s="179"/>
      <c r="W9178" s="179"/>
      <c r="X9178" s="179"/>
      <c r="Y9178" s="179"/>
      <c r="Z9178" s="179"/>
      <c r="AA9178" s="222"/>
      <c r="AB9178" s="222"/>
      <c r="AC9178" s="222"/>
      <c r="AD9178" s="179"/>
      <c r="AE9178" s="179"/>
      <c r="AF9178" s="179"/>
      <c r="AG9178" s="179"/>
      <c r="AH9178" s="179"/>
      <c r="AI9178" s="179"/>
      <c r="AJ9178" s="179"/>
    </row>
    <row r="9179" spans="2:36" x14ac:dyDescent="0.3">
      <c r="B9179" s="224">
        <v>925600</v>
      </c>
      <c r="C9179" s="209">
        <v>398212</v>
      </c>
      <c r="D9179" s="206">
        <f t="shared" si="980"/>
        <v>0.43022039757994812</v>
      </c>
      <c r="E9179" s="208">
        <f t="shared" si="981"/>
        <v>0.45</v>
      </c>
      <c r="F9179" s="207">
        <v>21901.66</v>
      </c>
      <c r="G9179" s="207">
        <v>31856.959999999999</v>
      </c>
      <c r="H9179" s="207">
        <v>35839.08</v>
      </c>
      <c r="I9179" s="214">
        <f t="shared" si="973"/>
        <v>379906</v>
      </c>
      <c r="J9179" s="211">
        <f t="shared" si="974"/>
        <v>0.41044295592048402</v>
      </c>
      <c r="K9179" s="212">
        <f t="shared" si="975"/>
        <v>0.45</v>
      </c>
      <c r="L9179" s="214">
        <f t="shared" si="976"/>
        <v>20894.830000000002</v>
      </c>
      <c r="M9179" s="213">
        <f t="shared" si="977"/>
        <v>30392.48</v>
      </c>
      <c r="N9179" s="213">
        <f t="shared" si="978"/>
        <v>34191.54</v>
      </c>
      <c r="O9179" s="242">
        <f t="shared" si="979"/>
        <v>0.5152999999999156</v>
      </c>
      <c r="P9179" s="242"/>
      <c r="Q9179" s="179"/>
      <c r="R9179" s="179"/>
      <c r="S9179" s="179"/>
      <c r="T9179" s="179"/>
      <c r="U9179" s="179"/>
      <c r="V9179" s="179"/>
      <c r="W9179" s="179"/>
      <c r="X9179" s="179"/>
      <c r="Y9179" s="179"/>
      <c r="Z9179" s="179"/>
      <c r="AA9179" s="222"/>
      <c r="AB9179" s="222"/>
      <c r="AC9179" s="222"/>
      <c r="AD9179" s="179"/>
      <c r="AE9179" s="179"/>
      <c r="AF9179" s="179"/>
      <c r="AG9179" s="179"/>
      <c r="AH9179" s="179"/>
      <c r="AI9179" s="179"/>
      <c r="AJ9179" s="179"/>
    </row>
    <row r="9180" spans="2:36" x14ac:dyDescent="0.3">
      <c r="B9180" s="224">
        <v>925700</v>
      </c>
      <c r="C9180" s="209">
        <v>398257</v>
      </c>
      <c r="D9180" s="206">
        <f t="shared" si="980"/>
        <v>0.43022253429836882</v>
      </c>
      <c r="E9180" s="208">
        <f t="shared" si="981"/>
        <v>0.45</v>
      </c>
      <c r="F9180" s="207">
        <v>21904.13</v>
      </c>
      <c r="G9180" s="207">
        <v>31860.560000000001</v>
      </c>
      <c r="H9180" s="207">
        <v>35843.129999999997</v>
      </c>
      <c r="I9180" s="214">
        <f t="shared" si="973"/>
        <v>379951</v>
      </c>
      <c r="J9180" s="211">
        <f t="shared" si="974"/>
        <v>0.41044722912390624</v>
      </c>
      <c r="K9180" s="212">
        <f t="shared" si="975"/>
        <v>0.45</v>
      </c>
      <c r="L9180" s="214">
        <f t="shared" si="976"/>
        <v>20897.305</v>
      </c>
      <c r="M9180" s="213">
        <f t="shared" si="977"/>
        <v>30396.080000000002</v>
      </c>
      <c r="N9180" s="213">
        <f t="shared" si="978"/>
        <v>34195.589999999997</v>
      </c>
      <c r="O9180" s="242">
        <f t="shared" si="979"/>
        <v>0.51520000000004074</v>
      </c>
      <c r="P9180" s="242"/>
      <c r="Q9180" s="179"/>
      <c r="R9180" s="179"/>
      <c r="S9180" s="179"/>
      <c r="T9180" s="179"/>
      <c r="U9180" s="179"/>
      <c r="V9180" s="179"/>
      <c r="W9180" s="179"/>
      <c r="X9180" s="179"/>
      <c r="Y9180" s="179"/>
      <c r="Z9180" s="179"/>
      <c r="AA9180" s="222"/>
      <c r="AB9180" s="222"/>
      <c r="AC9180" s="222"/>
      <c r="AD9180" s="179"/>
      <c r="AE9180" s="179"/>
      <c r="AF9180" s="179"/>
      <c r="AG9180" s="179"/>
      <c r="AH9180" s="179"/>
      <c r="AI9180" s="179"/>
      <c r="AJ9180" s="179"/>
    </row>
    <row r="9181" spans="2:36" x14ac:dyDescent="0.3">
      <c r="B9181" s="224">
        <v>925800</v>
      </c>
      <c r="C9181" s="209">
        <v>398302</v>
      </c>
      <c r="D9181" s="206">
        <f t="shared" si="980"/>
        <v>0.43022467055519553</v>
      </c>
      <c r="E9181" s="208">
        <f t="shared" si="981"/>
        <v>0.45</v>
      </c>
      <c r="F9181" s="207">
        <v>21906.61</v>
      </c>
      <c r="G9181" s="207">
        <v>31864.16</v>
      </c>
      <c r="H9181" s="207">
        <v>35847.18</v>
      </c>
      <c r="I9181" s="214">
        <f t="shared" si="973"/>
        <v>379996</v>
      </c>
      <c r="J9181" s="211">
        <f t="shared" si="974"/>
        <v>0.41045150140419095</v>
      </c>
      <c r="K9181" s="212">
        <f t="shared" si="975"/>
        <v>0.45</v>
      </c>
      <c r="L9181" s="214">
        <f t="shared" si="976"/>
        <v>20899.78</v>
      </c>
      <c r="M9181" s="213">
        <f t="shared" si="977"/>
        <v>30399.68</v>
      </c>
      <c r="N9181" s="213">
        <f t="shared" si="978"/>
        <v>34199.64</v>
      </c>
      <c r="O9181" s="242">
        <f t="shared" si="979"/>
        <v>0.51529999999977005</v>
      </c>
      <c r="P9181" s="242"/>
      <c r="Q9181" s="179"/>
      <c r="R9181" s="179"/>
      <c r="S9181" s="179"/>
      <c r="T9181" s="179"/>
      <c r="U9181" s="179"/>
      <c r="V9181" s="179"/>
      <c r="W9181" s="179"/>
      <c r="X9181" s="179"/>
      <c r="Y9181" s="179"/>
      <c r="Z9181" s="179"/>
      <c r="AA9181" s="222"/>
      <c r="AB9181" s="222"/>
      <c r="AC9181" s="222"/>
      <c r="AD9181" s="179"/>
      <c r="AE9181" s="179"/>
      <c r="AF9181" s="179"/>
      <c r="AG9181" s="179"/>
      <c r="AH9181" s="179"/>
      <c r="AI9181" s="179"/>
      <c r="AJ9181" s="179"/>
    </row>
    <row r="9182" spans="2:36" x14ac:dyDescent="0.3">
      <c r="B9182" s="224">
        <v>925900</v>
      </c>
      <c r="C9182" s="209">
        <v>398347</v>
      </c>
      <c r="D9182" s="206">
        <f t="shared" si="980"/>
        <v>0.43022680635057781</v>
      </c>
      <c r="E9182" s="208">
        <f t="shared" si="981"/>
        <v>0.45</v>
      </c>
      <c r="F9182" s="207">
        <v>21909.08</v>
      </c>
      <c r="G9182" s="207">
        <v>31867.759999999998</v>
      </c>
      <c r="H9182" s="207">
        <v>35851.230000000003</v>
      </c>
      <c r="I9182" s="214">
        <f t="shared" si="973"/>
        <v>380041</v>
      </c>
      <c r="J9182" s="211">
        <f t="shared" si="974"/>
        <v>0.41045577276163731</v>
      </c>
      <c r="K9182" s="212">
        <f t="shared" si="975"/>
        <v>0.45</v>
      </c>
      <c r="L9182" s="214">
        <f t="shared" si="976"/>
        <v>20902.255000000001</v>
      </c>
      <c r="M9182" s="213">
        <f t="shared" si="977"/>
        <v>30403.279999999999</v>
      </c>
      <c r="N9182" s="213">
        <f t="shared" si="978"/>
        <v>34203.69</v>
      </c>
      <c r="O9182" s="242">
        <f t="shared" si="979"/>
        <v>0.51519999999996802</v>
      </c>
      <c r="P9182" s="242"/>
      <c r="Q9182" s="179"/>
      <c r="R9182" s="179"/>
      <c r="S9182" s="179"/>
      <c r="T9182" s="179"/>
      <c r="U9182" s="179"/>
      <c r="V9182" s="179"/>
      <c r="W9182" s="179"/>
      <c r="X9182" s="179"/>
      <c r="Y9182" s="179"/>
      <c r="Z9182" s="179"/>
      <c r="AA9182" s="222"/>
      <c r="AB9182" s="222"/>
      <c r="AC9182" s="222"/>
      <c r="AD9182" s="179"/>
      <c r="AE9182" s="179"/>
      <c r="AF9182" s="179"/>
      <c r="AG9182" s="179"/>
      <c r="AH9182" s="179"/>
      <c r="AI9182" s="179"/>
      <c r="AJ9182" s="179"/>
    </row>
    <row r="9183" spans="2:36" x14ac:dyDescent="0.3">
      <c r="B9183" s="224">
        <v>926000</v>
      </c>
      <c r="C9183" s="209">
        <v>398392</v>
      </c>
      <c r="D9183" s="206">
        <f t="shared" si="980"/>
        <v>0.43022894168466524</v>
      </c>
      <c r="E9183" s="208">
        <f t="shared" si="981"/>
        <v>0.45</v>
      </c>
      <c r="F9183" s="207">
        <v>21911.56</v>
      </c>
      <c r="G9183" s="207">
        <v>31871.360000000001</v>
      </c>
      <c r="H9183" s="207">
        <v>35855.279999999999</v>
      </c>
      <c r="I9183" s="214">
        <f t="shared" si="973"/>
        <v>380086</v>
      </c>
      <c r="J9183" s="211">
        <f t="shared" si="974"/>
        <v>0.41046004319654428</v>
      </c>
      <c r="K9183" s="212">
        <f t="shared" si="975"/>
        <v>0.45</v>
      </c>
      <c r="L9183" s="214">
        <f t="shared" si="976"/>
        <v>20904.73</v>
      </c>
      <c r="M9183" s="213">
        <f t="shared" si="977"/>
        <v>30406.880000000001</v>
      </c>
      <c r="N9183" s="213">
        <f t="shared" si="978"/>
        <v>34207.74</v>
      </c>
      <c r="O9183" s="242">
        <f t="shared" si="979"/>
        <v>0.51529999999962461</v>
      </c>
      <c r="P9183" s="242"/>
      <c r="Q9183" s="179"/>
      <c r="R9183" s="179"/>
      <c r="S9183" s="179"/>
      <c r="T9183" s="179"/>
      <c r="U9183" s="179"/>
      <c r="V9183" s="179"/>
      <c r="W9183" s="179"/>
      <c r="X9183" s="179"/>
      <c r="Y9183" s="179"/>
      <c r="Z9183" s="179"/>
      <c r="AA9183" s="222"/>
      <c r="AB9183" s="222"/>
      <c r="AC9183" s="222"/>
      <c r="AD9183" s="179"/>
      <c r="AE9183" s="179"/>
      <c r="AF9183" s="179"/>
      <c r="AG9183" s="179"/>
      <c r="AH9183" s="179"/>
      <c r="AI9183" s="179"/>
      <c r="AJ9183" s="179"/>
    </row>
    <row r="9184" spans="2:36" x14ac:dyDescent="0.3">
      <c r="B9184" s="224">
        <v>926100</v>
      </c>
      <c r="C9184" s="209">
        <v>398437</v>
      </c>
      <c r="D9184" s="206">
        <f t="shared" si="980"/>
        <v>0.43023107655760717</v>
      </c>
      <c r="E9184" s="208">
        <f t="shared" si="981"/>
        <v>0.45</v>
      </c>
      <c r="F9184" s="207">
        <v>21914.03</v>
      </c>
      <c r="G9184" s="207">
        <v>31874.959999999999</v>
      </c>
      <c r="H9184" s="207">
        <v>35859.33</v>
      </c>
      <c r="I9184" s="214">
        <f t="shared" si="973"/>
        <v>380131</v>
      </c>
      <c r="J9184" s="211">
        <f t="shared" si="974"/>
        <v>0.41046431270921069</v>
      </c>
      <c r="K9184" s="212">
        <f t="shared" si="975"/>
        <v>0.45</v>
      </c>
      <c r="L9184" s="214">
        <f t="shared" si="976"/>
        <v>20907.205000000002</v>
      </c>
      <c r="M9184" s="213">
        <f t="shared" si="977"/>
        <v>30410.48</v>
      </c>
      <c r="N9184" s="213">
        <f t="shared" si="978"/>
        <v>34211.79</v>
      </c>
      <c r="O9184" s="242">
        <f t="shared" si="979"/>
        <v>0.51520000000047728</v>
      </c>
      <c r="P9184" s="242"/>
      <c r="Q9184" s="179"/>
      <c r="R9184" s="179"/>
      <c r="S9184" s="179"/>
      <c r="T9184" s="179"/>
      <c r="U9184" s="179"/>
      <c r="V9184" s="179"/>
      <c r="W9184" s="179"/>
      <c r="X9184" s="179"/>
      <c r="Y9184" s="179"/>
      <c r="Z9184" s="179"/>
      <c r="AA9184" s="222"/>
      <c r="AB9184" s="222"/>
      <c r="AC9184" s="222"/>
      <c r="AD9184" s="179"/>
      <c r="AE9184" s="179"/>
      <c r="AF9184" s="179"/>
      <c r="AG9184" s="179"/>
      <c r="AH9184" s="179"/>
      <c r="AI9184" s="179"/>
      <c r="AJ9184" s="179"/>
    </row>
    <row r="9185" spans="2:36" x14ac:dyDescent="0.3">
      <c r="B9185" s="224">
        <v>926200</v>
      </c>
      <c r="C9185" s="209">
        <v>398482</v>
      </c>
      <c r="D9185" s="206">
        <f t="shared" si="980"/>
        <v>0.43023321096955303</v>
      </c>
      <c r="E9185" s="208">
        <f t="shared" si="981"/>
        <v>0.45</v>
      </c>
      <c r="F9185" s="207">
        <v>21916.51</v>
      </c>
      <c r="G9185" s="207">
        <v>31878.560000000001</v>
      </c>
      <c r="H9185" s="207">
        <v>35863.379999999997</v>
      </c>
      <c r="I9185" s="214">
        <f t="shared" si="973"/>
        <v>380176</v>
      </c>
      <c r="J9185" s="211">
        <f t="shared" si="974"/>
        <v>0.41046858129993524</v>
      </c>
      <c r="K9185" s="212">
        <f t="shared" si="975"/>
        <v>0.45</v>
      </c>
      <c r="L9185" s="214">
        <f t="shared" si="976"/>
        <v>20909.68</v>
      </c>
      <c r="M9185" s="213">
        <f t="shared" si="977"/>
        <v>30414.080000000002</v>
      </c>
      <c r="N9185" s="213">
        <f t="shared" si="978"/>
        <v>34215.839999999997</v>
      </c>
      <c r="O9185" s="242">
        <f t="shared" si="979"/>
        <v>0.51530000000013387</v>
      </c>
      <c r="P9185" s="242"/>
      <c r="Q9185" s="179"/>
      <c r="R9185" s="179"/>
      <c r="S9185" s="179"/>
      <c r="T9185" s="179"/>
      <c r="U9185" s="179"/>
      <c r="V9185" s="179"/>
      <c r="W9185" s="179"/>
      <c r="X9185" s="179"/>
      <c r="Y9185" s="179"/>
      <c r="Z9185" s="179"/>
      <c r="AA9185" s="222"/>
      <c r="AB9185" s="222"/>
      <c r="AC9185" s="222"/>
      <c r="AD9185" s="179"/>
      <c r="AE9185" s="179"/>
      <c r="AF9185" s="179"/>
      <c r="AG9185" s="179"/>
      <c r="AH9185" s="179"/>
      <c r="AI9185" s="179"/>
      <c r="AJ9185" s="179"/>
    </row>
    <row r="9186" spans="2:36" x14ac:dyDescent="0.3">
      <c r="B9186" s="224">
        <v>926300</v>
      </c>
      <c r="C9186" s="209">
        <v>398527</v>
      </c>
      <c r="D9186" s="206">
        <f t="shared" si="980"/>
        <v>0.43023534492065207</v>
      </c>
      <c r="E9186" s="208">
        <f t="shared" si="981"/>
        <v>0.45</v>
      </c>
      <c r="F9186" s="207">
        <v>21918.98</v>
      </c>
      <c r="G9186" s="207">
        <v>31882.16</v>
      </c>
      <c r="H9186" s="207">
        <v>35867.43</v>
      </c>
      <c r="I9186" s="214">
        <f t="shared" si="973"/>
        <v>380221</v>
      </c>
      <c r="J9186" s="211">
        <f t="shared" si="974"/>
        <v>0.41047284896901653</v>
      </c>
      <c r="K9186" s="212">
        <f t="shared" si="975"/>
        <v>0.45</v>
      </c>
      <c r="L9186" s="214">
        <f t="shared" si="976"/>
        <v>20912.154999999999</v>
      </c>
      <c r="M9186" s="213">
        <f t="shared" si="977"/>
        <v>30417.68</v>
      </c>
      <c r="N9186" s="213">
        <f t="shared" si="978"/>
        <v>34219.89</v>
      </c>
      <c r="O9186" s="242">
        <f t="shared" si="979"/>
        <v>0.51519999999982247</v>
      </c>
      <c r="P9186" s="242"/>
      <c r="Q9186" s="179"/>
      <c r="R9186" s="179"/>
      <c r="S9186" s="179"/>
      <c r="T9186" s="179"/>
      <c r="U9186" s="179"/>
      <c r="V9186" s="179"/>
      <c r="W9186" s="179"/>
      <c r="X9186" s="179"/>
      <c r="Y9186" s="179"/>
      <c r="Z9186" s="179"/>
      <c r="AA9186" s="222"/>
      <c r="AB9186" s="222"/>
      <c r="AC9186" s="222"/>
      <c r="AD9186" s="179"/>
      <c r="AE9186" s="179"/>
      <c r="AF9186" s="179"/>
      <c r="AG9186" s="179"/>
      <c r="AH9186" s="179"/>
      <c r="AI9186" s="179"/>
      <c r="AJ9186" s="179"/>
    </row>
    <row r="9187" spans="2:36" x14ac:dyDescent="0.3">
      <c r="B9187" s="224">
        <v>926400</v>
      </c>
      <c r="C9187" s="209">
        <v>398572</v>
      </c>
      <c r="D9187" s="206">
        <f t="shared" si="980"/>
        <v>0.43023747841105353</v>
      </c>
      <c r="E9187" s="208">
        <f t="shared" si="981"/>
        <v>0.45</v>
      </c>
      <c r="F9187" s="207">
        <v>21921.46</v>
      </c>
      <c r="G9187" s="207">
        <v>31885.759999999998</v>
      </c>
      <c r="H9187" s="207">
        <v>35871.480000000003</v>
      </c>
      <c r="I9187" s="214">
        <f t="shared" si="973"/>
        <v>380266</v>
      </c>
      <c r="J9187" s="211">
        <f t="shared" si="974"/>
        <v>0.41047711571675305</v>
      </c>
      <c r="K9187" s="212">
        <f t="shared" si="975"/>
        <v>0.45</v>
      </c>
      <c r="L9187" s="214">
        <f t="shared" si="976"/>
        <v>20914.63</v>
      </c>
      <c r="M9187" s="213">
        <f t="shared" si="977"/>
        <v>30421.279999999999</v>
      </c>
      <c r="N9187" s="213">
        <f t="shared" si="978"/>
        <v>34223.94</v>
      </c>
      <c r="O9187" s="242">
        <f t="shared" si="979"/>
        <v>0.51530000000006115</v>
      </c>
      <c r="P9187" s="242"/>
      <c r="Q9187" s="179"/>
      <c r="R9187" s="179"/>
      <c r="S9187" s="179"/>
      <c r="T9187" s="179"/>
      <c r="U9187" s="179"/>
      <c r="V9187" s="179"/>
      <c r="W9187" s="179"/>
      <c r="X9187" s="179"/>
      <c r="Y9187" s="179"/>
      <c r="Z9187" s="179"/>
      <c r="AA9187" s="222"/>
      <c r="AB9187" s="222"/>
      <c r="AC9187" s="222"/>
      <c r="AD9187" s="179"/>
      <c r="AE9187" s="179"/>
      <c r="AF9187" s="179"/>
      <c r="AG9187" s="179"/>
      <c r="AH9187" s="179"/>
      <c r="AI9187" s="179"/>
      <c r="AJ9187" s="179"/>
    </row>
    <row r="9188" spans="2:36" x14ac:dyDescent="0.3">
      <c r="B9188" s="224">
        <v>926500</v>
      </c>
      <c r="C9188" s="209">
        <v>398617</v>
      </c>
      <c r="D9188" s="206">
        <f t="shared" si="980"/>
        <v>0.43023961144090661</v>
      </c>
      <c r="E9188" s="208">
        <f t="shared" si="981"/>
        <v>0.45</v>
      </c>
      <c r="F9188" s="207">
        <v>21923.93</v>
      </c>
      <c r="G9188" s="207">
        <v>31889.360000000001</v>
      </c>
      <c r="H9188" s="207">
        <v>35875.53</v>
      </c>
      <c r="I9188" s="214">
        <f t="shared" si="973"/>
        <v>380311</v>
      </c>
      <c r="J9188" s="211">
        <f t="shared" si="974"/>
        <v>0.41048138154344305</v>
      </c>
      <c r="K9188" s="212">
        <f t="shared" si="975"/>
        <v>0.45</v>
      </c>
      <c r="L9188" s="214">
        <f t="shared" si="976"/>
        <v>20917.105</v>
      </c>
      <c r="M9188" s="213">
        <f t="shared" si="977"/>
        <v>30424.880000000001</v>
      </c>
      <c r="N9188" s="213">
        <f t="shared" si="978"/>
        <v>34227.99</v>
      </c>
      <c r="O9188" s="242">
        <f t="shared" si="979"/>
        <v>0.5151999999996042</v>
      </c>
      <c r="P9188" s="242"/>
      <c r="Q9188" s="179"/>
      <c r="R9188" s="179"/>
      <c r="S9188" s="179"/>
      <c r="T9188" s="179"/>
      <c r="U9188" s="179"/>
      <c r="V9188" s="179"/>
      <c r="W9188" s="179"/>
      <c r="X9188" s="179"/>
      <c r="Y9188" s="179"/>
      <c r="Z9188" s="179"/>
      <c r="AA9188" s="222"/>
      <c r="AB9188" s="222"/>
      <c r="AC9188" s="222"/>
      <c r="AD9188" s="179"/>
      <c r="AE9188" s="179"/>
      <c r="AF9188" s="179"/>
      <c r="AG9188" s="179"/>
      <c r="AH9188" s="179"/>
      <c r="AI9188" s="179"/>
      <c r="AJ9188" s="179"/>
    </row>
    <row r="9189" spans="2:36" x14ac:dyDescent="0.3">
      <c r="B9189" s="224">
        <v>926600</v>
      </c>
      <c r="C9189" s="209">
        <v>398662</v>
      </c>
      <c r="D9189" s="206">
        <f t="shared" si="980"/>
        <v>0.43024174401036047</v>
      </c>
      <c r="E9189" s="208">
        <f t="shared" si="981"/>
        <v>0.45</v>
      </c>
      <c r="F9189" s="207">
        <v>21926.41</v>
      </c>
      <c r="G9189" s="207">
        <v>31892.959999999999</v>
      </c>
      <c r="H9189" s="207">
        <v>35879.58</v>
      </c>
      <c r="I9189" s="214">
        <f t="shared" si="973"/>
        <v>380356</v>
      </c>
      <c r="J9189" s="211">
        <f t="shared" si="974"/>
        <v>0.41048564644938484</v>
      </c>
      <c r="K9189" s="212">
        <f t="shared" si="975"/>
        <v>0.45</v>
      </c>
      <c r="L9189" s="214">
        <f t="shared" si="976"/>
        <v>20919.580000000002</v>
      </c>
      <c r="M9189" s="213">
        <f t="shared" si="977"/>
        <v>30428.48</v>
      </c>
      <c r="N9189" s="213">
        <f t="shared" si="978"/>
        <v>34232.04</v>
      </c>
      <c r="O9189" s="242">
        <f t="shared" si="979"/>
        <v>0.5152999999999156</v>
      </c>
      <c r="P9189" s="242"/>
      <c r="Q9189" s="179"/>
      <c r="R9189" s="179"/>
      <c r="S9189" s="179"/>
      <c r="T9189" s="179"/>
      <c r="U9189" s="179"/>
      <c r="V9189" s="179"/>
      <c r="W9189" s="179"/>
      <c r="X9189" s="179"/>
      <c r="Y9189" s="179"/>
      <c r="Z9189" s="179"/>
      <c r="AA9189" s="222"/>
      <c r="AB9189" s="222"/>
      <c r="AC9189" s="222"/>
      <c r="AD9189" s="179"/>
      <c r="AE9189" s="179"/>
      <c r="AF9189" s="179"/>
      <c r="AG9189" s="179"/>
      <c r="AH9189" s="179"/>
      <c r="AI9189" s="179"/>
      <c r="AJ9189" s="179"/>
    </row>
    <row r="9190" spans="2:36" x14ac:dyDescent="0.3">
      <c r="B9190" s="224">
        <v>926700</v>
      </c>
      <c r="C9190" s="209">
        <v>398707</v>
      </c>
      <c r="D9190" s="206">
        <f t="shared" si="980"/>
        <v>0.43024387611956405</v>
      </c>
      <c r="E9190" s="208">
        <f t="shared" si="981"/>
        <v>0.45</v>
      </c>
      <c r="F9190" s="207">
        <v>21928.880000000001</v>
      </c>
      <c r="G9190" s="207">
        <v>31896.560000000001</v>
      </c>
      <c r="H9190" s="207">
        <v>35883.629999999997</v>
      </c>
      <c r="I9190" s="214">
        <f t="shared" si="973"/>
        <v>380401</v>
      </c>
      <c r="J9190" s="211">
        <f t="shared" si="974"/>
        <v>0.41048991043487643</v>
      </c>
      <c r="K9190" s="212">
        <f t="shared" si="975"/>
        <v>0.45</v>
      </c>
      <c r="L9190" s="214">
        <f t="shared" si="976"/>
        <v>20922.055</v>
      </c>
      <c r="M9190" s="213">
        <f t="shared" si="977"/>
        <v>30432.080000000002</v>
      </c>
      <c r="N9190" s="213">
        <f t="shared" si="978"/>
        <v>34236.089999999997</v>
      </c>
      <c r="O9190" s="242">
        <f t="shared" si="979"/>
        <v>0.51520000000004074</v>
      </c>
      <c r="P9190" s="242"/>
      <c r="Q9190" s="179"/>
      <c r="R9190" s="179"/>
      <c r="S9190" s="179"/>
      <c r="T9190" s="179"/>
      <c r="U9190" s="179"/>
      <c r="V9190" s="179"/>
      <c r="W9190" s="179"/>
      <c r="X9190" s="179"/>
      <c r="Y9190" s="179"/>
      <c r="Z9190" s="179"/>
      <c r="AA9190" s="222"/>
      <c r="AB9190" s="222"/>
      <c r="AC9190" s="222"/>
      <c r="AD9190" s="179"/>
      <c r="AE9190" s="179"/>
      <c r="AF9190" s="179"/>
      <c r="AG9190" s="179"/>
      <c r="AH9190" s="179"/>
      <c r="AI9190" s="179"/>
      <c r="AJ9190" s="179"/>
    </row>
    <row r="9191" spans="2:36" x14ac:dyDescent="0.3">
      <c r="B9191" s="224">
        <v>926800</v>
      </c>
      <c r="C9191" s="209">
        <v>398752</v>
      </c>
      <c r="D9191" s="206">
        <f t="shared" si="980"/>
        <v>0.43024600776866639</v>
      </c>
      <c r="E9191" s="208">
        <f t="shared" si="981"/>
        <v>0.45</v>
      </c>
      <c r="F9191" s="207">
        <v>21931.360000000001</v>
      </c>
      <c r="G9191" s="207">
        <v>31900.16</v>
      </c>
      <c r="H9191" s="207">
        <v>35887.68</v>
      </c>
      <c r="I9191" s="214">
        <f t="shared" si="973"/>
        <v>380446</v>
      </c>
      <c r="J9191" s="211">
        <f t="shared" si="974"/>
        <v>0.41049417350021578</v>
      </c>
      <c r="K9191" s="212">
        <f t="shared" si="975"/>
        <v>0.45</v>
      </c>
      <c r="L9191" s="214">
        <f t="shared" si="976"/>
        <v>20924.53</v>
      </c>
      <c r="M9191" s="213">
        <f t="shared" si="977"/>
        <v>30435.68</v>
      </c>
      <c r="N9191" s="213">
        <f t="shared" si="978"/>
        <v>34240.14</v>
      </c>
      <c r="O9191" s="242">
        <f t="shared" si="979"/>
        <v>0.51529999999977005</v>
      </c>
      <c r="P9191" s="242"/>
      <c r="Q9191" s="179"/>
      <c r="R9191" s="179"/>
      <c r="S9191" s="179"/>
      <c r="T9191" s="179"/>
      <c r="U9191" s="179"/>
      <c r="V9191" s="179"/>
      <c r="W9191" s="179"/>
      <c r="X9191" s="179"/>
      <c r="Y9191" s="179"/>
      <c r="Z9191" s="179"/>
      <c r="AA9191" s="222"/>
      <c r="AB9191" s="222"/>
      <c r="AC9191" s="222"/>
      <c r="AD9191" s="179"/>
      <c r="AE9191" s="179"/>
      <c r="AF9191" s="179"/>
      <c r="AG9191" s="179"/>
      <c r="AH9191" s="179"/>
      <c r="AI9191" s="179"/>
      <c r="AJ9191" s="179"/>
    </row>
    <row r="9192" spans="2:36" x14ac:dyDescent="0.3">
      <c r="B9192" s="224">
        <v>926900</v>
      </c>
      <c r="C9192" s="209">
        <v>398797</v>
      </c>
      <c r="D9192" s="206">
        <f t="shared" si="980"/>
        <v>0.43024813895781638</v>
      </c>
      <c r="E9192" s="208">
        <f t="shared" si="981"/>
        <v>0.45</v>
      </c>
      <c r="F9192" s="207">
        <v>21933.83</v>
      </c>
      <c r="G9192" s="207">
        <v>31903.759999999998</v>
      </c>
      <c r="H9192" s="207">
        <v>35891.730000000003</v>
      </c>
      <c r="I9192" s="214">
        <f t="shared" si="973"/>
        <v>380491</v>
      </c>
      <c r="J9192" s="211">
        <f t="shared" si="974"/>
        <v>0.41049843564570071</v>
      </c>
      <c r="K9192" s="212">
        <f t="shared" si="975"/>
        <v>0.45</v>
      </c>
      <c r="L9192" s="214">
        <f t="shared" si="976"/>
        <v>20927.005000000001</v>
      </c>
      <c r="M9192" s="213">
        <f t="shared" si="977"/>
        <v>30439.279999999999</v>
      </c>
      <c r="N9192" s="213">
        <f t="shared" si="978"/>
        <v>34244.19</v>
      </c>
      <c r="O9192" s="242">
        <f t="shared" si="979"/>
        <v>0.51519999999996802</v>
      </c>
      <c r="P9192" s="242"/>
      <c r="Q9192" s="179"/>
      <c r="R9192" s="179"/>
      <c r="S9192" s="179"/>
      <c r="T9192" s="179"/>
      <c r="U9192" s="179"/>
      <c r="V9192" s="179"/>
      <c r="W9192" s="179"/>
      <c r="X9192" s="179"/>
      <c r="Y9192" s="179"/>
      <c r="Z9192" s="179"/>
      <c r="AA9192" s="222"/>
      <c r="AB9192" s="222"/>
      <c r="AC9192" s="222"/>
      <c r="AD9192" s="179"/>
      <c r="AE9192" s="179"/>
      <c r="AF9192" s="179"/>
      <c r="AG9192" s="179"/>
      <c r="AH9192" s="179"/>
      <c r="AI9192" s="179"/>
      <c r="AJ9192" s="179"/>
    </row>
    <row r="9193" spans="2:36" x14ac:dyDescent="0.3">
      <c r="B9193" s="224">
        <v>927000</v>
      </c>
      <c r="C9193" s="209">
        <v>398842</v>
      </c>
      <c r="D9193" s="206">
        <f t="shared" si="980"/>
        <v>0.4302502696871629</v>
      </c>
      <c r="E9193" s="208">
        <f t="shared" si="981"/>
        <v>0.45</v>
      </c>
      <c r="F9193" s="207">
        <v>21936.31</v>
      </c>
      <c r="G9193" s="207">
        <v>31907.360000000001</v>
      </c>
      <c r="H9193" s="207">
        <v>35895.78</v>
      </c>
      <c r="I9193" s="214">
        <f t="shared" ref="I9193:I9256" si="982">I9192+45</f>
        <v>380536</v>
      </c>
      <c r="J9193" s="211">
        <f t="shared" si="974"/>
        <v>0.41050269687162894</v>
      </c>
      <c r="K9193" s="212">
        <f t="shared" si="975"/>
        <v>0.45</v>
      </c>
      <c r="L9193" s="214">
        <f t="shared" si="976"/>
        <v>20929.48</v>
      </c>
      <c r="M9193" s="213">
        <f t="shared" si="977"/>
        <v>30442.880000000001</v>
      </c>
      <c r="N9193" s="213">
        <f t="shared" si="978"/>
        <v>34248.239999999998</v>
      </c>
      <c r="O9193" s="242">
        <f t="shared" si="979"/>
        <v>0.51529999999962461</v>
      </c>
      <c r="P9193" s="242"/>
      <c r="Q9193" s="179"/>
      <c r="R9193" s="179"/>
      <c r="S9193" s="179"/>
      <c r="T9193" s="179"/>
      <c r="U9193" s="179"/>
      <c r="V9193" s="179"/>
      <c r="W9193" s="179"/>
      <c r="X9193" s="179"/>
      <c r="Y9193" s="179"/>
      <c r="Z9193" s="179"/>
      <c r="AA9193" s="222"/>
      <c r="AB9193" s="222"/>
      <c r="AC9193" s="222"/>
      <c r="AD9193" s="179"/>
      <c r="AE9193" s="179"/>
      <c r="AF9193" s="179"/>
      <c r="AG9193" s="179"/>
      <c r="AH9193" s="179"/>
      <c r="AI9193" s="179"/>
      <c r="AJ9193" s="179"/>
    </row>
    <row r="9194" spans="2:36" x14ac:dyDescent="0.3">
      <c r="B9194" s="224">
        <v>927100</v>
      </c>
      <c r="C9194" s="209">
        <v>398887</v>
      </c>
      <c r="D9194" s="206">
        <f t="shared" si="980"/>
        <v>0.43025239995685471</v>
      </c>
      <c r="E9194" s="208">
        <f t="shared" si="981"/>
        <v>0.45</v>
      </c>
      <c r="F9194" s="207">
        <v>21938.78</v>
      </c>
      <c r="G9194" s="207">
        <v>31910.959999999999</v>
      </c>
      <c r="H9194" s="207">
        <v>35899.83</v>
      </c>
      <c r="I9194" s="214">
        <f t="shared" si="982"/>
        <v>380581</v>
      </c>
      <c r="J9194" s="211">
        <f t="shared" si="974"/>
        <v>0.41050695717829794</v>
      </c>
      <c r="K9194" s="212">
        <f t="shared" si="975"/>
        <v>0.45</v>
      </c>
      <c r="L9194" s="214">
        <f t="shared" si="976"/>
        <v>20931.955000000002</v>
      </c>
      <c r="M9194" s="213">
        <f t="shared" si="977"/>
        <v>30446.48</v>
      </c>
      <c r="N9194" s="213">
        <f t="shared" si="978"/>
        <v>34252.29</v>
      </c>
      <c r="O9194" s="242">
        <f t="shared" si="979"/>
        <v>0.51520000000047728</v>
      </c>
      <c r="P9194" s="242"/>
      <c r="Q9194" s="179"/>
      <c r="R9194" s="179"/>
      <c r="S9194" s="179"/>
      <c r="T9194" s="179"/>
      <c r="U9194" s="179"/>
      <c r="V9194" s="179"/>
      <c r="W9194" s="179"/>
      <c r="X9194" s="179"/>
      <c r="Y9194" s="179"/>
      <c r="Z9194" s="179"/>
      <c r="AA9194" s="222"/>
      <c r="AB9194" s="222"/>
      <c r="AC9194" s="222"/>
      <c r="AD9194" s="179"/>
      <c r="AE9194" s="179"/>
      <c r="AF9194" s="179"/>
      <c r="AG9194" s="179"/>
      <c r="AH9194" s="179"/>
      <c r="AI9194" s="179"/>
      <c r="AJ9194" s="179"/>
    </row>
    <row r="9195" spans="2:36" x14ac:dyDescent="0.3">
      <c r="B9195" s="224">
        <v>927200</v>
      </c>
      <c r="C9195" s="209">
        <v>398932</v>
      </c>
      <c r="D9195" s="206">
        <f t="shared" si="980"/>
        <v>0.43025452976704054</v>
      </c>
      <c r="E9195" s="208">
        <f t="shared" si="981"/>
        <v>0.45</v>
      </c>
      <c r="F9195" s="207">
        <v>21941.26</v>
      </c>
      <c r="G9195" s="207">
        <v>31914.560000000001</v>
      </c>
      <c r="H9195" s="207">
        <v>35903.879999999997</v>
      </c>
      <c r="I9195" s="214">
        <f t="shared" si="982"/>
        <v>380626</v>
      </c>
      <c r="J9195" s="211">
        <f t="shared" si="974"/>
        <v>0.4105112165660052</v>
      </c>
      <c r="K9195" s="212">
        <f t="shared" si="975"/>
        <v>0.45</v>
      </c>
      <c r="L9195" s="214">
        <f t="shared" si="976"/>
        <v>20934.43</v>
      </c>
      <c r="M9195" s="213">
        <f t="shared" si="977"/>
        <v>30450.080000000002</v>
      </c>
      <c r="N9195" s="213">
        <f t="shared" si="978"/>
        <v>34256.339999999997</v>
      </c>
      <c r="O9195" s="242">
        <f t="shared" si="979"/>
        <v>0.51530000000013387</v>
      </c>
      <c r="P9195" s="242"/>
      <c r="Q9195" s="179"/>
      <c r="R9195" s="179"/>
      <c r="S9195" s="179"/>
      <c r="T9195" s="179"/>
      <c r="U9195" s="179"/>
      <c r="V9195" s="179"/>
      <c r="W9195" s="179"/>
      <c r="X9195" s="179"/>
      <c r="Y9195" s="179"/>
      <c r="Z9195" s="179"/>
      <c r="AA9195" s="222"/>
      <c r="AB9195" s="222"/>
      <c r="AC9195" s="222"/>
      <c r="AD9195" s="179"/>
      <c r="AE9195" s="179"/>
      <c r="AF9195" s="179"/>
      <c r="AG9195" s="179"/>
      <c r="AH9195" s="179"/>
      <c r="AI9195" s="179"/>
      <c r="AJ9195" s="179"/>
    </row>
    <row r="9196" spans="2:36" x14ac:dyDescent="0.3">
      <c r="B9196" s="224">
        <v>927300</v>
      </c>
      <c r="C9196" s="209">
        <v>398977</v>
      </c>
      <c r="D9196" s="206">
        <f t="shared" si="980"/>
        <v>0.43025665911786909</v>
      </c>
      <c r="E9196" s="208">
        <f t="shared" si="981"/>
        <v>0.45</v>
      </c>
      <c r="F9196" s="207">
        <v>21943.73</v>
      </c>
      <c r="G9196" s="207">
        <v>31918.16</v>
      </c>
      <c r="H9196" s="207">
        <v>35907.93</v>
      </c>
      <c r="I9196" s="214">
        <f t="shared" si="982"/>
        <v>380671</v>
      </c>
      <c r="J9196" s="211">
        <f t="shared" si="974"/>
        <v>0.41051547503504798</v>
      </c>
      <c r="K9196" s="212">
        <f t="shared" si="975"/>
        <v>0.45</v>
      </c>
      <c r="L9196" s="214">
        <f t="shared" si="976"/>
        <v>20936.904999999999</v>
      </c>
      <c r="M9196" s="213">
        <f t="shared" si="977"/>
        <v>30453.68</v>
      </c>
      <c r="N9196" s="213">
        <f t="shared" si="978"/>
        <v>34260.39</v>
      </c>
      <c r="O9196" s="242">
        <f t="shared" si="979"/>
        <v>0.51519999999982247</v>
      </c>
      <c r="P9196" s="242"/>
      <c r="Q9196" s="179"/>
      <c r="R9196" s="179"/>
      <c r="S9196" s="179"/>
      <c r="T9196" s="179"/>
      <c r="U9196" s="179"/>
      <c r="V9196" s="179"/>
      <c r="W9196" s="179"/>
      <c r="X9196" s="179"/>
      <c r="Y9196" s="179"/>
      <c r="Z9196" s="179"/>
      <c r="AA9196" s="222"/>
      <c r="AB9196" s="222"/>
      <c r="AC9196" s="222"/>
      <c r="AD9196" s="179"/>
      <c r="AE9196" s="179"/>
      <c r="AF9196" s="179"/>
      <c r="AG9196" s="179"/>
      <c r="AH9196" s="179"/>
      <c r="AI9196" s="179"/>
      <c r="AJ9196" s="179"/>
    </row>
    <row r="9197" spans="2:36" x14ac:dyDescent="0.3">
      <c r="B9197" s="224">
        <v>927400</v>
      </c>
      <c r="C9197" s="209">
        <v>399022</v>
      </c>
      <c r="D9197" s="206">
        <f t="shared" si="980"/>
        <v>0.43025878800948891</v>
      </c>
      <c r="E9197" s="208">
        <f t="shared" si="981"/>
        <v>0.45</v>
      </c>
      <c r="F9197" s="207">
        <v>21946.21</v>
      </c>
      <c r="G9197" s="207">
        <v>31921.759999999998</v>
      </c>
      <c r="H9197" s="207">
        <v>35911.980000000003</v>
      </c>
      <c r="I9197" s="214">
        <f t="shared" si="982"/>
        <v>380716</v>
      </c>
      <c r="J9197" s="211">
        <f t="shared" si="974"/>
        <v>0.41051973258572355</v>
      </c>
      <c r="K9197" s="212">
        <f t="shared" si="975"/>
        <v>0.45</v>
      </c>
      <c r="L9197" s="214">
        <f t="shared" si="976"/>
        <v>20939.38</v>
      </c>
      <c r="M9197" s="213">
        <f t="shared" si="977"/>
        <v>30457.279999999999</v>
      </c>
      <c r="N9197" s="213">
        <f t="shared" si="978"/>
        <v>34264.44</v>
      </c>
      <c r="O9197" s="242">
        <f t="shared" si="979"/>
        <v>0.51530000000006115</v>
      </c>
      <c r="P9197" s="242"/>
      <c r="Q9197" s="179"/>
      <c r="R9197" s="179"/>
      <c r="S9197" s="179"/>
      <c r="T9197" s="179"/>
      <c r="U9197" s="179"/>
      <c r="V9197" s="179"/>
      <c r="W9197" s="179"/>
      <c r="X9197" s="179"/>
      <c r="Y9197" s="179"/>
      <c r="Z9197" s="179"/>
      <c r="AA9197" s="222"/>
      <c r="AB9197" s="222"/>
      <c r="AC9197" s="222"/>
      <c r="AD9197" s="179"/>
      <c r="AE9197" s="179"/>
      <c r="AF9197" s="179"/>
      <c r="AG9197" s="179"/>
      <c r="AH9197" s="179"/>
      <c r="AI9197" s="179"/>
      <c r="AJ9197" s="179"/>
    </row>
    <row r="9198" spans="2:36" x14ac:dyDescent="0.3">
      <c r="B9198" s="224">
        <v>927500</v>
      </c>
      <c r="C9198" s="209">
        <v>399067</v>
      </c>
      <c r="D9198" s="206">
        <f t="shared" si="980"/>
        <v>0.4302609164420485</v>
      </c>
      <c r="E9198" s="208">
        <f t="shared" si="981"/>
        <v>0.45</v>
      </c>
      <c r="F9198" s="207">
        <v>21948.68</v>
      </c>
      <c r="G9198" s="207">
        <v>31925.360000000001</v>
      </c>
      <c r="H9198" s="207">
        <v>35916.03</v>
      </c>
      <c r="I9198" s="214">
        <f t="shared" si="982"/>
        <v>380761</v>
      </c>
      <c r="J9198" s="211">
        <f t="shared" si="974"/>
        <v>0.41052398921832883</v>
      </c>
      <c r="K9198" s="212">
        <f t="shared" si="975"/>
        <v>0.45</v>
      </c>
      <c r="L9198" s="214">
        <f t="shared" si="976"/>
        <v>20941.855</v>
      </c>
      <c r="M9198" s="213">
        <f t="shared" si="977"/>
        <v>30460.880000000001</v>
      </c>
      <c r="N9198" s="213">
        <f t="shared" si="978"/>
        <v>34268.49</v>
      </c>
      <c r="O9198" s="242">
        <f t="shared" si="979"/>
        <v>0.5151999999996042</v>
      </c>
      <c r="P9198" s="242"/>
      <c r="Q9198" s="179"/>
      <c r="R9198" s="179"/>
      <c r="S9198" s="179"/>
      <c r="T9198" s="179"/>
      <c r="U9198" s="179"/>
      <c r="V9198" s="179"/>
      <c r="W9198" s="179"/>
      <c r="X9198" s="179"/>
      <c r="Y9198" s="179"/>
      <c r="Z9198" s="179"/>
      <c r="AA9198" s="222"/>
      <c r="AB9198" s="222"/>
      <c r="AC9198" s="222"/>
      <c r="AD9198" s="179"/>
      <c r="AE9198" s="179"/>
      <c r="AF9198" s="179"/>
      <c r="AG9198" s="179"/>
      <c r="AH9198" s="179"/>
      <c r="AI9198" s="179"/>
      <c r="AJ9198" s="179"/>
    </row>
    <row r="9199" spans="2:36" x14ac:dyDescent="0.3">
      <c r="B9199" s="224">
        <v>927600</v>
      </c>
      <c r="C9199" s="209">
        <v>399112</v>
      </c>
      <c r="D9199" s="206">
        <f t="shared" si="980"/>
        <v>0.43026304441569641</v>
      </c>
      <c r="E9199" s="208">
        <f t="shared" si="981"/>
        <v>0.45</v>
      </c>
      <c r="F9199" s="207">
        <v>21951.16</v>
      </c>
      <c r="G9199" s="207">
        <v>31928.959999999999</v>
      </c>
      <c r="H9199" s="207">
        <v>35920.080000000002</v>
      </c>
      <c r="I9199" s="214">
        <f t="shared" si="982"/>
        <v>380806</v>
      </c>
      <c r="J9199" s="211">
        <f t="shared" si="974"/>
        <v>0.41052824493316087</v>
      </c>
      <c r="K9199" s="212">
        <f t="shared" si="975"/>
        <v>0.45</v>
      </c>
      <c r="L9199" s="214">
        <f t="shared" si="976"/>
        <v>20944.330000000002</v>
      </c>
      <c r="M9199" s="213">
        <f t="shared" si="977"/>
        <v>30464.48</v>
      </c>
      <c r="N9199" s="213">
        <f t="shared" si="978"/>
        <v>34272.54</v>
      </c>
      <c r="O9199" s="242">
        <f t="shared" si="979"/>
        <v>0.5152999999999156</v>
      </c>
      <c r="P9199" s="242"/>
      <c r="Q9199" s="179"/>
      <c r="R9199" s="179"/>
      <c r="S9199" s="179"/>
      <c r="T9199" s="179"/>
      <c r="U9199" s="179"/>
      <c r="V9199" s="179"/>
      <c r="W9199" s="179"/>
      <c r="X9199" s="179"/>
      <c r="Y9199" s="179"/>
      <c r="Z9199" s="179"/>
      <c r="AA9199" s="222"/>
      <c r="AB9199" s="222"/>
      <c r="AC9199" s="222"/>
      <c r="AD9199" s="179"/>
      <c r="AE9199" s="179"/>
      <c r="AF9199" s="179"/>
      <c r="AG9199" s="179"/>
      <c r="AH9199" s="179"/>
      <c r="AI9199" s="179"/>
      <c r="AJ9199" s="179"/>
    </row>
    <row r="9200" spans="2:36" x14ac:dyDescent="0.3">
      <c r="B9200" s="224">
        <v>927700</v>
      </c>
      <c r="C9200" s="209">
        <v>399157</v>
      </c>
      <c r="D9200" s="206">
        <f t="shared" si="980"/>
        <v>0.430265171930581</v>
      </c>
      <c r="E9200" s="208">
        <f t="shared" si="981"/>
        <v>0.45</v>
      </c>
      <c r="F9200" s="207">
        <v>21953.63</v>
      </c>
      <c r="G9200" s="207">
        <v>31932.560000000001</v>
      </c>
      <c r="H9200" s="207">
        <v>35924.129999999997</v>
      </c>
      <c r="I9200" s="214">
        <f t="shared" si="982"/>
        <v>380851</v>
      </c>
      <c r="J9200" s="211">
        <f t="shared" si="974"/>
        <v>0.41053249973051631</v>
      </c>
      <c r="K9200" s="212">
        <f t="shared" si="975"/>
        <v>0.45</v>
      </c>
      <c r="L9200" s="214">
        <f t="shared" si="976"/>
        <v>20946.805</v>
      </c>
      <c r="M9200" s="213">
        <f t="shared" si="977"/>
        <v>30468.080000000002</v>
      </c>
      <c r="N9200" s="213">
        <f t="shared" si="978"/>
        <v>34276.589999999997</v>
      </c>
      <c r="O9200" s="242">
        <f t="shared" si="979"/>
        <v>0.51520000000004074</v>
      </c>
      <c r="P9200" s="242"/>
      <c r="Q9200" s="179"/>
      <c r="R9200" s="179"/>
      <c r="S9200" s="179"/>
      <c r="T9200" s="179"/>
      <c r="U9200" s="179"/>
      <c r="V9200" s="179"/>
      <c r="W9200" s="179"/>
      <c r="X9200" s="179"/>
      <c r="Y9200" s="179"/>
      <c r="Z9200" s="179"/>
      <c r="AA9200" s="222"/>
      <c r="AB9200" s="222"/>
      <c r="AC9200" s="222"/>
      <c r="AD9200" s="179"/>
      <c r="AE9200" s="179"/>
      <c r="AF9200" s="179"/>
      <c r="AG9200" s="179"/>
      <c r="AH9200" s="179"/>
      <c r="AI9200" s="179"/>
      <c r="AJ9200" s="179"/>
    </row>
    <row r="9201" spans="2:36" x14ac:dyDescent="0.3">
      <c r="B9201" s="224">
        <v>927800</v>
      </c>
      <c r="C9201" s="209">
        <v>399202</v>
      </c>
      <c r="D9201" s="206">
        <f t="shared" si="980"/>
        <v>0.43026729898685062</v>
      </c>
      <c r="E9201" s="208">
        <f t="shared" si="981"/>
        <v>0.45</v>
      </c>
      <c r="F9201" s="207">
        <v>21956.11</v>
      </c>
      <c r="G9201" s="207">
        <v>31936.16</v>
      </c>
      <c r="H9201" s="207">
        <v>35928.18</v>
      </c>
      <c r="I9201" s="214">
        <f t="shared" si="982"/>
        <v>380896</v>
      </c>
      <c r="J9201" s="211">
        <f t="shared" si="974"/>
        <v>0.41053675361069197</v>
      </c>
      <c r="K9201" s="212">
        <f t="shared" si="975"/>
        <v>0.45</v>
      </c>
      <c r="L9201" s="214">
        <f t="shared" si="976"/>
        <v>20949.28</v>
      </c>
      <c r="M9201" s="213">
        <f t="shared" si="977"/>
        <v>30471.68</v>
      </c>
      <c r="N9201" s="213">
        <f t="shared" si="978"/>
        <v>34280.639999999999</v>
      </c>
      <c r="O9201" s="242">
        <f t="shared" si="979"/>
        <v>0.51529999999977005</v>
      </c>
      <c r="P9201" s="242"/>
      <c r="Q9201" s="179"/>
      <c r="R9201" s="179"/>
      <c r="S9201" s="179"/>
      <c r="T9201" s="179"/>
      <c r="U9201" s="179"/>
      <c r="V9201" s="179"/>
      <c r="W9201" s="179"/>
      <c r="X9201" s="179"/>
      <c r="Y9201" s="179"/>
      <c r="Z9201" s="179"/>
      <c r="AA9201" s="222"/>
      <c r="AB9201" s="222"/>
      <c r="AC9201" s="222"/>
      <c r="AD9201" s="179"/>
      <c r="AE9201" s="179"/>
      <c r="AF9201" s="179"/>
      <c r="AG9201" s="179"/>
      <c r="AH9201" s="179"/>
      <c r="AI9201" s="179"/>
      <c r="AJ9201" s="179"/>
    </row>
    <row r="9202" spans="2:36" x14ac:dyDescent="0.3">
      <c r="B9202" s="224">
        <v>927900</v>
      </c>
      <c r="C9202" s="209">
        <v>399247</v>
      </c>
      <c r="D9202" s="206">
        <f t="shared" si="980"/>
        <v>0.43026942558465353</v>
      </c>
      <c r="E9202" s="208">
        <f t="shared" si="981"/>
        <v>0.45</v>
      </c>
      <c r="F9202" s="207">
        <v>21958.58</v>
      </c>
      <c r="G9202" s="207">
        <v>31939.759999999998</v>
      </c>
      <c r="H9202" s="207">
        <v>35932.230000000003</v>
      </c>
      <c r="I9202" s="214">
        <f t="shared" si="982"/>
        <v>380941</v>
      </c>
      <c r="J9202" s="211">
        <f t="shared" si="974"/>
        <v>0.41054100657398429</v>
      </c>
      <c r="K9202" s="212">
        <f t="shared" si="975"/>
        <v>0.45</v>
      </c>
      <c r="L9202" s="214">
        <f t="shared" si="976"/>
        <v>20951.755000000001</v>
      </c>
      <c r="M9202" s="213">
        <f t="shared" si="977"/>
        <v>30475.279999999999</v>
      </c>
      <c r="N9202" s="213">
        <f t="shared" si="978"/>
        <v>34284.69</v>
      </c>
      <c r="O9202" s="242">
        <f t="shared" si="979"/>
        <v>0.51519999999996802</v>
      </c>
      <c r="P9202" s="242"/>
      <c r="Q9202" s="179"/>
      <c r="R9202" s="179"/>
      <c r="S9202" s="179"/>
      <c r="T9202" s="179"/>
      <c r="U9202" s="179"/>
      <c r="V9202" s="179"/>
      <c r="W9202" s="179"/>
      <c r="X9202" s="179"/>
      <c r="Y9202" s="179"/>
      <c r="Z9202" s="179"/>
      <c r="AA9202" s="222"/>
      <c r="AB9202" s="222"/>
      <c r="AC9202" s="222"/>
      <c r="AD9202" s="179"/>
      <c r="AE9202" s="179"/>
      <c r="AF9202" s="179"/>
      <c r="AG9202" s="179"/>
      <c r="AH9202" s="179"/>
      <c r="AI9202" s="179"/>
      <c r="AJ9202" s="179"/>
    </row>
    <row r="9203" spans="2:36" x14ac:dyDescent="0.3">
      <c r="B9203" s="224">
        <v>928000</v>
      </c>
      <c r="C9203" s="209">
        <v>399292</v>
      </c>
      <c r="D9203" s="206">
        <f t="shared" si="980"/>
        <v>0.43027155172413795</v>
      </c>
      <c r="E9203" s="208">
        <f t="shared" si="981"/>
        <v>0.45</v>
      </c>
      <c r="F9203" s="207">
        <v>21961.06</v>
      </c>
      <c r="G9203" s="207">
        <v>31943.360000000001</v>
      </c>
      <c r="H9203" s="207">
        <v>35936.28</v>
      </c>
      <c r="I9203" s="214">
        <f t="shared" si="982"/>
        <v>380986</v>
      </c>
      <c r="J9203" s="211">
        <f t="shared" si="974"/>
        <v>0.41054525862068963</v>
      </c>
      <c r="K9203" s="212">
        <f t="shared" si="975"/>
        <v>0.45</v>
      </c>
      <c r="L9203" s="214">
        <f t="shared" si="976"/>
        <v>20954.23</v>
      </c>
      <c r="M9203" s="213">
        <f t="shared" si="977"/>
        <v>30478.880000000001</v>
      </c>
      <c r="N9203" s="213">
        <f t="shared" si="978"/>
        <v>34288.74</v>
      </c>
      <c r="O9203" s="242">
        <f t="shared" si="979"/>
        <v>0.51529999999962461</v>
      </c>
      <c r="P9203" s="242"/>
      <c r="Q9203" s="179"/>
      <c r="R9203" s="179"/>
      <c r="S9203" s="179"/>
      <c r="T9203" s="179"/>
      <c r="U9203" s="179"/>
      <c r="V9203" s="179"/>
      <c r="W9203" s="179"/>
      <c r="X9203" s="179"/>
      <c r="Y9203" s="179"/>
      <c r="Z9203" s="179"/>
      <c r="AA9203" s="222"/>
      <c r="AB9203" s="222"/>
      <c r="AC9203" s="222"/>
      <c r="AD9203" s="179"/>
      <c r="AE9203" s="179"/>
      <c r="AF9203" s="179"/>
      <c r="AG9203" s="179"/>
      <c r="AH9203" s="179"/>
      <c r="AI9203" s="179"/>
      <c r="AJ9203" s="179"/>
    </row>
    <row r="9204" spans="2:36" x14ac:dyDescent="0.3">
      <c r="B9204" s="224">
        <v>928100</v>
      </c>
      <c r="C9204" s="209">
        <v>399337</v>
      </c>
      <c r="D9204" s="206">
        <f t="shared" si="980"/>
        <v>0.43027367740545203</v>
      </c>
      <c r="E9204" s="208">
        <f t="shared" si="981"/>
        <v>0.45</v>
      </c>
      <c r="F9204" s="207">
        <v>21963.53</v>
      </c>
      <c r="G9204" s="207">
        <v>31946.959999999999</v>
      </c>
      <c r="H9204" s="207">
        <v>35940.33</v>
      </c>
      <c r="I9204" s="214">
        <f t="shared" si="982"/>
        <v>381031</v>
      </c>
      <c r="J9204" s="211">
        <f t="shared" si="974"/>
        <v>0.41054950975110438</v>
      </c>
      <c r="K9204" s="212">
        <f t="shared" si="975"/>
        <v>0.45</v>
      </c>
      <c r="L9204" s="214">
        <f t="shared" si="976"/>
        <v>20956.705000000002</v>
      </c>
      <c r="M9204" s="213">
        <f t="shared" si="977"/>
        <v>30482.48</v>
      </c>
      <c r="N9204" s="213">
        <f t="shared" si="978"/>
        <v>34292.79</v>
      </c>
      <c r="O9204" s="242">
        <f t="shared" si="979"/>
        <v>0.51520000000047728</v>
      </c>
      <c r="P9204" s="242"/>
      <c r="Q9204" s="179"/>
      <c r="R9204" s="179"/>
      <c r="S9204" s="179"/>
      <c r="T9204" s="179"/>
      <c r="U9204" s="179"/>
      <c r="V9204" s="179"/>
      <c r="W9204" s="179"/>
      <c r="X9204" s="179"/>
      <c r="Y9204" s="179"/>
      <c r="Z9204" s="179"/>
      <c r="AA9204" s="222"/>
      <c r="AB9204" s="222"/>
      <c r="AC9204" s="222"/>
      <c r="AD9204" s="179"/>
      <c r="AE9204" s="179"/>
      <c r="AF9204" s="179"/>
      <c r="AG9204" s="179"/>
      <c r="AH9204" s="179"/>
      <c r="AI9204" s="179"/>
      <c r="AJ9204" s="179"/>
    </row>
    <row r="9205" spans="2:36" x14ac:dyDescent="0.3">
      <c r="B9205" s="224">
        <v>928200</v>
      </c>
      <c r="C9205" s="209">
        <v>399382</v>
      </c>
      <c r="D9205" s="206">
        <f t="shared" si="980"/>
        <v>0.43027580262874382</v>
      </c>
      <c r="E9205" s="208">
        <f t="shared" si="981"/>
        <v>0.45</v>
      </c>
      <c r="F9205" s="207">
        <v>21966.01</v>
      </c>
      <c r="G9205" s="207">
        <v>31950.560000000001</v>
      </c>
      <c r="H9205" s="207">
        <v>35944.379999999997</v>
      </c>
      <c r="I9205" s="214">
        <f t="shared" si="982"/>
        <v>381076</v>
      </c>
      <c r="J9205" s="211">
        <f t="shared" si="974"/>
        <v>0.41055375996552468</v>
      </c>
      <c r="K9205" s="212">
        <f t="shared" si="975"/>
        <v>0.45</v>
      </c>
      <c r="L9205" s="214">
        <f t="shared" si="976"/>
        <v>20959.18</v>
      </c>
      <c r="M9205" s="213">
        <f t="shared" si="977"/>
        <v>30486.080000000002</v>
      </c>
      <c r="N9205" s="213">
        <f t="shared" si="978"/>
        <v>34296.839999999997</v>
      </c>
      <c r="O9205" s="242">
        <f t="shared" si="979"/>
        <v>0.51530000000013387</v>
      </c>
      <c r="P9205" s="242"/>
      <c r="Q9205" s="179"/>
      <c r="R9205" s="179"/>
      <c r="S9205" s="179"/>
      <c r="T9205" s="179"/>
      <c r="U9205" s="179"/>
      <c r="V9205" s="179"/>
      <c r="W9205" s="179"/>
      <c r="X9205" s="179"/>
      <c r="Y9205" s="179"/>
      <c r="Z9205" s="179"/>
      <c r="AA9205" s="222"/>
      <c r="AB9205" s="222"/>
      <c r="AC9205" s="222"/>
      <c r="AD9205" s="179"/>
      <c r="AE9205" s="179"/>
      <c r="AF9205" s="179"/>
      <c r="AG9205" s="179"/>
      <c r="AH9205" s="179"/>
      <c r="AI9205" s="179"/>
      <c r="AJ9205" s="179"/>
    </row>
    <row r="9206" spans="2:36" x14ac:dyDescent="0.3">
      <c r="B9206" s="224">
        <v>928300</v>
      </c>
      <c r="C9206" s="209">
        <v>399427</v>
      </c>
      <c r="D9206" s="206">
        <f t="shared" si="980"/>
        <v>0.43027792739416137</v>
      </c>
      <c r="E9206" s="208">
        <f t="shared" si="981"/>
        <v>0.45</v>
      </c>
      <c r="F9206" s="207">
        <v>21968.48</v>
      </c>
      <c r="G9206" s="207">
        <v>31954.16</v>
      </c>
      <c r="H9206" s="207">
        <v>35948.43</v>
      </c>
      <c r="I9206" s="214">
        <f t="shared" si="982"/>
        <v>381121</v>
      </c>
      <c r="J9206" s="211">
        <f t="shared" si="974"/>
        <v>0.41055800926424646</v>
      </c>
      <c r="K9206" s="212">
        <f t="shared" si="975"/>
        <v>0.45</v>
      </c>
      <c r="L9206" s="214">
        <f t="shared" si="976"/>
        <v>20961.654999999999</v>
      </c>
      <c r="M9206" s="213">
        <f t="shared" si="977"/>
        <v>30489.68</v>
      </c>
      <c r="N9206" s="213">
        <f t="shared" si="978"/>
        <v>34300.89</v>
      </c>
      <c r="O9206" s="242">
        <f t="shared" si="979"/>
        <v>0.51519999999982247</v>
      </c>
      <c r="P9206" s="242"/>
      <c r="Q9206" s="179"/>
      <c r="R9206" s="179"/>
      <c r="S9206" s="179"/>
      <c r="T9206" s="179"/>
      <c r="U9206" s="179"/>
      <c r="V9206" s="179"/>
      <c r="W9206" s="179"/>
      <c r="X9206" s="179"/>
      <c r="Y9206" s="179"/>
      <c r="Z9206" s="179"/>
      <c r="AA9206" s="222"/>
      <c r="AB9206" s="222"/>
      <c r="AC9206" s="222"/>
      <c r="AD9206" s="179"/>
      <c r="AE9206" s="179"/>
      <c r="AF9206" s="179"/>
      <c r="AG9206" s="179"/>
      <c r="AH9206" s="179"/>
      <c r="AI9206" s="179"/>
      <c r="AJ9206" s="179"/>
    </row>
    <row r="9207" spans="2:36" x14ac:dyDescent="0.3">
      <c r="B9207" s="224">
        <v>928400</v>
      </c>
      <c r="C9207" s="209">
        <v>399472</v>
      </c>
      <c r="D9207" s="206">
        <f t="shared" si="980"/>
        <v>0.43028005170185263</v>
      </c>
      <c r="E9207" s="208">
        <f t="shared" si="981"/>
        <v>0.45</v>
      </c>
      <c r="F9207" s="207">
        <v>21970.959999999999</v>
      </c>
      <c r="G9207" s="207">
        <v>31957.759999999998</v>
      </c>
      <c r="H9207" s="207">
        <v>35952.480000000003</v>
      </c>
      <c r="I9207" s="214">
        <f t="shared" si="982"/>
        <v>381166</v>
      </c>
      <c r="J9207" s="211">
        <f t="shared" si="974"/>
        <v>0.41056225764756571</v>
      </c>
      <c r="K9207" s="212">
        <f t="shared" si="975"/>
        <v>0.45</v>
      </c>
      <c r="L9207" s="214">
        <f t="shared" si="976"/>
        <v>20964.13</v>
      </c>
      <c r="M9207" s="213">
        <f t="shared" si="977"/>
        <v>30493.279999999999</v>
      </c>
      <c r="N9207" s="213">
        <f t="shared" si="978"/>
        <v>34304.94</v>
      </c>
      <c r="O9207" s="242">
        <f t="shared" si="979"/>
        <v>0.51530000000006115</v>
      </c>
      <c r="P9207" s="242"/>
      <c r="Q9207" s="179"/>
      <c r="R9207" s="179"/>
      <c r="S9207" s="179"/>
      <c r="T9207" s="179"/>
      <c r="U9207" s="179"/>
      <c r="V9207" s="179"/>
      <c r="W9207" s="179"/>
      <c r="X9207" s="179"/>
      <c r="Y9207" s="179"/>
      <c r="Z9207" s="179"/>
      <c r="AA9207" s="222"/>
      <c r="AB9207" s="222"/>
      <c r="AC9207" s="222"/>
      <c r="AD9207" s="179"/>
      <c r="AE9207" s="179"/>
      <c r="AF9207" s="179"/>
      <c r="AG9207" s="179"/>
      <c r="AH9207" s="179"/>
      <c r="AI9207" s="179"/>
      <c r="AJ9207" s="179"/>
    </row>
    <row r="9208" spans="2:36" x14ac:dyDescent="0.3">
      <c r="B9208" s="224">
        <v>928500</v>
      </c>
      <c r="C9208" s="209">
        <v>399517</v>
      </c>
      <c r="D9208" s="206">
        <f t="shared" si="980"/>
        <v>0.43028217555196552</v>
      </c>
      <c r="E9208" s="208">
        <f t="shared" si="981"/>
        <v>0.45</v>
      </c>
      <c r="F9208" s="207">
        <v>21973.43</v>
      </c>
      <c r="G9208" s="207">
        <v>31961.360000000001</v>
      </c>
      <c r="H9208" s="207">
        <v>35956.53</v>
      </c>
      <c r="I9208" s="214">
        <f t="shared" si="982"/>
        <v>381211</v>
      </c>
      <c r="J9208" s="211">
        <f t="shared" si="974"/>
        <v>0.41056650511577814</v>
      </c>
      <c r="K9208" s="212">
        <f t="shared" si="975"/>
        <v>0.45</v>
      </c>
      <c r="L9208" s="214">
        <f t="shared" si="976"/>
        <v>20966.605</v>
      </c>
      <c r="M9208" s="213">
        <f t="shared" si="977"/>
        <v>30496.880000000001</v>
      </c>
      <c r="N9208" s="213">
        <f t="shared" si="978"/>
        <v>34308.99</v>
      </c>
      <c r="O9208" s="242">
        <f t="shared" si="979"/>
        <v>0.5151999999996042</v>
      </c>
      <c r="P9208" s="242"/>
      <c r="Q9208" s="179"/>
      <c r="R9208" s="179"/>
      <c r="S9208" s="179"/>
      <c r="T9208" s="179"/>
      <c r="U9208" s="179"/>
      <c r="V9208" s="179"/>
      <c r="W9208" s="179"/>
      <c r="X9208" s="179"/>
      <c r="Y9208" s="179"/>
      <c r="Z9208" s="179"/>
      <c r="AA9208" s="222"/>
      <c r="AB9208" s="222"/>
      <c r="AC9208" s="222"/>
      <c r="AD9208" s="179"/>
      <c r="AE9208" s="179"/>
      <c r="AF9208" s="179"/>
      <c r="AG9208" s="179"/>
      <c r="AH9208" s="179"/>
      <c r="AI9208" s="179"/>
      <c r="AJ9208" s="179"/>
    </row>
    <row r="9209" spans="2:36" x14ac:dyDescent="0.3">
      <c r="B9209" s="224">
        <v>928600</v>
      </c>
      <c r="C9209" s="209">
        <v>399562</v>
      </c>
      <c r="D9209" s="206">
        <f t="shared" si="980"/>
        <v>0.43028429894464787</v>
      </c>
      <c r="E9209" s="208">
        <f t="shared" si="981"/>
        <v>0.45</v>
      </c>
      <c r="F9209" s="207">
        <v>21975.91</v>
      </c>
      <c r="G9209" s="207">
        <v>31964.959999999999</v>
      </c>
      <c r="H9209" s="207">
        <v>35960.58</v>
      </c>
      <c r="I9209" s="214">
        <f t="shared" si="982"/>
        <v>381256</v>
      </c>
      <c r="J9209" s="211">
        <f t="shared" si="974"/>
        <v>0.41057075166917939</v>
      </c>
      <c r="K9209" s="212">
        <f t="shared" si="975"/>
        <v>0.45</v>
      </c>
      <c r="L9209" s="214">
        <f t="shared" si="976"/>
        <v>20969.080000000002</v>
      </c>
      <c r="M9209" s="213">
        <f t="shared" si="977"/>
        <v>30500.48</v>
      </c>
      <c r="N9209" s="213">
        <f t="shared" si="978"/>
        <v>34313.040000000001</v>
      </c>
      <c r="O9209" s="242">
        <f t="shared" si="979"/>
        <v>0.5152999999999156</v>
      </c>
      <c r="P9209" s="242"/>
      <c r="Q9209" s="179"/>
      <c r="R9209" s="179"/>
      <c r="S9209" s="179"/>
      <c r="T9209" s="179"/>
      <c r="U9209" s="179"/>
      <c r="V9209" s="179"/>
      <c r="W9209" s="179"/>
      <c r="X9209" s="179"/>
      <c r="Y9209" s="179"/>
      <c r="Z9209" s="179"/>
      <c r="AA9209" s="222"/>
      <c r="AB9209" s="222"/>
      <c r="AC9209" s="222"/>
      <c r="AD9209" s="179"/>
      <c r="AE9209" s="179"/>
      <c r="AF9209" s="179"/>
      <c r="AG9209" s="179"/>
      <c r="AH9209" s="179"/>
      <c r="AI9209" s="179"/>
      <c r="AJ9209" s="179"/>
    </row>
    <row r="9210" spans="2:36" x14ac:dyDescent="0.3">
      <c r="B9210" s="224">
        <v>928700</v>
      </c>
      <c r="C9210" s="209">
        <v>399607</v>
      </c>
      <c r="D9210" s="206">
        <f t="shared" si="980"/>
        <v>0.4302864218800474</v>
      </c>
      <c r="E9210" s="208">
        <f t="shared" si="981"/>
        <v>0.45</v>
      </c>
      <c r="F9210" s="207">
        <v>21978.38</v>
      </c>
      <c r="G9210" s="207">
        <v>31968.560000000001</v>
      </c>
      <c r="H9210" s="207">
        <v>35964.629999999997</v>
      </c>
      <c r="I9210" s="214">
        <f t="shared" si="982"/>
        <v>381301</v>
      </c>
      <c r="J9210" s="211">
        <f t="shared" si="974"/>
        <v>0.41057499730806502</v>
      </c>
      <c r="K9210" s="212">
        <f t="shared" si="975"/>
        <v>0.45</v>
      </c>
      <c r="L9210" s="214">
        <f t="shared" si="976"/>
        <v>20971.555</v>
      </c>
      <c r="M9210" s="213">
        <f t="shared" si="977"/>
        <v>30504.080000000002</v>
      </c>
      <c r="N9210" s="213">
        <f t="shared" si="978"/>
        <v>34317.089999999997</v>
      </c>
      <c r="O9210" s="242">
        <f t="shared" si="979"/>
        <v>0.51520000000004074</v>
      </c>
      <c r="P9210" s="242"/>
      <c r="Q9210" s="179"/>
      <c r="R9210" s="179"/>
      <c r="S9210" s="179"/>
      <c r="T9210" s="179"/>
      <c r="U9210" s="179"/>
      <c r="V9210" s="179"/>
      <c r="W9210" s="179"/>
      <c r="X9210" s="179"/>
      <c r="Y9210" s="179"/>
      <c r="Z9210" s="179"/>
      <c r="AA9210" s="222"/>
      <c r="AB9210" s="222"/>
      <c r="AC9210" s="222"/>
      <c r="AD9210" s="179"/>
      <c r="AE9210" s="179"/>
      <c r="AF9210" s="179"/>
      <c r="AG9210" s="179"/>
      <c r="AH9210" s="179"/>
      <c r="AI9210" s="179"/>
      <c r="AJ9210" s="179"/>
    </row>
    <row r="9211" spans="2:36" x14ac:dyDescent="0.3">
      <c r="B9211" s="224">
        <v>928800</v>
      </c>
      <c r="C9211" s="209">
        <v>399652</v>
      </c>
      <c r="D9211" s="206">
        <f t="shared" si="980"/>
        <v>0.43028854435831182</v>
      </c>
      <c r="E9211" s="208">
        <f t="shared" si="981"/>
        <v>0.45</v>
      </c>
      <c r="F9211" s="207">
        <v>21980.86</v>
      </c>
      <c r="G9211" s="207">
        <v>31972.16</v>
      </c>
      <c r="H9211" s="207">
        <v>35968.68</v>
      </c>
      <c r="I9211" s="214">
        <f t="shared" si="982"/>
        <v>381346</v>
      </c>
      <c r="J9211" s="211">
        <f t="shared" ref="J9211:J9274" si="983">I9211/$B9211</f>
        <v>0.41057924203273038</v>
      </c>
      <c r="K9211" s="212">
        <f t="shared" ref="K9211:K9274" si="984">(I9211-I9210)/($B9211-$B9210)</f>
        <v>0.45</v>
      </c>
      <c r="L9211" s="214">
        <f t="shared" si="976"/>
        <v>20974.03</v>
      </c>
      <c r="M9211" s="213">
        <f t="shared" si="977"/>
        <v>30507.68</v>
      </c>
      <c r="N9211" s="213">
        <f t="shared" si="978"/>
        <v>34321.14</v>
      </c>
      <c r="O9211" s="242">
        <f t="shared" si="979"/>
        <v>0.51529999999977005</v>
      </c>
      <c r="P9211" s="242"/>
      <c r="Q9211" s="179"/>
      <c r="R9211" s="179"/>
      <c r="S9211" s="179"/>
      <c r="T9211" s="179"/>
      <c r="U9211" s="179"/>
      <c r="V9211" s="179"/>
      <c r="W9211" s="179"/>
      <c r="X9211" s="179"/>
      <c r="Y9211" s="179"/>
      <c r="Z9211" s="179"/>
      <c r="AA9211" s="222"/>
      <c r="AB9211" s="222"/>
      <c r="AC9211" s="222"/>
      <c r="AD9211" s="179"/>
      <c r="AE9211" s="179"/>
      <c r="AF9211" s="179"/>
      <c r="AG9211" s="179"/>
      <c r="AH9211" s="179"/>
      <c r="AI9211" s="179"/>
      <c r="AJ9211" s="179"/>
    </row>
    <row r="9212" spans="2:36" x14ac:dyDescent="0.3">
      <c r="B9212" s="224">
        <v>928900</v>
      </c>
      <c r="C9212" s="209">
        <v>399697</v>
      </c>
      <c r="D9212" s="206">
        <f t="shared" si="980"/>
        <v>0.43029066637958874</v>
      </c>
      <c r="E9212" s="208">
        <f t="shared" si="981"/>
        <v>0.45</v>
      </c>
      <c r="F9212" s="207">
        <v>21983.33</v>
      </c>
      <c r="G9212" s="207">
        <v>31975.759999999998</v>
      </c>
      <c r="H9212" s="207">
        <v>35972.730000000003</v>
      </c>
      <c r="I9212" s="214">
        <f t="shared" si="982"/>
        <v>381391</v>
      </c>
      <c r="J9212" s="211">
        <f t="shared" si="983"/>
        <v>0.41058348584347076</v>
      </c>
      <c r="K9212" s="212">
        <f t="shared" si="984"/>
        <v>0.45</v>
      </c>
      <c r="L9212" s="214">
        <f t="shared" si="976"/>
        <v>20976.505000000001</v>
      </c>
      <c r="M9212" s="213">
        <f t="shared" si="977"/>
        <v>30511.279999999999</v>
      </c>
      <c r="N9212" s="213">
        <f t="shared" si="978"/>
        <v>34325.19</v>
      </c>
      <c r="O9212" s="242">
        <f t="shared" si="979"/>
        <v>0.51519999999996802</v>
      </c>
      <c r="P9212" s="242"/>
      <c r="Q9212" s="179"/>
      <c r="R9212" s="179"/>
      <c r="S9212" s="179"/>
      <c r="T9212" s="179"/>
      <c r="U9212" s="179"/>
      <c r="V9212" s="179"/>
      <c r="W9212" s="179"/>
      <c r="X9212" s="179"/>
      <c r="Y9212" s="179"/>
      <c r="Z9212" s="179"/>
      <c r="AA9212" s="222"/>
      <c r="AB9212" s="222"/>
      <c r="AC9212" s="222"/>
      <c r="AD9212" s="179"/>
      <c r="AE9212" s="179"/>
      <c r="AF9212" s="179"/>
      <c r="AG9212" s="179"/>
      <c r="AH9212" s="179"/>
      <c r="AI9212" s="179"/>
      <c r="AJ9212" s="179"/>
    </row>
    <row r="9213" spans="2:36" x14ac:dyDescent="0.3">
      <c r="B9213" s="224">
        <v>929000</v>
      </c>
      <c r="C9213" s="209">
        <v>399742</v>
      </c>
      <c r="D9213" s="206">
        <f t="shared" si="980"/>
        <v>0.43029278794402581</v>
      </c>
      <c r="E9213" s="208">
        <f t="shared" si="981"/>
        <v>0.45</v>
      </c>
      <c r="F9213" s="207">
        <v>21985.81</v>
      </c>
      <c r="G9213" s="207">
        <v>31979.360000000001</v>
      </c>
      <c r="H9213" s="207">
        <v>35976.78</v>
      </c>
      <c r="I9213" s="214">
        <f t="shared" si="982"/>
        <v>381436</v>
      </c>
      <c r="J9213" s="211">
        <f t="shared" si="983"/>
        <v>0.41058772874058125</v>
      </c>
      <c r="K9213" s="212">
        <f t="shared" si="984"/>
        <v>0.45</v>
      </c>
      <c r="L9213" s="214">
        <f t="shared" si="976"/>
        <v>20978.98</v>
      </c>
      <c r="M9213" s="213">
        <f t="shared" si="977"/>
        <v>30514.880000000001</v>
      </c>
      <c r="N9213" s="213">
        <f t="shared" si="978"/>
        <v>34329.24</v>
      </c>
      <c r="O9213" s="242">
        <f t="shared" si="979"/>
        <v>0.51529999999962461</v>
      </c>
      <c r="P9213" s="242"/>
      <c r="Q9213" s="179"/>
      <c r="R9213" s="179"/>
      <c r="S9213" s="179"/>
      <c r="T9213" s="179"/>
      <c r="U9213" s="179"/>
      <c r="V9213" s="179"/>
      <c r="W9213" s="179"/>
      <c r="X9213" s="179"/>
      <c r="Y9213" s="179"/>
      <c r="Z9213" s="179"/>
      <c r="AA9213" s="222"/>
      <c r="AB9213" s="222"/>
      <c r="AC9213" s="222"/>
      <c r="AD9213" s="179"/>
      <c r="AE9213" s="179"/>
      <c r="AF9213" s="179"/>
      <c r="AG9213" s="179"/>
      <c r="AH9213" s="179"/>
      <c r="AI9213" s="179"/>
      <c r="AJ9213" s="179"/>
    </row>
    <row r="9214" spans="2:36" x14ac:dyDescent="0.3">
      <c r="B9214" s="224">
        <v>929100</v>
      </c>
      <c r="C9214" s="209">
        <v>399787</v>
      </c>
      <c r="D9214" s="206">
        <f t="shared" si="980"/>
        <v>0.43029490905177054</v>
      </c>
      <c r="E9214" s="208">
        <f t="shared" si="981"/>
        <v>0.45</v>
      </c>
      <c r="F9214" s="207">
        <v>21988.28</v>
      </c>
      <c r="G9214" s="207">
        <v>31982.959999999999</v>
      </c>
      <c r="H9214" s="207">
        <v>35980.83</v>
      </c>
      <c r="I9214" s="214">
        <f t="shared" si="982"/>
        <v>381481</v>
      </c>
      <c r="J9214" s="211">
        <f t="shared" si="983"/>
        <v>0.41059197072435688</v>
      </c>
      <c r="K9214" s="212">
        <f t="shared" si="984"/>
        <v>0.45</v>
      </c>
      <c r="L9214" s="214">
        <f t="shared" ref="L9214:L9277" si="985">I9214*5.5%</f>
        <v>20981.455000000002</v>
      </c>
      <c r="M9214" s="213">
        <f t="shared" ref="M9214:M9277" si="986">I9214*8%</f>
        <v>30518.48</v>
      </c>
      <c r="N9214" s="213">
        <f t="shared" ref="N9214:N9277" si="987">I9214*9%</f>
        <v>34333.29</v>
      </c>
      <c r="O9214" s="242">
        <f t="shared" si="979"/>
        <v>0.51520000000047728</v>
      </c>
      <c r="P9214" s="242"/>
      <c r="Q9214" s="179"/>
      <c r="R9214" s="179"/>
      <c r="S9214" s="179"/>
      <c r="T9214" s="179"/>
      <c r="U9214" s="179"/>
      <c r="V9214" s="179"/>
      <c r="W9214" s="179"/>
      <c r="X9214" s="179"/>
      <c r="Y9214" s="179"/>
      <c r="Z9214" s="179"/>
      <c r="AA9214" s="222"/>
      <c r="AB9214" s="222"/>
      <c r="AC9214" s="222"/>
      <c r="AD9214" s="179"/>
      <c r="AE9214" s="179"/>
      <c r="AF9214" s="179"/>
      <c r="AG9214" s="179"/>
      <c r="AH9214" s="179"/>
      <c r="AI9214" s="179"/>
      <c r="AJ9214" s="179"/>
    </row>
    <row r="9215" spans="2:36" x14ac:dyDescent="0.3">
      <c r="B9215" s="224">
        <v>929200</v>
      </c>
      <c r="C9215" s="209">
        <v>399832</v>
      </c>
      <c r="D9215" s="206">
        <f t="shared" si="980"/>
        <v>0.43029702970297029</v>
      </c>
      <c r="E9215" s="208">
        <f t="shared" si="981"/>
        <v>0.45</v>
      </c>
      <c r="F9215" s="207">
        <v>21990.76</v>
      </c>
      <c r="G9215" s="207">
        <v>31986.560000000001</v>
      </c>
      <c r="H9215" s="207">
        <v>35984.879999999997</v>
      </c>
      <c r="I9215" s="214">
        <f t="shared" si="982"/>
        <v>381526</v>
      </c>
      <c r="J9215" s="211">
        <f t="shared" si="983"/>
        <v>0.41059621179509254</v>
      </c>
      <c r="K9215" s="212">
        <f t="shared" si="984"/>
        <v>0.45</v>
      </c>
      <c r="L9215" s="214">
        <f t="shared" si="985"/>
        <v>20983.93</v>
      </c>
      <c r="M9215" s="213">
        <f t="shared" si="986"/>
        <v>30522.080000000002</v>
      </c>
      <c r="N9215" s="213">
        <f t="shared" si="987"/>
        <v>34337.339999999997</v>
      </c>
      <c r="O9215" s="242">
        <f t="shared" si="979"/>
        <v>0.51530000000013387</v>
      </c>
      <c r="P9215" s="242"/>
      <c r="Q9215" s="179"/>
      <c r="R9215" s="179"/>
      <c r="S9215" s="179"/>
      <c r="T9215" s="179"/>
      <c r="U9215" s="179"/>
      <c r="V9215" s="179"/>
      <c r="W9215" s="179"/>
      <c r="X9215" s="179"/>
      <c r="Y9215" s="179"/>
      <c r="Z9215" s="179"/>
      <c r="AA9215" s="222"/>
      <c r="AB9215" s="222"/>
      <c r="AC9215" s="222"/>
      <c r="AD9215" s="179"/>
      <c r="AE9215" s="179"/>
      <c r="AF9215" s="179"/>
      <c r="AG9215" s="179"/>
      <c r="AH9215" s="179"/>
      <c r="AI9215" s="179"/>
      <c r="AJ9215" s="179"/>
    </row>
    <row r="9216" spans="2:36" x14ac:dyDescent="0.3">
      <c r="B9216" s="224">
        <v>929300</v>
      </c>
      <c r="C9216" s="209">
        <v>399877</v>
      </c>
      <c r="D9216" s="206">
        <f t="shared" si="980"/>
        <v>0.43029914989777251</v>
      </c>
      <c r="E9216" s="208">
        <f t="shared" si="981"/>
        <v>0.45</v>
      </c>
      <c r="F9216" s="207">
        <v>21993.23</v>
      </c>
      <c r="G9216" s="207">
        <v>31990.16</v>
      </c>
      <c r="H9216" s="207">
        <v>35988.93</v>
      </c>
      <c r="I9216" s="214">
        <f t="shared" si="982"/>
        <v>381571</v>
      </c>
      <c r="J9216" s="211">
        <f t="shared" si="983"/>
        <v>0.41060045195308298</v>
      </c>
      <c r="K9216" s="212">
        <f t="shared" si="984"/>
        <v>0.45</v>
      </c>
      <c r="L9216" s="214">
        <f t="shared" si="985"/>
        <v>20986.404999999999</v>
      </c>
      <c r="M9216" s="213">
        <f t="shared" si="986"/>
        <v>30525.68</v>
      </c>
      <c r="N9216" s="213">
        <f t="shared" si="987"/>
        <v>34341.39</v>
      </c>
      <c r="O9216" s="242">
        <f t="shared" si="979"/>
        <v>0.51519999999982247</v>
      </c>
      <c r="P9216" s="242"/>
      <c r="Q9216" s="179"/>
      <c r="R9216" s="179"/>
      <c r="S9216" s="179"/>
      <c r="T9216" s="179"/>
      <c r="U9216" s="179"/>
      <c r="V9216" s="179"/>
      <c r="W9216" s="179"/>
      <c r="X9216" s="179"/>
      <c r="Y9216" s="179"/>
      <c r="Z9216" s="179"/>
      <c r="AA9216" s="222"/>
      <c r="AB9216" s="222"/>
      <c r="AC9216" s="222"/>
      <c r="AD9216" s="179"/>
      <c r="AE9216" s="179"/>
      <c r="AF9216" s="179"/>
      <c r="AG9216" s="179"/>
      <c r="AH9216" s="179"/>
      <c r="AI9216" s="179"/>
      <c r="AJ9216" s="179"/>
    </row>
    <row r="9217" spans="2:36" x14ac:dyDescent="0.3">
      <c r="B9217" s="224">
        <v>929400</v>
      </c>
      <c r="C9217" s="209">
        <v>399922</v>
      </c>
      <c r="D9217" s="206">
        <f t="shared" si="980"/>
        <v>0.43030126963632453</v>
      </c>
      <c r="E9217" s="208">
        <f t="shared" si="981"/>
        <v>0.45</v>
      </c>
      <c r="F9217" s="207">
        <v>21995.71</v>
      </c>
      <c r="G9217" s="207">
        <v>31993.759999999998</v>
      </c>
      <c r="H9217" s="207">
        <v>35992.980000000003</v>
      </c>
      <c r="I9217" s="214">
        <f t="shared" si="982"/>
        <v>381616</v>
      </c>
      <c r="J9217" s="211">
        <f t="shared" si="983"/>
        <v>0.41060469119862275</v>
      </c>
      <c r="K9217" s="212">
        <f t="shared" si="984"/>
        <v>0.45</v>
      </c>
      <c r="L9217" s="214">
        <f t="shared" si="985"/>
        <v>20988.880000000001</v>
      </c>
      <c r="M9217" s="213">
        <f t="shared" si="986"/>
        <v>30529.279999999999</v>
      </c>
      <c r="N9217" s="213">
        <f t="shared" si="987"/>
        <v>34345.440000000002</v>
      </c>
      <c r="O9217" s="242">
        <f t="shared" si="979"/>
        <v>0.51530000000006115</v>
      </c>
      <c r="P9217" s="242"/>
      <c r="Q9217" s="179"/>
      <c r="R9217" s="179"/>
      <c r="S9217" s="179"/>
      <c r="T9217" s="179"/>
      <c r="U9217" s="179"/>
      <c r="V9217" s="179"/>
      <c r="W9217" s="179"/>
      <c r="X9217" s="179"/>
      <c r="Y9217" s="179"/>
      <c r="Z9217" s="179"/>
      <c r="AA9217" s="222"/>
      <c r="AB9217" s="222"/>
      <c r="AC9217" s="222"/>
      <c r="AD9217" s="179"/>
      <c r="AE9217" s="179"/>
      <c r="AF9217" s="179"/>
      <c r="AG9217" s="179"/>
      <c r="AH9217" s="179"/>
      <c r="AI9217" s="179"/>
      <c r="AJ9217" s="179"/>
    </row>
    <row r="9218" spans="2:36" x14ac:dyDescent="0.3">
      <c r="B9218" s="224">
        <v>929500</v>
      </c>
      <c r="C9218" s="209">
        <v>399967</v>
      </c>
      <c r="D9218" s="206">
        <f t="shared" si="980"/>
        <v>0.43030338891877351</v>
      </c>
      <c r="E9218" s="208">
        <f t="shared" si="981"/>
        <v>0.45</v>
      </c>
      <c r="F9218" s="207">
        <v>21998.18</v>
      </c>
      <c r="G9218" s="207">
        <v>31997.360000000001</v>
      </c>
      <c r="H9218" s="207">
        <v>35997.03</v>
      </c>
      <c r="I9218" s="214">
        <f t="shared" si="982"/>
        <v>381661</v>
      </c>
      <c r="J9218" s="211">
        <f t="shared" si="983"/>
        <v>0.41060892953200645</v>
      </c>
      <c r="K9218" s="212">
        <f t="shared" si="984"/>
        <v>0.45</v>
      </c>
      <c r="L9218" s="214">
        <f t="shared" si="985"/>
        <v>20991.355</v>
      </c>
      <c r="M9218" s="213">
        <f t="shared" si="986"/>
        <v>30532.880000000001</v>
      </c>
      <c r="N9218" s="213">
        <f t="shared" si="987"/>
        <v>34349.49</v>
      </c>
      <c r="O9218" s="242">
        <f t="shared" si="979"/>
        <v>0.5151999999996042</v>
      </c>
      <c r="P9218" s="242"/>
      <c r="Q9218" s="179"/>
      <c r="R9218" s="179"/>
      <c r="S9218" s="179"/>
      <c r="T9218" s="179"/>
      <c r="U9218" s="179"/>
      <c r="V9218" s="179"/>
      <c r="W9218" s="179"/>
      <c r="X9218" s="179"/>
      <c r="Y9218" s="179"/>
      <c r="Z9218" s="179"/>
      <c r="AA9218" s="222"/>
      <c r="AB9218" s="222"/>
      <c r="AC9218" s="222"/>
      <c r="AD9218" s="179"/>
      <c r="AE9218" s="179"/>
      <c r="AF9218" s="179"/>
      <c r="AG9218" s="179"/>
      <c r="AH9218" s="179"/>
      <c r="AI9218" s="179"/>
      <c r="AJ9218" s="179"/>
    </row>
    <row r="9219" spans="2:36" x14ac:dyDescent="0.3">
      <c r="B9219" s="224">
        <v>929600</v>
      </c>
      <c r="C9219" s="209">
        <v>400012</v>
      </c>
      <c r="D9219" s="206">
        <f t="shared" si="980"/>
        <v>0.43030550774526677</v>
      </c>
      <c r="E9219" s="208">
        <f t="shared" si="981"/>
        <v>0.45</v>
      </c>
      <c r="F9219" s="207">
        <v>22000.66</v>
      </c>
      <c r="G9219" s="207">
        <v>32000.959999999999</v>
      </c>
      <c r="H9219" s="207">
        <v>36001.08</v>
      </c>
      <c r="I9219" s="214">
        <f t="shared" si="982"/>
        <v>381706</v>
      </c>
      <c r="J9219" s="211">
        <f t="shared" si="983"/>
        <v>0.4106131669535284</v>
      </c>
      <c r="K9219" s="212">
        <f t="shared" si="984"/>
        <v>0.45</v>
      </c>
      <c r="L9219" s="214">
        <f t="shared" si="985"/>
        <v>20993.83</v>
      </c>
      <c r="M9219" s="213">
        <f t="shared" si="986"/>
        <v>30536.48</v>
      </c>
      <c r="N9219" s="213">
        <f t="shared" si="987"/>
        <v>34353.54</v>
      </c>
      <c r="O9219" s="242">
        <f t="shared" si="979"/>
        <v>0.5152999999999156</v>
      </c>
      <c r="P9219" s="242"/>
      <c r="Q9219" s="179"/>
      <c r="R9219" s="179"/>
      <c r="S9219" s="179"/>
      <c r="T9219" s="179"/>
      <c r="U9219" s="179"/>
      <c r="V9219" s="179"/>
      <c r="W9219" s="179"/>
      <c r="X9219" s="179"/>
      <c r="Y9219" s="179"/>
      <c r="Z9219" s="179"/>
      <c r="AA9219" s="222"/>
      <c r="AB9219" s="222"/>
      <c r="AC9219" s="222"/>
      <c r="AD9219" s="179"/>
      <c r="AE9219" s="179"/>
      <c r="AF9219" s="179"/>
      <c r="AG9219" s="179"/>
      <c r="AH9219" s="179"/>
      <c r="AI9219" s="179"/>
      <c r="AJ9219" s="179"/>
    </row>
    <row r="9220" spans="2:36" x14ac:dyDescent="0.3">
      <c r="B9220" s="224">
        <v>929700</v>
      </c>
      <c r="C9220" s="209">
        <v>400057</v>
      </c>
      <c r="D9220" s="206">
        <f t="shared" si="980"/>
        <v>0.43030762611595136</v>
      </c>
      <c r="E9220" s="208">
        <f t="shared" si="981"/>
        <v>0.45</v>
      </c>
      <c r="F9220" s="207">
        <v>22003.13</v>
      </c>
      <c r="G9220" s="207">
        <v>32004.560000000001</v>
      </c>
      <c r="H9220" s="207">
        <v>36005.129999999997</v>
      </c>
      <c r="I9220" s="214">
        <f t="shared" si="982"/>
        <v>381751</v>
      </c>
      <c r="J9220" s="211">
        <f t="shared" si="983"/>
        <v>0.41061740346348286</v>
      </c>
      <c r="K9220" s="212">
        <f t="shared" si="984"/>
        <v>0.45</v>
      </c>
      <c r="L9220" s="214">
        <f t="shared" si="985"/>
        <v>20996.305</v>
      </c>
      <c r="M9220" s="213">
        <f t="shared" si="986"/>
        <v>30540.080000000002</v>
      </c>
      <c r="N9220" s="213">
        <f t="shared" si="987"/>
        <v>34357.589999999997</v>
      </c>
      <c r="O9220" s="242">
        <f t="shared" si="979"/>
        <v>0.51520000000004074</v>
      </c>
      <c r="P9220" s="242"/>
      <c r="Q9220" s="179"/>
      <c r="R9220" s="179"/>
      <c r="S9220" s="179"/>
      <c r="T9220" s="179"/>
      <c r="U9220" s="179"/>
      <c r="V9220" s="179"/>
      <c r="W9220" s="179"/>
      <c r="X9220" s="179"/>
      <c r="Y9220" s="179"/>
      <c r="Z9220" s="179"/>
      <c r="AA9220" s="222"/>
      <c r="AB9220" s="222"/>
      <c r="AC9220" s="222"/>
      <c r="AD9220" s="179"/>
      <c r="AE9220" s="179"/>
      <c r="AF9220" s="179"/>
      <c r="AG9220" s="179"/>
      <c r="AH9220" s="179"/>
      <c r="AI9220" s="179"/>
      <c r="AJ9220" s="179"/>
    </row>
    <row r="9221" spans="2:36" x14ac:dyDescent="0.3">
      <c r="B9221" s="224">
        <v>929800</v>
      </c>
      <c r="C9221" s="209">
        <v>400102</v>
      </c>
      <c r="D9221" s="206">
        <f t="shared" si="980"/>
        <v>0.43030974403097438</v>
      </c>
      <c r="E9221" s="208">
        <f t="shared" si="981"/>
        <v>0.45</v>
      </c>
      <c r="F9221" s="207">
        <v>22005.61</v>
      </c>
      <c r="G9221" s="207">
        <v>32008.16</v>
      </c>
      <c r="H9221" s="207">
        <v>36009.18</v>
      </c>
      <c r="I9221" s="214">
        <f t="shared" si="982"/>
        <v>381796</v>
      </c>
      <c r="J9221" s="211">
        <f t="shared" si="983"/>
        <v>0.41062163906216392</v>
      </c>
      <c r="K9221" s="212">
        <f t="shared" si="984"/>
        <v>0.45</v>
      </c>
      <c r="L9221" s="214">
        <f t="shared" si="985"/>
        <v>20998.78</v>
      </c>
      <c r="M9221" s="213">
        <f t="shared" si="986"/>
        <v>30543.68</v>
      </c>
      <c r="N9221" s="213">
        <f t="shared" si="987"/>
        <v>34361.64</v>
      </c>
      <c r="O9221" s="242">
        <f t="shared" ref="O9221:O9284" si="988">(C9221+F9221+H9221-C9220-F9220-H9220)/100</f>
        <v>0.51529999999977005</v>
      </c>
      <c r="P9221" s="242"/>
      <c r="Q9221" s="179"/>
      <c r="R9221" s="179"/>
      <c r="S9221" s="179"/>
      <c r="T9221" s="179"/>
      <c r="U9221" s="179"/>
      <c r="V9221" s="179"/>
      <c r="W9221" s="179"/>
      <c r="X9221" s="179"/>
      <c r="Y9221" s="179"/>
      <c r="Z9221" s="179"/>
      <c r="AA9221" s="222"/>
      <c r="AB9221" s="222"/>
      <c r="AC9221" s="222"/>
      <c r="AD9221" s="179"/>
      <c r="AE9221" s="179"/>
      <c r="AF9221" s="179"/>
      <c r="AG9221" s="179"/>
      <c r="AH9221" s="179"/>
      <c r="AI9221" s="179"/>
      <c r="AJ9221" s="179"/>
    </row>
    <row r="9222" spans="2:36" x14ac:dyDescent="0.3">
      <c r="B9222" s="224">
        <v>929900</v>
      </c>
      <c r="C9222" s="209">
        <v>400147</v>
      </c>
      <c r="D9222" s="206">
        <f t="shared" si="980"/>
        <v>0.43031186149048284</v>
      </c>
      <c r="E9222" s="208">
        <f t="shared" si="981"/>
        <v>0.45</v>
      </c>
      <c r="F9222" s="207">
        <v>22008.080000000002</v>
      </c>
      <c r="G9222" s="207">
        <v>32011.759999999998</v>
      </c>
      <c r="H9222" s="207">
        <v>36013.230000000003</v>
      </c>
      <c r="I9222" s="214">
        <f t="shared" si="982"/>
        <v>381841</v>
      </c>
      <c r="J9222" s="211">
        <f t="shared" si="983"/>
        <v>0.41062587374986559</v>
      </c>
      <c r="K9222" s="212">
        <f t="shared" si="984"/>
        <v>0.45</v>
      </c>
      <c r="L9222" s="214">
        <f t="shared" si="985"/>
        <v>21001.255000000001</v>
      </c>
      <c r="M9222" s="213">
        <f t="shared" si="986"/>
        <v>30547.279999999999</v>
      </c>
      <c r="N9222" s="213">
        <f t="shared" si="987"/>
        <v>34365.69</v>
      </c>
      <c r="O9222" s="242">
        <f t="shared" si="988"/>
        <v>0.51519999999996802</v>
      </c>
      <c r="P9222" s="242"/>
      <c r="Q9222" s="179"/>
      <c r="R9222" s="179"/>
      <c r="S9222" s="179"/>
      <c r="T9222" s="179"/>
      <c r="U9222" s="179"/>
      <c r="V9222" s="179"/>
      <c r="W9222" s="179"/>
      <c r="X9222" s="179"/>
      <c r="Y9222" s="179"/>
      <c r="Z9222" s="179"/>
      <c r="AA9222" s="222"/>
      <c r="AB9222" s="222"/>
      <c r="AC9222" s="222"/>
      <c r="AD9222" s="179"/>
      <c r="AE9222" s="179"/>
      <c r="AF9222" s="179"/>
      <c r="AG9222" s="179"/>
      <c r="AH9222" s="179"/>
      <c r="AI9222" s="179"/>
      <c r="AJ9222" s="179"/>
    </row>
    <row r="9223" spans="2:36" x14ac:dyDescent="0.3">
      <c r="B9223" s="224">
        <v>930000</v>
      </c>
      <c r="C9223" s="209">
        <v>400192</v>
      </c>
      <c r="D9223" s="206">
        <f t="shared" si="980"/>
        <v>0.43031397849462366</v>
      </c>
      <c r="E9223" s="208">
        <f t="shared" si="981"/>
        <v>0.45</v>
      </c>
      <c r="F9223" s="207">
        <v>22010.560000000001</v>
      </c>
      <c r="G9223" s="207">
        <v>32015.360000000001</v>
      </c>
      <c r="H9223" s="207">
        <v>36017.279999999999</v>
      </c>
      <c r="I9223" s="214">
        <f t="shared" si="982"/>
        <v>381886</v>
      </c>
      <c r="J9223" s="211">
        <f t="shared" si="983"/>
        <v>0.41063010752688173</v>
      </c>
      <c r="K9223" s="212">
        <f t="shared" si="984"/>
        <v>0.45</v>
      </c>
      <c r="L9223" s="214">
        <f t="shared" si="985"/>
        <v>21003.73</v>
      </c>
      <c r="M9223" s="213">
        <f t="shared" si="986"/>
        <v>30550.880000000001</v>
      </c>
      <c r="N9223" s="213">
        <f t="shared" si="987"/>
        <v>34369.74</v>
      </c>
      <c r="O9223" s="242">
        <f t="shared" si="988"/>
        <v>0.51529999999962461</v>
      </c>
      <c r="P9223" s="242"/>
      <c r="Q9223" s="179"/>
      <c r="R9223" s="179"/>
      <c r="S9223" s="179"/>
      <c r="T9223" s="179"/>
      <c r="U9223" s="179"/>
      <c r="V9223" s="179"/>
      <c r="W9223" s="179"/>
      <c r="X9223" s="179"/>
      <c r="Y9223" s="179"/>
      <c r="Z9223" s="179"/>
      <c r="AA9223" s="222"/>
      <c r="AB9223" s="222"/>
      <c r="AC9223" s="222"/>
      <c r="AD9223" s="179"/>
      <c r="AE9223" s="179"/>
      <c r="AF9223" s="179"/>
      <c r="AG9223" s="179"/>
      <c r="AH9223" s="179"/>
      <c r="AI9223" s="179"/>
      <c r="AJ9223" s="179"/>
    </row>
    <row r="9224" spans="2:36" x14ac:dyDescent="0.3">
      <c r="B9224" s="224">
        <v>930100</v>
      </c>
      <c r="C9224" s="209">
        <v>400237</v>
      </c>
      <c r="D9224" s="206">
        <f t="shared" si="980"/>
        <v>0.43031609504354368</v>
      </c>
      <c r="E9224" s="208">
        <f t="shared" si="981"/>
        <v>0.45</v>
      </c>
      <c r="F9224" s="207">
        <v>22013.03</v>
      </c>
      <c r="G9224" s="207">
        <v>32018.959999999999</v>
      </c>
      <c r="H9224" s="207">
        <v>36021.33</v>
      </c>
      <c r="I9224" s="214">
        <f t="shared" si="982"/>
        <v>381931</v>
      </c>
      <c r="J9224" s="211">
        <f t="shared" si="983"/>
        <v>0.41063434039350605</v>
      </c>
      <c r="K9224" s="212">
        <f t="shared" si="984"/>
        <v>0.45</v>
      </c>
      <c r="L9224" s="214">
        <f t="shared" si="985"/>
        <v>21006.205000000002</v>
      </c>
      <c r="M9224" s="213">
        <f t="shared" si="986"/>
        <v>30554.48</v>
      </c>
      <c r="N9224" s="213">
        <f t="shared" si="987"/>
        <v>34373.79</v>
      </c>
      <c r="O9224" s="242">
        <f t="shared" si="988"/>
        <v>0.51520000000047728</v>
      </c>
      <c r="P9224" s="242"/>
      <c r="Q9224" s="179"/>
      <c r="R9224" s="179"/>
      <c r="S9224" s="179"/>
      <c r="T9224" s="179"/>
      <c r="U9224" s="179"/>
      <c r="V9224" s="179"/>
      <c r="W9224" s="179"/>
      <c r="X9224" s="179"/>
      <c r="Y9224" s="179"/>
      <c r="Z9224" s="179"/>
      <c r="AA9224" s="222"/>
      <c r="AB9224" s="222"/>
      <c r="AC9224" s="222"/>
      <c r="AD9224" s="179"/>
      <c r="AE9224" s="179"/>
      <c r="AF9224" s="179"/>
      <c r="AG9224" s="179"/>
      <c r="AH9224" s="179"/>
      <c r="AI9224" s="179"/>
      <c r="AJ9224" s="179"/>
    </row>
    <row r="9225" spans="2:36" x14ac:dyDescent="0.3">
      <c r="B9225" s="224">
        <v>930200</v>
      </c>
      <c r="C9225" s="209">
        <v>400282</v>
      </c>
      <c r="D9225" s="206">
        <f t="shared" si="980"/>
        <v>0.43031821113738983</v>
      </c>
      <c r="E9225" s="208">
        <f t="shared" si="981"/>
        <v>0.45</v>
      </c>
      <c r="F9225" s="207">
        <v>22015.51</v>
      </c>
      <c r="G9225" s="207">
        <v>32022.560000000001</v>
      </c>
      <c r="H9225" s="207">
        <v>36025.379999999997</v>
      </c>
      <c r="I9225" s="214">
        <f t="shared" si="982"/>
        <v>381976</v>
      </c>
      <c r="J9225" s="211">
        <f t="shared" si="983"/>
        <v>0.41063857235003226</v>
      </c>
      <c r="K9225" s="212">
        <f t="shared" si="984"/>
        <v>0.45</v>
      </c>
      <c r="L9225" s="214">
        <f t="shared" si="985"/>
        <v>21008.68</v>
      </c>
      <c r="M9225" s="213">
        <f t="shared" si="986"/>
        <v>30558.080000000002</v>
      </c>
      <c r="N9225" s="213">
        <f t="shared" si="987"/>
        <v>34377.839999999997</v>
      </c>
      <c r="O9225" s="242">
        <f t="shared" si="988"/>
        <v>0.51530000000013387</v>
      </c>
      <c r="P9225" s="242"/>
      <c r="Q9225" s="179"/>
      <c r="R9225" s="179"/>
      <c r="S9225" s="179"/>
      <c r="T9225" s="179"/>
      <c r="U9225" s="179"/>
      <c r="V9225" s="179"/>
      <c r="W9225" s="179"/>
      <c r="X9225" s="179"/>
      <c r="Y9225" s="179"/>
      <c r="Z9225" s="179"/>
      <c r="AA9225" s="222"/>
      <c r="AB9225" s="222"/>
      <c r="AC9225" s="222"/>
      <c r="AD9225" s="179"/>
      <c r="AE9225" s="179"/>
      <c r="AF9225" s="179"/>
      <c r="AG9225" s="179"/>
      <c r="AH9225" s="179"/>
      <c r="AI9225" s="179"/>
      <c r="AJ9225" s="179"/>
    </row>
    <row r="9226" spans="2:36" x14ac:dyDescent="0.3">
      <c r="B9226" s="224">
        <v>930300</v>
      </c>
      <c r="C9226" s="209">
        <v>400327</v>
      </c>
      <c r="D9226" s="206">
        <f t="shared" si="980"/>
        <v>0.43032032677630871</v>
      </c>
      <c r="E9226" s="208">
        <f t="shared" si="981"/>
        <v>0.45</v>
      </c>
      <c r="F9226" s="207">
        <v>22017.98</v>
      </c>
      <c r="G9226" s="207">
        <v>32026.16</v>
      </c>
      <c r="H9226" s="207">
        <v>36029.43</v>
      </c>
      <c r="I9226" s="214">
        <f t="shared" si="982"/>
        <v>382021</v>
      </c>
      <c r="J9226" s="211">
        <f t="shared" si="983"/>
        <v>0.41064280339675374</v>
      </c>
      <c r="K9226" s="212">
        <f t="shared" si="984"/>
        <v>0.45</v>
      </c>
      <c r="L9226" s="214">
        <f t="shared" si="985"/>
        <v>21011.154999999999</v>
      </c>
      <c r="M9226" s="213">
        <f t="shared" si="986"/>
        <v>30561.68</v>
      </c>
      <c r="N9226" s="213">
        <f t="shared" si="987"/>
        <v>34381.89</v>
      </c>
      <c r="O9226" s="242">
        <f t="shared" si="988"/>
        <v>0.51519999999982247</v>
      </c>
      <c r="P9226" s="242"/>
      <c r="Q9226" s="179"/>
      <c r="R9226" s="179"/>
      <c r="S9226" s="179"/>
      <c r="T9226" s="179"/>
      <c r="U9226" s="179"/>
      <c r="V9226" s="179"/>
      <c r="W9226" s="179"/>
      <c r="X9226" s="179"/>
      <c r="Y9226" s="179"/>
      <c r="Z9226" s="179"/>
      <c r="AA9226" s="222"/>
      <c r="AB9226" s="222"/>
      <c r="AC9226" s="222"/>
      <c r="AD9226" s="179"/>
      <c r="AE9226" s="179"/>
      <c r="AF9226" s="179"/>
      <c r="AG9226" s="179"/>
      <c r="AH9226" s="179"/>
      <c r="AI9226" s="179"/>
      <c r="AJ9226" s="179"/>
    </row>
    <row r="9227" spans="2:36" x14ac:dyDescent="0.3">
      <c r="B9227" s="224">
        <v>930400</v>
      </c>
      <c r="C9227" s="209">
        <v>400372</v>
      </c>
      <c r="D9227" s="206">
        <f t="shared" si="980"/>
        <v>0.43032244196044711</v>
      </c>
      <c r="E9227" s="208">
        <f t="shared" si="981"/>
        <v>0.45</v>
      </c>
      <c r="F9227" s="207">
        <v>22020.46</v>
      </c>
      <c r="G9227" s="207">
        <v>32029.759999999998</v>
      </c>
      <c r="H9227" s="207">
        <v>36033.480000000003</v>
      </c>
      <c r="I9227" s="214">
        <f t="shared" si="982"/>
        <v>382066</v>
      </c>
      <c r="J9227" s="211">
        <f t="shared" si="983"/>
        <v>0.41064703353396387</v>
      </c>
      <c r="K9227" s="212">
        <f t="shared" si="984"/>
        <v>0.45</v>
      </c>
      <c r="L9227" s="214">
        <f t="shared" si="985"/>
        <v>21013.63</v>
      </c>
      <c r="M9227" s="213">
        <f t="shared" si="986"/>
        <v>30565.279999999999</v>
      </c>
      <c r="N9227" s="213">
        <f t="shared" si="987"/>
        <v>34385.94</v>
      </c>
      <c r="O9227" s="242">
        <f t="shared" si="988"/>
        <v>0.51530000000006115</v>
      </c>
      <c r="P9227" s="242"/>
      <c r="Q9227" s="179"/>
      <c r="R9227" s="179"/>
      <c r="S9227" s="179"/>
      <c r="T9227" s="179"/>
      <c r="U9227" s="179"/>
      <c r="V9227" s="179"/>
      <c r="W9227" s="179"/>
      <c r="X9227" s="179"/>
      <c r="Y9227" s="179"/>
      <c r="Z9227" s="179"/>
      <c r="AA9227" s="222"/>
      <c r="AB9227" s="222"/>
      <c r="AC9227" s="222"/>
      <c r="AD9227" s="179"/>
      <c r="AE9227" s="179"/>
      <c r="AF9227" s="179"/>
      <c r="AG9227" s="179"/>
      <c r="AH9227" s="179"/>
      <c r="AI9227" s="179"/>
      <c r="AJ9227" s="179"/>
    </row>
    <row r="9228" spans="2:36" x14ac:dyDescent="0.3">
      <c r="B9228" s="224">
        <v>930500</v>
      </c>
      <c r="C9228" s="209">
        <v>400417</v>
      </c>
      <c r="D9228" s="206">
        <f t="shared" si="980"/>
        <v>0.43032455668995162</v>
      </c>
      <c r="E9228" s="208">
        <f t="shared" si="981"/>
        <v>0.45</v>
      </c>
      <c r="F9228" s="207">
        <v>22022.93</v>
      </c>
      <c r="G9228" s="207">
        <v>32033.360000000001</v>
      </c>
      <c r="H9228" s="207">
        <v>36037.53</v>
      </c>
      <c r="I9228" s="214">
        <f t="shared" si="982"/>
        <v>382111</v>
      </c>
      <c r="J9228" s="211">
        <f t="shared" si="983"/>
        <v>0.41065126276195596</v>
      </c>
      <c r="K9228" s="212">
        <f t="shared" si="984"/>
        <v>0.45</v>
      </c>
      <c r="L9228" s="214">
        <f t="shared" si="985"/>
        <v>21016.105</v>
      </c>
      <c r="M9228" s="213">
        <f t="shared" si="986"/>
        <v>30568.880000000001</v>
      </c>
      <c r="N9228" s="213">
        <f t="shared" si="987"/>
        <v>34389.99</v>
      </c>
      <c r="O9228" s="242">
        <f t="shared" si="988"/>
        <v>0.5151999999996042</v>
      </c>
      <c r="P9228" s="242"/>
      <c r="Q9228" s="179"/>
      <c r="R9228" s="179"/>
      <c r="S9228" s="179"/>
      <c r="T9228" s="179"/>
      <c r="U9228" s="179"/>
      <c r="V9228" s="179"/>
      <c r="W9228" s="179"/>
      <c r="X9228" s="179"/>
      <c r="Y9228" s="179"/>
      <c r="Z9228" s="179"/>
      <c r="AA9228" s="222"/>
      <c r="AB9228" s="222"/>
      <c r="AC9228" s="222"/>
      <c r="AD9228" s="179"/>
      <c r="AE9228" s="179"/>
      <c r="AF9228" s="179"/>
      <c r="AG9228" s="179"/>
      <c r="AH9228" s="179"/>
      <c r="AI9228" s="179"/>
      <c r="AJ9228" s="179"/>
    </row>
    <row r="9229" spans="2:36" x14ac:dyDescent="0.3">
      <c r="B9229" s="224">
        <v>930600</v>
      </c>
      <c r="C9229" s="209">
        <v>400462</v>
      </c>
      <c r="D9229" s="206">
        <f t="shared" si="980"/>
        <v>0.43032667096496885</v>
      </c>
      <c r="E9229" s="208">
        <f t="shared" si="981"/>
        <v>0.45</v>
      </c>
      <c r="F9229" s="207">
        <v>22025.41</v>
      </c>
      <c r="G9229" s="207">
        <v>32036.959999999999</v>
      </c>
      <c r="H9229" s="207">
        <v>36041.58</v>
      </c>
      <c r="I9229" s="214">
        <f t="shared" si="982"/>
        <v>382156</v>
      </c>
      <c r="J9229" s="211">
        <f t="shared" si="983"/>
        <v>0.41065549108102301</v>
      </c>
      <c r="K9229" s="212">
        <f t="shared" si="984"/>
        <v>0.45</v>
      </c>
      <c r="L9229" s="214">
        <f t="shared" si="985"/>
        <v>21018.58</v>
      </c>
      <c r="M9229" s="213">
        <f t="shared" si="986"/>
        <v>30572.48</v>
      </c>
      <c r="N9229" s="213">
        <f t="shared" si="987"/>
        <v>34394.04</v>
      </c>
      <c r="O9229" s="242">
        <f t="shared" si="988"/>
        <v>0.5152999999999156</v>
      </c>
      <c r="P9229" s="242"/>
      <c r="Q9229" s="179"/>
      <c r="R9229" s="179"/>
      <c r="S9229" s="179"/>
      <c r="T9229" s="179"/>
      <c r="U9229" s="179"/>
      <c r="V9229" s="179"/>
      <c r="W9229" s="179"/>
      <c r="X9229" s="179"/>
      <c r="Y9229" s="179"/>
      <c r="Z9229" s="179"/>
      <c r="AA9229" s="222"/>
      <c r="AB9229" s="222"/>
      <c r="AC9229" s="222"/>
      <c r="AD9229" s="179"/>
      <c r="AE9229" s="179"/>
      <c r="AF9229" s="179"/>
      <c r="AG9229" s="179"/>
      <c r="AH9229" s="179"/>
      <c r="AI9229" s="179"/>
      <c r="AJ9229" s="179"/>
    </row>
    <row r="9230" spans="2:36" x14ac:dyDescent="0.3">
      <c r="B9230" s="224">
        <v>930700</v>
      </c>
      <c r="C9230" s="209">
        <v>400507</v>
      </c>
      <c r="D9230" s="206">
        <f t="shared" si="980"/>
        <v>0.43032878478564524</v>
      </c>
      <c r="E9230" s="208">
        <f t="shared" si="981"/>
        <v>0.45</v>
      </c>
      <c r="F9230" s="207">
        <v>22027.88</v>
      </c>
      <c r="G9230" s="207">
        <v>32040.560000000001</v>
      </c>
      <c r="H9230" s="207">
        <v>36045.629999999997</v>
      </c>
      <c r="I9230" s="214">
        <f t="shared" si="982"/>
        <v>382201</v>
      </c>
      <c r="J9230" s="211">
        <f t="shared" si="983"/>
        <v>0.41065971849145805</v>
      </c>
      <c r="K9230" s="212">
        <f t="shared" si="984"/>
        <v>0.45</v>
      </c>
      <c r="L9230" s="214">
        <f t="shared" si="985"/>
        <v>21021.055</v>
      </c>
      <c r="M9230" s="213">
        <f t="shared" si="986"/>
        <v>30576.080000000002</v>
      </c>
      <c r="N9230" s="213">
        <f t="shared" si="987"/>
        <v>34398.089999999997</v>
      </c>
      <c r="O9230" s="242">
        <f t="shared" si="988"/>
        <v>0.51520000000004074</v>
      </c>
      <c r="P9230" s="242"/>
      <c r="Q9230" s="179"/>
      <c r="R9230" s="179"/>
      <c r="S9230" s="179"/>
      <c r="T9230" s="179"/>
      <c r="U9230" s="179"/>
      <c r="V9230" s="179"/>
      <c r="W9230" s="179"/>
      <c r="X9230" s="179"/>
      <c r="Y9230" s="179"/>
      <c r="Z9230" s="179"/>
      <c r="AA9230" s="222"/>
      <c r="AB9230" s="222"/>
      <c r="AC9230" s="222"/>
      <c r="AD9230" s="179"/>
      <c r="AE9230" s="179"/>
      <c r="AF9230" s="179"/>
      <c r="AG9230" s="179"/>
      <c r="AH9230" s="179"/>
      <c r="AI9230" s="179"/>
      <c r="AJ9230" s="179"/>
    </row>
    <row r="9231" spans="2:36" x14ac:dyDescent="0.3">
      <c r="B9231" s="224">
        <v>930800</v>
      </c>
      <c r="C9231" s="209">
        <v>400552</v>
      </c>
      <c r="D9231" s="206">
        <f t="shared" si="980"/>
        <v>0.43033089815212722</v>
      </c>
      <c r="E9231" s="208">
        <f t="shared" si="981"/>
        <v>0.45</v>
      </c>
      <c r="F9231" s="207">
        <v>22030.36</v>
      </c>
      <c r="G9231" s="207">
        <v>32044.16</v>
      </c>
      <c r="H9231" s="207">
        <v>36049.68</v>
      </c>
      <c r="I9231" s="214">
        <f t="shared" si="982"/>
        <v>382246</v>
      </c>
      <c r="J9231" s="211">
        <f t="shared" si="983"/>
        <v>0.41066394499355391</v>
      </c>
      <c r="K9231" s="212">
        <f t="shared" si="984"/>
        <v>0.45</v>
      </c>
      <c r="L9231" s="214">
        <f t="shared" si="985"/>
        <v>21023.53</v>
      </c>
      <c r="M9231" s="213">
        <f t="shared" si="986"/>
        <v>30579.68</v>
      </c>
      <c r="N9231" s="213">
        <f t="shared" si="987"/>
        <v>34402.14</v>
      </c>
      <c r="O9231" s="242">
        <f t="shared" si="988"/>
        <v>0.51529999999977005</v>
      </c>
      <c r="P9231" s="242"/>
      <c r="Q9231" s="179"/>
      <c r="R9231" s="179"/>
      <c r="S9231" s="179"/>
      <c r="T9231" s="179"/>
      <c r="U9231" s="179"/>
      <c r="V9231" s="179"/>
      <c r="W9231" s="179"/>
      <c r="X9231" s="179"/>
      <c r="Y9231" s="179"/>
      <c r="Z9231" s="179"/>
      <c r="AA9231" s="222"/>
      <c r="AB9231" s="222"/>
      <c r="AC9231" s="222"/>
      <c r="AD9231" s="179"/>
      <c r="AE9231" s="179"/>
      <c r="AF9231" s="179"/>
      <c r="AG9231" s="179"/>
      <c r="AH9231" s="179"/>
      <c r="AI9231" s="179"/>
      <c r="AJ9231" s="179"/>
    </row>
    <row r="9232" spans="2:36" x14ac:dyDescent="0.3">
      <c r="B9232" s="224">
        <v>930900</v>
      </c>
      <c r="C9232" s="209">
        <v>400597</v>
      </c>
      <c r="D9232" s="206">
        <f t="shared" si="980"/>
        <v>0.43033301106456118</v>
      </c>
      <c r="E9232" s="208">
        <f t="shared" si="981"/>
        <v>0.45</v>
      </c>
      <c r="F9232" s="207">
        <v>22032.83</v>
      </c>
      <c r="G9232" s="207">
        <v>32047.759999999998</v>
      </c>
      <c r="H9232" s="207">
        <v>36053.730000000003</v>
      </c>
      <c r="I9232" s="214">
        <f t="shared" si="982"/>
        <v>382291</v>
      </c>
      <c r="J9232" s="211">
        <f t="shared" si="983"/>
        <v>0.41066817058760341</v>
      </c>
      <c r="K9232" s="212">
        <f t="shared" si="984"/>
        <v>0.45</v>
      </c>
      <c r="L9232" s="214">
        <f t="shared" si="985"/>
        <v>21026.005000000001</v>
      </c>
      <c r="M9232" s="213">
        <f t="shared" si="986"/>
        <v>30583.279999999999</v>
      </c>
      <c r="N9232" s="213">
        <f t="shared" si="987"/>
        <v>34406.19</v>
      </c>
      <c r="O9232" s="242">
        <f t="shared" si="988"/>
        <v>0.51519999999996802</v>
      </c>
      <c r="P9232" s="242"/>
      <c r="Q9232" s="179"/>
      <c r="R9232" s="179"/>
      <c r="S9232" s="179"/>
      <c r="T9232" s="179"/>
      <c r="U9232" s="179"/>
      <c r="V9232" s="179"/>
      <c r="W9232" s="179"/>
      <c r="X9232" s="179"/>
      <c r="Y9232" s="179"/>
      <c r="Z9232" s="179"/>
      <c r="AA9232" s="222"/>
      <c r="AB9232" s="222"/>
      <c r="AC9232" s="222"/>
      <c r="AD9232" s="179"/>
      <c r="AE9232" s="179"/>
      <c r="AF9232" s="179"/>
      <c r="AG9232" s="179"/>
      <c r="AH9232" s="179"/>
      <c r="AI9232" s="179"/>
      <c r="AJ9232" s="179"/>
    </row>
    <row r="9233" spans="2:36" x14ac:dyDescent="0.3">
      <c r="B9233" s="224">
        <v>931000</v>
      </c>
      <c r="C9233" s="209">
        <v>400642</v>
      </c>
      <c r="D9233" s="206">
        <f t="shared" si="980"/>
        <v>0.43033512352309344</v>
      </c>
      <c r="E9233" s="208">
        <f t="shared" si="981"/>
        <v>0.45</v>
      </c>
      <c r="F9233" s="207">
        <v>22035.31</v>
      </c>
      <c r="G9233" s="207">
        <v>32051.360000000001</v>
      </c>
      <c r="H9233" s="207">
        <v>36057.78</v>
      </c>
      <c r="I9233" s="214">
        <f t="shared" si="982"/>
        <v>382336</v>
      </c>
      <c r="J9233" s="211">
        <f t="shared" si="983"/>
        <v>0.41067239527389904</v>
      </c>
      <c r="K9233" s="212">
        <f t="shared" si="984"/>
        <v>0.45</v>
      </c>
      <c r="L9233" s="214">
        <f t="shared" si="985"/>
        <v>21028.48</v>
      </c>
      <c r="M9233" s="213">
        <f t="shared" si="986"/>
        <v>30586.880000000001</v>
      </c>
      <c r="N9233" s="213">
        <f t="shared" si="987"/>
        <v>34410.239999999998</v>
      </c>
      <c r="O9233" s="242">
        <f t="shared" si="988"/>
        <v>0.51529999999962461</v>
      </c>
      <c r="P9233" s="242"/>
      <c r="Q9233" s="179"/>
      <c r="R9233" s="179"/>
      <c r="S9233" s="179"/>
      <c r="T9233" s="179"/>
      <c r="U9233" s="179"/>
      <c r="V9233" s="179"/>
      <c r="W9233" s="179"/>
      <c r="X9233" s="179"/>
      <c r="Y9233" s="179"/>
      <c r="Z9233" s="179"/>
      <c r="AA9233" s="222"/>
      <c r="AB9233" s="222"/>
      <c r="AC9233" s="222"/>
      <c r="AD9233" s="179"/>
      <c r="AE9233" s="179"/>
      <c r="AF9233" s="179"/>
      <c r="AG9233" s="179"/>
      <c r="AH9233" s="179"/>
      <c r="AI9233" s="179"/>
      <c r="AJ9233" s="179"/>
    </row>
    <row r="9234" spans="2:36" x14ac:dyDescent="0.3">
      <c r="B9234" s="224">
        <v>931100</v>
      </c>
      <c r="C9234" s="209">
        <v>400687</v>
      </c>
      <c r="D9234" s="206">
        <f t="shared" si="980"/>
        <v>0.43033723552787029</v>
      </c>
      <c r="E9234" s="208">
        <f t="shared" si="981"/>
        <v>0.45</v>
      </c>
      <c r="F9234" s="207">
        <v>22037.78</v>
      </c>
      <c r="G9234" s="207">
        <v>32054.959999999999</v>
      </c>
      <c r="H9234" s="207">
        <v>36061.83</v>
      </c>
      <c r="I9234" s="214">
        <f t="shared" si="982"/>
        <v>382381</v>
      </c>
      <c r="J9234" s="211">
        <f t="shared" si="983"/>
        <v>0.41067661905273334</v>
      </c>
      <c r="K9234" s="212">
        <f t="shared" si="984"/>
        <v>0.45</v>
      </c>
      <c r="L9234" s="214">
        <f t="shared" si="985"/>
        <v>21030.955000000002</v>
      </c>
      <c r="M9234" s="213">
        <f t="shared" si="986"/>
        <v>30590.48</v>
      </c>
      <c r="N9234" s="213">
        <f t="shared" si="987"/>
        <v>34414.29</v>
      </c>
      <c r="O9234" s="242">
        <f t="shared" si="988"/>
        <v>0.51520000000047728</v>
      </c>
      <c r="P9234" s="242"/>
      <c r="Q9234" s="179"/>
      <c r="R9234" s="179"/>
      <c r="S9234" s="179"/>
      <c r="T9234" s="179"/>
      <c r="U9234" s="179"/>
      <c r="V9234" s="179"/>
      <c r="W9234" s="179"/>
      <c r="X9234" s="179"/>
      <c r="Y9234" s="179"/>
      <c r="Z9234" s="179"/>
      <c r="AA9234" s="222"/>
      <c r="AB9234" s="222"/>
      <c r="AC9234" s="222"/>
      <c r="AD9234" s="179"/>
      <c r="AE9234" s="179"/>
      <c r="AF9234" s="179"/>
      <c r="AG9234" s="179"/>
      <c r="AH9234" s="179"/>
      <c r="AI9234" s="179"/>
      <c r="AJ9234" s="179"/>
    </row>
    <row r="9235" spans="2:36" x14ac:dyDescent="0.3">
      <c r="B9235" s="224">
        <v>931200</v>
      </c>
      <c r="C9235" s="209">
        <v>400732</v>
      </c>
      <c r="D9235" s="206">
        <f t="shared" si="980"/>
        <v>0.43033934707903782</v>
      </c>
      <c r="E9235" s="208">
        <f t="shared" si="981"/>
        <v>0.45</v>
      </c>
      <c r="F9235" s="207">
        <v>22040.26</v>
      </c>
      <c r="G9235" s="207">
        <v>32058.560000000001</v>
      </c>
      <c r="H9235" s="207">
        <v>36065.879999999997</v>
      </c>
      <c r="I9235" s="214">
        <f t="shared" si="982"/>
        <v>382426</v>
      </c>
      <c r="J9235" s="211">
        <f t="shared" si="983"/>
        <v>0.41068084192439863</v>
      </c>
      <c r="K9235" s="212">
        <f t="shared" si="984"/>
        <v>0.45</v>
      </c>
      <c r="L9235" s="214">
        <f t="shared" si="985"/>
        <v>21033.43</v>
      </c>
      <c r="M9235" s="213">
        <f t="shared" si="986"/>
        <v>30594.080000000002</v>
      </c>
      <c r="N9235" s="213">
        <f t="shared" si="987"/>
        <v>34418.339999999997</v>
      </c>
      <c r="O9235" s="242">
        <f t="shared" si="988"/>
        <v>0.51530000000013387</v>
      </c>
      <c r="P9235" s="242"/>
      <c r="Q9235" s="179"/>
      <c r="R9235" s="179"/>
      <c r="S9235" s="179"/>
      <c r="T9235" s="179"/>
      <c r="U9235" s="179"/>
      <c r="V9235" s="179"/>
      <c r="W9235" s="179"/>
      <c r="X9235" s="179"/>
      <c r="Y9235" s="179"/>
      <c r="Z9235" s="179"/>
      <c r="AA9235" s="222"/>
      <c r="AB9235" s="222"/>
      <c r="AC9235" s="222"/>
      <c r="AD9235" s="179"/>
      <c r="AE9235" s="179"/>
      <c r="AF9235" s="179"/>
      <c r="AG9235" s="179"/>
      <c r="AH9235" s="179"/>
      <c r="AI9235" s="179"/>
      <c r="AJ9235" s="179"/>
    </row>
    <row r="9236" spans="2:36" x14ac:dyDescent="0.3">
      <c r="B9236" s="224">
        <v>931300</v>
      </c>
      <c r="C9236" s="209">
        <v>400777</v>
      </c>
      <c r="D9236" s="206">
        <f t="shared" si="980"/>
        <v>0.43034145817674219</v>
      </c>
      <c r="E9236" s="208">
        <f t="shared" si="981"/>
        <v>0.45</v>
      </c>
      <c r="F9236" s="207">
        <v>22042.73</v>
      </c>
      <c r="G9236" s="207">
        <v>32062.16</v>
      </c>
      <c r="H9236" s="207">
        <v>36069.93</v>
      </c>
      <c r="I9236" s="214">
        <f t="shared" si="982"/>
        <v>382471</v>
      </c>
      <c r="J9236" s="211">
        <f t="shared" si="983"/>
        <v>0.41068506388918719</v>
      </c>
      <c r="K9236" s="212">
        <f t="shared" si="984"/>
        <v>0.45</v>
      </c>
      <c r="L9236" s="214">
        <f t="shared" si="985"/>
        <v>21035.904999999999</v>
      </c>
      <c r="M9236" s="213">
        <f t="shared" si="986"/>
        <v>30597.68</v>
      </c>
      <c r="N9236" s="213">
        <f t="shared" si="987"/>
        <v>34422.39</v>
      </c>
      <c r="O9236" s="242">
        <f t="shared" si="988"/>
        <v>0.51519999999982247</v>
      </c>
      <c r="P9236" s="242"/>
      <c r="Q9236" s="179"/>
      <c r="R9236" s="179"/>
      <c r="S9236" s="179"/>
      <c r="T9236" s="179"/>
      <c r="U9236" s="179"/>
      <c r="V9236" s="179"/>
      <c r="W9236" s="179"/>
      <c r="X9236" s="179"/>
      <c r="Y9236" s="179"/>
      <c r="Z9236" s="179"/>
      <c r="AA9236" s="222"/>
      <c r="AB9236" s="222"/>
      <c r="AC9236" s="222"/>
      <c r="AD9236" s="179"/>
      <c r="AE9236" s="179"/>
      <c r="AF9236" s="179"/>
      <c r="AG9236" s="179"/>
      <c r="AH9236" s="179"/>
      <c r="AI9236" s="179"/>
      <c r="AJ9236" s="179"/>
    </row>
    <row r="9237" spans="2:36" x14ac:dyDescent="0.3">
      <c r="B9237" s="224">
        <v>931400</v>
      </c>
      <c r="C9237" s="209">
        <v>400822</v>
      </c>
      <c r="D9237" s="206">
        <f t="shared" si="980"/>
        <v>0.43034356882112951</v>
      </c>
      <c r="E9237" s="208">
        <f t="shared" si="981"/>
        <v>0.45</v>
      </c>
      <c r="F9237" s="207">
        <v>22045.21</v>
      </c>
      <c r="G9237" s="207">
        <v>32065.759999999998</v>
      </c>
      <c r="H9237" s="207">
        <v>36073.980000000003</v>
      </c>
      <c r="I9237" s="214">
        <f t="shared" si="982"/>
        <v>382516</v>
      </c>
      <c r="J9237" s="211">
        <f t="shared" si="983"/>
        <v>0.41068928494739104</v>
      </c>
      <c r="K9237" s="212">
        <f t="shared" si="984"/>
        <v>0.45</v>
      </c>
      <c r="L9237" s="214">
        <f t="shared" si="985"/>
        <v>21038.38</v>
      </c>
      <c r="M9237" s="213">
        <f t="shared" si="986"/>
        <v>30601.279999999999</v>
      </c>
      <c r="N9237" s="213">
        <f t="shared" si="987"/>
        <v>34426.44</v>
      </c>
      <c r="O9237" s="242">
        <f t="shared" si="988"/>
        <v>0.51530000000006115</v>
      </c>
      <c r="P9237" s="242"/>
      <c r="Q9237" s="179"/>
      <c r="R9237" s="179"/>
      <c r="S9237" s="179"/>
      <c r="T9237" s="179"/>
      <c r="U9237" s="179"/>
      <c r="V9237" s="179"/>
      <c r="W9237" s="179"/>
      <c r="X9237" s="179"/>
      <c r="Y9237" s="179"/>
      <c r="Z9237" s="179"/>
      <c r="AA9237" s="222"/>
      <c r="AB9237" s="222"/>
      <c r="AC9237" s="222"/>
      <c r="AD9237" s="179"/>
      <c r="AE9237" s="179"/>
      <c r="AF9237" s="179"/>
      <c r="AG9237" s="179"/>
      <c r="AH9237" s="179"/>
      <c r="AI9237" s="179"/>
      <c r="AJ9237" s="179"/>
    </row>
    <row r="9238" spans="2:36" x14ac:dyDescent="0.3">
      <c r="B9238" s="224">
        <v>931500</v>
      </c>
      <c r="C9238" s="209">
        <v>400867</v>
      </c>
      <c r="D9238" s="206">
        <f t="shared" si="980"/>
        <v>0.43034567901234566</v>
      </c>
      <c r="E9238" s="208">
        <f t="shared" si="981"/>
        <v>0.45</v>
      </c>
      <c r="F9238" s="207">
        <v>22047.68</v>
      </c>
      <c r="G9238" s="207">
        <v>32069.360000000001</v>
      </c>
      <c r="H9238" s="207">
        <v>36078.03</v>
      </c>
      <c r="I9238" s="214">
        <f t="shared" si="982"/>
        <v>382561</v>
      </c>
      <c r="J9238" s="211">
        <f t="shared" si="983"/>
        <v>0.41069350509930219</v>
      </c>
      <c r="K9238" s="212">
        <f t="shared" si="984"/>
        <v>0.45</v>
      </c>
      <c r="L9238" s="214">
        <f t="shared" si="985"/>
        <v>21040.855</v>
      </c>
      <c r="M9238" s="213">
        <f t="shared" si="986"/>
        <v>30604.880000000001</v>
      </c>
      <c r="N9238" s="213">
        <f t="shared" si="987"/>
        <v>34430.49</v>
      </c>
      <c r="O9238" s="242">
        <f t="shared" si="988"/>
        <v>0.5151999999996042</v>
      </c>
      <c r="P9238" s="242"/>
      <c r="Q9238" s="179"/>
      <c r="R9238" s="179"/>
      <c r="S9238" s="179"/>
      <c r="T9238" s="179"/>
      <c r="U9238" s="179"/>
      <c r="V9238" s="179"/>
      <c r="W9238" s="179"/>
      <c r="X9238" s="179"/>
      <c r="Y9238" s="179"/>
      <c r="Z9238" s="179"/>
      <c r="AA9238" s="222"/>
      <c r="AB9238" s="222"/>
      <c r="AC9238" s="222"/>
      <c r="AD9238" s="179"/>
      <c r="AE9238" s="179"/>
      <c r="AF9238" s="179"/>
      <c r="AG9238" s="179"/>
      <c r="AH9238" s="179"/>
      <c r="AI9238" s="179"/>
      <c r="AJ9238" s="179"/>
    </row>
    <row r="9239" spans="2:36" x14ac:dyDescent="0.3">
      <c r="B9239" s="224">
        <v>931600</v>
      </c>
      <c r="C9239" s="209">
        <v>400912</v>
      </c>
      <c r="D9239" s="206">
        <f t="shared" si="980"/>
        <v>0.4303477887505367</v>
      </c>
      <c r="E9239" s="208">
        <f t="shared" si="981"/>
        <v>0.45</v>
      </c>
      <c r="F9239" s="207">
        <v>22050.16</v>
      </c>
      <c r="G9239" s="207">
        <v>32072.959999999999</v>
      </c>
      <c r="H9239" s="207">
        <v>36082.080000000002</v>
      </c>
      <c r="I9239" s="214">
        <f t="shared" si="982"/>
        <v>382606</v>
      </c>
      <c r="J9239" s="211">
        <f t="shared" si="983"/>
        <v>0.41069772434521251</v>
      </c>
      <c r="K9239" s="212">
        <f t="shared" si="984"/>
        <v>0.45</v>
      </c>
      <c r="L9239" s="214">
        <f t="shared" si="985"/>
        <v>21043.33</v>
      </c>
      <c r="M9239" s="213">
        <f t="shared" si="986"/>
        <v>30608.48</v>
      </c>
      <c r="N9239" s="213">
        <f t="shared" si="987"/>
        <v>34434.54</v>
      </c>
      <c r="O9239" s="242">
        <f t="shared" si="988"/>
        <v>0.5152999999999156</v>
      </c>
      <c r="P9239" s="242"/>
      <c r="Q9239" s="179"/>
      <c r="R9239" s="179"/>
      <c r="S9239" s="179"/>
      <c r="T9239" s="179"/>
      <c r="U9239" s="179"/>
      <c r="V9239" s="179"/>
      <c r="W9239" s="179"/>
      <c r="X9239" s="179"/>
      <c r="Y9239" s="179"/>
      <c r="Z9239" s="179"/>
      <c r="AA9239" s="222"/>
      <c r="AB9239" s="222"/>
      <c r="AC9239" s="222"/>
      <c r="AD9239" s="179"/>
      <c r="AE9239" s="179"/>
      <c r="AF9239" s="179"/>
      <c r="AG9239" s="179"/>
      <c r="AH9239" s="179"/>
      <c r="AI9239" s="179"/>
      <c r="AJ9239" s="179"/>
    </row>
    <row r="9240" spans="2:36" x14ac:dyDescent="0.3">
      <c r="B9240" s="224">
        <v>931700</v>
      </c>
      <c r="C9240" s="209">
        <v>400957</v>
      </c>
      <c r="D9240" s="206">
        <f t="shared" ref="D9240:D9303" si="989">C9240/B9240</f>
        <v>0.43034989803584844</v>
      </c>
      <c r="E9240" s="208">
        <f t="shared" ref="E9240:E9303" si="990">(C9240-C9239)/(B9240-B9239)</f>
        <v>0.45</v>
      </c>
      <c r="F9240" s="207">
        <v>22052.63</v>
      </c>
      <c r="G9240" s="207">
        <v>32076.560000000001</v>
      </c>
      <c r="H9240" s="207">
        <v>36086.129999999997</v>
      </c>
      <c r="I9240" s="214">
        <f t="shared" si="982"/>
        <v>382651</v>
      </c>
      <c r="J9240" s="211">
        <f t="shared" si="983"/>
        <v>0.41070194268541377</v>
      </c>
      <c r="K9240" s="212">
        <f t="shared" si="984"/>
        <v>0.45</v>
      </c>
      <c r="L9240" s="214">
        <f t="shared" si="985"/>
        <v>21045.805</v>
      </c>
      <c r="M9240" s="213">
        <f t="shared" si="986"/>
        <v>30612.080000000002</v>
      </c>
      <c r="N9240" s="213">
        <f t="shared" si="987"/>
        <v>34438.589999999997</v>
      </c>
      <c r="O9240" s="242">
        <f t="shared" si="988"/>
        <v>0.51520000000004074</v>
      </c>
      <c r="P9240" s="242"/>
      <c r="Q9240" s="179"/>
      <c r="R9240" s="179"/>
      <c r="S9240" s="179"/>
      <c r="T9240" s="179"/>
      <c r="U9240" s="179"/>
      <c r="V9240" s="179"/>
      <c r="W9240" s="179"/>
      <c r="X9240" s="179"/>
      <c r="Y9240" s="179"/>
      <c r="Z9240" s="179"/>
      <c r="AA9240" s="222"/>
      <c r="AB9240" s="222"/>
      <c r="AC9240" s="222"/>
      <c r="AD9240" s="179"/>
      <c r="AE9240" s="179"/>
      <c r="AF9240" s="179"/>
      <c r="AG9240" s="179"/>
      <c r="AH9240" s="179"/>
      <c r="AI9240" s="179"/>
      <c r="AJ9240" s="179"/>
    </row>
    <row r="9241" spans="2:36" x14ac:dyDescent="0.3">
      <c r="B9241" s="224">
        <v>931800</v>
      </c>
      <c r="C9241" s="209">
        <v>401002</v>
      </c>
      <c r="D9241" s="206">
        <f t="shared" si="989"/>
        <v>0.43035200686842673</v>
      </c>
      <c r="E9241" s="208">
        <f t="shared" si="990"/>
        <v>0.45</v>
      </c>
      <c r="F9241" s="207">
        <v>22055.11</v>
      </c>
      <c r="G9241" s="207">
        <v>32080.16</v>
      </c>
      <c r="H9241" s="207">
        <v>36090.18</v>
      </c>
      <c r="I9241" s="214">
        <f t="shared" si="982"/>
        <v>382696</v>
      </c>
      <c r="J9241" s="211">
        <f t="shared" si="983"/>
        <v>0.41070616012019745</v>
      </c>
      <c r="K9241" s="212">
        <f t="shared" si="984"/>
        <v>0.45</v>
      </c>
      <c r="L9241" s="214">
        <f t="shared" si="985"/>
        <v>21048.28</v>
      </c>
      <c r="M9241" s="213">
        <f t="shared" si="986"/>
        <v>30615.68</v>
      </c>
      <c r="N9241" s="213">
        <f t="shared" si="987"/>
        <v>34442.639999999999</v>
      </c>
      <c r="O9241" s="242">
        <f t="shared" si="988"/>
        <v>0.51529999999977005</v>
      </c>
      <c r="P9241" s="242"/>
      <c r="Q9241" s="179"/>
      <c r="R9241" s="179"/>
      <c r="S9241" s="179"/>
      <c r="T9241" s="179"/>
      <c r="U9241" s="179"/>
      <c r="V9241" s="179"/>
      <c r="W9241" s="179"/>
      <c r="X9241" s="179"/>
      <c r="Y9241" s="179"/>
      <c r="Z9241" s="179"/>
      <c r="AA9241" s="222"/>
      <c r="AB9241" s="222"/>
      <c r="AC9241" s="222"/>
      <c r="AD9241" s="179"/>
      <c r="AE9241" s="179"/>
      <c r="AF9241" s="179"/>
      <c r="AG9241" s="179"/>
      <c r="AH9241" s="179"/>
      <c r="AI9241" s="179"/>
      <c r="AJ9241" s="179"/>
    </row>
    <row r="9242" spans="2:36" x14ac:dyDescent="0.3">
      <c r="B9242" s="224">
        <v>931900</v>
      </c>
      <c r="C9242" s="209">
        <v>401047</v>
      </c>
      <c r="D9242" s="206">
        <f t="shared" si="989"/>
        <v>0.43035411524841721</v>
      </c>
      <c r="E9242" s="208">
        <f t="shared" si="990"/>
        <v>0.45</v>
      </c>
      <c r="F9242" s="207">
        <v>22057.58</v>
      </c>
      <c r="G9242" s="207">
        <v>32083.759999999998</v>
      </c>
      <c r="H9242" s="207">
        <v>36094.230000000003</v>
      </c>
      <c r="I9242" s="214">
        <f t="shared" si="982"/>
        <v>382741</v>
      </c>
      <c r="J9242" s="211">
        <f t="shared" si="983"/>
        <v>0.41071037664985516</v>
      </c>
      <c r="K9242" s="212">
        <f t="shared" si="984"/>
        <v>0.45</v>
      </c>
      <c r="L9242" s="214">
        <f t="shared" si="985"/>
        <v>21050.755000000001</v>
      </c>
      <c r="M9242" s="213">
        <f t="shared" si="986"/>
        <v>30619.279999999999</v>
      </c>
      <c r="N9242" s="213">
        <f t="shared" si="987"/>
        <v>34446.69</v>
      </c>
      <c r="O9242" s="242">
        <f t="shared" si="988"/>
        <v>0.51519999999996802</v>
      </c>
      <c r="P9242" s="242"/>
      <c r="Q9242" s="179"/>
      <c r="R9242" s="179"/>
      <c r="S9242" s="179"/>
      <c r="T9242" s="179"/>
      <c r="U9242" s="179"/>
      <c r="V9242" s="179"/>
      <c r="W9242" s="179"/>
      <c r="X9242" s="179"/>
      <c r="Y9242" s="179"/>
      <c r="Z9242" s="179"/>
      <c r="AA9242" s="222"/>
      <c r="AB9242" s="222"/>
      <c r="AC9242" s="222"/>
      <c r="AD9242" s="179"/>
      <c r="AE9242" s="179"/>
      <c r="AF9242" s="179"/>
      <c r="AG9242" s="179"/>
      <c r="AH9242" s="179"/>
      <c r="AI9242" s="179"/>
      <c r="AJ9242" s="179"/>
    </row>
    <row r="9243" spans="2:36" x14ac:dyDescent="0.3">
      <c r="B9243" s="224">
        <v>932000</v>
      </c>
      <c r="C9243" s="209">
        <v>401092</v>
      </c>
      <c r="D9243" s="206">
        <f t="shared" si="989"/>
        <v>0.43035622317596567</v>
      </c>
      <c r="E9243" s="208">
        <f t="shared" si="990"/>
        <v>0.45</v>
      </c>
      <c r="F9243" s="207">
        <v>22060.06</v>
      </c>
      <c r="G9243" s="207">
        <v>32087.360000000001</v>
      </c>
      <c r="H9243" s="207">
        <v>36098.28</v>
      </c>
      <c r="I9243" s="214">
        <f t="shared" si="982"/>
        <v>382786</v>
      </c>
      <c r="J9243" s="211">
        <f t="shared" si="983"/>
        <v>0.4107145922746781</v>
      </c>
      <c r="K9243" s="212">
        <f t="shared" si="984"/>
        <v>0.45</v>
      </c>
      <c r="L9243" s="214">
        <f t="shared" si="985"/>
        <v>21053.23</v>
      </c>
      <c r="M9243" s="213">
        <f t="shared" si="986"/>
        <v>30622.880000000001</v>
      </c>
      <c r="N9243" s="213">
        <f t="shared" si="987"/>
        <v>34450.74</v>
      </c>
      <c r="O9243" s="242">
        <f t="shared" si="988"/>
        <v>0.51529999999962461</v>
      </c>
      <c r="P9243" s="242"/>
      <c r="Q9243" s="179"/>
      <c r="R9243" s="179"/>
      <c r="S9243" s="179"/>
      <c r="T9243" s="179"/>
      <c r="U9243" s="179"/>
      <c r="V9243" s="179"/>
      <c r="W9243" s="179"/>
      <c r="X9243" s="179"/>
      <c r="Y9243" s="179"/>
      <c r="Z9243" s="179"/>
      <c r="AA9243" s="222"/>
      <c r="AB9243" s="222"/>
      <c r="AC9243" s="222"/>
      <c r="AD9243" s="179"/>
      <c r="AE9243" s="179"/>
      <c r="AF9243" s="179"/>
      <c r="AG9243" s="179"/>
      <c r="AH9243" s="179"/>
      <c r="AI9243" s="179"/>
      <c r="AJ9243" s="179"/>
    </row>
    <row r="9244" spans="2:36" x14ac:dyDescent="0.3">
      <c r="B9244" s="224">
        <v>932100</v>
      </c>
      <c r="C9244" s="209">
        <v>401137</v>
      </c>
      <c r="D9244" s="206">
        <f t="shared" si="989"/>
        <v>0.4303583306512177</v>
      </c>
      <c r="E9244" s="208">
        <f t="shared" si="990"/>
        <v>0.45</v>
      </c>
      <c r="F9244" s="207">
        <v>22062.53</v>
      </c>
      <c r="G9244" s="207">
        <v>32090.959999999999</v>
      </c>
      <c r="H9244" s="207">
        <v>36102.33</v>
      </c>
      <c r="I9244" s="214">
        <f t="shared" si="982"/>
        <v>382831</v>
      </c>
      <c r="J9244" s="211">
        <f t="shared" si="983"/>
        <v>0.41071880699495761</v>
      </c>
      <c r="K9244" s="212">
        <f t="shared" si="984"/>
        <v>0.45</v>
      </c>
      <c r="L9244" s="214">
        <f t="shared" si="985"/>
        <v>21055.705000000002</v>
      </c>
      <c r="M9244" s="213">
        <f t="shared" si="986"/>
        <v>30626.48</v>
      </c>
      <c r="N9244" s="213">
        <f t="shared" si="987"/>
        <v>34454.79</v>
      </c>
      <c r="O9244" s="242">
        <f t="shared" si="988"/>
        <v>0.51520000000047728</v>
      </c>
      <c r="P9244" s="242"/>
      <c r="Q9244" s="179"/>
      <c r="R9244" s="179"/>
      <c r="S9244" s="179"/>
      <c r="T9244" s="179"/>
      <c r="U9244" s="179"/>
      <c r="V9244" s="179"/>
      <c r="W9244" s="179"/>
      <c r="X9244" s="179"/>
      <c r="Y9244" s="179"/>
      <c r="Z9244" s="179"/>
      <c r="AA9244" s="222"/>
      <c r="AB9244" s="222"/>
      <c r="AC9244" s="222"/>
      <c r="AD9244" s="179"/>
      <c r="AE9244" s="179"/>
      <c r="AF9244" s="179"/>
      <c r="AG9244" s="179"/>
      <c r="AH9244" s="179"/>
      <c r="AI9244" s="179"/>
      <c r="AJ9244" s="179"/>
    </row>
    <row r="9245" spans="2:36" x14ac:dyDescent="0.3">
      <c r="B9245" s="224">
        <v>932200</v>
      </c>
      <c r="C9245" s="209">
        <v>401182</v>
      </c>
      <c r="D9245" s="206">
        <f t="shared" si="989"/>
        <v>0.43036043767431881</v>
      </c>
      <c r="E9245" s="208">
        <f t="shared" si="990"/>
        <v>0.45</v>
      </c>
      <c r="F9245" s="207">
        <v>22065.01</v>
      </c>
      <c r="G9245" s="207">
        <v>32094.560000000001</v>
      </c>
      <c r="H9245" s="207">
        <v>36106.379999999997</v>
      </c>
      <c r="I9245" s="214">
        <f t="shared" si="982"/>
        <v>382876</v>
      </c>
      <c r="J9245" s="211">
        <f t="shared" si="983"/>
        <v>0.41072302081098477</v>
      </c>
      <c r="K9245" s="212">
        <f t="shared" si="984"/>
        <v>0.45</v>
      </c>
      <c r="L9245" s="214">
        <f t="shared" si="985"/>
        <v>21058.18</v>
      </c>
      <c r="M9245" s="213">
        <f t="shared" si="986"/>
        <v>30630.080000000002</v>
      </c>
      <c r="N9245" s="213">
        <f t="shared" si="987"/>
        <v>34458.839999999997</v>
      </c>
      <c r="O9245" s="242">
        <f t="shared" si="988"/>
        <v>0.51530000000013387</v>
      </c>
      <c r="P9245" s="242"/>
      <c r="Q9245" s="179"/>
      <c r="R9245" s="179"/>
      <c r="S9245" s="179"/>
      <c r="T9245" s="179"/>
      <c r="U9245" s="179"/>
      <c r="V9245" s="179"/>
      <c r="W9245" s="179"/>
      <c r="X9245" s="179"/>
      <c r="Y9245" s="179"/>
      <c r="Z9245" s="179"/>
      <c r="AA9245" s="222"/>
      <c r="AB9245" s="222"/>
      <c r="AC9245" s="222"/>
      <c r="AD9245" s="179"/>
      <c r="AE9245" s="179"/>
      <c r="AF9245" s="179"/>
      <c r="AG9245" s="179"/>
      <c r="AH9245" s="179"/>
      <c r="AI9245" s="179"/>
      <c r="AJ9245" s="179"/>
    </row>
    <row r="9246" spans="2:36" x14ac:dyDescent="0.3">
      <c r="B9246" s="224">
        <v>932300</v>
      </c>
      <c r="C9246" s="209">
        <v>401227</v>
      </c>
      <c r="D9246" s="206">
        <f t="shared" si="989"/>
        <v>0.43036254424541459</v>
      </c>
      <c r="E9246" s="208">
        <f t="shared" si="990"/>
        <v>0.45</v>
      </c>
      <c r="F9246" s="207">
        <v>22067.48</v>
      </c>
      <c r="G9246" s="207">
        <v>32098.16</v>
      </c>
      <c r="H9246" s="207">
        <v>36110.43</v>
      </c>
      <c r="I9246" s="214">
        <f t="shared" si="982"/>
        <v>382921</v>
      </c>
      <c r="J9246" s="211">
        <f t="shared" si="983"/>
        <v>0.41072723372305053</v>
      </c>
      <c r="K9246" s="212">
        <f t="shared" si="984"/>
        <v>0.45</v>
      </c>
      <c r="L9246" s="214">
        <f t="shared" si="985"/>
        <v>21060.654999999999</v>
      </c>
      <c r="M9246" s="213">
        <f t="shared" si="986"/>
        <v>30633.68</v>
      </c>
      <c r="N9246" s="213">
        <f t="shared" si="987"/>
        <v>34462.89</v>
      </c>
      <c r="O9246" s="242">
        <f t="shared" si="988"/>
        <v>0.51519999999982247</v>
      </c>
      <c r="P9246" s="242"/>
      <c r="Q9246" s="179"/>
      <c r="R9246" s="179"/>
      <c r="S9246" s="179"/>
      <c r="T9246" s="179"/>
      <c r="U9246" s="179"/>
      <c r="V9246" s="179"/>
      <c r="W9246" s="179"/>
      <c r="X9246" s="179"/>
      <c r="Y9246" s="179"/>
      <c r="Z9246" s="179"/>
      <c r="AA9246" s="222"/>
      <c r="AB9246" s="222"/>
      <c r="AC9246" s="222"/>
      <c r="AD9246" s="179"/>
      <c r="AE9246" s="179"/>
      <c r="AF9246" s="179"/>
      <c r="AG9246" s="179"/>
      <c r="AH9246" s="179"/>
      <c r="AI9246" s="179"/>
      <c r="AJ9246" s="179"/>
    </row>
    <row r="9247" spans="2:36" x14ac:dyDescent="0.3">
      <c r="B9247" s="224">
        <v>932400</v>
      </c>
      <c r="C9247" s="209">
        <v>401272</v>
      </c>
      <c r="D9247" s="206">
        <f t="shared" si="989"/>
        <v>0.43036465036465038</v>
      </c>
      <c r="E9247" s="208">
        <f t="shared" si="990"/>
        <v>0.45</v>
      </c>
      <c r="F9247" s="207">
        <v>22069.96</v>
      </c>
      <c r="G9247" s="207">
        <v>32101.759999999998</v>
      </c>
      <c r="H9247" s="207">
        <v>36114.480000000003</v>
      </c>
      <c r="I9247" s="214">
        <f t="shared" si="982"/>
        <v>382966</v>
      </c>
      <c r="J9247" s="211">
        <f t="shared" si="983"/>
        <v>0.41073144573144571</v>
      </c>
      <c r="K9247" s="212">
        <f t="shared" si="984"/>
        <v>0.45</v>
      </c>
      <c r="L9247" s="214">
        <f t="shared" si="985"/>
        <v>21063.13</v>
      </c>
      <c r="M9247" s="213">
        <f t="shared" si="986"/>
        <v>30637.279999999999</v>
      </c>
      <c r="N9247" s="213">
        <f t="shared" si="987"/>
        <v>34466.94</v>
      </c>
      <c r="O9247" s="242">
        <f t="shared" si="988"/>
        <v>0.51530000000006115</v>
      </c>
      <c r="P9247" s="242"/>
      <c r="Q9247" s="179"/>
      <c r="R9247" s="179"/>
      <c r="S9247" s="179"/>
      <c r="T9247" s="179"/>
      <c r="U9247" s="179"/>
      <c r="V9247" s="179"/>
      <c r="W9247" s="179"/>
      <c r="X9247" s="179"/>
      <c r="Y9247" s="179"/>
      <c r="Z9247" s="179"/>
      <c r="AA9247" s="222"/>
      <c r="AB9247" s="222"/>
      <c r="AC9247" s="222"/>
      <c r="AD9247" s="179"/>
      <c r="AE9247" s="179"/>
      <c r="AF9247" s="179"/>
      <c r="AG9247" s="179"/>
      <c r="AH9247" s="179"/>
      <c r="AI9247" s="179"/>
      <c r="AJ9247" s="179"/>
    </row>
    <row r="9248" spans="2:36" x14ac:dyDescent="0.3">
      <c r="B9248" s="224">
        <v>932500</v>
      </c>
      <c r="C9248" s="209">
        <v>401317</v>
      </c>
      <c r="D9248" s="206">
        <f t="shared" si="989"/>
        <v>0.43036675603217156</v>
      </c>
      <c r="E9248" s="208">
        <f t="shared" si="990"/>
        <v>0.45</v>
      </c>
      <c r="F9248" s="207">
        <v>22072.43</v>
      </c>
      <c r="G9248" s="207">
        <v>32105.360000000001</v>
      </c>
      <c r="H9248" s="207">
        <v>36118.53</v>
      </c>
      <c r="I9248" s="214">
        <f t="shared" si="982"/>
        <v>383011</v>
      </c>
      <c r="J9248" s="211">
        <f t="shared" si="983"/>
        <v>0.41073565683646113</v>
      </c>
      <c r="K9248" s="212">
        <f t="shared" si="984"/>
        <v>0.45</v>
      </c>
      <c r="L9248" s="214">
        <f t="shared" si="985"/>
        <v>21065.605</v>
      </c>
      <c r="M9248" s="213">
        <f t="shared" si="986"/>
        <v>30640.880000000001</v>
      </c>
      <c r="N9248" s="213">
        <f t="shared" si="987"/>
        <v>34470.99</v>
      </c>
      <c r="O9248" s="242">
        <f t="shared" si="988"/>
        <v>0.5151999999996042</v>
      </c>
      <c r="P9248" s="242"/>
      <c r="Q9248" s="179"/>
      <c r="R9248" s="179"/>
      <c r="S9248" s="179"/>
      <c r="T9248" s="179"/>
      <c r="U9248" s="179"/>
      <c r="V9248" s="179"/>
      <c r="W9248" s="179"/>
      <c r="X9248" s="179"/>
      <c r="Y9248" s="179"/>
      <c r="Z9248" s="179"/>
      <c r="AA9248" s="222"/>
      <c r="AB9248" s="222"/>
      <c r="AC9248" s="222"/>
      <c r="AD9248" s="179"/>
      <c r="AE9248" s="179"/>
      <c r="AF9248" s="179"/>
      <c r="AG9248" s="179"/>
      <c r="AH9248" s="179"/>
      <c r="AI9248" s="179"/>
      <c r="AJ9248" s="179"/>
    </row>
    <row r="9249" spans="2:36" x14ac:dyDescent="0.3">
      <c r="B9249" s="224">
        <v>932600</v>
      </c>
      <c r="C9249" s="209">
        <v>401362</v>
      </c>
      <c r="D9249" s="206">
        <f t="shared" si="989"/>
        <v>0.43036886124812351</v>
      </c>
      <c r="E9249" s="208">
        <f t="shared" si="990"/>
        <v>0.45</v>
      </c>
      <c r="F9249" s="207">
        <v>22074.91</v>
      </c>
      <c r="G9249" s="207">
        <v>32108.959999999999</v>
      </c>
      <c r="H9249" s="207">
        <v>36122.58</v>
      </c>
      <c r="I9249" s="214">
        <f t="shared" si="982"/>
        <v>383056</v>
      </c>
      <c r="J9249" s="211">
        <f t="shared" si="983"/>
        <v>0.41073986703838733</v>
      </c>
      <c r="K9249" s="212">
        <f t="shared" si="984"/>
        <v>0.45</v>
      </c>
      <c r="L9249" s="214">
        <f t="shared" si="985"/>
        <v>21068.080000000002</v>
      </c>
      <c r="M9249" s="213">
        <f t="shared" si="986"/>
        <v>30644.48</v>
      </c>
      <c r="N9249" s="213">
        <f t="shared" si="987"/>
        <v>34475.040000000001</v>
      </c>
      <c r="O9249" s="242">
        <f t="shared" si="988"/>
        <v>0.5152999999999156</v>
      </c>
      <c r="P9249" s="242"/>
      <c r="Q9249" s="179"/>
      <c r="R9249" s="179"/>
      <c r="S9249" s="179"/>
      <c r="T9249" s="179"/>
      <c r="U9249" s="179"/>
      <c r="V9249" s="179"/>
      <c r="W9249" s="179"/>
      <c r="X9249" s="179"/>
      <c r="Y9249" s="179"/>
      <c r="Z9249" s="179"/>
      <c r="AA9249" s="222"/>
      <c r="AB9249" s="222"/>
      <c r="AC9249" s="222"/>
      <c r="AD9249" s="179"/>
      <c r="AE9249" s="179"/>
      <c r="AF9249" s="179"/>
      <c r="AG9249" s="179"/>
      <c r="AH9249" s="179"/>
      <c r="AI9249" s="179"/>
      <c r="AJ9249" s="179"/>
    </row>
    <row r="9250" spans="2:36" x14ac:dyDescent="0.3">
      <c r="B9250" s="224">
        <v>932700</v>
      </c>
      <c r="C9250" s="209">
        <v>401407</v>
      </c>
      <c r="D9250" s="206">
        <f t="shared" si="989"/>
        <v>0.43037096601265146</v>
      </c>
      <c r="E9250" s="208">
        <f t="shared" si="990"/>
        <v>0.45</v>
      </c>
      <c r="F9250" s="207">
        <v>22077.38</v>
      </c>
      <c r="G9250" s="207">
        <v>32112.560000000001</v>
      </c>
      <c r="H9250" s="207">
        <v>36126.629999999997</v>
      </c>
      <c r="I9250" s="214">
        <f t="shared" si="982"/>
        <v>383101</v>
      </c>
      <c r="J9250" s="211">
        <f t="shared" si="983"/>
        <v>0.41074407633751475</v>
      </c>
      <c r="K9250" s="212">
        <f t="shared" si="984"/>
        <v>0.45</v>
      </c>
      <c r="L9250" s="214">
        <f t="shared" si="985"/>
        <v>21070.555</v>
      </c>
      <c r="M9250" s="213">
        <f t="shared" si="986"/>
        <v>30648.080000000002</v>
      </c>
      <c r="N9250" s="213">
        <f t="shared" si="987"/>
        <v>34479.089999999997</v>
      </c>
      <c r="O9250" s="242">
        <f t="shared" si="988"/>
        <v>0.51520000000004074</v>
      </c>
      <c r="P9250" s="242"/>
      <c r="Q9250" s="179"/>
      <c r="R9250" s="179"/>
      <c r="S9250" s="179"/>
      <c r="T9250" s="179"/>
      <c r="U9250" s="179"/>
      <c r="V9250" s="179"/>
      <c r="W9250" s="179"/>
      <c r="X9250" s="179"/>
      <c r="Y9250" s="179"/>
      <c r="Z9250" s="179"/>
      <c r="AA9250" s="222"/>
      <c r="AB9250" s="222"/>
      <c r="AC9250" s="222"/>
      <c r="AD9250" s="179"/>
      <c r="AE9250" s="179"/>
      <c r="AF9250" s="179"/>
      <c r="AG9250" s="179"/>
      <c r="AH9250" s="179"/>
      <c r="AI9250" s="179"/>
      <c r="AJ9250" s="179"/>
    </row>
    <row r="9251" spans="2:36" x14ac:dyDescent="0.3">
      <c r="B9251" s="224">
        <v>932800</v>
      </c>
      <c r="C9251" s="209">
        <v>401452</v>
      </c>
      <c r="D9251" s="206">
        <f t="shared" si="989"/>
        <v>0.4303730703259005</v>
      </c>
      <c r="E9251" s="208">
        <f t="shared" si="990"/>
        <v>0.45</v>
      </c>
      <c r="F9251" s="207">
        <v>22079.86</v>
      </c>
      <c r="G9251" s="207">
        <v>32116.16</v>
      </c>
      <c r="H9251" s="207">
        <v>36130.68</v>
      </c>
      <c r="I9251" s="214">
        <f t="shared" si="982"/>
        <v>383146</v>
      </c>
      <c r="J9251" s="211">
        <f t="shared" si="983"/>
        <v>0.41074828473413377</v>
      </c>
      <c r="K9251" s="212">
        <f t="shared" si="984"/>
        <v>0.45</v>
      </c>
      <c r="L9251" s="214">
        <f t="shared" si="985"/>
        <v>21073.03</v>
      </c>
      <c r="M9251" s="213">
        <f t="shared" si="986"/>
        <v>30651.68</v>
      </c>
      <c r="N9251" s="213">
        <f t="shared" si="987"/>
        <v>34483.14</v>
      </c>
      <c r="O9251" s="242">
        <f t="shared" si="988"/>
        <v>0.51529999999977005</v>
      </c>
      <c r="P9251" s="242"/>
      <c r="Q9251" s="179"/>
      <c r="R9251" s="179"/>
      <c r="S9251" s="179"/>
      <c r="T9251" s="179"/>
      <c r="U9251" s="179"/>
      <c r="V9251" s="179"/>
      <c r="W9251" s="179"/>
      <c r="X9251" s="179"/>
      <c r="Y9251" s="179"/>
      <c r="Z9251" s="179"/>
      <c r="AA9251" s="222"/>
      <c r="AB9251" s="222"/>
      <c r="AC9251" s="222"/>
      <c r="AD9251" s="179"/>
      <c r="AE9251" s="179"/>
      <c r="AF9251" s="179"/>
      <c r="AG9251" s="179"/>
      <c r="AH9251" s="179"/>
      <c r="AI9251" s="179"/>
      <c r="AJ9251" s="179"/>
    </row>
    <row r="9252" spans="2:36" x14ac:dyDescent="0.3">
      <c r="B9252" s="224">
        <v>932900</v>
      </c>
      <c r="C9252" s="209">
        <v>401497</v>
      </c>
      <c r="D9252" s="206">
        <f t="shared" si="989"/>
        <v>0.43037517418801585</v>
      </c>
      <c r="E9252" s="208">
        <f t="shared" si="990"/>
        <v>0.45</v>
      </c>
      <c r="F9252" s="207">
        <v>22082.33</v>
      </c>
      <c r="G9252" s="207">
        <v>32119.759999999998</v>
      </c>
      <c r="H9252" s="207">
        <v>36134.730000000003</v>
      </c>
      <c r="I9252" s="214">
        <f t="shared" si="982"/>
        <v>383191</v>
      </c>
      <c r="J9252" s="211">
        <f t="shared" si="983"/>
        <v>0.41075249222853466</v>
      </c>
      <c r="K9252" s="212">
        <f t="shared" si="984"/>
        <v>0.45</v>
      </c>
      <c r="L9252" s="214">
        <f t="shared" si="985"/>
        <v>21075.505000000001</v>
      </c>
      <c r="M9252" s="213">
        <f t="shared" si="986"/>
        <v>30655.279999999999</v>
      </c>
      <c r="N9252" s="213">
        <f t="shared" si="987"/>
        <v>34487.19</v>
      </c>
      <c r="O9252" s="242">
        <f t="shared" si="988"/>
        <v>0.51519999999996802</v>
      </c>
      <c r="P9252" s="242"/>
      <c r="Q9252" s="179"/>
      <c r="R9252" s="179"/>
      <c r="S9252" s="179"/>
      <c r="T9252" s="179"/>
      <c r="U9252" s="179"/>
      <c r="V9252" s="179"/>
      <c r="W9252" s="179"/>
      <c r="X9252" s="179"/>
      <c r="Y9252" s="179"/>
      <c r="Z9252" s="179"/>
      <c r="AA9252" s="222"/>
      <c r="AB9252" s="222"/>
      <c r="AC9252" s="222"/>
      <c r="AD9252" s="179"/>
      <c r="AE9252" s="179"/>
      <c r="AF9252" s="179"/>
      <c r="AG9252" s="179"/>
      <c r="AH9252" s="179"/>
      <c r="AI9252" s="179"/>
      <c r="AJ9252" s="179"/>
    </row>
    <row r="9253" spans="2:36" x14ac:dyDescent="0.3">
      <c r="B9253" s="224">
        <v>933000</v>
      </c>
      <c r="C9253" s="209">
        <v>401542</v>
      </c>
      <c r="D9253" s="206">
        <f t="shared" si="989"/>
        <v>0.43037727759914257</v>
      </c>
      <c r="E9253" s="208">
        <f t="shared" si="990"/>
        <v>0.45</v>
      </c>
      <c r="F9253" s="207">
        <v>22084.81</v>
      </c>
      <c r="G9253" s="207">
        <v>32123.360000000001</v>
      </c>
      <c r="H9253" s="207">
        <v>36138.78</v>
      </c>
      <c r="I9253" s="214">
        <f t="shared" si="982"/>
        <v>383236</v>
      </c>
      <c r="J9253" s="211">
        <f t="shared" si="983"/>
        <v>0.41075669882100752</v>
      </c>
      <c r="K9253" s="212">
        <f t="shared" si="984"/>
        <v>0.45</v>
      </c>
      <c r="L9253" s="214">
        <f t="shared" si="985"/>
        <v>21077.98</v>
      </c>
      <c r="M9253" s="213">
        <f t="shared" si="986"/>
        <v>30658.880000000001</v>
      </c>
      <c r="N9253" s="213">
        <f t="shared" si="987"/>
        <v>34491.24</v>
      </c>
      <c r="O9253" s="242">
        <f t="shared" si="988"/>
        <v>0.51529999999962461</v>
      </c>
      <c r="P9253" s="242"/>
      <c r="Q9253" s="179"/>
      <c r="R9253" s="179"/>
      <c r="S9253" s="179"/>
      <c r="T9253" s="179"/>
      <c r="U9253" s="179"/>
      <c r="V9253" s="179"/>
      <c r="W9253" s="179"/>
      <c r="X9253" s="179"/>
      <c r="Y9253" s="179"/>
      <c r="Z9253" s="179"/>
      <c r="AA9253" s="222"/>
      <c r="AB9253" s="222"/>
      <c r="AC9253" s="222"/>
      <c r="AD9253" s="179"/>
      <c r="AE9253" s="179"/>
      <c r="AF9253" s="179"/>
      <c r="AG9253" s="179"/>
      <c r="AH9253" s="179"/>
      <c r="AI9253" s="179"/>
      <c r="AJ9253" s="179"/>
    </row>
    <row r="9254" spans="2:36" x14ac:dyDescent="0.3">
      <c r="B9254" s="224">
        <v>933100</v>
      </c>
      <c r="C9254" s="209">
        <v>401587</v>
      </c>
      <c r="D9254" s="206">
        <f t="shared" si="989"/>
        <v>0.4303793805594256</v>
      </c>
      <c r="E9254" s="208">
        <f t="shared" si="990"/>
        <v>0.45</v>
      </c>
      <c r="F9254" s="207">
        <v>22087.279999999999</v>
      </c>
      <c r="G9254" s="207">
        <v>32126.959999999999</v>
      </c>
      <c r="H9254" s="207">
        <v>36142.83</v>
      </c>
      <c r="I9254" s="214">
        <f t="shared" si="982"/>
        <v>383281</v>
      </c>
      <c r="J9254" s="211">
        <f t="shared" si="983"/>
        <v>0.41076090451184227</v>
      </c>
      <c r="K9254" s="212">
        <f t="shared" si="984"/>
        <v>0.45</v>
      </c>
      <c r="L9254" s="214">
        <f t="shared" si="985"/>
        <v>21080.455000000002</v>
      </c>
      <c r="M9254" s="213">
        <f t="shared" si="986"/>
        <v>30662.48</v>
      </c>
      <c r="N9254" s="213">
        <f t="shared" si="987"/>
        <v>34495.29</v>
      </c>
      <c r="O9254" s="242">
        <f t="shared" si="988"/>
        <v>0.51520000000047728</v>
      </c>
      <c r="P9254" s="242"/>
      <c r="Q9254" s="179"/>
      <c r="R9254" s="179"/>
      <c r="S9254" s="179"/>
      <c r="T9254" s="179"/>
      <c r="U9254" s="179"/>
      <c r="V9254" s="179"/>
      <c r="W9254" s="179"/>
      <c r="X9254" s="179"/>
      <c r="Y9254" s="179"/>
      <c r="Z9254" s="179"/>
      <c r="AA9254" s="222"/>
      <c r="AB9254" s="222"/>
      <c r="AC9254" s="222"/>
      <c r="AD9254" s="179"/>
      <c r="AE9254" s="179"/>
      <c r="AF9254" s="179"/>
      <c r="AG9254" s="179"/>
      <c r="AH9254" s="179"/>
      <c r="AI9254" s="179"/>
      <c r="AJ9254" s="179"/>
    </row>
    <row r="9255" spans="2:36" x14ac:dyDescent="0.3">
      <c r="B9255" s="224">
        <v>933200</v>
      </c>
      <c r="C9255" s="209">
        <v>401632</v>
      </c>
      <c r="D9255" s="206">
        <f t="shared" si="989"/>
        <v>0.43038148306900986</v>
      </c>
      <c r="E9255" s="208">
        <f t="shared" si="990"/>
        <v>0.45</v>
      </c>
      <c r="F9255" s="207">
        <v>22089.759999999998</v>
      </c>
      <c r="G9255" s="207">
        <v>32130.560000000001</v>
      </c>
      <c r="H9255" s="207">
        <v>36146.879999999997</v>
      </c>
      <c r="I9255" s="214">
        <f t="shared" si="982"/>
        <v>383326</v>
      </c>
      <c r="J9255" s="211">
        <f t="shared" si="983"/>
        <v>0.41076510930132876</v>
      </c>
      <c r="K9255" s="212">
        <f t="shared" si="984"/>
        <v>0.45</v>
      </c>
      <c r="L9255" s="214">
        <f t="shared" si="985"/>
        <v>21082.93</v>
      </c>
      <c r="M9255" s="213">
        <f t="shared" si="986"/>
        <v>30666.080000000002</v>
      </c>
      <c r="N9255" s="213">
        <f t="shared" si="987"/>
        <v>34499.339999999997</v>
      </c>
      <c r="O9255" s="242">
        <f t="shared" si="988"/>
        <v>0.51530000000013387</v>
      </c>
      <c r="P9255" s="242"/>
      <c r="Q9255" s="179"/>
      <c r="R9255" s="179"/>
      <c r="S9255" s="179"/>
      <c r="T9255" s="179"/>
      <c r="U9255" s="179"/>
      <c r="V9255" s="179"/>
      <c r="W9255" s="179"/>
      <c r="X9255" s="179"/>
      <c r="Y9255" s="179"/>
      <c r="Z9255" s="179"/>
      <c r="AA9255" s="222"/>
      <c r="AB9255" s="222"/>
      <c r="AC9255" s="222"/>
      <c r="AD9255" s="179"/>
      <c r="AE9255" s="179"/>
      <c r="AF9255" s="179"/>
      <c r="AG9255" s="179"/>
      <c r="AH9255" s="179"/>
      <c r="AI9255" s="179"/>
      <c r="AJ9255" s="179"/>
    </row>
    <row r="9256" spans="2:36" x14ac:dyDescent="0.3">
      <c r="B9256" s="224">
        <v>933300</v>
      </c>
      <c r="C9256" s="209">
        <v>401677</v>
      </c>
      <c r="D9256" s="206">
        <f t="shared" si="989"/>
        <v>0.43038358512804031</v>
      </c>
      <c r="E9256" s="208">
        <f t="shared" si="990"/>
        <v>0.45</v>
      </c>
      <c r="F9256" s="207">
        <v>22092.23</v>
      </c>
      <c r="G9256" s="207">
        <v>32134.16</v>
      </c>
      <c r="H9256" s="207">
        <v>36150.93</v>
      </c>
      <c r="I9256" s="214">
        <f t="shared" si="982"/>
        <v>383371</v>
      </c>
      <c r="J9256" s="211">
        <f t="shared" si="983"/>
        <v>0.41076931318975679</v>
      </c>
      <c r="K9256" s="212">
        <f t="shared" si="984"/>
        <v>0.45</v>
      </c>
      <c r="L9256" s="214">
        <f t="shared" si="985"/>
        <v>21085.404999999999</v>
      </c>
      <c r="M9256" s="213">
        <f t="shared" si="986"/>
        <v>30669.68</v>
      </c>
      <c r="N9256" s="213">
        <f t="shared" si="987"/>
        <v>34503.39</v>
      </c>
      <c r="O9256" s="242">
        <f t="shared" si="988"/>
        <v>0.51519999999982247</v>
      </c>
      <c r="P9256" s="242"/>
      <c r="Q9256" s="179"/>
      <c r="R9256" s="179"/>
      <c r="S9256" s="179"/>
      <c r="T9256" s="179"/>
      <c r="U9256" s="179"/>
      <c r="V9256" s="179"/>
      <c r="W9256" s="179"/>
      <c r="X9256" s="179"/>
      <c r="Y9256" s="179"/>
      <c r="Z9256" s="179"/>
      <c r="AA9256" s="222"/>
      <c r="AB9256" s="222"/>
      <c r="AC9256" s="222"/>
      <c r="AD9256" s="179"/>
      <c r="AE9256" s="179"/>
      <c r="AF9256" s="179"/>
      <c r="AG9256" s="179"/>
      <c r="AH9256" s="179"/>
      <c r="AI9256" s="179"/>
      <c r="AJ9256" s="179"/>
    </row>
    <row r="9257" spans="2:36" x14ac:dyDescent="0.3">
      <c r="B9257" s="224">
        <v>933400</v>
      </c>
      <c r="C9257" s="209">
        <v>401722</v>
      </c>
      <c r="D9257" s="206">
        <f t="shared" si="989"/>
        <v>0.43038568673666167</v>
      </c>
      <c r="E9257" s="208">
        <f t="shared" si="990"/>
        <v>0.45</v>
      </c>
      <c r="F9257" s="207">
        <v>22094.71</v>
      </c>
      <c r="G9257" s="207">
        <v>32137.759999999998</v>
      </c>
      <c r="H9257" s="207">
        <v>36154.980000000003</v>
      </c>
      <c r="I9257" s="214">
        <f t="shared" ref="I9257:I9320" si="991">I9256+45</f>
        <v>383416</v>
      </c>
      <c r="J9257" s="211">
        <f t="shared" si="983"/>
        <v>0.41077351617741592</v>
      </c>
      <c r="K9257" s="212">
        <f t="shared" si="984"/>
        <v>0.45</v>
      </c>
      <c r="L9257" s="214">
        <f t="shared" si="985"/>
        <v>21087.88</v>
      </c>
      <c r="M9257" s="213">
        <f t="shared" si="986"/>
        <v>30673.279999999999</v>
      </c>
      <c r="N9257" s="213">
        <f t="shared" si="987"/>
        <v>34507.440000000002</v>
      </c>
      <c r="O9257" s="242">
        <f t="shared" si="988"/>
        <v>0.51530000000006115</v>
      </c>
      <c r="P9257" s="242"/>
      <c r="Q9257" s="179"/>
      <c r="R9257" s="179"/>
      <c r="S9257" s="179"/>
      <c r="T9257" s="179"/>
      <c r="U9257" s="179"/>
      <c r="V9257" s="179"/>
      <c r="W9257" s="179"/>
      <c r="X9257" s="179"/>
      <c r="Y9257" s="179"/>
      <c r="Z9257" s="179"/>
      <c r="AA9257" s="222"/>
      <c r="AB9257" s="222"/>
      <c r="AC9257" s="222"/>
      <c r="AD9257" s="179"/>
      <c r="AE9257" s="179"/>
      <c r="AF9257" s="179"/>
      <c r="AG9257" s="179"/>
      <c r="AH9257" s="179"/>
      <c r="AI9257" s="179"/>
      <c r="AJ9257" s="179"/>
    </row>
    <row r="9258" spans="2:36" x14ac:dyDescent="0.3">
      <c r="B9258" s="224">
        <v>933500</v>
      </c>
      <c r="C9258" s="209">
        <v>401767</v>
      </c>
      <c r="D9258" s="206">
        <f t="shared" si="989"/>
        <v>0.43038778789501875</v>
      </c>
      <c r="E9258" s="208">
        <f t="shared" si="990"/>
        <v>0.45</v>
      </c>
      <c r="F9258" s="207">
        <v>22097.18</v>
      </c>
      <c r="G9258" s="207">
        <v>32141.360000000001</v>
      </c>
      <c r="H9258" s="207">
        <v>36159.03</v>
      </c>
      <c r="I9258" s="214">
        <f t="shared" si="991"/>
        <v>383461</v>
      </c>
      <c r="J9258" s="211">
        <f t="shared" si="983"/>
        <v>0.41077771826459558</v>
      </c>
      <c r="K9258" s="212">
        <f t="shared" si="984"/>
        <v>0.45</v>
      </c>
      <c r="L9258" s="214">
        <f t="shared" si="985"/>
        <v>21090.355</v>
      </c>
      <c r="M9258" s="213">
        <f t="shared" si="986"/>
        <v>30676.880000000001</v>
      </c>
      <c r="N9258" s="213">
        <f t="shared" si="987"/>
        <v>34511.49</v>
      </c>
      <c r="O9258" s="242">
        <f t="shared" si="988"/>
        <v>0.5151999999996042</v>
      </c>
      <c r="P9258" s="242"/>
      <c r="Q9258" s="179"/>
      <c r="R9258" s="179"/>
      <c r="S9258" s="179"/>
      <c r="T9258" s="179"/>
      <c r="U9258" s="179"/>
      <c r="V9258" s="179"/>
      <c r="W9258" s="179"/>
      <c r="X9258" s="179"/>
      <c r="Y9258" s="179"/>
      <c r="Z9258" s="179"/>
      <c r="AA9258" s="222"/>
      <c r="AB9258" s="222"/>
      <c r="AC9258" s="222"/>
      <c r="AD9258" s="179"/>
      <c r="AE9258" s="179"/>
      <c r="AF9258" s="179"/>
      <c r="AG9258" s="179"/>
      <c r="AH9258" s="179"/>
      <c r="AI9258" s="179"/>
      <c r="AJ9258" s="179"/>
    </row>
    <row r="9259" spans="2:36" x14ac:dyDescent="0.3">
      <c r="B9259" s="224">
        <v>933600</v>
      </c>
      <c r="C9259" s="209">
        <v>401812</v>
      </c>
      <c r="D9259" s="206">
        <f t="shared" si="989"/>
        <v>0.43038988860325622</v>
      </c>
      <c r="E9259" s="208">
        <f t="shared" si="990"/>
        <v>0.45</v>
      </c>
      <c r="F9259" s="207">
        <v>22099.66</v>
      </c>
      <c r="G9259" s="207">
        <v>32144.959999999999</v>
      </c>
      <c r="H9259" s="207">
        <v>36163.08</v>
      </c>
      <c r="I9259" s="214">
        <f t="shared" si="991"/>
        <v>383506</v>
      </c>
      <c r="J9259" s="211">
        <f t="shared" si="983"/>
        <v>0.41078191945158526</v>
      </c>
      <c r="K9259" s="212">
        <f t="shared" si="984"/>
        <v>0.45</v>
      </c>
      <c r="L9259" s="214">
        <f t="shared" si="985"/>
        <v>21092.83</v>
      </c>
      <c r="M9259" s="213">
        <f t="shared" si="986"/>
        <v>30680.48</v>
      </c>
      <c r="N9259" s="213">
        <f t="shared" si="987"/>
        <v>34515.54</v>
      </c>
      <c r="O9259" s="242">
        <f t="shared" si="988"/>
        <v>0.5152999999999156</v>
      </c>
      <c r="P9259" s="242"/>
      <c r="Q9259" s="179"/>
      <c r="R9259" s="179"/>
      <c r="S9259" s="179"/>
      <c r="T9259" s="179"/>
      <c r="U9259" s="179"/>
      <c r="V9259" s="179"/>
      <c r="W9259" s="179"/>
      <c r="X9259" s="179"/>
      <c r="Y9259" s="179"/>
      <c r="Z9259" s="179"/>
      <c r="AA9259" s="222"/>
      <c r="AB9259" s="222"/>
      <c r="AC9259" s="222"/>
      <c r="AD9259" s="179"/>
      <c r="AE9259" s="179"/>
      <c r="AF9259" s="179"/>
      <c r="AG9259" s="179"/>
      <c r="AH9259" s="179"/>
      <c r="AI9259" s="179"/>
      <c r="AJ9259" s="179"/>
    </row>
    <row r="9260" spans="2:36" x14ac:dyDescent="0.3">
      <c r="B9260" s="224">
        <v>933700</v>
      </c>
      <c r="C9260" s="209">
        <v>401857</v>
      </c>
      <c r="D9260" s="206">
        <f t="shared" si="989"/>
        <v>0.43039198886151869</v>
      </c>
      <c r="E9260" s="208">
        <f t="shared" si="990"/>
        <v>0.45</v>
      </c>
      <c r="F9260" s="207">
        <v>22102.13</v>
      </c>
      <c r="G9260" s="207">
        <v>32148.560000000001</v>
      </c>
      <c r="H9260" s="207">
        <v>36167.129999999997</v>
      </c>
      <c r="I9260" s="214">
        <f t="shared" si="991"/>
        <v>383551</v>
      </c>
      <c r="J9260" s="211">
        <f t="shared" si="983"/>
        <v>0.41078611973867407</v>
      </c>
      <c r="K9260" s="212">
        <f t="shared" si="984"/>
        <v>0.45</v>
      </c>
      <c r="L9260" s="214">
        <f t="shared" si="985"/>
        <v>21095.305</v>
      </c>
      <c r="M9260" s="213">
        <f t="shared" si="986"/>
        <v>30684.080000000002</v>
      </c>
      <c r="N9260" s="213">
        <f t="shared" si="987"/>
        <v>34519.589999999997</v>
      </c>
      <c r="O9260" s="242">
        <f t="shared" si="988"/>
        <v>0.51520000000004074</v>
      </c>
      <c r="P9260" s="242"/>
      <c r="Q9260" s="179"/>
      <c r="R9260" s="179"/>
      <c r="S9260" s="179"/>
      <c r="T9260" s="179"/>
      <c r="U9260" s="179"/>
      <c r="V9260" s="179"/>
      <c r="W9260" s="179"/>
      <c r="X9260" s="179"/>
      <c r="Y9260" s="179"/>
      <c r="Z9260" s="179"/>
      <c r="AA9260" s="222"/>
      <c r="AB9260" s="222"/>
      <c r="AC9260" s="222"/>
      <c r="AD9260" s="179"/>
      <c r="AE9260" s="179"/>
      <c r="AF9260" s="179"/>
      <c r="AG9260" s="179"/>
      <c r="AH9260" s="179"/>
      <c r="AI9260" s="179"/>
      <c r="AJ9260" s="179"/>
    </row>
    <row r="9261" spans="2:36" x14ac:dyDescent="0.3">
      <c r="B9261" s="224">
        <v>933800</v>
      </c>
      <c r="C9261" s="209">
        <v>401902</v>
      </c>
      <c r="D9261" s="206">
        <f t="shared" si="989"/>
        <v>0.43039408866995071</v>
      </c>
      <c r="E9261" s="208">
        <f t="shared" si="990"/>
        <v>0.45</v>
      </c>
      <c r="F9261" s="207">
        <v>22104.61</v>
      </c>
      <c r="G9261" s="207">
        <v>32152.16</v>
      </c>
      <c r="H9261" s="207">
        <v>36171.18</v>
      </c>
      <c r="I9261" s="214">
        <f t="shared" si="991"/>
        <v>383596</v>
      </c>
      <c r="J9261" s="211">
        <f t="shared" si="983"/>
        <v>0.41079031912615122</v>
      </c>
      <c r="K9261" s="212">
        <f t="shared" si="984"/>
        <v>0.45</v>
      </c>
      <c r="L9261" s="214">
        <f t="shared" si="985"/>
        <v>21097.78</v>
      </c>
      <c r="M9261" s="213">
        <f t="shared" si="986"/>
        <v>30687.68</v>
      </c>
      <c r="N9261" s="213">
        <f t="shared" si="987"/>
        <v>34523.64</v>
      </c>
      <c r="O9261" s="242">
        <f t="shared" si="988"/>
        <v>0.51529999999977005</v>
      </c>
      <c r="P9261" s="242"/>
      <c r="Q9261" s="179"/>
      <c r="R9261" s="179"/>
      <c r="S9261" s="179"/>
      <c r="T9261" s="179"/>
      <c r="U9261" s="179"/>
      <c r="V9261" s="179"/>
      <c r="W9261" s="179"/>
      <c r="X9261" s="179"/>
      <c r="Y9261" s="179"/>
      <c r="Z9261" s="179"/>
      <c r="AA9261" s="222"/>
      <c r="AB9261" s="222"/>
      <c r="AC9261" s="222"/>
      <c r="AD9261" s="179"/>
      <c r="AE9261" s="179"/>
      <c r="AF9261" s="179"/>
      <c r="AG9261" s="179"/>
      <c r="AH9261" s="179"/>
      <c r="AI9261" s="179"/>
      <c r="AJ9261" s="179"/>
    </row>
    <row r="9262" spans="2:36" x14ac:dyDescent="0.3">
      <c r="B9262" s="224">
        <v>933900</v>
      </c>
      <c r="C9262" s="209">
        <v>401947</v>
      </c>
      <c r="D9262" s="206">
        <f t="shared" si="989"/>
        <v>0.43039618802869684</v>
      </c>
      <c r="E9262" s="208">
        <f t="shared" si="990"/>
        <v>0.45</v>
      </c>
      <c r="F9262" s="207">
        <v>22107.08</v>
      </c>
      <c r="G9262" s="207">
        <v>32155.759999999998</v>
      </c>
      <c r="H9262" s="207">
        <v>36175.230000000003</v>
      </c>
      <c r="I9262" s="214">
        <f t="shared" si="991"/>
        <v>383641</v>
      </c>
      <c r="J9262" s="211">
        <f t="shared" si="983"/>
        <v>0.41079451761430558</v>
      </c>
      <c r="K9262" s="212">
        <f t="shared" si="984"/>
        <v>0.45</v>
      </c>
      <c r="L9262" s="214">
        <f t="shared" si="985"/>
        <v>21100.255000000001</v>
      </c>
      <c r="M9262" s="213">
        <f t="shared" si="986"/>
        <v>30691.279999999999</v>
      </c>
      <c r="N9262" s="213">
        <f t="shared" si="987"/>
        <v>34527.69</v>
      </c>
      <c r="O9262" s="242">
        <f t="shared" si="988"/>
        <v>0.51519999999996802</v>
      </c>
      <c r="P9262" s="242"/>
      <c r="Q9262" s="179"/>
      <c r="R9262" s="179"/>
      <c r="S9262" s="179"/>
      <c r="T9262" s="179"/>
      <c r="U9262" s="179"/>
      <c r="V9262" s="179"/>
      <c r="W9262" s="179"/>
      <c r="X9262" s="179"/>
      <c r="Y9262" s="179"/>
      <c r="Z9262" s="179"/>
      <c r="AA9262" s="222"/>
      <c r="AB9262" s="222"/>
      <c r="AC9262" s="222"/>
      <c r="AD9262" s="179"/>
      <c r="AE9262" s="179"/>
      <c r="AF9262" s="179"/>
      <c r="AG9262" s="179"/>
      <c r="AH9262" s="179"/>
      <c r="AI9262" s="179"/>
      <c r="AJ9262" s="179"/>
    </row>
    <row r="9263" spans="2:36" x14ac:dyDescent="0.3">
      <c r="B9263" s="224">
        <v>934000</v>
      </c>
      <c r="C9263" s="209">
        <v>401992</v>
      </c>
      <c r="D9263" s="206">
        <f t="shared" si="989"/>
        <v>0.4303982869379015</v>
      </c>
      <c r="E9263" s="208">
        <f t="shared" si="990"/>
        <v>0.45</v>
      </c>
      <c r="F9263" s="207">
        <v>22109.56</v>
      </c>
      <c r="G9263" s="207">
        <v>32159.360000000001</v>
      </c>
      <c r="H9263" s="207">
        <v>36179.279999999999</v>
      </c>
      <c r="I9263" s="214">
        <f t="shared" si="991"/>
        <v>383686</v>
      </c>
      <c r="J9263" s="211">
        <f t="shared" si="983"/>
        <v>0.41079871520342615</v>
      </c>
      <c r="K9263" s="212">
        <f t="shared" si="984"/>
        <v>0.45</v>
      </c>
      <c r="L9263" s="214">
        <f t="shared" si="985"/>
        <v>21102.73</v>
      </c>
      <c r="M9263" s="213">
        <f t="shared" si="986"/>
        <v>30694.880000000001</v>
      </c>
      <c r="N9263" s="213">
        <f t="shared" si="987"/>
        <v>34531.74</v>
      </c>
      <c r="O9263" s="242">
        <f t="shared" si="988"/>
        <v>0.51529999999962461</v>
      </c>
      <c r="P9263" s="242"/>
      <c r="Q9263" s="179"/>
      <c r="R9263" s="179"/>
      <c r="S9263" s="179"/>
      <c r="T9263" s="179"/>
      <c r="U9263" s="179"/>
      <c r="V9263" s="179"/>
      <c r="W9263" s="179"/>
      <c r="X9263" s="179"/>
      <c r="Y9263" s="179"/>
      <c r="Z9263" s="179"/>
      <c r="AA9263" s="222"/>
      <c r="AB9263" s="222"/>
      <c r="AC9263" s="222"/>
      <c r="AD9263" s="179"/>
      <c r="AE9263" s="179"/>
      <c r="AF9263" s="179"/>
      <c r="AG9263" s="179"/>
      <c r="AH9263" s="179"/>
      <c r="AI9263" s="179"/>
      <c r="AJ9263" s="179"/>
    </row>
    <row r="9264" spans="2:36" x14ac:dyDescent="0.3">
      <c r="B9264" s="224">
        <v>934100</v>
      </c>
      <c r="C9264" s="209">
        <v>402037</v>
      </c>
      <c r="D9264" s="206">
        <f t="shared" si="989"/>
        <v>0.43040038539770903</v>
      </c>
      <c r="E9264" s="208">
        <f t="shared" si="990"/>
        <v>0.45</v>
      </c>
      <c r="F9264" s="207">
        <v>22112.03</v>
      </c>
      <c r="G9264" s="207">
        <v>32162.959999999999</v>
      </c>
      <c r="H9264" s="207">
        <v>36183.33</v>
      </c>
      <c r="I9264" s="214">
        <f t="shared" si="991"/>
        <v>383731</v>
      </c>
      <c r="J9264" s="211">
        <f t="shared" si="983"/>
        <v>0.41080291189380153</v>
      </c>
      <c r="K9264" s="212">
        <f t="shared" si="984"/>
        <v>0.45</v>
      </c>
      <c r="L9264" s="214">
        <f t="shared" si="985"/>
        <v>21105.205000000002</v>
      </c>
      <c r="M9264" s="213">
        <f t="shared" si="986"/>
        <v>30698.48</v>
      </c>
      <c r="N9264" s="213">
        <f t="shared" si="987"/>
        <v>34535.79</v>
      </c>
      <c r="O9264" s="242">
        <f t="shared" si="988"/>
        <v>0.51520000000047728</v>
      </c>
      <c r="P9264" s="242"/>
      <c r="Q9264" s="179"/>
      <c r="R9264" s="179"/>
      <c r="S9264" s="179"/>
      <c r="T9264" s="179"/>
      <c r="U9264" s="179"/>
      <c r="V9264" s="179"/>
      <c r="W9264" s="179"/>
      <c r="X9264" s="179"/>
      <c r="Y9264" s="179"/>
      <c r="Z9264" s="179"/>
      <c r="AA9264" s="222"/>
      <c r="AB9264" s="222"/>
      <c r="AC9264" s="222"/>
      <c r="AD9264" s="179"/>
      <c r="AE9264" s="179"/>
      <c r="AF9264" s="179"/>
      <c r="AG9264" s="179"/>
      <c r="AH9264" s="179"/>
      <c r="AI9264" s="179"/>
      <c r="AJ9264" s="179"/>
    </row>
    <row r="9265" spans="2:36" x14ac:dyDescent="0.3">
      <c r="B9265" s="224">
        <v>934200</v>
      </c>
      <c r="C9265" s="209">
        <v>402082</v>
      </c>
      <c r="D9265" s="206">
        <f t="shared" si="989"/>
        <v>0.43040248340826376</v>
      </c>
      <c r="E9265" s="208">
        <f t="shared" si="990"/>
        <v>0.45</v>
      </c>
      <c r="F9265" s="207">
        <v>22114.51</v>
      </c>
      <c r="G9265" s="207">
        <v>32166.560000000001</v>
      </c>
      <c r="H9265" s="207">
        <v>36187.379999999997</v>
      </c>
      <c r="I9265" s="214">
        <f t="shared" si="991"/>
        <v>383776</v>
      </c>
      <c r="J9265" s="211">
        <f t="shared" si="983"/>
        <v>0.41080710768572043</v>
      </c>
      <c r="K9265" s="212">
        <f t="shared" si="984"/>
        <v>0.45</v>
      </c>
      <c r="L9265" s="214">
        <f t="shared" si="985"/>
        <v>21107.68</v>
      </c>
      <c r="M9265" s="213">
        <f t="shared" si="986"/>
        <v>30702.080000000002</v>
      </c>
      <c r="N9265" s="213">
        <f t="shared" si="987"/>
        <v>34539.839999999997</v>
      </c>
      <c r="O9265" s="242">
        <f t="shared" si="988"/>
        <v>0.51530000000013387</v>
      </c>
      <c r="P9265" s="242"/>
      <c r="Q9265" s="179"/>
      <c r="R9265" s="179"/>
      <c r="S9265" s="179"/>
      <c r="T9265" s="179"/>
      <c r="U9265" s="179"/>
      <c r="V9265" s="179"/>
      <c r="W9265" s="179"/>
      <c r="X9265" s="179"/>
      <c r="Y9265" s="179"/>
      <c r="Z9265" s="179"/>
      <c r="AA9265" s="222"/>
      <c r="AB9265" s="222"/>
      <c r="AC9265" s="222"/>
      <c r="AD9265" s="179"/>
      <c r="AE9265" s="179"/>
      <c r="AF9265" s="179"/>
      <c r="AG9265" s="179"/>
      <c r="AH9265" s="179"/>
      <c r="AI9265" s="179"/>
      <c r="AJ9265" s="179"/>
    </row>
    <row r="9266" spans="2:36" x14ac:dyDescent="0.3">
      <c r="B9266" s="224">
        <v>934300</v>
      </c>
      <c r="C9266" s="209">
        <v>402127</v>
      </c>
      <c r="D9266" s="206">
        <f t="shared" si="989"/>
        <v>0.43040458096970996</v>
      </c>
      <c r="E9266" s="208">
        <f t="shared" si="990"/>
        <v>0.45</v>
      </c>
      <c r="F9266" s="207">
        <v>22116.98</v>
      </c>
      <c r="G9266" s="207">
        <v>32170.16</v>
      </c>
      <c r="H9266" s="207">
        <v>36191.43</v>
      </c>
      <c r="I9266" s="214">
        <f t="shared" si="991"/>
        <v>383821</v>
      </c>
      <c r="J9266" s="211">
        <f t="shared" si="983"/>
        <v>0.41081130257947124</v>
      </c>
      <c r="K9266" s="212">
        <f t="shared" si="984"/>
        <v>0.45</v>
      </c>
      <c r="L9266" s="214">
        <f t="shared" si="985"/>
        <v>21110.154999999999</v>
      </c>
      <c r="M9266" s="213">
        <f t="shared" si="986"/>
        <v>30705.68</v>
      </c>
      <c r="N9266" s="213">
        <f t="shared" si="987"/>
        <v>34543.89</v>
      </c>
      <c r="O9266" s="242">
        <f t="shared" si="988"/>
        <v>0.51519999999982247</v>
      </c>
      <c r="P9266" s="242"/>
      <c r="Q9266" s="179"/>
      <c r="R9266" s="179"/>
      <c r="S9266" s="179"/>
      <c r="T9266" s="179"/>
      <c r="U9266" s="179"/>
      <c r="V9266" s="179"/>
      <c r="W9266" s="179"/>
      <c r="X9266" s="179"/>
      <c r="Y9266" s="179"/>
      <c r="Z9266" s="179"/>
      <c r="AA9266" s="222"/>
      <c r="AB9266" s="222"/>
      <c r="AC9266" s="222"/>
      <c r="AD9266" s="179"/>
      <c r="AE9266" s="179"/>
      <c r="AF9266" s="179"/>
      <c r="AG9266" s="179"/>
      <c r="AH9266" s="179"/>
      <c r="AI9266" s="179"/>
      <c r="AJ9266" s="179"/>
    </row>
    <row r="9267" spans="2:36" x14ac:dyDescent="0.3">
      <c r="B9267" s="224">
        <v>934400</v>
      </c>
      <c r="C9267" s="209">
        <v>402172</v>
      </c>
      <c r="D9267" s="206">
        <f t="shared" si="989"/>
        <v>0.4304066780821918</v>
      </c>
      <c r="E9267" s="208">
        <f t="shared" si="990"/>
        <v>0.45</v>
      </c>
      <c r="F9267" s="207">
        <v>22119.46</v>
      </c>
      <c r="G9267" s="207">
        <v>32173.759999999998</v>
      </c>
      <c r="H9267" s="207">
        <v>36195.480000000003</v>
      </c>
      <c r="I9267" s="214">
        <f t="shared" si="991"/>
        <v>383866</v>
      </c>
      <c r="J9267" s="211">
        <f t="shared" si="983"/>
        <v>0.41081549657534244</v>
      </c>
      <c r="K9267" s="212">
        <f t="shared" si="984"/>
        <v>0.45</v>
      </c>
      <c r="L9267" s="214">
        <f t="shared" si="985"/>
        <v>21112.63</v>
      </c>
      <c r="M9267" s="213">
        <f t="shared" si="986"/>
        <v>30709.279999999999</v>
      </c>
      <c r="N9267" s="213">
        <f t="shared" si="987"/>
        <v>34547.94</v>
      </c>
      <c r="O9267" s="242">
        <f t="shared" si="988"/>
        <v>0.51530000000006115</v>
      </c>
      <c r="P9267" s="242"/>
      <c r="Q9267" s="179"/>
      <c r="R9267" s="179"/>
      <c r="S9267" s="179"/>
      <c r="T9267" s="179"/>
      <c r="U9267" s="179"/>
      <c r="V9267" s="179"/>
      <c r="W9267" s="179"/>
      <c r="X9267" s="179"/>
      <c r="Y9267" s="179"/>
      <c r="Z9267" s="179"/>
      <c r="AA9267" s="222"/>
      <c r="AB9267" s="222"/>
      <c r="AC9267" s="222"/>
      <c r="AD9267" s="179"/>
      <c r="AE9267" s="179"/>
      <c r="AF9267" s="179"/>
      <c r="AG9267" s="179"/>
      <c r="AH9267" s="179"/>
      <c r="AI9267" s="179"/>
      <c r="AJ9267" s="179"/>
    </row>
    <row r="9268" spans="2:36" x14ac:dyDescent="0.3">
      <c r="B9268" s="224">
        <v>934500</v>
      </c>
      <c r="C9268" s="209">
        <v>402217</v>
      </c>
      <c r="D9268" s="206">
        <f t="shared" si="989"/>
        <v>0.43040877474585337</v>
      </c>
      <c r="E9268" s="208">
        <f t="shared" si="990"/>
        <v>0.45</v>
      </c>
      <c r="F9268" s="207">
        <v>22121.93</v>
      </c>
      <c r="G9268" s="207">
        <v>32177.360000000001</v>
      </c>
      <c r="H9268" s="207">
        <v>36199.53</v>
      </c>
      <c r="I9268" s="214">
        <f t="shared" si="991"/>
        <v>383911</v>
      </c>
      <c r="J9268" s="211">
        <f t="shared" si="983"/>
        <v>0.41081968967362226</v>
      </c>
      <c r="K9268" s="212">
        <f t="shared" si="984"/>
        <v>0.45</v>
      </c>
      <c r="L9268" s="214">
        <f t="shared" si="985"/>
        <v>21115.105</v>
      </c>
      <c r="M9268" s="213">
        <f t="shared" si="986"/>
        <v>30712.880000000001</v>
      </c>
      <c r="N9268" s="213">
        <f t="shared" si="987"/>
        <v>34551.99</v>
      </c>
      <c r="O9268" s="242">
        <f t="shared" si="988"/>
        <v>0.5151999999996042</v>
      </c>
      <c r="P9268" s="242"/>
      <c r="Q9268" s="179"/>
      <c r="R9268" s="179"/>
      <c r="S9268" s="179"/>
      <c r="T9268" s="179"/>
      <c r="U9268" s="179"/>
      <c r="V9268" s="179"/>
      <c r="W9268" s="179"/>
      <c r="X9268" s="179"/>
      <c r="Y9268" s="179"/>
      <c r="Z9268" s="179"/>
      <c r="AA9268" s="222"/>
      <c r="AB9268" s="222"/>
      <c r="AC9268" s="222"/>
      <c r="AD9268" s="179"/>
      <c r="AE9268" s="179"/>
      <c r="AF9268" s="179"/>
      <c r="AG9268" s="179"/>
      <c r="AH9268" s="179"/>
      <c r="AI9268" s="179"/>
      <c r="AJ9268" s="179"/>
    </row>
    <row r="9269" spans="2:36" x14ac:dyDescent="0.3">
      <c r="B9269" s="224">
        <v>934600</v>
      </c>
      <c r="C9269" s="209">
        <v>402262</v>
      </c>
      <c r="D9269" s="206">
        <f t="shared" si="989"/>
        <v>0.43041087096083885</v>
      </c>
      <c r="E9269" s="208">
        <f t="shared" si="990"/>
        <v>0.45</v>
      </c>
      <c r="F9269" s="207">
        <v>22124.41</v>
      </c>
      <c r="G9269" s="207">
        <v>32180.959999999999</v>
      </c>
      <c r="H9269" s="207">
        <v>36203.58</v>
      </c>
      <c r="I9269" s="214">
        <f t="shared" si="991"/>
        <v>383956</v>
      </c>
      <c r="J9269" s="211">
        <f t="shared" si="983"/>
        <v>0.41082388187459878</v>
      </c>
      <c r="K9269" s="212">
        <f t="shared" si="984"/>
        <v>0.45</v>
      </c>
      <c r="L9269" s="214">
        <f t="shared" si="985"/>
        <v>21117.58</v>
      </c>
      <c r="M9269" s="213">
        <f t="shared" si="986"/>
        <v>30716.48</v>
      </c>
      <c r="N9269" s="213">
        <f t="shared" si="987"/>
        <v>34556.04</v>
      </c>
      <c r="O9269" s="242">
        <f t="shared" si="988"/>
        <v>0.5152999999999156</v>
      </c>
      <c r="P9269" s="242"/>
      <c r="Q9269" s="179"/>
      <c r="R9269" s="179"/>
      <c r="S9269" s="179"/>
      <c r="T9269" s="179"/>
      <c r="U9269" s="179"/>
      <c r="V9269" s="179"/>
      <c r="W9269" s="179"/>
      <c r="X9269" s="179"/>
      <c r="Y9269" s="179"/>
      <c r="Z9269" s="179"/>
      <c r="AA9269" s="222"/>
      <c r="AB9269" s="222"/>
      <c r="AC9269" s="222"/>
      <c r="AD9269" s="179"/>
      <c r="AE9269" s="179"/>
      <c r="AF9269" s="179"/>
      <c r="AG9269" s="179"/>
      <c r="AH9269" s="179"/>
      <c r="AI9269" s="179"/>
      <c r="AJ9269" s="179"/>
    </row>
    <row r="9270" spans="2:36" x14ac:dyDescent="0.3">
      <c r="B9270" s="224">
        <v>934700</v>
      </c>
      <c r="C9270" s="209">
        <v>402307</v>
      </c>
      <c r="D9270" s="206">
        <f t="shared" si="989"/>
        <v>0.43041296672729218</v>
      </c>
      <c r="E9270" s="208">
        <f t="shared" si="990"/>
        <v>0.45</v>
      </c>
      <c r="F9270" s="207">
        <v>22126.880000000001</v>
      </c>
      <c r="G9270" s="207">
        <v>32184.560000000001</v>
      </c>
      <c r="H9270" s="207">
        <v>36207.629999999997</v>
      </c>
      <c r="I9270" s="214">
        <f t="shared" si="991"/>
        <v>384001</v>
      </c>
      <c r="J9270" s="211">
        <f t="shared" si="983"/>
        <v>0.41082807317855996</v>
      </c>
      <c r="K9270" s="212">
        <f t="shared" si="984"/>
        <v>0.45</v>
      </c>
      <c r="L9270" s="214">
        <f t="shared" si="985"/>
        <v>21120.055</v>
      </c>
      <c r="M9270" s="213">
        <f t="shared" si="986"/>
        <v>30720.080000000002</v>
      </c>
      <c r="N9270" s="213">
        <f t="shared" si="987"/>
        <v>34560.089999999997</v>
      </c>
      <c r="O9270" s="242">
        <f t="shared" si="988"/>
        <v>0.51520000000004074</v>
      </c>
      <c r="P9270" s="242"/>
      <c r="Q9270" s="179"/>
      <c r="R9270" s="179"/>
      <c r="S9270" s="179"/>
      <c r="T9270" s="179"/>
      <c r="U9270" s="179"/>
      <c r="V9270" s="179"/>
      <c r="W9270" s="179"/>
      <c r="X9270" s="179"/>
      <c r="Y9270" s="179"/>
      <c r="Z9270" s="179"/>
      <c r="AA9270" s="222"/>
      <c r="AB9270" s="222"/>
      <c r="AC9270" s="222"/>
      <c r="AD9270" s="179"/>
      <c r="AE9270" s="179"/>
      <c r="AF9270" s="179"/>
      <c r="AG9270" s="179"/>
      <c r="AH9270" s="179"/>
      <c r="AI9270" s="179"/>
      <c r="AJ9270" s="179"/>
    </row>
    <row r="9271" spans="2:36" x14ac:dyDescent="0.3">
      <c r="B9271" s="224">
        <v>934800</v>
      </c>
      <c r="C9271" s="209">
        <v>402352</v>
      </c>
      <c r="D9271" s="206">
        <f t="shared" si="989"/>
        <v>0.43041506204535729</v>
      </c>
      <c r="E9271" s="208">
        <f t="shared" si="990"/>
        <v>0.45</v>
      </c>
      <c r="F9271" s="207">
        <v>22129.360000000001</v>
      </c>
      <c r="G9271" s="207">
        <v>32188.16</v>
      </c>
      <c r="H9271" s="207">
        <v>36211.68</v>
      </c>
      <c r="I9271" s="214">
        <f t="shared" si="991"/>
        <v>384046</v>
      </c>
      <c r="J9271" s="211">
        <f t="shared" si="983"/>
        <v>0.41083226358579378</v>
      </c>
      <c r="K9271" s="212">
        <f t="shared" si="984"/>
        <v>0.45</v>
      </c>
      <c r="L9271" s="214">
        <f t="shared" si="985"/>
        <v>21122.53</v>
      </c>
      <c r="M9271" s="213">
        <f t="shared" si="986"/>
        <v>30723.68</v>
      </c>
      <c r="N9271" s="213">
        <f t="shared" si="987"/>
        <v>34564.14</v>
      </c>
      <c r="O9271" s="242">
        <f t="shared" si="988"/>
        <v>0.51529999999977005</v>
      </c>
      <c r="P9271" s="242"/>
      <c r="Q9271" s="179"/>
      <c r="R9271" s="179"/>
      <c r="S9271" s="179"/>
      <c r="T9271" s="179"/>
      <c r="U9271" s="179"/>
      <c r="V9271" s="179"/>
      <c r="W9271" s="179"/>
      <c r="X9271" s="179"/>
      <c r="Y9271" s="179"/>
      <c r="Z9271" s="179"/>
      <c r="AA9271" s="222"/>
      <c r="AB9271" s="222"/>
      <c r="AC9271" s="222"/>
      <c r="AD9271" s="179"/>
      <c r="AE9271" s="179"/>
      <c r="AF9271" s="179"/>
      <c r="AG9271" s="179"/>
      <c r="AH9271" s="179"/>
      <c r="AI9271" s="179"/>
      <c r="AJ9271" s="179"/>
    </row>
    <row r="9272" spans="2:36" x14ac:dyDescent="0.3">
      <c r="B9272" s="224">
        <v>934900</v>
      </c>
      <c r="C9272" s="209">
        <v>402397</v>
      </c>
      <c r="D9272" s="206">
        <f t="shared" si="989"/>
        <v>0.43041715691517807</v>
      </c>
      <c r="E9272" s="208">
        <f t="shared" si="990"/>
        <v>0.45</v>
      </c>
      <c r="F9272" s="207">
        <v>22131.83</v>
      </c>
      <c r="G9272" s="207">
        <v>32191.759999999998</v>
      </c>
      <c r="H9272" s="207">
        <v>36215.730000000003</v>
      </c>
      <c r="I9272" s="214">
        <f t="shared" si="991"/>
        <v>384091</v>
      </c>
      <c r="J9272" s="211">
        <f t="shared" si="983"/>
        <v>0.41083645309658789</v>
      </c>
      <c r="K9272" s="212">
        <f t="shared" si="984"/>
        <v>0.45</v>
      </c>
      <c r="L9272" s="214">
        <f t="shared" si="985"/>
        <v>21125.005000000001</v>
      </c>
      <c r="M9272" s="213">
        <f t="shared" si="986"/>
        <v>30727.279999999999</v>
      </c>
      <c r="N9272" s="213">
        <f t="shared" si="987"/>
        <v>34568.19</v>
      </c>
      <c r="O9272" s="242">
        <f t="shared" si="988"/>
        <v>0.51519999999996802</v>
      </c>
      <c r="P9272" s="242"/>
      <c r="Q9272" s="179"/>
      <c r="R9272" s="179"/>
      <c r="S9272" s="179"/>
      <c r="T9272" s="179"/>
      <c r="U9272" s="179"/>
      <c r="V9272" s="179"/>
      <c r="W9272" s="179"/>
      <c r="X9272" s="179"/>
      <c r="Y9272" s="179"/>
      <c r="Z9272" s="179"/>
      <c r="AA9272" s="222"/>
      <c r="AB9272" s="222"/>
      <c r="AC9272" s="222"/>
      <c r="AD9272" s="179"/>
      <c r="AE9272" s="179"/>
      <c r="AF9272" s="179"/>
      <c r="AG9272" s="179"/>
      <c r="AH9272" s="179"/>
      <c r="AI9272" s="179"/>
      <c r="AJ9272" s="179"/>
    </row>
    <row r="9273" spans="2:36" x14ac:dyDescent="0.3">
      <c r="B9273" s="224">
        <v>935000</v>
      </c>
      <c r="C9273" s="209">
        <v>402442</v>
      </c>
      <c r="D9273" s="206">
        <f t="shared" si="989"/>
        <v>0.4304192513368984</v>
      </c>
      <c r="E9273" s="208">
        <f t="shared" si="990"/>
        <v>0.45</v>
      </c>
      <c r="F9273" s="207">
        <v>22134.31</v>
      </c>
      <c r="G9273" s="207">
        <v>32195.360000000001</v>
      </c>
      <c r="H9273" s="207">
        <v>36219.78</v>
      </c>
      <c r="I9273" s="214">
        <f t="shared" si="991"/>
        <v>384136</v>
      </c>
      <c r="J9273" s="211">
        <f t="shared" si="983"/>
        <v>0.41084064171122997</v>
      </c>
      <c r="K9273" s="212">
        <f t="shared" si="984"/>
        <v>0.45</v>
      </c>
      <c r="L9273" s="214">
        <f t="shared" si="985"/>
        <v>21127.48</v>
      </c>
      <c r="M9273" s="213">
        <f t="shared" si="986"/>
        <v>30730.880000000001</v>
      </c>
      <c r="N9273" s="213">
        <f t="shared" si="987"/>
        <v>34572.239999999998</v>
      </c>
      <c r="O9273" s="242">
        <f t="shared" si="988"/>
        <v>0.51529999999962461</v>
      </c>
      <c r="P9273" s="242"/>
      <c r="Q9273" s="179"/>
      <c r="R9273" s="179"/>
      <c r="S9273" s="179"/>
      <c r="T9273" s="179"/>
      <c r="U9273" s="179"/>
      <c r="V9273" s="179"/>
      <c r="W9273" s="179"/>
      <c r="X9273" s="179"/>
      <c r="Y9273" s="179"/>
      <c r="Z9273" s="179"/>
      <c r="AA9273" s="222"/>
      <c r="AB9273" s="222"/>
      <c r="AC9273" s="222"/>
      <c r="AD9273" s="179"/>
      <c r="AE9273" s="179"/>
      <c r="AF9273" s="179"/>
      <c r="AG9273" s="179"/>
      <c r="AH9273" s="179"/>
      <c r="AI9273" s="179"/>
      <c r="AJ9273" s="179"/>
    </row>
    <row r="9274" spans="2:36" x14ac:dyDescent="0.3">
      <c r="B9274" s="224">
        <v>935100</v>
      </c>
      <c r="C9274" s="209">
        <v>402487</v>
      </c>
      <c r="D9274" s="206">
        <f t="shared" si="989"/>
        <v>0.43042134531066195</v>
      </c>
      <c r="E9274" s="208">
        <f t="shared" si="990"/>
        <v>0.45</v>
      </c>
      <c r="F9274" s="207">
        <v>22136.78</v>
      </c>
      <c r="G9274" s="207">
        <v>32198.959999999999</v>
      </c>
      <c r="H9274" s="207">
        <v>36223.83</v>
      </c>
      <c r="I9274" s="214">
        <f t="shared" si="991"/>
        <v>384181</v>
      </c>
      <c r="J9274" s="211">
        <f t="shared" si="983"/>
        <v>0.4108448294300075</v>
      </c>
      <c r="K9274" s="212">
        <f t="shared" si="984"/>
        <v>0.45</v>
      </c>
      <c r="L9274" s="214">
        <f t="shared" si="985"/>
        <v>21129.955000000002</v>
      </c>
      <c r="M9274" s="213">
        <f t="shared" si="986"/>
        <v>30734.48</v>
      </c>
      <c r="N9274" s="213">
        <f t="shared" si="987"/>
        <v>34576.29</v>
      </c>
      <c r="O9274" s="242">
        <f t="shared" si="988"/>
        <v>0.51520000000047728</v>
      </c>
      <c r="P9274" s="242"/>
      <c r="Q9274" s="179"/>
      <c r="R9274" s="179"/>
      <c r="S9274" s="179"/>
      <c r="T9274" s="179"/>
      <c r="U9274" s="179"/>
      <c r="V9274" s="179"/>
      <c r="W9274" s="179"/>
      <c r="X9274" s="179"/>
      <c r="Y9274" s="179"/>
      <c r="Z9274" s="179"/>
      <c r="AA9274" s="222"/>
      <c r="AB9274" s="222"/>
      <c r="AC9274" s="222"/>
      <c r="AD9274" s="179"/>
      <c r="AE9274" s="179"/>
      <c r="AF9274" s="179"/>
      <c r="AG9274" s="179"/>
      <c r="AH9274" s="179"/>
      <c r="AI9274" s="179"/>
      <c r="AJ9274" s="179"/>
    </row>
    <row r="9275" spans="2:36" x14ac:dyDescent="0.3">
      <c r="B9275" s="224">
        <v>935200</v>
      </c>
      <c r="C9275" s="209">
        <v>402532</v>
      </c>
      <c r="D9275" s="206">
        <f t="shared" si="989"/>
        <v>0.43042343883661249</v>
      </c>
      <c r="E9275" s="208">
        <f t="shared" si="990"/>
        <v>0.45</v>
      </c>
      <c r="F9275" s="207">
        <v>22139.26</v>
      </c>
      <c r="G9275" s="207">
        <v>32202.560000000001</v>
      </c>
      <c r="H9275" s="207">
        <v>36227.879999999997</v>
      </c>
      <c r="I9275" s="214">
        <f t="shared" si="991"/>
        <v>384226</v>
      </c>
      <c r="J9275" s="211">
        <f t="shared" ref="J9275:J9338" si="992">I9275/$B9275</f>
        <v>0.41084901625320785</v>
      </c>
      <c r="K9275" s="212">
        <f t="shared" ref="K9275:K9338" si="993">(I9275-I9274)/($B9275-$B9274)</f>
        <v>0.45</v>
      </c>
      <c r="L9275" s="214">
        <f t="shared" si="985"/>
        <v>21132.43</v>
      </c>
      <c r="M9275" s="213">
        <f t="shared" si="986"/>
        <v>30738.080000000002</v>
      </c>
      <c r="N9275" s="213">
        <f t="shared" si="987"/>
        <v>34580.339999999997</v>
      </c>
      <c r="O9275" s="242">
        <f t="shared" si="988"/>
        <v>0.51530000000013387</v>
      </c>
      <c r="P9275" s="242"/>
      <c r="Q9275" s="179"/>
      <c r="R9275" s="179"/>
      <c r="S9275" s="179"/>
      <c r="T9275" s="179"/>
      <c r="U9275" s="179"/>
      <c r="V9275" s="179"/>
      <c r="W9275" s="179"/>
      <c r="X9275" s="179"/>
      <c r="Y9275" s="179"/>
      <c r="Z9275" s="179"/>
      <c r="AA9275" s="222"/>
      <c r="AB9275" s="222"/>
      <c r="AC9275" s="222"/>
      <c r="AD9275" s="179"/>
      <c r="AE9275" s="179"/>
      <c r="AF9275" s="179"/>
      <c r="AG9275" s="179"/>
      <c r="AH9275" s="179"/>
      <c r="AI9275" s="179"/>
      <c r="AJ9275" s="179"/>
    </row>
    <row r="9276" spans="2:36" x14ac:dyDescent="0.3">
      <c r="B9276" s="224">
        <v>935300</v>
      </c>
      <c r="C9276" s="209">
        <v>402577</v>
      </c>
      <c r="D9276" s="206">
        <f t="shared" si="989"/>
        <v>0.43042553191489363</v>
      </c>
      <c r="E9276" s="208">
        <f t="shared" si="990"/>
        <v>0.45</v>
      </c>
      <c r="F9276" s="207">
        <v>22141.73</v>
      </c>
      <c r="G9276" s="207">
        <v>32206.16</v>
      </c>
      <c r="H9276" s="207">
        <v>36231.93</v>
      </c>
      <c r="I9276" s="214">
        <f t="shared" si="991"/>
        <v>384271</v>
      </c>
      <c r="J9276" s="211">
        <f t="shared" si="992"/>
        <v>0.41085320218111837</v>
      </c>
      <c r="K9276" s="212">
        <f t="shared" si="993"/>
        <v>0.45</v>
      </c>
      <c r="L9276" s="214">
        <f t="shared" si="985"/>
        <v>21134.904999999999</v>
      </c>
      <c r="M9276" s="213">
        <f t="shared" si="986"/>
        <v>30741.68</v>
      </c>
      <c r="N9276" s="213">
        <f t="shared" si="987"/>
        <v>34584.39</v>
      </c>
      <c r="O9276" s="242">
        <f t="shared" si="988"/>
        <v>0.51519999999982247</v>
      </c>
      <c r="P9276" s="242"/>
      <c r="Q9276" s="179"/>
      <c r="R9276" s="179"/>
      <c r="S9276" s="179"/>
      <c r="T9276" s="179"/>
      <c r="U9276" s="179"/>
      <c r="V9276" s="179"/>
      <c r="W9276" s="179"/>
      <c r="X9276" s="179"/>
      <c r="Y9276" s="179"/>
      <c r="Z9276" s="179"/>
      <c r="AA9276" s="222"/>
      <c r="AB9276" s="222"/>
      <c r="AC9276" s="222"/>
      <c r="AD9276" s="179"/>
      <c r="AE9276" s="179"/>
      <c r="AF9276" s="179"/>
      <c r="AG9276" s="179"/>
      <c r="AH9276" s="179"/>
      <c r="AI9276" s="179"/>
      <c r="AJ9276" s="179"/>
    </row>
    <row r="9277" spans="2:36" x14ac:dyDescent="0.3">
      <c r="B9277" s="224">
        <v>935400</v>
      </c>
      <c r="C9277" s="209">
        <v>402622</v>
      </c>
      <c r="D9277" s="206">
        <f t="shared" si="989"/>
        <v>0.43042762454564892</v>
      </c>
      <c r="E9277" s="208">
        <f t="shared" si="990"/>
        <v>0.45</v>
      </c>
      <c r="F9277" s="207">
        <v>22144.21</v>
      </c>
      <c r="G9277" s="207">
        <v>32209.759999999998</v>
      </c>
      <c r="H9277" s="207">
        <v>36235.980000000003</v>
      </c>
      <c r="I9277" s="214">
        <f t="shared" si="991"/>
        <v>384316</v>
      </c>
      <c r="J9277" s="211">
        <f t="shared" si="992"/>
        <v>0.41085738721402609</v>
      </c>
      <c r="K9277" s="212">
        <f t="shared" si="993"/>
        <v>0.45</v>
      </c>
      <c r="L9277" s="214">
        <f t="shared" si="985"/>
        <v>21137.38</v>
      </c>
      <c r="M9277" s="213">
        <f t="shared" si="986"/>
        <v>30745.279999999999</v>
      </c>
      <c r="N9277" s="213">
        <f t="shared" si="987"/>
        <v>34588.44</v>
      </c>
      <c r="O9277" s="242">
        <f t="shared" si="988"/>
        <v>0.51530000000006115</v>
      </c>
      <c r="P9277" s="242"/>
      <c r="Q9277" s="179"/>
      <c r="R9277" s="179"/>
      <c r="S9277" s="179"/>
      <c r="T9277" s="179"/>
      <c r="U9277" s="179"/>
      <c r="V9277" s="179"/>
      <c r="W9277" s="179"/>
      <c r="X9277" s="179"/>
      <c r="Y9277" s="179"/>
      <c r="Z9277" s="179"/>
      <c r="AA9277" s="222"/>
      <c r="AB9277" s="222"/>
      <c r="AC9277" s="222"/>
      <c r="AD9277" s="179"/>
      <c r="AE9277" s="179"/>
      <c r="AF9277" s="179"/>
      <c r="AG9277" s="179"/>
      <c r="AH9277" s="179"/>
      <c r="AI9277" s="179"/>
      <c r="AJ9277" s="179"/>
    </row>
    <row r="9278" spans="2:36" x14ac:dyDescent="0.3">
      <c r="B9278" s="224">
        <v>935500</v>
      </c>
      <c r="C9278" s="209">
        <v>402667</v>
      </c>
      <c r="D9278" s="206">
        <f t="shared" si="989"/>
        <v>0.43042971672902192</v>
      </c>
      <c r="E9278" s="208">
        <f t="shared" si="990"/>
        <v>0.45</v>
      </c>
      <c r="F9278" s="207">
        <v>22146.68</v>
      </c>
      <c r="G9278" s="207">
        <v>32213.360000000001</v>
      </c>
      <c r="H9278" s="207">
        <v>36240.03</v>
      </c>
      <c r="I9278" s="214">
        <f t="shared" si="991"/>
        <v>384361</v>
      </c>
      <c r="J9278" s="211">
        <f t="shared" si="992"/>
        <v>0.41086157135221807</v>
      </c>
      <c r="K9278" s="212">
        <f t="shared" si="993"/>
        <v>0.45</v>
      </c>
      <c r="L9278" s="214">
        <f t="shared" ref="L9278:L9341" si="994">I9278*5.5%</f>
        <v>21139.855</v>
      </c>
      <c r="M9278" s="213">
        <f t="shared" ref="M9278:M9341" si="995">I9278*8%</f>
        <v>30748.880000000001</v>
      </c>
      <c r="N9278" s="213">
        <f t="shared" ref="N9278:N9341" si="996">I9278*9%</f>
        <v>34592.49</v>
      </c>
      <c r="O9278" s="242">
        <f t="shared" si="988"/>
        <v>0.5151999999996042</v>
      </c>
      <c r="P9278" s="242"/>
      <c r="Q9278" s="179"/>
      <c r="R9278" s="179"/>
      <c r="S9278" s="179"/>
      <c r="T9278" s="179"/>
      <c r="U9278" s="179"/>
      <c r="V9278" s="179"/>
      <c r="W9278" s="179"/>
      <c r="X9278" s="179"/>
      <c r="Y9278" s="179"/>
      <c r="Z9278" s="179"/>
      <c r="AA9278" s="222"/>
      <c r="AB9278" s="222"/>
      <c r="AC9278" s="222"/>
      <c r="AD9278" s="179"/>
      <c r="AE9278" s="179"/>
      <c r="AF9278" s="179"/>
      <c r="AG9278" s="179"/>
      <c r="AH9278" s="179"/>
      <c r="AI9278" s="179"/>
      <c r="AJ9278" s="179"/>
    </row>
    <row r="9279" spans="2:36" x14ac:dyDescent="0.3">
      <c r="B9279" s="224">
        <v>935600</v>
      </c>
      <c r="C9279" s="209">
        <v>402712</v>
      </c>
      <c r="D9279" s="206">
        <f t="shared" si="989"/>
        <v>0.43043180846515605</v>
      </c>
      <c r="E9279" s="208">
        <f t="shared" si="990"/>
        <v>0.45</v>
      </c>
      <c r="F9279" s="207">
        <v>22149.16</v>
      </c>
      <c r="G9279" s="207">
        <v>32216.959999999999</v>
      </c>
      <c r="H9279" s="207">
        <v>36244.080000000002</v>
      </c>
      <c r="I9279" s="214">
        <f t="shared" si="991"/>
        <v>384406</v>
      </c>
      <c r="J9279" s="211">
        <f t="shared" si="992"/>
        <v>0.41086575459598118</v>
      </c>
      <c r="K9279" s="212">
        <f t="shared" si="993"/>
        <v>0.45</v>
      </c>
      <c r="L9279" s="214">
        <f t="shared" si="994"/>
        <v>21142.33</v>
      </c>
      <c r="M9279" s="213">
        <f t="shared" si="995"/>
        <v>30752.48</v>
      </c>
      <c r="N9279" s="213">
        <f t="shared" si="996"/>
        <v>34596.54</v>
      </c>
      <c r="O9279" s="242">
        <f t="shared" si="988"/>
        <v>0.5152999999999156</v>
      </c>
      <c r="P9279" s="242"/>
      <c r="Q9279" s="179"/>
      <c r="R9279" s="179"/>
      <c r="S9279" s="179"/>
      <c r="T9279" s="179"/>
      <c r="U9279" s="179"/>
      <c r="V9279" s="179"/>
      <c r="W9279" s="179"/>
      <c r="X9279" s="179"/>
      <c r="Y9279" s="179"/>
      <c r="Z9279" s="179"/>
      <c r="AA9279" s="222"/>
      <c r="AB9279" s="222"/>
      <c r="AC9279" s="222"/>
      <c r="AD9279" s="179"/>
      <c r="AE9279" s="179"/>
      <c r="AF9279" s="179"/>
      <c r="AG9279" s="179"/>
      <c r="AH9279" s="179"/>
      <c r="AI9279" s="179"/>
      <c r="AJ9279" s="179"/>
    </row>
    <row r="9280" spans="2:36" x14ac:dyDescent="0.3">
      <c r="B9280" s="224">
        <v>935700</v>
      </c>
      <c r="C9280" s="209">
        <v>402757</v>
      </c>
      <c r="D9280" s="206">
        <f t="shared" si="989"/>
        <v>0.43043389975419472</v>
      </c>
      <c r="E9280" s="208">
        <f t="shared" si="990"/>
        <v>0.45</v>
      </c>
      <c r="F9280" s="207">
        <v>22151.63</v>
      </c>
      <c r="G9280" s="207">
        <v>32220.560000000001</v>
      </c>
      <c r="H9280" s="207">
        <v>36248.129999999997</v>
      </c>
      <c r="I9280" s="214">
        <f t="shared" si="991"/>
        <v>384451</v>
      </c>
      <c r="J9280" s="211">
        <f t="shared" si="992"/>
        <v>0.4108699369456022</v>
      </c>
      <c r="K9280" s="212">
        <f t="shared" si="993"/>
        <v>0.45</v>
      </c>
      <c r="L9280" s="214">
        <f t="shared" si="994"/>
        <v>21144.805</v>
      </c>
      <c r="M9280" s="213">
        <f t="shared" si="995"/>
        <v>30756.080000000002</v>
      </c>
      <c r="N9280" s="213">
        <f t="shared" si="996"/>
        <v>34600.589999999997</v>
      </c>
      <c r="O9280" s="242">
        <f t="shared" si="988"/>
        <v>0.51520000000004074</v>
      </c>
      <c r="P9280" s="242"/>
      <c r="Q9280" s="179"/>
      <c r="R9280" s="179"/>
      <c r="S9280" s="179"/>
      <c r="T9280" s="179"/>
      <c r="U9280" s="179"/>
      <c r="V9280" s="179"/>
      <c r="W9280" s="179"/>
      <c r="X9280" s="179"/>
      <c r="Y9280" s="179"/>
      <c r="Z9280" s="179"/>
      <c r="AA9280" s="222"/>
      <c r="AB9280" s="222"/>
      <c r="AC9280" s="222"/>
      <c r="AD9280" s="179"/>
      <c r="AE9280" s="179"/>
      <c r="AF9280" s="179"/>
      <c r="AG9280" s="179"/>
      <c r="AH9280" s="179"/>
      <c r="AI9280" s="179"/>
      <c r="AJ9280" s="179"/>
    </row>
    <row r="9281" spans="2:36" x14ac:dyDescent="0.3">
      <c r="B9281" s="224">
        <v>935800</v>
      </c>
      <c r="C9281" s="209">
        <v>402802</v>
      </c>
      <c r="D9281" s="206">
        <f t="shared" si="989"/>
        <v>0.43043599059628124</v>
      </c>
      <c r="E9281" s="208">
        <f t="shared" si="990"/>
        <v>0.45</v>
      </c>
      <c r="F9281" s="207">
        <v>22154.11</v>
      </c>
      <c r="G9281" s="207">
        <v>32224.16</v>
      </c>
      <c r="H9281" s="207">
        <v>36252.18</v>
      </c>
      <c r="I9281" s="214">
        <f t="shared" si="991"/>
        <v>384496</v>
      </c>
      <c r="J9281" s="211">
        <f t="shared" si="992"/>
        <v>0.41087411840136784</v>
      </c>
      <c r="K9281" s="212">
        <f t="shared" si="993"/>
        <v>0.45</v>
      </c>
      <c r="L9281" s="214">
        <f t="shared" si="994"/>
        <v>21147.279999999999</v>
      </c>
      <c r="M9281" s="213">
        <f t="shared" si="995"/>
        <v>30759.68</v>
      </c>
      <c r="N9281" s="213">
        <f t="shared" si="996"/>
        <v>34604.639999999999</v>
      </c>
      <c r="O9281" s="242">
        <f t="shared" si="988"/>
        <v>0.51529999999977005</v>
      </c>
      <c r="P9281" s="242"/>
      <c r="Q9281" s="179"/>
      <c r="R9281" s="179"/>
      <c r="S9281" s="179"/>
      <c r="T9281" s="179"/>
      <c r="U9281" s="179"/>
      <c r="V9281" s="179"/>
      <c r="W9281" s="179"/>
      <c r="X9281" s="179"/>
      <c r="Y9281" s="179"/>
      <c r="Z9281" s="179"/>
      <c r="AA9281" s="222"/>
      <c r="AB9281" s="222"/>
      <c r="AC9281" s="222"/>
      <c r="AD9281" s="179"/>
      <c r="AE9281" s="179"/>
      <c r="AF9281" s="179"/>
      <c r="AG9281" s="179"/>
      <c r="AH9281" s="179"/>
      <c r="AI9281" s="179"/>
      <c r="AJ9281" s="179"/>
    </row>
    <row r="9282" spans="2:36" x14ac:dyDescent="0.3">
      <c r="B9282" s="224">
        <v>935900</v>
      </c>
      <c r="C9282" s="209">
        <v>402847</v>
      </c>
      <c r="D9282" s="206">
        <f t="shared" si="989"/>
        <v>0.43043808099155895</v>
      </c>
      <c r="E9282" s="208">
        <f t="shared" si="990"/>
        <v>0.45</v>
      </c>
      <c r="F9282" s="207">
        <v>22156.58</v>
      </c>
      <c r="G9282" s="207">
        <v>32227.759999999998</v>
      </c>
      <c r="H9282" s="207">
        <v>36256.230000000003</v>
      </c>
      <c r="I9282" s="214">
        <f t="shared" si="991"/>
        <v>384541</v>
      </c>
      <c r="J9282" s="211">
        <f t="shared" si="992"/>
        <v>0.41087829896356448</v>
      </c>
      <c r="K9282" s="212">
        <f t="shared" si="993"/>
        <v>0.45</v>
      </c>
      <c r="L9282" s="214">
        <f t="shared" si="994"/>
        <v>21149.755000000001</v>
      </c>
      <c r="M9282" s="213">
        <f t="shared" si="995"/>
        <v>30763.279999999999</v>
      </c>
      <c r="N9282" s="213">
        <f t="shared" si="996"/>
        <v>34608.69</v>
      </c>
      <c r="O9282" s="242">
        <f t="shared" si="988"/>
        <v>0.51519999999996802</v>
      </c>
      <c r="P9282" s="242"/>
      <c r="Q9282" s="179"/>
      <c r="R9282" s="179"/>
      <c r="S9282" s="179"/>
      <c r="T9282" s="179"/>
      <c r="U9282" s="179"/>
      <c r="V9282" s="179"/>
      <c r="W9282" s="179"/>
      <c r="X9282" s="179"/>
      <c r="Y9282" s="179"/>
      <c r="Z9282" s="179"/>
      <c r="AA9282" s="222"/>
      <c r="AB9282" s="222"/>
      <c r="AC9282" s="222"/>
      <c r="AD9282" s="179"/>
      <c r="AE9282" s="179"/>
      <c r="AF9282" s="179"/>
      <c r="AG9282" s="179"/>
      <c r="AH9282" s="179"/>
      <c r="AI9282" s="179"/>
      <c r="AJ9282" s="179"/>
    </row>
    <row r="9283" spans="2:36" x14ac:dyDescent="0.3">
      <c r="B9283" s="224">
        <v>936000</v>
      </c>
      <c r="C9283" s="209">
        <v>402892</v>
      </c>
      <c r="D9283" s="206">
        <f t="shared" si="989"/>
        <v>0.43044017094017095</v>
      </c>
      <c r="E9283" s="208">
        <f t="shared" si="990"/>
        <v>0.45</v>
      </c>
      <c r="F9283" s="207">
        <v>22159.06</v>
      </c>
      <c r="G9283" s="207">
        <v>32231.360000000001</v>
      </c>
      <c r="H9283" s="207">
        <v>36260.28</v>
      </c>
      <c r="I9283" s="214">
        <f t="shared" si="991"/>
        <v>384586</v>
      </c>
      <c r="J9283" s="211">
        <f t="shared" si="992"/>
        <v>0.41088247863247862</v>
      </c>
      <c r="K9283" s="212">
        <f t="shared" si="993"/>
        <v>0.45</v>
      </c>
      <c r="L9283" s="214">
        <f t="shared" si="994"/>
        <v>21152.23</v>
      </c>
      <c r="M9283" s="213">
        <f t="shared" si="995"/>
        <v>30766.880000000001</v>
      </c>
      <c r="N9283" s="213">
        <f t="shared" si="996"/>
        <v>34612.74</v>
      </c>
      <c r="O9283" s="242">
        <f t="shared" si="988"/>
        <v>0.51529999999962461</v>
      </c>
      <c r="P9283" s="242"/>
      <c r="Q9283" s="179"/>
      <c r="R9283" s="179"/>
      <c r="S9283" s="179"/>
      <c r="T9283" s="179"/>
      <c r="U9283" s="179"/>
      <c r="V9283" s="179"/>
      <c r="W9283" s="179"/>
      <c r="X9283" s="179"/>
      <c r="Y9283" s="179"/>
      <c r="Z9283" s="179"/>
      <c r="AA9283" s="222"/>
      <c r="AB9283" s="222"/>
      <c r="AC9283" s="222"/>
      <c r="AD9283" s="179"/>
      <c r="AE9283" s="179"/>
      <c r="AF9283" s="179"/>
      <c r="AG9283" s="179"/>
      <c r="AH9283" s="179"/>
      <c r="AI9283" s="179"/>
      <c r="AJ9283" s="179"/>
    </row>
    <row r="9284" spans="2:36" x14ac:dyDescent="0.3">
      <c r="B9284" s="224">
        <v>936100</v>
      </c>
      <c r="C9284" s="209">
        <v>402937</v>
      </c>
      <c r="D9284" s="206">
        <f t="shared" si="989"/>
        <v>0.43044226044226042</v>
      </c>
      <c r="E9284" s="208">
        <f t="shared" si="990"/>
        <v>0.45</v>
      </c>
      <c r="F9284" s="207">
        <v>22161.53</v>
      </c>
      <c r="G9284" s="207">
        <v>32234.959999999999</v>
      </c>
      <c r="H9284" s="207">
        <v>36264.33</v>
      </c>
      <c r="I9284" s="214">
        <f t="shared" si="991"/>
        <v>384631</v>
      </c>
      <c r="J9284" s="211">
        <f t="shared" si="992"/>
        <v>0.41088665740839653</v>
      </c>
      <c r="K9284" s="212">
        <f t="shared" si="993"/>
        <v>0.45</v>
      </c>
      <c r="L9284" s="214">
        <f t="shared" si="994"/>
        <v>21154.705000000002</v>
      </c>
      <c r="M9284" s="213">
        <f t="shared" si="995"/>
        <v>30770.48</v>
      </c>
      <c r="N9284" s="213">
        <f t="shared" si="996"/>
        <v>34616.79</v>
      </c>
      <c r="O9284" s="242">
        <f t="shared" si="988"/>
        <v>0.51520000000047728</v>
      </c>
      <c r="P9284" s="242"/>
      <c r="Q9284" s="179"/>
      <c r="R9284" s="179"/>
      <c r="S9284" s="179"/>
      <c r="T9284" s="179"/>
      <c r="U9284" s="179"/>
      <c r="V9284" s="179"/>
      <c r="W9284" s="179"/>
      <c r="X9284" s="179"/>
      <c r="Y9284" s="179"/>
      <c r="Z9284" s="179"/>
      <c r="AA9284" s="222"/>
      <c r="AB9284" s="222"/>
      <c r="AC9284" s="222"/>
      <c r="AD9284" s="179"/>
      <c r="AE9284" s="179"/>
      <c r="AF9284" s="179"/>
      <c r="AG9284" s="179"/>
      <c r="AH9284" s="179"/>
      <c r="AI9284" s="179"/>
      <c r="AJ9284" s="179"/>
    </row>
    <row r="9285" spans="2:36" x14ac:dyDescent="0.3">
      <c r="B9285" s="224">
        <v>936200</v>
      </c>
      <c r="C9285" s="209">
        <v>402982</v>
      </c>
      <c r="D9285" s="206">
        <f t="shared" si="989"/>
        <v>0.4304443494979705</v>
      </c>
      <c r="E9285" s="208">
        <f t="shared" si="990"/>
        <v>0.45</v>
      </c>
      <c r="F9285" s="207">
        <v>22164.01</v>
      </c>
      <c r="G9285" s="207">
        <v>32238.560000000001</v>
      </c>
      <c r="H9285" s="207">
        <v>36268.379999999997</v>
      </c>
      <c r="I9285" s="214">
        <f t="shared" si="991"/>
        <v>384676</v>
      </c>
      <c r="J9285" s="211">
        <f t="shared" si="992"/>
        <v>0.41089083529160436</v>
      </c>
      <c r="K9285" s="212">
        <f t="shared" si="993"/>
        <v>0.45</v>
      </c>
      <c r="L9285" s="214">
        <f t="shared" si="994"/>
        <v>21157.18</v>
      </c>
      <c r="M9285" s="213">
        <f t="shared" si="995"/>
        <v>30774.080000000002</v>
      </c>
      <c r="N9285" s="213">
        <f t="shared" si="996"/>
        <v>34620.839999999997</v>
      </c>
      <c r="O9285" s="242">
        <f t="shared" ref="O9285:O9348" si="997">(C9285+F9285+H9285-C9284-F9284-H9284)/100</f>
        <v>0.51530000000013387</v>
      </c>
      <c r="P9285" s="242"/>
      <c r="Q9285" s="179"/>
      <c r="R9285" s="179"/>
      <c r="S9285" s="179"/>
      <c r="T9285" s="179"/>
      <c r="U9285" s="179"/>
      <c r="V9285" s="179"/>
      <c r="W9285" s="179"/>
      <c r="X9285" s="179"/>
      <c r="Y9285" s="179"/>
      <c r="Z9285" s="179"/>
      <c r="AA9285" s="222"/>
      <c r="AB9285" s="222"/>
      <c r="AC9285" s="222"/>
      <c r="AD9285" s="179"/>
      <c r="AE9285" s="179"/>
      <c r="AF9285" s="179"/>
      <c r="AG9285" s="179"/>
      <c r="AH9285" s="179"/>
      <c r="AI9285" s="179"/>
      <c r="AJ9285" s="179"/>
    </row>
    <row r="9286" spans="2:36" x14ac:dyDescent="0.3">
      <c r="B9286" s="224">
        <v>936300</v>
      </c>
      <c r="C9286" s="209">
        <v>403027</v>
      </c>
      <c r="D9286" s="206">
        <f t="shared" si="989"/>
        <v>0.43044643810744421</v>
      </c>
      <c r="E9286" s="208">
        <f t="shared" si="990"/>
        <v>0.45</v>
      </c>
      <c r="F9286" s="207">
        <v>22166.48</v>
      </c>
      <c r="G9286" s="207">
        <v>32242.16</v>
      </c>
      <c r="H9286" s="207">
        <v>36272.43</v>
      </c>
      <c r="I9286" s="214">
        <f t="shared" si="991"/>
        <v>384721</v>
      </c>
      <c r="J9286" s="211">
        <f t="shared" si="992"/>
        <v>0.41089501228238812</v>
      </c>
      <c r="K9286" s="212">
        <f t="shared" si="993"/>
        <v>0.45</v>
      </c>
      <c r="L9286" s="214">
        <f t="shared" si="994"/>
        <v>21159.654999999999</v>
      </c>
      <c r="M9286" s="213">
        <f t="shared" si="995"/>
        <v>30777.68</v>
      </c>
      <c r="N9286" s="213">
        <f t="shared" si="996"/>
        <v>34624.89</v>
      </c>
      <c r="O9286" s="242">
        <f t="shared" si="997"/>
        <v>0.51519999999982247</v>
      </c>
      <c r="P9286" s="242"/>
      <c r="Q9286" s="179"/>
      <c r="R9286" s="179"/>
      <c r="S9286" s="179"/>
      <c r="T9286" s="179"/>
      <c r="U9286" s="179"/>
      <c r="V9286" s="179"/>
      <c r="W9286" s="179"/>
      <c r="X9286" s="179"/>
      <c r="Y9286" s="179"/>
      <c r="Z9286" s="179"/>
      <c r="AA9286" s="222"/>
      <c r="AB9286" s="222"/>
      <c r="AC9286" s="222"/>
      <c r="AD9286" s="179"/>
      <c r="AE9286" s="179"/>
      <c r="AF9286" s="179"/>
      <c r="AG9286" s="179"/>
      <c r="AH9286" s="179"/>
      <c r="AI9286" s="179"/>
      <c r="AJ9286" s="179"/>
    </row>
    <row r="9287" spans="2:36" x14ac:dyDescent="0.3">
      <c r="B9287" s="224">
        <v>936400</v>
      </c>
      <c r="C9287" s="209">
        <v>403072</v>
      </c>
      <c r="D9287" s="206">
        <f t="shared" si="989"/>
        <v>0.43044852627082442</v>
      </c>
      <c r="E9287" s="208">
        <f t="shared" si="990"/>
        <v>0.45</v>
      </c>
      <c r="F9287" s="207">
        <v>22168.959999999999</v>
      </c>
      <c r="G9287" s="207">
        <v>32245.759999999998</v>
      </c>
      <c r="H9287" s="207">
        <v>36276.480000000003</v>
      </c>
      <c r="I9287" s="214">
        <f t="shared" si="991"/>
        <v>384766</v>
      </c>
      <c r="J9287" s="211">
        <f t="shared" si="992"/>
        <v>0.41089918838103373</v>
      </c>
      <c r="K9287" s="212">
        <f t="shared" si="993"/>
        <v>0.45</v>
      </c>
      <c r="L9287" s="214">
        <f t="shared" si="994"/>
        <v>21162.13</v>
      </c>
      <c r="M9287" s="213">
        <f t="shared" si="995"/>
        <v>30781.279999999999</v>
      </c>
      <c r="N9287" s="213">
        <f t="shared" si="996"/>
        <v>34628.94</v>
      </c>
      <c r="O9287" s="242">
        <f t="shared" si="997"/>
        <v>0.51530000000006115</v>
      </c>
      <c r="P9287" s="242"/>
      <c r="Q9287" s="179"/>
      <c r="R9287" s="179"/>
      <c r="S9287" s="179"/>
      <c r="T9287" s="179"/>
      <c r="U9287" s="179"/>
      <c r="V9287" s="179"/>
      <c r="W9287" s="179"/>
      <c r="X9287" s="179"/>
      <c r="Y9287" s="179"/>
      <c r="Z9287" s="179"/>
      <c r="AA9287" s="222"/>
      <c r="AB9287" s="222"/>
      <c r="AC9287" s="222"/>
      <c r="AD9287" s="179"/>
      <c r="AE9287" s="179"/>
      <c r="AF9287" s="179"/>
      <c r="AG9287" s="179"/>
      <c r="AH9287" s="179"/>
      <c r="AI9287" s="179"/>
      <c r="AJ9287" s="179"/>
    </row>
    <row r="9288" spans="2:36" x14ac:dyDescent="0.3">
      <c r="B9288" s="224">
        <v>936500</v>
      </c>
      <c r="C9288" s="209">
        <v>403117</v>
      </c>
      <c r="D9288" s="206">
        <f t="shared" si="989"/>
        <v>0.43045061398825413</v>
      </c>
      <c r="E9288" s="208">
        <f t="shared" si="990"/>
        <v>0.45</v>
      </c>
      <c r="F9288" s="207">
        <v>22171.43</v>
      </c>
      <c r="G9288" s="207">
        <v>32249.360000000001</v>
      </c>
      <c r="H9288" s="207">
        <v>36280.53</v>
      </c>
      <c r="I9288" s="214">
        <f t="shared" si="991"/>
        <v>384811</v>
      </c>
      <c r="J9288" s="211">
        <f t="shared" si="992"/>
        <v>0.41090336358782703</v>
      </c>
      <c r="K9288" s="212">
        <f t="shared" si="993"/>
        <v>0.45</v>
      </c>
      <c r="L9288" s="214">
        <f t="shared" si="994"/>
        <v>21164.605</v>
      </c>
      <c r="M9288" s="213">
        <f t="shared" si="995"/>
        <v>30784.880000000001</v>
      </c>
      <c r="N9288" s="213">
        <f t="shared" si="996"/>
        <v>34632.99</v>
      </c>
      <c r="O9288" s="242">
        <f t="shared" si="997"/>
        <v>0.5151999999996042</v>
      </c>
      <c r="P9288" s="242"/>
      <c r="Q9288" s="179"/>
      <c r="R9288" s="179"/>
      <c r="S9288" s="179"/>
      <c r="T9288" s="179"/>
      <c r="U9288" s="179"/>
      <c r="V9288" s="179"/>
      <c r="W9288" s="179"/>
      <c r="X9288" s="179"/>
      <c r="Y9288" s="179"/>
      <c r="Z9288" s="179"/>
      <c r="AA9288" s="222"/>
      <c r="AB9288" s="222"/>
      <c r="AC9288" s="222"/>
      <c r="AD9288" s="179"/>
      <c r="AE9288" s="179"/>
      <c r="AF9288" s="179"/>
      <c r="AG9288" s="179"/>
      <c r="AH9288" s="179"/>
      <c r="AI9288" s="179"/>
      <c r="AJ9288" s="179"/>
    </row>
    <row r="9289" spans="2:36" x14ac:dyDescent="0.3">
      <c r="B9289" s="224">
        <v>936600</v>
      </c>
      <c r="C9289" s="209">
        <v>403162</v>
      </c>
      <c r="D9289" s="206">
        <f t="shared" si="989"/>
        <v>0.43045270125987617</v>
      </c>
      <c r="E9289" s="208">
        <f t="shared" si="990"/>
        <v>0.45</v>
      </c>
      <c r="F9289" s="207">
        <v>22173.91</v>
      </c>
      <c r="G9289" s="207">
        <v>32252.959999999999</v>
      </c>
      <c r="H9289" s="207">
        <v>36284.58</v>
      </c>
      <c r="I9289" s="214">
        <f t="shared" si="991"/>
        <v>384856</v>
      </c>
      <c r="J9289" s="211">
        <f t="shared" si="992"/>
        <v>0.41090753790305362</v>
      </c>
      <c r="K9289" s="212">
        <f t="shared" si="993"/>
        <v>0.45</v>
      </c>
      <c r="L9289" s="214">
        <f t="shared" si="994"/>
        <v>21167.08</v>
      </c>
      <c r="M9289" s="213">
        <f t="shared" si="995"/>
        <v>30788.48</v>
      </c>
      <c r="N9289" s="213">
        <f t="shared" si="996"/>
        <v>34637.040000000001</v>
      </c>
      <c r="O9289" s="242">
        <f t="shared" si="997"/>
        <v>0.5152999999999156</v>
      </c>
      <c r="P9289" s="242"/>
      <c r="Q9289" s="179"/>
      <c r="R9289" s="179"/>
      <c r="S9289" s="179"/>
      <c r="T9289" s="179"/>
      <c r="U9289" s="179"/>
      <c r="V9289" s="179"/>
      <c r="W9289" s="179"/>
      <c r="X9289" s="179"/>
      <c r="Y9289" s="179"/>
      <c r="Z9289" s="179"/>
      <c r="AA9289" s="222"/>
      <c r="AB9289" s="222"/>
      <c r="AC9289" s="222"/>
      <c r="AD9289" s="179"/>
      <c r="AE9289" s="179"/>
      <c r="AF9289" s="179"/>
      <c r="AG9289" s="179"/>
      <c r="AH9289" s="179"/>
      <c r="AI9289" s="179"/>
      <c r="AJ9289" s="179"/>
    </row>
    <row r="9290" spans="2:36" x14ac:dyDescent="0.3">
      <c r="B9290" s="224">
        <v>936700</v>
      </c>
      <c r="C9290" s="209">
        <v>403207</v>
      </c>
      <c r="D9290" s="206">
        <f t="shared" si="989"/>
        <v>0.43045478808583326</v>
      </c>
      <c r="E9290" s="208">
        <f t="shared" si="990"/>
        <v>0.45</v>
      </c>
      <c r="F9290" s="207">
        <v>22176.38</v>
      </c>
      <c r="G9290" s="207">
        <v>32256.560000000001</v>
      </c>
      <c r="H9290" s="207">
        <v>36288.629999999997</v>
      </c>
      <c r="I9290" s="214">
        <f t="shared" si="991"/>
        <v>384901</v>
      </c>
      <c r="J9290" s="211">
        <f t="shared" si="992"/>
        <v>0.41091171132699905</v>
      </c>
      <c r="K9290" s="212">
        <f t="shared" si="993"/>
        <v>0.45</v>
      </c>
      <c r="L9290" s="214">
        <f t="shared" si="994"/>
        <v>21169.555</v>
      </c>
      <c r="M9290" s="213">
        <f t="shared" si="995"/>
        <v>30792.080000000002</v>
      </c>
      <c r="N9290" s="213">
        <f t="shared" si="996"/>
        <v>34641.089999999997</v>
      </c>
      <c r="O9290" s="242">
        <f t="shared" si="997"/>
        <v>0.51520000000004074</v>
      </c>
      <c r="P9290" s="242"/>
      <c r="Q9290" s="179"/>
      <c r="R9290" s="179"/>
      <c r="S9290" s="179"/>
      <c r="T9290" s="179"/>
      <c r="U9290" s="179"/>
      <c r="V9290" s="179"/>
      <c r="W9290" s="179"/>
      <c r="X9290" s="179"/>
      <c r="Y9290" s="179"/>
      <c r="Z9290" s="179"/>
      <c r="AA9290" s="222"/>
      <c r="AB9290" s="222"/>
      <c r="AC9290" s="222"/>
      <c r="AD9290" s="179"/>
      <c r="AE9290" s="179"/>
      <c r="AF9290" s="179"/>
      <c r="AG9290" s="179"/>
      <c r="AH9290" s="179"/>
      <c r="AI9290" s="179"/>
      <c r="AJ9290" s="179"/>
    </row>
    <row r="9291" spans="2:36" x14ac:dyDescent="0.3">
      <c r="B9291" s="224">
        <v>936800</v>
      </c>
      <c r="C9291" s="209">
        <v>403252</v>
      </c>
      <c r="D9291" s="206">
        <f t="shared" si="989"/>
        <v>0.43045687446626812</v>
      </c>
      <c r="E9291" s="208">
        <f t="shared" si="990"/>
        <v>0.45</v>
      </c>
      <c r="F9291" s="207">
        <v>22178.86</v>
      </c>
      <c r="G9291" s="207">
        <v>32260.16</v>
      </c>
      <c r="H9291" s="207">
        <v>36292.68</v>
      </c>
      <c r="I9291" s="214">
        <f t="shared" si="991"/>
        <v>384946</v>
      </c>
      <c r="J9291" s="211">
        <f t="shared" si="992"/>
        <v>0.41091588385994876</v>
      </c>
      <c r="K9291" s="212">
        <f t="shared" si="993"/>
        <v>0.45</v>
      </c>
      <c r="L9291" s="214">
        <f t="shared" si="994"/>
        <v>21172.03</v>
      </c>
      <c r="M9291" s="213">
        <f t="shared" si="995"/>
        <v>30795.68</v>
      </c>
      <c r="N9291" s="213">
        <f t="shared" si="996"/>
        <v>34645.14</v>
      </c>
      <c r="O9291" s="242">
        <f t="shared" si="997"/>
        <v>0.51529999999977005</v>
      </c>
      <c r="P9291" s="242"/>
      <c r="Q9291" s="179"/>
      <c r="R9291" s="179"/>
      <c r="S9291" s="179"/>
      <c r="T9291" s="179"/>
      <c r="U9291" s="179"/>
      <c r="V9291" s="179"/>
      <c r="W9291" s="179"/>
      <c r="X9291" s="179"/>
      <c r="Y9291" s="179"/>
      <c r="Z9291" s="179"/>
      <c r="AA9291" s="222"/>
      <c r="AB9291" s="222"/>
      <c r="AC9291" s="222"/>
      <c r="AD9291" s="179"/>
      <c r="AE9291" s="179"/>
      <c r="AF9291" s="179"/>
      <c r="AG9291" s="179"/>
      <c r="AH9291" s="179"/>
      <c r="AI9291" s="179"/>
      <c r="AJ9291" s="179"/>
    </row>
    <row r="9292" spans="2:36" x14ac:dyDescent="0.3">
      <c r="B9292" s="224">
        <v>936900</v>
      </c>
      <c r="C9292" s="209">
        <v>403297</v>
      </c>
      <c r="D9292" s="206">
        <f t="shared" si="989"/>
        <v>0.43045896040132353</v>
      </c>
      <c r="E9292" s="208">
        <f t="shared" si="990"/>
        <v>0.45</v>
      </c>
      <c r="F9292" s="207">
        <v>22181.33</v>
      </c>
      <c r="G9292" s="207">
        <v>32263.759999999998</v>
      </c>
      <c r="H9292" s="207">
        <v>36296.730000000003</v>
      </c>
      <c r="I9292" s="214">
        <f t="shared" si="991"/>
        <v>384991</v>
      </c>
      <c r="J9292" s="211">
        <f t="shared" si="992"/>
        <v>0.41092005550218808</v>
      </c>
      <c r="K9292" s="212">
        <f t="shared" si="993"/>
        <v>0.45</v>
      </c>
      <c r="L9292" s="214">
        <f t="shared" si="994"/>
        <v>21174.505000000001</v>
      </c>
      <c r="M9292" s="213">
        <f t="shared" si="995"/>
        <v>30799.279999999999</v>
      </c>
      <c r="N9292" s="213">
        <f t="shared" si="996"/>
        <v>34649.19</v>
      </c>
      <c r="O9292" s="242">
        <f t="shared" si="997"/>
        <v>0.51519999999996802</v>
      </c>
      <c r="P9292" s="242"/>
      <c r="Q9292" s="179"/>
      <c r="R9292" s="179"/>
      <c r="S9292" s="179"/>
      <c r="T9292" s="179"/>
      <c r="U9292" s="179"/>
      <c r="V9292" s="179"/>
      <c r="W9292" s="179"/>
      <c r="X9292" s="179"/>
      <c r="Y9292" s="179"/>
      <c r="Z9292" s="179"/>
      <c r="AA9292" s="222"/>
      <c r="AB9292" s="222"/>
      <c r="AC9292" s="222"/>
      <c r="AD9292" s="179"/>
      <c r="AE9292" s="179"/>
      <c r="AF9292" s="179"/>
      <c r="AG9292" s="179"/>
      <c r="AH9292" s="179"/>
      <c r="AI9292" s="179"/>
      <c r="AJ9292" s="179"/>
    </row>
    <row r="9293" spans="2:36" x14ac:dyDescent="0.3">
      <c r="B9293" s="224">
        <v>937000</v>
      </c>
      <c r="C9293" s="209">
        <v>403342</v>
      </c>
      <c r="D9293" s="206">
        <f t="shared" si="989"/>
        <v>0.43046104589114192</v>
      </c>
      <c r="E9293" s="208">
        <f t="shared" si="990"/>
        <v>0.45</v>
      </c>
      <c r="F9293" s="207">
        <v>22183.81</v>
      </c>
      <c r="G9293" s="207">
        <v>32267.360000000001</v>
      </c>
      <c r="H9293" s="207">
        <v>36300.78</v>
      </c>
      <c r="I9293" s="214">
        <f t="shared" si="991"/>
        <v>385036</v>
      </c>
      <c r="J9293" s="211">
        <f t="shared" si="992"/>
        <v>0.41092422625400216</v>
      </c>
      <c r="K9293" s="212">
        <f t="shared" si="993"/>
        <v>0.45</v>
      </c>
      <c r="L9293" s="214">
        <f t="shared" si="994"/>
        <v>21176.98</v>
      </c>
      <c r="M9293" s="213">
        <f t="shared" si="995"/>
        <v>30802.880000000001</v>
      </c>
      <c r="N9293" s="213">
        <f t="shared" si="996"/>
        <v>34653.24</v>
      </c>
      <c r="O9293" s="242">
        <f t="shared" si="997"/>
        <v>0.51529999999962461</v>
      </c>
      <c r="P9293" s="242"/>
      <c r="Q9293" s="179"/>
      <c r="R9293" s="179"/>
      <c r="S9293" s="179"/>
      <c r="T9293" s="179"/>
      <c r="U9293" s="179"/>
      <c r="V9293" s="179"/>
      <c r="W9293" s="179"/>
      <c r="X9293" s="179"/>
      <c r="Y9293" s="179"/>
      <c r="Z9293" s="179"/>
      <c r="AA9293" s="222"/>
      <c r="AB9293" s="222"/>
      <c r="AC9293" s="222"/>
      <c r="AD9293" s="179"/>
      <c r="AE9293" s="179"/>
      <c r="AF9293" s="179"/>
      <c r="AG9293" s="179"/>
      <c r="AH9293" s="179"/>
      <c r="AI9293" s="179"/>
      <c r="AJ9293" s="179"/>
    </row>
    <row r="9294" spans="2:36" x14ac:dyDescent="0.3">
      <c r="B9294" s="224">
        <v>937100</v>
      </c>
      <c r="C9294" s="209">
        <v>403387</v>
      </c>
      <c r="D9294" s="206">
        <f t="shared" si="989"/>
        <v>0.43046313093586597</v>
      </c>
      <c r="E9294" s="208">
        <f t="shared" si="990"/>
        <v>0.45</v>
      </c>
      <c r="F9294" s="207">
        <v>22186.28</v>
      </c>
      <c r="G9294" s="207">
        <v>32270.959999999999</v>
      </c>
      <c r="H9294" s="207">
        <v>36304.83</v>
      </c>
      <c r="I9294" s="214">
        <f t="shared" si="991"/>
        <v>385081</v>
      </c>
      <c r="J9294" s="211">
        <f t="shared" si="992"/>
        <v>0.410928396115676</v>
      </c>
      <c r="K9294" s="212">
        <f t="shared" si="993"/>
        <v>0.45</v>
      </c>
      <c r="L9294" s="214">
        <f t="shared" si="994"/>
        <v>21179.455000000002</v>
      </c>
      <c r="M9294" s="213">
        <f t="shared" si="995"/>
        <v>30806.48</v>
      </c>
      <c r="N9294" s="213">
        <f t="shared" si="996"/>
        <v>34657.29</v>
      </c>
      <c r="O9294" s="242">
        <f t="shared" si="997"/>
        <v>0.51520000000047728</v>
      </c>
      <c r="P9294" s="242"/>
      <c r="Q9294" s="179"/>
      <c r="R9294" s="179"/>
      <c r="S9294" s="179"/>
      <c r="T9294" s="179"/>
      <c r="U9294" s="179"/>
      <c r="V9294" s="179"/>
      <c r="W9294" s="179"/>
      <c r="X9294" s="179"/>
      <c r="Y9294" s="179"/>
      <c r="Z9294" s="179"/>
      <c r="AA9294" s="222"/>
      <c r="AB9294" s="222"/>
      <c r="AC9294" s="222"/>
      <c r="AD9294" s="179"/>
      <c r="AE9294" s="179"/>
      <c r="AF9294" s="179"/>
      <c r="AG9294" s="179"/>
      <c r="AH9294" s="179"/>
      <c r="AI9294" s="179"/>
      <c r="AJ9294" s="179"/>
    </row>
    <row r="9295" spans="2:36" x14ac:dyDescent="0.3">
      <c r="B9295" s="224">
        <v>937200</v>
      </c>
      <c r="C9295" s="209">
        <v>403432</v>
      </c>
      <c r="D9295" s="206">
        <f t="shared" si="989"/>
        <v>0.43046521553563805</v>
      </c>
      <c r="E9295" s="208">
        <f t="shared" si="990"/>
        <v>0.45</v>
      </c>
      <c r="F9295" s="207">
        <v>22188.76</v>
      </c>
      <c r="G9295" s="207">
        <v>32274.560000000001</v>
      </c>
      <c r="H9295" s="207">
        <v>36308.879999999997</v>
      </c>
      <c r="I9295" s="214">
        <f t="shared" si="991"/>
        <v>385126</v>
      </c>
      <c r="J9295" s="211">
        <f t="shared" si="992"/>
        <v>0.41093256508749465</v>
      </c>
      <c r="K9295" s="212">
        <f t="shared" si="993"/>
        <v>0.45</v>
      </c>
      <c r="L9295" s="214">
        <f t="shared" si="994"/>
        <v>21181.93</v>
      </c>
      <c r="M9295" s="213">
        <f t="shared" si="995"/>
        <v>30810.080000000002</v>
      </c>
      <c r="N9295" s="213">
        <f t="shared" si="996"/>
        <v>34661.339999999997</v>
      </c>
      <c r="O9295" s="242">
        <f t="shared" si="997"/>
        <v>0.51530000000013387</v>
      </c>
      <c r="P9295" s="242"/>
      <c r="Q9295" s="179"/>
      <c r="R9295" s="179"/>
      <c r="S9295" s="179"/>
      <c r="T9295" s="179"/>
      <c r="U9295" s="179"/>
      <c r="V9295" s="179"/>
      <c r="W9295" s="179"/>
      <c r="X9295" s="179"/>
      <c r="Y9295" s="179"/>
      <c r="Z9295" s="179"/>
      <c r="AA9295" s="222"/>
      <c r="AB9295" s="222"/>
      <c r="AC9295" s="222"/>
      <c r="AD9295" s="179"/>
      <c r="AE9295" s="179"/>
      <c r="AF9295" s="179"/>
      <c r="AG9295" s="179"/>
      <c r="AH9295" s="179"/>
      <c r="AI9295" s="179"/>
      <c r="AJ9295" s="179"/>
    </row>
    <row r="9296" spans="2:36" x14ac:dyDescent="0.3">
      <c r="B9296" s="224">
        <v>937300</v>
      </c>
      <c r="C9296" s="209">
        <v>403477</v>
      </c>
      <c r="D9296" s="206">
        <f t="shared" si="989"/>
        <v>0.43046729969060066</v>
      </c>
      <c r="E9296" s="208">
        <f t="shared" si="990"/>
        <v>0.45</v>
      </c>
      <c r="F9296" s="207">
        <v>22191.23</v>
      </c>
      <c r="G9296" s="207">
        <v>32278.16</v>
      </c>
      <c r="H9296" s="207">
        <v>36312.93</v>
      </c>
      <c r="I9296" s="214">
        <f t="shared" si="991"/>
        <v>385171</v>
      </c>
      <c r="J9296" s="211">
        <f t="shared" si="992"/>
        <v>0.41093673316974288</v>
      </c>
      <c r="K9296" s="212">
        <f t="shared" si="993"/>
        <v>0.45</v>
      </c>
      <c r="L9296" s="214">
        <f t="shared" si="994"/>
        <v>21184.404999999999</v>
      </c>
      <c r="M9296" s="213">
        <f t="shared" si="995"/>
        <v>30813.68</v>
      </c>
      <c r="N9296" s="213">
        <f t="shared" si="996"/>
        <v>34665.39</v>
      </c>
      <c r="O9296" s="242">
        <f t="shared" si="997"/>
        <v>0.51519999999982247</v>
      </c>
      <c r="P9296" s="242"/>
      <c r="Q9296" s="179"/>
      <c r="R9296" s="179"/>
      <c r="S9296" s="179"/>
      <c r="T9296" s="179"/>
      <c r="U9296" s="179"/>
      <c r="V9296" s="179"/>
      <c r="W9296" s="179"/>
      <c r="X9296" s="179"/>
      <c r="Y9296" s="179"/>
      <c r="Z9296" s="179"/>
      <c r="AA9296" s="222"/>
      <c r="AB9296" s="222"/>
      <c r="AC9296" s="222"/>
      <c r="AD9296" s="179"/>
      <c r="AE9296" s="179"/>
      <c r="AF9296" s="179"/>
      <c r="AG9296" s="179"/>
      <c r="AH9296" s="179"/>
      <c r="AI9296" s="179"/>
      <c r="AJ9296" s="179"/>
    </row>
    <row r="9297" spans="2:36" x14ac:dyDescent="0.3">
      <c r="B9297" s="224">
        <v>937400</v>
      </c>
      <c r="C9297" s="209">
        <v>403522</v>
      </c>
      <c r="D9297" s="206">
        <f t="shared" si="989"/>
        <v>0.43046938340089608</v>
      </c>
      <c r="E9297" s="208">
        <f t="shared" si="990"/>
        <v>0.45</v>
      </c>
      <c r="F9297" s="207">
        <v>22193.71</v>
      </c>
      <c r="G9297" s="207">
        <v>32281.759999999998</v>
      </c>
      <c r="H9297" s="207">
        <v>36316.980000000003</v>
      </c>
      <c r="I9297" s="214">
        <f t="shared" si="991"/>
        <v>385216</v>
      </c>
      <c r="J9297" s="211">
        <f t="shared" si="992"/>
        <v>0.41094090036270536</v>
      </c>
      <c r="K9297" s="212">
        <f t="shared" si="993"/>
        <v>0.45</v>
      </c>
      <c r="L9297" s="214">
        <f t="shared" si="994"/>
        <v>21186.880000000001</v>
      </c>
      <c r="M9297" s="213">
        <f t="shared" si="995"/>
        <v>30817.279999999999</v>
      </c>
      <c r="N9297" s="213">
        <f t="shared" si="996"/>
        <v>34669.440000000002</v>
      </c>
      <c r="O9297" s="242">
        <f t="shared" si="997"/>
        <v>0.51530000000006115</v>
      </c>
      <c r="P9297" s="242"/>
      <c r="Q9297" s="179"/>
      <c r="R9297" s="179"/>
      <c r="S9297" s="179"/>
      <c r="T9297" s="179"/>
      <c r="U9297" s="179"/>
      <c r="V9297" s="179"/>
      <c r="W9297" s="179"/>
      <c r="X9297" s="179"/>
      <c r="Y9297" s="179"/>
      <c r="Z9297" s="179"/>
      <c r="AA9297" s="222"/>
      <c r="AB9297" s="222"/>
      <c r="AC9297" s="222"/>
      <c r="AD9297" s="179"/>
      <c r="AE9297" s="179"/>
      <c r="AF9297" s="179"/>
      <c r="AG9297" s="179"/>
      <c r="AH9297" s="179"/>
      <c r="AI9297" s="179"/>
      <c r="AJ9297" s="179"/>
    </row>
    <row r="9298" spans="2:36" x14ac:dyDescent="0.3">
      <c r="B9298" s="224">
        <v>937500</v>
      </c>
      <c r="C9298" s="209">
        <v>403567</v>
      </c>
      <c r="D9298" s="206">
        <f t="shared" si="989"/>
        <v>0.43047146666666669</v>
      </c>
      <c r="E9298" s="208">
        <f t="shared" si="990"/>
        <v>0.45</v>
      </c>
      <c r="F9298" s="207">
        <v>22196.18</v>
      </c>
      <c r="G9298" s="207">
        <v>32285.360000000001</v>
      </c>
      <c r="H9298" s="207">
        <v>36321.03</v>
      </c>
      <c r="I9298" s="214">
        <f t="shared" si="991"/>
        <v>385261</v>
      </c>
      <c r="J9298" s="211">
        <f t="shared" si="992"/>
        <v>0.41094506666666669</v>
      </c>
      <c r="K9298" s="212">
        <f t="shared" si="993"/>
        <v>0.45</v>
      </c>
      <c r="L9298" s="214">
        <f t="shared" si="994"/>
        <v>21189.355</v>
      </c>
      <c r="M9298" s="213">
        <f t="shared" si="995"/>
        <v>30820.880000000001</v>
      </c>
      <c r="N9298" s="213">
        <f t="shared" si="996"/>
        <v>34673.49</v>
      </c>
      <c r="O9298" s="242">
        <f t="shared" si="997"/>
        <v>0.5151999999996042</v>
      </c>
      <c r="P9298" s="242"/>
      <c r="Q9298" s="179"/>
      <c r="R9298" s="179"/>
      <c r="S9298" s="179"/>
      <c r="T9298" s="179"/>
      <c r="U9298" s="179"/>
      <c r="V9298" s="179"/>
      <c r="W9298" s="179"/>
      <c r="X9298" s="179"/>
      <c r="Y9298" s="179"/>
      <c r="Z9298" s="179"/>
      <c r="AA9298" s="222"/>
      <c r="AB9298" s="222"/>
      <c r="AC9298" s="222"/>
      <c r="AD9298" s="179"/>
      <c r="AE9298" s="179"/>
      <c r="AF9298" s="179"/>
      <c r="AG9298" s="179"/>
      <c r="AH9298" s="179"/>
      <c r="AI9298" s="179"/>
      <c r="AJ9298" s="179"/>
    </row>
    <row r="9299" spans="2:36" x14ac:dyDescent="0.3">
      <c r="B9299" s="224">
        <v>937600</v>
      </c>
      <c r="C9299" s="209">
        <v>403612</v>
      </c>
      <c r="D9299" s="206">
        <f t="shared" si="989"/>
        <v>0.43047354948805461</v>
      </c>
      <c r="E9299" s="208">
        <f t="shared" si="990"/>
        <v>0.45</v>
      </c>
      <c r="F9299" s="207">
        <v>22198.66</v>
      </c>
      <c r="G9299" s="207">
        <v>32288.959999999999</v>
      </c>
      <c r="H9299" s="207">
        <v>36325.08</v>
      </c>
      <c r="I9299" s="214">
        <f t="shared" si="991"/>
        <v>385306</v>
      </c>
      <c r="J9299" s="211">
        <f t="shared" si="992"/>
        <v>0.41094923208191125</v>
      </c>
      <c r="K9299" s="212">
        <f t="shared" si="993"/>
        <v>0.45</v>
      </c>
      <c r="L9299" s="214">
        <f t="shared" si="994"/>
        <v>21191.83</v>
      </c>
      <c r="M9299" s="213">
        <f t="shared" si="995"/>
        <v>30824.48</v>
      </c>
      <c r="N9299" s="213">
        <f t="shared" si="996"/>
        <v>34677.54</v>
      </c>
      <c r="O9299" s="242">
        <f t="shared" si="997"/>
        <v>0.5152999999999156</v>
      </c>
      <c r="P9299" s="242"/>
      <c r="Q9299" s="179"/>
      <c r="R9299" s="179"/>
      <c r="S9299" s="179"/>
      <c r="T9299" s="179"/>
      <c r="U9299" s="179"/>
      <c r="V9299" s="179"/>
      <c r="W9299" s="179"/>
      <c r="X9299" s="179"/>
      <c r="Y9299" s="179"/>
      <c r="Z9299" s="179"/>
      <c r="AA9299" s="222"/>
      <c r="AB9299" s="222"/>
      <c r="AC9299" s="222"/>
      <c r="AD9299" s="179"/>
      <c r="AE9299" s="179"/>
      <c r="AF9299" s="179"/>
      <c r="AG9299" s="179"/>
      <c r="AH9299" s="179"/>
      <c r="AI9299" s="179"/>
      <c r="AJ9299" s="179"/>
    </row>
    <row r="9300" spans="2:36" x14ac:dyDescent="0.3">
      <c r="B9300" s="224">
        <v>937700</v>
      </c>
      <c r="C9300" s="209">
        <v>403657</v>
      </c>
      <c r="D9300" s="206">
        <f t="shared" si="989"/>
        <v>0.4304756318652021</v>
      </c>
      <c r="E9300" s="208">
        <f t="shared" si="990"/>
        <v>0.45</v>
      </c>
      <c r="F9300" s="207">
        <v>22201.13</v>
      </c>
      <c r="G9300" s="207">
        <v>32292.560000000001</v>
      </c>
      <c r="H9300" s="207">
        <v>36329.129999999997</v>
      </c>
      <c r="I9300" s="214">
        <f t="shared" si="991"/>
        <v>385351</v>
      </c>
      <c r="J9300" s="211">
        <f t="shared" si="992"/>
        <v>0.41095339660872349</v>
      </c>
      <c r="K9300" s="212">
        <f t="shared" si="993"/>
        <v>0.45</v>
      </c>
      <c r="L9300" s="214">
        <f t="shared" si="994"/>
        <v>21194.305</v>
      </c>
      <c r="M9300" s="213">
        <f t="shared" si="995"/>
        <v>30828.080000000002</v>
      </c>
      <c r="N9300" s="213">
        <f t="shared" si="996"/>
        <v>34681.589999999997</v>
      </c>
      <c r="O9300" s="242">
        <f t="shared" si="997"/>
        <v>0.51520000000004074</v>
      </c>
      <c r="P9300" s="242"/>
      <c r="Q9300" s="179"/>
      <c r="R9300" s="179"/>
      <c r="S9300" s="179"/>
      <c r="T9300" s="179"/>
      <c r="U9300" s="179"/>
      <c r="V9300" s="179"/>
      <c r="W9300" s="179"/>
      <c r="X9300" s="179"/>
      <c r="Y9300" s="179"/>
      <c r="Z9300" s="179"/>
      <c r="AA9300" s="222"/>
      <c r="AB9300" s="222"/>
      <c r="AC9300" s="222"/>
      <c r="AD9300" s="179"/>
      <c r="AE9300" s="179"/>
      <c r="AF9300" s="179"/>
      <c r="AG9300" s="179"/>
      <c r="AH9300" s="179"/>
      <c r="AI9300" s="179"/>
      <c r="AJ9300" s="179"/>
    </row>
    <row r="9301" spans="2:36" x14ac:dyDescent="0.3">
      <c r="B9301" s="224">
        <v>937800</v>
      </c>
      <c r="C9301" s="209">
        <v>403702</v>
      </c>
      <c r="D9301" s="206">
        <f t="shared" si="989"/>
        <v>0.43047771379825123</v>
      </c>
      <c r="E9301" s="208">
        <f t="shared" si="990"/>
        <v>0.45</v>
      </c>
      <c r="F9301" s="207">
        <v>22203.61</v>
      </c>
      <c r="G9301" s="207">
        <v>32296.16</v>
      </c>
      <c r="H9301" s="207">
        <v>36333.18</v>
      </c>
      <c r="I9301" s="214">
        <f t="shared" si="991"/>
        <v>385396</v>
      </c>
      <c r="J9301" s="211">
        <f t="shared" si="992"/>
        <v>0.4109575602473875</v>
      </c>
      <c r="K9301" s="212">
        <f t="shared" si="993"/>
        <v>0.45</v>
      </c>
      <c r="L9301" s="214">
        <f t="shared" si="994"/>
        <v>21196.78</v>
      </c>
      <c r="M9301" s="213">
        <f t="shared" si="995"/>
        <v>30831.68</v>
      </c>
      <c r="N9301" s="213">
        <f t="shared" si="996"/>
        <v>34685.64</v>
      </c>
      <c r="O9301" s="242">
        <f t="shared" si="997"/>
        <v>0.51529999999977005</v>
      </c>
      <c r="P9301" s="242"/>
      <c r="Q9301" s="179"/>
      <c r="R9301" s="179"/>
      <c r="S9301" s="179"/>
      <c r="T9301" s="179"/>
      <c r="U9301" s="179"/>
      <c r="V9301" s="179"/>
      <c r="W9301" s="179"/>
      <c r="X9301" s="179"/>
      <c r="Y9301" s="179"/>
      <c r="Z9301" s="179"/>
      <c r="AA9301" s="222"/>
      <c r="AB9301" s="222"/>
      <c r="AC9301" s="222"/>
      <c r="AD9301" s="179"/>
      <c r="AE9301" s="179"/>
      <c r="AF9301" s="179"/>
      <c r="AG9301" s="179"/>
      <c r="AH9301" s="179"/>
      <c r="AI9301" s="179"/>
      <c r="AJ9301" s="179"/>
    </row>
    <row r="9302" spans="2:36" x14ac:dyDescent="0.3">
      <c r="B9302" s="224">
        <v>937900</v>
      </c>
      <c r="C9302" s="209">
        <v>403747</v>
      </c>
      <c r="D9302" s="206">
        <f t="shared" si="989"/>
        <v>0.43047979528734409</v>
      </c>
      <c r="E9302" s="208">
        <f t="shared" si="990"/>
        <v>0.45</v>
      </c>
      <c r="F9302" s="207">
        <v>22206.080000000002</v>
      </c>
      <c r="G9302" s="207">
        <v>32299.759999999998</v>
      </c>
      <c r="H9302" s="207">
        <v>36337.230000000003</v>
      </c>
      <c r="I9302" s="214">
        <f t="shared" si="991"/>
        <v>385441</v>
      </c>
      <c r="J9302" s="211">
        <f t="shared" si="992"/>
        <v>0.41096172299818745</v>
      </c>
      <c r="K9302" s="212">
        <f t="shared" si="993"/>
        <v>0.45</v>
      </c>
      <c r="L9302" s="214">
        <f t="shared" si="994"/>
        <v>21199.255000000001</v>
      </c>
      <c r="M9302" s="213">
        <f t="shared" si="995"/>
        <v>30835.279999999999</v>
      </c>
      <c r="N9302" s="213">
        <f t="shared" si="996"/>
        <v>34689.69</v>
      </c>
      <c r="O9302" s="242">
        <f t="shared" si="997"/>
        <v>0.51519999999996802</v>
      </c>
      <c r="P9302" s="242"/>
      <c r="Q9302" s="179"/>
      <c r="R9302" s="179"/>
      <c r="S9302" s="179"/>
      <c r="T9302" s="179"/>
      <c r="U9302" s="179"/>
      <c r="V9302" s="179"/>
      <c r="W9302" s="179"/>
      <c r="X9302" s="179"/>
      <c r="Y9302" s="179"/>
      <c r="Z9302" s="179"/>
      <c r="AA9302" s="222"/>
      <c r="AB9302" s="222"/>
      <c r="AC9302" s="222"/>
      <c r="AD9302" s="179"/>
      <c r="AE9302" s="179"/>
      <c r="AF9302" s="179"/>
      <c r="AG9302" s="179"/>
      <c r="AH9302" s="179"/>
      <c r="AI9302" s="179"/>
      <c r="AJ9302" s="179"/>
    </row>
    <row r="9303" spans="2:36" x14ac:dyDescent="0.3">
      <c r="B9303" s="224">
        <v>938000</v>
      </c>
      <c r="C9303" s="209">
        <v>403792</v>
      </c>
      <c r="D9303" s="206">
        <f t="shared" si="989"/>
        <v>0.43048187633262258</v>
      </c>
      <c r="E9303" s="208">
        <f t="shared" si="990"/>
        <v>0.45</v>
      </c>
      <c r="F9303" s="207">
        <v>22208.560000000001</v>
      </c>
      <c r="G9303" s="207">
        <v>32303.360000000001</v>
      </c>
      <c r="H9303" s="207">
        <v>36341.279999999999</v>
      </c>
      <c r="I9303" s="214">
        <f t="shared" si="991"/>
        <v>385486</v>
      </c>
      <c r="J9303" s="211">
        <f t="shared" si="992"/>
        <v>0.41096588486140723</v>
      </c>
      <c r="K9303" s="212">
        <f t="shared" si="993"/>
        <v>0.45</v>
      </c>
      <c r="L9303" s="214">
        <f t="shared" si="994"/>
        <v>21201.73</v>
      </c>
      <c r="M9303" s="213">
        <f t="shared" si="995"/>
        <v>30838.880000000001</v>
      </c>
      <c r="N9303" s="213">
        <f t="shared" si="996"/>
        <v>34693.74</v>
      </c>
      <c r="O9303" s="242">
        <f t="shared" si="997"/>
        <v>0.51529999999962461</v>
      </c>
      <c r="P9303" s="242"/>
      <c r="Q9303" s="179"/>
      <c r="R9303" s="179"/>
      <c r="S9303" s="179"/>
      <c r="T9303" s="179"/>
      <c r="U9303" s="179"/>
      <c r="V9303" s="179"/>
      <c r="W9303" s="179"/>
      <c r="X9303" s="179"/>
      <c r="Y9303" s="179"/>
      <c r="Z9303" s="179"/>
      <c r="AA9303" s="222"/>
      <c r="AB9303" s="222"/>
      <c r="AC9303" s="222"/>
      <c r="AD9303" s="179"/>
      <c r="AE9303" s="179"/>
      <c r="AF9303" s="179"/>
      <c r="AG9303" s="179"/>
      <c r="AH9303" s="179"/>
      <c r="AI9303" s="179"/>
      <c r="AJ9303" s="179"/>
    </row>
    <row r="9304" spans="2:36" x14ac:dyDescent="0.3">
      <c r="B9304" s="224">
        <v>938100</v>
      </c>
      <c r="C9304" s="209">
        <v>403837</v>
      </c>
      <c r="D9304" s="206">
        <f t="shared" ref="D9304:D9367" si="998">C9304/B9304</f>
        <v>0.43048395693422875</v>
      </c>
      <c r="E9304" s="208">
        <f t="shared" ref="E9304:E9367" si="999">(C9304-C9303)/(B9304-B9303)</f>
        <v>0.45</v>
      </c>
      <c r="F9304" s="207">
        <v>22211.03</v>
      </c>
      <c r="G9304" s="207">
        <v>32306.959999999999</v>
      </c>
      <c r="H9304" s="207">
        <v>36345.33</v>
      </c>
      <c r="I9304" s="214">
        <f t="shared" si="991"/>
        <v>385531</v>
      </c>
      <c r="J9304" s="211">
        <f t="shared" si="992"/>
        <v>0.41097004583733077</v>
      </c>
      <c r="K9304" s="212">
        <f t="shared" si="993"/>
        <v>0.45</v>
      </c>
      <c r="L9304" s="214">
        <f t="shared" si="994"/>
        <v>21204.205000000002</v>
      </c>
      <c r="M9304" s="213">
        <f t="shared" si="995"/>
        <v>30842.48</v>
      </c>
      <c r="N9304" s="213">
        <f t="shared" si="996"/>
        <v>34697.79</v>
      </c>
      <c r="O9304" s="242">
        <f t="shared" si="997"/>
        <v>0.51520000000047728</v>
      </c>
      <c r="P9304" s="242"/>
      <c r="Q9304" s="179"/>
      <c r="R9304" s="179"/>
      <c r="S9304" s="179"/>
      <c r="T9304" s="179"/>
      <c r="U9304" s="179"/>
      <c r="V9304" s="179"/>
      <c r="W9304" s="179"/>
      <c r="X9304" s="179"/>
      <c r="Y9304" s="179"/>
      <c r="Z9304" s="179"/>
      <c r="AA9304" s="222"/>
      <c r="AB9304" s="222"/>
      <c r="AC9304" s="222"/>
      <c r="AD9304" s="179"/>
      <c r="AE9304" s="179"/>
      <c r="AF9304" s="179"/>
      <c r="AG9304" s="179"/>
      <c r="AH9304" s="179"/>
      <c r="AI9304" s="179"/>
      <c r="AJ9304" s="179"/>
    </row>
    <row r="9305" spans="2:36" x14ac:dyDescent="0.3">
      <c r="B9305" s="224">
        <v>938200</v>
      </c>
      <c r="C9305" s="209">
        <v>403882</v>
      </c>
      <c r="D9305" s="206">
        <f t="shared" si="998"/>
        <v>0.43048603709230443</v>
      </c>
      <c r="E9305" s="208">
        <f t="shared" si="999"/>
        <v>0.45</v>
      </c>
      <c r="F9305" s="207">
        <v>22213.51</v>
      </c>
      <c r="G9305" s="207">
        <v>32310.560000000001</v>
      </c>
      <c r="H9305" s="207">
        <v>36349.379999999997</v>
      </c>
      <c r="I9305" s="214">
        <f t="shared" si="991"/>
        <v>385576</v>
      </c>
      <c r="J9305" s="211">
        <f t="shared" si="992"/>
        <v>0.41097420592624173</v>
      </c>
      <c r="K9305" s="212">
        <f t="shared" si="993"/>
        <v>0.45</v>
      </c>
      <c r="L9305" s="214">
        <f t="shared" si="994"/>
        <v>21206.68</v>
      </c>
      <c r="M9305" s="213">
        <f t="shared" si="995"/>
        <v>30846.080000000002</v>
      </c>
      <c r="N9305" s="213">
        <f t="shared" si="996"/>
        <v>34701.839999999997</v>
      </c>
      <c r="O9305" s="242">
        <f t="shared" si="997"/>
        <v>0.51530000000013387</v>
      </c>
      <c r="P9305" s="242"/>
      <c r="Q9305" s="179"/>
      <c r="R9305" s="179"/>
      <c r="S9305" s="179"/>
      <c r="T9305" s="179"/>
      <c r="U9305" s="179"/>
      <c r="V9305" s="179"/>
      <c r="W9305" s="179"/>
      <c r="X9305" s="179"/>
      <c r="Y9305" s="179"/>
      <c r="Z9305" s="179"/>
      <c r="AA9305" s="222"/>
      <c r="AB9305" s="222"/>
      <c r="AC9305" s="222"/>
      <c r="AD9305" s="179"/>
      <c r="AE9305" s="179"/>
      <c r="AF9305" s="179"/>
      <c r="AG9305" s="179"/>
      <c r="AH9305" s="179"/>
      <c r="AI9305" s="179"/>
      <c r="AJ9305" s="179"/>
    </row>
    <row r="9306" spans="2:36" x14ac:dyDescent="0.3">
      <c r="B9306" s="224">
        <v>938300</v>
      </c>
      <c r="C9306" s="209">
        <v>403927</v>
      </c>
      <c r="D9306" s="206">
        <f t="shared" si="998"/>
        <v>0.43048811680699139</v>
      </c>
      <c r="E9306" s="208">
        <f t="shared" si="999"/>
        <v>0.45</v>
      </c>
      <c r="F9306" s="207">
        <v>22215.98</v>
      </c>
      <c r="G9306" s="207">
        <v>32314.16</v>
      </c>
      <c r="H9306" s="207">
        <v>36353.43</v>
      </c>
      <c r="I9306" s="214">
        <f t="shared" si="991"/>
        <v>385621</v>
      </c>
      <c r="J9306" s="211">
        <f t="shared" si="992"/>
        <v>0.41097836512842373</v>
      </c>
      <c r="K9306" s="212">
        <f t="shared" si="993"/>
        <v>0.45</v>
      </c>
      <c r="L9306" s="214">
        <f t="shared" si="994"/>
        <v>21209.154999999999</v>
      </c>
      <c r="M9306" s="213">
        <f t="shared" si="995"/>
        <v>30849.68</v>
      </c>
      <c r="N9306" s="213">
        <f t="shared" si="996"/>
        <v>34705.89</v>
      </c>
      <c r="O9306" s="242">
        <f t="shared" si="997"/>
        <v>0.51519999999982247</v>
      </c>
      <c r="P9306" s="242"/>
      <c r="Q9306" s="179"/>
      <c r="R9306" s="179"/>
      <c r="S9306" s="179"/>
      <c r="T9306" s="179"/>
      <c r="U9306" s="179"/>
      <c r="V9306" s="179"/>
      <c r="W9306" s="179"/>
      <c r="X9306" s="179"/>
      <c r="Y9306" s="179"/>
      <c r="Z9306" s="179"/>
      <c r="AA9306" s="222"/>
      <c r="AB9306" s="222"/>
      <c r="AC9306" s="222"/>
      <c r="AD9306" s="179"/>
      <c r="AE9306" s="179"/>
      <c r="AF9306" s="179"/>
      <c r="AG9306" s="179"/>
      <c r="AH9306" s="179"/>
      <c r="AI9306" s="179"/>
      <c r="AJ9306" s="179"/>
    </row>
    <row r="9307" spans="2:36" x14ac:dyDescent="0.3">
      <c r="B9307" s="224">
        <v>938400</v>
      </c>
      <c r="C9307" s="209">
        <v>403972</v>
      </c>
      <c r="D9307" s="206">
        <f t="shared" si="998"/>
        <v>0.43049019607843136</v>
      </c>
      <c r="E9307" s="208">
        <f t="shared" si="999"/>
        <v>0.45</v>
      </c>
      <c r="F9307" s="207">
        <v>22218.46</v>
      </c>
      <c r="G9307" s="207">
        <v>32317.759999999998</v>
      </c>
      <c r="H9307" s="207">
        <v>36357.480000000003</v>
      </c>
      <c r="I9307" s="214">
        <f t="shared" si="991"/>
        <v>385666</v>
      </c>
      <c r="J9307" s="211">
        <f t="shared" si="992"/>
        <v>0.41098252344416025</v>
      </c>
      <c r="K9307" s="212">
        <f t="shared" si="993"/>
        <v>0.45</v>
      </c>
      <c r="L9307" s="214">
        <f t="shared" si="994"/>
        <v>21211.63</v>
      </c>
      <c r="M9307" s="213">
        <f t="shared" si="995"/>
        <v>30853.279999999999</v>
      </c>
      <c r="N9307" s="213">
        <f t="shared" si="996"/>
        <v>34709.94</v>
      </c>
      <c r="O9307" s="242">
        <f t="shared" si="997"/>
        <v>0.51530000000006115</v>
      </c>
      <c r="P9307" s="242"/>
      <c r="Q9307" s="179"/>
      <c r="R9307" s="179"/>
      <c r="S9307" s="179"/>
      <c r="T9307" s="179"/>
      <c r="U9307" s="179"/>
      <c r="V9307" s="179"/>
      <c r="W9307" s="179"/>
      <c r="X9307" s="179"/>
      <c r="Y9307" s="179"/>
      <c r="Z9307" s="179"/>
      <c r="AA9307" s="222"/>
      <c r="AB9307" s="222"/>
      <c r="AC9307" s="222"/>
      <c r="AD9307" s="179"/>
      <c r="AE9307" s="179"/>
      <c r="AF9307" s="179"/>
      <c r="AG9307" s="179"/>
      <c r="AH9307" s="179"/>
      <c r="AI9307" s="179"/>
      <c r="AJ9307" s="179"/>
    </row>
    <row r="9308" spans="2:36" x14ac:dyDescent="0.3">
      <c r="B9308" s="224">
        <v>938500</v>
      </c>
      <c r="C9308" s="209">
        <v>404017</v>
      </c>
      <c r="D9308" s="206">
        <f t="shared" si="998"/>
        <v>0.43049227490676611</v>
      </c>
      <c r="E9308" s="208">
        <f t="shared" si="999"/>
        <v>0.45</v>
      </c>
      <c r="F9308" s="207">
        <v>22220.93</v>
      </c>
      <c r="G9308" s="207">
        <v>32321.360000000001</v>
      </c>
      <c r="H9308" s="207">
        <v>36361.53</v>
      </c>
      <c r="I9308" s="214">
        <f t="shared" si="991"/>
        <v>385711</v>
      </c>
      <c r="J9308" s="211">
        <f t="shared" si="992"/>
        <v>0.41098668087373469</v>
      </c>
      <c r="K9308" s="212">
        <f t="shared" si="993"/>
        <v>0.45</v>
      </c>
      <c r="L9308" s="214">
        <f t="shared" si="994"/>
        <v>21214.105</v>
      </c>
      <c r="M9308" s="213">
        <f t="shared" si="995"/>
        <v>30856.880000000001</v>
      </c>
      <c r="N9308" s="213">
        <f t="shared" si="996"/>
        <v>34713.99</v>
      </c>
      <c r="O9308" s="242">
        <f t="shared" si="997"/>
        <v>0.5151999999996042</v>
      </c>
      <c r="P9308" s="242"/>
      <c r="Q9308" s="179"/>
      <c r="R9308" s="179"/>
      <c r="S9308" s="179"/>
      <c r="T9308" s="179"/>
      <c r="U9308" s="179"/>
      <c r="V9308" s="179"/>
      <c r="W9308" s="179"/>
      <c r="X9308" s="179"/>
      <c r="Y9308" s="179"/>
      <c r="Z9308" s="179"/>
      <c r="AA9308" s="222"/>
      <c r="AB9308" s="222"/>
      <c r="AC9308" s="222"/>
      <c r="AD9308" s="179"/>
      <c r="AE9308" s="179"/>
      <c r="AF9308" s="179"/>
      <c r="AG9308" s="179"/>
      <c r="AH9308" s="179"/>
      <c r="AI9308" s="179"/>
      <c r="AJ9308" s="179"/>
    </row>
    <row r="9309" spans="2:36" x14ac:dyDescent="0.3">
      <c r="B9309" s="224">
        <v>938600</v>
      </c>
      <c r="C9309" s="209">
        <v>404062</v>
      </c>
      <c r="D9309" s="206">
        <f t="shared" si="998"/>
        <v>0.4304943532921372</v>
      </c>
      <c r="E9309" s="208">
        <f t="shared" si="999"/>
        <v>0.45</v>
      </c>
      <c r="F9309" s="207">
        <v>22223.41</v>
      </c>
      <c r="G9309" s="207">
        <v>32324.959999999999</v>
      </c>
      <c r="H9309" s="207">
        <v>36365.58</v>
      </c>
      <c r="I9309" s="214">
        <f t="shared" si="991"/>
        <v>385756</v>
      </c>
      <c r="J9309" s="211">
        <f t="shared" si="992"/>
        <v>0.4109908374174302</v>
      </c>
      <c r="K9309" s="212">
        <f t="shared" si="993"/>
        <v>0.45</v>
      </c>
      <c r="L9309" s="214">
        <f t="shared" si="994"/>
        <v>21216.58</v>
      </c>
      <c r="M9309" s="213">
        <f t="shared" si="995"/>
        <v>30860.48</v>
      </c>
      <c r="N9309" s="213">
        <f t="shared" si="996"/>
        <v>34718.04</v>
      </c>
      <c r="O9309" s="242">
        <f t="shared" si="997"/>
        <v>0.5152999999999156</v>
      </c>
      <c r="P9309" s="242"/>
      <c r="Q9309" s="179"/>
      <c r="R9309" s="179"/>
      <c r="S9309" s="179"/>
      <c r="T9309" s="179"/>
      <c r="U9309" s="179"/>
      <c r="V9309" s="179"/>
      <c r="W9309" s="179"/>
      <c r="X9309" s="179"/>
      <c r="Y9309" s="179"/>
      <c r="Z9309" s="179"/>
      <c r="AA9309" s="222"/>
      <c r="AB9309" s="222"/>
      <c r="AC9309" s="222"/>
      <c r="AD9309" s="179"/>
      <c r="AE9309" s="179"/>
      <c r="AF9309" s="179"/>
      <c r="AG9309" s="179"/>
      <c r="AH9309" s="179"/>
      <c r="AI9309" s="179"/>
      <c r="AJ9309" s="179"/>
    </row>
    <row r="9310" spans="2:36" x14ac:dyDescent="0.3">
      <c r="B9310" s="224">
        <v>938700</v>
      </c>
      <c r="C9310" s="209">
        <v>404107</v>
      </c>
      <c r="D9310" s="206">
        <f t="shared" si="998"/>
        <v>0.43049643123468628</v>
      </c>
      <c r="E9310" s="208">
        <f t="shared" si="999"/>
        <v>0.45</v>
      </c>
      <c r="F9310" s="207">
        <v>22225.88</v>
      </c>
      <c r="G9310" s="207">
        <v>32328.560000000001</v>
      </c>
      <c r="H9310" s="207">
        <v>36369.629999999997</v>
      </c>
      <c r="I9310" s="214">
        <f t="shared" si="991"/>
        <v>385801</v>
      </c>
      <c r="J9310" s="211">
        <f t="shared" si="992"/>
        <v>0.41099499307553</v>
      </c>
      <c r="K9310" s="212">
        <f t="shared" si="993"/>
        <v>0.45</v>
      </c>
      <c r="L9310" s="214">
        <f t="shared" si="994"/>
        <v>21219.055</v>
      </c>
      <c r="M9310" s="213">
        <f t="shared" si="995"/>
        <v>30864.080000000002</v>
      </c>
      <c r="N9310" s="213">
        <f t="shared" si="996"/>
        <v>34722.089999999997</v>
      </c>
      <c r="O9310" s="242">
        <f t="shared" si="997"/>
        <v>0.51520000000004074</v>
      </c>
      <c r="P9310" s="242"/>
      <c r="Q9310" s="179"/>
      <c r="R9310" s="179"/>
      <c r="S9310" s="179"/>
      <c r="T9310" s="179"/>
      <c r="U9310" s="179"/>
      <c r="V9310" s="179"/>
      <c r="W9310" s="179"/>
      <c r="X9310" s="179"/>
      <c r="Y9310" s="179"/>
      <c r="Z9310" s="179"/>
      <c r="AA9310" s="222"/>
      <c r="AB9310" s="222"/>
      <c r="AC9310" s="222"/>
      <c r="AD9310" s="179"/>
      <c r="AE9310" s="179"/>
      <c r="AF9310" s="179"/>
      <c r="AG9310" s="179"/>
      <c r="AH9310" s="179"/>
      <c r="AI9310" s="179"/>
      <c r="AJ9310" s="179"/>
    </row>
    <row r="9311" spans="2:36" x14ac:dyDescent="0.3">
      <c r="B9311" s="224">
        <v>938800</v>
      </c>
      <c r="C9311" s="209">
        <v>404152</v>
      </c>
      <c r="D9311" s="206">
        <f t="shared" si="998"/>
        <v>0.43049850873455475</v>
      </c>
      <c r="E9311" s="208">
        <f t="shared" si="999"/>
        <v>0.45</v>
      </c>
      <c r="F9311" s="207">
        <v>22228.36</v>
      </c>
      <c r="G9311" s="207">
        <v>32332.16</v>
      </c>
      <c r="H9311" s="207">
        <v>36373.68</v>
      </c>
      <c r="I9311" s="214">
        <f t="shared" si="991"/>
        <v>385846</v>
      </c>
      <c r="J9311" s="211">
        <f t="shared" si="992"/>
        <v>0.41099914784831698</v>
      </c>
      <c r="K9311" s="212">
        <f t="shared" si="993"/>
        <v>0.45</v>
      </c>
      <c r="L9311" s="214">
        <f t="shared" si="994"/>
        <v>21221.53</v>
      </c>
      <c r="M9311" s="213">
        <f t="shared" si="995"/>
        <v>30867.68</v>
      </c>
      <c r="N9311" s="213">
        <f t="shared" si="996"/>
        <v>34726.14</v>
      </c>
      <c r="O9311" s="242">
        <f t="shared" si="997"/>
        <v>0.51529999999977005</v>
      </c>
      <c r="P9311" s="242"/>
      <c r="Q9311" s="179"/>
      <c r="R9311" s="179"/>
      <c r="S9311" s="179"/>
      <c r="T9311" s="179"/>
      <c r="U9311" s="179"/>
      <c r="V9311" s="179"/>
      <c r="W9311" s="179"/>
      <c r="X9311" s="179"/>
      <c r="Y9311" s="179"/>
      <c r="Z9311" s="179"/>
      <c r="AA9311" s="222"/>
      <c r="AB9311" s="222"/>
      <c r="AC9311" s="222"/>
      <c r="AD9311" s="179"/>
      <c r="AE9311" s="179"/>
      <c r="AF9311" s="179"/>
      <c r="AG9311" s="179"/>
      <c r="AH9311" s="179"/>
      <c r="AI9311" s="179"/>
      <c r="AJ9311" s="179"/>
    </row>
    <row r="9312" spans="2:36" x14ac:dyDescent="0.3">
      <c r="B9312" s="224">
        <v>938900</v>
      </c>
      <c r="C9312" s="209">
        <v>404197</v>
      </c>
      <c r="D9312" s="206">
        <f t="shared" si="998"/>
        <v>0.43050058579188411</v>
      </c>
      <c r="E9312" s="208">
        <f t="shared" si="999"/>
        <v>0.45</v>
      </c>
      <c r="F9312" s="207">
        <v>22230.83</v>
      </c>
      <c r="G9312" s="207">
        <v>32335.759999999998</v>
      </c>
      <c r="H9312" s="207">
        <v>36377.730000000003</v>
      </c>
      <c r="I9312" s="214">
        <f t="shared" si="991"/>
        <v>385891</v>
      </c>
      <c r="J9312" s="211">
        <f t="shared" si="992"/>
        <v>0.41100330173607413</v>
      </c>
      <c r="K9312" s="212">
        <f t="shared" si="993"/>
        <v>0.45</v>
      </c>
      <c r="L9312" s="214">
        <f t="shared" si="994"/>
        <v>21224.005000000001</v>
      </c>
      <c r="M9312" s="213">
        <f t="shared" si="995"/>
        <v>30871.279999999999</v>
      </c>
      <c r="N9312" s="213">
        <f t="shared" si="996"/>
        <v>34730.19</v>
      </c>
      <c r="O9312" s="242">
        <f t="shared" si="997"/>
        <v>0.51519999999996802</v>
      </c>
      <c r="P9312" s="242"/>
      <c r="Q9312" s="179"/>
      <c r="R9312" s="179"/>
      <c r="S9312" s="179"/>
      <c r="T9312" s="179"/>
      <c r="U9312" s="179"/>
      <c r="V9312" s="179"/>
      <c r="W9312" s="179"/>
      <c r="X9312" s="179"/>
      <c r="Y9312" s="179"/>
      <c r="Z9312" s="179"/>
      <c r="AA9312" s="222"/>
      <c r="AB9312" s="222"/>
      <c r="AC9312" s="222"/>
      <c r="AD9312" s="179"/>
      <c r="AE9312" s="179"/>
      <c r="AF9312" s="179"/>
      <c r="AG9312" s="179"/>
      <c r="AH9312" s="179"/>
      <c r="AI9312" s="179"/>
      <c r="AJ9312" s="179"/>
    </row>
    <row r="9313" spans="2:36" x14ac:dyDescent="0.3">
      <c r="B9313" s="224">
        <v>939000</v>
      </c>
      <c r="C9313" s="209">
        <v>404242</v>
      </c>
      <c r="D9313" s="206">
        <f t="shared" si="998"/>
        <v>0.43050266240681578</v>
      </c>
      <c r="E9313" s="208">
        <f t="shared" si="999"/>
        <v>0.45</v>
      </c>
      <c r="F9313" s="207">
        <v>22233.31</v>
      </c>
      <c r="G9313" s="207">
        <v>32339.360000000001</v>
      </c>
      <c r="H9313" s="207">
        <v>36381.78</v>
      </c>
      <c r="I9313" s="214">
        <f t="shared" si="991"/>
        <v>385936</v>
      </c>
      <c r="J9313" s="211">
        <f t="shared" si="992"/>
        <v>0.41100745473908412</v>
      </c>
      <c r="K9313" s="212">
        <f t="shared" si="993"/>
        <v>0.45</v>
      </c>
      <c r="L9313" s="214">
        <f t="shared" si="994"/>
        <v>21226.48</v>
      </c>
      <c r="M9313" s="213">
        <f t="shared" si="995"/>
        <v>30874.880000000001</v>
      </c>
      <c r="N9313" s="213">
        <f t="shared" si="996"/>
        <v>34734.239999999998</v>
      </c>
      <c r="O9313" s="242">
        <f t="shared" si="997"/>
        <v>0.51529999999962461</v>
      </c>
      <c r="P9313" s="242"/>
      <c r="Q9313" s="179"/>
      <c r="R9313" s="179"/>
      <c r="S9313" s="179"/>
      <c r="T9313" s="179"/>
      <c r="U9313" s="179"/>
      <c r="V9313" s="179"/>
      <c r="W9313" s="179"/>
      <c r="X9313" s="179"/>
      <c r="Y9313" s="179"/>
      <c r="Z9313" s="179"/>
      <c r="AA9313" s="222"/>
      <c r="AB9313" s="222"/>
      <c r="AC9313" s="222"/>
      <c r="AD9313" s="179"/>
      <c r="AE9313" s="179"/>
      <c r="AF9313" s="179"/>
      <c r="AG9313" s="179"/>
      <c r="AH9313" s="179"/>
      <c r="AI9313" s="179"/>
      <c r="AJ9313" s="179"/>
    </row>
    <row r="9314" spans="2:36" x14ac:dyDescent="0.3">
      <c r="B9314" s="224">
        <v>939100</v>
      </c>
      <c r="C9314" s="209">
        <v>404287</v>
      </c>
      <c r="D9314" s="206">
        <f t="shared" si="998"/>
        <v>0.43050473857949101</v>
      </c>
      <c r="E9314" s="208">
        <f t="shared" si="999"/>
        <v>0.45</v>
      </c>
      <c r="F9314" s="207">
        <v>22235.78</v>
      </c>
      <c r="G9314" s="207">
        <v>32342.959999999999</v>
      </c>
      <c r="H9314" s="207">
        <v>36385.83</v>
      </c>
      <c r="I9314" s="214">
        <f t="shared" si="991"/>
        <v>385981</v>
      </c>
      <c r="J9314" s="211">
        <f t="shared" si="992"/>
        <v>0.41101160685762966</v>
      </c>
      <c r="K9314" s="212">
        <f t="shared" si="993"/>
        <v>0.45</v>
      </c>
      <c r="L9314" s="214">
        <f t="shared" si="994"/>
        <v>21228.955000000002</v>
      </c>
      <c r="M9314" s="213">
        <f t="shared" si="995"/>
        <v>30878.48</v>
      </c>
      <c r="N9314" s="213">
        <f t="shared" si="996"/>
        <v>34738.29</v>
      </c>
      <c r="O9314" s="242">
        <f t="shared" si="997"/>
        <v>0.51520000000047728</v>
      </c>
      <c r="P9314" s="242"/>
      <c r="Q9314" s="179"/>
      <c r="R9314" s="179"/>
      <c r="S9314" s="179"/>
      <c r="T9314" s="179"/>
      <c r="U9314" s="179"/>
      <c r="V9314" s="179"/>
      <c r="W9314" s="179"/>
      <c r="X9314" s="179"/>
      <c r="Y9314" s="179"/>
      <c r="Z9314" s="179"/>
      <c r="AA9314" s="222"/>
      <c r="AB9314" s="222"/>
      <c r="AC9314" s="222"/>
      <c r="AD9314" s="179"/>
      <c r="AE9314" s="179"/>
      <c r="AF9314" s="179"/>
      <c r="AG9314" s="179"/>
      <c r="AH9314" s="179"/>
      <c r="AI9314" s="179"/>
      <c r="AJ9314" s="179"/>
    </row>
    <row r="9315" spans="2:36" x14ac:dyDescent="0.3">
      <c r="B9315" s="224">
        <v>939200</v>
      </c>
      <c r="C9315" s="209">
        <v>404332</v>
      </c>
      <c r="D9315" s="206">
        <f t="shared" si="998"/>
        <v>0.43050681431005111</v>
      </c>
      <c r="E9315" s="208">
        <f t="shared" si="999"/>
        <v>0.45</v>
      </c>
      <c r="F9315" s="207">
        <v>22238.26</v>
      </c>
      <c r="G9315" s="207">
        <v>32346.560000000001</v>
      </c>
      <c r="H9315" s="207">
        <v>36389.879999999997</v>
      </c>
      <c r="I9315" s="214">
        <f t="shared" si="991"/>
        <v>386026</v>
      </c>
      <c r="J9315" s="211">
        <f t="shared" si="992"/>
        <v>0.4110157580919932</v>
      </c>
      <c r="K9315" s="212">
        <f t="shared" si="993"/>
        <v>0.45</v>
      </c>
      <c r="L9315" s="214">
        <f t="shared" si="994"/>
        <v>21231.43</v>
      </c>
      <c r="M9315" s="213">
        <f t="shared" si="995"/>
        <v>30882.080000000002</v>
      </c>
      <c r="N9315" s="213">
        <f t="shared" si="996"/>
        <v>34742.339999999997</v>
      </c>
      <c r="O9315" s="242">
        <f t="shared" si="997"/>
        <v>0.51530000000013387</v>
      </c>
      <c r="P9315" s="242"/>
      <c r="Q9315" s="179"/>
      <c r="R9315" s="179"/>
      <c r="S9315" s="179"/>
      <c r="T9315" s="179"/>
      <c r="U9315" s="179"/>
      <c r="V9315" s="179"/>
      <c r="W9315" s="179"/>
      <c r="X9315" s="179"/>
      <c r="Y9315" s="179"/>
      <c r="Z9315" s="179"/>
      <c r="AA9315" s="222"/>
      <c r="AB9315" s="222"/>
      <c r="AC9315" s="222"/>
      <c r="AD9315" s="179"/>
      <c r="AE9315" s="179"/>
      <c r="AF9315" s="179"/>
      <c r="AG9315" s="179"/>
      <c r="AH9315" s="179"/>
      <c r="AI9315" s="179"/>
      <c r="AJ9315" s="179"/>
    </row>
    <row r="9316" spans="2:36" x14ac:dyDescent="0.3">
      <c r="B9316" s="224">
        <v>939300</v>
      </c>
      <c r="C9316" s="209">
        <v>404377</v>
      </c>
      <c r="D9316" s="206">
        <f t="shared" si="998"/>
        <v>0.43050888959863726</v>
      </c>
      <c r="E9316" s="208">
        <f t="shared" si="999"/>
        <v>0.45</v>
      </c>
      <c r="F9316" s="207">
        <v>22240.73</v>
      </c>
      <c r="G9316" s="207">
        <v>32350.16</v>
      </c>
      <c r="H9316" s="207">
        <v>36393.93</v>
      </c>
      <c r="I9316" s="214">
        <f t="shared" si="991"/>
        <v>386071</v>
      </c>
      <c r="J9316" s="211">
        <f t="shared" si="992"/>
        <v>0.41101990844245717</v>
      </c>
      <c r="K9316" s="212">
        <f t="shared" si="993"/>
        <v>0.45</v>
      </c>
      <c r="L9316" s="214">
        <f t="shared" si="994"/>
        <v>21233.904999999999</v>
      </c>
      <c r="M9316" s="213">
        <f t="shared" si="995"/>
        <v>30885.68</v>
      </c>
      <c r="N9316" s="213">
        <f t="shared" si="996"/>
        <v>34746.39</v>
      </c>
      <c r="O9316" s="242">
        <f t="shared" si="997"/>
        <v>0.51519999999982247</v>
      </c>
      <c r="P9316" s="242"/>
      <c r="Q9316" s="179"/>
      <c r="R9316" s="179"/>
      <c r="S9316" s="179"/>
      <c r="T9316" s="179"/>
      <c r="U9316" s="179"/>
      <c r="V9316" s="179"/>
      <c r="W9316" s="179"/>
      <c r="X9316" s="179"/>
      <c r="Y9316" s="179"/>
      <c r="Z9316" s="179"/>
      <c r="AA9316" s="222"/>
      <c r="AB9316" s="222"/>
      <c r="AC9316" s="222"/>
      <c r="AD9316" s="179"/>
      <c r="AE9316" s="179"/>
      <c r="AF9316" s="179"/>
      <c r="AG9316" s="179"/>
      <c r="AH9316" s="179"/>
      <c r="AI9316" s="179"/>
      <c r="AJ9316" s="179"/>
    </row>
    <row r="9317" spans="2:36" x14ac:dyDescent="0.3">
      <c r="B9317" s="224">
        <v>939400</v>
      </c>
      <c r="C9317" s="209">
        <v>404422</v>
      </c>
      <c r="D9317" s="206">
        <f t="shared" si="998"/>
        <v>0.43051096444539066</v>
      </c>
      <c r="E9317" s="208">
        <f t="shared" si="999"/>
        <v>0.45</v>
      </c>
      <c r="F9317" s="207">
        <v>22243.21</v>
      </c>
      <c r="G9317" s="207">
        <v>32353.759999999998</v>
      </c>
      <c r="H9317" s="207">
        <v>36397.980000000003</v>
      </c>
      <c r="I9317" s="214">
        <f t="shared" si="991"/>
        <v>386116</v>
      </c>
      <c r="J9317" s="211">
        <f t="shared" si="992"/>
        <v>0.4110240579093038</v>
      </c>
      <c r="K9317" s="212">
        <f t="shared" si="993"/>
        <v>0.45</v>
      </c>
      <c r="L9317" s="214">
        <f t="shared" si="994"/>
        <v>21236.38</v>
      </c>
      <c r="M9317" s="213">
        <f t="shared" si="995"/>
        <v>30889.279999999999</v>
      </c>
      <c r="N9317" s="213">
        <f t="shared" si="996"/>
        <v>34750.44</v>
      </c>
      <c r="O9317" s="242">
        <f t="shared" si="997"/>
        <v>0.51530000000006115</v>
      </c>
      <c r="P9317" s="242"/>
      <c r="Q9317" s="179"/>
      <c r="R9317" s="179"/>
      <c r="S9317" s="179"/>
      <c r="T9317" s="179"/>
      <c r="U9317" s="179"/>
      <c r="V9317" s="179"/>
      <c r="W9317" s="179"/>
      <c r="X9317" s="179"/>
      <c r="Y9317" s="179"/>
      <c r="Z9317" s="179"/>
      <c r="AA9317" s="222"/>
      <c r="AB9317" s="222"/>
      <c r="AC9317" s="222"/>
      <c r="AD9317" s="179"/>
      <c r="AE9317" s="179"/>
      <c r="AF9317" s="179"/>
      <c r="AG9317" s="179"/>
      <c r="AH9317" s="179"/>
      <c r="AI9317" s="179"/>
      <c r="AJ9317" s="179"/>
    </row>
    <row r="9318" spans="2:36" x14ac:dyDescent="0.3">
      <c r="B9318" s="224">
        <v>939500</v>
      </c>
      <c r="C9318" s="209">
        <v>404467</v>
      </c>
      <c r="D9318" s="206">
        <f t="shared" si="998"/>
        <v>0.43051303885045239</v>
      </c>
      <c r="E9318" s="208">
        <f t="shared" si="999"/>
        <v>0.45</v>
      </c>
      <c r="F9318" s="207">
        <v>22245.68</v>
      </c>
      <c r="G9318" s="207">
        <v>32357.360000000001</v>
      </c>
      <c r="H9318" s="207">
        <v>36402.03</v>
      </c>
      <c r="I9318" s="214">
        <f t="shared" si="991"/>
        <v>386161</v>
      </c>
      <c r="J9318" s="211">
        <f t="shared" si="992"/>
        <v>0.41102820649281535</v>
      </c>
      <c r="K9318" s="212">
        <f t="shared" si="993"/>
        <v>0.45</v>
      </c>
      <c r="L9318" s="214">
        <f t="shared" si="994"/>
        <v>21238.855</v>
      </c>
      <c r="M9318" s="213">
        <f t="shared" si="995"/>
        <v>30892.880000000001</v>
      </c>
      <c r="N9318" s="213">
        <f t="shared" si="996"/>
        <v>34754.49</v>
      </c>
      <c r="O9318" s="242">
        <f t="shared" si="997"/>
        <v>0.5151999999996042</v>
      </c>
      <c r="P9318" s="242"/>
      <c r="Q9318" s="179"/>
      <c r="R9318" s="179"/>
      <c r="S9318" s="179"/>
      <c r="T9318" s="179"/>
      <c r="U9318" s="179"/>
      <c r="V9318" s="179"/>
      <c r="W9318" s="179"/>
      <c r="X9318" s="179"/>
      <c r="Y9318" s="179"/>
      <c r="Z9318" s="179"/>
      <c r="AA9318" s="222"/>
      <c r="AB9318" s="222"/>
      <c r="AC9318" s="222"/>
      <c r="AD9318" s="179"/>
      <c r="AE9318" s="179"/>
      <c r="AF9318" s="179"/>
      <c r="AG9318" s="179"/>
      <c r="AH9318" s="179"/>
      <c r="AI9318" s="179"/>
      <c r="AJ9318" s="179"/>
    </row>
    <row r="9319" spans="2:36" x14ac:dyDescent="0.3">
      <c r="B9319" s="224">
        <v>939600</v>
      </c>
      <c r="C9319" s="209">
        <v>404512</v>
      </c>
      <c r="D9319" s="206">
        <f t="shared" si="998"/>
        <v>0.43051511281396337</v>
      </c>
      <c r="E9319" s="208">
        <f t="shared" si="999"/>
        <v>0.45</v>
      </c>
      <c r="F9319" s="207">
        <v>22248.16</v>
      </c>
      <c r="G9319" s="207">
        <v>32360.959999999999</v>
      </c>
      <c r="H9319" s="207">
        <v>36406.080000000002</v>
      </c>
      <c r="I9319" s="214">
        <f t="shared" si="991"/>
        <v>386206</v>
      </c>
      <c r="J9319" s="211">
        <f t="shared" si="992"/>
        <v>0.41103235419327372</v>
      </c>
      <c r="K9319" s="212">
        <f t="shared" si="993"/>
        <v>0.45</v>
      </c>
      <c r="L9319" s="214">
        <f t="shared" si="994"/>
        <v>21241.33</v>
      </c>
      <c r="M9319" s="213">
        <f t="shared" si="995"/>
        <v>30896.48</v>
      </c>
      <c r="N9319" s="213">
        <f t="shared" si="996"/>
        <v>34758.54</v>
      </c>
      <c r="O9319" s="242">
        <f t="shared" si="997"/>
        <v>0.5152999999999156</v>
      </c>
      <c r="P9319" s="242"/>
      <c r="Q9319" s="179"/>
      <c r="R9319" s="179"/>
      <c r="S9319" s="179"/>
      <c r="T9319" s="179"/>
      <c r="U9319" s="179"/>
      <c r="V9319" s="179"/>
      <c r="W9319" s="179"/>
      <c r="X9319" s="179"/>
      <c r="Y9319" s="179"/>
      <c r="Z9319" s="179"/>
      <c r="AA9319" s="222"/>
      <c r="AB9319" s="222"/>
      <c r="AC9319" s="222"/>
      <c r="AD9319" s="179"/>
      <c r="AE9319" s="179"/>
      <c r="AF9319" s="179"/>
      <c r="AG9319" s="179"/>
      <c r="AH9319" s="179"/>
      <c r="AI9319" s="179"/>
      <c r="AJ9319" s="179"/>
    </row>
    <row r="9320" spans="2:36" x14ac:dyDescent="0.3">
      <c r="B9320" s="224">
        <v>939700</v>
      </c>
      <c r="C9320" s="209">
        <v>404557</v>
      </c>
      <c r="D9320" s="206">
        <f t="shared" si="998"/>
        <v>0.43051718633606473</v>
      </c>
      <c r="E9320" s="208">
        <f t="shared" si="999"/>
        <v>0.45</v>
      </c>
      <c r="F9320" s="207">
        <v>22250.63</v>
      </c>
      <c r="G9320" s="207">
        <v>32364.560000000001</v>
      </c>
      <c r="H9320" s="207">
        <v>36410.129999999997</v>
      </c>
      <c r="I9320" s="214">
        <f t="shared" si="991"/>
        <v>386251</v>
      </c>
      <c r="J9320" s="211">
        <f t="shared" si="992"/>
        <v>0.41103650101096095</v>
      </c>
      <c r="K9320" s="212">
        <f t="shared" si="993"/>
        <v>0.45</v>
      </c>
      <c r="L9320" s="214">
        <f t="shared" si="994"/>
        <v>21243.805</v>
      </c>
      <c r="M9320" s="213">
        <f t="shared" si="995"/>
        <v>30900.080000000002</v>
      </c>
      <c r="N9320" s="213">
        <f t="shared" si="996"/>
        <v>34762.589999999997</v>
      </c>
      <c r="O9320" s="242">
        <f t="shared" si="997"/>
        <v>0.51520000000004074</v>
      </c>
      <c r="P9320" s="242"/>
      <c r="Q9320" s="179"/>
      <c r="R9320" s="179"/>
      <c r="S9320" s="179"/>
      <c r="T9320" s="179"/>
      <c r="U9320" s="179"/>
      <c r="V9320" s="179"/>
      <c r="W9320" s="179"/>
      <c r="X9320" s="179"/>
      <c r="Y9320" s="179"/>
      <c r="Z9320" s="179"/>
      <c r="AA9320" s="222"/>
      <c r="AB9320" s="222"/>
      <c r="AC9320" s="222"/>
      <c r="AD9320" s="179"/>
      <c r="AE9320" s="179"/>
      <c r="AF9320" s="179"/>
      <c r="AG9320" s="179"/>
      <c r="AH9320" s="179"/>
      <c r="AI9320" s="179"/>
      <c r="AJ9320" s="179"/>
    </row>
    <row r="9321" spans="2:36" x14ac:dyDescent="0.3">
      <c r="B9321" s="224">
        <v>939800</v>
      </c>
      <c r="C9321" s="209">
        <v>404602</v>
      </c>
      <c r="D9321" s="206">
        <f t="shared" si="998"/>
        <v>0.43051925941689723</v>
      </c>
      <c r="E9321" s="208">
        <f t="shared" si="999"/>
        <v>0.45</v>
      </c>
      <c r="F9321" s="207">
        <v>22253.11</v>
      </c>
      <c r="G9321" s="207">
        <v>32368.16</v>
      </c>
      <c r="H9321" s="207">
        <v>36414.18</v>
      </c>
      <c r="I9321" s="214">
        <f t="shared" ref="I9321:I9384" si="1000">I9320+45</f>
        <v>386296</v>
      </c>
      <c r="J9321" s="211">
        <f t="shared" si="992"/>
        <v>0.41104064694615877</v>
      </c>
      <c r="K9321" s="212">
        <f t="shared" si="993"/>
        <v>0.45</v>
      </c>
      <c r="L9321" s="214">
        <f t="shared" si="994"/>
        <v>21246.28</v>
      </c>
      <c r="M9321" s="213">
        <f t="shared" si="995"/>
        <v>30903.68</v>
      </c>
      <c r="N9321" s="213">
        <f t="shared" si="996"/>
        <v>34766.639999999999</v>
      </c>
      <c r="O9321" s="242">
        <f t="shared" si="997"/>
        <v>0.51529999999977005</v>
      </c>
      <c r="P9321" s="242"/>
      <c r="Q9321" s="179"/>
      <c r="R9321" s="179"/>
      <c r="S9321" s="179"/>
      <c r="T9321" s="179"/>
      <c r="U9321" s="179"/>
      <c r="V9321" s="179"/>
      <c r="W9321" s="179"/>
      <c r="X9321" s="179"/>
      <c r="Y9321" s="179"/>
      <c r="Z9321" s="179"/>
      <c r="AA9321" s="222"/>
      <c r="AB9321" s="222"/>
      <c r="AC9321" s="222"/>
      <c r="AD9321" s="179"/>
      <c r="AE9321" s="179"/>
      <c r="AF9321" s="179"/>
      <c r="AG9321" s="179"/>
      <c r="AH9321" s="179"/>
      <c r="AI9321" s="179"/>
      <c r="AJ9321" s="179"/>
    </row>
    <row r="9322" spans="2:36" x14ac:dyDescent="0.3">
      <c r="B9322" s="224">
        <v>939900</v>
      </c>
      <c r="C9322" s="209">
        <v>404647</v>
      </c>
      <c r="D9322" s="206">
        <f t="shared" si="998"/>
        <v>0.43052133205660176</v>
      </c>
      <c r="E9322" s="208">
        <f t="shared" si="999"/>
        <v>0.45</v>
      </c>
      <c r="F9322" s="207">
        <v>22255.58</v>
      </c>
      <c r="G9322" s="207">
        <v>32371.759999999998</v>
      </c>
      <c r="H9322" s="207">
        <v>36418.230000000003</v>
      </c>
      <c r="I9322" s="214">
        <f t="shared" si="1000"/>
        <v>386341</v>
      </c>
      <c r="J9322" s="211">
        <f t="shared" si="992"/>
        <v>0.41104479199914884</v>
      </c>
      <c r="K9322" s="212">
        <f t="shared" si="993"/>
        <v>0.45</v>
      </c>
      <c r="L9322" s="214">
        <f t="shared" si="994"/>
        <v>21248.755000000001</v>
      </c>
      <c r="M9322" s="213">
        <f t="shared" si="995"/>
        <v>30907.279999999999</v>
      </c>
      <c r="N9322" s="213">
        <f t="shared" si="996"/>
        <v>34770.69</v>
      </c>
      <c r="O9322" s="242">
        <f t="shared" si="997"/>
        <v>0.51519999999996802</v>
      </c>
      <c r="P9322" s="242"/>
      <c r="Q9322" s="179"/>
      <c r="R9322" s="179"/>
      <c r="S9322" s="179"/>
      <c r="T9322" s="179"/>
      <c r="U9322" s="179"/>
      <c r="V9322" s="179"/>
      <c r="W9322" s="179"/>
      <c r="X9322" s="179"/>
      <c r="Y9322" s="179"/>
      <c r="Z9322" s="179"/>
      <c r="AA9322" s="222"/>
      <c r="AB9322" s="222"/>
      <c r="AC9322" s="222"/>
      <c r="AD9322" s="179"/>
      <c r="AE9322" s="179"/>
      <c r="AF9322" s="179"/>
      <c r="AG9322" s="179"/>
      <c r="AH9322" s="179"/>
      <c r="AI9322" s="179"/>
      <c r="AJ9322" s="179"/>
    </row>
    <row r="9323" spans="2:36" x14ac:dyDescent="0.3">
      <c r="B9323" s="224">
        <v>940000</v>
      </c>
      <c r="C9323" s="209">
        <v>404692</v>
      </c>
      <c r="D9323" s="206">
        <f t="shared" si="998"/>
        <v>0.43052340425531915</v>
      </c>
      <c r="E9323" s="208">
        <f t="shared" si="999"/>
        <v>0.45</v>
      </c>
      <c r="F9323" s="207">
        <v>22258.06</v>
      </c>
      <c r="G9323" s="207">
        <v>32375.360000000001</v>
      </c>
      <c r="H9323" s="207">
        <v>36422.28</v>
      </c>
      <c r="I9323" s="214">
        <f t="shared" si="1000"/>
        <v>386386</v>
      </c>
      <c r="J9323" s="211">
        <f t="shared" si="992"/>
        <v>0.41104893617021276</v>
      </c>
      <c r="K9323" s="212">
        <f t="shared" si="993"/>
        <v>0.45</v>
      </c>
      <c r="L9323" s="214">
        <f t="shared" si="994"/>
        <v>21251.23</v>
      </c>
      <c r="M9323" s="213">
        <f t="shared" si="995"/>
        <v>30910.880000000001</v>
      </c>
      <c r="N9323" s="213">
        <f t="shared" si="996"/>
        <v>34774.74</v>
      </c>
      <c r="O9323" s="242">
        <f t="shared" si="997"/>
        <v>0.51529999999962461</v>
      </c>
      <c r="P9323" s="242"/>
      <c r="Q9323" s="179"/>
      <c r="R9323" s="179"/>
      <c r="S9323" s="179"/>
      <c r="T9323" s="179"/>
      <c r="U9323" s="179"/>
      <c r="V9323" s="179"/>
      <c r="W9323" s="179"/>
      <c r="X9323" s="179"/>
      <c r="Y9323" s="179"/>
      <c r="Z9323" s="179"/>
      <c r="AA9323" s="222"/>
      <c r="AB9323" s="222"/>
      <c r="AC9323" s="222"/>
      <c r="AD9323" s="179"/>
      <c r="AE9323" s="179"/>
      <c r="AF9323" s="179"/>
      <c r="AG9323" s="179"/>
      <c r="AH9323" s="179"/>
      <c r="AI9323" s="179"/>
      <c r="AJ9323" s="179"/>
    </row>
    <row r="9324" spans="2:36" x14ac:dyDescent="0.3">
      <c r="B9324" s="224">
        <v>940100</v>
      </c>
      <c r="C9324" s="209">
        <v>404737</v>
      </c>
      <c r="D9324" s="206">
        <f t="shared" si="998"/>
        <v>0.43052547601319008</v>
      </c>
      <c r="E9324" s="208">
        <f t="shared" si="999"/>
        <v>0.45</v>
      </c>
      <c r="F9324" s="207">
        <v>22260.53</v>
      </c>
      <c r="G9324" s="207">
        <v>32378.959999999999</v>
      </c>
      <c r="H9324" s="207">
        <v>36426.33</v>
      </c>
      <c r="I9324" s="214">
        <f t="shared" si="1000"/>
        <v>386431</v>
      </c>
      <c r="J9324" s="211">
        <f t="shared" si="992"/>
        <v>0.41105307945963193</v>
      </c>
      <c r="K9324" s="212">
        <f t="shared" si="993"/>
        <v>0.45</v>
      </c>
      <c r="L9324" s="214">
        <f t="shared" si="994"/>
        <v>21253.705000000002</v>
      </c>
      <c r="M9324" s="213">
        <f t="shared" si="995"/>
        <v>30914.48</v>
      </c>
      <c r="N9324" s="213">
        <f t="shared" si="996"/>
        <v>34778.79</v>
      </c>
      <c r="O9324" s="242">
        <f t="shared" si="997"/>
        <v>0.51520000000047728</v>
      </c>
      <c r="P9324" s="242"/>
      <c r="Q9324" s="179"/>
      <c r="R9324" s="179"/>
      <c r="S9324" s="179"/>
      <c r="T9324" s="179"/>
      <c r="U9324" s="179"/>
      <c r="V9324" s="179"/>
      <c r="W9324" s="179"/>
      <c r="X9324" s="179"/>
      <c r="Y9324" s="179"/>
      <c r="Z9324" s="179"/>
      <c r="AA9324" s="222"/>
      <c r="AB9324" s="222"/>
      <c r="AC9324" s="222"/>
      <c r="AD9324" s="179"/>
      <c r="AE9324" s="179"/>
      <c r="AF9324" s="179"/>
      <c r="AG9324" s="179"/>
      <c r="AH9324" s="179"/>
      <c r="AI9324" s="179"/>
      <c r="AJ9324" s="179"/>
    </row>
    <row r="9325" spans="2:36" x14ac:dyDescent="0.3">
      <c r="B9325" s="224">
        <v>940200</v>
      </c>
      <c r="C9325" s="209">
        <v>404782</v>
      </c>
      <c r="D9325" s="206">
        <f t="shared" si="998"/>
        <v>0.43052754733035525</v>
      </c>
      <c r="E9325" s="208">
        <f t="shared" si="999"/>
        <v>0.45</v>
      </c>
      <c r="F9325" s="207">
        <v>22263.01</v>
      </c>
      <c r="G9325" s="207">
        <v>32382.560000000001</v>
      </c>
      <c r="H9325" s="207">
        <v>36430.379999999997</v>
      </c>
      <c r="I9325" s="214">
        <f t="shared" si="1000"/>
        <v>386476</v>
      </c>
      <c r="J9325" s="211">
        <f t="shared" si="992"/>
        <v>0.41105722186768773</v>
      </c>
      <c r="K9325" s="212">
        <f t="shared" si="993"/>
        <v>0.45</v>
      </c>
      <c r="L9325" s="214">
        <f t="shared" si="994"/>
        <v>21256.18</v>
      </c>
      <c r="M9325" s="213">
        <f t="shared" si="995"/>
        <v>30918.080000000002</v>
      </c>
      <c r="N9325" s="213">
        <f t="shared" si="996"/>
        <v>34782.839999999997</v>
      </c>
      <c r="O9325" s="242">
        <f t="shared" si="997"/>
        <v>0.51530000000013387</v>
      </c>
      <c r="P9325" s="242"/>
      <c r="Q9325" s="179"/>
      <c r="R9325" s="179"/>
      <c r="S9325" s="179"/>
      <c r="T9325" s="179"/>
      <c r="U9325" s="179"/>
      <c r="V9325" s="179"/>
      <c r="W9325" s="179"/>
      <c r="X9325" s="179"/>
      <c r="Y9325" s="179"/>
      <c r="Z9325" s="179"/>
      <c r="AA9325" s="222"/>
      <c r="AB9325" s="222"/>
      <c r="AC9325" s="222"/>
      <c r="AD9325" s="179"/>
      <c r="AE9325" s="179"/>
      <c r="AF9325" s="179"/>
      <c r="AG9325" s="179"/>
      <c r="AH9325" s="179"/>
      <c r="AI9325" s="179"/>
      <c r="AJ9325" s="179"/>
    </row>
    <row r="9326" spans="2:36" x14ac:dyDescent="0.3">
      <c r="B9326" s="224">
        <v>940300</v>
      </c>
      <c r="C9326" s="209">
        <v>404827</v>
      </c>
      <c r="D9326" s="206">
        <f t="shared" si="998"/>
        <v>0.43052961820695523</v>
      </c>
      <c r="E9326" s="208">
        <f t="shared" si="999"/>
        <v>0.45</v>
      </c>
      <c r="F9326" s="207">
        <v>22265.48</v>
      </c>
      <c r="G9326" s="207">
        <v>32386.16</v>
      </c>
      <c r="H9326" s="207">
        <v>36434.43</v>
      </c>
      <c r="I9326" s="214">
        <f t="shared" si="1000"/>
        <v>386521</v>
      </c>
      <c r="J9326" s="211">
        <f t="shared" si="992"/>
        <v>0.41106136339466126</v>
      </c>
      <c r="K9326" s="212">
        <f t="shared" si="993"/>
        <v>0.45</v>
      </c>
      <c r="L9326" s="214">
        <f t="shared" si="994"/>
        <v>21258.654999999999</v>
      </c>
      <c r="M9326" s="213">
        <f t="shared" si="995"/>
        <v>30921.68</v>
      </c>
      <c r="N9326" s="213">
        <f t="shared" si="996"/>
        <v>34786.89</v>
      </c>
      <c r="O9326" s="242">
        <f t="shared" si="997"/>
        <v>0.51519999999982247</v>
      </c>
      <c r="P9326" s="242"/>
      <c r="Q9326" s="179"/>
      <c r="R9326" s="179"/>
      <c r="S9326" s="179"/>
      <c r="T9326" s="179"/>
      <c r="U9326" s="179"/>
      <c r="V9326" s="179"/>
      <c r="W9326" s="179"/>
      <c r="X9326" s="179"/>
      <c r="Y9326" s="179"/>
      <c r="Z9326" s="179"/>
      <c r="AA9326" s="222"/>
      <c r="AB9326" s="222"/>
      <c r="AC9326" s="222"/>
      <c r="AD9326" s="179"/>
      <c r="AE9326" s="179"/>
      <c r="AF9326" s="179"/>
      <c r="AG9326" s="179"/>
      <c r="AH9326" s="179"/>
      <c r="AI9326" s="179"/>
      <c r="AJ9326" s="179"/>
    </row>
    <row r="9327" spans="2:36" x14ac:dyDescent="0.3">
      <c r="B9327" s="224">
        <v>940400</v>
      </c>
      <c r="C9327" s="209">
        <v>404872</v>
      </c>
      <c r="D9327" s="206">
        <f t="shared" si="998"/>
        <v>0.43053168864313057</v>
      </c>
      <c r="E9327" s="208">
        <f t="shared" si="999"/>
        <v>0.45</v>
      </c>
      <c r="F9327" s="207">
        <v>22267.96</v>
      </c>
      <c r="G9327" s="207">
        <v>32389.759999999998</v>
      </c>
      <c r="H9327" s="207">
        <v>36438.480000000003</v>
      </c>
      <c r="I9327" s="214">
        <f t="shared" si="1000"/>
        <v>386566</v>
      </c>
      <c r="J9327" s="211">
        <f t="shared" si="992"/>
        <v>0.4110655040408337</v>
      </c>
      <c r="K9327" s="212">
        <f t="shared" si="993"/>
        <v>0.45</v>
      </c>
      <c r="L9327" s="214">
        <f t="shared" si="994"/>
        <v>21261.13</v>
      </c>
      <c r="M9327" s="213">
        <f t="shared" si="995"/>
        <v>30925.279999999999</v>
      </c>
      <c r="N9327" s="213">
        <f t="shared" si="996"/>
        <v>34790.94</v>
      </c>
      <c r="O9327" s="242">
        <f t="shared" si="997"/>
        <v>0.51530000000006115</v>
      </c>
      <c r="P9327" s="242"/>
      <c r="Q9327" s="179"/>
      <c r="R9327" s="179"/>
      <c r="S9327" s="179"/>
      <c r="T9327" s="179"/>
      <c r="U9327" s="179"/>
      <c r="V9327" s="179"/>
      <c r="W9327" s="179"/>
      <c r="X9327" s="179"/>
      <c r="Y9327" s="179"/>
      <c r="Z9327" s="179"/>
      <c r="AA9327" s="222"/>
      <c r="AB9327" s="222"/>
      <c r="AC9327" s="222"/>
      <c r="AD9327" s="179"/>
      <c r="AE9327" s="179"/>
      <c r="AF9327" s="179"/>
      <c r="AG9327" s="179"/>
      <c r="AH9327" s="179"/>
      <c r="AI9327" s="179"/>
      <c r="AJ9327" s="179"/>
    </row>
    <row r="9328" spans="2:36" x14ac:dyDescent="0.3">
      <c r="B9328" s="224">
        <v>940500</v>
      </c>
      <c r="C9328" s="209">
        <v>404917</v>
      </c>
      <c r="D9328" s="206">
        <f t="shared" si="998"/>
        <v>0.43053375863902182</v>
      </c>
      <c r="E9328" s="208">
        <f t="shared" si="999"/>
        <v>0.45</v>
      </c>
      <c r="F9328" s="207">
        <v>22270.43</v>
      </c>
      <c r="G9328" s="207">
        <v>32393.360000000001</v>
      </c>
      <c r="H9328" s="207">
        <v>36442.53</v>
      </c>
      <c r="I9328" s="214">
        <f t="shared" si="1000"/>
        <v>386611</v>
      </c>
      <c r="J9328" s="211">
        <f t="shared" si="992"/>
        <v>0.41106964380648592</v>
      </c>
      <c r="K9328" s="212">
        <f t="shared" si="993"/>
        <v>0.45</v>
      </c>
      <c r="L9328" s="214">
        <f t="shared" si="994"/>
        <v>21263.605</v>
      </c>
      <c r="M9328" s="213">
        <f t="shared" si="995"/>
        <v>30928.880000000001</v>
      </c>
      <c r="N9328" s="213">
        <f t="shared" si="996"/>
        <v>34794.99</v>
      </c>
      <c r="O9328" s="242">
        <f t="shared" si="997"/>
        <v>0.5151999999996042</v>
      </c>
      <c r="P9328" s="242"/>
      <c r="Q9328" s="179"/>
      <c r="R9328" s="179"/>
      <c r="S9328" s="179"/>
      <c r="T9328" s="179"/>
      <c r="U9328" s="179"/>
      <c r="V9328" s="179"/>
      <c r="W9328" s="179"/>
      <c r="X9328" s="179"/>
      <c r="Y9328" s="179"/>
      <c r="Z9328" s="179"/>
      <c r="AA9328" s="222"/>
      <c r="AB9328" s="222"/>
      <c r="AC9328" s="222"/>
      <c r="AD9328" s="179"/>
      <c r="AE9328" s="179"/>
      <c r="AF9328" s="179"/>
      <c r="AG9328" s="179"/>
      <c r="AH9328" s="179"/>
      <c r="AI9328" s="179"/>
      <c r="AJ9328" s="179"/>
    </row>
    <row r="9329" spans="2:36" x14ac:dyDescent="0.3">
      <c r="B9329" s="224">
        <v>940600</v>
      </c>
      <c r="C9329" s="209">
        <v>404962</v>
      </c>
      <c r="D9329" s="206">
        <f t="shared" si="998"/>
        <v>0.43053582819476932</v>
      </c>
      <c r="E9329" s="208">
        <f t="shared" si="999"/>
        <v>0.45</v>
      </c>
      <c r="F9329" s="207">
        <v>22272.91</v>
      </c>
      <c r="G9329" s="207">
        <v>32396.959999999999</v>
      </c>
      <c r="H9329" s="207">
        <v>36446.58</v>
      </c>
      <c r="I9329" s="214">
        <f t="shared" si="1000"/>
        <v>386656</v>
      </c>
      <c r="J9329" s="211">
        <f t="shared" si="992"/>
        <v>0.41107378269189881</v>
      </c>
      <c r="K9329" s="212">
        <f t="shared" si="993"/>
        <v>0.45</v>
      </c>
      <c r="L9329" s="214">
        <f t="shared" si="994"/>
        <v>21266.080000000002</v>
      </c>
      <c r="M9329" s="213">
        <f t="shared" si="995"/>
        <v>30932.48</v>
      </c>
      <c r="N9329" s="213">
        <f t="shared" si="996"/>
        <v>34799.040000000001</v>
      </c>
      <c r="O9329" s="242">
        <f t="shared" si="997"/>
        <v>0.5152999999999156</v>
      </c>
      <c r="P9329" s="242"/>
      <c r="Q9329" s="179"/>
      <c r="R9329" s="179"/>
      <c r="S9329" s="179"/>
      <c r="T9329" s="179"/>
      <c r="U9329" s="179"/>
      <c r="V9329" s="179"/>
      <c r="W9329" s="179"/>
      <c r="X9329" s="179"/>
      <c r="Y9329" s="179"/>
      <c r="Z9329" s="179"/>
      <c r="AA9329" s="222"/>
      <c r="AB9329" s="222"/>
      <c r="AC9329" s="222"/>
      <c r="AD9329" s="179"/>
      <c r="AE9329" s="179"/>
      <c r="AF9329" s="179"/>
      <c r="AG9329" s="179"/>
      <c r="AH9329" s="179"/>
      <c r="AI9329" s="179"/>
      <c r="AJ9329" s="179"/>
    </row>
    <row r="9330" spans="2:36" x14ac:dyDescent="0.3">
      <c r="B9330" s="224">
        <v>940700</v>
      </c>
      <c r="C9330" s="209">
        <v>405007</v>
      </c>
      <c r="D9330" s="206">
        <f t="shared" si="998"/>
        <v>0.43053789731051345</v>
      </c>
      <c r="E9330" s="208">
        <f t="shared" si="999"/>
        <v>0.45</v>
      </c>
      <c r="F9330" s="207">
        <v>22275.38</v>
      </c>
      <c r="G9330" s="207">
        <v>32400.560000000001</v>
      </c>
      <c r="H9330" s="207">
        <v>36450.629999999997</v>
      </c>
      <c r="I9330" s="214">
        <f t="shared" si="1000"/>
        <v>386701</v>
      </c>
      <c r="J9330" s="211">
        <f t="shared" si="992"/>
        <v>0.41107792069735305</v>
      </c>
      <c r="K9330" s="212">
        <f t="shared" si="993"/>
        <v>0.45</v>
      </c>
      <c r="L9330" s="214">
        <f t="shared" si="994"/>
        <v>21268.555</v>
      </c>
      <c r="M9330" s="213">
        <f t="shared" si="995"/>
        <v>30936.080000000002</v>
      </c>
      <c r="N9330" s="213">
        <f t="shared" si="996"/>
        <v>34803.089999999997</v>
      </c>
      <c r="O9330" s="242">
        <f t="shared" si="997"/>
        <v>0.51520000000004074</v>
      </c>
      <c r="P9330" s="242"/>
      <c r="Q9330" s="179"/>
      <c r="R9330" s="179"/>
      <c r="S9330" s="179"/>
      <c r="T9330" s="179"/>
      <c r="U9330" s="179"/>
      <c r="V9330" s="179"/>
      <c r="W9330" s="179"/>
      <c r="X9330" s="179"/>
      <c r="Y9330" s="179"/>
      <c r="Z9330" s="179"/>
      <c r="AA9330" s="222"/>
      <c r="AB9330" s="222"/>
      <c r="AC9330" s="222"/>
      <c r="AD9330" s="179"/>
      <c r="AE9330" s="179"/>
      <c r="AF9330" s="179"/>
      <c r="AG9330" s="179"/>
      <c r="AH9330" s="179"/>
      <c r="AI9330" s="179"/>
      <c r="AJ9330" s="179"/>
    </row>
    <row r="9331" spans="2:36" x14ac:dyDescent="0.3">
      <c r="B9331" s="224">
        <v>940800</v>
      </c>
      <c r="C9331" s="209">
        <v>405052</v>
      </c>
      <c r="D9331" s="206">
        <f t="shared" si="998"/>
        <v>0.43053996598639455</v>
      </c>
      <c r="E9331" s="208">
        <f t="shared" si="999"/>
        <v>0.45</v>
      </c>
      <c r="F9331" s="207">
        <v>22277.86</v>
      </c>
      <c r="G9331" s="207">
        <v>32404.16</v>
      </c>
      <c r="H9331" s="207">
        <v>36454.68</v>
      </c>
      <c r="I9331" s="214">
        <f t="shared" si="1000"/>
        <v>386746</v>
      </c>
      <c r="J9331" s="211">
        <f t="shared" si="992"/>
        <v>0.41108205782312923</v>
      </c>
      <c r="K9331" s="212">
        <f t="shared" si="993"/>
        <v>0.45</v>
      </c>
      <c r="L9331" s="214">
        <f t="shared" si="994"/>
        <v>21271.03</v>
      </c>
      <c r="M9331" s="213">
        <f t="shared" si="995"/>
        <v>30939.68</v>
      </c>
      <c r="N9331" s="213">
        <f t="shared" si="996"/>
        <v>34807.14</v>
      </c>
      <c r="O9331" s="242">
        <f t="shared" si="997"/>
        <v>0.51529999999977005</v>
      </c>
      <c r="P9331" s="242"/>
      <c r="Q9331" s="179"/>
      <c r="R9331" s="179"/>
      <c r="S9331" s="179"/>
      <c r="T9331" s="179"/>
      <c r="U9331" s="179"/>
      <c r="V9331" s="179"/>
      <c r="W9331" s="179"/>
      <c r="X9331" s="179"/>
      <c r="Y9331" s="179"/>
      <c r="Z9331" s="179"/>
      <c r="AA9331" s="222"/>
      <c r="AB9331" s="222"/>
      <c r="AC9331" s="222"/>
      <c r="AD9331" s="179"/>
      <c r="AE9331" s="179"/>
      <c r="AF9331" s="179"/>
      <c r="AG9331" s="179"/>
      <c r="AH9331" s="179"/>
      <c r="AI9331" s="179"/>
      <c r="AJ9331" s="179"/>
    </row>
    <row r="9332" spans="2:36" x14ac:dyDescent="0.3">
      <c r="B9332" s="224">
        <v>940900</v>
      </c>
      <c r="C9332" s="209">
        <v>405097</v>
      </c>
      <c r="D9332" s="206">
        <f t="shared" si="998"/>
        <v>0.43054203422255288</v>
      </c>
      <c r="E9332" s="208">
        <f t="shared" si="999"/>
        <v>0.45</v>
      </c>
      <c r="F9332" s="207">
        <v>22280.33</v>
      </c>
      <c r="G9332" s="207">
        <v>32407.759999999998</v>
      </c>
      <c r="H9332" s="207">
        <v>36458.730000000003</v>
      </c>
      <c r="I9332" s="214">
        <f t="shared" si="1000"/>
        <v>386791</v>
      </c>
      <c r="J9332" s="211">
        <f t="shared" si="992"/>
        <v>0.41108619406950792</v>
      </c>
      <c r="K9332" s="212">
        <f t="shared" si="993"/>
        <v>0.45</v>
      </c>
      <c r="L9332" s="214">
        <f t="shared" si="994"/>
        <v>21273.505000000001</v>
      </c>
      <c r="M9332" s="213">
        <f t="shared" si="995"/>
        <v>30943.279999999999</v>
      </c>
      <c r="N9332" s="213">
        <f t="shared" si="996"/>
        <v>34811.19</v>
      </c>
      <c r="O9332" s="242">
        <f t="shared" si="997"/>
        <v>0.51519999999996802</v>
      </c>
      <c r="P9332" s="242"/>
      <c r="Q9332" s="179"/>
      <c r="R9332" s="179"/>
      <c r="S9332" s="179"/>
      <c r="T9332" s="179"/>
      <c r="U9332" s="179"/>
      <c r="V9332" s="179"/>
      <c r="W9332" s="179"/>
      <c r="X9332" s="179"/>
      <c r="Y9332" s="179"/>
      <c r="Z9332" s="179"/>
      <c r="AA9332" s="222"/>
      <c r="AB9332" s="222"/>
      <c r="AC9332" s="222"/>
      <c r="AD9332" s="179"/>
      <c r="AE9332" s="179"/>
      <c r="AF9332" s="179"/>
      <c r="AG9332" s="179"/>
      <c r="AH9332" s="179"/>
      <c r="AI9332" s="179"/>
      <c r="AJ9332" s="179"/>
    </row>
    <row r="9333" spans="2:36" x14ac:dyDescent="0.3">
      <c r="B9333" s="224">
        <v>941000</v>
      </c>
      <c r="C9333" s="209">
        <v>405142</v>
      </c>
      <c r="D9333" s="206">
        <f t="shared" si="998"/>
        <v>0.43054410201912857</v>
      </c>
      <c r="E9333" s="208">
        <f t="shared" si="999"/>
        <v>0.45</v>
      </c>
      <c r="F9333" s="207">
        <v>22282.81</v>
      </c>
      <c r="G9333" s="207">
        <v>32411.360000000001</v>
      </c>
      <c r="H9333" s="207">
        <v>36462.78</v>
      </c>
      <c r="I9333" s="214">
        <f t="shared" si="1000"/>
        <v>386836</v>
      </c>
      <c r="J9333" s="211">
        <f t="shared" si="992"/>
        <v>0.41109032943676937</v>
      </c>
      <c r="K9333" s="212">
        <f t="shared" si="993"/>
        <v>0.45</v>
      </c>
      <c r="L9333" s="214">
        <f t="shared" si="994"/>
        <v>21275.98</v>
      </c>
      <c r="M9333" s="213">
        <f t="shared" si="995"/>
        <v>30946.880000000001</v>
      </c>
      <c r="N9333" s="213">
        <f t="shared" si="996"/>
        <v>34815.24</v>
      </c>
      <c r="O9333" s="242">
        <f t="shared" si="997"/>
        <v>0.51529999999962461</v>
      </c>
      <c r="P9333" s="242"/>
      <c r="Q9333" s="179"/>
      <c r="R9333" s="179"/>
      <c r="S9333" s="179"/>
      <c r="T9333" s="179"/>
      <c r="U9333" s="179"/>
      <c r="V9333" s="179"/>
      <c r="W9333" s="179"/>
      <c r="X9333" s="179"/>
      <c r="Y9333" s="179"/>
      <c r="Z9333" s="179"/>
      <c r="AA9333" s="222"/>
      <c r="AB9333" s="222"/>
      <c r="AC9333" s="222"/>
      <c r="AD9333" s="179"/>
      <c r="AE9333" s="179"/>
      <c r="AF9333" s="179"/>
      <c r="AG9333" s="179"/>
      <c r="AH9333" s="179"/>
      <c r="AI9333" s="179"/>
      <c r="AJ9333" s="179"/>
    </row>
    <row r="9334" spans="2:36" x14ac:dyDescent="0.3">
      <c r="B9334" s="224">
        <v>941100</v>
      </c>
      <c r="C9334" s="209">
        <v>405187</v>
      </c>
      <c r="D9334" s="206">
        <f t="shared" si="998"/>
        <v>0.43054616937626183</v>
      </c>
      <c r="E9334" s="208">
        <f t="shared" si="999"/>
        <v>0.45</v>
      </c>
      <c r="F9334" s="207">
        <v>22285.279999999999</v>
      </c>
      <c r="G9334" s="207">
        <v>32414.959999999999</v>
      </c>
      <c r="H9334" s="207">
        <v>36466.83</v>
      </c>
      <c r="I9334" s="214">
        <f t="shared" si="1000"/>
        <v>386881</v>
      </c>
      <c r="J9334" s="211">
        <f t="shared" si="992"/>
        <v>0.41109446392519394</v>
      </c>
      <c r="K9334" s="212">
        <f t="shared" si="993"/>
        <v>0.45</v>
      </c>
      <c r="L9334" s="214">
        <f t="shared" si="994"/>
        <v>21278.455000000002</v>
      </c>
      <c r="M9334" s="213">
        <f t="shared" si="995"/>
        <v>30950.48</v>
      </c>
      <c r="N9334" s="213">
        <f t="shared" si="996"/>
        <v>34819.29</v>
      </c>
      <c r="O9334" s="242">
        <f t="shared" si="997"/>
        <v>0.51520000000047728</v>
      </c>
      <c r="P9334" s="242"/>
      <c r="Q9334" s="179"/>
      <c r="R9334" s="179"/>
      <c r="S9334" s="179"/>
      <c r="T9334" s="179"/>
      <c r="U9334" s="179"/>
      <c r="V9334" s="179"/>
      <c r="W9334" s="179"/>
      <c r="X9334" s="179"/>
      <c r="Y9334" s="179"/>
      <c r="Z9334" s="179"/>
      <c r="AA9334" s="222"/>
      <c r="AB9334" s="222"/>
      <c r="AC9334" s="222"/>
      <c r="AD9334" s="179"/>
      <c r="AE9334" s="179"/>
      <c r="AF9334" s="179"/>
      <c r="AG9334" s="179"/>
      <c r="AH9334" s="179"/>
      <c r="AI9334" s="179"/>
      <c r="AJ9334" s="179"/>
    </row>
    <row r="9335" spans="2:36" x14ac:dyDescent="0.3">
      <c r="B9335" s="224">
        <v>941200</v>
      </c>
      <c r="C9335" s="209">
        <v>405232</v>
      </c>
      <c r="D9335" s="206">
        <f t="shared" si="998"/>
        <v>0.43054823629409267</v>
      </c>
      <c r="E9335" s="208">
        <f t="shared" si="999"/>
        <v>0.45</v>
      </c>
      <c r="F9335" s="207">
        <v>22287.759999999998</v>
      </c>
      <c r="G9335" s="207">
        <v>32418.560000000001</v>
      </c>
      <c r="H9335" s="207">
        <v>36470.879999999997</v>
      </c>
      <c r="I9335" s="214">
        <f t="shared" si="1000"/>
        <v>386926</v>
      </c>
      <c r="J9335" s="211">
        <f t="shared" si="992"/>
        <v>0.41109859753506162</v>
      </c>
      <c r="K9335" s="212">
        <f t="shared" si="993"/>
        <v>0.45</v>
      </c>
      <c r="L9335" s="214">
        <f t="shared" si="994"/>
        <v>21280.93</v>
      </c>
      <c r="M9335" s="213">
        <f t="shared" si="995"/>
        <v>30954.080000000002</v>
      </c>
      <c r="N9335" s="213">
        <f t="shared" si="996"/>
        <v>34823.339999999997</v>
      </c>
      <c r="O9335" s="242">
        <f t="shared" si="997"/>
        <v>0.51530000000013387</v>
      </c>
      <c r="P9335" s="242"/>
      <c r="Q9335" s="179"/>
      <c r="R9335" s="179"/>
      <c r="S9335" s="179"/>
      <c r="T9335" s="179"/>
      <c r="U9335" s="179"/>
      <c r="V9335" s="179"/>
      <c r="W9335" s="179"/>
      <c r="X9335" s="179"/>
      <c r="Y9335" s="179"/>
      <c r="Z9335" s="179"/>
      <c r="AA9335" s="222"/>
      <c r="AB9335" s="222"/>
      <c r="AC9335" s="222"/>
      <c r="AD9335" s="179"/>
      <c r="AE9335" s="179"/>
      <c r="AF9335" s="179"/>
      <c r="AG9335" s="179"/>
      <c r="AH9335" s="179"/>
      <c r="AI9335" s="179"/>
      <c r="AJ9335" s="179"/>
    </row>
    <row r="9336" spans="2:36" x14ac:dyDescent="0.3">
      <c r="B9336" s="224">
        <v>941300</v>
      </c>
      <c r="C9336" s="209">
        <v>405277</v>
      </c>
      <c r="D9336" s="206">
        <f t="shared" si="998"/>
        <v>0.43055030277276107</v>
      </c>
      <c r="E9336" s="208">
        <f t="shared" si="999"/>
        <v>0.45</v>
      </c>
      <c r="F9336" s="207">
        <v>22290.23</v>
      </c>
      <c r="G9336" s="207">
        <v>32422.16</v>
      </c>
      <c r="H9336" s="207">
        <v>36474.93</v>
      </c>
      <c r="I9336" s="214">
        <f t="shared" si="1000"/>
        <v>386971</v>
      </c>
      <c r="J9336" s="211">
        <f t="shared" si="992"/>
        <v>0.41110273026665251</v>
      </c>
      <c r="K9336" s="212">
        <f t="shared" si="993"/>
        <v>0.45</v>
      </c>
      <c r="L9336" s="214">
        <f t="shared" si="994"/>
        <v>21283.404999999999</v>
      </c>
      <c r="M9336" s="213">
        <f t="shared" si="995"/>
        <v>30957.68</v>
      </c>
      <c r="N9336" s="213">
        <f t="shared" si="996"/>
        <v>34827.39</v>
      </c>
      <c r="O9336" s="242">
        <f t="shared" si="997"/>
        <v>0.51519999999982247</v>
      </c>
      <c r="P9336" s="242"/>
      <c r="Q9336" s="179"/>
      <c r="R9336" s="179"/>
      <c r="S9336" s="179"/>
      <c r="T9336" s="179"/>
      <c r="U9336" s="179"/>
      <c r="V9336" s="179"/>
      <c r="W9336" s="179"/>
      <c r="X9336" s="179"/>
      <c r="Y9336" s="179"/>
      <c r="Z9336" s="179"/>
      <c r="AA9336" s="222"/>
      <c r="AB9336" s="222"/>
      <c r="AC9336" s="222"/>
      <c r="AD9336" s="179"/>
      <c r="AE9336" s="179"/>
      <c r="AF9336" s="179"/>
      <c r="AG9336" s="179"/>
      <c r="AH9336" s="179"/>
      <c r="AI9336" s="179"/>
      <c r="AJ9336" s="179"/>
    </row>
    <row r="9337" spans="2:36" x14ac:dyDescent="0.3">
      <c r="B9337" s="224">
        <v>941400</v>
      </c>
      <c r="C9337" s="209">
        <v>405322</v>
      </c>
      <c r="D9337" s="206">
        <f t="shared" si="998"/>
        <v>0.43055236881240705</v>
      </c>
      <c r="E9337" s="208">
        <f t="shared" si="999"/>
        <v>0.45</v>
      </c>
      <c r="F9337" s="207">
        <v>22292.71</v>
      </c>
      <c r="G9337" s="207">
        <v>32425.759999999998</v>
      </c>
      <c r="H9337" s="207">
        <v>36478.980000000003</v>
      </c>
      <c r="I9337" s="214">
        <f t="shared" si="1000"/>
        <v>387016</v>
      </c>
      <c r="J9337" s="211">
        <f t="shared" si="992"/>
        <v>0.41110686212024644</v>
      </c>
      <c r="K9337" s="212">
        <f t="shared" si="993"/>
        <v>0.45</v>
      </c>
      <c r="L9337" s="214">
        <f t="shared" si="994"/>
        <v>21285.88</v>
      </c>
      <c r="M9337" s="213">
        <f t="shared" si="995"/>
        <v>30961.279999999999</v>
      </c>
      <c r="N9337" s="213">
        <f t="shared" si="996"/>
        <v>34831.440000000002</v>
      </c>
      <c r="O9337" s="242">
        <f t="shared" si="997"/>
        <v>0.51530000000006115</v>
      </c>
      <c r="P9337" s="242"/>
      <c r="Q9337" s="179"/>
      <c r="R9337" s="179"/>
      <c r="S9337" s="179"/>
      <c r="T9337" s="179"/>
      <c r="U9337" s="179"/>
      <c r="V9337" s="179"/>
      <c r="W9337" s="179"/>
      <c r="X9337" s="179"/>
      <c r="Y9337" s="179"/>
      <c r="Z9337" s="179"/>
      <c r="AA9337" s="222"/>
      <c r="AB9337" s="222"/>
      <c r="AC9337" s="222"/>
      <c r="AD9337" s="179"/>
      <c r="AE9337" s="179"/>
      <c r="AF9337" s="179"/>
      <c r="AG9337" s="179"/>
      <c r="AH9337" s="179"/>
      <c r="AI9337" s="179"/>
      <c r="AJ9337" s="179"/>
    </row>
    <row r="9338" spans="2:36" x14ac:dyDescent="0.3">
      <c r="B9338" s="224">
        <v>941500</v>
      </c>
      <c r="C9338" s="209">
        <v>405367</v>
      </c>
      <c r="D9338" s="206">
        <f t="shared" si="998"/>
        <v>0.43055443441317048</v>
      </c>
      <c r="E9338" s="208">
        <f t="shared" si="999"/>
        <v>0.45</v>
      </c>
      <c r="F9338" s="207">
        <v>22295.18</v>
      </c>
      <c r="G9338" s="207">
        <v>32429.360000000001</v>
      </c>
      <c r="H9338" s="207">
        <v>36483.03</v>
      </c>
      <c r="I9338" s="214">
        <f t="shared" si="1000"/>
        <v>387061</v>
      </c>
      <c r="J9338" s="211">
        <f t="shared" si="992"/>
        <v>0.4111109930961232</v>
      </c>
      <c r="K9338" s="212">
        <f t="shared" si="993"/>
        <v>0.45</v>
      </c>
      <c r="L9338" s="214">
        <f t="shared" si="994"/>
        <v>21288.355</v>
      </c>
      <c r="M9338" s="213">
        <f t="shared" si="995"/>
        <v>30964.880000000001</v>
      </c>
      <c r="N9338" s="213">
        <f t="shared" si="996"/>
        <v>34835.49</v>
      </c>
      <c r="O9338" s="242">
        <f t="shared" si="997"/>
        <v>0.5151999999996042</v>
      </c>
      <c r="P9338" s="242"/>
      <c r="Q9338" s="179"/>
      <c r="R9338" s="179"/>
      <c r="S9338" s="179"/>
      <c r="T9338" s="179"/>
      <c r="U9338" s="179"/>
      <c r="V9338" s="179"/>
      <c r="W9338" s="179"/>
      <c r="X9338" s="179"/>
      <c r="Y9338" s="179"/>
      <c r="Z9338" s="179"/>
      <c r="AA9338" s="222"/>
      <c r="AB9338" s="222"/>
      <c r="AC9338" s="222"/>
      <c r="AD9338" s="179"/>
      <c r="AE9338" s="179"/>
      <c r="AF9338" s="179"/>
      <c r="AG9338" s="179"/>
      <c r="AH9338" s="179"/>
      <c r="AI9338" s="179"/>
      <c r="AJ9338" s="179"/>
    </row>
    <row r="9339" spans="2:36" x14ac:dyDescent="0.3">
      <c r="B9339" s="224">
        <v>941600</v>
      </c>
      <c r="C9339" s="209">
        <v>405412</v>
      </c>
      <c r="D9339" s="206">
        <f t="shared" si="998"/>
        <v>0.43055649957519115</v>
      </c>
      <c r="E9339" s="208">
        <f t="shared" si="999"/>
        <v>0.45</v>
      </c>
      <c r="F9339" s="207">
        <v>22297.66</v>
      </c>
      <c r="G9339" s="207">
        <v>32432.959999999999</v>
      </c>
      <c r="H9339" s="207">
        <v>36487.08</v>
      </c>
      <c r="I9339" s="214">
        <f t="shared" si="1000"/>
        <v>387106</v>
      </c>
      <c r="J9339" s="211">
        <f t="shared" ref="J9339:J9402" si="1001">I9339/$B9339</f>
        <v>0.41111512319456245</v>
      </c>
      <c r="K9339" s="212">
        <f t="shared" ref="K9339:K9402" si="1002">(I9339-I9338)/($B9339-$B9338)</f>
        <v>0.45</v>
      </c>
      <c r="L9339" s="214">
        <f t="shared" si="994"/>
        <v>21290.83</v>
      </c>
      <c r="M9339" s="213">
        <f t="shared" si="995"/>
        <v>30968.48</v>
      </c>
      <c r="N9339" s="213">
        <f t="shared" si="996"/>
        <v>34839.54</v>
      </c>
      <c r="O9339" s="242">
        <f t="shared" si="997"/>
        <v>0.5152999999999156</v>
      </c>
      <c r="P9339" s="242"/>
      <c r="Q9339" s="179"/>
      <c r="R9339" s="179"/>
      <c r="S9339" s="179"/>
      <c r="T9339" s="179"/>
      <c r="U9339" s="179"/>
      <c r="V9339" s="179"/>
      <c r="W9339" s="179"/>
      <c r="X9339" s="179"/>
      <c r="Y9339" s="179"/>
      <c r="Z9339" s="179"/>
      <c r="AA9339" s="222"/>
      <c r="AB9339" s="222"/>
      <c r="AC9339" s="222"/>
      <c r="AD9339" s="179"/>
      <c r="AE9339" s="179"/>
      <c r="AF9339" s="179"/>
      <c r="AG9339" s="179"/>
      <c r="AH9339" s="179"/>
      <c r="AI9339" s="179"/>
      <c r="AJ9339" s="179"/>
    </row>
    <row r="9340" spans="2:36" x14ac:dyDescent="0.3">
      <c r="B9340" s="224">
        <v>941700</v>
      </c>
      <c r="C9340" s="209">
        <v>405457</v>
      </c>
      <c r="D9340" s="206">
        <f t="shared" si="998"/>
        <v>0.43055856429860889</v>
      </c>
      <c r="E9340" s="208">
        <f t="shared" si="999"/>
        <v>0.45</v>
      </c>
      <c r="F9340" s="207">
        <v>22300.13</v>
      </c>
      <c r="G9340" s="207">
        <v>32436.560000000001</v>
      </c>
      <c r="H9340" s="207">
        <v>36491.129999999997</v>
      </c>
      <c r="I9340" s="214">
        <f t="shared" si="1000"/>
        <v>387151</v>
      </c>
      <c r="J9340" s="211">
        <f t="shared" si="1001"/>
        <v>0.41111925241584368</v>
      </c>
      <c r="K9340" s="212">
        <f t="shared" si="1002"/>
        <v>0.45</v>
      </c>
      <c r="L9340" s="214">
        <f t="shared" si="994"/>
        <v>21293.305</v>
      </c>
      <c r="M9340" s="213">
        <f t="shared" si="995"/>
        <v>30972.080000000002</v>
      </c>
      <c r="N9340" s="213">
        <f t="shared" si="996"/>
        <v>34843.589999999997</v>
      </c>
      <c r="O9340" s="242">
        <f t="shared" si="997"/>
        <v>0.51520000000004074</v>
      </c>
      <c r="P9340" s="242"/>
      <c r="Q9340" s="179"/>
      <c r="R9340" s="179"/>
      <c r="S9340" s="179"/>
      <c r="T9340" s="179"/>
      <c r="U9340" s="179"/>
      <c r="V9340" s="179"/>
      <c r="W9340" s="179"/>
      <c r="X9340" s="179"/>
      <c r="Y9340" s="179"/>
      <c r="Z9340" s="179"/>
      <c r="AA9340" s="222"/>
      <c r="AB9340" s="222"/>
      <c r="AC9340" s="222"/>
      <c r="AD9340" s="179"/>
      <c r="AE9340" s="179"/>
      <c r="AF9340" s="179"/>
      <c r="AG9340" s="179"/>
      <c r="AH9340" s="179"/>
      <c r="AI9340" s="179"/>
      <c r="AJ9340" s="179"/>
    </row>
    <row r="9341" spans="2:36" x14ac:dyDescent="0.3">
      <c r="B9341" s="224">
        <v>941800</v>
      </c>
      <c r="C9341" s="209">
        <v>405502</v>
      </c>
      <c r="D9341" s="206">
        <f t="shared" si="998"/>
        <v>0.43056062858356337</v>
      </c>
      <c r="E9341" s="208">
        <f t="shared" si="999"/>
        <v>0.45</v>
      </c>
      <c r="F9341" s="207">
        <v>22302.61</v>
      </c>
      <c r="G9341" s="207">
        <v>32440.16</v>
      </c>
      <c r="H9341" s="207">
        <v>36495.18</v>
      </c>
      <c r="I9341" s="214">
        <f t="shared" si="1000"/>
        <v>387196</v>
      </c>
      <c r="J9341" s="211">
        <f t="shared" si="1001"/>
        <v>0.41112338076024635</v>
      </c>
      <c r="K9341" s="212">
        <f t="shared" si="1002"/>
        <v>0.45</v>
      </c>
      <c r="L9341" s="214">
        <f t="shared" si="994"/>
        <v>21295.78</v>
      </c>
      <c r="M9341" s="213">
        <f t="shared" si="995"/>
        <v>30975.68</v>
      </c>
      <c r="N9341" s="213">
        <f t="shared" si="996"/>
        <v>34847.64</v>
      </c>
      <c r="O9341" s="242">
        <f t="shared" si="997"/>
        <v>0.51529999999977005</v>
      </c>
      <c r="P9341" s="242"/>
      <c r="Q9341" s="179"/>
      <c r="R9341" s="179"/>
      <c r="S9341" s="179"/>
      <c r="T9341" s="179"/>
      <c r="U9341" s="179"/>
      <c r="V9341" s="179"/>
      <c r="W9341" s="179"/>
      <c r="X9341" s="179"/>
      <c r="Y9341" s="179"/>
      <c r="Z9341" s="179"/>
      <c r="AA9341" s="222"/>
      <c r="AB9341" s="222"/>
      <c r="AC9341" s="222"/>
      <c r="AD9341" s="179"/>
      <c r="AE9341" s="179"/>
      <c r="AF9341" s="179"/>
      <c r="AG9341" s="179"/>
      <c r="AH9341" s="179"/>
      <c r="AI9341" s="179"/>
      <c r="AJ9341" s="179"/>
    </row>
    <row r="9342" spans="2:36" x14ac:dyDescent="0.3">
      <c r="B9342" s="224">
        <v>941900</v>
      </c>
      <c r="C9342" s="209">
        <v>405547</v>
      </c>
      <c r="D9342" s="206">
        <f t="shared" si="998"/>
        <v>0.43056269243019429</v>
      </c>
      <c r="E9342" s="208">
        <f t="shared" si="999"/>
        <v>0.45</v>
      </c>
      <c r="F9342" s="207">
        <v>22305.08</v>
      </c>
      <c r="G9342" s="207">
        <v>32443.759999999998</v>
      </c>
      <c r="H9342" s="207">
        <v>36499.230000000003</v>
      </c>
      <c r="I9342" s="214">
        <f t="shared" si="1000"/>
        <v>387241</v>
      </c>
      <c r="J9342" s="211">
        <f t="shared" si="1001"/>
        <v>0.41112750822804967</v>
      </c>
      <c r="K9342" s="212">
        <f t="shared" si="1002"/>
        <v>0.45</v>
      </c>
      <c r="L9342" s="214">
        <f t="shared" ref="L9342:L9405" si="1003">I9342*5.5%</f>
        <v>21298.255000000001</v>
      </c>
      <c r="M9342" s="213">
        <f t="shared" ref="M9342:M9405" si="1004">I9342*8%</f>
        <v>30979.279999999999</v>
      </c>
      <c r="N9342" s="213">
        <f t="shared" ref="N9342:N9405" si="1005">I9342*9%</f>
        <v>34851.69</v>
      </c>
      <c r="O9342" s="242">
        <f t="shared" si="997"/>
        <v>0.51519999999996802</v>
      </c>
      <c r="P9342" s="242"/>
      <c r="Q9342" s="179"/>
      <c r="R9342" s="179"/>
      <c r="S9342" s="179"/>
      <c r="T9342" s="179"/>
      <c r="U9342" s="179"/>
      <c r="V9342" s="179"/>
      <c r="W9342" s="179"/>
      <c r="X9342" s="179"/>
      <c r="Y9342" s="179"/>
      <c r="Z9342" s="179"/>
      <c r="AA9342" s="222"/>
      <c r="AB9342" s="222"/>
      <c r="AC9342" s="222"/>
      <c r="AD9342" s="179"/>
      <c r="AE9342" s="179"/>
      <c r="AF9342" s="179"/>
      <c r="AG9342" s="179"/>
      <c r="AH9342" s="179"/>
      <c r="AI9342" s="179"/>
      <c r="AJ9342" s="179"/>
    </row>
    <row r="9343" spans="2:36" x14ac:dyDescent="0.3">
      <c r="B9343" s="224">
        <v>942000</v>
      </c>
      <c r="C9343" s="209">
        <v>405592</v>
      </c>
      <c r="D9343" s="206">
        <f t="shared" si="998"/>
        <v>0.43056475583864118</v>
      </c>
      <c r="E9343" s="208">
        <f t="shared" si="999"/>
        <v>0.45</v>
      </c>
      <c r="F9343" s="207">
        <v>22307.56</v>
      </c>
      <c r="G9343" s="207">
        <v>32447.360000000001</v>
      </c>
      <c r="H9343" s="207">
        <v>36503.279999999999</v>
      </c>
      <c r="I9343" s="214">
        <f t="shared" si="1000"/>
        <v>387286</v>
      </c>
      <c r="J9343" s="211">
        <f t="shared" si="1001"/>
        <v>0.41113163481953291</v>
      </c>
      <c r="K9343" s="212">
        <f t="shared" si="1002"/>
        <v>0.45</v>
      </c>
      <c r="L9343" s="214">
        <f t="shared" si="1003"/>
        <v>21300.73</v>
      </c>
      <c r="M9343" s="213">
        <f t="shared" si="1004"/>
        <v>30982.880000000001</v>
      </c>
      <c r="N9343" s="213">
        <f t="shared" si="1005"/>
        <v>34855.74</v>
      </c>
      <c r="O9343" s="242">
        <f t="shared" si="997"/>
        <v>0.51529999999962461</v>
      </c>
      <c r="P9343" s="242"/>
      <c r="Q9343" s="179"/>
      <c r="R9343" s="179"/>
      <c r="S9343" s="179"/>
      <c r="T9343" s="179"/>
      <c r="U9343" s="179"/>
      <c r="V9343" s="179"/>
      <c r="W9343" s="179"/>
      <c r="X9343" s="179"/>
      <c r="Y9343" s="179"/>
      <c r="Z9343" s="179"/>
      <c r="AA9343" s="222"/>
      <c r="AB9343" s="222"/>
      <c r="AC9343" s="222"/>
      <c r="AD9343" s="179"/>
      <c r="AE9343" s="179"/>
      <c r="AF9343" s="179"/>
      <c r="AG9343" s="179"/>
      <c r="AH9343" s="179"/>
      <c r="AI9343" s="179"/>
      <c r="AJ9343" s="179"/>
    </row>
    <row r="9344" spans="2:36" x14ac:dyDescent="0.3">
      <c r="B9344" s="224">
        <v>942100</v>
      </c>
      <c r="C9344" s="209">
        <v>405637</v>
      </c>
      <c r="D9344" s="206">
        <f t="shared" si="998"/>
        <v>0.43056681880904363</v>
      </c>
      <c r="E9344" s="208">
        <f t="shared" si="999"/>
        <v>0.45</v>
      </c>
      <c r="F9344" s="207">
        <v>22310.03</v>
      </c>
      <c r="G9344" s="207">
        <v>32450.959999999999</v>
      </c>
      <c r="H9344" s="207">
        <v>36507.33</v>
      </c>
      <c r="I9344" s="214">
        <f t="shared" si="1000"/>
        <v>387331</v>
      </c>
      <c r="J9344" s="211">
        <f t="shared" si="1001"/>
        <v>0.41113576053497508</v>
      </c>
      <c r="K9344" s="212">
        <f t="shared" si="1002"/>
        <v>0.45</v>
      </c>
      <c r="L9344" s="214">
        <f t="shared" si="1003"/>
        <v>21303.205000000002</v>
      </c>
      <c r="M9344" s="213">
        <f t="shared" si="1004"/>
        <v>30986.48</v>
      </c>
      <c r="N9344" s="213">
        <f t="shared" si="1005"/>
        <v>34859.79</v>
      </c>
      <c r="O9344" s="242">
        <f t="shared" si="997"/>
        <v>0.51520000000047728</v>
      </c>
      <c r="P9344" s="242"/>
      <c r="Q9344" s="179"/>
      <c r="R9344" s="179"/>
      <c r="S9344" s="179"/>
      <c r="T9344" s="179"/>
      <c r="U9344" s="179"/>
      <c r="V9344" s="179"/>
      <c r="W9344" s="179"/>
      <c r="X9344" s="179"/>
      <c r="Y9344" s="179"/>
      <c r="Z9344" s="179"/>
      <c r="AA9344" s="222"/>
      <c r="AB9344" s="222"/>
      <c r="AC9344" s="222"/>
      <c r="AD9344" s="179"/>
      <c r="AE9344" s="179"/>
      <c r="AF9344" s="179"/>
      <c r="AG9344" s="179"/>
      <c r="AH9344" s="179"/>
      <c r="AI9344" s="179"/>
      <c r="AJ9344" s="179"/>
    </row>
    <row r="9345" spans="2:36" x14ac:dyDescent="0.3">
      <c r="B9345" s="224">
        <v>942200</v>
      </c>
      <c r="C9345" s="209">
        <v>405682</v>
      </c>
      <c r="D9345" s="206">
        <f t="shared" si="998"/>
        <v>0.43056888134154109</v>
      </c>
      <c r="E9345" s="208">
        <f t="shared" si="999"/>
        <v>0.45</v>
      </c>
      <c r="F9345" s="207">
        <v>22312.51</v>
      </c>
      <c r="G9345" s="207">
        <v>32454.560000000001</v>
      </c>
      <c r="H9345" s="207">
        <v>36511.379999999997</v>
      </c>
      <c r="I9345" s="214">
        <f t="shared" si="1000"/>
        <v>387376</v>
      </c>
      <c r="J9345" s="211">
        <f t="shared" si="1001"/>
        <v>0.41113988537465507</v>
      </c>
      <c r="K9345" s="212">
        <f t="shared" si="1002"/>
        <v>0.45</v>
      </c>
      <c r="L9345" s="214">
        <f t="shared" si="1003"/>
        <v>21305.68</v>
      </c>
      <c r="M9345" s="213">
        <f t="shared" si="1004"/>
        <v>30990.080000000002</v>
      </c>
      <c r="N9345" s="213">
        <f t="shared" si="1005"/>
        <v>34863.839999999997</v>
      </c>
      <c r="O9345" s="242">
        <f t="shared" si="997"/>
        <v>0.51530000000013387</v>
      </c>
      <c r="P9345" s="242"/>
      <c r="Q9345" s="179"/>
      <c r="R9345" s="179"/>
      <c r="S9345" s="179"/>
      <c r="T9345" s="179"/>
      <c r="U9345" s="179"/>
      <c r="V9345" s="179"/>
      <c r="W9345" s="179"/>
      <c r="X9345" s="179"/>
      <c r="Y9345" s="179"/>
      <c r="Z9345" s="179"/>
      <c r="AA9345" s="222"/>
      <c r="AB9345" s="222"/>
      <c r="AC9345" s="222"/>
      <c r="AD9345" s="179"/>
      <c r="AE9345" s="179"/>
      <c r="AF9345" s="179"/>
      <c r="AG9345" s="179"/>
      <c r="AH9345" s="179"/>
      <c r="AI9345" s="179"/>
      <c r="AJ9345" s="179"/>
    </row>
    <row r="9346" spans="2:36" x14ac:dyDescent="0.3">
      <c r="B9346" s="224">
        <v>942300</v>
      </c>
      <c r="C9346" s="209">
        <v>405727</v>
      </c>
      <c r="D9346" s="206">
        <f t="shared" si="998"/>
        <v>0.43057094343627295</v>
      </c>
      <c r="E9346" s="208">
        <f t="shared" si="999"/>
        <v>0.45</v>
      </c>
      <c r="F9346" s="207">
        <v>22314.98</v>
      </c>
      <c r="G9346" s="207">
        <v>32458.16</v>
      </c>
      <c r="H9346" s="207">
        <v>36515.43</v>
      </c>
      <c r="I9346" s="214">
        <f t="shared" si="1000"/>
        <v>387421</v>
      </c>
      <c r="J9346" s="211">
        <f t="shared" si="1001"/>
        <v>0.41114400933885176</v>
      </c>
      <c r="K9346" s="212">
        <f t="shared" si="1002"/>
        <v>0.45</v>
      </c>
      <c r="L9346" s="214">
        <f t="shared" si="1003"/>
        <v>21308.154999999999</v>
      </c>
      <c r="M9346" s="213">
        <f t="shared" si="1004"/>
        <v>30993.68</v>
      </c>
      <c r="N9346" s="213">
        <f t="shared" si="1005"/>
        <v>34867.89</v>
      </c>
      <c r="O9346" s="242">
        <f t="shared" si="997"/>
        <v>0.51519999999982247</v>
      </c>
      <c r="P9346" s="242"/>
      <c r="Q9346" s="179"/>
      <c r="R9346" s="179"/>
      <c r="S9346" s="179"/>
      <c r="T9346" s="179"/>
      <c r="U9346" s="179"/>
      <c r="V9346" s="179"/>
      <c r="W9346" s="179"/>
      <c r="X9346" s="179"/>
      <c r="Y9346" s="179"/>
      <c r="Z9346" s="179"/>
      <c r="AA9346" s="222"/>
      <c r="AB9346" s="222"/>
      <c r="AC9346" s="222"/>
      <c r="AD9346" s="179"/>
      <c r="AE9346" s="179"/>
      <c r="AF9346" s="179"/>
      <c r="AG9346" s="179"/>
      <c r="AH9346" s="179"/>
      <c r="AI9346" s="179"/>
      <c r="AJ9346" s="179"/>
    </row>
    <row r="9347" spans="2:36" x14ac:dyDescent="0.3">
      <c r="B9347" s="224">
        <v>942400</v>
      </c>
      <c r="C9347" s="209">
        <v>405772</v>
      </c>
      <c r="D9347" s="206">
        <f t="shared" si="998"/>
        <v>0.43057300509337859</v>
      </c>
      <c r="E9347" s="208">
        <f t="shared" si="999"/>
        <v>0.45</v>
      </c>
      <c r="F9347" s="207">
        <v>22317.46</v>
      </c>
      <c r="G9347" s="207">
        <v>32461.759999999998</v>
      </c>
      <c r="H9347" s="207">
        <v>36519.480000000003</v>
      </c>
      <c r="I9347" s="214">
        <f t="shared" si="1000"/>
        <v>387466</v>
      </c>
      <c r="J9347" s="211">
        <f t="shared" si="1001"/>
        <v>0.41114813242784382</v>
      </c>
      <c r="K9347" s="212">
        <f t="shared" si="1002"/>
        <v>0.45</v>
      </c>
      <c r="L9347" s="214">
        <f t="shared" si="1003"/>
        <v>21310.63</v>
      </c>
      <c r="M9347" s="213">
        <f t="shared" si="1004"/>
        <v>30997.279999999999</v>
      </c>
      <c r="N9347" s="213">
        <f t="shared" si="1005"/>
        <v>34871.94</v>
      </c>
      <c r="O9347" s="242">
        <f t="shared" si="997"/>
        <v>0.51530000000006115</v>
      </c>
      <c r="P9347" s="242"/>
      <c r="Q9347" s="179"/>
      <c r="R9347" s="179"/>
      <c r="S9347" s="179"/>
      <c r="T9347" s="179"/>
      <c r="U9347" s="179"/>
      <c r="V9347" s="179"/>
      <c r="W9347" s="179"/>
      <c r="X9347" s="179"/>
      <c r="Y9347" s="179"/>
      <c r="Z9347" s="179"/>
      <c r="AA9347" s="222"/>
      <c r="AB9347" s="222"/>
      <c r="AC9347" s="222"/>
      <c r="AD9347" s="179"/>
      <c r="AE9347" s="179"/>
      <c r="AF9347" s="179"/>
      <c r="AG9347" s="179"/>
      <c r="AH9347" s="179"/>
      <c r="AI9347" s="179"/>
      <c r="AJ9347" s="179"/>
    </row>
    <row r="9348" spans="2:36" x14ac:dyDescent="0.3">
      <c r="B9348" s="224">
        <v>942500</v>
      </c>
      <c r="C9348" s="209">
        <v>405817</v>
      </c>
      <c r="D9348" s="206">
        <f t="shared" si="998"/>
        <v>0.43057506631299736</v>
      </c>
      <c r="E9348" s="208">
        <f t="shared" si="999"/>
        <v>0.45</v>
      </c>
      <c r="F9348" s="207">
        <v>22319.93</v>
      </c>
      <c r="G9348" s="207">
        <v>32465.360000000001</v>
      </c>
      <c r="H9348" s="207">
        <v>36523.53</v>
      </c>
      <c r="I9348" s="214">
        <f t="shared" si="1000"/>
        <v>387511</v>
      </c>
      <c r="J9348" s="211">
        <f t="shared" si="1001"/>
        <v>0.4111522546419098</v>
      </c>
      <c r="K9348" s="212">
        <f t="shared" si="1002"/>
        <v>0.45</v>
      </c>
      <c r="L9348" s="214">
        <f t="shared" si="1003"/>
        <v>21313.105</v>
      </c>
      <c r="M9348" s="213">
        <f t="shared" si="1004"/>
        <v>31000.880000000001</v>
      </c>
      <c r="N9348" s="213">
        <f t="shared" si="1005"/>
        <v>34875.99</v>
      </c>
      <c r="O9348" s="242">
        <f t="shared" si="997"/>
        <v>0.5151999999996042</v>
      </c>
      <c r="P9348" s="242"/>
      <c r="Q9348" s="179"/>
      <c r="R9348" s="179"/>
      <c r="S9348" s="179"/>
      <c r="T9348" s="179"/>
      <c r="U9348" s="179"/>
      <c r="V9348" s="179"/>
      <c r="W9348" s="179"/>
      <c r="X9348" s="179"/>
      <c r="Y9348" s="179"/>
      <c r="Z9348" s="179"/>
      <c r="AA9348" s="222"/>
      <c r="AB9348" s="222"/>
      <c r="AC9348" s="222"/>
      <c r="AD9348" s="179"/>
      <c r="AE9348" s="179"/>
      <c r="AF9348" s="179"/>
      <c r="AG9348" s="179"/>
      <c r="AH9348" s="179"/>
      <c r="AI9348" s="179"/>
      <c r="AJ9348" s="179"/>
    </row>
    <row r="9349" spans="2:36" x14ac:dyDescent="0.3">
      <c r="B9349" s="224">
        <v>942600</v>
      </c>
      <c r="C9349" s="209">
        <v>405862</v>
      </c>
      <c r="D9349" s="206">
        <f t="shared" si="998"/>
        <v>0.43057712709526841</v>
      </c>
      <c r="E9349" s="208">
        <f t="shared" si="999"/>
        <v>0.45</v>
      </c>
      <c r="F9349" s="207">
        <v>22322.41</v>
      </c>
      <c r="G9349" s="207">
        <v>32468.959999999999</v>
      </c>
      <c r="H9349" s="207">
        <v>36527.58</v>
      </c>
      <c r="I9349" s="214">
        <f t="shared" si="1000"/>
        <v>387556</v>
      </c>
      <c r="J9349" s="211">
        <f t="shared" si="1001"/>
        <v>0.41115637598132826</v>
      </c>
      <c r="K9349" s="212">
        <f t="shared" si="1002"/>
        <v>0.45</v>
      </c>
      <c r="L9349" s="214">
        <f t="shared" si="1003"/>
        <v>21315.58</v>
      </c>
      <c r="M9349" s="213">
        <f t="shared" si="1004"/>
        <v>31004.48</v>
      </c>
      <c r="N9349" s="213">
        <f t="shared" si="1005"/>
        <v>34880.04</v>
      </c>
      <c r="O9349" s="242">
        <f t="shared" ref="O9349:O9412" si="1006">(C9349+F9349+H9349-C9348-F9348-H9348)/100</f>
        <v>0.5152999999999156</v>
      </c>
      <c r="P9349" s="242"/>
      <c r="Q9349" s="179"/>
      <c r="R9349" s="179"/>
      <c r="S9349" s="179"/>
      <c r="T9349" s="179"/>
      <c r="U9349" s="179"/>
      <c r="V9349" s="179"/>
      <c r="W9349" s="179"/>
      <c r="X9349" s="179"/>
      <c r="Y9349" s="179"/>
      <c r="Z9349" s="179"/>
      <c r="AA9349" s="222"/>
      <c r="AB9349" s="222"/>
      <c r="AC9349" s="222"/>
      <c r="AD9349" s="179"/>
      <c r="AE9349" s="179"/>
      <c r="AF9349" s="179"/>
      <c r="AG9349" s="179"/>
      <c r="AH9349" s="179"/>
      <c r="AI9349" s="179"/>
      <c r="AJ9349" s="179"/>
    </row>
    <row r="9350" spans="2:36" x14ac:dyDescent="0.3">
      <c r="B9350" s="224">
        <v>942700</v>
      </c>
      <c r="C9350" s="209">
        <v>405907</v>
      </c>
      <c r="D9350" s="206">
        <f t="shared" si="998"/>
        <v>0.43057918744033097</v>
      </c>
      <c r="E9350" s="208">
        <f t="shared" si="999"/>
        <v>0.45</v>
      </c>
      <c r="F9350" s="207">
        <v>22324.880000000001</v>
      </c>
      <c r="G9350" s="207">
        <v>32472.560000000001</v>
      </c>
      <c r="H9350" s="207">
        <v>36531.629999999997</v>
      </c>
      <c r="I9350" s="214">
        <f t="shared" si="1000"/>
        <v>387601</v>
      </c>
      <c r="J9350" s="211">
        <f t="shared" si="1001"/>
        <v>0.41116049644637742</v>
      </c>
      <c r="K9350" s="212">
        <f t="shared" si="1002"/>
        <v>0.45</v>
      </c>
      <c r="L9350" s="214">
        <f t="shared" si="1003"/>
        <v>21318.055</v>
      </c>
      <c r="M9350" s="213">
        <f t="shared" si="1004"/>
        <v>31008.080000000002</v>
      </c>
      <c r="N9350" s="213">
        <f t="shared" si="1005"/>
        <v>34884.089999999997</v>
      </c>
      <c r="O9350" s="242">
        <f t="shared" si="1006"/>
        <v>0.51520000000004074</v>
      </c>
      <c r="P9350" s="242"/>
      <c r="Q9350" s="179"/>
      <c r="R9350" s="179"/>
      <c r="S9350" s="179"/>
      <c r="T9350" s="179"/>
      <c r="U9350" s="179"/>
      <c r="V9350" s="179"/>
      <c r="W9350" s="179"/>
      <c r="X9350" s="179"/>
      <c r="Y9350" s="179"/>
      <c r="Z9350" s="179"/>
      <c r="AA9350" s="222"/>
      <c r="AB9350" s="222"/>
      <c r="AC9350" s="222"/>
      <c r="AD9350" s="179"/>
      <c r="AE9350" s="179"/>
      <c r="AF9350" s="179"/>
      <c r="AG9350" s="179"/>
      <c r="AH9350" s="179"/>
      <c r="AI9350" s="179"/>
      <c r="AJ9350" s="179"/>
    </row>
    <row r="9351" spans="2:36" x14ac:dyDescent="0.3">
      <c r="B9351" s="224">
        <v>942800</v>
      </c>
      <c r="C9351" s="209">
        <v>405952</v>
      </c>
      <c r="D9351" s="206">
        <f t="shared" si="998"/>
        <v>0.43058124734832415</v>
      </c>
      <c r="E9351" s="208">
        <f t="shared" si="999"/>
        <v>0.45</v>
      </c>
      <c r="F9351" s="207">
        <v>22327.360000000001</v>
      </c>
      <c r="G9351" s="207">
        <v>32476.16</v>
      </c>
      <c r="H9351" s="207">
        <v>36535.68</v>
      </c>
      <c r="I9351" s="214">
        <f t="shared" si="1000"/>
        <v>387646</v>
      </c>
      <c r="J9351" s="211">
        <f t="shared" si="1001"/>
        <v>0.41116461603733562</v>
      </c>
      <c r="K9351" s="212">
        <f t="shared" si="1002"/>
        <v>0.45</v>
      </c>
      <c r="L9351" s="214">
        <f t="shared" si="1003"/>
        <v>21320.53</v>
      </c>
      <c r="M9351" s="213">
        <f t="shared" si="1004"/>
        <v>31011.68</v>
      </c>
      <c r="N9351" s="213">
        <f t="shared" si="1005"/>
        <v>34888.14</v>
      </c>
      <c r="O9351" s="242">
        <f t="shared" si="1006"/>
        <v>0.51529999999977005</v>
      </c>
      <c r="P9351" s="242"/>
      <c r="Q9351" s="179"/>
      <c r="R9351" s="179"/>
      <c r="S9351" s="179"/>
      <c r="T9351" s="179"/>
      <c r="U9351" s="179"/>
      <c r="V9351" s="179"/>
      <c r="W9351" s="179"/>
      <c r="X9351" s="179"/>
      <c r="Y9351" s="179"/>
      <c r="Z9351" s="179"/>
      <c r="AA9351" s="222"/>
      <c r="AB9351" s="222"/>
      <c r="AC9351" s="222"/>
      <c r="AD9351" s="179"/>
      <c r="AE9351" s="179"/>
      <c r="AF9351" s="179"/>
      <c r="AG9351" s="179"/>
      <c r="AH9351" s="179"/>
      <c r="AI9351" s="179"/>
      <c r="AJ9351" s="179"/>
    </row>
    <row r="9352" spans="2:36" x14ac:dyDescent="0.3">
      <c r="B9352" s="224">
        <v>942900</v>
      </c>
      <c r="C9352" s="209">
        <v>405997</v>
      </c>
      <c r="D9352" s="206">
        <f t="shared" si="998"/>
        <v>0.430583306819387</v>
      </c>
      <c r="E9352" s="208">
        <f t="shared" si="999"/>
        <v>0.45</v>
      </c>
      <c r="F9352" s="207">
        <v>22329.83</v>
      </c>
      <c r="G9352" s="207">
        <v>32479.759999999998</v>
      </c>
      <c r="H9352" s="207">
        <v>36539.730000000003</v>
      </c>
      <c r="I9352" s="214">
        <f t="shared" si="1000"/>
        <v>387691</v>
      </c>
      <c r="J9352" s="211">
        <f t="shared" si="1001"/>
        <v>0.41116873475448085</v>
      </c>
      <c r="K9352" s="212">
        <f t="shared" si="1002"/>
        <v>0.45</v>
      </c>
      <c r="L9352" s="214">
        <f t="shared" si="1003"/>
        <v>21323.005000000001</v>
      </c>
      <c r="M9352" s="213">
        <f t="shared" si="1004"/>
        <v>31015.279999999999</v>
      </c>
      <c r="N9352" s="213">
        <f t="shared" si="1005"/>
        <v>34892.19</v>
      </c>
      <c r="O9352" s="242">
        <f t="shared" si="1006"/>
        <v>0.51519999999996802</v>
      </c>
      <c r="P9352" s="242"/>
      <c r="Q9352" s="179"/>
      <c r="R9352" s="179"/>
      <c r="S9352" s="179"/>
      <c r="T9352" s="179"/>
      <c r="U9352" s="179"/>
      <c r="V9352" s="179"/>
      <c r="W9352" s="179"/>
      <c r="X9352" s="179"/>
      <c r="Y9352" s="179"/>
      <c r="Z9352" s="179"/>
      <c r="AA9352" s="222"/>
      <c r="AB9352" s="222"/>
      <c r="AC9352" s="222"/>
      <c r="AD9352" s="179"/>
      <c r="AE9352" s="179"/>
      <c r="AF9352" s="179"/>
      <c r="AG9352" s="179"/>
      <c r="AH9352" s="179"/>
      <c r="AI9352" s="179"/>
      <c r="AJ9352" s="179"/>
    </row>
    <row r="9353" spans="2:36" x14ac:dyDescent="0.3">
      <c r="B9353" s="224">
        <v>943000</v>
      </c>
      <c r="C9353" s="209">
        <v>406042</v>
      </c>
      <c r="D9353" s="206">
        <f t="shared" si="998"/>
        <v>0.43058536585365853</v>
      </c>
      <c r="E9353" s="208">
        <f t="shared" si="999"/>
        <v>0.45</v>
      </c>
      <c r="F9353" s="207">
        <v>22332.31</v>
      </c>
      <c r="G9353" s="207">
        <v>32483.360000000001</v>
      </c>
      <c r="H9353" s="207">
        <v>36543.78</v>
      </c>
      <c r="I9353" s="214">
        <f t="shared" si="1000"/>
        <v>387736</v>
      </c>
      <c r="J9353" s="211">
        <f t="shared" si="1001"/>
        <v>0.41117285259809122</v>
      </c>
      <c r="K9353" s="212">
        <f t="shared" si="1002"/>
        <v>0.45</v>
      </c>
      <c r="L9353" s="214">
        <f t="shared" si="1003"/>
        <v>21325.48</v>
      </c>
      <c r="M9353" s="213">
        <f t="shared" si="1004"/>
        <v>31018.880000000001</v>
      </c>
      <c r="N9353" s="213">
        <f t="shared" si="1005"/>
        <v>34896.239999999998</v>
      </c>
      <c r="O9353" s="242">
        <f t="shared" si="1006"/>
        <v>0.51529999999962461</v>
      </c>
      <c r="P9353" s="242"/>
      <c r="Q9353" s="179"/>
      <c r="R9353" s="179"/>
      <c r="S9353" s="179"/>
      <c r="T9353" s="179"/>
      <c r="U9353" s="179"/>
      <c r="V9353" s="179"/>
      <c r="W9353" s="179"/>
      <c r="X9353" s="179"/>
      <c r="Y9353" s="179"/>
      <c r="Z9353" s="179"/>
      <c r="AA9353" s="222"/>
      <c r="AB9353" s="222"/>
      <c r="AC9353" s="222"/>
      <c r="AD9353" s="179"/>
      <c r="AE9353" s="179"/>
      <c r="AF9353" s="179"/>
      <c r="AG9353" s="179"/>
      <c r="AH9353" s="179"/>
      <c r="AI9353" s="179"/>
      <c r="AJ9353" s="179"/>
    </row>
    <row r="9354" spans="2:36" x14ac:dyDescent="0.3">
      <c r="B9354" s="224">
        <v>943100</v>
      </c>
      <c r="C9354" s="209">
        <v>406087</v>
      </c>
      <c r="D9354" s="206">
        <f t="shared" si="998"/>
        <v>0.43058742445127768</v>
      </c>
      <c r="E9354" s="208">
        <f t="shared" si="999"/>
        <v>0.45</v>
      </c>
      <c r="F9354" s="207">
        <v>22334.78</v>
      </c>
      <c r="G9354" s="207">
        <v>32486.959999999999</v>
      </c>
      <c r="H9354" s="207">
        <v>36547.83</v>
      </c>
      <c r="I9354" s="214">
        <f t="shared" si="1000"/>
        <v>387781</v>
      </c>
      <c r="J9354" s="211">
        <f t="shared" si="1001"/>
        <v>0.41117696956844452</v>
      </c>
      <c r="K9354" s="212">
        <f t="shared" si="1002"/>
        <v>0.45</v>
      </c>
      <c r="L9354" s="214">
        <f t="shared" si="1003"/>
        <v>21327.955000000002</v>
      </c>
      <c r="M9354" s="213">
        <f t="shared" si="1004"/>
        <v>31022.48</v>
      </c>
      <c r="N9354" s="213">
        <f t="shared" si="1005"/>
        <v>34900.29</v>
      </c>
      <c r="O9354" s="242">
        <f t="shared" si="1006"/>
        <v>0.51520000000047728</v>
      </c>
      <c r="P9354" s="242"/>
      <c r="Q9354" s="179"/>
      <c r="R9354" s="179"/>
      <c r="S9354" s="179"/>
      <c r="T9354" s="179"/>
      <c r="U9354" s="179"/>
      <c r="V9354" s="179"/>
      <c r="W9354" s="179"/>
      <c r="X9354" s="179"/>
      <c r="Y9354" s="179"/>
      <c r="Z9354" s="179"/>
      <c r="AA9354" s="222"/>
      <c r="AB9354" s="222"/>
      <c r="AC9354" s="222"/>
      <c r="AD9354" s="179"/>
      <c r="AE9354" s="179"/>
      <c r="AF9354" s="179"/>
      <c r="AG9354" s="179"/>
      <c r="AH9354" s="179"/>
      <c r="AI9354" s="179"/>
      <c r="AJ9354" s="179"/>
    </row>
    <row r="9355" spans="2:36" x14ac:dyDescent="0.3">
      <c r="B9355" s="224">
        <v>943200</v>
      </c>
      <c r="C9355" s="209">
        <v>406132</v>
      </c>
      <c r="D9355" s="206">
        <f t="shared" si="998"/>
        <v>0.43058948261238339</v>
      </c>
      <c r="E9355" s="208">
        <f t="shared" si="999"/>
        <v>0.45</v>
      </c>
      <c r="F9355" s="207">
        <v>22337.26</v>
      </c>
      <c r="G9355" s="207">
        <v>32490.560000000001</v>
      </c>
      <c r="H9355" s="207">
        <v>36551.879999999997</v>
      </c>
      <c r="I9355" s="214">
        <f t="shared" si="1000"/>
        <v>387826</v>
      </c>
      <c r="J9355" s="211">
        <f t="shared" si="1001"/>
        <v>0.41118108566581851</v>
      </c>
      <c r="K9355" s="212">
        <f t="shared" si="1002"/>
        <v>0.45</v>
      </c>
      <c r="L9355" s="214">
        <f t="shared" si="1003"/>
        <v>21330.43</v>
      </c>
      <c r="M9355" s="213">
        <f t="shared" si="1004"/>
        <v>31026.080000000002</v>
      </c>
      <c r="N9355" s="213">
        <f t="shared" si="1005"/>
        <v>34904.339999999997</v>
      </c>
      <c r="O9355" s="242">
        <f t="shared" si="1006"/>
        <v>0.51530000000013387</v>
      </c>
      <c r="P9355" s="242"/>
      <c r="Q9355" s="179"/>
      <c r="R9355" s="179"/>
      <c r="S9355" s="179"/>
      <c r="T9355" s="179"/>
      <c r="U9355" s="179"/>
      <c r="V9355" s="179"/>
      <c r="W9355" s="179"/>
      <c r="X9355" s="179"/>
      <c r="Y9355" s="179"/>
      <c r="Z9355" s="179"/>
      <c r="AA9355" s="222"/>
      <c r="AB9355" s="222"/>
      <c r="AC9355" s="222"/>
      <c r="AD9355" s="179"/>
      <c r="AE9355" s="179"/>
      <c r="AF9355" s="179"/>
      <c r="AG9355" s="179"/>
      <c r="AH9355" s="179"/>
      <c r="AI9355" s="179"/>
      <c r="AJ9355" s="179"/>
    </row>
    <row r="9356" spans="2:36" x14ac:dyDescent="0.3">
      <c r="B9356" s="224">
        <v>943300</v>
      </c>
      <c r="C9356" s="209">
        <v>406177</v>
      </c>
      <c r="D9356" s="206">
        <f t="shared" si="998"/>
        <v>0.43059154033711439</v>
      </c>
      <c r="E9356" s="208">
        <f t="shared" si="999"/>
        <v>0.45</v>
      </c>
      <c r="F9356" s="207">
        <v>22339.73</v>
      </c>
      <c r="G9356" s="207">
        <v>32494.16</v>
      </c>
      <c r="H9356" s="207">
        <v>36555.93</v>
      </c>
      <c r="I9356" s="214">
        <f t="shared" si="1000"/>
        <v>387871</v>
      </c>
      <c r="J9356" s="211">
        <f t="shared" si="1001"/>
        <v>0.41118520089049082</v>
      </c>
      <c r="K9356" s="212">
        <f t="shared" si="1002"/>
        <v>0.45</v>
      </c>
      <c r="L9356" s="214">
        <f t="shared" si="1003"/>
        <v>21332.904999999999</v>
      </c>
      <c r="M9356" s="213">
        <f t="shared" si="1004"/>
        <v>31029.68</v>
      </c>
      <c r="N9356" s="213">
        <f t="shared" si="1005"/>
        <v>34908.39</v>
      </c>
      <c r="O9356" s="242">
        <f t="shared" si="1006"/>
        <v>0.51519999999982247</v>
      </c>
      <c r="P9356" s="242"/>
      <c r="Q9356" s="179"/>
      <c r="R9356" s="179"/>
      <c r="S9356" s="179"/>
      <c r="T9356" s="179"/>
      <c r="U9356" s="179"/>
      <c r="V9356" s="179"/>
      <c r="W9356" s="179"/>
      <c r="X9356" s="179"/>
      <c r="Y9356" s="179"/>
      <c r="Z9356" s="179"/>
      <c r="AA9356" s="222"/>
      <c r="AB9356" s="222"/>
      <c r="AC9356" s="222"/>
      <c r="AD9356" s="179"/>
      <c r="AE9356" s="179"/>
      <c r="AF9356" s="179"/>
      <c r="AG9356" s="179"/>
      <c r="AH9356" s="179"/>
      <c r="AI9356" s="179"/>
      <c r="AJ9356" s="179"/>
    </row>
    <row r="9357" spans="2:36" x14ac:dyDescent="0.3">
      <c r="B9357" s="224">
        <v>943400</v>
      </c>
      <c r="C9357" s="209">
        <v>406222</v>
      </c>
      <c r="D9357" s="206">
        <f t="shared" si="998"/>
        <v>0.4305935976256095</v>
      </c>
      <c r="E9357" s="208">
        <f t="shared" si="999"/>
        <v>0.45</v>
      </c>
      <c r="F9357" s="207">
        <v>22342.21</v>
      </c>
      <c r="G9357" s="207">
        <v>32497.759999999998</v>
      </c>
      <c r="H9357" s="207">
        <v>36559.980000000003</v>
      </c>
      <c r="I9357" s="214">
        <f t="shared" si="1000"/>
        <v>387916</v>
      </c>
      <c r="J9357" s="211">
        <f t="shared" si="1001"/>
        <v>0.41118931524273905</v>
      </c>
      <c r="K9357" s="212">
        <f t="shared" si="1002"/>
        <v>0.45</v>
      </c>
      <c r="L9357" s="214">
        <f t="shared" si="1003"/>
        <v>21335.38</v>
      </c>
      <c r="M9357" s="213">
        <f t="shared" si="1004"/>
        <v>31033.279999999999</v>
      </c>
      <c r="N9357" s="213">
        <f t="shared" si="1005"/>
        <v>34912.44</v>
      </c>
      <c r="O9357" s="242">
        <f t="shared" si="1006"/>
        <v>0.51530000000006115</v>
      </c>
      <c r="P9357" s="242"/>
      <c r="Q9357" s="179"/>
      <c r="R9357" s="179"/>
      <c r="S9357" s="179"/>
      <c r="T9357" s="179"/>
      <c r="U9357" s="179"/>
      <c r="V9357" s="179"/>
      <c r="W9357" s="179"/>
      <c r="X9357" s="179"/>
      <c r="Y9357" s="179"/>
      <c r="Z9357" s="179"/>
      <c r="AA9357" s="222"/>
      <c r="AB9357" s="222"/>
      <c r="AC9357" s="222"/>
      <c r="AD9357" s="179"/>
      <c r="AE9357" s="179"/>
      <c r="AF9357" s="179"/>
      <c r="AG9357" s="179"/>
      <c r="AH9357" s="179"/>
      <c r="AI9357" s="179"/>
      <c r="AJ9357" s="179"/>
    </row>
    <row r="9358" spans="2:36" x14ac:dyDescent="0.3">
      <c r="B9358" s="224">
        <v>943500</v>
      </c>
      <c r="C9358" s="209">
        <v>406267</v>
      </c>
      <c r="D9358" s="206">
        <f t="shared" si="998"/>
        <v>0.43059565447800741</v>
      </c>
      <c r="E9358" s="208">
        <f t="shared" si="999"/>
        <v>0.45</v>
      </c>
      <c r="F9358" s="207">
        <v>22344.68</v>
      </c>
      <c r="G9358" s="207">
        <v>32501.360000000001</v>
      </c>
      <c r="H9358" s="207">
        <v>36564.03</v>
      </c>
      <c r="I9358" s="214">
        <f t="shared" si="1000"/>
        <v>387961</v>
      </c>
      <c r="J9358" s="211">
        <f t="shared" si="1001"/>
        <v>0.41119342872284048</v>
      </c>
      <c r="K9358" s="212">
        <f t="shared" si="1002"/>
        <v>0.45</v>
      </c>
      <c r="L9358" s="214">
        <f t="shared" si="1003"/>
        <v>21337.855</v>
      </c>
      <c r="M9358" s="213">
        <f t="shared" si="1004"/>
        <v>31036.880000000001</v>
      </c>
      <c r="N9358" s="213">
        <f t="shared" si="1005"/>
        <v>34916.49</v>
      </c>
      <c r="O9358" s="242">
        <f t="shared" si="1006"/>
        <v>0.5151999999996042</v>
      </c>
      <c r="P9358" s="242"/>
      <c r="Q9358" s="179"/>
      <c r="R9358" s="179"/>
      <c r="S9358" s="179"/>
      <c r="T9358" s="179"/>
      <c r="U9358" s="179"/>
      <c r="V9358" s="179"/>
      <c r="W9358" s="179"/>
      <c r="X9358" s="179"/>
      <c r="Y9358" s="179"/>
      <c r="Z9358" s="179"/>
      <c r="AA9358" s="222"/>
      <c r="AB9358" s="222"/>
      <c r="AC9358" s="222"/>
      <c r="AD9358" s="179"/>
      <c r="AE9358" s="179"/>
      <c r="AF9358" s="179"/>
      <c r="AG9358" s="179"/>
      <c r="AH9358" s="179"/>
      <c r="AI9358" s="179"/>
      <c r="AJ9358" s="179"/>
    </row>
    <row r="9359" spans="2:36" x14ac:dyDescent="0.3">
      <c r="B9359" s="224">
        <v>943600</v>
      </c>
      <c r="C9359" s="209">
        <v>406312</v>
      </c>
      <c r="D9359" s="206">
        <f t="shared" si="998"/>
        <v>0.43059771089444682</v>
      </c>
      <c r="E9359" s="208">
        <f t="shared" si="999"/>
        <v>0.45</v>
      </c>
      <c r="F9359" s="207">
        <v>22347.16</v>
      </c>
      <c r="G9359" s="207">
        <v>32504.959999999999</v>
      </c>
      <c r="H9359" s="207">
        <v>36568.080000000002</v>
      </c>
      <c r="I9359" s="214">
        <f t="shared" si="1000"/>
        <v>388006</v>
      </c>
      <c r="J9359" s="211">
        <f t="shared" si="1001"/>
        <v>0.4111975413310725</v>
      </c>
      <c r="K9359" s="212">
        <f t="shared" si="1002"/>
        <v>0.45</v>
      </c>
      <c r="L9359" s="214">
        <f t="shared" si="1003"/>
        <v>21340.33</v>
      </c>
      <c r="M9359" s="213">
        <f t="shared" si="1004"/>
        <v>31040.48</v>
      </c>
      <c r="N9359" s="213">
        <f t="shared" si="1005"/>
        <v>34920.54</v>
      </c>
      <c r="O9359" s="242">
        <f t="shared" si="1006"/>
        <v>0.5152999999999156</v>
      </c>
      <c r="P9359" s="242"/>
      <c r="Q9359" s="179"/>
      <c r="R9359" s="179"/>
      <c r="S9359" s="179"/>
      <c r="T9359" s="179"/>
      <c r="U9359" s="179"/>
      <c r="V9359" s="179"/>
      <c r="W9359" s="179"/>
      <c r="X9359" s="179"/>
      <c r="Y9359" s="179"/>
      <c r="Z9359" s="179"/>
      <c r="AA9359" s="222"/>
      <c r="AB9359" s="222"/>
      <c r="AC9359" s="222"/>
      <c r="AD9359" s="179"/>
      <c r="AE9359" s="179"/>
      <c r="AF9359" s="179"/>
      <c r="AG9359" s="179"/>
      <c r="AH9359" s="179"/>
      <c r="AI9359" s="179"/>
      <c r="AJ9359" s="179"/>
    </row>
    <row r="9360" spans="2:36" x14ac:dyDescent="0.3">
      <c r="B9360" s="224">
        <v>943700</v>
      </c>
      <c r="C9360" s="209">
        <v>406357</v>
      </c>
      <c r="D9360" s="206">
        <f t="shared" si="998"/>
        <v>0.43059976687506624</v>
      </c>
      <c r="E9360" s="208">
        <f t="shared" si="999"/>
        <v>0.45</v>
      </c>
      <c r="F9360" s="207">
        <v>22349.63</v>
      </c>
      <c r="G9360" s="207">
        <v>32508.560000000001</v>
      </c>
      <c r="H9360" s="207">
        <v>36572.129999999997</v>
      </c>
      <c r="I9360" s="214">
        <f t="shared" si="1000"/>
        <v>388051</v>
      </c>
      <c r="J9360" s="211">
        <f t="shared" si="1001"/>
        <v>0.41120165306771217</v>
      </c>
      <c r="K9360" s="212">
        <f t="shared" si="1002"/>
        <v>0.45</v>
      </c>
      <c r="L9360" s="214">
        <f t="shared" si="1003"/>
        <v>21342.805</v>
      </c>
      <c r="M9360" s="213">
        <f t="shared" si="1004"/>
        <v>31044.080000000002</v>
      </c>
      <c r="N9360" s="213">
        <f t="shared" si="1005"/>
        <v>34924.589999999997</v>
      </c>
      <c r="O9360" s="242">
        <f t="shared" si="1006"/>
        <v>0.51520000000004074</v>
      </c>
      <c r="P9360" s="242"/>
      <c r="Q9360" s="179"/>
      <c r="R9360" s="179"/>
      <c r="S9360" s="179"/>
      <c r="T9360" s="179"/>
      <c r="U9360" s="179"/>
      <c r="V9360" s="179"/>
      <c r="W9360" s="179"/>
      <c r="X9360" s="179"/>
      <c r="Y9360" s="179"/>
      <c r="Z9360" s="179"/>
      <c r="AA9360" s="222"/>
      <c r="AB9360" s="222"/>
      <c r="AC9360" s="222"/>
      <c r="AD9360" s="179"/>
      <c r="AE9360" s="179"/>
      <c r="AF9360" s="179"/>
      <c r="AG9360" s="179"/>
      <c r="AH9360" s="179"/>
      <c r="AI9360" s="179"/>
      <c r="AJ9360" s="179"/>
    </row>
    <row r="9361" spans="2:36" x14ac:dyDescent="0.3">
      <c r="B9361" s="224">
        <v>943800</v>
      </c>
      <c r="C9361" s="209">
        <v>406402</v>
      </c>
      <c r="D9361" s="206">
        <f t="shared" si="998"/>
        <v>0.43060182242000422</v>
      </c>
      <c r="E9361" s="208">
        <f t="shared" si="999"/>
        <v>0.45</v>
      </c>
      <c r="F9361" s="207">
        <v>22352.11</v>
      </c>
      <c r="G9361" s="207">
        <v>32512.16</v>
      </c>
      <c r="H9361" s="207">
        <v>36576.18</v>
      </c>
      <c r="I9361" s="214">
        <f t="shared" si="1000"/>
        <v>388096</v>
      </c>
      <c r="J9361" s="211">
        <f t="shared" si="1001"/>
        <v>0.41120576393303665</v>
      </c>
      <c r="K9361" s="212">
        <f t="shared" si="1002"/>
        <v>0.45</v>
      </c>
      <c r="L9361" s="214">
        <f t="shared" si="1003"/>
        <v>21345.279999999999</v>
      </c>
      <c r="M9361" s="213">
        <f t="shared" si="1004"/>
        <v>31047.68</v>
      </c>
      <c r="N9361" s="213">
        <f t="shared" si="1005"/>
        <v>34928.639999999999</v>
      </c>
      <c r="O9361" s="242">
        <f t="shared" si="1006"/>
        <v>0.51529999999977005</v>
      </c>
      <c r="P9361" s="242"/>
      <c r="Q9361" s="179"/>
      <c r="R9361" s="179"/>
      <c r="S9361" s="179"/>
      <c r="T9361" s="179"/>
      <c r="U9361" s="179"/>
      <c r="V9361" s="179"/>
      <c r="W9361" s="179"/>
      <c r="X9361" s="179"/>
      <c r="Y9361" s="179"/>
      <c r="Z9361" s="179"/>
      <c r="AA9361" s="222"/>
      <c r="AB9361" s="222"/>
      <c r="AC9361" s="222"/>
      <c r="AD9361" s="179"/>
      <c r="AE9361" s="179"/>
      <c r="AF9361" s="179"/>
      <c r="AG9361" s="179"/>
      <c r="AH9361" s="179"/>
      <c r="AI9361" s="179"/>
      <c r="AJ9361" s="179"/>
    </row>
    <row r="9362" spans="2:36" x14ac:dyDescent="0.3">
      <c r="B9362" s="224">
        <v>943900</v>
      </c>
      <c r="C9362" s="209">
        <v>406447</v>
      </c>
      <c r="D9362" s="206">
        <f t="shared" si="998"/>
        <v>0.43060387752939933</v>
      </c>
      <c r="E9362" s="208">
        <f t="shared" si="999"/>
        <v>0.45</v>
      </c>
      <c r="F9362" s="207">
        <v>22354.58</v>
      </c>
      <c r="G9362" s="207">
        <v>32515.759999999998</v>
      </c>
      <c r="H9362" s="207">
        <v>36580.230000000003</v>
      </c>
      <c r="I9362" s="214">
        <f t="shared" si="1000"/>
        <v>388141</v>
      </c>
      <c r="J9362" s="211">
        <f t="shared" si="1001"/>
        <v>0.41120987392732283</v>
      </c>
      <c r="K9362" s="212">
        <f t="shared" si="1002"/>
        <v>0.45</v>
      </c>
      <c r="L9362" s="214">
        <f t="shared" si="1003"/>
        <v>21347.755000000001</v>
      </c>
      <c r="M9362" s="213">
        <f t="shared" si="1004"/>
        <v>31051.279999999999</v>
      </c>
      <c r="N9362" s="213">
        <f t="shared" si="1005"/>
        <v>34932.69</v>
      </c>
      <c r="O9362" s="242">
        <f t="shared" si="1006"/>
        <v>0.51519999999996802</v>
      </c>
      <c r="P9362" s="242"/>
      <c r="Q9362" s="179"/>
      <c r="R9362" s="179"/>
      <c r="S9362" s="179"/>
      <c r="T9362" s="179"/>
      <c r="U9362" s="179"/>
      <c r="V9362" s="179"/>
      <c r="W9362" s="179"/>
      <c r="X9362" s="179"/>
      <c r="Y9362" s="179"/>
      <c r="Z9362" s="179"/>
      <c r="AA9362" s="222"/>
      <c r="AB9362" s="222"/>
      <c r="AC9362" s="222"/>
      <c r="AD9362" s="179"/>
      <c r="AE9362" s="179"/>
      <c r="AF9362" s="179"/>
      <c r="AG9362" s="179"/>
      <c r="AH9362" s="179"/>
      <c r="AI9362" s="179"/>
      <c r="AJ9362" s="179"/>
    </row>
    <row r="9363" spans="2:36" x14ac:dyDescent="0.3">
      <c r="B9363" s="224">
        <v>944000</v>
      </c>
      <c r="C9363" s="209">
        <v>406492</v>
      </c>
      <c r="D9363" s="206">
        <f t="shared" si="998"/>
        <v>0.43060593220338983</v>
      </c>
      <c r="E9363" s="208">
        <f t="shared" si="999"/>
        <v>0.45</v>
      </c>
      <c r="F9363" s="207">
        <v>22357.06</v>
      </c>
      <c r="G9363" s="207">
        <v>32519.360000000001</v>
      </c>
      <c r="H9363" s="207">
        <v>36584.28</v>
      </c>
      <c r="I9363" s="214">
        <f t="shared" si="1000"/>
        <v>388186</v>
      </c>
      <c r="J9363" s="211">
        <f t="shared" si="1001"/>
        <v>0.41121398305084744</v>
      </c>
      <c r="K9363" s="212">
        <f t="shared" si="1002"/>
        <v>0.45</v>
      </c>
      <c r="L9363" s="214">
        <f t="shared" si="1003"/>
        <v>21350.23</v>
      </c>
      <c r="M9363" s="213">
        <f t="shared" si="1004"/>
        <v>31054.880000000001</v>
      </c>
      <c r="N9363" s="213">
        <f t="shared" si="1005"/>
        <v>34936.74</v>
      </c>
      <c r="O9363" s="242">
        <f t="shared" si="1006"/>
        <v>0.51529999999962461</v>
      </c>
      <c r="P9363" s="242"/>
      <c r="Q9363" s="179"/>
      <c r="R9363" s="179"/>
      <c r="S9363" s="179"/>
      <c r="T9363" s="179"/>
      <c r="U9363" s="179"/>
      <c r="V9363" s="179"/>
      <c r="W9363" s="179"/>
      <c r="X9363" s="179"/>
      <c r="Y9363" s="179"/>
      <c r="Z9363" s="179"/>
      <c r="AA9363" s="222"/>
      <c r="AB9363" s="222"/>
      <c r="AC9363" s="222"/>
      <c r="AD9363" s="179"/>
      <c r="AE9363" s="179"/>
      <c r="AF9363" s="179"/>
      <c r="AG9363" s="179"/>
      <c r="AH9363" s="179"/>
      <c r="AI9363" s="179"/>
      <c r="AJ9363" s="179"/>
    </row>
    <row r="9364" spans="2:36" x14ac:dyDescent="0.3">
      <c r="B9364" s="224">
        <v>944100</v>
      </c>
      <c r="C9364" s="209">
        <v>406537</v>
      </c>
      <c r="D9364" s="206">
        <f t="shared" si="998"/>
        <v>0.43060798644211418</v>
      </c>
      <c r="E9364" s="208">
        <f t="shared" si="999"/>
        <v>0.45</v>
      </c>
      <c r="F9364" s="207">
        <v>22359.53</v>
      </c>
      <c r="G9364" s="207">
        <v>32522.959999999999</v>
      </c>
      <c r="H9364" s="207">
        <v>36588.33</v>
      </c>
      <c r="I9364" s="214">
        <f t="shared" si="1000"/>
        <v>388231</v>
      </c>
      <c r="J9364" s="211">
        <f t="shared" si="1001"/>
        <v>0.41121809130388731</v>
      </c>
      <c r="K9364" s="212">
        <f t="shared" si="1002"/>
        <v>0.45</v>
      </c>
      <c r="L9364" s="214">
        <f t="shared" si="1003"/>
        <v>21352.705000000002</v>
      </c>
      <c r="M9364" s="213">
        <f t="shared" si="1004"/>
        <v>31058.48</v>
      </c>
      <c r="N9364" s="213">
        <f t="shared" si="1005"/>
        <v>34940.79</v>
      </c>
      <c r="O9364" s="242">
        <f t="shared" si="1006"/>
        <v>0.51520000000047728</v>
      </c>
      <c r="P9364" s="242"/>
      <c r="Q9364" s="179"/>
      <c r="R9364" s="179"/>
      <c r="S9364" s="179"/>
      <c r="T9364" s="179"/>
      <c r="U9364" s="179"/>
      <c r="V9364" s="179"/>
      <c r="W9364" s="179"/>
      <c r="X9364" s="179"/>
      <c r="Y9364" s="179"/>
      <c r="Z9364" s="179"/>
      <c r="AA9364" s="222"/>
      <c r="AB9364" s="222"/>
      <c r="AC9364" s="222"/>
      <c r="AD9364" s="179"/>
      <c r="AE9364" s="179"/>
      <c r="AF9364" s="179"/>
      <c r="AG9364" s="179"/>
      <c r="AH9364" s="179"/>
      <c r="AI9364" s="179"/>
      <c r="AJ9364" s="179"/>
    </row>
    <row r="9365" spans="2:36" x14ac:dyDescent="0.3">
      <c r="B9365" s="224">
        <v>944200</v>
      </c>
      <c r="C9365" s="209">
        <v>406582</v>
      </c>
      <c r="D9365" s="206">
        <f t="shared" si="998"/>
        <v>0.43061004024571065</v>
      </c>
      <c r="E9365" s="208">
        <f t="shared" si="999"/>
        <v>0.45</v>
      </c>
      <c r="F9365" s="207">
        <v>22362.01</v>
      </c>
      <c r="G9365" s="207">
        <v>32526.560000000001</v>
      </c>
      <c r="H9365" s="207">
        <v>36592.379999999997</v>
      </c>
      <c r="I9365" s="214">
        <f t="shared" si="1000"/>
        <v>388276</v>
      </c>
      <c r="J9365" s="211">
        <f t="shared" si="1001"/>
        <v>0.41122219868671894</v>
      </c>
      <c r="K9365" s="212">
        <f t="shared" si="1002"/>
        <v>0.45</v>
      </c>
      <c r="L9365" s="214">
        <f t="shared" si="1003"/>
        <v>21355.18</v>
      </c>
      <c r="M9365" s="213">
        <f t="shared" si="1004"/>
        <v>31062.080000000002</v>
      </c>
      <c r="N9365" s="213">
        <f t="shared" si="1005"/>
        <v>34944.839999999997</v>
      </c>
      <c r="O9365" s="242">
        <f t="shared" si="1006"/>
        <v>0.51530000000013387</v>
      </c>
      <c r="P9365" s="242"/>
      <c r="Q9365" s="179"/>
      <c r="R9365" s="179"/>
      <c r="S9365" s="179"/>
      <c r="T9365" s="179"/>
      <c r="U9365" s="179"/>
      <c r="V9365" s="179"/>
      <c r="W9365" s="179"/>
      <c r="X9365" s="179"/>
      <c r="Y9365" s="179"/>
      <c r="Z9365" s="179"/>
      <c r="AA9365" s="222"/>
      <c r="AB9365" s="222"/>
      <c r="AC9365" s="222"/>
      <c r="AD9365" s="179"/>
      <c r="AE9365" s="179"/>
      <c r="AF9365" s="179"/>
      <c r="AG9365" s="179"/>
      <c r="AH9365" s="179"/>
      <c r="AI9365" s="179"/>
      <c r="AJ9365" s="179"/>
    </row>
    <row r="9366" spans="2:36" x14ac:dyDescent="0.3">
      <c r="B9366" s="224">
        <v>944300</v>
      </c>
      <c r="C9366" s="209">
        <v>406627</v>
      </c>
      <c r="D9366" s="206">
        <f t="shared" si="998"/>
        <v>0.43061209361431746</v>
      </c>
      <c r="E9366" s="208">
        <f t="shared" si="999"/>
        <v>0.45</v>
      </c>
      <c r="F9366" s="207">
        <v>22364.48</v>
      </c>
      <c r="G9366" s="207">
        <v>32530.16</v>
      </c>
      <c r="H9366" s="207">
        <v>36596.43</v>
      </c>
      <c r="I9366" s="214">
        <f t="shared" si="1000"/>
        <v>388321</v>
      </c>
      <c r="J9366" s="211">
        <f t="shared" si="1001"/>
        <v>0.41122630519961878</v>
      </c>
      <c r="K9366" s="212">
        <f t="shared" si="1002"/>
        <v>0.45</v>
      </c>
      <c r="L9366" s="214">
        <f t="shared" si="1003"/>
        <v>21357.654999999999</v>
      </c>
      <c r="M9366" s="213">
        <f t="shared" si="1004"/>
        <v>31065.68</v>
      </c>
      <c r="N9366" s="213">
        <f t="shared" si="1005"/>
        <v>34948.89</v>
      </c>
      <c r="O9366" s="242">
        <f t="shared" si="1006"/>
        <v>0.51519999999982247</v>
      </c>
      <c r="P9366" s="242"/>
      <c r="Q9366" s="179"/>
      <c r="R9366" s="179"/>
      <c r="S9366" s="179"/>
      <c r="T9366" s="179"/>
      <c r="U9366" s="179"/>
      <c r="V9366" s="179"/>
      <c r="W9366" s="179"/>
      <c r="X9366" s="179"/>
      <c r="Y9366" s="179"/>
      <c r="Z9366" s="179"/>
      <c r="AA9366" s="222"/>
      <c r="AB9366" s="222"/>
      <c r="AC9366" s="222"/>
      <c r="AD9366" s="179"/>
      <c r="AE9366" s="179"/>
      <c r="AF9366" s="179"/>
      <c r="AG9366" s="179"/>
      <c r="AH9366" s="179"/>
      <c r="AI9366" s="179"/>
      <c r="AJ9366" s="179"/>
    </row>
    <row r="9367" spans="2:36" x14ac:dyDescent="0.3">
      <c r="B9367" s="224">
        <v>944400</v>
      </c>
      <c r="C9367" s="209">
        <v>406672</v>
      </c>
      <c r="D9367" s="206">
        <f t="shared" si="998"/>
        <v>0.43061414654807284</v>
      </c>
      <c r="E9367" s="208">
        <f t="shared" si="999"/>
        <v>0.45</v>
      </c>
      <c r="F9367" s="207">
        <v>22366.959999999999</v>
      </c>
      <c r="G9367" s="207">
        <v>32533.759999999998</v>
      </c>
      <c r="H9367" s="207">
        <v>36600.480000000003</v>
      </c>
      <c r="I9367" s="214">
        <f t="shared" si="1000"/>
        <v>388366</v>
      </c>
      <c r="J9367" s="211">
        <f t="shared" si="1001"/>
        <v>0.41123041084286321</v>
      </c>
      <c r="K9367" s="212">
        <f t="shared" si="1002"/>
        <v>0.45</v>
      </c>
      <c r="L9367" s="214">
        <f t="shared" si="1003"/>
        <v>21360.13</v>
      </c>
      <c r="M9367" s="213">
        <f t="shared" si="1004"/>
        <v>31069.279999999999</v>
      </c>
      <c r="N9367" s="213">
        <f t="shared" si="1005"/>
        <v>34952.94</v>
      </c>
      <c r="O9367" s="242">
        <f t="shared" si="1006"/>
        <v>0.51530000000006115</v>
      </c>
      <c r="P9367" s="242"/>
      <c r="Q9367" s="179"/>
      <c r="R9367" s="179"/>
      <c r="S9367" s="179"/>
      <c r="T9367" s="179"/>
      <c r="U9367" s="179"/>
      <c r="V9367" s="179"/>
      <c r="W9367" s="179"/>
      <c r="X9367" s="179"/>
      <c r="Y9367" s="179"/>
      <c r="Z9367" s="179"/>
      <c r="AA9367" s="222"/>
      <c r="AB9367" s="222"/>
      <c r="AC9367" s="222"/>
      <c r="AD9367" s="179"/>
      <c r="AE9367" s="179"/>
      <c r="AF9367" s="179"/>
      <c r="AG9367" s="179"/>
      <c r="AH9367" s="179"/>
      <c r="AI9367" s="179"/>
      <c r="AJ9367" s="179"/>
    </row>
    <row r="9368" spans="2:36" x14ac:dyDescent="0.3">
      <c r="B9368" s="224">
        <v>944500</v>
      </c>
      <c r="C9368" s="209">
        <v>406717</v>
      </c>
      <c r="D9368" s="206">
        <f t="shared" ref="D9368:D9431" si="1007">C9368/B9368</f>
        <v>0.4306161990471149</v>
      </c>
      <c r="E9368" s="208">
        <f t="shared" ref="E9368:E9431" si="1008">(C9368-C9367)/(B9368-B9367)</f>
        <v>0.45</v>
      </c>
      <c r="F9368" s="207">
        <v>22369.43</v>
      </c>
      <c r="G9368" s="207">
        <v>32537.360000000001</v>
      </c>
      <c r="H9368" s="207">
        <v>36604.53</v>
      </c>
      <c r="I9368" s="214">
        <f t="shared" si="1000"/>
        <v>388411</v>
      </c>
      <c r="J9368" s="211">
        <f t="shared" si="1001"/>
        <v>0.41123451561672841</v>
      </c>
      <c r="K9368" s="212">
        <f t="shared" si="1002"/>
        <v>0.45</v>
      </c>
      <c r="L9368" s="214">
        <f t="shared" si="1003"/>
        <v>21362.605</v>
      </c>
      <c r="M9368" s="213">
        <f t="shared" si="1004"/>
        <v>31072.880000000001</v>
      </c>
      <c r="N9368" s="213">
        <f t="shared" si="1005"/>
        <v>34956.99</v>
      </c>
      <c r="O9368" s="242">
        <f t="shared" si="1006"/>
        <v>0.5151999999996042</v>
      </c>
      <c r="P9368" s="242"/>
      <c r="Q9368" s="179"/>
      <c r="R9368" s="179"/>
      <c r="S9368" s="179"/>
      <c r="T9368" s="179"/>
      <c r="U9368" s="179"/>
      <c r="V9368" s="179"/>
      <c r="W9368" s="179"/>
      <c r="X9368" s="179"/>
      <c r="Y9368" s="179"/>
      <c r="Z9368" s="179"/>
      <c r="AA9368" s="222"/>
      <c r="AB9368" s="222"/>
      <c r="AC9368" s="222"/>
      <c r="AD9368" s="179"/>
      <c r="AE9368" s="179"/>
      <c r="AF9368" s="179"/>
      <c r="AG9368" s="179"/>
      <c r="AH9368" s="179"/>
      <c r="AI9368" s="179"/>
      <c r="AJ9368" s="179"/>
    </row>
    <row r="9369" spans="2:36" x14ac:dyDescent="0.3">
      <c r="B9369" s="224">
        <v>944600</v>
      </c>
      <c r="C9369" s="209">
        <v>406762</v>
      </c>
      <c r="D9369" s="206">
        <f t="shared" si="1007"/>
        <v>0.43061825111158164</v>
      </c>
      <c r="E9369" s="208">
        <f t="shared" si="1008"/>
        <v>0.45</v>
      </c>
      <c r="F9369" s="207">
        <v>22371.91</v>
      </c>
      <c r="G9369" s="207">
        <v>32540.959999999999</v>
      </c>
      <c r="H9369" s="207">
        <v>36608.58</v>
      </c>
      <c r="I9369" s="214">
        <f t="shared" si="1000"/>
        <v>388456</v>
      </c>
      <c r="J9369" s="211">
        <f t="shared" si="1001"/>
        <v>0.4112386195214906</v>
      </c>
      <c r="K9369" s="212">
        <f t="shared" si="1002"/>
        <v>0.45</v>
      </c>
      <c r="L9369" s="214">
        <f t="shared" si="1003"/>
        <v>21365.08</v>
      </c>
      <c r="M9369" s="213">
        <f t="shared" si="1004"/>
        <v>31076.48</v>
      </c>
      <c r="N9369" s="213">
        <f t="shared" si="1005"/>
        <v>34961.040000000001</v>
      </c>
      <c r="O9369" s="242">
        <f t="shared" si="1006"/>
        <v>0.5152999999999156</v>
      </c>
      <c r="P9369" s="242"/>
      <c r="Q9369" s="179"/>
      <c r="R9369" s="179"/>
      <c r="S9369" s="179"/>
      <c r="T9369" s="179"/>
      <c r="U9369" s="179"/>
      <c r="V9369" s="179"/>
      <c r="W9369" s="179"/>
      <c r="X9369" s="179"/>
      <c r="Y9369" s="179"/>
      <c r="Z9369" s="179"/>
      <c r="AA9369" s="222"/>
      <c r="AB9369" s="222"/>
      <c r="AC9369" s="222"/>
      <c r="AD9369" s="179"/>
      <c r="AE9369" s="179"/>
      <c r="AF9369" s="179"/>
      <c r="AG9369" s="179"/>
      <c r="AH9369" s="179"/>
      <c r="AI9369" s="179"/>
      <c r="AJ9369" s="179"/>
    </row>
    <row r="9370" spans="2:36" x14ac:dyDescent="0.3">
      <c r="B9370" s="224">
        <v>944700</v>
      </c>
      <c r="C9370" s="209">
        <v>406807</v>
      </c>
      <c r="D9370" s="206">
        <f t="shared" si="1007"/>
        <v>0.43062030274161112</v>
      </c>
      <c r="E9370" s="208">
        <f t="shared" si="1008"/>
        <v>0.45</v>
      </c>
      <c r="F9370" s="207">
        <v>22374.38</v>
      </c>
      <c r="G9370" s="207">
        <v>32544.560000000001</v>
      </c>
      <c r="H9370" s="207">
        <v>36612.629999999997</v>
      </c>
      <c r="I9370" s="214">
        <f t="shared" si="1000"/>
        <v>388501</v>
      </c>
      <c r="J9370" s="211">
        <f t="shared" si="1001"/>
        <v>0.41124272255742561</v>
      </c>
      <c r="K9370" s="212">
        <f t="shared" si="1002"/>
        <v>0.45</v>
      </c>
      <c r="L9370" s="214">
        <f t="shared" si="1003"/>
        <v>21367.555</v>
      </c>
      <c r="M9370" s="213">
        <f t="shared" si="1004"/>
        <v>31080.080000000002</v>
      </c>
      <c r="N9370" s="213">
        <f t="shared" si="1005"/>
        <v>34965.089999999997</v>
      </c>
      <c r="O9370" s="242">
        <f t="shared" si="1006"/>
        <v>0.51520000000004074</v>
      </c>
      <c r="P9370" s="242"/>
      <c r="Q9370" s="179"/>
      <c r="R9370" s="179"/>
      <c r="S9370" s="179"/>
      <c r="T9370" s="179"/>
      <c r="U9370" s="179"/>
      <c r="V9370" s="179"/>
      <c r="W9370" s="179"/>
      <c r="X9370" s="179"/>
      <c r="Y9370" s="179"/>
      <c r="Z9370" s="179"/>
      <c r="AA9370" s="222"/>
      <c r="AB9370" s="222"/>
      <c r="AC9370" s="222"/>
      <c r="AD9370" s="179"/>
      <c r="AE9370" s="179"/>
      <c r="AF9370" s="179"/>
      <c r="AG9370" s="179"/>
      <c r="AH9370" s="179"/>
      <c r="AI9370" s="179"/>
      <c r="AJ9370" s="179"/>
    </row>
    <row r="9371" spans="2:36" x14ac:dyDescent="0.3">
      <c r="B9371" s="224">
        <v>944800</v>
      </c>
      <c r="C9371" s="209">
        <v>406852</v>
      </c>
      <c r="D9371" s="206">
        <f t="shared" si="1007"/>
        <v>0.43062235393734122</v>
      </c>
      <c r="E9371" s="208">
        <f t="shared" si="1008"/>
        <v>0.45</v>
      </c>
      <c r="F9371" s="207">
        <v>22376.86</v>
      </c>
      <c r="G9371" s="207">
        <v>32548.16</v>
      </c>
      <c r="H9371" s="207">
        <v>36616.68</v>
      </c>
      <c r="I9371" s="214">
        <f t="shared" si="1000"/>
        <v>388546</v>
      </c>
      <c r="J9371" s="211">
        <f t="shared" si="1001"/>
        <v>0.4112468247248095</v>
      </c>
      <c r="K9371" s="212">
        <f t="shared" si="1002"/>
        <v>0.45</v>
      </c>
      <c r="L9371" s="214">
        <f t="shared" si="1003"/>
        <v>21370.03</v>
      </c>
      <c r="M9371" s="213">
        <f t="shared" si="1004"/>
        <v>31083.68</v>
      </c>
      <c r="N9371" s="213">
        <f t="shared" si="1005"/>
        <v>34969.14</v>
      </c>
      <c r="O9371" s="242">
        <f t="shared" si="1006"/>
        <v>0.51529999999977005</v>
      </c>
      <c r="P9371" s="242"/>
      <c r="Q9371" s="179"/>
      <c r="R9371" s="179"/>
      <c r="S9371" s="179"/>
      <c r="T9371" s="179"/>
      <c r="U9371" s="179"/>
      <c r="V9371" s="179"/>
      <c r="W9371" s="179"/>
      <c r="X9371" s="179"/>
      <c r="Y9371" s="179"/>
      <c r="Z9371" s="179"/>
      <c r="AA9371" s="222"/>
      <c r="AB9371" s="222"/>
      <c r="AC9371" s="222"/>
      <c r="AD9371" s="179"/>
      <c r="AE9371" s="179"/>
      <c r="AF9371" s="179"/>
      <c r="AG9371" s="179"/>
      <c r="AH9371" s="179"/>
      <c r="AI9371" s="179"/>
      <c r="AJ9371" s="179"/>
    </row>
    <row r="9372" spans="2:36" x14ac:dyDescent="0.3">
      <c r="B9372" s="224">
        <v>944900</v>
      </c>
      <c r="C9372" s="209">
        <v>406897</v>
      </c>
      <c r="D9372" s="206">
        <f t="shared" si="1007"/>
        <v>0.43062440469890995</v>
      </c>
      <c r="E9372" s="208">
        <f t="shared" si="1008"/>
        <v>0.45</v>
      </c>
      <c r="F9372" s="207">
        <v>22379.33</v>
      </c>
      <c r="G9372" s="207">
        <v>32551.759999999998</v>
      </c>
      <c r="H9372" s="207">
        <v>36620.730000000003</v>
      </c>
      <c r="I9372" s="214">
        <f t="shared" si="1000"/>
        <v>388591</v>
      </c>
      <c r="J9372" s="211">
        <f t="shared" si="1001"/>
        <v>0.41125092602391788</v>
      </c>
      <c r="K9372" s="212">
        <f t="shared" si="1002"/>
        <v>0.45</v>
      </c>
      <c r="L9372" s="214">
        <f t="shared" si="1003"/>
        <v>21372.505000000001</v>
      </c>
      <c r="M9372" s="213">
        <f t="shared" si="1004"/>
        <v>31087.279999999999</v>
      </c>
      <c r="N9372" s="213">
        <f t="shared" si="1005"/>
        <v>34973.19</v>
      </c>
      <c r="O9372" s="242">
        <f t="shared" si="1006"/>
        <v>0.51519999999996802</v>
      </c>
      <c r="P9372" s="242"/>
      <c r="Q9372" s="179"/>
      <c r="R9372" s="179"/>
      <c r="S9372" s="179"/>
      <c r="T9372" s="179"/>
      <c r="U9372" s="179"/>
      <c r="V9372" s="179"/>
      <c r="W9372" s="179"/>
      <c r="X9372" s="179"/>
      <c r="Y9372" s="179"/>
      <c r="Z9372" s="179"/>
      <c r="AA9372" s="222"/>
      <c r="AB9372" s="222"/>
      <c r="AC9372" s="222"/>
      <c r="AD9372" s="179"/>
      <c r="AE9372" s="179"/>
      <c r="AF9372" s="179"/>
      <c r="AG9372" s="179"/>
      <c r="AH9372" s="179"/>
      <c r="AI9372" s="179"/>
      <c r="AJ9372" s="179"/>
    </row>
    <row r="9373" spans="2:36" x14ac:dyDescent="0.3">
      <c r="B9373" s="224">
        <v>945000</v>
      </c>
      <c r="C9373" s="209">
        <v>406942</v>
      </c>
      <c r="D9373" s="206">
        <f t="shared" si="1007"/>
        <v>0.43062645502645502</v>
      </c>
      <c r="E9373" s="208">
        <f t="shared" si="1008"/>
        <v>0.45</v>
      </c>
      <c r="F9373" s="207">
        <v>22381.81</v>
      </c>
      <c r="G9373" s="207">
        <v>32555.360000000001</v>
      </c>
      <c r="H9373" s="207">
        <v>36624.78</v>
      </c>
      <c r="I9373" s="214">
        <f t="shared" si="1000"/>
        <v>388636</v>
      </c>
      <c r="J9373" s="211">
        <f t="shared" si="1001"/>
        <v>0.41125502645502643</v>
      </c>
      <c r="K9373" s="212">
        <f t="shared" si="1002"/>
        <v>0.45</v>
      </c>
      <c r="L9373" s="214">
        <f t="shared" si="1003"/>
        <v>21374.98</v>
      </c>
      <c r="M9373" s="213">
        <f t="shared" si="1004"/>
        <v>31090.880000000001</v>
      </c>
      <c r="N9373" s="213">
        <f t="shared" si="1005"/>
        <v>34977.24</v>
      </c>
      <c r="O9373" s="242">
        <f t="shared" si="1006"/>
        <v>0.51529999999962461</v>
      </c>
      <c r="P9373" s="242"/>
      <c r="Q9373" s="179"/>
      <c r="R9373" s="179"/>
      <c r="S9373" s="179"/>
      <c r="T9373" s="179"/>
      <c r="U9373" s="179"/>
      <c r="V9373" s="179"/>
      <c r="W9373" s="179"/>
      <c r="X9373" s="179"/>
      <c r="Y9373" s="179"/>
      <c r="Z9373" s="179"/>
      <c r="AA9373" s="222"/>
      <c r="AB9373" s="222"/>
      <c r="AC9373" s="222"/>
      <c r="AD9373" s="179"/>
      <c r="AE9373" s="179"/>
      <c r="AF9373" s="179"/>
      <c r="AG9373" s="179"/>
      <c r="AH9373" s="179"/>
      <c r="AI9373" s="179"/>
      <c r="AJ9373" s="179"/>
    </row>
    <row r="9374" spans="2:36" x14ac:dyDescent="0.3">
      <c r="B9374" s="224">
        <v>945100</v>
      </c>
      <c r="C9374" s="209">
        <v>406987</v>
      </c>
      <c r="D9374" s="206">
        <f t="shared" si="1007"/>
        <v>0.43062850492011429</v>
      </c>
      <c r="E9374" s="208">
        <f t="shared" si="1008"/>
        <v>0.45</v>
      </c>
      <c r="F9374" s="207">
        <v>22384.28</v>
      </c>
      <c r="G9374" s="207">
        <v>32558.959999999999</v>
      </c>
      <c r="H9374" s="207">
        <v>36628.83</v>
      </c>
      <c r="I9374" s="214">
        <f t="shared" si="1000"/>
        <v>388681</v>
      </c>
      <c r="J9374" s="211">
        <f t="shared" si="1001"/>
        <v>0.41125912601841075</v>
      </c>
      <c r="K9374" s="212">
        <f t="shared" si="1002"/>
        <v>0.45</v>
      </c>
      <c r="L9374" s="214">
        <f t="shared" si="1003"/>
        <v>21377.455000000002</v>
      </c>
      <c r="M9374" s="213">
        <f t="shared" si="1004"/>
        <v>31094.48</v>
      </c>
      <c r="N9374" s="213">
        <f t="shared" si="1005"/>
        <v>34981.29</v>
      </c>
      <c r="O9374" s="242">
        <f t="shared" si="1006"/>
        <v>0.51520000000047728</v>
      </c>
      <c r="P9374" s="242"/>
      <c r="Q9374" s="179"/>
      <c r="R9374" s="179"/>
      <c r="S9374" s="179"/>
      <c r="T9374" s="179"/>
      <c r="U9374" s="179"/>
      <c r="V9374" s="179"/>
      <c r="W9374" s="179"/>
      <c r="X9374" s="179"/>
      <c r="Y9374" s="179"/>
      <c r="Z9374" s="179"/>
      <c r="AA9374" s="222"/>
      <c r="AB9374" s="222"/>
      <c r="AC9374" s="222"/>
      <c r="AD9374" s="179"/>
      <c r="AE9374" s="179"/>
      <c r="AF9374" s="179"/>
      <c r="AG9374" s="179"/>
      <c r="AH9374" s="179"/>
      <c r="AI9374" s="179"/>
      <c r="AJ9374" s="179"/>
    </row>
    <row r="9375" spans="2:36" x14ac:dyDescent="0.3">
      <c r="B9375" s="224">
        <v>945200</v>
      </c>
      <c r="C9375" s="209">
        <v>407032</v>
      </c>
      <c r="D9375" s="206">
        <f t="shared" si="1007"/>
        <v>0.4306305543800254</v>
      </c>
      <c r="E9375" s="208">
        <f t="shared" si="1008"/>
        <v>0.45</v>
      </c>
      <c r="F9375" s="207">
        <v>22386.76</v>
      </c>
      <c r="G9375" s="207">
        <v>32562.560000000001</v>
      </c>
      <c r="H9375" s="207">
        <v>36632.879999999997</v>
      </c>
      <c r="I9375" s="214">
        <f t="shared" si="1000"/>
        <v>388726</v>
      </c>
      <c r="J9375" s="211">
        <f t="shared" si="1001"/>
        <v>0.41126322471434618</v>
      </c>
      <c r="K9375" s="212">
        <f t="shared" si="1002"/>
        <v>0.45</v>
      </c>
      <c r="L9375" s="214">
        <f t="shared" si="1003"/>
        <v>21379.93</v>
      </c>
      <c r="M9375" s="213">
        <f t="shared" si="1004"/>
        <v>31098.080000000002</v>
      </c>
      <c r="N9375" s="213">
        <f t="shared" si="1005"/>
        <v>34985.339999999997</v>
      </c>
      <c r="O9375" s="242">
        <f t="shared" si="1006"/>
        <v>0.51530000000013387</v>
      </c>
      <c r="P9375" s="242"/>
      <c r="Q9375" s="179"/>
      <c r="R9375" s="179"/>
      <c r="S9375" s="179"/>
      <c r="T9375" s="179"/>
      <c r="U9375" s="179"/>
      <c r="V9375" s="179"/>
      <c r="W9375" s="179"/>
      <c r="X9375" s="179"/>
      <c r="Y9375" s="179"/>
      <c r="Z9375" s="179"/>
      <c r="AA9375" s="222"/>
      <c r="AB9375" s="222"/>
      <c r="AC9375" s="222"/>
      <c r="AD9375" s="179"/>
      <c r="AE9375" s="179"/>
      <c r="AF9375" s="179"/>
      <c r="AG9375" s="179"/>
      <c r="AH9375" s="179"/>
      <c r="AI9375" s="179"/>
      <c r="AJ9375" s="179"/>
    </row>
    <row r="9376" spans="2:36" x14ac:dyDescent="0.3">
      <c r="B9376" s="224">
        <v>945300</v>
      </c>
      <c r="C9376" s="209">
        <v>407077</v>
      </c>
      <c r="D9376" s="206">
        <f t="shared" si="1007"/>
        <v>0.43063260340632603</v>
      </c>
      <c r="E9376" s="208">
        <f t="shared" si="1008"/>
        <v>0.45</v>
      </c>
      <c r="F9376" s="207">
        <v>22389.23</v>
      </c>
      <c r="G9376" s="207">
        <v>32566.16</v>
      </c>
      <c r="H9376" s="207">
        <v>36636.93</v>
      </c>
      <c r="I9376" s="214">
        <f t="shared" si="1000"/>
        <v>388771</v>
      </c>
      <c r="J9376" s="211">
        <f t="shared" si="1001"/>
        <v>0.41126732254310799</v>
      </c>
      <c r="K9376" s="212">
        <f t="shared" si="1002"/>
        <v>0.45</v>
      </c>
      <c r="L9376" s="214">
        <f t="shared" si="1003"/>
        <v>21382.404999999999</v>
      </c>
      <c r="M9376" s="213">
        <f t="shared" si="1004"/>
        <v>31101.68</v>
      </c>
      <c r="N9376" s="213">
        <f t="shared" si="1005"/>
        <v>34989.39</v>
      </c>
      <c r="O9376" s="242">
        <f t="shared" si="1006"/>
        <v>0.51519999999982247</v>
      </c>
      <c r="P9376" s="242"/>
      <c r="Q9376" s="179"/>
      <c r="R9376" s="179"/>
      <c r="S9376" s="179"/>
      <c r="T9376" s="179"/>
      <c r="U9376" s="179"/>
      <c r="V9376" s="179"/>
      <c r="W9376" s="179"/>
      <c r="X9376" s="179"/>
      <c r="Y9376" s="179"/>
      <c r="Z9376" s="179"/>
      <c r="AA9376" s="222"/>
      <c r="AB9376" s="222"/>
      <c r="AC9376" s="222"/>
      <c r="AD9376" s="179"/>
      <c r="AE9376" s="179"/>
      <c r="AF9376" s="179"/>
      <c r="AG9376" s="179"/>
      <c r="AH9376" s="179"/>
      <c r="AI9376" s="179"/>
      <c r="AJ9376" s="179"/>
    </row>
    <row r="9377" spans="2:36" x14ac:dyDescent="0.3">
      <c r="B9377" s="224">
        <v>945400</v>
      </c>
      <c r="C9377" s="209">
        <v>407122</v>
      </c>
      <c r="D9377" s="206">
        <f t="shared" si="1007"/>
        <v>0.43063465199915379</v>
      </c>
      <c r="E9377" s="208">
        <f t="shared" si="1008"/>
        <v>0.45</v>
      </c>
      <c r="F9377" s="207">
        <v>22391.71</v>
      </c>
      <c r="G9377" s="207">
        <v>32569.759999999998</v>
      </c>
      <c r="H9377" s="207">
        <v>36640.980000000003</v>
      </c>
      <c r="I9377" s="214">
        <f t="shared" si="1000"/>
        <v>388816</v>
      </c>
      <c r="J9377" s="211">
        <f t="shared" si="1001"/>
        <v>0.41127141950497142</v>
      </c>
      <c r="K9377" s="212">
        <f t="shared" si="1002"/>
        <v>0.45</v>
      </c>
      <c r="L9377" s="214">
        <f t="shared" si="1003"/>
        <v>21384.880000000001</v>
      </c>
      <c r="M9377" s="213">
        <f t="shared" si="1004"/>
        <v>31105.279999999999</v>
      </c>
      <c r="N9377" s="213">
        <f t="shared" si="1005"/>
        <v>34993.440000000002</v>
      </c>
      <c r="O9377" s="242">
        <f t="shared" si="1006"/>
        <v>0.51530000000006115</v>
      </c>
      <c r="P9377" s="242"/>
      <c r="Q9377" s="179"/>
      <c r="R9377" s="179"/>
      <c r="S9377" s="179"/>
      <c r="T9377" s="179"/>
      <c r="U9377" s="179"/>
      <c r="V9377" s="179"/>
      <c r="W9377" s="179"/>
      <c r="X9377" s="179"/>
      <c r="Y9377" s="179"/>
      <c r="Z9377" s="179"/>
      <c r="AA9377" s="222"/>
      <c r="AB9377" s="222"/>
      <c r="AC9377" s="222"/>
      <c r="AD9377" s="179"/>
      <c r="AE9377" s="179"/>
      <c r="AF9377" s="179"/>
      <c r="AG9377" s="179"/>
      <c r="AH9377" s="179"/>
      <c r="AI9377" s="179"/>
      <c r="AJ9377" s="179"/>
    </row>
    <row r="9378" spans="2:36" x14ac:dyDescent="0.3">
      <c r="B9378" s="224">
        <v>945500</v>
      </c>
      <c r="C9378" s="209">
        <v>407167</v>
      </c>
      <c r="D9378" s="206">
        <f t="shared" si="1007"/>
        <v>0.43063670015864625</v>
      </c>
      <c r="E9378" s="208">
        <f t="shared" si="1008"/>
        <v>0.45</v>
      </c>
      <c r="F9378" s="207">
        <v>22394.18</v>
      </c>
      <c r="G9378" s="207">
        <v>32573.360000000001</v>
      </c>
      <c r="H9378" s="207">
        <v>36645.03</v>
      </c>
      <c r="I9378" s="214">
        <f t="shared" si="1000"/>
        <v>388861</v>
      </c>
      <c r="J9378" s="211">
        <f t="shared" si="1001"/>
        <v>0.41127551560021153</v>
      </c>
      <c r="K9378" s="212">
        <f t="shared" si="1002"/>
        <v>0.45</v>
      </c>
      <c r="L9378" s="214">
        <f t="shared" si="1003"/>
        <v>21387.355</v>
      </c>
      <c r="M9378" s="213">
        <f t="shared" si="1004"/>
        <v>31108.880000000001</v>
      </c>
      <c r="N9378" s="213">
        <f t="shared" si="1005"/>
        <v>34997.49</v>
      </c>
      <c r="O9378" s="242">
        <f t="shared" si="1006"/>
        <v>0.5151999999996042</v>
      </c>
      <c r="P9378" s="242"/>
      <c r="Q9378" s="179"/>
      <c r="R9378" s="179"/>
      <c r="S9378" s="179"/>
      <c r="T9378" s="179"/>
      <c r="U9378" s="179"/>
      <c r="V9378" s="179"/>
      <c r="W9378" s="179"/>
      <c r="X9378" s="179"/>
      <c r="Y9378" s="179"/>
      <c r="Z9378" s="179"/>
      <c r="AA9378" s="222"/>
      <c r="AB9378" s="222"/>
      <c r="AC9378" s="222"/>
      <c r="AD9378" s="179"/>
      <c r="AE9378" s="179"/>
      <c r="AF9378" s="179"/>
      <c r="AG9378" s="179"/>
      <c r="AH9378" s="179"/>
      <c r="AI9378" s="179"/>
      <c r="AJ9378" s="179"/>
    </row>
    <row r="9379" spans="2:36" x14ac:dyDescent="0.3">
      <c r="B9379" s="224">
        <v>945600</v>
      </c>
      <c r="C9379" s="209">
        <v>407212</v>
      </c>
      <c r="D9379" s="206">
        <f t="shared" si="1007"/>
        <v>0.43063874788494078</v>
      </c>
      <c r="E9379" s="208">
        <f t="shared" si="1008"/>
        <v>0.45</v>
      </c>
      <c r="F9379" s="207">
        <v>22396.66</v>
      </c>
      <c r="G9379" s="207">
        <v>32576.959999999999</v>
      </c>
      <c r="H9379" s="207">
        <v>36649.08</v>
      </c>
      <c r="I9379" s="214">
        <f t="shared" si="1000"/>
        <v>388906</v>
      </c>
      <c r="J9379" s="211">
        <f t="shared" si="1001"/>
        <v>0.41127961082910319</v>
      </c>
      <c r="K9379" s="212">
        <f t="shared" si="1002"/>
        <v>0.45</v>
      </c>
      <c r="L9379" s="214">
        <f t="shared" si="1003"/>
        <v>21389.83</v>
      </c>
      <c r="M9379" s="213">
        <f t="shared" si="1004"/>
        <v>31112.48</v>
      </c>
      <c r="N9379" s="213">
        <f t="shared" si="1005"/>
        <v>35001.54</v>
      </c>
      <c r="O9379" s="242">
        <f t="shared" si="1006"/>
        <v>0.5152999999999156</v>
      </c>
      <c r="P9379" s="242"/>
      <c r="Q9379" s="179"/>
      <c r="R9379" s="179"/>
      <c r="S9379" s="179"/>
      <c r="T9379" s="179"/>
      <c r="U9379" s="179"/>
      <c r="V9379" s="179"/>
      <c r="W9379" s="179"/>
      <c r="X9379" s="179"/>
      <c r="Y9379" s="179"/>
      <c r="Z9379" s="179"/>
      <c r="AA9379" s="222"/>
      <c r="AB9379" s="222"/>
      <c r="AC9379" s="222"/>
      <c r="AD9379" s="179"/>
      <c r="AE9379" s="179"/>
      <c r="AF9379" s="179"/>
      <c r="AG9379" s="179"/>
      <c r="AH9379" s="179"/>
      <c r="AI9379" s="179"/>
      <c r="AJ9379" s="179"/>
    </row>
    <row r="9380" spans="2:36" x14ac:dyDescent="0.3">
      <c r="B9380" s="224">
        <v>945700</v>
      </c>
      <c r="C9380" s="209">
        <v>407257</v>
      </c>
      <c r="D9380" s="206">
        <f t="shared" si="1007"/>
        <v>0.43064079517817488</v>
      </c>
      <c r="E9380" s="208">
        <f t="shared" si="1008"/>
        <v>0.45</v>
      </c>
      <c r="F9380" s="207">
        <v>22399.13</v>
      </c>
      <c r="G9380" s="207">
        <v>32580.560000000001</v>
      </c>
      <c r="H9380" s="207">
        <v>36653.129999999997</v>
      </c>
      <c r="I9380" s="214">
        <f t="shared" si="1000"/>
        <v>388951</v>
      </c>
      <c r="J9380" s="211">
        <f t="shared" si="1001"/>
        <v>0.41128370519192131</v>
      </c>
      <c r="K9380" s="212">
        <f t="shared" si="1002"/>
        <v>0.45</v>
      </c>
      <c r="L9380" s="214">
        <f t="shared" si="1003"/>
        <v>21392.305</v>
      </c>
      <c r="M9380" s="213">
        <f t="shared" si="1004"/>
        <v>31116.080000000002</v>
      </c>
      <c r="N9380" s="213">
        <f t="shared" si="1005"/>
        <v>35005.589999999997</v>
      </c>
      <c r="O9380" s="242">
        <f t="shared" si="1006"/>
        <v>0.51520000000004074</v>
      </c>
      <c r="P9380" s="242"/>
      <c r="Q9380" s="179"/>
      <c r="R9380" s="179"/>
      <c r="S9380" s="179"/>
      <c r="T9380" s="179"/>
      <c r="U9380" s="179"/>
      <c r="V9380" s="179"/>
      <c r="W9380" s="179"/>
      <c r="X9380" s="179"/>
      <c r="Y9380" s="179"/>
      <c r="Z9380" s="179"/>
      <c r="AA9380" s="222"/>
      <c r="AB9380" s="222"/>
      <c r="AC9380" s="222"/>
      <c r="AD9380" s="179"/>
      <c r="AE9380" s="179"/>
      <c r="AF9380" s="179"/>
      <c r="AG9380" s="179"/>
      <c r="AH9380" s="179"/>
      <c r="AI9380" s="179"/>
      <c r="AJ9380" s="179"/>
    </row>
    <row r="9381" spans="2:36" x14ac:dyDescent="0.3">
      <c r="B9381" s="224">
        <v>945800</v>
      </c>
      <c r="C9381" s="209">
        <v>407302</v>
      </c>
      <c r="D9381" s="206">
        <f t="shared" si="1007"/>
        <v>0.43064284203848596</v>
      </c>
      <c r="E9381" s="208">
        <f t="shared" si="1008"/>
        <v>0.45</v>
      </c>
      <c r="F9381" s="207">
        <v>22401.61</v>
      </c>
      <c r="G9381" s="207">
        <v>32584.16</v>
      </c>
      <c r="H9381" s="207">
        <v>36657.18</v>
      </c>
      <c r="I9381" s="214">
        <f t="shared" si="1000"/>
        <v>388996</v>
      </c>
      <c r="J9381" s="211">
        <f t="shared" si="1001"/>
        <v>0.41128779868894055</v>
      </c>
      <c r="K9381" s="212">
        <f t="shared" si="1002"/>
        <v>0.45</v>
      </c>
      <c r="L9381" s="214">
        <f t="shared" si="1003"/>
        <v>21394.78</v>
      </c>
      <c r="M9381" s="213">
        <f t="shared" si="1004"/>
        <v>31119.68</v>
      </c>
      <c r="N9381" s="213">
        <f t="shared" si="1005"/>
        <v>35009.64</v>
      </c>
      <c r="O9381" s="242">
        <f t="shared" si="1006"/>
        <v>0.51529999999977005</v>
      </c>
      <c r="P9381" s="242"/>
      <c r="Q9381" s="179"/>
      <c r="R9381" s="179"/>
      <c r="S9381" s="179"/>
      <c r="T9381" s="179"/>
      <c r="U9381" s="179"/>
      <c r="V9381" s="179"/>
      <c r="W9381" s="179"/>
      <c r="X9381" s="179"/>
      <c r="Y9381" s="179"/>
      <c r="Z9381" s="179"/>
      <c r="AA9381" s="222"/>
      <c r="AB9381" s="222"/>
      <c r="AC9381" s="222"/>
      <c r="AD9381" s="179"/>
      <c r="AE9381" s="179"/>
      <c r="AF9381" s="179"/>
      <c r="AG9381" s="179"/>
      <c r="AH9381" s="179"/>
      <c r="AI9381" s="179"/>
      <c r="AJ9381" s="179"/>
    </row>
    <row r="9382" spans="2:36" x14ac:dyDescent="0.3">
      <c r="B9382" s="224">
        <v>945900</v>
      </c>
      <c r="C9382" s="209">
        <v>407347</v>
      </c>
      <c r="D9382" s="206">
        <f t="shared" si="1007"/>
        <v>0.43064488846601123</v>
      </c>
      <c r="E9382" s="208">
        <f t="shared" si="1008"/>
        <v>0.45</v>
      </c>
      <c r="F9382" s="207">
        <v>22404.080000000002</v>
      </c>
      <c r="G9382" s="207">
        <v>32587.759999999998</v>
      </c>
      <c r="H9382" s="207">
        <v>36661.230000000003</v>
      </c>
      <c r="I9382" s="214">
        <f t="shared" si="1000"/>
        <v>389041</v>
      </c>
      <c r="J9382" s="211">
        <f t="shared" si="1001"/>
        <v>0.41129189132043559</v>
      </c>
      <c r="K9382" s="212">
        <f t="shared" si="1002"/>
        <v>0.45</v>
      </c>
      <c r="L9382" s="214">
        <f t="shared" si="1003"/>
        <v>21397.255000000001</v>
      </c>
      <c r="M9382" s="213">
        <f t="shared" si="1004"/>
        <v>31123.279999999999</v>
      </c>
      <c r="N9382" s="213">
        <f t="shared" si="1005"/>
        <v>35013.69</v>
      </c>
      <c r="O9382" s="242">
        <f t="shared" si="1006"/>
        <v>0.51519999999996802</v>
      </c>
      <c r="P9382" s="242"/>
      <c r="Q9382" s="179"/>
      <c r="R9382" s="179"/>
      <c r="S9382" s="179"/>
      <c r="T9382" s="179"/>
      <c r="U9382" s="179"/>
      <c r="V9382" s="179"/>
      <c r="W9382" s="179"/>
      <c r="X9382" s="179"/>
      <c r="Y9382" s="179"/>
      <c r="Z9382" s="179"/>
      <c r="AA9382" s="222"/>
      <c r="AB9382" s="222"/>
      <c r="AC9382" s="222"/>
      <c r="AD9382" s="179"/>
      <c r="AE9382" s="179"/>
      <c r="AF9382" s="179"/>
      <c r="AG9382" s="179"/>
      <c r="AH9382" s="179"/>
      <c r="AI9382" s="179"/>
      <c r="AJ9382" s="179"/>
    </row>
    <row r="9383" spans="2:36" x14ac:dyDescent="0.3">
      <c r="B9383" s="224">
        <v>946000</v>
      </c>
      <c r="C9383" s="209">
        <v>407392</v>
      </c>
      <c r="D9383" s="206">
        <f t="shared" si="1007"/>
        <v>0.43064693446088798</v>
      </c>
      <c r="E9383" s="208">
        <f t="shared" si="1008"/>
        <v>0.45</v>
      </c>
      <c r="F9383" s="207">
        <v>22406.560000000001</v>
      </c>
      <c r="G9383" s="207">
        <v>32591.360000000001</v>
      </c>
      <c r="H9383" s="207">
        <v>36665.279999999999</v>
      </c>
      <c r="I9383" s="214">
        <f t="shared" si="1000"/>
        <v>389086</v>
      </c>
      <c r="J9383" s="211">
        <f t="shared" si="1001"/>
        <v>0.41129598308668075</v>
      </c>
      <c r="K9383" s="212">
        <f t="shared" si="1002"/>
        <v>0.45</v>
      </c>
      <c r="L9383" s="214">
        <f t="shared" si="1003"/>
        <v>21399.73</v>
      </c>
      <c r="M9383" s="213">
        <f t="shared" si="1004"/>
        <v>31126.880000000001</v>
      </c>
      <c r="N9383" s="213">
        <f t="shared" si="1005"/>
        <v>35017.74</v>
      </c>
      <c r="O9383" s="242">
        <f t="shared" si="1006"/>
        <v>0.51529999999962461</v>
      </c>
      <c r="P9383" s="242"/>
      <c r="Q9383" s="179"/>
      <c r="R9383" s="179"/>
      <c r="S9383" s="179"/>
      <c r="T9383" s="179"/>
      <c r="U9383" s="179"/>
      <c r="V9383" s="179"/>
      <c r="W9383" s="179"/>
      <c r="X9383" s="179"/>
      <c r="Y9383" s="179"/>
      <c r="Z9383" s="179"/>
      <c r="AA9383" s="222"/>
      <c r="AB9383" s="222"/>
      <c r="AC9383" s="222"/>
      <c r="AD9383" s="179"/>
      <c r="AE9383" s="179"/>
      <c r="AF9383" s="179"/>
      <c r="AG9383" s="179"/>
      <c r="AH9383" s="179"/>
      <c r="AI9383" s="179"/>
      <c r="AJ9383" s="179"/>
    </row>
    <row r="9384" spans="2:36" x14ac:dyDescent="0.3">
      <c r="B9384" s="224">
        <v>946100</v>
      </c>
      <c r="C9384" s="209">
        <v>407437</v>
      </c>
      <c r="D9384" s="206">
        <f t="shared" si="1007"/>
        <v>0.43064898002325336</v>
      </c>
      <c r="E9384" s="208">
        <f t="shared" si="1008"/>
        <v>0.45</v>
      </c>
      <c r="F9384" s="207">
        <v>22409.03</v>
      </c>
      <c r="G9384" s="207">
        <v>32594.959999999999</v>
      </c>
      <c r="H9384" s="207">
        <v>36669.33</v>
      </c>
      <c r="I9384" s="214">
        <f t="shared" si="1000"/>
        <v>389131</v>
      </c>
      <c r="J9384" s="211">
        <f t="shared" si="1001"/>
        <v>0.41130007398795054</v>
      </c>
      <c r="K9384" s="212">
        <f t="shared" si="1002"/>
        <v>0.45</v>
      </c>
      <c r="L9384" s="214">
        <f t="shared" si="1003"/>
        <v>21402.205000000002</v>
      </c>
      <c r="M9384" s="213">
        <f t="shared" si="1004"/>
        <v>31130.48</v>
      </c>
      <c r="N9384" s="213">
        <f t="shared" si="1005"/>
        <v>35021.79</v>
      </c>
      <c r="O9384" s="242">
        <f t="shared" si="1006"/>
        <v>0.51520000000047728</v>
      </c>
      <c r="P9384" s="242"/>
      <c r="Q9384" s="179"/>
      <c r="R9384" s="179"/>
      <c r="S9384" s="179"/>
      <c r="T9384" s="179"/>
      <c r="U9384" s="179"/>
      <c r="V9384" s="179"/>
      <c r="W9384" s="179"/>
      <c r="X9384" s="179"/>
      <c r="Y9384" s="179"/>
      <c r="Z9384" s="179"/>
      <c r="AA9384" s="222"/>
      <c r="AB9384" s="222"/>
      <c r="AC9384" s="222"/>
      <c r="AD9384" s="179"/>
      <c r="AE9384" s="179"/>
      <c r="AF9384" s="179"/>
      <c r="AG9384" s="179"/>
      <c r="AH9384" s="179"/>
      <c r="AI9384" s="179"/>
      <c r="AJ9384" s="179"/>
    </row>
    <row r="9385" spans="2:36" x14ac:dyDescent="0.3">
      <c r="B9385" s="224">
        <v>946200</v>
      </c>
      <c r="C9385" s="209">
        <v>407482</v>
      </c>
      <c r="D9385" s="206">
        <f t="shared" si="1007"/>
        <v>0.43065102515324455</v>
      </c>
      <c r="E9385" s="208">
        <f t="shared" si="1008"/>
        <v>0.45</v>
      </c>
      <c r="F9385" s="207">
        <v>22411.51</v>
      </c>
      <c r="G9385" s="207">
        <v>32598.560000000001</v>
      </c>
      <c r="H9385" s="207">
        <v>36673.379999999997</v>
      </c>
      <c r="I9385" s="214">
        <f t="shared" ref="I9385:I9448" si="1009">I9384+45</f>
        <v>389176</v>
      </c>
      <c r="J9385" s="211">
        <f t="shared" si="1001"/>
        <v>0.41130416402451914</v>
      </c>
      <c r="K9385" s="212">
        <f t="shared" si="1002"/>
        <v>0.45</v>
      </c>
      <c r="L9385" s="214">
        <f t="shared" si="1003"/>
        <v>21404.68</v>
      </c>
      <c r="M9385" s="213">
        <f t="shared" si="1004"/>
        <v>31134.080000000002</v>
      </c>
      <c r="N9385" s="213">
        <f t="shared" si="1005"/>
        <v>35025.839999999997</v>
      </c>
      <c r="O9385" s="242">
        <f t="shared" si="1006"/>
        <v>0.51530000000013387</v>
      </c>
      <c r="P9385" s="242"/>
      <c r="Q9385" s="179"/>
      <c r="R9385" s="179"/>
      <c r="S9385" s="179"/>
      <c r="T9385" s="179"/>
      <c r="U9385" s="179"/>
      <c r="V9385" s="179"/>
      <c r="W9385" s="179"/>
      <c r="X9385" s="179"/>
      <c r="Y9385" s="179"/>
      <c r="Z9385" s="179"/>
      <c r="AA9385" s="222"/>
      <c r="AB9385" s="222"/>
      <c r="AC9385" s="222"/>
      <c r="AD9385" s="179"/>
      <c r="AE9385" s="179"/>
      <c r="AF9385" s="179"/>
      <c r="AG9385" s="179"/>
      <c r="AH9385" s="179"/>
      <c r="AI9385" s="179"/>
      <c r="AJ9385" s="179"/>
    </row>
    <row r="9386" spans="2:36" x14ac:dyDescent="0.3">
      <c r="B9386" s="224">
        <v>946300</v>
      </c>
      <c r="C9386" s="209">
        <v>407527</v>
      </c>
      <c r="D9386" s="206">
        <f t="shared" si="1007"/>
        <v>0.4306530698509986</v>
      </c>
      <c r="E9386" s="208">
        <f t="shared" si="1008"/>
        <v>0.45</v>
      </c>
      <c r="F9386" s="207">
        <v>22413.98</v>
      </c>
      <c r="G9386" s="207">
        <v>32602.16</v>
      </c>
      <c r="H9386" s="207">
        <v>36677.43</v>
      </c>
      <c r="I9386" s="214">
        <f t="shared" si="1009"/>
        <v>389221</v>
      </c>
      <c r="J9386" s="211">
        <f t="shared" si="1001"/>
        <v>0.4113082531966607</v>
      </c>
      <c r="K9386" s="212">
        <f t="shared" si="1002"/>
        <v>0.45</v>
      </c>
      <c r="L9386" s="214">
        <f t="shared" si="1003"/>
        <v>21407.154999999999</v>
      </c>
      <c r="M9386" s="213">
        <f t="shared" si="1004"/>
        <v>31137.68</v>
      </c>
      <c r="N9386" s="213">
        <f t="shared" si="1005"/>
        <v>35029.89</v>
      </c>
      <c r="O9386" s="242">
        <f t="shared" si="1006"/>
        <v>0.51519999999982247</v>
      </c>
      <c r="P9386" s="242"/>
      <c r="Q9386" s="179"/>
      <c r="R9386" s="179"/>
      <c r="S9386" s="179"/>
      <c r="T9386" s="179"/>
      <c r="U9386" s="179"/>
      <c r="V9386" s="179"/>
      <c r="W9386" s="179"/>
      <c r="X9386" s="179"/>
      <c r="Y9386" s="179"/>
      <c r="Z9386" s="179"/>
      <c r="AA9386" s="222"/>
      <c r="AB9386" s="222"/>
      <c r="AC9386" s="222"/>
      <c r="AD9386" s="179"/>
      <c r="AE9386" s="179"/>
      <c r="AF9386" s="179"/>
      <c r="AG9386" s="179"/>
      <c r="AH9386" s="179"/>
      <c r="AI9386" s="179"/>
      <c r="AJ9386" s="179"/>
    </row>
    <row r="9387" spans="2:36" x14ac:dyDescent="0.3">
      <c r="B9387" s="224">
        <v>946400</v>
      </c>
      <c r="C9387" s="209">
        <v>407572</v>
      </c>
      <c r="D9387" s="206">
        <f t="shared" si="1007"/>
        <v>0.43065511411665258</v>
      </c>
      <c r="E9387" s="208">
        <f t="shared" si="1008"/>
        <v>0.45</v>
      </c>
      <c r="F9387" s="207">
        <v>22416.46</v>
      </c>
      <c r="G9387" s="207">
        <v>32605.759999999998</v>
      </c>
      <c r="H9387" s="207">
        <v>36681.480000000003</v>
      </c>
      <c r="I9387" s="214">
        <f t="shared" si="1009"/>
        <v>389266</v>
      </c>
      <c r="J9387" s="211">
        <f t="shared" si="1001"/>
        <v>0.41131234150464918</v>
      </c>
      <c r="K9387" s="212">
        <f t="shared" si="1002"/>
        <v>0.45</v>
      </c>
      <c r="L9387" s="214">
        <f t="shared" si="1003"/>
        <v>21409.63</v>
      </c>
      <c r="M9387" s="213">
        <f t="shared" si="1004"/>
        <v>31141.279999999999</v>
      </c>
      <c r="N9387" s="213">
        <f t="shared" si="1005"/>
        <v>35033.94</v>
      </c>
      <c r="O9387" s="242">
        <f t="shared" si="1006"/>
        <v>0.51530000000006115</v>
      </c>
      <c r="P9387" s="242"/>
      <c r="Q9387" s="179"/>
      <c r="R9387" s="179"/>
      <c r="S9387" s="179"/>
      <c r="T9387" s="179"/>
      <c r="U9387" s="179"/>
      <c r="V9387" s="179"/>
      <c r="W9387" s="179"/>
      <c r="X9387" s="179"/>
      <c r="Y9387" s="179"/>
      <c r="Z9387" s="179"/>
      <c r="AA9387" s="222"/>
      <c r="AB9387" s="222"/>
      <c r="AC9387" s="222"/>
      <c r="AD9387" s="179"/>
      <c r="AE9387" s="179"/>
      <c r="AF9387" s="179"/>
      <c r="AG9387" s="179"/>
      <c r="AH9387" s="179"/>
      <c r="AI9387" s="179"/>
      <c r="AJ9387" s="179"/>
    </row>
    <row r="9388" spans="2:36" x14ac:dyDescent="0.3">
      <c r="B9388" s="224">
        <v>946500</v>
      </c>
      <c r="C9388" s="209">
        <v>407617</v>
      </c>
      <c r="D9388" s="206">
        <f t="shared" si="1007"/>
        <v>0.43065715795034337</v>
      </c>
      <c r="E9388" s="208">
        <f t="shared" si="1008"/>
        <v>0.45</v>
      </c>
      <c r="F9388" s="207">
        <v>22418.93</v>
      </c>
      <c r="G9388" s="207">
        <v>32609.360000000001</v>
      </c>
      <c r="H9388" s="207">
        <v>36685.53</v>
      </c>
      <c r="I9388" s="214">
        <f t="shared" si="1009"/>
        <v>389311</v>
      </c>
      <c r="J9388" s="211">
        <f t="shared" si="1001"/>
        <v>0.41131642894875858</v>
      </c>
      <c r="K9388" s="212">
        <f t="shared" si="1002"/>
        <v>0.45</v>
      </c>
      <c r="L9388" s="214">
        <f t="shared" si="1003"/>
        <v>21412.105</v>
      </c>
      <c r="M9388" s="213">
        <f t="shared" si="1004"/>
        <v>31144.880000000001</v>
      </c>
      <c r="N9388" s="213">
        <f t="shared" si="1005"/>
        <v>35037.99</v>
      </c>
      <c r="O9388" s="242">
        <f t="shared" si="1006"/>
        <v>0.5151999999996042</v>
      </c>
      <c r="P9388" s="242"/>
      <c r="Q9388" s="179"/>
      <c r="R9388" s="179"/>
      <c r="S9388" s="179"/>
      <c r="T9388" s="179"/>
      <c r="U9388" s="179"/>
      <c r="V9388" s="179"/>
      <c r="W9388" s="179"/>
      <c r="X9388" s="179"/>
      <c r="Y9388" s="179"/>
      <c r="Z9388" s="179"/>
      <c r="AA9388" s="222"/>
      <c r="AB9388" s="222"/>
      <c r="AC9388" s="222"/>
      <c r="AD9388" s="179"/>
      <c r="AE9388" s="179"/>
      <c r="AF9388" s="179"/>
      <c r="AG9388" s="179"/>
      <c r="AH9388" s="179"/>
      <c r="AI9388" s="179"/>
      <c r="AJ9388" s="179"/>
    </row>
    <row r="9389" spans="2:36" x14ac:dyDescent="0.3">
      <c r="B9389" s="224">
        <v>946600</v>
      </c>
      <c r="C9389" s="209">
        <v>407662</v>
      </c>
      <c r="D9389" s="206">
        <f t="shared" si="1007"/>
        <v>0.43065920135220792</v>
      </c>
      <c r="E9389" s="208">
        <f t="shared" si="1008"/>
        <v>0.45</v>
      </c>
      <c r="F9389" s="207">
        <v>22421.41</v>
      </c>
      <c r="G9389" s="207">
        <v>32612.959999999999</v>
      </c>
      <c r="H9389" s="207">
        <v>36689.58</v>
      </c>
      <c r="I9389" s="214">
        <f t="shared" si="1009"/>
        <v>389356</v>
      </c>
      <c r="J9389" s="211">
        <f t="shared" si="1001"/>
        <v>0.41132051552926263</v>
      </c>
      <c r="K9389" s="212">
        <f t="shared" si="1002"/>
        <v>0.45</v>
      </c>
      <c r="L9389" s="214">
        <f t="shared" si="1003"/>
        <v>21414.58</v>
      </c>
      <c r="M9389" s="213">
        <f t="shared" si="1004"/>
        <v>31148.48</v>
      </c>
      <c r="N9389" s="213">
        <f t="shared" si="1005"/>
        <v>35042.04</v>
      </c>
      <c r="O9389" s="242">
        <f t="shared" si="1006"/>
        <v>0.5152999999999156</v>
      </c>
      <c r="P9389" s="242"/>
      <c r="Q9389" s="179"/>
      <c r="R9389" s="179"/>
      <c r="S9389" s="179"/>
      <c r="T9389" s="179"/>
      <c r="U9389" s="179"/>
      <c r="V9389" s="179"/>
      <c r="W9389" s="179"/>
      <c r="X9389" s="179"/>
      <c r="Y9389" s="179"/>
      <c r="Z9389" s="179"/>
      <c r="AA9389" s="222"/>
      <c r="AB9389" s="222"/>
      <c r="AC9389" s="222"/>
      <c r="AD9389" s="179"/>
      <c r="AE9389" s="179"/>
      <c r="AF9389" s="179"/>
      <c r="AG9389" s="179"/>
      <c r="AH9389" s="179"/>
      <c r="AI9389" s="179"/>
      <c r="AJ9389" s="179"/>
    </row>
    <row r="9390" spans="2:36" x14ac:dyDescent="0.3">
      <c r="B9390" s="224">
        <v>946700</v>
      </c>
      <c r="C9390" s="209">
        <v>407707</v>
      </c>
      <c r="D9390" s="206">
        <f t="shared" si="1007"/>
        <v>0.43066124432238301</v>
      </c>
      <c r="E9390" s="208">
        <f t="shared" si="1008"/>
        <v>0.45</v>
      </c>
      <c r="F9390" s="207">
        <v>22423.88</v>
      </c>
      <c r="G9390" s="207">
        <v>32616.560000000001</v>
      </c>
      <c r="H9390" s="207">
        <v>36693.629999999997</v>
      </c>
      <c r="I9390" s="214">
        <f t="shared" si="1009"/>
        <v>389401</v>
      </c>
      <c r="J9390" s="211">
        <f t="shared" si="1001"/>
        <v>0.411324601246435</v>
      </c>
      <c r="K9390" s="212">
        <f t="shared" si="1002"/>
        <v>0.45</v>
      </c>
      <c r="L9390" s="214">
        <f t="shared" si="1003"/>
        <v>21417.055</v>
      </c>
      <c r="M9390" s="213">
        <f t="shared" si="1004"/>
        <v>31152.080000000002</v>
      </c>
      <c r="N9390" s="213">
        <f t="shared" si="1005"/>
        <v>35046.089999999997</v>
      </c>
      <c r="O9390" s="242">
        <f t="shared" si="1006"/>
        <v>0.51520000000004074</v>
      </c>
      <c r="P9390" s="242"/>
      <c r="Q9390" s="179"/>
      <c r="R9390" s="179"/>
      <c r="S9390" s="179"/>
      <c r="T9390" s="179"/>
      <c r="U9390" s="179"/>
      <c r="V9390" s="179"/>
      <c r="W9390" s="179"/>
      <c r="X9390" s="179"/>
      <c r="Y9390" s="179"/>
      <c r="Z9390" s="179"/>
      <c r="AA9390" s="222"/>
      <c r="AB9390" s="222"/>
      <c r="AC9390" s="222"/>
      <c r="AD9390" s="179"/>
      <c r="AE9390" s="179"/>
      <c r="AF9390" s="179"/>
      <c r="AG9390" s="179"/>
      <c r="AH9390" s="179"/>
      <c r="AI9390" s="179"/>
      <c r="AJ9390" s="179"/>
    </row>
    <row r="9391" spans="2:36" x14ac:dyDescent="0.3">
      <c r="B9391" s="224">
        <v>946800</v>
      </c>
      <c r="C9391" s="209">
        <v>407752</v>
      </c>
      <c r="D9391" s="206">
        <f t="shared" si="1007"/>
        <v>0.43066328686100547</v>
      </c>
      <c r="E9391" s="208">
        <f t="shared" si="1008"/>
        <v>0.45</v>
      </c>
      <c r="F9391" s="207">
        <v>22426.36</v>
      </c>
      <c r="G9391" s="207">
        <v>32620.16</v>
      </c>
      <c r="H9391" s="207">
        <v>36697.68</v>
      </c>
      <c r="I9391" s="214">
        <f t="shared" si="1009"/>
        <v>389446</v>
      </c>
      <c r="J9391" s="211">
        <f t="shared" si="1001"/>
        <v>0.41132868610054923</v>
      </c>
      <c r="K9391" s="212">
        <f t="shared" si="1002"/>
        <v>0.45</v>
      </c>
      <c r="L9391" s="214">
        <f t="shared" si="1003"/>
        <v>21419.53</v>
      </c>
      <c r="M9391" s="213">
        <f t="shared" si="1004"/>
        <v>31155.68</v>
      </c>
      <c r="N9391" s="213">
        <f t="shared" si="1005"/>
        <v>35050.14</v>
      </c>
      <c r="O9391" s="242">
        <f t="shared" si="1006"/>
        <v>0.51529999999977005</v>
      </c>
      <c r="P9391" s="242"/>
      <c r="Q9391" s="179"/>
      <c r="R9391" s="179"/>
      <c r="S9391" s="179"/>
      <c r="T9391" s="179"/>
      <c r="U9391" s="179"/>
      <c r="V9391" s="179"/>
      <c r="W9391" s="179"/>
      <c r="X9391" s="179"/>
      <c r="Y9391" s="179"/>
      <c r="Z9391" s="179"/>
      <c r="AA9391" s="222"/>
      <c r="AB9391" s="222"/>
      <c r="AC9391" s="222"/>
      <c r="AD9391" s="179"/>
      <c r="AE9391" s="179"/>
      <c r="AF9391" s="179"/>
      <c r="AG9391" s="179"/>
      <c r="AH9391" s="179"/>
      <c r="AI9391" s="179"/>
      <c r="AJ9391" s="179"/>
    </row>
    <row r="9392" spans="2:36" x14ac:dyDescent="0.3">
      <c r="B9392" s="224">
        <v>946900</v>
      </c>
      <c r="C9392" s="209">
        <v>407797</v>
      </c>
      <c r="D9392" s="206">
        <f t="shared" si="1007"/>
        <v>0.43066532896821208</v>
      </c>
      <c r="E9392" s="208">
        <f t="shared" si="1008"/>
        <v>0.45</v>
      </c>
      <c r="F9392" s="207">
        <v>22428.83</v>
      </c>
      <c r="G9392" s="207">
        <v>32623.759999999998</v>
      </c>
      <c r="H9392" s="207">
        <v>36701.730000000003</v>
      </c>
      <c r="I9392" s="214">
        <f t="shared" si="1009"/>
        <v>389491</v>
      </c>
      <c r="J9392" s="211">
        <f t="shared" si="1001"/>
        <v>0.41133277009187874</v>
      </c>
      <c r="K9392" s="212">
        <f t="shared" si="1002"/>
        <v>0.45</v>
      </c>
      <c r="L9392" s="214">
        <f t="shared" si="1003"/>
        <v>21422.005000000001</v>
      </c>
      <c r="M9392" s="213">
        <f t="shared" si="1004"/>
        <v>31159.279999999999</v>
      </c>
      <c r="N9392" s="213">
        <f t="shared" si="1005"/>
        <v>35054.19</v>
      </c>
      <c r="O9392" s="242">
        <f t="shared" si="1006"/>
        <v>0.51519999999996802</v>
      </c>
      <c r="P9392" s="242"/>
      <c r="Q9392" s="179"/>
      <c r="R9392" s="179"/>
      <c r="S9392" s="179"/>
      <c r="T9392" s="179"/>
      <c r="U9392" s="179"/>
      <c r="V9392" s="179"/>
      <c r="W9392" s="179"/>
      <c r="X9392" s="179"/>
      <c r="Y9392" s="179"/>
      <c r="Z9392" s="179"/>
      <c r="AA9392" s="222"/>
      <c r="AB9392" s="222"/>
      <c r="AC9392" s="222"/>
      <c r="AD9392" s="179"/>
      <c r="AE9392" s="179"/>
      <c r="AF9392" s="179"/>
      <c r="AG9392" s="179"/>
      <c r="AH9392" s="179"/>
      <c r="AI9392" s="179"/>
      <c r="AJ9392" s="179"/>
    </row>
    <row r="9393" spans="2:36" x14ac:dyDescent="0.3">
      <c r="B9393" s="224">
        <v>947000</v>
      </c>
      <c r="C9393" s="209">
        <v>407842</v>
      </c>
      <c r="D9393" s="206">
        <f t="shared" si="1007"/>
        <v>0.4306673706441394</v>
      </c>
      <c r="E9393" s="208">
        <f t="shared" si="1008"/>
        <v>0.45</v>
      </c>
      <c r="F9393" s="207">
        <v>22431.31</v>
      </c>
      <c r="G9393" s="207">
        <v>32627.360000000001</v>
      </c>
      <c r="H9393" s="207">
        <v>36705.78</v>
      </c>
      <c r="I9393" s="214">
        <f t="shared" si="1009"/>
        <v>389536</v>
      </c>
      <c r="J9393" s="211">
        <f t="shared" si="1001"/>
        <v>0.41133685322069696</v>
      </c>
      <c r="K9393" s="212">
        <f t="shared" si="1002"/>
        <v>0.45</v>
      </c>
      <c r="L9393" s="214">
        <f t="shared" si="1003"/>
        <v>21424.48</v>
      </c>
      <c r="M9393" s="213">
        <f t="shared" si="1004"/>
        <v>31162.880000000001</v>
      </c>
      <c r="N9393" s="213">
        <f t="shared" si="1005"/>
        <v>35058.239999999998</v>
      </c>
      <c r="O9393" s="242">
        <f t="shared" si="1006"/>
        <v>0.51529999999962461</v>
      </c>
      <c r="P9393" s="242"/>
      <c r="Q9393" s="179"/>
      <c r="R9393" s="179"/>
      <c r="S9393" s="179"/>
      <c r="T9393" s="179"/>
      <c r="U9393" s="179"/>
      <c r="V9393" s="179"/>
      <c r="W9393" s="179"/>
      <c r="X9393" s="179"/>
      <c r="Y9393" s="179"/>
      <c r="Z9393" s="179"/>
      <c r="AA9393" s="222"/>
      <c r="AB9393" s="222"/>
      <c r="AC9393" s="222"/>
      <c r="AD9393" s="179"/>
      <c r="AE9393" s="179"/>
      <c r="AF9393" s="179"/>
      <c r="AG9393" s="179"/>
      <c r="AH9393" s="179"/>
      <c r="AI9393" s="179"/>
      <c r="AJ9393" s="179"/>
    </row>
    <row r="9394" spans="2:36" x14ac:dyDescent="0.3">
      <c r="B9394" s="224">
        <v>947100</v>
      </c>
      <c r="C9394" s="209">
        <v>407887</v>
      </c>
      <c r="D9394" s="206">
        <f t="shared" si="1007"/>
        <v>0.4306694118889241</v>
      </c>
      <c r="E9394" s="208">
        <f t="shared" si="1008"/>
        <v>0.45</v>
      </c>
      <c r="F9394" s="207">
        <v>22433.78</v>
      </c>
      <c r="G9394" s="207">
        <v>32630.959999999999</v>
      </c>
      <c r="H9394" s="207">
        <v>36709.83</v>
      </c>
      <c r="I9394" s="214">
        <f t="shared" si="1009"/>
        <v>389581</v>
      </c>
      <c r="J9394" s="211">
        <f t="shared" si="1001"/>
        <v>0.41134093548727696</v>
      </c>
      <c r="K9394" s="212">
        <f t="shared" si="1002"/>
        <v>0.45</v>
      </c>
      <c r="L9394" s="214">
        <f t="shared" si="1003"/>
        <v>21426.955000000002</v>
      </c>
      <c r="M9394" s="213">
        <f t="shared" si="1004"/>
        <v>31166.48</v>
      </c>
      <c r="N9394" s="213">
        <f t="shared" si="1005"/>
        <v>35062.29</v>
      </c>
      <c r="O9394" s="242">
        <f t="shared" si="1006"/>
        <v>0.51520000000047728</v>
      </c>
      <c r="P9394" s="242"/>
      <c r="Q9394" s="179"/>
      <c r="R9394" s="179"/>
      <c r="S9394" s="179"/>
      <c r="T9394" s="179"/>
      <c r="U9394" s="179"/>
      <c r="V9394" s="179"/>
      <c r="W9394" s="179"/>
      <c r="X9394" s="179"/>
      <c r="Y9394" s="179"/>
      <c r="Z9394" s="179"/>
      <c r="AA9394" s="222"/>
      <c r="AB9394" s="222"/>
      <c r="AC9394" s="222"/>
      <c r="AD9394" s="179"/>
      <c r="AE9394" s="179"/>
      <c r="AF9394" s="179"/>
      <c r="AG9394" s="179"/>
      <c r="AH9394" s="179"/>
      <c r="AI9394" s="179"/>
      <c r="AJ9394" s="179"/>
    </row>
    <row r="9395" spans="2:36" x14ac:dyDescent="0.3">
      <c r="B9395" s="224">
        <v>947200</v>
      </c>
      <c r="C9395" s="209">
        <v>407932</v>
      </c>
      <c r="D9395" s="206">
        <f t="shared" si="1007"/>
        <v>0.43067145270270268</v>
      </c>
      <c r="E9395" s="208">
        <f t="shared" si="1008"/>
        <v>0.45</v>
      </c>
      <c r="F9395" s="207">
        <v>22436.26</v>
      </c>
      <c r="G9395" s="207">
        <v>32634.560000000001</v>
      </c>
      <c r="H9395" s="207">
        <v>36713.879999999997</v>
      </c>
      <c r="I9395" s="214">
        <f t="shared" si="1009"/>
        <v>389626</v>
      </c>
      <c r="J9395" s="211">
        <f t="shared" si="1001"/>
        <v>0.4113450168918919</v>
      </c>
      <c r="K9395" s="212">
        <f t="shared" si="1002"/>
        <v>0.45</v>
      </c>
      <c r="L9395" s="214">
        <f t="shared" si="1003"/>
        <v>21429.43</v>
      </c>
      <c r="M9395" s="213">
        <f t="shared" si="1004"/>
        <v>31170.080000000002</v>
      </c>
      <c r="N9395" s="213">
        <f t="shared" si="1005"/>
        <v>35066.339999999997</v>
      </c>
      <c r="O9395" s="242">
        <f t="shared" si="1006"/>
        <v>0.51530000000013387</v>
      </c>
      <c r="P9395" s="242"/>
      <c r="Q9395" s="179"/>
      <c r="R9395" s="179"/>
      <c r="S9395" s="179"/>
      <c r="T9395" s="179"/>
      <c r="U9395" s="179"/>
      <c r="V9395" s="179"/>
      <c r="W9395" s="179"/>
      <c r="X9395" s="179"/>
      <c r="Y9395" s="179"/>
      <c r="Z9395" s="179"/>
      <c r="AA9395" s="222"/>
      <c r="AB9395" s="222"/>
      <c r="AC9395" s="222"/>
      <c r="AD9395" s="179"/>
      <c r="AE9395" s="179"/>
      <c r="AF9395" s="179"/>
      <c r="AG9395" s="179"/>
      <c r="AH9395" s="179"/>
      <c r="AI9395" s="179"/>
      <c r="AJ9395" s="179"/>
    </row>
    <row r="9396" spans="2:36" x14ac:dyDescent="0.3">
      <c r="B9396" s="224">
        <v>947300</v>
      </c>
      <c r="C9396" s="209">
        <v>407977</v>
      </c>
      <c r="D9396" s="206">
        <f t="shared" si="1007"/>
        <v>0.43067349308561176</v>
      </c>
      <c r="E9396" s="208">
        <f t="shared" si="1008"/>
        <v>0.45</v>
      </c>
      <c r="F9396" s="207">
        <v>22438.73</v>
      </c>
      <c r="G9396" s="207">
        <v>32638.16</v>
      </c>
      <c r="H9396" s="207">
        <v>36717.93</v>
      </c>
      <c r="I9396" s="214">
        <f t="shared" si="1009"/>
        <v>389671</v>
      </c>
      <c r="J9396" s="211">
        <f t="shared" si="1001"/>
        <v>0.41134909743481474</v>
      </c>
      <c r="K9396" s="212">
        <f t="shared" si="1002"/>
        <v>0.45</v>
      </c>
      <c r="L9396" s="214">
        <f t="shared" si="1003"/>
        <v>21431.904999999999</v>
      </c>
      <c r="M9396" s="213">
        <f t="shared" si="1004"/>
        <v>31173.68</v>
      </c>
      <c r="N9396" s="213">
        <f t="shared" si="1005"/>
        <v>35070.39</v>
      </c>
      <c r="O9396" s="242">
        <f t="shared" si="1006"/>
        <v>0.51519999999982247</v>
      </c>
      <c r="P9396" s="242"/>
      <c r="Q9396" s="179"/>
      <c r="R9396" s="179"/>
      <c r="S9396" s="179"/>
      <c r="T9396" s="179"/>
      <c r="U9396" s="179"/>
      <c r="V9396" s="179"/>
      <c r="W9396" s="179"/>
      <c r="X9396" s="179"/>
      <c r="Y9396" s="179"/>
      <c r="Z9396" s="179"/>
      <c r="AA9396" s="222"/>
      <c r="AB9396" s="222"/>
      <c r="AC9396" s="222"/>
      <c r="AD9396" s="179"/>
      <c r="AE9396" s="179"/>
      <c r="AF9396" s="179"/>
      <c r="AG9396" s="179"/>
      <c r="AH9396" s="179"/>
      <c r="AI9396" s="179"/>
      <c r="AJ9396" s="179"/>
    </row>
    <row r="9397" spans="2:36" x14ac:dyDescent="0.3">
      <c r="B9397" s="224">
        <v>947400</v>
      </c>
      <c r="C9397" s="209">
        <v>408022</v>
      </c>
      <c r="D9397" s="206">
        <f t="shared" si="1007"/>
        <v>0.43067553303778761</v>
      </c>
      <c r="E9397" s="208">
        <f t="shared" si="1008"/>
        <v>0.45</v>
      </c>
      <c r="F9397" s="207">
        <v>22441.21</v>
      </c>
      <c r="G9397" s="207">
        <v>32641.759999999998</v>
      </c>
      <c r="H9397" s="207">
        <v>36721.980000000003</v>
      </c>
      <c r="I9397" s="214">
        <f t="shared" si="1009"/>
        <v>389716</v>
      </c>
      <c r="J9397" s="211">
        <f t="shared" si="1001"/>
        <v>0.41135317711631836</v>
      </c>
      <c r="K9397" s="212">
        <f t="shared" si="1002"/>
        <v>0.45</v>
      </c>
      <c r="L9397" s="214">
        <f t="shared" si="1003"/>
        <v>21434.38</v>
      </c>
      <c r="M9397" s="213">
        <f t="shared" si="1004"/>
        <v>31177.279999999999</v>
      </c>
      <c r="N9397" s="213">
        <f t="shared" si="1005"/>
        <v>35074.44</v>
      </c>
      <c r="O9397" s="242">
        <f t="shared" si="1006"/>
        <v>0.51530000000006115</v>
      </c>
      <c r="P9397" s="242"/>
      <c r="Q9397" s="179"/>
      <c r="R9397" s="179"/>
      <c r="S9397" s="179"/>
      <c r="T9397" s="179"/>
      <c r="U9397" s="179"/>
      <c r="V9397" s="179"/>
      <c r="W9397" s="179"/>
      <c r="X9397" s="179"/>
      <c r="Y9397" s="179"/>
      <c r="Z9397" s="179"/>
      <c r="AA9397" s="222"/>
      <c r="AB9397" s="222"/>
      <c r="AC9397" s="222"/>
      <c r="AD9397" s="179"/>
      <c r="AE9397" s="179"/>
      <c r="AF9397" s="179"/>
      <c r="AG9397" s="179"/>
      <c r="AH9397" s="179"/>
      <c r="AI9397" s="179"/>
      <c r="AJ9397" s="179"/>
    </row>
    <row r="9398" spans="2:36" x14ac:dyDescent="0.3">
      <c r="B9398" s="224">
        <v>947500</v>
      </c>
      <c r="C9398" s="209">
        <v>408067</v>
      </c>
      <c r="D9398" s="206">
        <f t="shared" si="1007"/>
        <v>0.43067757255936673</v>
      </c>
      <c r="E9398" s="208">
        <f t="shared" si="1008"/>
        <v>0.45</v>
      </c>
      <c r="F9398" s="207">
        <v>22443.68</v>
      </c>
      <c r="G9398" s="207">
        <v>32645.360000000001</v>
      </c>
      <c r="H9398" s="207">
        <v>36726.03</v>
      </c>
      <c r="I9398" s="214">
        <f t="shared" si="1009"/>
        <v>389761</v>
      </c>
      <c r="J9398" s="211">
        <f t="shared" si="1001"/>
        <v>0.41135725593667544</v>
      </c>
      <c r="K9398" s="212">
        <f t="shared" si="1002"/>
        <v>0.45</v>
      </c>
      <c r="L9398" s="214">
        <f t="shared" si="1003"/>
        <v>21436.855</v>
      </c>
      <c r="M9398" s="213">
        <f t="shared" si="1004"/>
        <v>31180.880000000001</v>
      </c>
      <c r="N9398" s="213">
        <f t="shared" si="1005"/>
        <v>35078.49</v>
      </c>
      <c r="O9398" s="242">
        <f t="shared" si="1006"/>
        <v>0.5151999999996042</v>
      </c>
      <c r="P9398" s="242"/>
      <c r="Q9398" s="179"/>
      <c r="R9398" s="179"/>
      <c r="S9398" s="179"/>
      <c r="T9398" s="179"/>
      <c r="U9398" s="179"/>
      <c r="V9398" s="179"/>
      <c r="W9398" s="179"/>
      <c r="X9398" s="179"/>
      <c r="Y9398" s="179"/>
      <c r="Z9398" s="179"/>
      <c r="AA9398" s="222"/>
      <c r="AB9398" s="222"/>
      <c r="AC9398" s="222"/>
      <c r="AD9398" s="179"/>
      <c r="AE9398" s="179"/>
      <c r="AF9398" s="179"/>
      <c r="AG9398" s="179"/>
      <c r="AH9398" s="179"/>
      <c r="AI9398" s="179"/>
      <c r="AJ9398" s="179"/>
    </row>
    <row r="9399" spans="2:36" x14ac:dyDescent="0.3">
      <c r="B9399" s="224">
        <v>947600</v>
      </c>
      <c r="C9399" s="209">
        <v>408112</v>
      </c>
      <c r="D9399" s="206">
        <f t="shared" si="1007"/>
        <v>0.43067961165048546</v>
      </c>
      <c r="E9399" s="208">
        <f t="shared" si="1008"/>
        <v>0.45</v>
      </c>
      <c r="F9399" s="207">
        <v>22446.16</v>
      </c>
      <c r="G9399" s="207">
        <v>32648.959999999999</v>
      </c>
      <c r="H9399" s="207">
        <v>36730.080000000002</v>
      </c>
      <c r="I9399" s="214">
        <f t="shared" si="1009"/>
        <v>389806</v>
      </c>
      <c r="J9399" s="211">
        <f t="shared" si="1001"/>
        <v>0.4113613338961587</v>
      </c>
      <c r="K9399" s="212">
        <f t="shared" si="1002"/>
        <v>0.45</v>
      </c>
      <c r="L9399" s="214">
        <f t="shared" si="1003"/>
        <v>21439.33</v>
      </c>
      <c r="M9399" s="213">
        <f t="shared" si="1004"/>
        <v>31184.48</v>
      </c>
      <c r="N9399" s="213">
        <f t="shared" si="1005"/>
        <v>35082.54</v>
      </c>
      <c r="O9399" s="242">
        <f t="shared" si="1006"/>
        <v>0.5152999999999156</v>
      </c>
      <c r="P9399" s="242"/>
      <c r="Q9399" s="179"/>
      <c r="R9399" s="179"/>
      <c r="S9399" s="179"/>
      <c r="T9399" s="179"/>
      <c r="U9399" s="179"/>
      <c r="V9399" s="179"/>
      <c r="W9399" s="179"/>
      <c r="X9399" s="179"/>
      <c r="Y9399" s="179"/>
      <c r="Z9399" s="179"/>
      <c r="AA9399" s="222"/>
      <c r="AB9399" s="222"/>
      <c r="AC9399" s="222"/>
      <c r="AD9399" s="179"/>
      <c r="AE9399" s="179"/>
      <c r="AF9399" s="179"/>
      <c r="AG9399" s="179"/>
      <c r="AH9399" s="179"/>
      <c r="AI9399" s="179"/>
      <c r="AJ9399" s="179"/>
    </row>
    <row r="9400" spans="2:36" x14ac:dyDescent="0.3">
      <c r="B9400" s="224">
        <v>947700</v>
      </c>
      <c r="C9400" s="209">
        <v>408157</v>
      </c>
      <c r="D9400" s="206">
        <f t="shared" si="1007"/>
        <v>0.43068165031127992</v>
      </c>
      <c r="E9400" s="208">
        <f t="shared" si="1008"/>
        <v>0.45</v>
      </c>
      <c r="F9400" s="207">
        <v>22448.63</v>
      </c>
      <c r="G9400" s="207">
        <v>32652.560000000001</v>
      </c>
      <c r="H9400" s="207">
        <v>36734.129999999997</v>
      </c>
      <c r="I9400" s="214">
        <f t="shared" si="1009"/>
        <v>389851</v>
      </c>
      <c r="J9400" s="211">
        <f t="shared" si="1001"/>
        <v>0.41136541099504065</v>
      </c>
      <c r="K9400" s="212">
        <f t="shared" si="1002"/>
        <v>0.45</v>
      </c>
      <c r="L9400" s="214">
        <f t="shared" si="1003"/>
        <v>21441.805</v>
      </c>
      <c r="M9400" s="213">
        <f t="shared" si="1004"/>
        <v>31188.080000000002</v>
      </c>
      <c r="N9400" s="213">
        <f t="shared" si="1005"/>
        <v>35086.589999999997</v>
      </c>
      <c r="O9400" s="242">
        <f t="shared" si="1006"/>
        <v>0.51520000000004074</v>
      </c>
      <c r="P9400" s="242"/>
      <c r="Q9400" s="179"/>
      <c r="R9400" s="179"/>
      <c r="S9400" s="179"/>
      <c r="T9400" s="179"/>
      <c r="U9400" s="179"/>
      <c r="V9400" s="179"/>
      <c r="W9400" s="179"/>
      <c r="X9400" s="179"/>
      <c r="Y9400" s="179"/>
      <c r="Z9400" s="179"/>
      <c r="AA9400" s="222"/>
      <c r="AB9400" s="222"/>
      <c r="AC9400" s="222"/>
      <c r="AD9400" s="179"/>
      <c r="AE9400" s="179"/>
      <c r="AF9400" s="179"/>
      <c r="AG9400" s="179"/>
      <c r="AH9400" s="179"/>
      <c r="AI9400" s="179"/>
      <c r="AJ9400" s="179"/>
    </row>
    <row r="9401" spans="2:36" x14ac:dyDescent="0.3">
      <c r="B9401" s="224">
        <v>947800</v>
      </c>
      <c r="C9401" s="209">
        <v>408202</v>
      </c>
      <c r="D9401" s="206">
        <f t="shared" si="1007"/>
        <v>0.43068368854188649</v>
      </c>
      <c r="E9401" s="208">
        <f t="shared" si="1008"/>
        <v>0.45</v>
      </c>
      <c r="F9401" s="207">
        <v>22451.11</v>
      </c>
      <c r="G9401" s="207">
        <v>32656.16</v>
      </c>
      <c r="H9401" s="207">
        <v>36738.18</v>
      </c>
      <c r="I9401" s="214">
        <f t="shared" si="1009"/>
        <v>389896</v>
      </c>
      <c r="J9401" s="211">
        <f t="shared" si="1001"/>
        <v>0.41136948723359357</v>
      </c>
      <c r="K9401" s="212">
        <f t="shared" si="1002"/>
        <v>0.45</v>
      </c>
      <c r="L9401" s="214">
        <f t="shared" si="1003"/>
        <v>21444.28</v>
      </c>
      <c r="M9401" s="213">
        <f t="shared" si="1004"/>
        <v>31191.68</v>
      </c>
      <c r="N9401" s="213">
        <f t="shared" si="1005"/>
        <v>35090.639999999999</v>
      </c>
      <c r="O9401" s="242">
        <f t="shared" si="1006"/>
        <v>0.51529999999977005</v>
      </c>
      <c r="P9401" s="242"/>
      <c r="Q9401" s="179"/>
      <c r="R9401" s="179"/>
      <c r="S9401" s="179"/>
      <c r="T9401" s="179"/>
      <c r="U9401" s="179"/>
      <c r="V9401" s="179"/>
      <c r="W9401" s="179"/>
      <c r="X9401" s="179"/>
      <c r="Y9401" s="179"/>
      <c r="Z9401" s="179"/>
      <c r="AA9401" s="222"/>
      <c r="AB9401" s="222"/>
      <c r="AC9401" s="222"/>
      <c r="AD9401" s="179"/>
      <c r="AE9401" s="179"/>
      <c r="AF9401" s="179"/>
      <c r="AG9401" s="179"/>
      <c r="AH9401" s="179"/>
      <c r="AI9401" s="179"/>
      <c r="AJ9401" s="179"/>
    </row>
    <row r="9402" spans="2:36" x14ac:dyDescent="0.3">
      <c r="B9402" s="224">
        <v>947900</v>
      </c>
      <c r="C9402" s="209">
        <v>408247</v>
      </c>
      <c r="D9402" s="206">
        <f t="shared" si="1007"/>
        <v>0.43068572634244118</v>
      </c>
      <c r="E9402" s="208">
        <f t="shared" si="1008"/>
        <v>0.45</v>
      </c>
      <c r="F9402" s="207">
        <v>22453.58</v>
      </c>
      <c r="G9402" s="207">
        <v>32659.759999999998</v>
      </c>
      <c r="H9402" s="207">
        <v>36742.230000000003</v>
      </c>
      <c r="I9402" s="214">
        <f t="shared" si="1009"/>
        <v>389941</v>
      </c>
      <c r="J9402" s="211">
        <f t="shared" si="1001"/>
        <v>0.4113735626120899</v>
      </c>
      <c r="K9402" s="212">
        <f t="shared" si="1002"/>
        <v>0.45</v>
      </c>
      <c r="L9402" s="214">
        <f t="shared" si="1003"/>
        <v>21446.755000000001</v>
      </c>
      <c r="M9402" s="213">
        <f t="shared" si="1004"/>
        <v>31195.279999999999</v>
      </c>
      <c r="N9402" s="213">
        <f t="shared" si="1005"/>
        <v>35094.69</v>
      </c>
      <c r="O9402" s="242">
        <f t="shared" si="1006"/>
        <v>0.51519999999996802</v>
      </c>
      <c r="P9402" s="242"/>
      <c r="Q9402" s="179"/>
      <c r="R9402" s="179"/>
      <c r="S9402" s="179"/>
      <c r="T9402" s="179"/>
      <c r="U9402" s="179"/>
      <c r="V9402" s="179"/>
      <c r="W9402" s="179"/>
      <c r="X9402" s="179"/>
      <c r="Y9402" s="179"/>
      <c r="Z9402" s="179"/>
      <c r="AA9402" s="222"/>
      <c r="AB9402" s="222"/>
      <c r="AC9402" s="222"/>
      <c r="AD9402" s="179"/>
      <c r="AE9402" s="179"/>
      <c r="AF9402" s="179"/>
      <c r="AG9402" s="179"/>
      <c r="AH9402" s="179"/>
      <c r="AI9402" s="179"/>
      <c r="AJ9402" s="179"/>
    </row>
    <row r="9403" spans="2:36" x14ac:dyDescent="0.3">
      <c r="B9403" s="224">
        <v>948000</v>
      </c>
      <c r="C9403" s="209">
        <v>408292</v>
      </c>
      <c r="D9403" s="206">
        <f t="shared" si="1007"/>
        <v>0.43068776371308015</v>
      </c>
      <c r="E9403" s="208">
        <f t="shared" si="1008"/>
        <v>0.45</v>
      </c>
      <c r="F9403" s="207">
        <v>22456.06</v>
      </c>
      <c r="G9403" s="207">
        <v>32663.360000000001</v>
      </c>
      <c r="H9403" s="207">
        <v>36746.28</v>
      </c>
      <c r="I9403" s="214">
        <f t="shared" si="1009"/>
        <v>389986</v>
      </c>
      <c r="J9403" s="211">
        <f t="shared" ref="J9403:J9466" si="1010">I9403/$B9403</f>
        <v>0.41137763713080167</v>
      </c>
      <c r="K9403" s="212">
        <f t="shared" ref="K9403:K9466" si="1011">(I9403-I9402)/($B9403-$B9402)</f>
        <v>0.45</v>
      </c>
      <c r="L9403" s="214">
        <f t="shared" si="1003"/>
        <v>21449.23</v>
      </c>
      <c r="M9403" s="213">
        <f t="shared" si="1004"/>
        <v>31198.880000000001</v>
      </c>
      <c r="N9403" s="213">
        <f t="shared" si="1005"/>
        <v>35098.74</v>
      </c>
      <c r="O9403" s="242">
        <f t="shared" si="1006"/>
        <v>0.51529999999962461</v>
      </c>
      <c r="P9403" s="242"/>
      <c r="Q9403" s="179"/>
      <c r="R9403" s="179"/>
      <c r="S9403" s="179"/>
      <c r="T9403" s="179"/>
      <c r="U9403" s="179"/>
      <c r="V9403" s="179"/>
      <c r="W9403" s="179"/>
      <c r="X9403" s="179"/>
      <c r="Y9403" s="179"/>
      <c r="Z9403" s="179"/>
      <c r="AA9403" s="222"/>
      <c r="AB9403" s="222"/>
      <c r="AC9403" s="222"/>
      <c r="AD9403" s="179"/>
      <c r="AE9403" s="179"/>
      <c r="AF9403" s="179"/>
      <c r="AG9403" s="179"/>
      <c r="AH9403" s="179"/>
      <c r="AI9403" s="179"/>
      <c r="AJ9403" s="179"/>
    </row>
    <row r="9404" spans="2:36" x14ac:dyDescent="0.3">
      <c r="B9404" s="224">
        <v>948100</v>
      </c>
      <c r="C9404" s="209">
        <v>408337</v>
      </c>
      <c r="D9404" s="206">
        <f t="shared" si="1007"/>
        <v>0.43068980065393947</v>
      </c>
      <c r="E9404" s="208">
        <f t="shared" si="1008"/>
        <v>0.45</v>
      </c>
      <c r="F9404" s="207">
        <v>22458.53</v>
      </c>
      <c r="G9404" s="207">
        <v>32666.959999999999</v>
      </c>
      <c r="H9404" s="207">
        <v>36750.33</v>
      </c>
      <c r="I9404" s="214">
        <f t="shared" si="1009"/>
        <v>390031</v>
      </c>
      <c r="J9404" s="211">
        <f t="shared" si="1010"/>
        <v>0.41138171079000108</v>
      </c>
      <c r="K9404" s="212">
        <f t="shared" si="1011"/>
        <v>0.45</v>
      </c>
      <c r="L9404" s="214">
        <f t="shared" si="1003"/>
        <v>21451.705000000002</v>
      </c>
      <c r="M9404" s="213">
        <f t="shared" si="1004"/>
        <v>31202.48</v>
      </c>
      <c r="N9404" s="213">
        <f t="shared" si="1005"/>
        <v>35102.79</v>
      </c>
      <c r="O9404" s="242">
        <f t="shared" si="1006"/>
        <v>0.51520000000047728</v>
      </c>
      <c r="P9404" s="242"/>
      <c r="Q9404" s="179"/>
      <c r="R9404" s="179"/>
      <c r="S9404" s="179"/>
      <c r="T9404" s="179"/>
      <c r="U9404" s="179"/>
      <c r="V9404" s="179"/>
      <c r="W9404" s="179"/>
      <c r="X9404" s="179"/>
      <c r="Y9404" s="179"/>
      <c r="Z9404" s="179"/>
      <c r="AA9404" s="222"/>
      <c r="AB9404" s="222"/>
      <c r="AC9404" s="222"/>
      <c r="AD9404" s="179"/>
      <c r="AE9404" s="179"/>
      <c r="AF9404" s="179"/>
      <c r="AG9404" s="179"/>
      <c r="AH9404" s="179"/>
      <c r="AI9404" s="179"/>
      <c r="AJ9404" s="179"/>
    </row>
    <row r="9405" spans="2:36" x14ac:dyDescent="0.3">
      <c r="B9405" s="224">
        <v>948200</v>
      </c>
      <c r="C9405" s="209">
        <v>408382</v>
      </c>
      <c r="D9405" s="206">
        <f t="shared" si="1007"/>
        <v>0.43069183716515502</v>
      </c>
      <c r="E9405" s="208">
        <f t="shared" si="1008"/>
        <v>0.45</v>
      </c>
      <c r="F9405" s="207">
        <v>22461.01</v>
      </c>
      <c r="G9405" s="207">
        <v>32670.560000000001</v>
      </c>
      <c r="H9405" s="207">
        <v>36754.379999999997</v>
      </c>
      <c r="I9405" s="214">
        <f t="shared" si="1009"/>
        <v>390076</v>
      </c>
      <c r="J9405" s="211">
        <f t="shared" si="1010"/>
        <v>0.41138578358995992</v>
      </c>
      <c r="K9405" s="212">
        <f t="shared" si="1011"/>
        <v>0.45</v>
      </c>
      <c r="L9405" s="214">
        <f t="shared" si="1003"/>
        <v>21454.18</v>
      </c>
      <c r="M9405" s="213">
        <f t="shared" si="1004"/>
        <v>31206.080000000002</v>
      </c>
      <c r="N9405" s="213">
        <f t="shared" si="1005"/>
        <v>35106.839999999997</v>
      </c>
      <c r="O9405" s="242">
        <f t="shared" si="1006"/>
        <v>0.51530000000013387</v>
      </c>
      <c r="P9405" s="242"/>
      <c r="Q9405" s="179"/>
      <c r="R9405" s="179"/>
      <c r="S9405" s="179"/>
      <c r="T9405" s="179"/>
      <c r="U9405" s="179"/>
      <c r="V9405" s="179"/>
      <c r="W9405" s="179"/>
      <c r="X9405" s="179"/>
      <c r="Y9405" s="179"/>
      <c r="Z9405" s="179"/>
      <c r="AA9405" s="222"/>
      <c r="AB9405" s="222"/>
      <c r="AC9405" s="222"/>
      <c r="AD9405" s="179"/>
      <c r="AE9405" s="179"/>
      <c r="AF9405" s="179"/>
      <c r="AG9405" s="179"/>
      <c r="AH9405" s="179"/>
      <c r="AI9405" s="179"/>
      <c r="AJ9405" s="179"/>
    </row>
    <row r="9406" spans="2:36" x14ac:dyDescent="0.3">
      <c r="B9406" s="224">
        <v>948300</v>
      </c>
      <c r="C9406" s="209">
        <v>408427</v>
      </c>
      <c r="D9406" s="206">
        <f t="shared" si="1007"/>
        <v>0.43069387324686281</v>
      </c>
      <c r="E9406" s="208">
        <f t="shared" si="1008"/>
        <v>0.45</v>
      </c>
      <c r="F9406" s="207">
        <v>22463.48</v>
      </c>
      <c r="G9406" s="207">
        <v>32674.16</v>
      </c>
      <c r="H9406" s="207">
        <v>36758.43</v>
      </c>
      <c r="I9406" s="214">
        <f t="shared" si="1009"/>
        <v>390121</v>
      </c>
      <c r="J9406" s="211">
        <f t="shared" si="1010"/>
        <v>0.41138985553095014</v>
      </c>
      <c r="K9406" s="212">
        <f t="shared" si="1011"/>
        <v>0.45</v>
      </c>
      <c r="L9406" s="214">
        <f t="shared" ref="L9406:L9469" si="1012">I9406*5.5%</f>
        <v>21456.654999999999</v>
      </c>
      <c r="M9406" s="213">
        <f t="shared" ref="M9406:M9469" si="1013">I9406*8%</f>
        <v>31209.68</v>
      </c>
      <c r="N9406" s="213">
        <f t="shared" ref="N9406:N9469" si="1014">I9406*9%</f>
        <v>35110.89</v>
      </c>
      <c r="O9406" s="242">
        <f t="shared" si="1006"/>
        <v>0.51519999999982247</v>
      </c>
      <c r="P9406" s="242"/>
      <c r="Q9406" s="179"/>
      <c r="R9406" s="179"/>
      <c r="S9406" s="179"/>
      <c r="T9406" s="179"/>
      <c r="U9406" s="179"/>
      <c r="V9406" s="179"/>
      <c r="W9406" s="179"/>
      <c r="X9406" s="179"/>
      <c r="Y9406" s="179"/>
      <c r="Z9406" s="179"/>
      <c r="AA9406" s="222"/>
      <c r="AB9406" s="222"/>
      <c r="AC9406" s="222"/>
      <c r="AD9406" s="179"/>
      <c r="AE9406" s="179"/>
      <c r="AF9406" s="179"/>
      <c r="AG9406" s="179"/>
      <c r="AH9406" s="179"/>
      <c r="AI9406" s="179"/>
      <c r="AJ9406" s="179"/>
    </row>
    <row r="9407" spans="2:36" x14ac:dyDescent="0.3">
      <c r="B9407" s="224">
        <v>948400</v>
      </c>
      <c r="C9407" s="209">
        <v>408472</v>
      </c>
      <c r="D9407" s="206">
        <f t="shared" si="1007"/>
        <v>0.43069590889919868</v>
      </c>
      <c r="E9407" s="208">
        <f t="shared" si="1008"/>
        <v>0.45</v>
      </c>
      <c r="F9407" s="207">
        <v>22465.96</v>
      </c>
      <c r="G9407" s="207">
        <v>32677.759999999998</v>
      </c>
      <c r="H9407" s="207">
        <v>36762.480000000003</v>
      </c>
      <c r="I9407" s="214">
        <f t="shared" si="1009"/>
        <v>390166</v>
      </c>
      <c r="J9407" s="211">
        <f t="shared" si="1010"/>
        <v>0.41139392661324337</v>
      </c>
      <c r="K9407" s="212">
        <f t="shared" si="1011"/>
        <v>0.45</v>
      </c>
      <c r="L9407" s="214">
        <f t="shared" si="1012"/>
        <v>21459.13</v>
      </c>
      <c r="M9407" s="213">
        <f t="shared" si="1013"/>
        <v>31213.279999999999</v>
      </c>
      <c r="N9407" s="213">
        <f t="shared" si="1014"/>
        <v>35114.94</v>
      </c>
      <c r="O9407" s="242">
        <f t="shared" si="1006"/>
        <v>0.51530000000006115</v>
      </c>
      <c r="P9407" s="242"/>
      <c r="Q9407" s="179"/>
      <c r="R9407" s="179"/>
      <c r="S9407" s="179"/>
      <c r="T9407" s="179"/>
      <c r="U9407" s="179"/>
      <c r="V9407" s="179"/>
      <c r="W9407" s="179"/>
      <c r="X9407" s="179"/>
      <c r="Y9407" s="179"/>
      <c r="Z9407" s="179"/>
      <c r="AA9407" s="222"/>
      <c r="AB9407" s="222"/>
      <c r="AC9407" s="222"/>
      <c r="AD9407" s="179"/>
      <c r="AE9407" s="179"/>
      <c r="AF9407" s="179"/>
      <c r="AG9407" s="179"/>
      <c r="AH9407" s="179"/>
      <c r="AI9407" s="179"/>
      <c r="AJ9407" s="179"/>
    </row>
    <row r="9408" spans="2:36" x14ac:dyDescent="0.3">
      <c r="B9408" s="224">
        <v>948500</v>
      </c>
      <c r="C9408" s="209">
        <v>408517</v>
      </c>
      <c r="D9408" s="206">
        <f t="shared" si="1007"/>
        <v>0.43069794412229839</v>
      </c>
      <c r="E9408" s="208">
        <f t="shared" si="1008"/>
        <v>0.45</v>
      </c>
      <c r="F9408" s="207">
        <v>22468.43</v>
      </c>
      <c r="G9408" s="207">
        <v>32681.360000000001</v>
      </c>
      <c r="H9408" s="207">
        <v>36766.53</v>
      </c>
      <c r="I9408" s="214">
        <f t="shared" si="1009"/>
        <v>390211</v>
      </c>
      <c r="J9408" s="211">
        <f t="shared" si="1010"/>
        <v>0.4113979968371112</v>
      </c>
      <c r="K9408" s="212">
        <f t="shared" si="1011"/>
        <v>0.45</v>
      </c>
      <c r="L9408" s="214">
        <f t="shared" si="1012"/>
        <v>21461.605</v>
      </c>
      <c r="M9408" s="213">
        <f t="shared" si="1013"/>
        <v>31216.880000000001</v>
      </c>
      <c r="N9408" s="213">
        <f t="shared" si="1014"/>
        <v>35118.99</v>
      </c>
      <c r="O9408" s="242">
        <f t="shared" si="1006"/>
        <v>0.5151999999996042</v>
      </c>
      <c r="P9408" s="242"/>
      <c r="Q9408" s="179"/>
      <c r="R9408" s="179"/>
      <c r="S9408" s="179"/>
      <c r="T9408" s="179"/>
      <c r="U9408" s="179"/>
      <c r="V9408" s="179"/>
      <c r="W9408" s="179"/>
      <c r="X9408" s="179"/>
      <c r="Y9408" s="179"/>
      <c r="Z9408" s="179"/>
      <c r="AA9408" s="222"/>
      <c r="AB9408" s="222"/>
      <c r="AC9408" s="222"/>
      <c r="AD9408" s="179"/>
      <c r="AE9408" s="179"/>
      <c r="AF9408" s="179"/>
      <c r="AG9408" s="179"/>
      <c r="AH9408" s="179"/>
      <c r="AI9408" s="179"/>
      <c r="AJ9408" s="179"/>
    </row>
    <row r="9409" spans="2:36" x14ac:dyDescent="0.3">
      <c r="B9409" s="224">
        <v>948600</v>
      </c>
      <c r="C9409" s="209">
        <v>408562</v>
      </c>
      <c r="D9409" s="206">
        <f t="shared" si="1007"/>
        <v>0.43069997891629769</v>
      </c>
      <c r="E9409" s="208">
        <f t="shared" si="1008"/>
        <v>0.45</v>
      </c>
      <c r="F9409" s="207">
        <v>22470.91</v>
      </c>
      <c r="G9409" s="207">
        <v>32684.959999999999</v>
      </c>
      <c r="H9409" s="207">
        <v>36770.58</v>
      </c>
      <c r="I9409" s="214">
        <f t="shared" si="1009"/>
        <v>390256</v>
      </c>
      <c r="J9409" s="211">
        <f t="shared" si="1010"/>
        <v>0.41140206620282521</v>
      </c>
      <c r="K9409" s="212">
        <f t="shared" si="1011"/>
        <v>0.45</v>
      </c>
      <c r="L9409" s="214">
        <f t="shared" si="1012"/>
        <v>21464.080000000002</v>
      </c>
      <c r="M9409" s="213">
        <f t="shared" si="1013"/>
        <v>31220.48</v>
      </c>
      <c r="N9409" s="213">
        <f t="shared" si="1014"/>
        <v>35123.040000000001</v>
      </c>
      <c r="O9409" s="242">
        <f t="shared" si="1006"/>
        <v>0.5152999999999156</v>
      </c>
      <c r="P9409" s="242"/>
      <c r="Q9409" s="179"/>
      <c r="R9409" s="179"/>
      <c r="S9409" s="179"/>
      <c r="T9409" s="179"/>
      <c r="U9409" s="179"/>
      <c r="V9409" s="179"/>
      <c r="W9409" s="179"/>
      <c r="X9409" s="179"/>
      <c r="Y9409" s="179"/>
      <c r="Z9409" s="179"/>
      <c r="AA9409" s="222"/>
      <c r="AB9409" s="222"/>
      <c r="AC9409" s="222"/>
      <c r="AD9409" s="179"/>
      <c r="AE9409" s="179"/>
      <c r="AF9409" s="179"/>
      <c r="AG9409" s="179"/>
      <c r="AH9409" s="179"/>
      <c r="AI9409" s="179"/>
      <c r="AJ9409" s="179"/>
    </row>
    <row r="9410" spans="2:36" x14ac:dyDescent="0.3">
      <c r="B9410" s="224">
        <v>948700</v>
      </c>
      <c r="C9410" s="209">
        <v>408607</v>
      </c>
      <c r="D9410" s="206">
        <f t="shared" si="1007"/>
        <v>0.43070201328133234</v>
      </c>
      <c r="E9410" s="208">
        <f t="shared" si="1008"/>
        <v>0.45</v>
      </c>
      <c r="F9410" s="207">
        <v>22473.38</v>
      </c>
      <c r="G9410" s="207">
        <v>32688.560000000001</v>
      </c>
      <c r="H9410" s="207">
        <v>36774.629999999997</v>
      </c>
      <c r="I9410" s="214">
        <f t="shared" si="1009"/>
        <v>390301</v>
      </c>
      <c r="J9410" s="211">
        <f t="shared" si="1010"/>
        <v>0.41140613471065668</v>
      </c>
      <c r="K9410" s="212">
        <f t="shared" si="1011"/>
        <v>0.45</v>
      </c>
      <c r="L9410" s="214">
        <f t="shared" si="1012"/>
        <v>21466.555</v>
      </c>
      <c r="M9410" s="213">
        <f t="shared" si="1013"/>
        <v>31224.080000000002</v>
      </c>
      <c r="N9410" s="213">
        <f t="shared" si="1014"/>
        <v>35127.089999999997</v>
      </c>
      <c r="O9410" s="242">
        <f t="shared" si="1006"/>
        <v>0.51520000000004074</v>
      </c>
      <c r="P9410" s="242"/>
      <c r="Q9410" s="179"/>
      <c r="R9410" s="179"/>
      <c r="S9410" s="179"/>
      <c r="T9410" s="179"/>
      <c r="U9410" s="179"/>
      <c r="V9410" s="179"/>
      <c r="W9410" s="179"/>
      <c r="X9410" s="179"/>
      <c r="Y9410" s="179"/>
      <c r="Z9410" s="179"/>
      <c r="AA9410" s="222"/>
      <c r="AB9410" s="222"/>
      <c r="AC9410" s="222"/>
      <c r="AD9410" s="179"/>
      <c r="AE9410" s="179"/>
      <c r="AF9410" s="179"/>
      <c r="AG9410" s="179"/>
      <c r="AH9410" s="179"/>
      <c r="AI9410" s="179"/>
      <c r="AJ9410" s="179"/>
    </row>
    <row r="9411" spans="2:36" x14ac:dyDescent="0.3">
      <c r="B9411" s="224">
        <v>948800</v>
      </c>
      <c r="C9411" s="209">
        <v>408652</v>
      </c>
      <c r="D9411" s="206">
        <f t="shared" si="1007"/>
        <v>0.43070404721753797</v>
      </c>
      <c r="E9411" s="208">
        <f t="shared" si="1008"/>
        <v>0.45</v>
      </c>
      <c r="F9411" s="207">
        <v>22475.86</v>
      </c>
      <c r="G9411" s="207">
        <v>32692.16</v>
      </c>
      <c r="H9411" s="207">
        <v>36778.68</v>
      </c>
      <c r="I9411" s="214">
        <f t="shared" si="1009"/>
        <v>390346</v>
      </c>
      <c r="J9411" s="211">
        <f t="shared" si="1010"/>
        <v>0.41141020236087689</v>
      </c>
      <c r="K9411" s="212">
        <f t="shared" si="1011"/>
        <v>0.45</v>
      </c>
      <c r="L9411" s="214">
        <f t="shared" si="1012"/>
        <v>21469.03</v>
      </c>
      <c r="M9411" s="213">
        <f t="shared" si="1013"/>
        <v>31227.68</v>
      </c>
      <c r="N9411" s="213">
        <f t="shared" si="1014"/>
        <v>35131.14</v>
      </c>
      <c r="O9411" s="242">
        <f t="shared" si="1006"/>
        <v>0.51529999999977005</v>
      </c>
      <c r="P9411" s="242"/>
      <c r="Q9411" s="179"/>
      <c r="R9411" s="179"/>
      <c r="S9411" s="179"/>
      <c r="T9411" s="179"/>
      <c r="U9411" s="179"/>
      <c r="V9411" s="179"/>
      <c r="W9411" s="179"/>
      <c r="X9411" s="179"/>
      <c r="Y9411" s="179"/>
      <c r="Z9411" s="179"/>
      <c r="AA9411" s="222"/>
      <c r="AB9411" s="222"/>
      <c r="AC9411" s="222"/>
      <c r="AD9411" s="179"/>
      <c r="AE9411" s="179"/>
      <c r="AF9411" s="179"/>
      <c r="AG9411" s="179"/>
      <c r="AH9411" s="179"/>
      <c r="AI9411" s="179"/>
      <c r="AJ9411" s="179"/>
    </row>
    <row r="9412" spans="2:36" x14ac:dyDescent="0.3">
      <c r="B9412" s="224">
        <v>948900</v>
      </c>
      <c r="C9412" s="209">
        <v>408697</v>
      </c>
      <c r="D9412" s="206">
        <f t="shared" si="1007"/>
        <v>0.43070608072505007</v>
      </c>
      <c r="E9412" s="208">
        <f t="shared" si="1008"/>
        <v>0.45</v>
      </c>
      <c r="F9412" s="207">
        <v>22478.33</v>
      </c>
      <c r="G9412" s="207">
        <v>32695.759999999998</v>
      </c>
      <c r="H9412" s="207">
        <v>36782.730000000003</v>
      </c>
      <c r="I9412" s="214">
        <f t="shared" si="1009"/>
        <v>390391</v>
      </c>
      <c r="J9412" s="211">
        <f t="shared" si="1010"/>
        <v>0.41141426915375701</v>
      </c>
      <c r="K9412" s="212">
        <f t="shared" si="1011"/>
        <v>0.45</v>
      </c>
      <c r="L9412" s="214">
        <f t="shared" si="1012"/>
        <v>21471.505000000001</v>
      </c>
      <c r="M9412" s="213">
        <f t="shared" si="1013"/>
        <v>31231.279999999999</v>
      </c>
      <c r="N9412" s="213">
        <f t="shared" si="1014"/>
        <v>35135.19</v>
      </c>
      <c r="O9412" s="242">
        <f t="shared" si="1006"/>
        <v>0.51519999999996802</v>
      </c>
      <c r="P9412" s="242"/>
      <c r="Q9412" s="179"/>
      <c r="R9412" s="179"/>
      <c r="S9412" s="179"/>
      <c r="T9412" s="179"/>
      <c r="U9412" s="179"/>
      <c r="V9412" s="179"/>
      <c r="W9412" s="179"/>
      <c r="X9412" s="179"/>
      <c r="Y9412" s="179"/>
      <c r="Z9412" s="179"/>
      <c r="AA9412" s="222"/>
      <c r="AB9412" s="222"/>
      <c r="AC9412" s="222"/>
      <c r="AD9412" s="179"/>
      <c r="AE9412" s="179"/>
      <c r="AF9412" s="179"/>
      <c r="AG9412" s="179"/>
      <c r="AH9412" s="179"/>
      <c r="AI9412" s="179"/>
      <c r="AJ9412" s="179"/>
    </row>
    <row r="9413" spans="2:36" x14ac:dyDescent="0.3">
      <c r="B9413" s="224">
        <v>949000</v>
      </c>
      <c r="C9413" s="209">
        <v>408742</v>
      </c>
      <c r="D9413" s="206">
        <f t="shared" si="1007"/>
        <v>0.4307081138040042</v>
      </c>
      <c r="E9413" s="208">
        <f t="shared" si="1008"/>
        <v>0.45</v>
      </c>
      <c r="F9413" s="207">
        <v>22480.81</v>
      </c>
      <c r="G9413" s="207">
        <v>32699.360000000001</v>
      </c>
      <c r="H9413" s="207">
        <v>36786.78</v>
      </c>
      <c r="I9413" s="214">
        <f t="shared" si="1009"/>
        <v>390436</v>
      </c>
      <c r="J9413" s="211">
        <f t="shared" si="1010"/>
        <v>0.41141833508956799</v>
      </c>
      <c r="K9413" s="212">
        <f t="shared" si="1011"/>
        <v>0.45</v>
      </c>
      <c r="L9413" s="214">
        <f t="shared" si="1012"/>
        <v>21473.98</v>
      </c>
      <c r="M9413" s="213">
        <f t="shared" si="1013"/>
        <v>31234.880000000001</v>
      </c>
      <c r="N9413" s="213">
        <f t="shared" si="1014"/>
        <v>35139.24</v>
      </c>
      <c r="O9413" s="242">
        <f t="shared" ref="O9413:O9476" si="1015">(C9413+F9413+H9413-C9412-F9412-H9412)/100</f>
        <v>0.51529999999962461</v>
      </c>
      <c r="P9413" s="242"/>
      <c r="Q9413" s="179"/>
      <c r="R9413" s="179"/>
      <c r="S9413" s="179"/>
      <c r="T9413" s="179"/>
      <c r="U9413" s="179"/>
      <c r="V9413" s="179"/>
      <c r="W9413" s="179"/>
      <c r="X9413" s="179"/>
      <c r="Y9413" s="179"/>
      <c r="Z9413" s="179"/>
      <c r="AA9413" s="222"/>
      <c r="AB9413" s="222"/>
      <c r="AC9413" s="222"/>
      <c r="AD9413" s="179"/>
      <c r="AE9413" s="179"/>
      <c r="AF9413" s="179"/>
      <c r="AG9413" s="179"/>
      <c r="AH9413" s="179"/>
      <c r="AI9413" s="179"/>
      <c r="AJ9413" s="179"/>
    </row>
    <row r="9414" spans="2:36" x14ac:dyDescent="0.3">
      <c r="B9414" s="224">
        <v>949100</v>
      </c>
      <c r="C9414" s="209">
        <v>408787</v>
      </c>
      <c r="D9414" s="206">
        <f t="shared" si="1007"/>
        <v>0.43071014645453587</v>
      </c>
      <c r="E9414" s="208">
        <f t="shared" si="1008"/>
        <v>0.45</v>
      </c>
      <c r="F9414" s="207">
        <v>22483.279999999999</v>
      </c>
      <c r="G9414" s="207">
        <v>32702.959999999999</v>
      </c>
      <c r="H9414" s="207">
        <v>36790.83</v>
      </c>
      <c r="I9414" s="214">
        <f t="shared" si="1009"/>
        <v>390481</v>
      </c>
      <c r="J9414" s="211">
        <f t="shared" si="1010"/>
        <v>0.41142240016858078</v>
      </c>
      <c r="K9414" s="212">
        <f t="shared" si="1011"/>
        <v>0.45</v>
      </c>
      <c r="L9414" s="214">
        <f t="shared" si="1012"/>
        <v>21476.455000000002</v>
      </c>
      <c r="M9414" s="213">
        <f t="shared" si="1013"/>
        <v>31238.48</v>
      </c>
      <c r="N9414" s="213">
        <f t="shared" si="1014"/>
        <v>35143.29</v>
      </c>
      <c r="O9414" s="242">
        <f t="shared" si="1015"/>
        <v>0.51520000000047728</v>
      </c>
      <c r="P9414" s="242"/>
      <c r="Q9414" s="179"/>
      <c r="R9414" s="179"/>
      <c r="S9414" s="179"/>
      <c r="T9414" s="179"/>
      <c r="U9414" s="179"/>
      <c r="V9414" s="179"/>
      <c r="W9414" s="179"/>
      <c r="X9414" s="179"/>
      <c r="Y9414" s="179"/>
      <c r="Z9414" s="179"/>
      <c r="AA9414" s="222"/>
      <c r="AB9414" s="222"/>
      <c r="AC9414" s="222"/>
      <c r="AD9414" s="179"/>
      <c r="AE9414" s="179"/>
      <c r="AF9414" s="179"/>
      <c r="AG9414" s="179"/>
      <c r="AH9414" s="179"/>
      <c r="AI9414" s="179"/>
      <c r="AJ9414" s="179"/>
    </row>
    <row r="9415" spans="2:36" x14ac:dyDescent="0.3">
      <c r="B9415" s="224">
        <v>949200</v>
      </c>
      <c r="C9415" s="209">
        <v>408832</v>
      </c>
      <c r="D9415" s="206">
        <f t="shared" si="1007"/>
        <v>0.43071217867678047</v>
      </c>
      <c r="E9415" s="208">
        <f t="shared" si="1008"/>
        <v>0.45</v>
      </c>
      <c r="F9415" s="207">
        <v>22485.759999999998</v>
      </c>
      <c r="G9415" s="207">
        <v>32706.560000000001</v>
      </c>
      <c r="H9415" s="207">
        <v>36794.879999999997</v>
      </c>
      <c r="I9415" s="214">
        <f t="shared" si="1009"/>
        <v>390526</v>
      </c>
      <c r="J9415" s="211">
        <f t="shared" si="1010"/>
        <v>0.41142646439106617</v>
      </c>
      <c r="K9415" s="212">
        <f t="shared" si="1011"/>
        <v>0.45</v>
      </c>
      <c r="L9415" s="214">
        <f t="shared" si="1012"/>
        <v>21478.93</v>
      </c>
      <c r="M9415" s="213">
        <f t="shared" si="1013"/>
        <v>31242.080000000002</v>
      </c>
      <c r="N9415" s="213">
        <f t="shared" si="1014"/>
        <v>35147.339999999997</v>
      </c>
      <c r="O9415" s="242">
        <f t="shared" si="1015"/>
        <v>0.51530000000013387</v>
      </c>
      <c r="P9415" s="242"/>
      <c r="Q9415" s="179"/>
      <c r="R9415" s="179"/>
      <c r="S9415" s="179"/>
      <c r="T9415" s="179"/>
      <c r="U9415" s="179"/>
      <c r="V9415" s="179"/>
      <c r="W9415" s="179"/>
      <c r="X9415" s="179"/>
      <c r="Y9415" s="179"/>
      <c r="Z9415" s="179"/>
      <c r="AA9415" s="222"/>
      <c r="AB9415" s="222"/>
      <c r="AC9415" s="222"/>
      <c r="AD9415" s="179"/>
      <c r="AE9415" s="179"/>
      <c r="AF9415" s="179"/>
      <c r="AG9415" s="179"/>
      <c r="AH9415" s="179"/>
      <c r="AI9415" s="179"/>
      <c r="AJ9415" s="179"/>
    </row>
    <row r="9416" spans="2:36" x14ac:dyDescent="0.3">
      <c r="B9416" s="224">
        <v>949300</v>
      </c>
      <c r="C9416" s="209">
        <v>408877</v>
      </c>
      <c r="D9416" s="206">
        <f t="shared" si="1007"/>
        <v>0.43071421047087327</v>
      </c>
      <c r="E9416" s="208">
        <f t="shared" si="1008"/>
        <v>0.45</v>
      </c>
      <c r="F9416" s="207">
        <v>22488.23</v>
      </c>
      <c r="G9416" s="207">
        <v>32710.16</v>
      </c>
      <c r="H9416" s="207">
        <v>36798.93</v>
      </c>
      <c r="I9416" s="214">
        <f t="shared" si="1009"/>
        <v>390571</v>
      </c>
      <c r="J9416" s="211">
        <f t="shared" si="1010"/>
        <v>0.41143052775729483</v>
      </c>
      <c r="K9416" s="212">
        <f t="shared" si="1011"/>
        <v>0.45</v>
      </c>
      <c r="L9416" s="214">
        <f t="shared" si="1012"/>
        <v>21481.404999999999</v>
      </c>
      <c r="M9416" s="213">
        <f t="shared" si="1013"/>
        <v>31245.68</v>
      </c>
      <c r="N9416" s="213">
        <f t="shared" si="1014"/>
        <v>35151.39</v>
      </c>
      <c r="O9416" s="242">
        <f t="shared" si="1015"/>
        <v>0.51519999999982247</v>
      </c>
      <c r="P9416" s="242"/>
      <c r="Q9416" s="179"/>
      <c r="R9416" s="179"/>
      <c r="S9416" s="179"/>
      <c r="T9416" s="179"/>
      <c r="U9416" s="179"/>
      <c r="V9416" s="179"/>
      <c r="W9416" s="179"/>
      <c r="X9416" s="179"/>
      <c r="Y9416" s="179"/>
      <c r="Z9416" s="179"/>
      <c r="AA9416" s="222"/>
      <c r="AB9416" s="222"/>
      <c r="AC9416" s="222"/>
      <c r="AD9416" s="179"/>
      <c r="AE9416" s="179"/>
      <c r="AF9416" s="179"/>
      <c r="AG9416" s="179"/>
      <c r="AH9416" s="179"/>
      <c r="AI9416" s="179"/>
      <c r="AJ9416" s="179"/>
    </row>
    <row r="9417" spans="2:36" x14ac:dyDescent="0.3">
      <c r="B9417" s="224">
        <v>949400</v>
      </c>
      <c r="C9417" s="209">
        <v>408922</v>
      </c>
      <c r="D9417" s="206">
        <f t="shared" si="1007"/>
        <v>0.43071624183694968</v>
      </c>
      <c r="E9417" s="208">
        <f t="shared" si="1008"/>
        <v>0.45</v>
      </c>
      <c r="F9417" s="207">
        <v>22490.71</v>
      </c>
      <c r="G9417" s="207">
        <v>32713.759999999998</v>
      </c>
      <c r="H9417" s="207">
        <v>36802.980000000003</v>
      </c>
      <c r="I9417" s="214">
        <f t="shared" si="1009"/>
        <v>390616</v>
      </c>
      <c r="J9417" s="211">
        <f t="shared" si="1010"/>
        <v>0.41143459026753737</v>
      </c>
      <c r="K9417" s="212">
        <f t="shared" si="1011"/>
        <v>0.45</v>
      </c>
      <c r="L9417" s="214">
        <f t="shared" si="1012"/>
        <v>21483.88</v>
      </c>
      <c r="M9417" s="213">
        <f t="shared" si="1013"/>
        <v>31249.279999999999</v>
      </c>
      <c r="N9417" s="213">
        <f t="shared" si="1014"/>
        <v>35155.440000000002</v>
      </c>
      <c r="O9417" s="242">
        <f t="shared" si="1015"/>
        <v>0.51530000000006115</v>
      </c>
      <c r="P9417" s="242"/>
      <c r="Q9417" s="179"/>
      <c r="R9417" s="179"/>
      <c r="S9417" s="179"/>
      <c r="T9417" s="179"/>
      <c r="U9417" s="179"/>
      <c r="V9417" s="179"/>
      <c r="W9417" s="179"/>
      <c r="X9417" s="179"/>
      <c r="Y9417" s="179"/>
      <c r="Z9417" s="179"/>
      <c r="AA9417" s="222"/>
      <c r="AB9417" s="222"/>
      <c r="AC9417" s="222"/>
      <c r="AD9417" s="179"/>
      <c r="AE9417" s="179"/>
      <c r="AF9417" s="179"/>
      <c r="AG9417" s="179"/>
      <c r="AH9417" s="179"/>
      <c r="AI9417" s="179"/>
      <c r="AJ9417" s="179"/>
    </row>
    <row r="9418" spans="2:36" x14ac:dyDescent="0.3">
      <c r="B9418" s="224">
        <v>949500</v>
      </c>
      <c r="C9418" s="209">
        <v>408967</v>
      </c>
      <c r="D9418" s="206">
        <f t="shared" si="1007"/>
        <v>0.43071827277514479</v>
      </c>
      <c r="E9418" s="208">
        <f t="shared" si="1008"/>
        <v>0.45</v>
      </c>
      <c r="F9418" s="207">
        <v>22493.18</v>
      </c>
      <c r="G9418" s="207">
        <v>32717.360000000001</v>
      </c>
      <c r="H9418" s="207">
        <v>36807.03</v>
      </c>
      <c r="I9418" s="214">
        <f t="shared" si="1009"/>
        <v>390661</v>
      </c>
      <c r="J9418" s="211">
        <f t="shared" si="1010"/>
        <v>0.41143865192206425</v>
      </c>
      <c r="K9418" s="212">
        <f t="shared" si="1011"/>
        <v>0.45</v>
      </c>
      <c r="L9418" s="214">
        <f t="shared" si="1012"/>
        <v>21486.355</v>
      </c>
      <c r="M9418" s="213">
        <f t="shared" si="1013"/>
        <v>31252.880000000001</v>
      </c>
      <c r="N9418" s="213">
        <f t="shared" si="1014"/>
        <v>35159.49</v>
      </c>
      <c r="O9418" s="242">
        <f t="shared" si="1015"/>
        <v>0.5151999999996042</v>
      </c>
      <c r="P9418" s="242"/>
      <c r="Q9418" s="179"/>
      <c r="R9418" s="179"/>
      <c r="S9418" s="179"/>
      <c r="T9418" s="179"/>
      <c r="U9418" s="179"/>
      <c r="V9418" s="179"/>
      <c r="W9418" s="179"/>
      <c r="X9418" s="179"/>
      <c r="Y9418" s="179"/>
      <c r="Z9418" s="179"/>
      <c r="AA9418" s="222"/>
      <c r="AB9418" s="222"/>
      <c r="AC9418" s="222"/>
      <c r="AD9418" s="179"/>
      <c r="AE9418" s="179"/>
      <c r="AF9418" s="179"/>
      <c r="AG9418" s="179"/>
      <c r="AH9418" s="179"/>
      <c r="AI9418" s="179"/>
      <c r="AJ9418" s="179"/>
    </row>
    <row r="9419" spans="2:36" x14ac:dyDescent="0.3">
      <c r="B9419" s="224">
        <v>949600</v>
      </c>
      <c r="C9419" s="209">
        <v>409012</v>
      </c>
      <c r="D9419" s="206">
        <f t="shared" si="1007"/>
        <v>0.43072030328559391</v>
      </c>
      <c r="E9419" s="208">
        <f t="shared" si="1008"/>
        <v>0.45</v>
      </c>
      <c r="F9419" s="207">
        <v>22495.66</v>
      </c>
      <c r="G9419" s="207">
        <v>32720.959999999999</v>
      </c>
      <c r="H9419" s="207">
        <v>36811.08</v>
      </c>
      <c r="I9419" s="214">
        <f t="shared" si="1009"/>
        <v>390706</v>
      </c>
      <c r="J9419" s="211">
        <f t="shared" si="1010"/>
        <v>0.41144271272114574</v>
      </c>
      <c r="K9419" s="212">
        <f t="shared" si="1011"/>
        <v>0.45</v>
      </c>
      <c r="L9419" s="214">
        <f t="shared" si="1012"/>
        <v>21488.83</v>
      </c>
      <c r="M9419" s="213">
        <f t="shared" si="1013"/>
        <v>31256.48</v>
      </c>
      <c r="N9419" s="213">
        <f t="shared" si="1014"/>
        <v>35163.54</v>
      </c>
      <c r="O9419" s="242">
        <f t="shared" si="1015"/>
        <v>0.5152999999999156</v>
      </c>
      <c r="P9419" s="242"/>
      <c r="Q9419" s="179"/>
      <c r="R9419" s="179"/>
      <c r="S9419" s="179"/>
      <c r="T9419" s="179"/>
      <c r="U9419" s="179"/>
      <c r="V9419" s="179"/>
      <c r="W9419" s="179"/>
      <c r="X9419" s="179"/>
      <c r="Y9419" s="179"/>
      <c r="Z9419" s="179"/>
      <c r="AA9419" s="222"/>
      <c r="AB9419" s="222"/>
      <c r="AC9419" s="222"/>
      <c r="AD9419" s="179"/>
      <c r="AE9419" s="179"/>
      <c r="AF9419" s="179"/>
      <c r="AG9419" s="179"/>
      <c r="AH9419" s="179"/>
      <c r="AI9419" s="179"/>
      <c r="AJ9419" s="179"/>
    </row>
    <row r="9420" spans="2:36" x14ac:dyDescent="0.3">
      <c r="B9420" s="224">
        <v>949700</v>
      </c>
      <c r="C9420" s="209">
        <v>409057</v>
      </c>
      <c r="D9420" s="206">
        <f t="shared" si="1007"/>
        <v>0.43072233336843213</v>
      </c>
      <c r="E9420" s="208">
        <f t="shared" si="1008"/>
        <v>0.45</v>
      </c>
      <c r="F9420" s="207">
        <v>22498.13</v>
      </c>
      <c r="G9420" s="207">
        <v>32724.560000000001</v>
      </c>
      <c r="H9420" s="207">
        <v>36815.129999999997</v>
      </c>
      <c r="I9420" s="214">
        <f t="shared" si="1009"/>
        <v>390751</v>
      </c>
      <c r="J9420" s="211">
        <f t="shared" si="1010"/>
        <v>0.41144677266505214</v>
      </c>
      <c r="K9420" s="212">
        <f t="shared" si="1011"/>
        <v>0.45</v>
      </c>
      <c r="L9420" s="214">
        <f t="shared" si="1012"/>
        <v>21491.305</v>
      </c>
      <c r="M9420" s="213">
        <f t="shared" si="1013"/>
        <v>31260.080000000002</v>
      </c>
      <c r="N9420" s="213">
        <f t="shared" si="1014"/>
        <v>35167.589999999997</v>
      </c>
      <c r="O9420" s="242">
        <f t="shared" si="1015"/>
        <v>0.51520000000004074</v>
      </c>
      <c r="P9420" s="242"/>
      <c r="Q9420" s="179"/>
      <c r="R9420" s="179"/>
      <c r="S9420" s="179"/>
      <c r="T9420" s="179"/>
      <c r="U9420" s="179"/>
      <c r="V9420" s="179"/>
      <c r="W9420" s="179"/>
      <c r="X9420" s="179"/>
      <c r="Y9420" s="179"/>
      <c r="Z9420" s="179"/>
      <c r="AA9420" s="222"/>
      <c r="AB9420" s="222"/>
      <c r="AC9420" s="222"/>
      <c r="AD9420" s="179"/>
      <c r="AE9420" s="179"/>
      <c r="AF9420" s="179"/>
      <c r="AG9420" s="179"/>
      <c r="AH9420" s="179"/>
      <c r="AI9420" s="179"/>
      <c r="AJ9420" s="179"/>
    </row>
    <row r="9421" spans="2:36" x14ac:dyDescent="0.3">
      <c r="B9421" s="224">
        <v>949800</v>
      </c>
      <c r="C9421" s="209">
        <v>409102</v>
      </c>
      <c r="D9421" s="206">
        <f t="shared" si="1007"/>
        <v>0.43072436302379447</v>
      </c>
      <c r="E9421" s="208">
        <f t="shared" si="1008"/>
        <v>0.45</v>
      </c>
      <c r="F9421" s="207">
        <v>22500.61</v>
      </c>
      <c r="G9421" s="207">
        <v>32728.16</v>
      </c>
      <c r="H9421" s="207">
        <v>36819.18</v>
      </c>
      <c r="I9421" s="214">
        <f t="shared" si="1009"/>
        <v>390796</v>
      </c>
      <c r="J9421" s="211">
        <f t="shared" si="1010"/>
        <v>0.4114508317540535</v>
      </c>
      <c r="K9421" s="212">
        <f t="shared" si="1011"/>
        <v>0.45</v>
      </c>
      <c r="L9421" s="214">
        <f t="shared" si="1012"/>
        <v>21493.78</v>
      </c>
      <c r="M9421" s="213">
        <f t="shared" si="1013"/>
        <v>31263.68</v>
      </c>
      <c r="N9421" s="213">
        <f t="shared" si="1014"/>
        <v>35171.64</v>
      </c>
      <c r="O9421" s="242">
        <f t="shared" si="1015"/>
        <v>0.51529999999977005</v>
      </c>
      <c r="P9421" s="242"/>
      <c r="Q9421" s="179"/>
      <c r="R9421" s="179"/>
      <c r="S9421" s="179"/>
      <c r="T9421" s="179"/>
      <c r="U9421" s="179"/>
      <c r="V9421" s="179"/>
      <c r="W9421" s="179"/>
      <c r="X9421" s="179"/>
      <c r="Y9421" s="179"/>
      <c r="Z9421" s="179"/>
      <c r="AA9421" s="222"/>
      <c r="AB9421" s="222"/>
      <c r="AC9421" s="222"/>
      <c r="AD9421" s="179"/>
      <c r="AE9421" s="179"/>
      <c r="AF9421" s="179"/>
      <c r="AG9421" s="179"/>
      <c r="AH9421" s="179"/>
      <c r="AI9421" s="179"/>
      <c r="AJ9421" s="179"/>
    </row>
    <row r="9422" spans="2:36" x14ac:dyDescent="0.3">
      <c r="B9422" s="224">
        <v>949900</v>
      </c>
      <c r="C9422" s="209">
        <v>409147</v>
      </c>
      <c r="D9422" s="206">
        <f t="shared" si="1007"/>
        <v>0.43072639225181597</v>
      </c>
      <c r="E9422" s="208">
        <f t="shared" si="1008"/>
        <v>0.45</v>
      </c>
      <c r="F9422" s="207">
        <v>22503.08</v>
      </c>
      <c r="G9422" s="207">
        <v>32731.759999999998</v>
      </c>
      <c r="H9422" s="207">
        <v>36823.230000000003</v>
      </c>
      <c r="I9422" s="214">
        <f t="shared" si="1009"/>
        <v>390841</v>
      </c>
      <c r="J9422" s="211">
        <f t="shared" si="1010"/>
        <v>0.41145488998841984</v>
      </c>
      <c r="K9422" s="212">
        <f t="shared" si="1011"/>
        <v>0.45</v>
      </c>
      <c r="L9422" s="214">
        <f t="shared" si="1012"/>
        <v>21496.255000000001</v>
      </c>
      <c r="M9422" s="213">
        <f t="shared" si="1013"/>
        <v>31267.279999999999</v>
      </c>
      <c r="N9422" s="213">
        <f t="shared" si="1014"/>
        <v>35175.69</v>
      </c>
      <c r="O9422" s="242">
        <f t="shared" si="1015"/>
        <v>0.51519999999996802</v>
      </c>
      <c r="P9422" s="242"/>
      <c r="Q9422" s="179"/>
      <c r="R9422" s="179"/>
      <c r="S9422" s="179"/>
      <c r="T9422" s="179"/>
      <c r="U9422" s="179"/>
      <c r="V9422" s="179"/>
      <c r="W9422" s="179"/>
      <c r="X9422" s="179"/>
      <c r="Y9422" s="179"/>
      <c r="Z9422" s="179"/>
      <c r="AA9422" s="222"/>
      <c r="AB9422" s="222"/>
      <c r="AC9422" s="222"/>
      <c r="AD9422" s="179"/>
      <c r="AE9422" s="179"/>
      <c r="AF9422" s="179"/>
      <c r="AG9422" s="179"/>
      <c r="AH9422" s="179"/>
      <c r="AI9422" s="179"/>
      <c r="AJ9422" s="179"/>
    </row>
    <row r="9423" spans="2:36" x14ac:dyDescent="0.3">
      <c r="B9423" s="224">
        <v>950000</v>
      </c>
      <c r="C9423" s="209">
        <v>409192</v>
      </c>
      <c r="D9423" s="206">
        <f t="shared" si="1007"/>
        <v>0.43072842105263159</v>
      </c>
      <c r="E9423" s="208">
        <f t="shared" si="1008"/>
        <v>0.45</v>
      </c>
      <c r="F9423" s="207">
        <v>22505.56</v>
      </c>
      <c r="G9423" s="207">
        <v>32735.360000000001</v>
      </c>
      <c r="H9423" s="207">
        <v>36827.279999999999</v>
      </c>
      <c r="I9423" s="214">
        <f t="shared" si="1009"/>
        <v>390886</v>
      </c>
      <c r="J9423" s="211">
        <f t="shared" si="1010"/>
        <v>0.41145894736842104</v>
      </c>
      <c r="K9423" s="212">
        <f t="shared" si="1011"/>
        <v>0.45</v>
      </c>
      <c r="L9423" s="214">
        <f t="shared" si="1012"/>
        <v>21498.73</v>
      </c>
      <c r="M9423" s="213">
        <f t="shared" si="1013"/>
        <v>31270.880000000001</v>
      </c>
      <c r="N9423" s="213">
        <f t="shared" si="1014"/>
        <v>35179.74</v>
      </c>
      <c r="O9423" s="242">
        <f t="shared" si="1015"/>
        <v>0.51529999999962461</v>
      </c>
      <c r="P9423" s="242"/>
      <c r="Q9423" s="179"/>
      <c r="R9423" s="179"/>
      <c r="S9423" s="179"/>
      <c r="T9423" s="179"/>
      <c r="U9423" s="179"/>
      <c r="V9423" s="179"/>
      <c r="W9423" s="179"/>
      <c r="X9423" s="179"/>
      <c r="Y9423" s="179"/>
      <c r="Z9423" s="179"/>
      <c r="AA9423" s="222"/>
      <c r="AB9423" s="222"/>
      <c r="AC9423" s="222"/>
      <c r="AD9423" s="179"/>
      <c r="AE9423" s="179"/>
      <c r="AF9423" s="179"/>
      <c r="AG9423" s="179"/>
      <c r="AH9423" s="179"/>
      <c r="AI9423" s="179"/>
      <c r="AJ9423" s="179"/>
    </row>
    <row r="9424" spans="2:36" x14ac:dyDescent="0.3">
      <c r="B9424" s="224">
        <v>950100</v>
      </c>
      <c r="C9424" s="209">
        <v>409237</v>
      </c>
      <c r="D9424" s="206">
        <f t="shared" si="1007"/>
        <v>0.43073044942637617</v>
      </c>
      <c r="E9424" s="208">
        <f t="shared" si="1008"/>
        <v>0.45</v>
      </c>
      <c r="F9424" s="207">
        <v>22508.03</v>
      </c>
      <c r="G9424" s="207">
        <v>32738.959999999999</v>
      </c>
      <c r="H9424" s="207">
        <v>36831.33</v>
      </c>
      <c r="I9424" s="214">
        <f t="shared" si="1009"/>
        <v>390931</v>
      </c>
      <c r="J9424" s="211">
        <f t="shared" si="1010"/>
        <v>0.41146300389432694</v>
      </c>
      <c r="K9424" s="212">
        <f t="shared" si="1011"/>
        <v>0.45</v>
      </c>
      <c r="L9424" s="214">
        <f t="shared" si="1012"/>
        <v>21501.205000000002</v>
      </c>
      <c r="M9424" s="213">
        <f t="shared" si="1013"/>
        <v>31274.48</v>
      </c>
      <c r="N9424" s="213">
        <f t="shared" si="1014"/>
        <v>35183.79</v>
      </c>
      <c r="O9424" s="242">
        <f t="shared" si="1015"/>
        <v>0.51520000000047728</v>
      </c>
      <c r="P9424" s="242"/>
      <c r="Q9424" s="179"/>
      <c r="R9424" s="179"/>
      <c r="S9424" s="179"/>
      <c r="T9424" s="179"/>
      <c r="U9424" s="179"/>
      <c r="V9424" s="179"/>
      <c r="W9424" s="179"/>
      <c r="X9424" s="179"/>
      <c r="Y9424" s="179"/>
      <c r="Z9424" s="179"/>
      <c r="AA9424" s="222"/>
      <c r="AB9424" s="222"/>
      <c r="AC9424" s="222"/>
      <c r="AD9424" s="179"/>
      <c r="AE9424" s="179"/>
      <c r="AF9424" s="179"/>
      <c r="AG9424" s="179"/>
      <c r="AH9424" s="179"/>
      <c r="AI9424" s="179"/>
      <c r="AJ9424" s="179"/>
    </row>
    <row r="9425" spans="2:36" x14ac:dyDescent="0.3">
      <c r="B9425" s="224">
        <v>950200</v>
      </c>
      <c r="C9425" s="209">
        <v>409282</v>
      </c>
      <c r="D9425" s="206">
        <f t="shared" si="1007"/>
        <v>0.4307324773731846</v>
      </c>
      <c r="E9425" s="208">
        <f t="shared" si="1008"/>
        <v>0.45</v>
      </c>
      <c r="F9425" s="207">
        <v>22510.51</v>
      </c>
      <c r="G9425" s="207">
        <v>32742.560000000001</v>
      </c>
      <c r="H9425" s="207">
        <v>36835.379999999997</v>
      </c>
      <c r="I9425" s="214">
        <f t="shared" si="1009"/>
        <v>390976</v>
      </c>
      <c r="J9425" s="211">
        <f t="shared" si="1010"/>
        <v>0.41146705956640706</v>
      </c>
      <c r="K9425" s="212">
        <f t="shared" si="1011"/>
        <v>0.45</v>
      </c>
      <c r="L9425" s="214">
        <f t="shared" si="1012"/>
        <v>21503.68</v>
      </c>
      <c r="M9425" s="213">
        <f t="shared" si="1013"/>
        <v>31278.080000000002</v>
      </c>
      <c r="N9425" s="213">
        <f t="shared" si="1014"/>
        <v>35187.839999999997</v>
      </c>
      <c r="O9425" s="242">
        <f t="shared" si="1015"/>
        <v>0.51530000000013387</v>
      </c>
      <c r="P9425" s="242"/>
      <c r="Q9425" s="179"/>
      <c r="R9425" s="179"/>
      <c r="S9425" s="179"/>
      <c r="T9425" s="179"/>
      <c r="U9425" s="179"/>
      <c r="V9425" s="179"/>
      <c r="W9425" s="179"/>
      <c r="X9425" s="179"/>
      <c r="Y9425" s="179"/>
      <c r="Z9425" s="179"/>
      <c r="AA9425" s="222"/>
      <c r="AB9425" s="222"/>
      <c r="AC9425" s="222"/>
      <c r="AD9425" s="179"/>
      <c r="AE9425" s="179"/>
      <c r="AF9425" s="179"/>
      <c r="AG9425" s="179"/>
      <c r="AH9425" s="179"/>
      <c r="AI9425" s="179"/>
      <c r="AJ9425" s="179"/>
    </row>
    <row r="9426" spans="2:36" x14ac:dyDescent="0.3">
      <c r="B9426" s="224">
        <v>950300</v>
      </c>
      <c r="C9426" s="209">
        <v>409327</v>
      </c>
      <c r="D9426" s="206">
        <f t="shared" si="1007"/>
        <v>0.43073450489319165</v>
      </c>
      <c r="E9426" s="208">
        <f t="shared" si="1008"/>
        <v>0.45</v>
      </c>
      <c r="F9426" s="207">
        <v>22512.98</v>
      </c>
      <c r="G9426" s="207">
        <v>32746.16</v>
      </c>
      <c r="H9426" s="207">
        <v>36839.43</v>
      </c>
      <c r="I9426" s="214">
        <f t="shared" si="1009"/>
        <v>391021</v>
      </c>
      <c r="J9426" s="211">
        <f t="shared" si="1010"/>
        <v>0.41147111438493106</v>
      </c>
      <c r="K9426" s="212">
        <f t="shared" si="1011"/>
        <v>0.45</v>
      </c>
      <c r="L9426" s="214">
        <f t="shared" si="1012"/>
        <v>21506.154999999999</v>
      </c>
      <c r="M9426" s="213">
        <f t="shared" si="1013"/>
        <v>31281.68</v>
      </c>
      <c r="N9426" s="213">
        <f t="shared" si="1014"/>
        <v>35191.89</v>
      </c>
      <c r="O9426" s="242">
        <f t="shared" si="1015"/>
        <v>0.51519999999982247</v>
      </c>
      <c r="P9426" s="242"/>
      <c r="Q9426" s="179"/>
      <c r="R9426" s="179"/>
      <c r="S9426" s="179"/>
      <c r="T9426" s="179"/>
      <c r="U9426" s="179"/>
      <c r="V9426" s="179"/>
      <c r="W9426" s="179"/>
      <c r="X9426" s="179"/>
      <c r="Y9426" s="179"/>
      <c r="Z9426" s="179"/>
      <c r="AA9426" s="222"/>
      <c r="AB9426" s="222"/>
      <c r="AC9426" s="222"/>
      <c r="AD9426" s="179"/>
      <c r="AE9426" s="179"/>
      <c r="AF9426" s="179"/>
      <c r="AG9426" s="179"/>
      <c r="AH9426" s="179"/>
      <c r="AI9426" s="179"/>
      <c r="AJ9426" s="179"/>
    </row>
    <row r="9427" spans="2:36" x14ac:dyDescent="0.3">
      <c r="B9427" s="224">
        <v>950400</v>
      </c>
      <c r="C9427" s="209">
        <v>409372</v>
      </c>
      <c r="D9427" s="206">
        <f t="shared" si="1007"/>
        <v>0.430736531986532</v>
      </c>
      <c r="E9427" s="208">
        <f t="shared" si="1008"/>
        <v>0.45</v>
      </c>
      <c r="F9427" s="207">
        <v>22515.46</v>
      </c>
      <c r="G9427" s="207">
        <v>32749.759999999998</v>
      </c>
      <c r="H9427" s="207">
        <v>36843.480000000003</v>
      </c>
      <c r="I9427" s="214">
        <f t="shared" si="1009"/>
        <v>391066</v>
      </c>
      <c r="J9427" s="211">
        <f t="shared" si="1010"/>
        <v>0.41147516835016834</v>
      </c>
      <c r="K9427" s="212">
        <f t="shared" si="1011"/>
        <v>0.45</v>
      </c>
      <c r="L9427" s="214">
        <f t="shared" si="1012"/>
        <v>21508.63</v>
      </c>
      <c r="M9427" s="213">
        <f t="shared" si="1013"/>
        <v>31285.279999999999</v>
      </c>
      <c r="N9427" s="213">
        <f t="shared" si="1014"/>
        <v>35195.94</v>
      </c>
      <c r="O9427" s="242">
        <f t="shared" si="1015"/>
        <v>0.51530000000006115</v>
      </c>
      <c r="P9427" s="242"/>
      <c r="Q9427" s="179"/>
      <c r="R9427" s="179"/>
      <c r="S9427" s="179"/>
      <c r="T9427" s="179"/>
      <c r="U9427" s="179"/>
      <c r="V9427" s="179"/>
      <c r="W9427" s="179"/>
      <c r="X9427" s="179"/>
      <c r="Y9427" s="179"/>
      <c r="Z9427" s="179"/>
      <c r="AA9427" s="222"/>
      <c r="AB9427" s="222"/>
      <c r="AC9427" s="222"/>
      <c r="AD9427" s="179"/>
      <c r="AE9427" s="179"/>
      <c r="AF9427" s="179"/>
      <c r="AG9427" s="179"/>
      <c r="AH9427" s="179"/>
      <c r="AI9427" s="179"/>
      <c r="AJ9427" s="179"/>
    </row>
    <row r="9428" spans="2:36" x14ac:dyDescent="0.3">
      <c r="B9428" s="224">
        <v>950500</v>
      </c>
      <c r="C9428" s="209">
        <v>409417</v>
      </c>
      <c r="D9428" s="206">
        <f t="shared" si="1007"/>
        <v>0.43073855865334032</v>
      </c>
      <c r="E9428" s="208">
        <f t="shared" si="1008"/>
        <v>0.45</v>
      </c>
      <c r="F9428" s="207">
        <v>22517.93</v>
      </c>
      <c r="G9428" s="207">
        <v>32753.360000000001</v>
      </c>
      <c r="H9428" s="207">
        <v>36847.53</v>
      </c>
      <c r="I9428" s="214">
        <f t="shared" si="1009"/>
        <v>391111</v>
      </c>
      <c r="J9428" s="211">
        <f t="shared" si="1010"/>
        <v>0.41147922146238819</v>
      </c>
      <c r="K9428" s="212">
        <f t="shared" si="1011"/>
        <v>0.45</v>
      </c>
      <c r="L9428" s="214">
        <f t="shared" si="1012"/>
        <v>21511.105</v>
      </c>
      <c r="M9428" s="213">
        <f t="shared" si="1013"/>
        <v>31288.880000000001</v>
      </c>
      <c r="N9428" s="213">
        <f t="shared" si="1014"/>
        <v>35199.99</v>
      </c>
      <c r="O9428" s="242">
        <f t="shared" si="1015"/>
        <v>0.5151999999996042</v>
      </c>
      <c r="P9428" s="242"/>
      <c r="Q9428" s="179"/>
      <c r="R9428" s="179"/>
      <c r="S9428" s="179"/>
      <c r="T9428" s="179"/>
      <c r="U9428" s="179"/>
      <c r="V9428" s="179"/>
      <c r="W9428" s="179"/>
      <c r="X9428" s="179"/>
      <c r="Y9428" s="179"/>
      <c r="Z9428" s="179"/>
      <c r="AA9428" s="222"/>
      <c r="AB9428" s="222"/>
      <c r="AC9428" s="222"/>
      <c r="AD9428" s="179"/>
      <c r="AE9428" s="179"/>
      <c r="AF9428" s="179"/>
      <c r="AG9428" s="179"/>
      <c r="AH9428" s="179"/>
      <c r="AI9428" s="179"/>
      <c r="AJ9428" s="179"/>
    </row>
    <row r="9429" spans="2:36" x14ac:dyDescent="0.3">
      <c r="B9429" s="224">
        <v>950600</v>
      </c>
      <c r="C9429" s="209">
        <v>409462</v>
      </c>
      <c r="D9429" s="206">
        <f t="shared" si="1007"/>
        <v>0.43074058489375133</v>
      </c>
      <c r="E9429" s="208">
        <f t="shared" si="1008"/>
        <v>0.45</v>
      </c>
      <c r="F9429" s="207">
        <v>22520.41</v>
      </c>
      <c r="G9429" s="207">
        <v>32756.959999999999</v>
      </c>
      <c r="H9429" s="207">
        <v>36851.58</v>
      </c>
      <c r="I9429" s="214">
        <f t="shared" si="1009"/>
        <v>391156</v>
      </c>
      <c r="J9429" s="211">
        <f t="shared" si="1010"/>
        <v>0.41148327372185989</v>
      </c>
      <c r="K9429" s="212">
        <f t="shared" si="1011"/>
        <v>0.45</v>
      </c>
      <c r="L9429" s="214">
        <f t="shared" si="1012"/>
        <v>21513.58</v>
      </c>
      <c r="M9429" s="213">
        <f t="shared" si="1013"/>
        <v>31292.48</v>
      </c>
      <c r="N9429" s="213">
        <f t="shared" si="1014"/>
        <v>35204.04</v>
      </c>
      <c r="O9429" s="242">
        <f t="shared" si="1015"/>
        <v>0.5152999999999156</v>
      </c>
      <c r="P9429" s="242"/>
      <c r="Q9429" s="179"/>
      <c r="R9429" s="179"/>
      <c r="S9429" s="179"/>
      <c r="T9429" s="179"/>
      <c r="U9429" s="179"/>
      <c r="V9429" s="179"/>
      <c r="W9429" s="179"/>
      <c r="X9429" s="179"/>
      <c r="Y9429" s="179"/>
      <c r="Z9429" s="179"/>
      <c r="AA9429" s="222"/>
      <c r="AB9429" s="222"/>
      <c r="AC9429" s="222"/>
      <c r="AD9429" s="179"/>
      <c r="AE9429" s="179"/>
      <c r="AF9429" s="179"/>
      <c r="AG9429" s="179"/>
      <c r="AH9429" s="179"/>
      <c r="AI9429" s="179"/>
      <c r="AJ9429" s="179"/>
    </row>
    <row r="9430" spans="2:36" x14ac:dyDescent="0.3">
      <c r="B9430" s="224">
        <v>950700</v>
      </c>
      <c r="C9430" s="209">
        <v>409507</v>
      </c>
      <c r="D9430" s="206">
        <f t="shared" si="1007"/>
        <v>0.43074261070789943</v>
      </c>
      <c r="E9430" s="208">
        <f t="shared" si="1008"/>
        <v>0.45</v>
      </c>
      <c r="F9430" s="207">
        <v>22522.880000000001</v>
      </c>
      <c r="G9430" s="207">
        <v>32760.560000000001</v>
      </c>
      <c r="H9430" s="207">
        <v>36855.629999999997</v>
      </c>
      <c r="I9430" s="214">
        <f t="shared" si="1009"/>
        <v>391201</v>
      </c>
      <c r="J9430" s="211">
        <f t="shared" si="1010"/>
        <v>0.41148732512885244</v>
      </c>
      <c r="K9430" s="212">
        <f t="shared" si="1011"/>
        <v>0.45</v>
      </c>
      <c r="L9430" s="214">
        <f t="shared" si="1012"/>
        <v>21516.055</v>
      </c>
      <c r="M9430" s="213">
        <f t="shared" si="1013"/>
        <v>31296.080000000002</v>
      </c>
      <c r="N9430" s="213">
        <f t="shared" si="1014"/>
        <v>35208.089999999997</v>
      </c>
      <c r="O9430" s="242">
        <f t="shared" si="1015"/>
        <v>0.51520000000004074</v>
      </c>
      <c r="P9430" s="242"/>
      <c r="Q9430" s="179"/>
      <c r="R9430" s="179"/>
      <c r="S9430" s="179"/>
      <c r="T9430" s="179"/>
      <c r="U9430" s="179"/>
      <c r="V9430" s="179"/>
      <c r="W9430" s="179"/>
      <c r="X9430" s="179"/>
      <c r="Y9430" s="179"/>
      <c r="Z9430" s="179"/>
      <c r="AA9430" s="222"/>
      <c r="AB9430" s="222"/>
      <c r="AC9430" s="222"/>
      <c r="AD9430" s="179"/>
      <c r="AE9430" s="179"/>
      <c r="AF9430" s="179"/>
      <c r="AG9430" s="179"/>
      <c r="AH9430" s="179"/>
      <c r="AI9430" s="179"/>
      <c r="AJ9430" s="179"/>
    </row>
    <row r="9431" spans="2:36" x14ac:dyDescent="0.3">
      <c r="B9431" s="224">
        <v>950800</v>
      </c>
      <c r="C9431" s="209">
        <v>409552</v>
      </c>
      <c r="D9431" s="206">
        <f t="shared" si="1007"/>
        <v>0.43074463609591923</v>
      </c>
      <c r="E9431" s="208">
        <f t="shared" si="1008"/>
        <v>0.45</v>
      </c>
      <c r="F9431" s="207">
        <v>22525.360000000001</v>
      </c>
      <c r="G9431" s="207">
        <v>32764.16</v>
      </c>
      <c r="H9431" s="207">
        <v>36859.68</v>
      </c>
      <c r="I9431" s="214">
        <f t="shared" si="1009"/>
        <v>391246</v>
      </c>
      <c r="J9431" s="211">
        <f t="shared" si="1010"/>
        <v>0.41149137568363481</v>
      </c>
      <c r="K9431" s="212">
        <f t="shared" si="1011"/>
        <v>0.45</v>
      </c>
      <c r="L9431" s="214">
        <f t="shared" si="1012"/>
        <v>21518.53</v>
      </c>
      <c r="M9431" s="213">
        <f t="shared" si="1013"/>
        <v>31299.68</v>
      </c>
      <c r="N9431" s="213">
        <f t="shared" si="1014"/>
        <v>35212.14</v>
      </c>
      <c r="O9431" s="242">
        <f t="shared" si="1015"/>
        <v>0.51529999999977005</v>
      </c>
      <c r="P9431" s="242"/>
      <c r="Q9431" s="179"/>
      <c r="R9431" s="179"/>
      <c r="S9431" s="179"/>
      <c r="T9431" s="179"/>
      <c r="U9431" s="179"/>
      <c r="V9431" s="179"/>
      <c r="W9431" s="179"/>
      <c r="X9431" s="179"/>
      <c r="Y9431" s="179"/>
      <c r="Z9431" s="179"/>
      <c r="AA9431" s="222"/>
      <c r="AB9431" s="222"/>
      <c r="AC9431" s="222"/>
      <c r="AD9431" s="179"/>
      <c r="AE9431" s="179"/>
      <c r="AF9431" s="179"/>
      <c r="AG9431" s="179"/>
      <c r="AH9431" s="179"/>
      <c r="AI9431" s="179"/>
      <c r="AJ9431" s="179"/>
    </row>
    <row r="9432" spans="2:36" x14ac:dyDescent="0.3">
      <c r="B9432" s="224">
        <v>950900</v>
      </c>
      <c r="C9432" s="209">
        <v>409597</v>
      </c>
      <c r="D9432" s="206">
        <f t="shared" ref="D9432:D9495" si="1016">C9432/B9432</f>
        <v>0.43074666105794512</v>
      </c>
      <c r="E9432" s="208">
        <f t="shared" ref="E9432:E9495" si="1017">(C9432-C9431)/(B9432-B9431)</f>
        <v>0.45</v>
      </c>
      <c r="F9432" s="207">
        <v>22527.83</v>
      </c>
      <c r="G9432" s="207">
        <v>32767.759999999998</v>
      </c>
      <c r="H9432" s="207">
        <v>36863.730000000003</v>
      </c>
      <c r="I9432" s="214">
        <f t="shared" si="1009"/>
        <v>391291</v>
      </c>
      <c r="J9432" s="211">
        <f t="shared" si="1010"/>
        <v>0.41149542538647599</v>
      </c>
      <c r="K9432" s="212">
        <f t="shared" si="1011"/>
        <v>0.45</v>
      </c>
      <c r="L9432" s="214">
        <f t="shared" si="1012"/>
        <v>21521.005000000001</v>
      </c>
      <c r="M9432" s="213">
        <f t="shared" si="1013"/>
        <v>31303.279999999999</v>
      </c>
      <c r="N9432" s="213">
        <f t="shared" si="1014"/>
        <v>35216.19</v>
      </c>
      <c r="O9432" s="242">
        <f t="shared" si="1015"/>
        <v>0.51519999999996802</v>
      </c>
      <c r="P9432" s="242"/>
      <c r="Q9432" s="179"/>
      <c r="R9432" s="179"/>
      <c r="S9432" s="179"/>
      <c r="T9432" s="179"/>
      <c r="U9432" s="179"/>
      <c r="V9432" s="179"/>
      <c r="W9432" s="179"/>
      <c r="X9432" s="179"/>
      <c r="Y9432" s="179"/>
      <c r="Z9432" s="179"/>
      <c r="AA9432" s="222"/>
      <c r="AB9432" s="222"/>
      <c r="AC9432" s="222"/>
      <c r="AD9432" s="179"/>
      <c r="AE9432" s="179"/>
      <c r="AF9432" s="179"/>
      <c r="AG9432" s="179"/>
      <c r="AH9432" s="179"/>
      <c r="AI9432" s="179"/>
      <c r="AJ9432" s="179"/>
    </row>
    <row r="9433" spans="2:36" x14ac:dyDescent="0.3">
      <c r="B9433" s="224">
        <v>951000</v>
      </c>
      <c r="C9433" s="209">
        <v>409642</v>
      </c>
      <c r="D9433" s="206">
        <f t="shared" si="1016"/>
        <v>0.43074868559411145</v>
      </c>
      <c r="E9433" s="208">
        <f t="shared" si="1017"/>
        <v>0.45</v>
      </c>
      <c r="F9433" s="207">
        <v>22530.31</v>
      </c>
      <c r="G9433" s="207">
        <v>32771.360000000001</v>
      </c>
      <c r="H9433" s="207">
        <v>36867.78</v>
      </c>
      <c r="I9433" s="214">
        <f t="shared" si="1009"/>
        <v>391336</v>
      </c>
      <c r="J9433" s="211">
        <f t="shared" si="1010"/>
        <v>0.4114994742376446</v>
      </c>
      <c r="K9433" s="212">
        <f t="shared" si="1011"/>
        <v>0.45</v>
      </c>
      <c r="L9433" s="214">
        <f t="shared" si="1012"/>
        <v>21523.48</v>
      </c>
      <c r="M9433" s="213">
        <f t="shared" si="1013"/>
        <v>31306.880000000001</v>
      </c>
      <c r="N9433" s="213">
        <f t="shared" si="1014"/>
        <v>35220.239999999998</v>
      </c>
      <c r="O9433" s="242">
        <f t="shared" si="1015"/>
        <v>0.51529999999962461</v>
      </c>
      <c r="P9433" s="242"/>
      <c r="Q9433" s="179"/>
      <c r="R9433" s="179"/>
      <c r="S9433" s="179"/>
      <c r="T9433" s="179"/>
      <c r="U9433" s="179"/>
      <c r="V9433" s="179"/>
      <c r="W9433" s="179"/>
      <c r="X9433" s="179"/>
      <c r="Y9433" s="179"/>
      <c r="Z9433" s="179"/>
      <c r="AA9433" s="222"/>
      <c r="AB9433" s="222"/>
      <c r="AC9433" s="222"/>
      <c r="AD9433" s="179"/>
      <c r="AE9433" s="179"/>
      <c r="AF9433" s="179"/>
      <c r="AG9433" s="179"/>
      <c r="AH9433" s="179"/>
      <c r="AI9433" s="179"/>
      <c r="AJ9433" s="179"/>
    </row>
    <row r="9434" spans="2:36" x14ac:dyDescent="0.3">
      <c r="B9434" s="224">
        <v>951100</v>
      </c>
      <c r="C9434" s="209">
        <v>409687</v>
      </c>
      <c r="D9434" s="206">
        <f t="shared" si="1016"/>
        <v>0.43075070970455265</v>
      </c>
      <c r="E9434" s="208">
        <f t="shared" si="1017"/>
        <v>0.45</v>
      </c>
      <c r="F9434" s="207">
        <v>22532.78</v>
      </c>
      <c r="G9434" s="207">
        <v>32774.959999999999</v>
      </c>
      <c r="H9434" s="207">
        <v>36871.83</v>
      </c>
      <c r="I9434" s="214">
        <f t="shared" si="1009"/>
        <v>391381</v>
      </c>
      <c r="J9434" s="211">
        <f t="shared" si="1010"/>
        <v>0.41150352223740932</v>
      </c>
      <c r="K9434" s="212">
        <f t="shared" si="1011"/>
        <v>0.45</v>
      </c>
      <c r="L9434" s="214">
        <f t="shared" si="1012"/>
        <v>21525.955000000002</v>
      </c>
      <c r="M9434" s="213">
        <f t="shared" si="1013"/>
        <v>31310.48</v>
      </c>
      <c r="N9434" s="213">
        <f t="shared" si="1014"/>
        <v>35224.29</v>
      </c>
      <c r="O9434" s="242">
        <f t="shared" si="1015"/>
        <v>0.51520000000047728</v>
      </c>
      <c r="P9434" s="242"/>
      <c r="Q9434" s="179"/>
      <c r="R9434" s="179"/>
      <c r="S9434" s="179"/>
      <c r="T9434" s="179"/>
      <c r="U9434" s="179"/>
      <c r="V9434" s="179"/>
      <c r="W9434" s="179"/>
      <c r="X9434" s="179"/>
      <c r="Y9434" s="179"/>
      <c r="Z9434" s="179"/>
      <c r="AA9434" s="222"/>
      <c r="AB9434" s="222"/>
      <c r="AC9434" s="222"/>
      <c r="AD9434" s="179"/>
      <c r="AE9434" s="179"/>
      <c r="AF9434" s="179"/>
      <c r="AG9434" s="179"/>
      <c r="AH9434" s="179"/>
      <c r="AI9434" s="179"/>
      <c r="AJ9434" s="179"/>
    </row>
    <row r="9435" spans="2:36" x14ac:dyDescent="0.3">
      <c r="B9435" s="224">
        <v>951200</v>
      </c>
      <c r="C9435" s="209">
        <v>409732</v>
      </c>
      <c r="D9435" s="206">
        <f t="shared" si="1016"/>
        <v>0.43075273338940284</v>
      </c>
      <c r="E9435" s="208">
        <f t="shared" si="1017"/>
        <v>0.45</v>
      </c>
      <c r="F9435" s="207">
        <v>22535.26</v>
      </c>
      <c r="G9435" s="207">
        <v>32778.559999999998</v>
      </c>
      <c r="H9435" s="207">
        <v>36875.879999999997</v>
      </c>
      <c r="I9435" s="214">
        <f t="shared" si="1009"/>
        <v>391426</v>
      </c>
      <c r="J9435" s="211">
        <f t="shared" si="1010"/>
        <v>0.41150756938603866</v>
      </c>
      <c r="K9435" s="212">
        <f t="shared" si="1011"/>
        <v>0.45</v>
      </c>
      <c r="L9435" s="214">
        <f t="shared" si="1012"/>
        <v>21528.43</v>
      </c>
      <c r="M9435" s="213">
        <f t="shared" si="1013"/>
        <v>31314.080000000002</v>
      </c>
      <c r="N9435" s="213">
        <f t="shared" si="1014"/>
        <v>35228.339999999997</v>
      </c>
      <c r="O9435" s="242">
        <f t="shared" si="1015"/>
        <v>0.51530000000013387</v>
      </c>
      <c r="P9435" s="242"/>
      <c r="Q9435" s="179"/>
      <c r="R9435" s="179"/>
      <c r="S9435" s="179"/>
      <c r="T9435" s="179"/>
      <c r="U9435" s="179"/>
      <c r="V9435" s="179"/>
      <c r="W9435" s="179"/>
      <c r="X9435" s="179"/>
      <c r="Y9435" s="179"/>
      <c r="Z9435" s="179"/>
      <c r="AA9435" s="222"/>
      <c r="AB9435" s="222"/>
      <c r="AC9435" s="222"/>
      <c r="AD9435" s="179"/>
      <c r="AE9435" s="179"/>
      <c r="AF9435" s="179"/>
      <c r="AG9435" s="179"/>
      <c r="AH9435" s="179"/>
      <c r="AI9435" s="179"/>
      <c r="AJ9435" s="179"/>
    </row>
    <row r="9436" spans="2:36" x14ac:dyDescent="0.3">
      <c r="B9436" s="224">
        <v>951300</v>
      </c>
      <c r="C9436" s="209">
        <v>409777</v>
      </c>
      <c r="D9436" s="206">
        <f t="shared" si="1016"/>
        <v>0.43075475664879637</v>
      </c>
      <c r="E9436" s="208">
        <f t="shared" si="1017"/>
        <v>0.45</v>
      </c>
      <c r="F9436" s="207">
        <v>22537.73</v>
      </c>
      <c r="G9436" s="207">
        <v>32782.160000000003</v>
      </c>
      <c r="H9436" s="207">
        <v>36879.93</v>
      </c>
      <c r="I9436" s="214">
        <f t="shared" si="1009"/>
        <v>391471</v>
      </c>
      <c r="J9436" s="211">
        <f t="shared" si="1010"/>
        <v>0.41151161568380112</v>
      </c>
      <c r="K9436" s="212">
        <f t="shared" si="1011"/>
        <v>0.45</v>
      </c>
      <c r="L9436" s="214">
        <f t="shared" si="1012"/>
        <v>21530.904999999999</v>
      </c>
      <c r="M9436" s="213">
        <f t="shared" si="1013"/>
        <v>31317.68</v>
      </c>
      <c r="N9436" s="213">
        <f t="shared" si="1014"/>
        <v>35232.39</v>
      </c>
      <c r="O9436" s="242">
        <f t="shared" si="1015"/>
        <v>0.51519999999982247</v>
      </c>
      <c r="P9436" s="242"/>
      <c r="Q9436" s="179"/>
      <c r="R9436" s="179"/>
      <c r="S9436" s="179"/>
      <c r="T9436" s="179"/>
      <c r="U9436" s="179"/>
      <c r="V9436" s="179"/>
      <c r="W9436" s="179"/>
      <c r="X9436" s="179"/>
      <c r="Y9436" s="179"/>
      <c r="Z9436" s="179"/>
      <c r="AA9436" s="222"/>
      <c r="AB9436" s="222"/>
      <c r="AC9436" s="222"/>
      <c r="AD9436" s="179"/>
      <c r="AE9436" s="179"/>
      <c r="AF9436" s="179"/>
      <c r="AG9436" s="179"/>
      <c r="AH9436" s="179"/>
      <c r="AI9436" s="179"/>
      <c r="AJ9436" s="179"/>
    </row>
    <row r="9437" spans="2:36" x14ac:dyDescent="0.3">
      <c r="B9437" s="224">
        <v>951400</v>
      </c>
      <c r="C9437" s="209">
        <v>409822</v>
      </c>
      <c r="D9437" s="206">
        <f t="shared" si="1016"/>
        <v>0.43075677948286734</v>
      </c>
      <c r="E9437" s="208">
        <f t="shared" si="1017"/>
        <v>0.45</v>
      </c>
      <c r="F9437" s="207">
        <v>22540.21</v>
      </c>
      <c r="G9437" s="207">
        <v>32785.760000000002</v>
      </c>
      <c r="H9437" s="207">
        <v>36883.980000000003</v>
      </c>
      <c r="I9437" s="214">
        <f t="shared" si="1009"/>
        <v>391516</v>
      </c>
      <c r="J9437" s="211">
        <f t="shared" si="1010"/>
        <v>0.41151566113096488</v>
      </c>
      <c r="K9437" s="212">
        <f t="shared" si="1011"/>
        <v>0.45</v>
      </c>
      <c r="L9437" s="214">
        <f t="shared" si="1012"/>
        <v>21533.38</v>
      </c>
      <c r="M9437" s="213">
        <f t="shared" si="1013"/>
        <v>31321.279999999999</v>
      </c>
      <c r="N9437" s="213">
        <f t="shared" si="1014"/>
        <v>35236.44</v>
      </c>
      <c r="O9437" s="242">
        <f t="shared" si="1015"/>
        <v>0.51530000000006115</v>
      </c>
      <c r="P9437" s="242"/>
      <c r="Q9437" s="179"/>
      <c r="R9437" s="179"/>
      <c r="S9437" s="179"/>
      <c r="T9437" s="179"/>
      <c r="U9437" s="179"/>
      <c r="V9437" s="179"/>
      <c r="W9437" s="179"/>
      <c r="X9437" s="179"/>
      <c r="Y9437" s="179"/>
      <c r="Z9437" s="179"/>
      <c r="AA9437" s="222"/>
      <c r="AB9437" s="222"/>
      <c r="AC9437" s="222"/>
      <c r="AD9437" s="179"/>
      <c r="AE9437" s="179"/>
      <c r="AF9437" s="179"/>
      <c r="AG9437" s="179"/>
      <c r="AH9437" s="179"/>
      <c r="AI9437" s="179"/>
      <c r="AJ9437" s="179"/>
    </row>
    <row r="9438" spans="2:36" x14ac:dyDescent="0.3">
      <c r="B9438" s="224">
        <v>951500</v>
      </c>
      <c r="C9438" s="209">
        <v>409867</v>
      </c>
      <c r="D9438" s="206">
        <f t="shared" si="1016"/>
        <v>0.43075880189174987</v>
      </c>
      <c r="E9438" s="208">
        <f t="shared" si="1017"/>
        <v>0.45</v>
      </c>
      <c r="F9438" s="207">
        <v>22542.68</v>
      </c>
      <c r="G9438" s="207">
        <v>32789.360000000001</v>
      </c>
      <c r="H9438" s="207">
        <v>36888.03</v>
      </c>
      <c r="I9438" s="214">
        <f t="shared" si="1009"/>
        <v>391561</v>
      </c>
      <c r="J9438" s="211">
        <f t="shared" si="1010"/>
        <v>0.41151970572779822</v>
      </c>
      <c r="K9438" s="212">
        <f t="shared" si="1011"/>
        <v>0.45</v>
      </c>
      <c r="L9438" s="214">
        <f t="shared" si="1012"/>
        <v>21535.855</v>
      </c>
      <c r="M9438" s="213">
        <f t="shared" si="1013"/>
        <v>31324.880000000001</v>
      </c>
      <c r="N9438" s="213">
        <f t="shared" si="1014"/>
        <v>35240.49</v>
      </c>
      <c r="O9438" s="242">
        <f t="shared" si="1015"/>
        <v>0.5151999999996042</v>
      </c>
      <c r="P9438" s="242"/>
      <c r="Q9438" s="179"/>
      <c r="R9438" s="179"/>
      <c r="S9438" s="179"/>
      <c r="T9438" s="179"/>
      <c r="U9438" s="179"/>
      <c r="V9438" s="179"/>
      <c r="W9438" s="179"/>
      <c r="X9438" s="179"/>
      <c r="Y9438" s="179"/>
      <c r="Z9438" s="179"/>
      <c r="AA9438" s="222"/>
      <c r="AB9438" s="222"/>
      <c r="AC9438" s="222"/>
      <c r="AD9438" s="179"/>
      <c r="AE9438" s="179"/>
      <c r="AF9438" s="179"/>
      <c r="AG9438" s="179"/>
      <c r="AH9438" s="179"/>
      <c r="AI9438" s="179"/>
      <c r="AJ9438" s="179"/>
    </row>
    <row r="9439" spans="2:36" x14ac:dyDescent="0.3">
      <c r="B9439" s="224">
        <v>951600</v>
      </c>
      <c r="C9439" s="209">
        <v>409912</v>
      </c>
      <c r="D9439" s="206">
        <f t="shared" si="1016"/>
        <v>0.43076082387557796</v>
      </c>
      <c r="E9439" s="208">
        <f t="shared" si="1017"/>
        <v>0.45</v>
      </c>
      <c r="F9439" s="207">
        <v>22545.16</v>
      </c>
      <c r="G9439" s="207">
        <v>32792.959999999999</v>
      </c>
      <c r="H9439" s="207">
        <v>36892.080000000002</v>
      </c>
      <c r="I9439" s="214">
        <f t="shared" si="1009"/>
        <v>391606</v>
      </c>
      <c r="J9439" s="211">
        <f t="shared" si="1010"/>
        <v>0.41152374947456916</v>
      </c>
      <c r="K9439" s="212">
        <f t="shared" si="1011"/>
        <v>0.45</v>
      </c>
      <c r="L9439" s="214">
        <f t="shared" si="1012"/>
        <v>21538.33</v>
      </c>
      <c r="M9439" s="213">
        <f t="shared" si="1013"/>
        <v>31328.48</v>
      </c>
      <c r="N9439" s="213">
        <f t="shared" si="1014"/>
        <v>35244.54</v>
      </c>
      <c r="O9439" s="242">
        <f t="shared" si="1015"/>
        <v>0.5152999999999156</v>
      </c>
      <c r="P9439" s="242"/>
      <c r="Q9439" s="179"/>
      <c r="R9439" s="179"/>
      <c r="S9439" s="179"/>
      <c r="T9439" s="179"/>
      <c r="U9439" s="179"/>
      <c r="V9439" s="179"/>
      <c r="W9439" s="179"/>
      <c r="X9439" s="179"/>
      <c r="Y9439" s="179"/>
      <c r="Z9439" s="179"/>
      <c r="AA9439" s="222"/>
      <c r="AB9439" s="222"/>
      <c r="AC9439" s="222"/>
      <c r="AD9439" s="179"/>
      <c r="AE9439" s="179"/>
      <c r="AF9439" s="179"/>
      <c r="AG9439" s="179"/>
      <c r="AH9439" s="179"/>
      <c r="AI9439" s="179"/>
      <c r="AJ9439" s="179"/>
    </row>
    <row r="9440" spans="2:36" x14ac:dyDescent="0.3">
      <c r="B9440" s="224">
        <v>951700</v>
      </c>
      <c r="C9440" s="209">
        <v>409957</v>
      </c>
      <c r="D9440" s="206">
        <f t="shared" si="1016"/>
        <v>0.43076284543448567</v>
      </c>
      <c r="E9440" s="208">
        <f t="shared" si="1017"/>
        <v>0.45</v>
      </c>
      <c r="F9440" s="207">
        <v>22547.63</v>
      </c>
      <c r="G9440" s="207">
        <v>32796.559999999998</v>
      </c>
      <c r="H9440" s="207">
        <v>36896.129999999997</v>
      </c>
      <c r="I9440" s="214">
        <f t="shared" si="1009"/>
        <v>391651</v>
      </c>
      <c r="J9440" s="211">
        <f t="shared" si="1010"/>
        <v>0.41152779237154563</v>
      </c>
      <c r="K9440" s="212">
        <f t="shared" si="1011"/>
        <v>0.45</v>
      </c>
      <c r="L9440" s="214">
        <f t="shared" si="1012"/>
        <v>21540.805</v>
      </c>
      <c r="M9440" s="213">
        <f t="shared" si="1013"/>
        <v>31332.080000000002</v>
      </c>
      <c r="N9440" s="213">
        <f t="shared" si="1014"/>
        <v>35248.589999999997</v>
      </c>
      <c r="O9440" s="242">
        <f t="shared" si="1015"/>
        <v>0.51520000000004074</v>
      </c>
      <c r="P9440" s="242"/>
      <c r="Q9440" s="179"/>
      <c r="R9440" s="179"/>
      <c r="S9440" s="179"/>
      <c r="T9440" s="179"/>
      <c r="U9440" s="179"/>
      <c r="V9440" s="179"/>
      <c r="W9440" s="179"/>
      <c r="X9440" s="179"/>
      <c r="Y9440" s="179"/>
      <c r="Z9440" s="179"/>
      <c r="AA9440" s="222"/>
      <c r="AB9440" s="222"/>
      <c r="AC9440" s="222"/>
      <c r="AD9440" s="179"/>
      <c r="AE9440" s="179"/>
      <c r="AF9440" s="179"/>
      <c r="AG9440" s="179"/>
      <c r="AH9440" s="179"/>
      <c r="AI9440" s="179"/>
      <c r="AJ9440" s="179"/>
    </row>
    <row r="9441" spans="2:36" x14ac:dyDescent="0.3">
      <c r="B9441" s="224">
        <v>951800</v>
      </c>
      <c r="C9441" s="209">
        <v>410002</v>
      </c>
      <c r="D9441" s="206">
        <f t="shared" si="1016"/>
        <v>0.43076486656860685</v>
      </c>
      <c r="E9441" s="208">
        <f t="shared" si="1017"/>
        <v>0.45</v>
      </c>
      <c r="F9441" s="207">
        <v>22550.11</v>
      </c>
      <c r="G9441" s="207">
        <v>32800.160000000003</v>
      </c>
      <c r="H9441" s="207">
        <v>36900.18</v>
      </c>
      <c r="I9441" s="214">
        <f t="shared" si="1009"/>
        <v>391696</v>
      </c>
      <c r="J9441" s="211">
        <f t="shared" si="1010"/>
        <v>0.4115318344189956</v>
      </c>
      <c r="K9441" s="212">
        <f t="shared" si="1011"/>
        <v>0.45</v>
      </c>
      <c r="L9441" s="214">
        <f t="shared" si="1012"/>
        <v>21543.279999999999</v>
      </c>
      <c r="M9441" s="213">
        <f t="shared" si="1013"/>
        <v>31335.68</v>
      </c>
      <c r="N9441" s="213">
        <f t="shared" si="1014"/>
        <v>35252.639999999999</v>
      </c>
      <c r="O9441" s="242">
        <f t="shared" si="1015"/>
        <v>0.51529999999977005</v>
      </c>
      <c r="P9441" s="242"/>
      <c r="Q9441" s="179"/>
      <c r="R9441" s="179"/>
      <c r="S9441" s="179"/>
      <c r="T9441" s="179"/>
      <c r="U9441" s="179"/>
      <c r="V9441" s="179"/>
      <c r="W9441" s="179"/>
      <c r="X9441" s="179"/>
      <c r="Y9441" s="179"/>
      <c r="Z9441" s="179"/>
      <c r="AA9441" s="222"/>
      <c r="AB9441" s="222"/>
      <c r="AC9441" s="222"/>
      <c r="AD9441" s="179"/>
      <c r="AE9441" s="179"/>
      <c r="AF9441" s="179"/>
      <c r="AG9441" s="179"/>
      <c r="AH9441" s="179"/>
      <c r="AI9441" s="179"/>
      <c r="AJ9441" s="179"/>
    </row>
    <row r="9442" spans="2:36" x14ac:dyDescent="0.3">
      <c r="B9442" s="224">
        <v>951900</v>
      </c>
      <c r="C9442" s="209">
        <v>410047</v>
      </c>
      <c r="D9442" s="206">
        <f t="shared" si="1016"/>
        <v>0.43076688727807544</v>
      </c>
      <c r="E9442" s="208">
        <f t="shared" si="1017"/>
        <v>0.45</v>
      </c>
      <c r="F9442" s="207">
        <v>22552.58</v>
      </c>
      <c r="G9442" s="207">
        <v>32803.760000000002</v>
      </c>
      <c r="H9442" s="207">
        <v>36904.230000000003</v>
      </c>
      <c r="I9442" s="214">
        <f t="shared" si="1009"/>
        <v>391741</v>
      </c>
      <c r="J9442" s="211">
        <f t="shared" si="1010"/>
        <v>0.41153587561718669</v>
      </c>
      <c r="K9442" s="212">
        <f t="shared" si="1011"/>
        <v>0.45</v>
      </c>
      <c r="L9442" s="214">
        <f t="shared" si="1012"/>
        <v>21545.755000000001</v>
      </c>
      <c r="M9442" s="213">
        <f t="shared" si="1013"/>
        <v>31339.279999999999</v>
      </c>
      <c r="N9442" s="213">
        <f t="shared" si="1014"/>
        <v>35256.69</v>
      </c>
      <c r="O9442" s="242">
        <f t="shared" si="1015"/>
        <v>0.51519999999996802</v>
      </c>
      <c r="P9442" s="242"/>
      <c r="Q9442" s="179"/>
      <c r="R9442" s="179"/>
      <c r="S9442" s="179"/>
      <c r="T9442" s="179"/>
      <c r="U9442" s="179"/>
      <c r="V9442" s="179"/>
      <c r="W9442" s="179"/>
      <c r="X9442" s="179"/>
      <c r="Y9442" s="179"/>
      <c r="Z9442" s="179"/>
      <c r="AA9442" s="222"/>
      <c r="AB9442" s="222"/>
      <c r="AC9442" s="222"/>
      <c r="AD9442" s="179"/>
      <c r="AE9442" s="179"/>
      <c r="AF9442" s="179"/>
      <c r="AG9442" s="179"/>
      <c r="AH9442" s="179"/>
      <c r="AI9442" s="179"/>
      <c r="AJ9442" s="179"/>
    </row>
    <row r="9443" spans="2:36" x14ac:dyDescent="0.3">
      <c r="B9443" s="224">
        <v>952000</v>
      </c>
      <c r="C9443" s="209">
        <v>410092</v>
      </c>
      <c r="D9443" s="206">
        <f t="shared" si="1016"/>
        <v>0.43076890756302522</v>
      </c>
      <c r="E9443" s="208">
        <f t="shared" si="1017"/>
        <v>0.45</v>
      </c>
      <c r="F9443" s="207">
        <v>22555.06</v>
      </c>
      <c r="G9443" s="207">
        <v>32807.360000000001</v>
      </c>
      <c r="H9443" s="207">
        <v>36908.28</v>
      </c>
      <c r="I9443" s="214">
        <f t="shared" si="1009"/>
        <v>391786</v>
      </c>
      <c r="J9443" s="211">
        <f t="shared" si="1010"/>
        <v>0.41153991596638656</v>
      </c>
      <c r="K9443" s="212">
        <f t="shared" si="1011"/>
        <v>0.45</v>
      </c>
      <c r="L9443" s="214">
        <f t="shared" si="1012"/>
        <v>21548.23</v>
      </c>
      <c r="M9443" s="213">
        <f t="shared" si="1013"/>
        <v>31342.880000000001</v>
      </c>
      <c r="N9443" s="213">
        <f t="shared" si="1014"/>
        <v>35260.74</v>
      </c>
      <c r="O9443" s="242">
        <f t="shared" si="1015"/>
        <v>0.51529999999962461</v>
      </c>
      <c r="P9443" s="242"/>
      <c r="Q9443" s="179"/>
      <c r="R9443" s="179"/>
      <c r="S9443" s="179"/>
      <c r="T9443" s="179"/>
      <c r="U9443" s="179"/>
      <c r="V9443" s="179"/>
      <c r="W9443" s="179"/>
      <c r="X9443" s="179"/>
      <c r="Y9443" s="179"/>
      <c r="Z9443" s="179"/>
      <c r="AA9443" s="222"/>
      <c r="AB9443" s="222"/>
      <c r="AC9443" s="222"/>
      <c r="AD9443" s="179"/>
      <c r="AE9443" s="179"/>
      <c r="AF9443" s="179"/>
      <c r="AG9443" s="179"/>
      <c r="AH9443" s="179"/>
      <c r="AI9443" s="179"/>
      <c r="AJ9443" s="179"/>
    </row>
    <row r="9444" spans="2:36" x14ac:dyDescent="0.3">
      <c r="B9444" s="224">
        <v>952100</v>
      </c>
      <c r="C9444" s="209">
        <v>410137</v>
      </c>
      <c r="D9444" s="206">
        <f t="shared" si="1016"/>
        <v>0.43077092742358997</v>
      </c>
      <c r="E9444" s="208">
        <f t="shared" si="1017"/>
        <v>0.45</v>
      </c>
      <c r="F9444" s="207">
        <v>22557.53</v>
      </c>
      <c r="G9444" s="207">
        <v>32810.959999999999</v>
      </c>
      <c r="H9444" s="207">
        <v>36912.33</v>
      </c>
      <c r="I9444" s="214">
        <f t="shared" si="1009"/>
        <v>391831</v>
      </c>
      <c r="J9444" s="211">
        <f t="shared" si="1010"/>
        <v>0.41154395546686273</v>
      </c>
      <c r="K9444" s="212">
        <f t="shared" si="1011"/>
        <v>0.45</v>
      </c>
      <c r="L9444" s="214">
        <f t="shared" si="1012"/>
        <v>21550.705000000002</v>
      </c>
      <c r="M9444" s="213">
        <f t="shared" si="1013"/>
        <v>31346.48</v>
      </c>
      <c r="N9444" s="213">
        <f t="shared" si="1014"/>
        <v>35264.79</v>
      </c>
      <c r="O9444" s="242">
        <f t="shared" si="1015"/>
        <v>0.51520000000047728</v>
      </c>
      <c r="P9444" s="242"/>
      <c r="Q9444" s="179"/>
      <c r="R9444" s="179"/>
      <c r="S9444" s="179"/>
      <c r="T9444" s="179"/>
      <c r="U9444" s="179"/>
      <c r="V9444" s="179"/>
      <c r="W9444" s="179"/>
      <c r="X9444" s="179"/>
      <c r="Y9444" s="179"/>
      <c r="Z9444" s="179"/>
      <c r="AA9444" s="222"/>
      <c r="AB9444" s="222"/>
      <c r="AC9444" s="222"/>
      <c r="AD9444" s="179"/>
      <c r="AE9444" s="179"/>
      <c r="AF9444" s="179"/>
      <c r="AG9444" s="179"/>
      <c r="AH9444" s="179"/>
      <c r="AI9444" s="179"/>
      <c r="AJ9444" s="179"/>
    </row>
    <row r="9445" spans="2:36" x14ac:dyDescent="0.3">
      <c r="B9445" s="224">
        <v>952200</v>
      </c>
      <c r="C9445" s="209">
        <v>410182</v>
      </c>
      <c r="D9445" s="206">
        <f t="shared" si="1016"/>
        <v>0.43077294685990336</v>
      </c>
      <c r="E9445" s="208">
        <f t="shared" si="1017"/>
        <v>0.45</v>
      </c>
      <c r="F9445" s="207">
        <v>22560.01</v>
      </c>
      <c r="G9445" s="207">
        <v>32814.559999999998</v>
      </c>
      <c r="H9445" s="207">
        <v>36916.379999999997</v>
      </c>
      <c r="I9445" s="214">
        <f t="shared" si="1009"/>
        <v>391876</v>
      </c>
      <c r="J9445" s="211">
        <f t="shared" si="1010"/>
        <v>0.4115479941188826</v>
      </c>
      <c r="K9445" s="212">
        <f t="shared" si="1011"/>
        <v>0.45</v>
      </c>
      <c r="L9445" s="214">
        <f t="shared" si="1012"/>
        <v>21553.18</v>
      </c>
      <c r="M9445" s="213">
        <f t="shared" si="1013"/>
        <v>31350.080000000002</v>
      </c>
      <c r="N9445" s="213">
        <f t="shared" si="1014"/>
        <v>35268.839999999997</v>
      </c>
      <c r="O9445" s="242">
        <f t="shared" si="1015"/>
        <v>0.51530000000013387</v>
      </c>
      <c r="P9445" s="242"/>
      <c r="Q9445" s="179"/>
      <c r="R9445" s="179"/>
      <c r="S9445" s="179"/>
      <c r="T9445" s="179"/>
      <c r="U9445" s="179"/>
      <c r="V9445" s="179"/>
      <c r="W9445" s="179"/>
      <c r="X9445" s="179"/>
      <c r="Y9445" s="179"/>
      <c r="Z9445" s="179"/>
      <c r="AA9445" s="222"/>
      <c r="AB9445" s="222"/>
      <c r="AC9445" s="222"/>
      <c r="AD9445" s="179"/>
      <c r="AE9445" s="179"/>
      <c r="AF9445" s="179"/>
      <c r="AG9445" s="179"/>
      <c r="AH9445" s="179"/>
      <c r="AI9445" s="179"/>
      <c r="AJ9445" s="179"/>
    </row>
    <row r="9446" spans="2:36" x14ac:dyDescent="0.3">
      <c r="B9446" s="224">
        <v>952300</v>
      </c>
      <c r="C9446" s="209">
        <v>410227</v>
      </c>
      <c r="D9446" s="206">
        <f t="shared" si="1016"/>
        <v>0.43077496587209912</v>
      </c>
      <c r="E9446" s="208">
        <f t="shared" si="1017"/>
        <v>0.45</v>
      </c>
      <c r="F9446" s="207">
        <v>22562.48</v>
      </c>
      <c r="G9446" s="207">
        <v>32818.160000000003</v>
      </c>
      <c r="H9446" s="207">
        <v>36920.43</v>
      </c>
      <c r="I9446" s="214">
        <f t="shared" si="1009"/>
        <v>391921</v>
      </c>
      <c r="J9446" s="211">
        <f t="shared" si="1010"/>
        <v>0.41155203192271345</v>
      </c>
      <c r="K9446" s="212">
        <f t="shared" si="1011"/>
        <v>0.45</v>
      </c>
      <c r="L9446" s="214">
        <f t="shared" si="1012"/>
        <v>21555.654999999999</v>
      </c>
      <c r="M9446" s="213">
        <f t="shared" si="1013"/>
        <v>31353.68</v>
      </c>
      <c r="N9446" s="213">
        <f t="shared" si="1014"/>
        <v>35272.89</v>
      </c>
      <c r="O9446" s="242">
        <f t="shared" si="1015"/>
        <v>0.51519999999982247</v>
      </c>
      <c r="P9446" s="242"/>
      <c r="Q9446" s="179"/>
      <c r="R9446" s="179"/>
      <c r="S9446" s="179"/>
      <c r="T9446" s="179"/>
      <c r="U9446" s="179"/>
      <c r="V9446" s="179"/>
      <c r="W9446" s="179"/>
      <c r="X9446" s="179"/>
      <c r="Y9446" s="179"/>
      <c r="Z9446" s="179"/>
      <c r="AA9446" s="222"/>
      <c r="AB9446" s="222"/>
      <c r="AC9446" s="222"/>
      <c r="AD9446" s="179"/>
      <c r="AE9446" s="179"/>
      <c r="AF9446" s="179"/>
      <c r="AG9446" s="179"/>
      <c r="AH9446" s="179"/>
      <c r="AI9446" s="179"/>
      <c r="AJ9446" s="179"/>
    </row>
    <row r="9447" spans="2:36" x14ac:dyDescent="0.3">
      <c r="B9447" s="224">
        <v>952400</v>
      </c>
      <c r="C9447" s="209">
        <v>410272</v>
      </c>
      <c r="D9447" s="206">
        <f t="shared" si="1016"/>
        <v>0.43077698446031082</v>
      </c>
      <c r="E9447" s="208">
        <f t="shared" si="1017"/>
        <v>0.45</v>
      </c>
      <c r="F9447" s="207">
        <v>22564.959999999999</v>
      </c>
      <c r="G9447" s="207">
        <v>32821.760000000002</v>
      </c>
      <c r="H9447" s="207">
        <v>36924.480000000003</v>
      </c>
      <c r="I9447" s="214">
        <f t="shared" si="1009"/>
        <v>391966</v>
      </c>
      <c r="J9447" s="211">
        <f t="shared" si="1010"/>
        <v>0.41155606887862245</v>
      </c>
      <c r="K9447" s="212">
        <f t="shared" si="1011"/>
        <v>0.45</v>
      </c>
      <c r="L9447" s="214">
        <f t="shared" si="1012"/>
        <v>21558.13</v>
      </c>
      <c r="M9447" s="213">
        <f t="shared" si="1013"/>
        <v>31357.279999999999</v>
      </c>
      <c r="N9447" s="213">
        <f t="shared" si="1014"/>
        <v>35276.94</v>
      </c>
      <c r="O9447" s="242">
        <f t="shared" si="1015"/>
        <v>0.51530000000006115</v>
      </c>
      <c r="P9447" s="242"/>
      <c r="Q9447" s="179"/>
      <c r="R9447" s="179"/>
      <c r="S9447" s="179"/>
      <c r="T9447" s="179"/>
      <c r="U9447" s="179"/>
      <c r="V9447" s="179"/>
      <c r="W9447" s="179"/>
      <c r="X9447" s="179"/>
      <c r="Y9447" s="179"/>
      <c r="Z9447" s="179"/>
      <c r="AA9447" s="222"/>
      <c r="AB9447" s="222"/>
      <c r="AC9447" s="222"/>
      <c r="AD9447" s="179"/>
      <c r="AE9447" s="179"/>
      <c r="AF9447" s="179"/>
      <c r="AG9447" s="179"/>
      <c r="AH9447" s="179"/>
      <c r="AI9447" s="179"/>
      <c r="AJ9447" s="179"/>
    </row>
    <row r="9448" spans="2:36" x14ac:dyDescent="0.3">
      <c r="B9448" s="224">
        <v>952500</v>
      </c>
      <c r="C9448" s="209">
        <v>410317</v>
      </c>
      <c r="D9448" s="206">
        <f t="shared" si="1016"/>
        <v>0.43077900262467189</v>
      </c>
      <c r="E9448" s="208">
        <f t="shared" si="1017"/>
        <v>0.45</v>
      </c>
      <c r="F9448" s="207">
        <v>22567.43</v>
      </c>
      <c r="G9448" s="207">
        <v>32825.360000000001</v>
      </c>
      <c r="H9448" s="207">
        <v>36928.53</v>
      </c>
      <c r="I9448" s="214">
        <f t="shared" si="1009"/>
        <v>392011</v>
      </c>
      <c r="J9448" s="211">
        <f t="shared" si="1010"/>
        <v>0.41156010498687662</v>
      </c>
      <c r="K9448" s="212">
        <f t="shared" si="1011"/>
        <v>0.45</v>
      </c>
      <c r="L9448" s="214">
        <f t="shared" si="1012"/>
        <v>21560.605</v>
      </c>
      <c r="M9448" s="213">
        <f t="shared" si="1013"/>
        <v>31360.880000000001</v>
      </c>
      <c r="N9448" s="213">
        <f t="shared" si="1014"/>
        <v>35280.99</v>
      </c>
      <c r="O9448" s="242">
        <f t="shared" si="1015"/>
        <v>0.5151999999996042</v>
      </c>
      <c r="P9448" s="242"/>
      <c r="Q9448" s="179"/>
      <c r="R9448" s="179"/>
      <c r="S9448" s="179"/>
      <c r="T9448" s="179"/>
      <c r="U9448" s="179"/>
      <c r="V9448" s="179"/>
      <c r="W9448" s="179"/>
      <c r="X9448" s="179"/>
      <c r="Y9448" s="179"/>
      <c r="Z9448" s="179"/>
      <c r="AA9448" s="222"/>
      <c r="AB9448" s="222"/>
      <c r="AC9448" s="222"/>
      <c r="AD9448" s="179"/>
      <c r="AE9448" s="179"/>
      <c r="AF9448" s="179"/>
      <c r="AG9448" s="179"/>
      <c r="AH9448" s="179"/>
      <c r="AI9448" s="179"/>
      <c r="AJ9448" s="179"/>
    </row>
    <row r="9449" spans="2:36" x14ac:dyDescent="0.3">
      <c r="B9449" s="224">
        <v>952600</v>
      </c>
      <c r="C9449" s="209">
        <v>410362</v>
      </c>
      <c r="D9449" s="206">
        <f t="shared" si="1016"/>
        <v>0.43078102036531596</v>
      </c>
      <c r="E9449" s="208">
        <f t="shared" si="1017"/>
        <v>0.45</v>
      </c>
      <c r="F9449" s="207">
        <v>22569.91</v>
      </c>
      <c r="G9449" s="207">
        <v>32828.959999999999</v>
      </c>
      <c r="H9449" s="207">
        <v>36932.58</v>
      </c>
      <c r="I9449" s="214">
        <f t="shared" ref="I9449:I9512" si="1018">I9448+45</f>
        <v>392056</v>
      </c>
      <c r="J9449" s="211">
        <f t="shared" si="1010"/>
        <v>0.41156414024774302</v>
      </c>
      <c r="K9449" s="212">
        <f t="shared" si="1011"/>
        <v>0.45</v>
      </c>
      <c r="L9449" s="214">
        <f t="shared" si="1012"/>
        <v>21563.08</v>
      </c>
      <c r="M9449" s="213">
        <f t="shared" si="1013"/>
        <v>31364.48</v>
      </c>
      <c r="N9449" s="213">
        <f t="shared" si="1014"/>
        <v>35285.040000000001</v>
      </c>
      <c r="O9449" s="242">
        <f t="shared" si="1015"/>
        <v>0.5152999999999156</v>
      </c>
      <c r="P9449" s="242"/>
      <c r="Q9449" s="179"/>
      <c r="R9449" s="179"/>
      <c r="S9449" s="179"/>
      <c r="T9449" s="179"/>
      <c r="U9449" s="179"/>
      <c r="V9449" s="179"/>
      <c r="W9449" s="179"/>
      <c r="X9449" s="179"/>
      <c r="Y9449" s="179"/>
      <c r="Z9449" s="179"/>
      <c r="AA9449" s="222"/>
      <c r="AB9449" s="222"/>
      <c r="AC9449" s="222"/>
      <c r="AD9449" s="179"/>
      <c r="AE9449" s="179"/>
      <c r="AF9449" s="179"/>
      <c r="AG9449" s="179"/>
      <c r="AH9449" s="179"/>
      <c r="AI9449" s="179"/>
      <c r="AJ9449" s="179"/>
    </row>
    <row r="9450" spans="2:36" x14ac:dyDescent="0.3">
      <c r="B9450" s="224">
        <v>952700</v>
      </c>
      <c r="C9450" s="209">
        <v>410407</v>
      </c>
      <c r="D9450" s="206">
        <f t="shared" si="1016"/>
        <v>0.43078303768237641</v>
      </c>
      <c r="E9450" s="208">
        <f t="shared" si="1017"/>
        <v>0.45</v>
      </c>
      <c r="F9450" s="207">
        <v>22572.38</v>
      </c>
      <c r="G9450" s="207">
        <v>32832.559999999998</v>
      </c>
      <c r="H9450" s="207">
        <v>36936.629999999997</v>
      </c>
      <c r="I9450" s="214">
        <f t="shared" si="1018"/>
        <v>392101</v>
      </c>
      <c r="J9450" s="211">
        <f t="shared" si="1010"/>
        <v>0.41156817466148843</v>
      </c>
      <c r="K9450" s="212">
        <f t="shared" si="1011"/>
        <v>0.45</v>
      </c>
      <c r="L9450" s="214">
        <f t="shared" si="1012"/>
        <v>21565.555</v>
      </c>
      <c r="M9450" s="213">
        <f t="shared" si="1013"/>
        <v>31368.080000000002</v>
      </c>
      <c r="N9450" s="213">
        <f t="shared" si="1014"/>
        <v>35289.089999999997</v>
      </c>
      <c r="O9450" s="242">
        <f t="shared" si="1015"/>
        <v>0.51520000000004074</v>
      </c>
      <c r="P9450" s="242"/>
      <c r="Q9450" s="179"/>
      <c r="R9450" s="179"/>
      <c r="S9450" s="179"/>
      <c r="T9450" s="179"/>
      <c r="U9450" s="179"/>
      <c r="V9450" s="179"/>
      <c r="W9450" s="179"/>
      <c r="X9450" s="179"/>
      <c r="Y9450" s="179"/>
      <c r="Z9450" s="179"/>
      <c r="AA9450" s="222"/>
      <c r="AB9450" s="222"/>
      <c r="AC9450" s="222"/>
      <c r="AD9450" s="179"/>
      <c r="AE9450" s="179"/>
      <c r="AF9450" s="179"/>
      <c r="AG9450" s="179"/>
      <c r="AH9450" s="179"/>
      <c r="AI9450" s="179"/>
      <c r="AJ9450" s="179"/>
    </row>
    <row r="9451" spans="2:36" x14ac:dyDescent="0.3">
      <c r="B9451" s="224">
        <v>952800</v>
      </c>
      <c r="C9451" s="209">
        <v>410452</v>
      </c>
      <c r="D9451" s="206">
        <f t="shared" si="1016"/>
        <v>0.43078505457598659</v>
      </c>
      <c r="E9451" s="208">
        <f t="shared" si="1017"/>
        <v>0.45</v>
      </c>
      <c r="F9451" s="207">
        <v>22574.86</v>
      </c>
      <c r="G9451" s="207">
        <v>32836.160000000003</v>
      </c>
      <c r="H9451" s="207">
        <v>36940.68</v>
      </c>
      <c r="I9451" s="214">
        <f t="shared" si="1018"/>
        <v>392146</v>
      </c>
      <c r="J9451" s="211">
        <f t="shared" si="1010"/>
        <v>0.41157220822837953</v>
      </c>
      <c r="K9451" s="212">
        <f t="shared" si="1011"/>
        <v>0.45</v>
      </c>
      <c r="L9451" s="214">
        <f t="shared" si="1012"/>
        <v>21568.03</v>
      </c>
      <c r="M9451" s="213">
        <f t="shared" si="1013"/>
        <v>31371.68</v>
      </c>
      <c r="N9451" s="213">
        <f t="shared" si="1014"/>
        <v>35293.14</v>
      </c>
      <c r="O9451" s="242">
        <f t="shared" si="1015"/>
        <v>0.51529999999977005</v>
      </c>
      <c r="P9451" s="242"/>
      <c r="Q9451" s="179"/>
      <c r="R9451" s="179"/>
      <c r="S9451" s="179"/>
      <c r="T9451" s="179"/>
      <c r="U9451" s="179"/>
      <c r="V9451" s="179"/>
      <c r="W9451" s="179"/>
      <c r="X9451" s="179"/>
      <c r="Y9451" s="179"/>
      <c r="Z9451" s="179"/>
      <c r="AA9451" s="222"/>
      <c r="AB9451" s="222"/>
      <c r="AC9451" s="222"/>
      <c r="AD9451" s="179"/>
      <c r="AE9451" s="179"/>
      <c r="AF9451" s="179"/>
      <c r="AG9451" s="179"/>
      <c r="AH9451" s="179"/>
      <c r="AI9451" s="179"/>
      <c r="AJ9451" s="179"/>
    </row>
    <row r="9452" spans="2:36" x14ac:dyDescent="0.3">
      <c r="B9452" s="224">
        <v>952900</v>
      </c>
      <c r="C9452" s="209">
        <v>410497</v>
      </c>
      <c r="D9452" s="206">
        <f t="shared" si="1016"/>
        <v>0.43078707104627978</v>
      </c>
      <c r="E9452" s="208">
        <f t="shared" si="1017"/>
        <v>0.45</v>
      </c>
      <c r="F9452" s="207">
        <v>22577.33</v>
      </c>
      <c r="G9452" s="207">
        <v>32839.760000000002</v>
      </c>
      <c r="H9452" s="207">
        <v>36944.730000000003</v>
      </c>
      <c r="I9452" s="214">
        <f t="shared" si="1018"/>
        <v>392191</v>
      </c>
      <c r="J9452" s="211">
        <f t="shared" si="1010"/>
        <v>0.41157624094868295</v>
      </c>
      <c r="K9452" s="212">
        <f t="shared" si="1011"/>
        <v>0.45</v>
      </c>
      <c r="L9452" s="214">
        <f t="shared" si="1012"/>
        <v>21570.505000000001</v>
      </c>
      <c r="M9452" s="213">
        <f t="shared" si="1013"/>
        <v>31375.279999999999</v>
      </c>
      <c r="N9452" s="213">
        <f t="shared" si="1014"/>
        <v>35297.19</v>
      </c>
      <c r="O9452" s="242">
        <f t="shared" si="1015"/>
        <v>0.51519999999996802</v>
      </c>
      <c r="P9452" s="242"/>
      <c r="Q9452" s="179"/>
      <c r="R9452" s="179"/>
      <c r="S9452" s="179"/>
      <c r="T9452" s="179"/>
      <c r="U9452" s="179"/>
      <c r="V9452" s="179"/>
      <c r="W9452" s="179"/>
      <c r="X9452" s="179"/>
      <c r="Y9452" s="179"/>
      <c r="Z9452" s="179"/>
      <c r="AA9452" s="222"/>
      <c r="AB9452" s="222"/>
      <c r="AC9452" s="222"/>
      <c r="AD9452" s="179"/>
      <c r="AE9452" s="179"/>
      <c r="AF9452" s="179"/>
      <c r="AG9452" s="179"/>
      <c r="AH9452" s="179"/>
      <c r="AI9452" s="179"/>
      <c r="AJ9452" s="179"/>
    </row>
    <row r="9453" spans="2:36" x14ac:dyDescent="0.3">
      <c r="B9453" s="224">
        <v>953000</v>
      </c>
      <c r="C9453" s="209">
        <v>410542</v>
      </c>
      <c r="D9453" s="206">
        <f t="shared" si="1016"/>
        <v>0.43078908709338931</v>
      </c>
      <c r="E9453" s="208">
        <f t="shared" si="1017"/>
        <v>0.45</v>
      </c>
      <c r="F9453" s="207">
        <v>22579.81</v>
      </c>
      <c r="G9453" s="207">
        <v>32843.360000000001</v>
      </c>
      <c r="H9453" s="207">
        <v>36948.78</v>
      </c>
      <c r="I9453" s="214">
        <f t="shared" si="1018"/>
        <v>392236</v>
      </c>
      <c r="J9453" s="211">
        <f t="shared" si="1010"/>
        <v>0.41158027282266529</v>
      </c>
      <c r="K9453" s="212">
        <f t="shared" si="1011"/>
        <v>0.45</v>
      </c>
      <c r="L9453" s="214">
        <f t="shared" si="1012"/>
        <v>21572.98</v>
      </c>
      <c r="M9453" s="213">
        <f t="shared" si="1013"/>
        <v>31378.880000000001</v>
      </c>
      <c r="N9453" s="213">
        <f t="shared" si="1014"/>
        <v>35301.24</v>
      </c>
      <c r="O9453" s="242">
        <f t="shared" si="1015"/>
        <v>0.51529999999962461</v>
      </c>
      <c r="P9453" s="242"/>
      <c r="Q9453" s="179"/>
      <c r="R9453" s="179"/>
      <c r="S9453" s="179"/>
      <c r="T9453" s="179"/>
      <c r="U9453" s="179"/>
      <c r="V9453" s="179"/>
      <c r="W9453" s="179"/>
      <c r="X9453" s="179"/>
      <c r="Y9453" s="179"/>
      <c r="Z9453" s="179"/>
      <c r="AA9453" s="222"/>
      <c r="AB9453" s="222"/>
      <c r="AC9453" s="222"/>
      <c r="AD9453" s="179"/>
      <c r="AE9453" s="179"/>
      <c r="AF9453" s="179"/>
      <c r="AG9453" s="179"/>
      <c r="AH9453" s="179"/>
      <c r="AI9453" s="179"/>
      <c r="AJ9453" s="179"/>
    </row>
    <row r="9454" spans="2:36" x14ac:dyDescent="0.3">
      <c r="B9454" s="224">
        <v>953100</v>
      </c>
      <c r="C9454" s="209">
        <v>410587</v>
      </c>
      <c r="D9454" s="206">
        <f t="shared" si="1016"/>
        <v>0.4307911027174483</v>
      </c>
      <c r="E9454" s="208">
        <f t="shared" si="1017"/>
        <v>0.45</v>
      </c>
      <c r="F9454" s="207">
        <v>22582.28</v>
      </c>
      <c r="G9454" s="207">
        <v>32846.959999999999</v>
      </c>
      <c r="H9454" s="207">
        <v>36952.83</v>
      </c>
      <c r="I9454" s="214">
        <f t="shared" si="1018"/>
        <v>392281</v>
      </c>
      <c r="J9454" s="211">
        <f t="shared" si="1010"/>
        <v>0.4115843038505928</v>
      </c>
      <c r="K9454" s="212">
        <f t="shared" si="1011"/>
        <v>0.45</v>
      </c>
      <c r="L9454" s="214">
        <f t="shared" si="1012"/>
        <v>21575.455000000002</v>
      </c>
      <c r="M9454" s="213">
        <f t="shared" si="1013"/>
        <v>31382.48</v>
      </c>
      <c r="N9454" s="213">
        <f t="shared" si="1014"/>
        <v>35305.29</v>
      </c>
      <c r="O9454" s="242">
        <f t="shared" si="1015"/>
        <v>0.51520000000047728</v>
      </c>
      <c r="P9454" s="242"/>
      <c r="Q9454" s="179"/>
      <c r="R9454" s="179"/>
      <c r="S9454" s="179"/>
      <c r="T9454" s="179"/>
      <c r="U9454" s="179"/>
      <c r="V9454" s="179"/>
      <c r="W9454" s="179"/>
      <c r="X9454" s="179"/>
      <c r="Y9454" s="179"/>
      <c r="Z9454" s="179"/>
      <c r="AA9454" s="222"/>
      <c r="AB9454" s="222"/>
      <c r="AC9454" s="222"/>
      <c r="AD9454" s="179"/>
      <c r="AE9454" s="179"/>
      <c r="AF9454" s="179"/>
      <c r="AG9454" s="179"/>
      <c r="AH9454" s="179"/>
      <c r="AI9454" s="179"/>
      <c r="AJ9454" s="179"/>
    </row>
    <row r="9455" spans="2:36" x14ac:dyDescent="0.3">
      <c r="B9455" s="224">
        <v>953200</v>
      </c>
      <c r="C9455" s="209">
        <v>410632</v>
      </c>
      <c r="D9455" s="206">
        <f t="shared" si="1016"/>
        <v>0.43079311791858999</v>
      </c>
      <c r="E9455" s="208">
        <f t="shared" si="1017"/>
        <v>0.45</v>
      </c>
      <c r="F9455" s="207">
        <v>22584.76</v>
      </c>
      <c r="G9455" s="207">
        <v>32850.559999999998</v>
      </c>
      <c r="H9455" s="207">
        <v>36956.879999999997</v>
      </c>
      <c r="I9455" s="214">
        <f t="shared" si="1018"/>
        <v>392326</v>
      </c>
      <c r="J9455" s="211">
        <f t="shared" si="1010"/>
        <v>0.41158833403273187</v>
      </c>
      <c r="K9455" s="212">
        <f t="shared" si="1011"/>
        <v>0.45</v>
      </c>
      <c r="L9455" s="214">
        <f t="shared" si="1012"/>
        <v>21577.93</v>
      </c>
      <c r="M9455" s="213">
        <f t="shared" si="1013"/>
        <v>31386.080000000002</v>
      </c>
      <c r="N9455" s="213">
        <f t="shared" si="1014"/>
        <v>35309.339999999997</v>
      </c>
      <c r="O9455" s="242">
        <f t="shared" si="1015"/>
        <v>0.51530000000013387</v>
      </c>
      <c r="P9455" s="242"/>
      <c r="Q9455" s="179"/>
      <c r="R9455" s="179"/>
      <c r="S9455" s="179"/>
      <c r="T9455" s="179"/>
      <c r="U9455" s="179"/>
      <c r="V9455" s="179"/>
      <c r="W9455" s="179"/>
      <c r="X9455" s="179"/>
      <c r="Y9455" s="179"/>
      <c r="Z9455" s="179"/>
      <c r="AA9455" s="222"/>
      <c r="AB9455" s="222"/>
      <c r="AC9455" s="222"/>
      <c r="AD9455" s="179"/>
      <c r="AE9455" s="179"/>
      <c r="AF9455" s="179"/>
      <c r="AG9455" s="179"/>
      <c r="AH9455" s="179"/>
      <c r="AI9455" s="179"/>
      <c r="AJ9455" s="179"/>
    </row>
    <row r="9456" spans="2:36" x14ac:dyDescent="0.3">
      <c r="B9456" s="224">
        <v>953300</v>
      </c>
      <c r="C9456" s="209">
        <v>410677</v>
      </c>
      <c r="D9456" s="206">
        <f t="shared" si="1016"/>
        <v>0.43079513269694747</v>
      </c>
      <c r="E9456" s="208">
        <f t="shared" si="1017"/>
        <v>0.45</v>
      </c>
      <c r="F9456" s="207">
        <v>22587.23</v>
      </c>
      <c r="G9456" s="207">
        <v>32854.160000000003</v>
      </c>
      <c r="H9456" s="207">
        <v>36960.93</v>
      </c>
      <c r="I9456" s="214">
        <f t="shared" si="1018"/>
        <v>392371</v>
      </c>
      <c r="J9456" s="211">
        <f t="shared" si="1010"/>
        <v>0.41159236336934857</v>
      </c>
      <c r="K9456" s="212">
        <f t="shared" si="1011"/>
        <v>0.45</v>
      </c>
      <c r="L9456" s="214">
        <f t="shared" si="1012"/>
        <v>21580.404999999999</v>
      </c>
      <c r="M9456" s="213">
        <f t="shared" si="1013"/>
        <v>31389.68</v>
      </c>
      <c r="N9456" s="213">
        <f t="shared" si="1014"/>
        <v>35313.39</v>
      </c>
      <c r="O9456" s="242">
        <f t="shared" si="1015"/>
        <v>0.51519999999982247</v>
      </c>
      <c r="P9456" s="242"/>
      <c r="Q9456" s="179"/>
      <c r="R9456" s="179"/>
      <c r="S9456" s="179"/>
      <c r="T9456" s="179"/>
      <c r="U9456" s="179"/>
      <c r="V9456" s="179"/>
      <c r="W9456" s="179"/>
      <c r="X9456" s="179"/>
      <c r="Y9456" s="179"/>
      <c r="Z9456" s="179"/>
      <c r="AA9456" s="222"/>
      <c r="AB9456" s="222"/>
      <c r="AC9456" s="222"/>
      <c r="AD9456" s="179"/>
      <c r="AE9456" s="179"/>
      <c r="AF9456" s="179"/>
      <c r="AG9456" s="179"/>
      <c r="AH9456" s="179"/>
      <c r="AI9456" s="179"/>
      <c r="AJ9456" s="179"/>
    </row>
    <row r="9457" spans="2:36" x14ac:dyDescent="0.3">
      <c r="B9457" s="224">
        <v>953400</v>
      </c>
      <c r="C9457" s="209">
        <v>410722</v>
      </c>
      <c r="D9457" s="206">
        <f t="shared" si="1016"/>
        <v>0.43079714705265365</v>
      </c>
      <c r="E9457" s="208">
        <f t="shared" si="1017"/>
        <v>0.45</v>
      </c>
      <c r="F9457" s="207">
        <v>22589.71</v>
      </c>
      <c r="G9457" s="207">
        <v>32857.760000000002</v>
      </c>
      <c r="H9457" s="207">
        <v>36964.980000000003</v>
      </c>
      <c r="I9457" s="214">
        <f t="shared" si="1018"/>
        <v>392416</v>
      </c>
      <c r="J9457" s="211">
        <f t="shared" si="1010"/>
        <v>0.41159639186070907</v>
      </c>
      <c r="K9457" s="212">
        <f t="shared" si="1011"/>
        <v>0.45</v>
      </c>
      <c r="L9457" s="214">
        <f t="shared" si="1012"/>
        <v>21582.880000000001</v>
      </c>
      <c r="M9457" s="213">
        <f t="shared" si="1013"/>
        <v>31393.279999999999</v>
      </c>
      <c r="N9457" s="213">
        <f t="shared" si="1014"/>
        <v>35317.440000000002</v>
      </c>
      <c r="O9457" s="242">
        <f t="shared" si="1015"/>
        <v>0.51530000000006115</v>
      </c>
      <c r="P9457" s="242"/>
      <c r="Q9457" s="179"/>
      <c r="R9457" s="179"/>
      <c r="S9457" s="179"/>
      <c r="T9457" s="179"/>
      <c r="U9457" s="179"/>
      <c r="V9457" s="179"/>
      <c r="W9457" s="179"/>
      <c r="X9457" s="179"/>
      <c r="Y9457" s="179"/>
      <c r="Z9457" s="179"/>
      <c r="AA9457" s="222"/>
      <c r="AB9457" s="222"/>
      <c r="AC9457" s="222"/>
      <c r="AD9457" s="179"/>
      <c r="AE9457" s="179"/>
      <c r="AF9457" s="179"/>
      <c r="AG9457" s="179"/>
      <c r="AH9457" s="179"/>
      <c r="AI9457" s="179"/>
      <c r="AJ9457" s="179"/>
    </row>
    <row r="9458" spans="2:36" x14ac:dyDescent="0.3">
      <c r="B9458" s="224">
        <v>953500</v>
      </c>
      <c r="C9458" s="209">
        <v>410767</v>
      </c>
      <c r="D9458" s="206">
        <f t="shared" si="1016"/>
        <v>0.43079916098584164</v>
      </c>
      <c r="E9458" s="208">
        <f t="shared" si="1017"/>
        <v>0.45</v>
      </c>
      <c r="F9458" s="207">
        <v>22592.18</v>
      </c>
      <c r="G9458" s="207">
        <v>32861.360000000001</v>
      </c>
      <c r="H9458" s="207">
        <v>36969.03</v>
      </c>
      <c r="I9458" s="214">
        <f t="shared" si="1018"/>
        <v>392461</v>
      </c>
      <c r="J9458" s="211">
        <f t="shared" si="1010"/>
        <v>0.41160041950707921</v>
      </c>
      <c r="K9458" s="212">
        <f t="shared" si="1011"/>
        <v>0.45</v>
      </c>
      <c r="L9458" s="214">
        <f t="shared" si="1012"/>
        <v>21585.355</v>
      </c>
      <c r="M9458" s="213">
        <f t="shared" si="1013"/>
        <v>31396.880000000001</v>
      </c>
      <c r="N9458" s="213">
        <f t="shared" si="1014"/>
        <v>35321.49</v>
      </c>
      <c r="O9458" s="242">
        <f t="shared" si="1015"/>
        <v>0.5151999999996042</v>
      </c>
      <c r="P9458" s="242"/>
      <c r="Q9458" s="179"/>
      <c r="R9458" s="179"/>
      <c r="S9458" s="179"/>
      <c r="T9458" s="179"/>
      <c r="U9458" s="179"/>
      <c r="V9458" s="179"/>
      <c r="W9458" s="179"/>
      <c r="X9458" s="179"/>
      <c r="Y9458" s="179"/>
      <c r="Z9458" s="179"/>
      <c r="AA9458" s="222"/>
      <c r="AB9458" s="222"/>
      <c r="AC9458" s="222"/>
      <c r="AD9458" s="179"/>
      <c r="AE9458" s="179"/>
      <c r="AF9458" s="179"/>
      <c r="AG9458" s="179"/>
      <c r="AH9458" s="179"/>
      <c r="AI9458" s="179"/>
      <c r="AJ9458" s="179"/>
    </row>
    <row r="9459" spans="2:36" x14ac:dyDescent="0.3">
      <c r="B9459" s="224">
        <v>953600</v>
      </c>
      <c r="C9459" s="209">
        <v>410812</v>
      </c>
      <c r="D9459" s="206">
        <f t="shared" si="1016"/>
        <v>0.43080117449664429</v>
      </c>
      <c r="E9459" s="208">
        <f t="shared" si="1017"/>
        <v>0.45</v>
      </c>
      <c r="F9459" s="207">
        <v>22594.66</v>
      </c>
      <c r="G9459" s="207">
        <v>32864.959999999999</v>
      </c>
      <c r="H9459" s="207">
        <v>36973.08</v>
      </c>
      <c r="I9459" s="214">
        <f t="shared" si="1018"/>
        <v>392506</v>
      </c>
      <c r="J9459" s="211">
        <f t="shared" si="1010"/>
        <v>0.41160444630872484</v>
      </c>
      <c r="K9459" s="212">
        <f t="shared" si="1011"/>
        <v>0.45</v>
      </c>
      <c r="L9459" s="214">
        <f t="shared" si="1012"/>
        <v>21587.83</v>
      </c>
      <c r="M9459" s="213">
        <f t="shared" si="1013"/>
        <v>31400.48</v>
      </c>
      <c r="N9459" s="213">
        <f t="shared" si="1014"/>
        <v>35325.54</v>
      </c>
      <c r="O9459" s="242">
        <f t="shared" si="1015"/>
        <v>0.5152999999999156</v>
      </c>
      <c r="P9459" s="242"/>
      <c r="Q9459" s="179"/>
      <c r="R9459" s="179"/>
      <c r="S9459" s="179"/>
      <c r="T9459" s="179"/>
      <c r="U9459" s="179"/>
      <c r="V9459" s="179"/>
      <c r="W9459" s="179"/>
      <c r="X9459" s="179"/>
      <c r="Y9459" s="179"/>
      <c r="Z9459" s="179"/>
      <c r="AA9459" s="222"/>
      <c r="AB9459" s="222"/>
      <c r="AC9459" s="222"/>
      <c r="AD9459" s="179"/>
      <c r="AE9459" s="179"/>
      <c r="AF9459" s="179"/>
      <c r="AG9459" s="179"/>
      <c r="AH9459" s="179"/>
      <c r="AI9459" s="179"/>
      <c r="AJ9459" s="179"/>
    </row>
    <row r="9460" spans="2:36" x14ac:dyDescent="0.3">
      <c r="B9460" s="224">
        <v>953700</v>
      </c>
      <c r="C9460" s="209">
        <v>410857</v>
      </c>
      <c r="D9460" s="206">
        <f t="shared" si="1016"/>
        <v>0.43080318758519448</v>
      </c>
      <c r="E9460" s="208">
        <f t="shared" si="1017"/>
        <v>0.45</v>
      </c>
      <c r="F9460" s="207">
        <v>22597.13</v>
      </c>
      <c r="G9460" s="207">
        <v>32868.559999999998</v>
      </c>
      <c r="H9460" s="207">
        <v>36977.129999999997</v>
      </c>
      <c r="I9460" s="214">
        <f t="shared" si="1018"/>
        <v>392551</v>
      </c>
      <c r="J9460" s="211">
        <f t="shared" si="1010"/>
        <v>0.41160847226591168</v>
      </c>
      <c r="K9460" s="212">
        <f t="shared" si="1011"/>
        <v>0.45</v>
      </c>
      <c r="L9460" s="214">
        <f t="shared" si="1012"/>
        <v>21590.305</v>
      </c>
      <c r="M9460" s="213">
        <f t="shared" si="1013"/>
        <v>31404.080000000002</v>
      </c>
      <c r="N9460" s="213">
        <f t="shared" si="1014"/>
        <v>35329.589999999997</v>
      </c>
      <c r="O9460" s="242">
        <f t="shared" si="1015"/>
        <v>0.51520000000004074</v>
      </c>
      <c r="P9460" s="242"/>
      <c r="Q9460" s="179"/>
      <c r="R9460" s="179"/>
      <c r="S9460" s="179"/>
      <c r="T9460" s="179"/>
      <c r="U9460" s="179"/>
      <c r="V9460" s="179"/>
      <c r="W9460" s="179"/>
      <c r="X9460" s="179"/>
      <c r="Y9460" s="179"/>
      <c r="Z9460" s="179"/>
      <c r="AA9460" s="222"/>
      <c r="AB9460" s="222"/>
      <c r="AC9460" s="222"/>
      <c r="AD9460" s="179"/>
      <c r="AE9460" s="179"/>
      <c r="AF9460" s="179"/>
      <c r="AG9460" s="179"/>
      <c r="AH9460" s="179"/>
      <c r="AI9460" s="179"/>
      <c r="AJ9460" s="179"/>
    </row>
    <row r="9461" spans="2:36" x14ac:dyDescent="0.3">
      <c r="B9461" s="224">
        <v>953800</v>
      </c>
      <c r="C9461" s="209">
        <v>410902</v>
      </c>
      <c r="D9461" s="206">
        <f t="shared" si="1016"/>
        <v>0.43080520025162505</v>
      </c>
      <c r="E9461" s="208">
        <f t="shared" si="1017"/>
        <v>0.45</v>
      </c>
      <c r="F9461" s="207">
        <v>22599.61</v>
      </c>
      <c r="G9461" s="207">
        <v>32872.160000000003</v>
      </c>
      <c r="H9461" s="207">
        <v>36981.18</v>
      </c>
      <c r="I9461" s="214">
        <f t="shared" si="1018"/>
        <v>392596</v>
      </c>
      <c r="J9461" s="211">
        <f t="shared" si="1010"/>
        <v>0.41161249737890543</v>
      </c>
      <c r="K9461" s="212">
        <f t="shared" si="1011"/>
        <v>0.45</v>
      </c>
      <c r="L9461" s="214">
        <f t="shared" si="1012"/>
        <v>21592.78</v>
      </c>
      <c r="M9461" s="213">
        <f t="shared" si="1013"/>
        <v>31407.68</v>
      </c>
      <c r="N9461" s="213">
        <f t="shared" si="1014"/>
        <v>35333.64</v>
      </c>
      <c r="O9461" s="242">
        <f t="shared" si="1015"/>
        <v>0.51529999999977005</v>
      </c>
      <c r="P9461" s="242"/>
      <c r="Q9461" s="179"/>
      <c r="R9461" s="179"/>
      <c r="S9461" s="179"/>
      <c r="T9461" s="179"/>
      <c r="U9461" s="179"/>
      <c r="V9461" s="179"/>
      <c r="W9461" s="179"/>
      <c r="X9461" s="179"/>
      <c r="Y9461" s="179"/>
      <c r="Z9461" s="179"/>
      <c r="AA9461" s="222"/>
      <c r="AB9461" s="222"/>
      <c r="AC9461" s="222"/>
      <c r="AD9461" s="179"/>
      <c r="AE9461" s="179"/>
      <c r="AF9461" s="179"/>
      <c r="AG9461" s="179"/>
      <c r="AH9461" s="179"/>
      <c r="AI9461" s="179"/>
      <c r="AJ9461" s="179"/>
    </row>
    <row r="9462" spans="2:36" x14ac:dyDescent="0.3">
      <c r="B9462" s="224">
        <v>953900</v>
      </c>
      <c r="C9462" s="209">
        <v>410947</v>
      </c>
      <c r="D9462" s="206">
        <f t="shared" si="1016"/>
        <v>0.43080721249606879</v>
      </c>
      <c r="E9462" s="208">
        <f t="shared" si="1017"/>
        <v>0.45</v>
      </c>
      <c r="F9462" s="207">
        <v>22602.080000000002</v>
      </c>
      <c r="G9462" s="207">
        <v>32875.760000000002</v>
      </c>
      <c r="H9462" s="207">
        <v>36985.230000000003</v>
      </c>
      <c r="I9462" s="214">
        <f t="shared" si="1018"/>
        <v>392641</v>
      </c>
      <c r="J9462" s="211">
        <f t="shared" si="1010"/>
        <v>0.41161652164797147</v>
      </c>
      <c r="K9462" s="212">
        <f t="shared" si="1011"/>
        <v>0.45</v>
      </c>
      <c r="L9462" s="214">
        <f t="shared" si="1012"/>
        <v>21595.255000000001</v>
      </c>
      <c r="M9462" s="213">
        <f t="shared" si="1013"/>
        <v>31411.279999999999</v>
      </c>
      <c r="N9462" s="213">
        <f t="shared" si="1014"/>
        <v>35337.69</v>
      </c>
      <c r="O9462" s="242">
        <f t="shared" si="1015"/>
        <v>0.51519999999996802</v>
      </c>
      <c r="P9462" s="242"/>
      <c r="Q9462" s="179"/>
      <c r="R9462" s="179"/>
      <c r="S9462" s="179"/>
      <c r="T9462" s="179"/>
      <c r="U9462" s="179"/>
      <c r="V9462" s="179"/>
      <c r="W9462" s="179"/>
      <c r="X9462" s="179"/>
      <c r="Y9462" s="179"/>
      <c r="Z9462" s="179"/>
      <c r="AA9462" s="222"/>
      <c r="AB9462" s="222"/>
      <c r="AC9462" s="222"/>
      <c r="AD9462" s="179"/>
      <c r="AE9462" s="179"/>
      <c r="AF9462" s="179"/>
      <c r="AG9462" s="179"/>
      <c r="AH9462" s="179"/>
      <c r="AI9462" s="179"/>
      <c r="AJ9462" s="179"/>
    </row>
    <row r="9463" spans="2:36" x14ac:dyDescent="0.3">
      <c r="B9463" s="224">
        <v>954000</v>
      </c>
      <c r="C9463" s="209">
        <v>410992</v>
      </c>
      <c r="D9463" s="206">
        <f t="shared" si="1016"/>
        <v>0.43080922431865826</v>
      </c>
      <c r="E9463" s="208">
        <f t="shared" si="1017"/>
        <v>0.45</v>
      </c>
      <c r="F9463" s="207">
        <v>22604.560000000001</v>
      </c>
      <c r="G9463" s="207">
        <v>32879.360000000001</v>
      </c>
      <c r="H9463" s="207">
        <v>36989.279999999999</v>
      </c>
      <c r="I9463" s="214">
        <f t="shared" si="1018"/>
        <v>392686</v>
      </c>
      <c r="J9463" s="211">
        <f t="shared" si="1010"/>
        <v>0.41162054507337525</v>
      </c>
      <c r="K9463" s="212">
        <f t="shared" si="1011"/>
        <v>0.45</v>
      </c>
      <c r="L9463" s="214">
        <f t="shared" si="1012"/>
        <v>21597.73</v>
      </c>
      <c r="M9463" s="213">
        <f t="shared" si="1013"/>
        <v>31414.880000000001</v>
      </c>
      <c r="N9463" s="213">
        <f t="shared" si="1014"/>
        <v>35341.74</v>
      </c>
      <c r="O9463" s="242">
        <f t="shared" si="1015"/>
        <v>0.51529999999962461</v>
      </c>
      <c r="P9463" s="242"/>
      <c r="Q9463" s="179"/>
      <c r="R9463" s="179"/>
      <c r="S9463" s="179"/>
      <c r="T9463" s="179"/>
      <c r="U9463" s="179"/>
      <c r="V9463" s="179"/>
      <c r="W9463" s="179"/>
      <c r="X9463" s="179"/>
      <c r="Y9463" s="179"/>
      <c r="Z9463" s="179"/>
      <c r="AA9463" s="222"/>
      <c r="AB9463" s="222"/>
      <c r="AC9463" s="222"/>
      <c r="AD9463" s="179"/>
      <c r="AE9463" s="179"/>
      <c r="AF9463" s="179"/>
      <c r="AG9463" s="179"/>
      <c r="AH9463" s="179"/>
      <c r="AI9463" s="179"/>
      <c r="AJ9463" s="179"/>
    </row>
    <row r="9464" spans="2:36" x14ac:dyDescent="0.3">
      <c r="B9464" s="224">
        <v>954100</v>
      </c>
      <c r="C9464" s="209">
        <v>411037</v>
      </c>
      <c r="D9464" s="206">
        <f t="shared" si="1016"/>
        <v>0.43081123571952623</v>
      </c>
      <c r="E9464" s="208">
        <f t="shared" si="1017"/>
        <v>0.45</v>
      </c>
      <c r="F9464" s="207">
        <v>22607.03</v>
      </c>
      <c r="G9464" s="207">
        <v>32882.959999999999</v>
      </c>
      <c r="H9464" s="207">
        <v>36993.33</v>
      </c>
      <c r="I9464" s="214">
        <f t="shared" si="1018"/>
        <v>392731</v>
      </c>
      <c r="J9464" s="211">
        <f t="shared" si="1010"/>
        <v>0.41162456765538202</v>
      </c>
      <c r="K9464" s="212">
        <f t="shared" si="1011"/>
        <v>0.45</v>
      </c>
      <c r="L9464" s="214">
        <f t="shared" si="1012"/>
        <v>21600.205000000002</v>
      </c>
      <c r="M9464" s="213">
        <f t="shared" si="1013"/>
        <v>31418.48</v>
      </c>
      <c r="N9464" s="213">
        <f t="shared" si="1014"/>
        <v>35345.79</v>
      </c>
      <c r="O9464" s="242">
        <f t="shared" si="1015"/>
        <v>0.51520000000047728</v>
      </c>
      <c r="P9464" s="242"/>
      <c r="Q9464" s="179"/>
      <c r="R9464" s="179"/>
      <c r="S9464" s="179"/>
      <c r="T9464" s="179"/>
      <c r="U9464" s="179"/>
      <c r="V9464" s="179"/>
      <c r="W9464" s="179"/>
      <c r="X9464" s="179"/>
      <c r="Y9464" s="179"/>
      <c r="Z9464" s="179"/>
      <c r="AA9464" s="222"/>
      <c r="AB9464" s="222"/>
      <c r="AC9464" s="222"/>
      <c r="AD9464" s="179"/>
      <c r="AE9464" s="179"/>
      <c r="AF9464" s="179"/>
      <c r="AG9464" s="179"/>
      <c r="AH9464" s="179"/>
      <c r="AI9464" s="179"/>
      <c r="AJ9464" s="179"/>
    </row>
    <row r="9465" spans="2:36" x14ac:dyDescent="0.3">
      <c r="B9465" s="224">
        <v>954200</v>
      </c>
      <c r="C9465" s="209">
        <v>411082</v>
      </c>
      <c r="D9465" s="206">
        <f t="shared" si="1016"/>
        <v>0.43081324669880527</v>
      </c>
      <c r="E9465" s="208">
        <f t="shared" si="1017"/>
        <v>0.45</v>
      </c>
      <c r="F9465" s="207">
        <v>22609.51</v>
      </c>
      <c r="G9465" s="207">
        <v>32886.559999999998</v>
      </c>
      <c r="H9465" s="207">
        <v>36997.379999999997</v>
      </c>
      <c r="I9465" s="214">
        <f t="shared" si="1018"/>
        <v>392776</v>
      </c>
      <c r="J9465" s="211">
        <f t="shared" si="1010"/>
        <v>0.41162858939425695</v>
      </c>
      <c r="K9465" s="212">
        <f t="shared" si="1011"/>
        <v>0.45</v>
      </c>
      <c r="L9465" s="214">
        <f t="shared" si="1012"/>
        <v>21602.68</v>
      </c>
      <c r="M9465" s="213">
        <f t="shared" si="1013"/>
        <v>31422.080000000002</v>
      </c>
      <c r="N9465" s="213">
        <f t="shared" si="1014"/>
        <v>35349.839999999997</v>
      </c>
      <c r="O9465" s="242">
        <f t="shared" si="1015"/>
        <v>0.51530000000013387</v>
      </c>
      <c r="P9465" s="242"/>
      <c r="Q9465" s="179"/>
      <c r="R9465" s="179"/>
      <c r="S9465" s="179"/>
      <c r="T9465" s="179"/>
      <c r="U9465" s="179"/>
      <c r="V9465" s="179"/>
      <c r="W9465" s="179"/>
      <c r="X9465" s="179"/>
      <c r="Y9465" s="179"/>
      <c r="Z9465" s="179"/>
      <c r="AA9465" s="222"/>
      <c r="AB9465" s="222"/>
      <c r="AC9465" s="222"/>
      <c r="AD9465" s="179"/>
      <c r="AE9465" s="179"/>
      <c r="AF9465" s="179"/>
      <c r="AG9465" s="179"/>
      <c r="AH9465" s="179"/>
      <c r="AI9465" s="179"/>
      <c r="AJ9465" s="179"/>
    </row>
    <row r="9466" spans="2:36" x14ac:dyDescent="0.3">
      <c r="B9466" s="224">
        <v>954300</v>
      </c>
      <c r="C9466" s="209">
        <v>411127</v>
      </c>
      <c r="D9466" s="206">
        <f t="shared" si="1016"/>
        <v>0.43081525725662789</v>
      </c>
      <c r="E9466" s="208">
        <f t="shared" si="1017"/>
        <v>0.45</v>
      </c>
      <c r="F9466" s="207">
        <v>22611.98</v>
      </c>
      <c r="G9466" s="207">
        <v>32890.160000000003</v>
      </c>
      <c r="H9466" s="207">
        <v>37001.43</v>
      </c>
      <c r="I9466" s="214">
        <f t="shared" si="1018"/>
        <v>392821</v>
      </c>
      <c r="J9466" s="211">
        <f t="shared" si="1010"/>
        <v>0.4116326102902651</v>
      </c>
      <c r="K9466" s="212">
        <f t="shared" si="1011"/>
        <v>0.45</v>
      </c>
      <c r="L9466" s="214">
        <f t="shared" si="1012"/>
        <v>21605.154999999999</v>
      </c>
      <c r="M9466" s="213">
        <f t="shared" si="1013"/>
        <v>31425.68</v>
      </c>
      <c r="N9466" s="213">
        <f t="shared" si="1014"/>
        <v>35353.89</v>
      </c>
      <c r="O9466" s="242">
        <f t="shared" si="1015"/>
        <v>0.51519999999982247</v>
      </c>
      <c r="P9466" s="242"/>
      <c r="Q9466" s="179"/>
      <c r="R9466" s="179"/>
      <c r="S9466" s="179"/>
      <c r="T9466" s="179"/>
      <c r="U9466" s="179"/>
      <c r="V9466" s="179"/>
      <c r="W9466" s="179"/>
      <c r="X9466" s="179"/>
      <c r="Y9466" s="179"/>
      <c r="Z9466" s="179"/>
      <c r="AA9466" s="222"/>
      <c r="AB9466" s="222"/>
      <c r="AC9466" s="222"/>
      <c r="AD9466" s="179"/>
      <c r="AE9466" s="179"/>
      <c r="AF9466" s="179"/>
      <c r="AG9466" s="179"/>
      <c r="AH9466" s="179"/>
      <c r="AI9466" s="179"/>
      <c r="AJ9466" s="179"/>
    </row>
    <row r="9467" spans="2:36" x14ac:dyDescent="0.3">
      <c r="B9467" s="224">
        <v>954400</v>
      </c>
      <c r="C9467" s="209">
        <v>411172</v>
      </c>
      <c r="D9467" s="206">
        <f t="shared" si="1016"/>
        <v>0.43081726739312659</v>
      </c>
      <c r="E9467" s="208">
        <f t="shared" si="1017"/>
        <v>0.45</v>
      </c>
      <c r="F9467" s="207">
        <v>22614.46</v>
      </c>
      <c r="G9467" s="207">
        <v>32893.760000000002</v>
      </c>
      <c r="H9467" s="207">
        <v>37005.480000000003</v>
      </c>
      <c r="I9467" s="214">
        <f t="shared" si="1018"/>
        <v>392866</v>
      </c>
      <c r="J9467" s="211">
        <f t="shared" ref="J9467:J9530" si="1019">I9467/$B9467</f>
        <v>0.41163663034367143</v>
      </c>
      <c r="K9467" s="212">
        <f t="shared" ref="K9467:K9530" si="1020">(I9467-I9466)/($B9467-$B9466)</f>
        <v>0.45</v>
      </c>
      <c r="L9467" s="214">
        <f t="shared" si="1012"/>
        <v>21607.63</v>
      </c>
      <c r="M9467" s="213">
        <f t="shared" si="1013"/>
        <v>31429.279999999999</v>
      </c>
      <c r="N9467" s="213">
        <f t="shared" si="1014"/>
        <v>35357.94</v>
      </c>
      <c r="O9467" s="242">
        <f t="shared" si="1015"/>
        <v>0.51530000000006115</v>
      </c>
      <c r="P9467" s="242"/>
      <c r="Q9467" s="179"/>
      <c r="R9467" s="179"/>
      <c r="S9467" s="179"/>
      <c r="T9467" s="179"/>
      <c r="U9467" s="179"/>
      <c r="V9467" s="179"/>
      <c r="W9467" s="179"/>
      <c r="X9467" s="179"/>
      <c r="Y9467" s="179"/>
      <c r="Z9467" s="179"/>
      <c r="AA9467" s="222"/>
      <c r="AB9467" s="222"/>
      <c r="AC9467" s="222"/>
      <c r="AD9467" s="179"/>
      <c r="AE9467" s="179"/>
      <c r="AF9467" s="179"/>
      <c r="AG9467" s="179"/>
      <c r="AH9467" s="179"/>
      <c r="AI9467" s="179"/>
      <c r="AJ9467" s="179"/>
    </row>
    <row r="9468" spans="2:36" x14ac:dyDescent="0.3">
      <c r="B9468" s="224">
        <v>954500</v>
      </c>
      <c r="C9468" s="209">
        <v>411217</v>
      </c>
      <c r="D9468" s="206">
        <f t="shared" si="1016"/>
        <v>0.43081927710843376</v>
      </c>
      <c r="E9468" s="208">
        <f t="shared" si="1017"/>
        <v>0.45</v>
      </c>
      <c r="F9468" s="207">
        <v>22616.93</v>
      </c>
      <c r="G9468" s="207">
        <v>32897.360000000001</v>
      </c>
      <c r="H9468" s="207">
        <v>37009.53</v>
      </c>
      <c r="I9468" s="214">
        <f t="shared" si="1018"/>
        <v>392911</v>
      </c>
      <c r="J9468" s="211">
        <f t="shared" si="1019"/>
        <v>0.41164064955474072</v>
      </c>
      <c r="K9468" s="212">
        <f t="shared" si="1020"/>
        <v>0.45</v>
      </c>
      <c r="L9468" s="214">
        <f t="shared" si="1012"/>
        <v>21610.105</v>
      </c>
      <c r="M9468" s="213">
        <f t="shared" si="1013"/>
        <v>31432.880000000001</v>
      </c>
      <c r="N9468" s="213">
        <f t="shared" si="1014"/>
        <v>35361.99</v>
      </c>
      <c r="O9468" s="242">
        <f t="shared" si="1015"/>
        <v>0.5151999999996042</v>
      </c>
      <c r="P9468" s="242"/>
      <c r="Q9468" s="179"/>
      <c r="R9468" s="179"/>
      <c r="S9468" s="179"/>
      <c r="T9468" s="179"/>
      <c r="U9468" s="179"/>
      <c r="V9468" s="179"/>
      <c r="W9468" s="179"/>
      <c r="X9468" s="179"/>
      <c r="Y9468" s="179"/>
      <c r="Z9468" s="179"/>
      <c r="AA9468" s="222"/>
      <c r="AB9468" s="222"/>
      <c r="AC9468" s="222"/>
      <c r="AD9468" s="179"/>
      <c r="AE9468" s="179"/>
      <c r="AF9468" s="179"/>
      <c r="AG9468" s="179"/>
      <c r="AH9468" s="179"/>
      <c r="AI9468" s="179"/>
      <c r="AJ9468" s="179"/>
    </row>
    <row r="9469" spans="2:36" x14ac:dyDescent="0.3">
      <c r="B9469" s="224">
        <v>954600</v>
      </c>
      <c r="C9469" s="209">
        <v>411262</v>
      </c>
      <c r="D9469" s="206">
        <f t="shared" si="1016"/>
        <v>0.43082128640268175</v>
      </c>
      <c r="E9469" s="208">
        <f t="shared" si="1017"/>
        <v>0.45</v>
      </c>
      <c r="F9469" s="207">
        <v>22619.41</v>
      </c>
      <c r="G9469" s="207">
        <v>32900.959999999999</v>
      </c>
      <c r="H9469" s="207">
        <v>37013.58</v>
      </c>
      <c r="I9469" s="214">
        <f t="shared" si="1018"/>
        <v>392956</v>
      </c>
      <c r="J9469" s="211">
        <f t="shared" si="1019"/>
        <v>0.41164466792373772</v>
      </c>
      <c r="K9469" s="212">
        <f t="shared" si="1020"/>
        <v>0.45</v>
      </c>
      <c r="L9469" s="214">
        <f t="shared" si="1012"/>
        <v>21612.58</v>
      </c>
      <c r="M9469" s="213">
        <f t="shared" si="1013"/>
        <v>31436.48</v>
      </c>
      <c r="N9469" s="213">
        <f t="shared" si="1014"/>
        <v>35366.04</v>
      </c>
      <c r="O9469" s="242">
        <f t="shared" si="1015"/>
        <v>0.5152999999999156</v>
      </c>
      <c r="P9469" s="242"/>
      <c r="Q9469" s="179"/>
      <c r="R9469" s="179"/>
      <c r="S9469" s="179"/>
      <c r="T9469" s="179"/>
      <c r="U9469" s="179"/>
      <c r="V9469" s="179"/>
      <c r="W9469" s="179"/>
      <c r="X9469" s="179"/>
      <c r="Y9469" s="179"/>
      <c r="Z9469" s="179"/>
      <c r="AA9469" s="222"/>
      <c r="AB9469" s="222"/>
      <c r="AC9469" s="222"/>
      <c r="AD9469" s="179"/>
      <c r="AE9469" s="179"/>
      <c r="AF9469" s="179"/>
      <c r="AG9469" s="179"/>
      <c r="AH9469" s="179"/>
      <c r="AI9469" s="179"/>
      <c r="AJ9469" s="179"/>
    </row>
    <row r="9470" spans="2:36" x14ac:dyDescent="0.3">
      <c r="B9470" s="224">
        <v>954700</v>
      </c>
      <c r="C9470" s="209">
        <v>411307</v>
      </c>
      <c r="D9470" s="206">
        <f t="shared" si="1016"/>
        <v>0.43082329527600294</v>
      </c>
      <c r="E9470" s="208">
        <f t="shared" si="1017"/>
        <v>0.45</v>
      </c>
      <c r="F9470" s="207">
        <v>22621.88</v>
      </c>
      <c r="G9470" s="207">
        <v>32904.559999999998</v>
      </c>
      <c r="H9470" s="207">
        <v>37017.629999999997</v>
      </c>
      <c r="I9470" s="214">
        <f t="shared" si="1018"/>
        <v>393001</v>
      </c>
      <c r="J9470" s="211">
        <f t="shared" si="1019"/>
        <v>0.41164868545092698</v>
      </c>
      <c r="K9470" s="212">
        <f t="shared" si="1020"/>
        <v>0.45</v>
      </c>
      <c r="L9470" s="214">
        <f t="shared" ref="L9470:L9533" si="1021">I9470*5.5%</f>
        <v>21615.055</v>
      </c>
      <c r="M9470" s="213">
        <f t="shared" ref="M9470:M9533" si="1022">I9470*8%</f>
        <v>31440.080000000002</v>
      </c>
      <c r="N9470" s="213">
        <f t="shared" ref="N9470:N9533" si="1023">I9470*9%</f>
        <v>35370.089999999997</v>
      </c>
      <c r="O9470" s="242">
        <f t="shared" si="1015"/>
        <v>0.51520000000004074</v>
      </c>
      <c r="P9470" s="242"/>
      <c r="Q9470" s="179"/>
      <c r="R9470" s="179"/>
      <c r="S9470" s="179"/>
      <c r="T9470" s="179"/>
      <c r="U9470" s="179"/>
      <c r="V9470" s="179"/>
      <c r="W9470" s="179"/>
      <c r="X9470" s="179"/>
      <c r="Y9470" s="179"/>
      <c r="Z9470" s="179"/>
      <c r="AA9470" s="222"/>
      <c r="AB9470" s="222"/>
      <c r="AC9470" s="222"/>
      <c r="AD9470" s="179"/>
      <c r="AE9470" s="179"/>
      <c r="AF9470" s="179"/>
      <c r="AG9470" s="179"/>
      <c r="AH9470" s="179"/>
      <c r="AI9470" s="179"/>
      <c r="AJ9470" s="179"/>
    </row>
    <row r="9471" spans="2:36" x14ac:dyDescent="0.3">
      <c r="B9471" s="224">
        <v>954800</v>
      </c>
      <c r="C9471" s="209">
        <v>411352</v>
      </c>
      <c r="D9471" s="206">
        <f t="shared" si="1016"/>
        <v>0.43082530372852951</v>
      </c>
      <c r="E9471" s="208">
        <f t="shared" si="1017"/>
        <v>0.45</v>
      </c>
      <c r="F9471" s="207">
        <v>22624.36</v>
      </c>
      <c r="G9471" s="207">
        <v>32908.160000000003</v>
      </c>
      <c r="H9471" s="207">
        <v>37021.68</v>
      </c>
      <c r="I9471" s="214">
        <f t="shared" si="1018"/>
        <v>393046</v>
      </c>
      <c r="J9471" s="211">
        <f t="shared" si="1019"/>
        <v>0.41165270213657312</v>
      </c>
      <c r="K9471" s="212">
        <f t="shared" si="1020"/>
        <v>0.45</v>
      </c>
      <c r="L9471" s="214">
        <f t="shared" si="1021"/>
        <v>21617.53</v>
      </c>
      <c r="M9471" s="213">
        <f t="shared" si="1022"/>
        <v>31443.68</v>
      </c>
      <c r="N9471" s="213">
        <f t="shared" si="1023"/>
        <v>35374.14</v>
      </c>
      <c r="O9471" s="242">
        <f t="shared" si="1015"/>
        <v>0.51529999999977005</v>
      </c>
      <c r="P9471" s="242"/>
      <c r="Q9471" s="179"/>
      <c r="R9471" s="179"/>
      <c r="S9471" s="179"/>
      <c r="T9471" s="179"/>
      <c r="U9471" s="179"/>
      <c r="V9471" s="179"/>
      <c r="W9471" s="179"/>
      <c r="X9471" s="179"/>
      <c r="Y9471" s="179"/>
      <c r="Z9471" s="179"/>
      <c r="AA9471" s="222"/>
      <c r="AB9471" s="222"/>
      <c r="AC9471" s="222"/>
      <c r="AD9471" s="179"/>
      <c r="AE9471" s="179"/>
      <c r="AF9471" s="179"/>
      <c r="AG9471" s="179"/>
      <c r="AH9471" s="179"/>
      <c r="AI9471" s="179"/>
      <c r="AJ9471" s="179"/>
    </row>
    <row r="9472" spans="2:36" x14ac:dyDescent="0.3">
      <c r="B9472" s="224">
        <v>954900</v>
      </c>
      <c r="C9472" s="209">
        <v>411397</v>
      </c>
      <c r="D9472" s="206">
        <f t="shared" si="1016"/>
        <v>0.43082731176039374</v>
      </c>
      <c r="E9472" s="208">
        <f t="shared" si="1017"/>
        <v>0.45</v>
      </c>
      <c r="F9472" s="207">
        <v>22626.83</v>
      </c>
      <c r="G9472" s="207">
        <v>32911.760000000002</v>
      </c>
      <c r="H9472" s="207">
        <v>37025.730000000003</v>
      </c>
      <c r="I9472" s="214">
        <f t="shared" si="1018"/>
        <v>393091</v>
      </c>
      <c r="J9472" s="211">
        <f t="shared" si="1019"/>
        <v>0.41165671798094039</v>
      </c>
      <c r="K9472" s="212">
        <f t="shared" si="1020"/>
        <v>0.45</v>
      </c>
      <c r="L9472" s="214">
        <f t="shared" si="1021"/>
        <v>21620.005000000001</v>
      </c>
      <c r="M9472" s="213">
        <f t="shared" si="1022"/>
        <v>31447.279999999999</v>
      </c>
      <c r="N9472" s="213">
        <f t="shared" si="1023"/>
        <v>35378.19</v>
      </c>
      <c r="O9472" s="242">
        <f t="shared" si="1015"/>
        <v>0.51519999999996802</v>
      </c>
      <c r="P9472" s="242"/>
      <c r="Q9472" s="179"/>
      <c r="R9472" s="179"/>
      <c r="S9472" s="179"/>
      <c r="T9472" s="179"/>
      <c r="U9472" s="179"/>
      <c r="V9472" s="179"/>
      <c r="W9472" s="179"/>
      <c r="X9472" s="179"/>
      <c r="Y9472" s="179"/>
      <c r="Z9472" s="179"/>
      <c r="AA9472" s="222"/>
      <c r="AB9472" s="222"/>
      <c r="AC9472" s="222"/>
      <c r="AD9472" s="179"/>
      <c r="AE9472" s="179"/>
      <c r="AF9472" s="179"/>
      <c r="AG9472" s="179"/>
      <c r="AH9472" s="179"/>
      <c r="AI9472" s="179"/>
      <c r="AJ9472" s="179"/>
    </row>
    <row r="9473" spans="2:36" x14ac:dyDescent="0.3">
      <c r="B9473" s="224">
        <v>955000</v>
      </c>
      <c r="C9473" s="209">
        <v>411442</v>
      </c>
      <c r="D9473" s="206">
        <f t="shared" si="1016"/>
        <v>0.43082931937172775</v>
      </c>
      <c r="E9473" s="208">
        <f t="shared" si="1017"/>
        <v>0.45</v>
      </c>
      <c r="F9473" s="207">
        <v>22629.31</v>
      </c>
      <c r="G9473" s="207">
        <v>32915.360000000001</v>
      </c>
      <c r="H9473" s="207">
        <v>37029.78</v>
      </c>
      <c r="I9473" s="214">
        <f t="shared" si="1018"/>
        <v>393136</v>
      </c>
      <c r="J9473" s="211">
        <f t="shared" si="1019"/>
        <v>0.41166073298429318</v>
      </c>
      <c r="K9473" s="212">
        <f t="shared" si="1020"/>
        <v>0.45</v>
      </c>
      <c r="L9473" s="214">
        <f t="shared" si="1021"/>
        <v>21622.48</v>
      </c>
      <c r="M9473" s="213">
        <f t="shared" si="1022"/>
        <v>31450.880000000001</v>
      </c>
      <c r="N9473" s="213">
        <f t="shared" si="1023"/>
        <v>35382.239999999998</v>
      </c>
      <c r="O9473" s="242">
        <f t="shared" si="1015"/>
        <v>0.51529999999962461</v>
      </c>
      <c r="P9473" s="242"/>
      <c r="Q9473" s="179"/>
      <c r="R9473" s="179"/>
      <c r="S9473" s="179"/>
      <c r="T9473" s="179"/>
      <c r="U9473" s="179"/>
      <c r="V9473" s="179"/>
      <c r="W9473" s="179"/>
      <c r="X9473" s="179"/>
      <c r="Y9473" s="179"/>
      <c r="Z9473" s="179"/>
      <c r="AA9473" s="222"/>
      <c r="AB9473" s="222"/>
      <c r="AC9473" s="222"/>
      <c r="AD9473" s="179"/>
      <c r="AE9473" s="179"/>
      <c r="AF9473" s="179"/>
      <c r="AG9473" s="179"/>
      <c r="AH9473" s="179"/>
      <c r="AI9473" s="179"/>
      <c r="AJ9473" s="179"/>
    </row>
    <row r="9474" spans="2:36" x14ac:dyDescent="0.3">
      <c r="B9474" s="224">
        <v>955100</v>
      </c>
      <c r="C9474" s="209">
        <v>411487</v>
      </c>
      <c r="D9474" s="206">
        <f t="shared" si="1016"/>
        <v>0.4308313265626636</v>
      </c>
      <c r="E9474" s="208">
        <f t="shared" si="1017"/>
        <v>0.45</v>
      </c>
      <c r="F9474" s="207">
        <v>22631.78</v>
      </c>
      <c r="G9474" s="207">
        <v>32918.959999999999</v>
      </c>
      <c r="H9474" s="207">
        <v>37033.83</v>
      </c>
      <c r="I9474" s="214">
        <f t="shared" si="1018"/>
        <v>393181</v>
      </c>
      <c r="J9474" s="211">
        <f t="shared" si="1019"/>
        <v>0.4116647471468956</v>
      </c>
      <c r="K9474" s="212">
        <f t="shared" si="1020"/>
        <v>0.45</v>
      </c>
      <c r="L9474" s="214">
        <f t="shared" si="1021"/>
        <v>21624.955000000002</v>
      </c>
      <c r="M9474" s="213">
        <f t="shared" si="1022"/>
        <v>31454.48</v>
      </c>
      <c r="N9474" s="213">
        <f t="shared" si="1023"/>
        <v>35386.29</v>
      </c>
      <c r="O9474" s="242">
        <f t="shared" si="1015"/>
        <v>0.51520000000047728</v>
      </c>
      <c r="P9474" s="242"/>
      <c r="Q9474" s="179"/>
      <c r="R9474" s="179"/>
      <c r="S9474" s="179"/>
      <c r="T9474" s="179"/>
      <c r="U9474" s="179"/>
      <c r="V9474" s="179"/>
      <c r="W9474" s="179"/>
      <c r="X9474" s="179"/>
      <c r="Y9474" s="179"/>
      <c r="Z9474" s="179"/>
      <c r="AA9474" s="222"/>
      <c r="AB9474" s="222"/>
      <c r="AC9474" s="222"/>
      <c r="AD9474" s="179"/>
      <c r="AE9474" s="179"/>
      <c r="AF9474" s="179"/>
      <c r="AG9474" s="179"/>
      <c r="AH9474" s="179"/>
      <c r="AI9474" s="179"/>
      <c r="AJ9474" s="179"/>
    </row>
    <row r="9475" spans="2:36" x14ac:dyDescent="0.3">
      <c r="B9475" s="224">
        <v>955200</v>
      </c>
      <c r="C9475" s="209">
        <v>411532</v>
      </c>
      <c r="D9475" s="206">
        <f t="shared" si="1016"/>
        <v>0.43083333333333335</v>
      </c>
      <c r="E9475" s="208">
        <f t="shared" si="1017"/>
        <v>0.45</v>
      </c>
      <c r="F9475" s="207">
        <v>22634.26</v>
      </c>
      <c r="G9475" s="207">
        <v>32922.559999999998</v>
      </c>
      <c r="H9475" s="207">
        <v>37037.879999999997</v>
      </c>
      <c r="I9475" s="214">
        <f t="shared" si="1018"/>
        <v>393226</v>
      </c>
      <c r="J9475" s="211">
        <f t="shared" si="1019"/>
        <v>0.41166876046901174</v>
      </c>
      <c r="K9475" s="212">
        <f t="shared" si="1020"/>
        <v>0.45</v>
      </c>
      <c r="L9475" s="214">
        <f t="shared" si="1021"/>
        <v>21627.43</v>
      </c>
      <c r="M9475" s="213">
        <f t="shared" si="1022"/>
        <v>31458.080000000002</v>
      </c>
      <c r="N9475" s="213">
        <f t="shared" si="1023"/>
        <v>35390.339999999997</v>
      </c>
      <c r="O9475" s="242">
        <f t="shared" si="1015"/>
        <v>0.51530000000013387</v>
      </c>
      <c r="P9475" s="242"/>
      <c r="Q9475" s="179"/>
      <c r="R9475" s="179"/>
      <c r="S9475" s="179"/>
      <c r="T9475" s="179"/>
      <c r="U9475" s="179"/>
      <c r="V9475" s="179"/>
      <c r="W9475" s="179"/>
      <c r="X9475" s="179"/>
      <c r="Y9475" s="179"/>
      <c r="Z9475" s="179"/>
      <c r="AA9475" s="222"/>
      <c r="AB9475" s="222"/>
      <c r="AC9475" s="222"/>
      <c r="AD9475" s="179"/>
      <c r="AE9475" s="179"/>
      <c r="AF9475" s="179"/>
      <c r="AG9475" s="179"/>
      <c r="AH9475" s="179"/>
      <c r="AI9475" s="179"/>
      <c r="AJ9475" s="179"/>
    </row>
    <row r="9476" spans="2:36" x14ac:dyDescent="0.3">
      <c r="B9476" s="224">
        <v>955300</v>
      </c>
      <c r="C9476" s="209">
        <v>411577</v>
      </c>
      <c r="D9476" s="206">
        <f t="shared" si="1016"/>
        <v>0.43083533968386895</v>
      </c>
      <c r="E9476" s="208">
        <f t="shared" si="1017"/>
        <v>0.45</v>
      </c>
      <c r="F9476" s="207">
        <v>22636.73</v>
      </c>
      <c r="G9476" s="207">
        <v>32926.160000000003</v>
      </c>
      <c r="H9476" s="207">
        <v>37041.93</v>
      </c>
      <c r="I9476" s="214">
        <f t="shared" si="1018"/>
        <v>393271</v>
      </c>
      <c r="J9476" s="211">
        <f t="shared" si="1019"/>
        <v>0.41167277295090549</v>
      </c>
      <c r="K9476" s="212">
        <f t="shared" si="1020"/>
        <v>0.45</v>
      </c>
      <c r="L9476" s="214">
        <f t="shared" si="1021"/>
        <v>21629.904999999999</v>
      </c>
      <c r="M9476" s="213">
        <f t="shared" si="1022"/>
        <v>31461.68</v>
      </c>
      <c r="N9476" s="213">
        <f t="shared" si="1023"/>
        <v>35394.39</v>
      </c>
      <c r="O9476" s="242">
        <f t="shared" si="1015"/>
        <v>0.51519999999982247</v>
      </c>
      <c r="P9476" s="242"/>
      <c r="Q9476" s="179"/>
      <c r="R9476" s="179"/>
      <c r="S9476" s="179"/>
      <c r="T9476" s="179"/>
      <c r="U9476" s="179"/>
      <c r="V9476" s="179"/>
      <c r="W9476" s="179"/>
      <c r="X9476" s="179"/>
      <c r="Y9476" s="179"/>
      <c r="Z9476" s="179"/>
      <c r="AA9476" s="222"/>
      <c r="AB9476" s="222"/>
      <c r="AC9476" s="222"/>
      <c r="AD9476" s="179"/>
      <c r="AE9476" s="179"/>
      <c r="AF9476" s="179"/>
      <c r="AG9476" s="179"/>
      <c r="AH9476" s="179"/>
      <c r="AI9476" s="179"/>
      <c r="AJ9476" s="179"/>
    </row>
    <row r="9477" spans="2:36" x14ac:dyDescent="0.3">
      <c r="B9477" s="224">
        <v>955400</v>
      </c>
      <c r="C9477" s="209">
        <v>411622</v>
      </c>
      <c r="D9477" s="206">
        <f t="shared" si="1016"/>
        <v>0.43083734561440235</v>
      </c>
      <c r="E9477" s="208">
        <f t="shared" si="1017"/>
        <v>0.45</v>
      </c>
      <c r="F9477" s="207">
        <v>22639.21</v>
      </c>
      <c r="G9477" s="207">
        <v>32929.760000000002</v>
      </c>
      <c r="H9477" s="207">
        <v>37045.980000000003</v>
      </c>
      <c r="I9477" s="214">
        <f t="shared" si="1018"/>
        <v>393316</v>
      </c>
      <c r="J9477" s="211">
        <f t="shared" si="1019"/>
        <v>0.41167678459284068</v>
      </c>
      <c r="K9477" s="212">
        <f t="shared" si="1020"/>
        <v>0.45</v>
      </c>
      <c r="L9477" s="214">
        <f t="shared" si="1021"/>
        <v>21632.38</v>
      </c>
      <c r="M9477" s="213">
        <f t="shared" si="1022"/>
        <v>31465.279999999999</v>
      </c>
      <c r="N9477" s="213">
        <f t="shared" si="1023"/>
        <v>35398.44</v>
      </c>
      <c r="O9477" s="242">
        <f t="shared" ref="O9477:O9540" si="1024">(C9477+F9477+H9477-C9476-F9476-H9476)/100</f>
        <v>0.51530000000006115</v>
      </c>
      <c r="P9477" s="242"/>
      <c r="Q9477" s="179"/>
      <c r="R9477" s="179"/>
      <c r="S9477" s="179"/>
      <c r="T9477" s="179"/>
      <c r="U9477" s="179"/>
      <c r="V9477" s="179"/>
      <c r="W9477" s="179"/>
      <c r="X9477" s="179"/>
      <c r="Y9477" s="179"/>
      <c r="Z9477" s="179"/>
      <c r="AA9477" s="222"/>
      <c r="AB9477" s="222"/>
      <c r="AC9477" s="222"/>
      <c r="AD9477" s="179"/>
      <c r="AE9477" s="179"/>
      <c r="AF9477" s="179"/>
      <c r="AG9477" s="179"/>
      <c r="AH9477" s="179"/>
      <c r="AI9477" s="179"/>
      <c r="AJ9477" s="179"/>
    </row>
    <row r="9478" spans="2:36" x14ac:dyDescent="0.3">
      <c r="B9478" s="224">
        <v>955500</v>
      </c>
      <c r="C9478" s="209">
        <v>411667</v>
      </c>
      <c r="D9478" s="206">
        <f t="shared" si="1016"/>
        <v>0.43083935112506538</v>
      </c>
      <c r="E9478" s="208">
        <f t="shared" si="1017"/>
        <v>0.45</v>
      </c>
      <c r="F9478" s="207">
        <v>22641.68</v>
      </c>
      <c r="G9478" s="207">
        <v>32933.360000000001</v>
      </c>
      <c r="H9478" s="207">
        <v>37050.03</v>
      </c>
      <c r="I9478" s="214">
        <f t="shared" si="1018"/>
        <v>393361</v>
      </c>
      <c r="J9478" s="211">
        <f t="shared" si="1019"/>
        <v>0.41168079539508112</v>
      </c>
      <c r="K9478" s="212">
        <f t="shared" si="1020"/>
        <v>0.45</v>
      </c>
      <c r="L9478" s="214">
        <f t="shared" si="1021"/>
        <v>21634.855</v>
      </c>
      <c r="M9478" s="213">
        <f t="shared" si="1022"/>
        <v>31468.880000000001</v>
      </c>
      <c r="N9478" s="213">
        <f t="shared" si="1023"/>
        <v>35402.49</v>
      </c>
      <c r="O9478" s="242">
        <f t="shared" si="1024"/>
        <v>0.5151999999996042</v>
      </c>
      <c r="P9478" s="242"/>
      <c r="Q9478" s="179"/>
      <c r="R9478" s="179"/>
      <c r="S9478" s="179"/>
      <c r="T9478" s="179"/>
      <c r="U9478" s="179"/>
      <c r="V9478" s="179"/>
      <c r="W9478" s="179"/>
      <c r="X9478" s="179"/>
      <c r="Y9478" s="179"/>
      <c r="Z9478" s="179"/>
      <c r="AA9478" s="222"/>
      <c r="AB9478" s="222"/>
      <c r="AC9478" s="222"/>
      <c r="AD9478" s="179"/>
      <c r="AE9478" s="179"/>
      <c r="AF9478" s="179"/>
      <c r="AG9478" s="179"/>
      <c r="AH9478" s="179"/>
      <c r="AI9478" s="179"/>
      <c r="AJ9478" s="179"/>
    </row>
    <row r="9479" spans="2:36" x14ac:dyDescent="0.3">
      <c r="B9479" s="224">
        <v>955600</v>
      </c>
      <c r="C9479" s="209">
        <v>411712</v>
      </c>
      <c r="D9479" s="206">
        <f t="shared" si="1016"/>
        <v>0.43084135621598996</v>
      </c>
      <c r="E9479" s="208">
        <f t="shared" si="1017"/>
        <v>0.45</v>
      </c>
      <c r="F9479" s="207">
        <v>22644.16</v>
      </c>
      <c r="G9479" s="207">
        <v>32936.959999999999</v>
      </c>
      <c r="H9479" s="207">
        <v>37054.080000000002</v>
      </c>
      <c r="I9479" s="214">
        <f t="shared" si="1018"/>
        <v>393406</v>
      </c>
      <c r="J9479" s="211">
        <f t="shared" si="1019"/>
        <v>0.41168480535789032</v>
      </c>
      <c r="K9479" s="212">
        <f t="shared" si="1020"/>
        <v>0.45</v>
      </c>
      <c r="L9479" s="214">
        <f t="shared" si="1021"/>
        <v>21637.33</v>
      </c>
      <c r="M9479" s="213">
        <f t="shared" si="1022"/>
        <v>31472.48</v>
      </c>
      <c r="N9479" s="213">
        <f t="shared" si="1023"/>
        <v>35406.54</v>
      </c>
      <c r="O9479" s="242">
        <f t="shared" si="1024"/>
        <v>0.5152999999999156</v>
      </c>
      <c r="P9479" s="242"/>
      <c r="Q9479" s="179"/>
      <c r="R9479" s="179"/>
      <c r="S9479" s="179"/>
      <c r="T9479" s="179"/>
      <c r="U9479" s="179"/>
      <c r="V9479" s="179"/>
      <c r="W9479" s="179"/>
      <c r="X9479" s="179"/>
      <c r="Y9479" s="179"/>
      <c r="Z9479" s="179"/>
      <c r="AA9479" s="222"/>
      <c r="AB9479" s="222"/>
      <c r="AC9479" s="222"/>
      <c r="AD9479" s="179"/>
      <c r="AE9479" s="179"/>
      <c r="AF9479" s="179"/>
      <c r="AG9479" s="179"/>
      <c r="AH9479" s="179"/>
      <c r="AI9479" s="179"/>
      <c r="AJ9479" s="179"/>
    </row>
    <row r="9480" spans="2:36" x14ac:dyDescent="0.3">
      <c r="B9480" s="224">
        <v>955700</v>
      </c>
      <c r="C9480" s="209">
        <v>411757</v>
      </c>
      <c r="D9480" s="206">
        <f t="shared" si="1016"/>
        <v>0.43084336088730774</v>
      </c>
      <c r="E9480" s="208">
        <f t="shared" si="1017"/>
        <v>0.45</v>
      </c>
      <c r="F9480" s="207">
        <v>22646.63</v>
      </c>
      <c r="G9480" s="207">
        <v>32940.559999999998</v>
      </c>
      <c r="H9480" s="207">
        <v>37058.129999999997</v>
      </c>
      <c r="I9480" s="214">
        <f t="shared" si="1018"/>
        <v>393451</v>
      </c>
      <c r="J9480" s="211">
        <f t="shared" si="1019"/>
        <v>0.41168881448153188</v>
      </c>
      <c r="K9480" s="212">
        <f t="shared" si="1020"/>
        <v>0.45</v>
      </c>
      <c r="L9480" s="214">
        <f t="shared" si="1021"/>
        <v>21639.805</v>
      </c>
      <c r="M9480" s="213">
        <f t="shared" si="1022"/>
        <v>31476.080000000002</v>
      </c>
      <c r="N9480" s="213">
        <f t="shared" si="1023"/>
        <v>35410.589999999997</v>
      </c>
      <c r="O9480" s="242">
        <f t="shared" si="1024"/>
        <v>0.51520000000004074</v>
      </c>
      <c r="P9480" s="242"/>
      <c r="Q9480" s="179"/>
      <c r="R9480" s="179"/>
      <c r="S9480" s="179"/>
      <c r="T9480" s="179"/>
      <c r="U9480" s="179"/>
      <c r="V9480" s="179"/>
      <c r="W9480" s="179"/>
      <c r="X9480" s="179"/>
      <c r="Y9480" s="179"/>
      <c r="Z9480" s="179"/>
      <c r="AA9480" s="222"/>
      <c r="AB9480" s="222"/>
      <c r="AC9480" s="222"/>
      <c r="AD9480" s="179"/>
      <c r="AE9480" s="179"/>
      <c r="AF9480" s="179"/>
      <c r="AG9480" s="179"/>
      <c r="AH9480" s="179"/>
      <c r="AI9480" s="179"/>
      <c r="AJ9480" s="179"/>
    </row>
    <row r="9481" spans="2:36" x14ac:dyDescent="0.3">
      <c r="B9481" s="224">
        <v>955800</v>
      </c>
      <c r="C9481" s="209">
        <v>411802</v>
      </c>
      <c r="D9481" s="206">
        <f t="shared" si="1016"/>
        <v>0.43084536513915045</v>
      </c>
      <c r="E9481" s="208">
        <f t="shared" si="1017"/>
        <v>0.45</v>
      </c>
      <c r="F9481" s="207">
        <v>22649.11</v>
      </c>
      <c r="G9481" s="207">
        <v>32944.160000000003</v>
      </c>
      <c r="H9481" s="207">
        <v>37062.18</v>
      </c>
      <c r="I9481" s="214">
        <f t="shared" si="1018"/>
        <v>393496</v>
      </c>
      <c r="J9481" s="211">
        <f t="shared" si="1019"/>
        <v>0.41169282276626912</v>
      </c>
      <c r="K9481" s="212">
        <f t="shared" si="1020"/>
        <v>0.45</v>
      </c>
      <c r="L9481" s="214">
        <f t="shared" si="1021"/>
        <v>21642.28</v>
      </c>
      <c r="M9481" s="213">
        <f t="shared" si="1022"/>
        <v>31479.68</v>
      </c>
      <c r="N9481" s="213">
        <f t="shared" si="1023"/>
        <v>35414.639999999999</v>
      </c>
      <c r="O9481" s="242">
        <f t="shared" si="1024"/>
        <v>0.51529999999977005</v>
      </c>
      <c r="P9481" s="242"/>
      <c r="Q9481" s="179"/>
      <c r="R9481" s="179"/>
      <c r="S9481" s="179"/>
      <c r="T9481" s="179"/>
      <c r="U9481" s="179"/>
      <c r="V9481" s="179"/>
      <c r="W9481" s="179"/>
      <c r="X9481" s="179"/>
      <c r="Y9481" s="179"/>
      <c r="Z9481" s="179"/>
      <c r="AA9481" s="222"/>
      <c r="AB9481" s="222"/>
      <c r="AC9481" s="222"/>
      <c r="AD9481" s="179"/>
      <c r="AE9481" s="179"/>
      <c r="AF9481" s="179"/>
      <c r="AG9481" s="179"/>
      <c r="AH9481" s="179"/>
      <c r="AI9481" s="179"/>
      <c r="AJ9481" s="179"/>
    </row>
    <row r="9482" spans="2:36" x14ac:dyDescent="0.3">
      <c r="B9482" s="224">
        <v>955900</v>
      </c>
      <c r="C9482" s="209">
        <v>411847</v>
      </c>
      <c r="D9482" s="206">
        <f t="shared" si="1016"/>
        <v>0.43084736897164977</v>
      </c>
      <c r="E9482" s="208">
        <f t="shared" si="1017"/>
        <v>0.45</v>
      </c>
      <c r="F9482" s="207">
        <v>22651.58</v>
      </c>
      <c r="G9482" s="207">
        <v>32947.760000000002</v>
      </c>
      <c r="H9482" s="207">
        <v>37066.230000000003</v>
      </c>
      <c r="I9482" s="214">
        <f t="shared" si="1018"/>
        <v>393541</v>
      </c>
      <c r="J9482" s="211">
        <f t="shared" si="1019"/>
        <v>0.41169683021236531</v>
      </c>
      <c r="K9482" s="212">
        <f t="shared" si="1020"/>
        <v>0.45</v>
      </c>
      <c r="L9482" s="214">
        <f t="shared" si="1021"/>
        <v>21644.755000000001</v>
      </c>
      <c r="M9482" s="213">
        <f t="shared" si="1022"/>
        <v>31483.279999999999</v>
      </c>
      <c r="N9482" s="213">
        <f t="shared" si="1023"/>
        <v>35418.69</v>
      </c>
      <c r="O9482" s="242">
        <f t="shared" si="1024"/>
        <v>0.51519999999996802</v>
      </c>
      <c r="P9482" s="242"/>
      <c r="Q9482" s="179"/>
      <c r="R9482" s="179"/>
      <c r="S9482" s="179"/>
      <c r="T9482" s="179"/>
      <c r="U9482" s="179"/>
      <c r="V9482" s="179"/>
      <c r="W9482" s="179"/>
      <c r="X9482" s="179"/>
      <c r="Y9482" s="179"/>
      <c r="Z9482" s="179"/>
      <c r="AA9482" s="222"/>
      <c r="AB9482" s="222"/>
      <c r="AC9482" s="222"/>
      <c r="AD9482" s="179"/>
      <c r="AE9482" s="179"/>
      <c r="AF9482" s="179"/>
      <c r="AG9482" s="179"/>
      <c r="AH9482" s="179"/>
      <c r="AI9482" s="179"/>
      <c r="AJ9482" s="179"/>
    </row>
    <row r="9483" spans="2:36" x14ac:dyDescent="0.3">
      <c r="B9483" s="224">
        <v>956000</v>
      </c>
      <c r="C9483" s="209">
        <v>411892</v>
      </c>
      <c r="D9483" s="206">
        <f t="shared" si="1016"/>
        <v>0.43084937238493726</v>
      </c>
      <c r="E9483" s="208">
        <f t="shared" si="1017"/>
        <v>0.45</v>
      </c>
      <c r="F9483" s="207">
        <v>22654.06</v>
      </c>
      <c r="G9483" s="207">
        <v>32951.360000000001</v>
      </c>
      <c r="H9483" s="207">
        <v>37070.28</v>
      </c>
      <c r="I9483" s="214">
        <f t="shared" si="1018"/>
        <v>393586</v>
      </c>
      <c r="J9483" s="211">
        <f t="shared" si="1019"/>
        <v>0.41170083682008368</v>
      </c>
      <c r="K9483" s="212">
        <f t="shared" si="1020"/>
        <v>0.45</v>
      </c>
      <c r="L9483" s="214">
        <f t="shared" si="1021"/>
        <v>21647.23</v>
      </c>
      <c r="M9483" s="213">
        <f t="shared" si="1022"/>
        <v>31486.880000000001</v>
      </c>
      <c r="N9483" s="213">
        <f t="shared" si="1023"/>
        <v>35422.74</v>
      </c>
      <c r="O9483" s="242">
        <f t="shared" si="1024"/>
        <v>0.51529999999962461</v>
      </c>
      <c r="P9483" s="242"/>
      <c r="Q9483" s="179"/>
      <c r="R9483" s="179"/>
      <c r="S9483" s="179"/>
      <c r="T9483" s="179"/>
      <c r="U9483" s="179"/>
      <c r="V9483" s="179"/>
      <c r="W9483" s="179"/>
      <c r="X9483" s="179"/>
      <c r="Y9483" s="179"/>
      <c r="Z9483" s="179"/>
      <c r="AA9483" s="222"/>
      <c r="AB9483" s="222"/>
      <c r="AC9483" s="222"/>
      <c r="AD9483" s="179"/>
      <c r="AE9483" s="179"/>
      <c r="AF9483" s="179"/>
      <c r="AG9483" s="179"/>
      <c r="AH9483" s="179"/>
      <c r="AI9483" s="179"/>
      <c r="AJ9483" s="179"/>
    </row>
    <row r="9484" spans="2:36" x14ac:dyDescent="0.3">
      <c r="B9484" s="224">
        <v>956100</v>
      </c>
      <c r="C9484" s="209">
        <v>411937</v>
      </c>
      <c r="D9484" s="206">
        <f t="shared" si="1016"/>
        <v>0.43085137537914442</v>
      </c>
      <c r="E9484" s="208">
        <f t="shared" si="1017"/>
        <v>0.45</v>
      </c>
      <c r="F9484" s="207">
        <v>22656.53</v>
      </c>
      <c r="G9484" s="207">
        <v>32954.959999999999</v>
      </c>
      <c r="H9484" s="207">
        <v>37074.33</v>
      </c>
      <c r="I9484" s="214">
        <f t="shared" si="1018"/>
        <v>393631</v>
      </c>
      <c r="J9484" s="211">
        <f t="shared" si="1019"/>
        <v>0.41170484258968726</v>
      </c>
      <c r="K9484" s="212">
        <f t="shared" si="1020"/>
        <v>0.45</v>
      </c>
      <c r="L9484" s="214">
        <f t="shared" si="1021"/>
        <v>21649.705000000002</v>
      </c>
      <c r="M9484" s="213">
        <f t="shared" si="1022"/>
        <v>31490.48</v>
      </c>
      <c r="N9484" s="213">
        <f t="shared" si="1023"/>
        <v>35426.79</v>
      </c>
      <c r="O9484" s="242">
        <f t="shared" si="1024"/>
        <v>0.51520000000047728</v>
      </c>
      <c r="P9484" s="242"/>
      <c r="Q9484" s="179"/>
      <c r="R9484" s="179"/>
      <c r="S9484" s="179"/>
      <c r="T9484" s="179"/>
      <c r="U9484" s="179"/>
      <c r="V9484" s="179"/>
      <c r="W9484" s="179"/>
      <c r="X9484" s="179"/>
      <c r="Y9484" s="179"/>
      <c r="Z9484" s="179"/>
      <c r="AA9484" s="222"/>
      <c r="AB9484" s="222"/>
      <c r="AC9484" s="222"/>
      <c r="AD9484" s="179"/>
      <c r="AE9484" s="179"/>
      <c r="AF9484" s="179"/>
      <c r="AG9484" s="179"/>
      <c r="AH9484" s="179"/>
      <c r="AI9484" s="179"/>
      <c r="AJ9484" s="179"/>
    </row>
    <row r="9485" spans="2:36" x14ac:dyDescent="0.3">
      <c r="B9485" s="224">
        <v>956200</v>
      </c>
      <c r="C9485" s="209">
        <v>411982</v>
      </c>
      <c r="D9485" s="206">
        <f t="shared" si="1016"/>
        <v>0.43085337795440287</v>
      </c>
      <c r="E9485" s="208">
        <f t="shared" si="1017"/>
        <v>0.45</v>
      </c>
      <c r="F9485" s="207">
        <v>22659.01</v>
      </c>
      <c r="G9485" s="207">
        <v>32958.559999999998</v>
      </c>
      <c r="H9485" s="207">
        <v>37078.379999999997</v>
      </c>
      <c r="I9485" s="214">
        <f t="shared" si="1018"/>
        <v>393676</v>
      </c>
      <c r="J9485" s="211">
        <f t="shared" si="1019"/>
        <v>0.41170884752143905</v>
      </c>
      <c r="K9485" s="212">
        <f t="shared" si="1020"/>
        <v>0.45</v>
      </c>
      <c r="L9485" s="214">
        <f t="shared" si="1021"/>
        <v>21652.18</v>
      </c>
      <c r="M9485" s="213">
        <f t="shared" si="1022"/>
        <v>31494.080000000002</v>
      </c>
      <c r="N9485" s="213">
        <f t="shared" si="1023"/>
        <v>35430.839999999997</v>
      </c>
      <c r="O9485" s="242">
        <f t="shared" si="1024"/>
        <v>0.51530000000013387</v>
      </c>
      <c r="P9485" s="242"/>
      <c r="Q9485" s="179"/>
      <c r="R9485" s="179"/>
      <c r="S9485" s="179"/>
      <c r="T9485" s="179"/>
      <c r="U9485" s="179"/>
      <c r="V9485" s="179"/>
      <c r="W9485" s="179"/>
      <c r="X9485" s="179"/>
      <c r="Y9485" s="179"/>
      <c r="Z9485" s="179"/>
      <c r="AA9485" s="222"/>
      <c r="AB9485" s="222"/>
      <c r="AC9485" s="222"/>
      <c r="AD9485" s="179"/>
      <c r="AE9485" s="179"/>
      <c r="AF9485" s="179"/>
      <c r="AG9485" s="179"/>
      <c r="AH9485" s="179"/>
      <c r="AI9485" s="179"/>
      <c r="AJ9485" s="179"/>
    </row>
    <row r="9486" spans="2:36" x14ac:dyDescent="0.3">
      <c r="B9486" s="224">
        <v>956300</v>
      </c>
      <c r="C9486" s="209">
        <v>412027</v>
      </c>
      <c r="D9486" s="206">
        <f t="shared" si="1016"/>
        <v>0.4308553801108439</v>
      </c>
      <c r="E9486" s="208">
        <f t="shared" si="1017"/>
        <v>0.45</v>
      </c>
      <c r="F9486" s="207">
        <v>22661.48</v>
      </c>
      <c r="G9486" s="207">
        <v>32962.160000000003</v>
      </c>
      <c r="H9486" s="207">
        <v>37082.43</v>
      </c>
      <c r="I9486" s="214">
        <f t="shared" si="1018"/>
        <v>393721</v>
      </c>
      <c r="J9486" s="211">
        <f t="shared" si="1019"/>
        <v>0.41171285161560178</v>
      </c>
      <c r="K9486" s="212">
        <f t="shared" si="1020"/>
        <v>0.45</v>
      </c>
      <c r="L9486" s="214">
        <f t="shared" si="1021"/>
        <v>21654.654999999999</v>
      </c>
      <c r="M9486" s="213">
        <f t="shared" si="1022"/>
        <v>31497.68</v>
      </c>
      <c r="N9486" s="213">
        <f t="shared" si="1023"/>
        <v>35434.89</v>
      </c>
      <c r="O9486" s="242">
        <f t="shared" si="1024"/>
        <v>0.51519999999982247</v>
      </c>
      <c r="P9486" s="242"/>
      <c r="Q9486" s="179"/>
      <c r="R9486" s="179"/>
      <c r="S9486" s="179"/>
      <c r="T9486" s="179"/>
      <c r="U9486" s="179"/>
      <c r="V9486" s="179"/>
      <c r="W9486" s="179"/>
      <c r="X9486" s="179"/>
      <c r="Y9486" s="179"/>
      <c r="Z9486" s="179"/>
      <c r="AA9486" s="222"/>
      <c r="AB9486" s="222"/>
      <c r="AC9486" s="222"/>
      <c r="AD9486" s="179"/>
      <c r="AE9486" s="179"/>
      <c r="AF9486" s="179"/>
      <c r="AG9486" s="179"/>
      <c r="AH9486" s="179"/>
      <c r="AI9486" s="179"/>
      <c r="AJ9486" s="179"/>
    </row>
    <row r="9487" spans="2:36" x14ac:dyDescent="0.3">
      <c r="B9487" s="224">
        <v>956400</v>
      </c>
      <c r="C9487" s="209">
        <v>412072</v>
      </c>
      <c r="D9487" s="206">
        <f t="shared" si="1016"/>
        <v>0.4308573818485989</v>
      </c>
      <c r="E9487" s="208">
        <f t="shared" si="1017"/>
        <v>0.45</v>
      </c>
      <c r="F9487" s="207">
        <v>22663.96</v>
      </c>
      <c r="G9487" s="207">
        <v>32965.760000000002</v>
      </c>
      <c r="H9487" s="207">
        <v>37086.480000000003</v>
      </c>
      <c r="I9487" s="214">
        <f t="shared" si="1018"/>
        <v>393766</v>
      </c>
      <c r="J9487" s="211">
        <f t="shared" si="1019"/>
        <v>0.41171685487243831</v>
      </c>
      <c r="K9487" s="212">
        <f t="shared" si="1020"/>
        <v>0.45</v>
      </c>
      <c r="L9487" s="214">
        <f t="shared" si="1021"/>
        <v>21657.13</v>
      </c>
      <c r="M9487" s="213">
        <f t="shared" si="1022"/>
        <v>31501.280000000002</v>
      </c>
      <c r="N9487" s="213">
        <f t="shared" si="1023"/>
        <v>35438.939999999995</v>
      </c>
      <c r="O9487" s="242">
        <f t="shared" si="1024"/>
        <v>0.51530000000006115</v>
      </c>
      <c r="P9487" s="242"/>
      <c r="Q9487" s="179"/>
      <c r="R9487" s="179"/>
      <c r="S9487" s="179"/>
      <c r="T9487" s="179"/>
      <c r="U9487" s="179"/>
      <c r="V9487" s="179"/>
      <c r="W9487" s="179"/>
      <c r="X9487" s="179"/>
      <c r="Y9487" s="179"/>
      <c r="Z9487" s="179"/>
      <c r="AA9487" s="222"/>
      <c r="AB9487" s="222"/>
      <c r="AC9487" s="222"/>
      <c r="AD9487" s="179"/>
      <c r="AE9487" s="179"/>
      <c r="AF9487" s="179"/>
      <c r="AG9487" s="179"/>
      <c r="AH9487" s="179"/>
      <c r="AI9487" s="179"/>
      <c r="AJ9487" s="179"/>
    </row>
    <row r="9488" spans="2:36" x14ac:dyDescent="0.3">
      <c r="B9488" s="224">
        <v>956500</v>
      </c>
      <c r="C9488" s="209">
        <v>412117</v>
      </c>
      <c r="D9488" s="206">
        <f t="shared" si="1016"/>
        <v>0.43085938316779926</v>
      </c>
      <c r="E9488" s="208">
        <f t="shared" si="1017"/>
        <v>0.45</v>
      </c>
      <c r="F9488" s="207">
        <v>22666.43</v>
      </c>
      <c r="G9488" s="207">
        <v>32969.360000000001</v>
      </c>
      <c r="H9488" s="207">
        <v>37090.53</v>
      </c>
      <c r="I9488" s="214">
        <f t="shared" si="1018"/>
        <v>393811</v>
      </c>
      <c r="J9488" s="211">
        <f t="shared" si="1019"/>
        <v>0.4117208572922112</v>
      </c>
      <c r="K9488" s="212">
        <f t="shared" si="1020"/>
        <v>0.45</v>
      </c>
      <c r="L9488" s="214">
        <f t="shared" si="1021"/>
        <v>21659.605</v>
      </c>
      <c r="M9488" s="213">
        <f t="shared" si="1022"/>
        <v>31504.880000000001</v>
      </c>
      <c r="N9488" s="213">
        <f t="shared" si="1023"/>
        <v>35442.99</v>
      </c>
      <c r="O9488" s="242">
        <f t="shared" si="1024"/>
        <v>0.5151999999996042</v>
      </c>
      <c r="P9488" s="242"/>
      <c r="Q9488" s="179"/>
      <c r="R9488" s="179"/>
      <c r="S9488" s="179"/>
      <c r="T9488" s="179"/>
      <c r="U9488" s="179"/>
      <c r="V9488" s="179"/>
      <c r="W9488" s="179"/>
      <c r="X9488" s="179"/>
      <c r="Y9488" s="179"/>
      <c r="Z9488" s="179"/>
      <c r="AA9488" s="222"/>
      <c r="AB9488" s="222"/>
      <c r="AC9488" s="222"/>
      <c r="AD9488" s="179"/>
      <c r="AE9488" s="179"/>
      <c r="AF9488" s="179"/>
      <c r="AG9488" s="179"/>
      <c r="AH9488" s="179"/>
      <c r="AI9488" s="179"/>
      <c r="AJ9488" s="179"/>
    </row>
    <row r="9489" spans="2:36" x14ac:dyDescent="0.3">
      <c r="B9489" s="224">
        <v>956600</v>
      </c>
      <c r="C9489" s="209">
        <v>412162</v>
      </c>
      <c r="D9489" s="206">
        <f t="shared" si="1016"/>
        <v>0.43086138406857621</v>
      </c>
      <c r="E9489" s="208">
        <f t="shared" si="1017"/>
        <v>0.45</v>
      </c>
      <c r="F9489" s="207">
        <v>22668.91</v>
      </c>
      <c r="G9489" s="207">
        <v>32972.959999999999</v>
      </c>
      <c r="H9489" s="207">
        <v>37094.58</v>
      </c>
      <c r="I9489" s="214">
        <f t="shared" si="1018"/>
        <v>393856</v>
      </c>
      <c r="J9489" s="211">
        <f t="shared" si="1019"/>
        <v>0.41172485887518295</v>
      </c>
      <c r="K9489" s="212">
        <f t="shared" si="1020"/>
        <v>0.45</v>
      </c>
      <c r="L9489" s="214">
        <f t="shared" si="1021"/>
        <v>21662.080000000002</v>
      </c>
      <c r="M9489" s="213">
        <f t="shared" si="1022"/>
        <v>31508.48</v>
      </c>
      <c r="N9489" s="213">
        <f t="shared" si="1023"/>
        <v>35447.040000000001</v>
      </c>
      <c r="O9489" s="242">
        <f t="shared" si="1024"/>
        <v>0.5152999999999156</v>
      </c>
      <c r="P9489" s="242"/>
      <c r="Q9489" s="179"/>
      <c r="R9489" s="179"/>
      <c r="S9489" s="179"/>
      <c r="T9489" s="179"/>
      <c r="U9489" s="179"/>
      <c r="V9489" s="179"/>
      <c r="W9489" s="179"/>
      <c r="X9489" s="179"/>
      <c r="Y9489" s="179"/>
      <c r="Z9489" s="179"/>
      <c r="AA9489" s="222"/>
      <c r="AB9489" s="222"/>
      <c r="AC9489" s="222"/>
      <c r="AD9489" s="179"/>
      <c r="AE9489" s="179"/>
      <c r="AF9489" s="179"/>
      <c r="AG9489" s="179"/>
      <c r="AH9489" s="179"/>
      <c r="AI9489" s="179"/>
      <c r="AJ9489" s="179"/>
    </row>
    <row r="9490" spans="2:36" x14ac:dyDescent="0.3">
      <c r="B9490" s="224">
        <v>956700</v>
      </c>
      <c r="C9490" s="209">
        <v>412207</v>
      </c>
      <c r="D9490" s="206">
        <f t="shared" si="1016"/>
        <v>0.43086338455106094</v>
      </c>
      <c r="E9490" s="208">
        <f t="shared" si="1017"/>
        <v>0.45</v>
      </c>
      <c r="F9490" s="207">
        <v>22671.38</v>
      </c>
      <c r="G9490" s="207">
        <v>32976.559999999998</v>
      </c>
      <c r="H9490" s="207">
        <v>37098.629999999997</v>
      </c>
      <c r="I9490" s="214">
        <f t="shared" si="1018"/>
        <v>393901</v>
      </c>
      <c r="J9490" s="211">
        <f t="shared" si="1019"/>
        <v>0.41172885962161598</v>
      </c>
      <c r="K9490" s="212">
        <f t="shared" si="1020"/>
        <v>0.45</v>
      </c>
      <c r="L9490" s="214">
        <f t="shared" si="1021"/>
        <v>21664.555</v>
      </c>
      <c r="M9490" s="213">
        <f t="shared" si="1022"/>
        <v>31512.080000000002</v>
      </c>
      <c r="N9490" s="213">
        <f t="shared" si="1023"/>
        <v>35451.089999999997</v>
      </c>
      <c r="O9490" s="242">
        <f t="shared" si="1024"/>
        <v>0.51520000000004074</v>
      </c>
      <c r="P9490" s="242"/>
      <c r="Q9490" s="179"/>
      <c r="R9490" s="179"/>
      <c r="S9490" s="179"/>
      <c r="T9490" s="179"/>
      <c r="U9490" s="179"/>
      <c r="V9490" s="179"/>
      <c r="W9490" s="179"/>
      <c r="X9490" s="179"/>
      <c r="Y9490" s="179"/>
      <c r="Z9490" s="179"/>
      <c r="AA9490" s="222"/>
      <c r="AB9490" s="222"/>
      <c r="AC9490" s="222"/>
      <c r="AD9490" s="179"/>
      <c r="AE9490" s="179"/>
      <c r="AF9490" s="179"/>
      <c r="AG9490" s="179"/>
      <c r="AH9490" s="179"/>
      <c r="AI9490" s="179"/>
      <c r="AJ9490" s="179"/>
    </row>
    <row r="9491" spans="2:36" x14ac:dyDescent="0.3">
      <c r="B9491" s="224">
        <v>956800</v>
      </c>
      <c r="C9491" s="209">
        <v>412252</v>
      </c>
      <c r="D9491" s="206">
        <f t="shared" si="1016"/>
        <v>0.43086538461538459</v>
      </c>
      <c r="E9491" s="208">
        <f t="shared" si="1017"/>
        <v>0.45</v>
      </c>
      <c r="F9491" s="207">
        <v>22673.86</v>
      </c>
      <c r="G9491" s="207">
        <v>32980.160000000003</v>
      </c>
      <c r="H9491" s="207">
        <v>37102.68</v>
      </c>
      <c r="I9491" s="214">
        <f t="shared" si="1018"/>
        <v>393946</v>
      </c>
      <c r="J9491" s="211">
        <f t="shared" si="1019"/>
        <v>0.41173285953177258</v>
      </c>
      <c r="K9491" s="212">
        <f t="shared" si="1020"/>
        <v>0.45</v>
      </c>
      <c r="L9491" s="214">
        <f t="shared" si="1021"/>
        <v>21667.03</v>
      </c>
      <c r="M9491" s="213">
        <f t="shared" si="1022"/>
        <v>31515.68</v>
      </c>
      <c r="N9491" s="213">
        <f t="shared" si="1023"/>
        <v>35455.14</v>
      </c>
      <c r="O9491" s="242">
        <f t="shared" si="1024"/>
        <v>0.51529999999977005</v>
      </c>
      <c r="P9491" s="242"/>
      <c r="Q9491" s="179"/>
      <c r="R9491" s="179"/>
      <c r="S9491" s="179"/>
      <c r="T9491" s="179"/>
      <c r="U9491" s="179"/>
      <c r="V9491" s="179"/>
      <c r="W9491" s="179"/>
      <c r="X9491" s="179"/>
      <c r="Y9491" s="179"/>
      <c r="Z9491" s="179"/>
      <c r="AA9491" s="222"/>
      <c r="AB9491" s="222"/>
      <c r="AC9491" s="222"/>
      <c r="AD9491" s="179"/>
      <c r="AE9491" s="179"/>
      <c r="AF9491" s="179"/>
      <c r="AG9491" s="179"/>
      <c r="AH9491" s="179"/>
      <c r="AI9491" s="179"/>
      <c r="AJ9491" s="179"/>
    </row>
    <row r="9492" spans="2:36" x14ac:dyDescent="0.3">
      <c r="B9492" s="224">
        <v>956900</v>
      </c>
      <c r="C9492" s="209">
        <v>412297</v>
      </c>
      <c r="D9492" s="206">
        <f t="shared" si="1016"/>
        <v>0.43086738426167831</v>
      </c>
      <c r="E9492" s="208">
        <f t="shared" si="1017"/>
        <v>0.45</v>
      </c>
      <c r="F9492" s="207">
        <v>22676.33</v>
      </c>
      <c r="G9492" s="207">
        <v>32983.760000000002</v>
      </c>
      <c r="H9492" s="207">
        <v>37106.730000000003</v>
      </c>
      <c r="I9492" s="214">
        <f t="shared" si="1018"/>
        <v>393991</v>
      </c>
      <c r="J9492" s="211">
        <f t="shared" si="1019"/>
        <v>0.41173685860591491</v>
      </c>
      <c r="K9492" s="212">
        <f t="shared" si="1020"/>
        <v>0.45</v>
      </c>
      <c r="L9492" s="214">
        <f t="shared" si="1021"/>
        <v>21669.505000000001</v>
      </c>
      <c r="M9492" s="213">
        <f t="shared" si="1022"/>
        <v>31519.280000000002</v>
      </c>
      <c r="N9492" s="213">
        <f t="shared" si="1023"/>
        <v>35459.189999999995</v>
      </c>
      <c r="O9492" s="242">
        <f t="shared" si="1024"/>
        <v>0.51519999999996802</v>
      </c>
      <c r="P9492" s="242"/>
      <c r="Q9492" s="179"/>
      <c r="R9492" s="179"/>
      <c r="S9492" s="179"/>
      <c r="T9492" s="179"/>
      <c r="U9492" s="179"/>
      <c r="V9492" s="179"/>
      <c r="W9492" s="179"/>
      <c r="X9492" s="179"/>
      <c r="Y9492" s="179"/>
      <c r="Z9492" s="179"/>
      <c r="AA9492" s="222"/>
      <c r="AB9492" s="222"/>
      <c r="AC9492" s="222"/>
      <c r="AD9492" s="179"/>
      <c r="AE9492" s="179"/>
      <c r="AF9492" s="179"/>
      <c r="AG9492" s="179"/>
      <c r="AH9492" s="179"/>
      <c r="AI9492" s="179"/>
      <c r="AJ9492" s="179"/>
    </row>
    <row r="9493" spans="2:36" x14ac:dyDescent="0.3">
      <c r="B9493" s="224">
        <v>957000</v>
      </c>
      <c r="C9493" s="209">
        <v>412342</v>
      </c>
      <c r="D9493" s="206">
        <f t="shared" si="1016"/>
        <v>0.43086938349007314</v>
      </c>
      <c r="E9493" s="208">
        <f t="shared" si="1017"/>
        <v>0.45</v>
      </c>
      <c r="F9493" s="207">
        <v>22678.81</v>
      </c>
      <c r="G9493" s="207">
        <v>32987.360000000001</v>
      </c>
      <c r="H9493" s="207">
        <v>37110.78</v>
      </c>
      <c r="I9493" s="214">
        <f t="shared" si="1018"/>
        <v>394036</v>
      </c>
      <c r="J9493" s="211">
        <f t="shared" si="1019"/>
        <v>0.41174085684430511</v>
      </c>
      <c r="K9493" s="212">
        <f t="shared" si="1020"/>
        <v>0.45</v>
      </c>
      <c r="L9493" s="214">
        <f t="shared" si="1021"/>
        <v>21671.98</v>
      </c>
      <c r="M9493" s="213">
        <f t="shared" si="1022"/>
        <v>31522.880000000001</v>
      </c>
      <c r="N9493" s="213">
        <f t="shared" si="1023"/>
        <v>35463.24</v>
      </c>
      <c r="O9493" s="242">
        <f t="shared" si="1024"/>
        <v>0.51529999999962461</v>
      </c>
      <c r="P9493" s="242"/>
      <c r="Q9493" s="179"/>
      <c r="R9493" s="179"/>
      <c r="S9493" s="179"/>
      <c r="T9493" s="179"/>
      <c r="U9493" s="179"/>
      <c r="V9493" s="179"/>
      <c r="W9493" s="179"/>
      <c r="X9493" s="179"/>
      <c r="Y9493" s="179"/>
      <c r="Z9493" s="179"/>
      <c r="AA9493" s="222"/>
      <c r="AB9493" s="222"/>
      <c r="AC9493" s="222"/>
      <c r="AD9493" s="179"/>
      <c r="AE9493" s="179"/>
      <c r="AF9493" s="179"/>
      <c r="AG9493" s="179"/>
      <c r="AH9493" s="179"/>
      <c r="AI9493" s="179"/>
      <c r="AJ9493" s="179"/>
    </row>
    <row r="9494" spans="2:36" x14ac:dyDescent="0.3">
      <c r="B9494" s="224">
        <v>957100</v>
      </c>
      <c r="C9494" s="209">
        <v>412387</v>
      </c>
      <c r="D9494" s="206">
        <f t="shared" si="1016"/>
        <v>0.43087138230070005</v>
      </c>
      <c r="E9494" s="208">
        <f t="shared" si="1017"/>
        <v>0.45</v>
      </c>
      <c r="F9494" s="207">
        <v>22681.279999999999</v>
      </c>
      <c r="G9494" s="207">
        <v>32990.959999999999</v>
      </c>
      <c r="H9494" s="207">
        <v>37114.83</v>
      </c>
      <c r="I9494" s="214">
        <f t="shared" si="1018"/>
        <v>394081</v>
      </c>
      <c r="J9494" s="211">
        <f t="shared" si="1019"/>
        <v>0.41174485424720508</v>
      </c>
      <c r="K9494" s="212">
        <f t="shared" si="1020"/>
        <v>0.45</v>
      </c>
      <c r="L9494" s="214">
        <f t="shared" si="1021"/>
        <v>21674.455000000002</v>
      </c>
      <c r="M9494" s="213">
        <f t="shared" si="1022"/>
        <v>31526.48</v>
      </c>
      <c r="N9494" s="213">
        <f t="shared" si="1023"/>
        <v>35467.29</v>
      </c>
      <c r="O9494" s="242">
        <f t="shared" si="1024"/>
        <v>0.51520000000047728</v>
      </c>
      <c r="P9494" s="242"/>
      <c r="Q9494" s="179"/>
      <c r="R9494" s="179"/>
      <c r="S9494" s="179"/>
      <c r="T9494" s="179"/>
      <c r="U9494" s="179"/>
      <c r="V9494" s="179"/>
      <c r="W9494" s="179"/>
      <c r="X9494" s="179"/>
      <c r="Y9494" s="179"/>
      <c r="Z9494" s="179"/>
      <c r="AA9494" s="222"/>
      <c r="AB9494" s="222"/>
      <c r="AC9494" s="222"/>
      <c r="AD9494" s="179"/>
      <c r="AE9494" s="179"/>
      <c r="AF9494" s="179"/>
      <c r="AG9494" s="179"/>
      <c r="AH9494" s="179"/>
      <c r="AI9494" s="179"/>
      <c r="AJ9494" s="179"/>
    </row>
    <row r="9495" spans="2:36" x14ac:dyDescent="0.3">
      <c r="B9495" s="224">
        <v>957200</v>
      </c>
      <c r="C9495" s="209">
        <v>412432</v>
      </c>
      <c r="D9495" s="206">
        <f t="shared" si="1016"/>
        <v>0.43087338069368991</v>
      </c>
      <c r="E9495" s="208">
        <f t="shared" si="1017"/>
        <v>0.45</v>
      </c>
      <c r="F9495" s="207">
        <v>22683.759999999998</v>
      </c>
      <c r="G9495" s="207">
        <v>32994.559999999998</v>
      </c>
      <c r="H9495" s="207">
        <v>37118.879999999997</v>
      </c>
      <c r="I9495" s="214">
        <f t="shared" si="1018"/>
        <v>394126</v>
      </c>
      <c r="J9495" s="211">
        <f t="shared" si="1019"/>
        <v>0.41174885081487672</v>
      </c>
      <c r="K9495" s="212">
        <f t="shared" si="1020"/>
        <v>0.45</v>
      </c>
      <c r="L9495" s="214">
        <f t="shared" si="1021"/>
        <v>21676.93</v>
      </c>
      <c r="M9495" s="213">
        <f t="shared" si="1022"/>
        <v>31530.080000000002</v>
      </c>
      <c r="N9495" s="213">
        <f t="shared" si="1023"/>
        <v>35471.339999999997</v>
      </c>
      <c r="O9495" s="242">
        <f t="shared" si="1024"/>
        <v>0.51530000000013387</v>
      </c>
      <c r="P9495" s="242"/>
      <c r="Q9495" s="179"/>
      <c r="R9495" s="179"/>
      <c r="S9495" s="179"/>
      <c r="T9495" s="179"/>
      <c r="U9495" s="179"/>
      <c r="V9495" s="179"/>
      <c r="W9495" s="179"/>
      <c r="X9495" s="179"/>
      <c r="Y9495" s="179"/>
      <c r="Z9495" s="179"/>
      <c r="AA9495" s="222"/>
      <c r="AB9495" s="222"/>
      <c r="AC9495" s="222"/>
      <c r="AD9495" s="179"/>
      <c r="AE9495" s="179"/>
      <c r="AF9495" s="179"/>
      <c r="AG9495" s="179"/>
      <c r="AH9495" s="179"/>
      <c r="AI9495" s="179"/>
      <c r="AJ9495" s="179"/>
    </row>
    <row r="9496" spans="2:36" x14ac:dyDescent="0.3">
      <c r="B9496" s="224">
        <v>957300</v>
      </c>
      <c r="C9496" s="209">
        <v>412477</v>
      </c>
      <c r="D9496" s="206">
        <f t="shared" ref="D9496:D9559" si="1025">C9496/B9496</f>
        <v>0.43087537866917369</v>
      </c>
      <c r="E9496" s="208">
        <f t="shared" ref="E9496:E9559" si="1026">(C9496-C9495)/(B9496-B9495)</f>
        <v>0.45</v>
      </c>
      <c r="F9496" s="207">
        <v>22686.23</v>
      </c>
      <c r="G9496" s="207">
        <v>32998.160000000003</v>
      </c>
      <c r="H9496" s="207">
        <v>37122.93</v>
      </c>
      <c r="I9496" s="214">
        <f t="shared" si="1018"/>
        <v>394171</v>
      </c>
      <c r="J9496" s="211">
        <f t="shared" si="1019"/>
        <v>0.41175284654758176</v>
      </c>
      <c r="K9496" s="212">
        <f t="shared" si="1020"/>
        <v>0.45</v>
      </c>
      <c r="L9496" s="214">
        <f t="shared" si="1021"/>
        <v>21679.404999999999</v>
      </c>
      <c r="M9496" s="213">
        <f t="shared" si="1022"/>
        <v>31533.68</v>
      </c>
      <c r="N9496" s="213">
        <f t="shared" si="1023"/>
        <v>35475.39</v>
      </c>
      <c r="O9496" s="242">
        <f t="shared" si="1024"/>
        <v>0.51519999999982247</v>
      </c>
      <c r="P9496" s="242"/>
      <c r="Q9496" s="179"/>
      <c r="R9496" s="179"/>
      <c r="S9496" s="179"/>
      <c r="T9496" s="179"/>
      <c r="U9496" s="179"/>
      <c r="V9496" s="179"/>
      <c r="W9496" s="179"/>
      <c r="X9496" s="179"/>
      <c r="Y9496" s="179"/>
      <c r="Z9496" s="179"/>
      <c r="AA9496" s="222"/>
      <c r="AB9496" s="222"/>
      <c r="AC9496" s="222"/>
      <c r="AD9496" s="179"/>
      <c r="AE9496" s="179"/>
      <c r="AF9496" s="179"/>
      <c r="AG9496" s="179"/>
      <c r="AH9496" s="179"/>
      <c r="AI9496" s="179"/>
      <c r="AJ9496" s="179"/>
    </row>
    <row r="9497" spans="2:36" x14ac:dyDescent="0.3">
      <c r="B9497" s="224">
        <v>957400</v>
      </c>
      <c r="C9497" s="209">
        <v>412522</v>
      </c>
      <c r="D9497" s="206">
        <f t="shared" si="1025"/>
        <v>0.43087737622728223</v>
      </c>
      <c r="E9497" s="208">
        <f t="shared" si="1026"/>
        <v>0.45</v>
      </c>
      <c r="F9497" s="207">
        <v>22688.71</v>
      </c>
      <c r="G9497" s="207">
        <v>33001.760000000002</v>
      </c>
      <c r="H9497" s="207">
        <v>37126.980000000003</v>
      </c>
      <c r="I9497" s="214">
        <f t="shared" si="1018"/>
        <v>394216</v>
      </c>
      <c r="J9497" s="211">
        <f t="shared" si="1019"/>
        <v>0.41175684144558178</v>
      </c>
      <c r="K9497" s="212">
        <f t="shared" si="1020"/>
        <v>0.45</v>
      </c>
      <c r="L9497" s="214">
        <f t="shared" si="1021"/>
        <v>21681.88</v>
      </c>
      <c r="M9497" s="213">
        <f t="shared" si="1022"/>
        <v>31537.280000000002</v>
      </c>
      <c r="N9497" s="213">
        <f t="shared" si="1023"/>
        <v>35479.439999999995</v>
      </c>
      <c r="O9497" s="242">
        <f t="shared" si="1024"/>
        <v>0.51530000000006115</v>
      </c>
      <c r="P9497" s="242"/>
      <c r="Q9497" s="179"/>
      <c r="R9497" s="179"/>
      <c r="S9497" s="179"/>
      <c r="T9497" s="179"/>
      <c r="U9497" s="179"/>
      <c r="V9497" s="179"/>
      <c r="W9497" s="179"/>
      <c r="X9497" s="179"/>
      <c r="Y9497" s="179"/>
      <c r="Z9497" s="179"/>
      <c r="AA9497" s="222"/>
      <c r="AB9497" s="222"/>
      <c r="AC9497" s="222"/>
      <c r="AD9497" s="179"/>
      <c r="AE9497" s="179"/>
      <c r="AF9497" s="179"/>
      <c r="AG9497" s="179"/>
      <c r="AH9497" s="179"/>
      <c r="AI9497" s="179"/>
      <c r="AJ9497" s="179"/>
    </row>
    <row r="9498" spans="2:36" x14ac:dyDescent="0.3">
      <c r="B9498" s="224">
        <v>957500</v>
      </c>
      <c r="C9498" s="209">
        <v>412567</v>
      </c>
      <c r="D9498" s="206">
        <f t="shared" si="1025"/>
        <v>0.43087937336814619</v>
      </c>
      <c r="E9498" s="208">
        <f t="shared" si="1026"/>
        <v>0.45</v>
      </c>
      <c r="F9498" s="207">
        <v>22691.18</v>
      </c>
      <c r="G9498" s="207">
        <v>33005.360000000001</v>
      </c>
      <c r="H9498" s="207">
        <v>37131.03</v>
      </c>
      <c r="I9498" s="214">
        <f t="shared" si="1018"/>
        <v>394261</v>
      </c>
      <c r="J9498" s="211">
        <f t="shared" si="1019"/>
        <v>0.41176083550913839</v>
      </c>
      <c r="K9498" s="212">
        <f t="shared" si="1020"/>
        <v>0.45</v>
      </c>
      <c r="L9498" s="214">
        <f t="shared" si="1021"/>
        <v>21684.355</v>
      </c>
      <c r="M9498" s="213">
        <f t="shared" si="1022"/>
        <v>31540.880000000001</v>
      </c>
      <c r="N9498" s="213">
        <f t="shared" si="1023"/>
        <v>35483.49</v>
      </c>
      <c r="O9498" s="242">
        <f t="shared" si="1024"/>
        <v>0.5151999999996042</v>
      </c>
      <c r="P9498" s="242"/>
      <c r="Q9498" s="179"/>
      <c r="R9498" s="179"/>
      <c r="S9498" s="179"/>
      <c r="T9498" s="179"/>
      <c r="U9498" s="179"/>
      <c r="V9498" s="179"/>
      <c r="W9498" s="179"/>
      <c r="X9498" s="179"/>
      <c r="Y9498" s="179"/>
      <c r="Z9498" s="179"/>
      <c r="AA9498" s="222"/>
      <c r="AB9498" s="222"/>
      <c r="AC9498" s="222"/>
      <c r="AD9498" s="179"/>
      <c r="AE9498" s="179"/>
      <c r="AF9498" s="179"/>
      <c r="AG9498" s="179"/>
      <c r="AH9498" s="179"/>
      <c r="AI9498" s="179"/>
      <c r="AJ9498" s="179"/>
    </row>
    <row r="9499" spans="2:36" x14ac:dyDescent="0.3">
      <c r="B9499" s="224">
        <v>957600</v>
      </c>
      <c r="C9499" s="209">
        <v>412612</v>
      </c>
      <c r="D9499" s="206">
        <f t="shared" si="1025"/>
        <v>0.43088137009189642</v>
      </c>
      <c r="E9499" s="208">
        <f t="shared" si="1026"/>
        <v>0.45</v>
      </c>
      <c r="F9499" s="207">
        <v>22693.66</v>
      </c>
      <c r="G9499" s="207">
        <v>33008.959999999999</v>
      </c>
      <c r="H9499" s="207">
        <v>37135.08</v>
      </c>
      <c r="I9499" s="214">
        <f t="shared" si="1018"/>
        <v>394306</v>
      </c>
      <c r="J9499" s="211">
        <f t="shared" si="1019"/>
        <v>0.41176482873851294</v>
      </c>
      <c r="K9499" s="212">
        <f t="shared" si="1020"/>
        <v>0.45</v>
      </c>
      <c r="L9499" s="214">
        <f t="shared" si="1021"/>
        <v>21686.83</v>
      </c>
      <c r="M9499" s="213">
        <f t="shared" si="1022"/>
        <v>31544.48</v>
      </c>
      <c r="N9499" s="213">
        <f t="shared" si="1023"/>
        <v>35487.54</v>
      </c>
      <c r="O9499" s="242">
        <f t="shared" si="1024"/>
        <v>0.5152999999999156</v>
      </c>
      <c r="P9499" s="242"/>
      <c r="Q9499" s="179"/>
      <c r="R9499" s="179"/>
      <c r="S9499" s="179"/>
      <c r="T9499" s="179"/>
      <c r="U9499" s="179"/>
      <c r="V9499" s="179"/>
      <c r="W9499" s="179"/>
      <c r="X9499" s="179"/>
      <c r="Y9499" s="179"/>
      <c r="Z9499" s="179"/>
      <c r="AA9499" s="222"/>
      <c r="AB9499" s="222"/>
      <c r="AC9499" s="222"/>
      <c r="AD9499" s="179"/>
      <c r="AE9499" s="179"/>
      <c r="AF9499" s="179"/>
      <c r="AG9499" s="179"/>
      <c r="AH9499" s="179"/>
      <c r="AI9499" s="179"/>
      <c r="AJ9499" s="179"/>
    </row>
    <row r="9500" spans="2:36" x14ac:dyDescent="0.3">
      <c r="B9500" s="224">
        <v>957700</v>
      </c>
      <c r="C9500" s="209">
        <v>412657</v>
      </c>
      <c r="D9500" s="206">
        <f t="shared" si="1025"/>
        <v>0.43088336639866348</v>
      </c>
      <c r="E9500" s="208">
        <f t="shared" si="1026"/>
        <v>0.45</v>
      </c>
      <c r="F9500" s="207">
        <v>22696.13</v>
      </c>
      <c r="G9500" s="207">
        <v>33012.559999999998</v>
      </c>
      <c r="H9500" s="207">
        <v>37139.129999999997</v>
      </c>
      <c r="I9500" s="214">
        <f t="shared" si="1018"/>
        <v>394351</v>
      </c>
      <c r="J9500" s="211">
        <f t="shared" si="1019"/>
        <v>0.41176882113396679</v>
      </c>
      <c r="K9500" s="212">
        <f t="shared" si="1020"/>
        <v>0.45</v>
      </c>
      <c r="L9500" s="214">
        <f t="shared" si="1021"/>
        <v>21689.305</v>
      </c>
      <c r="M9500" s="213">
        <f t="shared" si="1022"/>
        <v>31548.080000000002</v>
      </c>
      <c r="N9500" s="213">
        <f t="shared" si="1023"/>
        <v>35491.589999999997</v>
      </c>
      <c r="O9500" s="242">
        <f t="shared" si="1024"/>
        <v>0.51520000000004074</v>
      </c>
      <c r="P9500" s="242"/>
      <c r="Q9500" s="179"/>
      <c r="R9500" s="179"/>
      <c r="S9500" s="179"/>
      <c r="T9500" s="179"/>
      <c r="U9500" s="179"/>
      <c r="V9500" s="179"/>
      <c r="W9500" s="179"/>
      <c r="X9500" s="179"/>
      <c r="Y9500" s="179"/>
      <c r="Z9500" s="179"/>
      <c r="AA9500" s="222"/>
      <c r="AB9500" s="222"/>
      <c r="AC9500" s="222"/>
      <c r="AD9500" s="179"/>
      <c r="AE9500" s="179"/>
      <c r="AF9500" s="179"/>
      <c r="AG9500" s="179"/>
      <c r="AH9500" s="179"/>
      <c r="AI9500" s="179"/>
      <c r="AJ9500" s="179"/>
    </row>
    <row r="9501" spans="2:36" x14ac:dyDescent="0.3">
      <c r="B9501" s="224">
        <v>957800</v>
      </c>
      <c r="C9501" s="209">
        <v>412702</v>
      </c>
      <c r="D9501" s="206">
        <f t="shared" si="1025"/>
        <v>0.43088536228857799</v>
      </c>
      <c r="E9501" s="208">
        <f t="shared" si="1026"/>
        <v>0.45</v>
      </c>
      <c r="F9501" s="207">
        <v>22698.61</v>
      </c>
      <c r="G9501" s="207">
        <v>33016.160000000003</v>
      </c>
      <c r="H9501" s="207">
        <v>37143.18</v>
      </c>
      <c r="I9501" s="214">
        <f t="shared" si="1018"/>
        <v>394396</v>
      </c>
      <c r="J9501" s="211">
        <f t="shared" si="1019"/>
        <v>0.4117728126957611</v>
      </c>
      <c r="K9501" s="212">
        <f t="shared" si="1020"/>
        <v>0.45</v>
      </c>
      <c r="L9501" s="214">
        <f t="shared" si="1021"/>
        <v>21691.78</v>
      </c>
      <c r="M9501" s="213">
        <f t="shared" si="1022"/>
        <v>31551.68</v>
      </c>
      <c r="N9501" s="213">
        <f t="shared" si="1023"/>
        <v>35495.64</v>
      </c>
      <c r="O9501" s="242">
        <f t="shared" si="1024"/>
        <v>0.51529999999977005</v>
      </c>
      <c r="P9501" s="242"/>
      <c r="Q9501" s="179"/>
      <c r="R9501" s="179"/>
      <c r="S9501" s="179"/>
      <c r="T9501" s="179"/>
      <c r="U9501" s="179"/>
      <c r="V9501" s="179"/>
      <c r="W9501" s="179"/>
      <c r="X9501" s="179"/>
      <c r="Y9501" s="179"/>
      <c r="Z9501" s="179"/>
      <c r="AA9501" s="222"/>
      <c r="AB9501" s="222"/>
      <c r="AC9501" s="222"/>
      <c r="AD9501" s="179"/>
      <c r="AE9501" s="179"/>
      <c r="AF9501" s="179"/>
      <c r="AG9501" s="179"/>
      <c r="AH9501" s="179"/>
      <c r="AI9501" s="179"/>
      <c r="AJ9501" s="179"/>
    </row>
    <row r="9502" spans="2:36" x14ac:dyDescent="0.3">
      <c r="B9502" s="224">
        <v>957900</v>
      </c>
      <c r="C9502" s="209">
        <v>412747</v>
      </c>
      <c r="D9502" s="206">
        <f t="shared" si="1025"/>
        <v>0.43088735776177056</v>
      </c>
      <c r="E9502" s="208">
        <f t="shared" si="1026"/>
        <v>0.45</v>
      </c>
      <c r="F9502" s="207">
        <v>22701.08</v>
      </c>
      <c r="G9502" s="207">
        <v>33019.760000000002</v>
      </c>
      <c r="H9502" s="207">
        <v>37147.230000000003</v>
      </c>
      <c r="I9502" s="214">
        <f t="shared" si="1018"/>
        <v>394441</v>
      </c>
      <c r="J9502" s="211">
        <f t="shared" si="1019"/>
        <v>0.41177680342415701</v>
      </c>
      <c r="K9502" s="212">
        <f t="shared" si="1020"/>
        <v>0.45</v>
      </c>
      <c r="L9502" s="214">
        <f t="shared" si="1021"/>
        <v>21694.255000000001</v>
      </c>
      <c r="M9502" s="213">
        <f t="shared" si="1022"/>
        <v>31555.280000000002</v>
      </c>
      <c r="N9502" s="213">
        <f t="shared" si="1023"/>
        <v>35499.689999999995</v>
      </c>
      <c r="O9502" s="242">
        <f t="shared" si="1024"/>
        <v>0.51519999999996802</v>
      </c>
      <c r="P9502" s="242"/>
      <c r="Q9502" s="179"/>
      <c r="R9502" s="179"/>
      <c r="S9502" s="179"/>
      <c r="T9502" s="179"/>
      <c r="U9502" s="179"/>
      <c r="V9502" s="179"/>
      <c r="W9502" s="179"/>
      <c r="X9502" s="179"/>
      <c r="Y9502" s="179"/>
      <c r="Z9502" s="179"/>
      <c r="AA9502" s="222"/>
      <c r="AB9502" s="222"/>
      <c r="AC9502" s="222"/>
      <c r="AD9502" s="179"/>
      <c r="AE9502" s="179"/>
      <c r="AF9502" s="179"/>
      <c r="AG9502" s="179"/>
      <c r="AH9502" s="179"/>
      <c r="AI9502" s="179"/>
      <c r="AJ9502" s="179"/>
    </row>
    <row r="9503" spans="2:36" x14ac:dyDescent="0.3">
      <c r="B9503" s="224">
        <v>958000</v>
      </c>
      <c r="C9503" s="209">
        <v>412792</v>
      </c>
      <c r="D9503" s="206">
        <f t="shared" si="1025"/>
        <v>0.4308893528183716</v>
      </c>
      <c r="E9503" s="208">
        <f t="shared" si="1026"/>
        <v>0.45</v>
      </c>
      <c r="F9503" s="207">
        <v>22703.56</v>
      </c>
      <c r="G9503" s="207">
        <v>33023.360000000001</v>
      </c>
      <c r="H9503" s="207">
        <v>37151.279999999999</v>
      </c>
      <c r="I9503" s="214">
        <f t="shared" si="1018"/>
        <v>394486</v>
      </c>
      <c r="J9503" s="211">
        <f t="shared" si="1019"/>
        <v>0.41178079331941547</v>
      </c>
      <c r="K9503" s="212">
        <f t="shared" si="1020"/>
        <v>0.45</v>
      </c>
      <c r="L9503" s="214">
        <f t="shared" si="1021"/>
        <v>21696.73</v>
      </c>
      <c r="M9503" s="213">
        <f t="shared" si="1022"/>
        <v>31558.880000000001</v>
      </c>
      <c r="N9503" s="213">
        <f t="shared" si="1023"/>
        <v>35503.74</v>
      </c>
      <c r="O9503" s="242">
        <f t="shared" si="1024"/>
        <v>0.51529999999962461</v>
      </c>
      <c r="P9503" s="242"/>
      <c r="Q9503" s="179"/>
      <c r="R9503" s="179"/>
      <c r="S9503" s="179"/>
      <c r="T9503" s="179"/>
      <c r="U9503" s="179"/>
      <c r="V9503" s="179"/>
      <c r="W9503" s="179"/>
      <c r="X9503" s="179"/>
      <c r="Y9503" s="179"/>
      <c r="Z9503" s="179"/>
      <c r="AA9503" s="222"/>
      <c r="AB9503" s="222"/>
      <c r="AC9503" s="222"/>
      <c r="AD9503" s="179"/>
      <c r="AE9503" s="179"/>
      <c r="AF9503" s="179"/>
      <c r="AG9503" s="179"/>
      <c r="AH9503" s="179"/>
      <c r="AI9503" s="179"/>
      <c r="AJ9503" s="179"/>
    </row>
    <row r="9504" spans="2:36" x14ac:dyDescent="0.3">
      <c r="B9504" s="224">
        <v>958100</v>
      </c>
      <c r="C9504" s="209">
        <v>412837</v>
      </c>
      <c r="D9504" s="206">
        <f t="shared" si="1025"/>
        <v>0.43089134745851165</v>
      </c>
      <c r="E9504" s="208">
        <f t="shared" si="1026"/>
        <v>0.45</v>
      </c>
      <c r="F9504" s="207">
        <v>22706.03</v>
      </c>
      <c r="G9504" s="207">
        <v>33026.959999999999</v>
      </c>
      <c r="H9504" s="207">
        <v>37155.33</v>
      </c>
      <c r="I9504" s="214">
        <f t="shared" si="1018"/>
        <v>394531</v>
      </c>
      <c r="J9504" s="211">
        <f t="shared" si="1019"/>
        <v>0.41178478238179733</v>
      </c>
      <c r="K9504" s="212">
        <f t="shared" si="1020"/>
        <v>0.45</v>
      </c>
      <c r="L9504" s="214">
        <f t="shared" si="1021"/>
        <v>21699.205000000002</v>
      </c>
      <c r="M9504" s="213">
        <f t="shared" si="1022"/>
        <v>31562.48</v>
      </c>
      <c r="N9504" s="213">
        <f t="shared" si="1023"/>
        <v>35507.79</v>
      </c>
      <c r="O9504" s="242">
        <f t="shared" si="1024"/>
        <v>0.51520000000047728</v>
      </c>
      <c r="P9504" s="242"/>
      <c r="Q9504" s="179"/>
      <c r="R9504" s="179"/>
      <c r="S9504" s="179"/>
      <c r="T9504" s="179"/>
      <c r="U9504" s="179"/>
      <c r="V9504" s="179"/>
      <c r="W9504" s="179"/>
      <c r="X9504" s="179"/>
      <c r="Y9504" s="179"/>
      <c r="Z9504" s="179"/>
      <c r="AA9504" s="222"/>
      <c r="AB9504" s="222"/>
      <c r="AC9504" s="222"/>
      <c r="AD9504" s="179"/>
      <c r="AE9504" s="179"/>
      <c r="AF9504" s="179"/>
      <c r="AG9504" s="179"/>
      <c r="AH9504" s="179"/>
      <c r="AI9504" s="179"/>
      <c r="AJ9504" s="179"/>
    </row>
    <row r="9505" spans="2:36" x14ac:dyDescent="0.3">
      <c r="B9505" s="224">
        <v>958200</v>
      </c>
      <c r="C9505" s="209">
        <v>412882</v>
      </c>
      <c r="D9505" s="206">
        <f t="shared" si="1025"/>
        <v>0.43089334168232102</v>
      </c>
      <c r="E9505" s="208">
        <f t="shared" si="1026"/>
        <v>0.45</v>
      </c>
      <c r="F9505" s="207">
        <v>22708.51</v>
      </c>
      <c r="G9505" s="207">
        <v>33030.559999999998</v>
      </c>
      <c r="H9505" s="207">
        <v>37159.379999999997</v>
      </c>
      <c r="I9505" s="214">
        <f t="shared" si="1018"/>
        <v>394576</v>
      </c>
      <c r="J9505" s="211">
        <f t="shared" si="1019"/>
        <v>0.41178877061156333</v>
      </c>
      <c r="K9505" s="212">
        <f t="shared" si="1020"/>
        <v>0.45</v>
      </c>
      <c r="L9505" s="214">
        <f t="shared" si="1021"/>
        <v>21701.68</v>
      </c>
      <c r="M9505" s="213">
        <f t="shared" si="1022"/>
        <v>31566.080000000002</v>
      </c>
      <c r="N9505" s="213">
        <f t="shared" si="1023"/>
        <v>35511.839999999997</v>
      </c>
      <c r="O9505" s="242">
        <f t="shared" si="1024"/>
        <v>0.51530000000013387</v>
      </c>
      <c r="P9505" s="242"/>
      <c r="Q9505" s="179"/>
      <c r="R9505" s="179"/>
      <c r="S9505" s="179"/>
      <c r="T9505" s="179"/>
      <c r="U9505" s="179"/>
      <c r="V9505" s="179"/>
      <c r="W9505" s="179"/>
      <c r="X9505" s="179"/>
      <c r="Y9505" s="179"/>
      <c r="Z9505" s="179"/>
      <c r="AA9505" s="222"/>
      <c r="AB9505" s="222"/>
      <c r="AC9505" s="222"/>
      <c r="AD9505" s="179"/>
      <c r="AE9505" s="179"/>
      <c r="AF9505" s="179"/>
      <c r="AG9505" s="179"/>
      <c r="AH9505" s="179"/>
      <c r="AI9505" s="179"/>
      <c r="AJ9505" s="179"/>
    </row>
    <row r="9506" spans="2:36" x14ac:dyDescent="0.3">
      <c r="B9506" s="224">
        <v>958300</v>
      </c>
      <c r="C9506" s="209">
        <v>412927</v>
      </c>
      <c r="D9506" s="206">
        <f t="shared" si="1025"/>
        <v>0.43089533548993009</v>
      </c>
      <c r="E9506" s="208">
        <f t="shared" si="1026"/>
        <v>0.45</v>
      </c>
      <c r="F9506" s="207">
        <v>22710.98</v>
      </c>
      <c r="G9506" s="207">
        <v>33034.160000000003</v>
      </c>
      <c r="H9506" s="207">
        <v>37163.43</v>
      </c>
      <c r="I9506" s="214">
        <f t="shared" si="1018"/>
        <v>394621</v>
      </c>
      <c r="J9506" s="211">
        <f t="shared" si="1019"/>
        <v>0.41179275800897425</v>
      </c>
      <c r="K9506" s="212">
        <f t="shared" si="1020"/>
        <v>0.45</v>
      </c>
      <c r="L9506" s="214">
        <f t="shared" si="1021"/>
        <v>21704.154999999999</v>
      </c>
      <c r="M9506" s="213">
        <f t="shared" si="1022"/>
        <v>31569.68</v>
      </c>
      <c r="N9506" s="213">
        <f t="shared" si="1023"/>
        <v>35515.89</v>
      </c>
      <c r="O9506" s="242">
        <f t="shared" si="1024"/>
        <v>0.51519999999982247</v>
      </c>
      <c r="P9506" s="242"/>
      <c r="Q9506" s="179"/>
      <c r="R9506" s="179"/>
      <c r="S9506" s="179"/>
      <c r="T9506" s="179"/>
      <c r="U9506" s="179"/>
      <c r="V9506" s="179"/>
      <c r="W9506" s="179"/>
      <c r="X9506" s="179"/>
      <c r="Y9506" s="179"/>
      <c r="Z9506" s="179"/>
      <c r="AA9506" s="222"/>
      <c r="AB9506" s="222"/>
      <c r="AC9506" s="222"/>
      <c r="AD9506" s="179"/>
      <c r="AE9506" s="179"/>
      <c r="AF9506" s="179"/>
      <c r="AG9506" s="179"/>
      <c r="AH9506" s="179"/>
      <c r="AI9506" s="179"/>
      <c r="AJ9506" s="179"/>
    </row>
    <row r="9507" spans="2:36" x14ac:dyDescent="0.3">
      <c r="B9507" s="224">
        <v>958400</v>
      </c>
      <c r="C9507" s="209">
        <v>412972</v>
      </c>
      <c r="D9507" s="206">
        <f t="shared" si="1025"/>
        <v>0.43089732888146909</v>
      </c>
      <c r="E9507" s="208">
        <f t="shared" si="1026"/>
        <v>0.45</v>
      </c>
      <c r="F9507" s="207">
        <v>22713.46</v>
      </c>
      <c r="G9507" s="207">
        <v>33037.760000000002</v>
      </c>
      <c r="H9507" s="207">
        <v>37167.480000000003</v>
      </c>
      <c r="I9507" s="214">
        <f t="shared" si="1018"/>
        <v>394666</v>
      </c>
      <c r="J9507" s="211">
        <f t="shared" si="1019"/>
        <v>0.4117967445742905</v>
      </c>
      <c r="K9507" s="212">
        <f t="shared" si="1020"/>
        <v>0.45</v>
      </c>
      <c r="L9507" s="214">
        <f t="shared" si="1021"/>
        <v>21706.63</v>
      </c>
      <c r="M9507" s="213">
        <f t="shared" si="1022"/>
        <v>31573.280000000002</v>
      </c>
      <c r="N9507" s="213">
        <f t="shared" si="1023"/>
        <v>35519.939999999995</v>
      </c>
      <c r="O9507" s="242">
        <f t="shared" si="1024"/>
        <v>0.51530000000006115</v>
      </c>
      <c r="P9507" s="242"/>
      <c r="Q9507" s="179"/>
      <c r="R9507" s="179"/>
      <c r="S9507" s="179"/>
      <c r="T9507" s="179"/>
      <c r="U9507" s="179"/>
      <c r="V9507" s="179"/>
      <c r="W9507" s="179"/>
      <c r="X9507" s="179"/>
      <c r="Y9507" s="179"/>
      <c r="Z9507" s="179"/>
      <c r="AA9507" s="222"/>
      <c r="AB9507" s="222"/>
      <c r="AC9507" s="222"/>
      <c r="AD9507" s="179"/>
      <c r="AE9507" s="179"/>
      <c r="AF9507" s="179"/>
      <c r="AG9507" s="179"/>
      <c r="AH9507" s="179"/>
      <c r="AI9507" s="179"/>
      <c r="AJ9507" s="179"/>
    </row>
    <row r="9508" spans="2:36" x14ac:dyDescent="0.3">
      <c r="B9508" s="224">
        <v>958500</v>
      </c>
      <c r="C9508" s="209">
        <v>413017</v>
      </c>
      <c r="D9508" s="206">
        <f t="shared" si="1025"/>
        <v>0.43089932185706836</v>
      </c>
      <c r="E9508" s="208">
        <f t="shared" si="1026"/>
        <v>0.45</v>
      </c>
      <c r="F9508" s="207">
        <v>22715.93</v>
      </c>
      <c r="G9508" s="207">
        <v>33041.360000000001</v>
      </c>
      <c r="H9508" s="207">
        <v>37171.53</v>
      </c>
      <c r="I9508" s="214">
        <f t="shared" si="1018"/>
        <v>394711</v>
      </c>
      <c r="J9508" s="211">
        <f t="shared" si="1019"/>
        <v>0.41180073030777259</v>
      </c>
      <c r="K9508" s="212">
        <f t="shared" si="1020"/>
        <v>0.45</v>
      </c>
      <c r="L9508" s="214">
        <f t="shared" si="1021"/>
        <v>21709.105</v>
      </c>
      <c r="M9508" s="213">
        <f t="shared" si="1022"/>
        <v>31576.880000000001</v>
      </c>
      <c r="N9508" s="213">
        <f t="shared" si="1023"/>
        <v>35523.99</v>
      </c>
      <c r="O9508" s="242">
        <f t="shared" si="1024"/>
        <v>0.5151999999996042</v>
      </c>
      <c r="P9508" s="242"/>
      <c r="Q9508" s="179"/>
      <c r="R9508" s="179"/>
      <c r="S9508" s="179"/>
      <c r="T9508" s="179"/>
      <c r="U9508" s="179"/>
      <c r="V9508" s="179"/>
      <c r="W9508" s="179"/>
      <c r="X9508" s="179"/>
      <c r="Y9508" s="179"/>
      <c r="Z9508" s="179"/>
      <c r="AA9508" s="222"/>
      <c r="AB9508" s="222"/>
      <c r="AC9508" s="222"/>
      <c r="AD9508" s="179"/>
      <c r="AE9508" s="179"/>
      <c r="AF9508" s="179"/>
      <c r="AG9508" s="179"/>
      <c r="AH9508" s="179"/>
      <c r="AI9508" s="179"/>
      <c r="AJ9508" s="179"/>
    </row>
    <row r="9509" spans="2:36" x14ac:dyDescent="0.3">
      <c r="B9509" s="224">
        <v>958600</v>
      </c>
      <c r="C9509" s="209">
        <v>413062</v>
      </c>
      <c r="D9509" s="206">
        <f t="shared" si="1025"/>
        <v>0.43090131441685792</v>
      </c>
      <c r="E9509" s="208">
        <f t="shared" si="1026"/>
        <v>0.45</v>
      </c>
      <c r="F9509" s="207">
        <v>22718.41</v>
      </c>
      <c r="G9509" s="207">
        <v>33044.959999999999</v>
      </c>
      <c r="H9509" s="207">
        <v>37175.58</v>
      </c>
      <c r="I9509" s="214">
        <f t="shared" si="1018"/>
        <v>394756</v>
      </c>
      <c r="J9509" s="211">
        <f t="shared" si="1019"/>
        <v>0.41180471520968076</v>
      </c>
      <c r="K9509" s="212">
        <f t="shared" si="1020"/>
        <v>0.45</v>
      </c>
      <c r="L9509" s="214">
        <f t="shared" si="1021"/>
        <v>21711.58</v>
      </c>
      <c r="M9509" s="213">
        <f t="shared" si="1022"/>
        <v>31580.48</v>
      </c>
      <c r="N9509" s="213">
        <f t="shared" si="1023"/>
        <v>35528.04</v>
      </c>
      <c r="O9509" s="242">
        <f t="shared" si="1024"/>
        <v>0.5152999999999156</v>
      </c>
      <c r="P9509" s="242"/>
      <c r="Q9509" s="179"/>
      <c r="R9509" s="179"/>
      <c r="S9509" s="179"/>
      <c r="T9509" s="179"/>
      <c r="U9509" s="179"/>
      <c r="V9509" s="179"/>
      <c r="W9509" s="179"/>
      <c r="X9509" s="179"/>
      <c r="Y9509" s="179"/>
      <c r="Z9509" s="179"/>
      <c r="AA9509" s="222"/>
      <c r="AB9509" s="222"/>
      <c r="AC9509" s="222"/>
      <c r="AD9509" s="179"/>
      <c r="AE9509" s="179"/>
      <c r="AF9509" s="179"/>
      <c r="AG9509" s="179"/>
      <c r="AH9509" s="179"/>
      <c r="AI9509" s="179"/>
      <c r="AJ9509" s="179"/>
    </row>
    <row r="9510" spans="2:36" x14ac:dyDescent="0.3">
      <c r="B9510" s="224">
        <v>958700</v>
      </c>
      <c r="C9510" s="209">
        <v>413107</v>
      </c>
      <c r="D9510" s="206">
        <f t="shared" si="1025"/>
        <v>0.43090330656096798</v>
      </c>
      <c r="E9510" s="208">
        <f t="shared" si="1026"/>
        <v>0.45</v>
      </c>
      <c r="F9510" s="207">
        <v>22720.880000000001</v>
      </c>
      <c r="G9510" s="207">
        <v>33048.559999999998</v>
      </c>
      <c r="H9510" s="207">
        <v>37179.629999999997</v>
      </c>
      <c r="I9510" s="214">
        <f t="shared" si="1018"/>
        <v>394801</v>
      </c>
      <c r="J9510" s="211">
        <f t="shared" si="1019"/>
        <v>0.41180869928027536</v>
      </c>
      <c r="K9510" s="212">
        <f t="shared" si="1020"/>
        <v>0.45</v>
      </c>
      <c r="L9510" s="214">
        <f t="shared" si="1021"/>
        <v>21714.055</v>
      </c>
      <c r="M9510" s="213">
        <f t="shared" si="1022"/>
        <v>31584.080000000002</v>
      </c>
      <c r="N9510" s="213">
        <f t="shared" si="1023"/>
        <v>35532.089999999997</v>
      </c>
      <c r="O9510" s="242">
        <f t="shared" si="1024"/>
        <v>0.51520000000004074</v>
      </c>
      <c r="P9510" s="242"/>
      <c r="Q9510" s="179"/>
      <c r="R9510" s="179"/>
      <c r="S9510" s="179"/>
      <c r="T9510" s="179"/>
      <c r="U9510" s="179"/>
      <c r="V9510" s="179"/>
      <c r="W9510" s="179"/>
      <c r="X9510" s="179"/>
      <c r="Y9510" s="179"/>
      <c r="Z9510" s="179"/>
      <c r="AA9510" s="222"/>
      <c r="AB9510" s="222"/>
      <c r="AC9510" s="222"/>
      <c r="AD9510" s="179"/>
      <c r="AE9510" s="179"/>
      <c r="AF9510" s="179"/>
      <c r="AG9510" s="179"/>
      <c r="AH9510" s="179"/>
      <c r="AI9510" s="179"/>
      <c r="AJ9510" s="179"/>
    </row>
    <row r="9511" spans="2:36" x14ac:dyDescent="0.3">
      <c r="B9511" s="224">
        <v>958800</v>
      </c>
      <c r="C9511" s="209">
        <v>413152</v>
      </c>
      <c r="D9511" s="206">
        <f t="shared" si="1025"/>
        <v>0.43090529828952856</v>
      </c>
      <c r="E9511" s="208">
        <f t="shared" si="1026"/>
        <v>0.45</v>
      </c>
      <c r="F9511" s="207">
        <v>22723.360000000001</v>
      </c>
      <c r="G9511" s="207">
        <v>33052.160000000003</v>
      </c>
      <c r="H9511" s="207">
        <v>37183.68</v>
      </c>
      <c r="I9511" s="214">
        <f t="shared" si="1018"/>
        <v>394846</v>
      </c>
      <c r="J9511" s="211">
        <f t="shared" si="1019"/>
        <v>0.41181268251981645</v>
      </c>
      <c r="K9511" s="212">
        <f t="shared" si="1020"/>
        <v>0.45</v>
      </c>
      <c r="L9511" s="214">
        <f t="shared" si="1021"/>
        <v>21716.53</v>
      </c>
      <c r="M9511" s="213">
        <f t="shared" si="1022"/>
        <v>31587.68</v>
      </c>
      <c r="N9511" s="213">
        <f t="shared" si="1023"/>
        <v>35536.14</v>
      </c>
      <c r="O9511" s="242">
        <f t="shared" si="1024"/>
        <v>0.51529999999977005</v>
      </c>
      <c r="P9511" s="242"/>
      <c r="Q9511" s="179"/>
      <c r="R9511" s="179"/>
      <c r="S9511" s="179"/>
      <c r="T9511" s="179"/>
      <c r="U9511" s="179"/>
      <c r="V9511" s="179"/>
      <c r="W9511" s="179"/>
      <c r="X9511" s="179"/>
      <c r="Y9511" s="179"/>
      <c r="Z9511" s="179"/>
      <c r="AA9511" s="222"/>
      <c r="AB9511" s="222"/>
      <c r="AC9511" s="222"/>
      <c r="AD9511" s="179"/>
      <c r="AE9511" s="179"/>
      <c r="AF9511" s="179"/>
      <c r="AG9511" s="179"/>
      <c r="AH9511" s="179"/>
      <c r="AI9511" s="179"/>
      <c r="AJ9511" s="179"/>
    </row>
    <row r="9512" spans="2:36" x14ac:dyDescent="0.3">
      <c r="B9512" s="224">
        <v>958900</v>
      </c>
      <c r="C9512" s="209">
        <v>413197</v>
      </c>
      <c r="D9512" s="206">
        <f t="shared" si="1025"/>
        <v>0.43090728960266972</v>
      </c>
      <c r="E9512" s="208">
        <f t="shared" si="1026"/>
        <v>0.45</v>
      </c>
      <c r="F9512" s="207">
        <v>22725.83</v>
      </c>
      <c r="G9512" s="207">
        <v>33055.760000000002</v>
      </c>
      <c r="H9512" s="207">
        <v>37187.730000000003</v>
      </c>
      <c r="I9512" s="214">
        <f t="shared" si="1018"/>
        <v>394891</v>
      </c>
      <c r="J9512" s="211">
        <f t="shared" si="1019"/>
        <v>0.411816664928564</v>
      </c>
      <c r="K9512" s="212">
        <f t="shared" si="1020"/>
        <v>0.45</v>
      </c>
      <c r="L9512" s="214">
        <f t="shared" si="1021"/>
        <v>21719.005000000001</v>
      </c>
      <c r="M9512" s="213">
        <f t="shared" si="1022"/>
        <v>31591.280000000002</v>
      </c>
      <c r="N9512" s="213">
        <f t="shared" si="1023"/>
        <v>35540.189999999995</v>
      </c>
      <c r="O9512" s="242">
        <f t="shared" si="1024"/>
        <v>0.51519999999996802</v>
      </c>
      <c r="P9512" s="242"/>
      <c r="Q9512" s="179"/>
      <c r="R9512" s="179"/>
      <c r="S9512" s="179"/>
      <c r="T9512" s="179"/>
      <c r="U9512" s="179"/>
      <c r="V9512" s="179"/>
      <c r="W9512" s="179"/>
      <c r="X9512" s="179"/>
      <c r="Y9512" s="179"/>
      <c r="Z9512" s="179"/>
      <c r="AA9512" s="222"/>
      <c r="AB9512" s="222"/>
      <c r="AC9512" s="222"/>
      <c r="AD9512" s="179"/>
      <c r="AE9512" s="179"/>
      <c r="AF9512" s="179"/>
      <c r="AG9512" s="179"/>
      <c r="AH9512" s="179"/>
      <c r="AI9512" s="179"/>
      <c r="AJ9512" s="179"/>
    </row>
    <row r="9513" spans="2:36" x14ac:dyDescent="0.3">
      <c r="B9513" s="224">
        <v>959000</v>
      </c>
      <c r="C9513" s="209">
        <v>413242</v>
      </c>
      <c r="D9513" s="206">
        <f t="shared" si="1025"/>
        <v>0.43090928050052135</v>
      </c>
      <c r="E9513" s="208">
        <f t="shared" si="1026"/>
        <v>0.45</v>
      </c>
      <c r="F9513" s="207">
        <v>22728.31</v>
      </c>
      <c r="G9513" s="207">
        <v>33059.360000000001</v>
      </c>
      <c r="H9513" s="207">
        <v>37191.78</v>
      </c>
      <c r="I9513" s="214">
        <f t="shared" ref="I9513:I9576" si="1027">I9512+45</f>
        <v>394936</v>
      </c>
      <c r="J9513" s="211">
        <f t="shared" si="1019"/>
        <v>0.41182064650677791</v>
      </c>
      <c r="K9513" s="212">
        <f t="shared" si="1020"/>
        <v>0.45</v>
      </c>
      <c r="L9513" s="214">
        <f t="shared" si="1021"/>
        <v>21721.48</v>
      </c>
      <c r="M9513" s="213">
        <f t="shared" si="1022"/>
        <v>31594.880000000001</v>
      </c>
      <c r="N9513" s="213">
        <f t="shared" si="1023"/>
        <v>35544.239999999998</v>
      </c>
      <c r="O9513" s="242">
        <f t="shared" si="1024"/>
        <v>0.51529999999962461</v>
      </c>
      <c r="P9513" s="242"/>
      <c r="Q9513" s="179"/>
      <c r="R9513" s="179"/>
      <c r="S9513" s="179"/>
      <c r="T9513" s="179"/>
      <c r="U9513" s="179"/>
      <c r="V9513" s="179"/>
      <c r="W9513" s="179"/>
      <c r="X9513" s="179"/>
      <c r="Y9513" s="179"/>
      <c r="Z9513" s="179"/>
      <c r="AA9513" s="222"/>
      <c r="AB9513" s="222"/>
      <c r="AC9513" s="222"/>
      <c r="AD9513" s="179"/>
      <c r="AE9513" s="179"/>
      <c r="AF9513" s="179"/>
      <c r="AG9513" s="179"/>
      <c r="AH9513" s="179"/>
      <c r="AI9513" s="179"/>
      <c r="AJ9513" s="179"/>
    </row>
    <row r="9514" spans="2:36" x14ac:dyDescent="0.3">
      <c r="B9514" s="224">
        <v>959100</v>
      </c>
      <c r="C9514" s="209">
        <v>413287</v>
      </c>
      <c r="D9514" s="206">
        <f t="shared" si="1025"/>
        <v>0.43091127098321341</v>
      </c>
      <c r="E9514" s="208">
        <f t="shared" si="1026"/>
        <v>0.45</v>
      </c>
      <c r="F9514" s="207">
        <v>22730.78</v>
      </c>
      <c r="G9514" s="207">
        <v>33062.959999999999</v>
      </c>
      <c r="H9514" s="207">
        <v>37195.83</v>
      </c>
      <c r="I9514" s="214">
        <f t="shared" si="1027"/>
        <v>394981</v>
      </c>
      <c r="J9514" s="211">
        <f t="shared" si="1019"/>
        <v>0.41182462725471797</v>
      </c>
      <c r="K9514" s="212">
        <f t="shared" si="1020"/>
        <v>0.45</v>
      </c>
      <c r="L9514" s="214">
        <f t="shared" si="1021"/>
        <v>21723.955000000002</v>
      </c>
      <c r="M9514" s="213">
        <f t="shared" si="1022"/>
        <v>31598.48</v>
      </c>
      <c r="N9514" s="213">
        <f t="shared" si="1023"/>
        <v>35548.29</v>
      </c>
      <c r="O9514" s="242">
        <f t="shared" si="1024"/>
        <v>0.51520000000047728</v>
      </c>
      <c r="P9514" s="242"/>
      <c r="Q9514" s="179"/>
      <c r="R9514" s="179"/>
      <c r="S9514" s="179"/>
      <c r="T9514" s="179"/>
      <c r="U9514" s="179"/>
      <c r="V9514" s="179"/>
      <c r="W9514" s="179"/>
      <c r="X9514" s="179"/>
      <c r="Y9514" s="179"/>
      <c r="Z9514" s="179"/>
      <c r="AA9514" s="222"/>
      <c r="AB9514" s="222"/>
      <c r="AC9514" s="222"/>
      <c r="AD9514" s="179"/>
      <c r="AE9514" s="179"/>
      <c r="AF9514" s="179"/>
      <c r="AG9514" s="179"/>
      <c r="AH9514" s="179"/>
      <c r="AI9514" s="179"/>
      <c r="AJ9514" s="179"/>
    </row>
    <row r="9515" spans="2:36" x14ac:dyDescent="0.3">
      <c r="B9515" s="224">
        <v>959200</v>
      </c>
      <c r="C9515" s="209">
        <v>413332</v>
      </c>
      <c r="D9515" s="206">
        <f t="shared" si="1025"/>
        <v>0.43091326105087574</v>
      </c>
      <c r="E9515" s="208">
        <f t="shared" si="1026"/>
        <v>0.45</v>
      </c>
      <c r="F9515" s="207">
        <v>22733.26</v>
      </c>
      <c r="G9515" s="207">
        <v>33066.559999999998</v>
      </c>
      <c r="H9515" s="207">
        <v>37199.879999999997</v>
      </c>
      <c r="I9515" s="214">
        <f t="shared" si="1027"/>
        <v>395026</v>
      </c>
      <c r="J9515" s="211">
        <f t="shared" si="1019"/>
        <v>0.41182860717264386</v>
      </c>
      <c r="K9515" s="212">
        <f t="shared" si="1020"/>
        <v>0.45</v>
      </c>
      <c r="L9515" s="214">
        <f t="shared" si="1021"/>
        <v>21726.43</v>
      </c>
      <c r="M9515" s="213">
        <f t="shared" si="1022"/>
        <v>31602.080000000002</v>
      </c>
      <c r="N9515" s="213">
        <f t="shared" si="1023"/>
        <v>35552.339999999997</v>
      </c>
      <c r="O9515" s="242">
        <f t="shared" si="1024"/>
        <v>0.51530000000013387</v>
      </c>
      <c r="P9515" s="242"/>
      <c r="Q9515" s="179"/>
      <c r="R9515" s="179"/>
      <c r="S9515" s="179"/>
      <c r="T9515" s="179"/>
      <c r="U9515" s="179"/>
      <c r="V9515" s="179"/>
      <c r="W9515" s="179"/>
      <c r="X9515" s="179"/>
      <c r="Y9515" s="179"/>
      <c r="Z9515" s="179"/>
      <c r="AA9515" s="222"/>
      <c r="AB9515" s="222"/>
      <c r="AC9515" s="222"/>
      <c r="AD9515" s="179"/>
      <c r="AE9515" s="179"/>
      <c r="AF9515" s="179"/>
      <c r="AG9515" s="179"/>
      <c r="AH9515" s="179"/>
      <c r="AI9515" s="179"/>
      <c r="AJ9515" s="179"/>
    </row>
    <row r="9516" spans="2:36" x14ac:dyDescent="0.3">
      <c r="B9516" s="224">
        <v>959300</v>
      </c>
      <c r="C9516" s="209">
        <v>413377</v>
      </c>
      <c r="D9516" s="206">
        <f t="shared" si="1025"/>
        <v>0.43091525070363806</v>
      </c>
      <c r="E9516" s="208">
        <f t="shared" si="1026"/>
        <v>0.45</v>
      </c>
      <c r="F9516" s="207">
        <v>22735.73</v>
      </c>
      <c r="G9516" s="207">
        <v>33070.160000000003</v>
      </c>
      <c r="H9516" s="207">
        <v>37203.93</v>
      </c>
      <c r="I9516" s="214">
        <f t="shared" si="1027"/>
        <v>395071</v>
      </c>
      <c r="J9516" s="211">
        <f t="shared" si="1019"/>
        <v>0.4118325862608152</v>
      </c>
      <c r="K9516" s="212">
        <f t="shared" si="1020"/>
        <v>0.45</v>
      </c>
      <c r="L9516" s="214">
        <f t="shared" si="1021"/>
        <v>21728.904999999999</v>
      </c>
      <c r="M9516" s="213">
        <f t="shared" si="1022"/>
        <v>31605.68</v>
      </c>
      <c r="N9516" s="213">
        <f t="shared" si="1023"/>
        <v>35556.39</v>
      </c>
      <c r="O9516" s="242">
        <f t="shared" si="1024"/>
        <v>0.51519999999982247</v>
      </c>
      <c r="P9516" s="242"/>
      <c r="Q9516" s="179"/>
      <c r="R9516" s="179"/>
      <c r="S9516" s="179"/>
      <c r="T9516" s="179"/>
      <c r="U9516" s="179"/>
      <c r="V9516" s="179"/>
      <c r="W9516" s="179"/>
      <c r="X9516" s="179"/>
      <c r="Y9516" s="179"/>
      <c r="Z9516" s="179"/>
      <c r="AA9516" s="222"/>
      <c r="AB9516" s="222"/>
      <c r="AC9516" s="222"/>
      <c r="AD9516" s="179"/>
      <c r="AE9516" s="179"/>
      <c r="AF9516" s="179"/>
      <c r="AG9516" s="179"/>
      <c r="AH9516" s="179"/>
      <c r="AI9516" s="179"/>
      <c r="AJ9516" s="179"/>
    </row>
    <row r="9517" spans="2:36" x14ac:dyDescent="0.3">
      <c r="B9517" s="224">
        <v>959400</v>
      </c>
      <c r="C9517" s="209">
        <v>413422</v>
      </c>
      <c r="D9517" s="206">
        <f t="shared" si="1025"/>
        <v>0.43091723994163017</v>
      </c>
      <c r="E9517" s="208">
        <f t="shared" si="1026"/>
        <v>0.45</v>
      </c>
      <c r="F9517" s="207">
        <v>22738.21</v>
      </c>
      <c r="G9517" s="207">
        <v>33073.760000000002</v>
      </c>
      <c r="H9517" s="207">
        <v>37207.980000000003</v>
      </c>
      <c r="I9517" s="214">
        <f t="shared" si="1027"/>
        <v>395116</v>
      </c>
      <c r="J9517" s="211">
        <f t="shared" si="1019"/>
        <v>0.41183656451949135</v>
      </c>
      <c r="K9517" s="212">
        <f t="shared" si="1020"/>
        <v>0.45</v>
      </c>
      <c r="L9517" s="214">
        <f t="shared" si="1021"/>
        <v>21731.38</v>
      </c>
      <c r="M9517" s="213">
        <f t="shared" si="1022"/>
        <v>31609.280000000002</v>
      </c>
      <c r="N9517" s="213">
        <f t="shared" si="1023"/>
        <v>35560.439999999995</v>
      </c>
      <c r="O9517" s="242">
        <f t="shared" si="1024"/>
        <v>0.51530000000006115</v>
      </c>
      <c r="P9517" s="242"/>
      <c r="Q9517" s="179"/>
      <c r="R9517" s="179"/>
      <c r="S9517" s="179"/>
      <c r="T9517" s="179"/>
      <c r="U9517" s="179"/>
      <c r="V9517" s="179"/>
      <c r="W9517" s="179"/>
      <c r="X9517" s="179"/>
      <c r="Y9517" s="179"/>
      <c r="Z9517" s="179"/>
      <c r="AA9517" s="222"/>
      <c r="AB9517" s="222"/>
      <c r="AC9517" s="222"/>
      <c r="AD9517" s="179"/>
      <c r="AE9517" s="179"/>
      <c r="AF9517" s="179"/>
      <c r="AG9517" s="179"/>
      <c r="AH9517" s="179"/>
      <c r="AI9517" s="179"/>
      <c r="AJ9517" s="179"/>
    </row>
    <row r="9518" spans="2:36" x14ac:dyDescent="0.3">
      <c r="B9518" s="224">
        <v>959500</v>
      </c>
      <c r="C9518" s="209">
        <v>413467</v>
      </c>
      <c r="D9518" s="206">
        <f t="shared" si="1025"/>
        <v>0.43091922876498179</v>
      </c>
      <c r="E9518" s="208">
        <f t="shared" si="1026"/>
        <v>0.45</v>
      </c>
      <c r="F9518" s="207">
        <v>22740.68</v>
      </c>
      <c r="G9518" s="207">
        <v>33077.360000000001</v>
      </c>
      <c r="H9518" s="207">
        <v>37212.03</v>
      </c>
      <c r="I9518" s="214">
        <f t="shared" si="1027"/>
        <v>395161</v>
      </c>
      <c r="J9518" s="211">
        <f t="shared" si="1019"/>
        <v>0.41184054194893172</v>
      </c>
      <c r="K9518" s="212">
        <f t="shared" si="1020"/>
        <v>0.45</v>
      </c>
      <c r="L9518" s="214">
        <f t="shared" si="1021"/>
        <v>21733.855</v>
      </c>
      <c r="M9518" s="213">
        <f t="shared" si="1022"/>
        <v>31612.880000000001</v>
      </c>
      <c r="N9518" s="213">
        <f t="shared" si="1023"/>
        <v>35564.49</v>
      </c>
      <c r="O9518" s="242">
        <f t="shared" si="1024"/>
        <v>0.5151999999996042</v>
      </c>
      <c r="P9518" s="242"/>
      <c r="Q9518" s="179"/>
      <c r="R9518" s="179"/>
      <c r="S9518" s="179"/>
      <c r="T9518" s="179"/>
      <c r="U9518" s="179"/>
      <c r="V9518" s="179"/>
      <c r="W9518" s="179"/>
      <c r="X9518" s="179"/>
      <c r="Y9518" s="179"/>
      <c r="Z9518" s="179"/>
      <c r="AA9518" s="222"/>
      <c r="AB9518" s="222"/>
      <c r="AC9518" s="222"/>
      <c r="AD9518" s="179"/>
      <c r="AE9518" s="179"/>
      <c r="AF9518" s="179"/>
      <c r="AG9518" s="179"/>
      <c r="AH9518" s="179"/>
      <c r="AI9518" s="179"/>
      <c r="AJ9518" s="179"/>
    </row>
    <row r="9519" spans="2:36" x14ac:dyDescent="0.3">
      <c r="B9519" s="224">
        <v>959600</v>
      </c>
      <c r="C9519" s="209">
        <v>413512</v>
      </c>
      <c r="D9519" s="206">
        <f t="shared" si="1025"/>
        <v>0.43092121717382242</v>
      </c>
      <c r="E9519" s="208">
        <f t="shared" si="1026"/>
        <v>0.45</v>
      </c>
      <c r="F9519" s="207">
        <v>22743.16</v>
      </c>
      <c r="G9519" s="207">
        <v>33080.959999999999</v>
      </c>
      <c r="H9519" s="207">
        <v>37216.080000000002</v>
      </c>
      <c r="I9519" s="214">
        <f t="shared" si="1027"/>
        <v>395206</v>
      </c>
      <c r="J9519" s="211">
        <f t="shared" si="1019"/>
        <v>0.41184451854939558</v>
      </c>
      <c r="K9519" s="212">
        <f t="shared" si="1020"/>
        <v>0.45</v>
      </c>
      <c r="L9519" s="214">
        <f t="shared" si="1021"/>
        <v>21736.33</v>
      </c>
      <c r="M9519" s="213">
        <f t="shared" si="1022"/>
        <v>31616.48</v>
      </c>
      <c r="N9519" s="213">
        <f t="shared" si="1023"/>
        <v>35568.54</v>
      </c>
      <c r="O9519" s="242">
        <f t="shared" si="1024"/>
        <v>0.5152999999999156</v>
      </c>
      <c r="P9519" s="242"/>
      <c r="Q9519" s="179"/>
      <c r="R9519" s="179"/>
      <c r="S9519" s="179"/>
      <c r="T9519" s="179"/>
      <c r="U9519" s="179"/>
      <c r="V9519" s="179"/>
      <c r="W9519" s="179"/>
      <c r="X9519" s="179"/>
      <c r="Y9519" s="179"/>
      <c r="Z9519" s="179"/>
      <c r="AA9519" s="222"/>
      <c r="AB9519" s="222"/>
      <c r="AC9519" s="222"/>
      <c r="AD9519" s="179"/>
      <c r="AE9519" s="179"/>
      <c r="AF9519" s="179"/>
      <c r="AG9519" s="179"/>
      <c r="AH9519" s="179"/>
      <c r="AI9519" s="179"/>
      <c r="AJ9519" s="179"/>
    </row>
    <row r="9520" spans="2:36" x14ac:dyDescent="0.3">
      <c r="B9520" s="224">
        <v>959700</v>
      </c>
      <c r="C9520" s="209">
        <v>413557</v>
      </c>
      <c r="D9520" s="206">
        <f t="shared" si="1025"/>
        <v>0.43092320516828175</v>
      </c>
      <c r="E9520" s="208">
        <f t="shared" si="1026"/>
        <v>0.45</v>
      </c>
      <c r="F9520" s="207">
        <v>22745.63</v>
      </c>
      <c r="G9520" s="207">
        <v>33084.559999999998</v>
      </c>
      <c r="H9520" s="207">
        <v>37220.129999999997</v>
      </c>
      <c r="I9520" s="214">
        <f t="shared" si="1027"/>
        <v>395251</v>
      </c>
      <c r="J9520" s="211">
        <f t="shared" si="1019"/>
        <v>0.41184849432114201</v>
      </c>
      <c r="K9520" s="212">
        <f t="shared" si="1020"/>
        <v>0.45</v>
      </c>
      <c r="L9520" s="214">
        <f t="shared" si="1021"/>
        <v>21738.805</v>
      </c>
      <c r="M9520" s="213">
        <f t="shared" si="1022"/>
        <v>31620.080000000002</v>
      </c>
      <c r="N9520" s="213">
        <f t="shared" si="1023"/>
        <v>35572.589999999997</v>
      </c>
      <c r="O9520" s="242">
        <f t="shared" si="1024"/>
        <v>0.51520000000004074</v>
      </c>
      <c r="P9520" s="242"/>
      <c r="Q9520" s="179"/>
      <c r="R9520" s="179"/>
      <c r="S9520" s="179"/>
      <c r="T9520" s="179"/>
      <c r="U9520" s="179"/>
      <c r="V9520" s="179"/>
      <c r="W9520" s="179"/>
      <c r="X9520" s="179"/>
      <c r="Y9520" s="179"/>
      <c r="Z9520" s="179"/>
      <c r="AA9520" s="222"/>
      <c r="AB9520" s="222"/>
      <c r="AC9520" s="222"/>
      <c r="AD9520" s="179"/>
      <c r="AE9520" s="179"/>
      <c r="AF9520" s="179"/>
      <c r="AG9520" s="179"/>
      <c r="AH9520" s="179"/>
      <c r="AI9520" s="179"/>
      <c r="AJ9520" s="179"/>
    </row>
    <row r="9521" spans="2:36" x14ac:dyDescent="0.3">
      <c r="B9521" s="224">
        <v>959800</v>
      </c>
      <c r="C9521" s="209">
        <v>413602</v>
      </c>
      <c r="D9521" s="206">
        <f t="shared" si="1025"/>
        <v>0.43092519274848928</v>
      </c>
      <c r="E9521" s="208">
        <f t="shared" si="1026"/>
        <v>0.45</v>
      </c>
      <c r="F9521" s="207">
        <v>22748.11</v>
      </c>
      <c r="G9521" s="207">
        <v>33088.160000000003</v>
      </c>
      <c r="H9521" s="207">
        <v>37224.18</v>
      </c>
      <c r="I9521" s="214">
        <f t="shared" si="1027"/>
        <v>395296</v>
      </c>
      <c r="J9521" s="211">
        <f t="shared" si="1019"/>
        <v>0.41185246926443009</v>
      </c>
      <c r="K9521" s="212">
        <f t="shared" si="1020"/>
        <v>0.45</v>
      </c>
      <c r="L9521" s="214">
        <f t="shared" si="1021"/>
        <v>21741.279999999999</v>
      </c>
      <c r="M9521" s="213">
        <f t="shared" si="1022"/>
        <v>31623.68</v>
      </c>
      <c r="N9521" s="213">
        <f t="shared" si="1023"/>
        <v>35576.639999999999</v>
      </c>
      <c r="O9521" s="242">
        <f t="shared" si="1024"/>
        <v>0.51529999999977005</v>
      </c>
      <c r="P9521" s="242"/>
      <c r="Q9521" s="179"/>
      <c r="R9521" s="179"/>
      <c r="S9521" s="179"/>
      <c r="T9521" s="179"/>
      <c r="U9521" s="179"/>
      <c r="V9521" s="179"/>
      <c r="W9521" s="179"/>
      <c r="X9521" s="179"/>
      <c r="Y9521" s="179"/>
      <c r="Z9521" s="179"/>
      <c r="AA9521" s="222"/>
      <c r="AB9521" s="222"/>
      <c r="AC9521" s="222"/>
      <c r="AD9521" s="179"/>
      <c r="AE9521" s="179"/>
      <c r="AF9521" s="179"/>
      <c r="AG9521" s="179"/>
      <c r="AH9521" s="179"/>
      <c r="AI9521" s="179"/>
      <c r="AJ9521" s="179"/>
    </row>
    <row r="9522" spans="2:36" x14ac:dyDescent="0.3">
      <c r="B9522" s="224">
        <v>959900</v>
      </c>
      <c r="C9522" s="209">
        <v>413647</v>
      </c>
      <c r="D9522" s="206">
        <f t="shared" si="1025"/>
        <v>0.43092717991457441</v>
      </c>
      <c r="E9522" s="208">
        <f t="shared" si="1026"/>
        <v>0.45</v>
      </c>
      <c r="F9522" s="207">
        <v>22750.58</v>
      </c>
      <c r="G9522" s="207">
        <v>33091.760000000002</v>
      </c>
      <c r="H9522" s="207">
        <v>37228.230000000003</v>
      </c>
      <c r="I9522" s="214">
        <f t="shared" si="1027"/>
        <v>395341</v>
      </c>
      <c r="J9522" s="211">
        <f t="shared" si="1019"/>
        <v>0.41185644337951871</v>
      </c>
      <c r="K9522" s="212">
        <f t="shared" si="1020"/>
        <v>0.45</v>
      </c>
      <c r="L9522" s="214">
        <f t="shared" si="1021"/>
        <v>21743.755000000001</v>
      </c>
      <c r="M9522" s="213">
        <f t="shared" si="1022"/>
        <v>31627.280000000002</v>
      </c>
      <c r="N9522" s="213">
        <f t="shared" si="1023"/>
        <v>35580.689999999995</v>
      </c>
      <c r="O9522" s="242">
        <f t="shared" si="1024"/>
        <v>0.51519999999996802</v>
      </c>
      <c r="P9522" s="242"/>
      <c r="Q9522" s="179"/>
      <c r="R9522" s="179"/>
      <c r="S9522" s="179"/>
      <c r="T9522" s="179"/>
      <c r="U9522" s="179"/>
      <c r="V9522" s="179"/>
      <c r="W9522" s="179"/>
      <c r="X9522" s="179"/>
      <c r="Y9522" s="179"/>
      <c r="Z9522" s="179"/>
      <c r="AA9522" s="222"/>
      <c r="AB9522" s="222"/>
      <c r="AC9522" s="222"/>
      <c r="AD9522" s="179"/>
      <c r="AE9522" s="179"/>
      <c r="AF9522" s="179"/>
      <c r="AG9522" s="179"/>
      <c r="AH9522" s="179"/>
      <c r="AI9522" s="179"/>
      <c r="AJ9522" s="179"/>
    </row>
    <row r="9523" spans="2:36" x14ac:dyDescent="0.3">
      <c r="B9523" s="224">
        <v>960000</v>
      </c>
      <c r="C9523" s="209">
        <v>413692</v>
      </c>
      <c r="D9523" s="206">
        <f t="shared" si="1025"/>
        <v>0.43092916666666664</v>
      </c>
      <c r="E9523" s="208">
        <f t="shared" si="1026"/>
        <v>0.45</v>
      </c>
      <c r="F9523" s="207">
        <v>22753.06</v>
      </c>
      <c r="G9523" s="207">
        <v>33095.360000000001</v>
      </c>
      <c r="H9523" s="207">
        <v>37232.28</v>
      </c>
      <c r="I9523" s="214">
        <f t="shared" si="1027"/>
        <v>395386</v>
      </c>
      <c r="J9523" s="211">
        <f t="shared" si="1019"/>
        <v>0.41186041666666667</v>
      </c>
      <c r="K9523" s="212">
        <f t="shared" si="1020"/>
        <v>0.45</v>
      </c>
      <c r="L9523" s="214">
        <f t="shared" si="1021"/>
        <v>21746.23</v>
      </c>
      <c r="M9523" s="213">
        <f t="shared" si="1022"/>
        <v>31630.880000000001</v>
      </c>
      <c r="N9523" s="213">
        <f t="shared" si="1023"/>
        <v>35584.74</v>
      </c>
      <c r="O9523" s="242">
        <f t="shared" si="1024"/>
        <v>0.51529999999962461</v>
      </c>
      <c r="P9523" s="242"/>
      <c r="Q9523" s="179"/>
      <c r="R9523" s="179"/>
      <c r="S9523" s="179"/>
      <c r="T9523" s="179"/>
      <c r="U9523" s="179"/>
      <c r="V9523" s="179"/>
      <c r="W9523" s="179"/>
      <c r="X9523" s="179"/>
      <c r="Y9523" s="179"/>
      <c r="Z9523" s="179"/>
      <c r="AA9523" s="222"/>
      <c r="AB9523" s="222"/>
      <c r="AC9523" s="222"/>
      <c r="AD9523" s="179"/>
      <c r="AE9523" s="179"/>
      <c r="AF9523" s="179"/>
      <c r="AG9523" s="179"/>
      <c r="AH9523" s="179"/>
      <c r="AI9523" s="179"/>
      <c r="AJ9523" s="179"/>
    </row>
    <row r="9524" spans="2:36" x14ac:dyDescent="0.3">
      <c r="B9524" s="224">
        <v>960100</v>
      </c>
      <c r="C9524" s="209">
        <v>413737</v>
      </c>
      <c r="D9524" s="206">
        <f t="shared" si="1025"/>
        <v>0.43093115300489532</v>
      </c>
      <c r="E9524" s="208">
        <f t="shared" si="1026"/>
        <v>0.45</v>
      </c>
      <c r="F9524" s="207">
        <v>22755.53</v>
      </c>
      <c r="G9524" s="207">
        <v>33098.959999999999</v>
      </c>
      <c r="H9524" s="207">
        <v>37236.33</v>
      </c>
      <c r="I9524" s="214">
        <f t="shared" si="1027"/>
        <v>395431</v>
      </c>
      <c r="J9524" s="211">
        <f t="shared" si="1019"/>
        <v>0.41186438912613271</v>
      </c>
      <c r="K9524" s="212">
        <f t="shared" si="1020"/>
        <v>0.45</v>
      </c>
      <c r="L9524" s="214">
        <f t="shared" si="1021"/>
        <v>21748.705000000002</v>
      </c>
      <c r="M9524" s="213">
        <f t="shared" si="1022"/>
        <v>31634.48</v>
      </c>
      <c r="N9524" s="213">
        <f t="shared" si="1023"/>
        <v>35588.79</v>
      </c>
      <c r="O9524" s="242">
        <f t="shared" si="1024"/>
        <v>0.51520000000047728</v>
      </c>
      <c r="P9524" s="242"/>
      <c r="Q9524" s="179"/>
      <c r="R9524" s="179"/>
      <c r="S9524" s="179"/>
      <c r="T9524" s="179"/>
      <c r="U9524" s="179"/>
      <c r="V9524" s="179"/>
      <c r="W9524" s="179"/>
      <c r="X9524" s="179"/>
      <c r="Y9524" s="179"/>
      <c r="Z9524" s="179"/>
      <c r="AA9524" s="222"/>
      <c r="AB9524" s="222"/>
      <c r="AC9524" s="222"/>
      <c r="AD9524" s="179"/>
      <c r="AE9524" s="179"/>
      <c r="AF9524" s="179"/>
      <c r="AG9524" s="179"/>
      <c r="AH9524" s="179"/>
      <c r="AI9524" s="179"/>
      <c r="AJ9524" s="179"/>
    </row>
    <row r="9525" spans="2:36" x14ac:dyDescent="0.3">
      <c r="B9525" s="224">
        <v>960200</v>
      </c>
      <c r="C9525" s="209">
        <v>413782</v>
      </c>
      <c r="D9525" s="206">
        <f t="shared" si="1025"/>
        <v>0.43093313892938973</v>
      </c>
      <c r="E9525" s="208">
        <f t="shared" si="1026"/>
        <v>0.45</v>
      </c>
      <c r="F9525" s="207">
        <v>22758.01</v>
      </c>
      <c r="G9525" s="207">
        <v>33102.559999999998</v>
      </c>
      <c r="H9525" s="207">
        <v>37240.379999999997</v>
      </c>
      <c r="I9525" s="214">
        <f t="shared" si="1027"/>
        <v>395476</v>
      </c>
      <c r="J9525" s="211">
        <f t="shared" si="1019"/>
        <v>0.4118683607581754</v>
      </c>
      <c r="K9525" s="212">
        <f t="shared" si="1020"/>
        <v>0.45</v>
      </c>
      <c r="L9525" s="214">
        <f t="shared" si="1021"/>
        <v>21751.18</v>
      </c>
      <c r="M9525" s="213">
        <f t="shared" si="1022"/>
        <v>31638.080000000002</v>
      </c>
      <c r="N9525" s="213">
        <f t="shared" si="1023"/>
        <v>35592.839999999997</v>
      </c>
      <c r="O9525" s="242">
        <f t="shared" si="1024"/>
        <v>0.51530000000013387</v>
      </c>
      <c r="P9525" s="242"/>
      <c r="Q9525" s="179"/>
      <c r="R9525" s="179"/>
      <c r="S9525" s="179"/>
      <c r="T9525" s="179"/>
      <c r="U9525" s="179"/>
      <c r="V9525" s="179"/>
      <c r="W9525" s="179"/>
      <c r="X9525" s="179"/>
      <c r="Y9525" s="179"/>
      <c r="Z9525" s="179"/>
      <c r="AA9525" s="222"/>
      <c r="AB9525" s="222"/>
      <c r="AC9525" s="222"/>
      <c r="AD9525" s="179"/>
      <c r="AE9525" s="179"/>
      <c r="AF9525" s="179"/>
      <c r="AG9525" s="179"/>
      <c r="AH9525" s="179"/>
      <c r="AI9525" s="179"/>
      <c r="AJ9525" s="179"/>
    </row>
    <row r="9526" spans="2:36" x14ac:dyDescent="0.3">
      <c r="B9526" s="224">
        <v>960300</v>
      </c>
      <c r="C9526" s="209">
        <v>413827</v>
      </c>
      <c r="D9526" s="206">
        <f t="shared" si="1025"/>
        <v>0.43093512444027909</v>
      </c>
      <c r="E9526" s="208">
        <f t="shared" si="1026"/>
        <v>0.45</v>
      </c>
      <c r="F9526" s="207">
        <v>22760.48</v>
      </c>
      <c r="G9526" s="207">
        <v>33106.160000000003</v>
      </c>
      <c r="H9526" s="207">
        <v>37244.43</v>
      </c>
      <c r="I9526" s="214">
        <f t="shared" si="1027"/>
        <v>395521</v>
      </c>
      <c r="J9526" s="211">
        <f t="shared" si="1019"/>
        <v>0.4118723315630532</v>
      </c>
      <c r="K9526" s="212">
        <f t="shared" si="1020"/>
        <v>0.45</v>
      </c>
      <c r="L9526" s="214">
        <f t="shared" si="1021"/>
        <v>21753.654999999999</v>
      </c>
      <c r="M9526" s="213">
        <f t="shared" si="1022"/>
        <v>31641.68</v>
      </c>
      <c r="N9526" s="213">
        <f t="shared" si="1023"/>
        <v>35596.89</v>
      </c>
      <c r="O9526" s="242">
        <f t="shared" si="1024"/>
        <v>0.51519999999982247</v>
      </c>
      <c r="P9526" s="242"/>
      <c r="Q9526" s="179"/>
      <c r="R9526" s="179"/>
      <c r="S9526" s="179"/>
      <c r="T9526" s="179"/>
      <c r="U9526" s="179"/>
      <c r="V9526" s="179"/>
      <c r="W9526" s="179"/>
      <c r="X9526" s="179"/>
      <c r="Y9526" s="179"/>
      <c r="Z9526" s="179"/>
      <c r="AA9526" s="222"/>
      <c r="AB9526" s="222"/>
      <c r="AC9526" s="222"/>
      <c r="AD9526" s="179"/>
      <c r="AE9526" s="179"/>
      <c r="AF9526" s="179"/>
      <c r="AG9526" s="179"/>
      <c r="AH9526" s="179"/>
      <c r="AI9526" s="179"/>
      <c r="AJ9526" s="179"/>
    </row>
    <row r="9527" spans="2:36" x14ac:dyDescent="0.3">
      <c r="B9527" s="224">
        <v>960400</v>
      </c>
      <c r="C9527" s="209">
        <v>413872</v>
      </c>
      <c r="D9527" s="206">
        <f t="shared" si="1025"/>
        <v>0.43093710953769265</v>
      </c>
      <c r="E9527" s="208">
        <f t="shared" si="1026"/>
        <v>0.45</v>
      </c>
      <c r="F9527" s="207">
        <v>22762.959999999999</v>
      </c>
      <c r="G9527" s="207">
        <v>33109.760000000002</v>
      </c>
      <c r="H9527" s="207">
        <v>37248.480000000003</v>
      </c>
      <c r="I9527" s="214">
        <f t="shared" si="1027"/>
        <v>395566</v>
      </c>
      <c r="J9527" s="211">
        <f t="shared" si="1019"/>
        <v>0.41187630154102456</v>
      </c>
      <c r="K9527" s="212">
        <f t="shared" si="1020"/>
        <v>0.45</v>
      </c>
      <c r="L9527" s="214">
        <f t="shared" si="1021"/>
        <v>21756.13</v>
      </c>
      <c r="M9527" s="213">
        <f t="shared" si="1022"/>
        <v>31645.280000000002</v>
      </c>
      <c r="N9527" s="213">
        <f t="shared" si="1023"/>
        <v>35600.939999999995</v>
      </c>
      <c r="O9527" s="242">
        <f t="shared" si="1024"/>
        <v>0.51530000000006115</v>
      </c>
      <c r="P9527" s="242"/>
      <c r="Q9527" s="179"/>
      <c r="R9527" s="179"/>
      <c r="S9527" s="179"/>
      <c r="T9527" s="179"/>
      <c r="U9527" s="179"/>
      <c r="V9527" s="179"/>
      <c r="W9527" s="179"/>
      <c r="X9527" s="179"/>
      <c r="Y9527" s="179"/>
      <c r="Z9527" s="179"/>
      <c r="AA9527" s="222"/>
      <c r="AB9527" s="222"/>
      <c r="AC9527" s="222"/>
      <c r="AD9527" s="179"/>
      <c r="AE9527" s="179"/>
      <c r="AF9527" s="179"/>
      <c r="AG9527" s="179"/>
      <c r="AH9527" s="179"/>
      <c r="AI9527" s="179"/>
      <c r="AJ9527" s="179"/>
    </row>
    <row r="9528" spans="2:36" x14ac:dyDescent="0.3">
      <c r="B9528" s="224">
        <v>960500</v>
      </c>
      <c r="C9528" s="209">
        <v>413917</v>
      </c>
      <c r="D9528" s="206">
        <f t="shared" si="1025"/>
        <v>0.43093909422175952</v>
      </c>
      <c r="E9528" s="208">
        <f t="shared" si="1026"/>
        <v>0.45</v>
      </c>
      <c r="F9528" s="207">
        <v>22765.43</v>
      </c>
      <c r="G9528" s="207">
        <v>33113.360000000001</v>
      </c>
      <c r="H9528" s="207">
        <v>37252.53</v>
      </c>
      <c r="I9528" s="214">
        <f t="shared" si="1027"/>
        <v>395611</v>
      </c>
      <c r="J9528" s="211">
        <f t="shared" si="1019"/>
        <v>0.41188027069234773</v>
      </c>
      <c r="K9528" s="212">
        <f t="shared" si="1020"/>
        <v>0.45</v>
      </c>
      <c r="L9528" s="214">
        <f t="shared" si="1021"/>
        <v>21758.605</v>
      </c>
      <c r="M9528" s="213">
        <f t="shared" si="1022"/>
        <v>31648.880000000001</v>
      </c>
      <c r="N9528" s="213">
        <f t="shared" si="1023"/>
        <v>35604.99</v>
      </c>
      <c r="O9528" s="242">
        <f t="shared" si="1024"/>
        <v>0.5151999999996042</v>
      </c>
      <c r="P9528" s="242"/>
      <c r="Q9528" s="179"/>
      <c r="R9528" s="179"/>
      <c r="S9528" s="179"/>
      <c r="T9528" s="179"/>
      <c r="U9528" s="179"/>
      <c r="V9528" s="179"/>
      <c r="W9528" s="179"/>
      <c r="X9528" s="179"/>
      <c r="Y9528" s="179"/>
      <c r="Z9528" s="179"/>
      <c r="AA9528" s="222"/>
      <c r="AB9528" s="222"/>
      <c r="AC9528" s="222"/>
      <c r="AD9528" s="179"/>
      <c r="AE9528" s="179"/>
      <c r="AF9528" s="179"/>
      <c r="AG9528" s="179"/>
      <c r="AH9528" s="179"/>
      <c r="AI9528" s="179"/>
      <c r="AJ9528" s="179"/>
    </row>
    <row r="9529" spans="2:36" x14ac:dyDescent="0.3">
      <c r="B9529" s="224">
        <v>960600</v>
      </c>
      <c r="C9529" s="209">
        <v>413962</v>
      </c>
      <c r="D9529" s="206">
        <f t="shared" si="1025"/>
        <v>0.43094107849260876</v>
      </c>
      <c r="E9529" s="208">
        <f t="shared" si="1026"/>
        <v>0.45</v>
      </c>
      <c r="F9529" s="207">
        <v>22767.91</v>
      </c>
      <c r="G9529" s="207">
        <v>33116.959999999999</v>
      </c>
      <c r="H9529" s="207">
        <v>37256.58</v>
      </c>
      <c r="I9529" s="214">
        <f t="shared" si="1027"/>
        <v>395656</v>
      </c>
      <c r="J9529" s="211">
        <f t="shared" si="1019"/>
        <v>0.41188423901728088</v>
      </c>
      <c r="K9529" s="212">
        <f t="shared" si="1020"/>
        <v>0.45</v>
      </c>
      <c r="L9529" s="214">
        <f t="shared" si="1021"/>
        <v>21761.08</v>
      </c>
      <c r="M9529" s="213">
        <f t="shared" si="1022"/>
        <v>31652.48</v>
      </c>
      <c r="N9529" s="213">
        <f t="shared" si="1023"/>
        <v>35609.040000000001</v>
      </c>
      <c r="O9529" s="242">
        <f t="shared" si="1024"/>
        <v>0.5152999999999156</v>
      </c>
      <c r="P9529" s="242"/>
      <c r="Q9529" s="179"/>
      <c r="R9529" s="179"/>
      <c r="S9529" s="179"/>
      <c r="T9529" s="179"/>
      <c r="U9529" s="179"/>
      <c r="V9529" s="179"/>
      <c r="W9529" s="179"/>
      <c r="X9529" s="179"/>
      <c r="Y9529" s="179"/>
      <c r="Z9529" s="179"/>
      <c r="AA9529" s="222"/>
      <c r="AB9529" s="222"/>
      <c r="AC9529" s="222"/>
      <c r="AD9529" s="179"/>
      <c r="AE9529" s="179"/>
      <c r="AF9529" s="179"/>
      <c r="AG9529" s="179"/>
      <c r="AH9529" s="179"/>
      <c r="AI9529" s="179"/>
      <c r="AJ9529" s="179"/>
    </row>
    <row r="9530" spans="2:36" x14ac:dyDescent="0.3">
      <c r="B9530" s="224">
        <v>960700</v>
      </c>
      <c r="C9530" s="209">
        <v>414007</v>
      </c>
      <c r="D9530" s="206">
        <f t="shared" si="1025"/>
        <v>0.4309430623503695</v>
      </c>
      <c r="E9530" s="208">
        <f t="shared" si="1026"/>
        <v>0.45</v>
      </c>
      <c r="F9530" s="207">
        <v>22770.38</v>
      </c>
      <c r="G9530" s="207">
        <v>33120.559999999998</v>
      </c>
      <c r="H9530" s="207">
        <v>37260.629999999997</v>
      </c>
      <c r="I9530" s="214">
        <f t="shared" si="1027"/>
        <v>395701</v>
      </c>
      <c r="J9530" s="211">
        <f t="shared" si="1019"/>
        <v>0.41188820651608204</v>
      </c>
      <c r="K9530" s="212">
        <f t="shared" si="1020"/>
        <v>0.45</v>
      </c>
      <c r="L9530" s="214">
        <f t="shared" si="1021"/>
        <v>21763.555</v>
      </c>
      <c r="M9530" s="213">
        <f t="shared" si="1022"/>
        <v>31656.080000000002</v>
      </c>
      <c r="N9530" s="213">
        <f t="shared" si="1023"/>
        <v>35613.089999999997</v>
      </c>
      <c r="O9530" s="242">
        <f t="shared" si="1024"/>
        <v>0.51520000000004074</v>
      </c>
      <c r="P9530" s="242"/>
      <c r="Q9530" s="179"/>
      <c r="R9530" s="179"/>
      <c r="S9530" s="179"/>
      <c r="T9530" s="179"/>
      <c r="U9530" s="179"/>
      <c r="V9530" s="179"/>
      <c r="W9530" s="179"/>
      <c r="X9530" s="179"/>
      <c r="Y9530" s="179"/>
      <c r="Z9530" s="179"/>
      <c r="AA9530" s="222"/>
      <c r="AB9530" s="222"/>
      <c r="AC9530" s="222"/>
      <c r="AD9530" s="179"/>
      <c r="AE9530" s="179"/>
      <c r="AF9530" s="179"/>
      <c r="AG9530" s="179"/>
      <c r="AH9530" s="179"/>
      <c r="AI9530" s="179"/>
      <c r="AJ9530" s="179"/>
    </row>
    <row r="9531" spans="2:36" x14ac:dyDescent="0.3">
      <c r="B9531" s="224">
        <v>960800</v>
      </c>
      <c r="C9531" s="209">
        <v>414052</v>
      </c>
      <c r="D9531" s="206">
        <f t="shared" si="1025"/>
        <v>0.43094504579517068</v>
      </c>
      <c r="E9531" s="208">
        <f t="shared" si="1026"/>
        <v>0.45</v>
      </c>
      <c r="F9531" s="207">
        <v>22772.86</v>
      </c>
      <c r="G9531" s="207">
        <v>33124.160000000003</v>
      </c>
      <c r="H9531" s="207">
        <v>37264.68</v>
      </c>
      <c r="I9531" s="214">
        <f t="shared" si="1027"/>
        <v>395746</v>
      </c>
      <c r="J9531" s="211">
        <f t="shared" ref="J9531:J9594" si="1028">I9531/$B9531</f>
        <v>0.41189217318900917</v>
      </c>
      <c r="K9531" s="212">
        <f t="shared" ref="K9531:K9594" si="1029">(I9531-I9530)/($B9531-$B9530)</f>
        <v>0.45</v>
      </c>
      <c r="L9531" s="214">
        <f t="shared" si="1021"/>
        <v>21766.03</v>
      </c>
      <c r="M9531" s="213">
        <f t="shared" si="1022"/>
        <v>31659.68</v>
      </c>
      <c r="N9531" s="213">
        <f t="shared" si="1023"/>
        <v>35617.14</v>
      </c>
      <c r="O9531" s="242">
        <f t="shared" si="1024"/>
        <v>0.51529999999977005</v>
      </c>
      <c r="P9531" s="242"/>
      <c r="Q9531" s="179"/>
      <c r="R9531" s="179"/>
      <c r="S9531" s="179"/>
      <c r="T9531" s="179"/>
      <c r="U9531" s="179"/>
      <c r="V9531" s="179"/>
      <c r="W9531" s="179"/>
      <c r="X9531" s="179"/>
      <c r="Y9531" s="179"/>
      <c r="Z9531" s="179"/>
      <c r="AA9531" s="222"/>
      <c r="AB9531" s="222"/>
      <c r="AC9531" s="222"/>
      <c r="AD9531" s="179"/>
      <c r="AE9531" s="179"/>
      <c r="AF9531" s="179"/>
      <c r="AG9531" s="179"/>
      <c r="AH9531" s="179"/>
      <c r="AI9531" s="179"/>
      <c r="AJ9531" s="179"/>
    </row>
    <row r="9532" spans="2:36" x14ac:dyDescent="0.3">
      <c r="B9532" s="224">
        <v>960900</v>
      </c>
      <c r="C9532" s="209">
        <v>414097</v>
      </c>
      <c r="D9532" s="206">
        <f t="shared" si="1025"/>
        <v>0.4309470288271412</v>
      </c>
      <c r="E9532" s="208">
        <f t="shared" si="1026"/>
        <v>0.45</v>
      </c>
      <c r="F9532" s="207">
        <v>22775.33</v>
      </c>
      <c r="G9532" s="207">
        <v>33127.760000000002</v>
      </c>
      <c r="H9532" s="207">
        <v>37268.730000000003</v>
      </c>
      <c r="I9532" s="214">
        <f t="shared" si="1027"/>
        <v>395791</v>
      </c>
      <c r="J9532" s="211">
        <f t="shared" si="1028"/>
        <v>0.41189613903632011</v>
      </c>
      <c r="K9532" s="212">
        <f t="shared" si="1029"/>
        <v>0.45</v>
      </c>
      <c r="L9532" s="214">
        <f t="shared" si="1021"/>
        <v>21768.505000000001</v>
      </c>
      <c r="M9532" s="213">
        <f t="shared" si="1022"/>
        <v>31663.280000000002</v>
      </c>
      <c r="N9532" s="213">
        <f t="shared" si="1023"/>
        <v>35621.189999999995</v>
      </c>
      <c r="O9532" s="242">
        <f t="shared" si="1024"/>
        <v>0.51519999999996802</v>
      </c>
      <c r="P9532" s="242"/>
      <c r="Q9532" s="179"/>
      <c r="R9532" s="179"/>
      <c r="S9532" s="179"/>
      <c r="T9532" s="179"/>
      <c r="U9532" s="179"/>
      <c r="V9532" s="179"/>
      <c r="W9532" s="179"/>
      <c r="X9532" s="179"/>
      <c r="Y9532" s="179"/>
      <c r="Z9532" s="179"/>
      <c r="AA9532" s="222"/>
      <c r="AB9532" s="222"/>
      <c r="AC9532" s="222"/>
      <c r="AD9532" s="179"/>
      <c r="AE9532" s="179"/>
      <c r="AF9532" s="179"/>
      <c r="AG9532" s="179"/>
      <c r="AH9532" s="179"/>
      <c r="AI9532" s="179"/>
      <c r="AJ9532" s="179"/>
    </row>
    <row r="9533" spans="2:36" x14ac:dyDescent="0.3">
      <c r="B9533" s="224">
        <v>961000</v>
      </c>
      <c r="C9533" s="209">
        <v>414142</v>
      </c>
      <c r="D9533" s="206">
        <f t="shared" si="1025"/>
        <v>0.43094901144641001</v>
      </c>
      <c r="E9533" s="208">
        <f t="shared" si="1026"/>
        <v>0.45</v>
      </c>
      <c r="F9533" s="207">
        <v>22777.81</v>
      </c>
      <c r="G9533" s="207">
        <v>33131.360000000001</v>
      </c>
      <c r="H9533" s="207">
        <v>37272.78</v>
      </c>
      <c r="I9533" s="214">
        <f t="shared" si="1027"/>
        <v>395836</v>
      </c>
      <c r="J9533" s="211">
        <f t="shared" si="1028"/>
        <v>0.41190010405827265</v>
      </c>
      <c r="K9533" s="212">
        <f t="shared" si="1029"/>
        <v>0.45</v>
      </c>
      <c r="L9533" s="214">
        <f t="shared" si="1021"/>
        <v>21770.98</v>
      </c>
      <c r="M9533" s="213">
        <f t="shared" si="1022"/>
        <v>31666.880000000001</v>
      </c>
      <c r="N9533" s="213">
        <f t="shared" si="1023"/>
        <v>35625.24</v>
      </c>
      <c r="O9533" s="242">
        <f t="shared" si="1024"/>
        <v>0.51529999999962461</v>
      </c>
      <c r="P9533" s="242"/>
      <c r="Q9533" s="179"/>
      <c r="R9533" s="179"/>
      <c r="S9533" s="179"/>
      <c r="T9533" s="179"/>
      <c r="U9533" s="179"/>
      <c r="V9533" s="179"/>
      <c r="W9533" s="179"/>
      <c r="X9533" s="179"/>
      <c r="Y9533" s="179"/>
      <c r="Z9533" s="179"/>
      <c r="AA9533" s="222"/>
      <c r="AB9533" s="222"/>
      <c r="AC9533" s="222"/>
      <c r="AD9533" s="179"/>
      <c r="AE9533" s="179"/>
      <c r="AF9533" s="179"/>
      <c r="AG9533" s="179"/>
      <c r="AH9533" s="179"/>
      <c r="AI9533" s="179"/>
      <c r="AJ9533" s="179"/>
    </row>
    <row r="9534" spans="2:36" x14ac:dyDescent="0.3">
      <c r="B9534" s="224">
        <v>961100</v>
      </c>
      <c r="C9534" s="209">
        <v>414187</v>
      </c>
      <c r="D9534" s="206">
        <f t="shared" si="1025"/>
        <v>0.4309509936531058</v>
      </c>
      <c r="E9534" s="208">
        <f t="shared" si="1026"/>
        <v>0.45</v>
      </c>
      <c r="F9534" s="207">
        <v>22780.28</v>
      </c>
      <c r="G9534" s="207">
        <v>33134.959999999999</v>
      </c>
      <c r="H9534" s="207">
        <v>37276.83</v>
      </c>
      <c r="I9534" s="214">
        <f t="shared" si="1027"/>
        <v>395881</v>
      </c>
      <c r="J9534" s="211">
        <f t="shared" si="1028"/>
        <v>0.41190406825512432</v>
      </c>
      <c r="K9534" s="212">
        <f t="shared" si="1029"/>
        <v>0.45</v>
      </c>
      <c r="L9534" s="214">
        <f t="shared" ref="L9534:L9597" si="1030">I9534*5.5%</f>
        <v>21773.455000000002</v>
      </c>
      <c r="M9534" s="213">
        <f t="shared" ref="M9534:M9597" si="1031">I9534*8%</f>
        <v>31670.48</v>
      </c>
      <c r="N9534" s="213">
        <f t="shared" ref="N9534:N9597" si="1032">I9534*9%</f>
        <v>35629.29</v>
      </c>
      <c r="O9534" s="242">
        <f t="shared" si="1024"/>
        <v>0.51520000000047728</v>
      </c>
      <c r="P9534" s="242"/>
      <c r="Q9534" s="179"/>
      <c r="R9534" s="179"/>
      <c r="S9534" s="179"/>
      <c r="T9534" s="179"/>
      <c r="U9534" s="179"/>
      <c r="V9534" s="179"/>
      <c r="W9534" s="179"/>
      <c r="X9534" s="179"/>
      <c r="Y9534" s="179"/>
      <c r="Z9534" s="179"/>
      <c r="AA9534" s="222"/>
      <c r="AB9534" s="222"/>
      <c r="AC9534" s="222"/>
      <c r="AD9534" s="179"/>
      <c r="AE9534" s="179"/>
      <c r="AF9534" s="179"/>
      <c r="AG9534" s="179"/>
      <c r="AH9534" s="179"/>
      <c r="AI9534" s="179"/>
      <c r="AJ9534" s="179"/>
    </row>
    <row r="9535" spans="2:36" x14ac:dyDescent="0.3">
      <c r="B9535" s="224">
        <v>961200</v>
      </c>
      <c r="C9535" s="209">
        <v>414232</v>
      </c>
      <c r="D9535" s="206">
        <f t="shared" si="1025"/>
        <v>0.43095297544735744</v>
      </c>
      <c r="E9535" s="208">
        <f t="shared" si="1026"/>
        <v>0.45</v>
      </c>
      <c r="F9535" s="207">
        <v>22782.76</v>
      </c>
      <c r="G9535" s="207">
        <v>33138.559999999998</v>
      </c>
      <c r="H9535" s="207">
        <v>37280.879999999997</v>
      </c>
      <c r="I9535" s="214">
        <f t="shared" si="1027"/>
        <v>395926</v>
      </c>
      <c r="J9535" s="211">
        <f t="shared" si="1028"/>
        <v>0.41190803162713274</v>
      </c>
      <c r="K9535" s="212">
        <f t="shared" si="1029"/>
        <v>0.45</v>
      </c>
      <c r="L9535" s="214">
        <f t="shared" si="1030"/>
        <v>21775.93</v>
      </c>
      <c r="M9535" s="213">
        <f t="shared" si="1031"/>
        <v>31674.080000000002</v>
      </c>
      <c r="N9535" s="213">
        <f t="shared" si="1032"/>
        <v>35633.339999999997</v>
      </c>
      <c r="O9535" s="242">
        <f t="shared" si="1024"/>
        <v>0.51530000000013387</v>
      </c>
      <c r="P9535" s="242"/>
      <c r="Q9535" s="179"/>
      <c r="R9535" s="179"/>
      <c r="S9535" s="179"/>
      <c r="T9535" s="179"/>
      <c r="U9535" s="179"/>
      <c r="V9535" s="179"/>
      <c r="W9535" s="179"/>
      <c r="X9535" s="179"/>
      <c r="Y9535" s="179"/>
      <c r="Z9535" s="179"/>
      <c r="AA9535" s="222"/>
      <c r="AB9535" s="222"/>
      <c r="AC9535" s="222"/>
      <c r="AD9535" s="179"/>
      <c r="AE9535" s="179"/>
      <c r="AF9535" s="179"/>
      <c r="AG9535" s="179"/>
      <c r="AH9535" s="179"/>
      <c r="AI9535" s="179"/>
      <c r="AJ9535" s="179"/>
    </row>
    <row r="9536" spans="2:36" x14ac:dyDescent="0.3">
      <c r="B9536" s="224">
        <v>961300</v>
      </c>
      <c r="C9536" s="209">
        <v>414277</v>
      </c>
      <c r="D9536" s="206">
        <f t="shared" si="1025"/>
        <v>0.43095495682929369</v>
      </c>
      <c r="E9536" s="208">
        <f t="shared" si="1026"/>
        <v>0.45</v>
      </c>
      <c r="F9536" s="207">
        <v>22785.23</v>
      </c>
      <c r="G9536" s="207">
        <v>33142.160000000003</v>
      </c>
      <c r="H9536" s="207">
        <v>37284.93</v>
      </c>
      <c r="I9536" s="214">
        <f t="shared" si="1027"/>
        <v>395971</v>
      </c>
      <c r="J9536" s="211">
        <f t="shared" si="1028"/>
        <v>0.41191199417455526</v>
      </c>
      <c r="K9536" s="212">
        <f t="shared" si="1029"/>
        <v>0.45</v>
      </c>
      <c r="L9536" s="214">
        <f t="shared" si="1030"/>
        <v>21778.404999999999</v>
      </c>
      <c r="M9536" s="213">
        <f t="shared" si="1031"/>
        <v>31677.68</v>
      </c>
      <c r="N9536" s="213">
        <f t="shared" si="1032"/>
        <v>35637.39</v>
      </c>
      <c r="O9536" s="242">
        <f t="shared" si="1024"/>
        <v>0.51519999999982247</v>
      </c>
      <c r="P9536" s="242"/>
      <c r="Q9536" s="179"/>
      <c r="R9536" s="179"/>
      <c r="S9536" s="179"/>
      <c r="T9536" s="179"/>
      <c r="U9536" s="179"/>
      <c r="V9536" s="179"/>
      <c r="W9536" s="179"/>
      <c r="X9536" s="179"/>
      <c r="Y9536" s="179"/>
      <c r="Z9536" s="179"/>
      <c r="AA9536" s="222"/>
      <c r="AB9536" s="222"/>
      <c r="AC9536" s="222"/>
      <c r="AD9536" s="179"/>
      <c r="AE9536" s="179"/>
      <c r="AF9536" s="179"/>
      <c r="AG9536" s="179"/>
      <c r="AH9536" s="179"/>
      <c r="AI9536" s="179"/>
      <c r="AJ9536" s="179"/>
    </row>
    <row r="9537" spans="2:36" x14ac:dyDescent="0.3">
      <c r="B9537" s="224">
        <v>961400</v>
      </c>
      <c r="C9537" s="209">
        <v>414322</v>
      </c>
      <c r="D9537" s="206">
        <f t="shared" si="1025"/>
        <v>0.43095693779904304</v>
      </c>
      <c r="E9537" s="208">
        <f t="shared" si="1026"/>
        <v>0.45</v>
      </c>
      <c r="F9537" s="207">
        <v>22787.71</v>
      </c>
      <c r="G9537" s="207">
        <v>33145.760000000002</v>
      </c>
      <c r="H9537" s="207">
        <v>37288.980000000003</v>
      </c>
      <c r="I9537" s="214">
        <f t="shared" si="1027"/>
        <v>396016</v>
      </c>
      <c r="J9537" s="211">
        <f t="shared" si="1028"/>
        <v>0.41191595589764929</v>
      </c>
      <c r="K9537" s="212">
        <f t="shared" si="1029"/>
        <v>0.45</v>
      </c>
      <c r="L9537" s="214">
        <f t="shared" si="1030"/>
        <v>21780.880000000001</v>
      </c>
      <c r="M9537" s="213">
        <f t="shared" si="1031"/>
        <v>31681.280000000002</v>
      </c>
      <c r="N9537" s="213">
        <f t="shared" si="1032"/>
        <v>35641.439999999995</v>
      </c>
      <c r="O9537" s="242">
        <f t="shared" si="1024"/>
        <v>0.51530000000006115</v>
      </c>
      <c r="P9537" s="242"/>
      <c r="Q9537" s="179"/>
      <c r="R9537" s="179"/>
      <c r="S9537" s="179"/>
      <c r="T9537" s="179"/>
      <c r="U9537" s="179"/>
      <c r="V9537" s="179"/>
      <c r="W9537" s="179"/>
      <c r="X9537" s="179"/>
      <c r="Y9537" s="179"/>
      <c r="Z9537" s="179"/>
      <c r="AA9537" s="222"/>
      <c r="AB9537" s="222"/>
      <c r="AC9537" s="222"/>
      <c r="AD9537" s="179"/>
      <c r="AE9537" s="179"/>
      <c r="AF9537" s="179"/>
      <c r="AG9537" s="179"/>
      <c r="AH9537" s="179"/>
      <c r="AI9537" s="179"/>
      <c r="AJ9537" s="179"/>
    </row>
    <row r="9538" spans="2:36" x14ac:dyDescent="0.3">
      <c r="B9538" s="224">
        <v>961500</v>
      </c>
      <c r="C9538" s="209">
        <v>414367</v>
      </c>
      <c r="D9538" s="206">
        <f t="shared" si="1025"/>
        <v>0.43095891835673428</v>
      </c>
      <c r="E9538" s="208">
        <f t="shared" si="1026"/>
        <v>0.45</v>
      </c>
      <c r="F9538" s="207">
        <v>22790.18</v>
      </c>
      <c r="G9538" s="207">
        <v>33149.360000000001</v>
      </c>
      <c r="H9538" s="207">
        <v>37293.03</v>
      </c>
      <c r="I9538" s="214">
        <f t="shared" si="1027"/>
        <v>396061</v>
      </c>
      <c r="J9538" s="211">
        <f t="shared" si="1028"/>
        <v>0.41191991679667189</v>
      </c>
      <c r="K9538" s="212">
        <f t="shared" si="1029"/>
        <v>0.45</v>
      </c>
      <c r="L9538" s="214">
        <f t="shared" si="1030"/>
        <v>21783.355</v>
      </c>
      <c r="M9538" s="213">
        <f t="shared" si="1031"/>
        <v>31684.880000000001</v>
      </c>
      <c r="N9538" s="213">
        <f t="shared" si="1032"/>
        <v>35645.49</v>
      </c>
      <c r="O9538" s="242">
        <f t="shared" si="1024"/>
        <v>0.5151999999996042</v>
      </c>
      <c r="P9538" s="242"/>
      <c r="Q9538" s="179"/>
      <c r="R9538" s="179"/>
      <c r="S9538" s="179"/>
      <c r="T9538" s="179"/>
      <c r="U9538" s="179"/>
      <c r="V9538" s="179"/>
      <c r="W9538" s="179"/>
      <c r="X9538" s="179"/>
      <c r="Y9538" s="179"/>
      <c r="Z9538" s="179"/>
      <c r="AA9538" s="222"/>
      <c r="AB9538" s="222"/>
      <c r="AC9538" s="222"/>
      <c r="AD9538" s="179"/>
      <c r="AE9538" s="179"/>
      <c r="AF9538" s="179"/>
      <c r="AG9538" s="179"/>
      <c r="AH9538" s="179"/>
      <c r="AI9538" s="179"/>
      <c r="AJ9538" s="179"/>
    </row>
    <row r="9539" spans="2:36" x14ac:dyDescent="0.3">
      <c r="B9539" s="224">
        <v>961600</v>
      </c>
      <c r="C9539" s="209">
        <v>414412</v>
      </c>
      <c r="D9539" s="206">
        <f t="shared" si="1025"/>
        <v>0.43096089850249586</v>
      </c>
      <c r="E9539" s="208">
        <f t="shared" si="1026"/>
        <v>0.45</v>
      </c>
      <c r="F9539" s="207">
        <v>22792.66</v>
      </c>
      <c r="G9539" s="207">
        <v>33152.959999999999</v>
      </c>
      <c r="H9539" s="207">
        <v>37297.08</v>
      </c>
      <c r="I9539" s="214">
        <f t="shared" si="1027"/>
        <v>396106</v>
      </c>
      <c r="J9539" s="211">
        <f t="shared" si="1028"/>
        <v>0.4119238768718802</v>
      </c>
      <c r="K9539" s="212">
        <f t="shared" si="1029"/>
        <v>0.45</v>
      </c>
      <c r="L9539" s="214">
        <f t="shared" si="1030"/>
        <v>21785.83</v>
      </c>
      <c r="M9539" s="213">
        <f t="shared" si="1031"/>
        <v>31688.48</v>
      </c>
      <c r="N9539" s="213">
        <f t="shared" si="1032"/>
        <v>35649.54</v>
      </c>
      <c r="O9539" s="242">
        <f t="shared" si="1024"/>
        <v>0.5152999999999156</v>
      </c>
      <c r="P9539" s="242"/>
      <c r="Q9539" s="179"/>
      <c r="R9539" s="179"/>
      <c r="S9539" s="179"/>
      <c r="T9539" s="179"/>
      <c r="U9539" s="179"/>
      <c r="V9539" s="179"/>
      <c r="W9539" s="179"/>
      <c r="X9539" s="179"/>
      <c r="Y9539" s="179"/>
      <c r="Z9539" s="179"/>
      <c r="AA9539" s="222"/>
      <c r="AB9539" s="222"/>
      <c r="AC9539" s="222"/>
      <c r="AD9539" s="179"/>
      <c r="AE9539" s="179"/>
      <c r="AF9539" s="179"/>
      <c r="AG9539" s="179"/>
      <c r="AH9539" s="179"/>
      <c r="AI9539" s="179"/>
      <c r="AJ9539" s="179"/>
    </row>
    <row r="9540" spans="2:36" x14ac:dyDescent="0.3">
      <c r="B9540" s="224">
        <v>961700</v>
      </c>
      <c r="C9540" s="209">
        <v>414457</v>
      </c>
      <c r="D9540" s="206">
        <f t="shared" si="1025"/>
        <v>0.43096287823645629</v>
      </c>
      <c r="E9540" s="208">
        <f t="shared" si="1026"/>
        <v>0.45</v>
      </c>
      <c r="F9540" s="207">
        <v>22795.13</v>
      </c>
      <c r="G9540" s="207">
        <v>33156.559999999998</v>
      </c>
      <c r="H9540" s="207">
        <v>37301.129999999997</v>
      </c>
      <c r="I9540" s="214">
        <f t="shared" si="1027"/>
        <v>396151</v>
      </c>
      <c r="J9540" s="211">
        <f t="shared" si="1028"/>
        <v>0.41192783612353123</v>
      </c>
      <c r="K9540" s="212">
        <f t="shared" si="1029"/>
        <v>0.45</v>
      </c>
      <c r="L9540" s="214">
        <f t="shared" si="1030"/>
        <v>21788.305</v>
      </c>
      <c r="M9540" s="213">
        <f t="shared" si="1031"/>
        <v>31692.080000000002</v>
      </c>
      <c r="N9540" s="213">
        <f t="shared" si="1032"/>
        <v>35653.589999999997</v>
      </c>
      <c r="O9540" s="242">
        <f t="shared" si="1024"/>
        <v>0.51520000000004074</v>
      </c>
      <c r="P9540" s="242"/>
      <c r="Q9540" s="179"/>
      <c r="R9540" s="179"/>
      <c r="S9540" s="179"/>
      <c r="T9540" s="179"/>
      <c r="U9540" s="179"/>
      <c r="V9540" s="179"/>
      <c r="W9540" s="179"/>
      <c r="X9540" s="179"/>
      <c r="Y9540" s="179"/>
      <c r="Z9540" s="179"/>
      <c r="AA9540" s="222"/>
      <c r="AB9540" s="222"/>
      <c r="AC9540" s="222"/>
      <c r="AD9540" s="179"/>
      <c r="AE9540" s="179"/>
      <c r="AF9540" s="179"/>
      <c r="AG9540" s="179"/>
      <c r="AH9540" s="179"/>
      <c r="AI9540" s="179"/>
      <c r="AJ9540" s="179"/>
    </row>
    <row r="9541" spans="2:36" x14ac:dyDescent="0.3">
      <c r="B9541" s="224">
        <v>961800</v>
      </c>
      <c r="C9541" s="209">
        <v>414502</v>
      </c>
      <c r="D9541" s="206">
        <f t="shared" si="1025"/>
        <v>0.43096485755874403</v>
      </c>
      <c r="E9541" s="208">
        <f t="shared" si="1026"/>
        <v>0.45</v>
      </c>
      <c r="F9541" s="207">
        <v>22797.61</v>
      </c>
      <c r="G9541" s="207">
        <v>33160.160000000003</v>
      </c>
      <c r="H9541" s="207">
        <v>37305.18</v>
      </c>
      <c r="I9541" s="214">
        <f t="shared" si="1027"/>
        <v>396196</v>
      </c>
      <c r="J9541" s="211">
        <f t="shared" si="1028"/>
        <v>0.41193179455188189</v>
      </c>
      <c r="K9541" s="212">
        <f t="shared" si="1029"/>
        <v>0.45</v>
      </c>
      <c r="L9541" s="214">
        <f t="shared" si="1030"/>
        <v>21790.78</v>
      </c>
      <c r="M9541" s="213">
        <f t="shared" si="1031"/>
        <v>31695.68</v>
      </c>
      <c r="N9541" s="213">
        <f t="shared" si="1032"/>
        <v>35657.64</v>
      </c>
      <c r="O9541" s="242">
        <f t="shared" ref="O9541:O9604" si="1033">(C9541+F9541+H9541-C9540-F9540-H9540)/100</f>
        <v>0.51529999999977005</v>
      </c>
      <c r="P9541" s="242"/>
      <c r="Q9541" s="179"/>
      <c r="R9541" s="179"/>
      <c r="S9541" s="179"/>
      <c r="T9541" s="179"/>
      <c r="U9541" s="179"/>
      <c r="V9541" s="179"/>
      <c r="W9541" s="179"/>
      <c r="X9541" s="179"/>
      <c r="Y9541" s="179"/>
      <c r="Z9541" s="179"/>
      <c r="AA9541" s="222"/>
      <c r="AB9541" s="222"/>
      <c r="AC9541" s="222"/>
      <c r="AD9541" s="179"/>
      <c r="AE9541" s="179"/>
      <c r="AF9541" s="179"/>
      <c r="AG9541" s="179"/>
      <c r="AH9541" s="179"/>
      <c r="AI9541" s="179"/>
      <c r="AJ9541" s="179"/>
    </row>
    <row r="9542" spans="2:36" x14ac:dyDescent="0.3">
      <c r="B9542" s="224">
        <v>961900</v>
      </c>
      <c r="C9542" s="209">
        <v>414547</v>
      </c>
      <c r="D9542" s="206">
        <f t="shared" si="1025"/>
        <v>0.43096683646948747</v>
      </c>
      <c r="E9542" s="208">
        <f t="shared" si="1026"/>
        <v>0.45</v>
      </c>
      <c r="F9542" s="207">
        <v>22800.080000000002</v>
      </c>
      <c r="G9542" s="207">
        <v>33163.760000000002</v>
      </c>
      <c r="H9542" s="207">
        <v>37309.230000000003</v>
      </c>
      <c r="I9542" s="214">
        <f t="shared" si="1027"/>
        <v>396241</v>
      </c>
      <c r="J9542" s="211">
        <f t="shared" si="1028"/>
        <v>0.41193575215718892</v>
      </c>
      <c r="K9542" s="212">
        <f t="shared" si="1029"/>
        <v>0.45</v>
      </c>
      <c r="L9542" s="214">
        <f t="shared" si="1030"/>
        <v>21793.255000000001</v>
      </c>
      <c r="M9542" s="213">
        <f t="shared" si="1031"/>
        <v>31699.280000000002</v>
      </c>
      <c r="N9542" s="213">
        <f t="shared" si="1032"/>
        <v>35661.689999999995</v>
      </c>
      <c r="O9542" s="242">
        <f t="shared" si="1033"/>
        <v>0.51519999999996802</v>
      </c>
      <c r="P9542" s="242"/>
      <c r="Q9542" s="179"/>
      <c r="R9542" s="179"/>
      <c r="S9542" s="179"/>
      <c r="T9542" s="179"/>
      <c r="U9542" s="179"/>
      <c r="V9542" s="179"/>
      <c r="W9542" s="179"/>
      <c r="X9542" s="179"/>
      <c r="Y9542" s="179"/>
      <c r="Z9542" s="179"/>
      <c r="AA9542" s="222"/>
      <c r="AB9542" s="222"/>
      <c r="AC9542" s="222"/>
      <c r="AD9542" s="179"/>
      <c r="AE9542" s="179"/>
      <c r="AF9542" s="179"/>
      <c r="AG9542" s="179"/>
      <c r="AH9542" s="179"/>
      <c r="AI9542" s="179"/>
      <c r="AJ9542" s="179"/>
    </row>
    <row r="9543" spans="2:36" x14ac:dyDescent="0.3">
      <c r="B9543" s="224">
        <v>962000</v>
      </c>
      <c r="C9543" s="209">
        <v>414592</v>
      </c>
      <c r="D9543" s="206">
        <f t="shared" si="1025"/>
        <v>0.43096881496881495</v>
      </c>
      <c r="E9543" s="208">
        <f t="shared" si="1026"/>
        <v>0.45</v>
      </c>
      <c r="F9543" s="207">
        <v>22802.560000000001</v>
      </c>
      <c r="G9543" s="207">
        <v>33167.360000000001</v>
      </c>
      <c r="H9543" s="207">
        <v>37313.279999999999</v>
      </c>
      <c r="I9543" s="214">
        <f t="shared" si="1027"/>
        <v>396286</v>
      </c>
      <c r="J9543" s="211">
        <f t="shared" si="1028"/>
        <v>0.41193970893970894</v>
      </c>
      <c r="K9543" s="212">
        <f t="shared" si="1029"/>
        <v>0.45</v>
      </c>
      <c r="L9543" s="214">
        <f t="shared" si="1030"/>
        <v>21795.73</v>
      </c>
      <c r="M9543" s="213">
        <f t="shared" si="1031"/>
        <v>31702.880000000001</v>
      </c>
      <c r="N9543" s="213">
        <f t="shared" si="1032"/>
        <v>35665.74</v>
      </c>
      <c r="O9543" s="242">
        <f t="shared" si="1033"/>
        <v>0.51529999999962461</v>
      </c>
      <c r="P9543" s="242"/>
      <c r="Q9543" s="179"/>
      <c r="R9543" s="179"/>
      <c r="S9543" s="179"/>
      <c r="T9543" s="179"/>
      <c r="U9543" s="179"/>
      <c r="V9543" s="179"/>
      <c r="W9543" s="179"/>
      <c r="X9543" s="179"/>
      <c r="Y9543" s="179"/>
      <c r="Z9543" s="179"/>
      <c r="AA9543" s="222"/>
      <c r="AB9543" s="222"/>
      <c r="AC9543" s="222"/>
      <c r="AD9543" s="179"/>
      <c r="AE9543" s="179"/>
      <c r="AF9543" s="179"/>
      <c r="AG9543" s="179"/>
      <c r="AH9543" s="179"/>
      <c r="AI9543" s="179"/>
      <c r="AJ9543" s="179"/>
    </row>
    <row r="9544" spans="2:36" x14ac:dyDescent="0.3">
      <c r="B9544" s="224">
        <v>962100</v>
      </c>
      <c r="C9544" s="209">
        <v>414637</v>
      </c>
      <c r="D9544" s="206">
        <f t="shared" si="1025"/>
        <v>0.43097079305685482</v>
      </c>
      <c r="E9544" s="208">
        <f t="shared" si="1026"/>
        <v>0.45</v>
      </c>
      <c r="F9544" s="207">
        <v>22805.03</v>
      </c>
      <c r="G9544" s="207">
        <v>33170.959999999999</v>
      </c>
      <c r="H9544" s="207">
        <v>37317.33</v>
      </c>
      <c r="I9544" s="214">
        <f t="shared" si="1027"/>
        <v>396331</v>
      </c>
      <c r="J9544" s="211">
        <f t="shared" si="1028"/>
        <v>0.41194366489969858</v>
      </c>
      <c r="K9544" s="212">
        <f t="shared" si="1029"/>
        <v>0.45</v>
      </c>
      <c r="L9544" s="214">
        <f t="shared" si="1030"/>
        <v>21798.205000000002</v>
      </c>
      <c r="M9544" s="213">
        <f t="shared" si="1031"/>
        <v>31706.48</v>
      </c>
      <c r="N9544" s="213">
        <f t="shared" si="1032"/>
        <v>35669.79</v>
      </c>
      <c r="O9544" s="242">
        <f t="shared" si="1033"/>
        <v>0.51520000000047728</v>
      </c>
      <c r="P9544" s="242"/>
      <c r="Q9544" s="179"/>
      <c r="R9544" s="179"/>
      <c r="S9544" s="179"/>
      <c r="T9544" s="179"/>
      <c r="U9544" s="179"/>
      <c r="V9544" s="179"/>
      <c r="W9544" s="179"/>
      <c r="X9544" s="179"/>
      <c r="Y9544" s="179"/>
      <c r="Z9544" s="179"/>
      <c r="AA9544" s="222"/>
      <c r="AB9544" s="222"/>
      <c r="AC9544" s="222"/>
      <c r="AD9544" s="179"/>
      <c r="AE9544" s="179"/>
      <c r="AF9544" s="179"/>
      <c r="AG9544" s="179"/>
      <c r="AH9544" s="179"/>
      <c r="AI9544" s="179"/>
      <c r="AJ9544" s="179"/>
    </row>
    <row r="9545" spans="2:36" x14ac:dyDescent="0.3">
      <c r="B9545" s="224">
        <v>962200</v>
      </c>
      <c r="C9545" s="209">
        <v>414682</v>
      </c>
      <c r="D9545" s="206">
        <f t="shared" si="1025"/>
        <v>0.43097277073373519</v>
      </c>
      <c r="E9545" s="208">
        <f t="shared" si="1026"/>
        <v>0.45</v>
      </c>
      <c r="F9545" s="207">
        <v>22807.51</v>
      </c>
      <c r="G9545" s="207">
        <v>33174.559999999998</v>
      </c>
      <c r="H9545" s="207">
        <v>37321.379999999997</v>
      </c>
      <c r="I9545" s="214">
        <f t="shared" si="1027"/>
        <v>396376</v>
      </c>
      <c r="J9545" s="211">
        <f t="shared" si="1028"/>
        <v>0.41194762003741425</v>
      </c>
      <c r="K9545" s="212">
        <f t="shared" si="1029"/>
        <v>0.45</v>
      </c>
      <c r="L9545" s="214">
        <f t="shared" si="1030"/>
        <v>21800.68</v>
      </c>
      <c r="M9545" s="213">
        <f t="shared" si="1031"/>
        <v>31710.080000000002</v>
      </c>
      <c r="N9545" s="213">
        <f t="shared" si="1032"/>
        <v>35673.839999999997</v>
      </c>
      <c r="O9545" s="242">
        <f t="shared" si="1033"/>
        <v>0.51530000000013387</v>
      </c>
      <c r="P9545" s="242"/>
      <c r="Q9545" s="179"/>
      <c r="R9545" s="179"/>
      <c r="S9545" s="179"/>
      <c r="T9545" s="179"/>
      <c r="U9545" s="179"/>
      <c r="V9545" s="179"/>
      <c r="W9545" s="179"/>
      <c r="X9545" s="179"/>
      <c r="Y9545" s="179"/>
      <c r="Z9545" s="179"/>
      <c r="AA9545" s="222"/>
      <c r="AB9545" s="222"/>
      <c r="AC9545" s="222"/>
      <c r="AD9545" s="179"/>
      <c r="AE9545" s="179"/>
      <c r="AF9545" s="179"/>
      <c r="AG9545" s="179"/>
      <c r="AH9545" s="179"/>
      <c r="AI9545" s="179"/>
      <c r="AJ9545" s="179"/>
    </row>
    <row r="9546" spans="2:36" x14ac:dyDescent="0.3">
      <c r="B9546" s="224">
        <v>962300</v>
      </c>
      <c r="C9546" s="209">
        <v>414727</v>
      </c>
      <c r="D9546" s="206">
        <f t="shared" si="1025"/>
        <v>0.43097474799958435</v>
      </c>
      <c r="E9546" s="208">
        <f t="shared" si="1026"/>
        <v>0.45</v>
      </c>
      <c r="F9546" s="207">
        <v>22809.98</v>
      </c>
      <c r="G9546" s="207">
        <v>33178.160000000003</v>
      </c>
      <c r="H9546" s="207">
        <v>37325.43</v>
      </c>
      <c r="I9546" s="214">
        <f t="shared" si="1027"/>
        <v>396421</v>
      </c>
      <c r="J9546" s="211">
        <f t="shared" si="1028"/>
        <v>0.41195157435311236</v>
      </c>
      <c r="K9546" s="212">
        <f t="shared" si="1029"/>
        <v>0.45</v>
      </c>
      <c r="L9546" s="214">
        <f t="shared" si="1030"/>
        <v>21803.154999999999</v>
      </c>
      <c r="M9546" s="213">
        <f t="shared" si="1031"/>
        <v>31713.68</v>
      </c>
      <c r="N9546" s="213">
        <f t="shared" si="1032"/>
        <v>35677.89</v>
      </c>
      <c r="O9546" s="242">
        <f t="shared" si="1033"/>
        <v>0.51519999999982247</v>
      </c>
      <c r="P9546" s="242"/>
      <c r="Q9546" s="179"/>
      <c r="R9546" s="179"/>
      <c r="S9546" s="179"/>
      <c r="T9546" s="179"/>
      <c r="U9546" s="179"/>
      <c r="V9546" s="179"/>
      <c r="W9546" s="179"/>
      <c r="X9546" s="179"/>
      <c r="Y9546" s="179"/>
      <c r="Z9546" s="179"/>
      <c r="AA9546" s="222"/>
      <c r="AB9546" s="222"/>
      <c r="AC9546" s="222"/>
      <c r="AD9546" s="179"/>
      <c r="AE9546" s="179"/>
      <c r="AF9546" s="179"/>
      <c r="AG9546" s="179"/>
      <c r="AH9546" s="179"/>
      <c r="AI9546" s="179"/>
      <c r="AJ9546" s="179"/>
    </row>
    <row r="9547" spans="2:36" x14ac:dyDescent="0.3">
      <c r="B9547" s="224">
        <v>962400</v>
      </c>
      <c r="C9547" s="209">
        <v>414772</v>
      </c>
      <c r="D9547" s="206">
        <f t="shared" si="1025"/>
        <v>0.43097672485453031</v>
      </c>
      <c r="E9547" s="208">
        <f t="shared" si="1026"/>
        <v>0.45</v>
      </c>
      <c r="F9547" s="207">
        <v>22812.46</v>
      </c>
      <c r="G9547" s="207">
        <v>33181.760000000002</v>
      </c>
      <c r="H9547" s="207">
        <v>37329.480000000003</v>
      </c>
      <c r="I9547" s="214">
        <f t="shared" si="1027"/>
        <v>396466</v>
      </c>
      <c r="J9547" s="211">
        <f t="shared" si="1028"/>
        <v>0.41195552784704903</v>
      </c>
      <c r="K9547" s="212">
        <f t="shared" si="1029"/>
        <v>0.45</v>
      </c>
      <c r="L9547" s="214">
        <f t="shared" si="1030"/>
        <v>21805.63</v>
      </c>
      <c r="M9547" s="213">
        <f t="shared" si="1031"/>
        <v>31717.280000000002</v>
      </c>
      <c r="N9547" s="213">
        <f t="shared" si="1032"/>
        <v>35681.939999999995</v>
      </c>
      <c r="O9547" s="242">
        <f t="shared" si="1033"/>
        <v>0.51530000000006115</v>
      </c>
      <c r="P9547" s="242"/>
      <c r="Q9547" s="179"/>
      <c r="R9547" s="179"/>
      <c r="S9547" s="179"/>
      <c r="T9547" s="179"/>
      <c r="U9547" s="179"/>
      <c r="V9547" s="179"/>
      <c r="W9547" s="179"/>
      <c r="X9547" s="179"/>
      <c r="Y9547" s="179"/>
      <c r="Z9547" s="179"/>
      <c r="AA9547" s="222"/>
      <c r="AB9547" s="222"/>
      <c r="AC9547" s="222"/>
      <c r="AD9547" s="179"/>
      <c r="AE9547" s="179"/>
      <c r="AF9547" s="179"/>
      <c r="AG9547" s="179"/>
      <c r="AH9547" s="179"/>
      <c r="AI9547" s="179"/>
      <c r="AJ9547" s="179"/>
    </row>
    <row r="9548" spans="2:36" x14ac:dyDescent="0.3">
      <c r="B9548" s="224">
        <v>962500</v>
      </c>
      <c r="C9548" s="209">
        <v>414817</v>
      </c>
      <c r="D9548" s="206">
        <f t="shared" si="1025"/>
        <v>0.43097870129870131</v>
      </c>
      <c r="E9548" s="208">
        <f t="shared" si="1026"/>
        <v>0.45</v>
      </c>
      <c r="F9548" s="207">
        <v>22814.93</v>
      </c>
      <c r="G9548" s="207">
        <v>33185.360000000001</v>
      </c>
      <c r="H9548" s="207">
        <v>37333.53</v>
      </c>
      <c r="I9548" s="214">
        <f t="shared" si="1027"/>
        <v>396511</v>
      </c>
      <c r="J9548" s="211">
        <f t="shared" si="1028"/>
        <v>0.4119594805194805</v>
      </c>
      <c r="K9548" s="212">
        <f t="shared" si="1029"/>
        <v>0.45</v>
      </c>
      <c r="L9548" s="214">
        <f t="shared" si="1030"/>
        <v>21808.105</v>
      </c>
      <c r="M9548" s="213">
        <f t="shared" si="1031"/>
        <v>31720.880000000001</v>
      </c>
      <c r="N9548" s="213">
        <f t="shared" si="1032"/>
        <v>35685.99</v>
      </c>
      <c r="O9548" s="242">
        <f t="shared" si="1033"/>
        <v>0.5151999999996042</v>
      </c>
      <c r="P9548" s="242"/>
      <c r="Q9548" s="179"/>
      <c r="R9548" s="179"/>
      <c r="S9548" s="179"/>
      <c r="T9548" s="179"/>
      <c r="U9548" s="179"/>
      <c r="V9548" s="179"/>
      <c r="W9548" s="179"/>
      <c r="X9548" s="179"/>
      <c r="Y9548" s="179"/>
      <c r="Z9548" s="179"/>
      <c r="AA9548" s="222"/>
      <c r="AB9548" s="222"/>
      <c r="AC9548" s="222"/>
      <c r="AD9548" s="179"/>
      <c r="AE9548" s="179"/>
      <c r="AF9548" s="179"/>
      <c r="AG9548" s="179"/>
      <c r="AH9548" s="179"/>
      <c r="AI9548" s="179"/>
      <c r="AJ9548" s="179"/>
    </row>
    <row r="9549" spans="2:36" x14ac:dyDescent="0.3">
      <c r="B9549" s="224">
        <v>962600</v>
      </c>
      <c r="C9549" s="209">
        <v>414862</v>
      </c>
      <c r="D9549" s="206">
        <f t="shared" si="1025"/>
        <v>0.43098067733222523</v>
      </c>
      <c r="E9549" s="208">
        <f t="shared" si="1026"/>
        <v>0.45</v>
      </c>
      <c r="F9549" s="207">
        <v>22817.41</v>
      </c>
      <c r="G9549" s="207">
        <v>33188.959999999999</v>
      </c>
      <c r="H9549" s="207">
        <v>37337.58</v>
      </c>
      <c r="I9549" s="214">
        <f t="shared" si="1027"/>
        <v>396556</v>
      </c>
      <c r="J9549" s="211">
        <f t="shared" si="1028"/>
        <v>0.4119634323706628</v>
      </c>
      <c r="K9549" s="212">
        <f t="shared" si="1029"/>
        <v>0.45</v>
      </c>
      <c r="L9549" s="214">
        <f t="shared" si="1030"/>
        <v>21810.58</v>
      </c>
      <c r="M9549" s="213">
        <f t="shared" si="1031"/>
        <v>31724.48</v>
      </c>
      <c r="N9549" s="213">
        <f t="shared" si="1032"/>
        <v>35690.04</v>
      </c>
      <c r="O9549" s="242">
        <f t="shared" si="1033"/>
        <v>0.5152999999999156</v>
      </c>
      <c r="P9549" s="242"/>
      <c r="Q9549" s="179"/>
      <c r="R9549" s="179"/>
      <c r="S9549" s="179"/>
      <c r="T9549" s="179"/>
      <c r="U9549" s="179"/>
      <c r="V9549" s="179"/>
      <c r="W9549" s="179"/>
      <c r="X9549" s="179"/>
      <c r="Y9549" s="179"/>
      <c r="Z9549" s="179"/>
      <c r="AA9549" s="222"/>
      <c r="AB9549" s="222"/>
      <c r="AC9549" s="222"/>
      <c r="AD9549" s="179"/>
      <c r="AE9549" s="179"/>
      <c r="AF9549" s="179"/>
      <c r="AG9549" s="179"/>
      <c r="AH9549" s="179"/>
      <c r="AI9549" s="179"/>
      <c r="AJ9549" s="179"/>
    </row>
    <row r="9550" spans="2:36" x14ac:dyDescent="0.3">
      <c r="B9550" s="224">
        <v>962700</v>
      </c>
      <c r="C9550" s="209">
        <v>414907</v>
      </c>
      <c r="D9550" s="206">
        <f t="shared" si="1025"/>
        <v>0.43098265295523008</v>
      </c>
      <c r="E9550" s="208">
        <f t="shared" si="1026"/>
        <v>0.45</v>
      </c>
      <c r="F9550" s="207">
        <v>22819.88</v>
      </c>
      <c r="G9550" s="207">
        <v>33192.559999999998</v>
      </c>
      <c r="H9550" s="207">
        <v>37341.629999999997</v>
      </c>
      <c r="I9550" s="214">
        <f t="shared" si="1027"/>
        <v>396601</v>
      </c>
      <c r="J9550" s="211">
        <f t="shared" si="1028"/>
        <v>0.41196738340085176</v>
      </c>
      <c r="K9550" s="212">
        <f t="shared" si="1029"/>
        <v>0.45</v>
      </c>
      <c r="L9550" s="214">
        <f t="shared" si="1030"/>
        <v>21813.055</v>
      </c>
      <c r="M9550" s="213">
        <f t="shared" si="1031"/>
        <v>31728.080000000002</v>
      </c>
      <c r="N9550" s="213">
        <f t="shared" si="1032"/>
        <v>35694.089999999997</v>
      </c>
      <c r="O9550" s="242">
        <f t="shared" si="1033"/>
        <v>0.51520000000004074</v>
      </c>
      <c r="P9550" s="242"/>
      <c r="Q9550" s="179"/>
      <c r="R9550" s="179"/>
      <c r="S9550" s="179"/>
      <c r="T9550" s="179"/>
      <c r="U9550" s="179"/>
      <c r="V9550" s="179"/>
      <c r="W9550" s="179"/>
      <c r="X9550" s="179"/>
      <c r="Y9550" s="179"/>
      <c r="Z9550" s="179"/>
      <c r="AA9550" s="222"/>
      <c r="AB9550" s="222"/>
      <c r="AC9550" s="222"/>
      <c r="AD9550" s="179"/>
      <c r="AE9550" s="179"/>
      <c r="AF9550" s="179"/>
      <c r="AG9550" s="179"/>
      <c r="AH9550" s="179"/>
      <c r="AI9550" s="179"/>
      <c r="AJ9550" s="179"/>
    </row>
    <row r="9551" spans="2:36" x14ac:dyDescent="0.3">
      <c r="B9551" s="224">
        <v>962800</v>
      </c>
      <c r="C9551" s="209">
        <v>414952</v>
      </c>
      <c r="D9551" s="206">
        <f t="shared" si="1025"/>
        <v>0.43098462816784378</v>
      </c>
      <c r="E9551" s="208">
        <f t="shared" si="1026"/>
        <v>0.45</v>
      </c>
      <c r="F9551" s="207">
        <v>22822.36</v>
      </c>
      <c r="G9551" s="207">
        <v>33196.160000000003</v>
      </c>
      <c r="H9551" s="207">
        <v>37345.68</v>
      </c>
      <c r="I9551" s="214">
        <f t="shared" si="1027"/>
        <v>396646</v>
      </c>
      <c r="J9551" s="211">
        <f t="shared" si="1028"/>
        <v>0.4119713336103033</v>
      </c>
      <c r="K9551" s="212">
        <f t="shared" si="1029"/>
        <v>0.45</v>
      </c>
      <c r="L9551" s="214">
        <f t="shared" si="1030"/>
        <v>21815.53</v>
      </c>
      <c r="M9551" s="213">
        <f t="shared" si="1031"/>
        <v>31731.68</v>
      </c>
      <c r="N9551" s="213">
        <f t="shared" si="1032"/>
        <v>35698.14</v>
      </c>
      <c r="O9551" s="242">
        <f t="shared" si="1033"/>
        <v>0.51529999999977005</v>
      </c>
      <c r="P9551" s="242"/>
      <c r="Q9551" s="179"/>
      <c r="R9551" s="179"/>
      <c r="S9551" s="179"/>
      <c r="T9551" s="179"/>
      <c r="U9551" s="179"/>
      <c r="V9551" s="179"/>
      <c r="W9551" s="179"/>
      <c r="X9551" s="179"/>
      <c r="Y9551" s="179"/>
      <c r="Z9551" s="179"/>
      <c r="AA9551" s="222"/>
      <c r="AB9551" s="222"/>
      <c r="AC9551" s="222"/>
      <c r="AD9551" s="179"/>
      <c r="AE9551" s="179"/>
      <c r="AF9551" s="179"/>
      <c r="AG9551" s="179"/>
      <c r="AH9551" s="179"/>
      <c r="AI9551" s="179"/>
      <c r="AJ9551" s="179"/>
    </row>
    <row r="9552" spans="2:36" x14ac:dyDescent="0.3">
      <c r="B9552" s="224">
        <v>962900</v>
      </c>
      <c r="C9552" s="209">
        <v>414997</v>
      </c>
      <c r="D9552" s="206">
        <f t="shared" si="1025"/>
        <v>0.4309866029701942</v>
      </c>
      <c r="E9552" s="208">
        <f t="shared" si="1026"/>
        <v>0.45</v>
      </c>
      <c r="F9552" s="207">
        <v>22824.83</v>
      </c>
      <c r="G9552" s="207">
        <v>33199.760000000002</v>
      </c>
      <c r="H9552" s="207">
        <v>37349.730000000003</v>
      </c>
      <c r="I9552" s="214">
        <f t="shared" si="1027"/>
        <v>396691</v>
      </c>
      <c r="J9552" s="211">
        <f t="shared" si="1028"/>
        <v>0.41197528299927305</v>
      </c>
      <c r="K9552" s="212">
        <f t="shared" si="1029"/>
        <v>0.45</v>
      </c>
      <c r="L9552" s="214">
        <f t="shared" si="1030"/>
        <v>21818.005000000001</v>
      </c>
      <c r="M9552" s="213">
        <f t="shared" si="1031"/>
        <v>31735.280000000002</v>
      </c>
      <c r="N9552" s="213">
        <f t="shared" si="1032"/>
        <v>35702.189999999995</v>
      </c>
      <c r="O9552" s="242">
        <f t="shared" si="1033"/>
        <v>0.51519999999996802</v>
      </c>
      <c r="P9552" s="242"/>
      <c r="Q9552" s="179"/>
      <c r="R9552" s="179"/>
      <c r="S9552" s="179"/>
      <c r="T9552" s="179"/>
      <c r="U9552" s="179"/>
      <c r="V9552" s="179"/>
      <c r="W9552" s="179"/>
      <c r="X9552" s="179"/>
      <c r="Y9552" s="179"/>
      <c r="Z9552" s="179"/>
      <c r="AA9552" s="222"/>
      <c r="AB9552" s="222"/>
      <c r="AC9552" s="222"/>
      <c r="AD9552" s="179"/>
      <c r="AE9552" s="179"/>
      <c r="AF9552" s="179"/>
      <c r="AG9552" s="179"/>
      <c r="AH9552" s="179"/>
      <c r="AI9552" s="179"/>
      <c r="AJ9552" s="179"/>
    </row>
    <row r="9553" spans="2:36" x14ac:dyDescent="0.3">
      <c r="B9553" s="224">
        <v>963000</v>
      </c>
      <c r="C9553" s="209">
        <v>415042</v>
      </c>
      <c r="D9553" s="206">
        <f t="shared" si="1025"/>
        <v>0.43098857736240914</v>
      </c>
      <c r="E9553" s="208">
        <f t="shared" si="1026"/>
        <v>0.45</v>
      </c>
      <c r="F9553" s="207">
        <v>22827.31</v>
      </c>
      <c r="G9553" s="207">
        <v>33203.360000000001</v>
      </c>
      <c r="H9553" s="207">
        <v>37353.78</v>
      </c>
      <c r="I9553" s="214">
        <f t="shared" si="1027"/>
        <v>396736</v>
      </c>
      <c r="J9553" s="211">
        <f t="shared" si="1028"/>
        <v>0.41197923156801664</v>
      </c>
      <c r="K9553" s="212">
        <f t="shared" si="1029"/>
        <v>0.45</v>
      </c>
      <c r="L9553" s="214">
        <f t="shared" si="1030"/>
        <v>21820.48</v>
      </c>
      <c r="M9553" s="213">
        <f t="shared" si="1031"/>
        <v>31738.880000000001</v>
      </c>
      <c r="N9553" s="213">
        <f t="shared" si="1032"/>
        <v>35706.239999999998</v>
      </c>
      <c r="O9553" s="242">
        <f t="shared" si="1033"/>
        <v>0.51529999999962461</v>
      </c>
      <c r="P9553" s="242"/>
      <c r="Q9553" s="179"/>
      <c r="R9553" s="179"/>
      <c r="S9553" s="179"/>
      <c r="T9553" s="179"/>
      <c r="U9553" s="179"/>
      <c r="V9553" s="179"/>
      <c r="W9553" s="179"/>
      <c r="X9553" s="179"/>
      <c r="Y9553" s="179"/>
      <c r="Z9553" s="179"/>
      <c r="AA9553" s="222"/>
      <c r="AB9553" s="222"/>
      <c r="AC9553" s="222"/>
      <c r="AD9553" s="179"/>
      <c r="AE9553" s="179"/>
      <c r="AF9553" s="179"/>
      <c r="AG9553" s="179"/>
      <c r="AH9553" s="179"/>
      <c r="AI9553" s="179"/>
      <c r="AJ9553" s="179"/>
    </row>
    <row r="9554" spans="2:36" x14ac:dyDescent="0.3">
      <c r="B9554" s="224">
        <v>963100</v>
      </c>
      <c r="C9554" s="209">
        <v>415087</v>
      </c>
      <c r="D9554" s="206">
        <f t="shared" si="1025"/>
        <v>0.43099055134461633</v>
      </c>
      <c r="E9554" s="208">
        <f t="shared" si="1026"/>
        <v>0.45</v>
      </c>
      <c r="F9554" s="207">
        <v>22829.78</v>
      </c>
      <c r="G9554" s="207">
        <v>33206.959999999999</v>
      </c>
      <c r="H9554" s="207">
        <v>37357.83</v>
      </c>
      <c r="I9554" s="214">
        <f t="shared" si="1027"/>
        <v>396781</v>
      </c>
      <c r="J9554" s="211">
        <f t="shared" si="1028"/>
        <v>0.41198317931678952</v>
      </c>
      <c r="K9554" s="212">
        <f t="shared" si="1029"/>
        <v>0.45</v>
      </c>
      <c r="L9554" s="214">
        <f t="shared" si="1030"/>
        <v>21822.955000000002</v>
      </c>
      <c r="M9554" s="213">
        <f t="shared" si="1031"/>
        <v>31742.48</v>
      </c>
      <c r="N9554" s="213">
        <f t="shared" si="1032"/>
        <v>35710.29</v>
      </c>
      <c r="O9554" s="242">
        <f t="shared" si="1033"/>
        <v>0.51520000000047728</v>
      </c>
      <c r="P9554" s="242"/>
      <c r="Q9554" s="179"/>
      <c r="R9554" s="179"/>
      <c r="S9554" s="179"/>
      <c r="T9554" s="179"/>
      <c r="U9554" s="179"/>
      <c r="V9554" s="179"/>
      <c r="W9554" s="179"/>
      <c r="X9554" s="179"/>
      <c r="Y9554" s="179"/>
      <c r="Z9554" s="179"/>
      <c r="AA9554" s="222"/>
      <c r="AB9554" s="222"/>
      <c r="AC9554" s="222"/>
      <c r="AD9554" s="179"/>
      <c r="AE9554" s="179"/>
      <c r="AF9554" s="179"/>
      <c r="AG9554" s="179"/>
      <c r="AH9554" s="179"/>
      <c r="AI9554" s="179"/>
      <c r="AJ9554" s="179"/>
    </row>
    <row r="9555" spans="2:36" x14ac:dyDescent="0.3">
      <c r="B9555" s="224">
        <v>963200</v>
      </c>
      <c r="C9555" s="209">
        <v>415132</v>
      </c>
      <c r="D9555" s="206">
        <f t="shared" si="1025"/>
        <v>0.43099252491694351</v>
      </c>
      <c r="E9555" s="208">
        <f t="shared" si="1026"/>
        <v>0.45</v>
      </c>
      <c r="F9555" s="207">
        <v>22832.26</v>
      </c>
      <c r="G9555" s="207">
        <v>33210.559999999998</v>
      </c>
      <c r="H9555" s="207">
        <v>37361.879999999997</v>
      </c>
      <c r="I9555" s="214">
        <f t="shared" si="1027"/>
        <v>396826</v>
      </c>
      <c r="J9555" s="211">
        <f t="shared" si="1028"/>
        <v>0.41198712624584716</v>
      </c>
      <c r="K9555" s="212">
        <f t="shared" si="1029"/>
        <v>0.45</v>
      </c>
      <c r="L9555" s="214">
        <f t="shared" si="1030"/>
        <v>21825.43</v>
      </c>
      <c r="M9555" s="213">
        <f t="shared" si="1031"/>
        <v>31746.080000000002</v>
      </c>
      <c r="N9555" s="213">
        <f t="shared" si="1032"/>
        <v>35714.339999999997</v>
      </c>
      <c r="O9555" s="242">
        <f t="shared" si="1033"/>
        <v>0.51530000000013387</v>
      </c>
      <c r="P9555" s="242"/>
      <c r="Q9555" s="179"/>
      <c r="R9555" s="179"/>
      <c r="S9555" s="179"/>
      <c r="T9555" s="179"/>
      <c r="U9555" s="179"/>
      <c r="V9555" s="179"/>
      <c r="W9555" s="179"/>
      <c r="X9555" s="179"/>
      <c r="Y9555" s="179"/>
      <c r="Z9555" s="179"/>
      <c r="AA9555" s="222"/>
      <c r="AB9555" s="222"/>
      <c r="AC9555" s="222"/>
      <c r="AD9555" s="179"/>
      <c r="AE9555" s="179"/>
      <c r="AF9555" s="179"/>
      <c r="AG9555" s="179"/>
      <c r="AH9555" s="179"/>
      <c r="AI9555" s="179"/>
      <c r="AJ9555" s="179"/>
    </row>
    <row r="9556" spans="2:36" x14ac:dyDescent="0.3">
      <c r="B9556" s="224">
        <v>963300</v>
      </c>
      <c r="C9556" s="209">
        <v>415177</v>
      </c>
      <c r="D9556" s="206">
        <f t="shared" si="1025"/>
        <v>0.43099449807951834</v>
      </c>
      <c r="E9556" s="208">
        <f t="shared" si="1026"/>
        <v>0.45</v>
      </c>
      <c r="F9556" s="207">
        <v>22834.73</v>
      </c>
      <c r="G9556" s="207">
        <v>33214.160000000003</v>
      </c>
      <c r="H9556" s="207">
        <v>37365.93</v>
      </c>
      <c r="I9556" s="214">
        <f t="shared" si="1027"/>
        <v>396871</v>
      </c>
      <c r="J9556" s="211">
        <f t="shared" si="1028"/>
        <v>0.4119910723554448</v>
      </c>
      <c r="K9556" s="212">
        <f t="shared" si="1029"/>
        <v>0.45</v>
      </c>
      <c r="L9556" s="214">
        <f t="shared" si="1030"/>
        <v>21827.904999999999</v>
      </c>
      <c r="M9556" s="213">
        <f t="shared" si="1031"/>
        <v>31749.68</v>
      </c>
      <c r="N9556" s="213">
        <f t="shared" si="1032"/>
        <v>35718.39</v>
      </c>
      <c r="O9556" s="242">
        <f t="shared" si="1033"/>
        <v>0.51519999999982247</v>
      </c>
      <c r="P9556" s="242"/>
      <c r="Q9556" s="179"/>
      <c r="R9556" s="179"/>
      <c r="S9556" s="179"/>
      <c r="T9556" s="179"/>
      <c r="U9556" s="179"/>
      <c r="V9556" s="179"/>
      <c r="W9556" s="179"/>
      <c r="X9556" s="179"/>
      <c r="Y9556" s="179"/>
      <c r="Z9556" s="179"/>
      <c r="AA9556" s="222"/>
      <c r="AB9556" s="222"/>
      <c r="AC9556" s="222"/>
      <c r="AD9556" s="179"/>
      <c r="AE9556" s="179"/>
      <c r="AF9556" s="179"/>
      <c r="AG9556" s="179"/>
      <c r="AH9556" s="179"/>
      <c r="AI9556" s="179"/>
      <c r="AJ9556" s="179"/>
    </row>
    <row r="9557" spans="2:36" x14ac:dyDescent="0.3">
      <c r="B9557" s="224">
        <v>963400</v>
      </c>
      <c r="C9557" s="209">
        <v>415222</v>
      </c>
      <c r="D9557" s="206">
        <f t="shared" si="1025"/>
        <v>0.43099647083246834</v>
      </c>
      <c r="E9557" s="208">
        <f t="shared" si="1026"/>
        <v>0.45</v>
      </c>
      <c r="F9557" s="207">
        <v>22837.21</v>
      </c>
      <c r="G9557" s="207">
        <v>33217.760000000002</v>
      </c>
      <c r="H9557" s="207">
        <v>37369.980000000003</v>
      </c>
      <c r="I9557" s="214">
        <f t="shared" si="1027"/>
        <v>396916</v>
      </c>
      <c r="J9557" s="211">
        <f t="shared" si="1028"/>
        <v>0.41199501764583768</v>
      </c>
      <c r="K9557" s="212">
        <f t="shared" si="1029"/>
        <v>0.45</v>
      </c>
      <c r="L9557" s="214">
        <f t="shared" si="1030"/>
        <v>21830.38</v>
      </c>
      <c r="M9557" s="213">
        <f t="shared" si="1031"/>
        <v>31753.280000000002</v>
      </c>
      <c r="N9557" s="213">
        <f t="shared" si="1032"/>
        <v>35722.439999999995</v>
      </c>
      <c r="O9557" s="242">
        <f t="shared" si="1033"/>
        <v>0.51530000000006115</v>
      </c>
      <c r="P9557" s="242"/>
      <c r="Q9557" s="179"/>
      <c r="R9557" s="179"/>
      <c r="S9557" s="179"/>
      <c r="T9557" s="179"/>
      <c r="U9557" s="179"/>
      <c r="V9557" s="179"/>
      <c r="W9557" s="179"/>
      <c r="X9557" s="179"/>
      <c r="Y9557" s="179"/>
      <c r="Z9557" s="179"/>
      <c r="AA9557" s="222"/>
      <c r="AB9557" s="222"/>
      <c r="AC9557" s="222"/>
      <c r="AD9557" s="179"/>
      <c r="AE9557" s="179"/>
      <c r="AF9557" s="179"/>
      <c r="AG9557" s="179"/>
      <c r="AH9557" s="179"/>
      <c r="AI9557" s="179"/>
      <c r="AJ9557" s="179"/>
    </row>
    <row r="9558" spans="2:36" x14ac:dyDescent="0.3">
      <c r="B9558" s="224">
        <v>963500</v>
      </c>
      <c r="C9558" s="209">
        <v>415267</v>
      </c>
      <c r="D9558" s="206">
        <f t="shared" si="1025"/>
        <v>0.43099844317592112</v>
      </c>
      <c r="E9558" s="208">
        <f t="shared" si="1026"/>
        <v>0.45</v>
      </c>
      <c r="F9558" s="207">
        <v>22839.68</v>
      </c>
      <c r="G9558" s="207">
        <v>33221.360000000001</v>
      </c>
      <c r="H9558" s="207">
        <v>37374.03</v>
      </c>
      <c r="I9558" s="214">
        <f t="shared" si="1027"/>
        <v>396961</v>
      </c>
      <c r="J9558" s="211">
        <f t="shared" si="1028"/>
        <v>0.41199896211728076</v>
      </c>
      <c r="K9558" s="212">
        <f t="shared" si="1029"/>
        <v>0.45</v>
      </c>
      <c r="L9558" s="214">
        <f t="shared" si="1030"/>
        <v>21832.855</v>
      </c>
      <c r="M9558" s="213">
        <f t="shared" si="1031"/>
        <v>31756.880000000001</v>
      </c>
      <c r="N9558" s="213">
        <f t="shared" si="1032"/>
        <v>35726.49</v>
      </c>
      <c r="O9558" s="242">
        <f t="shared" si="1033"/>
        <v>0.5151999999996042</v>
      </c>
      <c r="P9558" s="242"/>
      <c r="Q9558" s="179"/>
      <c r="R9558" s="179"/>
      <c r="S9558" s="179"/>
      <c r="T9558" s="179"/>
      <c r="U9558" s="179"/>
      <c r="V9558" s="179"/>
      <c r="W9558" s="179"/>
      <c r="X9558" s="179"/>
      <c r="Y9558" s="179"/>
      <c r="Z9558" s="179"/>
      <c r="AA9558" s="222"/>
      <c r="AB9558" s="222"/>
      <c r="AC9558" s="222"/>
      <c r="AD9558" s="179"/>
      <c r="AE9558" s="179"/>
      <c r="AF9558" s="179"/>
      <c r="AG9558" s="179"/>
      <c r="AH9558" s="179"/>
      <c r="AI9558" s="179"/>
      <c r="AJ9558" s="179"/>
    </row>
    <row r="9559" spans="2:36" x14ac:dyDescent="0.3">
      <c r="B9559" s="224">
        <v>963600</v>
      </c>
      <c r="C9559" s="209">
        <v>415312</v>
      </c>
      <c r="D9559" s="206">
        <f t="shared" si="1025"/>
        <v>0.43100041511000414</v>
      </c>
      <c r="E9559" s="208">
        <f t="shared" si="1026"/>
        <v>0.45</v>
      </c>
      <c r="F9559" s="207">
        <v>22842.16</v>
      </c>
      <c r="G9559" s="207">
        <v>33224.959999999999</v>
      </c>
      <c r="H9559" s="207">
        <v>37378.080000000002</v>
      </c>
      <c r="I9559" s="214">
        <f t="shared" si="1027"/>
        <v>397006</v>
      </c>
      <c r="J9559" s="211">
        <f t="shared" si="1028"/>
        <v>0.41200290577002907</v>
      </c>
      <c r="K9559" s="212">
        <f t="shared" si="1029"/>
        <v>0.45</v>
      </c>
      <c r="L9559" s="214">
        <f t="shared" si="1030"/>
        <v>21835.33</v>
      </c>
      <c r="M9559" s="213">
        <f t="shared" si="1031"/>
        <v>31760.48</v>
      </c>
      <c r="N9559" s="213">
        <f t="shared" si="1032"/>
        <v>35730.54</v>
      </c>
      <c r="O9559" s="242">
        <f t="shared" si="1033"/>
        <v>0.5152999999999156</v>
      </c>
      <c r="P9559" s="242"/>
      <c r="Q9559" s="179"/>
      <c r="R9559" s="179"/>
      <c r="S9559" s="179"/>
      <c r="T9559" s="179"/>
      <c r="U9559" s="179"/>
      <c r="V9559" s="179"/>
      <c r="W9559" s="179"/>
      <c r="X9559" s="179"/>
      <c r="Y9559" s="179"/>
      <c r="Z9559" s="179"/>
      <c r="AA9559" s="222"/>
      <c r="AB9559" s="222"/>
      <c r="AC9559" s="222"/>
      <c r="AD9559" s="179"/>
      <c r="AE9559" s="179"/>
      <c r="AF9559" s="179"/>
      <c r="AG9559" s="179"/>
      <c r="AH9559" s="179"/>
      <c r="AI9559" s="179"/>
      <c r="AJ9559" s="179"/>
    </row>
    <row r="9560" spans="2:36" x14ac:dyDescent="0.3">
      <c r="B9560" s="224">
        <v>963700</v>
      </c>
      <c r="C9560" s="209">
        <v>415357</v>
      </c>
      <c r="D9560" s="206">
        <f t="shared" ref="D9560:D9623" si="1034">C9560/B9560</f>
        <v>0.43100238663484486</v>
      </c>
      <c r="E9560" s="208">
        <f t="shared" ref="E9560:E9623" si="1035">(C9560-C9559)/(B9560-B9559)</f>
        <v>0.45</v>
      </c>
      <c r="F9560" s="207">
        <v>22844.63</v>
      </c>
      <c r="G9560" s="207">
        <v>33228.559999999998</v>
      </c>
      <c r="H9560" s="207">
        <v>37382.129999999997</v>
      </c>
      <c r="I9560" s="214">
        <f t="shared" si="1027"/>
        <v>397051</v>
      </c>
      <c r="J9560" s="211">
        <f t="shared" si="1028"/>
        <v>0.41200684860433745</v>
      </c>
      <c r="K9560" s="212">
        <f t="shared" si="1029"/>
        <v>0.45</v>
      </c>
      <c r="L9560" s="214">
        <f t="shared" si="1030"/>
        <v>21837.805</v>
      </c>
      <c r="M9560" s="213">
        <f t="shared" si="1031"/>
        <v>31764.080000000002</v>
      </c>
      <c r="N9560" s="213">
        <f t="shared" si="1032"/>
        <v>35734.589999999997</v>
      </c>
      <c r="O9560" s="242">
        <f t="shared" si="1033"/>
        <v>0.51520000000004074</v>
      </c>
      <c r="P9560" s="242"/>
      <c r="Q9560" s="179"/>
      <c r="R9560" s="179"/>
      <c r="S9560" s="179"/>
      <c r="T9560" s="179"/>
      <c r="U9560" s="179"/>
      <c r="V9560" s="179"/>
      <c r="W9560" s="179"/>
      <c r="X9560" s="179"/>
      <c r="Y9560" s="179"/>
      <c r="Z9560" s="179"/>
      <c r="AA9560" s="222"/>
      <c r="AB9560" s="222"/>
      <c r="AC9560" s="222"/>
      <c r="AD9560" s="179"/>
      <c r="AE9560" s="179"/>
      <c r="AF9560" s="179"/>
      <c r="AG9560" s="179"/>
      <c r="AH9560" s="179"/>
      <c r="AI9560" s="179"/>
      <c r="AJ9560" s="179"/>
    </row>
    <row r="9561" spans="2:36" x14ac:dyDescent="0.3">
      <c r="B9561" s="224">
        <v>963800</v>
      </c>
      <c r="C9561" s="209">
        <v>415402</v>
      </c>
      <c r="D9561" s="206">
        <f t="shared" si="1034"/>
        <v>0.43100435775057067</v>
      </c>
      <c r="E9561" s="208">
        <f t="shared" si="1035"/>
        <v>0.45</v>
      </c>
      <c r="F9561" s="207">
        <v>22847.11</v>
      </c>
      <c r="G9561" s="207">
        <v>33232.160000000003</v>
      </c>
      <c r="H9561" s="207">
        <v>37386.18</v>
      </c>
      <c r="I9561" s="214">
        <f t="shared" si="1027"/>
        <v>397096</v>
      </c>
      <c r="J9561" s="211">
        <f t="shared" si="1028"/>
        <v>0.4120107906204607</v>
      </c>
      <c r="K9561" s="212">
        <f t="shared" si="1029"/>
        <v>0.45</v>
      </c>
      <c r="L9561" s="214">
        <f t="shared" si="1030"/>
        <v>21840.28</v>
      </c>
      <c r="M9561" s="213">
        <f t="shared" si="1031"/>
        <v>31767.68</v>
      </c>
      <c r="N9561" s="213">
        <f t="shared" si="1032"/>
        <v>35738.639999999999</v>
      </c>
      <c r="O9561" s="242">
        <f t="shared" si="1033"/>
        <v>0.51529999999977005</v>
      </c>
      <c r="P9561" s="242"/>
      <c r="Q9561" s="179"/>
      <c r="R9561" s="179"/>
      <c r="S9561" s="179"/>
      <c r="T9561" s="179"/>
      <c r="U9561" s="179"/>
      <c r="V9561" s="179"/>
      <c r="W9561" s="179"/>
      <c r="X9561" s="179"/>
      <c r="Y9561" s="179"/>
      <c r="Z9561" s="179"/>
      <c r="AA9561" s="222"/>
      <c r="AB9561" s="222"/>
      <c r="AC9561" s="222"/>
      <c r="AD9561" s="179"/>
      <c r="AE9561" s="179"/>
      <c r="AF9561" s="179"/>
      <c r="AG9561" s="179"/>
      <c r="AH9561" s="179"/>
      <c r="AI9561" s="179"/>
      <c r="AJ9561" s="179"/>
    </row>
    <row r="9562" spans="2:36" x14ac:dyDescent="0.3">
      <c r="B9562" s="224">
        <v>963900</v>
      </c>
      <c r="C9562" s="209">
        <v>415447</v>
      </c>
      <c r="D9562" s="206">
        <f t="shared" si="1034"/>
        <v>0.43100632845730885</v>
      </c>
      <c r="E9562" s="208">
        <f t="shared" si="1035"/>
        <v>0.45</v>
      </c>
      <c r="F9562" s="207">
        <v>22849.58</v>
      </c>
      <c r="G9562" s="207">
        <v>33235.760000000002</v>
      </c>
      <c r="H9562" s="207">
        <v>37390.230000000003</v>
      </c>
      <c r="I9562" s="214">
        <f t="shared" si="1027"/>
        <v>397141</v>
      </c>
      <c r="J9562" s="211">
        <f t="shared" si="1028"/>
        <v>0.41201473181865339</v>
      </c>
      <c r="K9562" s="212">
        <f t="shared" si="1029"/>
        <v>0.45</v>
      </c>
      <c r="L9562" s="214">
        <f t="shared" si="1030"/>
        <v>21842.755000000001</v>
      </c>
      <c r="M9562" s="213">
        <f t="shared" si="1031"/>
        <v>31771.280000000002</v>
      </c>
      <c r="N9562" s="213">
        <f t="shared" si="1032"/>
        <v>35742.689999999995</v>
      </c>
      <c r="O9562" s="242">
        <f t="shared" si="1033"/>
        <v>0.51519999999996802</v>
      </c>
      <c r="P9562" s="242"/>
      <c r="Q9562" s="179"/>
      <c r="R9562" s="179"/>
      <c r="S9562" s="179"/>
      <c r="T9562" s="179"/>
      <c r="U9562" s="179"/>
      <c r="V9562" s="179"/>
      <c r="W9562" s="179"/>
      <c r="X9562" s="179"/>
      <c r="Y9562" s="179"/>
      <c r="Z9562" s="179"/>
      <c r="AA9562" s="222"/>
      <c r="AB9562" s="222"/>
      <c r="AC9562" s="222"/>
      <c r="AD9562" s="179"/>
      <c r="AE9562" s="179"/>
      <c r="AF9562" s="179"/>
      <c r="AG9562" s="179"/>
      <c r="AH9562" s="179"/>
      <c r="AI9562" s="179"/>
      <c r="AJ9562" s="179"/>
    </row>
    <row r="9563" spans="2:36" x14ac:dyDescent="0.3">
      <c r="B9563" s="224">
        <v>964000</v>
      </c>
      <c r="C9563" s="209">
        <v>415492</v>
      </c>
      <c r="D9563" s="206">
        <f t="shared" si="1034"/>
        <v>0.4310082987551867</v>
      </c>
      <c r="E9563" s="208">
        <f t="shared" si="1035"/>
        <v>0.45</v>
      </c>
      <c r="F9563" s="207">
        <v>22852.06</v>
      </c>
      <c r="G9563" s="207">
        <v>33239.360000000001</v>
      </c>
      <c r="H9563" s="207">
        <v>37394.28</v>
      </c>
      <c r="I9563" s="214">
        <f t="shared" si="1027"/>
        <v>397186</v>
      </c>
      <c r="J9563" s="211">
        <f t="shared" si="1028"/>
        <v>0.4120186721991701</v>
      </c>
      <c r="K9563" s="212">
        <f t="shared" si="1029"/>
        <v>0.45</v>
      </c>
      <c r="L9563" s="214">
        <f t="shared" si="1030"/>
        <v>21845.23</v>
      </c>
      <c r="M9563" s="213">
        <f t="shared" si="1031"/>
        <v>31774.880000000001</v>
      </c>
      <c r="N9563" s="213">
        <f t="shared" si="1032"/>
        <v>35746.74</v>
      </c>
      <c r="O9563" s="242">
        <f t="shared" si="1033"/>
        <v>0.51529999999962461</v>
      </c>
      <c r="P9563" s="242"/>
      <c r="Q9563" s="179"/>
      <c r="R9563" s="179"/>
      <c r="S9563" s="179"/>
      <c r="T9563" s="179"/>
      <c r="U9563" s="179"/>
      <c r="V9563" s="179"/>
      <c r="W9563" s="179"/>
      <c r="X9563" s="179"/>
      <c r="Y9563" s="179"/>
      <c r="Z9563" s="179"/>
      <c r="AA9563" s="222"/>
      <c r="AB9563" s="222"/>
      <c r="AC9563" s="222"/>
      <c r="AD9563" s="179"/>
      <c r="AE9563" s="179"/>
      <c r="AF9563" s="179"/>
      <c r="AG9563" s="179"/>
      <c r="AH9563" s="179"/>
      <c r="AI9563" s="179"/>
      <c r="AJ9563" s="179"/>
    </row>
    <row r="9564" spans="2:36" x14ac:dyDescent="0.3">
      <c r="B9564" s="224">
        <v>964100</v>
      </c>
      <c r="C9564" s="209">
        <v>415537</v>
      </c>
      <c r="D9564" s="206">
        <f t="shared" si="1034"/>
        <v>0.43101026864433151</v>
      </c>
      <c r="E9564" s="208">
        <f t="shared" si="1035"/>
        <v>0.45</v>
      </c>
      <c r="F9564" s="207">
        <v>22854.53</v>
      </c>
      <c r="G9564" s="207">
        <v>33242.959999999999</v>
      </c>
      <c r="H9564" s="207">
        <v>37398.33</v>
      </c>
      <c r="I9564" s="214">
        <f t="shared" si="1027"/>
        <v>397231</v>
      </c>
      <c r="J9564" s="211">
        <f t="shared" si="1028"/>
        <v>0.41202261176226535</v>
      </c>
      <c r="K9564" s="212">
        <f t="shared" si="1029"/>
        <v>0.45</v>
      </c>
      <c r="L9564" s="214">
        <f t="shared" si="1030"/>
        <v>21847.705000000002</v>
      </c>
      <c r="M9564" s="213">
        <f t="shared" si="1031"/>
        <v>31778.48</v>
      </c>
      <c r="N9564" s="213">
        <f t="shared" si="1032"/>
        <v>35750.79</v>
      </c>
      <c r="O9564" s="242">
        <f t="shared" si="1033"/>
        <v>0.51520000000047728</v>
      </c>
      <c r="P9564" s="242"/>
      <c r="Q9564" s="179"/>
      <c r="R9564" s="179"/>
      <c r="S9564" s="179"/>
      <c r="T9564" s="179"/>
      <c r="U9564" s="179"/>
      <c r="V9564" s="179"/>
      <c r="W9564" s="179"/>
      <c r="X9564" s="179"/>
      <c r="Y9564" s="179"/>
      <c r="Z9564" s="179"/>
      <c r="AA9564" s="222"/>
      <c r="AB9564" s="222"/>
      <c r="AC9564" s="222"/>
      <c r="AD9564" s="179"/>
      <c r="AE9564" s="179"/>
      <c r="AF9564" s="179"/>
      <c r="AG9564" s="179"/>
      <c r="AH9564" s="179"/>
      <c r="AI9564" s="179"/>
      <c r="AJ9564" s="179"/>
    </row>
    <row r="9565" spans="2:36" x14ac:dyDescent="0.3">
      <c r="B9565" s="224">
        <v>964200</v>
      </c>
      <c r="C9565" s="209">
        <v>415582</v>
      </c>
      <c r="D9565" s="206">
        <f t="shared" si="1034"/>
        <v>0.43101223812487038</v>
      </c>
      <c r="E9565" s="208">
        <f t="shared" si="1035"/>
        <v>0.45</v>
      </c>
      <c r="F9565" s="207">
        <v>22857.01</v>
      </c>
      <c r="G9565" s="207">
        <v>33246.559999999998</v>
      </c>
      <c r="H9565" s="207">
        <v>37402.379999999997</v>
      </c>
      <c r="I9565" s="214">
        <f t="shared" si="1027"/>
        <v>397276</v>
      </c>
      <c r="J9565" s="211">
        <f t="shared" si="1028"/>
        <v>0.41202655050819331</v>
      </c>
      <c r="K9565" s="212">
        <f t="shared" si="1029"/>
        <v>0.45</v>
      </c>
      <c r="L9565" s="214">
        <f t="shared" si="1030"/>
        <v>21850.18</v>
      </c>
      <c r="M9565" s="213">
        <f t="shared" si="1031"/>
        <v>31782.080000000002</v>
      </c>
      <c r="N9565" s="213">
        <f t="shared" si="1032"/>
        <v>35754.839999999997</v>
      </c>
      <c r="O9565" s="242">
        <f t="shared" si="1033"/>
        <v>0.51530000000013387</v>
      </c>
      <c r="P9565" s="242"/>
      <c r="Q9565" s="179"/>
      <c r="R9565" s="179"/>
      <c r="S9565" s="179"/>
      <c r="T9565" s="179"/>
      <c r="U9565" s="179"/>
      <c r="V9565" s="179"/>
      <c r="W9565" s="179"/>
      <c r="X9565" s="179"/>
      <c r="Y9565" s="179"/>
      <c r="Z9565" s="179"/>
      <c r="AA9565" s="222"/>
      <c r="AB9565" s="222"/>
      <c r="AC9565" s="222"/>
      <c r="AD9565" s="179"/>
      <c r="AE9565" s="179"/>
      <c r="AF9565" s="179"/>
      <c r="AG9565" s="179"/>
      <c r="AH9565" s="179"/>
      <c r="AI9565" s="179"/>
      <c r="AJ9565" s="179"/>
    </row>
    <row r="9566" spans="2:36" x14ac:dyDescent="0.3">
      <c r="B9566" s="224">
        <v>964300</v>
      </c>
      <c r="C9566" s="209">
        <v>415627</v>
      </c>
      <c r="D9566" s="206">
        <f t="shared" si="1034"/>
        <v>0.4310142071969304</v>
      </c>
      <c r="E9566" s="208">
        <f t="shared" si="1035"/>
        <v>0.45</v>
      </c>
      <c r="F9566" s="207">
        <v>22859.48</v>
      </c>
      <c r="G9566" s="207">
        <v>33250.160000000003</v>
      </c>
      <c r="H9566" s="207">
        <v>37406.43</v>
      </c>
      <c r="I9566" s="214">
        <f t="shared" si="1027"/>
        <v>397321</v>
      </c>
      <c r="J9566" s="211">
        <f t="shared" si="1028"/>
        <v>0.41203048843720835</v>
      </c>
      <c r="K9566" s="212">
        <f t="shared" si="1029"/>
        <v>0.45</v>
      </c>
      <c r="L9566" s="214">
        <f t="shared" si="1030"/>
        <v>21852.654999999999</v>
      </c>
      <c r="M9566" s="213">
        <f t="shared" si="1031"/>
        <v>31785.68</v>
      </c>
      <c r="N9566" s="213">
        <f t="shared" si="1032"/>
        <v>35758.89</v>
      </c>
      <c r="O9566" s="242">
        <f t="shared" si="1033"/>
        <v>0.51519999999982247</v>
      </c>
      <c r="P9566" s="242"/>
      <c r="Q9566" s="179"/>
      <c r="R9566" s="179"/>
      <c r="S9566" s="179"/>
      <c r="T9566" s="179"/>
      <c r="U9566" s="179"/>
      <c r="V9566" s="179"/>
      <c r="W9566" s="179"/>
      <c r="X9566" s="179"/>
      <c r="Y9566" s="179"/>
      <c r="Z9566" s="179"/>
      <c r="AA9566" s="222"/>
      <c r="AB9566" s="222"/>
      <c r="AC9566" s="222"/>
      <c r="AD9566" s="179"/>
      <c r="AE9566" s="179"/>
      <c r="AF9566" s="179"/>
      <c r="AG9566" s="179"/>
      <c r="AH9566" s="179"/>
      <c r="AI9566" s="179"/>
      <c r="AJ9566" s="179"/>
    </row>
    <row r="9567" spans="2:36" x14ac:dyDescent="0.3">
      <c r="B9567" s="224">
        <v>964400</v>
      </c>
      <c r="C9567" s="209">
        <v>415672</v>
      </c>
      <c r="D9567" s="206">
        <f t="shared" si="1034"/>
        <v>0.43101617586063873</v>
      </c>
      <c r="E9567" s="208">
        <f t="shared" si="1035"/>
        <v>0.45</v>
      </c>
      <c r="F9567" s="207">
        <v>22861.96</v>
      </c>
      <c r="G9567" s="207">
        <v>33253.760000000002</v>
      </c>
      <c r="H9567" s="207">
        <v>37410.480000000003</v>
      </c>
      <c r="I9567" s="214">
        <f t="shared" si="1027"/>
        <v>397366</v>
      </c>
      <c r="J9567" s="211">
        <f t="shared" si="1028"/>
        <v>0.41203442554956449</v>
      </c>
      <c r="K9567" s="212">
        <f t="shared" si="1029"/>
        <v>0.45</v>
      </c>
      <c r="L9567" s="214">
        <f t="shared" si="1030"/>
        <v>21855.13</v>
      </c>
      <c r="M9567" s="213">
        <f t="shared" si="1031"/>
        <v>31789.280000000002</v>
      </c>
      <c r="N9567" s="213">
        <f t="shared" si="1032"/>
        <v>35762.939999999995</v>
      </c>
      <c r="O9567" s="242">
        <f t="shared" si="1033"/>
        <v>0.51530000000006115</v>
      </c>
      <c r="P9567" s="242"/>
      <c r="Q9567" s="179"/>
      <c r="R9567" s="179"/>
      <c r="S9567" s="179"/>
      <c r="T9567" s="179"/>
      <c r="U9567" s="179"/>
      <c r="V9567" s="179"/>
      <c r="W9567" s="179"/>
      <c r="X9567" s="179"/>
      <c r="Y9567" s="179"/>
      <c r="Z9567" s="179"/>
      <c r="AA9567" s="222"/>
      <c r="AB9567" s="222"/>
      <c r="AC9567" s="222"/>
      <c r="AD9567" s="179"/>
      <c r="AE9567" s="179"/>
      <c r="AF9567" s="179"/>
      <c r="AG9567" s="179"/>
      <c r="AH9567" s="179"/>
      <c r="AI9567" s="179"/>
      <c r="AJ9567" s="179"/>
    </row>
    <row r="9568" spans="2:36" x14ac:dyDescent="0.3">
      <c r="B9568" s="224">
        <v>964500</v>
      </c>
      <c r="C9568" s="209">
        <v>415717</v>
      </c>
      <c r="D9568" s="206">
        <f t="shared" si="1034"/>
        <v>0.43101814411612233</v>
      </c>
      <c r="E9568" s="208">
        <f t="shared" si="1035"/>
        <v>0.45</v>
      </c>
      <c r="F9568" s="207">
        <v>22864.43</v>
      </c>
      <c r="G9568" s="207">
        <v>33257.360000000001</v>
      </c>
      <c r="H9568" s="207">
        <v>37414.53</v>
      </c>
      <c r="I9568" s="214">
        <f t="shared" si="1027"/>
        <v>397411</v>
      </c>
      <c r="J9568" s="211">
        <f t="shared" si="1028"/>
        <v>0.41203836184551579</v>
      </c>
      <c r="K9568" s="212">
        <f t="shared" si="1029"/>
        <v>0.45</v>
      </c>
      <c r="L9568" s="214">
        <f t="shared" si="1030"/>
        <v>21857.605</v>
      </c>
      <c r="M9568" s="213">
        <f t="shared" si="1031"/>
        <v>31792.880000000001</v>
      </c>
      <c r="N9568" s="213">
        <f t="shared" si="1032"/>
        <v>35766.99</v>
      </c>
      <c r="O9568" s="242">
        <f t="shared" si="1033"/>
        <v>0.5151999999996042</v>
      </c>
      <c r="P9568" s="242"/>
      <c r="Q9568" s="179"/>
      <c r="R9568" s="179"/>
      <c r="S9568" s="179"/>
      <c r="T9568" s="179"/>
      <c r="U9568" s="179"/>
      <c r="V9568" s="179"/>
      <c r="W9568" s="179"/>
      <c r="X9568" s="179"/>
      <c r="Y9568" s="179"/>
      <c r="Z9568" s="179"/>
      <c r="AA9568" s="222"/>
      <c r="AB9568" s="222"/>
      <c r="AC9568" s="222"/>
      <c r="AD9568" s="179"/>
      <c r="AE9568" s="179"/>
      <c r="AF9568" s="179"/>
      <c r="AG9568" s="179"/>
      <c r="AH9568" s="179"/>
      <c r="AI9568" s="179"/>
      <c r="AJ9568" s="179"/>
    </row>
    <row r="9569" spans="2:36" x14ac:dyDescent="0.3">
      <c r="B9569" s="224">
        <v>964600</v>
      </c>
      <c r="C9569" s="209">
        <v>415762</v>
      </c>
      <c r="D9569" s="206">
        <f t="shared" si="1034"/>
        <v>0.4310201119635082</v>
      </c>
      <c r="E9569" s="208">
        <f t="shared" si="1035"/>
        <v>0.45</v>
      </c>
      <c r="F9569" s="207">
        <v>22866.91</v>
      </c>
      <c r="G9569" s="207">
        <v>33260.959999999999</v>
      </c>
      <c r="H9569" s="207">
        <v>37418.58</v>
      </c>
      <c r="I9569" s="214">
        <f t="shared" si="1027"/>
        <v>397456</v>
      </c>
      <c r="J9569" s="211">
        <f t="shared" si="1028"/>
        <v>0.41204229732531622</v>
      </c>
      <c r="K9569" s="212">
        <f t="shared" si="1029"/>
        <v>0.45</v>
      </c>
      <c r="L9569" s="214">
        <f t="shared" si="1030"/>
        <v>21860.080000000002</v>
      </c>
      <c r="M9569" s="213">
        <f t="shared" si="1031"/>
        <v>31796.48</v>
      </c>
      <c r="N9569" s="213">
        <f t="shared" si="1032"/>
        <v>35771.040000000001</v>
      </c>
      <c r="O9569" s="242">
        <f t="shared" si="1033"/>
        <v>0.5152999999999156</v>
      </c>
      <c r="P9569" s="242"/>
      <c r="Q9569" s="179"/>
      <c r="R9569" s="179"/>
      <c r="S9569" s="179"/>
      <c r="T9569" s="179"/>
      <c r="U9569" s="179"/>
      <c r="V9569" s="179"/>
      <c r="W9569" s="179"/>
      <c r="X9569" s="179"/>
      <c r="Y9569" s="179"/>
      <c r="Z9569" s="179"/>
      <c r="AA9569" s="222"/>
      <c r="AB9569" s="222"/>
      <c r="AC9569" s="222"/>
      <c r="AD9569" s="179"/>
      <c r="AE9569" s="179"/>
      <c r="AF9569" s="179"/>
      <c r="AG9569" s="179"/>
      <c r="AH9569" s="179"/>
      <c r="AI9569" s="179"/>
      <c r="AJ9569" s="179"/>
    </row>
    <row r="9570" spans="2:36" x14ac:dyDescent="0.3">
      <c r="B9570" s="224">
        <v>964700</v>
      </c>
      <c r="C9570" s="209">
        <v>415807</v>
      </c>
      <c r="D9570" s="206">
        <f t="shared" si="1034"/>
        <v>0.4310220794029232</v>
      </c>
      <c r="E9570" s="208">
        <f t="shared" si="1035"/>
        <v>0.45</v>
      </c>
      <c r="F9570" s="207">
        <v>22869.38</v>
      </c>
      <c r="G9570" s="207">
        <v>33264.559999999998</v>
      </c>
      <c r="H9570" s="207">
        <v>37422.629999999997</v>
      </c>
      <c r="I9570" s="214">
        <f t="shared" si="1027"/>
        <v>397501</v>
      </c>
      <c r="J9570" s="211">
        <f t="shared" si="1028"/>
        <v>0.41204623198921947</v>
      </c>
      <c r="K9570" s="212">
        <f t="shared" si="1029"/>
        <v>0.45</v>
      </c>
      <c r="L9570" s="214">
        <f t="shared" si="1030"/>
        <v>21862.555</v>
      </c>
      <c r="M9570" s="213">
        <f t="shared" si="1031"/>
        <v>31800.080000000002</v>
      </c>
      <c r="N9570" s="213">
        <f t="shared" si="1032"/>
        <v>35775.089999999997</v>
      </c>
      <c r="O9570" s="242">
        <f t="shared" si="1033"/>
        <v>0.51520000000004074</v>
      </c>
      <c r="P9570" s="242"/>
      <c r="Q9570" s="179"/>
      <c r="R9570" s="179"/>
      <c r="S9570" s="179"/>
      <c r="T9570" s="179"/>
      <c r="U9570" s="179"/>
      <c r="V9570" s="179"/>
      <c r="W9570" s="179"/>
      <c r="X9570" s="179"/>
      <c r="Y9570" s="179"/>
      <c r="Z9570" s="179"/>
      <c r="AA9570" s="222"/>
      <c r="AB9570" s="222"/>
      <c r="AC9570" s="222"/>
      <c r="AD9570" s="179"/>
      <c r="AE9570" s="179"/>
      <c r="AF9570" s="179"/>
      <c r="AG9570" s="179"/>
      <c r="AH9570" s="179"/>
      <c r="AI9570" s="179"/>
      <c r="AJ9570" s="179"/>
    </row>
    <row r="9571" spans="2:36" x14ac:dyDescent="0.3">
      <c r="B9571" s="224">
        <v>964800</v>
      </c>
      <c r="C9571" s="209">
        <v>415852</v>
      </c>
      <c r="D9571" s="206">
        <f t="shared" si="1034"/>
        <v>0.43102404643449421</v>
      </c>
      <c r="E9571" s="208">
        <f t="shared" si="1035"/>
        <v>0.45</v>
      </c>
      <c r="F9571" s="207">
        <v>22871.86</v>
      </c>
      <c r="G9571" s="207">
        <v>33268.160000000003</v>
      </c>
      <c r="H9571" s="207">
        <v>37426.68</v>
      </c>
      <c r="I9571" s="214">
        <f t="shared" si="1027"/>
        <v>397546</v>
      </c>
      <c r="J9571" s="211">
        <f t="shared" si="1028"/>
        <v>0.41205016583747928</v>
      </c>
      <c r="K9571" s="212">
        <f t="shared" si="1029"/>
        <v>0.45</v>
      </c>
      <c r="L9571" s="214">
        <f t="shared" si="1030"/>
        <v>21865.03</v>
      </c>
      <c r="M9571" s="213">
        <f t="shared" si="1031"/>
        <v>31803.68</v>
      </c>
      <c r="N9571" s="213">
        <f t="shared" si="1032"/>
        <v>35779.14</v>
      </c>
      <c r="O9571" s="242">
        <f t="shared" si="1033"/>
        <v>0.51529999999977005</v>
      </c>
      <c r="P9571" s="242"/>
      <c r="Q9571" s="179"/>
      <c r="R9571" s="179"/>
      <c r="S9571" s="179"/>
      <c r="T9571" s="179"/>
      <c r="U9571" s="179"/>
      <c r="V9571" s="179"/>
      <c r="W9571" s="179"/>
      <c r="X9571" s="179"/>
      <c r="Y9571" s="179"/>
      <c r="Z9571" s="179"/>
      <c r="AA9571" s="222"/>
      <c r="AB9571" s="222"/>
      <c r="AC9571" s="222"/>
      <c r="AD9571" s="179"/>
      <c r="AE9571" s="179"/>
      <c r="AF9571" s="179"/>
      <c r="AG9571" s="179"/>
      <c r="AH9571" s="179"/>
      <c r="AI9571" s="179"/>
      <c r="AJ9571" s="179"/>
    </row>
    <row r="9572" spans="2:36" x14ac:dyDescent="0.3">
      <c r="B9572" s="224">
        <v>964900</v>
      </c>
      <c r="C9572" s="209">
        <v>415897</v>
      </c>
      <c r="D9572" s="206">
        <f t="shared" si="1034"/>
        <v>0.43102601305834803</v>
      </c>
      <c r="E9572" s="208">
        <f t="shared" si="1035"/>
        <v>0.45</v>
      </c>
      <c r="F9572" s="207">
        <v>22874.33</v>
      </c>
      <c r="G9572" s="207">
        <v>33271.760000000002</v>
      </c>
      <c r="H9572" s="207">
        <v>37430.730000000003</v>
      </c>
      <c r="I9572" s="214">
        <f t="shared" si="1027"/>
        <v>397591</v>
      </c>
      <c r="J9572" s="211">
        <f t="shared" si="1028"/>
        <v>0.41205409887034927</v>
      </c>
      <c r="K9572" s="212">
        <f t="shared" si="1029"/>
        <v>0.45</v>
      </c>
      <c r="L9572" s="214">
        <f t="shared" si="1030"/>
        <v>21867.505000000001</v>
      </c>
      <c r="M9572" s="213">
        <f t="shared" si="1031"/>
        <v>31807.280000000002</v>
      </c>
      <c r="N9572" s="213">
        <f t="shared" si="1032"/>
        <v>35783.189999999995</v>
      </c>
      <c r="O9572" s="242">
        <f t="shared" si="1033"/>
        <v>0.51519999999996802</v>
      </c>
      <c r="P9572" s="242"/>
      <c r="Q9572" s="179"/>
      <c r="R9572" s="179"/>
      <c r="S9572" s="179"/>
      <c r="T9572" s="179"/>
      <c r="U9572" s="179"/>
      <c r="V9572" s="179"/>
      <c r="W9572" s="179"/>
      <c r="X9572" s="179"/>
      <c r="Y9572" s="179"/>
      <c r="Z9572" s="179"/>
      <c r="AA9572" s="222"/>
      <c r="AB9572" s="222"/>
      <c r="AC9572" s="222"/>
      <c r="AD9572" s="179"/>
      <c r="AE9572" s="179"/>
      <c r="AF9572" s="179"/>
      <c r="AG9572" s="179"/>
      <c r="AH9572" s="179"/>
      <c r="AI9572" s="179"/>
      <c r="AJ9572" s="179"/>
    </row>
    <row r="9573" spans="2:36" x14ac:dyDescent="0.3">
      <c r="B9573" s="224">
        <v>965000</v>
      </c>
      <c r="C9573" s="209">
        <v>415942</v>
      </c>
      <c r="D9573" s="206">
        <f t="shared" si="1034"/>
        <v>0.43102797927461139</v>
      </c>
      <c r="E9573" s="208">
        <f t="shared" si="1035"/>
        <v>0.45</v>
      </c>
      <c r="F9573" s="207">
        <v>22876.81</v>
      </c>
      <c r="G9573" s="207">
        <v>33275.360000000001</v>
      </c>
      <c r="H9573" s="207">
        <v>37434.78</v>
      </c>
      <c r="I9573" s="214">
        <f t="shared" si="1027"/>
        <v>397636</v>
      </c>
      <c r="J9573" s="211">
        <f t="shared" si="1028"/>
        <v>0.41205803108808292</v>
      </c>
      <c r="K9573" s="212">
        <f t="shared" si="1029"/>
        <v>0.45</v>
      </c>
      <c r="L9573" s="214">
        <f t="shared" si="1030"/>
        <v>21869.98</v>
      </c>
      <c r="M9573" s="213">
        <f t="shared" si="1031"/>
        <v>31810.880000000001</v>
      </c>
      <c r="N9573" s="213">
        <f t="shared" si="1032"/>
        <v>35787.24</v>
      </c>
      <c r="O9573" s="242">
        <f t="shared" si="1033"/>
        <v>0.51529999999962461</v>
      </c>
      <c r="P9573" s="242"/>
      <c r="Q9573" s="179"/>
      <c r="R9573" s="179"/>
      <c r="S9573" s="179"/>
      <c r="T9573" s="179"/>
      <c r="U9573" s="179"/>
      <c r="V9573" s="179"/>
      <c r="W9573" s="179"/>
      <c r="X9573" s="179"/>
      <c r="Y9573" s="179"/>
      <c r="Z9573" s="179"/>
      <c r="AA9573" s="222"/>
      <c r="AB9573" s="222"/>
      <c r="AC9573" s="222"/>
      <c r="AD9573" s="179"/>
      <c r="AE9573" s="179"/>
      <c r="AF9573" s="179"/>
      <c r="AG9573" s="179"/>
      <c r="AH9573" s="179"/>
      <c r="AI9573" s="179"/>
      <c r="AJ9573" s="179"/>
    </row>
    <row r="9574" spans="2:36" x14ac:dyDescent="0.3">
      <c r="B9574" s="224">
        <v>965100</v>
      </c>
      <c r="C9574" s="209">
        <v>415987</v>
      </c>
      <c r="D9574" s="206">
        <f t="shared" si="1034"/>
        <v>0.43102994508341103</v>
      </c>
      <c r="E9574" s="208">
        <f t="shared" si="1035"/>
        <v>0.45</v>
      </c>
      <c r="F9574" s="207">
        <v>22879.279999999999</v>
      </c>
      <c r="G9574" s="207">
        <v>33278.959999999999</v>
      </c>
      <c r="H9574" s="207">
        <v>37438.83</v>
      </c>
      <c r="I9574" s="214">
        <f t="shared" si="1027"/>
        <v>397681</v>
      </c>
      <c r="J9574" s="211">
        <f t="shared" si="1028"/>
        <v>0.41206196249093358</v>
      </c>
      <c r="K9574" s="212">
        <f t="shared" si="1029"/>
        <v>0.45</v>
      </c>
      <c r="L9574" s="214">
        <f t="shared" si="1030"/>
        <v>21872.455000000002</v>
      </c>
      <c r="M9574" s="213">
        <f t="shared" si="1031"/>
        <v>31814.48</v>
      </c>
      <c r="N9574" s="213">
        <f t="shared" si="1032"/>
        <v>35791.29</v>
      </c>
      <c r="O9574" s="242">
        <f t="shared" si="1033"/>
        <v>0.51520000000047728</v>
      </c>
      <c r="P9574" s="242"/>
      <c r="Q9574" s="179"/>
      <c r="R9574" s="179"/>
      <c r="S9574" s="179"/>
      <c r="T9574" s="179"/>
      <c r="U9574" s="179"/>
      <c r="V9574" s="179"/>
      <c r="W9574" s="179"/>
      <c r="X9574" s="179"/>
      <c r="Y9574" s="179"/>
      <c r="Z9574" s="179"/>
      <c r="AA9574" s="222"/>
      <c r="AB9574" s="222"/>
      <c r="AC9574" s="222"/>
      <c r="AD9574" s="179"/>
      <c r="AE9574" s="179"/>
      <c r="AF9574" s="179"/>
      <c r="AG9574" s="179"/>
      <c r="AH9574" s="179"/>
      <c r="AI9574" s="179"/>
      <c r="AJ9574" s="179"/>
    </row>
    <row r="9575" spans="2:36" x14ac:dyDescent="0.3">
      <c r="B9575" s="224">
        <v>965200</v>
      </c>
      <c r="C9575" s="209">
        <v>416032</v>
      </c>
      <c r="D9575" s="206">
        <f t="shared" si="1034"/>
        <v>0.4310319104848736</v>
      </c>
      <c r="E9575" s="208">
        <f t="shared" si="1035"/>
        <v>0.45</v>
      </c>
      <c r="F9575" s="207">
        <v>22881.759999999998</v>
      </c>
      <c r="G9575" s="207">
        <v>33282.559999999998</v>
      </c>
      <c r="H9575" s="207">
        <v>37442.879999999997</v>
      </c>
      <c r="I9575" s="214">
        <f t="shared" si="1027"/>
        <v>397726</v>
      </c>
      <c r="J9575" s="211">
        <f t="shared" si="1028"/>
        <v>0.41206589307915459</v>
      </c>
      <c r="K9575" s="212">
        <f t="shared" si="1029"/>
        <v>0.45</v>
      </c>
      <c r="L9575" s="214">
        <f t="shared" si="1030"/>
        <v>21874.93</v>
      </c>
      <c r="M9575" s="213">
        <f t="shared" si="1031"/>
        <v>31818.080000000002</v>
      </c>
      <c r="N9575" s="213">
        <f t="shared" si="1032"/>
        <v>35795.339999999997</v>
      </c>
      <c r="O9575" s="242">
        <f t="shared" si="1033"/>
        <v>0.51530000000013387</v>
      </c>
      <c r="P9575" s="242"/>
      <c r="Q9575" s="179"/>
      <c r="R9575" s="179"/>
      <c r="S9575" s="179"/>
      <c r="T9575" s="179"/>
      <c r="U9575" s="179"/>
      <c r="V9575" s="179"/>
      <c r="W9575" s="179"/>
      <c r="X9575" s="179"/>
      <c r="Y9575" s="179"/>
      <c r="Z9575" s="179"/>
      <c r="AA9575" s="222"/>
      <c r="AB9575" s="222"/>
      <c r="AC9575" s="222"/>
      <c r="AD9575" s="179"/>
      <c r="AE9575" s="179"/>
      <c r="AF9575" s="179"/>
      <c r="AG9575" s="179"/>
      <c r="AH9575" s="179"/>
      <c r="AI9575" s="179"/>
      <c r="AJ9575" s="179"/>
    </row>
    <row r="9576" spans="2:36" x14ac:dyDescent="0.3">
      <c r="B9576" s="224">
        <v>965300</v>
      </c>
      <c r="C9576" s="209">
        <v>416077</v>
      </c>
      <c r="D9576" s="206">
        <f t="shared" si="1034"/>
        <v>0.43103387547912564</v>
      </c>
      <c r="E9576" s="208">
        <f t="shared" si="1035"/>
        <v>0.45</v>
      </c>
      <c r="F9576" s="207">
        <v>22884.23</v>
      </c>
      <c r="G9576" s="207">
        <v>33286.160000000003</v>
      </c>
      <c r="H9576" s="207">
        <v>37446.93</v>
      </c>
      <c r="I9576" s="214">
        <f t="shared" si="1027"/>
        <v>397771</v>
      </c>
      <c r="J9576" s="211">
        <f t="shared" si="1028"/>
        <v>0.41206982285299909</v>
      </c>
      <c r="K9576" s="212">
        <f t="shared" si="1029"/>
        <v>0.45</v>
      </c>
      <c r="L9576" s="214">
        <f t="shared" si="1030"/>
        <v>21877.404999999999</v>
      </c>
      <c r="M9576" s="213">
        <f t="shared" si="1031"/>
        <v>31821.68</v>
      </c>
      <c r="N9576" s="213">
        <f t="shared" si="1032"/>
        <v>35799.39</v>
      </c>
      <c r="O9576" s="242">
        <f t="shared" si="1033"/>
        <v>0.51519999999982247</v>
      </c>
      <c r="P9576" s="242"/>
      <c r="Q9576" s="179"/>
      <c r="R9576" s="179"/>
      <c r="S9576" s="179"/>
      <c r="T9576" s="179"/>
      <c r="U9576" s="179"/>
      <c r="V9576" s="179"/>
      <c r="W9576" s="179"/>
      <c r="X9576" s="179"/>
      <c r="Y9576" s="179"/>
      <c r="Z9576" s="179"/>
      <c r="AA9576" s="222"/>
      <c r="AB9576" s="222"/>
      <c r="AC9576" s="222"/>
      <c r="AD9576" s="179"/>
      <c r="AE9576" s="179"/>
      <c r="AF9576" s="179"/>
      <c r="AG9576" s="179"/>
      <c r="AH9576" s="179"/>
      <c r="AI9576" s="179"/>
      <c r="AJ9576" s="179"/>
    </row>
    <row r="9577" spans="2:36" x14ac:dyDescent="0.3">
      <c r="B9577" s="224">
        <v>965400</v>
      </c>
      <c r="C9577" s="209">
        <v>416122</v>
      </c>
      <c r="D9577" s="206">
        <f t="shared" si="1034"/>
        <v>0.43103584006629375</v>
      </c>
      <c r="E9577" s="208">
        <f t="shared" si="1035"/>
        <v>0.45</v>
      </c>
      <c r="F9577" s="207">
        <v>22886.71</v>
      </c>
      <c r="G9577" s="207">
        <v>33289.760000000002</v>
      </c>
      <c r="H9577" s="207">
        <v>37450.980000000003</v>
      </c>
      <c r="I9577" s="214">
        <f t="shared" ref="I9577:I9640" si="1036">I9576+45</f>
        <v>397816</v>
      </c>
      <c r="J9577" s="211">
        <f t="shared" si="1028"/>
        <v>0.4120737518127201</v>
      </c>
      <c r="K9577" s="212">
        <f t="shared" si="1029"/>
        <v>0.45</v>
      </c>
      <c r="L9577" s="214">
        <f t="shared" si="1030"/>
        <v>21879.88</v>
      </c>
      <c r="M9577" s="213">
        <f t="shared" si="1031"/>
        <v>31825.280000000002</v>
      </c>
      <c r="N9577" s="213">
        <f t="shared" si="1032"/>
        <v>35803.439999999995</v>
      </c>
      <c r="O9577" s="242">
        <f t="shared" si="1033"/>
        <v>0.51530000000006115</v>
      </c>
      <c r="P9577" s="242"/>
      <c r="Q9577" s="179"/>
      <c r="R9577" s="179"/>
      <c r="S9577" s="179"/>
      <c r="T9577" s="179"/>
      <c r="U9577" s="179"/>
      <c r="V9577" s="179"/>
      <c r="W9577" s="179"/>
      <c r="X9577" s="179"/>
      <c r="Y9577" s="179"/>
      <c r="Z9577" s="179"/>
      <c r="AA9577" s="222"/>
      <c r="AB9577" s="222"/>
      <c r="AC9577" s="222"/>
      <c r="AD9577" s="179"/>
      <c r="AE9577" s="179"/>
      <c r="AF9577" s="179"/>
      <c r="AG9577" s="179"/>
      <c r="AH9577" s="179"/>
      <c r="AI9577" s="179"/>
      <c r="AJ9577" s="179"/>
    </row>
    <row r="9578" spans="2:36" x14ac:dyDescent="0.3">
      <c r="B9578" s="224">
        <v>965500</v>
      </c>
      <c r="C9578" s="209">
        <v>416167</v>
      </c>
      <c r="D9578" s="206">
        <f t="shared" si="1034"/>
        <v>0.4310378042465044</v>
      </c>
      <c r="E9578" s="208">
        <f t="shared" si="1035"/>
        <v>0.45</v>
      </c>
      <c r="F9578" s="207">
        <v>22889.18</v>
      </c>
      <c r="G9578" s="207">
        <v>33293.360000000001</v>
      </c>
      <c r="H9578" s="207">
        <v>37455.03</v>
      </c>
      <c r="I9578" s="214">
        <f t="shared" si="1036"/>
        <v>397861</v>
      </c>
      <c r="J9578" s="211">
        <f t="shared" si="1028"/>
        <v>0.4120776799585707</v>
      </c>
      <c r="K9578" s="212">
        <f t="shared" si="1029"/>
        <v>0.45</v>
      </c>
      <c r="L9578" s="214">
        <f t="shared" si="1030"/>
        <v>21882.355</v>
      </c>
      <c r="M9578" s="213">
        <f t="shared" si="1031"/>
        <v>31828.880000000001</v>
      </c>
      <c r="N9578" s="213">
        <f t="shared" si="1032"/>
        <v>35807.49</v>
      </c>
      <c r="O9578" s="242">
        <f t="shared" si="1033"/>
        <v>0.5151999999996042</v>
      </c>
      <c r="P9578" s="242"/>
      <c r="Q9578" s="179"/>
      <c r="R9578" s="179"/>
      <c r="S9578" s="179"/>
      <c r="T9578" s="179"/>
      <c r="U9578" s="179"/>
      <c r="V9578" s="179"/>
      <c r="W9578" s="179"/>
      <c r="X9578" s="179"/>
      <c r="Y9578" s="179"/>
      <c r="Z9578" s="179"/>
      <c r="AA9578" s="222"/>
      <c r="AB9578" s="222"/>
      <c r="AC9578" s="222"/>
      <c r="AD9578" s="179"/>
      <c r="AE9578" s="179"/>
      <c r="AF9578" s="179"/>
      <c r="AG9578" s="179"/>
      <c r="AH9578" s="179"/>
      <c r="AI9578" s="179"/>
      <c r="AJ9578" s="179"/>
    </row>
    <row r="9579" spans="2:36" x14ac:dyDescent="0.3">
      <c r="B9579" s="224">
        <v>965600</v>
      </c>
      <c r="C9579" s="209">
        <v>416212</v>
      </c>
      <c r="D9579" s="206">
        <f t="shared" si="1034"/>
        <v>0.43103976801988403</v>
      </c>
      <c r="E9579" s="208">
        <f t="shared" si="1035"/>
        <v>0.45</v>
      </c>
      <c r="F9579" s="207">
        <v>22891.66</v>
      </c>
      <c r="G9579" s="207">
        <v>33296.959999999999</v>
      </c>
      <c r="H9579" s="207">
        <v>37459.08</v>
      </c>
      <c r="I9579" s="214">
        <f t="shared" si="1036"/>
        <v>397906</v>
      </c>
      <c r="J9579" s="211">
        <f t="shared" si="1028"/>
        <v>0.41208160729080362</v>
      </c>
      <c r="K9579" s="212">
        <f t="shared" si="1029"/>
        <v>0.45</v>
      </c>
      <c r="L9579" s="214">
        <f t="shared" si="1030"/>
        <v>21884.83</v>
      </c>
      <c r="M9579" s="213">
        <f t="shared" si="1031"/>
        <v>31832.48</v>
      </c>
      <c r="N9579" s="213">
        <f t="shared" si="1032"/>
        <v>35811.54</v>
      </c>
      <c r="O9579" s="242">
        <f t="shared" si="1033"/>
        <v>0.5152999999999156</v>
      </c>
      <c r="P9579" s="242"/>
      <c r="Q9579" s="179"/>
      <c r="R9579" s="179"/>
      <c r="S9579" s="179"/>
      <c r="T9579" s="179"/>
      <c r="U9579" s="179"/>
      <c r="V9579" s="179"/>
      <c r="W9579" s="179"/>
      <c r="X9579" s="179"/>
      <c r="Y9579" s="179"/>
      <c r="Z9579" s="179"/>
      <c r="AA9579" s="222"/>
      <c r="AB9579" s="222"/>
      <c r="AC9579" s="222"/>
      <c r="AD9579" s="179"/>
      <c r="AE9579" s="179"/>
      <c r="AF9579" s="179"/>
      <c r="AG9579" s="179"/>
      <c r="AH9579" s="179"/>
      <c r="AI9579" s="179"/>
      <c r="AJ9579" s="179"/>
    </row>
    <row r="9580" spans="2:36" x14ac:dyDescent="0.3">
      <c r="B9580" s="224">
        <v>965700</v>
      </c>
      <c r="C9580" s="209">
        <v>416257</v>
      </c>
      <c r="D9580" s="206">
        <f t="shared" si="1034"/>
        <v>0.43104173138655899</v>
      </c>
      <c r="E9580" s="208">
        <f t="shared" si="1035"/>
        <v>0.45</v>
      </c>
      <c r="F9580" s="207">
        <v>22894.13</v>
      </c>
      <c r="G9580" s="207">
        <v>33300.559999999998</v>
      </c>
      <c r="H9580" s="207">
        <v>37463.129999999997</v>
      </c>
      <c r="I9580" s="214">
        <f t="shared" si="1036"/>
        <v>397951</v>
      </c>
      <c r="J9580" s="211">
        <f t="shared" si="1028"/>
        <v>0.41208553380967172</v>
      </c>
      <c r="K9580" s="212">
        <f t="shared" si="1029"/>
        <v>0.45</v>
      </c>
      <c r="L9580" s="214">
        <f t="shared" si="1030"/>
        <v>21887.305</v>
      </c>
      <c r="M9580" s="213">
        <f t="shared" si="1031"/>
        <v>31836.080000000002</v>
      </c>
      <c r="N9580" s="213">
        <f t="shared" si="1032"/>
        <v>35815.589999999997</v>
      </c>
      <c r="O9580" s="242">
        <f t="shared" si="1033"/>
        <v>0.51520000000004074</v>
      </c>
      <c r="P9580" s="242"/>
      <c r="Q9580" s="179"/>
      <c r="R9580" s="179"/>
      <c r="S9580" s="179"/>
      <c r="T9580" s="179"/>
      <c r="U9580" s="179"/>
      <c r="V9580" s="179"/>
      <c r="W9580" s="179"/>
      <c r="X9580" s="179"/>
      <c r="Y9580" s="179"/>
      <c r="Z9580" s="179"/>
      <c r="AA9580" s="222"/>
      <c r="AB9580" s="222"/>
      <c r="AC9580" s="222"/>
      <c r="AD9580" s="179"/>
      <c r="AE9580" s="179"/>
      <c r="AF9580" s="179"/>
      <c r="AG9580" s="179"/>
      <c r="AH9580" s="179"/>
      <c r="AI9580" s="179"/>
      <c r="AJ9580" s="179"/>
    </row>
    <row r="9581" spans="2:36" x14ac:dyDescent="0.3">
      <c r="B9581" s="224">
        <v>965800</v>
      </c>
      <c r="C9581" s="209">
        <v>416302</v>
      </c>
      <c r="D9581" s="206">
        <f t="shared" si="1034"/>
        <v>0.43104369434665563</v>
      </c>
      <c r="E9581" s="208">
        <f t="shared" si="1035"/>
        <v>0.45</v>
      </c>
      <c r="F9581" s="207">
        <v>22896.61</v>
      </c>
      <c r="G9581" s="207">
        <v>33304.160000000003</v>
      </c>
      <c r="H9581" s="207">
        <v>37467.18</v>
      </c>
      <c r="I9581" s="214">
        <f t="shared" si="1036"/>
        <v>397996</v>
      </c>
      <c r="J9581" s="211">
        <f t="shared" si="1028"/>
        <v>0.41208945951542764</v>
      </c>
      <c r="K9581" s="212">
        <f t="shared" si="1029"/>
        <v>0.45</v>
      </c>
      <c r="L9581" s="214">
        <f t="shared" si="1030"/>
        <v>21889.78</v>
      </c>
      <c r="M9581" s="213">
        <f t="shared" si="1031"/>
        <v>31839.68</v>
      </c>
      <c r="N9581" s="213">
        <f t="shared" si="1032"/>
        <v>35819.64</v>
      </c>
      <c r="O9581" s="242">
        <f t="shared" si="1033"/>
        <v>0.51529999999977005</v>
      </c>
      <c r="P9581" s="242"/>
      <c r="Q9581" s="179"/>
      <c r="R9581" s="179"/>
      <c r="S9581" s="179"/>
      <c r="T9581" s="179"/>
      <c r="U9581" s="179"/>
      <c r="V9581" s="179"/>
      <c r="W9581" s="179"/>
      <c r="X9581" s="179"/>
      <c r="Y9581" s="179"/>
      <c r="Z9581" s="179"/>
      <c r="AA9581" s="222"/>
      <c r="AB9581" s="222"/>
      <c r="AC9581" s="222"/>
      <c r="AD9581" s="179"/>
      <c r="AE9581" s="179"/>
      <c r="AF9581" s="179"/>
      <c r="AG9581" s="179"/>
      <c r="AH9581" s="179"/>
      <c r="AI9581" s="179"/>
      <c r="AJ9581" s="179"/>
    </row>
    <row r="9582" spans="2:36" x14ac:dyDescent="0.3">
      <c r="B9582" s="224">
        <v>965900</v>
      </c>
      <c r="C9582" s="209">
        <v>416347</v>
      </c>
      <c r="D9582" s="206">
        <f t="shared" si="1034"/>
        <v>0.43104565690030022</v>
      </c>
      <c r="E9582" s="208">
        <f t="shared" si="1035"/>
        <v>0.45</v>
      </c>
      <c r="F9582" s="207">
        <v>22899.08</v>
      </c>
      <c r="G9582" s="207">
        <v>33307.760000000002</v>
      </c>
      <c r="H9582" s="207">
        <v>37471.230000000003</v>
      </c>
      <c r="I9582" s="214">
        <f t="shared" si="1036"/>
        <v>398041</v>
      </c>
      <c r="J9582" s="211">
        <f t="shared" si="1028"/>
        <v>0.41209338440832383</v>
      </c>
      <c r="K9582" s="212">
        <f t="shared" si="1029"/>
        <v>0.45</v>
      </c>
      <c r="L9582" s="214">
        <f t="shared" si="1030"/>
        <v>21892.255000000001</v>
      </c>
      <c r="M9582" s="213">
        <f t="shared" si="1031"/>
        <v>31843.280000000002</v>
      </c>
      <c r="N9582" s="213">
        <f t="shared" si="1032"/>
        <v>35823.689999999995</v>
      </c>
      <c r="O9582" s="242">
        <f t="shared" si="1033"/>
        <v>0.51519999999996802</v>
      </c>
      <c r="P9582" s="242"/>
      <c r="Q9582" s="179"/>
      <c r="R9582" s="179"/>
      <c r="S9582" s="179"/>
      <c r="T9582" s="179"/>
      <c r="U9582" s="179"/>
      <c r="V9582" s="179"/>
      <c r="W9582" s="179"/>
      <c r="X9582" s="179"/>
      <c r="Y9582" s="179"/>
      <c r="Z9582" s="179"/>
      <c r="AA9582" s="222"/>
      <c r="AB9582" s="222"/>
      <c r="AC9582" s="222"/>
      <c r="AD9582" s="179"/>
      <c r="AE9582" s="179"/>
      <c r="AF9582" s="179"/>
      <c r="AG9582" s="179"/>
      <c r="AH9582" s="179"/>
      <c r="AI9582" s="179"/>
      <c r="AJ9582" s="179"/>
    </row>
    <row r="9583" spans="2:36" x14ac:dyDescent="0.3">
      <c r="B9583" s="224">
        <v>966000</v>
      </c>
      <c r="C9583" s="209">
        <v>416392</v>
      </c>
      <c r="D9583" s="206">
        <f t="shared" si="1034"/>
        <v>0.43104761904761907</v>
      </c>
      <c r="E9583" s="208">
        <f t="shared" si="1035"/>
        <v>0.45</v>
      </c>
      <c r="F9583" s="207">
        <v>22901.56</v>
      </c>
      <c r="G9583" s="207">
        <v>33311.360000000001</v>
      </c>
      <c r="H9583" s="207">
        <v>37475.279999999999</v>
      </c>
      <c r="I9583" s="214">
        <f t="shared" si="1036"/>
        <v>398086</v>
      </c>
      <c r="J9583" s="211">
        <f t="shared" si="1028"/>
        <v>0.41209730848861281</v>
      </c>
      <c r="K9583" s="212">
        <f t="shared" si="1029"/>
        <v>0.45</v>
      </c>
      <c r="L9583" s="214">
        <f t="shared" si="1030"/>
        <v>21894.73</v>
      </c>
      <c r="M9583" s="213">
        <f t="shared" si="1031"/>
        <v>31846.880000000001</v>
      </c>
      <c r="N9583" s="213">
        <f t="shared" si="1032"/>
        <v>35827.74</v>
      </c>
      <c r="O9583" s="242">
        <f t="shared" si="1033"/>
        <v>0.51529999999962461</v>
      </c>
      <c r="P9583" s="242"/>
      <c r="Q9583" s="179"/>
      <c r="R9583" s="179"/>
      <c r="S9583" s="179"/>
      <c r="T9583" s="179"/>
      <c r="U9583" s="179"/>
      <c r="V9583" s="179"/>
      <c r="W9583" s="179"/>
      <c r="X9583" s="179"/>
      <c r="Y9583" s="179"/>
      <c r="Z9583" s="179"/>
      <c r="AA9583" s="222"/>
      <c r="AB9583" s="222"/>
      <c r="AC9583" s="222"/>
      <c r="AD9583" s="179"/>
      <c r="AE9583" s="179"/>
      <c r="AF9583" s="179"/>
      <c r="AG9583" s="179"/>
      <c r="AH9583" s="179"/>
      <c r="AI9583" s="179"/>
      <c r="AJ9583" s="179"/>
    </row>
    <row r="9584" spans="2:36" x14ac:dyDescent="0.3">
      <c r="B9584" s="224">
        <v>966100</v>
      </c>
      <c r="C9584" s="209">
        <v>416437</v>
      </c>
      <c r="D9584" s="206">
        <f t="shared" si="1034"/>
        <v>0.43104958078873823</v>
      </c>
      <c r="E9584" s="208">
        <f t="shared" si="1035"/>
        <v>0.45</v>
      </c>
      <c r="F9584" s="207">
        <v>22904.03</v>
      </c>
      <c r="G9584" s="207">
        <v>33314.959999999999</v>
      </c>
      <c r="H9584" s="207">
        <v>37479.33</v>
      </c>
      <c r="I9584" s="214">
        <f t="shared" si="1036"/>
        <v>398131</v>
      </c>
      <c r="J9584" s="211">
        <f t="shared" si="1028"/>
        <v>0.41210123175654695</v>
      </c>
      <c r="K9584" s="212">
        <f t="shared" si="1029"/>
        <v>0.45</v>
      </c>
      <c r="L9584" s="214">
        <f t="shared" si="1030"/>
        <v>21897.205000000002</v>
      </c>
      <c r="M9584" s="213">
        <f t="shared" si="1031"/>
        <v>31850.48</v>
      </c>
      <c r="N9584" s="213">
        <f t="shared" si="1032"/>
        <v>35831.79</v>
      </c>
      <c r="O9584" s="242">
        <f t="shared" si="1033"/>
        <v>0.51520000000047728</v>
      </c>
      <c r="P9584" s="242"/>
      <c r="Q9584" s="179"/>
      <c r="R9584" s="179"/>
      <c r="S9584" s="179"/>
      <c r="T9584" s="179"/>
      <c r="U9584" s="179"/>
      <c r="V9584" s="179"/>
      <c r="W9584" s="179"/>
      <c r="X9584" s="179"/>
      <c r="Y9584" s="179"/>
      <c r="Z9584" s="179"/>
      <c r="AA9584" s="222"/>
      <c r="AB9584" s="222"/>
      <c r="AC9584" s="222"/>
      <c r="AD9584" s="179"/>
      <c r="AE9584" s="179"/>
      <c r="AF9584" s="179"/>
      <c r="AG9584" s="179"/>
      <c r="AH9584" s="179"/>
      <c r="AI9584" s="179"/>
      <c r="AJ9584" s="179"/>
    </row>
    <row r="9585" spans="2:36" x14ac:dyDescent="0.3">
      <c r="B9585" s="224">
        <v>966200</v>
      </c>
      <c r="C9585" s="209">
        <v>416482</v>
      </c>
      <c r="D9585" s="206">
        <f t="shared" si="1034"/>
        <v>0.43105154212378388</v>
      </c>
      <c r="E9585" s="208">
        <f t="shared" si="1035"/>
        <v>0.45</v>
      </c>
      <c r="F9585" s="207">
        <v>22906.51</v>
      </c>
      <c r="G9585" s="207">
        <v>33318.559999999998</v>
      </c>
      <c r="H9585" s="207">
        <v>37483.379999999997</v>
      </c>
      <c r="I9585" s="214">
        <f t="shared" si="1036"/>
        <v>398176</v>
      </c>
      <c r="J9585" s="211">
        <f t="shared" si="1028"/>
        <v>0.41210515421237837</v>
      </c>
      <c r="K9585" s="212">
        <f t="shared" si="1029"/>
        <v>0.45</v>
      </c>
      <c r="L9585" s="214">
        <f t="shared" si="1030"/>
        <v>21899.68</v>
      </c>
      <c r="M9585" s="213">
        <f t="shared" si="1031"/>
        <v>31854.080000000002</v>
      </c>
      <c r="N9585" s="213">
        <f t="shared" si="1032"/>
        <v>35835.839999999997</v>
      </c>
      <c r="O9585" s="242">
        <f t="shared" si="1033"/>
        <v>0.51530000000013387</v>
      </c>
      <c r="P9585" s="242"/>
      <c r="Q9585" s="179"/>
      <c r="R9585" s="179"/>
      <c r="S9585" s="179"/>
      <c r="T9585" s="179"/>
      <c r="U9585" s="179"/>
      <c r="V9585" s="179"/>
      <c r="W9585" s="179"/>
      <c r="X9585" s="179"/>
      <c r="Y9585" s="179"/>
      <c r="Z9585" s="179"/>
      <c r="AA9585" s="222"/>
      <c r="AB9585" s="222"/>
      <c r="AC9585" s="222"/>
      <c r="AD9585" s="179"/>
      <c r="AE9585" s="179"/>
      <c r="AF9585" s="179"/>
      <c r="AG9585" s="179"/>
      <c r="AH9585" s="179"/>
      <c r="AI9585" s="179"/>
      <c r="AJ9585" s="179"/>
    </row>
    <row r="9586" spans="2:36" x14ac:dyDescent="0.3">
      <c r="B9586" s="224">
        <v>966300</v>
      </c>
      <c r="C9586" s="209">
        <v>416527</v>
      </c>
      <c r="D9586" s="206">
        <f t="shared" si="1034"/>
        <v>0.43105350305288215</v>
      </c>
      <c r="E9586" s="208">
        <f t="shared" si="1035"/>
        <v>0.45</v>
      </c>
      <c r="F9586" s="207">
        <v>22908.98</v>
      </c>
      <c r="G9586" s="207">
        <v>33322.160000000003</v>
      </c>
      <c r="H9586" s="207">
        <v>37487.43</v>
      </c>
      <c r="I9586" s="214">
        <f t="shared" si="1036"/>
        <v>398221</v>
      </c>
      <c r="J9586" s="211">
        <f t="shared" si="1028"/>
        <v>0.41210907585635931</v>
      </c>
      <c r="K9586" s="212">
        <f t="shared" si="1029"/>
        <v>0.45</v>
      </c>
      <c r="L9586" s="214">
        <f t="shared" si="1030"/>
        <v>21902.154999999999</v>
      </c>
      <c r="M9586" s="213">
        <f t="shared" si="1031"/>
        <v>31857.68</v>
      </c>
      <c r="N9586" s="213">
        <f t="shared" si="1032"/>
        <v>35839.89</v>
      </c>
      <c r="O9586" s="242">
        <f t="shared" si="1033"/>
        <v>0.51519999999982247</v>
      </c>
      <c r="P9586" s="242"/>
      <c r="Q9586" s="179"/>
      <c r="R9586" s="179"/>
      <c r="S9586" s="179"/>
      <c r="T9586" s="179"/>
      <c r="U9586" s="179"/>
      <c r="V9586" s="179"/>
      <c r="W9586" s="179"/>
      <c r="X9586" s="179"/>
      <c r="Y9586" s="179"/>
      <c r="Z9586" s="179"/>
      <c r="AA9586" s="222"/>
      <c r="AB9586" s="222"/>
      <c r="AC9586" s="222"/>
      <c r="AD9586" s="179"/>
      <c r="AE9586" s="179"/>
      <c r="AF9586" s="179"/>
      <c r="AG9586" s="179"/>
      <c r="AH9586" s="179"/>
      <c r="AI9586" s="179"/>
      <c r="AJ9586" s="179"/>
    </row>
    <row r="9587" spans="2:36" x14ac:dyDescent="0.3">
      <c r="B9587" s="224">
        <v>966400</v>
      </c>
      <c r="C9587" s="209">
        <v>416572</v>
      </c>
      <c r="D9587" s="206">
        <f t="shared" si="1034"/>
        <v>0.43105546357615893</v>
      </c>
      <c r="E9587" s="208">
        <f t="shared" si="1035"/>
        <v>0.45</v>
      </c>
      <c r="F9587" s="207">
        <v>22911.46</v>
      </c>
      <c r="G9587" s="207">
        <v>33325.760000000002</v>
      </c>
      <c r="H9587" s="207">
        <v>37491.480000000003</v>
      </c>
      <c r="I9587" s="214">
        <f t="shared" si="1036"/>
        <v>398266</v>
      </c>
      <c r="J9587" s="211">
        <f t="shared" si="1028"/>
        <v>0.41211299668874174</v>
      </c>
      <c r="K9587" s="212">
        <f t="shared" si="1029"/>
        <v>0.45</v>
      </c>
      <c r="L9587" s="214">
        <f t="shared" si="1030"/>
        <v>21904.63</v>
      </c>
      <c r="M9587" s="213">
        <f t="shared" si="1031"/>
        <v>31861.280000000002</v>
      </c>
      <c r="N9587" s="213">
        <f t="shared" si="1032"/>
        <v>35843.939999999995</v>
      </c>
      <c r="O9587" s="242">
        <f t="shared" si="1033"/>
        <v>0.51530000000006115</v>
      </c>
      <c r="P9587" s="242"/>
      <c r="Q9587" s="179"/>
      <c r="R9587" s="179"/>
      <c r="S9587" s="179"/>
      <c r="T9587" s="179"/>
      <c r="U9587" s="179"/>
      <c r="V9587" s="179"/>
      <c r="W9587" s="179"/>
      <c r="X9587" s="179"/>
      <c r="Y9587" s="179"/>
      <c r="Z9587" s="179"/>
      <c r="AA9587" s="222"/>
      <c r="AB9587" s="222"/>
      <c r="AC9587" s="222"/>
      <c r="AD9587" s="179"/>
      <c r="AE9587" s="179"/>
      <c r="AF9587" s="179"/>
      <c r="AG9587" s="179"/>
      <c r="AH9587" s="179"/>
      <c r="AI9587" s="179"/>
      <c r="AJ9587" s="179"/>
    </row>
    <row r="9588" spans="2:36" x14ac:dyDescent="0.3">
      <c r="B9588" s="224">
        <v>966500</v>
      </c>
      <c r="C9588" s="209">
        <v>416617</v>
      </c>
      <c r="D9588" s="206">
        <f t="shared" si="1034"/>
        <v>0.43105742369374028</v>
      </c>
      <c r="E9588" s="208">
        <f t="shared" si="1035"/>
        <v>0.45</v>
      </c>
      <c r="F9588" s="207">
        <v>22913.93</v>
      </c>
      <c r="G9588" s="207">
        <v>33329.360000000001</v>
      </c>
      <c r="H9588" s="207">
        <v>37495.53</v>
      </c>
      <c r="I9588" s="214">
        <f t="shared" si="1036"/>
        <v>398311</v>
      </c>
      <c r="J9588" s="211">
        <f t="shared" si="1028"/>
        <v>0.41211691670977757</v>
      </c>
      <c r="K9588" s="212">
        <f t="shared" si="1029"/>
        <v>0.45</v>
      </c>
      <c r="L9588" s="214">
        <f t="shared" si="1030"/>
        <v>21907.105</v>
      </c>
      <c r="M9588" s="213">
        <f t="shared" si="1031"/>
        <v>31864.880000000001</v>
      </c>
      <c r="N9588" s="213">
        <f t="shared" si="1032"/>
        <v>35847.99</v>
      </c>
      <c r="O9588" s="242">
        <f t="shared" si="1033"/>
        <v>0.5151999999996042</v>
      </c>
      <c r="P9588" s="242"/>
      <c r="Q9588" s="179"/>
      <c r="R9588" s="179"/>
      <c r="S9588" s="179"/>
      <c r="T9588" s="179"/>
      <c r="U9588" s="179"/>
      <c r="V9588" s="179"/>
      <c r="W9588" s="179"/>
      <c r="X9588" s="179"/>
      <c r="Y9588" s="179"/>
      <c r="Z9588" s="179"/>
      <c r="AA9588" s="222"/>
      <c r="AB9588" s="222"/>
      <c r="AC9588" s="222"/>
      <c r="AD9588" s="179"/>
      <c r="AE9588" s="179"/>
      <c r="AF9588" s="179"/>
      <c r="AG9588" s="179"/>
      <c r="AH9588" s="179"/>
      <c r="AI9588" s="179"/>
      <c r="AJ9588" s="179"/>
    </row>
    <row r="9589" spans="2:36" x14ac:dyDescent="0.3">
      <c r="B9589" s="224">
        <v>966600</v>
      </c>
      <c r="C9589" s="209">
        <v>416662</v>
      </c>
      <c r="D9589" s="206">
        <f t="shared" si="1034"/>
        <v>0.43105938340575212</v>
      </c>
      <c r="E9589" s="208">
        <f t="shared" si="1035"/>
        <v>0.45</v>
      </c>
      <c r="F9589" s="207">
        <v>22916.41</v>
      </c>
      <c r="G9589" s="207">
        <v>33332.959999999999</v>
      </c>
      <c r="H9589" s="207">
        <v>37499.58</v>
      </c>
      <c r="I9589" s="214">
        <f t="shared" si="1036"/>
        <v>398356</v>
      </c>
      <c r="J9589" s="211">
        <f t="shared" si="1028"/>
        <v>0.4121208359197186</v>
      </c>
      <c r="K9589" s="212">
        <f t="shared" si="1029"/>
        <v>0.45</v>
      </c>
      <c r="L9589" s="214">
        <f t="shared" si="1030"/>
        <v>21909.58</v>
      </c>
      <c r="M9589" s="213">
        <f t="shared" si="1031"/>
        <v>31868.48</v>
      </c>
      <c r="N9589" s="213">
        <f t="shared" si="1032"/>
        <v>35852.04</v>
      </c>
      <c r="O9589" s="242">
        <f t="shared" si="1033"/>
        <v>0.5152999999999156</v>
      </c>
      <c r="P9589" s="242"/>
      <c r="Q9589" s="179"/>
      <c r="R9589" s="179"/>
      <c r="S9589" s="179"/>
      <c r="T9589" s="179"/>
      <c r="U9589" s="179"/>
      <c r="V9589" s="179"/>
      <c r="W9589" s="179"/>
      <c r="X9589" s="179"/>
      <c r="Y9589" s="179"/>
      <c r="Z9589" s="179"/>
      <c r="AA9589" s="222"/>
      <c r="AB9589" s="222"/>
      <c r="AC9589" s="222"/>
      <c r="AD9589" s="179"/>
      <c r="AE9589" s="179"/>
      <c r="AF9589" s="179"/>
      <c r="AG9589" s="179"/>
      <c r="AH9589" s="179"/>
      <c r="AI9589" s="179"/>
      <c r="AJ9589" s="179"/>
    </row>
    <row r="9590" spans="2:36" x14ac:dyDescent="0.3">
      <c r="B9590" s="224">
        <v>966700</v>
      </c>
      <c r="C9590" s="209">
        <v>416707</v>
      </c>
      <c r="D9590" s="206">
        <f t="shared" si="1034"/>
        <v>0.43106134271232027</v>
      </c>
      <c r="E9590" s="208">
        <f t="shared" si="1035"/>
        <v>0.45</v>
      </c>
      <c r="F9590" s="207">
        <v>22918.880000000001</v>
      </c>
      <c r="G9590" s="207">
        <v>33336.559999999998</v>
      </c>
      <c r="H9590" s="207">
        <v>37503.629999999997</v>
      </c>
      <c r="I9590" s="214">
        <f t="shared" si="1036"/>
        <v>398401</v>
      </c>
      <c r="J9590" s="211">
        <f t="shared" si="1028"/>
        <v>0.41212475431881657</v>
      </c>
      <c r="K9590" s="212">
        <f t="shared" si="1029"/>
        <v>0.45</v>
      </c>
      <c r="L9590" s="214">
        <f t="shared" si="1030"/>
        <v>21912.055</v>
      </c>
      <c r="M9590" s="213">
        <f t="shared" si="1031"/>
        <v>31872.080000000002</v>
      </c>
      <c r="N9590" s="213">
        <f t="shared" si="1032"/>
        <v>35856.089999999997</v>
      </c>
      <c r="O9590" s="242">
        <f t="shared" si="1033"/>
        <v>0.51520000000004074</v>
      </c>
      <c r="P9590" s="242"/>
      <c r="Q9590" s="179"/>
      <c r="R9590" s="179"/>
      <c r="S9590" s="179"/>
      <c r="T9590" s="179"/>
      <c r="U9590" s="179"/>
      <c r="V9590" s="179"/>
      <c r="W9590" s="179"/>
      <c r="X9590" s="179"/>
      <c r="Y9590" s="179"/>
      <c r="Z9590" s="179"/>
      <c r="AA9590" s="222"/>
      <c r="AB9590" s="222"/>
      <c r="AC9590" s="222"/>
      <c r="AD9590" s="179"/>
      <c r="AE9590" s="179"/>
      <c r="AF9590" s="179"/>
      <c r="AG9590" s="179"/>
      <c r="AH9590" s="179"/>
      <c r="AI9590" s="179"/>
      <c r="AJ9590" s="179"/>
    </row>
    <row r="9591" spans="2:36" x14ac:dyDescent="0.3">
      <c r="B9591" s="224">
        <v>966800</v>
      </c>
      <c r="C9591" s="209">
        <v>416752</v>
      </c>
      <c r="D9591" s="206">
        <f t="shared" si="1034"/>
        <v>0.43106330161357054</v>
      </c>
      <c r="E9591" s="208">
        <f t="shared" si="1035"/>
        <v>0.45</v>
      </c>
      <c r="F9591" s="207">
        <v>22921.360000000001</v>
      </c>
      <c r="G9591" s="207">
        <v>33340.160000000003</v>
      </c>
      <c r="H9591" s="207">
        <v>37507.68</v>
      </c>
      <c r="I9591" s="214">
        <f t="shared" si="1036"/>
        <v>398446</v>
      </c>
      <c r="J9591" s="211">
        <f t="shared" si="1028"/>
        <v>0.41212867190732311</v>
      </c>
      <c r="K9591" s="212">
        <f t="shared" si="1029"/>
        <v>0.45</v>
      </c>
      <c r="L9591" s="214">
        <f t="shared" si="1030"/>
        <v>21914.53</v>
      </c>
      <c r="M9591" s="213">
        <f t="shared" si="1031"/>
        <v>31875.68</v>
      </c>
      <c r="N9591" s="213">
        <f t="shared" si="1032"/>
        <v>35860.14</v>
      </c>
      <c r="O9591" s="242">
        <f t="shared" si="1033"/>
        <v>0.51529999999977005</v>
      </c>
      <c r="P9591" s="242"/>
      <c r="Q9591" s="179"/>
      <c r="R9591" s="179"/>
      <c r="S9591" s="179"/>
      <c r="T9591" s="179"/>
      <c r="U9591" s="179"/>
      <c r="V9591" s="179"/>
      <c r="W9591" s="179"/>
      <c r="X9591" s="179"/>
      <c r="Y9591" s="179"/>
      <c r="Z9591" s="179"/>
      <c r="AA9591" s="222"/>
      <c r="AB9591" s="222"/>
      <c r="AC9591" s="222"/>
      <c r="AD9591" s="179"/>
      <c r="AE9591" s="179"/>
      <c r="AF9591" s="179"/>
      <c r="AG9591" s="179"/>
      <c r="AH9591" s="179"/>
      <c r="AI9591" s="179"/>
      <c r="AJ9591" s="179"/>
    </row>
    <row r="9592" spans="2:36" x14ac:dyDescent="0.3">
      <c r="B9592" s="224">
        <v>966900</v>
      </c>
      <c r="C9592" s="209">
        <v>416797</v>
      </c>
      <c r="D9592" s="206">
        <f t="shared" si="1034"/>
        <v>0.4310652601096287</v>
      </c>
      <c r="E9592" s="208">
        <f t="shared" si="1035"/>
        <v>0.45</v>
      </c>
      <c r="F9592" s="207">
        <v>22923.83</v>
      </c>
      <c r="G9592" s="207">
        <v>33343.760000000002</v>
      </c>
      <c r="H9592" s="207">
        <v>37511.730000000003</v>
      </c>
      <c r="I9592" s="214">
        <f t="shared" si="1036"/>
        <v>398491</v>
      </c>
      <c r="J9592" s="211">
        <f t="shared" si="1028"/>
        <v>0.41213258868548969</v>
      </c>
      <c r="K9592" s="212">
        <f t="shared" si="1029"/>
        <v>0.45</v>
      </c>
      <c r="L9592" s="214">
        <f t="shared" si="1030"/>
        <v>21917.005000000001</v>
      </c>
      <c r="M9592" s="213">
        <f t="shared" si="1031"/>
        <v>31879.280000000002</v>
      </c>
      <c r="N9592" s="213">
        <f t="shared" si="1032"/>
        <v>35864.189999999995</v>
      </c>
      <c r="O9592" s="242">
        <f t="shared" si="1033"/>
        <v>0.51519999999996802</v>
      </c>
      <c r="P9592" s="242"/>
      <c r="Q9592" s="179"/>
      <c r="R9592" s="179"/>
      <c r="S9592" s="179"/>
      <c r="T9592" s="179"/>
      <c r="U9592" s="179"/>
      <c r="V9592" s="179"/>
      <c r="W9592" s="179"/>
      <c r="X9592" s="179"/>
      <c r="Y9592" s="179"/>
      <c r="Z9592" s="179"/>
      <c r="AA9592" s="222"/>
      <c r="AB9592" s="222"/>
      <c r="AC9592" s="222"/>
      <c r="AD9592" s="179"/>
      <c r="AE9592" s="179"/>
      <c r="AF9592" s="179"/>
      <c r="AG9592" s="179"/>
      <c r="AH9592" s="179"/>
      <c r="AI9592" s="179"/>
      <c r="AJ9592" s="179"/>
    </row>
    <row r="9593" spans="2:36" x14ac:dyDescent="0.3">
      <c r="B9593" s="224">
        <v>967000</v>
      </c>
      <c r="C9593" s="209">
        <v>416842</v>
      </c>
      <c r="D9593" s="206">
        <f t="shared" si="1034"/>
        <v>0.43106721820062049</v>
      </c>
      <c r="E9593" s="208">
        <f t="shared" si="1035"/>
        <v>0.45</v>
      </c>
      <c r="F9593" s="207">
        <v>22926.31</v>
      </c>
      <c r="G9593" s="207">
        <v>33347.360000000001</v>
      </c>
      <c r="H9593" s="207">
        <v>37515.78</v>
      </c>
      <c r="I9593" s="214">
        <f t="shared" si="1036"/>
        <v>398536</v>
      </c>
      <c r="J9593" s="211">
        <f t="shared" si="1028"/>
        <v>0.41213650465356771</v>
      </c>
      <c r="K9593" s="212">
        <f t="shared" si="1029"/>
        <v>0.45</v>
      </c>
      <c r="L9593" s="214">
        <f t="shared" si="1030"/>
        <v>21919.48</v>
      </c>
      <c r="M9593" s="213">
        <f t="shared" si="1031"/>
        <v>31882.880000000001</v>
      </c>
      <c r="N9593" s="213">
        <f t="shared" si="1032"/>
        <v>35868.239999999998</v>
      </c>
      <c r="O9593" s="242">
        <f t="shared" si="1033"/>
        <v>0.51529999999962461</v>
      </c>
      <c r="P9593" s="242"/>
      <c r="Q9593" s="179"/>
      <c r="R9593" s="179"/>
      <c r="S9593" s="179"/>
      <c r="T9593" s="179"/>
      <c r="U9593" s="179"/>
      <c r="V9593" s="179"/>
      <c r="W9593" s="179"/>
      <c r="X9593" s="179"/>
      <c r="Y9593" s="179"/>
      <c r="Z9593" s="179"/>
      <c r="AA9593" s="222"/>
      <c r="AB9593" s="222"/>
      <c r="AC9593" s="222"/>
      <c r="AD9593" s="179"/>
      <c r="AE9593" s="179"/>
      <c r="AF9593" s="179"/>
      <c r="AG9593" s="179"/>
      <c r="AH9593" s="179"/>
      <c r="AI9593" s="179"/>
      <c r="AJ9593" s="179"/>
    </row>
    <row r="9594" spans="2:36" x14ac:dyDescent="0.3">
      <c r="B9594" s="224">
        <v>967100</v>
      </c>
      <c r="C9594" s="209">
        <v>416887</v>
      </c>
      <c r="D9594" s="206">
        <f t="shared" si="1034"/>
        <v>0.43106917588667149</v>
      </c>
      <c r="E9594" s="208">
        <f t="shared" si="1035"/>
        <v>0.45</v>
      </c>
      <c r="F9594" s="207">
        <v>22928.78</v>
      </c>
      <c r="G9594" s="207">
        <v>33350.959999999999</v>
      </c>
      <c r="H9594" s="207">
        <v>37519.83</v>
      </c>
      <c r="I9594" s="214">
        <f t="shared" si="1036"/>
        <v>398581</v>
      </c>
      <c r="J9594" s="211">
        <f t="shared" si="1028"/>
        <v>0.41214041981180849</v>
      </c>
      <c r="K9594" s="212">
        <f t="shared" si="1029"/>
        <v>0.45</v>
      </c>
      <c r="L9594" s="214">
        <f t="shared" si="1030"/>
        <v>21921.955000000002</v>
      </c>
      <c r="M9594" s="213">
        <f t="shared" si="1031"/>
        <v>31886.48</v>
      </c>
      <c r="N9594" s="213">
        <f t="shared" si="1032"/>
        <v>35872.29</v>
      </c>
      <c r="O9594" s="242">
        <f t="shared" si="1033"/>
        <v>0.51520000000047728</v>
      </c>
      <c r="P9594" s="242"/>
      <c r="Q9594" s="179"/>
      <c r="R9594" s="179"/>
      <c r="S9594" s="179"/>
      <c r="T9594" s="179"/>
      <c r="U9594" s="179"/>
      <c r="V9594" s="179"/>
      <c r="W9594" s="179"/>
      <c r="X9594" s="179"/>
      <c r="Y9594" s="179"/>
      <c r="Z9594" s="179"/>
      <c r="AA9594" s="222"/>
      <c r="AB9594" s="222"/>
      <c r="AC9594" s="222"/>
      <c r="AD9594" s="179"/>
      <c r="AE9594" s="179"/>
      <c r="AF9594" s="179"/>
      <c r="AG9594" s="179"/>
      <c r="AH9594" s="179"/>
      <c r="AI9594" s="179"/>
      <c r="AJ9594" s="179"/>
    </row>
    <row r="9595" spans="2:36" x14ac:dyDescent="0.3">
      <c r="B9595" s="224">
        <v>967200</v>
      </c>
      <c r="C9595" s="209">
        <v>416932</v>
      </c>
      <c r="D9595" s="206">
        <f t="shared" si="1034"/>
        <v>0.43107113316790735</v>
      </c>
      <c r="E9595" s="208">
        <f t="shared" si="1035"/>
        <v>0.45</v>
      </c>
      <c r="F9595" s="207">
        <v>22931.26</v>
      </c>
      <c r="G9595" s="207">
        <v>33354.559999999998</v>
      </c>
      <c r="H9595" s="207">
        <v>37523.879999999997</v>
      </c>
      <c r="I9595" s="214">
        <f t="shared" si="1036"/>
        <v>398626</v>
      </c>
      <c r="J9595" s="211">
        <f t="shared" ref="J9595:J9658" si="1037">I9595/$B9595</f>
        <v>0.4121443341604632</v>
      </c>
      <c r="K9595" s="212">
        <f t="shared" ref="K9595:K9658" si="1038">(I9595-I9594)/($B9595-$B9594)</f>
        <v>0.45</v>
      </c>
      <c r="L9595" s="214">
        <f t="shared" si="1030"/>
        <v>21924.43</v>
      </c>
      <c r="M9595" s="213">
        <f t="shared" si="1031"/>
        <v>31890.080000000002</v>
      </c>
      <c r="N9595" s="213">
        <f t="shared" si="1032"/>
        <v>35876.339999999997</v>
      </c>
      <c r="O9595" s="242">
        <f t="shared" si="1033"/>
        <v>0.51530000000013387</v>
      </c>
      <c r="P9595" s="242"/>
      <c r="Q9595" s="179"/>
      <c r="R9595" s="179"/>
      <c r="S9595" s="179"/>
      <c r="T9595" s="179"/>
      <c r="U9595" s="179"/>
      <c r="V9595" s="179"/>
      <c r="W9595" s="179"/>
      <c r="X9595" s="179"/>
      <c r="Y9595" s="179"/>
      <c r="Z9595" s="179"/>
      <c r="AA9595" s="222"/>
      <c r="AB9595" s="222"/>
      <c r="AC9595" s="222"/>
      <c r="AD9595" s="179"/>
      <c r="AE9595" s="179"/>
      <c r="AF9595" s="179"/>
      <c r="AG9595" s="179"/>
      <c r="AH9595" s="179"/>
      <c r="AI9595" s="179"/>
      <c r="AJ9595" s="179"/>
    </row>
    <row r="9596" spans="2:36" x14ac:dyDescent="0.3">
      <c r="B9596" s="224">
        <v>967300</v>
      </c>
      <c r="C9596" s="209">
        <v>416977</v>
      </c>
      <c r="D9596" s="206">
        <f t="shared" si="1034"/>
        <v>0.43107309004445366</v>
      </c>
      <c r="E9596" s="208">
        <f t="shared" si="1035"/>
        <v>0.45</v>
      </c>
      <c r="F9596" s="207">
        <v>22933.73</v>
      </c>
      <c r="G9596" s="207">
        <v>33358.160000000003</v>
      </c>
      <c r="H9596" s="207">
        <v>37527.93</v>
      </c>
      <c r="I9596" s="214">
        <f t="shared" si="1036"/>
        <v>398671</v>
      </c>
      <c r="J9596" s="211">
        <f t="shared" si="1037"/>
        <v>0.41214824769978292</v>
      </c>
      <c r="K9596" s="212">
        <f t="shared" si="1038"/>
        <v>0.45</v>
      </c>
      <c r="L9596" s="214">
        <f t="shared" si="1030"/>
        <v>21926.904999999999</v>
      </c>
      <c r="M9596" s="213">
        <f t="shared" si="1031"/>
        <v>31893.68</v>
      </c>
      <c r="N9596" s="213">
        <f t="shared" si="1032"/>
        <v>35880.39</v>
      </c>
      <c r="O9596" s="242">
        <f t="shared" si="1033"/>
        <v>0.51519999999982247</v>
      </c>
      <c r="P9596" s="242"/>
      <c r="Q9596" s="179"/>
      <c r="R9596" s="179"/>
      <c r="S9596" s="179"/>
      <c r="T9596" s="179"/>
      <c r="U9596" s="179"/>
      <c r="V9596" s="179"/>
      <c r="W9596" s="179"/>
      <c r="X9596" s="179"/>
      <c r="Y9596" s="179"/>
      <c r="Z9596" s="179"/>
      <c r="AA9596" s="222"/>
      <c r="AB9596" s="222"/>
      <c r="AC9596" s="222"/>
      <c r="AD9596" s="179"/>
      <c r="AE9596" s="179"/>
      <c r="AF9596" s="179"/>
      <c r="AG9596" s="179"/>
      <c r="AH9596" s="179"/>
      <c r="AI9596" s="179"/>
      <c r="AJ9596" s="179"/>
    </row>
    <row r="9597" spans="2:36" x14ac:dyDescent="0.3">
      <c r="B9597" s="224">
        <v>967400</v>
      </c>
      <c r="C9597" s="209">
        <v>417022</v>
      </c>
      <c r="D9597" s="206">
        <f t="shared" si="1034"/>
        <v>0.4310750465164358</v>
      </c>
      <c r="E9597" s="208">
        <f t="shared" si="1035"/>
        <v>0.45</v>
      </c>
      <c r="F9597" s="207">
        <v>22936.21</v>
      </c>
      <c r="G9597" s="207">
        <v>33361.760000000002</v>
      </c>
      <c r="H9597" s="207">
        <v>37531.980000000003</v>
      </c>
      <c r="I9597" s="214">
        <f t="shared" si="1036"/>
        <v>398716</v>
      </c>
      <c r="J9597" s="211">
        <f t="shared" si="1037"/>
        <v>0.41215216043001862</v>
      </c>
      <c r="K9597" s="212">
        <f t="shared" si="1038"/>
        <v>0.45</v>
      </c>
      <c r="L9597" s="214">
        <f t="shared" si="1030"/>
        <v>21929.38</v>
      </c>
      <c r="M9597" s="213">
        <f t="shared" si="1031"/>
        <v>31897.280000000002</v>
      </c>
      <c r="N9597" s="213">
        <f t="shared" si="1032"/>
        <v>35884.439999999995</v>
      </c>
      <c r="O9597" s="242">
        <f t="shared" si="1033"/>
        <v>0.51530000000006115</v>
      </c>
      <c r="P9597" s="242"/>
      <c r="Q9597" s="179"/>
      <c r="R9597" s="179"/>
      <c r="S9597" s="179"/>
      <c r="T9597" s="179"/>
      <c r="U9597" s="179"/>
      <c r="V9597" s="179"/>
      <c r="W9597" s="179"/>
      <c r="X9597" s="179"/>
      <c r="Y9597" s="179"/>
      <c r="Z9597" s="179"/>
      <c r="AA9597" s="222"/>
      <c r="AB9597" s="222"/>
      <c r="AC9597" s="222"/>
      <c r="AD9597" s="179"/>
      <c r="AE9597" s="179"/>
      <c r="AF9597" s="179"/>
      <c r="AG9597" s="179"/>
      <c r="AH9597" s="179"/>
      <c r="AI9597" s="179"/>
      <c r="AJ9597" s="179"/>
    </row>
    <row r="9598" spans="2:36" x14ac:dyDescent="0.3">
      <c r="B9598" s="224">
        <v>967500</v>
      </c>
      <c r="C9598" s="209">
        <v>417067</v>
      </c>
      <c r="D9598" s="206">
        <f t="shared" si="1034"/>
        <v>0.43107700258397935</v>
      </c>
      <c r="E9598" s="208">
        <f t="shared" si="1035"/>
        <v>0.45</v>
      </c>
      <c r="F9598" s="207">
        <v>22938.68</v>
      </c>
      <c r="G9598" s="207">
        <v>33365.360000000001</v>
      </c>
      <c r="H9598" s="207">
        <v>37536.03</v>
      </c>
      <c r="I9598" s="214">
        <f t="shared" si="1036"/>
        <v>398761</v>
      </c>
      <c r="J9598" s="211">
        <f t="shared" si="1037"/>
        <v>0.41215607235142121</v>
      </c>
      <c r="K9598" s="212">
        <f t="shared" si="1038"/>
        <v>0.45</v>
      </c>
      <c r="L9598" s="214">
        <f t="shared" ref="L9598:L9661" si="1039">I9598*5.5%</f>
        <v>21931.855</v>
      </c>
      <c r="M9598" s="213">
        <f t="shared" ref="M9598:M9661" si="1040">I9598*8%</f>
        <v>31900.880000000001</v>
      </c>
      <c r="N9598" s="213">
        <f t="shared" ref="N9598:N9661" si="1041">I9598*9%</f>
        <v>35888.49</v>
      </c>
      <c r="O9598" s="242">
        <f t="shared" si="1033"/>
        <v>0.5151999999996042</v>
      </c>
      <c r="P9598" s="242"/>
      <c r="Q9598" s="179"/>
      <c r="R9598" s="179"/>
      <c r="S9598" s="179"/>
      <c r="T9598" s="179"/>
      <c r="U9598" s="179"/>
      <c r="V9598" s="179"/>
      <c r="W9598" s="179"/>
      <c r="X9598" s="179"/>
      <c r="Y9598" s="179"/>
      <c r="Z9598" s="179"/>
      <c r="AA9598" s="222"/>
      <c r="AB9598" s="222"/>
      <c r="AC9598" s="222"/>
      <c r="AD9598" s="179"/>
      <c r="AE9598" s="179"/>
      <c r="AF9598" s="179"/>
      <c r="AG9598" s="179"/>
      <c r="AH9598" s="179"/>
      <c r="AI9598" s="179"/>
      <c r="AJ9598" s="179"/>
    </row>
    <row r="9599" spans="2:36" x14ac:dyDescent="0.3">
      <c r="B9599" s="224">
        <v>967600</v>
      </c>
      <c r="C9599" s="209">
        <v>417112</v>
      </c>
      <c r="D9599" s="206">
        <f t="shared" si="1034"/>
        <v>0.4310789582472096</v>
      </c>
      <c r="E9599" s="208">
        <f t="shared" si="1035"/>
        <v>0.45</v>
      </c>
      <c r="F9599" s="207">
        <v>22941.16</v>
      </c>
      <c r="G9599" s="207">
        <v>33368.959999999999</v>
      </c>
      <c r="H9599" s="207">
        <v>37540.080000000002</v>
      </c>
      <c r="I9599" s="214">
        <f t="shared" si="1036"/>
        <v>398806</v>
      </c>
      <c r="J9599" s="211">
        <f t="shared" si="1037"/>
        <v>0.41215998346424143</v>
      </c>
      <c r="K9599" s="212">
        <f t="shared" si="1038"/>
        <v>0.45</v>
      </c>
      <c r="L9599" s="214">
        <f t="shared" si="1039"/>
        <v>21934.33</v>
      </c>
      <c r="M9599" s="213">
        <f t="shared" si="1040"/>
        <v>31904.48</v>
      </c>
      <c r="N9599" s="213">
        <f t="shared" si="1041"/>
        <v>35892.54</v>
      </c>
      <c r="O9599" s="242">
        <f t="shared" si="1033"/>
        <v>0.5152999999999156</v>
      </c>
      <c r="P9599" s="242"/>
      <c r="Q9599" s="179"/>
      <c r="R9599" s="179"/>
      <c r="S9599" s="179"/>
      <c r="T9599" s="179"/>
      <c r="U9599" s="179"/>
      <c r="V9599" s="179"/>
      <c r="W9599" s="179"/>
      <c r="X9599" s="179"/>
      <c r="Y9599" s="179"/>
      <c r="Z9599" s="179"/>
      <c r="AA9599" s="222"/>
      <c r="AB9599" s="222"/>
      <c r="AC9599" s="222"/>
      <c r="AD9599" s="179"/>
      <c r="AE9599" s="179"/>
      <c r="AF9599" s="179"/>
      <c r="AG9599" s="179"/>
      <c r="AH9599" s="179"/>
      <c r="AI9599" s="179"/>
      <c r="AJ9599" s="179"/>
    </row>
    <row r="9600" spans="2:36" x14ac:dyDescent="0.3">
      <c r="B9600" s="224">
        <v>967700</v>
      </c>
      <c r="C9600" s="209">
        <v>417157</v>
      </c>
      <c r="D9600" s="206">
        <f t="shared" si="1034"/>
        <v>0.43108091350625194</v>
      </c>
      <c r="E9600" s="208">
        <f t="shared" si="1035"/>
        <v>0.45</v>
      </c>
      <c r="F9600" s="207">
        <v>22943.63</v>
      </c>
      <c r="G9600" s="207">
        <v>33372.559999999998</v>
      </c>
      <c r="H9600" s="207">
        <v>37544.129999999997</v>
      </c>
      <c r="I9600" s="214">
        <f t="shared" si="1036"/>
        <v>398851</v>
      </c>
      <c r="J9600" s="211">
        <f t="shared" si="1037"/>
        <v>0.41216389376872997</v>
      </c>
      <c r="K9600" s="212">
        <f t="shared" si="1038"/>
        <v>0.45</v>
      </c>
      <c r="L9600" s="214">
        <f t="shared" si="1039"/>
        <v>21936.805</v>
      </c>
      <c r="M9600" s="213">
        <f t="shared" si="1040"/>
        <v>31908.080000000002</v>
      </c>
      <c r="N9600" s="213">
        <f t="shared" si="1041"/>
        <v>35896.589999999997</v>
      </c>
      <c r="O9600" s="242">
        <f t="shared" si="1033"/>
        <v>0.51520000000004074</v>
      </c>
      <c r="P9600" s="242"/>
      <c r="Q9600" s="179"/>
      <c r="R9600" s="179"/>
      <c r="S9600" s="179"/>
      <c r="T9600" s="179"/>
      <c r="U9600" s="179"/>
      <c r="V9600" s="179"/>
      <c r="W9600" s="179"/>
      <c r="X9600" s="179"/>
      <c r="Y9600" s="179"/>
      <c r="Z9600" s="179"/>
      <c r="AA9600" s="222"/>
      <c r="AB9600" s="222"/>
      <c r="AC9600" s="222"/>
      <c r="AD9600" s="179"/>
      <c r="AE9600" s="179"/>
      <c r="AF9600" s="179"/>
      <c r="AG9600" s="179"/>
      <c r="AH9600" s="179"/>
      <c r="AI9600" s="179"/>
      <c r="AJ9600" s="179"/>
    </row>
    <row r="9601" spans="2:36" x14ac:dyDescent="0.3">
      <c r="B9601" s="224">
        <v>967800</v>
      </c>
      <c r="C9601" s="209">
        <v>417202</v>
      </c>
      <c r="D9601" s="206">
        <f t="shared" si="1034"/>
        <v>0.43108286836123166</v>
      </c>
      <c r="E9601" s="208">
        <f t="shared" si="1035"/>
        <v>0.45</v>
      </c>
      <c r="F9601" s="207">
        <v>22946.11</v>
      </c>
      <c r="G9601" s="207">
        <v>33376.160000000003</v>
      </c>
      <c r="H9601" s="207">
        <v>37548.18</v>
      </c>
      <c r="I9601" s="214">
        <f t="shared" si="1036"/>
        <v>398896</v>
      </c>
      <c r="J9601" s="211">
        <f t="shared" si="1037"/>
        <v>0.41216780326513741</v>
      </c>
      <c r="K9601" s="212">
        <f t="shared" si="1038"/>
        <v>0.45</v>
      </c>
      <c r="L9601" s="214">
        <f t="shared" si="1039"/>
        <v>21939.279999999999</v>
      </c>
      <c r="M9601" s="213">
        <f t="shared" si="1040"/>
        <v>31911.68</v>
      </c>
      <c r="N9601" s="213">
        <f t="shared" si="1041"/>
        <v>35900.639999999999</v>
      </c>
      <c r="O9601" s="242">
        <f t="shared" si="1033"/>
        <v>0.51529999999977005</v>
      </c>
      <c r="P9601" s="242"/>
      <c r="Q9601" s="179"/>
      <c r="R9601" s="179"/>
      <c r="S9601" s="179"/>
      <c r="T9601" s="179"/>
      <c r="U9601" s="179"/>
      <c r="V9601" s="179"/>
      <c r="W9601" s="179"/>
      <c r="X9601" s="179"/>
      <c r="Y9601" s="179"/>
      <c r="Z9601" s="179"/>
      <c r="AA9601" s="222"/>
      <c r="AB9601" s="222"/>
      <c r="AC9601" s="222"/>
      <c r="AD9601" s="179"/>
      <c r="AE9601" s="179"/>
      <c r="AF9601" s="179"/>
      <c r="AG9601" s="179"/>
      <c r="AH9601" s="179"/>
      <c r="AI9601" s="179"/>
      <c r="AJ9601" s="179"/>
    </row>
    <row r="9602" spans="2:36" x14ac:dyDescent="0.3">
      <c r="B9602" s="224">
        <v>967900</v>
      </c>
      <c r="C9602" s="209">
        <v>417247</v>
      </c>
      <c r="D9602" s="206">
        <f t="shared" si="1034"/>
        <v>0.431084822812274</v>
      </c>
      <c r="E9602" s="208">
        <f t="shared" si="1035"/>
        <v>0.45</v>
      </c>
      <c r="F9602" s="207">
        <v>22948.58</v>
      </c>
      <c r="G9602" s="207">
        <v>33379.760000000002</v>
      </c>
      <c r="H9602" s="207">
        <v>37552.230000000003</v>
      </c>
      <c r="I9602" s="214">
        <f t="shared" si="1036"/>
        <v>398941</v>
      </c>
      <c r="J9602" s="211">
        <f t="shared" si="1037"/>
        <v>0.41217171195371421</v>
      </c>
      <c r="K9602" s="212">
        <f t="shared" si="1038"/>
        <v>0.45</v>
      </c>
      <c r="L9602" s="214">
        <f t="shared" si="1039"/>
        <v>21941.755000000001</v>
      </c>
      <c r="M9602" s="213">
        <f t="shared" si="1040"/>
        <v>31915.280000000002</v>
      </c>
      <c r="N9602" s="213">
        <f t="shared" si="1041"/>
        <v>35904.689999999995</v>
      </c>
      <c r="O9602" s="242">
        <f t="shared" si="1033"/>
        <v>0.51519999999996802</v>
      </c>
      <c r="P9602" s="242"/>
      <c r="Q9602" s="179"/>
      <c r="R9602" s="179"/>
      <c r="S9602" s="179"/>
      <c r="T9602" s="179"/>
      <c r="U9602" s="179"/>
      <c r="V9602" s="179"/>
      <c r="W9602" s="179"/>
      <c r="X9602" s="179"/>
      <c r="Y9602" s="179"/>
      <c r="Z9602" s="179"/>
      <c r="AA9602" s="222"/>
      <c r="AB9602" s="222"/>
      <c r="AC9602" s="222"/>
      <c r="AD9602" s="179"/>
      <c r="AE9602" s="179"/>
      <c r="AF9602" s="179"/>
      <c r="AG9602" s="179"/>
      <c r="AH9602" s="179"/>
      <c r="AI9602" s="179"/>
      <c r="AJ9602" s="179"/>
    </row>
    <row r="9603" spans="2:36" x14ac:dyDescent="0.3">
      <c r="B9603" s="224">
        <v>968000</v>
      </c>
      <c r="C9603" s="209">
        <v>417292</v>
      </c>
      <c r="D9603" s="206">
        <f t="shared" si="1034"/>
        <v>0.43108677685950414</v>
      </c>
      <c r="E9603" s="208">
        <f t="shared" si="1035"/>
        <v>0.45</v>
      </c>
      <c r="F9603" s="207">
        <v>22951.06</v>
      </c>
      <c r="G9603" s="207">
        <v>33383.360000000001</v>
      </c>
      <c r="H9603" s="207">
        <v>37556.28</v>
      </c>
      <c r="I9603" s="214">
        <f t="shared" si="1036"/>
        <v>398986</v>
      </c>
      <c r="J9603" s="211">
        <f t="shared" si="1037"/>
        <v>0.41217561983471074</v>
      </c>
      <c r="K9603" s="212">
        <f t="shared" si="1038"/>
        <v>0.45</v>
      </c>
      <c r="L9603" s="214">
        <f t="shared" si="1039"/>
        <v>21944.23</v>
      </c>
      <c r="M9603" s="213">
        <f t="shared" si="1040"/>
        <v>31918.880000000001</v>
      </c>
      <c r="N9603" s="213">
        <f t="shared" si="1041"/>
        <v>35908.74</v>
      </c>
      <c r="O9603" s="242">
        <f t="shared" si="1033"/>
        <v>0.51529999999962461</v>
      </c>
      <c r="P9603" s="242"/>
      <c r="Q9603" s="179"/>
      <c r="R9603" s="179"/>
      <c r="S9603" s="179"/>
      <c r="T9603" s="179"/>
      <c r="U9603" s="179"/>
      <c r="V9603" s="179"/>
      <c r="W9603" s="179"/>
      <c r="X9603" s="179"/>
      <c r="Y9603" s="179"/>
      <c r="Z9603" s="179"/>
      <c r="AA9603" s="222"/>
      <c r="AB9603" s="222"/>
      <c r="AC9603" s="222"/>
      <c r="AD9603" s="179"/>
      <c r="AE9603" s="179"/>
      <c r="AF9603" s="179"/>
      <c r="AG9603" s="179"/>
      <c r="AH9603" s="179"/>
      <c r="AI9603" s="179"/>
      <c r="AJ9603" s="179"/>
    </row>
    <row r="9604" spans="2:36" x14ac:dyDescent="0.3">
      <c r="B9604" s="224">
        <v>968100</v>
      </c>
      <c r="C9604" s="209">
        <v>417337</v>
      </c>
      <c r="D9604" s="206">
        <f t="shared" si="1034"/>
        <v>0.43108873050304719</v>
      </c>
      <c r="E9604" s="208">
        <f t="shared" si="1035"/>
        <v>0.45</v>
      </c>
      <c r="F9604" s="207">
        <v>22953.53</v>
      </c>
      <c r="G9604" s="207">
        <v>33386.959999999999</v>
      </c>
      <c r="H9604" s="207">
        <v>37560.33</v>
      </c>
      <c r="I9604" s="214">
        <f t="shared" si="1036"/>
        <v>399031</v>
      </c>
      <c r="J9604" s="211">
        <f t="shared" si="1037"/>
        <v>0.41217952690837723</v>
      </c>
      <c r="K9604" s="212">
        <f t="shared" si="1038"/>
        <v>0.45</v>
      </c>
      <c r="L9604" s="214">
        <f t="shared" si="1039"/>
        <v>21946.705000000002</v>
      </c>
      <c r="M9604" s="213">
        <f t="shared" si="1040"/>
        <v>31922.48</v>
      </c>
      <c r="N9604" s="213">
        <f t="shared" si="1041"/>
        <v>35912.79</v>
      </c>
      <c r="O9604" s="242">
        <f t="shared" si="1033"/>
        <v>0.51520000000047728</v>
      </c>
      <c r="P9604" s="242"/>
      <c r="Q9604" s="179"/>
      <c r="R9604" s="179"/>
      <c r="S9604" s="179"/>
      <c r="T9604" s="179"/>
      <c r="U9604" s="179"/>
      <c r="V9604" s="179"/>
      <c r="W9604" s="179"/>
      <c r="X9604" s="179"/>
      <c r="Y9604" s="179"/>
      <c r="Z9604" s="179"/>
      <c r="AA9604" s="222"/>
      <c r="AB9604" s="222"/>
      <c r="AC9604" s="222"/>
      <c r="AD9604" s="179"/>
      <c r="AE9604" s="179"/>
      <c r="AF9604" s="179"/>
      <c r="AG9604" s="179"/>
      <c r="AH9604" s="179"/>
      <c r="AI9604" s="179"/>
      <c r="AJ9604" s="179"/>
    </row>
    <row r="9605" spans="2:36" x14ac:dyDescent="0.3">
      <c r="B9605" s="224">
        <v>968200</v>
      </c>
      <c r="C9605" s="209">
        <v>417382</v>
      </c>
      <c r="D9605" s="206">
        <f t="shared" si="1034"/>
        <v>0.43109068374302828</v>
      </c>
      <c r="E9605" s="208">
        <f t="shared" si="1035"/>
        <v>0.45</v>
      </c>
      <c r="F9605" s="207">
        <v>22956.01</v>
      </c>
      <c r="G9605" s="207">
        <v>33390.559999999998</v>
      </c>
      <c r="H9605" s="207">
        <v>37564.379999999997</v>
      </c>
      <c r="I9605" s="214">
        <f t="shared" si="1036"/>
        <v>399076</v>
      </c>
      <c r="J9605" s="211">
        <f t="shared" si="1037"/>
        <v>0.41218343317496386</v>
      </c>
      <c r="K9605" s="212">
        <f t="shared" si="1038"/>
        <v>0.45</v>
      </c>
      <c r="L9605" s="214">
        <f t="shared" si="1039"/>
        <v>21949.18</v>
      </c>
      <c r="M9605" s="213">
        <f t="shared" si="1040"/>
        <v>31926.080000000002</v>
      </c>
      <c r="N9605" s="213">
        <f t="shared" si="1041"/>
        <v>35916.839999999997</v>
      </c>
      <c r="O9605" s="242">
        <f t="shared" ref="O9605:O9668" si="1042">(C9605+F9605+H9605-C9604-F9604-H9604)/100</f>
        <v>0.51530000000013387</v>
      </c>
      <c r="P9605" s="242"/>
      <c r="Q9605" s="179"/>
      <c r="R9605" s="179"/>
      <c r="S9605" s="179"/>
      <c r="T9605" s="179"/>
      <c r="U9605" s="179"/>
      <c r="V9605" s="179"/>
      <c r="W9605" s="179"/>
      <c r="X9605" s="179"/>
      <c r="Y9605" s="179"/>
      <c r="Z9605" s="179"/>
      <c r="AA9605" s="222"/>
      <c r="AB9605" s="222"/>
      <c r="AC9605" s="222"/>
      <c r="AD9605" s="179"/>
      <c r="AE9605" s="179"/>
      <c r="AF9605" s="179"/>
      <c r="AG9605" s="179"/>
      <c r="AH9605" s="179"/>
      <c r="AI9605" s="179"/>
      <c r="AJ9605" s="179"/>
    </row>
    <row r="9606" spans="2:36" x14ac:dyDescent="0.3">
      <c r="B9606" s="224">
        <v>968300</v>
      </c>
      <c r="C9606" s="209">
        <v>417427</v>
      </c>
      <c r="D9606" s="206">
        <f t="shared" si="1034"/>
        <v>0.43109263657957242</v>
      </c>
      <c r="E9606" s="208">
        <f t="shared" si="1035"/>
        <v>0.45</v>
      </c>
      <c r="F9606" s="207">
        <v>22958.48</v>
      </c>
      <c r="G9606" s="207">
        <v>33394.160000000003</v>
      </c>
      <c r="H9606" s="207">
        <v>37568.43</v>
      </c>
      <c r="I9606" s="214">
        <f t="shared" si="1036"/>
        <v>399121</v>
      </c>
      <c r="J9606" s="211">
        <f t="shared" si="1037"/>
        <v>0.41218733863472062</v>
      </c>
      <c r="K9606" s="212">
        <f t="shared" si="1038"/>
        <v>0.45</v>
      </c>
      <c r="L9606" s="214">
        <f t="shared" si="1039"/>
        <v>21951.654999999999</v>
      </c>
      <c r="M9606" s="213">
        <f t="shared" si="1040"/>
        <v>31929.68</v>
      </c>
      <c r="N9606" s="213">
        <f t="shared" si="1041"/>
        <v>35920.89</v>
      </c>
      <c r="O9606" s="242">
        <f t="shared" si="1042"/>
        <v>0.51519999999982247</v>
      </c>
      <c r="P9606" s="242"/>
      <c r="Q9606" s="179"/>
      <c r="R9606" s="179"/>
      <c r="S9606" s="179"/>
      <c r="T9606" s="179"/>
      <c r="U9606" s="179"/>
      <c r="V9606" s="179"/>
      <c r="W9606" s="179"/>
      <c r="X9606" s="179"/>
      <c r="Y9606" s="179"/>
      <c r="Z9606" s="179"/>
      <c r="AA9606" s="222"/>
      <c r="AB9606" s="222"/>
      <c r="AC9606" s="222"/>
      <c r="AD9606" s="179"/>
      <c r="AE9606" s="179"/>
      <c r="AF9606" s="179"/>
      <c r="AG9606" s="179"/>
      <c r="AH9606" s="179"/>
      <c r="AI9606" s="179"/>
      <c r="AJ9606" s="179"/>
    </row>
    <row r="9607" spans="2:36" x14ac:dyDescent="0.3">
      <c r="B9607" s="224">
        <v>968400</v>
      </c>
      <c r="C9607" s="209">
        <v>417472</v>
      </c>
      <c r="D9607" s="206">
        <f t="shared" si="1034"/>
        <v>0.43109458901280462</v>
      </c>
      <c r="E9607" s="208">
        <f t="shared" si="1035"/>
        <v>0.45</v>
      </c>
      <c r="F9607" s="207">
        <v>22960.959999999999</v>
      </c>
      <c r="G9607" s="207">
        <v>33397.760000000002</v>
      </c>
      <c r="H9607" s="207">
        <v>37572.480000000003</v>
      </c>
      <c r="I9607" s="214">
        <f t="shared" si="1036"/>
        <v>399166</v>
      </c>
      <c r="J9607" s="211">
        <f t="shared" si="1037"/>
        <v>0.41219124328789758</v>
      </c>
      <c r="K9607" s="212">
        <f t="shared" si="1038"/>
        <v>0.45</v>
      </c>
      <c r="L9607" s="214">
        <f t="shared" si="1039"/>
        <v>21954.13</v>
      </c>
      <c r="M9607" s="213">
        <f t="shared" si="1040"/>
        <v>31933.280000000002</v>
      </c>
      <c r="N9607" s="213">
        <f t="shared" si="1041"/>
        <v>35924.939999999995</v>
      </c>
      <c r="O9607" s="242">
        <f t="shared" si="1042"/>
        <v>0.51530000000006115</v>
      </c>
      <c r="P9607" s="242"/>
      <c r="Q9607" s="179"/>
      <c r="R9607" s="179"/>
      <c r="S9607" s="179"/>
      <c r="T9607" s="179"/>
      <c r="U9607" s="179"/>
      <c r="V9607" s="179"/>
      <c r="W9607" s="179"/>
      <c r="X9607" s="179"/>
      <c r="Y9607" s="179"/>
      <c r="Z9607" s="179"/>
      <c r="AA9607" s="222"/>
      <c r="AB9607" s="222"/>
      <c r="AC9607" s="222"/>
      <c r="AD9607" s="179"/>
      <c r="AE9607" s="179"/>
      <c r="AF9607" s="179"/>
      <c r="AG9607" s="179"/>
      <c r="AH9607" s="179"/>
      <c r="AI9607" s="179"/>
      <c r="AJ9607" s="179"/>
    </row>
    <row r="9608" spans="2:36" x14ac:dyDescent="0.3">
      <c r="B9608" s="224">
        <v>968500</v>
      </c>
      <c r="C9608" s="209">
        <v>417517</v>
      </c>
      <c r="D9608" s="206">
        <f t="shared" si="1034"/>
        <v>0.43109654104284978</v>
      </c>
      <c r="E9608" s="208">
        <f t="shared" si="1035"/>
        <v>0.45</v>
      </c>
      <c r="F9608" s="207">
        <v>22963.43</v>
      </c>
      <c r="G9608" s="207">
        <v>33401.360000000001</v>
      </c>
      <c r="H9608" s="207">
        <v>37576.53</v>
      </c>
      <c r="I9608" s="214">
        <f t="shared" si="1036"/>
        <v>399211</v>
      </c>
      <c r="J9608" s="211">
        <f t="shared" si="1037"/>
        <v>0.41219514713474448</v>
      </c>
      <c r="K9608" s="212">
        <f t="shared" si="1038"/>
        <v>0.45</v>
      </c>
      <c r="L9608" s="214">
        <f t="shared" si="1039"/>
        <v>21956.605</v>
      </c>
      <c r="M9608" s="213">
        <f t="shared" si="1040"/>
        <v>31936.880000000001</v>
      </c>
      <c r="N9608" s="213">
        <f t="shared" si="1041"/>
        <v>35928.99</v>
      </c>
      <c r="O9608" s="242">
        <f t="shared" si="1042"/>
        <v>0.5151999999996042</v>
      </c>
      <c r="P9608" s="242"/>
      <c r="Q9608" s="179"/>
      <c r="R9608" s="179"/>
      <c r="S9608" s="179"/>
      <c r="T9608" s="179"/>
      <c r="U9608" s="179"/>
      <c r="V9608" s="179"/>
      <c r="W9608" s="179"/>
      <c r="X9608" s="179"/>
      <c r="Y9608" s="179"/>
      <c r="Z9608" s="179"/>
      <c r="AA9608" s="222"/>
      <c r="AB9608" s="222"/>
      <c r="AC9608" s="222"/>
      <c r="AD9608" s="179"/>
      <c r="AE9608" s="179"/>
      <c r="AF9608" s="179"/>
      <c r="AG9608" s="179"/>
      <c r="AH9608" s="179"/>
      <c r="AI9608" s="179"/>
      <c r="AJ9608" s="179"/>
    </row>
    <row r="9609" spans="2:36" x14ac:dyDescent="0.3">
      <c r="B9609" s="224">
        <v>968600</v>
      </c>
      <c r="C9609" s="209">
        <v>417562</v>
      </c>
      <c r="D9609" s="206">
        <f t="shared" si="1034"/>
        <v>0.43109849266983274</v>
      </c>
      <c r="E9609" s="208">
        <f t="shared" si="1035"/>
        <v>0.45</v>
      </c>
      <c r="F9609" s="207">
        <v>22965.91</v>
      </c>
      <c r="G9609" s="207">
        <v>33404.959999999999</v>
      </c>
      <c r="H9609" s="207">
        <v>37580.58</v>
      </c>
      <c r="I9609" s="214">
        <f t="shared" si="1036"/>
        <v>399256</v>
      </c>
      <c r="J9609" s="211">
        <f t="shared" si="1037"/>
        <v>0.41219905017551106</v>
      </c>
      <c r="K9609" s="212">
        <f t="shared" si="1038"/>
        <v>0.45</v>
      </c>
      <c r="L9609" s="214">
        <f t="shared" si="1039"/>
        <v>21959.08</v>
      </c>
      <c r="M9609" s="213">
        <f t="shared" si="1040"/>
        <v>31940.48</v>
      </c>
      <c r="N9609" s="213">
        <f t="shared" si="1041"/>
        <v>35933.040000000001</v>
      </c>
      <c r="O9609" s="242">
        <f t="shared" si="1042"/>
        <v>0.5152999999999156</v>
      </c>
      <c r="P9609" s="242"/>
      <c r="Q9609" s="179"/>
      <c r="R9609" s="179"/>
      <c r="S9609" s="179"/>
      <c r="T9609" s="179"/>
      <c r="U9609" s="179"/>
      <c r="V9609" s="179"/>
      <c r="W9609" s="179"/>
      <c r="X9609" s="179"/>
      <c r="Y9609" s="179"/>
      <c r="Z9609" s="179"/>
      <c r="AA9609" s="222"/>
      <c r="AB9609" s="222"/>
      <c r="AC9609" s="222"/>
      <c r="AD9609" s="179"/>
      <c r="AE9609" s="179"/>
      <c r="AF9609" s="179"/>
      <c r="AG9609" s="179"/>
      <c r="AH9609" s="179"/>
      <c r="AI9609" s="179"/>
      <c r="AJ9609" s="179"/>
    </row>
    <row r="9610" spans="2:36" x14ac:dyDescent="0.3">
      <c r="B9610" s="224">
        <v>968700</v>
      </c>
      <c r="C9610" s="209">
        <v>417607</v>
      </c>
      <c r="D9610" s="206">
        <f t="shared" si="1034"/>
        <v>0.43110044389387842</v>
      </c>
      <c r="E9610" s="208">
        <f t="shared" si="1035"/>
        <v>0.45</v>
      </c>
      <c r="F9610" s="207">
        <v>22968.38</v>
      </c>
      <c r="G9610" s="207">
        <v>33408.559999999998</v>
      </c>
      <c r="H9610" s="207">
        <v>37584.629999999997</v>
      </c>
      <c r="I9610" s="214">
        <f t="shared" si="1036"/>
        <v>399301</v>
      </c>
      <c r="J9610" s="211">
        <f t="shared" si="1037"/>
        <v>0.41220295241044697</v>
      </c>
      <c r="K9610" s="212">
        <f t="shared" si="1038"/>
        <v>0.45</v>
      </c>
      <c r="L9610" s="214">
        <f t="shared" si="1039"/>
        <v>21961.555</v>
      </c>
      <c r="M9610" s="213">
        <f t="shared" si="1040"/>
        <v>31944.080000000002</v>
      </c>
      <c r="N9610" s="213">
        <f t="shared" si="1041"/>
        <v>35937.089999999997</v>
      </c>
      <c r="O9610" s="242">
        <f t="shared" si="1042"/>
        <v>0.51520000000004074</v>
      </c>
      <c r="P9610" s="242"/>
      <c r="Q9610" s="179"/>
      <c r="R9610" s="179"/>
      <c r="S9610" s="179"/>
      <c r="T9610" s="179"/>
      <c r="U9610" s="179"/>
      <c r="V9610" s="179"/>
      <c r="W9610" s="179"/>
      <c r="X9610" s="179"/>
      <c r="Y9610" s="179"/>
      <c r="Z9610" s="179"/>
      <c r="AA9610" s="222"/>
      <c r="AB9610" s="222"/>
      <c r="AC9610" s="222"/>
      <c r="AD9610" s="179"/>
      <c r="AE9610" s="179"/>
      <c r="AF9610" s="179"/>
      <c r="AG9610" s="179"/>
      <c r="AH9610" s="179"/>
      <c r="AI9610" s="179"/>
      <c r="AJ9610" s="179"/>
    </row>
    <row r="9611" spans="2:36" x14ac:dyDescent="0.3">
      <c r="B9611" s="224">
        <v>968800</v>
      </c>
      <c r="C9611" s="209">
        <v>417652</v>
      </c>
      <c r="D9611" s="206">
        <f t="shared" si="1034"/>
        <v>0.43110239471511147</v>
      </c>
      <c r="E9611" s="208">
        <f t="shared" si="1035"/>
        <v>0.45</v>
      </c>
      <c r="F9611" s="207">
        <v>22970.86</v>
      </c>
      <c r="G9611" s="207">
        <v>33412.160000000003</v>
      </c>
      <c r="H9611" s="207">
        <v>37588.68</v>
      </c>
      <c r="I9611" s="214">
        <f t="shared" si="1036"/>
        <v>399346</v>
      </c>
      <c r="J9611" s="211">
        <f t="shared" si="1037"/>
        <v>0.41220685383980182</v>
      </c>
      <c r="K9611" s="212">
        <f t="shared" si="1038"/>
        <v>0.45</v>
      </c>
      <c r="L9611" s="214">
        <f t="shared" si="1039"/>
        <v>21964.03</v>
      </c>
      <c r="M9611" s="213">
        <f t="shared" si="1040"/>
        <v>31947.68</v>
      </c>
      <c r="N9611" s="213">
        <f t="shared" si="1041"/>
        <v>35941.14</v>
      </c>
      <c r="O9611" s="242">
        <f t="shared" si="1042"/>
        <v>0.51529999999977005</v>
      </c>
      <c r="P9611" s="242"/>
      <c r="Q9611" s="179"/>
      <c r="R9611" s="179"/>
      <c r="S9611" s="179"/>
      <c r="T9611" s="179"/>
      <c r="U9611" s="179"/>
      <c r="V9611" s="179"/>
      <c r="W9611" s="179"/>
      <c r="X9611" s="179"/>
      <c r="Y9611" s="179"/>
      <c r="Z9611" s="179"/>
      <c r="AA9611" s="222"/>
      <c r="AB9611" s="222"/>
      <c r="AC9611" s="222"/>
      <c r="AD9611" s="179"/>
      <c r="AE9611" s="179"/>
      <c r="AF9611" s="179"/>
      <c r="AG9611" s="179"/>
      <c r="AH9611" s="179"/>
      <c r="AI9611" s="179"/>
      <c r="AJ9611" s="179"/>
    </row>
    <row r="9612" spans="2:36" x14ac:dyDescent="0.3">
      <c r="B9612" s="224">
        <v>968900</v>
      </c>
      <c r="C9612" s="209">
        <v>417697</v>
      </c>
      <c r="D9612" s="206">
        <f t="shared" si="1034"/>
        <v>0.4311043451336567</v>
      </c>
      <c r="E9612" s="208">
        <f t="shared" si="1035"/>
        <v>0.45</v>
      </c>
      <c r="F9612" s="207">
        <v>22973.33</v>
      </c>
      <c r="G9612" s="207">
        <v>33415.760000000002</v>
      </c>
      <c r="H9612" s="207">
        <v>37592.730000000003</v>
      </c>
      <c r="I9612" s="214">
        <f t="shared" si="1036"/>
        <v>399391</v>
      </c>
      <c r="J9612" s="211">
        <f t="shared" si="1037"/>
        <v>0.41221075446382494</v>
      </c>
      <c r="K9612" s="212">
        <f t="shared" si="1038"/>
        <v>0.45</v>
      </c>
      <c r="L9612" s="214">
        <f t="shared" si="1039"/>
        <v>21966.505000000001</v>
      </c>
      <c r="M9612" s="213">
        <f t="shared" si="1040"/>
        <v>31951.280000000002</v>
      </c>
      <c r="N9612" s="213">
        <f t="shared" si="1041"/>
        <v>35945.189999999995</v>
      </c>
      <c r="O9612" s="242">
        <f t="shared" si="1042"/>
        <v>0.51519999999996802</v>
      </c>
      <c r="P9612" s="242"/>
      <c r="Q9612" s="179"/>
      <c r="R9612" s="179"/>
      <c r="S9612" s="179"/>
      <c r="T9612" s="179"/>
      <c r="U9612" s="179"/>
      <c r="V9612" s="179"/>
      <c r="W9612" s="179"/>
      <c r="X9612" s="179"/>
      <c r="Y9612" s="179"/>
      <c r="Z9612" s="179"/>
      <c r="AA9612" s="222"/>
      <c r="AB9612" s="222"/>
      <c r="AC9612" s="222"/>
      <c r="AD9612" s="179"/>
      <c r="AE9612" s="179"/>
      <c r="AF9612" s="179"/>
      <c r="AG9612" s="179"/>
      <c r="AH9612" s="179"/>
      <c r="AI9612" s="179"/>
      <c r="AJ9612" s="179"/>
    </row>
    <row r="9613" spans="2:36" x14ac:dyDescent="0.3">
      <c r="B9613" s="224">
        <v>969000</v>
      </c>
      <c r="C9613" s="209">
        <v>417742</v>
      </c>
      <c r="D9613" s="206">
        <f t="shared" si="1034"/>
        <v>0.43110629514963883</v>
      </c>
      <c r="E9613" s="208">
        <f t="shared" si="1035"/>
        <v>0.45</v>
      </c>
      <c r="F9613" s="207">
        <v>22975.81</v>
      </c>
      <c r="G9613" s="207">
        <v>33419.360000000001</v>
      </c>
      <c r="H9613" s="207">
        <v>37596.78</v>
      </c>
      <c r="I9613" s="214">
        <f t="shared" si="1036"/>
        <v>399436</v>
      </c>
      <c r="J9613" s="211">
        <f t="shared" si="1037"/>
        <v>0.41221465428276571</v>
      </c>
      <c r="K9613" s="212">
        <f t="shared" si="1038"/>
        <v>0.45</v>
      </c>
      <c r="L9613" s="214">
        <f t="shared" si="1039"/>
        <v>21968.98</v>
      </c>
      <c r="M9613" s="213">
        <f t="shared" si="1040"/>
        <v>31954.880000000001</v>
      </c>
      <c r="N9613" s="213">
        <f t="shared" si="1041"/>
        <v>35949.24</v>
      </c>
      <c r="O9613" s="242">
        <f t="shared" si="1042"/>
        <v>0.51529999999962461</v>
      </c>
      <c r="P9613" s="242"/>
      <c r="Q9613" s="179"/>
      <c r="R9613" s="179"/>
      <c r="S9613" s="179"/>
      <c r="T9613" s="179"/>
      <c r="U9613" s="179"/>
      <c r="V9613" s="179"/>
      <c r="W9613" s="179"/>
      <c r="X9613" s="179"/>
      <c r="Y9613" s="179"/>
      <c r="Z9613" s="179"/>
      <c r="AA9613" s="222"/>
      <c r="AB9613" s="222"/>
      <c r="AC9613" s="222"/>
      <c r="AD9613" s="179"/>
      <c r="AE9613" s="179"/>
      <c r="AF9613" s="179"/>
      <c r="AG9613" s="179"/>
      <c r="AH9613" s="179"/>
      <c r="AI9613" s="179"/>
      <c r="AJ9613" s="179"/>
    </row>
    <row r="9614" spans="2:36" x14ac:dyDescent="0.3">
      <c r="B9614" s="224">
        <v>969100</v>
      </c>
      <c r="C9614" s="209">
        <v>417787</v>
      </c>
      <c r="D9614" s="206">
        <f t="shared" si="1034"/>
        <v>0.43110824476318232</v>
      </c>
      <c r="E9614" s="208">
        <f t="shared" si="1035"/>
        <v>0.45</v>
      </c>
      <c r="F9614" s="207">
        <v>22978.28</v>
      </c>
      <c r="G9614" s="207">
        <v>33422.959999999999</v>
      </c>
      <c r="H9614" s="207">
        <v>37600.83</v>
      </c>
      <c r="I9614" s="214">
        <f t="shared" si="1036"/>
        <v>399481</v>
      </c>
      <c r="J9614" s="211">
        <f t="shared" si="1037"/>
        <v>0.4122185532968734</v>
      </c>
      <c r="K9614" s="212">
        <f t="shared" si="1038"/>
        <v>0.45</v>
      </c>
      <c r="L9614" s="214">
        <f t="shared" si="1039"/>
        <v>21971.455000000002</v>
      </c>
      <c r="M9614" s="213">
        <f t="shared" si="1040"/>
        <v>31958.48</v>
      </c>
      <c r="N9614" s="213">
        <f t="shared" si="1041"/>
        <v>35953.29</v>
      </c>
      <c r="O9614" s="242">
        <f t="shared" si="1042"/>
        <v>0.51520000000047728</v>
      </c>
      <c r="P9614" s="242"/>
      <c r="Q9614" s="179"/>
      <c r="R9614" s="179"/>
      <c r="S9614" s="179"/>
      <c r="T9614" s="179"/>
      <c r="U9614" s="179"/>
      <c r="V9614" s="179"/>
      <c r="W9614" s="179"/>
      <c r="X9614" s="179"/>
      <c r="Y9614" s="179"/>
      <c r="Z9614" s="179"/>
      <c r="AA9614" s="222"/>
      <c r="AB9614" s="222"/>
      <c r="AC9614" s="222"/>
      <c r="AD9614" s="179"/>
      <c r="AE9614" s="179"/>
      <c r="AF9614" s="179"/>
      <c r="AG9614" s="179"/>
      <c r="AH9614" s="179"/>
      <c r="AI9614" s="179"/>
      <c r="AJ9614" s="179"/>
    </row>
    <row r="9615" spans="2:36" x14ac:dyDescent="0.3">
      <c r="B9615" s="224">
        <v>969200</v>
      </c>
      <c r="C9615" s="209">
        <v>417832</v>
      </c>
      <c r="D9615" s="206">
        <f t="shared" si="1034"/>
        <v>0.43111019397441186</v>
      </c>
      <c r="E9615" s="208">
        <f t="shared" si="1035"/>
        <v>0.45</v>
      </c>
      <c r="F9615" s="207">
        <v>22980.76</v>
      </c>
      <c r="G9615" s="207">
        <v>33426.559999999998</v>
      </c>
      <c r="H9615" s="207">
        <v>37604.879999999997</v>
      </c>
      <c r="I9615" s="214">
        <f t="shared" si="1036"/>
        <v>399526</v>
      </c>
      <c r="J9615" s="211">
        <f t="shared" si="1037"/>
        <v>0.41222245150639703</v>
      </c>
      <c r="K9615" s="212">
        <f t="shared" si="1038"/>
        <v>0.45</v>
      </c>
      <c r="L9615" s="214">
        <f t="shared" si="1039"/>
        <v>21973.93</v>
      </c>
      <c r="M9615" s="213">
        <f t="shared" si="1040"/>
        <v>31962.080000000002</v>
      </c>
      <c r="N9615" s="213">
        <f t="shared" si="1041"/>
        <v>35957.339999999997</v>
      </c>
      <c r="O9615" s="242">
        <f t="shared" si="1042"/>
        <v>0.51530000000013387</v>
      </c>
      <c r="P9615" s="242"/>
      <c r="Q9615" s="179"/>
      <c r="R9615" s="179"/>
      <c r="S9615" s="179"/>
      <c r="T9615" s="179"/>
      <c r="U9615" s="179"/>
      <c r="V9615" s="179"/>
      <c r="W9615" s="179"/>
      <c r="X9615" s="179"/>
      <c r="Y9615" s="179"/>
      <c r="Z9615" s="179"/>
      <c r="AA9615" s="222"/>
      <c r="AB9615" s="222"/>
      <c r="AC9615" s="222"/>
      <c r="AD9615" s="179"/>
      <c r="AE9615" s="179"/>
      <c r="AF9615" s="179"/>
      <c r="AG9615" s="179"/>
      <c r="AH9615" s="179"/>
      <c r="AI9615" s="179"/>
      <c r="AJ9615" s="179"/>
    </row>
    <row r="9616" spans="2:36" x14ac:dyDescent="0.3">
      <c r="B9616" s="224">
        <v>969300</v>
      </c>
      <c r="C9616" s="209">
        <v>417877</v>
      </c>
      <c r="D9616" s="206">
        <f t="shared" si="1034"/>
        <v>0.431112142783452</v>
      </c>
      <c r="E9616" s="208">
        <f t="shared" si="1035"/>
        <v>0.45</v>
      </c>
      <c r="F9616" s="207">
        <v>22983.23</v>
      </c>
      <c r="G9616" s="207">
        <v>33430.160000000003</v>
      </c>
      <c r="H9616" s="207">
        <v>37608.93</v>
      </c>
      <c r="I9616" s="214">
        <f t="shared" si="1036"/>
        <v>399571</v>
      </c>
      <c r="J9616" s="211">
        <f t="shared" si="1037"/>
        <v>0.41222634891158566</v>
      </c>
      <c r="K9616" s="212">
        <f t="shared" si="1038"/>
        <v>0.45</v>
      </c>
      <c r="L9616" s="214">
        <f t="shared" si="1039"/>
        <v>21976.404999999999</v>
      </c>
      <c r="M9616" s="213">
        <f t="shared" si="1040"/>
        <v>31965.68</v>
      </c>
      <c r="N9616" s="213">
        <f t="shared" si="1041"/>
        <v>35961.39</v>
      </c>
      <c r="O9616" s="242">
        <f t="shared" si="1042"/>
        <v>0.51519999999982247</v>
      </c>
      <c r="P9616" s="242"/>
      <c r="Q9616" s="179"/>
      <c r="R9616" s="179"/>
      <c r="S9616" s="179"/>
      <c r="T9616" s="179"/>
      <c r="U9616" s="179"/>
      <c r="V9616" s="179"/>
      <c r="W9616" s="179"/>
      <c r="X9616" s="179"/>
      <c r="Y9616" s="179"/>
      <c r="Z9616" s="179"/>
      <c r="AA9616" s="222"/>
      <c r="AB9616" s="222"/>
      <c r="AC9616" s="222"/>
      <c r="AD9616" s="179"/>
      <c r="AE9616" s="179"/>
      <c r="AF9616" s="179"/>
      <c r="AG9616" s="179"/>
      <c r="AH9616" s="179"/>
      <c r="AI9616" s="179"/>
      <c r="AJ9616" s="179"/>
    </row>
    <row r="9617" spans="2:36" x14ac:dyDescent="0.3">
      <c r="B9617" s="224">
        <v>969400</v>
      </c>
      <c r="C9617" s="209">
        <v>417922</v>
      </c>
      <c r="D9617" s="206">
        <f t="shared" si="1034"/>
        <v>0.4311140911904271</v>
      </c>
      <c r="E9617" s="208">
        <f t="shared" si="1035"/>
        <v>0.45</v>
      </c>
      <c r="F9617" s="207">
        <v>22985.71</v>
      </c>
      <c r="G9617" s="207">
        <v>33433.760000000002</v>
      </c>
      <c r="H9617" s="207">
        <v>37612.980000000003</v>
      </c>
      <c r="I9617" s="214">
        <f t="shared" si="1036"/>
        <v>399616</v>
      </c>
      <c r="J9617" s="211">
        <f t="shared" si="1037"/>
        <v>0.41223024551268828</v>
      </c>
      <c r="K9617" s="212">
        <f t="shared" si="1038"/>
        <v>0.45</v>
      </c>
      <c r="L9617" s="214">
        <f t="shared" si="1039"/>
        <v>21978.880000000001</v>
      </c>
      <c r="M9617" s="213">
        <f t="shared" si="1040"/>
        <v>31969.280000000002</v>
      </c>
      <c r="N9617" s="213">
        <f t="shared" si="1041"/>
        <v>35965.439999999995</v>
      </c>
      <c r="O9617" s="242">
        <f t="shared" si="1042"/>
        <v>0.51530000000006115</v>
      </c>
      <c r="P9617" s="242"/>
      <c r="Q9617" s="179"/>
      <c r="R9617" s="179"/>
      <c r="S9617" s="179"/>
      <c r="T9617" s="179"/>
      <c r="U9617" s="179"/>
      <c r="V9617" s="179"/>
      <c r="W9617" s="179"/>
      <c r="X9617" s="179"/>
      <c r="Y9617" s="179"/>
      <c r="Z9617" s="179"/>
      <c r="AA9617" s="222"/>
      <c r="AB9617" s="222"/>
      <c r="AC9617" s="222"/>
      <c r="AD9617" s="179"/>
      <c r="AE9617" s="179"/>
      <c r="AF9617" s="179"/>
      <c r="AG9617" s="179"/>
      <c r="AH9617" s="179"/>
      <c r="AI9617" s="179"/>
      <c r="AJ9617" s="179"/>
    </row>
    <row r="9618" spans="2:36" x14ac:dyDescent="0.3">
      <c r="B9618" s="224">
        <v>969500</v>
      </c>
      <c r="C9618" s="209">
        <v>417967</v>
      </c>
      <c r="D9618" s="206">
        <f t="shared" si="1034"/>
        <v>0.4311160391954616</v>
      </c>
      <c r="E9618" s="208">
        <f t="shared" si="1035"/>
        <v>0.45</v>
      </c>
      <c r="F9618" s="207">
        <v>22988.18</v>
      </c>
      <c r="G9618" s="207">
        <v>33437.360000000001</v>
      </c>
      <c r="H9618" s="207">
        <v>37617.03</v>
      </c>
      <c r="I9618" s="214">
        <f t="shared" si="1036"/>
        <v>399661</v>
      </c>
      <c r="J9618" s="211">
        <f t="shared" si="1037"/>
        <v>0.41223414130995356</v>
      </c>
      <c r="K9618" s="212">
        <f t="shared" si="1038"/>
        <v>0.45</v>
      </c>
      <c r="L9618" s="214">
        <f t="shared" si="1039"/>
        <v>21981.355</v>
      </c>
      <c r="M9618" s="213">
        <f t="shared" si="1040"/>
        <v>31972.880000000001</v>
      </c>
      <c r="N9618" s="213">
        <f t="shared" si="1041"/>
        <v>35969.49</v>
      </c>
      <c r="O9618" s="242">
        <f t="shared" si="1042"/>
        <v>0.5151999999996042</v>
      </c>
      <c r="P9618" s="242"/>
      <c r="Q9618" s="179"/>
      <c r="R9618" s="179"/>
      <c r="S9618" s="179"/>
      <c r="T9618" s="179"/>
      <c r="U9618" s="179"/>
      <c r="V9618" s="179"/>
      <c r="W9618" s="179"/>
      <c r="X9618" s="179"/>
      <c r="Y9618" s="179"/>
      <c r="Z9618" s="179"/>
      <c r="AA9618" s="222"/>
      <c r="AB9618" s="222"/>
      <c r="AC9618" s="222"/>
      <c r="AD9618" s="179"/>
      <c r="AE9618" s="179"/>
      <c r="AF9618" s="179"/>
      <c r="AG9618" s="179"/>
      <c r="AH9618" s="179"/>
      <c r="AI9618" s="179"/>
      <c r="AJ9618" s="179"/>
    </row>
    <row r="9619" spans="2:36" x14ac:dyDescent="0.3">
      <c r="B9619" s="224">
        <v>969600</v>
      </c>
      <c r="C9619" s="209">
        <v>418012</v>
      </c>
      <c r="D9619" s="206">
        <f t="shared" si="1034"/>
        <v>0.43111798679867985</v>
      </c>
      <c r="E9619" s="208">
        <f t="shared" si="1035"/>
        <v>0.45</v>
      </c>
      <c r="F9619" s="207">
        <v>22990.66</v>
      </c>
      <c r="G9619" s="207">
        <v>33440.959999999999</v>
      </c>
      <c r="H9619" s="207">
        <v>37621.08</v>
      </c>
      <c r="I9619" s="214">
        <f t="shared" si="1036"/>
        <v>399706</v>
      </c>
      <c r="J9619" s="211">
        <f t="shared" si="1037"/>
        <v>0.41223803630363037</v>
      </c>
      <c r="K9619" s="212">
        <f t="shared" si="1038"/>
        <v>0.45</v>
      </c>
      <c r="L9619" s="214">
        <f t="shared" si="1039"/>
        <v>21983.83</v>
      </c>
      <c r="M9619" s="213">
        <f t="shared" si="1040"/>
        <v>31976.48</v>
      </c>
      <c r="N9619" s="213">
        <f t="shared" si="1041"/>
        <v>35973.54</v>
      </c>
      <c r="O9619" s="242">
        <f t="shared" si="1042"/>
        <v>0.5152999999999156</v>
      </c>
      <c r="P9619" s="242"/>
      <c r="Q9619" s="179"/>
      <c r="R9619" s="179"/>
      <c r="S9619" s="179"/>
      <c r="T9619" s="179"/>
      <c r="U9619" s="179"/>
      <c r="V9619" s="179"/>
      <c r="W9619" s="179"/>
      <c r="X9619" s="179"/>
      <c r="Y9619" s="179"/>
      <c r="Z9619" s="179"/>
      <c r="AA9619" s="222"/>
      <c r="AB9619" s="222"/>
      <c r="AC9619" s="222"/>
      <c r="AD9619" s="179"/>
      <c r="AE9619" s="179"/>
      <c r="AF9619" s="179"/>
      <c r="AG9619" s="179"/>
      <c r="AH9619" s="179"/>
      <c r="AI9619" s="179"/>
      <c r="AJ9619" s="179"/>
    </row>
    <row r="9620" spans="2:36" x14ac:dyDescent="0.3">
      <c r="B9620" s="224">
        <v>969700</v>
      </c>
      <c r="C9620" s="209">
        <v>418057</v>
      </c>
      <c r="D9620" s="206">
        <f t="shared" si="1034"/>
        <v>0.43111993400020626</v>
      </c>
      <c r="E9620" s="208">
        <f t="shared" si="1035"/>
        <v>0.45</v>
      </c>
      <c r="F9620" s="207">
        <v>22993.13</v>
      </c>
      <c r="G9620" s="207">
        <v>33444.559999999998</v>
      </c>
      <c r="H9620" s="207">
        <v>37625.129999999997</v>
      </c>
      <c r="I9620" s="214">
        <f t="shared" si="1036"/>
        <v>399751</v>
      </c>
      <c r="J9620" s="211">
        <f t="shared" si="1037"/>
        <v>0.41224193049396718</v>
      </c>
      <c r="K9620" s="212">
        <f t="shared" si="1038"/>
        <v>0.45</v>
      </c>
      <c r="L9620" s="214">
        <f t="shared" si="1039"/>
        <v>21986.305</v>
      </c>
      <c r="M9620" s="213">
        <f t="shared" si="1040"/>
        <v>31980.080000000002</v>
      </c>
      <c r="N9620" s="213">
        <f t="shared" si="1041"/>
        <v>35977.589999999997</v>
      </c>
      <c r="O9620" s="242">
        <f t="shared" si="1042"/>
        <v>0.51520000000004074</v>
      </c>
      <c r="P9620" s="242"/>
      <c r="Q9620" s="179"/>
      <c r="R9620" s="179"/>
      <c r="S9620" s="179"/>
      <c r="T9620" s="179"/>
      <c r="U9620" s="179"/>
      <c r="V9620" s="179"/>
      <c r="W9620" s="179"/>
      <c r="X9620" s="179"/>
      <c r="Y9620" s="179"/>
      <c r="Z9620" s="179"/>
      <c r="AA9620" s="222"/>
      <c r="AB9620" s="222"/>
      <c r="AC9620" s="222"/>
      <c r="AD9620" s="179"/>
      <c r="AE9620" s="179"/>
      <c r="AF9620" s="179"/>
      <c r="AG9620" s="179"/>
      <c r="AH9620" s="179"/>
      <c r="AI9620" s="179"/>
      <c r="AJ9620" s="179"/>
    </row>
    <row r="9621" spans="2:36" x14ac:dyDescent="0.3">
      <c r="B9621" s="224">
        <v>969800</v>
      </c>
      <c r="C9621" s="209">
        <v>418102</v>
      </c>
      <c r="D9621" s="206">
        <f t="shared" si="1034"/>
        <v>0.431121880800165</v>
      </c>
      <c r="E9621" s="208">
        <f t="shared" si="1035"/>
        <v>0.45</v>
      </c>
      <c r="F9621" s="207">
        <v>22995.61</v>
      </c>
      <c r="G9621" s="207">
        <v>33448.160000000003</v>
      </c>
      <c r="H9621" s="207">
        <v>37629.18</v>
      </c>
      <c r="I9621" s="214">
        <f t="shared" si="1036"/>
        <v>399796</v>
      </c>
      <c r="J9621" s="211">
        <f t="shared" si="1037"/>
        <v>0.41224582388121261</v>
      </c>
      <c r="K9621" s="212">
        <f t="shared" si="1038"/>
        <v>0.45</v>
      </c>
      <c r="L9621" s="214">
        <f t="shared" si="1039"/>
        <v>21988.78</v>
      </c>
      <c r="M9621" s="213">
        <f t="shared" si="1040"/>
        <v>31983.68</v>
      </c>
      <c r="N9621" s="213">
        <f t="shared" si="1041"/>
        <v>35981.64</v>
      </c>
      <c r="O9621" s="242">
        <f t="shared" si="1042"/>
        <v>0.51529999999977005</v>
      </c>
      <c r="P9621" s="242"/>
      <c r="Q9621" s="179"/>
      <c r="R9621" s="179"/>
      <c r="S9621" s="179"/>
      <c r="T9621" s="179"/>
      <c r="U9621" s="179"/>
      <c r="V9621" s="179"/>
      <c r="W9621" s="179"/>
      <c r="X9621" s="179"/>
      <c r="Y9621" s="179"/>
      <c r="Z9621" s="179"/>
      <c r="AA9621" s="222"/>
      <c r="AB9621" s="222"/>
      <c r="AC9621" s="222"/>
      <c r="AD9621" s="179"/>
      <c r="AE9621" s="179"/>
      <c r="AF9621" s="179"/>
      <c r="AG9621" s="179"/>
      <c r="AH9621" s="179"/>
      <c r="AI9621" s="179"/>
      <c r="AJ9621" s="179"/>
    </row>
    <row r="9622" spans="2:36" x14ac:dyDescent="0.3">
      <c r="B9622" s="224">
        <v>969900</v>
      </c>
      <c r="C9622" s="209">
        <v>418147</v>
      </c>
      <c r="D9622" s="206">
        <f t="shared" si="1034"/>
        <v>0.43112382719868025</v>
      </c>
      <c r="E9622" s="208">
        <f t="shared" si="1035"/>
        <v>0.45</v>
      </c>
      <c r="F9622" s="207">
        <v>22998.080000000002</v>
      </c>
      <c r="G9622" s="207">
        <v>33451.760000000002</v>
      </c>
      <c r="H9622" s="207">
        <v>37633.230000000003</v>
      </c>
      <c r="I9622" s="214">
        <f t="shared" si="1036"/>
        <v>399841</v>
      </c>
      <c r="J9622" s="211">
        <f t="shared" si="1037"/>
        <v>0.41224971646561503</v>
      </c>
      <c r="K9622" s="212">
        <f t="shared" si="1038"/>
        <v>0.45</v>
      </c>
      <c r="L9622" s="214">
        <f t="shared" si="1039"/>
        <v>21991.255000000001</v>
      </c>
      <c r="M9622" s="213">
        <f t="shared" si="1040"/>
        <v>31987.280000000002</v>
      </c>
      <c r="N9622" s="213">
        <f t="shared" si="1041"/>
        <v>35985.689999999995</v>
      </c>
      <c r="O9622" s="242">
        <f t="shared" si="1042"/>
        <v>0.51519999999996802</v>
      </c>
      <c r="P9622" s="242"/>
      <c r="Q9622" s="179"/>
      <c r="R9622" s="179"/>
      <c r="S9622" s="179"/>
      <c r="T9622" s="179"/>
      <c r="U9622" s="179"/>
      <c r="V9622" s="179"/>
      <c r="W9622" s="179"/>
      <c r="X9622" s="179"/>
      <c r="Y9622" s="179"/>
      <c r="Z9622" s="179"/>
      <c r="AA9622" s="222"/>
      <c r="AB9622" s="222"/>
      <c r="AC9622" s="222"/>
      <c r="AD9622" s="179"/>
      <c r="AE9622" s="179"/>
      <c r="AF9622" s="179"/>
      <c r="AG9622" s="179"/>
      <c r="AH9622" s="179"/>
      <c r="AI9622" s="179"/>
      <c r="AJ9622" s="179"/>
    </row>
    <row r="9623" spans="2:36" x14ac:dyDescent="0.3">
      <c r="B9623" s="224">
        <v>970000</v>
      </c>
      <c r="C9623" s="209">
        <v>418192</v>
      </c>
      <c r="D9623" s="206">
        <f t="shared" si="1034"/>
        <v>0.43112577319587631</v>
      </c>
      <c r="E9623" s="208">
        <f t="shared" si="1035"/>
        <v>0.45</v>
      </c>
      <c r="F9623" s="207">
        <v>23000.560000000001</v>
      </c>
      <c r="G9623" s="207">
        <v>33455.360000000001</v>
      </c>
      <c r="H9623" s="207">
        <v>37637.279999999999</v>
      </c>
      <c r="I9623" s="214">
        <f t="shared" si="1036"/>
        <v>399886</v>
      </c>
      <c r="J9623" s="211">
        <f t="shared" si="1037"/>
        <v>0.41225360824742269</v>
      </c>
      <c r="K9623" s="212">
        <f t="shared" si="1038"/>
        <v>0.45</v>
      </c>
      <c r="L9623" s="214">
        <f t="shared" si="1039"/>
        <v>21993.73</v>
      </c>
      <c r="M9623" s="213">
        <f t="shared" si="1040"/>
        <v>31990.880000000001</v>
      </c>
      <c r="N9623" s="213">
        <f t="shared" si="1041"/>
        <v>35989.74</v>
      </c>
      <c r="O9623" s="242">
        <f t="shared" si="1042"/>
        <v>0.51529999999962461</v>
      </c>
      <c r="P9623" s="242"/>
      <c r="Q9623" s="179"/>
      <c r="R9623" s="179"/>
      <c r="S9623" s="179"/>
      <c r="T9623" s="179"/>
      <c r="U9623" s="179"/>
      <c r="V9623" s="179"/>
      <c r="W9623" s="179"/>
      <c r="X9623" s="179"/>
      <c r="Y9623" s="179"/>
      <c r="Z9623" s="179"/>
      <c r="AA9623" s="222"/>
      <c r="AB9623" s="222"/>
      <c r="AC9623" s="222"/>
      <c r="AD9623" s="179"/>
      <c r="AE9623" s="179"/>
      <c r="AF9623" s="179"/>
      <c r="AG9623" s="179"/>
      <c r="AH9623" s="179"/>
      <c r="AI9623" s="179"/>
      <c r="AJ9623" s="179"/>
    </row>
    <row r="9624" spans="2:36" x14ac:dyDescent="0.3">
      <c r="B9624" s="224">
        <v>970100</v>
      </c>
      <c r="C9624" s="209">
        <v>418237</v>
      </c>
      <c r="D9624" s="206">
        <f t="shared" ref="D9624:D9687" si="1043">C9624/B9624</f>
        <v>0.43112771879187711</v>
      </c>
      <c r="E9624" s="208">
        <f t="shared" ref="E9624:E9687" si="1044">(C9624-C9623)/(B9624-B9623)</f>
        <v>0.45</v>
      </c>
      <c r="F9624" s="207">
        <v>23003.03</v>
      </c>
      <c r="G9624" s="207">
        <v>33458.959999999999</v>
      </c>
      <c r="H9624" s="207">
        <v>37641.33</v>
      </c>
      <c r="I9624" s="214">
        <f t="shared" si="1036"/>
        <v>399931</v>
      </c>
      <c r="J9624" s="211">
        <f t="shared" si="1037"/>
        <v>0.41225749922688382</v>
      </c>
      <c r="K9624" s="212">
        <f t="shared" si="1038"/>
        <v>0.45</v>
      </c>
      <c r="L9624" s="214">
        <f t="shared" si="1039"/>
        <v>21996.205000000002</v>
      </c>
      <c r="M9624" s="213">
        <f t="shared" si="1040"/>
        <v>31994.48</v>
      </c>
      <c r="N9624" s="213">
        <f t="shared" si="1041"/>
        <v>35993.79</v>
      </c>
      <c r="O9624" s="242">
        <f t="shared" si="1042"/>
        <v>0.51520000000047728</v>
      </c>
      <c r="P9624" s="242"/>
      <c r="Q9624" s="179"/>
      <c r="R9624" s="179"/>
      <c r="S9624" s="179"/>
      <c r="T9624" s="179"/>
      <c r="U9624" s="179"/>
      <c r="V9624" s="179"/>
      <c r="W9624" s="179"/>
      <c r="X9624" s="179"/>
      <c r="Y9624" s="179"/>
      <c r="Z9624" s="179"/>
      <c r="AA9624" s="222"/>
      <c r="AB9624" s="222"/>
      <c r="AC9624" s="222"/>
      <c r="AD9624" s="179"/>
      <c r="AE9624" s="179"/>
      <c r="AF9624" s="179"/>
      <c r="AG9624" s="179"/>
      <c r="AH9624" s="179"/>
      <c r="AI9624" s="179"/>
      <c r="AJ9624" s="179"/>
    </row>
    <row r="9625" spans="2:36" x14ac:dyDescent="0.3">
      <c r="B9625" s="224">
        <v>970200</v>
      </c>
      <c r="C9625" s="209">
        <v>418282</v>
      </c>
      <c r="D9625" s="206">
        <f t="shared" si="1043"/>
        <v>0.43112966398680685</v>
      </c>
      <c r="E9625" s="208">
        <f t="shared" si="1044"/>
        <v>0.45</v>
      </c>
      <c r="F9625" s="207">
        <v>23005.51</v>
      </c>
      <c r="G9625" s="207">
        <v>33462.559999999998</v>
      </c>
      <c r="H9625" s="207">
        <v>37645.379999999997</v>
      </c>
      <c r="I9625" s="214">
        <f t="shared" si="1036"/>
        <v>399976</v>
      </c>
      <c r="J9625" s="211">
        <f t="shared" si="1037"/>
        <v>0.41226138940424656</v>
      </c>
      <c r="K9625" s="212">
        <f t="shared" si="1038"/>
        <v>0.45</v>
      </c>
      <c r="L9625" s="214">
        <f t="shared" si="1039"/>
        <v>21998.68</v>
      </c>
      <c r="M9625" s="213">
        <f t="shared" si="1040"/>
        <v>31998.080000000002</v>
      </c>
      <c r="N9625" s="213">
        <f t="shared" si="1041"/>
        <v>35997.839999999997</v>
      </c>
      <c r="O9625" s="242">
        <f t="shared" si="1042"/>
        <v>0.51530000000013387</v>
      </c>
      <c r="P9625" s="242"/>
      <c r="Q9625" s="179"/>
      <c r="R9625" s="179"/>
      <c r="S9625" s="179"/>
      <c r="T9625" s="179"/>
      <c r="U9625" s="179"/>
      <c r="V9625" s="179"/>
      <c r="W9625" s="179"/>
      <c r="X9625" s="179"/>
      <c r="Y9625" s="179"/>
      <c r="Z9625" s="179"/>
      <c r="AA9625" s="222"/>
      <c r="AB9625" s="222"/>
      <c r="AC9625" s="222"/>
      <c r="AD9625" s="179"/>
      <c r="AE9625" s="179"/>
      <c r="AF9625" s="179"/>
      <c r="AG9625" s="179"/>
      <c r="AH9625" s="179"/>
      <c r="AI9625" s="179"/>
      <c r="AJ9625" s="179"/>
    </row>
    <row r="9626" spans="2:36" x14ac:dyDescent="0.3">
      <c r="B9626" s="224">
        <v>970300</v>
      </c>
      <c r="C9626" s="209">
        <v>418327</v>
      </c>
      <c r="D9626" s="206">
        <f t="shared" si="1043"/>
        <v>0.43113160878078943</v>
      </c>
      <c r="E9626" s="208">
        <f t="shared" si="1044"/>
        <v>0.45</v>
      </c>
      <c r="F9626" s="207">
        <v>23007.98</v>
      </c>
      <c r="G9626" s="207">
        <v>33466.160000000003</v>
      </c>
      <c r="H9626" s="207">
        <v>37649.43</v>
      </c>
      <c r="I9626" s="214">
        <f t="shared" si="1036"/>
        <v>400021</v>
      </c>
      <c r="J9626" s="211">
        <f t="shared" si="1037"/>
        <v>0.41226527877975883</v>
      </c>
      <c r="K9626" s="212">
        <f t="shared" si="1038"/>
        <v>0.45</v>
      </c>
      <c r="L9626" s="214">
        <f t="shared" si="1039"/>
        <v>22001.154999999999</v>
      </c>
      <c r="M9626" s="213">
        <f t="shared" si="1040"/>
        <v>32001.68</v>
      </c>
      <c r="N9626" s="213">
        <f t="shared" si="1041"/>
        <v>36001.89</v>
      </c>
      <c r="O9626" s="242">
        <f t="shared" si="1042"/>
        <v>0.51519999999982247</v>
      </c>
      <c r="P9626" s="242"/>
      <c r="Q9626" s="179"/>
      <c r="R9626" s="179"/>
      <c r="S9626" s="179"/>
      <c r="T9626" s="179"/>
      <c r="U9626" s="179"/>
      <c r="V9626" s="179"/>
      <c r="W9626" s="179"/>
      <c r="X9626" s="179"/>
      <c r="Y9626" s="179"/>
      <c r="Z9626" s="179"/>
      <c r="AA9626" s="222"/>
      <c r="AB9626" s="222"/>
      <c r="AC9626" s="222"/>
      <c r="AD9626" s="179"/>
      <c r="AE9626" s="179"/>
      <c r="AF9626" s="179"/>
      <c r="AG9626" s="179"/>
      <c r="AH9626" s="179"/>
      <c r="AI9626" s="179"/>
      <c r="AJ9626" s="179"/>
    </row>
    <row r="9627" spans="2:36" x14ac:dyDescent="0.3">
      <c r="B9627" s="224">
        <v>970400</v>
      </c>
      <c r="C9627" s="209">
        <v>418372</v>
      </c>
      <c r="D9627" s="206">
        <f t="shared" si="1043"/>
        <v>0.43113355317394891</v>
      </c>
      <c r="E9627" s="208">
        <f t="shared" si="1044"/>
        <v>0.45</v>
      </c>
      <c r="F9627" s="207">
        <v>23010.46</v>
      </c>
      <c r="G9627" s="207">
        <v>33469.760000000002</v>
      </c>
      <c r="H9627" s="207">
        <v>37653.480000000003</v>
      </c>
      <c r="I9627" s="214">
        <f t="shared" si="1036"/>
        <v>400066</v>
      </c>
      <c r="J9627" s="211">
        <f t="shared" si="1037"/>
        <v>0.41226916735366859</v>
      </c>
      <c r="K9627" s="212">
        <f t="shared" si="1038"/>
        <v>0.45</v>
      </c>
      <c r="L9627" s="214">
        <f t="shared" si="1039"/>
        <v>22003.63</v>
      </c>
      <c r="M9627" s="213">
        <f t="shared" si="1040"/>
        <v>32005.280000000002</v>
      </c>
      <c r="N9627" s="213">
        <f t="shared" si="1041"/>
        <v>36005.939999999995</v>
      </c>
      <c r="O9627" s="242">
        <f t="shared" si="1042"/>
        <v>0.51530000000006115</v>
      </c>
      <c r="P9627" s="242"/>
      <c r="Q9627" s="179"/>
      <c r="R9627" s="179"/>
      <c r="S9627" s="179"/>
      <c r="T9627" s="179"/>
      <c r="U9627" s="179"/>
      <c r="V9627" s="179"/>
      <c r="W9627" s="179"/>
      <c r="X9627" s="179"/>
      <c r="Y9627" s="179"/>
      <c r="Z9627" s="179"/>
      <c r="AA9627" s="222"/>
      <c r="AB9627" s="222"/>
      <c r="AC9627" s="222"/>
      <c r="AD9627" s="179"/>
      <c r="AE9627" s="179"/>
      <c r="AF9627" s="179"/>
      <c r="AG9627" s="179"/>
      <c r="AH9627" s="179"/>
      <c r="AI9627" s="179"/>
      <c r="AJ9627" s="179"/>
    </row>
    <row r="9628" spans="2:36" x14ac:dyDescent="0.3">
      <c r="B9628" s="224">
        <v>970500</v>
      </c>
      <c r="C9628" s="209">
        <v>418417</v>
      </c>
      <c r="D9628" s="206">
        <f t="shared" si="1043"/>
        <v>0.43113549716640909</v>
      </c>
      <c r="E9628" s="208">
        <f t="shared" si="1044"/>
        <v>0.45</v>
      </c>
      <c r="F9628" s="207">
        <v>23012.93</v>
      </c>
      <c r="G9628" s="207">
        <v>33473.360000000001</v>
      </c>
      <c r="H9628" s="207">
        <v>37657.53</v>
      </c>
      <c r="I9628" s="214">
        <f t="shared" si="1036"/>
        <v>400111</v>
      </c>
      <c r="J9628" s="211">
        <f t="shared" si="1037"/>
        <v>0.41227305512622359</v>
      </c>
      <c r="K9628" s="212">
        <f t="shared" si="1038"/>
        <v>0.45</v>
      </c>
      <c r="L9628" s="214">
        <f t="shared" si="1039"/>
        <v>22006.105</v>
      </c>
      <c r="M9628" s="213">
        <f t="shared" si="1040"/>
        <v>32008.880000000001</v>
      </c>
      <c r="N9628" s="213">
        <f t="shared" si="1041"/>
        <v>36009.99</v>
      </c>
      <c r="O9628" s="242">
        <f t="shared" si="1042"/>
        <v>0.5151999999996042</v>
      </c>
      <c r="P9628" s="242"/>
      <c r="Q9628" s="179"/>
      <c r="R9628" s="179"/>
      <c r="S9628" s="179"/>
      <c r="T9628" s="179"/>
      <c r="U9628" s="179"/>
      <c r="V9628" s="179"/>
      <c r="W9628" s="179"/>
      <c r="X9628" s="179"/>
      <c r="Y9628" s="179"/>
      <c r="Z9628" s="179"/>
      <c r="AA9628" s="222"/>
      <c r="AB9628" s="222"/>
      <c r="AC9628" s="222"/>
      <c r="AD9628" s="179"/>
      <c r="AE9628" s="179"/>
      <c r="AF9628" s="179"/>
      <c r="AG9628" s="179"/>
      <c r="AH9628" s="179"/>
      <c r="AI9628" s="179"/>
      <c r="AJ9628" s="179"/>
    </row>
    <row r="9629" spans="2:36" x14ac:dyDescent="0.3">
      <c r="B9629" s="224">
        <v>970600</v>
      </c>
      <c r="C9629" s="209">
        <v>418462</v>
      </c>
      <c r="D9629" s="206">
        <f t="shared" si="1043"/>
        <v>0.43113744075829386</v>
      </c>
      <c r="E9629" s="208">
        <f t="shared" si="1044"/>
        <v>0.45</v>
      </c>
      <c r="F9629" s="207">
        <v>23015.41</v>
      </c>
      <c r="G9629" s="207">
        <v>33476.959999999999</v>
      </c>
      <c r="H9629" s="207">
        <v>37661.58</v>
      </c>
      <c r="I9629" s="214">
        <f t="shared" si="1036"/>
        <v>400156</v>
      </c>
      <c r="J9629" s="211">
        <f t="shared" si="1037"/>
        <v>0.41227694209767152</v>
      </c>
      <c r="K9629" s="212">
        <f t="shared" si="1038"/>
        <v>0.45</v>
      </c>
      <c r="L9629" s="214">
        <f t="shared" si="1039"/>
        <v>22008.58</v>
      </c>
      <c r="M9629" s="213">
        <f t="shared" si="1040"/>
        <v>32012.48</v>
      </c>
      <c r="N9629" s="213">
        <f t="shared" si="1041"/>
        <v>36014.04</v>
      </c>
      <c r="O9629" s="242">
        <f t="shared" si="1042"/>
        <v>0.5152999999999156</v>
      </c>
      <c r="P9629" s="242"/>
      <c r="Q9629" s="179"/>
      <c r="R9629" s="179"/>
      <c r="S9629" s="179"/>
      <c r="T9629" s="179"/>
      <c r="U9629" s="179"/>
      <c r="V9629" s="179"/>
      <c r="W9629" s="179"/>
      <c r="X9629" s="179"/>
      <c r="Y9629" s="179"/>
      <c r="Z9629" s="179"/>
      <c r="AA9629" s="222"/>
      <c r="AB9629" s="222"/>
      <c r="AC9629" s="222"/>
      <c r="AD9629" s="179"/>
      <c r="AE9629" s="179"/>
      <c r="AF9629" s="179"/>
      <c r="AG9629" s="179"/>
      <c r="AH9629" s="179"/>
      <c r="AI9629" s="179"/>
      <c r="AJ9629" s="179"/>
    </row>
    <row r="9630" spans="2:36" x14ac:dyDescent="0.3">
      <c r="B9630" s="224">
        <v>970700</v>
      </c>
      <c r="C9630" s="209">
        <v>418507</v>
      </c>
      <c r="D9630" s="206">
        <f t="shared" si="1043"/>
        <v>0.43113938394972701</v>
      </c>
      <c r="E9630" s="208">
        <f t="shared" si="1044"/>
        <v>0.45</v>
      </c>
      <c r="F9630" s="207">
        <v>23017.88</v>
      </c>
      <c r="G9630" s="207">
        <v>33480.559999999998</v>
      </c>
      <c r="H9630" s="207">
        <v>37665.629999999997</v>
      </c>
      <c r="I9630" s="214">
        <f t="shared" si="1036"/>
        <v>400201</v>
      </c>
      <c r="J9630" s="211">
        <f t="shared" si="1037"/>
        <v>0.41228082826826001</v>
      </c>
      <c r="K9630" s="212">
        <f t="shared" si="1038"/>
        <v>0.45</v>
      </c>
      <c r="L9630" s="214">
        <f t="shared" si="1039"/>
        <v>22011.055</v>
      </c>
      <c r="M9630" s="213">
        <f t="shared" si="1040"/>
        <v>32016.080000000002</v>
      </c>
      <c r="N9630" s="213">
        <f t="shared" si="1041"/>
        <v>36018.089999999997</v>
      </c>
      <c r="O9630" s="242">
        <f t="shared" si="1042"/>
        <v>0.51520000000004074</v>
      </c>
      <c r="P9630" s="242"/>
      <c r="Q9630" s="179"/>
      <c r="R9630" s="179"/>
      <c r="S9630" s="179"/>
      <c r="T9630" s="179"/>
      <c r="U9630" s="179"/>
      <c r="V9630" s="179"/>
      <c r="W9630" s="179"/>
      <c r="X9630" s="179"/>
      <c r="Y9630" s="179"/>
      <c r="Z9630" s="179"/>
      <c r="AA9630" s="222"/>
      <c r="AB9630" s="222"/>
      <c r="AC9630" s="222"/>
      <c r="AD9630" s="179"/>
      <c r="AE9630" s="179"/>
      <c r="AF9630" s="179"/>
      <c r="AG9630" s="179"/>
      <c r="AH9630" s="179"/>
      <c r="AI9630" s="179"/>
      <c r="AJ9630" s="179"/>
    </row>
    <row r="9631" spans="2:36" x14ac:dyDescent="0.3">
      <c r="B9631" s="224">
        <v>970800</v>
      </c>
      <c r="C9631" s="209">
        <v>418552</v>
      </c>
      <c r="D9631" s="206">
        <f t="shared" si="1043"/>
        <v>0.43114132674083228</v>
      </c>
      <c r="E9631" s="208">
        <f t="shared" si="1044"/>
        <v>0.45</v>
      </c>
      <c r="F9631" s="207">
        <v>23020.36</v>
      </c>
      <c r="G9631" s="207">
        <v>33484.160000000003</v>
      </c>
      <c r="H9631" s="207">
        <v>37669.68</v>
      </c>
      <c r="I9631" s="214">
        <f t="shared" si="1036"/>
        <v>400246</v>
      </c>
      <c r="J9631" s="211">
        <f t="shared" si="1037"/>
        <v>0.41228471363823649</v>
      </c>
      <c r="K9631" s="212">
        <f t="shared" si="1038"/>
        <v>0.45</v>
      </c>
      <c r="L9631" s="214">
        <f t="shared" si="1039"/>
        <v>22013.53</v>
      </c>
      <c r="M9631" s="213">
        <f t="shared" si="1040"/>
        <v>32019.68</v>
      </c>
      <c r="N9631" s="213">
        <f t="shared" si="1041"/>
        <v>36022.14</v>
      </c>
      <c r="O9631" s="242">
        <f t="shared" si="1042"/>
        <v>0.51529999999977005</v>
      </c>
      <c r="P9631" s="242"/>
      <c r="Q9631" s="179"/>
      <c r="R9631" s="179"/>
      <c r="S9631" s="179"/>
      <c r="T9631" s="179"/>
      <c r="U9631" s="179"/>
      <c r="V9631" s="179"/>
      <c r="W9631" s="179"/>
      <c r="X9631" s="179"/>
      <c r="Y9631" s="179"/>
      <c r="Z9631" s="179"/>
      <c r="AA9631" s="222"/>
      <c r="AB9631" s="222"/>
      <c r="AC9631" s="222"/>
      <c r="AD9631" s="179"/>
      <c r="AE9631" s="179"/>
      <c r="AF9631" s="179"/>
      <c r="AG9631" s="179"/>
      <c r="AH9631" s="179"/>
      <c r="AI9631" s="179"/>
      <c r="AJ9631" s="179"/>
    </row>
    <row r="9632" spans="2:36" x14ac:dyDescent="0.3">
      <c r="B9632" s="224">
        <v>970900</v>
      </c>
      <c r="C9632" s="209">
        <v>418597</v>
      </c>
      <c r="D9632" s="206">
        <f t="shared" si="1043"/>
        <v>0.43114326913173345</v>
      </c>
      <c r="E9632" s="208">
        <f t="shared" si="1044"/>
        <v>0.45</v>
      </c>
      <c r="F9632" s="207">
        <v>23022.83</v>
      </c>
      <c r="G9632" s="207">
        <v>33487.760000000002</v>
      </c>
      <c r="H9632" s="207">
        <v>37673.730000000003</v>
      </c>
      <c r="I9632" s="214">
        <f t="shared" si="1036"/>
        <v>400291</v>
      </c>
      <c r="J9632" s="211">
        <f t="shared" si="1037"/>
        <v>0.41228859820784841</v>
      </c>
      <c r="K9632" s="212">
        <f t="shared" si="1038"/>
        <v>0.45</v>
      </c>
      <c r="L9632" s="214">
        <f t="shared" si="1039"/>
        <v>22016.005000000001</v>
      </c>
      <c r="M9632" s="213">
        <f t="shared" si="1040"/>
        <v>32023.280000000002</v>
      </c>
      <c r="N9632" s="213">
        <f t="shared" si="1041"/>
        <v>36026.189999999995</v>
      </c>
      <c r="O9632" s="242">
        <f t="shared" si="1042"/>
        <v>0.51519999999996802</v>
      </c>
      <c r="P9632" s="242"/>
      <c r="Q9632" s="179"/>
      <c r="R9632" s="179"/>
      <c r="S9632" s="179"/>
      <c r="T9632" s="179"/>
      <c r="U9632" s="179"/>
      <c r="V9632" s="179"/>
      <c r="W9632" s="179"/>
      <c r="X9632" s="179"/>
      <c r="Y9632" s="179"/>
      <c r="Z9632" s="179"/>
      <c r="AA9632" s="222"/>
      <c r="AB9632" s="222"/>
      <c r="AC9632" s="222"/>
      <c r="AD9632" s="179"/>
      <c r="AE9632" s="179"/>
      <c r="AF9632" s="179"/>
      <c r="AG9632" s="179"/>
      <c r="AH9632" s="179"/>
      <c r="AI9632" s="179"/>
      <c r="AJ9632" s="179"/>
    </row>
    <row r="9633" spans="2:36" x14ac:dyDescent="0.3">
      <c r="B9633" s="224">
        <v>971000</v>
      </c>
      <c r="C9633" s="209">
        <v>418642</v>
      </c>
      <c r="D9633" s="206">
        <f t="shared" si="1043"/>
        <v>0.43114521112255405</v>
      </c>
      <c r="E9633" s="208">
        <f t="shared" si="1044"/>
        <v>0.45</v>
      </c>
      <c r="F9633" s="207">
        <v>23025.31</v>
      </c>
      <c r="G9633" s="207">
        <v>33491.360000000001</v>
      </c>
      <c r="H9633" s="207">
        <v>37677.78</v>
      </c>
      <c r="I9633" s="214">
        <f t="shared" si="1036"/>
        <v>400336</v>
      </c>
      <c r="J9633" s="211">
        <f t="shared" si="1037"/>
        <v>0.41229248197734297</v>
      </c>
      <c r="K9633" s="212">
        <f t="shared" si="1038"/>
        <v>0.45</v>
      </c>
      <c r="L9633" s="214">
        <f t="shared" si="1039"/>
        <v>22018.48</v>
      </c>
      <c r="M9633" s="213">
        <f t="shared" si="1040"/>
        <v>32026.880000000001</v>
      </c>
      <c r="N9633" s="213">
        <f t="shared" si="1041"/>
        <v>36030.239999999998</v>
      </c>
      <c r="O9633" s="242">
        <f t="shared" si="1042"/>
        <v>0.51529999999962461</v>
      </c>
      <c r="P9633" s="242"/>
      <c r="Q9633" s="179"/>
      <c r="R9633" s="179"/>
      <c r="S9633" s="179"/>
      <c r="T9633" s="179"/>
      <c r="U9633" s="179"/>
      <c r="V9633" s="179"/>
      <c r="W9633" s="179"/>
      <c r="X9633" s="179"/>
      <c r="Y9633" s="179"/>
      <c r="Z9633" s="179"/>
      <c r="AA9633" s="222"/>
      <c r="AB9633" s="222"/>
      <c r="AC9633" s="222"/>
      <c r="AD9633" s="179"/>
      <c r="AE9633" s="179"/>
      <c r="AF9633" s="179"/>
      <c r="AG9633" s="179"/>
      <c r="AH9633" s="179"/>
      <c r="AI9633" s="179"/>
      <c r="AJ9633" s="179"/>
    </row>
    <row r="9634" spans="2:36" x14ac:dyDescent="0.3">
      <c r="B9634" s="224">
        <v>971100</v>
      </c>
      <c r="C9634" s="209">
        <v>418687</v>
      </c>
      <c r="D9634" s="206">
        <f t="shared" si="1043"/>
        <v>0.43114715271341775</v>
      </c>
      <c r="E9634" s="208">
        <f t="shared" si="1044"/>
        <v>0.45</v>
      </c>
      <c r="F9634" s="207">
        <v>23027.78</v>
      </c>
      <c r="G9634" s="207">
        <v>33494.959999999999</v>
      </c>
      <c r="H9634" s="207">
        <v>37681.83</v>
      </c>
      <c r="I9634" s="214">
        <f t="shared" si="1036"/>
        <v>400381</v>
      </c>
      <c r="J9634" s="211">
        <f t="shared" si="1037"/>
        <v>0.41229636494696736</v>
      </c>
      <c r="K9634" s="212">
        <f t="shared" si="1038"/>
        <v>0.45</v>
      </c>
      <c r="L9634" s="214">
        <f t="shared" si="1039"/>
        <v>22020.955000000002</v>
      </c>
      <c r="M9634" s="213">
        <f t="shared" si="1040"/>
        <v>32030.48</v>
      </c>
      <c r="N9634" s="213">
        <f t="shared" si="1041"/>
        <v>36034.29</v>
      </c>
      <c r="O9634" s="242">
        <f t="shared" si="1042"/>
        <v>0.51520000000047728</v>
      </c>
      <c r="P9634" s="242"/>
      <c r="Q9634" s="179"/>
      <c r="R9634" s="179"/>
      <c r="S9634" s="179"/>
      <c r="T9634" s="179"/>
      <c r="U9634" s="179"/>
      <c r="V9634" s="179"/>
      <c r="W9634" s="179"/>
      <c r="X9634" s="179"/>
      <c r="Y9634" s="179"/>
      <c r="Z9634" s="179"/>
      <c r="AA9634" s="222"/>
      <c r="AB9634" s="222"/>
      <c r="AC9634" s="222"/>
      <c r="AD9634" s="179"/>
      <c r="AE9634" s="179"/>
      <c r="AF9634" s="179"/>
      <c r="AG9634" s="179"/>
      <c r="AH9634" s="179"/>
      <c r="AI9634" s="179"/>
      <c r="AJ9634" s="179"/>
    </row>
    <row r="9635" spans="2:36" x14ac:dyDescent="0.3">
      <c r="B9635" s="224">
        <v>971200</v>
      </c>
      <c r="C9635" s="209">
        <v>418732</v>
      </c>
      <c r="D9635" s="206">
        <f t="shared" si="1043"/>
        <v>0.43114909390444811</v>
      </c>
      <c r="E9635" s="208">
        <f t="shared" si="1044"/>
        <v>0.45</v>
      </c>
      <c r="F9635" s="207">
        <v>23030.26</v>
      </c>
      <c r="G9635" s="207">
        <v>33498.559999999998</v>
      </c>
      <c r="H9635" s="207">
        <v>37685.879999999997</v>
      </c>
      <c r="I9635" s="214">
        <f t="shared" si="1036"/>
        <v>400426</v>
      </c>
      <c r="J9635" s="211">
        <f t="shared" si="1037"/>
        <v>0.41230024711696872</v>
      </c>
      <c r="K9635" s="212">
        <f t="shared" si="1038"/>
        <v>0.45</v>
      </c>
      <c r="L9635" s="214">
        <f t="shared" si="1039"/>
        <v>22023.43</v>
      </c>
      <c r="M9635" s="213">
        <f t="shared" si="1040"/>
        <v>32034.080000000002</v>
      </c>
      <c r="N9635" s="213">
        <f t="shared" si="1041"/>
        <v>36038.339999999997</v>
      </c>
      <c r="O9635" s="242">
        <f t="shared" si="1042"/>
        <v>0.51530000000013387</v>
      </c>
      <c r="P9635" s="242"/>
      <c r="Q9635" s="179"/>
      <c r="R9635" s="179"/>
      <c r="S9635" s="179"/>
      <c r="T9635" s="179"/>
      <c r="U9635" s="179"/>
      <c r="V9635" s="179"/>
      <c r="W9635" s="179"/>
      <c r="X9635" s="179"/>
      <c r="Y9635" s="179"/>
      <c r="Z9635" s="179"/>
      <c r="AA9635" s="222"/>
      <c r="AB9635" s="222"/>
      <c r="AC9635" s="222"/>
      <c r="AD9635" s="179"/>
      <c r="AE9635" s="179"/>
      <c r="AF9635" s="179"/>
      <c r="AG9635" s="179"/>
      <c r="AH9635" s="179"/>
      <c r="AI9635" s="179"/>
      <c r="AJ9635" s="179"/>
    </row>
    <row r="9636" spans="2:36" x14ac:dyDescent="0.3">
      <c r="B9636" s="224">
        <v>971300</v>
      </c>
      <c r="C9636" s="209">
        <v>418777</v>
      </c>
      <c r="D9636" s="206">
        <f t="shared" si="1043"/>
        <v>0.43115103469576854</v>
      </c>
      <c r="E9636" s="208">
        <f t="shared" si="1044"/>
        <v>0.45</v>
      </c>
      <c r="F9636" s="207">
        <v>23032.73</v>
      </c>
      <c r="G9636" s="207">
        <v>33502.160000000003</v>
      </c>
      <c r="H9636" s="207">
        <v>37689.93</v>
      </c>
      <c r="I9636" s="214">
        <f t="shared" si="1036"/>
        <v>400471</v>
      </c>
      <c r="J9636" s="211">
        <f t="shared" si="1037"/>
        <v>0.41230412848759396</v>
      </c>
      <c r="K9636" s="212">
        <f t="shared" si="1038"/>
        <v>0.45</v>
      </c>
      <c r="L9636" s="214">
        <f t="shared" si="1039"/>
        <v>22025.904999999999</v>
      </c>
      <c r="M9636" s="213">
        <f t="shared" si="1040"/>
        <v>32037.68</v>
      </c>
      <c r="N9636" s="213">
        <f t="shared" si="1041"/>
        <v>36042.39</v>
      </c>
      <c r="O9636" s="242">
        <f t="shared" si="1042"/>
        <v>0.51519999999982247</v>
      </c>
      <c r="P9636" s="242"/>
      <c r="Q9636" s="179"/>
      <c r="R9636" s="179"/>
      <c r="S9636" s="179"/>
      <c r="T9636" s="179"/>
      <c r="U9636" s="179"/>
      <c r="V9636" s="179"/>
      <c r="W9636" s="179"/>
      <c r="X9636" s="179"/>
      <c r="Y9636" s="179"/>
      <c r="Z9636" s="179"/>
      <c r="AA9636" s="222"/>
      <c r="AB9636" s="222"/>
      <c r="AC9636" s="222"/>
      <c r="AD9636" s="179"/>
      <c r="AE9636" s="179"/>
      <c r="AF9636" s="179"/>
      <c r="AG9636" s="179"/>
      <c r="AH9636" s="179"/>
      <c r="AI9636" s="179"/>
      <c r="AJ9636" s="179"/>
    </row>
    <row r="9637" spans="2:36" x14ac:dyDescent="0.3">
      <c r="B9637" s="224">
        <v>971400</v>
      </c>
      <c r="C9637" s="209">
        <v>418822</v>
      </c>
      <c r="D9637" s="206">
        <f t="shared" si="1043"/>
        <v>0.43115297508750255</v>
      </c>
      <c r="E9637" s="208">
        <f t="shared" si="1044"/>
        <v>0.45</v>
      </c>
      <c r="F9637" s="207">
        <v>23035.21</v>
      </c>
      <c r="G9637" s="207">
        <v>33505.760000000002</v>
      </c>
      <c r="H9637" s="207">
        <v>37693.980000000003</v>
      </c>
      <c r="I9637" s="214">
        <f t="shared" si="1036"/>
        <v>400516</v>
      </c>
      <c r="J9637" s="211">
        <f t="shared" si="1037"/>
        <v>0.41230800905908999</v>
      </c>
      <c r="K9637" s="212">
        <f t="shared" si="1038"/>
        <v>0.45</v>
      </c>
      <c r="L9637" s="214">
        <f t="shared" si="1039"/>
        <v>22028.38</v>
      </c>
      <c r="M9637" s="213">
        <f t="shared" si="1040"/>
        <v>32041.280000000002</v>
      </c>
      <c r="N9637" s="213">
        <f t="shared" si="1041"/>
        <v>36046.439999999995</v>
      </c>
      <c r="O9637" s="242">
        <f t="shared" si="1042"/>
        <v>0.51530000000006115</v>
      </c>
      <c r="P9637" s="242"/>
      <c r="Q9637" s="179"/>
      <c r="R9637" s="179"/>
      <c r="S9637" s="179"/>
      <c r="T9637" s="179"/>
      <c r="U9637" s="179"/>
      <c r="V9637" s="179"/>
      <c r="W9637" s="179"/>
      <c r="X9637" s="179"/>
      <c r="Y9637" s="179"/>
      <c r="Z9637" s="179"/>
      <c r="AA9637" s="222"/>
      <c r="AB9637" s="222"/>
      <c r="AC9637" s="222"/>
      <c r="AD9637" s="179"/>
      <c r="AE9637" s="179"/>
      <c r="AF9637" s="179"/>
      <c r="AG9637" s="179"/>
      <c r="AH9637" s="179"/>
      <c r="AI9637" s="179"/>
      <c r="AJ9637" s="179"/>
    </row>
    <row r="9638" spans="2:36" x14ac:dyDescent="0.3">
      <c r="B9638" s="224">
        <v>971500</v>
      </c>
      <c r="C9638" s="209">
        <v>418867</v>
      </c>
      <c r="D9638" s="206">
        <f t="shared" si="1043"/>
        <v>0.43115491507977355</v>
      </c>
      <c r="E9638" s="208">
        <f t="shared" si="1044"/>
        <v>0.45</v>
      </c>
      <c r="F9638" s="207">
        <v>23037.68</v>
      </c>
      <c r="G9638" s="207">
        <v>33509.360000000001</v>
      </c>
      <c r="H9638" s="207">
        <v>37698.03</v>
      </c>
      <c r="I9638" s="214">
        <f t="shared" si="1036"/>
        <v>400561</v>
      </c>
      <c r="J9638" s="211">
        <f t="shared" si="1037"/>
        <v>0.41231188883170355</v>
      </c>
      <c r="K9638" s="212">
        <f t="shared" si="1038"/>
        <v>0.45</v>
      </c>
      <c r="L9638" s="214">
        <f t="shared" si="1039"/>
        <v>22030.855</v>
      </c>
      <c r="M9638" s="213">
        <f t="shared" si="1040"/>
        <v>32044.880000000001</v>
      </c>
      <c r="N9638" s="213">
        <f t="shared" si="1041"/>
        <v>36050.49</v>
      </c>
      <c r="O9638" s="242">
        <f t="shared" si="1042"/>
        <v>0.5151999999996042</v>
      </c>
      <c r="P9638" s="242"/>
      <c r="Q9638" s="179"/>
      <c r="R9638" s="179"/>
      <c r="S9638" s="179"/>
      <c r="T9638" s="179"/>
      <c r="U9638" s="179"/>
      <c r="V9638" s="179"/>
      <c r="W9638" s="179"/>
      <c r="X9638" s="179"/>
      <c r="Y9638" s="179"/>
      <c r="Z9638" s="179"/>
      <c r="AA9638" s="222"/>
      <c r="AB9638" s="222"/>
      <c r="AC9638" s="222"/>
      <c r="AD9638" s="179"/>
      <c r="AE9638" s="179"/>
      <c r="AF9638" s="179"/>
      <c r="AG9638" s="179"/>
      <c r="AH9638" s="179"/>
      <c r="AI9638" s="179"/>
      <c r="AJ9638" s="179"/>
    </row>
    <row r="9639" spans="2:36" x14ac:dyDescent="0.3">
      <c r="B9639" s="224">
        <v>971600</v>
      </c>
      <c r="C9639" s="209">
        <v>418912</v>
      </c>
      <c r="D9639" s="206">
        <f t="shared" si="1043"/>
        <v>0.43115685467270481</v>
      </c>
      <c r="E9639" s="208">
        <f t="shared" si="1044"/>
        <v>0.45</v>
      </c>
      <c r="F9639" s="207">
        <v>23040.16</v>
      </c>
      <c r="G9639" s="207">
        <v>33512.959999999999</v>
      </c>
      <c r="H9639" s="207">
        <v>37702.080000000002</v>
      </c>
      <c r="I9639" s="214">
        <f t="shared" si="1036"/>
        <v>400606</v>
      </c>
      <c r="J9639" s="211">
        <f t="shared" si="1037"/>
        <v>0.41231576780568135</v>
      </c>
      <c r="K9639" s="212">
        <f t="shared" si="1038"/>
        <v>0.45</v>
      </c>
      <c r="L9639" s="214">
        <f t="shared" si="1039"/>
        <v>22033.33</v>
      </c>
      <c r="M9639" s="213">
        <f t="shared" si="1040"/>
        <v>32048.48</v>
      </c>
      <c r="N9639" s="213">
        <f t="shared" si="1041"/>
        <v>36054.54</v>
      </c>
      <c r="O9639" s="242">
        <f t="shared" si="1042"/>
        <v>0.5152999999999156</v>
      </c>
      <c r="P9639" s="242"/>
      <c r="Q9639" s="179"/>
      <c r="R9639" s="179"/>
      <c r="S9639" s="179"/>
      <c r="T9639" s="179"/>
      <c r="U9639" s="179"/>
      <c r="V9639" s="179"/>
      <c r="W9639" s="179"/>
      <c r="X9639" s="179"/>
      <c r="Y9639" s="179"/>
      <c r="Z9639" s="179"/>
      <c r="AA9639" s="222"/>
      <c r="AB9639" s="222"/>
      <c r="AC9639" s="222"/>
      <c r="AD9639" s="179"/>
      <c r="AE9639" s="179"/>
      <c r="AF9639" s="179"/>
      <c r="AG9639" s="179"/>
      <c r="AH9639" s="179"/>
      <c r="AI9639" s="179"/>
      <c r="AJ9639" s="179"/>
    </row>
    <row r="9640" spans="2:36" x14ac:dyDescent="0.3">
      <c r="B9640" s="224">
        <v>971700</v>
      </c>
      <c r="C9640" s="209">
        <v>418957</v>
      </c>
      <c r="D9640" s="206">
        <f t="shared" si="1043"/>
        <v>0.4311587938664197</v>
      </c>
      <c r="E9640" s="208">
        <f t="shared" si="1044"/>
        <v>0.45</v>
      </c>
      <c r="F9640" s="207">
        <v>23042.63</v>
      </c>
      <c r="G9640" s="207">
        <v>33516.559999999998</v>
      </c>
      <c r="H9640" s="207">
        <v>37706.129999999997</v>
      </c>
      <c r="I9640" s="214">
        <f t="shared" si="1036"/>
        <v>400651</v>
      </c>
      <c r="J9640" s="211">
        <f t="shared" si="1037"/>
        <v>0.41231964598126997</v>
      </c>
      <c r="K9640" s="212">
        <f t="shared" si="1038"/>
        <v>0.45</v>
      </c>
      <c r="L9640" s="214">
        <f t="shared" si="1039"/>
        <v>22035.805</v>
      </c>
      <c r="M9640" s="213">
        <f t="shared" si="1040"/>
        <v>32052.080000000002</v>
      </c>
      <c r="N9640" s="213">
        <f t="shared" si="1041"/>
        <v>36058.589999999997</v>
      </c>
      <c r="O9640" s="242">
        <f t="shared" si="1042"/>
        <v>0.51520000000004074</v>
      </c>
      <c r="P9640" s="242"/>
      <c r="Q9640" s="179"/>
      <c r="R9640" s="179"/>
      <c r="S9640" s="179"/>
      <c r="T9640" s="179"/>
      <c r="U9640" s="179"/>
      <c r="V9640" s="179"/>
      <c r="W9640" s="179"/>
      <c r="X9640" s="179"/>
      <c r="Y9640" s="179"/>
      <c r="Z9640" s="179"/>
      <c r="AA9640" s="222"/>
      <c r="AB9640" s="222"/>
      <c r="AC9640" s="222"/>
      <c r="AD9640" s="179"/>
      <c r="AE9640" s="179"/>
      <c r="AF9640" s="179"/>
      <c r="AG9640" s="179"/>
      <c r="AH9640" s="179"/>
      <c r="AI9640" s="179"/>
      <c r="AJ9640" s="179"/>
    </row>
    <row r="9641" spans="2:36" x14ac:dyDescent="0.3">
      <c r="B9641" s="224">
        <v>971800</v>
      </c>
      <c r="C9641" s="209">
        <v>419002</v>
      </c>
      <c r="D9641" s="206">
        <f t="shared" si="1043"/>
        <v>0.43116073266104138</v>
      </c>
      <c r="E9641" s="208">
        <f t="shared" si="1044"/>
        <v>0.45</v>
      </c>
      <c r="F9641" s="207">
        <v>23045.11</v>
      </c>
      <c r="G9641" s="207">
        <v>33520.160000000003</v>
      </c>
      <c r="H9641" s="207">
        <v>37710.18</v>
      </c>
      <c r="I9641" s="214">
        <f t="shared" ref="I9641:I9704" si="1045">I9640+45</f>
        <v>400696</v>
      </c>
      <c r="J9641" s="211">
        <f t="shared" si="1037"/>
        <v>0.4123235233587158</v>
      </c>
      <c r="K9641" s="212">
        <f t="shared" si="1038"/>
        <v>0.45</v>
      </c>
      <c r="L9641" s="214">
        <f t="shared" si="1039"/>
        <v>22038.28</v>
      </c>
      <c r="M9641" s="213">
        <f t="shared" si="1040"/>
        <v>32055.68</v>
      </c>
      <c r="N9641" s="213">
        <f t="shared" si="1041"/>
        <v>36062.639999999999</v>
      </c>
      <c r="O9641" s="242">
        <f t="shared" si="1042"/>
        <v>0.51529999999977005</v>
      </c>
      <c r="P9641" s="242"/>
      <c r="Q9641" s="179"/>
      <c r="R9641" s="179"/>
      <c r="S9641" s="179"/>
      <c r="T9641" s="179"/>
      <c r="U9641" s="179"/>
      <c r="V9641" s="179"/>
      <c r="W9641" s="179"/>
      <c r="X9641" s="179"/>
      <c r="Y9641" s="179"/>
      <c r="Z9641" s="179"/>
      <c r="AA9641" s="222"/>
      <c r="AB9641" s="222"/>
      <c r="AC9641" s="222"/>
      <c r="AD9641" s="179"/>
      <c r="AE9641" s="179"/>
      <c r="AF9641" s="179"/>
      <c r="AG9641" s="179"/>
      <c r="AH9641" s="179"/>
      <c r="AI9641" s="179"/>
      <c r="AJ9641" s="179"/>
    </row>
    <row r="9642" spans="2:36" x14ac:dyDescent="0.3">
      <c r="B9642" s="224">
        <v>971900</v>
      </c>
      <c r="C9642" s="209">
        <v>419047</v>
      </c>
      <c r="D9642" s="206">
        <f t="shared" si="1043"/>
        <v>0.43116267105669309</v>
      </c>
      <c r="E9642" s="208">
        <f t="shared" si="1044"/>
        <v>0.45</v>
      </c>
      <c r="F9642" s="207">
        <v>23047.58</v>
      </c>
      <c r="G9642" s="207">
        <v>33523.760000000002</v>
      </c>
      <c r="H9642" s="207">
        <v>37714.230000000003</v>
      </c>
      <c r="I9642" s="214">
        <f t="shared" si="1045"/>
        <v>400741</v>
      </c>
      <c r="J9642" s="211">
        <f t="shared" si="1037"/>
        <v>0.41232739993826523</v>
      </c>
      <c r="K9642" s="212">
        <f t="shared" si="1038"/>
        <v>0.45</v>
      </c>
      <c r="L9642" s="214">
        <f t="shared" si="1039"/>
        <v>22040.755000000001</v>
      </c>
      <c r="M9642" s="213">
        <f t="shared" si="1040"/>
        <v>32059.280000000002</v>
      </c>
      <c r="N9642" s="213">
        <f t="shared" si="1041"/>
        <v>36066.689999999995</v>
      </c>
      <c r="O9642" s="242">
        <f t="shared" si="1042"/>
        <v>0.51519999999996802</v>
      </c>
      <c r="P9642" s="242"/>
      <c r="Q9642" s="179"/>
      <c r="R9642" s="179"/>
      <c r="S9642" s="179"/>
      <c r="T9642" s="179"/>
      <c r="U9642" s="179"/>
      <c r="V9642" s="179"/>
      <c r="W9642" s="179"/>
      <c r="X9642" s="179"/>
      <c r="Y9642" s="179"/>
      <c r="Z9642" s="179"/>
      <c r="AA9642" s="222"/>
      <c r="AB9642" s="222"/>
      <c r="AC9642" s="222"/>
      <c r="AD9642" s="179"/>
      <c r="AE9642" s="179"/>
      <c r="AF9642" s="179"/>
      <c r="AG9642" s="179"/>
      <c r="AH9642" s="179"/>
      <c r="AI9642" s="179"/>
      <c r="AJ9642" s="179"/>
    </row>
    <row r="9643" spans="2:36" x14ac:dyDescent="0.3">
      <c r="B9643" s="224">
        <v>972000</v>
      </c>
      <c r="C9643" s="209">
        <v>419092</v>
      </c>
      <c r="D9643" s="206">
        <f t="shared" si="1043"/>
        <v>0.43116460905349796</v>
      </c>
      <c r="E9643" s="208">
        <f t="shared" si="1044"/>
        <v>0.45</v>
      </c>
      <c r="F9643" s="207">
        <v>23050.06</v>
      </c>
      <c r="G9643" s="207">
        <v>33527.360000000001</v>
      </c>
      <c r="H9643" s="207">
        <v>37718.28</v>
      </c>
      <c r="I9643" s="214">
        <f t="shared" si="1045"/>
        <v>400786</v>
      </c>
      <c r="J9643" s="211">
        <f t="shared" si="1037"/>
        <v>0.41233127572016459</v>
      </c>
      <c r="K9643" s="212">
        <f t="shared" si="1038"/>
        <v>0.45</v>
      </c>
      <c r="L9643" s="214">
        <f t="shared" si="1039"/>
        <v>22043.23</v>
      </c>
      <c r="M9643" s="213">
        <f t="shared" si="1040"/>
        <v>32062.880000000001</v>
      </c>
      <c r="N9643" s="213">
        <f t="shared" si="1041"/>
        <v>36070.74</v>
      </c>
      <c r="O9643" s="242">
        <f t="shared" si="1042"/>
        <v>0.51529999999962461</v>
      </c>
      <c r="P9643" s="242"/>
      <c r="Q9643" s="179"/>
      <c r="R9643" s="179"/>
      <c r="S9643" s="179"/>
      <c r="T9643" s="179"/>
      <c r="U9643" s="179"/>
      <c r="V9643" s="179"/>
      <c r="W9643" s="179"/>
      <c r="X9643" s="179"/>
      <c r="Y9643" s="179"/>
      <c r="Z9643" s="179"/>
      <c r="AA9643" s="222"/>
      <c r="AB9643" s="222"/>
      <c r="AC9643" s="222"/>
      <c r="AD9643" s="179"/>
      <c r="AE9643" s="179"/>
      <c r="AF9643" s="179"/>
      <c r="AG9643" s="179"/>
      <c r="AH9643" s="179"/>
      <c r="AI9643" s="179"/>
      <c r="AJ9643" s="179"/>
    </row>
    <row r="9644" spans="2:36" x14ac:dyDescent="0.3">
      <c r="B9644" s="224">
        <v>972100</v>
      </c>
      <c r="C9644" s="209">
        <v>419137</v>
      </c>
      <c r="D9644" s="206">
        <f t="shared" si="1043"/>
        <v>0.43116654665157905</v>
      </c>
      <c r="E9644" s="208">
        <f t="shared" si="1044"/>
        <v>0.45</v>
      </c>
      <c r="F9644" s="207">
        <v>23052.53</v>
      </c>
      <c r="G9644" s="207">
        <v>33530.959999999999</v>
      </c>
      <c r="H9644" s="207">
        <v>37722.33</v>
      </c>
      <c r="I9644" s="214">
        <f t="shared" si="1045"/>
        <v>400831</v>
      </c>
      <c r="J9644" s="211">
        <f t="shared" si="1037"/>
        <v>0.41233515070466004</v>
      </c>
      <c r="K9644" s="212">
        <f t="shared" si="1038"/>
        <v>0.45</v>
      </c>
      <c r="L9644" s="214">
        <f t="shared" si="1039"/>
        <v>22045.705000000002</v>
      </c>
      <c r="M9644" s="213">
        <f t="shared" si="1040"/>
        <v>32066.48</v>
      </c>
      <c r="N9644" s="213">
        <f t="shared" si="1041"/>
        <v>36074.79</v>
      </c>
      <c r="O9644" s="242">
        <f t="shared" si="1042"/>
        <v>0.51520000000047728</v>
      </c>
      <c r="P9644" s="242"/>
      <c r="Q9644" s="179"/>
      <c r="R9644" s="179"/>
      <c r="S9644" s="179"/>
      <c r="T9644" s="179"/>
      <c r="U9644" s="179"/>
      <c r="V9644" s="179"/>
      <c r="W9644" s="179"/>
      <c r="X9644" s="179"/>
      <c r="Y9644" s="179"/>
      <c r="Z9644" s="179"/>
      <c r="AA9644" s="222"/>
      <c r="AB9644" s="222"/>
      <c r="AC9644" s="222"/>
      <c r="AD9644" s="179"/>
      <c r="AE9644" s="179"/>
      <c r="AF9644" s="179"/>
      <c r="AG9644" s="179"/>
      <c r="AH9644" s="179"/>
      <c r="AI9644" s="179"/>
      <c r="AJ9644" s="179"/>
    </row>
    <row r="9645" spans="2:36" x14ac:dyDescent="0.3">
      <c r="B9645" s="224">
        <v>972200</v>
      </c>
      <c r="C9645" s="209">
        <v>419182</v>
      </c>
      <c r="D9645" s="206">
        <f t="shared" si="1043"/>
        <v>0.43116848385105944</v>
      </c>
      <c r="E9645" s="208">
        <f t="shared" si="1044"/>
        <v>0.45</v>
      </c>
      <c r="F9645" s="207">
        <v>23055.01</v>
      </c>
      <c r="G9645" s="207">
        <v>33534.559999999998</v>
      </c>
      <c r="H9645" s="207">
        <v>37726.379999999997</v>
      </c>
      <c r="I9645" s="214">
        <f t="shared" si="1045"/>
        <v>400876</v>
      </c>
      <c r="J9645" s="211">
        <f t="shared" si="1037"/>
        <v>0.41233902489199753</v>
      </c>
      <c r="K9645" s="212">
        <f t="shared" si="1038"/>
        <v>0.45</v>
      </c>
      <c r="L9645" s="214">
        <f t="shared" si="1039"/>
        <v>22048.18</v>
      </c>
      <c r="M9645" s="213">
        <f t="shared" si="1040"/>
        <v>32070.080000000002</v>
      </c>
      <c r="N9645" s="213">
        <f t="shared" si="1041"/>
        <v>36078.839999999997</v>
      </c>
      <c r="O9645" s="242">
        <f t="shared" si="1042"/>
        <v>0.51530000000013387</v>
      </c>
      <c r="P9645" s="242"/>
      <c r="Q9645" s="179"/>
      <c r="R9645" s="179"/>
      <c r="S9645" s="179"/>
      <c r="T9645" s="179"/>
      <c r="U9645" s="179"/>
      <c r="V9645" s="179"/>
      <c r="W9645" s="179"/>
      <c r="X9645" s="179"/>
      <c r="Y9645" s="179"/>
      <c r="Z9645" s="179"/>
      <c r="AA9645" s="222"/>
      <c r="AB9645" s="222"/>
      <c r="AC9645" s="222"/>
      <c r="AD9645" s="179"/>
      <c r="AE9645" s="179"/>
      <c r="AF9645" s="179"/>
      <c r="AG9645" s="179"/>
      <c r="AH9645" s="179"/>
      <c r="AI9645" s="179"/>
      <c r="AJ9645" s="179"/>
    </row>
    <row r="9646" spans="2:36" x14ac:dyDescent="0.3">
      <c r="B9646" s="224">
        <v>972300</v>
      </c>
      <c r="C9646" s="209">
        <v>419227</v>
      </c>
      <c r="D9646" s="206">
        <f t="shared" si="1043"/>
        <v>0.43117042065206213</v>
      </c>
      <c r="E9646" s="208">
        <f t="shared" si="1044"/>
        <v>0.45</v>
      </c>
      <c r="F9646" s="207">
        <v>23057.48</v>
      </c>
      <c r="G9646" s="207">
        <v>33538.160000000003</v>
      </c>
      <c r="H9646" s="207">
        <v>37730.43</v>
      </c>
      <c r="I9646" s="214">
        <f t="shared" si="1045"/>
        <v>400921</v>
      </c>
      <c r="J9646" s="211">
        <f t="shared" si="1037"/>
        <v>0.4123428982824231</v>
      </c>
      <c r="K9646" s="212">
        <f t="shared" si="1038"/>
        <v>0.45</v>
      </c>
      <c r="L9646" s="214">
        <f t="shared" si="1039"/>
        <v>22050.654999999999</v>
      </c>
      <c r="M9646" s="213">
        <f t="shared" si="1040"/>
        <v>32073.68</v>
      </c>
      <c r="N9646" s="213">
        <f t="shared" si="1041"/>
        <v>36082.89</v>
      </c>
      <c r="O9646" s="242">
        <f t="shared" si="1042"/>
        <v>0.51519999999982247</v>
      </c>
      <c r="P9646" s="242"/>
      <c r="Q9646" s="179"/>
      <c r="R9646" s="179"/>
      <c r="S9646" s="179"/>
      <c r="T9646" s="179"/>
      <c r="U9646" s="179"/>
      <c r="V9646" s="179"/>
      <c r="W9646" s="179"/>
      <c r="X9646" s="179"/>
      <c r="Y9646" s="179"/>
      <c r="Z9646" s="179"/>
      <c r="AA9646" s="222"/>
      <c r="AB9646" s="222"/>
      <c r="AC9646" s="222"/>
      <c r="AD9646" s="179"/>
      <c r="AE9646" s="179"/>
      <c r="AF9646" s="179"/>
      <c r="AG9646" s="179"/>
      <c r="AH9646" s="179"/>
      <c r="AI9646" s="179"/>
      <c r="AJ9646" s="179"/>
    </row>
    <row r="9647" spans="2:36" x14ac:dyDescent="0.3">
      <c r="B9647" s="224">
        <v>972400</v>
      </c>
      <c r="C9647" s="209">
        <v>419272</v>
      </c>
      <c r="D9647" s="206">
        <f t="shared" si="1043"/>
        <v>0.43117235705471002</v>
      </c>
      <c r="E9647" s="208">
        <f t="shared" si="1044"/>
        <v>0.45</v>
      </c>
      <c r="F9647" s="207">
        <v>23059.96</v>
      </c>
      <c r="G9647" s="207">
        <v>33541.760000000002</v>
      </c>
      <c r="H9647" s="207">
        <v>37734.480000000003</v>
      </c>
      <c r="I9647" s="214">
        <f t="shared" si="1045"/>
        <v>400966</v>
      </c>
      <c r="J9647" s="211">
        <f t="shared" si="1037"/>
        <v>0.41234677087618266</v>
      </c>
      <c r="K9647" s="212">
        <f t="shared" si="1038"/>
        <v>0.45</v>
      </c>
      <c r="L9647" s="214">
        <f t="shared" si="1039"/>
        <v>22053.13</v>
      </c>
      <c r="M9647" s="213">
        <f t="shared" si="1040"/>
        <v>32077.280000000002</v>
      </c>
      <c r="N9647" s="213">
        <f t="shared" si="1041"/>
        <v>36086.939999999995</v>
      </c>
      <c r="O9647" s="242">
        <f t="shared" si="1042"/>
        <v>0.51530000000006115</v>
      </c>
      <c r="P9647" s="242"/>
      <c r="Q9647" s="179"/>
      <c r="R9647" s="179"/>
      <c r="S9647" s="179"/>
      <c r="T9647" s="179"/>
      <c r="U9647" s="179"/>
      <c r="V9647" s="179"/>
      <c r="W9647" s="179"/>
      <c r="X9647" s="179"/>
      <c r="Y9647" s="179"/>
      <c r="Z9647" s="179"/>
      <c r="AA9647" s="222"/>
      <c r="AB9647" s="222"/>
      <c r="AC9647" s="222"/>
      <c r="AD9647" s="179"/>
      <c r="AE9647" s="179"/>
      <c r="AF9647" s="179"/>
      <c r="AG9647" s="179"/>
      <c r="AH9647" s="179"/>
      <c r="AI9647" s="179"/>
      <c r="AJ9647" s="179"/>
    </row>
    <row r="9648" spans="2:36" x14ac:dyDescent="0.3">
      <c r="B9648" s="224">
        <v>972500</v>
      </c>
      <c r="C9648" s="209">
        <v>419317</v>
      </c>
      <c r="D9648" s="206">
        <f t="shared" si="1043"/>
        <v>0.43117429305912597</v>
      </c>
      <c r="E9648" s="208">
        <f t="shared" si="1044"/>
        <v>0.45</v>
      </c>
      <c r="F9648" s="207">
        <v>23062.43</v>
      </c>
      <c r="G9648" s="207">
        <v>33545.360000000001</v>
      </c>
      <c r="H9648" s="207">
        <v>37738.53</v>
      </c>
      <c r="I9648" s="214">
        <f t="shared" si="1045"/>
        <v>401011</v>
      </c>
      <c r="J9648" s="211">
        <f t="shared" si="1037"/>
        <v>0.41235064267352184</v>
      </c>
      <c r="K9648" s="212">
        <f t="shared" si="1038"/>
        <v>0.45</v>
      </c>
      <c r="L9648" s="214">
        <f t="shared" si="1039"/>
        <v>22055.605</v>
      </c>
      <c r="M9648" s="213">
        <f t="shared" si="1040"/>
        <v>32080.880000000001</v>
      </c>
      <c r="N9648" s="213">
        <f t="shared" si="1041"/>
        <v>36090.99</v>
      </c>
      <c r="O9648" s="242">
        <f t="shared" si="1042"/>
        <v>0.5151999999996042</v>
      </c>
      <c r="P9648" s="242"/>
      <c r="Q9648" s="179"/>
      <c r="R9648" s="179"/>
      <c r="S9648" s="179"/>
      <c r="T9648" s="179"/>
      <c r="U9648" s="179"/>
      <c r="V9648" s="179"/>
      <c r="W9648" s="179"/>
      <c r="X9648" s="179"/>
      <c r="Y9648" s="179"/>
      <c r="Z9648" s="179"/>
      <c r="AA9648" s="222"/>
      <c r="AB9648" s="222"/>
      <c r="AC9648" s="222"/>
      <c r="AD9648" s="179"/>
      <c r="AE9648" s="179"/>
      <c r="AF9648" s="179"/>
      <c r="AG9648" s="179"/>
      <c r="AH9648" s="179"/>
      <c r="AI9648" s="179"/>
      <c r="AJ9648" s="179"/>
    </row>
    <row r="9649" spans="2:36" x14ac:dyDescent="0.3">
      <c r="B9649" s="224">
        <v>972600</v>
      </c>
      <c r="C9649" s="209">
        <v>419362</v>
      </c>
      <c r="D9649" s="206">
        <f t="shared" si="1043"/>
        <v>0.43117622866543287</v>
      </c>
      <c r="E9649" s="208">
        <f t="shared" si="1044"/>
        <v>0.45</v>
      </c>
      <c r="F9649" s="207">
        <v>23064.91</v>
      </c>
      <c r="G9649" s="207">
        <v>33548.959999999999</v>
      </c>
      <c r="H9649" s="207">
        <v>37742.58</v>
      </c>
      <c r="I9649" s="214">
        <f t="shared" si="1045"/>
        <v>401056</v>
      </c>
      <c r="J9649" s="211">
        <f t="shared" si="1037"/>
        <v>0.4123545136746864</v>
      </c>
      <c r="K9649" s="212">
        <f t="shared" si="1038"/>
        <v>0.45</v>
      </c>
      <c r="L9649" s="214">
        <f t="shared" si="1039"/>
        <v>22058.080000000002</v>
      </c>
      <c r="M9649" s="213">
        <f t="shared" si="1040"/>
        <v>32084.48</v>
      </c>
      <c r="N9649" s="213">
        <f t="shared" si="1041"/>
        <v>36095.040000000001</v>
      </c>
      <c r="O9649" s="242">
        <f t="shared" si="1042"/>
        <v>0.5152999999999156</v>
      </c>
      <c r="P9649" s="242"/>
      <c r="Q9649" s="179"/>
      <c r="R9649" s="179"/>
      <c r="S9649" s="179"/>
      <c r="T9649" s="179"/>
      <c r="U9649" s="179"/>
      <c r="V9649" s="179"/>
      <c r="W9649" s="179"/>
      <c r="X9649" s="179"/>
      <c r="Y9649" s="179"/>
      <c r="Z9649" s="179"/>
      <c r="AA9649" s="222"/>
      <c r="AB9649" s="222"/>
      <c r="AC9649" s="222"/>
      <c r="AD9649" s="179"/>
      <c r="AE9649" s="179"/>
      <c r="AF9649" s="179"/>
      <c r="AG9649" s="179"/>
      <c r="AH9649" s="179"/>
      <c r="AI9649" s="179"/>
      <c r="AJ9649" s="179"/>
    </row>
    <row r="9650" spans="2:36" x14ac:dyDescent="0.3">
      <c r="B9650" s="224">
        <v>972700</v>
      </c>
      <c r="C9650" s="209">
        <v>419407</v>
      </c>
      <c r="D9650" s="206">
        <f t="shared" si="1043"/>
        <v>0.43117816387375346</v>
      </c>
      <c r="E9650" s="208">
        <f t="shared" si="1044"/>
        <v>0.45</v>
      </c>
      <c r="F9650" s="207">
        <v>23067.38</v>
      </c>
      <c r="G9650" s="207">
        <v>33552.559999999998</v>
      </c>
      <c r="H9650" s="207">
        <v>37746.629999999997</v>
      </c>
      <c r="I9650" s="214">
        <f t="shared" si="1045"/>
        <v>401101</v>
      </c>
      <c r="J9650" s="211">
        <f t="shared" si="1037"/>
        <v>0.41235838387992185</v>
      </c>
      <c r="K9650" s="212">
        <f t="shared" si="1038"/>
        <v>0.45</v>
      </c>
      <c r="L9650" s="214">
        <f t="shared" si="1039"/>
        <v>22060.555</v>
      </c>
      <c r="M9650" s="213">
        <f t="shared" si="1040"/>
        <v>32088.080000000002</v>
      </c>
      <c r="N9650" s="213">
        <f t="shared" si="1041"/>
        <v>36099.089999999997</v>
      </c>
      <c r="O9650" s="242">
        <f t="shared" si="1042"/>
        <v>0.51520000000004074</v>
      </c>
      <c r="P9650" s="242"/>
      <c r="Q9650" s="179"/>
      <c r="R9650" s="179"/>
      <c r="S9650" s="179"/>
      <c r="T9650" s="179"/>
      <c r="U9650" s="179"/>
      <c r="V9650" s="179"/>
      <c r="W9650" s="179"/>
      <c r="X9650" s="179"/>
      <c r="Y9650" s="179"/>
      <c r="Z9650" s="179"/>
      <c r="AA9650" s="222"/>
      <c r="AB9650" s="222"/>
      <c r="AC9650" s="222"/>
      <c r="AD9650" s="179"/>
      <c r="AE9650" s="179"/>
      <c r="AF9650" s="179"/>
      <c r="AG9650" s="179"/>
      <c r="AH9650" s="179"/>
      <c r="AI9650" s="179"/>
      <c r="AJ9650" s="179"/>
    </row>
    <row r="9651" spans="2:36" x14ac:dyDescent="0.3">
      <c r="B9651" s="224">
        <v>972800</v>
      </c>
      <c r="C9651" s="209">
        <v>419452</v>
      </c>
      <c r="D9651" s="206">
        <f t="shared" si="1043"/>
        <v>0.43118009868421053</v>
      </c>
      <c r="E9651" s="208">
        <f t="shared" si="1044"/>
        <v>0.45</v>
      </c>
      <c r="F9651" s="207">
        <v>23069.86</v>
      </c>
      <c r="G9651" s="207">
        <v>33556.160000000003</v>
      </c>
      <c r="H9651" s="207">
        <v>37750.68</v>
      </c>
      <c r="I9651" s="214">
        <f t="shared" si="1045"/>
        <v>401146</v>
      </c>
      <c r="J9651" s="211">
        <f t="shared" si="1037"/>
        <v>0.41236225328947368</v>
      </c>
      <c r="K9651" s="212">
        <f t="shared" si="1038"/>
        <v>0.45</v>
      </c>
      <c r="L9651" s="214">
        <f t="shared" si="1039"/>
        <v>22063.03</v>
      </c>
      <c r="M9651" s="213">
        <f t="shared" si="1040"/>
        <v>32091.68</v>
      </c>
      <c r="N9651" s="213">
        <f t="shared" si="1041"/>
        <v>36103.14</v>
      </c>
      <c r="O9651" s="242">
        <f t="shared" si="1042"/>
        <v>0.51529999999977005</v>
      </c>
      <c r="P9651" s="242"/>
      <c r="Q9651" s="179"/>
      <c r="R9651" s="179"/>
      <c r="S9651" s="179"/>
      <c r="T9651" s="179"/>
      <c r="U9651" s="179"/>
      <c r="V9651" s="179"/>
      <c r="W9651" s="179"/>
      <c r="X9651" s="179"/>
      <c r="Y9651" s="179"/>
      <c r="Z9651" s="179"/>
      <c r="AA9651" s="222"/>
      <c r="AB9651" s="222"/>
      <c r="AC9651" s="222"/>
      <c r="AD9651" s="179"/>
      <c r="AE9651" s="179"/>
      <c r="AF9651" s="179"/>
      <c r="AG9651" s="179"/>
      <c r="AH9651" s="179"/>
      <c r="AI9651" s="179"/>
      <c r="AJ9651" s="179"/>
    </row>
    <row r="9652" spans="2:36" x14ac:dyDescent="0.3">
      <c r="B9652" s="224">
        <v>972900</v>
      </c>
      <c r="C9652" s="209">
        <v>419497</v>
      </c>
      <c r="D9652" s="206">
        <f t="shared" si="1043"/>
        <v>0.43118203309692671</v>
      </c>
      <c r="E9652" s="208">
        <f t="shared" si="1044"/>
        <v>0.45</v>
      </c>
      <c r="F9652" s="207">
        <v>23072.33</v>
      </c>
      <c r="G9652" s="207">
        <v>33559.760000000002</v>
      </c>
      <c r="H9652" s="207">
        <v>37754.730000000003</v>
      </c>
      <c r="I9652" s="214">
        <f t="shared" si="1045"/>
        <v>401191</v>
      </c>
      <c r="J9652" s="211">
        <f t="shared" si="1037"/>
        <v>0.41236612190358723</v>
      </c>
      <c r="K9652" s="212">
        <f t="shared" si="1038"/>
        <v>0.45</v>
      </c>
      <c r="L9652" s="214">
        <f t="shared" si="1039"/>
        <v>22065.505000000001</v>
      </c>
      <c r="M9652" s="213">
        <f t="shared" si="1040"/>
        <v>32095.280000000002</v>
      </c>
      <c r="N9652" s="213">
        <f t="shared" si="1041"/>
        <v>36107.189999999995</v>
      </c>
      <c r="O9652" s="242">
        <f t="shared" si="1042"/>
        <v>0.51519999999996802</v>
      </c>
      <c r="P9652" s="242"/>
      <c r="Q9652" s="179"/>
      <c r="R9652" s="179"/>
      <c r="S9652" s="179"/>
      <c r="T9652" s="179"/>
      <c r="U9652" s="179"/>
      <c r="V9652" s="179"/>
      <c r="W9652" s="179"/>
      <c r="X9652" s="179"/>
      <c r="Y9652" s="179"/>
      <c r="Z9652" s="179"/>
      <c r="AA9652" s="222"/>
      <c r="AB9652" s="222"/>
      <c r="AC9652" s="222"/>
      <c r="AD9652" s="179"/>
      <c r="AE9652" s="179"/>
      <c r="AF9652" s="179"/>
      <c r="AG9652" s="179"/>
      <c r="AH9652" s="179"/>
      <c r="AI9652" s="179"/>
      <c r="AJ9652" s="179"/>
    </row>
    <row r="9653" spans="2:36" x14ac:dyDescent="0.3">
      <c r="B9653" s="224">
        <v>973000</v>
      </c>
      <c r="C9653" s="209">
        <v>419542</v>
      </c>
      <c r="D9653" s="206">
        <f t="shared" si="1043"/>
        <v>0.43118396711202467</v>
      </c>
      <c r="E9653" s="208">
        <f t="shared" si="1044"/>
        <v>0.45</v>
      </c>
      <c r="F9653" s="207">
        <v>23074.81</v>
      </c>
      <c r="G9653" s="207">
        <v>33563.360000000001</v>
      </c>
      <c r="H9653" s="207">
        <v>37758.78</v>
      </c>
      <c r="I9653" s="214">
        <f t="shared" si="1045"/>
        <v>401236</v>
      </c>
      <c r="J9653" s="211">
        <f t="shared" si="1037"/>
        <v>0.41236998972250771</v>
      </c>
      <c r="K9653" s="212">
        <f t="shared" si="1038"/>
        <v>0.45</v>
      </c>
      <c r="L9653" s="214">
        <f t="shared" si="1039"/>
        <v>22067.98</v>
      </c>
      <c r="M9653" s="213">
        <f t="shared" si="1040"/>
        <v>32098.880000000001</v>
      </c>
      <c r="N9653" s="213">
        <f t="shared" si="1041"/>
        <v>36111.24</v>
      </c>
      <c r="O9653" s="242">
        <f t="shared" si="1042"/>
        <v>0.51529999999962461</v>
      </c>
      <c r="P9653" s="242"/>
      <c r="Q9653" s="179"/>
      <c r="R9653" s="179"/>
      <c r="S9653" s="179"/>
      <c r="T9653" s="179"/>
      <c r="U9653" s="179"/>
      <c r="V9653" s="179"/>
      <c r="W9653" s="179"/>
      <c r="X9653" s="179"/>
      <c r="Y9653" s="179"/>
      <c r="Z9653" s="179"/>
      <c r="AA9653" s="222"/>
      <c r="AB9653" s="222"/>
      <c r="AC9653" s="222"/>
      <c r="AD9653" s="179"/>
      <c r="AE9653" s="179"/>
      <c r="AF9653" s="179"/>
      <c r="AG9653" s="179"/>
      <c r="AH9653" s="179"/>
      <c r="AI9653" s="179"/>
      <c r="AJ9653" s="179"/>
    </row>
    <row r="9654" spans="2:36" x14ac:dyDescent="0.3">
      <c r="B9654" s="224">
        <v>973100</v>
      </c>
      <c r="C9654" s="209">
        <v>419587</v>
      </c>
      <c r="D9654" s="206">
        <f t="shared" si="1043"/>
        <v>0.43118590072962698</v>
      </c>
      <c r="E9654" s="208">
        <f t="shared" si="1044"/>
        <v>0.45</v>
      </c>
      <c r="F9654" s="207">
        <v>23077.279999999999</v>
      </c>
      <c r="G9654" s="207">
        <v>33566.959999999999</v>
      </c>
      <c r="H9654" s="207">
        <v>37762.83</v>
      </c>
      <c r="I9654" s="214">
        <f t="shared" si="1045"/>
        <v>401281</v>
      </c>
      <c r="J9654" s="211">
        <f t="shared" si="1037"/>
        <v>0.41237385674648031</v>
      </c>
      <c r="K9654" s="212">
        <f t="shared" si="1038"/>
        <v>0.45</v>
      </c>
      <c r="L9654" s="214">
        <f t="shared" si="1039"/>
        <v>22070.455000000002</v>
      </c>
      <c r="M9654" s="213">
        <f t="shared" si="1040"/>
        <v>32102.48</v>
      </c>
      <c r="N9654" s="213">
        <f t="shared" si="1041"/>
        <v>36115.29</v>
      </c>
      <c r="O9654" s="242">
        <f t="shared" si="1042"/>
        <v>0.51520000000047728</v>
      </c>
      <c r="P9654" s="242"/>
      <c r="Q9654" s="179"/>
      <c r="R9654" s="179"/>
      <c r="S9654" s="179"/>
      <c r="T9654" s="179"/>
      <c r="U9654" s="179"/>
      <c r="V9654" s="179"/>
      <c r="W9654" s="179"/>
      <c r="X9654" s="179"/>
      <c r="Y9654" s="179"/>
      <c r="Z9654" s="179"/>
      <c r="AA9654" s="222"/>
      <c r="AB9654" s="222"/>
      <c r="AC9654" s="222"/>
      <c r="AD9654" s="179"/>
      <c r="AE9654" s="179"/>
      <c r="AF9654" s="179"/>
      <c r="AG9654" s="179"/>
      <c r="AH9654" s="179"/>
      <c r="AI9654" s="179"/>
      <c r="AJ9654" s="179"/>
    </row>
    <row r="9655" spans="2:36" x14ac:dyDescent="0.3">
      <c r="B9655" s="224">
        <v>973200</v>
      </c>
      <c r="C9655" s="209">
        <v>419632</v>
      </c>
      <c r="D9655" s="206">
        <f t="shared" si="1043"/>
        <v>0.43118783394985616</v>
      </c>
      <c r="E9655" s="208">
        <f t="shared" si="1044"/>
        <v>0.45</v>
      </c>
      <c r="F9655" s="207">
        <v>23079.759999999998</v>
      </c>
      <c r="G9655" s="207">
        <v>33570.559999999998</v>
      </c>
      <c r="H9655" s="207">
        <v>37766.879999999997</v>
      </c>
      <c r="I9655" s="214">
        <f t="shared" si="1045"/>
        <v>401326</v>
      </c>
      <c r="J9655" s="211">
        <f t="shared" si="1037"/>
        <v>0.41237772297575009</v>
      </c>
      <c r="K9655" s="212">
        <f t="shared" si="1038"/>
        <v>0.45</v>
      </c>
      <c r="L9655" s="214">
        <f t="shared" si="1039"/>
        <v>22072.93</v>
      </c>
      <c r="M9655" s="213">
        <f t="shared" si="1040"/>
        <v>32106.080000000002</v>
      </c>
      <c r="N9655" s="213">
        <f t="shared" si="1041"/>
        <v>36119.339999999997</v>
      </c>
      <c r="O9655" s="242">
        <f t="shared" si="1042"/>
        <v>0.51530000000013387</v>
      </c>
      <c r="P9655" s="242"/>
      <c r="Q9655" s="179"/>
      <c r="R9655" s="179"/>
      <c r="S9655" s="179"/>
      <c r="T9655" s="179"/>
      <c r="U9655" s="179"/>
      <c r="V9655" s="179"/>
      <c r="W9655" s="179"/>
      <c r="X9655" s="179"/>
      <c r="Y9655" s="179"/>
      <c r="Z9655" s="179"/>
      <c r="AA9655" s="222"/>
      <c r="AB9655" s="222"/>
      <c r="AC9655" s="222"/>
      <c r="AD9655" s="179"/>
      <c r="AE9655" s="179"/>
      <c r="AF9655" s="179"/>
      <c r="AG9655" s="179"/>
      <c r="AH9655" s="179"/>
      <c r="AI9655" s="179"/>
      <c r="AJ9655" s="179"/>
    </row>
    <row r="9656" spans="2:36" x14ac:dyDescent="0.3">
      <c r="B9656" s="224">
        <v>973300</v>
      </c>
      <c r="C9656" s="209">
        <v>419677</v>
      </c>
      <c r="D9656" s="206">
        <f t="shared" si="1043"/>
        <v>0.43118976677283466</v>
      </c>
      <c r="E9656" s="208">
        <f t="shared" si="1044"/>
        <v>0.45</v>
      </c>
      <c r="F9656" s="207">
        <v>23082.23</v>
      </c>
      <c r="G9656" s="207">
        <v>33574.160000000003</v>
      </c>
      <c r="H9656" s="207">
        <v>37770.93</v>
      </c>
      <c r="I9656" s="214">
        <f t="shared" si="1045"/>
        <v>401371</v>
      </c>
      <c r="J9656" s="211">
        <f t="shared" si="1037"/>
        <v>0.41238158841056199</v>
      </c>
      <c r="K9656" s="212">
        <f t="shared" si="1038"/>
        <v>0.45</v>
      </c>
      <c r="L9656" s="214">
        <f t="shared" si="1039"/>
        <v>22075.404999999999</v>
      </c>
      <c r="M9656" s="213">
        <f t="shared" si="1040"/>
        <v>32109.68</v>
      </c>
      <c r="N9656" s="213">
        <f t="shared" si="1041"/>
        <v>36123.39</v>
      </c>
      <c r="O9656" s="242">
        <f t="shared" si="1042"/>
        <v>0.51519999999982247</v>
      </c>
      <c r="P9656" s="242"/>
      <c r="Q9656" s="179"/>
      <c r="R9656" s="179"/>
      <c r="S9656" s="179"/>
      <c r="T9656" s="179"/>
      <c r="U9656" s="179"/>
      <c r="V9656" s="179"/>
      <c r="W9656" s="179"/>
      <c r="X9656" s="179"/>
      <c r="Y9656" s="179"/>
      <c r="Z9656" s="179"/>
      <c r="AA9656" s="222"/>
      <c r="AB9656" s="222"/>
      <c r="AC9656" s="222"/>
      <c r="AD9656" s="179"/>
      <c r="AE9656" s="179"/>
      <c r="AF9656" s="179"/>
      <c r="AG9656" s="179"/>
      <c r="AH9656" s="179"/>
      <c r="AI9656" s="179"/>
      <c r="AJ9656" s="179"/>
    </row>
    <row r="9657" spans="2:36" x14ac:dyDescent="0.3">
      <c r="B9657" s="224">
        <v>973400</v>
      </c>
      <c r="C9657" s="209">
        <v>419722</v>
      </c>
      <c r="D9657" s="206">
        <f t="shared" si="1043"/>
        <v>0.431191699198685</v>
      </c>
      <c r="E9657" s="208">
        <f t="shared" si="1044"/>
        <v>0.45</v>
      </c>
      <c r="F9657" s="207">
        <v>23084.71</v>
      </c>
      <c r="G9657" s="207">
        <v>33577.760000000002</v>
      </c>
      <c r="H9657" s="207">
        <v>37774.980000000003</v>
      </c>
      <c r="I9657" s="214">
        <f t="shared" si="1045"/>
        <v>401416</v>
      </c>
      <c r="J9657" s="211">
        <f t="shared" si="1037"/>
        <v>0.41238545305116087</v>
      </c>
      <c r="K9657" s="212">
        <f t="shared" si="1038"/>
        <v>0.45</v>
      </c>
      <c r="L9657" s="214">
        <f t="shared" si="1039"/>
        <v>22077.88</v>
      </c>
      <c r="M9657" s="213">
        <f t="shared" si="1040"/>
        <v>32113.280000000002</v>
      </c>
      <c r="N9657" s="213">
        <f t="shared" si="1041"/>
        <v>36127.439999999995</v>
      </c>
      <c r="O9657" s="242">
        <f t="shared" si="1042"/>
        <v>0.51530000000006115</v>
      </c>
      <c r="P9657" s="242"/>
      <c r="Q9657" s="179"/>
      <c r="R9657" s="179"/>
      <c r="S9657" s="179"/>
      <c r="T9657" s="179"/>
      <c r="U9657" s="179"/>
      <c r="V9657" s="179"/>
      <c r="W9657" s="179"/>
      <c r="X9657" s="179"/>
      <c r="Y9657" s="179"/>
      <c r="Z9657" s="179"/>
      <c r="AA9657" s="222"/>
      <c r="AB9657" s="222"/>
      <c r="AC9657" s="222"/>
      <c r="AD9657" s="179"/>
      <c r="AE9657" s="179"/>
      <c r="AF9657" s="179"/>
      <c r="AG9657" s="179"/>
      <c r="AH9657" s="179"/>
      <c r="AI9657" s="179"/>
      <c r="AJ9657" s="179"/>
    </row>
    <row r="9658" spans="2:36" x14ac:dyDescent="0.3">
      <c r="B9658" s="224">
        <v>973500</v>
      </c>
      <c r="C9658" s="209">
        <v>419767</v>
      </c>
      <c r="D9658" s="206">
        <f t="shared" si="1043"/>
        <v>0.43119363122752952</v>
      </c>
      <c r="E9658" s="208">
        <f t="shared" si="1044"/>
        <v>0.45</v>
      </c>
      <c r="F9658" s="207">
        <v>23087.18</v>
      </c>
      <c r="G9658" s="207">
        <v>33581.360000000001</v>
      </c>
      <c r="H9658" s="207">
        <v>37779.03</v>
      </c>
      <c r="I9658" s="214">
        <f t="shared" si="1045"/>
        <v>401461</v>
      </c>
      <c r="J9658" s="211">
        <f t="shared" si="1037"/>
        <v>0.41238931689779146</v>
      </c>
      <c r="K9658" s="212">
        <f t="shared" si="1038"/>
        <v>0.45</v>
      </c>
      <c r="L9658" s="214">
        <f t="shared" si="1039"/>
        <v>22080.355</v>
      </c>
      <c r="M9658" s="213">
        <f t="shared" si="1040"/>
        <v>32116.880000000001</v>
      </c>
      <c r="N9658" s="213">
        <f t="shared" si="1041"/>
        <v>36131.49</v>
      </c>
      <c r="O9658" s="242">
        <f t="shared" si="1042"/>
        <v>0.5151999999996042</v>
      </c>
      <c r="P9658" s="242"/>
      <c r="Q9658" s="179"/>
      <c r="R9658" s="179"/>
      <c r="S9658" s="179"/>
      <c r="T9658" s="179"/>
      <c r="U9658" s="179"/>
      <c r="V9658" s="179"/>
      <c r="W9658" s="179"/>
      <c r="X9658" s="179"/>
      <c r="Y9658" s="179"/>
      <c r="Z9658" s="179"/>
      <c r="AA9658" s="222"/>
      <c r="AB9658" s="222"/>
      <c r="AC9658" s="222"/>
      <c r="AD9658" s="179"/>
      <c r="AE9658" s="179"/>
      <c r="AF9658" s="179"/>
      <c r="AG9658" s="179"/>
      <c r="AH9658" s="179"/>
      <c r="AI9658" s="179"/>
      <c r="AJ9658" s="179"/>
    </row>
    <row r="9659" spans="2:36" x14ac:dyDescent="0.3">
      <c r="B9659" s="224">
        <v>973600</v>
      </c>
      <c r="C9659" s="209">
        <v>419812</v>
      </c>
      <c r="D9659" s="206">
        <f t="shared" si="1043"/>
        <v>0.43119556285949057</v>
      </c>
      <c r="E9659" s="208">
        <f t="shared" si="1044"/>
        <v>0.45</v>
      </c>
      <c r="F9659" s="207">
        <v>23089.66</v>
      </c>
      <c r="G9659" s="207">
        <v>33584.959999999999</v>
      </c>
      <c r="H9659" s="207">
        <v>37783.08</v>
      </c>
      <c r="I9659" s="214">
        <f t="shared" si="1045"/>
        <v>401506</v>
      </c>
      <c r="J9659" s="211">
        <f t="shared" ref="J9659:J9722" si="1046">I9659/$B9659</f>
        <v>0.41239317995069846</v>
      </c>
      <c r="K9659" s="212">
        <f t="shared" ref="K9659:K9722" si="1047">(I9659-I9658)/($B9659-$B9658)</f>
        <v>0.45</v>
      </c>
      <c r="L9659" s="214">
        <f t="shared" si="1039"/>
        <v>22082.83</v>
      </c>
      <c r="M9659" s="213">
        <f t="shared" si="1040"/>
        <v>32120.48</v>
      </c>
      <c r="N9659" s="213">
        <f t="shared" si="1041"/>
        <v>36135.54</v>
      </c>
      <c r="O9659" s="242">
        <f t="shared" si="1042"/>
        <v>0.5152999999999156</v>
      </c>
      <c r="P9659" s="242"/>
      <c r="Q9659" s="179"/>
      <c r="R9659" s="179"/>
      <c r="S9659" s="179"/>
      <c r="T9659" s="179"/>
      <c r="U9659" s="179"/>
      <c r="V9659" s="179"/>
      <c r="W9659" s="179"/>
      <c r="X9659" s="179"/>
      <c r="Y9659" s="179"/>
      <c r="Z9659" s="179"/>
      <c r="AA9659" s="222"/>
      <c r="AB9659" s="222"/>
      <c r="AC9659" s="222"/>
      <c r="AD9659" s="179"/>
      <c r="AE9659" s="179"/>
      <c r="AF9659" s="179"/>
      <c r="AG9659" s="179"/>
      <c r="AH9659" s="179"/>
      <c r="AI9659" s="179"/>
      <c r="AJ9659" s="179"/>
    </row>
    <row r="9660" spans="2:36" x14ac:dyDescent="0.3">
      <c r="B9660" s="224">
        <v>973700</v>
      </c>
      <c r="C9660" s="209">
        <v>419857</v>
      </c>
      <c r="D9660" s="206">
        <f t="shared" si="1043"/>
        <v>0.43119749409469038</v>
      </c>
      <c r="E9660" s="208">
        <f t="shared" si="1044"/>
        <v>0.45</v>
      </c>
      <c r="F9660" s="207">
        <v>23092.13</v>
      </c>
      <c r="G9660" s="207">
        <v>33588.559999999998</v>
      </c>
      <c r="H9660" s="207">
        <v>37787.129999999997</v>
      </c>
      <c r="I9660" s="214">
        <f t="shared" si="1045"/>
        <v>401551</v>
      </c>
      <c r="J9660" s="211">
        <f t="shared" si="1046"/>
        <v>0.4123970422101263</v>
      </c>
      <c r="K9660" s="212">
        <f t="shared" si="1047"/>
        <v>0.45</v>
      </c>
      <c r="L9660" s="214">
        <f t="shared" si="1039"/>
        <v>22085.305</v>
      </c>
      <c r="M9660" s="213">
        <f t="shared" si="1040"/>
        <v>32124.080000000002</v>
      </c>
      <c r="N9660" s="213">
        <f t="shared" si="1041"/>
        <v>36139.589999999997</v>
      </c>
      <c r="O9660" s="242">
        <f t="shared" si="1042"/>
        <v>0.51520000000004074</v>
      </c>
      <c r="P9660" s="242"/>
      <c r="Q9660" s="179"/>
      <c r="R9660" s="179"/>
      <c r="S9660" s="179"/>
      <c r="T9660" s="179"/>
      <c r="U9660" s="179"/>
      <c r="V9660" s="179"/>
      <c r="W9660" s="179"/>
      <c r="X9660" s="179"/>
      <c r="Y9660" s="179"/>
      <c r="Z9660" s="179"/>
      <c r="AA9660" s="222"/>
      <c r="AB9660" s="222"/>
      <c r="AC9660" s="222"/>
      <c r="AD9660" s="179"/>
      <c r="AE9660" s="179"/>
      <c r="AF9660" s="179"/>
      <c r="AG9660" s="179"/>
      <c r="AH9660" s="179"/>
      <c r="AI9660" s="179"/>
      <c r="AJ9660" s="179"/>
    </row>
    <row r="9661" spans="2:36" x14ac:dyDescent="0.3">
      <c r="B9661" s="224">
        <v>973800</v>
      </c>
      <c r="C9661" s="209">
        <v>419902</v>
      </c>
      <c r="D9661" s="206">
        <f t="shared" si="1043"/>
        <v>0.4311994249332512</v>
      </c>
      <c r="E9661" s="208">
        <f t="shared" si="1044"/>
        <v>0.45</v>
      </c>
      <c r="F9661" s="207">
        <v>23094.61</v>
      </c>
      <c r="G9661" s="207">
        <v>33592.160000000003</v>
      </c>
      <c r="H9661" s="207">
        <v>37791.18</v>
      </c>
      <c r="I9661" s="214">
        <f t="shared" si="1045"/>
        <v>401596</v>
      </c>
      <c r="J9661" s="211">
        <f t="shared" si="1046"/>
        <v>0.4124009036763196</v>
      </c>
      <c r="K9661" s="212">
        <f t="shared" si="1047"/>
        <v>0.45</v>
      </c>
      <c r="L9661" s="214">
        <f t="shared" si="1039"/>
        <v>22087.78</v>
      </c>
      <c r="M9661" s="213">
        <f t="shared" si="1040"/>
        <v>32127.68</v>
      </c>
      <c r="N9661" s="213">
        <f t="shared" si="1041"/>
        <v>36143.64</v>
      </c>
      <c r="O9661" s="242">
        <f t="shared" si="1042"/>
        <v>0.51529999999977005</v>
      </c>
      <c r="P9661" s="242"/>
      <c r="Q9661" s="179"/>
      <c r="R9661" s="179"/>
      <c r="S9661" s="179"/>
      <c r="T9661" s="179"/>
      <c r="U9661" s="179"/>
      <c r="V9661" s="179"/>
      <c r="W9661" s="179"/>
      <c r="X9661" s="179"/>
      <c r="Y9661" s="179"/>
      <c r="Z9661" s="179"/>
      <c r="AA9661" s="222"/>
      <c r="AB9661" s="222"/>
      <c r="AC9661" s="222"/>
      <c r="AD9661" s="179"/>
      <c r="AE9661" s="179"/>
      <c r="AF9661" s="179"/>
      <c r="AG9661" s="179"/>
      <c r="AH9661" s="179"/>
      <c r="AI9661" s="179"/>
      <c r="AJ9661" s="179"/>
    </row>
    <row r="9662" spans="2:36" x14ac:dyDescent="0.3">
      <c r="B9662" s="224">
        <v>973900</v>
      </c>
      <c r="C9662" s="209">
        <v>419947</v>
      </c>
      <c r="D9662" s="206">
        <f t="shared" si="1043"/>
        <v>0.43120135537529519</v>
      </c>
      <c r="E9662" s="208">
        <f t="shared" si="1044"/>
        <v>0.45</v>
      </c>
      <c r="F9662" s="207">
        <v>23097.08</v>
      </c>
      <c r="G9662" s="207">
        <v>33595.760000000002</v>
      </c>
      <c r="H9662" s="207">
        <v>37795.230000000003</v>
      </c>
      <c r="I9662" s="214">
        <f t="shared" si="1045"/>
        <v>401641</v>
      </c>
      <c r="J9662" s="211">
        <f t="shared" si="1046"/>
        <v>0.41240476434952256</v>
      </c>
      <c r="K9662" s="212">
        <f t="shared" si="1047"/>
        <v>0.45</v>
      </c>
      <c r="L9662" s="214">
        <f t="shared" ref="L9662:L9725" si="1048">I9662*5.5%</f>
        <v>22090.255000000001</v>
      </c>
      <c r="M9662" s="213">
        <f t="shared" ref="M9662:M9725" si="1049">I9662*8%</f>
        <v>32131.280000000002</v>
      </c>
      <c r="N9662" s="213">
        <f t="shared" ref="N9662:N9725" si="1050">I9662*9%</f>
        <v>36147.689999999995</v>
      </c>
      <c r="O9662" s="242">
        <f t="shared" si="1042"/>
        <v>0.51519999999996802</v>
      </c>
      <c r="P9662" s="242"/>
      <c r="Q9662" s="179"/>
      <c r="R9662" s="179"/>
      <c r="S9662" s="179"/>
      <c r="T9662" s="179"/>
      <c r="U9662" s="179"/>
      <c r="V9662" s="179"/>
      <c r="W9662" s="179"/>
      <c r="X9662" s="179"/>
      <c r="Y9662" s="179"/>
      <c r="Z9662" s="179"/>
      <c r="AA9662" s="222"/>
      <c r="AB9662" s="222"/>
      <c r="AC9662" s="222"/>
      <c r="AD9662" s="179"/>
      <c r="AE9662" s="179"/>
      <c r="AF9662" s="179"/>
      <c r="AG9662" s="179"/>
      <c r="AH9662" s="179"/>
      <c r="AI9662" s="179"/>
      <c r="AJ9662" s="179"/>
    </row>
    <row r="9663" spans="2:36" x14ac:dyDescent="0.3">
      <c r="B9663" s="224">
        <v>974000</v>
      </c>
      <c r="C9663" s="209">
        <v>419992</v>
      </c>
      <c r="D9663" s="206">
        <f t="shared" si="1043"/>
        <v>0.43120328542094455</v>
      </c>
      <c r="E9663" s="208">
        <f t="shared" si="1044"/>
        <v>0.45</v>
      </c>
      <c r="F9663" s="207">
        <v>23099.56</v>
      </c>
      <c r="G9663" s="207">
        <v>33599.360000000001</v>
      </c>
      <c r="H9663" s="207">
        <v>37799.279999999999</v>
      </c>
      <c r="I9663" s="214">
        <f t="shared" si="1045"/>
        <v>401686</v>
      </c>
      <c r="J9663" s="211">
        <f t="shared" si="1046"/>
        <v>0.41240862422997948</v>
      </c>
      <c r="K9663" s="212">
        <f t="shared" si="1047"/>
        <v>0.45</v>
      </c>
      <c r="L9663" s="214">
        <f t="shared" si="1048"/>
        <v>22092.73</v>
      </c>
      <c r="M9663" s="213">
        <f t="shared" si="1049"/>
        <v>32134.880000000001</v>
      </c>
      <c r="N9663" s="213">
        <f t="shared" si="1050"/>
        <v>36151.74</v>
      </c>
      <c r="O9663" s="242">
        <f t="shared" si="1042"/>
        <v>0.51529999999962461</v>
      </c>
      <c r="P9663" s="242"/>
      <c r="Q9663" s="179"/>
      <c r="R9663" s="179"/>
      <c r="S9663" s="179"/>
      <c r="T9663" s="179"/>
      <c r="U9663" s="179"/>
      <c r="V9663" s="179"/>
      <c r="W9663" s="179"/>
      <c r="X9663" s="179"/>
      <c r="Y9663" s="179"/>
      <c r="Z9663" s="179"/>
      <c r="AA9663" s="222"/>
      <c r="AB9663" s="222"/>
      <c r="AC9663" s="222"/>
      <c r="AD9663" s="179"/>
      <c r="AE9663" s="179"/>
      <c r="AF9663" s="179"/>
      <c r="AG9663" s="179"/>
      <c r="AH9663" s="179"/>
      <c r="AI9663" s="179"/>
      <c r="AJ9663" s="179"/>
    </row>
    <row r="9664" spans="2:36" x14ac:dyDescent="0.3">
      <c r="B9664" s="224">
        <v>974100</v>
      </c>
      <c r="C9664" s="209">
        <v>420037</v>
      </c>
      <c r="D9664" s="206">
        <f t="shared" si="1043"/>
        <v>0.43120521507032133</v>
      </c>
      <c r="E9664" s="208">
        <f t="shared" si="1044"/>
        <v>0.45</v>
      </c>
      <c r="F9664" s="207">
        <v>23102.03</v>
      </c>
      <c r="G9664" s="207">
        <v>33602.959999999999</v>
      </c>
      <c r="H9664" s="207">
        <v>37803.33</v>
      </c>
      <c r="I9664" s="214">
        <f t="shared" si="1045"/>
        <v>401731</v>
      </c>
      <c r="J9664" s="211">
        <f t="shared" si="1046"/>
        <v>0.41241248331793451</v>
      </c>
      <c r="K9664" s="212">
        <f t="shared" si="1047"/>
        <v>0.45</v>
      </c>
      <c r="L9664" s="214">
        <f t="shared" si="1048"/>
        <v>22095.205000000002</v>
      </c>
      <c r="M9664" s="213">
        <f t="shared" si="1049"/>
        <v>32138.48</v>
      </c>
      <c r="N9664" s="213">
        <f t="shared" si="1050"/>
        <v>36155.79</v>
      </c>
      <c r="O9664" s="242">
        <f t="shared" si="1042"/>
        <v>0.51520000000047728</v>
      </c>
      <c r="P9664" s="242"/>
      <c r="Q9664" s="179"/>
      <c r="R9664" s="179"/>
      <c r="S9664" s="179"/>
      <c r="T9664" s="179"/>
      <c r="U9664" s="179"/>
      <c r="V9664" s="179"/>
      <c r="W9664" s="179"/>
      <c r="X9664" s="179"/>
      <c r="Y9664" s="179"/>
      <c r="Z9664" s="179"/>
      <c r="AA9664" s="222"/>
      <c r="AB9664" s="222"/>
      <c r="AC9664" s="222"/>
      <c r="AD9664" s="179"/>
      <c r="AE9664" s="179"/>
      <c r="AF9664" s="179"/>
      <c r="AG9664" s="179"/>
      <c r="AH9664" s="179"/>
      <c r="AI9664" s="179"/>
      <c r="AJ9664" s="179"/>
    </row>
    <row r="9665" spans="2:36" x14ac:dyDescent="0.3">
      <c r="B9665" s="224">
        <v>974200</v>
      </c>
      <c r="C9665" s="209">
        <v>420082</v>
      </c>
      <c r="D9665" s="206">
        <f t="shared" si="1043"/>
        <v>0.43120714432354751</v>
      </c>
      <c r="E9665" s="208">
        <f t="shared" si="1044"/>
        <v>0.45</v>
      </c>
      <c r="F9665" s="207">
        <v>23104.51</v>
      </c>
      <c r="G9665" s="207">
        <v>33606.559999999998</v>
      </c>
      <c r="H9665" s="207">
        <v>37807.379999999997</v>
      </c>
      <c r="I9665" s="214">
        <f t="shared" si="1045"/>
        <v>401776</v>
      </c>
      <c r="J9665" s="211">
        <f t="shared" si="1046"/>
        <v>0.41241634161363172</v>
      </c>
      <c r="K9665" s="212">
        <f t="shared" si="1047"/>
        <v>0.45</v>
      </c>
      <c r="L9665" s="214">
        <f t="shared" si="1048"/>
        <v>22097.68</v>
      </c>
      <c r="M9665" s="213">
        <f t="shared" si="1049"/>
        <v>32142.080000000002</v>
      </c>
      <c r="N9665" s="213">
        <f t="shared" si="1050"/>
        <v>36159.839999999997</v>
      </c>
      <c r="O9665" s="242">
        <f t="shared" si="1042"/>
        <v>0.51530000000013387</v>
      </c>
      <c r="P9665" s="242"/>
      <c r="Q9665" s="179"/>
      <c r="R9665" s="179"/>
      <c r="S9665" s="179"/>
      <c r="T9665" s="179"/>
      <c r="U9665" s="179"/>
      <c r="V9665" s="179"/>
      <c r="W9665" s="179"/>
      <c r="X9665" s="179"/>
      <c r="Y9665" s="179"/>
      <c r="Z9665" s="179"/>
      <c r="AA9665" s="222"/>
      <c r="AB9665" s="222"/>
      <c r="AC9665" s="222"/>
      <c r="AD9665" s="179"/>
      <c r="AE9665" s="179"/>
      <c r="AF9665" s="179"/>
      <c r="AG9665" s="179"/>
      <c r="AH9665" s="179"/>
      <c r="AI9665" s="179"/>
      <c r="AJ9665" s="179"/>
    </row>
    <row r="9666" spans="2:36" x14ac:dyDescent="0.3">
      <c r="B9666" s="224">
        <v>974300</v>
      </c>
      <c r="C9666" s="209">
        <v>420127</v>
      </c>
      <c r="D9666" s="206">
        <f t="shared" si="1043"/>
        <v>0.43120907318074514</v>
      </c>
      <c r="E9666" s="208">
        <f t="shared" si="1044"/>
        <v>0.45</v>
      </c>
      <c r="F9666" s="207">
        <v>23106.98</v>
      </c>
      <c r="G9666" s="207">
        <v>33610.160000000003</v>
      </c>
      <c r="H9666" s="207">
        <v>37811.43</v>
      </c>
      <c r="I9666" s="214">
        <f t="shared" si="1045"/>
        <v>401821</v>
      </c>
      <c r="J9666" s="211">
        <f t="shared" si="1046"/>
        <v>0.41242019911731498</v>
      </c>
      <c r="K9666" s="212">
        <f t="shared" si="1047"/>
        <v>0.45</v>
      </c>
      <c r="L9666" s="214">
        <f t="shared" si="1048"/>
        <v>22100.154999999999</v>
      </c>
      <c r="M9666" s="213">
        <f t="shared" si="1049"/>
        <v>32145.68</v>
      </c>
      <c r="N9666" s="213">
        <f t="shared" si="1050"/>
        <v>36163.89</v>
      </c>
      <c r="O9666" s="242">
        <f t="shared" si="1042"/>
        <v>0.51519999999982247</v>
      </c>
      <c r="P9666" s="242"/>
      <c r="Q9666" s="179"/>
      <c r="R9666" s="179"/>
      <c r="S9666" s="179"/>
      <c r="T9666" s="179"/>
      <c r="U9666" s="179"/>
      <c r="V9666" s="179"/>
      <c r="W9666" s="179"/>
      <c r="X9666" s="179"/>
      <c r="Y9666" s="179"/>
      <c r="Z9666" s="179"/>
      <c r="AA9666" s="222"/>
      <c r="AB9666" s="222"/>
      <c r="AC9666" s="222"/>
      <c r="AD9666" s="179"/>
      <c r="AE9666" s="179"/>
      <c r="AF9666" s="179"/>
      <c r="AG9666" s="179"/>
      <c r="AH9666" s="179"/>
      <c r="AI9666" s="179"/>
      <c r="AJ9666" s="179"/>
    </row>
    <row r="9667" spans="2:36" x14ac:dyDescent="0.3">
      <c r="B9667" s="224">
        <v>974400</v>
      </c>
      <c r="C9667" s="209">
        <v>420172</v>
      </c>
      <c r="D9667" s="206">
        <f t="shared" si="1043"/>
        <v>0.43121100164203613</v>
      </c>
      <c r="E9667" s="208">
        <f t="shared" si="1044"/>
        <v>0.45</v>
      </c>
      <c r="F9667" s="207">
        <v>23109.46</v>
      </c>
      <c r="G9667" s="207">
        <v>33613.760000000002</v>
      </c>
      <c r="H9667" s="207">
        <v>37815.480000000003</v>
      </c>
      <c r="I9667" s="214">
        <f t="shared" si="1045"/>
        <v>401866</v>
      </c>
      <c r="J9667" s="211">
        <f t="shared" si="1046"/>
        <v>0.41242405582922825</v>
      </c>
      <c r="K9667" s="212">
        <f t="shared" si="1047"/>
        <v>0.45</v>
      </c>
      <c r="L9667" s="214">
        <f t="shared" si="1048"/>
        <v>22102.63</v>
      </c>
      <c r="M9667" s="213">
        <f t="shared" si="1049"/>
        <v>32149.280000000002</v>
      </c>
      <c r="N9667" s="213">
        <f t="shared" si="1050"/>
        <v>36167.939999999995</v>
      </c>
      <c r="O9667" s="242">
        <f t="shared" si="1042"/>
        <v>0.51530000000006115</v>
      </c>
      <c r="P9667" s="242"/>
      <c r="Q9667" s="179"/>
      <c r="R9667" s="179"/>
      <c r="S9667" s="179"/>
      <c r="T9667" s="179"/>
      <c r="U9667" s="179"/>
      <c r="V9667" s="179"/>
      <c r="W9667" s="179"/>
      <c r="X9667" s="179"/>
      <c r="Y9667" s="179"/>
      <c r="Z9667" s="179"/>
      <c r="AA9667" s="222"/>
      <c r="AB9667" s="222"/>
      <c r="AC9667" s="222"/>
      <c r="AD9667" s="179"/>
      <c r="AE9667" s="179"/>
      <c r="AF9667" s="179"/>
      <c r="AG9667" s="179"/>
      <c r="AH9667" s="179"/>
      <c r="AI9667" s="179"/>
      <c r="AJ9667" s="179"/>
    </row>
    <row r="9668" spans="2:36" x14ac:dyDescent="0.3">
      <c r="B9668" s="224">
        <v>974500</v>
      </c>
      <c r="C9668" s="209">
        <v>420217</v>
      </c>
      <c r="D9668" s="206">
        <f t="shared" si="1043"/>
        <v>0.43121292970754233</v>
      </c>
      <c r="E9668" s="208">
        <f t="shared" si="1044"/>
        <v>0.45</v>
      </c>
      <c r="F9668" s="207">
        <v>23111.93</v>
      </c>
      <c r="G9668" s="207">
        <v>33617.360000000001</v>
      </c>
      <c r="H9668" s="207">
        <v>37819.53</v>
      </c>
      <c r="I9668" s="214">
        <f t="shared" si="1045"/>
        <v>401911</v>
      </c>
      <c r="J9668" s="211">
        <f t="shared" si="1046"/>
        <v>0.41242791174961518</v>
      </c>
      <c r="K9668" s="212">
        <f t="shared" si="1047"/>
        <v>0.45</v>
      </c>
      <c r="L9668" s="214">
        <f t="shared" si="1048"/>
        <v>22105.105</v>
      </c>
      <c r="M9668" s="213">
        <f t="shared" si="1049"/>
        <v>32152.880000000001</v>
      </c>
      <c r="N9668" s="213">
        <f t="shared" si="1050"/>
        <v>36171.99</v>
      </c>
      <c r="O9668" s="242">
        <f t="shared" si="1042"/>
        <v>0.5151999999996042</v>
      </c>
      <c r="P9668" s="242"/>
      <c r="Q9668" s="179"/>
      <c r="R9668" s="179"/>
      <c r="S9668" s="179"/>
      <c r="T9668" s="179"/>
      <c r="U9668" s="179"/>
      <c r="V9668" s="179"/>
      <c r="W9668" s="179"/>
      <c r="X9668" s="179"/>
      <c r="Y9668" s="179"/>
      <c r="Z9668" s="179"/>
      <c r="AA9668" s="222"/>
      <c r="AB9668" s="222"/>
      <c r="AC9668" s="222"/>
      <c r="AD9668" s="179"/>
      <c r="AE9668" s="179"/>
      <c r="AF9668" s="179"/>
      <c r="AG9668" s="179"/>
      <c r="AH9668" s="179"/>
      <c r="AI9668" s="179"/>
      <c r="AJ9668" s="179"/>
    </row>
    <row r="9669" spans="2:36" x14ac:dyDescent="0.3">
      <c r="B9669" s="224">
        <v>974600</v>
      </c>
      <c r="C9669" s="209">
        <v>420262</v>
      </c>
      <c r="D9669" s="206">
        <f t="shared" si="1043"/>
        <v>0.43121485737738557</v>
      </c>
      <c r="E9669" s="208">
        <f t="shared" si="1044"/>
        <v>0.45</v>
      </c>
      <c r="F9669" s="207">
        <v>23114.41</v>
      </c>
      <c r="G9669" s="207">
        <v>33620.959999999999</v>
      </c>
      <c r="H9669" s="207">
        <v>37823.58</v>
      </c>
      <c r="I9669" s="214">
        <f t="shared" si="1045"/>
        <v>401956</v>
      </c>
      <c r="J9669" s="211">
        <f t="shared" si="1046"/>
        <v>0.41243176687871946</v>
      </c>
      <c r="K9669" s="212">
        <f t="shared" si="1047"/>
        <v>0.45</v>
      </c>
      <c r="L9669" s="214">
        <f t="shared" si="1048"/>
        <v>22107.58</v>
      </c>
      <c r="M9669" s="213">
        <f t="shared" si="1049"/>
        <v>32156.48</v>
      </c>
      <c r="N9669" s="213">
        <f t="shared" si="1050"/>
        <v>36176.04</v>
      </c>
      <c r="O9669" s="242">
        <f t="shared" ref="O9669:O9732" si="1051">(C9669+F9669+H9669-C9668-F9668-H9668)/100</f>
        <v>0.5152999999999156</v>
      </c>
      <c r="P9669" s="242"/>
      <c r="Q9669" s="179"/>
      <c r="R9669" s="179"/>
      <c r="S9669" s="179"/>
      <c r="T9669" s="179"/>
      <c r="U9669" s="179"/>
      <c r="V9669" s="179"/>
      <c r="W9669" s="179"/>
      <c r="X9669" s="179"/>
      <c r="Y9669" s="179"/>
      <c r="Z9669" s="179"/>
      <c r="AA9669" s="222"/>
      <c r="AB9669" s="222"/>
      <c r="AC9669" s="222"/>
      <c r="AD9669" s="179"/>
      <c r="AE9669" s="179"/>
      <c r="AF9669" s="179"/>
      <c r="AG9669" s="179"/>
      <c r="AH9669" s="179"/>
      <c r="AI9669" s="179"/>
      <c r="AJ9669" s="179"/>
    </row>
    <row r="9670" spans="2:36" x14ac:dyDescent="0.3">
      <c r="B9670" s="224">
        <v>974700</v>
      </c>
      <c r="C9670" s="209">
        <v>420307</v>
      </c>
      <c r="D9670" s="206">
        <f t="shared" si="1043"/>
        <v>0.43121678465168772</v>
      </c>
      <c r="E9670" s="208">
        <f t="shared" si="1044"/>
        <v>0.45</v>
      </c>
      <c r="F9670" s="207">
        <v>23116.880000000001</v>
      </c>
      <c r="G9670" s="207">
        <v>33624.559999999998</v>
      </c>
      <c r="H9670" s="207">
        <v>37827.629999999997</v>
      </c>
      <c r="I9670" s="214">
        <f t="shared" si="1045"/>
        <v>402001</v>
      </c>
      <c r="J9670" s="211">
        <f t="shared" si="1046"/>
        <v>0.41243562121678468</v>
      </c>
      <c r="K9670" s="212">
        <f t="shared" si="1047"/>
        <v>0.45</v>
      </c>
      <c r="L9670" s="214">
        <f t="shared" si="1048"/>
        <v>22110.055</v>
      </c>
      <c r="M9670" s="213">
        <f t="shared" si="1049"/>
        <v>32160.080000000002</v>
      </c>
      <c r="N9670" s="213">
        <f t="shared" si="1050"/>
        <v>36180.089999999997</v>
      </c>
      <c r="O9670" s="242">
        <f t="shared" si="1051"/>
        <v>0.51520000000004074</v>
      </c>
      <c r="P9670" s="242"/>
      <c r="Q9670" s="179"/>
      <c r="R9670" s="179"/>
      <c r="S9670" s="179"/>
      <c r="T9670" s="179"/>
      <c r="U9670" s="179"/>
      <c r="V9670" s="179"/>
      <c r="W9670" s="179"/>
      <c r="X9670" s="179"/>
      <c r="Y9670" s="179"/>
      <c r="Z9670" s="179"/>
      <c r="AA9670" s="222"/>
      <c r="AB9670" s="222"/>
      <c r="AC9670" s="222"/>
      <c r="AD9670" s="179"/>
      <c r="AE9670" s="179"/>
      <c r="AF9670" s="179"/>
      <c r="AG9670" s="179"/>
      <c r="AH9670" s="179"/>
      <c r="AI9670" s="179"/>
      <c r="AJ9670" s="179"/>
    </row>
    <row r="9671" spans="2:36" x14ac:dyDescent="0.3">
      <c r="B9671" s="224">
        <v>974800</v>
      </c>
      <c r="C9671" s="209">
        <v>420352</v>
      </c>
      <c r="D9671" s="206">
        <f t="shared" si="1043"/>
        <v>0.4312187115305704</v>
      </c>
      <c r="E9671" s="208">
        <f t="shared" si="1044"/>
        <v>0.45</v>
      </c>
      <c r="F9671" s="207">
        <v>23119.360000000001</v>
      </c>
      <c r="G9671" s="207">
        <v>33628.160000000003</v>
      </c>
      <c r="H9671" s="207">
        <v>37831.68</v>
      </c>
      <c r="I9671" s="214">
        <f t="shared" si="1045"/>
        <v>402046</v>
      </c>
      <c r="J9671" s="211">
        <f t="shared" si="1046"/>
        <v>0.41243947476405418</v>
      </c>
      <c r="K9671" s="212">
        <f t="shared" si="1047"/>
        <v>0.45</v>
      </c>
      <c r="L9671" s="214">
        <f t="shared" si="1048"/>
        <v>22112.53</v>
      </c>
      <c r="M9671" s="213">
        <f t="shared" si="1049"/>
        <v>32163.68</v>
      </c>
      <c r="N9671" s="213">
        <f t="shared" si="1050"/>
        <v>36184.14</v>
      </c>
      <c r="O9671" s="242">
        <f t="shared" si="1051"/>
        <v>0.51529999999977005</v>
      </c>
      <c r="P9671" s="242"/>
      <c r="Q9671" s="179"/>
      <c r="R9671" s="179"/>
      <c r="S9671" s="179"/>
      <c r="T9671" s="179"/>
      <c r="U9671" s="179"/>
      <c r="V9671" s="179"/>
      <c r="W9671" s="179"/>
      <c r="X9671" s="179"/>
      <c r="Y9671" s="179"/>
      <c r="Z9671" s="179"/>
      <c r="AA9671" s="222"/>
      <c r="AB9671" s="222"/>
      <c r="AC9671" s="222"/>
      <c r="AD9671" s="179"/>
      <c r="AE9671" s="179"/>
      <c r="AF9671" s="179"/>
      <c r="AG9671" s="179"/>
      <c r="AH9671" s="179"/>
      <c r="AI9671" s="179"/>
      <c r="AJ9671" s="179"/>
    </row>
    <row r="9672" spans="2:36" x14ac:dyDescent="0.3">
      <c r="B9672" s="224">
        <v>974900</v>
      </c>
      <c r="C9672" s="209">
        <v>420397</v>
      </c>
      <c r="D9672" s="206">
        <f t="shared" si="1043"/>
        <v>0.43122063801415528</v>
      </c>
      <c r="E9672" s="208">
        <f t="shared" si="1044"/>
        <v>0.45</v>
      </c>
      <c r="F9672" s="207">
        <v>23121.83</v>
      </c>
      <c r="G9672" s="207">
        <v>33631.760000000002</v>
      </c>
      <c r="H9672" s="207">
        <v>37835.730000000003</v>
      </c>
      <c r="I9672" s="214">
        <f t="shared" si="1045"/>
        <v>402091</v>
      </c>
      <c r="J9672" s="211">
        <f t="shared" si="1046"/>
        <v>0.41244332752077134</v>
      </c>
      <c r="K9672" s="212">
        <f t="shared" si="1047"/>
        <v>0.45</v>
      </c>
      <c r="L9672" s="214">
        <f t="shared" si="1048"/>
        <v>22115.005000000001</v>
      </c>
      <c r="M9672" s="213">
        <f t="shared" si="1049"/>
        <v>32167.280000000002</v>
      </c>
      <c r="N9672" s="213">
        <f t="shared" si="1050"/>
        <v>36188.189999999995</v>
      </c>
      <c r="O9672" s="242">
        <f t="shared" si="1051"/>
        <v>0.51519999999996802</v>
      </c>
      <c r="P9672" s="242"/>
      <c r="Q9672" s="179"/>
      <c r="R9672" s="179"/>
      <c r="S9672" s="179"/>
      <c r="T9672" s="179"/>
      <c r="U9672" s="179"/>
      <c r="V9672" s="179"/>
      <c r="W9672" s="179"/>
      <c r="X9672" s="179"/>
      <c r="Y9672" s="179"/>
      <c r="Z9672" s="179"/>
      <c r="AA9672" s="222"/>
      <c r="AB9672" s="222"/>
      <c r="AC9672" s="222"/>
      <c r="AD9672" s="179"/>
      <c r="AE9672" s="179"/>
      <c r="AF9672" s="179"/>
      <c r="AG9672" s="179"/>
      <c r="AH9672" s="179"/>
      <c r="AI9672" s="179"/>
      <c r="AJ9672" s="179"/>
    </row>
    <row r="9673" spans="2:36" x14ac:dyDescent="0.3">
      <c r="B9673" s="224">
        <v>975000</v>
      </c>
      <c r="C9673" s="209">
        <v>420442</v>
      </c>
      <c r="D9673" s="206">
        <f t="shared" si="1043"/>
        <v>0.4312225641025641</v>
      </c>
      <c r="E9673" s="208">
        <f t="shared" si="1044"/>
        <v>0.45</v>
      </c>
      <c r="F9673" s="207">
        <v>23124.31</v>
      </c>
      <c r="G9673" s="207">
        <v>33635.360000000001</v>
      </c>
      <c r="H9673" s="207">
        <v>37839.78</v>
      </c>
      <c r="I9673" s="214">
        <f t="shared" si="1045"/>
        <v>402136</v>
      </c>
      <c r="J9673" s="211">
        <f t="shared" si="1046"/>
        <v>0.41244717948717946</v>
      </c>
      <c r="K9673" s="212">
        <f t="shared" si="1047"/>
        <v>0.45</v>
      </c>
      <c r="L9673" s="214">
        <f t="shared" si="1048"/>
        <v>22117.48</v>
      </c>
      <c r="M9673" s="213">
        <f t="shared" si="1049"/>
        <v>32170.880000000001</v>
      </c>
      <c r="N9673" s="213">
        <f t="shared" si="1050"/>
        <v>36192.239999999998</v>
      </c>
      <c r="O9673" s="242">
        <f t="shared" si="1051"/>
        <v>0.51529999999962461</v>
      </c>
      <c r="P9673" s="242"/>
      <c r="Q9673" s="179"/>
      <c r="R9673" s="179"/>
      <c r="S9673" s="179"/>
      <c r="T9673" s="179"/>
      <c r="U9673" s="179"/>
      <c r="V9673" s="179"/>
      <c r="W9673" s="179"/>
      <c r="X9673" s="179"/>
      <c r="Y9673" s="179"/>
      <c r="Z9673" s="179"/>
      <c r="AA9673" s="222"/>
      <c r="AB9673" s="222"/>
      <c r="AC9673" s="222"/>
      <c r="AD9673" s="179"/>
      <c r="AE9673" s="179"/>
      <c r="AF9673" s="179"/>
      <c r="AG9673" s="179"/>
      <c r="AH9673" s="179"/>
      <c r="AI9673" s="179"/>
      <c r="AJ9673" s="179"/>
    </row>
    <row r="9674" spans="2:36" x14ac:dyDescent="0.3">
      <c r="B9674" s="224">
        <v>975100</v>
      </c>
      <c r="C9674" s="209">
        <v>420487</v>
      </c>
      <c r="D9674" s="206">
        <f t="shared" si="1043"/>
        <v>0.43122448979591838</v>
      </c>
      <c r="E9674" s="208">
        <f t="shared" si="1044"/>
        <v>0.45</v>
      </c>
      <c r="F9674" s="207">
        <v>23126.78</v>
      </c>
      <c r="G9674" s="207">
        <v>33638.959999999999</v>
      </c>
      <c r="H9674" s="207">
        <v>37843.83</v>
      </c>
      <c r="I9674" s="214">
        <f t="shared" si="1045"/>
        <v>402181</v>
      </c>
      <c r="J9674" s="211">
        <f t="shared" si="1046"/>
        <v>0.41245103066352168</v>
      </c>
      <c r="K9674" s="212">
        <f t="shared" si="1047"/>
        <v>0.45</v>
      </c>
      <c r="L9674" s="214">
        <f t="shared" si="1048"/>
        <v>22119.955000000002</v>
      </c>
      <c r="M9674" s="213">
        <f t="shared" si="1049"/>
        <v>32174.48</v>
      </c>
      <c r="N9674" s="213">
        <f t="shared" si="1050"/>
        <v>36196.29</v>
      </c>
      <c r="O9674" s="242">
        <f t="shared" si="1051"/>
        <v>0.51520000000047728</v>
      </c>
      <c r="P9674" s="242"/>
      <c r="Q9674" s="179"/>
      <c r="R9674" s="179"/>
      <c r="S9674" s="179"/>
      <c r="T9674" s="179"/>
      <c r="U9674" s="179"/>
      <c r="V9674" s="179"/>
      <c r="W9674" s="179"/>
      <c r="X9674" s="179"/>
      <c r="Y9674" s="179"/>
      <c r="Z9674" s="179"/>
      <c r="AA9674" s="222"/>
      <c r="AB9674" s="222"/>
      <c r="AC9674" s="222"/>
      <c r="AD9674" s="179"/>
      <c r="AE9674" s="179"/>
      <c r="AF9674" s="179"/>
      <c r="AG9674" s="179"/>
      <c r="AH9674" s="179"/>
      <c r="AI9674" s="179"/>
      <c r="AJ9674" s="179"/>
    </row>
    <row r="9675" spans="2:36" x14ac:dyDescent="0.3">
      <c r="B9675" s="224">
        <v>975200</v>
      </c>
      <c r="C9675" s="209">
        <v>420532</v>
      </c>
      <c r="D9675" s="206">
        <f t="shared" si="1043"/>
        <v>0.43122641509433962</v>
      </c>
      <c r="E9675" s="208">
        <f t="shared" si="1044"/>
        <v>0.45</v>
      </c>
      <c r="F9675" s="207">
        <v>23129.26</v>
      </c>
      <c r="G9675" s="207">
        <v>33642.559999999998</v>
      </c>
      <c r="H9675" s="207">
        <v>37847.879999999997</v>
      </c>
      <c r="I9675" s="214">
        <f t="shared" si="1045"/>
        <v>402226</v>
      </c>
      <c r="J9675" s="211">
        <f t="shared" si="1046"/>
        <v>0.41245488105004102</v>
      </c>
      <c r="K9675" s="212">
        <f t="shared" si="1047"/>
        <v>0.45</v>
      </c>
      <c r="L9675" s="214">
        <f t="shared" si="1048"/>
        <v>22122.43</v>
      </c>
      <c r="M9675" s="213">
        <f t="shared" si="1049"/>
        <v>32178.080000000002</v>
      </c>
      <c r="N9675" s="213">
        <f t="shared" si="1050"/>
        <v>36200.339999999997</v>
      </c>
      <c r="O9675" s="242">
        <f t="shared" si="1051"/>
        <v>0.51530000000013387</v>
      </c>
      <c r="P9675" s="242"/>
      <c r="Q9675" s="179"/>
      <c r="R9675" s="179"/>
      <c r="S9675" s="179"/>
      <c r="T9675" s="179"/>
      <c r="U9675" s="179"/>
      <c r="V9675" s="179"/>
      <c r="W9675" s="179"/>
      <c r="X9675" s="179"/>
      <c r="Y9675" s="179"/>
      <c r="Z9675" s="179"/>
      <c r="AA9675" s="222"/>
      <c r="AB9675" s="222"/>
      <c r="AC9675" s="222"/>
      <c r="AD9675" s="179"/>
      <c r="AE9675" s="179"/>
      <c r="AF9675" s="179"/>
      <c r="AG9675" s="179"/>
      <c r="AH9675" s="179"/>
      <c r="AI9675" s="179"/>
      <c r="AJ9675" s="179"/>
    </row>
    <row r="9676" spans="2:36" x14ac:dyDescent="0.3">
      <c r="B9676" s="224">
        <v>975300</v>
      </c>
      <c r="C9676" s="209">
        <v>420577</v>
      </c>
      <c r="D9676" s="206">
        <f t="shared" si="1043"/>
        <v>0.43122833999794935</v>
      </c>
      <c r="E9676" s="208">
        <f t="shared" si="1044"/>
        <v>0.45</v>
      </c>
      <c r="F9676" s="207">
        <v>23131.73</v>
      </c>
      <c r="G9676" s="207">
        <v>33646.160000000003</v>
      </c>
      <c r="H9676" s="207">
        <v>37851.93</v>
      </c>
      <c r="I9676" s="214">
        <f t="shared" si="1045"/>
        <v>402271</v>
      </c>
      <c r="J9676" s="211">
        <f t="shared" si="1046"/>
        <v>0.41245873064698041</v>
      </c>
      <c r="K9676" s="212">
        <f t="shared" si="1047"/>
        <v>0.45</v>
      </c>
      <c r="L9676" s="214">
        <f t="shared" si="1048"/>
        <v>22124.904999999999</v>
      </c>
      <c r="M9676" s="213">
        <f t="shared" si="1049"/>
        <v>32181.68</v>
      </c>
      <c r="N9676" s="213">
        <f t="shared" si="1050"/>
        <v>36204.39</v>
      </c>
      <c r="O9676" s="242">
        <f t="shared" si="1051"/>
        <v>0.51519999999982247</v>
      </c>
      <c r="P9676" s="242"/>
      <c r="Q9676" s="179"/>
      <c r="R9676" s="179"/>
      <c r="S9676" s="179"/>
      <c r="T9676" s="179"/>
      <c r="U9676" s="179"/>
      <c r="V9676" s="179"/>
      <c r="W9676" s="179"/>
      <c r="X9676" s="179"/>
      <c r="Y9676" s="179"/>
      <c r="Z9676" s="179"/>
      <c r="AA9676" s="222"/>
      <c r="AB9676" s="222"/>
      <c r="AC9676" s="222"/>
      <c r="AD9676" s="179"/>
      <c r="AE9676" s="179"/>
      <c r="AF9676" s="179"/>
      <c r="AG9676" s="179"/>
      <c r="AH9676" s="179"/>
      <c r="AI9676" s="179"/>
      <c r="AJ9676" s="179"/>
    </row>
    <row r="9677" spans="2:36" x14ac:dyDescent="0.3">
      <c r="B9677" s="224">
        <v>975400</v>
      </c>
      <c r="C9677" s="209">
        <v>420622</v>
      </c>
      <c r="D9677" s="206">
        <f t="shared" si="1043"/>
        <v>0.43123026450686897</v>
      </c>
      <c r="E9677" s="208">
        <f t="shared" si="1044"/>
        <v>0.45</v>
      </c>
      <c r="F9677" s="207">
        <v>23134.21</v>
      </c>
      <c r="G9677" s="207">
        <v>33649.760000000002</v>
      </c>
      <c r="H9677" s="207">
        <v>37855.980000000003</v>
      </c>
      <c r="I9677" s="214">
        <f t="shared" si="1045"/>
        <v>402316</v>
      </c>
      <c r="J9677" s="211">
        <f t="shared" si="1046"/>
        <v>0.41246257945458276</v>
      </c>
      <c r="K9677" s="212">
        <f t="shared" si="1047"/>
        <v>0.45</v>
      </c>
      <c r="L9677" s="214">
        <f t="shared" si="1048"/>
        <v>22127.38</v>
      </c>
      <c r="M9677" s="213">
        <f t="shared" si="1049"/>
        <v>32185.280000000002</v>
      </c>
      <c r="N9677" s="213">
        <f t="shared" si="1050"/>
        <v>36208.439999999995</v>
      </c>
      <c r="O9677" s="242">
        <f t="shared" si="1051"/>
        <v>0.51530000000006115</v>
      </c>
      <c r="P9677" s="242"/>
      <c r="Q9677" s="179"/>
      <c r="R9677" s="179"/>
      <c r="S9677" s="179"/>
      <c r="T9677" s="179"/>
      <c r="U9677" s="179"/>
      <c r="V9677" s="179"/>
      <c r="W9677" s="179"/>
      <c r="X9677" s="179"/>
      <c r="Y9677" s="179"/>
      <c r="Z9677" s="179"/>
      <c r="AA9677" s="222"/>
      <c r="AB9677" s="222"/>
      <c r="AC9677" s="222"/>
      <c r="AD9677" s="179"/>
      <c r="AE9677" s="179"/>
      <c r="AF9677" s="179"/>
      <c r="AG9677" s="179"/>
      <c r="AH9677" s="179"/>
      <c r="AI9677" s="179"/>
      <c r="AJ9677" s="179"/>
    </row>
    <row r="9678" spans="2:36" x14ac:dyDescent="0.3">
      <c r="B9678" s="224">
        <v>975500</v>
      </c>
      <c r="C9678" s="209">
        <v>420667</v>
      </c>
      <c r="D9678" s="206">
        <f t="shared" si="1043"/>
        <v>0.43123218862121987</v>
      </c>
      <c r="E9678" s="208">
        <f t="shared" si="1044"/>
        <v>0.45</v>
      </c>
      <c r="F9678" s="207">
        <v>23136.68</v>
      </c>
      <c r="G9678" s="207">
        <v>33653.360000000001</v>
      </c>
      <c r="H9678" s="207">
        <v>37860.03</v>
      </c>
      <c r="I9678" s="214">
        <f t="shared" si="1045"/>
        <v>402361</v>
      </c>
      <c r="J9678" s="211">
        <f t="shared" si="1046"/>
        <v>0.4124664274730907</v>
      </c>
      <c r="K9678" s="212">
        <f t="shared" si="1047"/>
        <v>0.45</v>
      </c>
      <c r="L9678" s="214">
        <f t="shared" si="1048"/>
        <v>22129.855</v>
      </c>
      <c r="M9678" s="213">
        <f t="shared" si="1049"/>
        <v>32188.880000000001</v>
      </c>
      <c r="N9678" s="213">
        <f t="shared" si="1050"/>
        <v>36212.49</v>
      </c>
      <c r="O9678" s="242">
        <f t="shared" si="1051"/>
        <v>0.5151999999996042</v>
      </c>
      <c r="P9678" s="242"/>
      <c r="Q9678" s="179"/>
      <c r="R9678" s="179"/>
      <c r="S9678" s="179"/>
      <c r="T9678" s="179"/>
      <c r="U9678" s="179"/>
      <c r="V9678" s="179"/>
      <c r="W9678" s="179"/>
      <c r="X9678" s="179"/>
      <c r="Y9678" s="179"/>
      <c r="Z9678" s="179"/>
      <c r="AA9678" s="222"/>
      <c r="AB9678" s="222"/>
      <c r="AC9678" s="222"/>
      <c r="AD9678" s="179"/>
      <c r="AE9678" s="179"/>
      <c r="AF9678" s="179"/>
      <c r="AG9678" s="179"/>
      <c r="AH9678" s="179"/>
      <c r="AI9678" s="179"/>
      <c r="AJ9678" s="179"/>
    </row>
    <row r="9679" spans="2:36" x14ac:dyDescent="0.3">
      <c r="B9679" s="224">
        <v>975600</v>
      </c>
      <c r="C9679" s="209">
        <v>420712</v>
      </c>
      <c r="D9679" s="206">
        <f t="shared" si="1043"/>
        <v>0.43123411234112341</v>
      </c>
      <c r="E9679" s="208">
        <f t="shared" si="1044"/>
        <v>0.45</v>
      </c>
      <c r="F9679" s="207">
        <v>23139.16</v>
      </c>
      <c r="G9679" s="207">
        <v>33656.959999999999</v>
      </c>
      <c r="H9679" s="207">
        <v>37864.080000000002</v>
      </c>
      <c r="I9679" s="214">
        <f t="shared" si="1045"/>
        <v>402406</v>
      </c>
      <c r="J9679" s="211">
        <f t="shared" si="1046"/>
        <v>0.41247027470274705</v>
      </c>
      <c r="K9679" s="212">
        <f t="shared" si="1047"/>
        <v>0.45</v>
      </c>
      <c r="L9679" s="214">
        <f t="shared" si="1048"/>
        <v>22132.33</v>
      </c>
      <c r="M9679" s="213">
        <f t="shared" si="1049"/>
        <v>32192.48</v>
      </c>
      <c r="N9679" s="213">
        <f t="shared" si="1050"/>
        <v>36216.54</v>
      </c>
      <c r="O9679" s="242">
        <f t="shared" si="1051"/>
        <v>0.5152999999999156</v>
      </c>
      <c r="P9679" s="242"/>
      <c r="Q9679" s="179"/>
      <c r="R9679" s="179"/>
      <c r="S9679" s="179"/>
      <c r="T9679" s="179"/>
      <c r="U9679" s="179"/>
      <c r="V9679" s="179"/>
      <c r="W9679" s="179"/>
      <c r="X9679" s="179"/>
      <c r="Y9679" s="179"/>
      <c r="Z9679" s="179"/>
      <c r="AA9679" s="222"/>
      <c r="AB9679" s="222"/>
      <c r="AC9679" s="222"/>
      <c r="AD9679" s="179"/>
      <c r="AE9679" s="179"/>
      <c r="AF9679" s="179"/>
      <c r="AG9679" s="179"/>
      <c r="AH9679" s="179"/>
      <c r="AI9679" s="179"/>
      <c r="AJ9679" s="179"/>
    </row>
    <row r="9680" spans="2:36" x14ac:dyDescent="0.3">
      <c r="B9680" s="224">
        <v>975700</v>
      </c>
      <c r="C9680" s="209">
        <v>420757</v>
      </c>
      <c r="D9680" s="206">
        <f t="shared" si="1043"/>
        <v>0.43123603566670082</v>
      </c>
      <c r="E9680" s="208">
        <f t="shared" si="1044"/>
        <v>0.45</v>
      </c>
      <c r="F9680" s="207">
        <v>23141.63</v>
      </c>
      <c r="G9680" s="207">
        <v>33660.559999999998</v>
      </c>
      <c r="H9680" s="207">
        <v>37868.129999999997</v>
      </c>
      <c r="I9680" s="214">
        <f t="shared" si="1045"/>
        <v>402451</v>
      </c>
      <c r="J9680" s="211">
        <f t="shared" si="1046"/>
        <v>0.41247412114379423</v>
      </c>
      <c r="K9680" s="212">
        <f t="shared" si="1047"/>
        <v>0.45</v>
      </c>
      <c r="L9680" s="214">
        <f t="shared" si="1048"/>
        <v>22134.805</v>
      </c>
      <c r="M9680" s="213">
        <f t="shared" si="1049"/>
        <v>32196.080000000002</v>
      </c>
      <c r="N9680" s="213">
        <f t="shared" si="1050"/>
        <v>36220.589999999997</v>
      </c>
      <c r="O9680" s="242">
        <f t="shared" si="1051"/>
        <v>0.51520000000004074</v>
      </c>
      <c r="P9680" s="242"/>
      <c r="Q9680" s="179"/>
      <c r="R9680" s="179"/>
      <c r="S9680" s="179"/>
      <c r="T9680" s="179"/>
      <c r="U9680" s="179"/>
      <c r="V9680" s="179"/>
      <c r="W9680" s="179"/>
      <c r="X9680" s="179"/>
      <c r="Y9680" s="179"/>
      <c r="Z9680" s="179"/>
      <c r="AA9680" s="222"/>
      <c r="AB9680" s="222"/>
      <c r="AC9680" s="222"/>
      <c r="AD9680" s="179"/>
      <c r="AE9680" s="179"/>
      <c r="AF9680" s="179"/>
      <c r="AG9680" s="179"/>
      <c r="AH9680" s="179"/>
      <c r="AI9680" s="179"/>
      <c r="AJ9680" s="179"/>
    </row>
    <row r="9681" spans="2:36" x14ac:dyDescent="0.3">
      <c r="B9681" s="224">
        <v>975800</v>
      </c>
      <c r="C9681" s="209">
        <v>420802</v>
      </c>
      <c r="D9681" s="206">
        <f t="shared" si="1043"/>
        <v>0.4312379585980734</v>
      </c>
      <c r="E9681" s="208">
        <f t="shared" si="1044"/>
        <v>0.45</v>
      </c>
      <c r="F9681" s="207">
        <v>23144.11</v>
      </c>
      <c r="G9681" s="207">
        <v>33664.160000000003</v>
      </c>
      <c r="H9681" s="207">
        <v>37872.18</v>
      </c>
      <c r="I9681" s="214">
        <f t="shared" si="1045"/>
        <v>402496</v>
      </c>
      <c r="J9681" s="211">
        <f t="shared" si="1046"/>
        <v>0.41247796679647469</v>
      </c>
      <c r="K9681" s="212">
        <f t="shared" si="1047"/>
        <v>0.45</v>
      </c>
      <c r="L9681" s="214">
        <f t="shared" si="1048"/>
        <v>22137.279999999999</v>
      </c>
      <c r="M9681" s="213">
        <f t="shared" si="1049"/>
        <v>32199.68</v>
      </c>
      <c r="N9681" s="213">
        <f t="shared" si="1050"/>
        <v>36224.639999999999</v>
      </c>
      <c r="O9681" s="242">
        <f t="shared" si="1051"/>
        <v>0.51529999999977005</v>
      </c>
      <c r="P9681" s="242"/>
      <c r="Q9681" s="179"/>
      <c r="R9681" s="179"/>
      <c r="S9681" s="179"/>
      <c r="T9681" s="179"/>
      <c r="U9681" s="179"/>
      <c r="V9681" s="179"/>
      <c r="W9681" s="179"/>
      <c r="X9681" s="179"/>
      <c r="Y9681" s="179"/>
      <c r="Z9681" s="179"/>
      <c r="AA9681" s="222"/>
      <c r="AB9681" s="222"/>
      <c r="AC9681" s="222"/>
      <c r="AD9681" s="179"/>
      <c r="AE9681" s="179"/>
      <c r="AF9681" s="179"/>
      <c r="AG9681" s="179"/>
      <c r="AH9681" s="179"/>
      <c r="AI9681" s="179"/>
      <c r="AJ9681" s="179"/>
    </row>
    <row r="9682" spans="2:36" x14ac:dyDescent="0.3">
      <c r="B9682" s="224">
        <v>975900</v>
      </c>
      <c r="C9682" s="209">
        <v>420847</v>
      </c>
      <c r="D9682" s="206">
        <f t="shared" si="1043"/>
        <v>0.43123988113536221</v>
      </c>
      <c r="E9682" s="208">
        <f t="shared" si="1044"/>
        <v>0.45</v>
      </c>
      <c r="F9682" s="207">
        <v>23146.58</v>
      </c>
      <c r="G9682" s="207">
        <v>33667.760000000002</v>
      </c>
      <c r="H9682" s="207">
        <v>37876.230000000003</v>
      </c>
      <c r="I9682" s="214">
        <f t="shared" si="1045"/>
        <v>402541</v>
      </c>
      <c r="J9682" s="211">
        <f t="shared" si="1046"/>
        <v>0.41248181166103082</v>
      </c>
      <c r="K9682" s="212">
        <f t="shared" si="1047"/>
        <v>0.45</v>
      </c>
      <c r="L9682" s="214">
        <f t="shared" si="1048"/>
        <v>22139.755000000001</v>
      </c>
      <c r="M9682" s="213">
        <f t="shared" si="1049"/>
        <v>32203.280000000002</v>
      </c>
      <c r="N9682" s="213">
        <f t="shared" si="1050"/>
        <v>36228.689999999995</v>
      </c>
      <c r="O9682" s="242">
        <f t="shared" si="1051"/>
        <v>0.51519999999996802</v>
      </c>
      <c r="P9682" s="242"/>
      <c r="Q9682" s="179"/>
      <c r="R9682" s="179"/>
      <c r="S9682" s="179"/>
      <c r="T9682" s="179"/>
      <c r="U9682" s="179"/>
      <c r="V9682" s="179"/>
      <c r="W9682" s="179"/>
      <c r="X9682" s="179"/>
      <c r="Y9682" s="179"/>
      <c r="Z9682" s="179"/>
      <c r="AA9682" s="222"/>
      <c r="AB9682" s="222"/>
      <c r="AC9682" s="222"/>
      <c r="AD9682" s="179"/>
      <c r="AE9682" s="179"/>
      <c r="AF9682" s="179"/>
      <c r="AG9682" s="179"/>
      <c r="AH9682" s="179"/>
      <c r="AI9682" s="179"/>
      <c r="AJ9682" s="179"/>
    </row>
    <row r="9683" spans="2:36" x14ac:dyDescent="0.3">
      <c r="B9683" s="224">
        <v>976000</v>
      </c>
      <c r="C9683" s="209">
        <v>420892</v>
      </c>
      <c r="D9683" s="206">
        <f t="shared" si="1043"/>
        <v>0.43124180327868855</v>
      </c>
      <c r="E9683" s="208">
        <f t="shared" si="1044"/>
        <v>0.45</v>
      </c>
      <c r="F9683" s="207">
        <v>23149.06</v>
      </c>
      <c r="G9683" s="207">
        <v>33671.360000000001</v>
      </c>
      <c r="H9683" s="207">
        <v>37880.28</v>
      </c>
      <c r="I9683" s="214">
        <f t="shared" si="1045"/>
        <v>402586</v>
      </c>
      <c r="J9683" s="211">
        <f t="shared" si="1046"/>
        <v>0.4124856557377049</v>
      </c>
      <c r="K9683" s="212">
        <f t="shared" si="1047"/>
        <v>0.45</v>
      </c>
      <c r="L9683" s="214">
        <f t="shared" si="1048"/>
        <v>22142.23</v>
      </c>
      <c r="M9683" s="213">
        <f t="shared" si="1049"/>
        <v>32206.880000000001</v>
      </c>
      <c r="N9683" s="213">
        <f t="shared" si="1050"/>
        <v>36232.74</v>
      </c>
      <c r="O9683" s="242">
        <f t="shared" si="1051"/>
        <v>0.51529999999962461</v>
      </c>
      <c r="P9683" s="242"/>
      <c r="Q9683" s="179"/>
      <c r="R9683" s="179"/>
      <c r="S9683" s="179"/>
      <c r="T9683" s="179"/>
      <c r="U9683" s="179"/>
      <c r="V9683" s="179"/>
      <c r="W9683" s="179"/>
      <c r="X9683" s="179"/>
      <c r="Y9683" s="179"/>
      <c r="Z9683" s="179"/>
      <c r="AA9683" s="222"/>
      <c r="AB9683" s="222"/>
      <c r="AC9683" s="222"/>
      <c r="AD9683" s="179"/>
      <c r="AE9683" s="179"/>
      <c r="AF9683" s="179"/>
      <c r="AG9683" s="179"/>
      <c r="AH9683" s="179"/>
      <c r="AI9683" s="179"/>
      <c r="AJ9683" s="179"/>
    </row>
    <row r="9684" spans="2:36" x14ac:dyDescent="0.3">
      <c r="B9684" s="224">
        <v>976100</v>
      </c>
      <c r="C9684" s="209">
        <v>420937</v>
      </c>
      <c r="D9684" s="206">
        <f t="shared" si="1043"/>
        <v>0.43124372502817332</v>
      </c>
      <c r="E9684" s="208">
        <f t="shared" si="1044"/>
        <v>0.45</v>
      </c>
      <c r="F9684" s="207">
        <v>23151.53</v>
      </c>
      <c r="G9684" s="207">
        <v>33674.959999999999</v>
      </c>
      <c r="H9684" s="207">
        <v>37884.33</v>
      </c>
      <c r="I9684" s="214">
        <f t="shared" si="1045"/>
        <v>402631</v>
      </c>
      <c r="J9684" s="211">
        <f t="shared" si="1046"/>
        <v>0.41248949902673904</v>
      </c>
      <c r="K9684" s="212">
        <f t="shared" si="1047"/>
        <v>0.45</v>
      </c>
      <c r="L9684" s="214">
        <f t="shared" si="1048"/>
        <v>22144.705000000002</v>
      </c>
      <c r="M9684" s="213">
        <f t="shared" si="1049"/>
        <v>32210.48</v>
      </c>
      <c r="N9684" s="213">
        <f t="shared" si="1050"/>
        <v>36236.79</v>
      </c>
      <c r="O9684" s="242">
        <f t="shared" si="1051"/>
        <v>0.51520000000047728</v>
      </c>
      <c r="P9684" s="242"/>
      <c r="Q9684" s="179"/>
      <c r="R9684" s="179"/>
      <c r="S9684" s="179"/>
      <c r="T9684" s="179"/>
      <c r="U9684" s="179"/>
      <c r="V9684" s="179"/>
      <c r="W9684" s="179"/>
      <c r="X9684" s="179"/>
      <c r="Y9684" s="179"/>
      <c r="Z9684" s="179"/>
      <c r="AA9684" s="222"/>
      <c r="AB9684" s="222"/>
      <c r="AC9684" s="222"/>
      <c r="AD9684" s="179"/>
      <c r="AE9684" s="179"/>
      <c r="AF9684" s="179"/>
      <c r="AG9684" s="179"/>
      <c r="AH9684" s="179"/>
      <c r="AI9684" s="179"/>
      <c r="AJ9684" s="179"/>
    </row>
    <row r="9685" spans="2:36" x14ac:dyDescent="0.3">
      <c r="B9685" s="224">
        <v>976200</v>
      </c>
      <c r="C9685" s="209">
        <v>420982</v>
      </c>
      <c r="D9685" s="206">
        <f t="shared" si="1043"/>
        <v>0.4312456463839377</v>
      </c>
      <c r="E9685" s="208">
        <f t="shared" si="1044"/>
        <v>0.45</v>
      </c>
      <c r="F9685" s="207">
        <v>23154.01</v>
      </c>
      <c r="G9685" s="207">
        <v>33678.559999999998</v>
      </c>
      <c r="H9685" s="207">
        <v>37888.379999999997</v>
      </c>
      <c r="I9685" s="214">
        <f t="shared" si="1045"/>
        <v>402676</v>
      </c>
      <c r="J9685" s="211">
        <f t="shared" si="1046"/>
        <v>0.41249334152837536</v>
      </c>
      <c r="K9685" s="212">
        <f t="shared" si="1047"/>
        <v>0.45</v>
      </c>
      <c r="L9685" s="214">
        <f t="shared" si="1048"/>
        <v>22147.18</v>
      </c>
      <c r="M9685" s="213">
        <f t="shared" si="1049"/>
        <v>32214.080000000002</v>
      </c>
      <c r="N9685" s="213">
        <f t="shared" si="1050"/>
        <v>36240.839999999997</v>
      </c>
      <c r="O9685" s="242">
        <f t="shared" si="1051"/>
        <v>0.51530000000013387</v>
      </c>
      <c r="P9685" s="242"/>
      <c r="Q9685" s="179"/>
      <c r="R9685" s="179"/>
      <c r="S9685" s="179"/>
      <c r="T9685" s="179"/>
      <c r="U9685" s="179"/>
      <c r="V9685" s="179"/>
      <c r="W9685" s="179"/>
      <c r="X9685" s="179"/>
      <c r="Y9685" s="179"/>
      <c r="Z9685" s="179"/>
      <c r="AA9685" s="222"/>
      <c r="AB9685" s="222"/>
      <c r="AC9685" s="222"/>
      <c r="AD9685" s="179"/>
      <c r="AE9685" s="179"/>
      <c r="AF9685" s="179"/>
      <c r="AG9685" s="179"/>
      <c r="AH9685" s="179"/>
      <c r="AI9685" s="179"/>
      <c r="AJ9685" s="179"/>
    </row>
    <row r="9686" spans="2:36" x14ac:dyDescent="0.3">
      <c r="B9686" s="224">
        <v>976300</v>
      </c>
      <c r="C9686" s="209">
        <v>421027</v>
      </c>
      <c r="D9686" s="206">
        <f t="shared" si="1043"/>
        <v>0.43124756734610264</v>
      </c>
      <c r="E9686" s="208">
        <f t="shared" si="1044"/>
        <v>0.45</v>
      </c>
      <c r="F9686" s="207">
        <v>23156.48</v>
      </c>
      <c r="G9686" s="207">
        <v>33682.160000000003</v>
      </c>
      <c r="H9686" s="207">
        <v>37892.43</v>
      </c>
      <c r="I9686" s="214">
        <f t="shared" si="1045"/>
        <v>402721</v>
      </c>
      <c r="J9686" s="211">
        <f t="shared" si="1046"/>
        <v>0.41249718324285567</v>
      </c>
      <c r="K9686" s="212">
        <f t="shared" si="1047"/>
        <v>0.45</v>
      </c>
      <c r="L9686" s="214">
        <f t="shared" si="1048"/>
        <v>22149.654999999999</v>
      </c>
      <c r="M9686" s="213">
        <f t="shared" si="1049"/>
        <v>32217.68</v>
      </c>
      <c r="N9686" s="213">
        <f t="shared" si="1050"/>
        <v>36244.89</v>
      </c>
      <c r="O9686" s="242">
        <f t="shared" si="1051"/>
        <v>0.51519999999982247</v>
      </c>
      <c r="P9686" s="242"/>
      <c r="Q9686" s="179"/>
      <c r="R9686" s="179"/>
      <c r="S9686" s="179"/>
      <c r="T9686" s="179"/>
      <c r="U9686" s="179"/>
      <c r="V9686" s="179"/>
      <c r="W9686" s="179"/>
      <c r="X9686" s="179"/>
      <c r="Y9686" s="179"/>
      <c r="Z9686" s="179"/>
      <c r="AA9686" s="222"/>
      <c r="AB9686" s="222"/>
      <c r="AC9686" s="222"/>
      <c r="AD9686" s="179"/>
      <c r="AE9686" s="179"/>
      <c r="AF9686" s="179"/>
      <c r="AG9686" s="179"/>
      <c r="AH9686" s="179"/>
      <c r="AI9686" s="179"/>
      <c r="AJ9686" s="179"/>
    </row>
    <row r="9687" spans="2:36" x14ac:dyDescent="0.3">
      <c r="B9687" s="224">
        <v>976400</v>
      </c>
      <c r="C9687" s="209">
        <v>421072</v>
      </c>
      <c r="D9687" s="206">
        <f t="shared" si="1043"/>
        <v>0.43124948791478901</v>
      </c>
      <c r="E9687" s="208">
        <f t="shared" si="1044"/>
        <v>0.45</v>
      </c>
      <c r="F9687" s="207">
        <v>23158.959999999999</v>
      </c>
      <c r="G9687" s="207">
        <v>33685.760000000002</v>
      </c>
      <c r="H9687" s="207">
        <v>37896.480000000003</v>
      </c>
      <c r="I9687" s="214">
        <f t="shared" si="1045"/>
        <v>402766</v>
      </c>
      <c r="J9687" s="211">
        <f t="shared" si="1046"/>
        <v>0.41250102417042195</v>
      </c>
      <c r="K9687" s="212">
        <f t="shared" si="1047"/>
        <v>0.45</v>
      </c>
      <c r="L9687" s="214">
        <f t="shared" si="1048"/>
        <v>22152.13</v>
      </c>
      <c r="M9687" s="213">
        <f t="shared" si="1049"/>
        <v>32221.280000000002</v>
      </c>
      <c r="N9687" s="213">
        <f t="shared" si="1050"/>
        <v>36248.939999999995</v>
      </c>
      <c r="O9687" s="242">
        <f t="shared" si="1051"/>
        <v>0.51530000000006115</v>
      </c>
      <c r="P9687" s="242"/>
      <c r="Q9687" s="179"/>
      <c r="R9687" s="179"/>
      <c r="S9687" s="179"/>
      <c r="T9687" s="179"/>
      <c r="U9687" s="179"/>
      <c r="V9687" s="179"/>
      <c r="W9687" s="179"/>
      <c r="X9687" s="179"/>
      <c r="Y9687" s="179"/>
      <c r="Z9687" s="179"/>
      <c r="AA9687" s="222"/>
      <c r="AB9687" s="222"/>
      <c r="AC9687" s="222"/>
      <c r="AD9687" s="179"/>
      <c r="AE9687" s="179"/>
      <c r="AF9687" s="179"/>
      <c r="AG9687" s="179"/>
      <c r="AH9687" s="179"/>
      <c r="AI9687" s="179"/>
      <c r="AJ9687" s="179"/>
    </row>
    <row r="9688" spans="2:36" x14ac:dyDescent="0.3">
      <c r="B9688" s="224">
        <v>976500</v>
      </c>
      <c r="C9688" s="209">
        <v>421117</v>
      </c>
      <c r="D9688" s="206">
        <f t="shared" ref="D9688:D9751" si="1052">C9688/B9688</f>
        <v>0.43125140809011775</v>
      </c>
      <c r="E9688" s="208">
        <f t="shared" ref="E9688:E9751" si="1053">(C9688-C9687)/(B9688-B9687)</f>
        <v>0.45</v>
      </c>
      <c r="F9688" s="207">
        <v>23161.43</v>
      </c>
      <c r="G9688" s="207">
        <v>33689.360000000001</v>
      </c>
      <c r="H9688" s="207">
        <v>37900.53</v>
      </c>
      <c r="I9688" s="214">
        <f t="shared" si="1045"/>
        <v>402811</v>
      </c>
      <c r="J9688" s="211">
        <f t="shared" si="1046"/>
        <v>0.41250486431131594</v>
      </c>
      <c r="K9688" s="212">
        <f t="shared" si="1047"/>
        <v>0.45</v>
      </c>
      <c r="L9688" s="214">
        <f t="shared" si="1048"/>
        <v>22154.605</v>
      </c>
      <c r="M9688" s="213">
        <f t="shared" si="1049"/>
        <v>32224.880000000001</v>
      </c>
      <c r="N9688" s="213">
        <f t="shared" si="1050"/>
        <v>36252.99</v>
      </c>
      <c r="O9688" s="242">
        <f t="shared" si="1051"/>
        <v>0.5151999999996042</v>
      </c>
      <c r="P9688" s="242"/>
      <c r="Q9688" s="179"/>
      <c r="R9688" s="179"/>
      <c r="S9688" s="179"/>
      <c r="T9688" s="179"/>
      <c r="U9688" s="179"/>
      <c r="V9688" s="179"/>
      <c r="W9688" s="179"/>
      <c r="X9688" s="179"/>
      <c r="Y9688" s="179"/>
      <c r="Z9688" s="179"/>
      <c r="AA9688" s="222"/>
      <c r="AB9688" s="222"/>
      <c r="AC9688" s="222"/>
      <c r="AD9688" s="179"/>
      <c r="AE9688" s="179"/>
      <c r="AF9688" s="179"/>
      <c r="AG9688" s="179"/>
      <c r="AH9688" s="179"/>
      <c r="AI9688" s="179"/>
      <c r="AJ9688" s="179"/>
    </row>
    <row r="9689" spans="2:36" x14ac:dyDescent="0.3">
      <c r="B9689" s="224">
        <v>976600</v>
      </c>
      <c r="C9689" s="209">
        <v>421162</v>
      </c>
      <c r="D9689" s="206">
        <f t="shared" si="1052"/>
        <v>0.43125332787220971</v>
      </c>
      <c r="E9689" s="208">
        <f t="shared" si="1053"/>
        <v>0.45</v>
      </c>
      <c r="F9689" s="207">
        <v>23163.91</v>
      </c>
      <c r="G9689" s="207">
        <v>33692.959999999999</v>
      </c>
      <c r="H9689" s="207">
        <v>37904.58</v>
      </c>
      <c r="I9689" s="214">
        <f t="shared" si="1045"/>
        <v>402856</v>
      </c>
      <c r="J9689" s="211">
        <f t="shared" si="1046"/>
        <v>0.41250870366577924</v>
      </c>
      <c r="K9689" s="212">
        <f t="shared" si="1047"/>
        <v>0.45</v>
      </c>
      <c r="L9689" s="214">
        <f t="shared" si="1048"/>
        <v>22157.08</v>
      </c>
      <c r="M9689" s="213">
        <f t="shared" si="1049"/>
        <v>32228.48</v>
      </c>
      <c r="N9689" s="213">
        <f t="shared" si="1050"/>
        <v>36257.040000000001</v>
      </c>
      <c r="O9689" s="242">
        <f t="shared" si="1051"/>
        <v>0.5152999999999156</v>
      </c>
      <c r="P9689" s="242"/>
      <c r="Q9689" s="179"/>
      <c r="R9689" s="179"/>
      <c r="S9689" s="179"/>
      <c r="T9689" s="179"/>
      <c r="U9689" s="179"/>
      <c r="V9689" s="179"/>
      <c r="W9689" s="179"/>
      <c r="X9689" s="179"/>
      <c r="Y9689" s="179"/>
      <c r="Z9689" s="179"/>
      <c r="AA9689" s="222"/>
      <c r="AB9689" s="222"/>
      <c r="AC9689" s="222"/>
      <c r="AD9689" s="179"/>
      <c r="AE9689" s="179"/>
      <c r="AF9689" s="179"/>
      <c r="AG9689" s="179"/>
      <c r="AH9689" s="179"/>
      <c r="AI9689" s="179"/>
      <c r="AJ9689" s="179"/>
    </row>
    <row r="9690" spans="2:36" x14ac:dyDescent="0.3">
      <c r="B9690" s="224">
        <v>976700</v>
      </c>
      <c r="C9690" s="209">
        <v>421207</v>
      </c>
      <c r="D9690" s="206">
        <f t="shared" si="1052"/>
        <v>0.43125524726118564</v>
      </c>
      <c r="E9690" s="208">
        <f t="shared" si="1053"/>
        <v>0.45</v>
      </c>
      <c r="F9690" s="207">
        <v>23166.38</v>
      </c>
      <c r="G9690" s="207">
        <v>33696.559999999998</v>
      </c>
      <c r="H9690" s="207">
        <v>37908.629999999997</v>
      </c>
      <c r="I9690" s="214">
        <f t="shared" si="1045"/>
        <v>402901</v>
      </c>
      <c r="J9690" s="211">
        <f t="shared" si="1046"/>
        <v>0.41251254223405343</v>
      </c>
      <c r="K9690" s="212">
        <f t="shared" si="1047"/>
        <v>0.45</v>
      </c>
      <c r="L9690" s="214">
        <f t="shared" si="1048"/>
        <v>22159.555</v>
      </c>
      <c r="M9690" s="213">
        <f t="shared" si="1049"/>
        <v>32232.080000000002</v>
      </c>
      <c r="N9690" s="213">
        <f t="shared" si="1050"/>
        <v>36261.089999999997</v>
      </c>
      <c r="O9690" s="242">
        <f t="shared" si="1051"/>
        <v>0.51520000000004074</v>
      </c>
      <c r="P9690" s="242"/>
      <c r="Q9690" s="179"/>
      <c r="R9690" s="179"/>
      <c r="S9690" s="179"/>
      <c r="T9690" s="179"/>
      <c r="U9690" s="179"/>
      <c r="V9690" s="179"/>
      <c r="W9690" s="179"/>
      <c r="X9690" s="179"/>
      <c r="Y9690" s="179"/>
      <c r="Z9690" s="179"/>
      <c r="AA9690" s="222"/>
      <c r="AB9690" s="222"/>
      <c r="AC9690" s="222"/>
      <c r="AD9690" s="179"/>
      <c r="AE9690" s="179"/>
      <c r="AF9690" s="179"/>
      <c r="AG9690" s="179"/>
      <c r="AH9690" s="179"/>
      <c r="AI9690" s="179"/>
      <c r="AJ9690" s="179"/>
    </row>
    <row r="9691" spans="2:36" x14ac:dyDescent="0.3">
      <c r="B9691" s="224">
        <v>976800</v>
      </c>
      <c r="C9691" s="209">
        <v>421252</v>
      </c>
      <c r="D9691" s="206">
        <f t="shared" si="1052"/>
        <v>0.43125716625716626</v>
      </c>
      <c r="E9691" s="208">
        <f t="shared" si="1053"/>
        <v>0.45</v>
      </c>
      <c r="F9691" s="207">
        <v>23168.86</v>
      </c>
      <c r="G9691" s="207">
        <v>33700.160000000003</v>
      </c>
      <c r="H9691" s="207">
        <v>37912.68</v>
      </c>
      <c r="I9691" s="214">
        <f t="shared" si="1045"/>
        <v>402946</v>
      </c>
      <c r="J9691" s="211">
        <f t="shared" si="1046"/>
        <v>0.41251638001638002</v>
      </c>
      <c r="K9691" s="212">
        <f t="shared" si="1047"/>
        <v>0.45</v>
      </c>
      <c r="L9691" s="214">
        <f t="shared" si="1048"/>
        <v>22162.03</v>
      </c>
      <c r="M9691" s="213">
        <f t="shared" si="1049"/>
        <v>32235.68</v>
      </c>
      <c r="N9691" s="213">
        <f t="shared" si="1050"/>
        <v>36265.14</v>
      </c>
      <c r="O9691" s="242">
        <f t="shared" si="1051"/>
        <v>0.51529999999977005</v>
      </c>
      <c r="P9691" s="242"/>
      <c r="Q9691" s="179"/>
      <c r="R9691" s="179"/>
      <c r="S9691" s="179"/>
      <c r="T9691" s="179"/>
      <c r="U9691" s="179"/>
      <c r="V9691" s="179"/>
      <c r="W9691" s="179"/>
      <c r="X9691" s="179"/>
      <c r="Y9691" s="179"/>
      <c r="Z9691" s="179"/>
      <c r="AA9691" s="222"/>
      <c r="AB9691" s="222"/>
      <c r="AC9691" s="222"/>
      <c r="AD9691" s="179"/>
      <c r="AE9691" s="179"/>
      <c r="AF9691" s="179"/>
      <c r="AG9691" s="179"/>
      <c r="AH9691" s="179"/>
      <c r="AI9691" s="179"/>
      <c r="AJ9691" s="179"/>
    </row>
    <row r="9692" spans="2:36" x14ac:dyDescent="0.3">
      <c r="B9692" s="224">
        <v>976900</v>
      </c>
      <c r="C9692" s="209">
        <v>421297</v>
      </c>
      <c r="D9692" s="206">
        <f t="shared" si="1052"/>
        <v>0.43125908486027231</v>
      </c>
      <c r="E9692" s="208">
        <f t="shared" si="1053"/>
        <v>0.45</v>
      </c>
      <c r="F9692" s="207">
        <v>23171.33</v>
      </c>
      <c r="G9692" s="207">
        <v>33703.760000000002</v>
      </c>
      <c r="H9692" s="207">
        <v>37916.730000000003</v>
      </c>
      <c r="I9692" s="214">
        <f t="shared" si="1045"/>
        <v>402991</v>
      </c>
      <c r="J9692" s="211">
        <f t="shared" si="1046"/>
        <v>0.41252021701300029</v>
      </c>
      <c r="K9692" s="212">
        <f t="shared" si="1047"/>
        <v>0.45</v>
      </c>
      <c r="L9692" s="214">
        <f t="shared" si="1048"/>
        <v>22164.505000000001</v>
      </c>
      <c r="M9692" s="213">
        <f t="shared" si="1049"/>
        <v>32239.280000000002</v>
      </c>
      <c r="N9692" s="213">
        <f t="shared" si="1050"/>
        <v>36269.189999999995</v>
      </c>
      <c r="O9692" s="242">
        <f t="shared" si="1051"/>
        <v>0.51519999999996802</v>
      </c>
      <c r="P9692" s="242"/>
      <c r="Q9692" s="179"/>
      <c r="R9692" s="179"/>
      <c r="S9692" s="179"/>
      <c r="T9692" s="179"/>
      <c r="U9692" s="179"/>
      <c r="V9692" s="179"/>
      <c r="W9692" s="179"/>
      <c r="X9692" s="179"/>
      <c r="Y9692" s="179"/>
      <c r="Z9692" s="179"/>
      <c r="AA9692" s="222"/>
      <c r="AB9692" s="222"/>
      <c r="AC9692" s="222"/>
      <c r="AD9692" s="179"/>
      <c r="AE9692" s="179"/>
      <c r="AF9692" s="179"/>
      <c r="AG9692" s="179"/>
      <c r="AH9692" s="179"/>
      <c r="AI9692" s="179"/>
      <c r="AJ9692" s="179"/>
    </row>
    <row r="9693" spans="2:36" x14ac:dyDescent="0.3">
      <c r="B9693" s="224">
        <v>977000</v>
      </c>
      <c r="C9693" s="209">
        <v>421342</v>
      </c>
      <c r="D9693" s="206">
        <f t="shared" si="1052"/>
        <v>0.43126100307062437</v>
      </c>
      <c r="E9693" s="208">
        <f t="shared" si="1053"/>
        <v>0.45</v>
      </c>
      <c r="F9693" s="207">
        <v>23173.81</v>
      </c>
      <c r="G9693" s="207">
        <v>33707.360000000001</v>
      </c>
      <c r="H9693" s="207">
        <v>37920.78</v>
      </c>
      <c r="I9693" s="214">
        <f t="shared" si="1045"/>
        <v>403036</v>
      </c>
      <c r="J9693" s="211">
        <f t="shared" si="1046"/>
        <v>0.41252405322415558</v>
      </c>
      <c r="K9693" s="212">
        <f t="shared" si="1047"/>
        <v>0.45</v>
      </c>
      <c r="L9693" s="214">
        <f t="shared" si="1048"/>
        <v>22166.98</v>
      </c>
      <c r="M9693" s="213">
        <f t="shared" si="1049"/>
        <v>32242.880000000001</v>
      </c>
      <c r="N9693" s="213">
        <f t="shared" si="1050"/>
        <v>36273.24</v>
      </c>
      <c r="O9693" s="242">
        <f t="shared" si="1051"/>
        <v>0.51529999999962461</v>
      </c>
      <c r="P9693" s="242"/>
      <c r="Q9693" s="179"/>
      <c r="R9693" s="179"/>
      <c r="S9693" s="179"/>
      <c r="T9693" s="179"/>
      <c r="U9693" s="179"/>
      <c r="V9693" s="179"/>
      <c r="W9693" s="179"/>
      <c r="X9693" s="179"/>
      <c r="Y9693" s="179"/>
      <c r="Z9693" s="179"/>
      <c r="AA9693" s="222"/>
      <c r="AB9693" s="222"/>
      <c r="AC9693" s="222"/>
      <c r="AD9693" s="179"/>
      <c r="AE9693" s="179"/>
      <c r="AF9693" s="179"/>
      <c r="AG9693" s="179"/>
      <c r="AH9693" s="179"/>
      <c r="AI9693" s="179"/>
      <c r="AJ9693" s="179"/>
    </row>
    <row r="9694" spans="2:36" x14ac:dyDescent="0.3">
      <c r="B9694" s="224">
        <v>977100</v>
      </c>
      <c r="C9694" s="209">
        <v>421387</v>
      </c>
      <c r="D9694" s="206">
        <f t="shared" si="1052"/>
        <v>0.43126292088834306</v>
      </c>
      <c r="E9694" s="208">
        <f t="shared" si="1053"/>
        <v>0.45</v>
      </c>
      <c r="F9694" s="207">
        <v>23176.28</v>
      </c>
      <c r="G9694" s="207">
        <v>33710.959999999999</v>
      </c>
      <c r="H9694" s="207">
        <v>37924.83</v>
      </c>
      <c r="I9694" s="214">
        <f t="shared" si="1045"/>
        <v>403081</v>
      </c>
      <c r="J9694" s="211">
        <f t="shared" si="1046"/>
        <v>0.41252788865008699</v>
      </c>
      <c r="K9694" s="212">
        <f t="shared" si="1047"/>
        <v>0.45</v>
      </c>
      <c r="L9694" s="214">
        <f t="shared" si="1048"/>
        <v>22169.455000000002</v>
      </c>
      <c r="M9694" s="213">
        <f t="shared" si="1049"/>
        <v>32246.48</v>
      </c>
      <c r="N9694" s="213">
        <f t="shared" si="1050"/>
        <v>36277.29</v>
      </c>
      <c r="O9694" s="242">
        <f t="shared" si="1051"/>
        <v>0.51520000000047728</v>
      </c>
      <c r="P9694" s="242"/>
      <c r="Q9694" s="179"/>
      <c r="R9694" s="179"/>
      <c r="S9694" s="179"/>
      <c r="T9694" s="179"/>
      <c r="U9694" s="179"/>
      <c r="V9694" s="179"/>
      <c r="W9694" s="179"/>
      <c r="X9694" s="179"/>
      <c r="Y9694" s="179"/>
      <c r="Z9694" s="179"/>
      <c r="AA9694" s="222"/>
      <c r="AB9694" s="222"/>
      <c r="AC9694" s="222"/>
      <c r="AD9694" s="179"/>
      <c r="AE9694" s="179"/>
      <c r="AF9694" s="179"/>
      <c r="AG9694" s="179"/>
      <c r="AH9694" s="179"/>
      <c r="AI9694" s="179"/>
      <c r="AJ9694" s="179"/>
    </row>
    <row r="9695" spans="2:36" x14ac:dyDescent="0.3">
      <c r="B9695" s="224">
        <v>977200</v>
      </c>
      <c r="C9695" s="209">
        <v>421432</v>
      </c>
      <c r="D9695" s="206">
        <f t="shared" si="1052"/>
        <v>0.43126483831354889</v>
      </c>
      <c r="E9695" s="208">
        <f t="shared" si="1053"/>
        <v>0.45</v>
      </c>
      <c r="F9695" s="207">
        <v>23178.76</v>
      </c>
      <c r="G9695" s="207">
        <v>33714.559999999998</v>
      </c>
      <c r="H9695" s="207">
        <v>37928.879999999997</v>
      </c>
      <c r="I9695" s="214">
        <f t="shared" si="1045"/>
        <v>403126</v>
      </c>
      <c r="J9695" s="211">
        <f t="shared" si="1046"/>
        <v>0.4125317232910356</v>
      </c>
      <c r="K9695" s="212">
        <f t="shared" si="1047"/>
        <v>0.45</v>
      </c>
      <c r="L9695" s="214">
        <f t="shared" si="1048"/>
        <v>22171.93</v>
      </c>
      <c r="M9695" s="213">
        <f t="shared" si="1049"/>
        <v>32250.080000000002</v>
      </c>
      <c r="N9695" s="213">
        <f t="shared" si="1050"/>
        <v>36281.339999999997</v>
      </c>
      <c r="O9695" s="242">
        <f t="shared" si="1051"/>
        <v>0.51530000000013387</v>
      </c>
      <c r="P9695" s="242"/>
      <c r="Q9695" s="179"/>
      <c r="R9695" s="179"/>
      <c r="S9695" s="179"/>
      <c r="T9695" s="179"/>
      <c r="U9695" s="179"/>
      <c r="V9695" s="179"/>
      <c r="W9695" s="179"/>
      <c r="X9695" s="179"/>
      <c r="Y9695" s="179"/>
      <c r="Z9695" s="179"/>
      <c r="AA9695" s="222"/>
      <c r="AB9695" s="222"/>
      <c r="AC9695" s="222"/>
      <c r="AD9695" s="179"/>
      <c r="AE9695" s="179"/>
      <c r="AF9695" s="179"/>
      <c r="AG9695" s="179"/>
      <c r="AH9695" s="179"/>
      <c r="AI9695" s="179"/>
      <c r="AJ9695" s="179"/>
    </row>
    <row r="9696" spans="2:36" x14ac:dyDescent="0.3">
      <c r="B9696" s="224">
        <v>977300</v>
      </c>
      <c r="C9696" s="209">
        <v>421477</v>
      </c>
      <c r="D9696" s="206">
        <f t="shared" si="1052"/>
        <v>0.43126675534636244</v>
      </c>
      <c r="E9696" s="208">
        <f t="shared" si="1053"/>
        <v>0.45</v>
      </c>
      <c r="F9696" s="207">
        <v>23181.23</v>
      </c>
      <c r="G9696" s="207">
        <v>33718.160000000003</v>
      </c>
      <c r="H9696" s="207">
        <v>37932.93</v>
      </c>
      <c r="I9696" s="214">
        <f t="shared" si="1045"/>
        <v>403171</v>
      </c>
      <c r="J9696" s="211">
        <f t="shared" si="1046"/>
        <v>0.41253555714724238</v>
      </c>
      <c r="K9696" s="212">
        <f t="shared" si="1047"/>
        <v>0.45</v>
      </c>
      <c r="L9696" s="214">
        <f t="shared" si="1048"/>
        <v>22174.404999999999</v>
      </c>
      <c r="M9696" s="213">
        <f t="shared" si="1049"/>
        <v>32253.68</v>
      </c>
      <c r="N9696" s="213">
        <f t="shared" si="1050"/>
        <v>36285.39</v>
      </c>
      <c r="O9696" s="242">
        <f t="shared" si="1051"/>
        <v>0.51519999999982247</v>
      </c>
      <c r="P9696" s="242"/>
      <c r="Q9696" s="179"/>
      <c r="R9696" s="179"/>
      <c r="S9696" s="179"/>
      <c r="T9696" s="179"/>
      <c r="U9696" s="179"/>
      <c r="V9696" s="179"/>
      <c r="W9696" s="179"/>
      <c r="X9696" s="179"/>
      <c r="Y9696" s="179"/>
      <c r="Z9696" s="179"/>
      <c r="AA9696" s="222"/>
      <c r="AB9696" s="222"/>
      <c r="AC9696" s="222"/>
      <c r="AD9696" s="179"/>
      <c r="AE9696" s="179"/>
      <c r="AF9696" s="179"/>
      <c r="AG9696" s="179"/>
      <c r="AH9696" s="179"/>
      <c r="AI9696" s="179"/>
      <c r="AJ9696" s="179"/>
    </row>
    <row r="9697" spans="2:36" x14ac:dyDescent="0.3">
      <c r="B9697" s="224">
        <v>977400</v>
      </c>
      <c r="C9697" s="209">
        <v>421522</v>
      </c>
      <c r="D9697" s="206">
        <f t="shared" si="1052"/>
        <v>0.43126867198690405</v>
      </c>
      <c r="E9697" s="208">
        <f t="shared" si="1053"/>
        <v>0.45</v>
      </c>
      <c r="F9697" s="207">
        <v>23183.71</v>
      </c>
      <c r="G9697" s="207">
        <v>33721.760000000002</v>
      </c>
      <c r="H9697" s="207">
        <v>37936.980000000003</v>
      </c>
      <c r="I9697" s="214">
        <f t="shared" si="1045"/>
        <v>403216</v>
      </c>
      <c r="J9697" s="211">
        <f t="shared" si="1046"/>
        <v>0.41253939021894825</v>
      </c>
      <c r="K9697" s="212">
        <f t="shared" si="1047"/>
        <v>0.45</v>
      </c>
      <c r="L9697" s="214">
        <f t="shared" si="1048"/>
        <v>22176.880000000001</v>
      </c>
      <c r="M9697" s="213">
        <f t="shared" si="1049"/>
        <v>32257.280000000002</v>
      </c>
      <c r="N9697" s="213">
        <f t="shared" si="1050"/>
        <v>36289.439999999995</v>
      </c>
      <c r="O9697" s="242">
        <f t="shared" si="1051"/>
        <v>0.51530000000006115</v>
      </c>
      <c r="P9697" s="242"/>
      <c r="Q9697" s="179"/>
      <c r="R9697" s="179"/>
      <c r="S9697" s="179"/>
      <c r="T9697" s="179"/>
      <c r="U9697" s="179"/>
      <c r="V9697" s="179"/>
      <c r="W9697" s="179"/>
      <c r="X9697" s="179"/>
      <c r="Y9697" s="179"/>
      <c r="Z9697" s="179"/>
      <c r="AA9697" s="222"/>
      <c r="AB9697" s="222"/>
      <c r="AC9697" s="222"/>
      <c r="AD9697" s="179"/>
      <c r="AE9697" s="179"/>
      <c r="AF9697" s="179"/>
      <c r="AG9697" s="179"/>
      <c r="AH9697" s="179"/>
      <c r="AI9697" s="179"/>
      <c r="AJ9697" s="179"/>
    </row>
    <row r="9698" spans="2:36" x14ac:dyDescent="0.3">
      <c r="B9698" s="224">
        <v>977500</v>
      </c>
      <c r="C9698" s="209">
        <v>421567</v>
      </c>
      <c r="D9698" s="206">
        <f t="shared" si="1052"/>
        <v>0.43127058823529413</v>
      </c>
      <c r="E9698" s="208">
        <f t="shared" si="1053"/>
        <v>0.45</v>
      </c>
      <c r="F9698" s="207">
        <v>23186.18</v>
      </c>
      <c r="G9698" s="207">
        <v>33725.360000000001</v>
      </c>
      <c r="H9698" s="207">
        <v>37941.03</v>
      </c>
      <c r="I9698" s="214">
        <f t="shared" si="1045"/>
        <v>403261</v>
      </c>
      <c r="J9698" s="211">
        <f t="shared" si="1046"/>
        <v>0.41254322250639386</v>
      </c>
      <c r="K9698" s="212">
        <f t="shared" si="1047"/>
        <v>0.45</v>
      </c>
      <c r="L9698" s="214">
        <f t="shared" si="1048"/>
        <v>22179.355</v>
      </c>
      <c r="M9698" s="213">
        <f t="shared" si="1049"/>
        <v>32260.880000000001</v>
      </c>
      <c r="N9698" s="213">
        <f t="shared" si="1050"/>
        <v>36293.49</v>
      </c>
      <c r="O9698" s="242">
        <f t="shared" si="1051"/>
        <v>0.5151999999996042</v>
      </c>
      <c r="P9698" s="242"/>
      <c r="Q9698" s="179"/>
      <c r="R9698" s="179"/>
      <c r="S9698" s="179"/>
      <c r="T9698" s="179"/>
      <c r="U9698" s="179"/>
      <c r="V9698" s="179"/>
      <c r="W9698" s="179"/>
      <c r="X9698" s="179"/>
      <c r="Y9698" s="179"/>
      <c r="Z9698" s="179"/>
      <c r="AA9698" s="222"/>
      <c r="AB9698" s="222"/>
      <c r="AC9698" s="222"/>
      <c r="AD9698" s="179"/>
      <c r="AE9698" s="179"/>
      <c r="AF9698" s="179"/>
      <c r="AG9698" s="179"/>
      <c r="AH9698" s="179"/>
      <c r="AI9698" s="179"/>
      <c r="AJ9698" s="179"/>
    </row>
    <row r="9699" spans="2:36" x14ac:dyDescent="0.3">
      <c r="B9699" s="224">
        <v>977600</v>
      </c>
      <c r="C9699" s="209">
        <v>421612</v>
      </c>
      <c r="D9699" s="206">
        <f t="shared" si="1052"/>
        <v>0.43127250409165302</v>
      </c>
      <c r="E9699" s="208">
        <f t="shared" si="1053"/>
        <v>0.45</v>
      </c>
      <c r="F9699" s="207">
        <v>23188.66</v>
      </c>
      <c r="G9699" s="207">
        <v>33728.959999999999</v>
      </c>
      <c r="H9699" s="207">
        <v>37945.08</v>
      </c>
      <c r="I9699" s="214">
        <f t="shared" si="1045"/>
        <v>403306</v>
      </c>
      <c r="J9699" s="211">
        <f t="shared" si="1046"/>
        <v>0.41254705400981995</v>
      </c>
      <c r="K9699" s="212">
        <f t="shared" si="1047"/>
        <v>0.45</v>
      </c>
      <c r="L9699" s="214">
        <f t="shared" si="1048"/>
        <v>22181.83</v>
      </c>
      <c r="M9699" s="213">
        <f t="shared" si="1049"/>
        <v>32264.48</v>
      </c>
      <c r="N9699" s="213">
        <f t="shared" si="1050"/>
        <v>36297.54</v>
      </c>
      <c r="O9699" s="242">
        <f t="shared" si="1051"/>
        <v>0.5152999999999156</v>
      </c>
      <c r="P9699" s="242"/>
      <c r="Q9699" s="179"/>
      <c r="R9699" s="179"/>
      <c r="S9699" s="179"/>
      <c r="T9699" s="179"/>
      <c r="U9699" s="179"/>
      <c r="V9699" s="179"/>
      <c r="W9699" s="179"/>
      <c r="X9699" s="179"/>
      <c r="Y9699" s="179"/>
      <c r="Z9699" s="179"/>
      <c r="AA9699" s="222"/>
      <c r="AB9699" s="222"/>
      <c r="AC9699" s="222"/>
      <c r="AD9699" s="179"/>
      <c r="AE9699" s="179"/>
      <c r="AF9699" s="179"/>
      <c r="AG9699" s="179"/>
      <c r="AH9699" s="179"/>
      <c r="AI9699" s="179"/>
      <c r="AJ9699" s="179"/>
    </row>
    <row r="9700" spans="2:36" x14ac:dyDescent="0.3">
      <c r="B9700" s="224">
        <v>977700</v>
      </c>
      <c r="C9700" s="209">
        <v>421657</v>
      </c>
      <c r="D9700" s="206">
        <f t="shared" si="1052"/>
        <v>0.43127441955610107</v>
      </c>
      <c r="E9700" s="208">
        <f t="shared" si="1053"/>
        <v>0.45</v>
      </c>
      <c r="F9700" s="207">
        <v>23191.13</v>
      </c>
      <c r="G9700" s="207">
        <v>33732.559999999998</v>
      </c>
      <c r="H9700" s="207">
        <v>37949.129999999997</v>
      </c>
      <c r="I9700" s="214">
        <f t="shared" si="1045"/>
        <v>403351</v>
      </c>
      <c r="J9700" s="211">
        <f t="shared" si="1046"/>
        <v>0.4125508847294671</v>
      </c>
      <c r="K9700" s="212">
        <f t="shared" si="1047"/>
        <v>0.45</v>
      </c>
      <c r="L9700" s="214">
        <f t="shared" si="1048"/>
        <v>22184.305</v>
      </c>
      <c r="M9700" s="213">
        <f t="shared" si="1049"/>
        <v>32268.080000000002</v>
      </c>
      <c r="N9700" s="213">
        <f t="shared" si="1050"/>
        <v>36301.589999999997</v>
      </c>
      <c r="O9700" s="242">
        <f t="shared" si="1051"/>
        <v>0.51520000000004074</v>
      </c>
      <c r="P9700" s="242"/>
      <c r="Q9700" s="179"/>
      <c r="R9700" s="179"/>
      <c r="S9700" s="179"/>
      <c r="T9700" s="179"/>
      <c r="U9700" s="179"/>
      <c r="V9700" s="179"/>
      <c r="W9700" s="179"/>
      <c r="X9700" s="179"/>
      <c r="Y9700" s="179"/>
      <c r="Z9700" s="179"/>
      <c r="AA9700" s="222"/>
      <c r="AB9700" s="222"/>
      <c r="AC9700" s="222"/>
      <c r="AD9700" s="179"/>
      <c r="AE9700" s="179"/>
      <c r="AF9700" s="179"/>
      <c r="AG9700" s="179"/>
      <c r="AH9700" s="179"/>
      <c r="AI9700" s="179"/>
      <c r="AJ9700" s="179"/>
    </row>
    <row r="9701" spans="2:36" x14ac:dyDescent="0.3">
      <c r="B9701" s="224">
        <v>977800</v>
      </c>
      <c r="C9701" s="209">
        <v>421702</v>
      </c>
      <c r="D9701" s="206">
        <f t="shared" si="1052"/>
        <v>0.43127633462875842</v>
      </c>
      <c r="E9701" s="208">
        <f t="shared" si="1053"/>
        <v>0.45</v>
      </c>
      <c r="F9701" s="207">
        <v>23193.61</v>
      </c>
      <c r="G9701" s="207">
        <v>33736.160000000003</v>
      </c>
      <c r="H9701" s="207">
        <v>37953.18</v>
      </c>
      <c r="I9701" s="214">
        <f t="shared" si="1045"/>
        <v>403396</v>
      </c>
      <c r="J9701" s="211">
        <f t="shared" si="1046"/>
        <v>0.41255471466557581</v>
      </c>
      <c r="K9701" s="212">
        <f t="shared" si="1047"/>
        <v>0.45</v>
      </c>
      <c r="L9701" s="214">
        <f t="shared" si="1048"/>
        <v>22186.78</v>
      </c>
      <c r="M9701" s="213">
        <f t="shared" si="1049"/>
        <v>32271.68</v>
      </c>
      <c r="N9701" s="213">
        <f t="shared" si="1050"/>
        <v>36305.64</v>
      </c>
      <c r="O9701" s="242">
        <f t="shared" si="1051"/>
        <v>0.51529999999977005</v>
      </c>
      <c r="P9701" s="242"/>
      <c r="Q9701" s="179"/>
      <c r="R9701" s="179"/>
      <c r="S9701" s="179"/>
      <c r="T9701" s="179"/>
      <c r="U9701" s="179"/>
      <c r="V9701" s="179"/>
      <c r="W9701" s="179"/>
      <c r="X9701" s="179"/>
      <c r="Y9701" s="179"/>
      <c r="Z9701" s="179"/>
      <c r="AA9701" s="222"/>
      <c r="AB9701" s="222"/>
      <c r="AC9701" s="222"/>
      <c r="AD9701" s="179"/>
      <c r="AE9701" s="179"/>
      <c r="AF9701" s="179"/>
      <c r="AG9701" s="179"/>
      <c r="AH9701" s="179"/>
      <c r="AI9701" s="179"/>
      <c r="AJ9701" s="179"/>
    </row>
    <row r="9702" spans="2:36" x14ac:dyDescent="0.3">
      <c r="B9702" s="224">
        <v>977900</v>
      </c>
      <c r="C9702" s="209">
        <v>421747</v>
      </c>
      <c r="D9702" s="206">
        <f t="shared" si="1052"/>
        <v>0.4312782493097454</v>
      </c>
      <c r="E9702" s="208">
        <f t="shared" si="1053"/>
        <v>0.45</v>
      </c>
      <c r="F9702" s="207">
        <v>23196.080000000002</v>
      </c>
      <c r="G9702" s="207">
        <v>33739.760000000002</v>
      </c>
      <c r="H9702" s="207">
        <v>37957.230000000003</v>
      </c>
      <c r="I9702" s="214">
        <f t="shared" si="1045"/>
        <v>403441</v>
      </c>
      <c r="J9702" s="211">
        <f t="shared" si="1046"/>
        <v>0.41255854381838636</v>
      </c>
      <c r="K9702" s="212">
        <f t="shared" si="1047"/>
        <v>0.45</v>
      </c>
      <c r="L9702" s="214">
        <f t="shared" si="1048"/>
        <v>22189.255000000001</v>
      </c>
      <c r="M9702" s="213">
        <f t="shared" si="1049"/>
        <v>32275.280000000002</v>
      </c>
      <c r="N9702" s="213">
        <f t="shared" si="1050"/>
        <v>36309.689999999995</v>
      </c>
      <c r="O9702" s="242">
        <f t="shared" si="1051"/>
        <v>0.51519999999996802</v>
      </c>
      <c r="P9702" s="242"/>
      <c r="Q9702" s="179"/>
      <c r="R9702" s="179"/>
      <c r="S9702" s="179"/>
      <c r="T9702" s="179"/>
      <c r="U9702" s="179"/>
      <c r="V9702" s="179"/>
      <c r="W9702" s="179"/>
      <c r="X9702" s="179"/>
      <c r="Y9702" s="179"/>
      <c r="Z9702" s="179"/>
      <c r="AA9702" s="222"/>
      <c r="AB9702" s="222"/>
      <c r="AC9702" s="222"/>
      <c r="AD9702" s="179"/>
      <c r="AE9702" s="179"/>
      <c r="AF9702" s="179"/>
      <c r="AG9702" s="179"/>
      <c r="AH9702" s="179"/>
      <c r="AI9702" s="179"/>
      <c r="AJ9702" s="179"/>
    </row>
    <row r="9703" spans="2:36" x14ac:dyDescent="0.3">
      <c r="B9703" s="224">
        <v>978000</v>
      </c>
      <c r="C9703" s="209">
        <v>421792</v>
      </c>
      <c r="D9703" s="206">
        <f t="shared" si="1052"/>
        <v>0.43128016359918203</v>
      </c>
      <c r="E9703" s="208">
        <f t="shared" si="1053"/>
        <v>0.45</v>
      </c>
      <c r="F9703" s="207">
        <v>23198.560000000001</v>
      </c>
      <c r="G9703" s="207">
        <v>33743.360000000001</v>
      </c>
      <c r="H9703" s="207">
        <v>37961.279999999999</v>
      </c>
      <c r="I9703" s="214">
        <f t="shared" si="1045"/>
        <v>403486</v>
      </c>
      <c r="J9703" s="211">
        <f t="shared" si="1046"/>
        <v>0.41256237218813907</v>
      </c>
      <c r="K9703" s="212">
        <f t="shared" si="1047"/>
        <v>0.45</v>
      </c>
      <c r="L9703" s="214">
        <f t="shared" si="1048"/>
        <v>22191.73</v>
      </c>
      <c r="M9703" s="213">
        <f t="shared" si="1049"/>
        <v>32278.880000000001</v>
      </c>
      <c r="N9703" s="213">
        <f t="shared" si="1050"/>
        <v>36313.74</v>
      </c>
      <c r="O9703" s="242">
        <f t="shared" si="1051"/>
        <v>0.51529999999962461</v>
      </c>
      <c r="P9703" s="242"/>
      <c r="Q9703" s="179"/>
      <c r="R9703" s="179"/>
      <c r="S9703" s="179"/>
      <c r="T9703" s="179"/>
      <c r="U9703" s="179"/>
      <c r="V9703" s="179"/>
      <c r="W9703" s="179"/>
      <c r="X9703" s="179"/>
      <c r="Y9703" s="179"/>
      <c r="Z9703" s="179"/>
      <c r="AA9703" s="222"/>
      <c r="AB9703" s="222"/>
      <c r="AC9703" s="222"/>
      <c r="AD9703" s="179"/>
      <c r="AE9703" s="179"/>
      <c r="AF9703" s="179"/>
      <c r="AG9703" s="179"/>
      <c r="AH9703" s="179"/>
      <c r="AI9703" s="179"/>
      <c r="AJ9703" s="179"/>
    </row>
    <row r="9704" spans="2:36" x14ac:dyDescent="0.3">
      <c r="B9704" s="224">
        <v>978100</v>
      </c>
      <c r="C9704" s="209">
        <v>421837</v>
      </c>
      <c r="D9704" s="206">
        <f t="shared" si="1052"/>
        <v>0.43128207749718844</v>
      </c>
      <c r="E9704" s="208">
        <f t="shared" si="1053"/>
        <v>0.45</v>
      </c>
      <c r="F9704" s="207">
        <v>23201.03</v>
      </c>
      <c r="G9704" s="207">
        <v>33746.959999999999</v>
      </c>
      <c r="H9704" s="207">
        <v>37965.33</v>
      </c>
      <c r="I9704" s="214">
        <f t="shared" si="1045"/>
        <v>403531</v>
      </c>
      <c r="J9704" s="211">
        <f t="shared" si="1046"/>
        <v>0.41256619977507414</v>
      </c>
      <c r="K9704" s="212">
        <f t="shared" si="1047"/>
        <v>0.45</v>
      </c>
      <c r="L9704" s="214">
        <f t="shared" si="1048"/>
        <v>22194.205000000002</v>
      </c>
      <c r="M9704" s="213">
        <f t="shared" si="1049"/>
        <v>32282.48</v>
      </c>
      <c r="N9704" s="213">
        <f t="shared" si="1050"/>
        <v>36317.79</v>
      </c>
      <c r="O9704" s="242">
        <f t="shared" si="1051"/>
        <v>0.51520000000047728</v>
      </c>
      <c r="P9704" s="242"/>
      <c r="Q9704" s="179"/>
      <c r="R9704" s="179"/>
      <c r="S9704" s="179"/>
      <c r="T9704" s="179"/>
      <c r="U9704" s="179"/>
      <c r="V9704" s="179"/>
      <c r="W9704" s="179"/>
      <c r="X9704" s="179"/>
      <c r="Y9704" s="179"/>
      <c r="Z9704" s="179"/>
      <c r="AA9704" s="222"/>
      <c r="AB9704" s="222"/>
      <c r="AC9704" s="222"/>
      <c r="AD9704" s="179"/>
      <c r="AE9704" s="179"/>
      <c r="AF9704" s="179"/>
      <c r="AG9704" s="179"/>
      <c r="AH9704" s="179"/>
      <c r="AI9704" s="179"/>
      <c r="AJ9704" s="179"/>
    </row>
    <row r="9705" spans="2:36" x14ac:dyDescent="0.3">
      <c r="B9705" s="224">
        <v>978200</v>
      </c>
      <c r="C9705" s="209">
        <v>421882</v>
      </c>
      <c r="D9705" s="206">
        <f t="shared" si="1052"/>
        <v>0.4312839910038847</v>
      </c>
      <c r="E9705" s="208">
        <f t="shared" si="1053"/>
        <v>0.45</v>
      </c>
      <c r="F9705" s="207">
        <v>23203.51</v>
      </c>
      <c r="G9705" s="207">
        <v>33750.559999999998</v>
      </c>
      <c r="H9705" s="207">
        <v>37969.379999999997</v>
      </c>
      <c r="I9705" s="214">
        <f t="shared" ref="I9705:I9768" si="1054">I9704+45</f>
        <v>403576</v>
      </c>
      <c r="J9705" s="211">
        <f t="shared" si="1046"/>
        <v>0.41257002657943159</v>
      </c>
      <c r="K9705" s="212">
        <f t="shared" si="1047"/>
        <v>0.45</v>
      </c>
      <c r="L9705" s="214">
        <f t="shared" si="1048"/>
        <v>22196.68</v>
      </c>
      <c r="M9705" s="213">
        <f t="shared" si="1049"/>
        <v>32286.080000000002</v>
      </c>
      <c r="N9705" s="213">
        <f t="shared" si="1050"/>
        <v>36321.839999999997</v>
      </c>
      <c r="O9705" s="242">
        <f t="shared" si="1051"/>
        <v>0.51530000000013387</v>
      </c>
      <c r="P9705" s="242"/>
      <c r="Q9705" s="179"/>
      <c r="R9705" s="179"/>
      <c r="S9705" s="179"/>
      <c r="T9705" s="179"/>
      <c r="U9705" s="179"/>
      <c r="V9705" s="179"/>
      <c r="W9705" s="179"/>
      <c r="X9705" s="179"/>
      <c r="Y9705" s="179"/>
      <c r="Z9705" s="179"/>
      <c r="AA9705" s="222"/>
      <c r="AB9705" s="222"/>
      <c r="AC9705" s="222"/>
      <c r="AD9705" s="179"/>
      <c r="AE9705" s="179"/>
      <c r="AF9705" s="179"/>
      <c r="AG9705" s="179"/>
      <c r="AH9705" s="179"/>
      <c r="AI9705" s="179"/>
      <c r="AJ9705" s="179"/>
    </row>
    <row r="9706" spans="2:36" x14ac:dyDescent="0.3">
      <c r="B9706" s="224">
        <v>978300</v>
      </c>
      <c r="C9706" s="209">
        <v>421927</v>
      </c>
      <c r="D9706" s="206">
        <f t="shared" si="1052"/>
        <v>0.43128590411939077</v>
      </c>
      <c r="E9706" s="208">
        <f t="shared" si="1053"/>
        <v>0.45</v>
      </c>
      <c r="F9706" s="207">
        <v>23205.98</v>
      </c>
      <c r="G9706" s="207">
        <v>33754.160000000003</v>
      </c>
      <c r="H9706" s="207">
        <v>37973.43</v>
      </c>
      <c r="I9706" s="214">
        <f t="shared" si="1054"/>
        <v>403621</v>
      </c>
      <c r="J9706" s="211">
        <f t="shared" si="1046"/>
        <v>0.41257385260145152</v>
      </c>
      <c r="K9706" s="212">
        <f t="shared" si="1047"/>
        <v>0.45</v>
      </c>
      <c r="L9706" s="214">
        <f t="shared" si="1048"/>
        <v>22199.154999999999</v>
      </c>
      <c r="M9706" s="213">
        <f t="shared" si="1049"/>
        <v>32289.68</v>
      </c>
      <c r="N9706" s="213">
        <f t="shared" si="1050"/>
        <v>36325.89</v>
      </c>
      <c r="O9706" s="242">
        <f t="shared" si="1051"/>
        <v>0.51519999999982247</v>
      </c>
      <c r="P9706" s="242"/>
      <c r="Q9706" s="179"/>
      <c r="R9706" s="179"/>
      <c r="S9706" s="179"/>
      <c r="T9706" s="179"/>
      <c r="U9706" s="179"/>
      <c r="V9706" s="179"/>
      <c r="W9706" s="179"/>
      <c r="X9706" s="179"/>
      <c r="Y9706" s="179"/>
      <c r="Z9706" s="179"/>
      <c r="AA9706" s="222"/>
      <c r="AB9706" s="222"/>
      <c r="AC9706" s="222"/>
      <c r="AD9706" s="179"/>
      <c r="AE9706" s="179"/>
      <c r="AF9706" s="179"/>
      <c r="AG9706" s="179"/>
      <c r="AH9706" s="179"/>
      <c r="AI9706" s="179"/>
      <c r="AJ9706" s="179"/>
    </row>
    <row r="9707" spans="2:36" x14ac:dyDescent="0.3">
      <c r="B9707" s="224">
        <v>978400</v>
      </c>
      <c r="C9707" s="209">
        <v>421972</v>
      </c>
      <c r="D9707" s="206">
        <f t="shared" si="1052"/>
        <v>0.43128781684382667</v>
      </c>
      <c r="E9707" s="208">
        <f t="shared" si="1053"/>
        <v>0.45</v>
      </c>
      <c r="F9707" s="207">
        <v>23208.46</v>
      </c>
      <c r="G9707" s="207">
        <v>33757.760000000002</v>
      </c>
      <c r="H9707" s="207">
        <v>37977.480000000003</v>
      </c>
      <c r="I9707" s="214">
        <f t="shared" si="1054"/>
        <v>403666</v>
      </c>
      <c r="J9707" s="211">
        <f t="shared" si="1046"/>
        <v>0.41257767784137367</v>
      </c>
      <c r="K9707" s="212">
        <f t="shared" si="1047"/>
        <v>0.45</v>
      </c>
      <c r="L9707" s="214">
        <f t="shared" si="1048"/>
        <v>22201.63</v>
      </c>
      <c r="M9707" s="213">
        <f t="shared" si="1049"/>
        <v>32293.280000000002</v>
      </c>
      <c r="N9707" s="213">
        <f t="shared" si="1050"/>
        <v>36329.939999999995</v>
      </c>
      <c r="O9707" s="242">
        <f t="shared" si="1051"/>
        <v>0.51530000000006115</v>
      </c>
      <c r="P9707" s="242"/>
      <c r="Q9707" s="179"/>
      <c r="R9707" s="179"/>
      <c r="S9707" s="179"/>
      <c r="T9707" s="179"/>
      <c r="U9707" s="179"/>
      <c r="V9707" s="179"/>
      <c r="W9707" s="179"/>
      <c r="X9707" s="179"/>
      <c r="Y9707" s="179"/>
      <c r="Z9707" s="179"/>
      <c r="AA9707" s="222"/>
      <c r="AB9707" s="222"/>
      <c r="AC9707" s="222"/>
      <c r="AD9707" s="179"/>
      <c r="AE9707" s="179"/>
      <c r="AF9707" s="179"/>
      <c r="AG9707" s="179"/>
      <c r="AH9707" s="179"/>
      <c r="AI9707" s="179"/>
      <c r="AJ9707" s="179"/>
    </row>
    <row r="9708" spans="2:36" x14ac:dyDescent="0.3">
      <c r="B9708" s="224">
        <v>978500</v>
      </c>
      <c r="C9708" s="209">
        <v>422017</v>
      </c>
      <c r="D9708" s="206">
        <f t="shared" si="1052"/>
        <v>0.43128972917731223</v>
      </c>
      <c r="E9708" s="208">
        <f t="shared" si="1053"/>
        <v>0.45</v>
      </c>
      <c r="F9708" s="207">
        <v>23210.93</v>
      </c>
      <c r="G9708" s="207">
        <v>33761.360000000001</v>
      </c>
      <c r="H9708" s="207">
        <v>37981.53</v>
      </c>
      <c r="I9708" s="214">
        <f t="shared" si="1054"/>
        <v>403711</v>
      </c>
      <c r="J9708" s="211">
        <f t="shared" si="1046"/>
        <v>0.41258150229943791</v>
      </c>
      <c r="K9708" s="212">
        <f t="shared" si="1047"/>
        <v>0.45</v>
      </c>
      <c r="L9708" s="214">
        <f t="shared" si="1048"/>
        <v>22204.105</v>
      </c>
      <c r="M9708" s="213">
        <f t="shared" si="1049"/>
        <v>32296.880000000001</v>
      </c>
      <c r="N9708" s="213">
        <f t="shared" si="1050"/>
        <v>36333.99</v>
      </c>
      <c r="O9708" s="242">
        <f t="shared" si="1051"/>
        <v>0.5151999999996042</v>
      </c>
      <c r="P9708" s="242"/>
      <c r="Q9708" s="179"/>
      <c r="R9708" s="179"/>
      <c r="S9708" s="179"/>
      <c r="T9708" s="179"/>
      <c r="U9708" s="179"/>
      <c r="V9708" s="179"/>
      <c r="W9708" s="179"/>
      <c r="X9708" s="179"/>
      <c r="Y9708" s="179"/>
      <c r="Z9708" s="179"/>
      <c r="AA9708" s="222"/>
      <c r="AB9708" s="222"/>
      <c r="AC9708" s="222"/>
      <c r="AD9708" s="179"/>
      <c r="AE9708" s="179"/>
      <c r="AF9708" s="179"/>
      <c r="AG9708" s="179"/>
      <c r="AH9708" s="179"/>
      <c r="AI9708" s="179"/>
      <c r="AJ9708" s="179"/>
    </row>
    <row r="9709" spans="2:36" x14ac:dyDescent="0.3">
      <c r="B9709" s="224">
        <v>978600</v>
      </c>
      <c r="C9709" s="209">
        <v>422062</v>
      </c>
      <c r="D9709" s="206">
        <f t="shared" si="1052"/>
        <v>0.43129164111996732</v>
      </c>
      <c r="E9709" s="208">
        <f t="shared" si="1053"/>
        <v>0.45</v>
      </c>
      <c r="F9709" s="207">
        <v>23213.41</v>
      </c>
      <c r="G9709" s="207">
        <v>33764.959999999999</v>
      </c>
      <c r="H9709" s="207">
        <v>37985.58</v>
      </c>
      <c r="I9709" s="214">
        <f t="shared" si="1054"/>
        <v>403756</v>
      </c>
      <c r="J9709" s="211">
        <f t="shared" si="1046"/>
        <v>0.41258532597588393</v>
      </c>
      <c r="K9709" s="212">
        <f t="shared" si="1047"/>
        <v>0.45</v>
      </c>
      <c r="L9709" s="214">
        <f t="shared" si="1048"/>
        <v>22206.58</v>
      </c>
      <c r="M9709" s="213">
        <f t="shared" si="1049"/>
        <v>32300.48</v>
      </c>
      <c r="N9709" s="213">
        <f t="shared" si="1050"/>
        <v>36338.04</v>
      </c>
      <c r="O9709" s="242">
        <f t="shared" si="1051"/>
        <v>0.5152999999999156</v>
      </c>
      <c r="P9709" s="242"/>
      <c r="Q9709" s="179"/>
      <c r="R9709" s="179"/>
      <c r="S9709" s="179"/>
      <c r="T9709" s="179"/>
      <c r="U9709" s="179"/>
      <c r="V9709" s="179"/>
      <c r="W9709" s="179"/>
      <c r="X9709" s="179"/>
      <c r="Y9709" s="179"/>
      <c r="Z9709" s="179"/>
      <c r="AA9709" s="222"/>
      <c r="AB9709" s="222"/>
      <c r="AC9709" s="222"/>
      <c r="AD9709" s="179"/>
      <c r="AE9709" s="179"/>
      <c r="AF9709" s="179"/>
      <c r="AG9709" s="179"/>
      <c r="AH9709" s="179"/>
      <c r="AI9709" s="179"/>
      <c r="AJ9709" s="179"/>
    </row>
    <row r="9710" spans="2:36" x14ac:dyDescent="0.3">
      <c r="B9710" s="224">
        <v>978700</v>
      </c>
      <c r="C9710" s="209">
        <v>422107</v>
      </c>
      <c r="D9710" s="206">
        <f t="shared" si="1052"/>
        <v>0.43129355267191172</v>
      </c>
      <c r="E9710" s="208">
        <f t="shared" si="1053"/>
        <v>0.45</v>
      </c>
      <c r="F9710" s="207">
        <v>23215.88</v>
      </c>
      <c r="G9710" s="207">
        <v>33768.559999999998</v>
      </c>
      <c r="H9710" s="207">
        <v>37989.629999999997</v>
      </c>
      <c r="I9710" s="214">
        <f t="shared" si="1054"/>
        <v>403801</v>
      </c>
      <c r="J9710" s="211">
        <f t="shared" si="1046"/>
        <v>0.41258914887095127</v>
      </c>
      <c r="K9710" s="212">
        <f t="shared" si="1047"/>
        <v>0.45</v>
      </c>
      <c r="L9710" s="214">
        <f t="shared" si="1048"/>
        <v>22209.055</v>
      </c>
      <c r="M9710" s="213">
        <f t="shared" si="1049"/>
        <v>32304.080000000002</v>
      </c>
      <c r="N9710" s="213">
        <f t="shared" si="1050"/>
        <v>36342.089999999997</v>
      </c>
      <c r="O9710" s="242">
        <f t="shared" si="1051"/>
        <v>0.51520000000004074</v>
      </c>
      <c r="P9710" s="242"/>
      <c r="Q9710" s="179"/>
      <c r="R9710" s="179"/>
      <c r="S9710" s="179"/>
      <c r="T9710" s="179"/>
      <c r="U9710" s="179"/>
      <c r="V9710" s="179"/>
      <c r="W9710" s="179"/>
      <c r="X9710" s="179"/>
      <c r="Y9710" s="179"/>
      <c r="Z9710" s="179"/>
      <c r="AA9710" s="222"/>
      <c r="AB9710" s="222"/>
      <c r="AC9710" s="222"/>
      <c r="AD9710" s="179"/>
      <c r="AE9710" s="179"/>
      <c r="AF9710" s="179"/>
      <c r="AG9710" s="179"/>
      <c r="AH9710" s="179"/>
      <c r="AI9710" s="179"/>
      <c r="AJ9710" s="179"/>
    </row>
    <row r="9711" spans="2:36" x14ac:dyDescent="0.3">
      <c r="B9711" s="224">
        <v>978800</v>
      </c>
      <c r="C9711" s="209">
        <v>422152</v>
      </c>
      <c r="D9711" s="206">
        <f t="shared" si="1052"/>
        <v>0.43129546383326522</v>
      </c>
      <c r="E9711" s="208">
        <f t="shared" si="1053"/>
        <v>0.45</v>
      </c>
      <c r="F9711" s="207">
        <v>23218.36</v>
      </c>
      <c r="G9711" s="207">
        <v>33772.160000000003</v>
      </c>
      <c r="H9711" s="207">
        <v>37993.68</v>
      </c>
      <c r="I9711" s="214">
        <f t="shared" si="1054"/>
        <v>403846</v>
      </c>
      <c r="J9711" s="211">
        <f t="shared" si="1046"/>
        <v>0.41259297098487946</v>
      </c>
      <c r="K9711" s="212">
        <f t="shared" si="1047"/>
        <v>0.45</v>
      </c>
      <c r="L9711" s="214">
        <f t="shared" si="1048"/>
        <v>22211.53</v>
      </c>
      <c r="M9711" s="213">
        <f t="shared" si="1049"/>
        <v>32307.68</v>
      </c>
      <c r="N9711" s="213">
        <f t="shared" si="1050"/>
        <v>36346.14</v>
      </c>
      <c r="O9711" s="242">
        <f t="shared" si="1051"/>
        <v>0.51529999999977005</v>
      </c>
      <c r="P9711" s="242"/>
      <c r="Q9711" s="179"/>
      <c r="R9711" s="179"/>
      <c r="S9711" s="179"/>
      <c r="T9711" s="179"/>
      <c r="U9711" s="179"/>
      <c r="V9711" s="179"/>
      <c r="W9711" s="179"/>
      <c r="X9711" s="179"/>
      <c r="Y9711" s="179"/>
      <c r="Z9711" s="179"/>
      <c r="AA9711" s="222"/>
      <c r="AB9711" s="222"/>
      <c r="AC9711" s="222"/>
      <c r="AD9711" s="179"/>
      <c r="AE9711" s="179"/>
      <c r="AF9711" s="179"/>
      <c r="AG9711" s="179"/>
      <c r="AH9711" s="179"/>
      <c r="AI9711" s="179"/>
      <c r="AJ9711" s="179"/>
    </row>
    <row r="9712" spans="2:36" x14ac:dyDescent="0.3">
      <c r="B9712" s="224">
        <v>978900</v>
      </c>
      <c r="C9712" s="209">
        <v>422197</v>
      </c>
      <c r="D9712" s="206">
        <f t="shared" si="1052"/>
        <v>0.43129737460414752</v>
      </c>
      <c r="E9712" s="208">
        <f t="shared" si="1053"/>
        <v>0.45</v>
      </c>
      <c r="F9712" s="207">
        <v>23220.83</v>
      </c>
      <c r="G9712" s="207">
        <v>33775.760000000002</v>
      </c>
      <c r="H9712" s="207">
        <v>37997.730000000003</v>
      </c>
      <c r="I9712" s="214">
        <f t="shared" si="1054"/>
        <v>403891</v>
      </c>
      <c r="J9712" s="211">
        <f t="shared" si="1046"/>
        <v>0.41259679231790786</v>
      </c>
      <c r="K9712" s="212">
        <f t="shared" si="1047"/>
        <v>0.45</v>
      </c>
      <c r="L9712" s="214">
        <f t="shared" si="1048"/>
        <v>22214.005000000001</v>
      </c>
      <c r="M9712" s="213">
        <f t="shared" si="1049"/>
        <v>32311.280000000002</v>
      </c>
      <c r="N9712" s="213">
        <f t="shared" si="1050"/>
        <v>36350.189999999995</v>
      </c>
      <c r="O9712" s="242">
        <f t="shared" si="1051"/>
        <v>0.51519999999996802</v>
      </c>
      <c r="P9712" s="242"/>
      <c r="Q9712" s="179"/>
      <c r="R9712" s="179"/>
      <c r="S9712" s="179"/>
      <c r="T9712" s="179"/>
      <c r="U9712" s="179"/>
      <c r="V9712" s="179"/>
      <c r="W9712" s="179"/>
      <c r="X9712" s="179"/>
      <c r="Y9712" s="179"/>
      <c r="Z9712" s="179"/>
      <c r="AA9712" s="222"/>
      <c r="AB9712" s="222"/>
      <c r="AC9712" s="222"/>
      <c r="AD9712" s="179"/>
      <c r="AE9712" s="179"/>
      <c r="AF9712" s="179"/>
      <c r="AG9712" s="179"/>
      <c r="AH9712" s="179"/>
      <c r="AI9712" s="179"/>
      <c r="AJ9712" s="179"/>
    </row>
    <row r="9713" spans="2:36" x14ac:dyDescent="0.3">
      <c r="B9713" s="224">
        <v>979000</v>
      </c>
      <c r="C9713" s="209">
        <v>422242</v>
      </c>
      <c r="D9713" s="206">
        <f t="shared" si="1052"/>
        <v>0.43129928498467823</v>
      </c>
      <c r="E9713" s="208">
        <f t="shared" si="1053"/>
        <v>0.45</v>
      </c>
      <c r="F9713" s="207">
        <v>23223.31</v>
      </c>
      <c r="G9713" s="207">
        <v>33779.360000000001</v>
      </c>
      <c r="H9713" s="207">
        <v>38001.78</v>
      </c>
      <c r="I9713" s="214">
        <f t="shared" si="1054"/>
        <v>403936</v>
      </c>
      <c r="J9713" s="211">
        <f t="shared" si="1046"/>
        <v>0.41260061287027577</v>
      </c>
      <c r="K9713" s="212">
        <f t="shared" si="1047"/>
        <v>0.45</v>
      </c>
      <c r="L9713" s="214">
        <f t="shared" si="1048"/>
        <v>22216.48</v>
      </c>
      <c r="M9713" s="213">
        <f t="shared" si="1049"/>
        <v>32314.880000000001</v>
      </c>
      <c r="N9713" s="213">
        <f t="shared" si="1050"/>
        <v>36354.239999999998</v>
      </c>
      <c r="O9713" s="242">
        <f t="shared" si="1051"/>
        <v>0.51529999999962461</v>
      </c>
      <c r="P9713" s="242"/>
      <c r="Q9713" s="179"/>
      <c r="R9713" s="179"/>
      <c r="S9713" s="179"/>
      <c r="T9713" s="179"/>
      <c r="U9713" s="179"/>
      <c r="V9713" s="179"/>
      <c r="W9713" s="179"/>
      <c r="X9713" s="179"/>
      <c r="Y9713" s="179"/>
      <c r="Z9713" s="179"/>
      <c r="AA9713" s="222"/>
      <c r="AB9713" s="222"/>
      <c r="AC9713" s="222"/>
      <c r="AD9713" s="179"/>
      <c r="AE9713" s="179"/>
      <c r="AF9713" s="179"/>
      <c r="AG9713" s="179"/>
      <c r="AH9713" s="179"/>
      <c r="AI9713" s="179"/>
      <c r="AJ9713" s="179"/>
    </row>
    <row r="9714" spans="2:36" x14ac:dyDescent="0.3">
      <c r="B9714" s="224">
        <v>979100</v>
      </c>
      <c r="C9714" s="209">
        <v>422287</v>
      </c>
      <c r="D9714" s="206">
        <f t="shared" si="1052"/>
        <v>0.43130119497497704</v>
      </c>
      <c r="E9714" s="208">
        <f t="shared" si="1053"/>
        <v>0.45</v>
      </c>
      <c r="F9714" s="207">
        <v>23225.78</v>
      </c>
      <c r="G9714" s="207">
        <v>33782.959999999999</v>
      </c>
      <c r="H9714" s="207">
        <v>38005.83</v>
      </c>
      <c r="I9714" s="214">
        <f t="shared" si="1054"/>
        <v>403981</v>
      </c>
      <c r="J9714" s="211">
        <f t="shared" si="1046"/>
        <v>0.41260443264222246</v>
      </c>
      <c r="K9714" s="212">
        <f t="shared" si="1047"/>
        <v>0.45</v>
      </c>
      <c r="L9714" s="214">
        <f t="shared" si="1048"/>
        <v>22218.955000000002</v>
      </c>
      <c r="M9714" s="213">
        <f t="shared" si="1049"/>
        <v>32318.48</v>
      </c>
      <c r="N9714" s="213">
        <f t="shared" si="1050"/>
        <v>36358.29</v>
      </c>
      <c r="O9714" s="242">
        <f t="shared" si="1051"/>
        <v>0.51520000000047728</v>
      </c>
      <c r="P9714" s="242"/>
      <c r="Q9714" s="179"/>
      <c r="R9714" s="179"/>
      <c r="S9714" s="179"/>
      <c r="T9714" s="179"/>
      <c r="U9714" s="179"/>
      <c r="V9714" s="179"/>
      <c r="W9714" s="179"/>
      <c r="X9714" s="179"/>
      <c r="Y9714" s="179"/>
      <c r="Z9714" s="179"/>
      <c r="AA9714" s="222"/>
      <c r="AB9714" s="222"/>
      <c r="AC9714" s="222"/>
      <c r="AD9714" s="179"/>
      <c r="AE9714" s="179"/>
      <c r="AF9714" s="179"/>
      <c r="AG9714" s="179"/>
      <c r="AH9714" s="179"/>
      <c r="AI9714" s="179"/>
      <c r="AJ9714" s="179"/>
    </row>
    <row r="9715" spans="2:36" x14ac:dyDescent="0.3">
      <c r="B9715" s="224">
        <v>979200</v>
      </c>
      <c r="C9715" s="209">
        <v>422332</v>
      </c>
      <c r="D9715" s="206">
        <f t="shared" si="1052"/>
        <v>0.43130310457516341</v>
      </c>
      <c r="E9715" s="208">
        <f t="shared" si="1053"/>
        <v>0.45</v>
      </c>
      <c r="F9715" s="207">
        <v>23228.26</v>
      </c>
      <c r="G9715" s="207">
        <v>33786.559999999998</v>
      </c>
      <c r="H9715" s="207">
        <v>38009.879999999997</v>
      </c>
      <c r="I9715" s="214">
        <f t="shared" si="1054"/>
        <v>404026</v>
      </c>
      <c r="J9715" s="211">
        <f t="shared" si="1046"/>
        <v>0.41260825163398696</v>
      </c>
      <c r="K9715" s="212">
        <f t="shared" si="1047"/>
        <v>0.45</v>
      </c>
      <c r="L9715" s="214">
        <f t="shared" si="1048"/>
        <v>22221.43</v>
      </c>
      <c r="M9715" s="213">
        <f t="shared" si="1049"/>
        <v>32322.080000000002</v>
      </c>
      <c r="N9715" s="213">
        <f t="shared" si="1050"/>
        <v>36362.339999999997</v>
      </c>
      <c r="O9715" s="242">
        <f t="shared" si="1051"/>
        <v>0.51530000000013387</v>
      </c>
      <c r="P9715" s="242"/>
      <c r="Q9715" s="179"/>
      <c r="R9715" s="179"/>
      <c r="S9715" s="179"/>
      <c r="T9715" s="179"/>
      <c r="U9715" s="179"/>
      <c r="V9715" s="179"/>
      <c r="W9715" s="179"/>
      <c r="X9715" s="179"/>
      <c r="Y9715" s="179"/>
      <c r="Z9715" s="179"/>
      <c r="AA9715" s="222"/>
      <c r="AB9715" s="222"/>
      <c r="AC9715" s="222"/>
      <c r="AD9715" s="179"/>
      <c r="AE9715" s="179"/>
      <c r="AF9715" s="179"/>
      <c r="AG9715" s="179"/>
      <c r="AH9715" s="179"/>
      <c r="AI9715" s="179"/>
      <c r="AJ9715" s="179"/>
    </row>
    <row r="9716" spans="2:36" x14ac:dyDescent="0.3">
      <c r="B9716" s="224">
        <v>979300</v>
      </c>
      <c r="C9716" s="209">
        <v>422377</v>
      </c>
      <c r="D9716" s="206">
        <f t="shared" si="1052"/>
        <v>0.43130501378535691</v>
      </c>
      <c r="E9716" s="208">
        <f t="shared" si="1053"/>
        <v>0.45</v>
      </c>
      <c r="F9716" s="207">
        <v>23230.73</v>
      </c>
      <c r="G9716" s="207">
        <v>33790.160000000003</v>
      </c>
      <c r="H9716" s="207">
        <v>38013.93</v>
      </c>
      <c r="I9716" s="214">
        <f t="shared" si="1054"/>
        <v>404071</v>
      </c>
      <c r="J9716" s="211">
        <f t="shared" si="1046"/>
        <v>0.41261206984580823</v>
      </c>
      <c r="K9716" s="212">
        <f t="shared" si="1047"/>
        <v>0.45</v>
      </c>
      <c r="L9716" s="214">
        <f t="shared" si="1048"/>
        <v>22223.904999999999</v>
      </c>
      <c r="M9716" s="213">
        <f t="shared" si="1049"/>
        <v>32325.68</v>
      </c>
      <c r="N9716" s="213">
        <f t="shared" si="1050"/>
        <v>36366.39</v>
      </c>
      <c r="O9716" s="242">
        <f t="shared" si="1051"/>
        <v>0.51519999999982247</v>
      </c>
      <c r="P9716" s="242"/>
      <c r="Q9716" s="179"/>
      <c r="R9716" s="179"/>
      <c r="S9716" s="179"/>
      <c r="T9716" s="179"/>
      <c r="U9716" s="179"/>
      <c r="V9716" s="179"/>
      <c r="W9716" s="179"/>
      <c r="X9716" s="179"/>
      <c r="Y9716" s="179"/>
      <c r="Z9716" s="179"/>
      <c r="AA9716" s="222"/>
      <c r="AB9716" s="222"/>
      <c r="AC9716" s="222"/>
      <c r="AD9716" s="179"/>
      <c r="AE9716" s="179"/>
      <c r="AF9716" s="179"/>
      <c r="AG9716" s="179"/>
      <c r="AH9716" s="179"/>
      <c r="AI9716" s="179"/>
      <c r="AJ9716" s="179"/>
    </row>
    <row r="9717" spans="2:36" x14ac:dyDescent="0.3">
      <c r="B9717" s="224">
        <v>979400</v>
      </c>
      <c r="C9717" s="209">
        <v>422422</v>
      </c>
      <c r="D9717" s="206">
        <f t="shared" si="1052"/>
        <v>0.43130692260567693</v>
      </c>
      <c r="E9717" s="208">
        <f t="shared" si="1053"/>
        <v>0.45</v>
      </c>
      <c r="F9717" s="207">
        <v>23233.21</v>
      </c>
      <c r="G9717" s="207">
        <v>33793.760000000002</v>
      </c>
      <c r="H9717" s="207">
        <v>38017.980000000003</v>
      </c>
      <c r="I9717" s="214">
        <f t="shared" si="1054"/>
        <v>404116</v>
      </c>
      <c r="J9717" s="211">
        <f t="shared" si="1046"/>
        <v>0.41261588727792525</v>
      </c>
      <c r="K9717" s="212">
        <f t="shared" si="1047"/>
        <v>0.45</v>
      </c>
      <c r="L9717" s="214">
        <f t="shared" si="1048"/>
        <v>22226.38</v>
      </c>
      <c r="M9717" s="213">
        <f t="shared" si="1049"/>
        <v>32329.280000000002</v>
      </c>
      <c r="N9717" s="213">
        <f t="shared" si="1050"/>
        <v>36370.439999999995</v>
      </c>
      <c r="O9717" s="242">
        <f t="shared" si="1051"/>
        <v>0.51530000000006115</v>
      </c>
      <c r="P9717" s="242"/>
      <c r="Q9717" s="179"/>
      <c r="R9717" s="179"/>
      <c r="S9717" s="179"/>
      <c r="T9717" s="179"/>
      <c r="U9717" s="179"/>
      <c r="V9717" s="179"/>
      <c r="W9717" s="179"/>
      <c r="X9717" s="179"/>
      <c r="Y9717" s="179"/>
      <c r="Z9717" s="179"/>
      <c r="AA9717" s="222"/>
      <c r="AB9717" s="222"/>
      <c r="AC9717" s="222"/>
      <c r="AD9717" s="179"/>
      <c r="AE9717" s="179"/>
      <c r="AF9717" s="179"/>
      <c r="AG9717" s="179"/>
      <c r="AH9717" s="179"/>
      <c r="AI9717" s="179"/>
      <c r="AJ9717" s="179"/>
    </row>
    <row r="9718" spans="2:36" x14ac:dyDescent="0.3">
      <c r="B9718" s="224">
        <v>979500</v>
      </c>
      <c r="C9718" s="209">
        <v>422467</v>
      </c>
      <c r="D9718" s="206">
        <f t="shared" si="1052"/>
        <v>0.43130883103624296</v>
      </c>
      <c r="E9718" s="208">
        <f t="shared" si="1053"/>
        <v>0.45</v>
      </c>
      <c r="F9718" s="207">
        <v>23235.68</v>
      </c>
      <c r="G9718" s="207">
        <v>33797.360000000001</v>
      </c>
      <c r="H9718" s="207">
        <v>38022.03</v>
      </c>
      <c r="I9718" s="214">
        <f t="shared" si="1054"/>
        <v>404161</v>
      </c>
      <c r="J9718" s="211">
        <f t="shared" si="1046"/>
        <v>0.41261970393057684</v>
      </c>
      <c r="K9718" s="212">
        <f t="shared" si="1047"/>
        <v>0.45</v>
      </c>
      <c r="L9718" s="214">
        <f t="shared" si="1048"/>
        <v>22228.855</v>
      </c>
      <c r="M9718" s="213">
        <f t="shared" si="1049"/>
        <v>32332.880000000001</v>
      </c>
      <c r="N9718" s="213">
        <f t="shared" si="1050"/>
        <v>36374.49</v>
      </c>
      <c r="O9718" s="242">
        <f t="shared" si="1051"/>
        <v>0.5151999999996042</v>
      </c>
      <c r="P9718" s="242"/>
      <c r="Q9718" s="179"/>
      <c r="R9718" s="179"/>
      <c r="S9718" s="179"/>
      <c r="T9718" s="179"/>
      <c r="U9718" s="179"/>
      <c r="V9718" s="179"/>
      <c r="W9718" s="179"/>
      <c r="X9718" s="179"/>
      <c r="Y9718" s="179"/>
      <c r="Z9718" s="179"/>
      <c r="AA9718" s="222"/>
      <c r="AB9718" s="222"/>
      <c r="AC9718" s="222"/>
      <c r="AD9718" s="179"/>
      <c r="AE9718" s="179"/>
      <c r="AF9718" s="179"/>
      <c r="AG9718" s="179"/>
      <c r="AH9718" s="179"/>
      <c r="AI9718" s="179"/>
      <c r="AJ9718" s="179"/>
    </row>
    <row r="9719" spans="2:36" x14ac:dyDescent="0.3">
      <c r="B9719" s="224">
        <v>979600</v>
      </c>
      <c r="C9719" s="209">
        <v>422512</v>
      </c>
      <c r="D9719" s="206">
        <f t="shared" si="1052"/>
        <v>0.43131073907717438</v>
      </c>
      <c r="E9719" s="208">
        <f t="shared" si="1053"/>
        <v>0.45</v>
      </c>
      <c r="F9719" s="207">
        <v>23238.16</v>
      </c>
      <c r="G9719" s="207">
        <v>33800.959999999999</v>
      </c>
      <c r="H9719" s="207">
        <v>38026.080000000002</v>
      </c>
      <c r="I9719" s="214">
        <f t="shared" si="1054"/>
        <v>404206</v>
      </c>
      <c r="J9719" s="211">
        <f t="shared" si="1046"/>
        <v>0.41262351980400164</v>
      </c>
      <c r="K9719" s="212">
        <f t="shared" si="1047"/>
        <v>0.45</v>
      </c>
      <c r="L9719" s="214">
        <f t="shared" si="1048"/>
        <v>22231.33</v>
      </c>
      <c r="M9719" s="213">
        <f t="shared" si="1049"/>
        <v>32336.48</v>
      </c>
      <c r="N9719" s="213">
        <f t="shared" si="1050"/>
        <v>36378.54</v>
      </c>
      <c r="O9719" s="242">
        <f t="shared" si="1051"/>
        <v>0.5152999999999156</v>
      </c>
      <c r="P9719" s="242"/>
      <c r="Q9719" s="179"/>
      <c r="R9719" s="179"/>
      <c r="S9719" s="179"/>
      <c r="T9719" s="179"/>
      <c r="U9719" s="179"/>
      <c r="V9719" s="179"/>
      <c r="W9719" s="179"/>
      <c r="X9719" s="179"/>
      <c r="Y9719" s="179"/>
      <c r="Z9719" s="179"/>
      <c r="AA9719" s="222"/>
      <c r="AB9719" s="222"/>
      <c r="AC9719" s="222"/>
      <c r="AD9719" s="179"/>
      <c r="AE9719" s="179"/>
      <c r="AF9719" s="179"/>
      <c r="AG9719" s="179"/>
      <c r="AH9719" s="179"/>
      <c r="AI9719" s="179"/>
      <c r="AJ9719" s="179"/>
    </row>
    <row r="9720" spans="2:36" x14ac:dyDescent="0.3">
      <c r="B9720" s="224">
        <v>979700</v>
      </c>
      <c r="C9720" s="209">
        <v>422557</v>
      </c>
      <c r="D9720" s="206">
        <f t="shared" si="1052"/>
        <v>0.43131264672859038</v>
      </c>
      <c r="E9720" s="208">
        <f t="shared" si="1053"/>
        <v>0.45</v>
      </c>
      <c r="F9720" s="207">
        <v>23240.63</v>
      </c>
      <c r="G9720" s="207">
        <v>33804.559999999998</v>
      </c>
      <c r="H9720" s="207">
        <v>38030.129999999997</v>
      </c>
      <c r="I9720" s="214">
        <f t="shared" si="1054"/>
        <v>404251</v>
      </c>
      <c r="J9720" s="211">
        <f t="shared" si="1046"/>
        <v>0.41262733489843828</v>
      </c>
      <c r="K9720" s="212">
        <f t="shared" si="1047"/>
        <v>0.45</v>
      </c>
      <c r="L9720" s="214">
        <f t="shared" si="1048"/>
        <v>22233.805</v>
      </c>
      <c r="M9720" s="213">
        <f t="shared" si="1049"/>
        <v>32340.080000000002</v>
      </c>
      <c r="N9720" s="213">
        <f t="shared" si="1050"/>
        <v>36382.589999999997</v>
      </c>
      <c r="O9720" s="242">
        <f t="shared" si="1051"/>
        <v>0.51520000000004074</v>
      </c>
      <c r="P9720" s="242"/>
      <c r="Q9720" s="179"/>
      <c r="R9720" s="179"/>
      <c r="S9720" s="179"/>
      <c r="T9720" s="179"/>
      <c r="U9720" s="179"/>
      <c r="V9720" s="179"/>
      <c r="W9720" s="179"/>
      <c r="X9720" s="179"/>
      <c r="Y9720" s="179"/>
      <c r="Z9720" s="179"/>
      <c r="AA9720" s="222"/>
      <c r="AB9720" s="222"/>
      <c r="AC9720" s="222"/>
      <c r="AD9720" s="179"/>
      <c r="AE9720" s="179"/>
      <c r="AF9720" s="179"/>
      <c r="AG9720" s="179"/>
      <c r="AH9720" s="179"/>
      <c r="AI9720" s="179"/>
      <c r="AJ9720" s="179"/>
    </row>
    <row r="9721" spans="2:36" x14ac:dyDescent="0.3">
      <c r="B9721" s="224">
        <v>979800</v>
      </c>
      <c r="C9721" s="209">
        <v>422602</v>
      </c>
      <c r="D9721" s="206">
        <f t="shared" si="1052"/>
        <v>0.43131455399061031</v>
      </c>
      <c r="E9721" s="208">
        <f t="shared" si="1053"/>
        <v>0.45</v>
      </c>
      <c r="F9721" s="207">
        <v>23243.11</v>
      </c>
      <c r="G9721" s="207">
        <v>33808.160000000003</v>
      </c>
      <c r="H9721" s="207">
        <v>38034.18</v>
      </c>
      <c r="I9721" s="214">
        <f t="shared" si="1054"/>
        <v>404296</v>
      </c>
      <c r="J9721" s="211">
        <f t="shared" si="1046"/>
        <v>0.41263114921412536</v>
      </c>
      <c r="K9721" s="212">
        <f t="shared" si="1047"/>
        <v>0.45</v>
      </c>
      <c r="L9721" s="214">
        <f t="shared" si="1048"/>
        <v>22236.28</v>
      </c>
      <c r="M9721" s="213">
        <f t="shared" si="1049"/>
        <v>32343.68</v>
      </c>
      <c r="N9721" s="213">
        <f t="shared" si="1050"/>
        <v>36386.639999999999</v>
      </c>
      <c r="O9721" s="242">
        <f t="shared" si="1051"/>
        <v>0.51529999999977005</v>
      </c>
      <c r="P9721" s="242"/>
      <c r="Q9721" s="179"/>
      <c r="R9721" s="179"/>
      <c r="S9721" s="179"/>
      <c r="T9721" s="179"/>
      <c r="U9721" s="179"/>
      <c r="V9721" s="179"/>
      <c r="W9721" s="179"/>
      <c r="X9721" s="179"/>
      <c r="Y9721" s="179"/>
      <c r="Z9721" s="179"/>
      <c r="AA9721" s="222"/>
      <c r="AB9721" s="222"/>
      <c r="AC9721" s="222"/>
      <c r="AD9721" s="179"/>
      <c r="AE9721" s="179"/>
      <c r="AF9721" s="179"/>
      <c r="AG9721" s="179"/>
      <c r="AH9721" s="179"/>
      <c r="AI9721" s="179"/>
      <c r="AJ9721" s="179"/>
    </row>
    <row r="9722" spans="2:36" x14ac:dyDescent="0.3">
      <c r="B9722" s="224">
        <v>979900</v>
      </c>
      <c r="C9722" s="209">
        <v>422647</v>
      </c>
      <c r="D9722" s="206">
        <f t="shared" si="1052"/>
        <v>0.4313164608633534</v>
      </c>
      <c r="E9722" s="208">
        <f t="shared" si="1053"/>
        <v>0.45</v>
      </c>
      <c r="F9722" s="207">
        <v>23245.58</v>
      </c>
      <c r="G9722" s="207">
        <v>33811.760000000002</v>
      </c>
      <c r="H9722" s="207">
        <v>38038.230000000003</v>
      </c>
      <c r="I9722" s="214">
        <f t="shared" si="1054"/>
        <v>404341</v>
      </c>
      <c r="J9722" s="211">
        <f t="shared" si="1046"/>
        <v>0.41263496275130113</v>
      </c>
      <c r="K9722" s="212">
        <f t="shared" si="1047"/>
        <v>0.45</v>
      </c>
      <c r="L9722" s="214">
        <f t="shared" si="1048"/>
        <v>22238.755000000001</v>
      </c>
      <c r="M9722" s="213">
        <f t="shared" si="1049"/>
        <v>32347.280000000002</v>
      </c>
      <c r="N9722" s="213">
        <f t="shared" si="1050"/>
        <v>36390.689999999995</v>
      </c>
      <c r="O9722" s="242">
        <f t="shared" si="1051"/>
        <v>0.51519999999996802</v>
      </c>
      <c r="P9722" s="242"/>
      <c r="Q9722" s="179"/>
      <c r="R9722" s="179"/>
      <c r="S9722" s="179"/>
      <c r="T9722" s="179"/>
      <c r="U9722" s="179"/>
      <c r="V9722" s="179"/>
      <c r="W9722" s="179"/>
      <c r="X9722" s="179"/>
      <c r="Y9722" s="179"/>
      <c r="Z9722" s="179"/>
      <c r="AA9722" s="222"/>
      <c r="AB9722" s="222"/>
      <c r="AC9722" s="222"/>
      <c r="AD9722" s="179"/>
      <c r="AE9722" s="179"/>
      <c r="AF9722" s="179"/>
      <c r="AG9722" s="179"/>
      <c r="AH9722" s="179"/>
      <c r="AI9722" s="179"/>
      <c r="AJ9722" s="179"/>
    </row>
    <row r="9723" spans="2:36" x14ac:dyDescent="0.3">
      <c r="B9723" s="224">
        <v>980000</v>
      </c>
      <c r="C9723" s="209">
        <v>422692</v>
      </c>
      <c r="D9723" s="206">
        <f t="shared" si="1052"/>
        <v>0.43131836734693879</v>
      </c>
      <c r="E9723" s="208">
        <f t="shared" si="1053"/>
        <v>0.45</v>
      </c>
      <c r="F9723" s="207">
        <v>23248.06</v>
      </c>
      <c r="G9723" s="207">
        <v>33815.360000000001</v>
      </c>
      <c r="H9723" s="207">
        <v>38042.28</v>
      </c>
      <c r="I9723" s="214">
        <f t="shared" si="1054"/>
        <v>404386</v>
      </c>
      <c r="J9723" s="211">
        <f t="shared" ref="J9723:J9786" si="1055">I9723/$B9723</f>
        <v>0.41263877551020406</v>
      </c>
      <c r="K9723" s="212">
        <f t="shared" ref="K9723:K9786" si="1056">(I9723-I9722)/($B9723-$B9722)</f>
        <v>0.45</v>
      </c>
      <c r="L9723" s="214">
        <f t="shared" si="1048"/>
        <v>22241.23</v>
      </c>
      <c r="M9723" s="213">
        <f t="shared" si="1049"/>
        <v>32350.880000000001</v>
      </c>
      <c r="N9723" s="213">
        <f t="shared" si="1050"/>
        <v>36394.74</v>
      </c>
      <c r="O9723" s="242">
        <f t="shared" si="1051"/>
        <v>0.51529999999962461</v>
      </c>
      <c r="P9723" s="242"/>
      <c r="Q9723" s="179"/>
      <c r="R9723" s="179"/>
      <c r="S9723" s="179"/>
      <c r="T9723" s="179"/>
      <c r="U9723" s="179"/>
      <c r="V9723" s="179"/>
      <c r="W9723" s="179"/>
      <c r="X9723" s="179"/>
      <c r="Y9723" s="179"/>
      <c r="Z9723" s="179"/>
      <c r="AA9723" s="222"/>
      <c r="AB9723" s="222"/>
      <c r="AC9723" s="222"/>
      <c r="AD9723" s="179"/>
      <c r="AE9723" s="179"/>
      <c r="AF9723" s="179"/>
      <c r="AG9723" s="179"/>
      <c r="AH9723" s="179"/>
      <c r="AI9723" s="179"/>
      <c r="AJ9723" s="179"/>
    </row>
    <row r="9724" spans="2:36" x14ac:dyDescent="0.3">
      <c r="B9724" s="224">
        <v>980100</v>
      </c>
      <c r="C9724" s="209">
        <v>422737</v>
      </c>
      <c r="D9724" s="206">
        <f t="shared" si="1052"/>
        <v>0.43132027344148555</v>
      </c>
      <c r="E9724" s="208">
        <f t="shared" si="1053"/>
        <v>0.45</v>
      </c>
      <c r="F9724" s="207">
        <v>23250.53</v>
      </c>
      <c r="G9724" s="207">
        <v>33818.959999999999</v>
      </c>
      <c r="H9724" s="207">
        <v>38046.33</v>
      </c>
      <c r="I9724" s="214">
        <f t="shared" si="1054"/>
        <v>404431</v>
      </c>
      <c r="J9724" s="211">
        <f t="shared" si="1055"/>
        <v>0.41264258749107235</v>
      </c>
      <c r="K9724" s="212">
        <f t="shared" si="1056"/>
        <v>0.45</v>
      </c>
      <c r="L9724" s="214">
        <f t="shared" si="1048"/>
        <v>22243.705000000002</v>
      </c>
      <c r="M9724" s="213">
        <f t="shared" si="1049"/>
        <v>32354.48</v>
      </c>
      <c r="N9724" s="213">
        <f t="shared" si="1050"/>
        <v>36398.79</v>
      </c>
      <c r="O9724" s="242">
        <f t="shared" si="1051"/>
        <v>0.51520000000047728</v>
      </c>
      <c r="P9724" s="242"/>
      <c r="Q9724" s="179"/>
      <c r="R9724" s="179"/>
      <c r="S9724" s="179"/>
      <c r="T9724" s="179"/>
      <c r="U9724" s="179"/>
      <c r="V9724" s="179"/>
      <c r="W9724" s="179"/>
      <c r="X9724" s="179"/>
      <c r="Y9724" s="179"/>
      <c r="Z9724" s="179"/>
      <c r="AA9724" s="222"/>
      <c r="AB9724" s="222"/>
      <c r="AC9724" s="222"/>
      <c r="AD9724" s="179"/>
      <c r="AE9724" s="179"/>
      <c r="AF9724" s="179"/>
      <c r="AG9724" s="179"/>
      <c r="AH9724" s="179"/>
      <c r="AI9724" s="179"/>
      <c r="AJ9724" s="179"/>
    </row>
    <row r="9725" spans="2:36" x14ac:dyDescent="0.3">
      <c r="B9725" s="224">
        <v>980200</v>
      </c>
      <c r="C9725" s="209">
        <v>422782</v>
      </c>
      <c r="D9725" s="206">
        <f t="shared" si="1052"/>
        <v>0.43132217914711285</v>
      </c>
      <c r="E9725" s="208">
        <f t="shared" si="1053"/>
        <v>0.45</v>
      </c>
      <c r="F9725" s="207">
        <v>23253.01</v>
      </c>
      <c r="G9725" s="207">
        <v>33822.559999999998</v>
      </c>
      <c r="H9725" s="207">
        <v>38050.379999999997</v>
      </c>
      <c r="I9725" s="214">
        <f t="shared" si="1054"/>
        <v>404476</v>
      </c>
      <c r="J9725" s="211">
        <f t="shared" si="1055"/>
        <v>0.41264639869414405</v>
      </c>
      <c r="K9725" s="212">
        <f t="shared" si="1056"/>
        <v>0.45</v>
      </c>
      <c r="L9725" s="214">
        <f t="shared" si="1048"/>
        <v>22246.18</v>
      </c>
      <c r="M9725" s="213">
        <f t="shared" si="1049"/>
        <v>32358.080000000002</v>
      </c>
      <c r="N9725" s="213">
        <f t="shared" si="1050"/>
        <v>36402.839999999997</v>
      </c>
      <c r="O9725" s="242">
        <f t="shared" si="1051"/>
        <v>0.51530000000013387</v>
      </c>
      <c r="P9725" s="242"/>
      <c r="Q9725" s="179"/>
      <c r="R9725" s="179"/>
      <c r="S9725" s="179"/>
      <c r="T9725" s="179"/>
      <c r="U9725" s="179"/>
      <c r="V9725" s="179"/>
      <c r="W9725" s="179"/>
      <c r="X9725" s="179"/>
      <c r="Y9725" s="179"/>
      <c r="Z9725" s="179"/>
      <c r="AA9725" s="222"/>
      <c r="AB9725" s="222"/>
      <c r="AC9725" s="222"/>
      <c r="AD9725" s="179"/>
      <c r="AE9725" s="179"/>
      <c r="AF9725" s="179"/>
      <c r="AG9725" s="179"/>
      <c r="AH9725" s="179"/>
      <c r="AI9725" s="179"/>
      <c r="AJ9725" s="179"/>
    </row>
    <row r="9726" spans="2:36" x14ac:dyDescent="0.3">
      <c r="B9726" s="224">
        <v>980300</v>
      </c>
      <c r="C9726" s="209">
        <v>422827</v>
      </c>
      <c r="D9726" s="206">
        <f t="shared" si="1052"/>
        <v>0.43132408446393961</v>
      </c>
      <c r="E9726" s="208">
        <f t="shared" si="1053"/>
        <v>0.45</v>
      </c>
      <c r="F9726" s="207">
        <v>23255.48</v>
      </c>
      <c r="G9726" s="207">
        <v>33826.160000000003</v>
      </c>
      <c r="H9726" s="207">
        <v>38054.43</v>
      </c>
      <c r="I9726" s="214">
        <f t="shared" si="1054"/>
        <v>404521</v>
      </c>
      <c r="J9726" s="211">
        <f t="shared" si="1055"/>
        <v>0.41265020911965727</v>
      </c>
      <c r="K9726" s="212">
        <f t="shared" si="1056"/>
        <v>0.45</v>
      </c>
      <c r="L9726" s="214">
        <f t="shared" ref="L9726:L9789" si="1057">I9726*5.5%</f>
        <v>22248.654999999999</v>
      </c>
      <c r="M9726" s="213">
        <f t="shared" ref="M9726:M9789" si="1058">I9726*8%</f>
        <v>32361.68</v>
      </c>
      <c r="N9726" s="213">
        <f t="shared" ref="N9726:N9789" si="1059">I9726*9%</f>
        <v>36406.89</v>
      </c>
      <c r="O9726" s="242">
        <f t="shared" si="1051"/>
        <v>0.51519999999982247</v>
      </c>
      <c r="P9726" s="242"/>
      <c r="Q9726" s="179"/>
      <c r="R9726" s="179"/>
      <c r="S9726" s="179"/>
      <c r="T9726" s="179"/>
      <c r="U9726" s="179"/>
      <c r="V9726" s="179"/>
      <c r="W9726" s="179"/>
      <c r="X9726" s="179"/>
      <c r="Y9726" s="179"/>
      <c r="Z9726" s="179"/>
      <c r="AA9726" s="222"/>
      <c r="AB9726" s="222"/>
      <c r="AC9726" s="222"/>
      <c r="AD9726" s="179"/>
      <c r="AE9726" s="179"/>
      <c r="AF9726" s="179"/>
      <c r="AG9726" s="179"/>
      <c r="AH9726" s="179"/>
      <c r="AI9726" s="179"/>
      <c r="AJ9726" s="179"/>
    </row>
    <row r="9727" spans="2:36" x14ac:dyDescent="0.3">
      <c r="B9727" s="224">
        <v>980400</v>
      </c>
      <c r="C9727" s="209">
        <v>422872</v>
      </c>
      <c r="D9727" s="206">
        <f t="shared" si="1052"/>
        <v>0.43132598939208489</v>
      </c>
      <c r="E9727" s="208">
        <f t="shared" si="1053"/>
        <v>0.45</v>
      </c>
      <c r="F9727" s="207">
        <v>23257.96</v>
      </c>
      <c r="G9727" s="207">
        <v>33829.760000000002</v>
      </c>
      <c r="H9727" s="207">
        <v>38058.480000000003</v>
      </c>
      <c r="I9727" s="214">
        <f t="shared" si="1054"/>
        <v>404566</v>
      </c>
      <c r="J9727" s="211">
        <f t="shared" si="1055"/>
        <v>0.41265401876784985</v>
      </c>
      <c r="K9727" s="212">
        <f t="shared" si="1056"/>
        <v>0.45</v>
      </c>
      <c r="L9727" s="214">
        <f t="shared" si="1057"/>
        <v>22251.13</v>
      </c>
      <c r="M9727" s="213">
        <f t="shared" si="1058"/>
        <v>32365.280000000002</v>
      </c>
      <c r="N9727" s="213">
        <f t="shared" si="1059"/>
        <v>36410.939999999995</v>
      </c>
      <c r="O9727" s="242">
        <f t="shared" si="1051"/>
        <v>0.51530000000006115</v>
      </c>
      <c r="P9727" s="242"/>
      <c r="Q9727" s="179"/>
      <c r="R9727" s="179"/>
      <c r="S9727" s="179"/>
      <c r="T9727" s="179"/>
      <c r="U9727" s="179"/>
      <c r="V9727" s="179"/>
      <c r="W9727" s="179"/>
      <c r="X9727" s="179"/>
      <c r="Y9727" s="179"/>
      <c r="Z9727" s="179"/>
      <c r="AA9727" s="222"/>
      <c r="AB9727" s="222"/>
      <c r="AC9727" s="222"/>
      <c r="AD9727" s="179"/>
      <c r="AE9727" s="179"/>
      <c r="AF9727" s="179"/>
      <c r="AG9727" s="179"/>
      <c r="AH9727" s="179"/>
      <c r="AI9727" s="179"/>
      <c r="AJ9727" s="179"/>
    </row>
    <row r="9728" spans="2:36" x14ac:dyDescent="0.3">
      <c r="B9728" s="224">
        <v>980500</v>
      </c>
      <c r="C9728" s="209">
        <v>422917</v>
      </c>
      <c r="D9728" s="206">
        <f t="shared" si="1052"/>
        <v>0.43132789393166754</v>
      </c>
      <c r="E9728" s="208">
        <f t="shared" si="1053"/>
        <v>0.45</v>
      </c>
      <c r="F9728" s="207">
        <v>23260.43</v>
      </c>
      <c r="G9728" s="207">
        <v>33833.360000000001</v>
      </c>
      <c r="H9728" s="207">
        <v>38062.53</v>
      </c>
      <c r="I9728" s="214">
        <f t="shared" si="1054"/>
        <v>404611</v>
      </c>
      <c r="J9728" s="211">
        <f t="shared" si="1055"/>
        <v>0.4126578276389597</v>
      </c>
      <c r="K9728" s="212">
        <f t="shared" si="1056"/>
        <v>0.45</v>
      </c>
      <c r="L9728" s="214">
        <f t="shared" si="1057"/>
        <v>22253.605</v>
      </c>
      <c r="M9728" s="213">
        <f t="shared" si="1058"/>
        <v>32368.880000000001</v>
      </c>
      <c r="N9728" s="213">
        <f t="shared" si="1059"/>
        <v>36414.99</v>
      </c>
      <c r="O9728" s="242">
        <f t="shared" si="1051"/>
        <v>0.5151999999996042</v>
      </c>
      <c r="P9728" s="242"/>
      <c r="Q9728" s="179"/>
      <c r="R9728" s="179"/>
      <c r="S9728" s="179"/>
      <c r="T9728" s="179"/>
      <c r="U9728" s="179"/>
      <c r="V9728" s="179"/>
      <c r="W9728" s="179"/>
      <c r="X9728" s="179"/>
      <c r="Y9728" s="179"/>
      <c r="Z9728" s="179"/>
      <c r="AA9728" s="222"/>
      <c r="AB9728" s="222"/>
      <c r="AC9728" s="222"/>
      <c r="AD9728" s="179"/>
      <c r="AE9728" s="179"/>
      <c r="AF9728" s="179"/>
      <c r="AG9728" s="179"/>
      <c r="AH9728" s="179"/>
      <c r="AI9728" s="179"/>
      <c r="AJ9728" s="179"/>
    </row>
    <row r="9729" spans="2:36" x14ac:dyDescent="0.3">
      <c r="B9729" s="224">
        <v>980600</v>
      </c>
      <c r="C9729" s="209">
        <v>422962</v>
      </c>
      <c r="D9729" s="206">
        <f t="shared" si="1052"/>
        <v>0.43132979808280647</v>
      </c>
      <c r="E9729" s="208">
        <f t="shared" si="1053"/>
        <v>0.45</v>
      </c>
      <c r="F9729" s="207">
        <v>23262.91</v>
      </c>
      <c r="G9729" s="207">
        <v>33836.959999999999</v>
      </c>
      <c r="H9729" s="207">
        <v>38066.58</v>
      </c>
      <c r="I9729" s="214">
        <f t="shared" si="1054"/>
        <v>404656</v>
      </c>
      <c r="J9729" s="211">
        <f t="shared" si="1055"/>
        <v>0.41266163573322456</v>
      </c>
      <c r="K9729" s="212">
        <f t="shared" si="1056"/>
        <v>0.45</v>
      </c>
      <c r="L9729" s="214">
        <f t="shared" si="1057"/>
        <v>22256.080000000002</v>
      </c>
      <c r="M9729" s="213">
        <f t="shared" si="1058"/>
        <v>32372.48</v>
      </c>
      <c r="N9729" s="213">
        <f t="shared" si="1059"/>
        <v>36419.040000000001</v>
      </c>
      <c r="O9729" s="242">
        <f t="shared" si="1051"/>
        <v>0.5152999999999156</v>
      </c>
      <c r="P9729" s="242"/>
      <c r="Q9729" s="179"/>
      <c r="R9729" s="179"/>
      <c r="S9729" s="179"/>
      <c r="T9729" s="179"/>
      <c r="U9729" s="179"/>
      <c r="V9729" s="179"/>
      <c r="W9729" s="179"/>
      <c r="X9729" s="179"/>
      <c r="Y9729" s="179"/>
      <c r="Z9729" s="179"/>
      <c r="AA9729" s="222"/>
      <c r="AB9729" s="222"/>
      <c r="AC9729" s="222"/>
      <c r="AD9729" s="179"/>
      <c r="AE9729" s="179"/>
      <c r="AF9729" s="179"/>
      <c r="AG9729" s="179"/>
      <c r="AH9729" s="179"/>
      <c r="AI9729" s="179"/>
      <c r="AJ9729" s="179"/>
    </row>
    <row r="9730" spans="2:36" x14ac:dyDescent="0.3">
      <c r="B9730" s="224">
        <v>980700</v>
      </c>
      <c r="C9730" s="209">
        <v>423007</v>
      </c>
      <c r="D9730" s="206">
        <f t="shared" si="1052"/>
        <v>0.43133170184562047</v>
      </c>
      <c r="E9730" s="208">
        <f t="shared" si="1053"/>
        <v>0.45</v>
      </c>
      <c r="F9730" s="207">
        <v>23265.38</v>
      </c>
      <c r="G9730" s="207">
        <v>33840.559999999998</v>
      </c>
      <c r="H9730" s="207">
        <v>38070.629999999997</v>
      </c>
      <c r="I9730" s="214">
        <f t="shared" si="1054"/>
        <v>404701</v>
      </c>
      <c r="J9730" s="211">
        <f t="shared" si="1055"/>
        <v>0.41266544305088204</v>
      </c>
      <c r="K9730" s="212">
        <f t="shared" si="1056"/>
        <v>0.45</v>
      </c>
      <c r="L9730" s="214">
        <f t="shared" si="1057"/>
        <v>22258.555</v>
      </c>
      <c r="M9730" s="213">
        <f t="shared" si="1058"/>
        <v>32376.080000000002</v>
      </c>
      <c r="N9730" s="213">
        <f t="shared" si="1059"/>
        <v>36423.089999999997</v>
      </c>
      <c r="O9730" s="242">
        <f t="shared" si="1051"/>
        <v>0.51520000000004074</v>
      </c>
      <c r="P9730" s="242"/>
      <c r="Q9730" s="179"/>
      <c r="R9730" s="179"/>
      <c r="S9730" s="179"/>
      <c r="T9730" s="179"/>
      <c r="U9730" s="179"/>
      <c r="V9730" s="179"/>
      <c r="W9730" s="179"/>
      <c r="X9730" s="179"/>
      <c r="Y9730" s="179"/>
      <c r="Z9730" s="179"/>
      <c r="AA9730" s="222"/>
      <c r="AB9730" s="222"/>
      <c r="AC9730" s="222"/>
      <c r="AD9730" s="179"/>
      <c r="AE9730" s="179"/>
      <c r="AF9730" s="179"/>
      <c r="AG9730" s="179"/>
      <c r="AH9730" s="179"/>
      <c r="AI9730" s="179"/>
      <c r="AJ9730" s="179"/>
    </row>
    <row r="9731" spans="2:36" x14ac:dyDescent="0.3">
      <c r="B9731" s="224">
        <v>980800</v>
      </c>
      <c r="C9731" s="209">
        <v>423052</v>
      </c>
      <c r="D9731" s="206">
        <f t="shared" si="1052"/>
        <v>0.4313336052202284</v>
      </c>
      <c r="E9731" s="208">
        <f t="shared" si="1053"/>
        <v>0.45</v>
      </c>
      <c r="F9731" s="207">
        <v>23267.86</v>
      </c>
      <c r="G9731" s="207">
        <v>33844.160000000003</v>
      </c>
      <c r="H9731" s="207">
        <v>38074.68</v>
      </c>
      <c r="I9731" s="214">
        <f t="shared" si="1054"/>
        <v>404746</v>
      </c>
      <c r="J9731" s="211">
        <f t="shared" si="1055"/>
        <v>0.41266924959216966</v>
      </c>
      <c r="K9731" s="212">
        <f t="shared" si="1056"/>
        <v>0.45</v>
      </c>
      <c r="L9731" s="214">
        <f t="shared" si="1057"/>
        <v>22261.03</v>
      </c>
      <c r="M9731" s="213">
        <f t="shared" si="1058"/>
        <v>32379.68</v>
      </c>
      <c r="N9731" s="213">
        <f t="shared" si="1059"/>
        <v>36427.14</v>
      </c>
      <c r="O9731" s="242">
        <f t="shared" si="1051"/>
        <v>0.51529999999977005</v>
      </c>
      <c r="P9731" s="242"/>
      <c r="Q9731" s="179"/>
      <c r="R9731" s="179"/>
      <c r="S9731" s="179"/>
      <c r="T9731" s="179"/>
      <c r="U9731" s="179"/>
      <c r="V9731" s="179"/>
      <c r="W9731" s="179"/>
      <c r="X9731" s="179"/>
      <c r="Y9731" s="179"/>
      <c r="Z9731" s="179"/>
      <c r="AA9731" s="222"/>
      <c r="AB9731" s="222"/>
      <c r="AC9731" s="222"/>
      <c r="AD9731" s="179"/>
      <c r="AE9731" s="179"/>
      <c r="AF9731" s="179"/>
      <c r="AG9731" s="179"/>
      <c r="AH9731" s="179"/>
      <c r="AI9731" s="179"/>
      <c r="AJ9731" s="179"/>
    </row>
    <row r="9732" spans="2:36" x14ac:dyDescent="0.3">
      <c r="B9732" s="224">
        <v>980900</v>
      </c>
      <c r="C9732" s="209">
        <v>423097</v>
      </c>
      <c r="D9732" s="206">
        <f t="shared" si="1052"/>
        <v>0.43133550820674893</v>
      </c>
      <c r="E9732" s="208">
        <f t="shared" si="1053"/>
        <v>0.45</v>
      </c>
      <c r="F9732" s="207">
        <v>23270.33</v>
      </c>
      <c r="G9732" s="207">
        <v>33847.760000000002</v>
      </c>
      <c r="H9732" s="207">
        <v>38078.730000000003</v>
      </c>
      <c r="I9732" s="214">
        <f t="shared" si="1054"/>
        <v>404791</v>
      </c>
      <c r="J9732" s="211">
        <f t="shared" si="1055"/>
        <v>0.4126730553573249</v>
      </c>
      <c r="K9732" s="212">
        <f t="shared" si="1056"/>
        <v>0.45</v>
      </c>
      <c r="L9732" s="214">
        <f t="shared" si="1057"/>
        <v>22263.505000000001</v>
      </c>
      <c r="M9732" s="213">
        <f t="shared" si="1058"/>
        <v>32383.280000000002</v>
      </c>
      <c r="N9732" s="213">
        <f t="shared" si="1059"/>
        <v>36431.189999999995</v>
      </c>
      <c r="O9732" s="242">
        <f t="shared" si="1051"/>
        <v>0.51519999999996802</v>
      </c>
      <c r="P9732" s="242"/>
      <c r="Q9732" s="179"/>
      <c r="R9732" s="179"/>
      <c r="S9732" s="179"/>
      <c r="T9732" s="179"/>
      <c r="U9732" s="179"/>
      <c r="V9732" s="179"/>
      <c r="W9732" s="179"/>
      <c r="X9732" s="179"/>
      <c r="Y9732" s="179"/>
      <c r="Z9732" s="179"/>
      <c r="AA9732" s="222"/>
      <c r="AB9732" s="222"/>
      <c r="AC9732" s="222"/>
      <c r="AD9732" s="179"/>
      <c r="AE9732" s="179"/>
      <c r="AF9732" s="179"/>
      <c r="AG9732" s="179"/>
      <c r="AH9732" s="179"/>
      <c r="AI9732" s="179"/>
      <c r="AJ9732" s="179"/>
    </row>
    <row r="9733" spans="2:36" x14ac:dyDescent="0.3">
      <c r="B9733" s="224">
        <v>981000</v>
      </c>
      <c r="C9733" s="209">
        <v>423142</v>
      </c>
      <c r="D9733" s="206">
        <f t="shared" si="1052"/>
        <v>0.43133741080530069</v>
      </c>
      <c r="E9733" s="208">
        <f t="shared" si="1053"/>
        <v>0.45</v>
      </c>
      <c r="F9733" s="207">
        <v>23272.81</v>
      </c>
      <c r="G9733" s="207">
        <v>33851.360000000001</v>
      </c>
      <c r="H9733" s="207">
        <v>38082.78</v>
      </c>
      <c r="I9733" s="214">
        <f t="shared" si="1054"/>
        <v>404836</v>
      </c>
      <c r="J9733" s="211">
        <f t="shared" si="1055"/>
        <v>0.41267686034658513</v>
      </c>
      <c r="K9733" s="212">
        <f t="shared" si="1056"/>
        <v>0.45</v>
      </c>
      <c r="L9733" s="214">
        <f t="shared" si="1057"/>
        <v>22265.98</v>
      </c>
      <c r="M9733" s="213">
        <f t="shared" si="1058"/>
        <v>32386.880000000001</v>
      </c>
      <c r="N9733" s="213">
        <f t="shared" si="1059"/>
        <v>36435.24</v>
      </c>
      <c r="O9733" s="242">
        <f t="shared" ref="O9733:O9796" si="1060">(C9733+F9733+H9733-C9732-F9732-H9732)/100</f>
        <v>0.51529999999962461</v>
      </c>
      <c r="P9733" s="242"/>
      <c r="Q9733" s="179"/>
      <c r="R9733" s="179"/>
      <c r="S9733" s="179"/>
      <c r="T9733" s="179"/>
      <c r="U9733" s="179"/>
      <c r="V9733" s="179"/>
      <c r="W9733" s="179"/>
      <c r="X9733" s="179"/>
      <c r="Y9733" s="179"/>
      <c r="Z9733" s="179"/>
      <c r="AA9733" s="222"/>
      <c r="AB9733" s="222"/>
      <c r="AC9733" s="222"/>
      <c r="AD9733" s="179"/>
      <c r="AE9733" s="179"/>
      <c r="AF9733" s="179"/>
      <c r="AG9733" s="179"/>
      <c r="AH9733" s="179"/>
      <c r="AI9733" s="179"/>
      <c r="AJ9733" s="179"/>
    </row>
    <row r="9734" spans="2:36" x14ac:dyDescent="0.3">
      <c r="B9734" s="224">
        <v>981100</v>
      </c>
      <c r="C9734" s="209">
        <v>423187</v>
      </c>
      <c r="D9734" s="206">
        <f t="shared" si="1052"/>
        <v>0.43133931301600242</v>
      </c>
      <c r="E9734" s="208">
        <f t="shared" si="1053"/>
        <v>0.45</v>
      </c>
      <c r="F9734" s="207">
        <v>23275.279999999999</v>
      </c>
      <c r="G9734" s="207">
        <v>33854.959999999999</v>
      </c>
      <c r="H9734" s="207">
        <v>38086.83</v>
      </c>
      <c r="I9734" s="214">
        <f t="shared" si="1054"/>
        <v>404881</v>
      </c>
      <c r="J9734" s="211">
        <f t="shared" si="1055"/>
        <v>0.41268066456018754</v>
      </c>
      <c r="K9734" s="212">
        <f t="shared" si="1056"/>
        <v>0.45</v>
      </c>
      <c r="L9734" s="214">
        <f t="shared" si="1057"/>
        <v>22268.455000000002</v>
      </c>
      <c r="M9734" s="213">
        <f t="shared" si="1058"/>
        <v>32390.48</v>
      </c>
      <c r="N9734" s="213">
        <f t="shared" si="1059"/>
        <v>36439.29</v>
      </c>
      <c r="O9734" s="242">
        <f t="shared" si="1060"/>
        <v>0.51520000000047728</v>
      </c>
      <c r="P9734" s="242"/>
      <c r="Q9734" s="179"/>
      <c r="R9734" s="179"/>
      <c r="S9734" s="179"/>
      <c r="T9734" s="179"/>
      <c r="U9734" s="179"/>
      <c r="V9734" s="179"/>
      <c r="W9734" s="179"/>
      <c r="X9734" s="179"/>
      <c r="Y9734" s="179"/>
      <c r="Z9734" s="179"/>
      <c r="AA9734" s="222"/>
      <c r="AB9734" s="222"/>
      <c r="AC9734" s="222"/>
      <c r="AD9734" s="179"/>
      <c r="AE9734" s="179"/>
      <c r="AF9734" s="179"/>
      <c r="AG9734" s="179"/>
      <c r="AH9734" s="179"/>
      <c r="AI9734" s="179"/>
      <c r="AJ9734" s="179"/>
    </row>
    <row r="9735" spans="2:36" x14ac:dyDescent="0.3">
      <c r="B9735" s="224">
        <v>981200</v>
      </c>
      <c r="C9735" s="209">
        <v>423232</v>
      </c>
      <c r="D9735" s="206">
        <f t="shared" si="1052"/>
        <v>0.4313412148389727</v>
      </c>
      <c r="E9735" s="208">
        <f t="shared" si="1053"/>
        <v>0.45</v>
      </c>
      <c r="F9735" s="207">
        <v>23277.759999999998</v>
      </c>
      <c r="G9735" s="207">
        <v>33858.559999999998</v>
      </c>
      <c r="H9735" s="207">
        <v>38090.879999999997</v>
      </c>
      <c r="I9735" s="214">
        <f t="shared" si="1054"/>
        <v>404926</v>
      </c>
      <c r="J9735" s="211">
        <f t="shared" si="1055"/>
        <v>0.41268446799836933</v>
      </c>
      <c r="K9735" s="212">
        <f t="shared" si="1056"/>
        <v>0.45</v>
      </c>
      <c r="L9735" s="214">
        <f t="shared" si="1057"/>
        <v>22270.93</v>
      </c>
      <c r="M9735" s="213">
        <f t="shared" si="1058"/>
        <v>32394.080000000002</v>
      </c>
      <c r="N9735" s="213">
        <f t="shared" si="1059"/>
        <v>36443.339999999997</v>
      </c>
      <c r="O9735" s="242">
        <f t="shared" si="1060"/>
        <v>0.51530000000013387</v>
      </c>
      <c r="P9735" s="242"/>
      <c r="Q9735" s="179"/>
      <c r="R9735" s="179"/>
      <c r="S9735" s="179"/>
      <c r="T9735" s="179"/>
      <c r="U9735" s="179"/>
      <c r="V9735" s="179"/>
      <c r="W9735" s="179"/>
      <c r="X9735" s="179"/>
      <c r="Y9735" s="179"/>
      <c r="Z9735" s="179"/>
      <c r="AA9735" s="222"/>
      <c r="AB9735" s="222"/>
      <c r="AC9735" s="222"/>
      <c r="AD9735" s="179"/>
      <c r="AE9735" s="179"/>
      <c r="AF9735" s="179"/>
      <c r="AG9735" s="179"/>
      <c r="AH9735" s="179"/>
      <c r="AI9735" s="179"/>
      <c r="AJ9735" s="179"/>
    </row>
    <row r="9736" spans="2:36" x14ac:dyDescent="0.3">
      <c r="B9736" s="224">
        <v>981300</v>
      </c>
      <c r="C9736" s="209">
        <v>423277</v>
      </c>
      <c r="D9736" s="206">
        <f t="shared" si="1052"/>
        <v>0.43134311627432997</v>
      </c>
      <c r="E9736" s="208">
        <f t="shared" si="1053"/>
        <v>0.45</v>
      </c>
      <c r="F9736" s="207">
        <v>23280.23</v>
      </c>
      <c r="G9736" s="207">
        <v>33862.160000000003</v>
      </c>
      <c r="H9736" s="207">
        <v>38094.93</v>
      </c>
      <c r="I9736" s="214">
        <f t="shared" si="1054"/>
        <v>404971</v>
      </c>
      <c r="J9736" s="211">
        <f t="shared" si="1055"/>
        <v>0.4126882706613676</v>
      </c>
      <c r="K9736" s="212">
        <f t="shared" si="1056"/>
        <v>0.45</v>
      </c>
      <c r="L9736" s="214">
        <f t="shared" si="1057"/>
        <v>22273.404999999999</v>
      </c>
      <c r="M9736" s="213">
        <f t="shared" si="1058"/>
        <v>32397.68</v>
      </c>
      <c r="N9736" s="213">
        <f t="shared" si="1059"/>
        <v>36447.39</v>
      </c>
      <c r="O9736" s="242">
        <f t="shared" si="1060"/>
        <v>0.51519999999982247</v>
      </c>
      <c r="P9736" s="242"/>
      <c r="Q9736" s="179"/>
      <c r="R9736" s="179"/>
      <c r="S9736" s="179"/>
      <c r="T9736" s="179"/>
      <c r="U9736" s="179"/>
      <c r="V9736" s="179"/>
      <c r="W9736" s="179"/>
      <c r="X9736" s="179"/>
      <c r="Y9736" s="179"/>
      <c r="Z9736" s="179"/>
      <c r="AA9736" s="222"/>
      <c r="AB9736" s="222"/>
      <c r="AC9736" s="222"/>
      <c r="AD9736" s="179"/>
      <c r="AE9736" s="179"/>
      <c r="AF9736" s="179"/>
      <c r="AG9736" s="179"/>
      <c r="AH9736" s="179"/>
      <c r="AI9736" s="179"/>
      <c r="AJ9736" s="179"/>
    </row>
    <row r="9737" spans="2:36" x14ac:dyDescent="0.3">
      <c r="B9737" s="224">
        <v>981400</v>
      </c>
      <c r="C9737" s="209">
        <v>423322</v>
      </c>
      <c r="D9737" s="206">
        <f t="shared" si="1052"/>
        <v>0.43134501732219277</v>
      </c>
      <c r="E9737" s="208">
        <f t="shared" si="1053"/>
        <v>0.45</v>
      </c>
      <c r="F9737" s="207">
        <v>23282.71</v>
      </c>
      <c r="G9737" s="207">
        <v>33865.760000000002</v>
      </c>
      <c r="H9737" s="207">
        <v>38098.980000000003</v>
      </c>
      <c r="I9737" s="214">
        <f t="shared" si="1054"/>
        <v>405016</v>
      </c>
      <c r="J9737" s="211">
        <f t="shared" si="1055"/>
        <v>0.4126920725494192</v>
      </c>
      <c r="K9737" s="212">
        <f t="shared" si="1056"/>
        <v>0.45</v>
      </c>
      <c r="L9737" s="214">
        <f t="shared" si="1057"/>
        <v>22275.88</v>
      </c>
      <c r="M9737" s="213">
        <f t="shared" si="1058"/>
        <v>32401.280000000002</v>
      </c>
      <c r="N9737" s="213">
        <f t="shared" si="1059"/>
        <v>36451.439999999995</v>
      </c>
      <c r="O9737" s="242">
        <f t="shared" si="1060"/>
        <v>0.51530000000006115</v>
      </c>
      <c r="P9737" s="242"/>
      <c r="Q9737" s="179"/>
      <c r="R9737" s="179"/>
      <c r="S9737" s="179"/>
      <c r="T9737" s="179"/>
      <c r="U9737" s="179"/>
      <c r="V9737" s="179"/>
      <c r="W9737" s="179"/>
      <c r="X9737" s="179"/>
      <c r="Y9737" s="179"/>
      <c r="Z9737" s="179"/>
      <c r="AA9737" s="222"/>
      <c r="AB9737" s="222"/>
      <c r="AC9737" s="222"/>
      <c r="AD9737" s="179"/>
      <c r="AE9737" s="179"/>
      <c r="AF9737" s="179"/>
      <c r="AG9737" s="179"/>
      <c r="AH9737" s="179"/>
      <c r="AI9737" s="179"/>
      <c r="AJ9737" s="179"/>
    </row>
    <row r="9738" spans="2:36" x14ac:dyDescent="0.3">
      <c r="B9738" s="224">
        <v>981500</v>
      </c>
      <c r="C9738" s="209">
        <v>423367</v>
      </c>
      <c r="D9738" s="206">
        <f t="shared" si="1052"/>
        <v>0.43134691798267955</v>
      </c>
      <c r="E9738" s="208">
        <f t="shared" si="1053"/>
        <v>0.45</v>
      </c>
      <c r="F9738" s="207">
        <v>23285.18</v>
      </c>
      <c r="G9738" s="207">
        <v>33869.360000000001</v>
      </c>
      <c r="H9738" s="207">
        <v>38103.03</v>
      </c>
      <c r="I9738" s="214">
        <f t="shared" si="1054"/>
        <v>405061</v>
      </c>
      <c r="J9738" s="211">
        <f t="shared" si="1055"/>
        <v>0.41269587366276106</v>
      </c>
      <c r="K9738" s="212">
        <f t="shared" si="1056"/>
        <v>0.45</v>
      </c>
      <c r="L9738" s="214">
        <f t="shared" si="1057"/>
        <v>22278.355</v>
      </c>
      <c r="M9738" s="213">
        <f t="shared" si="1058"/>
        <v>32404.880000000001</v>
      </c>
      <c r="N9738" s="213">
        <f t="shared" si="1059"/>
        <v>36455.49</v>
      </c>
      <c r="O9738" s="242">
        <f t="shared" si="1060"/>
        <v>0.5151999999996042</v>
      </c>
      <c r="P9738" s="242"/>
      <c r="Q9738" s="179"/>
      <c r="R9738" s="179"/>
      <c r="S9738" s="179"/>
      <c r="T9738" s="179"/>
      <c r="U9738" s="179"/>
      <c r="V9738" s="179"/>
      <c r="W9738" s="179"/>
      <c r="X9738" s="179"/>
      <c r="Y9738" s="179"/>
      <c r="Z9738" s="179"/>
      <c r="AA9738" s="222"/>
      <c r="AB9738" s="222"/>
      <c r="AC9738" s="222"/>
      <c r="AD9738" s="179"/>
      <c r="AE9738" s="179"/>
      <c r="AF9738" s="179"/>
      <c r="AG9738" s="179"/>
      <c r="AH9738" s="179"/>
      <c r="AI9738" s="179"/>
      <c r="AJ9738" s="179"/>
    </row>
    <row r="9739" spans="2:36" x14ac:dyDescent="0.3">
      <c r="B9739" s="224">
        <v>981600</v>
      </c>
      <c r="C9739" s="209">
        <v>423412</v>
      </c>
      <c r="D9739" s="206">
        <f t="shared" si="1052"/>
        <v>0.43134881825590871</v>
      </c>
      <c r="E9739" s="208">
        <f t="shared" si="1053"/>
        <v>0.45</v>
      </c>
      <c r="F9739" s="207">
        <v>23287.66</v>
      </c>
      <c r="G9739" s="207">
        <v>33872.959999999999</v>
      </c>
      <c r="H9739" s="207">
        <v>38107.08</v>
      </c>
      <c r="I9739" s="214">
        <f t="shared" si="1054"/>
        <v>405106</v>
      </c>
      <c r="J9739" s="211">
        <f t="shared" si="1055"/>
        <v>0.41269967400162999</v>
      </c>
      <c r="K9739" s="212">
        <f t="shared" si="1056"/>
        <v>0.45</v>
      </c>
      <c r="L9739" s="214">
        <f t="shared" si="1057"/>
        <v>22280.83</v>
      </c>
      <c r="M9739" s="213">
        <f t="shared" si="1058"/>
        <v>32408.48</v>
      </c>
      <c r="N9739" s="213">
        <f t="shared" si="1059"/>
        <v>36459.54</v>
      </c>
      <c r="O9739" s="242">
        <f t="shared" si="1060"/>
        <v>0.5152999999999156</v>
      </c>
      <c r="P9739" s="242"/>
      <c r="Q9739" s="179"/>
      <c r="R9739" s="179"/>
      <c r="S9739" s="179"/>
      <c r="T9739" s="179"/>
      <c r="U9739" s="179"/>
      <c r="V9739" s="179"/>
      <c r="W9739" s="179"/>
      <c r="X9739" s="179"/>
      <c r="Y9739" s="179"/>
      <c r="Z9739" s="179"/>
      <c r="AA9739" s="222"/>
      <c r="AB9739" s="222"/>
      <c r="AC9739" s="222"/>
      <c r="AD9739" s="179"/>
      <c r="AE9739" s="179"/>
      <c r="AF9739" s="179"/>
      <c r="AG9739" s="179"/>
      <c r="AH9739" s="179"/>
      <c r="AI9739" s="179"/>
      <c r="AJ9739" s="179"/>
    </row>
    <row r="9740" spans="2:36" x14ac:dyDescent="0.3">
      <c r="B9740" s="224">
        <v>981700</v>
      </c>
      <c r="C9740" s="209">
        <v>423457</v>
      </c>
      <c r="D9740" s="206">
        <f t="shared" si="1052"/>
        <v>0.4313507181419986</v>
      </c>
      <c r="E9740" s="208">
        <f t="shared" si="1053"/>
        <v>0.45</v>
      </c>
      <c r="F9740" s="207">
        <v>23290.13</v>
      </c>
      <c r="G9740" s="207">
        <v>33876.559999999998</v>
      </c>
      <c r="H9740" s="207">
        <v>38111.129999999997</v>
      </c>
      <c r="I9740" s="214">
        <f t="shared" si="1054"/>
        <v>405151</v>
      </c>
      <c r="J9740" s="211">
        <f t="shared" si="1055"/>
        <v>0.41270347356626258</v>
      </c>
      <c r="K9740" s="212">
        <f t="shared" si="1056"/>
        <v>0.45</v>
      </c>
      <c r="L9740" s="214">
        <f t="shared" si="1057"/>
        <v>22283.305</v>
      </c>
      <c r="M9740" s="213">
        <f t="shared" si="1058"/>
        <v>32412.080000000002</v>
      </c>
      <c r="N9740" s="213">
        <f t="shared" si="1059"/>
        <v>36463.589999999997</v>
      </c>
      <c r="O9740" s="242">
        <f t="shared" si="1060"/>
        <v>0.51520000000004074</v>
      </c>
      <c r="P9740" s="242"/>
      <c r="Q9740" s="179"/>
      <c r="R9740" s="179"/>
      <c r="S9740" s="179"/>
      <c r="T9740" s="179"/>
      <c r="U9740" s="179"/>
      <c r="V9740" s="179"/>
      <c r="W9740" s="179"/>
      <c r="X9740" s="179"/>
      <c r="Y9740" s="179"/>
      <c r="Z9740" s="179"/>
      <c r="AA9740" s="222"/>
      <c r="AB9740" s="222"/>
      <c r="AC9740" s="222"/>
      <c r="AD9740" s="179"/>
      <c r="AE9740" s="179"/>
      <c r="AF9740" s="179"/>
      <c r="AG9740" s="179"/>
      <c r="AH9740" s="179"/>
      <c r="AI9740" s="179"/>
      <c r="AJ9740" s="179"/>
    </row>
    <row r="9741" spans="2:36" x14ac:dyDescent="0.3">
      <c r="B9741" s="224">
        <v>981800</v>
      </c>
      <c r="C9741" s="209">
        <v>423502</v>
      </c>
      <c r="D9741" s="206">
        <f t="shared" si="1052"/>
        <v>0.43135261764106742</v>
      </c>
      <c r="E9741" s="208">
        <f t="shared" si="1053"/>
        <v>0.45</v>
      </c>
      <c r="F9741" s="207">
        <v>23292.61</v>
      </c>
      <c r="G9741" s="207">
        <v>33880.160000000003</v>
      </c>
      <c r="H9741" s="207">
        <v>38115.18</v>
      </c>
      <c r="I9741" s="214">
        <f t="shared" si="1054"/>
        <v>405196</v>
      </c>
      <c r="J9741" s="211">
        <f t="shared" si="1055"/>
        <v>0.41270727235689547</v>
      </c>
      <c r="K9741" s="212">
        <f t="shared" si="1056"/>
        <v>0.45</v>
      </c>
      <c r="L9741" s="214">
        <f t="shared" si="1057"/>
        <v>22285.78</v>
      </c>
      <c r="M9741" s="213">
        <f t="shared" si="1058"/>
        <v>32415.68</v>
      </c>
      <c r="N9741" s="213">
        <f t="shared" si="1059"/>
        <v>36467.64</v>
      </c>
      <c r="O9741" s="242">
        <f t="shared" si="1060"/>
        <v>0.51529999999977005</v>
      </c>
      <c r="P9741" s="242"/>
      <c r="Q9741" s="179"/>
      <c r="R9741" s="179"/>
      <c r="S9741" s="179"/>
      <c r="T9741" s="179"/>
      <c r="U9741" s="179"/>
      <c r="V9741" s="179"/>
      <c r="W9741" s="179"/>
      <c r="X9741" s="179"/>
      <c r="Y9741" s="179"/>
      <c r="Z9741" s="179"/>
      <c r="AA9741" s="222"/>
      <c r="AB9741" s="222"/>
      <c r="AC9741" s="222"/>
      <c r="AD9741" s="179"/>
      <c r="AE9741" s="179"/>
      <c r="AF9741" s="179"/>
      <c r="AG9741" s="179"/>
      <c r="AH9741" s="179"/>
      <c r="AI9741" s="179"/>
      <c r="AJ9741" s="179"/>
    </row>
    <row r="9742" spans="2:36" x14ac:dyDescent="0.3">
      <c r="B9742" s="224">
        <v>981900</v>
      </c>
      <c r="C9742" s="209">
        <v>423547</v>
      </c>
      <c r="D9742" s="206">
        <f t="shared" si="1052"/>
        <v>0.43135451675323355</v>
      </c>
      <c r="E9742" s="208">
        <f t="shared" si="1053"/>
        <v>0.45</v>
      </c>
      <c r="F9742" s="207">
        <v>23295.08</v>
      </c>
      <c r="G9742" s="207">
        <v>33883.760000000002</v>
      </c>
      <c r="H9742" s="207">
        <v>38119.230000000003</v>
      </c>
      <c r="I9742" s="214">
        <f t="shared" si="1054"/>
        <v>405241</v>
      </c>
      <c r="J9742" s="211">
        <f t="shared" si="1055"/>
        <v>0.41271107037376514</v>
      </c>
      <c r="K9742" s="212">
        <f t="shared" si="1056"/>
        <v>0.45</v>
      </c>
      <c r="L9742" s="214">
        <f t="shared" si="1057"/>
        <v>22288.255000000001</v>
      </c>
      <c r="M9742" s="213">
        <f t="shared" si="1058"/>
        <v>32419.280000000002</v>
      </c>
      <c r="N9742" s="213">
        <f t="shared" si="1059"/>
        <v>36471.689999999995</v>
      </c>
      <c r="O9742" s="242">
        <f t="shared" si="1060"/>
        <v>0.51519999999996802</v>
      </c>
      <c r="P9742" s="242"/>
      <c r="Q9742" s="179"/>
      <c r="R9742" s="179"/>
      <c r="S9742" s="179"/>
      <c r="T9742" s="179"/>
      <c r="U9742" s="179"/>
      <c r="V9742" s="179"/>
      <c r="W9742" s="179"/>
      <c r="X9742" s="179"/>
      <c r="Y9742" s="179"/>
      <c r="Z9742" s="179"/>
      <c r="AA9742" s="222"/>
      <c r="AB9742" s="222"/>
      <c r="AC9742" s="222"/>
      <c r="AD9742" s="179"/>
      <c r="AE9742" s="179"/>
      <c r="AF9742" s="179"/>
      <c r="AG9742" s="179"/>
      <c r="AH9742" s="179"/>
      <c r="AI9742" s="179"/>
      <c r="AJ9742" s="179"/>
    </row>
    <row r="9743" spans="2:36" x14ac:dyDescent="0.3">
      <c r="B9743" s="224">
        <v>982000</v>
      </c>
      <c r="C9743" s="209">
        <v>423592</v>
      </c>
      <c r="D9743" s="206">
        <f t="shared" si="1052"/>
        <v>0.43135641547861509</v>
      </c>
      <c r="E9743" s="208">
        <f t="shared" si="1053"/>
        <v>0.45</v>
      </c>
      <c r="F9743" s="207">
        <v>23297.56</v>
      </c>
      <c r="G9743" s="207">
        <v>33887.360000000001</v>
      </c>
      <c r="H9743" s="207">
        <v>38123.279999999999</v>
      </c>
      <c r="I9743" s="214">
        <f t="shared" si="1054"/>
        <v>405286</v>
      </c>
      <c r="J9743" s="211">
        <f t="shared" si="1055"/>
        <v>0.41271486761710796</v>
      </c>
      <c r="K9743" s="212">
        <f t="shared" si="1056"/>
        <v>0.45</v>
      </c>
      <c r="L9743" s="214">
        <f t="shared" si="1057"/>
        <v>22290.73</v>
      </c>
      <c r="M9743" s="213">
        <f t="shared" si="1058"/>
        <v>32422.880000000001</v>
      </c>
      <c r="N9743" s="213">
        <f t="shared" si="1059"/>
        <v>36475.74</v>
      </c>
      <c r="O9743" s="242">
        <f t="shared" si="1060"/>
        <v>0.51529999999962461</v>
      </c>
      <c r="P9743" s="242"/>
      <c r="Q9743" s="179"/>
      <c r="R9743" s="179"/>
      <c r="S9743" s="179"/>
      <c r="T9743" s="179"/>
      <c r="U9743" s="179"/>
      <c r="V9743" s="179"/>
      <c r="W9743" s="179"/>
      <c r="X9743" s="179"/>
      <c r="Y9743" s="179"/>
      <c r="Z9743" s="179"/>
      <c r="AA9743" s="222"/>
      <c r="AB9743" s="222"/>
      <c r="AC9743" s="222"/>
      <c r="AD9743" s="179"/>
      <c r="AE9743" s="179"/>
      <c r="AF9743" s="179"/>
      <c r="AG9743" s="179"/>
      <c r="AH9743" s="179"/>
      <c r="AI9743" s="179"/>
      <c r="AJ9743" s="179"/>
    </row>
    <row r="9744" spans="2:36" x14ac:dyDescent="0.3">
      <c r="B9744" s="224">
        <v>982100</v>
      </c>
      <c r="C9744" s="209">
        <v>423637</v>
      </c>
      <c r="D9744" s="206">
        <f t="shared" si="1052"/>
        <v>0.4313583138173302</v>
      </c>
      <c r="E9744" s="208">
        <f t="shared" si="1053"/>
        <v>0.45</v>
      </c>
      <c r="F9744" s="207">
        <v>23300.03</v>
      </c>
      <c r="G9744" s="207">
        <v>33890.959999999999</v>
      </c>
      <c r="H9744" s="207">
        <v>38127.33</v>
      </c>
      <c r="I9744" s="214">
        <f t="shared" si="1054"/>
        <v>405331</v>
      </c>
      <c r="J9744" s="211">
        <f t="shared" si="1055"/>
        <v>0.41271866408716018</v>
      </c>
      <c r="K9744" s="212">
        <f t="shared" si="1056"/>
        <v>0.45</v>
      </c>
      <c r="L9744" s="214">
        <f t="shared" si="1057"/>
        <v>22293.205000000002</v>
      </c>
      <c r="M9744" s="213">
        <f t="shared" si="1058"/>
        <v>32426.48</v>
      </c>
      <c r="N9744" s="213">
        <f t="shared" si="1059"/>
        <v>36479.79</v>
      </c>
      <c r="O9744" s="242">
        <f t="shared" si="1060"/>
        <v>0.51520000000047728</v>
      </c>
      <c r="P9744" s="242"/>
      <c r="Q9744" s="179"/>
      <c r="R9744" s="179"/>
      <c r="S9744" s="179"/>
      <c r="T9744" s="179"/>
      <c r="U9744" s="179"/>
      <c r="V9744" s="179"/>
      <c r="W9744" s="179"/>
      <c r="X9744" s="179"/>
      <c r="Y9744" s="179"/>
      <c r="Z9744" s="179"/>
      <c r="AA9744" s="222"/>
      <c r="AB9744" s="222"/>
      <c r="AC9744" s="222"/>
      <c r="AD9744" s="179"/>
      <c r="AE9744" s="179"/>
      <c r="AF9744" s="179"/>
      <c r="AG9744" s="179"/>
      <c r="AH9744" s="179"/>
      <c r="AI9744" s="179"/>
      <c r="AJ9744" s="179"/>
    </row>
    <row r="9745" spans="2:36" x14ac:dyDescent="0.3">
      <c r="B9745" s="224">
        <v>982200</v>
      </c>
      <c r="C9745" s="209">
        <v>423682</v>
      </c>
      <c r="D9745" s="206">
        <f t="shared" si="1052"/>
        <v>0.43136021176949707</v>
      </c>
      <c r="E9745" s="208">
        <f t="shared" si="1053"/>
        <v>0.45</v>
      </c>
      <c r="F9745" s="207">
        <v>23302.51</v>
      </c>
      <c r="G9745" s="207">
        <v>33894.559999999998</v>
      </c>
      <c r="H9745" s="207">
        <v>38131.379999999997</v>
      </c>
      <c r="I9745" s="214">
        <f t="shared" si="1054"/>
        <v>405376</v>
      </c>
      <c r="J9745" s="211">
        <f t="shared" si="1055"/>
        <v>0.412722459784158</v>
      </c>
      <c r="K9745" s="212">
        <f t="shared" si="1056"/>
        <v>0.45</v>
      </c>
      <c r="L9745" s="214">
        <f t="shared" si="1057"/>
        <v>22295.68</v>
      </c>
      <c r="M9745" s="213">
        <f t="shared" si="1058"/>
        <v>32430.080000000002</v>
      </c>
      <c r="N9745" s="213">
        <f t="shared" si="1059"/>
        <v>36483.839999999997</v>
      </c>
      <c r="O9745" s="242">
        <f t="shared" si="1060"/>
        <v>0.51530000000013387</v>
      </c>
      <c r="P9745" s="242"/>
      <c r="Q9745" s="179"/>
      <c r="R9745" s="179"/>
      <c r="S9745" s="179"/>
      <c r="T9745" s="179"/>
      <c r="U9745" s="179"/>
      <c r="V9745" s="179"/>
      <c r="W9745" s="179"/>
      <c r="X9745" s="179"/>
      <c r="Y9745" s="179"/>
      <c r="Z9745" s="179"/>
      <c r="AA9745" s="222"/>
      <c r="AB9745" s="222"/>
      <c r="AC9745" s="222"/>
      <c r="AD9745" s="179"/>
      <c r="AE9745" s="179"/>
      <c r="AF9745" s="179"/>
      <c r="AG9745" s="179"/>
      <c r="AH9745" s="179"/>
      <c r="AI9745" s="179"/>
      <c r="AJ9745" s="179"/>
    </row>
    <row r="9746" spans="2:36" x14ac:dyDescent="0.3">
      <c r="B9746" s="224">
        <v>982300</v>
      </c>
      <c r="C9746" s="209">
        <v>423727</v>
      </c>
      <c r="D9746" s="206">
        <f t="shared" si="1052"/>
        <v>0.43136210933523361</v>
      </c>
      <c r="E9746" s="208">
        <f t="shared" si="1053"/>
        <v>0.45</v>
      </c>
      <c r="F9746" s="207">
        <v>23304.98</v>
      </c>
      <c r="G9746" s="207">
        <v>33898.160000000003</v>
      </c>
      <c r="H9746" s="207">
        <v>38135.43</v>
      </c>
      <c r="I9746" s="214">
        <f t="shared" si="1054"/>
        <v>405421</v>
      </c>
      <c r="J9746" s="211">
        <f t="shared" si="1055"/>
        <v>0.41272625470833757</v>
      </c>
      <c r="K9746" s="212">
        <f t="shared" si="1056"/>
        <v>0.45</v>
      </c>
      <c r="L9746" s="214">
        <f t="shared" si="1057"/>
        <v>22298.154999999999</v>
      </c>
      <c r="M9746" s="213">
        <f t="shared" si="1058"/>
        <v>32433.68</v>
      </c>
      <c r="N9746" s="213">
        <f t="shared" si="1059"/>
        <v>36487.89</v>
      </c>
      <c r="O9746" s="242">
        <f t="shared" si="1060"/>
        <v>0.51519999999982247</v>
      </c>
      <c r="P9746" s="242"/>
      <c r="Q9746" s="179"/>
      <c r="R9746" s="179"/>
      <c r="S9746" s="179"/>
      <c r="T9746" s="179"/>
      <c r="U9746" s="179"/>
      <c r="V9746" s="179"/>
      <c r="W9746" s="179"/>
      <c r="X9746" s="179"/>
      <c r="Y9746" s="179"/>
      <c r="Z9746" s="179"/>
      <c r="AA9746" s="222"/>
      <c r="AB9746" s="222"/>
      <c r="AC9746" s="222"/>
      <c r="AD9746" s="179"/>
      <c r="AE9746" s="179"/>
      <c r="AF9746" s="179"/>
      <c r="AG9746" s="179"/>
      <c r="AH9746" s="179"/>
      <c r="AI9746" s="179"/>
      <c r="AJ9746" s="179"/>
    </row>
    <row r="9747" spans="2:36" x14ac:dyDescent="0.3">
      <c r="B9747" s="224">
        <v>982400</v>
      </c>
      <c r="C9747" s="209">
        <v>423772</v>
      </c>
      <c r="D9747" s="206">
        <f t="shared" si="1052"/>
        <v>0.431364006514658</v>
      </c>
      <c r="E9747" s="208">
        <f t="shared" si="1053"/>
        <v>0.45</v>
      </c>
      <c r="F9747" s="207">
        <v>23307.46</v>
      </c>
      <c r="G9747" s="207">
        <v>33901.760000000002</v>
      </c>
      <c r="H9747" s="207">
        <v>38139.480000000003</v>
      </c>
      <c r="I9747" s="214">
        <f t="shared" si="1054"/>
        <v>405466</v>
      </c>
      <c r="J9747" s="211">
        <f t="shared" si="1055"/>
        <v>0.41273004885993486</v>
      </c>
      <c r="K9747" s="212">
        <f t="shared" si="1056"/>
        <v>0.45</v>
      </c>
      <c r="L9747" s="214">
        <f t="shared" si="1057"/>
        <v>22300.63</v>
      </c>
      <c r="M9747" s="213">
        <f t="shared" si="1058"/>
        <v>32437.280000000002</v>
      </c>
      <c r="N9747" s="213">
        <f t="shared" si="1059"/>
        <v>36491.939999999995</v>
      </c>
      <c r="O9747" s="242">
        <f t="shared" si="1060"/>
        <v>0.51530000000006115</v>
      </c>
      <c r="P9747" s="242"/>
      <c r="Q9747" s="179"/>
      <c r="R9747" s="179"/>
      <c r="S9747" s="179"/>
      <c r="T9747" s="179"/>
      <c r="U9747" s="179"/>
      <c r="V9747" s="179"/>
      <c r="W9747" s="179"/>
      <c r="X9747" s="179"/>
      <c r="Y9747" s="179"/>
      <c r="Z9747" s="179"/>
      <c r="AA9747" s="222"/>
      <c r="AB9747" s="222"/>
      <c r="AC9747" s="222"/>
      <c r="AD9747" s="179"/>
      <c r="AE9747" s="179"/>
      <c r="AF9747" s="179"/>
      <c r="AG9747" s="179"/>
      <c r="AH9747" s="179"/>
      <c r="AI9747" s="179"/>
      <c r="AJ9747" s="179"/>
    </row>
    <row r="9748" spans="2:36" x14ac:dyDescent="0.3">
      <c r="B9748" s="224">
        <v>982500</v>
      </c>
      <c r="C9748" s="209">
        <v>423817</v>
      </c>
      <c r="D9748" s="206">
        <f t="shared" si="1052"/>
        <v>0.43136590330788804</v>
      </c>
      <c r="E9748" s="208">
        <f t="shared" si="1053"/>
        <v>0.45</v>
      </c>
      <c r="F9748" s="207">
        <v>23309.93</v>
      </c>
      <c r="G9748" s="207">
        <v>33905.360000000001</v>
      </c>
      <c r="H9748" s="207">
        <v>38143.53</v>
      </c>
      <c r="I9748" s="214">
        <f t="shared" si="1054"/>
        <v>405511</v>
      </c>
      <c r="J9748" s="211">
        <f t="shared" si="1055"/>
        <v>0.41273384223918574</v>
      </c>
      <c r="K9748" s="212">
        <f t="shared" si="1056"/>
        <v>0.45</v>
      </c>
      <c r="L9748" s="214">
        <f t="shared" si="1057"/>
        <v>22303.105</v>
      </c>
      <c r="M9748" s="213">
        <f t="shared" si="1058"/>
        <v>32440.880000000001</v>
      </c>
      <c r="N9748" s="213">
        <f t="shared" si="1059"/>
        <v>36495.99</v>
      </c>
      <c r="O9748" s="242">
        <f t="shared" si="1060"/>
        <v>0.5151999999996042</v>
      </c>
      <c r="P9748" s="242"/>
      <c r="Q9748" s="179"/>
      <c r="R9748" s="179"/>
      <c r="S9748" s="179"/>
      <c r="T9748" s="179"/>
      <c r="U9748" s="179"/>
      <c r="V9748" s="179"/>
      <c r="W9748" s="179"/>
      <c r="X9748" s="179"/>
      <c r="Y9748" s="179"/>
      <c r="Z9748" s="179"/>
      <c r="AA9748" s="222"/>
      <c r="AB9748" s="222"/>
      <c r="AC9748" s="222"/>
      <c r="AD9748" s="179"/>
      <c r="AE9748" s="179"/>
      <c r="AF9748" s="179"/>
      <c r="AG9748" s="179"/>
      <c r="AH9748" s="179"/>
      <c r="AI9748" s="179"/>
      <c r="AJ9748" s="179"/>
    </row>
    <row r="9749" spans="2:36" x14ac:dyDescent="0.3">
      <c r="B9749" s="224">
        <v>982600</v>
      </c>
      <c r="C9749" s="209">
        <v>423862</v>
      </c>
      <c r="D9749" s="206">
        <f t="shared" si="1052"/>
        <v>0.43136779971504174</v>
      </c>
      <c r="E9749" s="208">
        <f t="shared" si="1053"/>
        <v>0.45</v>
      </c>
      <c r="F9749" s="207">
        <v>23312.41</v>
      </c>
      <c r="G9749" s="207">
        <v>33908.959999999999</v>
      </c>
      <c r="H9749" s="207">
        <v>38147.58</v>
      </c>
      <c r="I9749" s="214">
        <f t="shared" si="1054"/>
        <v>405556</v>
      </c>
      <c r="J9749" s="211">
        <f t="shared" si="1055"/>
        <v>0.41273763484632608</v>
      </c>
      <c r="K9749" s="212">
        <f t="shared" si="1056"/>
        <v>0.45</v>
      </c>
      <c r="L9749" s="214">
        <f t="shared" si="1057"/>
        <v>22305.58</v>
      </c>
      <c r="M9749" s="213">
        <f t="shared" si="1058"/>
        <v>32444.48</v>
      </c>
      <c r="N9749" s="213">
        <f t="shared" si="1059"/>
        <v>36500.04</v>
      </c>
      <c r="O9749" s="242">
        <f t="shared" si="1060"/>
        <v>0.5152999999999156</v>
      </c>
      <c r="P9749" s="242"/>
      <c r="Q9749" s="179"/>
      <c r="R9749" s="179"/>
      <c r="S9749" s="179"/>
      <c r="T9749" s="179"/>
      <c r="U9749" s="179"/>
      <c r="V9749" s="179"/>
      <c r="W9749" s="179"/>
      <c r="X9749" s="179"/>
      <c r="Y9749" s="179"/>
      <c r="Z9749" s="179"/>
      <c r="AA9749" s="222"/>
      <c r="AB9749" s="222"/>
      <c r="AC9749" s="222"/>
      <c r="AD9749" s="179"/>
      <c r="AE9749" s="179"/>
      <c r="AF9749" s="179"/>
      <c r="AG9749" s="179"/>
      <c r="AH9749" s="179"/>
      <c r="AI9749" s="179"/>
      <c r="AJ9749" s="179"/>
    </row>
    <row r="9750" spans="2:36" x14ac:dyDescent="0.3">
      <c r="B9750" s="224">
        <v>982700</v>
      </c>
      <c r="C9750" s="209">
        <v>423907</v>
      </c>
      <c r="D9750" s="206">
        <f t="shared" si="1052"/>
        <v>0.4313696957362369</v>
      </c>
      <c r="E9750" s="208">
        <f t="shared" si="1053"/>
        <v>0.45</v>
      </c>
      <c r="F9750" s="207">
        <v>23314.880000000001</v>
      </c>
      <c r="G9750" s="207">
        <v>33912.559999999998</v>
      </c>
      <c r="H9750" s="207">
        <v>38151.629999999997</v>
      </c>
      <c r="I9750" s="214">
        <f t="shared" si="1054"/>
        <v>405601</v>
      </c>
      <c r="J9750" s="211">
        <f t="shared" si="1055"/>
        <v>0.41274142668159153</v>
      </c>
      <c r="K9750" s="212">
        <f t="shared" si="1056"/>
        <v>0.45</v>
      </c>
      <c r="L9750" s="214">
        <f t="shared" si="1057"/>
        <v>22308.055</v>
      </c>
      <c r="M9750" s="213">
        <f t="shared" si="1058"/>
        <v>32448.080000000002</v>
      </c>
      <c r="N9750" s="213">
        <f t="shared" si="1059"/>
        <v>36504.089999999997</v>
      </c>
      <c r="O9750" s="242">
        <f t="shared" si="1060"/>
        <v>0.51520000000004074</v>
      </c>
      <c r="P9750" s="242"/>
      <c r="Q9750" s="179"/>
      <c r="R9750" s="179"/>
      <c r="S9750" s="179"/>
      <c r="T9750" s="179"/>
      <c r="U9750" s="179"/>
      <c r="V9750" s="179"/>
      <c r="W9750" s="179"/>
      <c r="X9750" s="179"/>
      <c r="Y9750" s="179"/>
      <c r="Z9750" s="179"/>
      <c r="AA9750" s="222"/>
      <c r="AB9750" s="222"/>
      <c r="AC9750" s="222"/>
      <c r="AD9750" s="179"/>
      <c r="AE9750" s="179"/>
      <c r="AF9750" s="179"/>
      <c r="AG9750" s="179"/>
      <c r="AH9750" s="179"/>
      <c r="AI9750" s="179"/>
      <c r="AJ9750" s="179"/>
    </row>
    <row r="9751" spans="2:36" x14ac:dyDescent="0.3">
      <c r="B9751" s="224">
        <v>982800</v>
      </c>
      <c r="C9751" s="209">
        <v>423952</v>
      </c>
      <c r="D9751" s="206">
        <f t="shared" si="1052"/>
        <v>0.43137159137159137</v>
      </c>
      <c r="E9751" s="208">
        <f t="shared" si="1053"/>
        <v>0.45</v>
      </c>
      <c r="F9751" s="207">
        <v>23317.360000000001</v>
      </c>
      <c r="G9751" s="207">
        <v>33916.160000000003</v>
      </c>
      <c r="H9751" s="207">
        <v>38155.68</v>
      </c>
      <c r="I9751" s="214">
        <f t="shared" si="1054"/>
        <v>405646</v>
      </c>
      <c r="J9751" s="211">
        <f t="shared" si="1055"/>
        <v>0.41274521774521772</v>
      </c>
      <c r="K9751" s="212">
        <f t="shared" si="1056"/>
        <v>0.45</v>
      </c>
      <c r="L9751" s="214">
        <f t="shared" si="1057"/>
        <v>22310.53</v>
      </c>
      <c r="M9751" s="213">
        <f t="shared" si="1058"/>
        <v>32451.68</v>
      </c>
      <c r="N9751" s="213">
        <f t="shared" si="1059"/>
        <v>36508.14</v>
      </c>
      <c r="O9751" s="242">
        <f t="shared" si="1060"/>
        <v>0.51529999999977005</v>
      </c>
      <c r="P9751" s="242"/>
      <c r="Q9751" s="179"/>
      <c r="R9751" s="179"/>
      <c r="S9751" s="179"/>
      <c r="T9751" s="179"/>
      <c r="U9751" s="179"/>
      <c r="V9751" s="179"/>
      <c r="W9751" s="179"/>
      <c r="X9751" s="179"/>
      <c r="Y9751" s="179"/>
      <c r="Z9751" s="179"/>
      <c r="AA9751" s="222"/>
      <c r="AB9751" s="222"/>
      <c r="AC9751" s="222"/>
      <c r="AD9751" s="179"/>
      <c r="AE9751" s="179"/>
      <c r="AF9751" s="179"/>
      <c r="AG9751" s="179"/>
      <c r="AH9751" s="179"/>
      <c r="AI9751" s="179"/>
      <c r="AJ9751" s="179"/>
    </row>
    <row r="9752" spans="2:36" x14ac:dyDescent="0.3">
      <c r="B9752" s="224">
        <v>982900</v>
      </c>
      <c r="C9752" s="209">
        <v>423997</v>
      </c>
      <c r="D9752" s="206">
        <f t="shared" ref="D9752:D9815" si="1061">C9752/B9752</f>
        <v>0.43137348662122293</v>
      </c>
      <c r="E9752" s="208">
        <f t="shared" ref="E9752:E9815" si="1062">(C9752-C9751)/(B9752-B9751)</f>
        <v>0.45</v>
      </c>
      <c r="F9752" s="207">
        <v>23319.83</v>
      </c>
      <c r="G9752" s="207">
        <v>33919.760000000002</v>
      </c>
      <c r="H9752" s="207">
        <v>38159.730000000003</v>
      </c>
      <c r="I9752" s="214">
        <f t="shared" si="1054"/>
        <v>405691</v>
      </c>
      <c r="J9752" s="211">
        <f t="shared" si="1055"/>
        <v>0.41274900803744025</v>
      </c>
      <c r="K9752" s="212">
        <f t="shared" si="1056"/>
        <v>0.45</v>
      </c>
      <c r="L9752" s="214">
        <f t="shared" si="1057"/>
        <v>22313.005000000001</v>
      </c>
      <c r="M9752" s="213">
        <f t="shared" si="1058"/>
        <v>32455.280000000002</v>
      </c>
      <c r="N9752" s="213">
        <f t="shared" si="1059"/>
        <v>36512.189999999995</v>
      </c>
      <c r="O9752" s="242">
        <f t="shared" si="1060"/>
        <v>0.51519999999996802</v>
      </c>
      <c r="P9752" s="242"/>
      <c r="Q9752" s="179"/>
      <c r="R9752" s="179"/>
      <c r="S9752" s="179"/>
      <c r="T9752" s="179"/>
      <c r="U9752" s="179"/>
      <c r="V9752" s="179"/>
      <c r="W9752" s="179"/>
      <c r="X9752" s="179"/>
      <c r="Y9752" s="179"/>
      <c r="Z9752" s="179"/>
      <c r="AA9752" s="222"/>
      <c r="AB9752" s="222"/>
      <c r="AC9752" s="222"/>
      <c r="AD9752" s="179"/>
      <c r="AE9752" s="179"/>
      <c r="AF9752" s="179"/>
      <c r="AG9752" s="179"/>
      <c r="AH9752" s="179"/>
      <c r="AI9752" s="179"/>
      <c r="AJ9752" s="179"/>
    </row>
    <row r="9753" spans="2:36" x14ac:dyDescent="0.3">
      <c r="B9753" s="224">
        <v>983000</v>
      </c>
      <c r="C9753" s="209">
        <v>424042</v>
      </c>
      <c r="D9753" s="206">
        <f t="shared" si="1061"/>
        <v>0.43137538148524923</v>
      </c>
      <c r="E9753" s="208">
        <f t="shared" si="1062"/>
        <v>0.45</v>
      </c>
      <c r="F9753" s="207">
        <v>23322.31</v>
      </c>
      <c r="G9753" s="207">
        <v>33923.360000000001</v>
      </c>
      <c r="H9753" s="207">
        <v>38163.78</v>
      </c>
      <c r="I9753" s="214">
        <f t="shared" si="1054"/>
        <v>405736</v>
      </c>
      <c r="J9753" s="211">
        <f t="shared" si="1055"/>
        <v>0.41275279755849442</v>
      </c>
      <c r="K9753" s="212">
        <f t="shared" si="1056"/>
        <v>0.45</v>
      </c>
      <c r="L9753" s="214">
        <f t="shared" si="1057"/>
        <v>22315.48</v>
      </c>
      <c r="M9753" s="213">
        <f t="shared" si="1058"/>
        <v>32458.880000000001</v>
      </c>
      <c r="N9753" s="213">
        <f t="shared" si="1059"/>
        <v>36516.239999999998</v>
      </c>
      <c r="O9753" s="242">
        <f t="shared" si="1060"/>
        <v>0.51529999999962461</v>
      </c>
      <c r="P9753" s="242"/>
      <c r="Q9753" s="179"/>
      <c r="R9753" s="179"/>
      <c r="S9753" s="179"/>
      <c r="T9753" s="179"/>
      <c r="U9753" s="179"/>
      <c r="V9753" s="179"/>
      <c r="W9753" s="179"/>
      <c r="X9753" s="179"/>
      <c r="Y9753" s="179"/>
      <c r="Z9753" s="179"/>
      <c r="AA9753" s="222"/>
      <c r="AB9753" s="222"/>
      <c r="AC9753" s="222"/>
      <c r="AD9753" s="179"/>
      <c r="AE9753" s="179"/>
      <c r="AF9753" s="179"/>
      <c r="AG9753" s="179"/>
      <c r="AH9753" s="179"/>
      <c r="AI9753" s="179"/>
      <c r="AJ9753" s="179"/>
    </row>
    <row r="9754" spans="2:36" x14ac:dyDescent="0.3">
      <c r="B9754" s="224">
        <v>983100</v>
      </c>
      <c r="C9754" s="209">
        <v>424087</v>
      </c>
      <c r="D9754" s="206">
        <f t="shared" si="1061"/>
        <v>0.431377275963788</v>
      </c>
      <c r="E9754" s="208">
        <f t="shared" si="1062"/>
        <v>0.45</v>
      </c>
      <c r="F9754" s="207">
        <v>23324.78</v>
      </c>
      <c r="G9754" s="207">
        <v>33926.959999999999</v>
      </c>
      <c r="H9754" s="207">
        <v>38167.83</v>
      </c>
      <c r="I9754" s="214">
        <f t="shared" si="1054"/>
        <v>405781</v>
      </c>
      <c r="J9754" s="211">
        <f t="shared" si="1055"/>
        <v>0.41275658630861561</v>
      </c>
      <c r="K9754" s="212">
        <f t="shared" si="1056"/>
        <v>0.45</v>
      </c>
      <c r="L9754" s="214">
        <f t="shared" si="1057"/>
        <v>22317.955000000002</v>
      </c>
      <c r="M9754" s="213">
        <f t="shared" si="1058"/>
        <v>32462.48</v>
      </c>
      <c r="N9754" s="213">
        <f t="shared" si="1059"/>
        <v>36520.29</v>
      </c>
      <c r="O9754" s="242">
        <f t="shared" si="1060"/>
        <v>0.51520000000047728</v>
      </c>
      <c r="P9754" s="242"/>
      <c r="Q9754" s="179"/>
      <c r="R9754" s="179"/>
      <c r="S9754" s="179"/>
      <c r="T9754" s="179"/>
      <c r="U9754" s="179"/>
      <c r="V9754" s="179"/>
      <c r="W9754" s="179"/>
      <c r="X9754" s="179"/>
      <c r="Y9754" s="179"/>
      <c r="Z9754" s="179"/>
      <c r="AA9754" s="222"/>
      <c r="AB9754" s="222"/>
      <c r="AC9754" s="222"/>
      <c r="AD9754" s="179"/>
      <c r="AE9754" s="179"/>
      <c r="AF9754" s="179"/>
      <c r="AG9754" s="179"/>
      <c r="AH9754" s="179"/>
      <c r="AI9754" s="179"/>
      <c r="AJ9754" s="179"/>
    </row>
    <row r="9755" spans="2:36" x14ac:dyDescent="0.3">
      <c r="B9755" s="224">
        <v>983200</v>
      </c>
      <c r="C9755" s="209">
        <v>424132</v>
      </c>
      <c r="D9755" s="206">
        <f t="shared" si="1061"/>
        <v>0.43137917005695686</v>
      </c>
      <c r="E9755" s="208">
        <f t="shared" si="1062"/>
        <v>0.45</v>
      </c>
      <c r="F9755" s="207">
        <v>23327.26</v>
      </c>
      <c r="G9755" s="207">
        <v>33930.559999999998</v>
      </c>
      <c r="H9755" s="207">
        <v>38171.879999999997</v>
      </c>
      <c r="I9755" s="214">
        <f t="shared" si="1054"/>
        <v>405826</v>
      </c>
      <c r="J9755" s="211">
        <f t="shared" si="1055"/>
        <v>0.41276037428803908</v>
      </c>
      <c r="K9755" s="212">
        <f t="shared" si="1056"/>
        <v>0.45</v>
      </c>
      <c r="L9755" s="214">
        <f t="shared" si="1057"/>
        <v>22320.43</v>
      </c>
      <c r="M9755" s="213">
        <f t="shared" si="1058"/>
        <v>32466.080000000002</v>
      </c>
      <c r="N9755" s="213">
        <f t="shared" si="1059"/>
        <v>36524.339999999997</v>
      </c>
      <c r="O9755" s="242">
        <f t="shared" si="1060"/>
        <v>0.51530000000013387</v>
      </c>
      <c r="P9755" s="242"/>
      <c r="Q9755" s="179"/>
      <c r="R9755" s="179"/>
      <c r="S9755" s="179"/>
      <c r="T9755" s="179"/>
      <c r="U9755" s="179"/>
      <c r="V9755" s="179"/>
      <c r="W9755" s="179"/>
      <c r="X9755" s="179"/>
      <c r="Y9755" s="179"/>
      <c r="Z9755" s="179"/>
      <c r="AA9755" s="222"/>
      <c r="AB9755" s="222"/>
      <c r="AC9755" s="222"/>
      <c r="AD9755" s="179"/>
      <c r="AE9755" s="179"/>
      <c r="AF9755" s="179"/>
      <c r="AG9755" s="179"/>
      <c r="AH9755" s="179"/>
      <c r="AI9755" s="179"/>
      <c r="AJ9755" s="179"/>
    </row>
    <row r="9756" spans="2:36" x14ac:dyDescent="0.3">
      <c r="B9756" s="224">
        <v>983300</v>
      </c>
      <c r="C9756" s="209">
        <v>424177</v>
      </c>
      <c r="D9756" s="206">
        <f t="shared" si="1061"/>
        <v>0.4313810637648734</v>
      </c>
      <c r="E9756" s="208">
        <f t="shared" si="1062"/>
        <v>0.45</v>
      </c>
      <c r="F9756" s="207">
        <v>23329.73</v>
      </c>
      <c r="G9756" s="207">
        <v>33934.160000000003</v>
      </c>
      <c r="H9756" s="207">
        <v>38175.93</v>
      </c>
      <c r="I9756" s="214">
        <f t="shared" si="1054"/>
        <v>405871</v>
      </c>
      <c r="J9756" s="211">
        <f t="shared" si="1055"/>
        <v>0.4127641614969999</v>
      </c>
      <c r="K9756" s="212">
        <f t="shared" si="1056"/>
        <v>0.45</v>
      </c>
      <c r="L9756" s="214">
        <f t="shared" si="1057"/>
        <v>22322.904999999999</v>
      </c>
      <c r="M9756" s="213">
        <f t="shared" si="1058"/>
        <v>32469.68</v>
      </c>
      <c r="N9756" s="213">
        <f t="shared" si="1059"/>
        <v>36528.39</v>
      </c>
      <c r="O9756" s="242">
        <f t="shared" si="1060"/>
        <v>0.51519999999982247</v>
      </c>
      <c r="P9756" s="242"/>
      <c r="Q9756" s="179"/>
      <c r="R9756" s="179"/>
      <c r="S9756" s="179"/>
      <c r="T9756" s="179"/>
      <c r="U9756" s="179"/>
      <c r="V9756" s="179"/>
      <c r="W9756" s="179"/>
      <c r="X9756" s="179"/>
      <c r="Y9756" s="179"/>
      <c r="Z9756" s="179"/>
      <c r="AA9756" s="222"/>
      <c r="AB9756" s="222"/>
      <c r="AC9756" s="222"/>
      <c r="AD9756" s="179"/>
      <c r="AE9756" s="179"/>
      <c r="AF9756" s="179"/>
      <c r="AG9756" s="179"/>
      <c r="AH9756" s="179"/>
      <c r="AI9756" s="179"/>
      <c r="AJ9756" s="179"/>
    </row>
    <row r="9757" spans="2:36" x14ac:dyDescent="0.3">
      <c r="B9757" s="224">
        <v>983400</v>
      </c>
      <c r="C9757" s="209">
        <v>424222</v>
      </c>
      <c r="D9757" s="206">
        <f t="shared" si="1061"/>
        <v>0.43138295708765506</v>
      </c>
      <c r="E9757" s="208">
        <f t="shared" si="1062"/>
        <v>0.45</v>
      </c>
      <c r="F9757" s="207">
        <v>23332.21</v>
      </c>
      <c r="G9757" s="207">
        <v>33937.760000000002</v>
      </c>
      <c r="H9757" s="207">
        <v>38179.980000000003</v>
      </c>
      <c r="I9757" s="214">
        <f t="shared" si="1054"/>
        <v>405916</v>
      </c>
      <c r="J9757" s="211">
        <f t="shared" si="1055"/>
        <v>0.41276794793573318</v>
      </c>
      <c r="K9757" s="212">
        <f t="shared" si="1056"/>
        <v>0.45</v>
      </c>
      <c r="L9757" s="214">
        <f t="shared" si="1057"/>
        <v>22325.38</v>
      </c>
      <c r="M9757" s="213">
        <f t="shared" si="1058"/>
        <v>32473.280000000002</v>
      </c>
      <c r="N9757" s="213">
        <f t="shared" si="1059"/>
        <v>36532.439999999995</v>
      </c>
      <c r="O9757" s="242">
        <f t="shared" si="1060"/>
        <v>0.51530000000006115</v>
      </c>
      <c r="P9757" s="242"/>
      <c r="Q9757" s="179"/>
      <c r="R9757" s="179"/>
      <c r="S9757" s="179"/>
      <c r="T9757" s="179"/>
      <c r="U9757" s="179"/>
      <c r="V9757" s="179"/>
      <c r="W9757" s="179"/>
      <c r="X9757" s="179"/>
      <c r="Y9757" s="179"/>
      <c r="Z9757" s="179"/>
      <c r="AA9757" s="222"/>
      <c r="AB9757" s="222"/>
      <c r="AC9757" s="222"/>
      <c r="AD9757" s="179"/>
      <c r="AE9757" s="179"/>
      <c r="AF9757" s="179"/>
      <c r="AG9757" s="179"/>
      <c r="AH9757" s="179"/>
      <c r="AI9757" s="179"/>
      <c r="AJ9757" s="179"/>
    </row>
    <row r="9758" spans="2:36" x14ac:dyDescent="0.3">
      <c r="B9758" s="224">
        <v>983500</v>
      </c>
      <c r="C9758" s="209">
        <v>424267</v>
      </c>
      <c r="D9758" s="206">
        <f t="shared" si="1061"/>
        <v>0.43138485002541943</v>
      </c>
      <c r="E9758" s="208">
        <f t="shared" si="1062"/>
        <v>0.45</v>
      </c>
      <c r="F9758" s="207">
        <v>23334.68</v>
      </c>
      <c r="G9758" s="207">
        <v>33941.360000000001</v>
      </c>
      <c r="H9758" s="207">
        <v>38184.03</v>
      </c>
      <c r="I9758" s="214">
        <f t="shared" si="1054"/>
        <v>405961</v>
      </c>
      <c r="J9758" s="211">
        <f t="shared" si="1055"/>
        <v>0.41277173360447383</v>
      </c>
      <c r="K9758" s="212">
        <f t="shared" si="1056"/>
        <v>0.45</v>
      </c>
      <c r="L9758" s="214">
        <f t="shared" si="1057"/>
        <v>22327.855</v>
      </c>
      <c r="M9758" s="213">
        <f t="shared" si="1058"/>
        <v>32476.880000000001</v>
      </c>
      <c r="N9758" s="213">
        <f t="shared" si="1059"/>
        <v>36536.49</v>
      </c>
      <c r="O9758" s="242">
        <f t="shared" si="1060"/>
        <v>0.5151999999996042</v>
      </c>
      <c r="P9758" s="242"/>
      <c r="Q9758" s="179"/>
      <c r="R9758" s="179"/>
      <c r="S9758" s="179"/>
      <c r="T9758" s="179"/>
      <c r="U9758" s="179"/>
      <c r="V9758" s="179"/>
      <c r="W9758" s="179"/>
      <c r="X9758" s="179"/>
      <c r="Y9758" s="179"/>
      <c r="Z9758" s="179"/>
      <c r="AA9758" s="222"/>
      <c r="AB9758" s="222"/>
      <c r="AC9758" s="222"/>
      <c r="AD9758" s="179"/>
      <c r="AE9758" s="179"/>
      <c r="AF9758" s="179"/>
      <c r="AG9758" s="179"/>
      <c r="AH9758" s="179"/>
      <c r="AI9758" s="179"/>
      <c r="AJ9758" s="179"/>
    </row>
    <row r="9759" spans="2:36" x14ac:dyDescent="0.3">
      <c r="B9759" s="224">
        <v>983600</v>
      </c>
      <c r="C9759" s="209">
        <v>424312</v>
      </c>
      <c r="D9759" s="206">
        <f t="shared" si="1061"/>
        <v>0.43138674257828385</v>
      </c>
      <c r="E9759" s="208">
        <f t="shared" si="1062"/>
        <v>0.45</v>
      </c>
      <c r="F9759" s="207">
        <v>23337.16</v>
      </c>
      <c r="G9759" s="207">
        <v>33944.959999999999</v>
      </c>
      <c r="H9759" s="207">
        <v>38188.080000000002</v>
      </c>
      <c r="I9759" s="214">
        <f t="shared" si="1054"/>
        <v>406006</v>
      </c>
      <c r="J9759" s="211">
        <f t="shared" si="1055"/>
        <v>0.41277551850345667</v>
      </c>
      <c r="K9759" s="212">
        <f t="shared" si="1056"/>
        <v>0.45</v>
      </c>
      <c r="L9759" s="214">
        <f t="shared" si="1057"/>
        <v>22330.33</v>
      </c>
      <c r="M9759" s="213">
        <f t="shared" si="1058"/>
        <v>32480.48</v>
      </c>
      <c r="N9759" s="213">
        <f t="shared" si="1059"/>
        <v>36540.54</v>
      </c>
      <c r="O9759" s="242">
        <f t="shared" si="1060"/>
        <v>0.5152999999999156</v>
      </c>
      <c r="P9759" s="242"/>
      <c r="Q9759" s="179"/>
      <c r="R9759" s="179"/>
      <c r="S9759" s="179"/>
      <c r="T9759" s="179"/>
      <c r="U9759" s="179"/>
      <c r="V9759" s="179"/>
      <c r="W9759" s="179"/>
      <c r="X9759" s="179"/>
      <c r="Y9759" s="179"/>
      <c r="Z9759" s="179"/>
      <c r="AA9759" s="222"/>
      <c r="AB9759" s="222"/>
      <c r="AC9759" s="222"/>
      <c r="AD9759" s="179"/>
      <c r="AE9759" s="179"/>
      <c r="AF9759" s="179"/>
      <c r="AG9759" s="179"/>
      <c r="AH9759" s="179"/>
      <c r="AI9759" s="179"/>
      <c r="AJ9759" s="179"/>
    </row>
    <row r="9760" spans="2:36" x14ac:dyDescent="0.3">
      <c r="B9760" s="224">
        <v>983700</v>
      </c>
      <c r="C9760" s="209">
        <v>424357</v>
      </c>
      <c r="D9760" s="206">
        <f t="shared" si="1061"/>
        <v>0.43138863474636574</v>
      </c>
      <c r="E9760" s="208">
        <f t="shared" si="1062"/>
        <v>0.45</v>
      </c>
      <c r="F9760" s="207">
        <v>23339.63</v>
      </c>
      <c r="G9760" s="207">
        <v>33948.559999999998</v>
      </c>
      <c r="H9760" s="207">
        <v>38192.129999999997</v>
      </c>
      <c r="I9760" s="214">
        <f t="shared" si="1054"/>
        <v>406051</v>
      </c>
      <c r="J9760" s="211">
        <f t="shared" si="1055"/>
        <v>0.41277930263291657</v>
      </c>
      <c r="K9760" s="212">
        <f t="shared" si="1056"/>
        <v>0.45</v>
      </c>
      <c r="L9760" s="214">
        <f t="shared" si="1057"/>
        <v>22332.805</v>
      </c>
      <c r="M9760" s="213">
        <f t="shared" si="1058"/>
        <v>32484.080000000002</v>
      </c>
      <c r="N9760" s="213">
        <f t="shared" si="1059"/>
        <v>36544.589999999997</v>
      </c>
      <c r="O9760" s="242">
        <f t="shared" si="1060"/>
        <v>0.51520000000004074</v>
      </c>
      <c r="P9760" s="242"/>
      <c r="Q9760" s="179"/>
      <c r="R9760" s="179"/>
      <c r="S9760" s="179"/>
      <c r="T9760" s="179"/>
      <c r="U9760" s="179"/>
      <c r="V9760" s="179"/>
      <c r="W9760" s="179"/>
      <c r="X9760" s="179"/>
      <c r="Y9760" s="179"/>
      <c r="Z9760" s="179"/>
      <c r="AA9760" s="222"/>
      <c r="AB9760" s="222"/>
      <c r="AC9760" s="222"/>
      <c r="AD9760" s="179"/>
      <c r="AE9760" s="179"/>
      <c r="AF9760" s="179"/>
      <c r="AG9760" s="179"/>
      <c r="AH9760" s="179"/>
      <c r="AI9760" s="179"/>
      <c r="AJ9760" s="179"/>
    </row>
    <row r="9761" spans="2:36" x14ac:dyDescent="0.3">
      <c r="B9761" s="224">
        <v>983800</v>
      </c>
      <c r="C9761" s="209">
        <v>424402</v>
      </c>
      <c r="D9761" s="206">
        <f t="shared" si="1061"/>
        <v>0.43139052652978249</v>
      </c>
      <c r="E9761" s="208">
        <f t="shared" si="1062"/>
        <v>0.45</v>
      </c>
      <c r="F9761" s="207">
        <v>23342.11</v>
      </c>
      <c r="G9761" s="207">
        <v>33952.160000000003</v>
      </c>
      <c r="H9761" s="207">
        <v>38196.18</v>
      </c>
      <c r="I9761" s="214">
        <f t="shared" si="1054"/>
        <v>406096</v>
      </c>
      <c r="J9761" s="211">
        <f t="shared" si="1055"/>
        <v>0.41278308599308805</v>
      </c>
      <c r="K9761" s="212">
        <f t="shared" si="1056"/>
        <v>0.45</v>
      </c>
      <c r="L9761" s="214">
        <f t="shared" si="1057"/>
        <v>22335.279999999999</v>
      </c>
      <c r="M9761" s="213">
        <f t="shared" si="1058"/>
        <v>32487.68</v>
      </c>
      <c r="N9761" s="213">
        <f t="shared" si="1059"/>
        <v>36548.639999999999</v>
      </c>
      <c r="O9761" s="242">
        <f t="shared" si="1060"/>
        <v>0.51529999999977005</v>
      </c>
      <c r="P9761" s="242"/>
      <c r="Q9761" s="179"/>
      <c r="R9761" s="179"/>
      <c r="S9761" s="179"/>
      <c r="T9761" s="179"/>
      <c r="U9761" s="179"/>
      <c r="V9761" s="179"/>
      <c r="W9761" s="179"/>
      <c r="X9761" s="179"/>
      <c r="Y9761" s="179"/>
      <c r="Z9761" s="179"/>
      <c r="AA9761" s="222"/>
      <c r="AB9761" s="222"/>
      <c r="AC9761" s="222"/>
      <c r="AD9761" s="179"/>
      <c r="AE9761" s="179"/>
      <c r="AF9761" s="179"/>
      <c r="AG9761" s="179"/>
      <c r="AH9761" s="179"/>
      <c r="AI9761" s="179"/>
      <c r="AJ9761" s="179"/>
    </row>
    <row r="9762" spans="2:36" x14ac:dyDescent="0.3">
      <c r="B9762" s="224">
        <v>983900</v>
      </c>
      <c r="C9762" s="209">
        <v>424447</v>
      </c>
      <c r="D9762" s="206">
        <f t="shared" si="1061"/>
        <v>0.43139241792865129</v>
      </c>
      <c r="E9762" s="208">
        <f t="shared" si="1062"/>
        <v>0.45</v>
      </c>
      <c r="F9762" s="207">
        <v>23344.58</v>
      </c>
      <c r="G9762" s="207">
        <v>33955.760000000002</v>
      </c>
      <c r="H9762" s="207">
        <v>38200.230000000003</v>
      </c>
      <c r="I9762" s="214">
        <f t="shared" si="1054"/>
        <v>406141</v>
      </c>
      <c r="J9762" s="211">
        <f t="shared" si="1055"/>
        <v>0.41278686858420571</v>
      </c>
      <c r="K9762" s="212">
        <f t="shared" si="1056"/>
        <v>0.45</v>
      </c>
      <c r="L9762" s="214">
        <f t="shared" si="1057"/>
        <v>22337.755000000001</v>
      </c>
      <c r="M9762" s="213">
        <f t="shared" si="1058"/>
        <v>32491.280000000002</v>
      </c>
      <c r="N9762" s="213">
        <f t="shared" si="1059"/>
        <v>36552.689999999995</v>
      </c>
      <c r="O9762" s="242">
        <f t="shared" si="1060"/>
        <v>0.51519999999996802</v>
      </c>
      <c r="P9762" s="242"/>
      <c r="Q9762" s="179"/>
      <c r="R9762" s="179"/>
      <c r="S9762" s="179"/>
      <c r="T9762" s="179"/>
      <c r="U9762" s="179"/>
      <c r="V9762" s="179"/>
      <c r="W9762" s="179"/>
      <c r="X9762" s="179"/>
      <c r="Y9762" s="179"/>
      <c r="Z9762" s="179"/>
      <c r="AA9762" s="222"/>
      <c r="AB9762" s="222"/>
      <c r="AC9762" s="222"/>
      <c r="AD9762" s="179"/>
      <c r="AE9762" s="179"/>
      <c r="AF9762" s="179"/>
      <c r="AG9762" s="179"/>
      <c r="AH9762" s="179"/>
      <c r="AI9762" s="179"/>
      <c r="AJ9762" s="179"/>
    </row>
    <row r="9763" spans="2:36" x14ac:dyDescent="0.3">
      <c r="B9763" s="224">
        <v>984000</v>
      </c>
      <c r="C9763" s="209">
        <v>424492</v>
      </c>
      <c r="D9763" s="206">
        <f t="shared" si="1061"/>
        <v>0.43139430894308944</v>
      </c>
      <c r="E9763" s="208">
        <f t="shared" si="1062"/>
        <v>0.45</v>
      </c>
      <c r="F9763" s="207">
        <v>23347.06</v>
      </c>
      <c r="G9763" s="207">
        <v>33959.360000000001</v>
      </c>
      <c r="H9763" s="207">
        <v>38204.28</v>
      </c>
      <c r="I9763" s="214">
        <f t="shared" si="1054"/>
        <v>406186</v>
      </c>
      <c r="J9763" s="211">
        <f t="shared" si="1055"/>
        <v>0.41279065040650409</v>
      </c>
      <c r="K9763" s="212">
        <f t="shared" si="1056"/>
        <v>0.45</v>
      </c>
      <c r="L9763" s="214">
        <f t="shared" si="1057"/>
        <v>22340.23</v>
      </c>
      <c r="M9763" s="213">
        <f t="shared" si="1058"/>
        <v>32494.880000000001</v>
      </c>
      <c r="N9763" s="213">
        <f t="shared" si="1059"/>
        <v>36556.74</v>
      </c>
      <c r="O9763" s="242">
        <f t="shared" si="1060"/>
        <v>0.51529999999962461</v>
      </c>
      <c r="P9763" s="242"/>
      <c r="Q9763" s="179"/>
      <c r="R9763" s="179"/>
      <c r="S9763" s="179"/>
      <c r="T9763" s="179"/>
      <c r="U9763" s="179"/>
      <c r="V9763" s="179"/>
      <c r="W9763" s="179"/>
      <c r="X9763" s="179"/>
      <c r="Y9763" s="179"/>
      <c r="Z9763" s="179"/>
      <c r="AA9763" s="222"/>
      <c r="AB9763" s="222"/>
      <c r="AC9763" s="222"/>
      <c r="AD9763" s="179"/>
      <c r="AE9763" s="179"/>
      <c r="AF9763" s="179"/>
      <c r="AG9763" s="179"/>
      <c r="AH9763" s="179"/>
      <c r="AI9763" s="179"/>
      <c r="AJ9763" s="179"/>
    </row>
    <row r="9764" spans="2:36" x14ac:dyDescent="0.3">
      <c r="B9764" s="224">
        <v>984100</v>
      </c>
      <c r="C9764" s="209">
        <v>424537</v>
      </c>
      <c r="D9764" s="206">
        <f t="shared" si="1061"/>
        <v>0.43139619957321412</v>
      </c>
      <c r="E9764" s="208">
        <f t="shared" si="1062"/>
        <v>0.45</v>
      </c>
      <c r="F9764" s="207">
        <v>23349.53</v>
      </c>
      <c r="G9764" s="207">
        <v>33962.959999999999</v>
      </c>
      <c r="H9764" s="207">
        <v>38208.33</v>
      </c>
      <c r="I9764" s="214">
        <f t="shared" si="1054"/>
        <v>406231</v>
      </c>
      <c r="J9764" s="211">
        <f t="shared" si="1055"/>
        <v>0.41279443146021744</v>
      </c>
      <c r="K9764" s="212">
        <f t="shared" si="1056"/>
        <v>0.45</v>
      </c>
      <c r="L9764" s="214">
        <f t="shared" si="1057"/>
        <v>22342.705000000002</v>
      </c>
      <c r="M9764" s="213">
        <f t="shared" si="1058"/>
        <v>32498.48</v>
      </c>
      <c r="N9764" s="213">
        <f t="shared" si="1059"/>
        <v>36560.79</v>
      </c>
      <c r="O9764" s="242">
        <f t="shared" si="1060"/>
        <v>0.51520000000047728</v>
      </c>
      <c r="P9764" s="242"/>
      <c r="Q9764" s="179"/>
      <c r="R9764" s="179"/>
      <c r="S9764" s="179"/>
      <c r="T9764" s="179"/>
      <c r="U9764" s="179"/>
      <c r="V9764" s="179"/>
      <c r="W9764" s="179"/>
      <c r="X9764" s="179"/>
      <c r="Y9764" s="179"/>
      <c r="Z9764" s="179"/>
      <c r="AA9764" s="222"/>
      <c r="AB9764" s="222"/>
      <c r="AC9764" s="222"/>
      <c r="AD9764" s="179"/>
      <c r="AE9764" s="179"/>
      <c r="AF9764" s="179"/>
      <c r="AG9764" s="179"/>
      <c r="AH9764" s="179"/>
      <c r="AI9764" s="179"/>
      <c r="AJ9764" s="179"/>
    </row>
    <row r="9765" spans="2:36" x14ac:dyDescent="0.3">
      <c r="B9765" s="224">
        <v>984200</v>
      </c>
      <c r="C9765" s="209">
        <v>424582</v>
      </c>
      <c r="D9765" s="206">
        <f t="shared" si="1061"/>
        <v>0.43139808981914246</v>
      </c>
      <c r="E9765" s="208">
        <f t="shared" si="1062"/>
        <v>0.45</v>
      </c>
      <c r="F9765" s="207">
        <v>23352.01</v>
      </c>
      <c r="G9765" s="207">
        <v>33966.559999999998</v>
      </c>
      <c r="H9765" s="207">
        <v>38212.379999999997</v>
      </c>
      <c r="I9765" s="214">
        <f t="shared" si="1054"/>
        <v>406276</v>
      </c>
      <c r="J9765" s="211">
        <f t="shared" si="1055"/>
        <v>0.41279821174558018</v>
      </c>
      <c r="K9765" s="212">
        <f t="shared" si="1056"/>
        <v>0.45</v>
      </c>
      <c r="L9765" s="214">
        <f t="shared" si="1057"/>
        <v>22345.18</v>
      </c>
      <c r="M9765" s="213">
        <f t="shared" si="1058"/>
        <v>32502.080000000002</v>
      </c>
      <c r="N9765" s="213">
        <f t="shared" si="1059"/>
        <v>36564.839999999997</v>
      </c>
      <c r="O9765" s="242">
        <f t="shared" si="1060"/>
        <v>0.51530000000013387</v>
      </c>
      <c r="P9765" s="242"/>
      <c r="Q9765" s="179"/>
      <c r="R9765" s="179"/>
      <c r="S9765" s="179"/>
      <c r="T9765" s="179"/>
      <c r="U9765" s="179"/>
      <c r="V9765" s="179"/>
      <c r="W9765" s="179"/>
      <c r="X9765" s="179"/>
      <c r="Y9765" s="179"/>
      <c r="Z9765" s="179"/>
      <c r="AA9765" s="222"/>
      <c r="AB9765" s="222"/>
      <c r="AC9765" s="222"/>
      <c r="AD9765" s="179"/>
      <c r="AE9765" s="179"/>
      <c r="AF9765" s="179"/>
      <c r="AG9765" s="179"/>
      <c r="AH9765" s="179"/>
      <c r="AI9765" s="179"/>
      <c r="AJ9765" s="179"/>
    </row>
    <row r="9766" spans="2:36" x14ac:dyDescent="0.3">
      <c r="B9766" s="224">
        <v>984300</v>
      </c>
      <c r="C9766" s="209">
        <v>424627</v>
      </c>
      <c r="D9766" s="206">
        <f t="shared" si="1061"/>
        <v>0.43139997968099159</v>
      </c>
      <c r="E9766" s="208">
        <f t="shared" si="1062"/>
        <v>0.45</v>
      </c>
      <c r="F9766" s="207">
        <v>23354.48</v>
      </c>
      <c r="G9766" s="207">
        <v>33970.160000000003</v>
      </c>
      <c r="H9766" s="207">
        <v>38216.43</v>
      </c>
      <c r="I9766" s="214">
        <f t="shared" si="1054"/>
        <v>406321</v>
      </c>
      <c r="J9766" s="211">
        <f t="shared" si="1055"/>
        <v>0.41280199126282635</v>
      </c>
      <c r="K9766" s="212">
        <f t="shared" si="1056"/>
        <v>0.45</v>
      </c>
      <c r="L9766" s="214">
        <f t="shared" si="1057"/>
        <v>22347.654999999999</v>
      </c>
      <c r="M9766" s="213">
        <f t="shared" si="1058"/>
        <v>32505.68</v>
      </c>
      <c r="N9766" s="213">
        <f t="shared" si="1059"/>
        <v>36568.89</v>
      </c>
      <c r="O9766" s="242">
        <f t="shared" si="1060"/>
        <v>0.51519999999982247</v>
      </c>
      <c r="P9766" s="242"/>
      <c r="Q9766" s="179"/>
      <c r="R9766" s="179"/>
      <c r="S9766" s="179"/>
      <c r="T9766" s="179"/>
      <c r="U9766" s="179"/>
      <c r="V9766" s="179"/>
      <c r="W9766" s="179"/>
      <c r="X9766" s="179"/>
      <c r="Y9766" s="179"/>
      <c r="Z9766" s="179"/>
      <c r="AA9766" s="222"/>
      <c r="AB9766" s="222"/>
      <c r="AC9766" s="222"/>
      <c r="AD9766" s="179"/>
      <c r="AE9766" s="179"/>
      <c r="AF9766" s="179"/>
      <c r="AG9766" s="179"/>
      <c r="AH9766" s="179"/>
      <c r="AI9766" s="179"/>
      <c r="AJ9766" s="179"/>
    </row>
    <row r="9767" spans="2:36" x14ac:dyDescent="0.3">
      <c r="B9767" s="224">
        <v>984400</v>
      </c>
      <c r="C9767" s="209">
        <v>424672</v>
      </c>
      <c r="D9767" s="206">
        <f t="shared" si="1061"/>
        <v>0.43140186915887851</v>
      </c>
      <c r="E9767" s="208">
        <f t="shared" si="1062"/>
        <v>0.45</v>
      </c>
      <c r="F9767" s="207">
        <v>23356.959999999999</v>
      </c>
      <c r="G9767" s="207">
        <v>33973.760000000002</v>
      </c>
      <c r="H9767" s="207">
        <v>38220.480000000003</v>
      </c>
      <c r="I9767" s="214">
        <f t="shared" si="1054"/>
        <v>406366</v>
      </c>
      <c r="J9767" s="211">
        <f t="shared" si="1055"/>
        <v>0.41280577001219015</v>
      </c>
      <c r="K9767" s="212">
        <f t="shared" si="1056"/>
        <v>0.45</v>
      </c>
      <c r="L9767" s="214">
        <f t="shared" si="1057"/>
        <v>22350.13</v>
      </c>
      <c r="M9767" s="213">
        <f t="shared" si="1058"/>
        <v>32509.280000000002</v>
      </c>
      <c r="N9767" s="213">
        <f t="shared" si="1059"/>
        <v>36572.939999999995</v>
      </c>
      <c r="O9767" s="242">
        <f t="shared" si="1060"/>
        <v>0.51530000000006115</v>
      </c>
      <c r="P9767" s="242"/>
      <c r="Q9767" s="179"/>
      <c r="R9767" s="179"/>
      <c r="S9767" s="179"/>
      <c r="T9767" s="179"/>
      <c r="U9767" s="179"/>
      <c r="V9767" s="179"/>
      <c r="W9767" s="179"/>
      <c r="X9767" s="179"/>
      <c r="Y9767" s="179"/>
      <c r="Z9767" s="179"/>
      <c r="AA9767" s="222"/>
      <c r="AB9767" s="222"/>
      <c r="AC9767" s="222"/>
      <c r="AD9767" s="179"/>
      <c r="AE9767" s="179"/>
      <c r="AF9767" s="179"/>
      <c r="AG9767" s="179"/>
      <c r="AH9767" s="179"/>
      <c r="AI9767" s="179"/>
      <c r="AJ9767" s="179"/>
    </row>
    <row r="9768" spans="2:36" x14ac:dyDescent="0.3">
      <c r="B9768" s="224">
        <v>984500</v>
      </c>
      <c r="C9768" s="209">
        <v>424717</v>
      </c>
      <c r="D9768" s="206">
        <f t="shared" si="1061"/>
        <v>0.43140375825292027</v>
      </c>
      <c r="E9768" s="208">
        <f t="shared" si="1062"/>
        <v>0.45</v>
      </c>
      <c r="F9768" s="207">
        <v>23359.43</v>
      </c>
      <c r="G9768" s="207">
        <v>33977.360000000001</v>
      </c>
      <c r="H9768" s="207">
        <v>38224.53</v>
      </c>
      <c r="I9768" s="214">
        <f t="shared" si="1054"/>
        <v>406411</v>
      </c>
      <c r="J9768" s="211">
        <f t="shared" si="1055"/>
        <v>0.41280954799390551</v>
      </c>
      <c r="K9768" s="212">
        <f t="shared" si="1056"/>
        <v>0.45</v>
      </c>
      <c r="L9768" s="214">
        <f t="shared" si="1057"/>
        <v>22352.605</v>
      </c>
      <c r="M9768" s="213">
        <f t="shared" si="1058"/>
        <v>32512.880000000001</v>
      </c>
      <c r="N9768" s="213">
        <f t="shared" si="1059"/>
        <v>36576.99</v>
      </c>
      <c r="O9768" s="242">
        <f t="shared" si="1060"/>
        <v>0.5151999999996042</v>
      </c>
      <c r="P9768" s="242"/>
      <c r="Q9768" s="179"/>
      <c r="R9768" s="179"/>
      <c r="S9768" s="179"/>
      <c r="T9768" s="179"/>
      <c r="U9768" s="179"/>
      <c r="V9768" s="179"/>
      <c r="W9768" s="179"/>
      <c r="X9768" s="179"/>
      <c r="Y9768" s="179"/>
      <c r="Z9768" s="179"/>
      <c r="AA9768" s="222"/>
      <c r="AB9768" s="222"/>
      <c r="AC9768" s="222"/>
      <c r="AD9768" s="179"/>
      <c r="AE9768" s="179"/>
      <c r="AF9768" s="179"/>
      <c r="AG9768" s="179"/>
      <c r="AH9768" s="179"/>
      <c r="AI9768" s="179"/>
      <c r="AJ9768" s="179"/>
    </row>
    <row r="9769" spans="2:36" x14ac:dyDescent="0.3">
      <c r="B9769" s="224">
        <v>984600</v>
      </c>
      <c r="C9769" s="209">
        <v>424762</v>
      </c>
      <c r="D9769" s="206">
        <f t="shared" si="1061"/>
        <v>0.4314056469632338</v>
      </c>
      <c r="E9769" s="208">
        <f t="shared" si="1062"/>
        <v>0.45</v>
      </c>
      <c r="F9769" s="207">
        <v>23361.91</v>
      </c>
      <c r="G9769" s="207">
        <v>33980.959999999999</v>
      </c>
      <c r="H9769" s="207">
        <v>38228.58</v>
      </c>
      <c r="I9769" s="214">
        <f t="shared" ref="I9769:I9832" si="1063">I9768+45</f>
        <v>406456</v>
      </c>
      <c r="J9769" s="211">
        <f t="shared" si="1055"/>
        <v>0.41281332520820641</v>
      </c>
      <c r="K9769" s="212">
        <f t="shared" si="1056"/>
        <v>0.45</v>
      </c>
      <c r="L9769" s="214">
        <f t="shared" si="1057"/>
        <v>22355.08</v>
      </c>
      <c r="M9769" s="213">
        <f t="shared" si="1058"/>
        <v>32516.48</v>
      </c>
      <c r="N9769" s="213">
        <f t="shared" si="1059"/>
        <v>36581.040000000001</v>
      </c>
      <c r="O9769" s="242">
        <f t="shared" si="1060"/>
        <v>0.5152999999999156</v>
      </c>
      <c r="P9769" s="242"/>
      <c r="Q9769" s="179"/>
      <c r="R9769" s="179"/>
      <c r="S9769" s="179"/>
      <c r="T9769" s="179"/>
      <c r="U9769" s="179"/>
      <c r="V9769" s="179"/>
      <c r="W9769" s="179"/>
      <c r="X9769" s="179"/>
      <c r="Y9769" s="179"/>
      <c r="Z9769" s="179"/>
      <c r="AA9769" s="222"/>
      <c r="AB9769" s="222"/>
      <c r="AC9769" s="222"/>
      <c r="AD9769" s="179"/>
      <c r="AE9769" s="179"/>
      <c r="AF9769" s="179"/>
      <c r="AG9769" s="179"/>
      <c r="AH9769" s="179"/>
      <c r="AI9769" s="179"/>
      <c r="AJ9769" s="179"/>
    </row>
    <row r="9770" spans="2:36" x14ac:dyDescent="0.3">
      <c r="B9770" s="224">
        <v>984700</v>
      </c>
      <c r="C9770" s="209">
        <v>424807</v>
      </c>
      <c r="D9770" s="206">
        <f t="shared" si="1061"/>
        <v>0.43140753528993603</v>
      </c>
      <c r="E9770" s="208">
        <f t="shared" si="1062"/>
        <v>0.45</v>
      </c>
      <c r="F9770" s="207">
        <v>23364.38</v>
      </c>
      <c r="G9770" s="207">
        <v>33984.559999999998</v>
      </c>
      <c r="H9770" s="207">
        <v>38232.629999999997</v>
      </c>
      <c r="I9770" s="214">
        <f t="shared" si="1063"/>
        <v>406501</v>
      </c>
      <c r="J9770" s="211">
        <f t="shared" si="1055"/>
        <v>0.41281710165532648</v>
      </c>
      <c r="K9770" s="212">
        <f t="shared" si="1056"/>
        <v>0.45</v>
      </c>
      <c r="L9770" s="214">
        <f t="shared" si="1057"/>
        <v>22357.555</v>
      </c>
      <c r="M9770" s="213">
        <f t="shared" si="1058"/>
        <v>32520.080000000002</v>
      </c>
      <c r="N9770" s="213">
        <f t="shared" si="1059"/>
        <v>36585.089999999997</v>
      </c>
      <c r="O9770" s="242">
        <f t="shared" si="1060"/>
        <v>0.51520000000004074</v>
      </c>
      <c r="P9770" s="242"/>
      <c r="Q9770" s="179"/>
      <c r="R9770" s="179"/>
      <c r="S9770" s="179"/>
      <c r="T9770" s="179"/>
      <c r="U9770" s="179"/>
      <c r="V9770" s="179"/>
      <c r="W9770" s="179"/>
      <c r="X9770" s="179"/>
      <c r="Y9770" s="179"/>
      <c r="Z9770" s="179"/>
      <c r="AA9770" s="222"/>
      <c r="AB9770" s="222"/>
      <c r="AC9770" s="222"/>
      <c r="AD9770" s="179"/>
      <c r="AE9770" s="179"/>
      <c r="AF9770" s="179"/>
      <c r="AG9770" s="179"/>
      <c r="AH9770" s="179"/>
      <c r="AI9770" s="179"/>
      <c r="AJ9770" s="179"/>
    </row>
    <row r="9771" spans="2:36" x14ac:dyDescent="0.3">
      <c r="B9771" s="224">
        <v>984800</v>
      </c>
      <c r="C9771" s="209">
        <v>424852</v>
      </c>
      <c r="D9771" s="206">
        <f t="shared" si="1061"/>
        <v>0.4314094232331438</v>
      </c>
      <c r="E9771" s="208">
        <f t="shared" si="1062"/>
        <v>0.45</v>
      </c>
      <c r="F9771" s="207">
        <v>23366.86</v>
      </c>
      <c r="G9771" s="207">
        <v>33988.160000000003</v>
      </c>
      <c r="H9771" s="207">
        <v>38236.68</v>
      </c>
      <c r="I9771" s="214">
        <f t="shared" si="1063"/>
        <v>406546</v>
      </c>
      <c r="J9771" s="211">
        <f t="shared" si="1055"/>
        <v>0.4128208773354996</v>
      </c>
      <c r="K9771" s="212">
        <f t="shared" si="1056"/>
        <v>0.45</v>
      </c>
      <c r="L9771" s="214">
        <f t="shared" si="1057"/>
        <v>22360.03</v>
      </c>
      <c r="M9771" s="213">
        <f t="shared" si="1058"/>
        <v>32523.68</v>
      </c>
      <c r="N9771" s="213">
        <f t="shared" si="1059"/>
        <v>36589.14</v>
      </c>
      <c r="O9771" s="242">
        <f t="shared" si="1060"/>
        <v>0.51529999999977005</v>
      </c>
      <c r="P9771" s="242"/>
      <c r="Q9771" s="179"/>
      <c r="R9771" s="179"/>
      <c r="S9771" s="179"/>
      <c r="T9771" s="179"/>
      <c r="U9771" s="179"/>
      <c r="V9771" s="179"/>
      <c r="W9771" s="179"/>
      <c r="X9771" s="179"/>
      <c r="Y9771" s="179"/>
      <c r="Z9771" s="179"/>
      <c r="AA9771" s="222"/>
      <c r="AB9771" s="222"/>
      <c r="AC9771" s="222"/>
      <c r="AD9771" s="179"/>
      <c r="AE9771" s="179"/>
      <c r="AF9771" s="179"/>
      <c r="AG9771" s="179"/>
      <c r="AH9771" s="179"/>
      <c r="AI9771" s="179"/>
      <c r="AJ9771" s="179"/>
    </row>
    <row r="9772" spans="2:36" x14ac:dyDescent="0.3">
      <c r="B9772" s="224">
        <v>984900</v>
      </c>
      <c r="C9772" s="209">
        <v>424897</v>
      </c>
      <c r="D9772" s="206">
        <f t="shared" si="1061"/>
        <v>0.4314113107929739</v>
      </c>
      <c r="E9772" s="208">
        <f t="shared" si="1062"/>
        <v>0.45</v>
      </c>
      <c r="F9772" s="207">
        <v>23369.33</v>
      </c>
      <c r="G9772" s="207">
        <v>33991.760000000002</v>
      </c>
      <c r="H9772" s="207">
        <v>38240.730000000003</v>
      </c>
      <c r="I9772" s="214">
        <f t="shared" si="1063"/>
        <v>406591</v>
      </c>
      <c r="J9772" s="211">
        <f t="shared" si="1055"/>
        <v>0.41282465224895931</v>
      </c>
      <c r="K9772" s="212">
        <f t="shared" si="1056"/>
        <v>0.45</v>
      </c>
      <c r="L9772" s="214">
        <f t="shared" si="1057"/>
        <v>22362.505000000001</v>
      </c>
      <c r="M9772" s="213">
        <f t="shared" si="1058"/>
        <v>32527.280000000002</v>
      </c>
      <c r="N9772" s="213">
        <f t="shared" si="1059"/>
        <v>36593.189999999995</v>
      </c>
      <c r="O9772" s="242">
        <f t="shared" si="1060"/>
        <v>0.51519999999996802</v>
      </c>
      <c r="P9772" s="242"/>
      <c r="Q9772" s="179"/>
      <c r="R9772" s="179"/>
      <c r="S9772" s="179"/>
      <c r="T9772" s="179"/>
      <c r="U9772" s="179"/>
      <c r="V9772" s="179"/>
      <c r="W9772" s="179"/>
      <c r="X9772" s="179"/>
      <c r="Y9772" s="179"/>
      <c r="Z9772" s="179"/>
      <c r="AA9772" s="222"/>
      <c r="AB9772" s="222"/>
      <c r="AC9772" s="222"/>
      <c r="AD9772" s="179"/>
      <c r="AE9772" s="179"/>
      <c r="AF9772" s="179"/>
      <c r="AG9772" s="179"/>
      <c r="AH9772" s="179"/>
      <c r="AI9772" s="179"/>
      <c r="AJ9772" s="179"/>
    </row>
    <row r="9773" spans="2:36" x14ac:dyDescent="0.3">
      <c r="B9773" s="224">
        <v>985000</v>
      </c>
      <c r="C9773" s="209">
        <v>424942</v>
      </c>
      <c r="D9773" s="206">
        <f t="shared" si="1061"/>
        <v>0.43141319796954314</v>
      </c>
      <c r="E9773" s="208">
        <f t="shared" si="1062"/>
        <v>0.45</v>
      </c>
      <c r="F9773" s="207">
        <v>23371.81</v>
      </c>
      <c r="G9773" s="207">
        <v>33995.360000000001</v>
      </c>
      <c r="H9773" s="207">
        <v>38244.78</v>
      </c>
      <c r="I9773" s="214">
        <f t="shared" si="1063"/>
        <v>406636</v>
      </c>
      <c r="J9773" s="211">
        <f t="shared" si="1055"/>
        <v>0.41282842639593909</v>
      </c>
      <c r="K9773" s="212">
        <f t="shared" si="1056"/>
        <v>0.45</v>
      </c>
      <c r="L9773" s="214">
        <f t="shared" si="1057"/>
        <v>22364.98</v>
      </c>
      <c r="M9773" s="213">
        <f t="shared" si="1058"/>
        <v>32530.880000000001</v>
      </c>
      <c r="N9773" s="213">
        <f t="shared" si="1059"/>
        <v>36597.24</v>
      </c>
      <c r="O9773" s="242">
        <f t="shared" si="1060"/>
        <v>0.51529999999962461</v>
      </c>
      <c r="P9773" s="242"/>
      <c r="Q9773" s="179"/>
      <c r="R9773" s="179"/>
      <c r="S9773" s="179"/>
      <c r="T9773" s="179"/>
      <c r="U9773" s="179"/>
      <c r="V9773" s="179"/>
      <c r="W9773" s="179"/>
      <c r="X9773" s="179"/>
      <c r="Y9773" s="179"/>
      <c r="Z9773" s="179"/>
      <c r="AA9773" s="222"/>
      <c r="AB9773" s="222"/>
      <c r="AC9773" s="222"/>
      <c r="AD9773" s="179"/>
      <c r="AE9773" s="179"/>
      <c r="AF9773" s="179"/>
      <c r="AG9773" s="179"/>
      <c r="AH9773" s="179"/>
      <c r="AI9773" s="179"/>
      <c r="AJ9773" s="179"/>
    </row>
    <row r="9774" spans="2:36" x14ac:dyDescent="0.3">
      <c r="B9774" s="224">
        <v>985100</v>
      </c>
      <c r="C9774" s="209">
        <v>424987</v>
      </c>
      <c r="D9774" s="206">
        <f t="shared" si="1061"/>
        <v>0.43141508476296825</v>
      </c>
      <c r="E9774" s="208">
        <f t="shared" si="1062"/>
        <v>0.45</v>
      </c>
      <c r="F9774" s="207">
        <v>23374.28</v>
      </c>
      <c r="G9774" s="207">
        <v>33998.959999999999</v>
      </c>
      <c r="H9774" s="207">
        <v>38248.83</v>
      </c>
      <c r="I9774" s="214">
        <f t="shared" si="1063"/>
        <v>406681</v>
      </c>
      <c r="J9774" s="211">
        <f t="shared" si="1055"/>
        <v>0.4128321997766724</v>
      </c>
      <c r="K9774" s="212">
        <f t="shared" si="1056"/>
        <v>0.45</v>
      </c>
      <c r="L9774" s="214">
        <f t="shared" si="1057"/>
        <v>22367.455000000002</v>
      </c>
      <c r="M9774" s="213">
        <f t="shared" si="1058"/>
        <v>32534.48</v>
      </c>
      <c r="N9774" s="213">
        <f t="shared" si="1059"/>
        <v>36601.29</v>
      </c>
      <c r="O9774" s="242">
        <f t="shared" si="1060"/>
        <v>0.51520000000047728</v>
      </c>
      <c r="P9774" s="242"/>
      <c r="Q9774" s="179"/>
      <c r="R9774" s="179"/>
      <c r="S9774" s="179"/>
      <c r="T9774" s="179"/>
      <c r="U9774" s="179"/>
      <c r="V9774" s="179"/>
      <c r="W9774" s="179"/>
      <c r="X9774" s="179"/>
      <c r="Y9774" s="179"/>
      <c r="Z9774" s="179"/>
      <c r="AA9774" s="222"/>
      <c r="AB9774" s="222"/>
      <c r="AC9774" s="222"/>
      <c r="AD9774" s="179"/>
      <c r="AE9774" s="179"/>
      <c r="AF9774" s="179"/>
      <c r="AG9774" s="179"/>
      <c r="AH9774" s="179"/>
      <c r="AI9774" s="179"/>
      <c r="AJ9774" s="179"/>
    </row>
    <row r="9775" spans="2:36" x14ac:dyDescent="0.3">
      <c r="B9775" s="224">
        <v>985200</v>
      </c>
      <c r="C9775" s="209">
        <v>425032</v>
      </c>
      <c r="D9775" s="206">
        <f t="shared" si="1061"/>
        <v>0.4314169711733658</v>
      </c>
      <c r="E9775" s="208">
        <f t="shared" si="1062"/>
        <v>0.45</v>
      </c>
      <c r="F9775" s="207">
        <v>23376.76</v>
      </c>
      <c r="G9775" s="207">
        <v>34002.559999999998</v>
      </c>
      <c r="H9775" s="207">
        <v>38252.879999999997</v>
      </c>
      <c r="I9775" s="214">
        <f t="shared" si="1063"/>
        <v>406726</v>
      </c>
      <c r="J9775" s="211">
        <f t="shared" si="1055"/>
        <v>0.41283597239139264</v>
      </c>
      <c r="K9775" s="212">
        <f t="shared" si="1056"/>
        <v>0.45</v>
      </c>
      <c r="L9775" s="214">
        <f t="shared" si="1057"/>
        <v>22369.93</v>
      </c>
      <c r="M9775" s="213">
        <f t="shared" si="1058"/>
        <v>32538.080000000002</v>
      </c>
      <c r="N9775" s="213">
        <f t="shared" si="1059"/>
        <v>36605.339999999997</v>
      </c>
      <c r="O9775" s="242">
        <f t="shared" si="1060"/>
        <v>0.51530000000013387</v>
      </c>
      <c r="P9775" s="242"/>
      <c r="Q9775" s="179"/>
      <c r="R9775" s="179"/>
      <c r="S9775" s="179"/>
      <c r="T9775" s="179"/>
      <c r="U9775" s="179"/>
      <c r="V9775" s="179"/>
      <c r="W9775" s="179"/>
      <c r="X9775" s="179"/>
      <c r="Y9775" s="179"/>
      <c r="Z9775" s="179"/>
      <c r="AA9775" s="222"/>
      <c r="AB9775" s="222"/>
      <c r="AC9775" s="222"/>
      <c r="AD9775" s="179"/>
      <c r="AE9775" s="179"/>
      <c r="AF9775" s="179"/>
      <c r="AG9775" s="179"/>
      <c r="AH9775" s="179"/>
      <c r="AI9775" s="179"/>
      <c r="AJ9775" s="179"/>
    </row>
    <row r="9776" spans="2:36" x14ac:dyDescent="0.3">
      <c r="B9776" s="224">
        <v>985300</v>
      </c>
      <c r="C9776" s="209">
        <v>425077</v>
      </c>
      <c r="D9776" s="206">
        <f t="shared" si="1061"/>
        <v>0.43141885720085255</v>
      </c>
      <c r="E9776" s="208">
        <f t="shared" si="1062"/>
        <v>0.45</v>
      </c>
      <c r="F9776" s="207">
        <v>23379.23</v>
      </c>
      <c r="G9776" s="207">
        <v>34006.160000000003</v>
      </c>
      <c r="H9776" s="207">
        <v>38256.93</v>
      </c>
      <c r="I9776" s="214">
        <f t="shared" si="1063"/>
        <v>406771</v>
      </c>
      <c r="J9776" s="211">
        <f t="shared" si="1055"/>
        <v>0.41283974424033287</v>
      </c>
      <c r="K9776" s="212">
        <f t="shared" si="1056"/>
        <v>0.45</v>
      </c>
      <c r="L9776" s="214">
        <f t="shared" si="1057"/>
        <v>22372.404999999999</v>
      </c>
      <c r="M9776" s="213">
        <f t="shared" si="1058"/>
        <v>32541.68</v>
      </c>
      <c r="N9776" s="213">
        <f t="shared" si="1059"/>
        <v>36609.39</v>
      </c>
      <c r="O9776" s="242">
        <f t="shared" si="1060"/>
        <v>0.51519999999982247</v>
      </c>
      <c r="P9776" s="242"/>
      <c r="Q9776" s="179"/>
      <c r="R9776" s="179"/>
      <c r="S9776" s="179"/>
      <c r="T9776" s="179"/>
      <c r="U9776" s="179"/>
      <c r="V9776" s="179"/>
      <c r="W9776" s="179"/>
      <c r="X9776" s="179"/>
      <c r="Y9776" s="179"/>
      <c r="Z9776" s="179"/>
      <c r="AA9776" s="222"/>
      <c r="AB9776" s="222"/>
      <c r="AC9776" s="222"/>
      <c r="AD9776" s="179"/>
      <c r="AE9776" s="179"/>
      <c r="AF9776" s="179"/>
      <c r="AG9776" s="179"/>
      <c r="AH9776" s="179"/>
      <c r="AI9776" s="179"/>
      <c r="AJ9776" s="179"/>
    </row>
    <row r="9777" spans="2:36" x14ac:dyDescent="0.3">
      <c r="B9777" s="224">
        <v>985400</v>
      </c>
      <c r="C9777" s="209">
        <v>425122</v>
      </c>
      <c r="D9777" s="206">
        <f t="shared" si="1061"/>
        <v>0.43142074284554494</v>
      </c>
      <c r="E9777" s="208">
        <f t="shared" si="1062"/>
        <v>0.45</v>
      </c>
      <c r="F9777" s="207">
        <v>23381.71</v>
      </c>
      <c r="G9777" s="207">
        <v>34009.760000000002</v>
      </c>
      <c r="H9777" s="207">
        <v>38260.980000000003</v>
      </c>
      <c r="I9777" s="214">
        <f t="shared" si="1063"/>
        <v>406816</v>
      </c>
      <c r="J9777" s="211">
        <f t="shared" si="1055"/>
        <v>0.41284351532372643</v>
      </c>
      <c r="K9777" s="212">
        <f t="shared" si="1056"/>
        <v>0.45</v>
      </c>
      <c r="L9777" s="214">
        <f t="shared" si="1057"/>
        <v>22374.880000000001</v>
      </c>
      <c r="M9777" s="213">
        <f t="shared" si="1058"/>
        <v>32545.280000000002</v>
      </c>
      <c r="N9777" s="213">
        <f t="shared" si="1059"/>
        <v>36613.439999999995</v>
      </c>
      <c r="O9777" s="242">
        <f t="shared" si="1060"/>
        <v>0.51530000000006115</v>
      </c>
      <c r="P9777" s="242"/>
      <c r="Q9777" s="179"/>
      <c r="R9777" s="179"/>
      <c r="S9777" s="179"/>
      <c r="T9777" s="179"/>
      <c r="U9777" s="179"/>
      <c r="V9777" s="179"/>
      <c r="W9777" s="179"/>
      <c r="X9777" s="179"/>
      <c r="Y9777" s="179"/>
      <c r="Z9777" s="179"/>
      <c r="AA9777" s="222"/>
      <c r="AB9777" s="222"/>
      <c r="AC9777" s="222"/>
      <c r="AD9777" s="179"/>
      <c r="AE9777" s="179"/>
      <c r="AF9777" s="179"/>
      <c r="AG9777" s="179"/>
      <c r="AH9777" s="179"/>
      <c r="AI9777" s="179"/>
      <c r="AJ9777" s="179"/>
    </row>
    <row r="9778" spans="2:36" x14ac:dyDescent="0.3">
      <c r="B9778" s="224">
        <v>985500</v>
      </c>
      <c r="C9778" s="209">
        <v>425167</v>
      </c>
      <c r="D9778" s="206">
        <f t="shared" si="1061"/>
        <v>0.4314226281075596</v>
      </c>
      <c r="E9778" s="208">
        <f t="shared" si="1062"/>
        <v>0.45</v>
      </c>
      <c r="F9778" s="207">
        <v>23384.18</v>
      </c>
      <c r="G9778" s="207">
        <v>34013.360000000001</v>
      </c>
      <c r="H9778" s="207">
        <v>38265.03</v>
      </c>
      <c r="I9778" s="214">
        <f t="shared" si="1063"/>
        <v>406861</v>
      </c>
      <c r="J9778" s="211">
        <f t="shared" si="1055"/>
        <v>0.41284728564180617</v>
      </c>
      <c r="K9778" s="212">
        <f t="shared" si="1056"/>
        <v>0.45</v>
      </c>
      <c r="L9778" s="214">
        <f t="shared" si="1057"/>
        <v>22377.355</v>
      </c>
      <c r="M9778" s="213">
        <f t="shared" si="1058"/>
        <v>32548.880000000001</v>
      </c>
      <c r="N9778" s="213">
        <f t="shared" si="1059"/>
        <v>36617.49</v>
      </c>
      <c r="O9778" s="242">
        <f t="shared" si="1060"/>
        <v>0.5151999999996042</v>
      </c>
      <c r="P9778" s="242"/>
      <c r="Q9778" s="179"/>
      <c r="R9778" s="179"/>
      <c r="S9778" s="179"/>
      <c r="T9778" s="179"/>
      <c r="U9778" s="179"/>
      <c r="V9778" s="179"/>
      <c r="W9778" s="179"/>
      <c r="X9778" s="179"/>
      <c r="Y9778" s="179"/>
      <c r="Z9778" s="179"/>
      <c r="AA9778" s="222"/>
      <c r="AB9778" s="222"/>
      <c r="AC9778" s="222"/>
      <c r="AD9778" s="179"/>
      <c r="AE9778" s="179"/>
      <c r="AF9778" s="179"/>
      <c r="AG9778" s="179"/>
      <c r="AH9778" s="179"/>
      <c r="AI9778" s="179"/>
      <c r="AJ9778" s="179"/>
    </row>
    <row r="9779" spans="2:36" x14ac:dyDescent="0.3">
      <c r="B9779" s="224">
        <v>985600</v>
      </c>
      <c r="C9779" s="209">
        <v>425212</v>
      </c>
      <c r="D9779" s="206">
        <f t="shared" si="1061"/>
        <v>0.43142451298701301</v>
      </c>
      <c r="E9779" s="208">
        <f t="shared" si="1062"/>
        <v>0.45</v>
      </c>
      <c r="F9779" s="207">
        <v>23386.66</v>
      </c>
      <c r="G9779" s="207">
        <v>34016.959999999999</v>
      </c>
      <c r="H9779" s="207">
        <v>38269.08</v>
      </c>
      <c r="I9779" s="214">
        <f t="shared" si="1063"/>
        <v>406906</v>
      </c>
      <c r="J9779" s="211">
        <f t="shared" si="1055"/>
        <v>0.41285105519480519</v>
      </c>
      <c r="K9779" s="212">
        <f t="shared" si="1056"/>
        <v>0.45</v>
      </c>
      <c r="L9779" s="214">
        <f t="shared" si="1057"/>
        <v>22379.83</v>
      </c>
      <c r="M9779" s="213">
        <f t="shared" si="1058"/>
        <v>32552.48</v>
      </c>
      <c r="N9779" s="213">
        <f t="shared" si="1059"/>
        <v>36621.54</v>
      </c>
      <c r="O9779" s="242">
        <f t="shared" si="1060"/>
        <v>0.5152999999999156</v>
      </c>
      <c r="P9779" s="242"/>
      <c r="Q9779" s="179"/>
      <c r="R9779" s="179"/>
      <c r="S9779" s="179"/>
      <c r="T9779" s="179"/>
      <c r="U9779" s="179"/>
      <c r="V9779" s="179"/>
      <c r="W9779" s="179"/>
      <c r="X9779" s="179"/>
      <c r="Y9779" s="179"/>
      <c r="Z9779" s="179"/>
      <c r="AA9779" s="222"/>
      <c r="AB9779" s="222"/>
      <c r="AC9779" s="222"/>
      <c r="AD9779" s="179"/>
      <c r="AE9779" s="179"/>
      <c r="AF9779" s="179"/>
      <c r="AG9779" s="179"/>
      <c r="AH9779" s="179"/>
      <c r="AI9779" s="179"/>
      <c r="AJ9779" s="179"/>
    </row>
    <row r="9780" spans="2:36" x14ac:dyDescent="0.3">
      <c r="B9780" s="224">
        <v>985700</v>
      </c>
      <c r="C9780" s="209">
        <v>425257</v>
      </c>
      <c r="D9780" s="206">
        <f t="shared" si="1061"/>
        <v>0.43142639748402151</v>
      </c>
      <c r="E9780" s="208">
        <f t="shared" si="1062"/>
        <v>0.45</v>
      </c>
      <c r="F9780" s="207">
        <v>23389.13</v>
      </c>
      <c r="G9780" s="207">
        <v>34020.559999999998</v>
      </c>
      <c r="H9780" s="207">
        <v>38273.129999999997</v>
      </c>
      <c r="I9780" s="214">
        <f t="shared" si="1063"/>
        <v>406951</v>
      </c>
      <c r="J9780" s="211">
        <f t="shared" si="1055"/>
        <v>0.41285482398295625</v>
      </c>
      <c r="K9780" s="212">
        <f t="shared" si="1056"/>
        <v>0.45</v>
      </c>
      <c r="L9780" s="214">
        <f t="shared" si="1057"/>
        <v>22382.305</v>
      </c>
      <c r="M9780" s="213">
        <f t="shared" si="1058"/>
        <v>32556.080000000002</v>
      </c>
      <c r="N9780" s="213">
        <f t="shared" si="1059"/>
        <v>36625.589999999997</v>
      </c>
      <c r="O9780" s="242">
        <f t="shared" si="1060"/>
        <v>0.51520000000004074</v>
      </c>
      <c r="P9780" s="242"/>
      <c r="Q9780" s="179"/>
      <c r="R9780" s="179"/>
      <c r="S9780" s="179"/>
      <c r="T9780" s="179"/>
      <c r="U9780" s="179"/>
      <c r="V9780" s="179"/>
      <c r="W9780" s="179"/>
      <c r="X9780" s="179"/>
      <c r="Y9780" s="179"/>
      <c r="Z9780" s="179"/>
      <c r="AA9780" s="222"/>
      <c r="AB9780" s="222"/>
      <c r="AC9780" s="222"/>
      <c r="AD9780" s="179"/>
      <c r="AE9780" s="179"/>
      <c r="AF9780" s="179"/>
      <c r="AG9780" s="179"/>
      <c r="AH9780" s="179"/>
      <c r="AI9780" s="179"/>
      <c r="AJ9780" s="179"/>
    </row>
    <row r="9781" spans="2:36" x14ac:dyDescent="0.3">
      <c r="B9781" s="224">
        <v>985800</v>
      </c>
      <c r="C9781" s="209">
        <v>425302</v>
      </c>
      <c r="D9781" s="206">
        <f t="shared" si="1061"/>
        <v>0.43142828159870156</v>
      </c>
      <c r="E9781" s="208">
        <f t="shared" si="1062"/>
        <v>0.45</v>
      </c>
      <c r="F9781" s="207">
        <v>23391.61</v>
      </c>
      <c r="G9781" s="207">
        <v>34024.160000000003</v>
      </c>
      <c r="H9781" s="207">
        <v>38277.18</v>
      </c>
      <c r="I9781" s="214">
        <f t="shared" si="1063"/>
        <v>406996</v>
      </c>
      <c r="J9781" s="211">
        <f t="shared" si="1055"/>
        <v>0.41285859200649216</v>
      </c>
      <c r="K9781" s="212">
        <f t="shared" si="1056"/>
        <v>0.45</v>
      </c>
      <c r="L9781" s="214">
        <f t="shared" si="1057"/>
        <v>22384.78</v>
      </c>
      <c r="M9781" s="213">
        <f t="shared" si="1058"/>
        <v>32559.68</v>
      </c>
      <c r="N9781" s="213">
        <f t="shared" si="1059"/>
        <v>36629.64</v>
      </c>
      <c r="O9781" s="242">
        <f t="shared" si="1060"/>
        <v>0.51529999999977005</v>
      </c>
      <c r="P9781" s="242"/>
      <c r="Q9781" s="179"/>
      <c r="R9781" s="179"/>
      <c r="S9781" s="179"/>
      <c r="T9781" s="179"/>
      <c r="U9781" s="179"/>
      <c r="V9781" s="179"/>
      <c r="W9781" s="179"/>
      <c r="X9781" s="179"/>
      <c r="Y9781" s="179"/>
      <c r="Z9781" s="179"/>
      <c r="AA9781" s="222"/>
      <c r="AB9781" s="222"/>
      <c r="AC9781" s="222"/>
      <c r="AD9781" s="179"/>
      <c r="AE9781" s="179"/>
      <c r="AF9781" s="179"/>
      <c r="AG9781" s="179"/>
      <c r="AH9781" s="179"/>
      <c r="AI9781" s="179"/>
      <c r="AJ9781" s="179"/>
    </row>
    <row r="9782" spans="2:36" x14ac:dyDescent="0.3">
      <c r="B9782" s="224">
        <v>985900</v>
      </c>
      <c r="C9782" s="209">
        <v>425347</v>
      </c>
      <c r="D9782" s="206">
        <f t="shared" si="1061"/>
        <v>0.43143016533116951</v>
      </c>
      <c r="E9782" s="208">
        <f t="shared" si="1062"/>
        <v>0.45</v>
      </c>
      <c r="F9782" s="207">
        <v>23394.080000000002</v>
      </c>
      <c r="G9782" s="207">
        <v>34027.760000000002</v>
      </c>
      <c r="H9782" s="207">
        <v>38281.230000000003</v>
      </c>
      <c r="I9782" s="214">
        <f t="shared" si="1063"/>
        <v>407041</v>
      </c>
      <c r="J9782" s="211">
        <f t="shared" si="1055"/>
        <v>0.41286235926564563</v>
      </c>
      <c r="K9782" s="212">
        <f t="shared" si="1056"/>
        <v>0.45</v>
      </c>
      <c r="L9782" s="214">
        <f t="shared" si="1057"/>
        <v>22387.255000000001</v>
      </c>
      <c r="M9782" s="213">
        <f t="shared" si="1058"/>
        <v>32563.280000000002</v>
      </c>
      <c r="N9782" s="213">
        <f t="shared" si="1059"/>
        <v>36633.689999999995</v>
      </c>
      <c r="O9782" s="242">
        <f t="shared" si="1060"/>
        <v>0.51519999999996802</v>
      </c>
      <c r="P9782" s="242"/>
      <c r="Q9782" s="179"/>
      <c r="R9782" s="179"/>
      <c r="S9782" s="179"/>
      <c r="T9782" s="179"/>
      <c r="U9782" s="179"/>
      <c r="V9782" s="179"/>
      <c r="W9782" s="179"/>
      <c r="X9782" s="179"/>
      <c r="Y9782" s="179"/>
      <c r="Z9782" s="179"/>
      <c r="AA9782" s="222"/>
      <c r="AB9782" s="222"/>
      <c r="AC9782" s="222"/>
      <c r="AD9782" s="179"/>
      <c r="AE9782" s="179"/>
      <c r="AF9782" s="179"/>
      <c r="AG9782" s="179"/>
      <c r="AH9782" s="179"/>
      <c r="AI9782" s="179"/>
      <c r="AJ9782" s="179"/>
    </row>
    <row r="9783" spans="2:36" x14ac:dyDescent="0.3">
      <c r="B9783" s="224">
        <v>986000</v>
      </c>
      <c r="C9783" s="209">
        <v>425392</v>
      </c>
      <c r="D9783" s="206">
        <f t="shared" si="1061"/>
        <v>0.43143204868154156</v>
      </c>
      <c r="E9783" s="208">
        <f t="shared" si="1062"/>
        <v>0.45</v>
      </c>
      <c r="F9783" s="207">
        <v>23396.560000000001</v>
      </c>
      <c r="G9783" s="207">
        <v>34031.360000000001</v>
      </c>
      <c r="H9783" s="207">
        <v>38285.279999999999</v>
      </c>
      <c r="I9783" s="214">
        <f t="shared" si="1063"/>
        <v>407086</v>
      </c>
      <c r="J9783" s="211">
        <f t="shared" si="1055"/>
        <v>0.41286612576064907</v>
      </c>
      <c r="K9783" s="212">
        <f t="shared" si="1056"/>
        <v>0.45</v>
      </c>
      <c r="L9783" s="214">
        <f t="shared" si="1057"/>
        <v>22389.73</v>
      </c>
      <c r="M9783" s="213">
        <f t="shared" si="1058"/>
        <v>32566.880000000001</v>
      </c>
      <c r="N9783" s="213">
        <f t="shared" si="1059"/>
        <v>36637.74</v>
      </c>
      <c r="O9783" s="242">
        <f t="shared" si="1060"/>
        <v>0.51529999999962461</v>
      </c>
      <c r="P9783" s="242"/>
      <c r="Q9783" s="179"/>
      <c r="R9783" s="179"/>
      <c r="S9783" s="179"/>
      <c r="T9783" s="179"/>
      <c r="U9783" s="179"/>
      <c r="V9783" s="179"/>
      <c r="W9783" s="179"/>
      <c r="X9783" s="179"/>
      <c r="Y9783" s="179"/>
      <c r="Z9783" s="179"/>
      <c r="AA9783" s="222"/>
      <c r="AB9783" s="222"/>
      <c r="AC9783" s="222"/>
      <c r="AD9783" s="179"/>
      <c r="AE9783" s="179"/>
      <c r="AF9783" s="179"/>
      <c r="AG9783" s="179"/>
      <c r="AH9783" s="179"/>
      <c r="AI9783" s="179"/>
      <c r="AJ9783" s="179"/>
    </row>
    <row r="9784" spans="2:36" x14ac:dyDescent="0.3">
      <c r="B9784" s="224">
        <v>986100</v>
      </c>
      <c r="C9784" s="209">
        <v>425437</v>
      </c>
      <c r="D9784" s="206">
        <f t="shared" si="1061"/>
        <v>0.4314339316499341</v>
      </c>
      <c r="E9784" s="208">
        <f t="shared" si="1062"/>
        <v>0.45</v>
      </c>
      <c r="F9784" s="207">
        <v>23399.03</v>
      </c>
      <c r="G9784" s="207">
        <v>34034.959999999999</v>
      </c>
      <c r="H9784" s="207">
        <v>38289.33</v>
      </c>
      <c r="I9784" s="214">
        <f t="shared" si="1063"/>
        <v>407131</v>
      </c>
      <c r="J9784" s="211">
        <f t="shared" si="1055"/>
        <v>0.41286989149173514</v>
      </c>
      <c r="K9784" s="212">
        <f t="shared" si="1056"/>
        <v>0.45</v>
      </c>
      <c r="L9784" s="214">
        <f t="shared" si="1057"/>
        <v>22392.205000000002</v>
      </c>
      <c r="M9784" s="213">
        <f t="shared" si="1058"/>
        <v>32570.48</v>
      </c>
      <c r="N9784" s="213">
        <f t="shared" si="1059"/>
        <v>36641.79</v>
      </c>
      <c r="O9784" s="242">
        <f t="shared" si="1060"/>
        <v>0.51520000000047728</v>
      </c>
      <c r="P9784" s="242"/>
      <c r="Q9784" s="179"/>
      <c r="R9784" s="179"/>
      <c r="S9784" s="179"/>
      <c r="T9784" s="179"/>
      <c r="U9784" s="179"/>
      <c r="V9784" s="179"/>
      <c r="W9784" s="179"/>
      <c r="X9784" s="179"/>
      <c r="Y9784" s="179"/>
      <c r="Z9784" s="179"/>
      <c r="AA9784" s="222"/>
      <c r="AB9784" s="222"/>
      <c r="AC9784" s="222"/>
      <c r="AD9784" s="179"/>
      <c r="AE9784" s="179"/>
      <c r="AF9784" s="179"/>
      <c r="AG9784" s="179"/>
      <c r="AH9784" s="179"/>
      <c r="AI9784" s="179"/>
      <c r="AJ9784" s="179"/>
    </row>
    <row r="9785" spans="2:36" x14ac:dyDescent="0.3">
      <c r="B9785" s="224">
        <v>986200</v>
      </c>
      <c r="C9785" s="209">
        <v>425482</v>
      </c>
      <c r="D9785" s="206">
        <f t="shared" si="1061"/>
        <v>0.43143581423646321</v>
      </c>
      <c r="E9785" s="208">
        <f t="shared" si="1062"/>
        <v>0.45</v>
      </c>
      <c r="F9785" s="207">
        <v>23401.51</v>
      </c>
      <c r="G9785" s="207">
        <v>34038.559999999998</v>
      </c>
      <c r="H9785" s="207">
        <v>38293.379999999997</v>
      </c>
      <c r="I9785" s="214">
        <f t="shared" si="1063"/>
        <v>407176</v>
      </c>
      <c r="J9785" s="211">
        <f t="shared" si="1055"/>
        <v>0.4128736564591361</v>
      </c>
      <c r="K9785" s="212">
        <f t="shared" si="1056"/>
        <v>0.45</v>
      </c>
      <c r="L9785" s="214">
        <f t="shared" si="1057"/>
        <v>22394.68</v>
      </c>
      <c r="M9785" s="213">
        <f t="shared" si="1058"/>
        <v>32574.080000000002</v>
      </c>
      <c r="N9785" s="213">
        <f t="shared" si="1059"/>
        <v>36645.839999999997</v>
      </c>
      <c r="O9785" s="242">
        <f t="shared" si="1060"/>
        <v>0.51530000000013387</v>
      </c>
      <c r="P9785" s="242"/>
      <c r="Q9785" s="179"/>
      <c r="R9785" s="179"/>
      <c r="S9785" s="179"/>
      <c r="T9785" s="179"/>
      <c r="U9785" s="179"/>
      <c r="V9785" s="179"/>
      <c r="W9785" s="179"/>
      <c r="X9785" s="179"/>
      <c r="Y9785" s="179"/>
      <c r="Z9785" s="179"/>
      <c r="AA9785" s="222"/>
      <c r="AB9785" s="222"/>
      <c r="AC9785" s="222"/>
      <c r="AD9785" s="179"/>
      <c r="AE9785" s="179"/>
      <c r="AF9785" s="179"/>
      <c r="AG9785" s="179"/>
      <c r="AH9785" s="179"/>
      <c r="AI9785" s="179"/>
      <c r="AJ9785" s="179"/>
    </row>
    <row r="9786" spans="2:36" x14ac:dyDescent="0.3">
      <c r="B9786" s="224">
        <v>986300</v>
      </c>
      <c r="C9786" s="209">
        <v>425527</v>
      </c>
      <c r="D9786" s="206">
        <f t="shared" si="1061"/>
        <v>0.43143769644124508</v>
      </c>
      <c r="E9786" s="208">
        <f t="shared" si="1062"/>
        <v>0.45</v>
      </c>
      <c r="F9786" s="207">
        <v>23403.98</v>
      </c>
      <c r="G9786" s="207">
        <v>34042.160000000003</v>
      </c>
      <c r="H9786" s="207">
        <v>38297.43</v>
      </c>
      <c r="I9786" s="214">
        <f t="shared" si="1063"/>
        <v>407221</v>
      </c>
      <c r="J9786" s="211">
        <f t="shared" si="1055"/>
        <v>0.41287742066308425</v>
      </c>
      <c r="K9786" s="212">
        <f t="shared" si="1056"/>
        <v>0.45</v>
      </c>
      <c r="L9786" s="214">
        <f t="shared" si="1057"/>
        <v>22397.154999999999</v>
      </c>
      <c r="M9786" s="213">
        <f t="shared" si="1058"/>
        <v>32577.68</v>
      </c>
      <c r="N9786" s="213">
        <f t="shared" si="1059"/>
        <v>36649.89</v>
      </c>
      <c r="O9786" s="242">
        <f t="shared" si="1060"/>
        <v>0.51519999999982247</v>
      </c>
      <c r="P9786" s="242"/>
      <c r="Q9786" s="179"/>
      <c r="R9786" s="179"/>
      <c r="S9786" s="179"/>
      <c r="T9786" s="179"/>
      <c r="U9786" s="179"/>
      <c r="V9786" s="179"/>
      <c r="W9786" s="179"/>
      <c r="X9786" s="179"/>
      <c r="Y9786" s="179"/>
      <c r="Z9786" s="179"/>
      <c r="AA9786" s="222"/>
      <c r="AB9786" s="222"/>
      <c r="AC9786" s="222"/>
      <c r="AD9786" s="179"/>
      <c r="AE9786" s="179"/>
      <c r="AF9786" s="179"/>
      <c r="AG9786" s="179"/>
      <c r="AH9786" s="179"/>
      <c r="AI9786" s="179"/>
      <c r="AJ9786" s="179"/>
    </row>
    <row r="9787" spans="2:36" x14ac:dyDescent="0.3">
      <c r="B9787" s="224">
        <v>986400</v>
      </c>
      <c r="C9787" s="209">
        <v>425572</v>
      </c>
      <c r="D9787" s="206">
        <f t="shared" si="1061"/>
        <v>0.43143957826439577</v>
      </c>
      <c r="E9787" s="208">
        <f t="shared" si="1062"/>
        <v>0.45</v>
      </c>
      <c r="F9787" s="207">
        <v>23406.46</v>
      </c>
      <c r="G9787" s="207">
        <v>34045.760000000002</v>
      </c>
      <c r="H9787" s="207">
        <v>38301.480000000003</v>
      </c>
      <c r="I9787" s="214">
        <f t="shared" si="1063"/>
        <v>407266</v>
      </c>
      <c r="J9787" s="211">
        <f t="shared" ref="J9787:J9850" si="1064">I9787/$B9787</f>
        <v>0.41288118410381186</v>
      </c>
      <c r="K9787" s="212">
        <f t="shared" ref="K9787:K9850" si="1065">(I9787-I9786)/($B9787-$B9786)</f>
        <v>0.45</v>
      </c>
      <c r="L9787" s="214">
        <f t="shared" si="1057"/>
        <v>22399.63</v>
      </c>
      <c r="M9787" s="213">
        <f t="shared" si="1058"/>
        <v>32581.280000000002</v>
      </c>
      <c r="N9787" s="213">
        <f t="shared" si="1059"/>
        <v>36653.939999999995</v>
      </c>
      <c r="O9787" s="242">
        <f t="shared" si="1060"/>
        <v>0.51530000000006115</v>
      </c>
      <c r="P9787" s="242"/>
      <c r="Q9787" s="179"/>
      <c r="R9787" s="179"/>
      <c r="S9787" s="179"/>
      <c r="T9787" s="179"/>
      <c r="U9787" s="179"/>
      <c r="V9787" s="179"/>
      <c r="W9787" s="179"/>
      <c r="X9787" s="179"/>
      <c r="Y9787" s="179"/>
      <c r="Z9787" s="179"/>
      <c r="AA9787" s="222"/>
      <c r="AB9787" s="222"/>
      <c r="AC9787" s="222"/>
      <c r="AD9787" s="179"/>
      <c r="AE9787" s="179"/>
      <c r="AF9787" s="179"/>
      <c r="AG9787" s="179"/>
      <c r="AH9787" s="179"/>
      <c r="AI9787" s="179"/>
      <c r="AJ9787" s="179"/>
    </row>
    <row r="9788" spans="2:36" x14ac:dyDescent="0.3">
      <c r="B9788" s="224">
        <v>986500</v>
      </c>
      <c r="C9788" s="209">
        <v>425617</v>
      </c>
      <c r="D9788" s="206">
        <f t="shared" si="1061"/>
        <v>0.43144145970603143</v>
      </c>
      <c r="E9788" s="208">
        <f t="shared" si="1062"/>
        <v>0.45</v>
      </c>
      <c r="F9788" s="207">
        <v>23408.93</v>
      </c>
      <c r="G9788" s="207">
        <v>34049.360000000001</v>
      </c>
      <c r="H9788" s="207">
        <v>38305.53</v>
      </c>
      <c r="I9788" s="214">
        <f t="shared" si="1063"/>
        <v>407311</v>
      </c>
      <c r="J9788" s="211">
        <f t="shared" si="1064"/>
        <v>0.41288494678155091</v>
      </c>
      <c r="K9788" s="212">
        <f t="shared" si="1065"/>
        <v>0.45</v>
      </c>
      <c r="L9788" s="214">
        <f t="shared" si="1057"/>
        <v>22402.105</v>
      </c>
      <c r="M9788" s="213">
        <f t="shared" si="1058"/>
        <v>32584.880000000001</v>
      </c>
      <c r="N9788" s="213">
        <f t="shared" si="1059"/>
        <v>36657.99</v>
      </c>
      <c r="O9788" s="242">
        <f t="shared" si="1060"/>
        <v>0.5151999999996042</v>
      </c>
      <c r="P9788" s="242"/>
      <c r="Q9788" s="179"/>
      <c r="R9788" s="179"/>
      <c r="S9788" s="179"/>
      <c r="T9788" s="179"/>
      <c r="U9788" s="179"/>
      <c r="V9788" s="179"/>
      <c r="W9788" s="179"/>
      <c r="X9788" s="179"/>
      <c r="Y9788" s="179"/>
      <c r="Z9788" s="179"/>
      <c r="AA9788" s="222"/>
      <c r="AB9788" s="222"/>
      <c r="AC9788" s="222"/>
      <c r="AD9788" s="179"/>
      <c r="AE9788" s="179"/>
      <c r="AF9788" s="179"/>
      <c r="AG9788" s="179"/>
      <c r="AH9788" s="179"/>
      <c r="AI9788" s="179"/>
      <c r="AJ9788" s="179"/>
    </row>
    <row r="9789" spans="2:36" x14ac:dyDescent="0.3">
      <c r="B9789" s="224">
        <v>986600</v>
      </c>
      <c r="C9789" s="209">
        <v>425662</v>
      </c>
      <c r="D9789" s="206">
        <f t="shared" si="1061"/>
        <v>0.431443340766268</v>
      </c>
      <c r="E9789" s="208">
        <f t="shared" si="1062"/>
        <v>0.45</v>
      </c>
      <c r="F9789" s="207">
        <v>23411.41</v>
      </c>
      <c r="G9789" s="207">
        <v>34052.959999999999</v>
      </c>
      <c r="H9789" s="207">
        <v>38309.58</v>
      </c>
      <c r="I9789" s="214">
        <f t="shared" si="1063"/>
        <v>407356</v>
      </c>
      <c r="J9789" s="211">
        <f t="shared" si="1064"/>
        <v>0.41288870869653355</v>
      </c>
      <c r="K9789" s="212">
        <f t="shared" si="1065"/>
        <v>0.45</v>
      </c>
      <c r="L9789" s="214">
        <f t="shared" si="1057"/>
        <v>22404.58</v>
      </c>
      <c r="M9789" s="213">
        <f t="shared" si="1058"/>
        <v>32588.48</v>
      </c>
      <c r="N9789" s="213">
        <f t="shared" si="1059"/>
        <v>36662.04</v>
      </c>
      <c r="O9789" s="242">
        <f t="shared" si="1060"/>
        <v>0.5152999999999156</v>
      </c>
      <c r="P9789" s="242"/>
      <c r="Q9789" s="179"/>
      <c r="R9789" s="179"/>
      <c r="S9789" s="179"/>
      <c r="T9789" s="179"/>
      <c r="U9789" s="179"/>
      <c r="V9789" s="179"/>
      <c r="W9789" s="179"/>
      <c r="X9789" s="179"/>
      <c r="Y9789" s="179"/>
      <c r="Z9789" s="179"/>
      <c r="AA9789" s="222"/>
      <c r="AB9789" s="222"/>
      <c r="AC9789" s="222"/>
      <c r="AD9789" s="179"/>
      <c r="AE9789" s="179"/>
      <c r="AF9789" s="179"/>
      <c r="AG9789" s="179"/>
      <c r="AH9789" s="179"/>
      <c r="AI9789" s="179"/>
      <c r="AJ9789" s="179"/>
    </row>
    <row r="9790" spans="2:36" x14ac:dyDescent="0.3">
      <c r="B9790" s="224">
        <v>986700</v>
      </c>
      <c r="C9790" s="209">
        <v>425707</v>
      </c>
      <c r="D9790" s="206">
        <f t="shared" si="1061"/>
        <v>0.43144522144522146</v>
      </c>
      <c r="E9790" s="208">
        <f t="shared" si="1062"/>
        <v>0.45</v>
      </c>
      <c r="F9790" s="207">
        <v>23413.88</v>
      </c>
      <c r="G9790" s="207">
        <v>34056.559999999998</v>
      </c>
      <c r="H9790" s="207">
        <v>38313.629999999997</v>
      </c>
      <c r="I9790" s="214">
        <f t="shared" si="1063"/>
        <v>407401</v>
      </c>
      <c r="J9790" s="211">
        <f t="shared" si="1064"/>
        <v>0.41289246984899158</v>
      </c>
      <c r="K9790" s="212">
        <f t="shared" si="1065"/>
        <v>0.45</v>
      </c>
      <c r="L9790" s="214">
        <f t="shared" ref="L9790:L9853" si="1066">I9790*5.5%</f>
        <v>22407.055</v>
      </c>
      <c r="M9790" s="213">
        <f t="shared" ref="M9790:M9853" si="1067">I9790*8%</f>
        <v>32592.080000000002</v>
      </c>
      <c r="N9790" s="213">
        <f t="shared" ref="N9790:N9853" si="1068">I9790*9%</f>
        <v>36666.089999999997</v>
      </c>
      <c r="O9790" s="242">
        <f t="shared" si="1060"/>
        <v>0.51520000000004074</v>
      </c>
      <c r="P9790" s="242"/>
      <c r="Q9790" s="179"/>
      <c r="R9790" s="179"/>
      <c r="S9790" s="179"/>
      <c r="T9790" s="179"/>
      <c r="U9790" s="179"/>
      <c r="V9790" s="179"/>
      <c r="W9790" s="179"/>
      <c r="X9790" s="179"/>
      <c r="Y9790" s="179"/>
      <c r="Z9790" s="179"/>
      <c r="AA9790" s="222"/>
      <c r="AB9790" s="222"/>
      <c r="AC9790" s="222"/>
      <c r="AD9790" s="179"/>
      <c r="AE9790" s="179"/>
      <c r="AF9790" s="179"/>
      <c r="AG9790" s="179"/>
      <c r="AH9790" s="179"/>
      <c r="AI9790" s="179"/>
      <c r="AJ9790" s="179"/>
    </row>
    <row r="9791" spans="2:36" x14ac:dyDescent="0.3">
      <c r="B9791" s="224">
        <v>986800</v>
      </c>
      <c r="C9791" s="209">
        <v>425752</v>
      </c>
      <c r="D9791" s="206">
        <f t="shared" si="1061"/>
        <v>0.43144710174300771</v>
      </c>
      <c r="E9791" s="208">
        <f t="shared" si="1062"/>
        <v>0.45</v>
      </c>
      <c r="F9791" s="207">
        <v>23416.36</v>
      </c>
      <c r="G9791" s="207">
        <v>34060.160000000003</v>
      </c>
      <c r="H9791" s="207">
        <v>38317.68</v>
      </c>
      <c r="I9791" s="214">
        <f t="shared" si="1063"/>
        <v>407446</v>
      </c>
      <c r="J9791" s="211">
        <f t="shared" si="1064"/>
        <v>0.41289623023915689</v>
      </c>
      <c r="K9791" s="212">
        <f t="shared" si="1065"/>
        <v>0.45</v>
      </c>
      <c r="L9791" s="214">
        <f t="shared" si="1066"/>
        <v>22409.53</v>
      </c>
      <c r="M9791" s="213">
        <f t="shared" si="1067"/>
        <v>32595.68</v>
      </c>
      <c r="N9791" s="213">
        <f t="shared" si="1068"/>
        <v>36670.14</v>
      </c>
      <c r="O9791" s="242">
        <f t="shared" si="1060"/>
        <v>0.51529999999977005</v>
      </c>
      <c r="P9791" s="242"/>
      <c r="Q9791" s="179"/>
      <c r="R9791" s="179"/>
      <c r="S9791" s="179"/>
      <c r="T9791" s="179"/>
      <c r="U9791" s="179"/>
      <c r="V9791" s="179"/>
      <c r="W9791" s="179"/>
      <c r="X9791" s="179"/>
      <c r="Y9791" s="179"/>
      <c r="Z9791" s="179"/>
      <c r="AA9791" s="222"/>
      <c r="AB9791" s="222"/>
      <c r="AC9791" s="222"/>
      <c r="AD9791" s="179"/>
      <c r="AE9791" s="179"/>
      <c r="AF9791" s="179"/>
      <c r="AG9791" s="179"/>
      <c r="AH9791" s="179"/>
      <c r="AI9791" s="179"/>
      <c r="AJ9791" s="179"/>
    </row>
    <row r="9792" spans="2:36" x14ac:dyDescent="0.3">
      <c r="B9792" s="224">
        <v>986900</v>
      </c>
      <c r="C9792" s="209">
        <v>425797</v>
      </c>
      <c r="D9792" s="206">
        <f t="shared" si="1061"/>
        <v>0.4314489816597426</v>
      </c>
      <c r="E9792" s="208">
        <f t="shared" si="1062"/>
        <v>0.45</v>
      </c>
      <c r="F9792" s="207">
        <v>23418.83</v>
      </c>
      <c r="G9792" s="207">
        <v>34063.760000000002</v>
      </c>
      <c r="H9792" s="207">
        <v>38321.730000000003</v>
      </c>
      <c r="I9792" s="214">
        <f t="shared" si="1063"/>
        <v>407491</v>
      </c>
      <c r="J9792" s="211">
        <f t="shared" si="1064"/>
        <v>0.41289998986726112</v>
      </c>
      <c r="K9792" s="212">
        <f t="shared" si="1065"/>
        <v>0.45</v>
      </c>
      <c r="L9792" s="214">
        <f t="shared" si="1066"/>
        <v>22412.005000000001</v>
      </c>
      <c r="M9792" s="213">
        <f t="shared" si="1067"/>
        <v>32599.280000000002</v>
      </c>
      <c r="N9792" s="213">
        <f t="shared" si="1068"/>
        <v>36674.189999999995</v>
      </c>
      <c r="O9792" s="242">
        <f t="shared" si="1060"/>
        <v>0.51519999999996802</v>
      </c>
      <c r="P9792" s="242"/>
      <c r="Q9792" s="179"/>
      <c r="R9792" s="179"/>
      <c r="S9792" s="179"/>
      <c r="T9792" s="179"/>
      <c r="U9792" s="179"/>
      <c r="V9792" s="179"/>
      <c r="W9792" s="179"/>
      <c r="X9792" s="179"/>
      <c r="Y9792" s="179"/>
      <c r="Z9792" s="179"/>
      <c r="AA9792" s="222"/>
      <c r="AB9792" s="222"/>
      <c r="AC9792" s="222"/>
      <c r="AD9792" s="179"/>
      <c r="AE9792" s="179"/>
      <c r="AF9792" s="179"/>
      <c r="AG9792" s="179"/>
      <c r="AH9792" s="179"/>
      <c r="AI9792" s="179"/>
      <c r="AJ9792" s="179"/>
    </row>
    <row r="9793" spans="2:36" x14ac:dyDescent="0.3">
      <c r="B9793" s="224">
        <v>987000</v>
      </c>
      <c r="C9793" s="209">
        <v>425842</v>
      </c>
      <c r="D9793" s="206">
        <f t="shared" si="1061"/>
        <v>0.43145086119554205</v>
      </c>
      <c r="E9793" s="208">
        <f t="shared" si="1062"/>
        <v>0.45</v>
      </c>
      <c r="F9793" s="207">
        <v>23421.31</v>
      </c>
      <c r="G9793" s="207">
        <v>34067.360000000001</v>
      </c>
      <c r="H9793" s="207">
        <v>38325.78</v>
      </c>
      <c r="I9793" s="214">
        <f t="shared" si="1063"/>
        <v>407536</v>
      </c>
      <c r="J9793" s="211">
        <f t="shared" si="1064"/>
        <v>0.41290374873353597</v>
      </c>
      <c r="K9793" s="212">
        <f t="shared" si="1065"/>
        <v>0.45</v>
      </c>
      <c r="L9793" s="214">
        <f t="shared" si="1066"/>
        <v>22414.48</v>
      </c>
      <c r="M9793" s="213">
        <f t="shared" si="1067"/>
        <v>32602.880000000001</v>
      </c>
      <c r="N9793" s="213">
        <f t="shared" si="1068"/>
        <v>36678.239999999998</v>
      </c>
      <c r="O9793" s="242">
        <f t="shared" si="1060"/>
        <v>0.51529999999962461</v>
      </c>
      <c r="P9793" s="242"/>
      <c r="Q9793" s="179"/>
      <c r="R9793" s="179"/>
      <c r="S9793" s="179"/>
      <c r="T9793" s="179"/>
      <c r="U9793" s="179"/>
      <c r="V9793" s="179"/>
      <c r="W9793" s="179"/>
      <c r="X9793" s="179"/>
      <c r="Y9793" s="179"/>
      <c r="Z9793" s="179"/>
      <c r="AA9793" s="222"/>
      <c r="AB9793" s="222"/>
      <c r="AC9793" s="222"/>
      <c r="AD9793" s="179"/>
      <c r="AE9793" s="179"/>
      <c r="AF9793" s="179"/>
      <c r="AG9793" s="179"/>
      <c r="AH9793" s="179"/>
      <c r="AI9793" s="179"/>
      <c r="AJ9793" s="179"/>
    </row>
    <row r="9794" spans="2:36" x14ac:dyDescent="0.3">
      <c r="B9794" s="224">
        <v>987100</v>
      </c>
      <c r="C9794" s="209">
        <v>425887</v>
      </c>
      <c r="D9794" s="206">
        <f t="shared" si="1061"/>
        <v>0.43145274035052172</v>
      </c>
      <c r="E9794" s="208">
        <f t="shared" si="1062"/>
        <v>0.45</v>
      </c>
      <c r="F9794" s="207">
        <v>23423.78</v>
      </c>
      <c r="G9794" s="207">
        <v>34070.959999999999</v>
      </c>
      <c r="H9794" s="207">
        <v>38329.83</v>
      </c>
      <c r="I9794" s="214">
        <f t="shared" si="1063"/>
        <v>407581</v>
      </c>
      <c r="J9794" s="211">
        <f t="shared" si="1064"/>
        <v>0.41290750683821292</v>
      </c>
      <c r="K9794" s="212">
        <f t="shared" si="1065"/>
        <v>0.45</v>
      </c>
      <c r="L9794" s="214">
        <f t="shared" si="1066"/>
        <v>22416.955000000002</v>
      </c>
      <c r="M9794" s="213">
        <f t="shared" si="1067"/>
        <v>32606.48</v>
      </c>
      <c r="N9794" s="213">
        <f t="shared" si="1068"/>
        <v>36682.29</v>
      </c>
      <c r="O9794" s="242">
        <f t="shared" si="1060"/>
        <v>0.51520000000047728</v>
      </c>
      <c r="P9794" s="242"/>
      <c r="Q9794" s="179"/>
      <c r="R9794" s="179"/>
      <c r="S9794" s="179"/>
      <c r="T9794" s="179"/>
      <c r="U9794" s="179"/>
      <c r="V9794" s="179"/>
      <c r="W9794" s="179"/>
      <c r="X9794" s="179"/>
      <c r="Y9794" s="179"/>
      <c r="Z9794" s="179"/>
      <c r="AA9794" s="222"/>
      <c r="AB9794" s="222"/>
      <c r="AC9794" s="222"/>
      <c r="AD9794" s="179"/>
      <c r="AE9794" s="179"/>
      <c r="AF9794" s="179"/>
      <c r="AG9794" s="179"/>
      <c r="AH9794" s="179"/>
      <c r="AI9794" s="179"/>
      <c r="AJ9794" s="179"/>
    </row>
    <row r="9795" spans="2:36" x14ac:dyDescent="0.3">
      <c r="B9795" s="224">
        <v>987200</v>
      </c>
      <c r="C9795" s="209">
        <v>425932</v>
      </c>
      <c r="D9795" s="206">
        <f t="shared" si="1061"/>
        <v>0.43145461912479743</v>
      </c>
      <c r="E9795" s="208">
        <f t="shared" si="1062"/>
        <v>0.45</v>
      </c>
      <c r="F9795" s="207">
        <v>23426.26</v>
      </c>
      <c r="G9795" s="207">
        <v>34074.559999999998</v>
      </c>
      <c r="H9795" s="207">
        <v>38333.879999999997</v>
      </c>
      <c r="I9795" s="214">
        <f t="shared" si="1063"/>
        <v>407626</v>
      </c>
      <c r="J9795" s="211">
        <f t="shared" si="1064"/>
        <v>0.41291126418152352</v>
      </c>
      <c r="K9795" s="212">
        <f t="shared" si="1065"/>
        <v>0.45</v>
      </c>
      <c r="L9795" s="214">
        <f t="shared" si="1066"/>
        <v>22419.43</v>
      </c>
      <c r="M9795" s="213">
        <f t="shared" si="1067"/>
        <v>32610.080000000002</v>
      </c>
      <c r="N9795" s="213">
        <f t="shared" si="1068"/>
        <v>36686.339999999997</v>
      </c>
      <c r="O9795" s="242">
        <f t="shared" si="1060"/>
        <v>0.51530000000013387</v>
      </c>
      <c r="P9795" s="242"/>
      <c r="Q9795" s="179"/>
      <c r="R9795" s="179"/>
      <c r="S9795" s="179"/>
      <c r="T9795" s="179"/>
      <c r="U9795" s="179"/>
      <c r="V9795" s="179"/>
      <c r="W9795" s="179"/>
      <c r="X9795" s="179"/>
      <c r="Y9795" s="179"/>
      <c r="Z9795" s="179"/>
      <c r="AA9795" s="222"/>
      <c r="AB9795" s="222"/>
      <c r="AC9795" s="222"/>
      <c r="AD9795" s="179"/>
      <c r="AE9795" s="179"/>
      <c r="AF9795" s="179"/>
      <c r="AG9795" s="179"/>
      <c r="AH9795" s="179"/>
      <c r="AI9795" s="179"/>
      <c r="AJ9795" s="179"/>
    </row>
    <row r="9796" spans="2:36" x14ac:dyDescent="0.3">
      <c r="B9796" s="224">
        <v>987300</v>
      </c>
      <c r="C9796" s="209">
        <v>425977</v>
      </c>
      <c r="D9796" s="206">
        <f t="shared" si="1061"/>
        <v>0.43145649751848475</v>
      </c>
      <c r="E9796" s="208">
        <f t="shared" si="1062"/>
        <v>0.45</v>
      </c>
      <c r="F9796" s="207">
        <v>23428.73</v>
      </c>
      <c r="G9796" s="207">
        <v>34078.160000000003</v>
      </c>
      <c r="H9796" s="207">
        <v>38337.93</v>
      </c>
      <c r="I9796" s="214">
        <f t="shared" si="1063"/>
        <v>407671</v>
      </c>
      <c r="J9796" s="211">
        <f t="shared" si="1064"/>
        <v>0.41291502076369896</v>
      </c>
      <c r="K9796" s="212">
        <f t="shared" si="1065"/>
        <v>0.45</v>
      </c>
      <c r="L9796" s="214">
        <f t="shared" si="1066"/>
        <v>22421.904999999999</v>
      </c>
      <c r="M9796" s="213">
        <f t="shared" si="1067"/>
        <v>32613.68</v>
      </c>
      <c r="N9796" s="213">
        <f t="shared" si="1068"/>
        <v>36690.39</v>
      </c>
      <c r="O9796" s="242">
        <f t="shared" si="1060"/>
        <v>0.51519999999982247</v>
      </c>
      <c r="P9796" s="242"/>
      <c r="Q9796" s="179"/>
      <c r="R9796" s="179"/>
      <c r="S9796" s="179"/>
      <c r="T9796" s="179"/>
      <c r="U9796" s="179"/>
      <c r="V9796" s="179"/>
      <c r="W9796" s="179"/>
      <c r="X9796" s="179"/>
      <c r="Y9796" s="179"/>
      <c r="Z9796" s="179"/>
      <c r="AA9796" s="222"/>
      <c r="AB9796" s="222"/>
      <c r="AC9796" s="222"/>
      <c r="AD9796" s="179"/>
      <c r="AE9796" s="179"/>
      <c r="AF9796" s="179"/>
      <c r="AG9796" s="179"/>
      <c r="AH9796" s="179"/>
      <c r="AI9796" s="179"/>
      <c r="AJ9796" s="179"/>
    </row>
    <row r="9797" spans="2:36" x14ac:dyDescent="0.3">
      <c r="B9797" s="224">
        <v>987400</v>
      </c>
      <c r="C9797" s="209">
        <v>426022</v>
      </c>
      <c r="D9797" s="206">
        <f t="shared" si="1061"/>
        <v>0.43145837553169941</v>
      </c>
      <c r="E9797" s="208">
        <f t="shared" si="1062"/>
        <v>0.45</v>
      </c>
      <c r="F9797" s="207">
        <v>23431.21</v>
      </c>
      <c r="G9797" s="207">
        <v>34081.760000000002</v>
      </c>
      <c r="H9797" s="207">
        <v>38341.980000000003</v>
      </c>
      <c r="I9797" s="214">
        <f t="shared" si="1063"/>
        <v>407716</v>
      </c>
      <c r="J9797" s="211">
        <f t="shared" si="1064"/>
        <v>0.41291877658497061</v>
      </c>
      <c r="K9797" s="212">
        <f t="shared" si="1065"/>
        <v>0.45</v>
      </c>
      <c r="L9797" s="214">
        <f t="shared" si="1066"/>
        <v>22424.38</v>
      </c>
      <c r="M9797" s="213">
        <f t="shared" si="1067"/>
        <v>32617.280000000002</v>
      </c>
      <c r="N9797" s="213">
        <f t="shared" si="1068"/>
        <v>36694.439999999995</v>
      </c>
      <c r="O9797" s="242">
        <f t="shared" ref="O9797:O9860" si="1069">(C9797+F9797+H9797-C9796-F9796-H9796)/100</f>
        <v>0.51530000000006115</v>
      </c>
      <c r="P9797" s="242"/>
      <c r="Q9797" s="179"/>
      <c r="R9797" s="179"/>
      <c r="S9797" s="179"/>
      <c r="T9797" s="179"/>
      <c r="U9797" s="179"/>
      <c r="V9797" s="179"/>
      <c r="W9797" s="179"/>
      <c r="X9797" s="179"/>
      <c r="Y9797" s="179"/>
      <c r="Z9797" s="179"/>
      <c r="AA9797" s="222"/>
      <c r="AB9797" s="222"/>
      <c r="AC9797" s="222"/>
      <c r="AD9797" s="179"/>
      <c r="AE9797" s="179"/>
      <c r="AF9797" s="179"/>
      <c r="AG9797" s="179"/>
      <c r="AH9797" s="179"/>
      <c r="AI9797" s="179"/>
      <c r="AJ9797" s="179"/>
    </row>
    <row r="9798" spans="2:36" x14ac:dyDescent="0.3">
      <c r="B9798" s="224">
        <v>987500</v>
      </c>
      <c r="C9798" s="209">
        <v>426067</v>
      </c>
      <c r="D9798" s="206">
        <f t="shared" si="1061"/>
        <v>0.43146025316455694</v>
      </c>
      <c r="E9798" s="208">
        <f t="shared" si="1062"/>
        <v>0.45</v>
      </c>
      <c r="F9798" s="207">
        <v>23433.68</v>
      </c>
      <c r="G9798" s="207">
        <v>34085.360000000001</v>
      </c>
      <c r="H9798" s="207">
        <v>38346.03</v>
      </c>
      <c r="I9798" s="214">
        <f t="shared" si="1063"/>
        <v>407761</v>
      </c>
      <c r="J9798" s="211">
        <f t="shared" si="1064"/>
        <v>0.41292253164556963</v>
      </c>
      <c r="K9798" s="212">
        <f t="shared" si="1065"/>
        <v>0.45</v>
      </c>
      <c r="L9798" s="214">
        <f t="shared" si="1066"/>
        <v>22426.855</v>
      </c>
      <c r="M9798" s="213">
        <f t="shared" si="1067"/>
        <v>32620.880000000001</v>
      </c>
      <c r="N9798" s="213">
        <f t="shared" si="1068"/>
        <v>36698.49</v>
      </c>
      <c r="O9798" s="242">
        <f t="shared" si="1069"/>
        <v>0.5151999999996042</v>
      </c>
      <c r="P9798" s="242"/>
      <c r="Q9798" s="179"/>
      <c r="R9798" s="179"/>
      <c r="S9798" s="179"/>
      <c r="T9798" s="179"/>
      <c r="U9798" s="179"/>
      <c r="V9798" s="179"/>
      <c r="W9798" s="179"/>
      <c r="X9798" s="179"/>
      <c r="Y9798" s="179"/>
      <c r="Z9798" s="179"/>
      <c r="AA9798" s="222"/>
      <c r="AB9798" s="222"/>
      <c r="AC9798" s="222"/>
      <c r="AD9798" s="179"/>
      <c r="AE9798" s="179"/>
      <c r="AF9798" s="179"/>
      <c r="AG9798" s="179"/>
      <c r="AH9798" s="179"/>
      <c r="AI9798" s="179"/>
      <c r="AJ9798" s="179"/>
    </row>
    <row r="9799" spans="2:36" x14ac:dyDescent="0.3">
      <c r="B9799" s="224">
        <v>987600</v>
      </c>
      <c r="C9799" s="209">
        <v>426112</v>
      </c>
      <c r="D9799" s="206">
        <f t="shared" si="1061"/>
        <v>0.43146213041717296</v>
      </c>
      <c r="E9799" s="208">
        <f t="shared" si="1062"/>
        <v>0.45</v>
      </c>
      <c r="F9799" s="207">
        <v>23436.16</v>
      </c>
      <c r="G9799" s="207">
        <v>34088.959999999999</v>
      </c>
      <c r="H9799" s="207">
        <v>38350.080000000002</v>
      </c>
      <c r="I9799" s="214">
        <f t="shared" si="1063"/>
        <v>407806</v>
      </c>
      <c r="J9799" s="211">
        <f t="shared" si="1064"/>
        <v>0.412926285945727</v>
      </c>
      <c r="K9799" s="212">
        <f t="shared" si="1065"/>
        <v>0.45</v>
      </c>
      <c r="L9799" s="214">
        <f t="shared" si="1066"/>
        <v>22429.33</v>
      </c>
      <c r="M9799" s="213">
        <f t="shared" si="1067"/>
        <v>32624.48</v>
      </c>
      <c r="N9799" s="213">
        <f t="shared" si="1068"/>
        <v>36702.54</v>
      </c>
      <c r="O9799" s="242">
        <f t="shared" si="1069"/>
        <v>0.5152999999999156</v>
      </c>
      <c r="P9799" s="242"/>
      <c r="Q9799" s="179"/>
      <c r="R9799" s="179"/>
      <c r="S9799" s="179"/>
      <c r="T9799" s="179"/>
      <c r="U9799" s="179"/>
      <c r="V9799" s="179"/>
      <c r="W9799" s="179"/>
      <c r="X9799" s="179"/>
      <c r="Y9799" s="179"/>
      <c r="Z9799" s="179"/>
      <c r="AA9799" s="222"/>
      <c r="AB9799" s="222"/>
      <c r="AC9799" s="222"/>
      <c r="AD9799" s="179"/>
      <c r="AE9799" s="179"/>
      <c r="AF9799" s="179"/>
      <c r="AG9799" s="179"/>
      <c r="AH9799" s="179"/>
      <c r="AI9799" s="179"/>
      <c r="AJ9799" s="179"/>
    </row>
    <row r="9800" spans="2:36" x14ac:dyDescent="0.3">
      <c r="B9800" s="224">
        <v>987700</v>
      </c>
      <c r="C9800" s="209">
        <v>426157</v>
      </c>
      <c r="D9800" s="206">
        <f t="shared" si="1061"/>
        <v>0.43146400728966283</v>
      </c>
      <c r="E9800" s="208">
        <f t="shared" si="1062"/>
        <v>0.45</v>
      </c>
      <c r="F9800" s="207">
        <v>23438.63</v>
      </c>
      <c r="G9800" s="207">
        <v>34092.559999999998</v>
      </c>
      <c r="H9800" s="207">
        <v>38354.129999999997</v>
      </c>
      <c r="I9800" s="214">
        <f t="shared" si="1063"/>
        <v>407851</v>
      </c>
      <c r="J9800" s="211">
        <f t="shared" si="1064"/>
        <v>0.41293003948567381</v>
      </c>
      <c r="K9800" s="212">
        <f t="shared" si="1065"/>
        <v>0.45</v>
      </c>
      <c r="L9800" s="214">
        <f t="shared" si="1066"/>
        <v>22431.805</v>
      </c>
      <c r="M9800" s="213">
        <f t="shared" si="1067"/>
        <v>32628.080000000002</v>
      </c>
      <c r="N9800" s="213">
        <f t="shared" si="1068"/>
        <v>36706.589999999997</v>
      </c>
      <c r="O9800" s="242">
        <f t="shared" si="1069"/>
        <v>0.51520000000004074</v>
      </c>
      <c r="P9800" s="242"/>
      <c r="Q9800" s="179"/>
      <c r="R9800" s="179"/>
      <c r="S9800" s="179"/>
      <c r="T9800" s="179"/>
      <c r="U9800" s="179"/>
      <c r="V9800" s="179"/>
      <c r="W9800" s="179"/>
      <c r="X9800" s="179"/>
      <c r="Y9800" s="179"/>
      <c r="Z9800" s="179"/>
      <c r="AA9800" s="222"/>
      <c r="AB9800" s="222"/>
      <c r="AC9800" s="222"/>
      <c r="AD9800" s="179"/>
      <c r="AE9800" s="179"/>
      <c r="AF9800" s="179"/>
      <c r="AG9800" s="179"/>
      <c r="AH9800" s="179"/>
      <c r="AI9800" s="179"/>
      <c r="AJ9800" s="179"/>
    </row>
    <row r="9801" spans="2:36" x14ac:dyDescent="0.3">
      <c r="B9801" s="224">
        <v>987800</v>
      </c>
      <c r="C9801" s="209">
        <v>426202</v>
      </c>
      <c r="D9801" s="206">
        <f t="shared" si="1061"/>
        <v>0.43146588378214212</v>
      </c>
      <c r="E9801" s="208">
        <f t="shared" si="1062"/>
        <v>0.45</v>
      </c>
      <c r="F9801" s="207">
        <v>23441.11</v>
      </c>
      <c r="G9801" s="207">
        <v>34096.160000000003</v>
      </c>
      <c r="H9801" s="207">
        <v>38358.18</v>
      </c>
      <c r="I9801" s="214">
        <f t="shared" si="1063"/>
        <v>407896</v>
      </c>
      <c r="J9801" s="211">
        <f t="shared" si="1064"/>
        <v>0.41293379226564081</v>
      </c>
      <c r="K9801" s="212">
        <f t="shared" si="1065"/>
        <v>0.45</v>
      </c>
      <c r="L9801" s="214">
        <f t="shared" si="1066"/>
        <v>22434.28</v>
      </c>
      <c r="M9801" s="213">
        <f t="shared" si="1067"/>
        <v>32631.68</v>
      </c>
      <c r="N9801" s="213">
        <f t="shared" si="1068"/>
        <v>36710.639999999999</v>
      </c>
      <c r="O9801" s="242">
        <f t="shared" si="1069"/>
        <v>0.51529999999977005</v>
      </c>
      <c r="P9801" s="242"/>
      <c r="Q9801" s="179"/>
      <c r="R9801" s="179"/>
      <c r="S9801" s="179"/>
      <c r="T9801" s="179"/>
      <c r="U9801" s="179"/>
      <c r="V9801" s="179"/>
      <c r="W9801" s="179"/>
      <c r="X9801" s="179"/>
      <c r="Y9801" s="179"/>
      <c r="Z9801" s="179"/>
      <c r="AA9801" s="222"/>
      <c r="AB9801" s="222"/>
      <c r="AC9801" s="222"/>
      <c r="AD9801" s="179"/>
      <c r="AE9801" s="179"/>
      <c r="AF9801" s="179"/>
      <c r="AG9801" s="179"/>
      <c r="AH9801" s="179"/>
      <c r="AI9801" s="179"/>
      <c r="AJ9801" s="179"/>
    </row>
    <row r="9802" spans="2:36" x14ac:dyDescent="0.3">
      <c r="B9802" s="224">
        <v>987900</v>
      </c>
      <c r="C9802" s="209">
        <v>426247</v>
      </c>
      <c r="D9802" s="206">
        <f t="shared" si="1061"/>
        <v>0.43146775989472619</v>
      </c>
      <c r="E9802" s="208">
        <f t="shared" si="1062"/>
        <v>0.45</v>
      </c>
      <c r="F9802" s="207">
        <v>23443.58</v>
      </c>
      <c r="G9802" s="207">
        <v>34099.760000000002</v>
      </c>
      <c r="H9802" s="207">
        <v>38362.230000000003</v>
      </c>
      <c r="I9802" s="214">
        <f t="shared" si="1063"/>
        <v>407941</v>
      </c>
      <c r="J9802" s="211">
        <f t="shared" si="1064"/>
        <v>0.41293754428585888</v>
      </c>
      <c r="K9802" s="212">
        <f t="shared" si="1065"/>
        <v>0.45</v>
      </c>
      <c r="L9802" s="214">
        <f t="shared" si="1066"/>
        <v>22436.755000000001</v>
      </c>
      <c r="M9802" s="213">
        <f t="shared" si="1067"/>
        <v>32635.280000000002</v>
      </c>
      <c r="N9802" s="213">
        <f t="shared" si="1068"/>
        <v>36714.689999999995</v>
      </c>
      <c r="O9802" s="242">
        <f t="shared" si="1069"/>
        <v>0.51519999999996802</v>
      </c>
      <c r="P9802" s="242"/>
      <c r="Q9802" s="179"/>
      <c r="R9802" s="179"/>
      <c r="S9802" s="179"/>
      <c r="T9802" s="179"/>
      <c r="U9802" s="179"/>
      <c r="V9802" s="179"/>
      <c r="W9802" s="179"/>
      <c r="X9802" s="179"/>
      <c r="Y9802" s="179"/>
      <c r="Z9802" s="179"/>
      <c r="AA9802" s="222"/>
      <c r="AB9802" s="222"/>
      <c r="AC9802" s="222"/>
      <c r="AD9802" s="179"/>
      <c r="AE9802" s="179"/>
      <c r="AF9802" s="179"/>
      <c r="AG9802" s="179"/>
      <c r="AH9802" s="179"/>
      <c r="AI9802" s="179"/>
      <c r="AJ9802" s="179"/>
    </row>
    <row r="9803" spans="2:36" x14ac:dyDescent="0.3">
      <c r="B9803" s="224">
        <v>988000</v>
      </c>
      <c r="C9803" s="209">
        <v>426292</v>
      </c>
      <c r="D9803" s="206">
        <f t="shared" si="1061"/>
        <v>0.43146963562753038</v>
      </c>
      <c r="E9803" s="208">
        <f t="shared" si="1062"/>
        <v>0.45</v>
      </c>
      <c r="F9803" s="207">
        <v>23446.06</v>
      </c>
      <c r="G9803" s="207">
        <v>34103.360000000001</v>
      </c>
      <c r="H9803" s="207">
        <v>38366.28</v>
      </c>
      <c r="I9803" s="214">
        <f t="shared" si="1063"/>
        <v>407986</v>
      </c>
      <c r="J9803" s="211">
        <f t="shared" si="1064"/>
        <v>0.41294129554655873</v>
      </c>
      <c r="K9803" s="212">
        <f t="shared" si="1065"/>
        <v>0.45</v>
      </c>
      <c r="L9803" s="214">
        <f t="shared" si="1066"/>
        <v>22439.23</v>
      </c>
      <c r="M9803" s="213">
        <f t="shared" si="1067"/>
        <v>32638.880000000001</v>
      </c>
      <c r="N9803" s="213">
        <f t="shared" si="1068"/>
        <v>36718.74</v>
      </c>
      <c r="O9803" s="242">
        <f t="shared" si="1069"/>
        <v>0.51529999999962461</v>
      </c>
      <c r="P9803" s="242"/>
      <c r="Q9803" s="179"/>
      <c r="R9803" s="179"/>
      <c r="S9803" s="179"/>
      <c r="T9803" s="179"/>
      <c r="U9803" s="179"/>
      <c r="V9803" s="179"/>
      <c r="W9803" s="179"/>
      <c r="X9803" s="179"/>
      <c r="Y9803" s="179"/>
      <c r="Z9803" s="179"/>
      <c r="AA9803" s="222"/>
      <c r="AB9803" s="222"/>
      <c r="AC9803" s="222"/>
      <c r="AD9803" s="179"/>
      <c r="AE9803" s="179"/>
      <c r="AF9803" s="179"/>
      <c r="AG9803" s="179"/>
      <c r="AH9803" s="179"/>
      <c r="AI9803" s="179"/>
      <c r="AJ9803" s="179"/>
    </row>
    <row r="9804" spans="2:36" x14ac:dyDescent="0.3">
      <c r="B9804" s="224">
        <v>988100</v>
      </c>
      <c r="C9804" s="209">
        <v>426337</v>
      </c>
      <c r="D9804" s="206">
        <f t="shared" si="1061"/>
        <v>0.43147151098066999</v>
      </c>
      <c r="E9804" s="208">
        <f t="shared" si="1062"/>
        <v>0.45</v>
      </c>
      <c r="F9804" s="207">
        <v>23448.53</v>
      </c>
      <c r="G9804" s="207">
        <v>34106.959999999999</v>
      </c>
      <c r="H9804" s="207">
        <v>38370.33</v>
      </c>
      <c r="I9804" s="214">
        <f t="shared" si="1063"/>
        <v>408031</v>
      </c>
      <c r="J9804" s="211">
        <f t="shared" si="1064"/>
        <v>0.41294504604797083</v>
      </c>
      <c r="K9804" s="212">
        <f t="shared" si="1065"/>
        <v>0.45</v>
      </c>
      <c r="L9804" s="214">
        <f t="shared" si="1066"/>
        <v>22441.705000000002</v>
      </c>
      <c r="M9804" s="213">
        <f t="shared" si="1067"/>
        <v>32642.48</v>
      </c>
      <c r="N9804" s="213">
        <f t="shared" si="1068"/>
        <v>36722.79</v>
      </c>
      <c r="O9804" s="242">
        <f t="shared" si="1069"/>
        <v>0.51520000000047728</v>
      </c>
      <c r="P9804" s="242"/>
      <c r="Q9804" s="179"/>
      <c r="R9804" s="179"/>
      <c r="S9804" s="179"/>
      <c r="T9804" s="179"/>
      <c r="U9804" s="179"/>
      <c r="V9804" s="179"/>
      <c r="W9804" s="179"/>
      <c r="X9804" s="179"/>
      <c r="Y9804" s="179"/>
      <c r="Z9804" s="179"/>
      <c r="AA9804" s="222"/>
      <c r="AB9804" s="222"/>
      <c r="AC9804" s="222"/>
      <c r="AD9804" s="179"/>
      <c r="AE9804" s="179"/>
      <c r="AF9804" s="179"/>
      <c r="AG9804" s="179"/>
      <c r="AH9804" s="179"/>
      <c r="AI9804" s="179"/>
      <c r="AJ9804" s="179"/>
    </row>
    <row r="9805" spans="2:36" x14ac:dyDescent="0.3">
      <c r="B9805" s="224">
        <v>988200</v>
      </c>
      <c r="C9805" s="209">
        <v>426382</v>
      </c>
      <c r="D9805" s="206">
        <f t="shared" si="1061"/>
        <v>0.43147338595426027</v>
      </c>
      <c r="E9805" s="208">
        <f t="shared" si="1062"/>
        <v>0.45</v>
      </c>
      <c r="F9805" s="207">
        <v>23451.01</v>
      </c>
      <c r="G9805" s="207">
        <v>34110.559999999998</v>
      </c>
      <c r="H9805" s="207">
        <v>38374.379999999997</v>
      </c>
      <c r="I9805" s="214">
        <f t="shared" si="1063"/>
        <v>408076</v>
      </c>
      <c r="J9805" s="211">
        <f t="shared" si="1064"/>
        <v>0.41294879579032584</v>
      </c>
      <c r="K9805" s="212">
        <f t="shared" si="1065"/>
        <v>0.45</v>
      </c>
      <c r="L9805" s="214">
        <f t="shared" si="1066"/>
        <v>22444.18</v>
      </c>
      <c r="M9805" s="213">
        <f t="shared" si="1067"/>
        <v>32646.080000000002</v>
      </c>
      <c r="N9805" s="213">
        <f t="shared" si="1068"/>
        <v>36726.839999999997</v>
      </c>
      <c r="O9805" s="242">
        <f t="shared" si="1069"/>
        <v>0.51530000000013387</v>
      </c>
      <c r="P9805" s="242"/>
      <c r="Q9805" s="179"/>
      <c r="R9805" s="179"/>
      <c r="S9805" s="179"/>
      <c r="T9805" s="179"/>
      <c r="U9805" s="179"/>
      <c r="V9805" s="179"/>
      <c r="W9805" s="179"/>
      <c r="X9805" s="179"/>
      <c r="Y9805" s="179"/>
      <c r="Z9805" s="179"/>
      <c r="AA9805" s="222"/>
      <c r="AB9805" s="222"/>
      <c r="AC9805" s="222"/>
      <c r="AD9805" s="179"/>
      <c r="AE9805" s="179"/>
      <c r="AF9805" s="179"/>
      <c r="AG9805" s="179"/>
      <c r="AH9805" s="179"/>
      <c r="AI9805" s="179"/>
      <c r="AJ9805" s="179"/>
    </row>
    <row r="9806" spans="2:36" x14ac:dyDescent="0.3">
      <c r="B9806" s="224">
        <v>988300</v>
      </c>
      <c r="C9806" s="209">
        <v>426427</v>
      </c>
      <c r="D9806" s="206">
        <f t="shared" si="1061"/>
        <v>0.43147526054841645</v>
      </c>
      <c r="E9806" s="208">
        <f t="shared" si="1062"/>
        <v>0.45</v>
      </c>
      <c r="F9806" s="207">
        <v>23453.48</v>
      </c>
      <c r="G9806" s="207">
        <v>34114.160000000003</v>
      </c>
      <c r="H9806" s="207">
        <v>38378.43</v>
      </c>
      <c r="I9806" s="214">
        <f t="shared" si="1063"/>
        <v>408121</v>
      </c>
      <c r="J9806" s="211">
        <f t="shared" si="1064"/>
        <v>0.41295254477385407</v>
      </c>
      <c r="K9806" s="212">
        <f t="shared" si="1065"/>
        <v>0.45</v>
      </c>
      <c r="L9806" s="214">
        <f t="shared" si="1066"/>
        <v>22446.654999999999</v>
      </c>
      <c r="M9806" s="213">
        <f t="shared" si="1067"/>
        <v>32649.68</v>
      </c>
      <c r="N9806" s="213">
        <f t="shared" si="1068"/>
        <v>36730.89</v>
      </c>
      <c r="O9806" s="242">
        <f t="shared" si="1069"/>
        <v>0.51519999999982247</v>
      </c>
      <c r="P9806" s="242"/>
      <c r="Q9806" s="179"/>
      <c r="R9806" s="179"/>
      <c r="S9806" s="179"/>
      <c r="T9806" s="179"/>
      <c r="U9806" s="179"/>
      <c r="V9806" s="179"/>
      <c r="W9806" s="179"/>
      <c r="X9806" s="179"/>
      <c r="Y9806" s="179"/>
      <c r="Z9806" s="179"/>
      <c r="AA9806" s="222"/>
      <c r="AB9806" s="222"/>
      <c r="AC9806" s="222"/>
      <c r="AD9806" s="179"/>
      <c r="AE9806" s="179"/>
      <c r="AF9806" s="179"/>
      <c r="AG9806" s="179"/>
      <c r="AH9806" s="179"/>
      <c r="AI9806" s="179"/>
      <c r="AJ9806" s="179"/>
    </row>
    <row r="9807" spans="2:36" x14ac:dyDescent="0.3">
      <c r="B9807" s="224">
        <v>988400</v>
      </c>
      <c r="C9807" s="209">
        <v>426472</v>
      </c>
      <c r="D9807" s="206">
        <f t="shared" si="1061"/>
        <v>0.43147713476325372</v>
      </c>
      <c r="E9807" s="208">
        <f t="shared" si="1062"/>
        <v>0.45</v>
      </c>
      <c r="F9807" s="207">
        <v>23455.96</v>
      </c>
      <c r="G9807" s="207">
        <v>34117.760000000002</v>
      </c>
      <c r="H9807" s="207">
        <v>38382.480000000003</v>
      </c>
      <c r="I9807" s="214">
        <f t="shared" si="1063"/>
        <v>408166</v>
      </c>
      <c r="J9807" s="211">
        <f t="shared" si="1064"/>
        <v>0.41295629299878589</v>
      </c>
      <c r="K9807" s="212">
        <f t="shared" si="1065"/>
        <v>0.45</v>
      </c>
      <c r="L9807" s="214">
        <f t="shared" si="1066"/>
        <v>22449.13</v>
      </c>
      <c r="M9807" s="213">
        <f t="shared" si="1067"/>
        <v>32653.280000000002</v>
      </c>
      <c r="N9807" s="213">
        <f t="shared" si="1068"/>
        <v>36734.939999999995</v>
      </c>
      <c r="O9807" s="242">
        <f t="shared" si="1069"/>
        <v>0.51530000000006115</v>
      </c>
      <c r="P9807" s="242"/>
      <c r="Q9807" s="179"/>
      <c r="R9807" s="179"/>
      <c r="S9807" s="179"/>
      <c r="T9807" s="179"/>
      <c r="U9807" s="179"/>
      <c r="V9807" s="179"/>
      <c r="W9807" s="179"/>
      <c r="X9807" s="179"/>
      <c r="Y9807" s="179"/>
      <c r="Z9807" s="179"/>
      <c r="AA9807" s="222"/>
      <c r="AB9807" s="222"/>
      <c r="AC9807" s="222"/>
      <c r="AD9807" s="179"/>
      <c r="AE9807" s="179"/>
      <c r="AF9807" s="179"/>
      <c r="AG9807" s="179"/>
      <c r="AH9807" s="179"/>
      <c r="AI9807" s="179"/>
      <c r="AJ9807" s="179"/>
    </row>
    <row r="9808" spans="2:36" x14ac:dyDescent="0.3">
      <c r="B9808" s="224">
        <v>988500</v>
      </c>
      <c r="C9808" s="209">
        <v>426517</v>
      </c>
      <c r="D9808" s="206">
        <f t="shared" si="1061"/>
        <v>0.43147900859888721</v>
      </c>
      <c r="E9808" s="208">
        <f t="shared" si="1062"/>
        <v>0.45</v>
      </c>
      <c r="F9808" s="207">
        <v>23458.43</v>
      </c>
      <c r="G9808" s="207">
        <v>34121.360000000001</v>
      </c>
      <c r="H9808" s="207">
        <v>38386.53</v>
      </c>
      <c r="I9808" s="214">
        <f t="shared" si="1063"/>
        <v>408211</v>
      </c>
      <c r="J9808" s="211">
        <f t="shared" si="1064"/>
        <v>0.41296004046535156</v>
      </c>
      <c r="K9808" s="212">
        <f t="shared" si="1065"/>
        <v>0.45</v>
      </c>
      <c r="L9808" s="214">
        <f t="shared" si="1066"/>
        <v>22451.605</v>
      </c>
      <c r="M9808" s="213">
        <f t="shared" si="1067"/>
        <v>32656.880000000001</v>
      </c>
      <c r="N9808" s="213">
        <f t="shared" si="1068"/>
        <v>36738.99</v>
      </c>
      <c r="O9808" s="242">
        <f t="shared" si="1069"/>
        <v>0.5151999999996042</v>
      </c>
      <c r="P9808" s="242"/>
      <c r="Q9808" s="179"/>
      <c r="R9808" s="179"/>
      <c r="S9808" s="179"/>
      <c r="T9808" s="179"/>
      <c r="U9808" s="179"/>
      <c r="V9808" s="179"/>
      <c r="W9808" s="179"/>
      <c r="X9808" s="179"/>
      <c r="Y9808" s="179"/>
      <c r="Z9808" s="179"/>
      <c r="AA9808" s="222"/>
      <c r="AB9808" s="222"/>
      <c r="AC9808" s="222"/>
      <c r="AD9808" s="179"/>
      <c r="AE9808" s="179"/>
      <c r="AF9808" s="179"/>
      <c r="AG9808" s="179"/>
      <c r="AH9808" s="179"/>
      <c r="AI9808" s="179"/>
      <c r="AJ9808" s="179"/>
    </row>
    <row r="9809" spans="2:36" x14ac:dyDescent="0.3">
      <c r="B9809" s="224">
        <v>988600</v>
      </c>
      <c r="C9809" s="209">
        <v>426562</v>
      </c>
      <c r="D9809" s="206">
        <f t="shared" si="1061"/>
        <v>0.43148088205543195</v>
      </c>
      <c r="E9809" s="208">
        <f t="shared" si="1062"/>
        <v>0.45</v>
      </c>
      <c r="F9809" s="207">
        <v>23460.91</v>
      </c>
      <c r="G9809" s="207">
        <v>34124.959999999999</v>
      </c>
      <c r="H9809" s="207">
        <v>38390.58</v>
      </c>
      <c r="I9809" s="214">
        <f t="shared" si="1063"/>
        <v>408256</v>
      </c>
      <c r="J9809" s="211">
        <f t="shared" si="1064"/>
        <v>0.41296378717378113</v>
      </c>
      <c r="K9809" s="212">
        <f t="shared" si="1065"/>
        <v>0.45</v>
      </c>
      <c r="L9809" s="214">
        <f t="shared" si="1066"/>
        <v>22454.080000000002</v>
      </c>
      <c r="M9809" s="213">
        <f t="shared" si="1067"/>
        <v>32660.48</v>
      </c>
      <c r="N9809" s="213">
        <f t="shared" si="1068"/>
        <v>36743.040000000001</v>
      </c>
      <c r="O9809" s="242">
        <f t="shared" si="1069"/>
        <v>0.5152999999999156</v>
      </c>
      <c r="P9809" s="242"/>
      <c r="Q9809" s="179"/>
      <c r="R9809" s="179"/>
      <c r="S9809" s="179"/>
      <c r="T9809" s="179"/>
      <c r="U9809" s="179"/>
      <c r="V9809" s="179"/>
      <c r="W9809" s="179"/>
      <c r="X9809" s="179"/>
      <c r="Y9809" s="179"/>
      <c r="Z9809" s="179"/>
      <c r="AA9809" s="222"/>
      <c r="AB9809" s="222"/>
      <c r="AC9809" s="222"/>
      <c r="AD9809" s="179"/>
      <c r="AE9809" s="179"/>
      <c r="AF9809" s="179"/>
      <c r="AG9809" s="179"/>
      <c r="AH9809" s="179"/>
      <c r="AI9809" s="179"/>
      <c r="AJ9809" s="179"/>
    </row>
    <row r="9810" spans="2:36" x14ac:dyDescent="0.3">
      <c r="B9810" s="224">
        <v>988700</v>
      </c>
      <c r="C9810" s="209">
        <v>426607</v>
      </c>
      <c r="D9810" s="206">
        <f t="shared" si="1061"/>
        <v>0.43148275513300294</v>
      </c>
      <c r="E9810" s="208">
        <f t="shared" si="1062"/>
        <v>0.45</v>
      </c>
      <c r="F9810" s="207">
        <v>23463.38</v>
      </c>
      <c r="G9810" s="207">
        <v>34128.559999999998</v>
      </c>
      <c r="H9810" s="207">
        <v>38394.629999999997</v>
      </c>
      <c r="I9810" s="214">
        <f t="shared" si="1063"/>
        <v>408301</v>
      </c>
      <c r="J9810" s="211">
        <f t="shared" si="1064"/>
        <v>0.41296753312430462</v>
      </c>
      <c r="K9810" s="212">
        <f t="shared" si="1065"/>
        <v>0.45</v>
      </c>
      <c r="L9810" s="214">
        <f t="shared" si="1066"/>
        <v>22456.555</v>
      </c>
      <c r="M9810" s="213">
        <f t="shared" si="1067"/>
        <v>32664.080000000002</v>
      </c>
      <c r="N9810" s="213">
        <f t="shared" si="1068"/>
        <v>36747.089999999997</v>
      </c>
      <c r="O9810" s="242">
        <f t="shared" si="1069"/>
        <v>0.51520000000004074</v>
      </c>
      <c r="P9810" s="242"/>
      <c r="Q9810" s="179"/>
      <c r="R9810" s="179"/>
      <c r="S9810" s="179"/>
      <c r="T9810" s="179"/>
      <c r="U9810" s="179"/>
      <c r="V9810" s="179"/>
      <c r="W9810" s="179"/>
      <c r="X9810" s="179"/>
      <c r="Y9810" s="179"/>
      <c r="Z9810" s="179"/>
      <c r="AA9810" s="222"/>
      <c r="AB9810" s="222"/>
      <c r="AC9810" s="222"/>
      <c r="AD9810" s="179"/>
      <c r="AE9810" s="179"/>
      <c r="AF9810" s="179"/>
      <c r="AG9810" s="179"/>
      <c r="AH9810" s="179"/>
      <c r="AI9810" s="179"/>
      <c r="AJ9810" s="179"/>
    </row>
    <row r="9811" spans="2:36" x14ac:dyDescent="0.3">
      <c r="B9811" s="224">
        <v>988800</v>
      </c>
      <c r="C9811" s="209">
        <v>426652</v>
      </c>
      <c r="D9811" s="206">
        <f t="shared" si="1061"/>
        <v>0.43148462783171521</v>
      </c>
      <c r="E9811" s="208">
        <f t="shared" si="1062"/>
        <v>0.45</v>
      </c>
      <c r="F9811" s="207">
        <v>23465.86</v>
      </c>
      <c r="G9811" s="207">
        <v>34132.160000000003</v>
      </c>
      <c r="H9811" s="207">
        <v>38398.68</v>
      </c>
      <c r="I9811" s="214">
        <f t="shared" si="1063"/>
        <v>408346</v>
      </c>
      <c r="J9811" s="211">
        <f t="shared" si="1064"/>
        <v>0.41297127831715208</v>
      </c>
      <c r="K9811" s="212">
        <f t="shared" si="1065"/>
        <v>0.45</v>
      </c>
      <c r="L9811" s="214">
        <f t="shared" si="1066"/>
        <v>22459.03</v>
      </c>
      <c r="M9811" s="213">
        <f t="shared" si="1067"/>
        <v>32667.68</v>
      </c>
      <c r="N9811" s="213">
        <f t="shared" si="1068"/>
        <v>36751.14</v>
      </c>
      <c r="O9811" s="242">
        <f t="shared" si="1069"/>
        <v>0.51529999999977005</v>
      </c>
      <c r="P9811" s="242"/>
      <c r="Q9811" s="179"/>
      <c r="R9811" s="179"/>
      <c r="S9811" s="179"/>
      <c r="T9811" s="179"/>
      <c r="U9811" s="179"/>
      <c r="V9811" s="179"/>
      <c r="W9811" s="179"/>
      <c r="X9811" s="179"/>
      <c r="Y9811" s="179"/>
      <c r="Z9811" s="179"/>
      <c r="AA9811" s="222"/>
      <c r="AB9811" s="222"/>
      <c r="AC9811" s="222"/>
      <c r="AD9811" s="179"/>
      <c r="AE9811" s="179"/>
      <c r="AF9811" s="179"/>
      <c r="AG9811" s="179"/>
      <c r="AH9811" s="179"/>
      <c r="AI9811" s="179"/>
      <c r="AJ9811" s="179"/>
    </row>
    <row r="9812" spans="2:36" x14ac:dyDescent="0.3">
      <c r="B9812" s="224">
        <v>988900</v>
      </c>
      <c r="C9812" s="209">
        <v>426697</v>
      </c>
      <c r="D9812" s="206">
        <f t="shared" si="1061"/>
        <v>0.43148650015168372</v>
      </c>
      <c r="E9812" s="208">
        <f t="shared" si="1062"/>
        <v>0.45</v>
      </c>
      <c r="F9812" s="207">
        <v>23468.33</v>
      </c>
      <c r="G9812" s="207">
        <v>34135.760000000002</v>
      </c>
      <c r="H9812" s="207">
        <v>38402.730000000003</v>
      </c>
      <c r="I9812" s="214">
        <f t="shared" si="1063"/>
        <v>408391</v>
      </c>
      <c r="J9812" s="211">
        <f t="shared" si="1064"/>
        <v>0.41297502275255332</v>
      </c>
      <c r="K9812" s="212">
        <f t="shared" si="1065"/>
        <v>0.45</v>
      </c>
      <c r="L9812" s="214">
        <f t="shared" si="1066"/>
        <v>22461.505000000001</v>
      </c>
      <c r="M9812" s="213">
        <f t="shared" si="1067"/>
        <v>32671.280000000002</v>
      </c>
      <c r="N9812" s="213">
        <f t="shared" si="1068"/>
        <v>36755.189999999995</v>
      </c>
      <c r="O9812" s="242">
        <f t="shared" si="1069"/>
        <v>0.51519999999996802</v>
      </c>
      <c r="P9812" s="242"/>
      <c r="Q9812" s="179"/>
      <c r="R9812" s="179"/>
      <c r="S9812" s="179"/>
      <c r="T9812" s="179"/>
      <c r="U9812" s="179"/>
      <c r="V9812" s="179"/>
      <c r="W9812" s="179"/>
      <c r="X9812" s="179"/>
      <c r="Y9812" s="179"/>
      <c r="Z9812" s="179"/>
      <c r="AA9812" s="222"/>
      <c r="AB9812" s="222"/>
      <c r="AC9812" s="222"/>
      <c r="AD9812" s="179"/>
      <c r="AE9812" s="179"/>
      <c r="AF9812" s="179"/>
      <c r="AG9812" s="179"/>
      <c r="AH9812" s="179"/>
      <c r="AI9812" s="179"/>
      <c r="AJ9812" s="179"/>
    </row>
    <row r="9813" spans="2:36" x14ac:dyDescent="0.3">
      <c r="B9813" s="224">
        <v>989000</v>
      </c>
      <c r="C9813" s="209">
        <v>426742</v>
      </c>
      <c r="D9813" s="206">
        <f t="shared" si="1061"/>
        <v>0.43148837209302326</v>
      </c>
      <c r="E9813" s="208">
        <f t="shared" si="1062"/>
        <v>0.45</v>
      </c>
      <c r="F9813" s="207">
        <v>23470.81</v>
      </c>
      <c r="G9813" s="207">
        <v>34139.360000000001</v>
      </c>
      <c r="H9813" s="207">
        <v>38406.78</v>
      </c>
      <c r="I9813" s="214">
        <f t="shared" si="1063"/>
        <v>408436</v>
      </c>
      <c r="J9813" s="211">
        <f t="shared" si="1064"/>
        <v>0.41297876643073811</v>
      </c>
      <c r="K9813" s="212">
        <f t="shared" si="1065"/>
        <v>0.45</v>
      </c>
      <c r="L9813" s="214">
        <f t="shared" si="1066"/>
        <v>22463.98</v>
      </c>
      <c r="M9813" s="213">
        <f t="shared" si="1067"/>
        <v>32674.880000000001</v>
      </c>
      <c r="N9813" s="213">
        <f t="shared" si="1068"/>
        <v>36759.24</v>
      </c>
      <c r="O9813" s="242">
        <f t="shared" si="1069"/>
        <v>0.51529999999962461</v>
      </c>
      <c r="P9813" s="242"/>
      <c r="Q9813" s="179"/>
      <c r="R9813" s="179"/>
      <c r="S9813" s="179"/>
      <c r="T9813" s="179"/>
      <c r="U9813" s="179"/>
      <c r="V9813" s="179"/>
      <c r="W9813" s="179"/>
      <c r="X9813" s="179"/>
      <c r="Y9813" s="179"/>
      <c r="Z9813" s="179"/>
      <c r="AA9813" s="222"/>
      <c r="AB9813" s="222"/>
      <c r="AC9813" s="222"/>
      <c r="AD9813" s="179"/>
      <c r="AE9813" s="179"/>
      <c r="AF9813" s="179"/>
      <c r="AG9813" s="179"/>
      <c r="AH9813" s="179"/>
      <c r="AI9813" s="179"/>
      <c r="AJ9813" s="179"/>
    </row>
    <row r="9814" spans="2:36" x14ac:dyDescent="0.3">
      <c r="B9814" s="224">
        <v>989100</v>
      </c>
      <c r="C9814" s="209">
        <v>426787</v>
      </c>
      <c r="D9814" s="206">
        <f t="shared" si="1061"/>
        <v>0.43149024365584876</v>
      </c>
      <c r="E9814" s="208">
        <f t="shared" si="1062"/>
        <v>0.45</v>
      </c>
      <c r="F9814" s="207">
        <v>23473.279999999999</v>
      </c>
      <c r="G9814" s="207">
        <v>34142.959999999999</v>
      </c>
      <c r="H9814" s="207">
        <v>38410.83</v>
      </c>
      <c r="I9814" s="214">
        <f t="shared" si="1063"/>
        <v>408481</v>
      </c>
      <c r="J9814" s="211">
        <f t="shared" si="1064"/>
        <v>0.41298250935193609</v>
      </c>
      <c r="K9814" s="212">
        <f t="shared" si="1065"/>
        <v>0.45</v>
      </c>
      <c r="L9814" s="214">
        <f t="shared" si="1066"/>
        <v>22466.455000000002</v>
      </c>
      <c r="M9814" s="213">
        <f t="shared" si="1067"/>
        <v>32678.48</v>
      </c>
      <c r="N9814" s="213">
        <f t="shared" si="1068"/>
        <v>36763.29</v>
      </c>
      <c r="O9814" s="242">
        <f t="shared" si="1069"/>
        <v>0.51520000000047728</v>
      </c>
      <c r="P9814" s="242"/>
      <c r="Q9814" s="179"/>
      <c r="R9814" s="179"/>
      <c r="S9814" s="179"/>
      <c r="T9814" s="179"/>
      <c r="U9814" s="179"/>
      <c r="V9814" s="179"/>
      <c r="W9814" s="179"/>
      <c r="X9814" s="179"/>
      <c r="Y9814" s="179"/>
      <c r="Z9814" s="179"/>
      <c r="AA9814" s="222"/>
      <c r="AB9814" s="222"/>
      <c r="AC9814" s="222"/>
      <c r="AD9814" s="179"/>
      <c r="AE9814" s="179"/>
      <c r="AF9814" s="179"/>
      <c r="AG9814" s="179"/>
      <c r="AH9814" s="179"/>
      <c r="AI9814" s="179"/>
      <c r="AJ9814" s="179"/>
    </row>
    <row r="9815" spans="2:36" x14ac:dyDescent="0.3">
      <c r="B9815" s="224">
        <v>989200</v>
      </c>
      <c r="C9815" s="209">
        <v>426832</v>
      </c>
      <c r="D9815" s="206">
        <f t="shared" si="1061"/>
        <v>0.43149211484027494</v>
      </c>
      <c r="E9815" s="208">
        <f t="shared" si="1062"/>
        <v>0.45</v>
      </c>
      <c r="F9815" s="207">
        <v>23475.759999999998</v>
      </c>
      <c r="G9815" s="207">
        <v>34146.559999999998</v>
      </c>
      <c r="H9815" s="207">
        <v>38414.879999999997</v>
      </c>
      <c r="I9815" s="214">
        <f t="shared" si="1063"/>
        <v>408526</v>
      </c>
      <c r="J9815" s="211">
        <f t="shared" si="1064"/>
        <v>0.41298625151637686</v>
      </c>
      <c r="K9815" s="212">
        <f t="shared" si="1065"/>
        <v>0.45</v>
      </c>
      <c r="L9815" s="214">
        <f t="shared" si="1066"/>
        <v>22468.93</v>
      </c>
      <c r="M9815" s="213">
        <f t="shared" si="1067"/>
        <v>32682.080000000002</v>
      </c>
      <c r="N9815" s="213">
        <f t="shared" si="1068"/>
        <v>36767.339999999997</v>
      </c>
      <c r="O9815" s="242">
        <f t="shared" si="1069"/>
        <v>0.51530000000013387</v>
      </c>
      <c r="P9815" s="242"/>
      <c r="Q9815" s="179"/>
      <c r="R9815" s="179"/>
      <c r="S9815" s="179"/>
      <c r="T9815" s="179"/>
      <c r="U9815" s="179"/>
      <c r="V9815" s="179"/>
      <c r="W9815" s="179"/>
      <c r="X9815" s="179"/>
      <c r="Y9815" s="179"/>
      <c r="Z9815" s="179"/>
      <c r="AA9815" s="222"/>
      <c r="AB9815" s="222"/>
      <c r="AC9815" s="222"/>
      <c r="AD9815" s="179"/>
      <c r="AE9815" s="179"/>
      <c r="AF9815" s="179"/>
      <c r="AG9815" s="179"/>
      <c r="AH9815" s="179"/>
      <c r="AI9815" s="179"/>
      <c r="AJ9815" s="179"/>
    </row>
    <row r="9816" spans="2:36" x14ac:dyDescent="0.3">
      <c r="B9816" s="224">
        <v>989300</v>
      </c>
      <c r="C9816" s="209">
        <v>426877</v>
      </c>
      <c r="D9816" s="206">
        <f t="shared" ref="D9816:D9879" si="1070">C9816/B9816</f>
        <v>0.43149398564641667</v>
      </c>
      <c r="E9816" s="208">
        <f t="shared" ref="E9816:E9879" si="1071">(C9816-C9815)/(B9816-B9815)</f>
        <v>0.45</v>
      </c>
      <c r="F9816" s="207">
        <v>23478.23</v>
      </c>
      <c r="G9816" s="207">
        <v>34150.160000000003</v>
      </c>
      <c r="H9816" s="207">
        <v>38418.93</v>
      </c>
      <c r="I9816" s="214">
        <f t="shared" si="1063"/>
        <v>408571</v>
      </c>
      <c r="J9816" s="211">
        <f t="shared" si="1064"/>
        <v>0.41298999292428989</v>
      </c>
      <c r="K9816" s="212">
        <f t="shared" si="1065"/>
        <v>0.45</v>
      </c>
      <c r="L9816" s="214">
        <f t="shared" si="1066"/>
        <v>22471.404999999999</v>
      </c>
      <c r="M9816" s="213">
        <f t="shared" si="1067"/>
        <v>32685.68</v>
      </c>
      <c r="N9816" s="213">
        <f t="shared" si="1068"/>
        <v>36771.39</v>
      </c>
      <c r="O9816" s="242">
        <f t="shared" si="1069"/>
        <v>0.51519999999982247</v>
      </c>
      <c r="P9816" s="242"/>
      <c r="Q9816" s="179"/>
      <c r="R9816" s="179"/>
      <c r="S9816" s="179"/>
      <c r="T9816" s="179"/>
      <c r="U9816" s="179"/>
      <c r="V9816" s="179"/>
      <c r="W9816" s="179"/>
      <c r="X9816" s="179"/>
      <c r="Y9816" s="179"/>
      <c r="Z9816" s="179"/>
      <c r="AA9816" s="222"/>
      <c r="AB9816" s="222"/>
      <c r="AC9816" s="222"/>
      <c r="AD9816" s="179"/>
      <c r="AE9816" s="179"/>
      <c r="AF9816" s="179"/>
      <c r="AG9816" s="179"/>
      <c r="AH9816" s="179"/>
      <c r="AI9816" s="179"/>
      <c r="AJ9816" s="179"/>
    </row>
    <row r="9817" spans="2:36" x14ac:dyDescent="0.3">
      <c r="B9817" s="224">
        <v>989400</v>
      </c>
      <c r="C9817" s="209">
        <v>426922</v>
      </c>
      <c r="D9817" s="206">
        <f t="shared" si="1070"/>
        <v>0.43149585607438851</v>
      </c>
      <c r="E9817" s="208">
        <f t="shared" si="1071"/>
        <v>0.45</v>
      </c>
      <c r="F9817" s="207">
        <v>23480.71</v>
      </c>
      <c r="G9817" s="207">
        <v>34153.760000000002</v>
      </c>
      <c r="H9817" s="207">
        <v>38422.980000000003</v>
      </c>
      <c r="I9817" s="214">
        <f t="shared" si="1063"/>
        <v>408616</v>
      </c>
      <c r="J9817" s="211">
        <f t="shared" si="1064"/>
        <v>0.41299373357590458</v>
      </c>
      <c r="K9817" s="212">
        <f t="shared" si="1065"/>
        <v>0.45</v>
      </c>
      <c r="L9817" s="214">
        <f t="shared" si="1066"/>
        <v>22473.88</v>
      </c>
      <c r="M9817" s="213">
        <f t="shared" si="1067"/>
        <v>32689.280000000002</v>
      </c>
      <c r="N9817" s="213">
        <f t="shared" si="1068"/>
        <v>36775.439999999995</v>
      </c>
      <c r="O9817" s="242">
        <f t="shared" si="1069"/>
        <v>0.51530000000006115</v>
      </c>
      <c r="P9817" s="242"/>
      <c r="Q9817" s="179"/>
      <c r="R9817" s="179"/>
      <c r="S9817" s="179"/>
      <c r="T9817" s="179"/>
      <c r="U9817" s="179"/>
      <c r="V9817" s="179"/>
      <c r="W9817" s="179"/>
      <c r="X9817" s="179"/>
      <c r="Y9817" s="179"/>
      <c r="Z9817" s="179"/>
      <c r="AA9817" s="222"/>
      <c r="AB9817" s="222"/>
      <c r="AC9817" s="222"/>
      <c r="AD9817" s="179"/>
      <c r="AE9817" s="179"/>
      <c r="AF9817" s="179"/>
      <c r="AG9817" s="179"/>
      <c r="AH9817" s="179"/>
      <c r="AI9817" s="179"/>
      <c r="AJ9817" s="179"/>
    </row>
    <row r="9818" spans="2:36" x14ac:dyDescent="0.3">
      <c r="B9818" s="224">
        <v>989500</v>
      </c>
      <c r="C9818" s="209">
        <v>426967</v>
      </c>
      <c r="D9818" s="206">
        <f t="shared" si="1070"/>
        <v>0.4314977261243052</v>
      </c>
      <c r="E9818" s="208">
        <f t="shared" si="1071"/>
        <v>0.45</v>
      </c>
      <c r="F9818" s="207">
        <v>23483.18</v>
      </c>
      <c r="G9818" s="207">
        <v>34157.360000000001</v>
      </c>
      <c r="H9818" s="207">
        <v>38427.03</v>
      </c>
      <c r="I9818" s="214">
        <f t="shared" si="1063"/>
        <v>408661</v>
      </c>
      <c r="J9818" s="211">
        <f t="shared" si="1064"/>
        <v>0.41299747347145022</v>
      </c>
      <c r="K9818" s="212">
        <f t="shared" si="1065"/>
        <v>0.45</v>
      </c>
      <c r="L9818" s="214">
        <f t="shared" si="1066"/>
        <v>22476.355</v>
      </c>
      <c r="M9818" s="213">
        <f t="shared" si="1067"/>
        <v>32692.880000000001</v>
      </c>
      <c r="N9818" s="213">
        <f t="shared" si="1068"/>
        <v>36779.49</v>
      </c>
      <c r="O9818" s="242">
        <f t="shared" si="1069"/>
        <v>0.5151999999996042</v>
      </c>
      <c r="P9818" s="242"/>
      <c r="Q9818" s="179"/>
      <c r="R9818" s="179"/>
      <c r="S9818" s="179"/>
      <c r="T9818" s="179"/>
      <c r="U9818" s="179"/>
      <c r="V9818" s="179"/>
      <c r="W9818" s="179"/>
      <c r="X9818" s="179"/>
      <c r="Y9818" s="179"/>
      <c r="Z9818" s="179"/>
      <c r="AA9818" s="222"/>
      <c r="AB9818" s="222"/>
      <c r="AC9818" s="222"/>
      <c r="AD9818" s="179"/>
      <c r="AE9818" s="179"/>
      <c r="AF9818" s="179"/>
      <c r="AG9818" s="179"/>
      <c r="AH9818" s="179"/>
      <c r="AI9818" s="179"/>
      <c r="AJ9818" s="179"/>
    </row>
    <row r="9819" spans="2:36" x14ac:dyDescent="0.3">
      <c r="B9819" s="224">
        <v>989600</v>
      </c>
      <c r="C9819" s="209">
        <v>427012</v>
      </c>
      <c r="D9819" s="206">
        <f t="shared" si="1070"/>
        <v>0.43149959579628133</v>
      </c>
      <c r="E9819" s="208">
        <f t="shared" si="1071"/>
        <v>0.45</v>
      </c>
      <c r="F9819" s="207">
        <v>23485.66</v>
      </c>
      <c r="G9819" s="207">
        <v>34160.959999999999</v>
      </c>
      <c r="H9819" s="207">
        <v>38431.08</v>
      </c>
      <c r="I9819" s="214">
        <f t="shared" si="1063"/>
        <v>408706</v>
      </c>
      <c r="J9819" s="211">
        <f t="shared" si="1064"/>
        <v>0.41300121261115602</v>
      </c>
      <c r="K9819" s="212">
        <f t="shared" si="1065"/>
        <v>0.45</v>
      </c>
      <c r="L9819" s="214">
        <f t="shared" si="1066"/>
        <v>22478.83</v>
      </c>
      <c r="M9819" s="213">
        <f t="shared" si="1067"/>
        <v>32696.48</v>
      </c>
      <c r="N9819" s="213">
        <f t="shared" si="1068"/>
        <v>36783.54</v>
      </c>
      <c r="O9819" s="242">
        <f t="shared" si="1069"/>
        <v>0.5152999999999156</v>
      </c>
      <c r="P9819" s="242"/>
      <c r="Q9819" s="179"/>
      <c r="R9819" s="179"/>
      <c r="S9819" s="179"/>
      <c r="T9819" s="179"/>
      <c r="U9819" s="179"/>
      <c r="V9819" s="179"/>
      <c r="W9819" s="179"/>
      <c r="X9819" s="179"/>
      <c r="Y9819" s="179"/>
      <c r="Z9819" s="179"/>
      <c r="AA9819" s="222"/>
      <c r="AB9819" s="222"/>
      <c r="AC9819" s="222"/>
      <c r="AD9819" s="179"/>
      <c r="AE9819" s="179"/>
      <c r="AF9819" s="179"/>
      <c r="AG9819" s="179"/>
      <c r="AH9819" s="179"/>
      <c r="AI9819" s="179"/>
      <c r="AJ9819" s="179"/>
    </row>
    <row r="9820" spans="2:36" x14ac:dyDescent="0.3">
      <c r="B9820" s="224">
        <v>989700</v>
      </c>
      <c r="C9820" s="209">
        <v>427057</v>
      </c>
      <c r="D9820" s="206">
        <f t="shared" si="1070"/>
        <v>0.43150146509043147</v>
      </c>
      <c r="E9820" s="208">
        <f t="shared" si="1071"/>
        <v>0.45</v>
      </c>
      <c r="F9820" s="207">
        <v>23488.13</v>
      </c>
      <c r="G9820" s="207">
        <v>34164.559999999998</v>
      </c>
      <c r="H9820" s="207">
        <v>38435.129999999997</v>
      </c>
      <c r="I9820" s="214">
        <f t="shared" si="1063"/>
        <v>408751</v>
      </c>
      <c r="J9820" s="211">
        <f t="shared" si="1064"/>
        <v>0.41300495099525109</v>
      </c>
      <c r="K9820" s="212">
        <f t="shared" si="1065"/>
        <v>0.45</v>
      </c>
      <c r="L9820" s="214">
        <f t="shared" si="1066"/>
        <v>22481.305</v>
      </c>
      <c r="M9820" s="213">
        <f t="shared" si="1067"/>
        <v>32700.080000000002</v>
      </c>
      <c r="N9820" s="213">
        <f t="shared" si="1068"/>
        <v>36787.589999999997</v>
      </c>
      <c r="O9820" s="242">
        <f t="shared" si="1069"/>
        <v>0.51520000000004074</v>
      </c>
      <c r="P9820" s="242"/>
      <c r="Q9820" s="179"/>
      <c r="R9820" s="179"/>
      <c r="S9820" s="179"/>
      <c r="T9820" s="179"/>
      <c r="U9820" s="179"/>
      <c r="V9820" s="179"/>
      <c r="W9820" s="179"/>
      <c r="X9820" s="179"/>
      <c r="Y9820" s="179"/>
      <c r="Z9820" s="179"/>
      <c r="AA9820" s="222"/>
      <c r="AB9820" s="222"/>
      <c r="AC9820" s="222"/>
      <c r="AD9820" s="179"/>
      <c r="AE9820" s="179"/>
      <c r="AF9820" s="179"/>
      <c r="AG9820" s="179"/>
      <c r="AH9820" s="179"/>
      <c r="AI9820" s="179"/>
      <c r="AJ9820" s="179"/>
    </row>
    <row r="9821" spans="2:36" x14ac:dyDescent="0.3">
      <c r="B9821" s="224">
        <v>989800</v>
      </c>
      <c r="C9821" s="209">
        <v>427102</v>
      </c>
      <c r="D9821" s="206">
        <f t="shared" si="1070"/>
        <v>0.43150333400687008</v>
      </c>
      <c r="E9821" s="208">
        <f t="shared" si="1071"/>
        <v>0.45</v>
      </c>
      <c r="F9821" s="207">
        <v>23490.61</v>
      </c>
      <c r="G9821" s="207">
        <v>34168.160000000003</v>
      </c>
      <c r="H9821" s="207">
        <v>38439.18</v>
      </c>
      <c r="I9821" s="214">
        <f t="shared" si="1063"/>
        <v>408796</v>
      </c>
      <c r="J9821" s="211">
        <f t="shared" si="1064"/>
        <v>0.41300868862396445</v>
      </c>
      <c r="K9821" s="212">
        <f t="shared" si="1065"/>
        <v>0.45</v>
      </c>
      <c r="L9821" s="214">
        <f t="shared" si="1066"/>
        <v>22483.78</v>
      </c>
      <c r="M9821" s="213">
        <f t="shared" si="1067"/>
        <v>32703.68</v>
      </c>
      <c r="N9821" s="213">
        <f t="shared" si="1068"/>
        <v>36791.64</v>
      </c>
      <c r="O9821" s="242">
        <f t="shared" si="1069"/>
        <v>0.51529999999977005</v>
      </c>
      <c r="P9821" s="242"/>
      <c r="Q9821" s="179"/>
      <c r="R9821" s="179"/>
      <c r="S9821" s="179"/>
      <c r="T9821" s="179"/>
      <c r="U9821" s="179"/>
      <c r="V9821" s="179"/>
      <c r="W9821" s="179"/>
      <c r="X9821" s="179"/>
      <c r="Y9821" s="179"/>
      <c r="Z9821" s="179"/>
      <c r="AA9821" s="222"/>
      <c r="AB9821" s="222"/>
      <c r="AC9821" s="222"/>
      <c r="AD9821" s="179"/>
      <c r="AE9821" s="179"/>
      <c r="AF9821" s="179"/>
      <c r="AG9821" s="179"/>
      <c r="AH9821" s="179"/>
      <c r="AI9821" s="179"/>
      <c r="AJ9821" s="179"/>
    </row>
    <row r="9822" spans="2:36" x14ac:dyDescent="0.3">
      <c r="B9822" s="224">
        <v>989900</v>
      </c>
      <c r="C9822" s="209">
        <v>427147</v>
      </c>
      <c r="D9822" s="206">
        <f t="shared" si="1070"/>
        <v>0.43150520254571167</v>
      </c>
      <c r="E9822" s="208">
        <f t="shared" si="1071"/>
        <v>0.45</v>
      </c>
      <c r="F9822" s="207">
        <v>23493.08</v>
      </c>
      <c r="G9822" s="207">
        <v>34171.760000000002</v>
      </c>
      <c r="H9822" s="207">
        <v>38443.230000000003</v>
      </c>
      <c r="I9822" s="214">
        <f t="shared" si="1063"/>
        <v>408841</v>
      </c>
      <c r="J9822" s="211">
        <f t="shared" si="1064"/>
        <v>0.41301242549752498</v>
      </c>
      <c r="K9822" s="212">
        <f t="shared" si="1065"/>
        <v>0.45</v>
      </c>
      <c r="L9822" s="214">
        <f t="shared" si="1066"/>
        <v>22486.255000000001</v>
      </c>
      <c r="M9822" s="213">
        <f t="shared" si="1067"/>
        <v>32707.280000000002</v>
      </c>
      <c r="N9822" s="213">
        <f t="shared" si="1068"/>
        <v>36795.689999999995</v>
      </c>
      <c r="O9822" s="242">
        <f t="shared" si="1069"/>
        <v>0.51519999999996802</v>
      </c>
      <c r="P9822" s="242"/>
      <c r="Q9822" s="179"/>
      <c r="R9822" s="179"/>
      <c r="S9822" s="179"/>
      <c r="T9822" s="179"/>
      <c r="U9822" s="179"/>
      <c r="V9822" s="179"/>
      <c r="W9822" s="179"/>
      <c r="X9822" s="179"/>
      <c r="Y9822" s="179"/>
      <c r="Z9822" s="179"/>
      <c r="AA9822" s="222"/>
      <c r="AB9822" s="222"/>
      <c r="AC9822" s="222"/>
      <c r="AD9822" s="179"/>
      <c r="AE9822" s="179"/>
      <c r="AF9822" s="179"/>
      <c r="AG9822" s="179"/>
      <c r="AH9822" s="179"/>
      <c r="AI9822" s="179"/>
      <c r="AJ9822" s="179"/>
    </row>
    <row r="9823" spans="2:36" x14ac:dyDescent="0.3">
      <c r="B9823" s="224">
        <v>990000</v>
      </c>
      <c r="C9823" s="209">
        <v>427192</v>
      </c>
      <c r="D9823" s="206">
        <f t="shared" si="1070"/>
        <v>0.43150707070707073</v>
      </c>
      <c r="E9823" s="208">
        <f t="shared" si="1071"/>
        <v>0.45</v>
      </c>
      <c r="F9823" s="207">
        <v>23495.56</v>
      </c>
      <c r="G9823" s="207">
        <v>34175.360000000001</v>
      </c>
      <c r="H9823" s="207">
        <v>38447.279999999999</v>
      </c>
      <c r="I9823" s="214">
        <f t="shared" si="1063"/>
        <v>408886</v>
      </c>
      <c r="J9823" s="211">
        <f t="shared" si="1064"/>
        <v>0.41301616161616161</v>
      </c>
      <c r="K9823" s="212">
        <f t="shared" si="1065"/>
        <v>0.45</v>
      </c>
      <c r="L9823" s="214">
        <f t="shared" si="1066"/>
        <v>22488.73</v>
      </c>
      <c r="M9823" s="213">
        <f t="shared" si="1067"/>
        <v>32710.880000000001</v>
      </c>
      <c r="N9823" s="213">
        <f t="shared" si="1068"/>
        <v>36799.74</v>
      </c>
      <c r="O9823" s="242">
        <f t="shared" si="1069"/>
        <v>0.51529999999962461</v>
      </c>
      <c r="P9823" s="242"/>
      <c r="Q9823" s="179"/>
      <c r="R9823" s="179"/>
      <c r="S9823" s="179"/>
      <c r="T9823" s="179"/>
      <c r="U9823" s="179"/>
      <c r="V9823" s="179"/>
      <c r="W9823" s="179"/>
      <c r="X9823" s="179"/>
      <c r="Y9823" s="179"/>
      <c r="Z9823" s="179"/>
      <c r="AA9823" s="222"/>
      <c r="AB9823" s="222"/>
      <c r="AC9823" s="222"/>
      <c r="AD9823" s="179"/>
      <c r="AE9823" s="179"/>
      <c r="AF9823" s="179"/>
      <c r="AG9823" s="179"/>
      <c r="AH9823" s="179"/>
      <c r="AI9823" s="179"/>
      <c r="AJ9823" s="179"/>
    </row>
    <row r="9824" spans="2:36" x14ac:dyDescent="0.3">
      <c r="B9824" s="224">
        <v>990100</v>
      </c>
      <c r="C9824" s="209">
        <v>427237</v>
      </c>
      <c r="D9824" s="206">
        <f t="shared" si="1070"/>
        <v>0.43150893849106153</v>
      </c>
      <c r="E9824" s="208">
        <f t="shared" si="1071"/>
        <v>0.45</v>
      </c>
      <c r="F9824" s="207">
        <v>23498.03</v>
      </c>
      <c r="G9824" s="207">
        <v>34178.959999999999</v>
      </c>
      <c r="H9824" s="207">
        <v>38451.33</v>
      </c>
      <c r="I9824" s="214">
        <f t="shared" si="1063"/>
        <v>408931</v>
      </c>
      <c r="J9824" s="211">
        <f t="shared" si="1064"/>
        <v>0.413019896980103</v>
      </c>
      <c r="K9824" s="212">
        <f t="shared" si="1065"/>
        <v>0.45</v>
      </c>
      <c r="L9824" s="214">
        <f t="shared" si="1066"/>
        <v>22491.205000000002</v>
      </c>
      <c r="M9824" s="213">
        <f t="shared" si="1067"/>
        <v>32714.48</v>
      </c>
      <c r="N9824" s="213">
        <f t="shared" si="1068"/>
        <v>36803.79</v>
      </c>
      <c r="O9824" s="242">
        <f t="shared" si="1069"/>
        <v>0.51520000000047728</v>
      </c>
      <c r="P9824" s="242"/>
      <c r="Q9824" s="179"/>
      <c r="R9824" s="179"/>
      <c r="S9824" s="179"/>
      <c r="T9824" s="179"/>
      <c r="U9824" s="179"/>
      <c r="V9824" s="179"/>
      <c r="W9824" s="179"/>
      <c r="X9824" s="179"/>
      <c r="Y9824" s="179"/>
      <c r="Z9824" s="179"/>
      <c r="AA9824" s="222"/>
      <c r="AB9824" s="222"/>
      <c r="AC9824" s="222"/>
      <c r="AD9824" s="179"/>
      <c r="AE9824" s="179"/>
      <c r="AF9824" s="179"/>
      <c r="AG9824" s="179"/>
      <c r="AH9824" s="179"/>
      <c r="AI9824" s="179"/>
      <c r="AJ9824" s="179"/>
    </row>
    <row r="9825" spans="2:36" x14ac:dyDescent="0.3">
      <c r="B9825" s="224">
        <v>990200</v>
      </c>
      <c r="C9825" s="209">
        <v>427282</v>
      </c>
      <c r="D9825" s="206">
        <f t="shared" si="1070"/>
        <v>0.43151080589779844</v>
      </c>
      <c r="E9825" s="208">
        <f t="shared" si="1071"/>
        <v>0.45</v>
      </c>
      <c r="F9825" s="207">
        <v>23500.51</v>
      </c>
      <c r="G9825" s="207">
        <v>34182.559999999998</v>
      </c>
      <c r="H9825" s="207">
        <v>38455.379999999997</v>
      </c>
      <c r="I9825" s="214">
        <f t="shared" si="1063"/>
        <v>408976</v>
      </c>
      <c r="J9825" s="211">
        <f t="shared" si="1064"/>
        <v>0.41302363158957789</v>
      </c>
      <c r="K9825" s="212">
        <f t="shared" si="1065"/>
        <v>0.45</v>
      </c>
      <c r="L9825" s="214">
        <f t="shared" si="1066"/>
        <v>22493.68</v>
      </c>
      <c r="M9825" s="213">
        <f t="shared" si="1067"/>
        <v>32718.080000000002</v>
      </c>
      <c r="N9825" s="213">
        <f t="shared" si="1068"/>
        <v>36807.839999999997</v>
      </c>
      <c r="O9825" s="242">
        <f t="shared" si="1069"/>
        <v>0.51530000000013387</v>
      </c>
      <c r="P9825" s="242"/>
      <c r="Q9825" s="179"/>
      <c r="R9825" s="179"/>
      <c r="S9825" s="179"/>
      <c r="T9825" s="179"/>
      <c r="U9825" s="179"/>
      <c r="V9825" s="179"/>
      <c r="W9825" s="179"/>
      <c r="X9825" s="179"/>
      <c r="Y9825" s="179"/>
      <c r="Z9825" s="179"/>
      <c r="AA9825" s="222"/>
      <c r="AB9825" s="222"/>
      <c r="AC9825" s="222"/>
      <c r="AD9825" s="179"/>
      <c r="AE9825" s="179"/>
      <c r="AF9825" s="179"/>
      <c r="AG9825" s="179"/>
      <c r="AH9825" s="179"/>
      <c r="AI9825" s="179"/>
      <c r="AJ9825" s="179"/>
    </row>
    <row r="9826" spans="2:36" x14ac:dyDescent="0.3">
      <c r="B9826" s="224">
        <v>990300</v>
      </c>
      <c r="C9826" s="209">
        <v>427327</v>
      </c>
      <c r="D9826" s="206">
        <f t="shared" si="1070"/>
        <v>0.43151267292739576</v>
      </c>
      <c r="E9826" s="208">
        <f t="shared" si="1071"/>
        <v>0.45</v>
      </c>
      <c r="F9826" s="207">
        <v>23502.98</v>
      </c>
      <c r="G9826" s="207">
        <v>34186.160000000003</v>
      </c>
      <c r="H9826" s="207">
        <v>38459.43</v>
      </c>
      <c r="I9826" s="214">
        <f t="shared" si="1063"/>
        <v>409021</v>
      </c>
      <c r="J9826" s="211">
        <f t="shared" si="1064"/>
        <v>0.41302736544481472</v>
      </c>
      <c r="K9826" s="212">
        <f t="shared" si="1065"/>
        <v>0.45</v>
      </c>
      <c r="L9826" s="214">
        <f t="shared" si="1066"/>
        <v>22496.154999999999</v>
      </c>
      <c r="M9826" s="213">
        <f t="shared" si="1067"/>
        <v>32721.68</v>
      </c>
      <c r="N9826" s="213">
        <f t="shared" si="1068"/>
        <v>36811.89</v>
      </c>
      <c r="O9826" s="242">
        <f t="shared" si="1069"/>
        <v>0.51519999999982247</v>
      </c>
      <c r="P9826" s="242"/>
      <c r="Q9826" s="179"/>
      <c r="R9826" s="179"/>
      <c r="S9826" s="179"/>
      <c r="T9826" s="179"/>
      <c r="U9826" s="179"/>
      <c r="V9826" s="179"/>
      <c r="W9826" s="179"/>
      <c r="X9826" s="179"/>
      <c r="Y9826" s="179"/>
      <c r="Z9826" s="179"/>
      <c r="AA9826" s="222"/>
      <c r="AB9826" s="222"/>
      <c r="AC9826" s="222"/>
      <c r="AD9826" s="179"/>
      <c r="AE9826" s="179"/>
      <c r="AF9826" s="179"/>
      <c r="AG9826" s="179"/>
      <c r="AH9826" s="179"/>
      <c r="AI9826" s="179"/>
      <c r="AJ9826" s="179"/>
    </row>
    <row r="9827" spans="2:36" x14ac:dyDescent="0.3">
      <c r="B9827" s="224">
        <v>990400</v>
      </c>
      <c r="C9827" s="209">
        <v>427372</v>
      </c>
      <c r="D9827" s="206">
        <f t="shared" si="1070"/>
        <v>0.43151453957996772</v>
      </c>
      <c r="E9827" s="208">
        <f t="shared" si="1071"/>
        <v>0.45</v>
      </c>
      <c r="F9827" s="207">
        <v>23505.46</v>
      </c>
      <c r="G9827" s="207">
        <v>34189.760000000002</v>
      </c>
      <c r="H9827" s="207">
        <v>38463.480000000003</v>
      </c>
      <c r="I9827" s="214">
        <f t="shared" si="1063"/>
        <v>409066</v>
      </c>
      <c r="J9827" s="211">
        <f t="shared" si="1064"/>
        <v>0.41303109854604203</v>
      </c>
      <c r="K9827" s="212">
        <f t="shared" si="1065"/>
        <v>0.45</v>
      </c>
      <c r="L9827" s="214">
        <f t="shared" si="1066"/>
        <v>22498.63</v>
      </c>
      <c r="M9827" s="213">
        <f t="shared" si="1067"/>
        <v>32725.280000000002</v>
      </c>
      <c r="N9827" s="213">
        <f t="shared" si="1068"/>
        <v>36815.939999999995</v>
      </c>
      <c r="O9827" s="242">
        <f t="shared" si="1069"/>
        <v>0.51530000000006115</v>
      </c>
      <c r="P9827" s="242"/>
      <c r="Q9827" s="179"/>
      <c r="R9827" s="179"/>
      <c r="S9827" s="179"/>
      <c r="T9827" s="179"/>
      <c r="U9827" s="179"/>
      <c r="V9827" s="179"/>
      <c r="W9827" s="179"/>
      <c r="X9827" s="179"/>
      <c r="Y9827" s="179"/>
      <c r="Z9827" s="179"/>
      <c r="AA9827" s="222"/>
      <c r="AB9827" s="222"/>
      <c r="AC9827" s="222"/>
      <c r="AD9827" s="179"/>
      <c r="AE9827" s="179"/>
      <c r="AF9827" s="179"/>
      <c r="AG9827" s="179"/>
      <c r="AH9827" s="179"/>
      <c r="AI9827" s="179"/>
      <c r="AJ9827" s="179"/>
    </row>
    <row r="9828" spans="2:36" x14ac:dyDescent="0.3">
      <c r="B9828" s="224">
        <v>990500</v>
      </c>
      <c r="C9828" s="209">
        <v>427417</v>
      </c>
      <c r="D9828" s="206">
        <f t="shared" si="1070"/>
        <v>0.43151640585562845</v>
      </c>
      <c r="E9828" s="208">
        <f t="shared" si="1071"/>
        <v>0.45</v>
      </c>
      <c r="F9828" s="207">
        <v>23507.93</v>
      </c>
      <c r="G9828" s="207">
        <v>34193.360000000001</v>
      </c>
      <c r="H9828" s="207">
        <v>38467.53</v>
      </c>
      <c r="I9828" s="214">
        <f t="shared" si="1063"/>
        <v>409111</v>
      </c>
      <c r="J9828" s="211">
        <f t="shared" si="1064"/>
        <v>0.41303483089348814</v>
      </c>
      <c r="K9828" s="212">
        <f t="shared" si="1065"/>
        <v>0.45</v>
      </c>
      <c r="L9828" s="214">
        <f t="shared" si="1066"/>
        <v>22501.105</v>
      </c>
      <c r="M9828" s="213">
        <f t="shared" si="1067"/>
        <v>32728.880000000001</v>
      </c>
      <c r="N9828" s="213">
        <f t="shared" si="1068"/>
        <v>36819.99</v>
      </c>
      <c r="O9828" s="242">
        <f t="shared" si="1069"/>
        <v>0.5151999999996042</v>
      </c>
      <c r="P9828" s="242"/>
      <c r="Q9828" s="179"/>
      <c r="R9828" s="179"/>
      <c r="S9828" s="179"/>
      <c r="T9828" s="179"/>
      <c r="U9828" s="179"/>
      <c r="V9828" s="179"/>
      <c r="W9828" s="179"/>
      <c r="X9828" s="179"/>
      <c r="Y9828" s="179"/>
      <c r="Z9828" s="179"/>
      <c r="AA9828" s="222"/>
      <c r="AB9828" s="222"/>
      <c r="AC9828" s="222"/>
      <c r="AD9828" s="179"/>
      <c r="AE9828" s="179"/>
      <c r="AF9828" s="179"/>
      <c r="AG9828" s="179"/>
      <c r="AH9828" s="179"/>
      <c r="AI9828" s="179"/>
      <c r="AJ9828" s="179"/>
    </row>
    <row r="9829" spans="2:36" x14ac:dyDescent="0.3">
      <c r="B9829" s="224">
        <v>990600</v>
      </c>
      <c r="C9829" s="209">
        <v>427462</v>
      </c>
      <c r="D9829" s="206">
        <f t="shared" si="1070"/>
        <v>0.4315182717544922</v>
      </c>
      <c r="E9829" s="208">
        <f t="shared" si="1071"/>
        <v>0.45</v>
      </c>
      <c r="F9829" s="207">
        <v>23510.41</v>
      </c>
      <c r="G9829" s="207">
        <v>34196.959999999999</v>
      </c>
      <c r="H9829" s="207">
        <v>38471.58</v>
      </c>
      <c r="I9829" s="214">
        <f t="shared" si="1063"/>
        <v>409156</v>
      </c>
      <c r="J9829" s="211">
        <f t="shared" si="1064"/>
        <v>0.41303856248738141</v>
      </c>
      <c r="K9829" s="212">
        <f t="shared" si="1065"/>
        <v>0.45</v>
      </c>
      <c r="L9829" s="214">
        <f t="shared" si="1066"/>
        <v>22503.58</v>
      </c>
      <c r="M9829" s="213">
        <f t="shared" si="1067"/>
        <v>32732.48</v>
      </c>
      <c r="N9829" s="213">
        <f t="shared" si="1068"/>
        <v>36824.04</v>
      </c>
      <c r="O9829" s="242">
        <f t="shared" si="1069"/>
        <v>0.5152999999999156</v>
      </c>
      <c r="P9829" s="242"/>
      <c r="Q9829" s="179"/>
      <c r="R9829" s="179"/>
      <c r="S9829" s="179"/>
      <c r="T9829" s="179"/>
      <c r="U9829" s="179"/>
      <c r="V9829" s="179"/>
      <c r="W9829" s="179"/>
      <c r="X9829" s="179"/>
      <c r="Y9829" s="179"/>
      <c r="Z9829" s="179"/>
      <c r="AA9829" s="222"/>
      <c r="AB9829" s="222"/>
      <c r="AC9829" s="222"/>
      <c r="AD9829" s="179"/>
      <c r="AE9829" s="179"/>
      <c r="AF9829" s="179"/>
      <c r="AG9829" s="179"/>
      <c r="AH9829" s="179"/>
      <c r="AI9829" s="179"/>
      <c r="AJ9829" s="179"/>
    </row>
    <row r="9830" spans="2:36" x14ac:dyDescent="0.3">
      <c r="B9830" s="224">
        <v>990700</v>
      </c>
      <c r="C9830" s="209">
        <v>427507</v>
      </c>
      <c r="D9830" s="206">
        <f t="shared" si="1070"/>
        <v>0.43152013727667304</v>
      </c>
      <c r="E9830" s="208">
        <f t="shared" si="1071"/>
        <v>0.45</v>
      </c>
      <c r="F9830" s="207">
        <v>23512.880000000001</v>
      </c>
      <c r="G9830" s="207">
        <v>34200.559999999998</v>
      </c>
      <c r="H9830" s="207">
        <v>38475.629999999997</v>
      </c>
      <c r="I9830" s="214">
        <f t="shared" si="1063"/>
        <v>409201</v>
      </c>
      <c r="J9830" s="211">
        <f t="shared" si="1064"/>
        <v>0.41304229332794995</v>
      </c>
      <c r="K9830" s="212">
        <f t="shared" si="1065"/>
        <v>0.45</v>
      </c>
      <c r="L9830" s="214">
        <f t="shared" si="1066"/>
        <v>22506.055</v>
      </c>
      <c r="M9830" s="213">
        <f t="shared" si="1067"/>
        <v>32736.080000000002</v>
      </c>
      <c r="N9830" s="213">
        <f t="shared" si="1068"/>
        <v>36828.089999999997</v>
      </c>
      <c r="O9830" s="242">
        <f t="shared" si="1069"/>
        <v>0.51520000000004074</v>
      </c>
      <c r="P9830" s="242"/>
      <c r="Q9830" s="179"/>
      <c r="R9830" s="179"/>
      <c r="S9830" s="179"/>
      <c r="T9830" s="179"/>
      <c r="U9830" s="179"/>
      <c r="V9830" s="179"/>
      <c r="W9830" s="179"/>
      <c r="X9830" s="179"/>
      <c r="Y9830" s="179"/>
      <c r="Z9830" s="179"/>
      <c r="AA9830" s="222"/>
      <c r="AB9830" s="222"/>
      <c r="AC9830" s="222"/>
      <c r="AD9830" s="179"/>
      <c r="AE9830" s="179"/>
      <c r="AF9830" s="179"/>
      <c r="AG9830" s="179"/>
      <c r="AH9830" s="179"/>
      <c r="AI9830" s="179"/>
      <c r="AJ9830" s="179"/>
    </row>
    <row r="9831" spans="2:36" x14ac:dyDescent="0.3">
      <c r="B9831" s="224">
        <v>990800</v>
      </c>
      <c r="C9831" s="209">
        <v>427552</v>
      </c>
      <c r="D9831" s="206">
        <f t="shared" si="1070"/>
        <v>0.431522002422285</v>
      </c>
      <c r="E9831" s="208">
        <f t="shared" si="1071"/>
        <v>0.45</v>
      </c>
      <c r="F9831" s="207">
        <v>23515.360000000001</v>
      </c>
      <c r="G9831" s="207">
        <v>34204.160000000003</v>
      </c>
      <c r="H9831" s="207">
        <v>38479.68</v>
      </c>
      <c r="I9831" s="214">
        <f t="shared" si="1063"/>
        <v>409246</v>
      </c>
      <c r="J9831" s="211">
        <f t="shared" si="1064"/>
        <v>0.4130460234154219</v>
      </c>
      <c r="K9831" s="212">
        <f t="shared" si="1065"/>
        <v>0.45</v>
      </c>
      <c r="L9831" s="214">
        <f t="shared" si="1066"/>
        <v>22508.53</v>
      </c>
      <c r="M9831" s="213">
        <f t="shared" si="1067"/>
        <v>32739.68</v>
      </c>
      <c r="N9831" s="213">
        <f t="shared" si="1068"/>
        <v>36832.14</v>
      </c>
      <c r="O9831" s="242">
        <f t="shared" si="1069"/>
        <v>0.51529999999977005</v>
      </c>
      <c r="P9831" s="242"/>
      <c r="Q9831" s="179"/>
      <c r="R9831" s="179"/>
      <c r="S9831" s="179"/>
      <c r="T9831" s="179"/>
      <c r="U9831" s="179"/>
      <c r="V9831" s="179"/>
      <c r="W9831" s="179"/>
      <c r="X9831" s="179"/>
      <c r="Y9831" s="179"/>
      <c r="Z9831" s="179"/>
      <c r="AA9831" s="222"/>
      <c r="AB9831" s="222"/>
      <c r="AC9831" s="222"/>
      <c r="AD9831" s="179"/>
      <c r="AE9831" s="179"/>
      <c r="AF9831" s="179"/>
      <c r="AG9831" s="179"/>
      <c r="AH9831" s="179"/>
      <c r="AI9831" s="179"/>
      <c r="AJ9831" s="179"/>
    </row>
    <row r="9832" spans="2:36" x14ac:dyDescent="0.3">
      <c r="B9832" s="224">
        <v>990900</v>
      </c>
      <c r="C9832" s="209">
        <v>427597</v>
      </c>
      <c r="D9832" s="206">
        <f t="shared" si="1070"/>
        <v>0.43152386719144215</v>
      </c>
      <c r="E9832" s="208">
        <f t="shared" si="1071"/>
        <v>0.45</v>
      </c>
      <c r="F9832" s="207">
        <v>23517.83</v>
      </c>
      <c r="G9832" s="207">
        <v>34207.760000000002</v>
      </c>
      <c r="H9832" s="207">
        <v>38483.730000000003</v>
      </c>
      <c r="I9832" s="214">
        <f t="shared" si="1063"/>
        <v>409291</v>
      </c>
      <c r="J9832" s="211">
        <f t="shared" si="1064"/>
        <v>0.41304975275002526</v>
      </c>
      <c r="K9832" s="212">
        <f t="shared" si="1065"/>
        <v>0.45</v>
      </c>
      <c r="L9832" s="214">
        <f t="shared" si="1066"/>
        <v>22511.005000000001</v>
      </c>
      <c r="M9832" s="213">
        <f t="shared" si="1067"/>
        <v>32743.280000000002</v>
      </c>
      <c r="N9832" s="213">
        <f t="shared" si="1068"/>
        <v>36836.189999999995</v>
      </c>
      <c r="O9832" s="242">
        <f t="shared" si="1069"/>
        <v>0.51519999999996802</v>
      </c>
      <c r="P9832" s="242"/>
      <c r="Q9832" s="179"/>
      <c r="R9832" s="179"/>
      <c r="S9832" s="179"/>
      <c r="T9832" s="179"/>
      <c r="U9832" s="179"/>
      <c r="V9832" s="179"/>
      <c r="W9832" s="179"/>
      <c r="X9832" s="179"/>
      <c r="Y9832" s="179"/>
      <c r="Z9832" s="179"/>
      <c r="AA9832" s="222"/>
      <c r="AB9832" s="222"/>
      <c r="AC9832" s="222"/>
      <c r="AD9832" s="179"/>
      <c r="AE9832" s="179"/>
      <c r="AF9832" s="179"/>
      <c r="AG9832" s="179"/>
      <c r="AH9832" s="179"/>
      <c r="AI9832" s="179"/>
      <c r="AJ9832" s="179"/>
    </row>
    <row r="9833" spans="2:36" x14ac:dyDescent="0.3">
      <c r="B9833" s="224">
        <v>991000</v>
      </c>
      <c r="C9833" s="209">
        <v>427642</v>
      </c>
      <c r="D9833" s="206">
        <f t="shared" si="1070"/>
        <v>0.43152573158425833</v>
      </c>
      <c r="E9833" s="208">
        <f t="shared" si="1071"/>
        <v>0.45</v>
      </c>
      <c r="F9833" s="207">
        <v>23520.31</v>
      </c>
      <c r="G9833" s="207">
        <v>34211.360000000001</v>
      </c>
      <c r="H9833" s="207">
        <v>38487.78</v>
      </c>
      <c r="I9833" s="214">
        <f t="shared" ref="I9833:I9896" si="1072">I9832+45</f>
        <v>409336</v>
      </c>
      <c r="J9833" s="211">
        <f t="shared" si="1064"/>
        <v>0.41305348133198788</v>
      </c>
      <c r="K9833" s="212">
        <f t="shared" si="1065"/>
        <v>0.45</v>
      </c>
      <c r="L9833" s="214">
        <f t="shared" si="1066"/>
        <v>22513.48</v>
      </c>
      <c r="M9833" s="213">
        <f t="shared" si="1067"/>
        <v>32746.880000000001</v>
      </c>
      <c r="N9833" s="213">
        <f t="shared" si="1068"/>
        <v>36840.239999999998</v>
      </c>
      <c r="O9833" s="242">
        <f t="shared" si="1069"/>
        <v>0.51529999999962461</v>
      </c>
      <c r="P9833" s="242"/>
      <c r="Q9833" s="179"/>
      <c r="R9833" s="179"/>
      <c r="S9833" s="179"/>
      <c r="T9833" s="179"/>
      <c r="U9833" s="179"/>
      <c r="V9833" s="179"/>
      <c r="W9833" s="179"/>
      <c r="X9833" s="179"/>
      <c r="Y9833" s="179"/>
      <c r="Z9833" s="179"/>
      <c r="AA9833" s="222"/>
      <c r="AB9833" s="222"/>
      <c r="AC9833" s="222"/>
      <c r="AD9833" s="179"/>
      <c r="AE9833" s="179"/>
      <c r="AF9833" s="179"/>
      <c r="AG9833" s="179"/>
      <c r="AH9833" s="179"/>
      <c r="AI9833" s="179"/>
      <c r="AJ9833" s="179"/>
    </row>
    <row r="9834" spans="2:36" x14ac:dyDescent="0.3">
      <c r="B9834" s="224">
        <v>991100</v>
      </c>
      <c r="C9834" s="209">
        <v>427687</v>
      </c>
      <c r="D9834" s="206">
        <f t="shared" si="1070"/>
        <v>0.43152759560084752</v>
      </c>
      <c r="E9834" s="208">
        <f t="shared" si="1071"/>
        <v>0.45</v>
      </c>
      <c r="F9834" s="207">
        <v>23522.78</v>
      </c>
      <c r="G9834" s="207">
        <v>34214.959999999999</v>
      </c>
      <c r="H9834" s="207">
        <v>38491.83</v>
      </c>
      <c r="I9834" s="214">
        <f t="shared" si="1072"/>
        <v>409381</v>
      </c>
      <c r="J9834" s="211">
        <f t="shared" si="1064"/>
        <v>0.41305720916153771</v>
      </c>
      <c r="K9834" s="212">
        <f t="shared" si="1065"/>
        <v>0.45</v>
      </c>
      <c r="L9834" s="214">
        <f t="shared" si="1066"/>
        <v>22515.955000000002</v>
      </c>
      <c r="M9834" s="213">
        <f t="shared" si="1067"/>
        <v>32750.48</v>
      </c>
      <c r="N9834" s="213">
        <f t="shared" si="1068"/>
        <v>36844.29</v>
      </c>
      <c r="O9834" s="242">
        <f t="shared" si="1069"/>
        <v>0.51520000000047728</v>
      </c>
      <c r="P9834" s="242"/>
      <c r="Q9834" s="179"/>
      <c r="R9834" s="179"/>
      <c r="S9834" s="179"/>
      <c r="T9834" s="179"/>
      <c r="U9834" s="179"/>
      <c r="V9834" s="179"/>
      <c r="W9834" s="179"/>
      <c r="X9834" s="179"/>
      <c r="Y9834" s="179"/>
      <c r="Z9834" s="179"/>
      <c r="AA9834" s="222"/>
      <c r="AB9834" s="222"/>
      <c r="AC9834" s="222"/>
      <c r="AD9834" s="179"/>
      <c r="AE9834" s="179"/>
      <c r="AF9834" s="179"/>
      <c r="AG9834" s="179"/>
      <c r="AH9834" s="179"/>
      <c r="AI9834" s="179"/>
      <c r="AJ9834" s="179"/>
    </row>
    <row r="9835" spans="2:36" x14ac:dyDescent="0.3">
      <c r="B9835" s="224">
        <v>991200</v>
      </c>
      <c r="C9835" s="209">
        <v>427732</v>
      </c>
      <c r="D9835" s="206">
        <f t="shared" si="1070"/>
        <v>0.43152945924132363</v>
      </c>
      <c r="E9835" s="208">
        <f t="shared" si="1071"/>
        <v>0.45</v>
      </c>
      <c r="F9835" s="207">
        <v>23525.26</v>
      </c>
      <c r="G9835" s="207">
        <v>34218.559999999998</v>
      </c>
      <c r="H9835" s="207">
        <v>38495.879999999997</v>
      </c>
      <c r="I9835" s="214">
        <f t="shared" si="1072"/>
        <v>409426</v>
      </c>
      <c r="J9835" s="211">
        <f t="shared" si="1064"/>
        <v>0.41306093623890233</v>
      </c>
      <c r="K9835" s="212">
        <f t="shared" si="1065"/>
        <v>0.45</v>
      </c>
      <c r="L9835" s="214">
        <f t="shared" si="1066"/>
        <v>22518.43</v>
      </c>
      <c r="M9835" s="213">
        <f t="shared" si="1067"/>
        <v>32754.080000000002</v>
      </c>
      <c r="N9835" s="213">
        <f t="shared" si="1068"/>
        <v>36848.339999999997</v>
      </c>
      <c r="O9835" s="242">
        <f t="shared" si="1069"/>
        <v>0.51530000000013387</v>
      </c>
      <c r="P9835" s="242"/>
      <c r="Q9835" s="179"/>
      <c r="R9835" s="179"/>
      <c r="S9835" s="179"/>
      <c r="T9835" s="179"/>
      <c r="U9835" s="179"/>
      <c r="V9835" s="179"/>
      <c r="W9835" s="179"/>
      <c r="X9835" s="179"/>
      <c r="Y9835" s="179"/>
      <c r="Z9835" s="179"/>
      <c r="AA9835" s="222"/>
      <c r="AB9835" s="222"/>
      <c r="AC9835" s="222"/>
      <c r="AD9835" s="179"/>
      <c r="AE9835" s="179"/>
      <c r="AF9835" s="179"/>
      <c r="AG9835" s="179"/>
      <c r="AH9835" s="179"/>
      <c r="AI9835" s="179"/>
      <c r="AJ9835" s="179"/>
    </row>
    <row r="9836" spans="2:36" x14ac:dyDescent="0.3">
      <c r="B9836" s="224">
        <v>991300</v>
      </c>
      <c r="C9836" s="209">
        <v>427777</v>
      </c>
      <c r="D9836" s="206">
        <f t="shared" si="1070"/>
        <v>0.43153132250580045</v>
      </c>
      <c r="E9836" s="208">
        <f t="shared" si="1071"/>
        <v>0.45</v>
      </c>
      <c r="F9836" s="207">
        <v>23527.73</v>
      </c>
      <c r="G9836" s="207">
        <v>34222.160000000003</v>
      </c>
      <c r="H9836" s="207">
        <v>38499.93</v>
      </c>
      <c r="I9836" s="214">
        <f t="shared" si="1072"/>
        <v>409471</v>
      </c>
      <c r="J9836" s="211">
        <f t="shared" si="1064"/>
        <v>0.41306466256430951</v>
      </c>
      <c r="K9836" s="212">
        <f t="shared" si="1065"/>
        <v>0.45</v>
      </c>
      <c r="L9836" s="214">
        <f t="shared" si="1066"/>
        <v>22520.904999999999</v>
      </c>
      <c r="M9836" s="213">
        <f t="shared" si="1067"/>
        <v>32757.68</v>
      </c>
      <c r="N9836" s="213">
        <f t="shared" si="1068"/>
        <v>36852.39</v>
      </c>
      <c r="O9836" s="242">
        <f t="shared" si="1069"/>
        <v>0.51519999999982247</v>
      </c>
      <c r="P9836" s="242"/>
      <c r="Q9836" s="179"/>
      <c r="R9836" s="179"/>
      <c r="S9836" s="179"/>
      <c r="T9836" s="179"/>
      <c r="U9836" s="179"/>
      <c r="V9836" s="179"/>
      <c r="W9836" s="179"/>
      <c r="X9836" s="179"/>
      <c r="Y9836" s="179"/>
      <c r="Z9836" s="179"/>
      <c r="AA9836" s="222"/>
      <c r="AB9836" s="222"/>
      <c r="AC9836" s="222"/>
      <c r="AD9836" s="179"/>
      <c r="AE9836" s="179"/>
      <c r="AF9836" s="179"/>
      <c r="AG9836" s="179"/>
      <c r="AH9836" s="179"/>
      <c r="AI9836" s="179"/>
      <c r="AJ9836" s="179"/>
    </row>
    <row r="9837" spans="2:36" x14ac:dyDescent="0.3">
      <c r="B9837" s="224">
        <v>991400</v>
      </c>
      <c r="C9837" s="209">
        <v>427822</v>
      </c>
      <c r="D9837" s="206">
        <f t="shared" si="1070"/>
        <v>0.43153318539439178</v>
      </c>
      <c r="E9837" s="208">
        <f t="shared" si="1071"/>
        <v>0.45</v>
      </c>
      <c r="F9837" s="207">
        <v>23530.21</v>
      </c>
      <c r="G9837" s="207">
        <v>34225.760000000002</v>
      </c>
      <c r="H9837" s="207">
        <v>38503.980000000003</v>
      </c>
      <c r="I9837" s="214">
        <f t="shared" si="1072"/>
        <v>409516</v>
      </c>
      <c r="J9837" s="211">
        <f t="shared" si="1064"/>
        <v>0.41306838813798669</v>
      </c>
      <c r="K9837" s="212">
        <f t="shared" si="1065"/>
        <v>0.45</v>
      </c>
      <c r="L9837" s="214">
        <f t="shared" si="1066"/>
        <v>22523.38</v>
      </c>
      <c r="M9837" s="213">
        <f t="shared" si="1067"/>
        <v>32761.280000000002</v>
      </c>
      <c r="N9837" s="213">
        <f t="shared" si="1068"/>
        <v>36856.439999999995</v>
      </c>
      <c r="O9837" s="242">
        <f t="shared" si="1069"/>
        <v>0.51530000000006115</v>
      </c>
      <c r="P9837" s="242"/>
      <c r="Q9837" s="179"/>
      <c r="R9837" s="179"/>
      <c r="S9837" s="179"/>
      <c r="T9837" s="179"/>
      <c r="U9837" s="179"/>
      <c r="V9837" s="179"/>
      <c r="W9837" s="179"/>
      <c r="X9837" s="179"/>
      <c r="Y9837" s="179"/>
      <c r="Z9837" s="179"/>
      <c r="AA9837" s="222"/>
      <c r="AB9837" s="222"/>
      <c r="AC9837" s="222"/>
      <c r="AD9837" s="179"/>
      <c r="AE9837" s="179"/>
      <c r="AF9837" s="179"/>
      <c r="AG9837" s="179"/>
      <c r="AH9837" s="179"/>
      <c r="AI9837" s="179"/>
      <c r="AJ9837" s="179"/>
    </row>
    <row r="9838" spans="2:36" x14ac:dyDescent="0.3">
      <c r="B9838" s="224">
        <v>991500</v>
      </c>
      <c r="C9838" s="209">
        <v>427867</v>
      </c>
      <c r="D9838" s="206">
        <f t="shared" si="1070"/>
        <v>0.43153504790721131</v>
      </c>
      <c r="E9838" s="208">
        <f t="shared" si="1071"/>
        <v>0.45</v>
      </c>
      <c r="F9838" s="207">
        <v>23532.68</v>
      </c>
      <c r="G9838" s="207">
        <v>34229.360000000001</v>
      </c>
      <c r="H9838" s="207">
        <v>38508.03</v>
      </c>
      <c r="I9838" s="214">
        <f t="shared" si="1072"/>
        <v>409561</v>
      </c>
      <c r="J9838" s="211">
        <f t="shared" si="1064"/>
        <v>0.41307211296016139</v>
      </c>
      <c r="K9838" s="212">
        <f t="shared" si="1065"/>
        <v>0.45</v>
      </c>
      <c r="L9838" s="214">
        <f t="shared" si="1066"/>
        <v>22525.855</v>
      </c>
      <c r="M9838" s="213">
        <f t="shared" si="1067"/>
        <v>32764.880000000001</v>
      </c>
      <c r="N9838" s="213">
        <f t="shared" si="1068"/>
        <v>36860.49</v>
      </c>
      <c r="O9838" s="242">
        <f t="shared" si="1069"/>
        <v>0.5151999999996042</v>
      </c>
      <c r="P9838" s="242"/>
      <c r="Q9838" s="179"/>
      <c r="R9838" s="179"/>
      <c r="S9838" s="179"/>
      <c r="T9838" s="179"/>
      <c r="U9838" s="179"/>
      <c r="V9838" s="179"/>
      <c r="W9838" s="179"/>
      <c r="X9838" s="179"/>
      <c r="Y9838" s="179"/>
      <c r="Z9838" s="179"/>
      <c r="AA9838" s="222"/>
      <c r="AB9838" s="222"/>
      <c r="AC9838" s="222"/>
      <c r="AD9838" s="179"/>
      <c r="AE9838" s="179"/>
      <c r="AF9838" s="179"/>
      <c r="AG9838" s="179"/>
      <c r="AH9838" s="179"/>
      <c r="AI9838" s="179"/>
      <c r="AJ9838" s="179"/>
    </row>
    <row r="9839" spans="2:36" x14ac:dyDescent="0.3">
      <c r="B9839" s="224">
        <v>991600</v>
      </c>
      <c r="C9839" s="209">
        <v>427912</v>
      </c>
      <c r="D9839" s="206">
        <f t="shared" si="1070"/>
        <v>0.43153691004437272</v>
      </c>
      <c r="E9839" s="208">
        <f t="shared" si="1071"/>
        <v>0.45</v>
      </c>
      <c r="F9839" s="207">
        <v>23535.16</v>
      </c>
      <c r="G9839" s="207">
        <v>34232.959999999999</v>
      </c>
      <c r="H9839" s="207">
        <v>38512.080000000002</v>
      </c>
      <c r="I9839" s="214">
        <f t="shared" si="1072"/>
        <v>409606</v>
      </c>
      <c r="J9839" s="211">
        <f t="shared" si="1064"/>
        <v>0.41307583703106093</v>
      </c>
      <c r="K9839" s="212">
        <f t="shared" si="1065"/>
        <v>0.45</v>
      </c>
      <c r="L9839" s="214">
        <f t="shared" si="1066"/>
        <v>22528.33</v>
      </c>
      <c r="M9839" s="213">
        <f t="shared" si="1067"/>
        <v>32768.480000000003</v>
      </c>
      <c r="N9839" s="213">
        <f t="shared" si="1068"/>
        <v>36864.54</v>
      </c>
      <c r="O9839" s="242">
        <f t="shared" si="1069"/>
        <v>0.5152999999999156</v>
      </c>
      <c r="P9839" s="242"/>
      <c r="Q9839" s="179"/>
      <c r="R9839" s="179"/>
      <c r="S9839" s="179"/>
      <c r="T9839" s="179"/>
      <c r="U9839" s="179"/>
      <c r="V9839" s="179"/>
      <c r="W9839" s="179"/>
      <c r="X9839" s="179"/>
      <c r="Y9839" s="179"/>
      <c r="Z9839" s="179"/>
      <c r="AA9839" s="222"/>
      <c r="AB9839" s="222"/>
      <c r="AC9839" s="222"/>
      <c r="AD9839" s="179"/>
      <c r="AE9839" s="179"/>
      <c r="AF9839" s="179"/>
      <c r="AG9839" s="179"/>
      <c r="AH9839" s="179"/>
      <c r="AI9839" s="179"/>
      <c r="AJ9839" s="179"/>
    </row>
    <row r="9840" spans="2:36" x14ac:dyDescent="0.3">
      <c r="B9840" s="224">
        <v>991700</v>
      </c>
      <c r="C9840" s="209">
        <v>427957</v>
      </c>
      <c r="D9840" s="206">
        <f t="shared" si="1070"/>
        <v>0.43153877180598971</v>
      </c>
      <c r="E9840" s="208">
        <f t="shared" si="1071"/>
        <v>0.45</v>
      </c>
      <c r="F9840" s="207">
        <v>23537.63</v>
      </c>
      <c r="G9840" s="207">
        <v>34236.559999999998</v>
      </c>
      <c r="H9840" s="207">
        <v>38516.129999999997</v>
      </c>
      <c r="I9840" s="214">
        <f t="shared" si="1072"/>
        <v>409651</v>
      </c>
      <c r="J9840" s="211">
        <f t="shared" si="1064"/>
        <v>0.41307956035091259</v>
      </c>
      <c r="K9840" s="212">
        <f t="shared" si="1065"/>
        <v>0.45</v>
      </c>
      <c r="L9840" s="214">
        <f t="shared" si="1066"/>
        <v>22530.805</v>
      </c>
      <c r="M9840" s="213">
        <f t="shared" si="1067"/>
        <v>32772.080000000002</v>
      </c>
      <c r="N9840" s="213">
        <f t="shared" si="1068"/>
        <v>36868.589999999997</v>
      </c>
      <c r="O9840" s="242">
        <f t="shared" si="1069"/>
        <v>0.51520000000004074</v>
      </c>
      <c r="P9840" s="242"/>
      <c r="Q9840" s="179"/>
      <c r="R9840" s="179"/>
      <c r="S9840" s="179"/>
      <c r="T9840" s="179"/>
      <c r="U9840" s="179"/>
      <c r="V9840" s="179"/>
      <c r="W9840" s="179"/>
      <c r="X9840" s="179"/>
      <c r="Y9840" s="179"/>
      <c r="Z9840" s="179"/>
      <c r="AA9840" s="222"/>
      <c r="AB9840" s="222"/>
      <c r="AC9840" s="222"/>
      <c r="AD9840" s="179"/>
      <c r="AE9840" s="179"/>
      <c r="AF9840" s="179"/>
      <c r="AG9840" s="179"/>
      <c r="AH9840" s="179"/>
      <c r="AI9840" s="179"/>
      <c r="AJ9840" s="179"/>
    </row>
    <row r="9841" spans="2:36" x14ac:dyDescent="0.3">
      <c r="B9841" s="224">
        <v>991800</v>
      </c>
      <c r="C9841" s="209">
        <v>428002</v>
      </c>
      <c r="D9841" s="206">
        <f t="shared" si="1070"/>
        <v>0.43154063319217584</v>
      </c>
      <c r="E9841" s="208">
        <f t="shared" si="1071"/>
        <v>0.45</v>
      </c>
      <c r="F9841" s="207">
        <v>23540.11</v>
      </c>
      <c r="G9841" s="207">
        <v>34240.160000000003</v>
      </c>
      <c r="H9841" s="207">
        <v>38520.18</v>
      </c>
      <c r="I9841" s="214">
        <f t="shared" si="1072"/>
        <v>409696</v>
      </c>
      <c r="J9841" s="211">
        <f t="shared" si="1064"/>
        <v>0.41308328291994356</v>
      </c>
      <c r="K9841" s="212">
        <f t="shared" si="1065"/>
        <v>0.45</v>
      </c>
      <c r="L9841" s="214">
        <f t="shared" si="1066"/>
        <v>22533.279999999999</v>
      </c>
      <c r="M9841" s="213">
        <f t="shared" si="1067"/>
        <v>32775.68</v>
      </c>
      <c r="N9841" s="213">
        <f t="shared" si="1068"/>
        <v>36872.639999999999</v>
      </c>
      <c r="O9841" s="242">
        <f t="shared" si="1069"/>
        <v>0.51529999999977005</v>
      </c>
      <c r="P9841" s="242"/>
      <c r="Q9841" s="179"/>
      <c r="R9841" s="179"/>
      <c r="S9841" s="179"/>
      <c r="T9841" s="179"/>
      <c r="U9841" s="179"/>
      <c r="V9841" s="179"/>
      <c r="W9841" s="179"/>
      <c r="X9841" s="179"/>
      <c r="Y9841" s="179"/>
      <c r="Z9841" s="179"/>
      <c r="AA9841" s="222"/>
      <c r="AB9841" s="222"/>
      <c r="AC9841" s="222"/>
      <c r="AD9841" s="179"/>
      <c r="AE9841" s="179"/>
      <c r="AF9841" s="179"/>
      <c r="AG9841" s="179"/>
      <c r="AH9841" s="179"/>
      <c r="AI9841" s="179"/>
      <c r="AJ9841" s="179"/>
    </row>
    <row r="9842" spans="2:36" x14ac:dyDescent="0.3">
      <c r="B9842" s="224">
        <v>991900</v>
      </c>
      <c r="C9842" s="209">
        <v>428047</v>
      </c>
      <c r="D9842" s="206">
        <f t="shared" si="1070"/>
        <v>0.43154249420304464</v>
      </c>
      <c r="E9842" s="208">
        <f t="shared" si="1071"/>
        <v>0.45</v>
      </c>
      <c r="F9842" s="207">
        <v>23542.58</v>
      </c>
      <c r="G9842" s="207">
        <v>34243.760000000002</v>
      </c>
      <c r="H9842" s="207">
        <v>38524.230000000003</v>
      </c>
      <c r="I9842" s="214">
        <f t="shared" si="1072"/>
        <v>409741</v>
      </c>
      <c r="J9842" s="211">
        <f t="shared" si="1064"/>
        <v>0.41308700473838089</v>
      </c>
      <c r="K9842" s="212">
        <f t="shared" si="1065"/>
        <v>0.45</v>
      </c>
      <c r="L9842" s="214">
        <f t="shared" si="1066"/>
        <v>22535.755000000001</v>
      </c>
      <c r="M9842" s="213">
        <f t="shared" si="1067"/>
        <v>32779.279999999999</v>
      </c>
      <c r="N9842" s="213">
        <f t="shared" si="1068"/>
        <v>36876.689999999995</v>
      </c>
      <c r="O9842" s="242">
        <f t="shared" si="1069"/>
        <v>0.51519999999996802</v>
      </c>
      <c r="P9842" s="242"/>
      <c r="Q9842" s="179"/>
      <c r="R9842" s="179"/>
      <c r="S9842" s="179"/>
      <c r="T9842" s="179"/>
      <c r="U9842" s="179"/>
      <c r="V9842" s="179"/>
      <c r="W9842" s="179"/>
      <c r="X9842" s="179"/>
      <c r="Y9842" s="179"/>
      <c r="Z9842" s="179"/>
      <c r="AA9842" s="222"/>
      <c r="AB9842" s="222"/>
      <c r="AC9842" s="222"/>
      <c r="AD9842" s="179"/>
      <c r="AE9842" s="179"/>
      <c r="AF9842" s="179"/>
      <c r="AG9842" s="179"/>
      <c r="AH9842" s="179"/>
      <c r="AI9842" s="179"/>
      <c r="AJ9842" s="179"/>
    </row>
    <row r="9843" spans="2:36" x14ac:dyDescent="0.3">
      <c r="B9843" s="224">
        <v>992000</v>
      </c>
      <c r="C9843" s="209">
        <v>428092</v>
      </c>
      <c r="D9843" s="206">
        <f t="shared" si="1070"/>
        <v>0.43154435483870968</v>
      </c>
      <c r="E9843" s="208">
        <f t="shared" si="1071"/>
        <v>0.45</v>
      </c>
      <c r="F9843" s="207">
        <v>23545.06</v>
      </c>
      <c r="G9843" s="207">
        <v>34247.360000000001</v>
      </c>
      <c r="H9843" s="207">
        <v>38528.28</v>
      </c>
      <c r="I9843" s="214">
        <f t="shared" si="1072"/>
        <v>409786</v>
      </c>
      <c r="J9843" s="211">
        <f t="shared" si="1064"/>
        <v>0.41309072580645162</v>
      </c>
      <c r="K9843" s="212">
        <f t="shared" si="1065"/>
        <v>0.45</v>
      </c>
      <c r="L9843" s="214">
        <f t="shared" si="1066"/>
        <v>22538.23</v>
      </c>
      <c r="M9843" s="213">
        <f t="shared" si="1067"/>
        <v>32782.879999999997</v>
      </c>
      <c r="N9843" s="213">
        <f t="shared" si="1068"/>
        <v>36880.74</v>
      </c>
      <c r="O9843" s="242">
        <f t="shared" si="1069"/>
        <v>0.51529999999962461</v>
      </c>
      <c r="P9843" s="242"/>
      <c r="Q9843" s="179"/>
      <c r="R9843" s="179"/>
      <c r="S9843" s="179"/>
      <c r="T9843" s="179"/>
      <c r="U9843" s="179"/>
      <c r="V9843" s="179"/>
      <c r="W9843" s="179"/>
      <c r="X9843" s="179"/>
      <c r="Y9843" s="179"/>
      <c r="Z9843" s="179"/>
      <c r="AA9843" s="222"/>
      <c r="AB9843" s="222"/>
      <c r="AC9843" s="222"/>
      <c r="AD9843" s="179"/>
      <c r="AE9843" s="179"/>
      <c r="AF9843" s="179"/>
      <c r="AG9843" s="179"/>
      <c r="AH9843" s="179"/>
      <c r="AI9843" s="179"/>
      <c r="AJ9843" s="179"/>
    </row>
    <row r="9844" spans="2:36" x14ac:dyDescent="0.3">
      <c r="B9844" s="224">
        <v>992100</v>
      </c>
      <c r="C9844" s="209">
        <v>428137</v>
      </c>
      <c r="D9844" s="206">
        <f t="shared" si="1070"/>
        <v>0.43154621509928437</v>
      </c>
      <c r="E9844" s="208">
        <f t="shared" si="1071"/>
        <v>0.45</v>
      </c>
      <c r="F9844" s="207">
        <v>23547.53</v>
      </c>
      <c r="G9844" s="207">
        <v>34250.959999999999</v>
      </c>
      <c r="H9844" s="207">
        <v>38532.33</v>
      </c>
      <c r="I9844" s="214">
        <f t="shared" si="1072"/>
        <v>409831</v>
      </c>
      <c r="J9844" s="211">
        <f t="shared" si="1064"/>
        <v>0.41309444612438262</v>
      </c>
      <c r="K9844" s="212">
        <f t="shared" si="1065"/>
        <v>0.45</v>
      </c>
      <c r="L9844" s="214">
        <f t="shared" si="1066"/>
        <v>22540.705000000002</v>
      </c>
      <c r="M9844" s="213">
        <f t="shared" si="1067"/>
        <v>32786.480000000003</v>
      </c>
      <c r="N9844" s="213">
        <f t="shared" si="1068"/>
        <v>36884.79</v>
      </c>
      <c r="O9844" s="242">
        <f t="shared" si="1069"/>
        <v>0.51520000000047728</v>
      </c>
      <c r="P9844" s="242"/>
      <c r="Q9844" s="179"/>
      <c r="R9844" s="179"/>
      <c r="S9844" s="179"/>
      <c r="T9844" s="179"/>
      <c r="U9844" s="179"/>
      <c r="V9844" s="179"/>
      <c r="W9844" s="179"/>
      <c r="X9844" s="179"/>
      <c r="Y9844" s="179"/>
      <c r="Z9844" s="179"/>
      <c r="AA9844" s="222"/>
      <c r="AB9844" s="222"/>
      <c r="AC9844" s="222"/>
      <c r="AD9844" s="179"/>
      <c r="AE9844" s="179"/>
      <c r="AF9844" s="179"/>
      <c r="AG9844" s="179"/>
      <c r="AH9844" s="179"/>
      <c r="AI9844" s="179"/>
      <c r="AJ9844" s="179"/>
    </row>
    <row r="9845" spans="2:36" x14ac:dyDescent="0.3">
      <c r="B9845" s="224">
        <v>992200</v>
      </c>
      <c r="C9845" s="209">
        <v>428182</v>
      </c>
      <c r="D9845" s="206">
        <f t="shared" si="1070"/>
        <v>0.43154807498488207</v>
      </c>
      <c r="E9845" s="208">
        <f t="shared" si="1071"/>
        <v>0.45</v>
      </c>
      <c r="F9845" s="207">
        <v>23550.01</v>
      </c>
      <c r="G9845" s="207">
        <v>34254.559999999998</v>
      </c>
      <c r="H9845" s="207">
        <v>38536.379999999997</v>
      </c>
      <c r="I9845" s="214">
        <f t="shared" si="1072"/>
        <v>409876</v>
      </c>
      <c r="J9845" s="211">
        <f t="shared" si="1064"/>
        <v>0.41309816569240071</v>
      </c>
      <c r="K9845" s="212">
        <f t="shared" si="1065"/>
        <v>0.45</v>
      </c>
      <c r="L9845" s="214">
        <f t="shared" si="1066"/>
        <v>22543.18</v>
      </c>
      <c r="M9845" s="213">
        <f t="shared" si="1067"/>
        <v>32790.080000000002</v>
      </c>
      <c r="N9845" s="213">
        <f t="shared" si="1068"/>
        <v>36888.839999999997</v>
      </c>
      <c r="O9845" s="242">
        <f t="shared" si="1069"/>
        <v>0.51530000000013387</v>
      </c>
      <c r="P9845" s="242"/>
      <c r="Q9845" s="179"/>
      <c r="R9845" s="179"/>
      <c r="S9845" s="179"/>
      <c r="T9845" s="179"/>
      <c r="U9845" s="179"/>
      <c r="V9845" s="179"/>
      <c r="W9845" s="179"/>
      <c r="X9845" s="179"/>
      <c r="Y9845" s="179"/>
      <c r="Z9845" s="179"/>
      <c r="AA9845" s="222"/>
      <c r="AB9845" s="222"/>
      <c r="AC9845" s="222"/>
      <c r="AD9845" s="179"/>
      <c r="AE9845" s="179"/>
      <c r="AF9845" s="179"/>
      <c r="AG9845" s="179"/>
      <c r="AH9845" s="179"/>
      <c r="AI9845" s="179"/>
      <c r="AJ9845" s="179"/>
    </row>
    <row r="9846" spans="2:36" x14ac:dyDescent="0.3">
      <c r="B9846" s="224">
        <v>992300</v>
      </c>
      <c r="C9846" s="209">
        <v>428227</v>
      </c>
      <c r="D9846" s="206">
        <f t="shared" si="1070"/>
        <v>0.43154993449561624</v>
      </c>
      <c r="E9846" s="208">
        <f t="shared" si="1071"/>
        <v>0.45</v>
      </c>
      <c r="F9846" s="207">
        <v>23552.48</v>
      </c>
      <c r="G9846" s="207">
        <v>34258.160000000003</v>
      </c>
      <c r="H9846" s="207">
        <v>38540.43</v>
      </c>
      <c r="I9846" s="214">
        <f t="shared" si="1072"/>
        <v>409921</v>
      </c>
      <c r="J9846" s="211">
        <f t="shared" si="1064"/>
        <v>0.41310188451073265</v>
      </c>
      <c r="K9846" s="212">
        <f t="shared" si="1065"/>
        <v>0.45</v>
      </c>
      <c r="L9846" s="214">
        <f t="shared" si="1066"/>
        <v>22545.654999999999</v>
      </c>
      <c r="M9846" s="213">
        <f t="shared" si="1067"/>
        <v>32793.68</v>
      </c>
      <c r="N9846" s="213">
        <f t="shared" si="1068"/>
        <v>36892.89</v>
      </c>
      <c r="O9846" s="242">
        <f t="shared" si="1069"/>
        <v>0.51519999999982247</v>
      </c>
      <c r="P9846" s="242"/>
      <c r="Q9846" s="179"/>
      <c r="R9846" s="179"/>
      <c r="S9846" s="179"/>
      <c r="T9846" s="179"/>
      <c r="U9846" s="179"/>
      <c r="V9846" s="179"/>
      <c r="W9846" s="179"/>
      <c r="X9846" s="179"/>
      <c r="Y9846" s="179"/>
      <c r="Z9846" s="179"/>
      <c r="AA9846" s="222"/>
      <c r="AB9846" s="222"/>
      <c r="AC9846" s="222"/>
      <c r="AD9846" s="179"/>
      <c r="AE9846" s="179"/>
      <c r="AF9846" s="179"/>
      <c r="AG9846" s="179"/>
      <c r="AH9846" s="179"/>
      <c r="AI9846" s="179"/>
      <c r="AJ9846" s="179"/>
    </row>
    <row r="9847" spans="2:36" x14ac:dyDescent="0.3">
      <c r="B9847" s="224">
        <v>992400</v>
      </c>
      <c r="C9847" s="209">
        <v>428272</v>
      </c>
      <c r="D9847" s="206">
        <f t="shared" si="1070"/>
        <v>0.43155179363160018</v>
      </c>
      <c r="E9847" s="208">
        <f t="shared" si="1071"/>
        <v>0.45</v>
      </c>
      <c r="F9847" s="207">
        <v>23554.959999999999</v>
      </c>
      <c r="G9847" s="207">
        <v>34261.760000000002</v>
      </c>
      <c r="H9847" s="207">
        <v>38544.480000000003</v>
      </c>
      <c r="I9847" s="214">
        <f t="shared" si="1072"/>
        <v>409966</v>
      </c>
      <c r="J9847" s="211">
        <f t="shared" si="1064"/>
        <v>0.41310560257960499</v>
      </c>
      <c r="K9847" s="212">
        <f t="shared" si="1065"/>
        <v>0.45</v>
      </c>
      <c r="L9847" s="214">
        <f t="shared" si="1066"/>
        <v>22548.13</v>
      </c>
      <c r="M9847" s="213">
        <f t="shared" si="1067"/>
        <v>32797.279999999999</v>
      </c>
      <c r="N9847" s="213">
        <f t="shared" si="1068"/>
        <v>36896.939999999995</v>
      </c>
      <c r="O9847" s="242">
        <f t="shared" si="1069"/>
        <v>0.51530000000006115</v>
      </c>
      <c r="P9847" s="242"/>
      <c r="Q9847" s="179"/>
      <c r="R9847" s="179"/>
      <c r="S9847" s="179"/>
      <c r="T9847" s="179"/>
      <c r="U9847" s="179"/>
      <c r="V9847" s="179"/>
      <c r="W9847" s="179"/>
      <c r="X9847" s="179"/>
      <c r="Y9847" s="179"/>
      <c r="Z9847" s="179"/>
      <c r="AA9847" s="222"/>
      <c r="AB9847" s="222"/>
      <c r="AC9847" s="222"/>
      <c r="AD9847" s="179"/>
      <c r="AE9847" s="179"/>
      <c r="AF9847" s="179"/>
      <c r="AG9847" s="179"/>
      <c r="AH9847" s="179"/>
      <c r="AI9847" s="179"/>
      <c r="AJ9847" s="179"/>
    </row>
    <row r="9848" spans="2:36" x14ac:dyDescent="0.3">
      <c r="B9848" s="224">
        <v>992500</v>
      </c>
      <c r="C9848" s="209">
        <v>428317</v>
      </c>
      <c r="D9848" s="206">
        <f t="shared" si="1070"/>
        <v>0.43155365239294713</v>
      </c>
      <c r="E9848" s="208">
        <f t="shared" si="1071"/>
        <v>0.45</v>
      </c>
      <c r="F9848" s="207">
        <v>23557.43</v>
      </c>
      <c r="G9848" s="207">
        <v>34265.360000000001</v>
      </c>
      <c r="H9848" s="207">
        <v>38548.53</v>
      </c>
      <c r="I9848" s="214">
        <f t="shared" si="1072"/>
        <v>410011</v>
      </c>
      <c r="J9848" s="211">
        <f t="shared" si="1064"/>
        <v>0.41310931989924432</v>
      </c>
      <c r="K9848" s="212">
        <f t="shared" si="1065"/>
        <v>0.45</v>
      </c>
      <c r="L9848" s="214">
        <f t="shared" si="1066"/>
        <v>22550.605</v>
      </c>
      <c r="M9848" s="213">
        <f t="shared" si="1067"/>
        <v>32800.879999999997</v>
      </c>
      <c r="N9848" s="213">
        <f t="shared" si="1068"/>
        <v>36900.99</v>
      </c>
      <c r="O9848" s="242">
        <f t="shared" si="1069"/>
        <v>0.5151999999996042</v>
      </c>
      <c r="P9848" s="242"/>
      <c r="Q9848" s="179"/>
      <c r="R9848" s="179"/>
      <c r="S9848" s="179"/>
      <c r="T9848" s="179"/>
      <c r="U9848" s="179"/>
      <c r="V9848" s="179"/>
      <c r="W9848" s="179"/>
      <c r="X9848" s="179"/>
      <c r="Y9848" s="179"/>
      <c r="Z9848" s="179"/>
      <c r="AA9848" s="222"/>
      <c r="AB9848" s="222"/>
      <c r="AC9848" s="222"/>
      <c r="AD9848" s="179"/>
      <c r="AE9848" s="179"/>
      <c r="AF9848" s="179"/>
      <c r="AG9848" s="179"/>
      <c r="AH9848" s="179"/>
      <c r="AI9848" s="179"/>
      <c r="AJ9848" s="179"/>
    </row>
    <row r="9849" spans="2:36" x14ac:dyDescent="0.3">
      <c r="B9849" s="224">
        <v>992600</v>
      </c>
      <c r="C9849" s="209">
        <v>428362</v>
      </c>
      <c r="D9849" s="206">
        <f t="shared" si="1070"/>
        <v>0.43155551077977028</v>
      </c>
      <c r="E9849" s="208">
        <f t="shared" si="1071"/>
        <v>0.45</v>
      </c>
      <c r="F9849" s="207">
        <v>23559.91</v>
      </c>
      <c r="G9849" s="207">
        <v>34268.959999999999</v>
      </c>
      <c r="H9849" s="207">
        <v>38552.58</v>
      </c>
      <c r="I9849" s="214">
        <f t="shared" si="1072"/>
        <v>410056</v>
      </c>
      <c r="J9849" s="211">
        <f t="shared" si="1064"/>
        <v>0.41311303646987707</v>
      </c>
      <c r="K9849" s="212">
        <f t="shared" si="1065"/>
        <v>0.45</v>
      </c>
      <c r="L9849" s="214">
        <f t="shared" si="1066"/>
        <v>22553.08</v>
      </c>
      <c r="M9849" s="213">
        <f t="shared" si="1067"/>
        <v>32804.480000000003</v>
      </c>
      <c r="N9849" s="213">
        <f t="shared" si="1068"/>
        <v>36905.040000000001</v>
      </c>
      <c r="O9849" s="242">
        <f t="shared" si="1069"/>
        <v>0.5152999999999156</v>
      </c>
      <c r="P9849" s="242"/>
      <c r="Q9849" s="179"/>
      <c r="R9849" s="179"/>
      <c r="S9849" s="179"/>
      <c r="T9849" s="179"/>
      <c r="U9849" s="179"/>
      <c r="V9849" s="179"/>
      <c r="W9849" s="179"/>
      <c r="X9849" s="179"/>
      <c r="Y9849" s="179"/>
      <c r="Z9849" s="179"/>
      <c r="AA9849" s="222"/>
      <c r="AB9849" s="222"/>
      <c r="AC9849" s="222"/>
      <c r="AD9849" s="179"/>
      <c r="AE9849" s="179"/>
      <c r="AF9849" s="179"/>
      <c r="AG9849" s="179"/>
      <c r="AH9849" s="179"/>
      <c r="AI9849" s="179"/>
      <c r="AJ9849" s="179"/>
    </row>
    <row r="9850" spans="2:36" x14ac:dyDescent="0.3">
      <c r="B9850" s="224">
        <v>992700</v>
      </c>
      <c r="C9850" s="209">
        <v>428407</v>
      </c>
      <c r="D9850" s="206">
        <f t="shared" si="1070"/>
        <v>0.43155736879218293</v>
      </c>
      <c r="E9850" s="208">
        <f t="shared" si="1071"/>
        <v>0.45</v>
      </c>
      <c r="F9850" s="207">
        <v>23562.38</v>
      </c>
      <c r="G9850" s="207">
        <v>34272.559999999998</v>
      </c>
      <c r="H9850" s="207">
        <v>38556.629999999997</v>
      </c>
      <c r="I9850" s="214">
        <f t="shared" si="1072"/>
        <v>410101</v>
      </c>
      <c r="J9850" s="211">
        <f t="shared" si="1064"/>
        <v>0.41311675229172962</v>
      </c>
      <c r="K9850" s="212">
        <f t="shared" si="1065"/>
        <v>0.45</v>
      </c>
      <c r="L9850" s="214">
        <f t="shared" si="1066"/>
        <v>22555.555</v>
      </c>
      <c r="M9850" s="213">
        <f t="shared" si="1067"/>
        <v>32808.080000000002</v>
      </c>
      <c r="N9850" s="213">
        <f t="shared" si="1068"/>
        <v>36909.089999999997</v>
      </c>
      <c r="O9850" s="242">
        <f t="shared" si="1069"/>
        <v>0.51520000000004074</v>
      </c>
      <c r="P9850" s="242"/>
      <c r="Q9850" s="179"/>
      <c r="R9850" s="179"/>
      <c r="S9850" s="179"/>
      <c r="T9850" s="179"/>
      <c r="U9850" s="179"/>
      <c r="V9850" s="179"/>
      <c r="W9850" s="179"/>
      <c r="X9850" s="179"/>
      <c r="Y9850" s="179"/>
      <c r="Z9850" s="179"/>
      <c r="AA9850" s="222"/>
      <c r="AB9850" s="222"/>
      <c r="AC9850" s="222"/>
      <c r="AD9850" s="179"/>
      <c r="AE9850" s="179"/>
      <c r="AF9850" s="179"/>
      <c r="AG9850" s="179"/>
      <c r="AH9850" s="179"/>
      <c r="AI9850" s="179"/>
      <c r="AJ9850" s="179"/>
    </row>
    <row r="9851" spans="2:36" x14ac:dyDescent="0.3">
      <c r="B9851" s="224">
        <v>992800</v>
      </c>
      <c r="C9851" s="209">
        <v>428452</v>
      </c>
      <c r="D9851" s="206">
        <f t="shared" si="1070"/>
        <v>0.43155922643029815</v>
      </c>
      <c r="E9851" s="208">
        <f t="shared" si="1071"/>
        <v>0.45</v>
      </c>
      <c r="F9851" s="207">
        <v>23564.86</v>
      </c>
      <c r="G9851" s="207">
        <v>34276.160000000003</v>
      </c>
      <c r="H9851" s="207">
        <v>38560.68</v>
      </c>
      <c r="I9851" s="214">
        <f t="shared" si="1072"/>
        <v>410146</v>
      </c>
      <c r="J9851" s="211">
        <f t="shared" ref="J9851:J9914" si="1073">I9851/$B9851</f>
        <v>0.41312046736502822</v>
      </c>
      <c r="K9851" s="212">
        <f t="shared" ref="K9851:K9914" si="1074">(I9851-I9850)/($B9851-$B9850)</f>
        <v>0.45</v>
      </c>
      <c r="L9851" s="214">
        <f t="shared" si="1066"/>
        <v>22558.03</v>
      </c>
      <c r="M9851" s="213">
        <f t="shared" si="1067"/>
        <v>32811.68</v>
      </c>
      <c r="N9851" s="213">
        <f t="shared" si="1068"/>
        <v>36913.14</v>
      </c>
      <c r="O9851" s="242">
        <f t="shared" si="1069"/>
        <v>0.51529999999977005</v>
      </c>
      <c r="P9851" s="242"/>
      <c r="Q9851" s="179"/>
      <c r="R9851" s="179"/>
      <c r="S9851" s="179"/>
      <c r="T9851" s="179"/>
      <c r="U9851" s="179"/>
      <c r="V9851" s="179"/>
      <c r="W9851" s="179"/>
      <c r="X9851" s="179"/>
      <c r="Y9851" s="179"/>
      <c r="Z9851" s="179"/>
      <c r="AA9851" s="222"/>
      <c r="AB9851" s="222"/>
      <c r="AC9851" s="222"/>
      <c r="AD9851" s="179"/>
      <c r="AE9851" s="179"/>
      <c r="AF9851" s="179"/>
      <c r="AG9851" s="179"/>
      <c r="AH9851" s="179"/>
      <c r="AI9851" s="179"/>
      <c r="AJ9851" s="179"/>
    </row>
    <row r="9852" spans="2:36" x14ac:dyDescent="0.3">
      <c r="B9852" s="224">
        <v>992900</v>
      </c>
      <c r="C9852" s="209">
        <v>428497</v>
      </c>
      <c r="D9852" s="206">
        <f t="shared" si="1070"/>
        <v>0.43156108369422902</v>
      </c>
      <c r="E9852" s="208">
        <f t="shared" si="1071"/>
        <v>0.45</v>
      </c>
      <c r="F9852" s="207">
        <v>23567.33</v>
      </c>
      <c r="G9852" s="207">
        <v>34279.760000000002</v>
      </c>
      <c r="H9852" s="207">
        <v>38564.730000000003</v>
      </c>
      <c r="I9852" s="214">
        <f t="shared" si="1072"/>
        <v>410191</v>
      </c>
      <c r="J9852" s="211">
        <f t="shared" si="1073"/>
        <v>0.41312418168999898</v>
      </c>
      <c r="K9852" s="212">
        <f t="shared" si="1074"/>
        <v>0.45</v>
      </c>
      <c r="L9852" s="214">
        <f t="shared" si="1066"/>
        <v>22560.505000000001</v>
      </c>
      <c r="M9852" s="213">
        <f t="shared" si="1067"/>
        <v>32815.279999999999</v>
      </c>
      <c r="N9852" s="213">
        <f t="shared" si="1068"/>
        <v>36917.189999999995</v>
      </c>
      <c r="O9852" s="242">
        <f t="shared" si="1069"/>
        <v>0.51519999999996802</v>
      </c>
      <c r="P9852" s="242"/>
      <c r="Q9852" s="179"/>
      <c r="R9852" s="179"/>
      <c r="S9852" s="179"/>
      <c r="T9852" s="179"/>
      <c r="U9852" s="179"/>
      <c r="V9852" s="179"/>
      <c r="W9852" s="179"/>
      <c r="X9852" s="179"/>
      <c r="Y9852" s="179"/>
      <c r="Z9852" s="179"/>
      <c r="AA9852" s="222"/>
      <c r="AB9852" s="222"/>
      <c r="AC9852" s="222"/>
      <c r="AD9852" s="179"/>
      <c r="AE9852" s="179"/>
      <c r="AF9852" s="179"/>
      <c r="AG9852" s="179"/>
      <c r="AH9852" s="179"/>
      <c r="AI9852" s="179"/>
      <c r="AJ9852" s="179"/>
    </row>
    <row r="9853" spans="2:36" x14ac:dyDescent="0.3">
      <c r="B9853" s="224">
        <v>993000</v>
      </c>
      <c r="C9853" s="209">
        <v>428542</v>
      </c>
      <c r="D9853" s="206">
        <f t="shared" si="1070"/>
        <v>0.43156294058408862</v>
      </c>
      <c r="E9853" s="208">
        <f t="shared" si="1071"/>
        <v>0.45</v>
      </c>
      <c r="F9853" s="207">
        <v>23569.81</v>
      </c>
      <c r="G9853" s="207">
        <v>34283.360000000001</v>
      </c>
      <c r="H9853" s="207">
        <v>38568.78</v>
      </c>
      <c r="I9853" s="214">
        <f t="shared" si="1072"/>
        <v>410236</v>
      </c>
      <c r="J9853" s="211">
        <f t="shared" si="1073"/>
        <v>0.41312789526686805</v>
      </c>
      <c r="K9853" s="212">
        <f t="shared" si="1074"/>
        <v>0.45</v>
      </c>
      <c r="L9853" s="214">
        <f t="shared" si="1066"/>
        <v>22562.98</v>
      </c>
      <c r="M9853" s="213">
        <f t="shared" si="1067"/>
        <v>32818.879999999997</v>
      </c>
      <c r="N9853" s="213">
        <f t="shared" si="1068"/>
        <v>36921.24</v>
      </c>
      <c r="O9853" s="242">
        <f t="shared" si="1069"/>
        <v>0.51529999999962461</v>
      </c>
      <c r="P9853" s="242"/>
      <c r="Q9853" s="179"/>
      <c r="R9853" s="179"/>
      <c r="S9853" s="179"/>
      <c r="T9853" s="179"/>
      <c r="U9853" s="179"/>
      <c r="V9853" s="179"/>
      <c r="W9853" s="179"/>
      <c r="X9853" s="179"/>
      <c r="Y9853" s="179"/>
      <c r="Z9853" s="179"/>
      <c r="AA9853" s="222"/>
      <c r="AB9853" s="222"/>
      <c r="AC9853" s="222"/>
      <c r="AD9853" s="179"/>
      <c r="AE9853" s="179"/>
      <c r="AF9853" s="179"/>
      <c r="AG9853" s="179"/>
      <c r="AH9853" s="179"/>
      <c r="AI9853" s="179"/>
      <c r="AJ9853" s="179"/>
    </row>
    <row r="9854" spans="2:36" x14ac:dyDescent="0.3">
      <c r="B9854" s="224">
        <v>993100</v>
      </c>
      <c r="C9854" s="209">
        <v>428587</v>
      </c>
      <c r="D9854" s="206">
        <f t="shared" si="1070"/>
        <v>0.43156479709998991</v>
      </c>
      <c r="E9854" s="208">
        <f t="shared" si="1071"/>
        <v>0.45</v>
      </c>
      <c r="F9854" s="207">
        <v>23572.28</v>
      </c>
      <c r="G9854" s="207">
        <v>34286.959999999999</v>
      </c>
      <c r="H9854" s="207">
        <v>38572.83</v>
      </c>
      <c r="I9854" s="214">
        <f t="shared" si="1072"/>
        <v>410281</v>
      </c>
      <c r="J9854" s="211">
        <f t="shared" si="1073"/>
        <v>0.41313160809586147</v>
      </c>
      <c r="K9854" s="212">
        <f t="shared" si="1074"/>
        <v>0.45</v>
      </c>
      <c r="L9854" s="214">
        <f t="shared" ref="L9854:L9917" si="1075">I9854*5.5%</f>
        <v>22565.455000000002</v>
      </c>
      <c r="M9854" s="213">
        <f t="shared" ref="M9854:M9917" si="1076">I9854*8%</f>
        <v>32822.480000000003</v>
      </c>
      <c r="N9854" s="213">
        <f t="shared" ref="N9854:N9917" si="1077">I9854*9%</f>
        <v>36925.29</v>
      </c>
      <c r="O9854" s="242">
        <f t="shared" si="1069"/>
        <v>0.51520000000047728</v>
      </c>
      <c r="P9854" s="242"/>
      <c r="Q9854" s="179"/>
      <c r="R9854" s="179"/>
      <c r="S9854" s="179"/>
      <c r="T9854" s="179"/>
      <c r="U9854" s="179"/>
      <c r="V9854" s="179"/>
      <c r="W9854" s="179"/>
      <c r="X9854" s="179"/>
      <c r="Y9854" s="179"/>
      <c r="Z9854" s="179"/>
      <c r="AA9854" s="222"/>
      <c r="AB9854" s="222"/>
      <c r="AC9854" s="222"/>
      <c r="AD9854" s="179"/>
      <c r="AE9854" s="179"/>
      <c r="AF9854" s="179"/>
      <c r="AG9854" s="179"/>
      <c r="AH9854" s="179"/>
      <c r="AI9854" s="179"/>
      <c r="AJ9854" s="179"/>
    </row>
    <row r="9855" spans="2:36" x14ac:dyDescent="0.3">
      <c r="B9855" s="224">
        <v>993200</v>
      </c>
      <c r="C9855" s="209">
        <v>428632</v>
      </c>
      <c r="D9855" s="206">
        <f t="shared" si="1070"/>
        <v>0.43156665324204591</v>
      </c>
      <c r="E9855" s="208">
        <f t="shared" si="1071"/>
        <v>0.45</v>
      </c>
      <c r="F9855" s="207">
        <v>23574.76</v>
      </c>
      <c r="G9855" s="207">
        <v>34290.559999999998</v>
      </c>
      <c r="H9855" s="207">
        <v>38576.879999999997</v>
      </c>
      <c r="I9855" s="214">
        <f t="shared" si="1072"/>
        <v>410326</v>
      </c>
      <c r="J9855" s="211">
        <f t="shared" si="1073"/>
        <v>0.413135320177205</v>
      </c>
      <c r="K9855" s="212">
        <f t="shared" si="1074"/>
        <v>0.45</v>
      </c>
      <c r="L9855" s="214">
        <f t="shared" si="1075"/>
        <v>22567.93</v>
      </c>
      <c r="M9855" s="213">
        <f t="shared" si="1076"/>
        <v>32826.080000000002</v>
      </c>
      <c r="N9855" s="213">
        <f t="shared" si="1077"/>
        <v>36929.339999999997</v>
      </c>
      <c r="O9855" s="242">
        <f t="shared" si="1069"/>
        <v>0.51530000000013387</v>
      </c>
      <c r="P9855" s="242"/>
      <c r="Q9855" s="179"/>
      <c r="R9855" s="179"/>
      <c r="S9855" s="179"/>
      <c r="T9855" s="179"/>
      <c r="U9855" s="179"/>
      <c r="V9855" s="179"/>
      <c r="W9855" s="179"/>
      <c r="X9855" s="179"/>
      <c r="Y9855" s="179"/>
      <c r="Z9855" s="179"/>
      <c r="AA9855" s="222"/>
      <c r="AB9855" s="222"/>
      <c r="AC9855" s="222"/>
      <c r="AD9855" s="179"/>
      <c r="AE9855" s="179"/>
      <c r="AF9855" s="179"/>
      <c r="AG9855" s="179"/>
      <c r="AH9855" s="179"/>
      <c r="AI9855" s="179"/>
      <c r="AJ9855" s="179"/>
    </row>
    <row r="9856" spans="2:36" x14ac:dyDescent="0.3">
      <c r="B9856" s="224">
        <v>993300</v>
      </c>
      <c r="C9856" s="209">
        <v>428677</v>
      </c>
      <c r="D9856" s="206">
        <f t="shared" si="1070"/>
        <v>0.43156850901036947</v>
      </c>
      <c r="E9856" s="208">
        <f t="shared" si="1071"/>
        <v>0.45</v>
      </c>
      <c r="F9856" s="207">
        <v>23577.23</v>
      </c>
      <c r="G9856" s="207">
        <v>34294.160000000003</v>
      </c>
      <c r="H9856" s="207">
        <v>38580.93</v>
      </c>
      <c r="I9856" s="214">
        <f t="shared" si="1072"/>
        <v>410371</v>
      </c>
      <c r="J9856" s="211">
        <f t="shared" si="1073"/>
        <v>0.41313903151112452</v>
      </c>
      <c r="K9856" s="212">
        <f t="shared" si="1074"/>
        <v>0.45</v>
      </c>
      <c r="L9856" s="214">
        <f t="shared" si="1075"/>
        <v>22570.404999999999</v>
      </c>
      <c r="M9856" s="213">
        <f t="shared" si="1076"/>
        <v>32829.68</v>
      </c>
      <c r="N9856" s="213">
        <f t="shared" si="1077"/>
        <v>36933.39</v>
      </c>
      <c r="O9856" s="242">
        <f t="shared" si="1069"/>
        <v>0.51519999999982247</v>
      </c>
      <c r="P9856" s="242"/>
      <c r="Q9856" s="179"/>
      <c r="R9856" s="179"/>
      <c r="S9856" s="179"/>
      <c r="T9856" s="179"/>
      <c r="U9856" s="179"/>
      <c r="V9856" s="179"/>
      <c r="W9856" s="179"/>
      <c r="X9856" s="179"/>
      <c r="Y9856" s="179"/>
      <c r="Z9856" s="179"/>
      <c r="AA9856" s="222"/>
      <c r="AB9856" s="222"/>
      <c r="AC9856" s="222"/>
      <c r="AD9856" s="179"/>
      <c r="AE9856" s="179"/>
      <c r="AF9856" s="179"/>
      <c r="AG9856" s="179"/>
      <c r="AH9856" s="179"/>
      <c r="AI9856" s="179"/>
      <c r="AJ9856" s="179"/>
    </row>
    <row r="9857" spans="2:36" x14ac:dyDescent="0.3">
      <c r="B9857" s="224">
        <v>993400</v>
      </c>
      <c r="C9857" s="209">
        <v>428722</v>
      </c>
      <c r="D9857" s="206">
        <f t="shared" si="1070"/>
        <v>0.43157036440507346</v>
      </c>
      <c r="E9857" s="208">
        <f t="shared" si="1071"/>
        <v>0.45</v>
      </c>
      <c r="F9857" s="207">
        <v>23579.71</v>
      </c>
      <c r="G9857" s="207">
        <v>34297.760000000002</v>
      </c>
      <c r="H9857" s="207">
        <v>38584.980000000003</v>
      </c>
      <c r="I9857" s="214">
        <f t="shared" si="1072"/>
        <v>410416</v>
      </c>
      <c r="J9857" s="211">
        <f t="shared" si="1073"/>
        <v>0.41314274209784579</v>
      </c>
      <c r="K9857" s="212">
        <f t="shared" si="1074"/>
        <v>0.45</v>
      </c>
      <c r="L9857" s="214">
        <f t="shared" si="1075"/>
        <v>22572.880000000001</v>
      </c>
      <c r="M9857" s="213">
        <f t="shared" si="1076"/>
        <v>32833.279999999999</v>
      </c>
      <c r="N9857" s="213">
        <f t="shared" si="1077"/>
        <v>36937.439999999995</v>
      </c>
      <c r="O9857" s="242">
        <f t="shared" si="1069"/>
        <v>0.51530000000006115</v>
      </c>
      <c r="P9857" s="242"/>
      <c r="Q9857" s="179"/>
      <c r="R9857" s="179"/>
      <c r="S9857" s="179"/>
      <c r="T9857" s="179"/>
      <c r="U9857" s="179"/>
      <c r="V9857" s="179"/>
      <c r="W9857" s="179"/>
      <c r="X9857" s="179"/>
      <c r="Y9857" s="179"/>
      <c r="Z9857" s="179"/>
      <c r="AA9857" s="222"/>
      <c r="AB9857" s="222"/>
      <c r="AC9857" s="222"/>
      <c r="AD9857" s="179"/>
      <c r="AE9857" s="179"/>
      <c r="AF9857" s="179"/>
      <c r="AG9857" s="179"/>
      <c r="AH9857" s="179"/>
      <c r="AI9857" s="179"/>
      <c r="AJ9857" s="179"/>
    </row>
    <row r="9858" spans="2:36" x14ac:dyDescent="0.3">
      <c r="B9858" s="224">
        <v>993500</v>
      </c>
      <c r="C9858" s="209">
        <v>428767</v>
      </c>
      <c r="D9858" s="206">
        <f t="shared" si="1070"/>
        <v>0.43157221942627078</v>
      </c>
      <c r="E9858" s="208">
        <f t="shared" si="1071"/>
        <v>0.45</v>
      </c>
      <c r="F9858" s="207">
        <v>23582.18</v>
      </c>
      <c r="G9858" s="207">
        <v>34301.360000000001</v>
      </c>
      <c r="H9858" s="207">
        <v>38589.03</v>
      </c>
      <c r="I9858" s="214">
        <f t="shared" si="1072"/>
        <v>410461</v>
      </c>
      <c r="J9858" s="211">
        <f t="shared" si="1073"/>
        <v>0.41314645193759436</v>
      </c>
      <c r="K9858" s="212">
        <f t="shared" si="1074"/>
        <v>0.45</v>
      </c>
      <c r="L9858" s="214">
        <f t="shared" si="1075"/>
        <v>22575.355</v>
      </c>
      <c r="M9858" s="213">
        <f t="shared" si="1076"/>
        <v>32836.879999999997</v>
      </c>
      <c r="N9858" s="213">
        <f t="shared" si="1077"/>
        <v>36941.49</v>
      </c>
      <c r="O9858" s="242">
        <f t="shared" si="1069"/>
        <v>0.5151999999996042</v>
      </c>
      <c r="P9858" s="242"/>
      <c r="Q9858" s="179"/>
      <c r="R9858" s="179"/>
      <c r="S9858" s="179"/>
      <c r="T9858" s="179"/>
      <c r="U9858" s="179"/>
      <c r="V9858" s="179"/>
      <c r="W9858" s="179"/>
      <c r="X9858" s="179"/>
      <c r="Y9858" s="179"/>
      <c r="Z9858" s="179"/>
      <c r="AA9858" s="222"/>
      <c r="AB9858" s="222"/>
      <c r="AC9858" s="222"/>
      <c r="AD9858" s="179"/>
      <c r="AE9858" s="179"/>
      <c r="AF9858" s="179"/>
      <c r="AG9858" s="179"/>
      <c r="AH9858" s="179"/>
      <c r="AI9858" s="179"/>
      <c r="AJ9858" s="179"/>
    </row>
    <row r="9859" spans="2:36" x14ac:dyDescent="0.3">
      <c r="B9859" s="224">
        <v>993600</v>
      </c>
      <c r="C9859" s="209">
        <v>428812</v>
      </c>
      <c r="D9859" s="206">
        <f t="shared" si="1070"/>
        <v>0.43157407407407405</v>
      </c>
      <c r="E9859" s="208">
        <f t="shared" si="1071"/>
        <v>0.45</v>
      </c>
      <c r="F9859" s="207">
        <v>23584.66</v>
      </c>
      <c r="G9859" s="207">
        <v>34304.959999999999</v>
      </c>
      <c r="H9859" s="207">
        <v>38593.08</v>
      </c>
      <c r="I9859" s="214">
        <f t="shared" si="1072"/>
        <v>410506</v>
      </c>
      <c r="J9859" s="211">
        <f t="shared" si="1073"/>
        <v>0.41315016103059582</v>
      </c>
      <c r="K9859" s="212">
        <f t="shared" si="1074"/>
        <v>0.45</v>
      </c>
      <c r="L9859" s="214">
        <f t="shared" si="1075"/>
        <v>22577.83</v>
      </c>
      <c r="M9859" s="213">
        <f t="shared" si="1076"/>
        <v>32840.480000000003</v>
      </c>
      <c r="N9859" s="213">
        <f t="shared" si="1077"/>
        <v>36945.54</v>
      </c>
      <c r="O9859" s="242">
        <f t="shared" si="1069"/>
        <v>0.5152999999999156</v>
      </c>
      <c r="P9859" s="242"/>
      <c r="Q9859" s="179"/>
      <c r="R9859" s="179"/>
      <c r="S9859" s="179"/>
      <c r="T9859" s="179"/>
      <c r="U9859" s="179"/>
      <c r="V9859" s="179"/>
      <c r="W9859" s="179"/>
      <c r="X9859" s="179"/>
      <c r="Y9859" s="179"/>
      <c r="Z9859" s="179"/>
      <c r="AA9859" s="222"/>
      <c r="AB9859" s="222"/>
      <c r="AC9859" s="222"/>
      <c r="AD9859" s="179"/>
      <c r="AE9859" s="179"/>
      <c r="AF9859" s="179"/>
      <c r="AG9859" s="179"/>
      <c r="AH9859" s="179"/>
      <c r="AI9859" s="179"/>
      <c r="AJ9859" s="179"/>
    </row>
    <row r="9860" spans="2:36" x14ac:dyDescent="0.3">
      <c r="B9860" s="224">
        <v>993700</v>
      </c>
      <c r="C9860" s="209">
        <v>428857</v>
      </c>
      <c r="D9860" s="206">
        <f t="shared" si="1070"/>
        <v>0.43157592834859615</v>
      </c>
      <c r="E9860" s="208">
        <f t="shared" si="1071"/>
        <v>0.45</v>
      </c>
      <c r="F9860" s="207">
        <v>23587.13</v>
      </c>
      <c r="G9860" s="207">
        <v>34308.559999999998</v>
      </c>
      <c r="H9860" s="207">
        <v>38597.129999999997</v>
      </c>
      <c r="I9860" s="214">
        <f t="shared" si="1072"/>
        <v>410551</v>
      </c>
      <c r="J9860" s="211">
        <f t="shared" si="1073"/>
        <v>0.4131538693770756</v>
      </c>
      <c r="K9860" s="212">
        <f t="shared" si="1074"/>
        <v>0.45</v>
      </c>
      <c r="L9860" s="214">
        <f t="shared" si="1075"/>
        <v>22580.305</v>
      </c>
      <c r="M9860" s="213">
        <f t="shared" si="1076"/>
        <v>32844.080000000002</v>
      </c>
      <c r="N9860" s="213">
        <f t="shared" si="1077"/>
        <v>36949.589999999997</v>
      </c>
      <c r="O9860" s="242">
        <f t="shared" si="1069"/>
        <v>0.51520000000004074</v>
      </c>
      <c r="P9860" s="242"/>
      <c r="Q9860" s="179"/>
      <c r="R9860" s="179"/>
      <c r="S9860" s="179"/>
      <c r="T9860" s="179"/>
      <c r="U9860" s="179"/>
      <c r="V9860" s="179"/>
      <c r="W9860" s="179"/>
      <c r="X9860" s="179"/>
      <c r="Y9860" s="179"/>
      <c r="Z9860" s="179"/>
      <c r="AA9860" s="222"/>
      <c r="AB9860" s="222"/>
      <c r="AC9860" s="222"/>
      <c r="AD9860" s="179"/>
      <c r="AE9860" s="179"/>
      <c r="AF9860" s="179"/>
      <c r="AG9860" s="179"/>
      <c r="AH9860" s="179"/>
      <c r="AI9860" s="179"/>
      <c r="AJ9860" s="179"/>
    </row>
    <row r="9861" spans="2:36" x14ac:dyDescent="0.3">
      <c r="B9861" s="224">
        <v>993800</v>
      </c>
      <c r="C9861" s="209">
        <v>428902</v>
      </c>
      <c r="D9861" s="206">
        <f t="shared" si="1070"/>
        <v>0.43157778224994969</v>
      </c>
      <c r="E9861" s="208">
        <f t="shared" si="1071"/>
        <v>0.45</v>
      </c>
      <c r="F9861" s="207">
        <v>23589.61</v>
      </c>
      <c r="G9861" s="207">
        <v>34312.160000000003</v>
      </c>
      <c r="H9861" s="207">
        <v>38601.18</v>
      </c>
      <c r="I9861" s="214">
        <f t="shared" si="1072"/>
        <v>410596</v>
      </c>
      <c r="J9861" s="211">
        <f t="shared" si="1073"/>
        <v>0.41315757697725902</v>
      </c>
      <c r="K9861" s="212">
        <f t="shared" si="1074"/>
        <v>0.45</v>
      </c>
      <c r="L9861" s="214">
        <f t="shared" si="1075"/>
        <v>22582.78</v>
      </c>
      <c r="M9861" s="213">
        <f t="shared" si="1076"/>
        <v>32847.68</v>
      </c>
      <c r="N9861" s="213">
        <f t="shared" si="1077"/>
        <v>36953.64</v>
      </c>
      <c r="O9861" s="242">
        <f t="shared" ref="O9861:O9924" si="1078">(C9861+F9861+H9861-C9860-F9860-H9860)/100</f>
        <v>0.51529999999977005</v>
      </c>
      <c r="P9861" s="242"/>
      <c r="Q9861" s="179"/>
      <c r="R9861" s="179"/>
      <c r="S9861" s="179"/>
      <c r="T9861" s="179"/>
      <c r="U9861" s="179"/>
      <c r="V9861" s="179"/>
      <c r="W9861" s="179"/>
      <c r="X9861" s="179"/>
      <c r="Y9861" s="179"/>
      <c r="Z9861" s="179"/>
      <c r="AA9861" s="222"/>
      <c r="AB9861" s="222"/>
      <c r="AC9861" s="222"/>
      <c r="AD9861" s="179"/>
      <c r="AE9861" s="179"/>
      <c r="AF9861" s="179"/>
      <c r="AG9861" s="179"/>
      <c r="AH9861" s="179"/>
      <c r="AI9861" s="179"/>
      <c r="AJ9861" s="179"/>
    </row>
    <row r="9862" spans="2:36" x14ac:dyDescent="0.3">
      <c r="B9862" s="224">
        <v>993900</v>
      </c>
      <c r="C9862" s="209">
        <v>428947</v>
      </c>
      <c r="D9862" s="206">
        <f t="shared" si="1070"/>
        <v>0.43157963577824732</v>
      </c>
      <c r="E9862" s="208">
        <f t="shared" si="1071"/>
        <v>0.45</v>
      </c>
      <c r="F9862" s="207">
        <v>23592.080000000002</v>
      </c>
      <c r="G9862" s="207">
        <v>34315.760000000002</v>
      </c>
      <c r="H9862" s="207">
        <v>38605.230000000003</v>
      </c>
      <c r="I9862" s="214">
        <f t="shared" si="1072"/>
        <v>410641</v>
      </c>
      <c r="J9862" s="211">
        <f t="shared" si="1073"/>
        <v>0.41316128383137135</v>
      </c>
      <c r="K9862" s="212">
        <f t="shared" si="1074"/>
        <v>0.45</v>
      </c>
      <c r="L9862" s="214">
        <f t="shared" si="1075"/>
        <v>22585.255000000001</v>
      </c>
      <c r="M9862" s="213">
        <f t="shared" si="1076"/>
        <v>32851.279999999999</v>
      </c>
      <c r="N9862" s="213">
        <f t="shared" si="1077"/>
        <v>36957.689999999995</v>
      </c>
      <c r="O9862" s="242">
        <f t="shared" si="1078"/>
        <v>0.51519999999996802</v>
      </c>
      <c r="P9862" s="242"/>
      <c r="Q9862" s="179"/>
      <c r="R9862" s="179"/>
      <c r="S9862" s="179"/>
      <c r="T9862" s="179"/>
      <c r="U9862" s="179"/>
      <c r="V9862" s="179"/>
      <c r="W9862" s="179"/>
      <c r="X9862" s="179"/>
      <c r="Y9862" s="179"/>
      <c r="Z9862" s="179"/>
      <c r="AA9862" s="222"/>
      <c r="AB9862" s="222"/>
      <c r="AC9862" s="222"/>
      <c r="AD9862" s="179"/>
      <c r="AE9862" s="179"/>
      <c r="AF9862" s="179"/>
      <c r="AG9862" s="179"/>
      <c r="AH9862" s="179"/>
      <c r="AI9862" s="179"/>
      <c r="AJ9862" s="179"/>
    </row>
    <row r="9863" spans="2:36" x14ac:dyDescent="0.3">
      <c r="B9863" s="224">
        <v>994000</v>
      </c>
      <c r="C9863" s="209">
        <v>428992</v>
      </c>
      <c r="D9863" s="206">
        <f t="shared" si="1070"/>
        <v>0.4315814889336016</v>
      </c>
      <c r="E9863" s="208">
        <f t="shared" si="1071"/>
        <v>0.45</v>
      </c>
      <c r="F9863" s="207">
        <v>23594.560000000001</v>
      </c>
      <c r="G9863" s="207">
        <v>34319.360000000001</v>
      </c>
      <c r="H9863" s="207">
        <v>38609.279999999999</v>
      </c>
      <c r="I9863" s="214">
        <f t="shared" si="1072"/>
        <v>410686</v>
      </c>
      <c r="J9863" s="211">
        <f t="shared" si="1073"/>
        <v>0.41316498993963785</v>
      </c>
      <c r="K9863" s="212">
        <f t="shared" si="1074"/>
        <v>0.45</v>
      </c>
      <c r="L9863" s="214">
        <f t="shared" si="1075"/>
        <v>22587.73</v>
      </c>
      <c r="M9863" s="213">
        <f t="shared" si="1076"/>
        <v>32854.879999999997</v>
      </c>
      <c r="N9863" s="213">
        <f t="shared" si="1077"/>
        <v>36961.74</v>
      </c>
      <c r="O9863" s="242">
        <f t="shared" si="1078"/>
        <v>0.51529999999962461</v>
      </c>
      <c r="P9863" s="242"/>
      <c r="Q9863" s="179"/>
      <c r="R9863" s="179"/>
      <c r="S9863" s="179"/>
      <c r="T9863" s="179"/>
      <c r="U9863" s="179"/>
      <c r="V9863" s="179"/>
      <c r="W9863" s="179"/>
      <c r="X9863" s="179"/>
      <c r="Y9863" s="179"/>
      <c r="Z9863" s="179"/>
      <c r="AA9863" s="222"/>
      <c r="AB9863" s="222"/>
      <c r="AC9863" s="222"/>
      <c r="AD9863" s="179"/>
      <c r="AE9863" s="179"/>
      <c r="AF9863" s="179"/>
      <c r="AG9863" s="179"/>
      <c r="AH9863" s="179"/>
      <c r="AI9863" s="179"/>
      <c r="AJ9863" s="179"/>
    </row>
    <row r="9864" spans="2:36" x14ac:dyDescent="0.3">
      <c r="B9864" s="224">
        <v>994100</v>
      </c>
      <c r="C9864" s="209">
        <v>429037</v>
      </c>
      <c r="D9864" s="206">
        <f t="shared" si="1070"/>
        <v>0.43158334171612511</v>
      </c>
      <c r="E9864" s="208">
        <f t="shared" si="1071"/>
        <v>0.45</v>
      </c>
      <c r="F9864" s="207">
        <v>23597.03</v>
      </c>
      <c r="G9864" s="207">
        <v>34322.959999999999</v>
      </c>
      <c r="H9864" s="207">
        <v>38613.33</v>
      </c>
      <c r="I9864" s="214">
        <f t="shared" si="1072"/>
        <v>410731</v>
      </c>
      <c r="J9864" s="211">
        <f t="shared" si="1073"/>
        <v>0.41316869530228345</v>
      </c>
      <c r="K9864" s="212">
        <f t="shared" si="1074"/>
        <v>0.45</v>
      </c>
      <c r="L9864" s="214">
        <f t="shared" si="1075"/>
        <v>22590.205000000002</v>
      </c>
      <c r="M9864" s="213">
        <f t="shared" si="1076"/>
        <v>32858.480000000003</v>
      </c>
      <c r="N9864" s="213">
        <f t="shared" si="1077"/>
        <v>36965.79</v>
      </c>
      <c r="O9864" s="242">
        <f t="shared" si="1078"/>
        <v>0.51520000000047728</v>
      </c>
      <c r="P9864" s="242"/>
      <c r="Q9864" s="179"/>
      <c r="R9864" s="179"/>
      <c r="S9864" s="179"/>
      <c r="T9864" s="179"/>
      <c r="U9864" s="179"/>
      <c r="V9864" s="179"/>
      <c r="W9864" s="179"/>
      <c r="X9864" s="179"/>
      <c r="Y9864" s="179"/>
      <c r="Z9864" s="179"/>
      <c r="AA9864" s="222"/>
      <c r="AB9864" s="222"/>
      <c r="AC9864" s="222"/>
      <c r="AD9864" s="179"/>
      <c r="AE9864" s="179"/>
      <c r="AF9864" s="179"/>
      <c r="AG9864" s="179"/>
      <c r="AH9864" s="179"/>
      <c r="AI9864" s="179"/>
      <c r="AJ9864" s="179"/>
    </row>
    <row r="9865" spans="2:36" x14ac:dyDescent="0.3">
      <c r="B9865" s="224">
        <v>994200</v>
      </c>
      <c r="C9865" s="209">
        <v>429082</v>
      </c>
      <c r="D9865" s="206">
        <f t="shared" si="1070"/>
        <v>0.43158519412593038</v>
      </c>
      <c r="E9865" s="208">
        <f t="shared" si="1071"/>
        <v>0.45</v>
      </c>
      <c r="F9865" s="207">
        <v>23599.51</v>
      </c>
      <c r="G9865" s="207">
        <v>34326.559999999998</v>
      </c>
      <c r="H9865" s="207">
        <v>38617.379999999997</v>
      </c>
      <c r="I9865" s="214">
        <f t="shared" si="1072"/>
        <v>410776</v>
      </c>
      <c r="J9865" s="211">
        <f t="shared" si="1073"/>
        <v>0.41317239991953331</v>
      </c>
      <c r="K9865" s="212">
        <f t="shared" si="1074"/>
        <v>0.45</v>
      </c>
      <c r="L9865" s="214">
        <f t="shared" si="1075"/>
        <v>22592.68</v>
      </c>
      <c r="M9865" s="213">
        <f t="shared" si="1076"/>
        <v>32862.080000000002</v>
      </c>
      <c r="N9865" s="213">
        <f t="shared" si="1077"/>
        <v>36969.839999999997</v>
      </c>
      <c r="O9865" s="242">
        <f t="shared" si="1078"/>
        <v>0.51530000000013387</v>
      </c>
      <c r="P9865" s="242"/>
      <c r="Q9865" s="179"/>
      <c r="R9865" s="179"/>
      <c r="S9865" s="179"/>
      <c r="T9865" s="179"/>
      <c r="U9865" s="179"/>
      <c r="V9865" s="179"/>
      <c r="W9865" s="179"/>
      <c r="X9865" s="179"/>
      <c r="Y9865" s="179"/>
      <c r="Z9865" s="179"/>
      <c r="AA9865" s="222"/>
      <c r="AB9865" s="222"/>
      <c r="AC9865" s="222"/>
      <c r="AD9865" s="179"/>
      <c r="AE9865" s="179"/>
      <c r="AF9865" s="179"/>
      <c r="AG9865" s="179"/>
      <c r="AH9865" s="179"/>
      <c r="AI9865" s="179"/>
      <c r="AJ9865" s="179"/>
    </row>
    <row r="9866" spans="2:36" x14ac:dyDescent="0.3">
      <c r="B9866" s="224">
        <v>994300</v>
      </c>
      <c r="C9866" s="209">
        <v>429127</v>
      </c>
      <c r="D9866" s="206">
        <f t="shared" si="1070"/>
        <v>0.43158704616312982</v>
      </c>
      <c r="E9866" s="208">
        <f t="shared" si="1071"/>
        <v>0.45</v>
      </c>
      <c r="F9866" s="207">
        <v>23601.98</v>
      </c>
      <c r="G9866" s="207">
        <v>34330.160000000003</v>
      </c>
      <c r="H9866" s="207">
        <v>38621.43</v>
      </c>
      <c r="I9866" s="214">
        <f t="shared" si="1072"/>
        <v>410821</v>
      </c>
      <c r="J9866" s="211">
        <f t="shared" si="1073"/>
        <v>0.41317610379161218</v>
      </c>
      <c r="K9866" s="212">
        <f t="shared" si="1074"/>
        <v>0.45</v>
      </c>
      <c r="L9866" s="214">
        <f t="shared" si="1075"/>
        <v>22595.154999999999</v>
      </c>
      <c r="M9866" s="213">
        <f t="shared" si="1076"/>
        <v>32865.68</v>
      </c>
      <c r="N9866" s="213">
        <f t="shared" si="1077"/>
        <v>36973.89</v>
      </c>
      <c r="O9866" s="242">
        <f t="shared" si="1078"/>
        <v>0.51519999999982247</v>
      </c>
      <c r="P9866" s="242"/>
      <c r="Q9866" s="179"/>
      <c r="R9866" s="179"/>
      <c r="S9866" s="179"/>
      <c r="T9866" s="179"/>
      <c r="U9866" s="179"/>
      <c r="V9866" s="179"/>
      <c r="W9866" s="179"/>
      <c r="X9866" s="179"/>
      <c r="Y9866" s="179"/>
      <c r="Z9866" s="179"/>
      <c r="AA9866" s="222"/>
      <c r="AB9866" s="222"/>
      <c r="AC9866" s="222"/>
      <c r="AD9866" s="179"/>
      <c r="AE9866" s="179"/>
      <c r="AF9866" s="179"/>
      <c r="AG9866" s="179"/>
      <c r="AH9866" s="179"/>
      <c r="AI9866" s="179"/>
      <c r="AJ9866" s="179"/>
    </row>
    <row r="9867" spans="2:36" x14ac:dyDescent="0.3">
      <c r="B9867" s="224">
        <v>994400</v>
      </c>
      <c r="C9867" s="209">
        <v>429172</v>
      </c>
      <c r="D9867" s="206">
        <f t="shared" si="1070"/>
        <v>0.43158889782783588</v>
      </c>
      <c r="E9867" s="208">
        <f t="shared" si="1071"/>
        <v>0.45</v>
      </c>
      <c r="F9867" s="207">
        <v>23604.46</v>
      </c>
      <c r="G9867" s="207">
        <v>34333.760000000002</v>
      </c>
      <c r="H9867" s="207">
        <v>38625.480000000003</v>
      </c>
      <c r="I9867" s="214">
        <f t="shared" si="1072"/>
        <v>410866</v>
      </c>
      <c r="J9867" s="211">
        <f t="shared" si="1073"/>
        <v>0.41317980691874495</v>
      </c>
      <c r="K9867" s="212">
        <f t="shared" si="1074"/>
        <v>0.45</v>
      </c>
      <c r="L9867" s="214">
        <f t="shared" si="1075"/>
        <v>22597.63</v>
      </c>
      <c r="M9867" s="213">
        <f t="shared" si="1076"/>
        <v>32869.279999999999</v>
      </c>
      <c r="N9867" s="213">
        <f t="shared" si="1077"/>
        <v>36977.939999999995</v>
      </c>
      <c r="O9867" s="242">
        <f t="shared" si="1078"/>
        <v>0.51530000000006115</v>
      </c>
      <c r="P9867" s="242"/>
      <c r="Q9867" s="179"/>
      <c r="R9867" s="179"/>
      <c r="S9867" s="179"/>
      <c r="T9867" s="179"/>
      <c r="U9867" s="179"/>
      <c r="V9867" s="179"/>
      <c r="W9867" s="179"/>
      <c r="X9867" s="179"/>
      <c r="Y9867" s="179"/>
      <c r="Z9867" s="179"/>
      <c r="AA9867" s="222"/>
      <c r="AB9867" s="222"/>
      <c r="AC9867" s="222"/>
      <c r="AD9867" s="179"/>
      <c r="AE9867" s="179"/>
      <c r="AF9867" s="179"/>
      <c r="AG9867" s="179"/>
      <c r="AH9867" s="179"/>
      <c r="AI9867" s="179"/>
      <c r="AJ9867" s="179"/>
    </row>
    <row r="9868" spans="2:36" x14ac:dyDescent="0.3">
      <c r="B9868" s="224">
        <v>994500</v>
      </c>
      <c r="C9868" s="209">
        <v>429217</v>
      </c>
      <c r="D9868" s="206">
        <f t="shared" si="1070"/>
        <v>0.43159074912016088</v>
      </c>
      <c r="E9868" s="208">
        <f t="shared" si="1071"/>
        <v>0.45</v>
      </c>
      <c r="F9868" s="207">
        <v>23606.93</v>
      </c>
      <c r="G9868" s="207">
        <v>34337.360000000001</v>
      </c>
      <c r="H9868" s="207">
        <v>38629.53</v>
      </c>
      <c r="I9868" s="214">
        <f t="shared" si="1072"/>
        <v>410911</v>
      </c>
      <c r="J9868" s="211">
        <f t="shared" si="1073"/>
        <v>0.41318350930115638</v>
      </c>
      <c r="K9868" s="212">
        <f t="shared" si="1074"/>
        <v>0.45</v>
      </c>
      <c r="L9868" s="214">
        <f t="shared" si="1075"/>
        <v>22600.105</v>
      </c>
      <c r="M9868" s="213">
        <f t="shared" si="1076"/>
        <v>32872.879999999997</v>
      </c>
      <c r="N9868" s="213">
        <f t="shared" si="1077"/>
        <v>36981.99</v>
      </c>
      <c r="O9868" s="242">
        <f t="shared" si="1078"/>
        <v>0.5151999999996042</v>
      </c>
      <c r="P9868" s="242"/>
      <c r="Q9868" s="179"/>
      <c r="R9868" s="179"/>
      <c r="S9868" s="179"/>
      <c r="T9868" s="179"/>
      <c r="U9868" s="179"/>
      <c r="V9868" s="179"/>
      <c r="W9868" s="179"/>
      <c r="X9868" s="179"/>
      <c r="Y9868" s="179"/>
      <c r="Z9868" s="179"/>
      <c r="AA9868" s="222"/>
      <c r="AB9868" s="222"/>
      <c r="AC9868" s="222"/>
      <c r="AD9868" s="179"/>
      <c r="AE9868" s="179"/>
      <c r="AF9868" s="179"/>
      <c r="AG9868" s="179"/>
      <c r="AH9868" s="179"/>
      <c r="AI9868" s="179"/>
      <c r="AJ9868" s="179"/>
    </row>
    <row r="9869" spans="2:36" x14ac:dyDescent="0.3">
      <c r="B9869" s="224">
        <v>994600</v>
      </c>
      <c r="C9869" s="209">
        <v>429262</v>
      </c>
      <c r="D9869" s="206">
        <f t="shared" si="1070"/>
        <v>0.43159260004021716</v>
      </c>
      <c r="E9869" s="208">
        <f t="shared" si="1071"/>
        <v>0.45</v>
      </c>
      <c r="F9869" s="207">
        <v>23609.41</v>
      </c>
      <c r="G9869" s="207">
        <v>34340.959999999999</v>
      </c>
      <c r="H9869" s="207">
        <v>38633.58</v>
      </c>
      <c r="I9869" s="214">
        <f t="shared" si="1072"/>
        <v>410956</v>
      </c>
      <c r="J9869" s="211">
        <f t="shared" si="1073"/>
        <v>0.41318721093907096</v>
      </c>
      <c r="K9869" s="212">
        <f t="shared" si="1074"/>
        <v>0.45</v>
      </c>
      <c r="L9869" s="214">
        <f t="shared" si="1075"/>
        <v>22602.58</v>
      </c>
      <c r="M9869" s="213">
        <f t="shared" si="1076"/>
        <v>32876.480000000003</v>
      </c>
      <c r="N9869" s="213">
        <f t="shared" si="1077"/>
        <v>36986.04</v>
      </c>
      <c r="O9869" s="242">
        <f t="shared" si="1078"/>
        <v>0.5152999999999156</v>
      </c>
      <c r="P9869" s="242"/>
      <c r="Q9869" s="179"/>
      <c r="R9869" s="179"/>
      <c r="S9869" s="179"/>
      <c r="T9869" s="179"/>
      <c r="U9869" s="179"/>
      <c r="V9869" s="179"/>
      <c r="W9869" s="179"/>
      <c r="X9869" s="179"/>
      <c r="Y9869" s="179"/>
      <c r="Z9869" s="179"/>
      <c r="AA9869" s="222"/>
      <c r="AB9869" s="222"/>
      <c r="AC9869" s="222"/>
      <c r="AD9869" s="179"/>
      <c r="AE9869" s="179"/>
      <c r="AF9869" s="179"/>
      <c r="AG9869" s="179"/>
      <c r="AH9869" s="179"/>
      <c r="AI9869" s="179"/>
      <c r="AJ9869" s="179"/>
    </row>
    <row r="9870" spans="2:36" x14ac:dyDescent="0.3">
      <c r="B9870" s="224">
        <v>994700</v>
      </c>
      <c r="C9870" s="209">
        <v>429307</v>
      </c>
      <c r="D9870" s="206">
        <f t="shared" si="1070"/>
        <v>0.43159445058811702</v>
      </c>
      <c r="E9870" s="208">
        <f t="shared" si="1071"/>
        <v>0.45</v>
      </c>
      <c r="F9870" s="207">
        <v>23611.88</v>
      </c>
      <c r="G9870" s="207">
        <v>34344.559999999998</v>
      </c>
      <c r="H9870" s="207">
        <v>38637.629999999997</v>
      </c>
      <c r="I9870" s="214">
        <f t="shared" si="1072"/>
        <v>411001</v>
      </c>
      <c r="J9870" s="211">
        <f t="shared" si="1073"/>
        <v>0.41319091183271339</v>
      </c>
      <c r="K9870" s="212">
        <f t="shared" si="1074"/>
        <v>0.45</v>
      </c>
      <c r="L9870" s="214">
        <f t="shared" si="1075"/>
        <v>22605.055</v>
      </c>
      <c r="M9870" s="213">
        <f t="shared" si="1076"/>
        <v>32880.080000000002</v>
      </c>
      <c r="N9870" s="213">
        <f t="shared" si="1077"/>
        <v>36990.089999999997</v>
      </c>
      <c r="O9870" s="242">
        <f t="shared" si="1078"/>
        <v>0.51520000000004074</v>
      </c>
      <c r="P9870" s="242"/>
      <c r="Q9870" s="179"/>
      <c r="R9870" s="179"/>
      <c r="S9870" s="179"/>
      <c r="T9870" s="179"/>
      <c r="U9870" s="179"/>
      <c r="V9870" s="179"/>
      <c r="W9870" s="179"/>
      <c r="X9870" s="179"/>
      <c r="Y9870" s="179"/>
      <c r="Z9870" s="179"/>
      <c r="AA9870" s="222"/>
      <c r="AB9870" s="222"/>
      <c r="AC9870" s="222"/>
      <c r="AD9870" s="179"/>
      <c r="AE9870" s="179"/>
      <c r="AF9870" s="179"/>
      <c r="AG9870" s="179"/>
      <c r="AH9870" s="179"/>
      <c r="AI9870" s="179"/>
      <c r="AJ9870" s="179"/>
    </row>
    <row r="9871" spans="2:36" x14ac:dyDescent="0.3">
      <c r="B9871" s="224">
        <v>994800</v>
      </c>
      <c r="C9871" s="209">
        <v>429352</v>
      </c>
      <c r="D9871" s="206">
        <f t="shared" si="1070"/>
        <v>0.43159630076397265</v>
      </c>
      <c r="E9871" s="208">
        <f t="shared" si="1071"/>
        <v>0.45</v>
      </c>
      <c r="F9871" s="207">
        <v>23614.36</v>
      </c>
      <c r="G9871" s="207">
        <v>34348.160000000003</v>
      </c>
      <c r="H9871" s="207">
        <v>38641.68</v>
      </c>
      <c r="I9871" s="214">
        <f t="shared" si="1072"/>
        <v>411046</v>
      </c>
      <c r="J9871" s="211">
        <f t="shared" si="1073"/>
        <v>0.413194611982308</v>
      </c>
      <c r="K9871" s="212">
        <f t="shared" si="1074"/>
        <v>0.45</v>
      </c>
      <c r="L9871" s="214">
        <f t="shared" si="1075"/>
        <v>22607.53</v>
      </c>
      <c r="M9871" s="213">
        <f t="shared" si="1076"/>
        <v>32883.68</v>
      </c>
      <c r="N9871" s="213">
        <f t="shared" si="1077"/>
        <v>36994.14</v>
      </c>
      <c r="O9871" s="242">
        <f t="shared" si="1078"/>
        <v>0.51529999999977005</v>
      </c>
      <c r="P9871" s="242"/>
      <c r="Q9871" s="179"/>
      <c r="R9871" s="179"/>
      <c r="S9871" s="179"/>
      <c r="T9871" s="179"/>
      <c r="U9871" s="179"/>
      <c r="V9871" s="179"/>
      <c r="W9871" s="179"/>
      <c r="X9871" s="179"/>
      <c r="Y9871" s="179"/>
      <c r="Z9871" s="179"/>
      <c r="AA9871" s="222"/>
      <c r="AB9871" s="222"/>
      <c r="AC9871" s="222"/>
      <c r="AD9871" s="179"/>
      <c r="AE9871" s="179"/>
      <c r="AF9871" s="179"/>
      <c r="AG9871" s="179"/>
      <c r="AH9871" s="179"/>
      <c r="AI9871" s="179"/>
      <c r="AJ9871" s="179"/>
    </row>
    <row r="9872" spans="2:36" x14ac:dyDescent="0.3">
      <c r="B9872" s="224">
        <v>994900</v>
      </c>
      <c r="C9872" s="209">
        <v>429397</v>
      </c>
      <c r="D9872" s="206">
        <f t="shared" si="1070"/>
        <v>0.43159815056789624</v>
      </c>
      <c r="E9872" s="208">
        <f t="shared" si="1071"/>
        <v>0.45</v>
      </c>
      <c r="F9872" s="207">
        <v>23616.83</v>
      </c>
      <c r="G9872" s="207">
        <v>34351.760000000002</v>
      </c>
      <c r="H9872" s="207">
        <v>38645.730000000003</v>
      </c>
      <c r="I9872" s="214">
        <f t="shared" si="1072"/>
        <v>411091</v>
      </c>
      <c r="J9872" s="211">
        <f t="shared" si="1073"/>
        <v>0.41319831138807922</v>
      </c>
      <c r="K9872" s="212">
        <f t="shared" si="1074"/>
        <v>0.45</v>
      </c>
      <c r="L9872" s="214">
        <f t="shared" si="1075"/>
        <v>22610.005000000001</v>
      </c>
      <c r="M9872" s="213">
        <f t="shared" si="1076"/>
        <v>32887.279999999999</v>
      </c>
      <c r="N9872" s="213">
        <f t="shared" si="1077"/>
        <v>36998.189999999995</v>
      </c>
      <c r="O9872" s="242">
        <f t="shared" si="1078"/>
        <v>0.51519999999996802</v>
      </c>
      <c r="P9872" s="242"/>
      <c r="Q9872" s="179"/>
      <c r="R9872" s="179"/>
      <c r="S9872" s="179"/>
      <c r="T9872" s="179"/>
      <c r="U9872" s="179"/>
      <c r="V9872" s="179"/>
      <c r="W9872" s="179"/>
      <c r="X9872" s="179"/>
      <c r="Y9872" s="179"/>
      <c r="Z9872" s="179"/>
      <c r="AA9872" s="222"/>
      <c r="AB9872" s="222"/>
      <c r="AC9872" s="222"/>
      <c r="AD9872" s="179"/>
      <c r="AE9872" s="179"/>
      <c r="AF9872" s="179"/>
      <c r="AG9872" s="179"/>
      <c r="AH9872" s="179"/>
      <c r="AI9872" s="179"/>
      <c r="AJ9872" s="179"/>
    </row>
    <row r="9873" spans="2:36" x14ac:dyDescent="0.3">
      <c r="B9873" s="224">
        <v>995000</v>
      </c>
      <c r="C9873" s="209">
        <v>429442</v>
      </c>
      <c r="D9873" s="206">
        <f t="shared" si="1070"/>
        <v>0.43159999999999998</v>
      </c>
      <c r="E9873" s="208">
        <f t="shared" si="1071"/>
        <v>0.45</v>
      </c>
      <c r="F9873" s="207">
        <v>23619.31</v>
      </c>
      <c r="G9873" s="207">
        <v>34355.360000000001</v>
      </c>
      <c r="H9873" s="207">
        <v>38649.78</v>
      </c>
      <c r="I9873" s="214">
        <f t="shared" si="1072"/>
        <v>411136</v>
      </c>
      <c r="J9873" s="211">
        <f t="shared" si="1073"/>
        <v>0.41320201005025126</v>
      </c>
      <c r="K9873" s="212">
        <f t="shared" si="1074"/>
        <v>0.45</v>
      </c>
      <c r="L9873" s="214">
        <f t="shared" si="1075"/>
        <v>22612.48</v>
      </c>
      <c r="M9873" s="213">
        <f t="shared" si="1076"/>
        <v>32890.879999999997</v>
      </c>
      <c r="N9873" s="213">
        <f t="shared" si="1077"/>
        <v>37002.239999999998</v>
      </c>
      <c r="O9873" s="242">
        <f t="shared" si="1078"/>
        <v>0.51529999999962461</v>
      </c>
      <c r="P9873" s="242"/>
      <c r="Q9873" s="179"/>
      <c r="R9873" s="179"/>
      <c r="S9873" s="179"/>
      <c r="T9873" s="179"/>
      <c r="U9873" s="179"/>
      <c r="V9873" s="179"/>
      <c r="W9873" s="179"/>
      <c r="X9873" s="179"/>
      <c r="Y9873" s="179"/>
      <c r="Z9873" s="179"/>
      <c r="AA9873" s="222"/>
      <c r="AB9873" s="222"/>
      <c r="AC9873" s="222"/>
      <c r="AD9873" s="179"/>
      <c r="AE9873" s="179"/>
      <c r="AF9873" s="179"/>
      <c r="AG9873" s="179"/>
      <c r="AH9873" s="179"/>
      <c r="AI9873" s="179"/>
      <c r="AJ9873" s="179"/>
    </row>
    <row r="9874" spans="2:36" x14ac:dyDescent="0.3">
      <c r="B9874" s="224">
        <v>995100</v>
      </c>
      <c r="C9874" s="209">
        <v>429487</v>
      </c>
      <c r="D9874" s="206">
        <f t="shared" si="1070"/>
        <v>0.43160184906039595</v>
      </c>
      <c r="E9874" s="208">
        <f t="shared" si="1071"/>
        <v>0.45</v>
      </c>
      <c r="F9874" s="207">
        <v>23621.78</v>
      </c>
      <c r="G9874" s="207">
        <v>34358.959999999999</v>
      </c>
      <c r="H9874" s="207">
        <v>38653.83</v>
      </c>
      <c r="I9874" s="214">
        <f t="shared" si="1072"/>
        <v>411181</v>
      </c>
      <c r="J9874" s="211">
        <f t="shared" si="1073"/>
        <v>0.41320570796904832</v>
      </c>
      <c r="K9874" s="212">
        <f t="shared" si="1074"/>
        <v>0.45</v>
      </c>
      <c r="L9874" s="214">
        <f t="shared" si="1075"/>
        <v>22614.955000000002</v>
      </c>
      <c r="M9874" s="213">
        <f t="shared" si="1076"/>
        <v>32894.480000000003</v>
      </c>
      <c r="N9874" s="213">
        <f t="shared" si="1077"/>
        <v>37006.29</v>
      </c>
      <c r="O9874" s="242">
        <f t="shared" si="1078"/>
        <v>0.51520000000047728</v>
      </c>
      <c r="P9874" s="242"/>
      <c r="Q9874" s="179"/>
      <c r="R9874" s="179"/>
      <c r="S9874" s="179"/>
      <c r="T9874" s="179"/>
      <c r="U9874" s="179"/>
      <c r="V9874" s="179"/>
      <c r="W9874" s="179"/>
      <c r="X9874" s="179"/>
      <c r="Y9874" s="179"/>
      <c r="Z9874" s="179"/>
      <c r="AA9874" s="222"/>
      <c r="AB9874" s="222"/>
      <c r="AC9874" s="222"/>
      <c r="AD9874" s="179"/>
      <c r="AE9874" s="179"/>
      <c r="AF9874" s="179"/>
      <c r="AG9874" s="179"/>
      <c r="AH9874" s="179"/>
      <c r="AI9874" s="179"/>
      <c r="AJ9874" s="179"/>
    </row>
    <row r="9875" spans="2:36" x14ac:dyDescent="0.3">
      <c r="B9875" s="224">
        <v>995200</v>
      </c>
      <c r="C9875" s="209">
        <v>429532</v>
      </c>
      <c r="D9875" s="206">
        <f t="shared" si="1070"/>
        <v>0.43160369774919616</v>
      </c>
      <c r="E9875" s="208">
        <f t="shared" si="1071"/>
        <v>0.45</v>
      </c>
      <c r="F9875" s="207">
        <v>23624.26</v>
      </c>
      <c r="G9875" s="207">
        <v>34362.559999999998</v>
      </c>
      <c r="H9875" s="207">
        <v>38657.879999999997</v>
      </c>
      <c r="I9875" s="214">
        <f t="shared" si="1072"/>
        <v>411226</v>
      </c>
      <c r="J9875" s="211">
        <f t="shared" si="1073"/>
        <v>0.41320940514469451</v>
      </c>
      <c r="K9875" s="212">
        <f t="shared" si="1074"/>
        <v>0.45</v>
      </c>
      <c r="L9875" s="214">
        <f t="shared" si="1075"/>
        <v>22617.43</v>
      </c>
      <c r="M9875" s="213">
        <f t="shared" si="1076"/>
        <v>32898.080000000002</v>
      </c>
      <c r="N9875" s="213">
        <f t="shared" si="1077"/>
        <v>37010.339999999997</v>
      </c>
      <c r="O9875" s="242">
        <f t="shared" si="1078"/>
        <v>0.51530000000013387</v>
      </c>
      <c r="P9875" s="242"/>
      <c r="Q9875" s="179"/>
      <c r="R9875" s="179"/>
      <c r="S9875" s="179"/>
      <c r="T9875" s="179"/>
      <c r="U9875" s="179"/>
      <c r="V9875" s="179"/>
      <c r="W9875" s="179"/>
      <c r="X9875" s="179"/>
      <c r="Y9875" s="179"/>
      <c r="Z9875" s="179"/>
      <c r="AA9875" s="222"/>
      <c r="AB9875" s="222"/>
      <c r="AC9875" s="222"/>
      <c r="AD9875" s="179"/>
      <c r="AE9875" s="179"/>
      <c r="AF9875" s="179"/>
      <c r="AG9875" s="179"/>
      <c r="AH9875" s="179"/>
      <c r="AI9875" s="179"/>
      <c r="AJ9875" s="179"/>
    </row>
    <row r="9876" spans="2:36" x14ac:dyDescent="0.3">
      <c r="B9876" s="224">
        <v>995300</v>
      </c>
      <c r="C9876" s="209">
        <v>429577</v>
      </c>
      <c r="D9876" s="206">
        <f t="shared" si="1070"/>
        <v>0.43160554606651264</v>
      </c>
      <c r="E9876" s="208">
        <f t="shared" si="1071"/>
        <v>0.45</v>
      </c>
      <c r="F9876" s="207">
        <v>23626.73</v>
      </c>
      <c r="G9876" s="207">
        <v>34366.160000000003</v>
      </c>
      <c r="H9876" s="207">
        <v>38661.93</v>
      </c>
      <c r="I9876" s="214">
        <f t="shared" si="1072"/>
        <v>411271</v>
      </c>
      <c r="J9876" s="211">
        <f t="shared" si="1073"/>
        <v>0.41321310157741387</v>
      </c>
      <c r="K9876" s="212">
        <f t="shared" si="1074"/>
        <v>0.45</v>
      </c>
      <c r="L9876" s="214">
        <f t="shared" si="1075"/>
        <v>22619.904999999999</v>
      </c>
      <c r="M9876" s="213">
        <f t="shared" si="1076"/>
        <v>32901.68</v>
      </c>
      <c r="N9876" s="213">
        <f t="shared" si="1077"/>
        <v>37014.39</v>
      </c>
      <c r="O9876" s="242">
        <f t="shared" si="1078"/>
        <v>0.51519999999982247</v>
      </c>
      <c r="P9876" s="242"/>
      <c r="Q9876" s="179"/>
      <c r="R9876" s="179"/>
      <c r="S9876" s="179"/>
      <c r="T9876" s="179"/>
      <c r="U9876" s="179"/>
      <c r="V9876" s="179"/>
      <c r="W9876" s="179"/>
      <c r="X9876" s="179"/>
      <c r="Y9876" s="179"/>
      <c r="Z9876" s="179"/>
      <c r="AA9876" s="222"/>
      <c r="AB9876" s="222"/>
      <c r="AC9876" s="222"/>
      <c r="AD9876" s="179"/>
      <c r="AE9876" s="179"/>
      <c r="AF9876" s="179"/>
      <c r="AG9876" s="179"/>
      <c r="AH9876" s="179"/>
      <c r="AI9876" s="179"/>
      <c r="AJ9876" s="179"/>
    </row>
    <row r="9877" spans="2:36" x14ac:dyDescent="0.3">
      <c r="B9877" s="224">
        <v>995400</v>
      </c>
      <c r="C9877" s="209">
        <v>429622</v>
      </c>
      <c r="D9877" s="206">
        <f t="shared" si="1070"/>
        <v>0.43160739401245729</v>
      </c>
      <c r="E9877" s="208">
        <f t="shared" si="1071"/>
        <v>0.45</v>
      </c>
      <c r="F9877" s="207">
        <v>23629.21</v>
      </c>
      <c r="G9877" s="207">
        <v>34369.760000000002</v>
      </c>
      <c r="H9877" s="207">
        <v>38665.980000000003</v>
      </c>
      <c r="I9877" s="214">
        <f t="shared" si="1072"/>
        <v>411316</v>
      </c>
      <c r="J9877" s="211">
        <f t="shared" si="1073"/>
        <v>0.41321679726743016</v>
      </c>
      <c r="K9877" s="212">
        <f t="shared" si="1074"/>
        <v>0.45</v>
      </c>
      <c r="L9877" s="214">
        <f t="shared" si="1075"/>
        <v>22622.38</v>
      </c>
      <c r="M9877" s="213">
        <f t="shared" si="1076"/>
        <v>32905.279999999999</v>
      </c>
      <c r="N9877" s="213">
        <f t="shared" si="1077"/>
        <v>37018.439999999995</v>
      </c>
      <c r="O9877" s="242">
        <f t="shared" si="1078"/>
        <v>0.51530000000006115</v>
      </c>
      <c r="P9877" s="242"/>
      <c r="Q9877" s="179"/>
      <c r="R9877" s="179"/>
      <c r="S9877" s="179"/>
      <c r="T9877" s="179"/>
      <c r="U9877" s="179"/>
      <c r="V9877" s="179"/>
      <c r="W9877" s="179"/>
      <c r="X9877" s="179"/>
      <c r="Y9877" s="179"/>
      <c r="Z9877" s="179"/>
      <c r="AA9877" s="222"/>
      <c r="AB9877" s="222"/>
      <c r="AC9877" s="222"/>
      <c r="AD9877" s="179"/>
      <c r="AE9877" s="179"/>
      <c r="AF9877" s="179"/>
      <c r="AG9877" s="179"/>
      <c r="AH9877" s="179"/>
      <c r="AI9877" s="179"/>
      <c r="AJ9877" s="179"/>
    </row>
    <row r="9878" spans="2:36" x14ac:dyDescent="0.3">
      <c r="B9878" s="224">
        <v>995500</v>
      </c>
      <c r="C9878" s="209">
        <v>429667</v>
      </c>
      <c r="D9878" s="206">
        <f t="shared" si="1070"/>
        <v>0.43160924158714215</v>
      </c>
      <c r="E9878" s="208">
        <f t="shared" si="1071"/>
        <v>0.45</v>
      </c>
      <c r="F9878" s="207">
        <v>23631.68</v>
      </c>
      <c r="G9878" s="207">
        <v>34373.360000000001</v>
      </c>
      <c r="H9878" s="207">
        <v>38670.03</v>
      </c>
      <c r="I9878" s="214">
        <f t="shared" si="1072"/>
        <v>411361</v>
      </c>
      <c r="J9878" s="211">
        <f t="shared" si="1073"/>
        <v>0.41322049221496737</v>
      </c>
      <c r="K9878" s="212">
        <f t="shared" si="1074"/>
        <v>0.45</v>
      </c>
      <c r="L9878" s="214">
        <f t="shared" si="1075"/>
        <v>22624.855</v>
      </c>
      <c r="M9878" s="213">
        <f t="shared" si="1076"/>
        <v>32908.879999999997</v>
      </c>
      <c r="N9878" s="213">
        <f t="shared" si="1077"/>
        <v>37022.49</v>
      </c>
      <c r="O9878" s="242">
        <f t="shared" si="1078"/>
        <v>0.5151999999996042</v>
      </c>
      <c r="P9878" s="242"/>
      <c r="Q9878" s="179"/>
      <c r="R9878" s="179"/>
      <c r="S9878" s="179"/>
      <c r="T9878" s="179"/>
      <c r="U9878" s="179"/>
      <c r="V9878" s="179"/>
      <c r="W9878" s="179"/>
      <c r="X9878" s="179"/>
      <c r="Y9878" s="179"/>
      <c r="Z9878" s="179"/>
      <c r="AA9878" s="222"/>
      <c r="AB9878" s="222"/>
      <c r="AC9878" s="222"/>
      <c r="AD9878" s="179"/>
      <c r="AE9878" s="179"/>
      <c r="AF9878" s="179"/>
      <c r="AG9878" s="179"/>
      <c r="AH9878" s="179"/>
      <c r="AI9878" s="179"/>
      <c r="AJ9878" s="179"/>
    </row>
    <row r="9879" spans="2:36" x14ac:dyDescent="0.3">
      <c r="B9879" s="224">
        <v>995600</v>
      </c>
      <c r="C9879" s="209">
        <v>429712</v>
      </c>
      <c r="D9879" s="206">
        <f t="shared" si="1070"/>
        <v>0.431611088790679</v>
      </c>
      <c r="E9879" s="208">
        <f t="shared" si="1071"/>
        <v>0.45</v>
      </c>
      <c r="F9879" s="207">
        <v>23634.16</v>
      </c>
      <c r="G9879" s="207">
        <v>34376.959999999999</v>
      </c>
      <c r="H9879" s="207">
        <v>38674.080000000002</v>
      </c>
      <c r="I9879" s="214">
        <f t="shared" si="1072"/>
        <v>411406</v>
      </c>
      <c r="J9879" s="211">
        <f t="shared" si="1073"/>
        <v>0.41322418642024911</v>
      </c>
      <c r="K9879" s="212">
        <f t="shared" si="1074"/>
        <v>0.45</v>
      </c>
      <c r="L9879" s="214">
        <f t="shared" si="1075"/>
        <v>22627.33</v>
      </c>
      <c r="M9879" s="213">
        <f t="shared" si="1076"/>
        <v>32912.480000000003</v>
      </c>
      <c r="N9879" s="213">
        <f t="shared" si="1077"/>
        <v>37026.54</v>
      </c>
      <c r="O9879" s="242">
        <f t="shared" si="1078"/>
        <v>0.5152999999999156</v>
      </c>
      <c r="P9879" s="242"/>
      <c r="Q9879" s="179"/>
      <c r="R9879" s="179"/>
      <c r="S9879" s="179"/>
      <c r="T9879" s="179"/>
      <c r="U9879" s="179"/>
      <c r="V9879" s="179"/>
      <c r="W9879" s="179"/>
      <c r="X9879" s="179"/>
      <c r="Y9879" s="179"/>
      <c r="Z9879" s="179"/>
      <c r="AA9879" s="222"/>
      <c r="AB9879" s="222"/>
      <c r="AC9879" s="222"/>
      <c r="AD9879" s="179"/>
      <c r="AE9879" s="179"/>
      <c r="AF9879" s="179"/>
      <c r="AG9879" s="179"/>
      <c r="AH9879" s="179"/>
      <c r="AI9879" s="179"/>
      <c r="AJ9879" s="179"/>
    </row>
    <row r="9880" spans="2:36" x14ac:dyDescent="0.3">
      <c r="B9880" s="224">
        <v>995700</v>
      </c>
      <c r="C9880" s="209">
        <v>429757</v>
      </c>
      <c r="D9880" s="206">
        <f t="shared" ref="D9880:D9924" si="1079">C9880/B9880</f>
        <v>0.43161293562317965</v>
      </c>
      <c r="E9880" s="208">
        <f t="shared" ref="E9880:E9924" si="1080">(C9880-C9879)/(B9880-B9879)</f>
        <v>0.45</v>
      </c>
      <c r="F9880" s="207">
        <v>23636.63</v>
      </c>
      <c r="G9880" s="207">
        <v>34380.559999999998</v>
      </c>
      <c r="H9880" s="207">
        <v>38678.129999999997</v>
      </c>
      <c r="I9880" s="214">
        <f t="shared" si="1072"/>
        <v>411451</v>
      </c>
      <c r="J9880" s="211">
        <f t="shared" si="1073"/>
        <v>0.41322787988349907</v>
      </c>
      <c r="K9880" s="212">
        <f t="shared" si="1074"/>
        <v>0.45</v>
      </c>
      <c r="L9880" s="214">
        <f t="shared" si="1075"/>
        <v>22629.805</v>
      </c>
      <c r="M9880" s="213">
        <f t="shared" si="1076"/>
        <v>32916.080000000002</v>
      </c>
      <c r="N9880" s="213">
        <f t="shared" si="1077"/>
        <v>37030.589999999997</v>
      </c>
      <c r="O9880" s="242">
        <f t="shared" si="1078"/>
        <v>0.51520000000004074</v>
      </c>
      <c r="P9880" s="242"/>
      <c r="Q9880" s="179"/>
      <c r="R9880" s="179"/>
      <c r="S9880" s="179"/>
      <c r="T9880" s="179"/>
      <c r="U9880" s="179"/>
      <c r="V9880" s="179"/>
      <c r="W9880" s="179"/>
      <c r="X9880" s="179"/>
      <c r="Y9880" s="179"/>
      <c r="Z9880" s="179"/>
      <c r="AA9880" s="222"/>
      <c r="AB9880" s="222"/>
      <c r="AC9880" s="222"/>
      <c r="AD9880" s="179"/>
      <c r="AE9880" s="179"/>
      <c r="AF9880" s="179"/>
      <c r="AG9880" s="179"/>
      <c r="AH9880" s="179"/>
      <c r="AI9880" s="179"/>
      <c r="AJ9880" s="179"/>
    </row>
    <row r="9881" spans="2:36" x14ac:dyDescent="0.3">
      <c r="B9881" s="224">
        <v>995800</v>
      </c>
      <c r="C9881" s="209">
        <v>429802</v>
      </c>
      <c r="D9881" s="206">
        <f t="shared" si="1079"/>
        <v>0.43161478208475595</v>
      </c>
      <c r="E9881" s="208">
        <f t="shared" si="1080"/>
        <v>0.45</v>
      </c>
      <c r="F9881" s="207">
        <v>23639.11</v>
      </c>
      <c r="G9881" s="207">
        <v>34384.160000000003</v>
      </c>
      <c r="H9881" s="207">
        <v>38682.18</v>
      </c>
      <c r="I9881" s="214">
        <f t="shared" si="1072"/>
        <v>411496</v>
      </c>
      <c r="J9881" s="211">
        <f t="shared" si="1073"/>
        <v>0.41323157260494076</v>
      </c>
      <c r="K9881" s="212">
        <f t="shared" si="1074"/>
        <v>0.45</v>
      </c>
      <c r="L9881" s="214">
        <f t="shared" si="1075"/>
        <v>22632.28</v>
      </c>
      <c r="M9881" s="213">
        <f t="shared" si="1076"/>
        <v>32919.68</v>
      </c>
      <c r="N9881" s="213">
        <f t="shared" si="1077"/>
        <v>37034.639999999999</v>
      </c>
      <c r="O9881" s="242">
        <f t="shared" si="1078"/>
        <v>0.51529999999977005</v>
      </c>
      <c r="P9881" s="242"/>
      <c r="Q9881" s="179"/>
      <c r="R9881" s="179"/>
      <c r="S9881" s="179"/>
      <c r="T9881" s="179"/>
      <c r="U9881" s="179"/>
      <c r="V9881" s="179"/>
      <c r="W9881" s="179"/>
      <c r="X9881" s="179"/>
      <c r="Y9881" s="179"/>
      <c r="Z9881" s="179"/>
      <c r="AA9881" s="222"/>
      <c r="AB9881" s="222"/>
      <c r="AC9881" s="222"/>
      <c r="AD9881" s="179"/>
      <c r="AE9881" s="179"/>
      <c r="AF9881" s="179"/>
      <c r="AG9881" s="179"/>
      <c r="AH9881" s="179"/>
      <c r="AI9881" s="179"/>
      <c r="AJ9881" s="179"/>
    </row>
    <row r="9882" spans="2:36" x14ac:dyDescent="0.3">
      <c r="B9882" s="224">
        <v>995900</v>
      </c>
      <c r="C9882" s="209">
        <v>429847</v>
      </c>
      <c r="D9882" s="206">
        <f t="shared" si="1079"/>
        <v>0.43161662817551966</v>
      </c>
      <c r="E9882" s="208">
        <f t="shared" si="1080"/>
        <v>0.45</v>
      </c>
      <c r="F9882" s="207">
        <v>23641.58</v>
      </c>
      <c r="G9882" s="207">
        <v>34387.760000000002</v>
      </c>
      <c r="H9882" s="207">
        <v>38686.230000000003</v>
      </c>
      <c r="I9882" s="214">
        <f t="shared" si="1072"/>
        <v>411541</v>
      </c>
      <c r="J9882" s="211">
        <f t="shared" si="1073"/>
        <v>0.41323526458479765</v>
      </c>
      <c r="K9882" s="212">
        <f t="shared" si="1074"/>
        <v>0.45</v>
      </c>
      <c r="L9882" s="214">
        <f t="shared" si="1075"/>
        <v>22634.755000000001</v>
      </c>
      <c r="M9882" s="213">
        <f t="shared" si="1076"/>
        <v>32923.279999999999</v>
      </c>
      <c r="N9882" s="213">
        <f t="shared" si="1077"/>
        <v>37038.689999999995</v>
      </c>
      <c r="O9882" s="242">
        <f t="shared" si="1078"/>
        <v>0.51519999999996802</v>
      </c>
      <c r="P9882" s="242"/>
      <c r="Q9882" s="179"/>
      <c r="R9882" s="179"/>
      <c r="S9882" s="179"/>
      <c r="T9882" s="179"/>
      <c r="U9882" s="179"/>
      <c r="V9882" s="179"/>
      <c r="W9882" s="179"/>
      <c r="X9882" s="179"/>
      <c r="Y9882" s="179"/>
      <c r="Z9882" s="179"/>
      <c r="AA9882" s="222"/>
      <c r="AB9882" s="222"/>
      <c r="AC9882" s="222"/>
      <c r="AD9882" s="179"/>
      <c r="AE9882" s="179"/>
      <c r="AF9882" s="179"/>
      <c r="AG9882" s="179"/>
      <c r="AH9882" s="179"/>
      <c r="AI9882" s="179"/>
      <c r="AJ9882" s="179"/>
    </row>
    <row r="9883" spans="2:36" x14ac:dyDescent="0.3">
      <c r="B9883" s="224">
        <v>996000</v>
      </c>
      <c r="C9883" s="209">
        <v>429892</v>
      </c>
      <c r="D9883" s="206">
        <f t="shared" si="1079"/>
        <v>0.43161847389558233</v>
      </c>
      <c r="E9883" s="208">
        <f t="shared" si="1080"/>
        <v>0.45</v>
      </c>
      <c r="F9883" s="207">
        <v>23644.06</v>
      </c>
      <c r="G9883" s="207">
        <v>34391.360000000001</v>
      </c>
      <c r="H9883" s="207">
        <v>38690.28</v>
      </c>
      <c r="I9883" s="214">
        <f t="shared" si="1072"/>
        <v>411586</v>
      </c>
      <c r="J9883" s="211">
        <f t="shared" si="1073"/>
        <v>0.41323895582329317</v>
      </c>
      <c r="K9883" s="212">
        <f t="shared" si="1074"/>
        <v>0.45</v>
      </c>
      <c r="L9883" s="214">
        <f t="shared" si="1075"/>
        <v>22637.23</v>
      </c>
      <c r="M9883" s="213">
        <f t="shared" si="1076"/>
        <v>32926.879999999997</v>
      </c>
      <c r="N9883" s="213">
        <f t="shared" si="1077"/>
        <v>37042.74</v>
      </c>
      <c r="O9883" s="242">
        <f t="shared" si="1078"/>
        <v>0.51529999999962461</v>
      </c>
      <c r="P9883" s="242"/>
      <c r="Q9883" s="179"/>
      <c r="R9883" s="179"/>
      <c r="S9883" s="179"/>
      <c r="T9883" s="179"/>
      <c r="U9883" s="179"/>
      <c r="V9883" s="179"/>
      <c r="W9883" s="179"/>
      <c r="X9883" s="179"/>
      <c r="Y9883" s="179"/>
      <c r="Z9883" s="179"/>
      <c r="AA9883" s="222"/>
      <c r="AB9883" s="222"/>
      <c r="AC9883" s="222"/>
      <c r="AD9883" s="179"/>
      <c r="AE9883" s="179"/>
      <c r="AF9883" s="179"/>
      <c r="AG9883" s="179"/>
      <c r="AH9883" s="179"/>
      <c r="AI9883" s="179"/>
      <c r="AJ9883" s="179"/>
    </row>
    <row r="9884" spans="2:36" x14ac:dyDescent="0.3">
      <c r="B9884" s="224">
        <v>996100</v>
      </c>
      <c r="C9884" s="209">
        <v>429937</v>
      </c>
      <c r="D9884" s="206">
        <f t="shared" si="1079"/>
        <v>0.43162031924505573</v>
      </c>
      <c r="E9884" s="208">
        <f t="shared" si="1080"/>
        <v>0.45</v>
      </c>
      <c r="F9884" s="207">
        <v>23646.53</v>
      </c>
      <c r="G9884" s="207">
        <v>34394.959999999999</v>
      </c>
      <c r="H9884" s="207">
        <v>38694.33</v>
      </c>
      <c r="I9884" s="214">
        <f t="shared" si="1072"/>
        <v>411631</v>
      </c>
      <c r="J9884" s="211">
        <f t="shared" si="1073"/>
        <v>0.41324264632065055</v>
      </c>
      <c r="K9884" s="212">
        <f t="shared" si="1074"/>
        <v>0.45</v>
      </c>
      <c r="L9884" s="214">
        <f t="shared" si="1075"/>
        <v>22639.705000000002</v>
      </c>
      <c r="M9884" s="213">
        <f t="shared" si="1076"/>
        <v>32930.480000000003</v>
      </c>
      <c r="N9884" s="213">
        <f t="shared" si="1077"/>
        <v>37046.79</v>
      </c>
      <c r="O9884" s="242">
        <f t="shared" si="1078"/>
        <v>0.51520000000047728</v>
      </c>
      <c r="P9884" s="242"/>
      <c r="Q9884" s="179"/>
      <c r="R9884" s="179"/>
      <c r="S9884" s="179"/>
      <c r="T9884" s="179"/>
      <c r="U9884" s="179"/>
      <c r="V9884" s="179"/>
      <c r="W9884" s="179"/>
      <c r="X9884" s="179"/>
      <c r="Y9884" s="179"/>
      <c r="Z9884" s="179"/>
      <c r="AA9884" s="222"/>
      <c r="AB9884" s="222"/>
      <c r="AC9884" s="222"/>
      <c r="AD9884" s="179"/>
      <c r="AE9884" s="179"/>
      <c r="AF9884" s="179"/>
      <c r="AG9884" s="179"/>
      <c r="AH9884" s="179"/>
      <c r="AI9884" s="179"/>
      <c r="AJ9884" s="179"/>
    </row>
    <row r="9885" spans="2:36" x14ac:dyDescent="0.3">
      <c r="B9885" s="224">
        <v>996200</v>
      </c>
      <c r="C9885" s="209">
        <v>429982</v>
      </c>
      <c r="D9885" s="206">
        <f t="shared" si="1079"/>
        <v>0.43162216422405142</v>
      </c>
      <c r="E9885" s="208">
        <f t="shared" si="1080"/>
        <v>0.45</v>
      </c>
      <c r="F9885" s="207">
        <v>23649.01</v>
      </c>
      <c r="G9885" s="207">
        <v>34398.559999999998</v>
      </c>
      <c r="H9885" s="207">
        <v>38698.379999999997</v>
      </c>
      <c r="I9885" s="214">
        <f t="shared" si="1072"/>
        <v>411676</v>
      </c>
      <c r="J9885" s="211">
        <f t="shared" si="1073"/>
        <v>0.41324633607709294</v>
      </c>
      <c r="K9885" s="212">
        <f t="shared" si="1074"/>
        <v>0.45</v>
      </c>
      <c r="L9885" s="214">
        <f t="shared" si="1075"/>
        <v>22642.18</v>
      </c>
      <c r="M9885" s="213">
        <f t="shared" si="1076"/>
        <v>32934.080000000002</v>
      </c>
      <c r="N9885" s="213">
        <f t="shared" si="1077"/>
        <v>37050.839999999997</v>
      </c>
      <c r="O9885" s="242">
        <f t="shared" si="1078"/>
        <v>0.51530000000013387</v>
      </c>
      <c r="P9885" s="242"/>
      <c r="Q9885" s="179"/>
      <c r="R9885" s="179"/>
      <c r="S9885" s="179"/>
      <c r="T9885" s="179"/>
      <c r="U9885" s="179"/>
      <c r="V9885" s="179"/>
      <c r="W9885" s="179"/>
      <c r="X9885" s="179"/>
      <c r="Y9885" s="179"/>
      <c r="Z9885" s="179"/>
      <c r="AA9885" s="222"/>
      <c r="AB9885" s="222"/>
      <c r="AC9885" s="222"/>
      <c r="AD9885" s="179"/>
      <c r="AE9885" s="179"/>
      <c r="AF9885" s="179"/>
      <c r="AG9885" s="179"/>
      <c r="AH9885" s="179"/>
      <c r="AI9885" s="179"/>
      <c r="AJ9885" s="179"/>
    </row>
    <row r="9886" spans="2:36" x14ac:dyDescent="0.3">
      <c r="B9886" s="224">
        <v>996300</v>
      </c>
      <c r="C9886" s="209">
        <v>430027</v>
      </c>
      <c r="D9886" s="206">
        <f t="shared" si="1079"/>
        <v>0.43162400883268093</v>
      </c>
      <c r="E9886" s="208">
        <f t="shared" si="1080"/>
        <v>0.45</v>
      </c>
      <c r="F9886" s="207">
        <v>23651.48</v>
      </c>
      <c r="G9886" s="207">
        <v>34402.160000000003</v>
      </c>
      <c r="H9886" s="207">
        <v>38702.43</v>
      </c>
      <c r="I9886" s="214">
        <f t="shared" si="1072"/>
        <v>411721</v>
      </c>
      <c r="J9886" s="211">
        <f t="shared" si="1073"/>
        <v>0.41325002509284353</v>
      </c>
      <c r="K9886" s="212">
        <f t="shared" si="1074"/>
        <v>0.45</v>
      </c>
      <c r="L9886" s="214">
        <f t="shared" si="1075"/>
        <v>22644.654999999999</v>
      </c>
      <c r="M9886" s="213">
        <f t="shared" si="1076"/>
        <v>32937.68</v>
      </c>
      <c r="N9886" s="213">
        <f t="shared" si="1077"/>
        <v>37054.89</v>
      </c>
      <c r="O9886" s="242">
        <f t="shared" si="1078"/>
        <v>0.51519999999982247</v>
      </c>
      <c r="P9886" s="242"/>
      <c r="Q9886" s="179"/>
      <c r="R9886" s="179"/>
      <c r="S9886" s="179"/>
      <c r="T9886" s="179"/>
      <c r="U9886" s="179"/>
      <c r="V9886" s="179"/>
      <c r="W9886" s="179"/>
      <c r="X9886" s="179"/>
      <c r="Y9886" s="179"/>
      <c r="Z9886" s="179"/>
      <c r="AA9886" s="222"/>
      <c r="AB9886" s="222"/>
      <c r="AC9886" s="222"/>
      <c r="AD9886" s="179"/>
      <c r="AE9886" s="179"/>
      <c r="AF9886" s="179"/>
      <c r="AG9886" s="179"/>
      <c r="AH9886" s="179"/>
      <c r="AI9886" s="179"/>
      <c r="AJ9886" s="179"/>
    </row>
    <row r="9887" spans="2:36" x14ac:dyDescent="0.3">
      <c r="B9887" s="224">
        <v>996400</v>
      </c>
      <c r="C9887" s="209">
        <v>430072</v>
      </c>
      <c r="D9887" s="206">
        <f t="shared" si="1079"/>
        <v>0.43162585307105578</v>
      </c>
      <c r="E9887" s="208">
        <f t="shared" si="1080"/>
        <v>0.45</v>
      </c>
      <c r="F9887" s="207">
        <v>23653.96</v>
      </c>
      <c r="G9887" s="207">
        <v>34405.760000000002</v>
      </c>
      <c r="H9887" s="207">
        <v>38706.480000000003</v>
      </c>
      <c r="I9887" s="214">
        <f t="shared" si="1072"/>
        <v>411766</v>
      </c>
      <c r="J9887" s="211">
        <f t="shared" si="1073"/>
        <v>0.41325371336812528</v>
      </c>
      <c r="K9887" s="212">
        <f t="shared" si="1074"/>
        <v>0.45</v>
      </c>
      <c r="L9887" s="214">
        <f t="shared" si="1075"/>
        <v>22647.13</v>
      </c>
      <c r="M9887" s="213">
        <f t="shared" si="1076"/>
        <v>32941.279999999999</v>
      </c>
      <c r="N9887" s="213">
        <f t="shared" si="1077"/>
        <v>37058.939999999995</v>
      </c>
      <c r="O9887" s="242">
        <f t="shared" si="1078"/>
        <v>0.51530000000006115</v>
      </c>
      <c r="P9887" s="242"/>
      <c r="Q9887" s="179"/>
      <c r="R9887" s="179"/>
      <c r="S9887" s="179"/>
      <c r="T9887" s="179"/>
      <c r="U9887" s="179"/>
      <c r="V9887" s="179"/>
      <c r="W9887" s="179"/>
      <c r="X9887" s="179"/>
      <c r="Y9887" s="179"/>
      <c r="Z9887" s="179"/>
      <c r="AA9887" s="222"/>
      <c r="AB9887" s="222"/>
      <c r="AC9887" s="222"/>
      <c r="AD9887" s="179"/>
      <c r="AE9887" s="179"/>
      <c r="AF9887" s="179"/>
      <c r="AG9887" s="179"/>
      <c r="AH9887" s="179"/>
      <c r="AI9887" s="179"/>
      <c r="AJ9887" s="179"/>
    </row>
    <row r="9888" spans="2:36" x14ac:dyDescent="0.3">
      <c r="B9888" s="224">
        <v>996500</v>
      </c>
      <c r="C9888" s="209">
        <v>430117</v>
      </c>
      <c r="D9888" s="206">
        <f t="shared" si="1079"/>
        <v>0.43162769693928749</v>
      </c>
      <c r="E9888" s="208">
        <f t="shared" si="1080"/>
        <v>0.45</v>
      </c>
      <c r="F9888" s="207">
        <v>23656.43</v>
      </c>
      <c r="G9888" s="207">
        <v>34409.360000000001</v>
      </c>
      <c r="H9888" s="207">
        <v>38710.53</v>
      </c>
      <c r="I9888" s="214">
        <f t="shared" si="1072"/>
        <v>411811</v>
      </c>
      <c r="J9888" s="211">
        <f t="shared" si="1073"/>
        <v>0.41325740090316104</v>
      </c>
      <c r="K9888" s="212">
        <f t="shared" si="1074"/>
        <v>0.45</v>
      </c>
      <c r="L9888" s="214">
        <f t="shared" si="1075"/>
        <v>22649.605</v>
      </c>
      <c r="M9888" s="213">
        <f t="shared" si="1076"/>
        <v>32944.879999999997</v>
      </c>
      <c r="N9888" s="213">
        <f t="shared" si="1077"/>
        <v>37062.99</v>
      </c>
      <c r="O9888" s="242">
        <f t="shared" si="1078"/>
        <v>0.5151999999996042</v>
      </c>
      <c r="P9888" s="242"/>
      <c r="Q9888" s="179"/>
      <c r="R9888" s="179"/>
      <c r="S9888" s="179"/>
      <c r="T9888" s="179"/>
      <c r="U9888" s="179"/>
      <c r="V9888" s="179"/>
      <c r="W9888" s="179"/>
      <c r="X9888" s="179"/>
      <c r="Y9888" s="179"/>
      <c r="Z9888" s="179"/>
      <c r="AA9888" s="222"/>
      <c r="AB9888" s="222"/>
      <c r="AC9888" s="222"/>
      <c r="AD9888" s="179"/>
      <c r="AE9888" s="179"/>
      <c r="AF9888" s="179"/>
      <c r="AG9888" s="179"/>
      <c r="AH9888" s="179"/>
      <c r="AI9888" s="179"/>
      <c r="AJ9888" s="179"/>
    </row>
    <row r="9889" spans="2:36" x14ac:dyDescent="0.3">
      <c r="B9889" s="224">
        <v>996600</v>
      </c>
      <c r="C9889" s="209">
        <v>430162</v>
      </c>
      <c r="D9889" s="206">
        <f t="shared" si="1079"/>
        <v>0.43162954043748747</v>
      </c>
      <c r="E9889" s="208">
        <f t="shared" si="1080"/>
        <v>0.45</v>
      </c>
      <c r="F9889" s="207">
        <v>23658.91</v>
      </c>
      <c r="G9889" s="207">
        <v>34412.959999999999</v>
      </c>
      <c r="H9889" s="207">
        <v>38714.58</v>
      </c>
      <c r="I9889" s="214">
        <f t="shared" si="1072"/>
        <v>411856</v>
      </c>
      <c r="J9889" s="211">
        <f t="shared" si="1073"/>
        <v>0.41326108769817377</v>
      </c>
      <c r="K9889" s="212">
        <f t="shared" si="1074"/>
        <v>0.45</v>
      </c>
      <c r="L9889" s="214">
        <f t="shared" si="1075"/>
        <v>22652.080000000002</v>
      </c>
      <c r="M9889" s="213">
        <f t="shared" si="1076"/>
        <v>32948.480000000003</v>
      </c>
      <c r="N9889" s="213">
        <f t="shared" si="1077"/>
        <v>37067.040000000001</v>
      </c>
      <c r="O9889" s="242">
        <f t="shared" si="1078"/>
        <v>0.5152999999999156</v>
      </c>
      <c r="P9889" s="242"/>
      <c r="Q9889" s="179"/>
      <c r="R9889" s="179"/>
      <c r="S9889" s="179"/>
      <c r="T9889" s="179"/>
      <c r="U9889" s="179"/>
      <c r="V9889" s="179"/>
      <c r="W9889" s="179"/>
      <c r="X9889" s="179"/>
      <c r="Y9889" s="179"/>
      <c r="Z9889" s="179"/>
      <c r="AA9889" s="222"/>
      <c r="AB9889" s="222"/>
      <c r="AC9889" s="222"/>
      <c r="AD9889" s="179"/>
      <c r="AE9889" s="179"/>
      <c r="AF9889" s="179"/>
      <c r="AG9889" s="179"/>
      <c r="AH9889" s="179"/>
      <c r="AI9889" s="179"/>
      <c r="AJ9889" s="179"/>
    </row>
    <row r="9890" spans="2:36" x14ac:dyDescent="0.3">
      <c r="B9890" s="224">
        <v>996700</v>
      </c>
      <c r="C9890" s="209">
        <v>430207</v>
      </c>
      <c r="D9890" s="206">
        <f t="shared" si="1079"/>
        <v>0.43163138356576702</v>
      </c>
      <c r="E9890" s="208">
        <f t="shared" si="1080"/>
        <v>0.45</v>
      </c>
      <c r="F9890" s="207">
        <v>23661.38</v>
      </c>
      <c r="G9890" s="207">
        <v>34416.559999999998</v>
      </c>
      <c r="H9890" s="207">
        <v>38718.629999999997</v>
      </c>
      <c r="I9890" s="214">
        <f t="shared" si="1072"/>
        <v>411901</v>
      </c>
      <c r="J9890" s="211">
        <f t="shared" si="1073"/>
        <v>0.41326477375338616</v>
      </c>
      <c r="K9890" s="212">
        <f t="shared" si="1074"/>
        <v>0.45</v>
      </c>
      <c r="L9890" s="214">
        <f t="shared" si="1075"/>
        <v>22654.555</v>
      </c>
      <c r="M9890" s="213">
        <f t="shared" si="1076"/>
        <v>32952.080000000002</v>
      </c>
      <c r="N9890" s="213">
        <f t="shared" si="1077"/>
        <v>37071.089999999997</v>
      </c>
      <c r="O9890" s="242">
        <f t="shared" si="1078"/>
        <v>0.51520000000004074</v>
      </c>
      <c r="P9890" s="242"/>
      <c r="Q9890" s="179"/>
      <c r="R9890" s="179"/>
      <c r="S9890" s="179"/>
      <c r="T9890" s="179"/>
      <c r="U9890" s="179"/>
      <c r="V9890" s="179"/>
      <c r="W9890" s="179"/>
      <c r="X9890" s="179"/>
      <c r="Y9890" s="179"/>
      <c r="Z9890" s="179"/>
      <c r="AA9890" s="222"/>
      <c r="AB9890" s="222"/>
      <c r="AC9890" s="222"/>
      <c r="AD9890" s="179"/>
      <c r="AE9890" s="179"/>
      <c r="AF9890" s="179"/>
      <c r="AG9890" s="179"/>
      <c r="AH9890" s="179"/>
      <c r="AI9890" s="179"/>
      <c r="AJ9890" s="179"/>
    </row>
    <row r="9891" spans="2:36" x14ac:dyDescent="0.3">
      <c r="B9891" s="224">
        <v>996800</v>
      </c>
      <c r="C9891" s="209">
        <v>430252</v>
      </c>
      <c r="D9891" s="206">
        <f t="shared" si="1079"/>
        <v>0.43163322632423756</v>
      </c>
      <c r="E9891" s="208">
        <f t="shared" si="1080"/>
        <v>0.45</v>
      </c>
      <c r="F9891" s="207">
        <v>23663.86</v>
      </c>
      <c r="G9891" s="207">
        <v>34420.160000000003</v>
      </c>
      <c r="H9891" s="207">
        <v>38722.68</v>
      </c>
      <c r="I9891" s="214">
        <f t="shared" si="1072"/>
        <v>411946</v>
      </c>
      <c r="J9891" s="211">
        <f t="shared" si="1073"/>
        <v>0.41326845906902088</v>
      </c>
      <c r="K9891" s="212">
        <f t="shared" si="1074"/>
        <v>0.45</v>
      </c>
      <c r="L9891" s="214">
        <f t="shared" si="1075"/>
        <v>22657.03</v>
      </c>
      <c r="M9891" s="213">
        <f t="shared" si="1076"/>
        <v>32955.68</v>
      </c>
      <c r="N9891" s="213">
        <f t="shared" si="1077"/>
        <v>37075.14</v>
      </c>
      <c r="O9891" s="242">
        <f t="shared" si="1078"/>
        <v>0.51529999999977005</v>
      </c>
      <c r="P9891" s="242"/>
      <c r="Q9891" s="179"/>
      <c r="R9891" s="179"/>
      <c r="S9891" s="179"/>
      <c r="T9891" s="179"/>
      <c r="U9891" s="179"/>
      <c r="V9891" s="179"/>
      <c r="W9891" s="179"/>
      <c r="X9891" s="179"/>
      <c r="Y9891" s="179"/>
      <c r="Z9891" s="179"/>
      <c r="AA9891" s="222"/>
      <c r="AB9891" s="222"/>
      <c r="AC9891" s="222"/>
      <c r="AD9891" s="179"/>
      <c r="AE9891" s="179"/>
      <c r="AF9891" s="179"/>
      <c r="AG9891" s="179"/>
      <c r="AH9891" s="179"/>
      <c r="AI9891" s="179"/>
      <c r="AJ9891" s="179"/>
    </row>
    <row r="9892" spans="2:36" x14ac:dyDescent="0.3">
      <c r="B9892" s="224">
        <v>996900</v>
      </c>
      <c r="C9892" s="209">
        <v>430297</v>
      </c>
      <c r="D9892" s="206">
        <f t="shared" si="1079"/>
        <v>0.43163506871301033</v>
      </c>
      <c r="E9892" s="208">
        <f t="shared" si="1080"/>
        <v>0.45</v>
      </c>
      <c r="F9892" s="207">
        <v>23666.33</v>
      </c>
      <c r="G9892" s="207">
        <v>34423.760000000002</v>
      </c>
      <c r="H9892" s="207">
        <v>38726.730000000003</v>
      </c>
      <c r="I9892" s="214">
        <f t="shared" si="1072"/>
        <v>411991</v>
      </c>
      <c r="J9892" s="211">
        <f t="shared" si="1073"/>
        <v>0.4132721436453004</v>
      </c>
      <c r="K9892" s="212">
        <f t="shared" si="1074"/>
        <v>0.45</v>
      </c>
      <c r="L9892" s="214">
        <f t="shared" si="1075"/>
        <v>22659.505000000001</v>
      </c>
      <c r="M9892" s="213">
        <f t="shared" si="1076"/>
        <v>32959.279999999999</v>
      </c>
      <c r="N9892" s="213">
        <f t="shared" si="1077"/>
        <v>37079.189999999995</v>
      </c>
      <c r="O9892" s="242">
        <f t="shared" si="1078"/>
        <v>0.51519999999996802</v>
      </c>
      <c r="P9892" s="242"/>
      <c r="Q9892" s="179"/>
      <c r="R9892" s="179"/>
      <c r="S9892" s="179"/>
      <c r="T9892" s="179"/>
      <c r="U9892" s="179"/>
      <c r="V9892" s="179"/>
      <c r="W9892" s="179"/>
      <c r="X9892" s="179"/>
      <c r="Y9892" s="179"/>
      <c r="Z9892" s="179"/>
      <c r="AA9892" s="222"/>
      <c r="AB9892" s="222"/>
      <c r="AC9892" s="222"/>
      <c r="AD9892" s="179"/>
      <c r="AE9892" s="179"/>
      <c r="AF9892" s="179"/>
      <c r="AG9892" s="179"/>
      <c r="AH9892" s="179"/>
      <c r="AI9892" s="179"/>
      <c r="AJ9892" s="179"/>
    </row>
    <row r="9893" spans="2:36" x14ac:dyDescent="0.3">
      <c r="B9893" s="224">
        <v>997000</v>
      </c>
      <c r="C9893" s="209">
        <v>430342</v>
      </c>
      <c r="D9893" s="206">
        <f t="shared" si="1079"/>
        <v>0.43163691073219657</v>
      </c>
      <c r="E9893" s="208">
        <f t="shared" si="1080"/>
        <v>0.45</v>
      </c>
      <c r="F9893" s="207">
        <v>23668.81</v>
      </c>
      <c r="G9893" s="207">
        <v>34427.360000000001</v>
      </c>
      <c r="H9893" s="207">
        <v>38730.78</v>
      </c>
      <c r="I9893" s="214">
        <f t="shared" si="1072"/>
        <v>412036</v>
      </c>
      <c r="J9893" s="211">
        <f t="shared" si="1073"/>
        <v>0.41327582748244734</v>
      </c>
      <c r="K9893" s="212">
        <f t="shared" si="1074"/>
        <v>0.45</v>
      </c>
      <c r="L9893" s="214">
        <f t="shared" si="1075"/>
        <v>22661.98</v>
      </c>
      <c r="M9893" s="213">
        <f t="shared" si="1076"/>
        <v>32962.879999999997</v>
      </c>
      <c r="N9893" s="213">
        <f t="shared" si="1077"/>
        <v>37083.24</v>
      </c>
      <c r="O9893" s="242">
        <f t="shared" si="1078"/>
        <v>0.51529999999962461</v>
      </c>
      <c r="P9893" s="242"/>
      <c r="Q9893" s="179"/>
      <c r="R9893" s="179"/>
      <c r="S9893" s="179"/>
      <c r="T9893" s="179"/>
      <c r="U9893" s="179"/>
      <c r="V9893" s="179"/>
      <c r="W9893" s="179"/>
      <c r="X9893" s="179"/>
      <c r="Y9893" s="179"/>
      <c r="Z9893" s="179"/>
      <c r="AA9893" s="222"/>
      <c r="AB9893" s="222"/>
      <c r="AC9893" s="222"/>
      <c r="AD9893" s="179"/>
      <c r="AE9893" s="179"/>
      <c r="AF9893" s="179"/>
      <c r="AG9893" s="179"/>
      <c r="AH9893" s="179"/>
      <c r="AI9893" s="179"/>
      <c r="AJ9893" s="179"/>
    </row>
    <row r="9894" spans="2:36" x14ac:dyDescent="0.3">
      <c r="B9894" s="224">
        <v>997100</v>
      </c>
      <c r="C9894" s="209">
        <v>430387</v>
      </c>
      <c r="D9894" s="206">
        <f t="shared" si="1079"/>
        <v>0.43163875238190752</v>
      </c>
      <c r="E9894" s="208">
        <f t="shared" si="1080"/>
        <v>0.45</v>
      </c>
      <c r="F9894" s="207">
        <v>23671.279999999999</v>
      </c>
      <c r="G9894" s="207">
        <v>34430.959999999999</v>
      </c>
      <c r="H9894" s="207">
        <v>38734.83</v>
      </c>
      <c r="I9894" s="214">
        <f t="shared" si="1072"/>
        <v>412081</v>
      </c>
      <c r="J9894" s="211">
        <f t="shared" si="1073"/>
        <v>0.41327951058068396</v>
      </c>
      <c r="K9894" s="212">
        <f t="shared" si="1074"/>
        <v>0.45</v>
      </c>
      <c r="L9894" s="214">
        <f t="shared" si="1075"/>
        <v>22664.455000000002</v>
      </c>
      <c r="M9894" s="213">
        <f t="shared" si="1076"/>
        <v>32966.480000000003</v>
      </c>
      <c r="N9894" s="213">
        <f t="shared" si="1077"/>
        <v>37087.29</v>
      </c>
      <c r="O9894" s="242">
        <f t="shared" si="1078"/>
        <v>0.51520000000047728</v>
      </c>
      <c r="P9894" s="242"/>
      <c r="Q9894" s="179"/>
      <c r="R9894" s="179"/>
      <c r="S9894" s="179"/>
      <c r="T9894" s="179"/>
      <c r="U9894" s="179"/>
      <c r="V9894" s="179"/>
      <c r="W9894" s="179"/>
      <c r="X9894" s="179"/>
      <c r="Y9894" s="179"/>
      <c r="Z9894" s="179"/>
      <c r="AA9894" s="222"/>
      <c r="AB9894" s="222"/>
      <c r="AC9894" s="222"/>
      <c r="AD9894" s="179"/>
      <c r="AE9894" s="179"/>
      <c r="AF9894" s="179"/>
      <c r="AG9894" s="179"/>
      <c r="AH9894" s="179"/>
      <c r="AI9894" s="179"/>
      <c r="AJ9894" s="179"/>
    </row>
    <row r="9895" spans="2:36" x14ac:dyDescent="0.3">
      <c r="B9895" s="224">
        <v>997200</v>
      </c>
      <c r="C9895" s="209">
        <v>430432</v>
      </c>
      <c r="D9895" s="206">
        <f t="shared" si="1079"/>
        <v>0.43164059366225432</v>
      </c>
      <c r="E9895" s="208">
        <f t="shared" si="1080"/>
        <v>0.45</v>
      </c>
      <c r="F9895" s="207">
        <v>23673.759999999998</v>
      </c>
      <c r="G9895" s="207">
        <v>34434.559999999998</v>
      </c>
      <c r="H9895" s="207">
        <v>38738.879999999997</v>
      </c>
      <c r="I9895" s="214">
        <f t="shared" si="1072"/>
        <v>412126</v>
      </c>
      <c r="J9895" s="211">
        <f t="shared" si="1073"/>
        <v>0.41328319294023264</v>
      </c>
      <c r="K9895" s="212">
        <f t="shared" si="1074"/>
        <v>0.45</v>
      </c>
      <c r="L9895" s="214">
        <f t="shared" si="1075"/>
        <v>22666.93</v>
      </c>
      <c r="M9895" s="213">
        <f t="shared" si="1076"/>
        <v>32970.080000000002</v>
      </c>
      <c r="N9895" s="213">
        <f t="shared" si="1077"/>
        <v>37091.339999999997</v>
      </c>
      <c r="O9895" s="242">
        <f t="shared" si="1078"/>
        <v>0.51530000000013387</v>
      </c>
      <c r="P9895" s="242"/>
      <c r="Q9895" s="179"/>
      <c r="R9895" s="179"/>
      <c r="S9895" s="179"/>
      <c r="T9895" s="179"/>
      <c r="U9895" s="179"/>
      <c r="V9895" s="179"/>
      <c r="W9895" s="179"/>
      <c r="X9895" s="179"/>
      <c r="Y9895" s="179"/>
      <c r="Z9895" s="179"/>
      <c r="AA9895" s="222"/>
      <c r="AB9895" s="222"/>
      <c r="AC9895" s="222"/>
      <c r="AD9895" s="179"/>
      <c r="AE9895" s="179"/>
      <c r="AF9895" s="179"/>
      <c r="AG9895" s="179"/>
      <c r="AH9895" s="179"/>
      <c r="AI9895" s="179"/>
      <c r="AJ9895" s="179"/>
    </row>
    <row r="9896" spans="2:36" x14ac:dyDescent="0.3">
      <c r="B9896" s="224">
        <v>997300</v>
      </c>
      <c r="C9896" s="209">
        <v>430477</v>
      </c>
      <c r="D9896" s="206">
        <f t="shared" si="1079"/>
        <v>0.43164243457334805</v>
      </c>
      <c r="E9896" s="208">
        <f t="shared" si="1080"/>
        <v>0.45</v>
      </c>
      <c r="F9896" s="207">
        <v>23676.23</v>
      </c>
      <c r="G9896" s="207">
        <v>34438.160000000003</v>
      </c>
      <c r="H9896" s="207">
        <v>38742.93</v>
      </c>
      <c r="I9896" s="214">
        <f t="shared" si="1072"/>
        <v>412171</v>
      </c>
      <c r="J9896" s="211">
        <f t="shared" si="1073"/>
        <v>0.41328687456131558</v>
      </c>
      <c r="K9896" s="212">
        <f t="shared" si="1074"/>
        <v>0.45</v>
      </c>
      <c r="L9896" s="214">
        <f t="shared" si="1075"/>
        <v>22669.404999999999</v>
      </c>
      <c r="M9896" s="213">
        <f t="shared" si="1076"/>
        <v>32973.68</v>
      </c>
      <c r="N9896" s="213">
        <f t="shared" si="1077"/>
        <v>37095.39</v>
      </c>
      <c r="O9896" s="242">
        <f t="shared" si="1078"/>
        <v>0.51519999999982247</v>
      </c>
      <c r="P9896" s="242"/>
      <c r="Q9896" s="179"/>
      <c r="R9896" s="179"/>
      <c r="S9896" s="179"/>
      <c r="T9896" s="179"/>
      <c r="U9896" s="179"/>
      <c r="V9896" s="179"/>
      <c r="W9896" s="179"/>
      <c r="X9896" s="179"/>
      <c r="Y9896" s="179"/>
      <c r="Z9896" s="179"/>
      <c r="AA9896" s="222"/>
      <c r="AB9896" s="222"/>
      <c r="AC9896" s="222"/>
      <c r="AD9896" s="179"/>
      <c r="AE9896" s="179"/>
      <c r="AF9896" s="179"/>
      <c r="AG9896" s="179"/>
      <c r="AH9896" s="179"/>
      <c r="AI9896" s="179"/>
      <c r="AJ9896" s="179"/>
    </row>
    <row r="9897" spans="2:36" x14ac:dyDescent="0.3">
      <c r="B9897" s="224">
        <v>997400</v>
      </c>
      <c r="C9897" s="209">
        <v>430522</v>
      </c>
      <c r="D9897" s="206">
        <f t="shared" si="1079"/>
        <v>0.43164427511529979</v>
      </c>
      <c r="E9897" s="208">
        <f t="shared" si="1080"/>
        <v>0.45</v>
      </c>
      <c r="F9897" s="207">
        <v>23678.71</v>
      </c>
      <c r="G9897" s="207">
        <v>34441.760000000002</v>
      </c>
      <c r="H9897" s="207">
        <v>38746.980000000003</v>
      </c>
      <c r="I9897" s="214">
        <f t="shared" ref="I9897:I9924" si="1081">I9896+45</f>
        <v>412216</v>
      </c>
      <c r="J9897" s="211">
        <f t="shared" si="1073"/>
        <v>0.41329055544415483</v>
      </c>
      <c r="K9897" s="212">
        <f t="shared" si="1074"/>
        <v>0.45</v>
      </c>
      <c r="L9897" s="214">
        <f t="shared" si="1075"/>
        <v>22671.88</v>
      </c>
      <c r="M9897" s="213">
        <f t="shared" si="1076"/>
        <v>32977.279999999999</v>
      </c>
      <c r="N9897" s="213">
        <f t="shared" si="1077"/>
        <v>37099.439999999995</v>
      </c>
      <c r="O9897" s="242">
        <f t="shared" si="1078"/>
        <v>0.51530000000006115</v>
      </c>
      <c r="P9897" s="242"/>
      <c r="Q9897" s="179"/>
      <c r="R9897" s="179"/>
      <c r="S9897" s="179"/>
      <c r="T9897" s="179"/>
      <c r="U9897" s="179"/>
      <c r="V9897" s="179"/>
      <c r="W9897" s="179"/>
      <c r="X9897" s="179"/>
      <c r="Y9897" s="179"/>
      <c r="Z9897" s="179"/>
      <c r="AA9897" s="222"/>
      <c r="AB9897" s="222"/>
      <c r="AC9897" s="222"/>
      <c r="AD9897" s="179"/>
      <c r="AE9897" s="179"/>
      <c r="AF9897" s="179"/>
      <c r="AG9897" s="179"/>
      <c r="AH9897" s="179"/>
      <c r="AI9897" s="179"/>
      <c r="AJ9897" s="179"/>
    </row>
    <row r="9898" spans="2:36" x14ac:dyDescent="0.3">
      <c r="B9898" s="224">
        <v>997500</v>
      </c>
      <c r="C9898" s="209">
        <v>430567</v>
      </c>
      <c r="D9898" s="206">
        <f t="shared" si="1079"/>
        <v>0.43164611528822056</v>
      </c>
      <c r="E9898" s="208">
        <f t="shared" si="1080"/>
        <v>0.45</v>
      </c>
      <c r="F9898" s="207">
        <v>23681.18</v>
      </c>
      <c r="G9898" s="207">
        <v>34445.360000000001</v>
      </c>
      <c r="H9898" s="207">
        <v>38751.03</v>
      </c>
      <c r="I9898" s="214">
        <f t="shared" si="1081"/>
        <v>412261</v>
      </c>
      <c r="J9898" s="211">
        <f t="shared" si="1073"/>
        <v>0.41329423558897244</v>
      </c>
      <c r="K9898" s="212">
        <f t="shared" si="1074"/>
        <v>0.45</v>
      </c>
      <c r="L9898" s="214">
        <f t="shared" si="1075"/>
        <v>22674.355</v>
      </c>
      <c r="M9898" s="213">
        <f t="shared" si="1076"/>
        <v>32980.879999999997</v>
      </c>
      <c r="N9898" s="213">
        <f t="shared" si="1077"/>
        <v>37103.49</v>
      </c>
      <c r="O9898" s="242">
        <f t="shared" si="1078"/>
        <v>0.5151999999996042</v>
      </c>
      <c r="P9898" s="242"/>
      <c r="Q9898" s="179"/>
      <c r="R9898" s="179"/>
      <c r="S9898" s="179"/>
      <c r="T9898" s="179"/>
      <c r="U9898" s="179"/>
      <c r="V9898" s="179"/>
      <c r="W9898" s="179"/>
      <c r="X9898" s="179"/>
      <c r="Y9898" s="179"/>
      <c r="Z9898" s="179"/>
      <c r="AA9898" s="222"/>
      <c r="AB9898" s="222"/>
      <c r="AC9898" s="222"/>
      <c r="AD9898" s="179"/>
      <c r="AE9898" s="179"/>
      <c r="AF9898" s="179"/>
      <c r="AG9898" s="179"/>
      <c r="AH9898" s="179"/>
      <c r="AI9898" s="179"/>
      <c r="AJ9898" s="179"/>
    </row>
    <row r="9899" spans="2:36" x14ac:dyDescent="0.3">
      <c r="B9899" s="224">
        <v>997600</v>
      </c>
      <c r="C9899" s="209">
        <v>430612</v>
      </c>
      <c r="D9899" s="206">
        <f t="shared" si="1079"/>
        <v>0.43164795509222131</v>
      </c>
      <c r="E9899" s="208">
        <f t="shared" si="1080"/>
        <v>0.45</v>
      </c>
      <c r="F9899" s="207">
        <v>23683.66</v>
      </c>
      <c r="G9899" s="207">
        <v>34448.959999999999</v>
      </c>
      <c r="H9899" s="207">
        <v>38755.08</v>
      </c>
      <c r="I9899" s="214">
        <f t="shared" si="1081"/>
        <v>412306</v>
      </c>
      <c r="J9899" s="211">
        <f t="shared" si="1073"/>
        <v>0.41329791499599039</v>
      </c>
      <c r="K9899" s="212">
        <f t="shared" si="1074"/>
        <v>0.45</v>
      </c>
      <c r="L9899" s="214">
        <f t="shared" si="1075"/>
        <v>22676.83</v>
      </c>
      <c r="M9899" s="213">
        <f t="shared" si="1076"/>
        <v>32984.480000000003</v>
      </c>
      <c r="N9899" s="213">
        <f t="shared" si="1077"/>
        <v>37107.54</v>
      </c>
      <c r="O9899" s="242">
        <f t="shared" si="1078"/>
        <v>0.5152999999999156</v>
      </c>
      <c r="P9899" s="242"/>
      <c r="Q9899" s="179"/>
      <c r="R9899" s="179"/>
      <c r="S9899" s="179"/>
      <c r="T9899" s="179"/>
      <c r="U9899" s="179"/>
      <c r="V9899" s="179"/>
      <c r="W9899" s="179"/>
      <c r="X9899" s="179"/>
      <c r="Y9899" s="179"/>
      <c r="Z9899" s="179"/>
      <c r="AA9899" s="222"/>
      <c r="AB9899" s="222"/>
      <c r="AC9899" s="222"/>
      <c r="AD9899" s="179"/>
      <c r="AE9899" s="179"/>
      <c r="AF9899" s="179"/>
      <c r="AG9899" s="179"/>
      <c r="AH9899" s="179"/>
      <c r="AI9899" s="179"/>
      <c r="AJ9899" s="179"/>
    </row>
    <row r="9900" spans="2:36" x14ac:dyDescent="0.3">
      <c r="B9900" s="224">
        <v>997700</v>
      </c>
      <c r="C9900" s="209">
        <v>430657</v>
      </c>
      <c r="D9900" s="206">
        <f t="shared" si="1079"/>
        <v>0.43164979452741303</v>
      </c>
      <c r="E9900" s="208">
        <f t="shared" si="1080"/>
        <v>0.45</v>
      </c>
      <c r="F9900" s="207">
        <v>23686.13</v>
      </c>
      <c r="G9900" s="207">
        <v>34452.559999999998</v>
      </c>
      <c r="H9900" s="207">
        <v>38759.129999999997</v>
      </c>
      <c r="I9900" s="214">
        <f t="shared" si="1081"/>
        <v>412351</v>
      </c>
      <c r="J9900" s="211">
        <f t="shared" si="1073"/>
        <v>0.41330159366543051</v>
      </c>
      <c r="K9900" s="212">
        <f t="shared" si="1074"/>
        <v>0.45</v>
      </c>
      <c r="L9900" s="214">
        <f t="shared" si="1075"/>
        <v>22679.305</v>
      </c>
      <c r="M9900" s="213">
        <f t="shared" si="1076"/>
        <v>32988.080000000002</v>
      </c>
      <c r="N9900" s="213">
        <f t="shared" si="1077"/>
        <v>37111.589999999997</v>
      </c>
      <c r="O9900" s="242">
        <f t="shared" si="1078"/>
        <v>0.51520000000004074</v>
      </c>
      <c r="P9900" s="242"/>
      <c r="Q9900" s="179"/>
      <c r="R9900" s="179"/>
      <c r="S9900" s="179"/>
      <c r="T9900" s="179"/>
      <c r="U9900" s="179"/>
      <c r="V9900" s="179"/>
      <c r="W9900" s="179"/>
      <c r="X9900" s="179"/>
      <c r="Y9900" s="179"/>
      <c r="Z9900" s="179"/>
      <c r="AA9900" s="222"/>
      <c r="AB9900" s="222"/>
      <c r="AC9900" s="222"/>
      <c r="AD9900" s="179"/>
      <c r="AE9900" s="179"/>
      <c r="AF9900" s="179"/>
      <c r="AG9900" s="179"/>
      <c r="AH9900" s="179"/>
      <c r="AI9900" s="179"/>
      <c r="AJ9900" s="179"/>
    </row>
    <row r="9901" spans="2:36" x14ac:dyDescent="0.3">
      <c r="B9901" s="224">
        <v>997800</v>
      </c>
      <c r="C9901" s="209">
        <v>430702</v>
      </c>
      <c r="D9901" s="206">
        <f t="shared" si="1079"/>
        <v>0.43165163359390657</v>
      </c>
      <c r="E9901" s="208">
        <f t="shared" si="1080"/>
        <v>0.45</v>
      </c>
      <c r="F9901" s="207">
        <v>23688.61</v>
      </c>
      <c r="G9901" s="207">
        <v>34456.160000000003</v>
      </c>
      <c r="H9901" s="207">
        <v>38763.18</v>
      </c>
      <c r="I9901" s="214">
        <f t="shared" si="1081"/>
        <v>412396</v>
      </c>
      <c r="J9901" s="211">
        <f t="shared" si="1073"/>
        <v>0.41330527159751451</v>
      </c>
      <c r="K9901" s="212">
        <f t="shared" si="1074"/>
        <v>0.45</v>
      </c>
      <c r="L9901" s="214">
        <f t="shared" si="1075"/>
        <v>22681.78</v>
      </c>
      <c r="M9901" s="213">
        <f t="shared" si="1076"/>
        <v>32991.68</v>
      </c>
      <c r="N9901" s="213">
        <f t="shared" si="1077"/>
        <v>37115.64</v>
      </c>
      <c r="O9901" s="242">
        <f t="shared" si="1078"/>
        <v>0.51529999999977005</v>
      </c>
      <c r="P9901" s="242"/>
      <c r="Q9901" s="179"/>
      <c r="R9901" s="179"/>
      <c r="S9901" s="179"/>
      <c r="T9901" s="179"/>
      <c r="U9901" s="179"/>
      <c r="V9901" s="179"/>
      <c r="W9901" s="179"/>
      <c r="X9901" s="179"/>
      <c r="Y9901" s="179"/>
      <c r="Z9901" s="179"/>
      <c r="AA9901" s="222"/>
      <c r="AB9901" s="222"/>
      <c r="AC9901" s="222"/>
      <c r="AD9901" s="179"/>
      <c r="AE9901" s="179"/>
      <c r="AF9901" s="179"/>
      <c r="AG9901" s="179"/>
      <c r="AH9901" s="179"/>
      <c r="AI9901" s="179"/>
      <c r="AJ9901" s="179"/>
    </row>
    <row r="9902" spans="2:36" x14ac:dyDescent="0.3">
      <c r="B9902" s="224">
        <v>997900</v>
      </c>
      <c r="C9902" s="209">
        <v>430747</v>
      </c>
      <c r="D9902" s="206">
        <f t="shared" si="1079"/>
        <v>0.43165347229181283</v>
      </c>
      <c r="E9902" s="208">
        <f t="shared" si="1080"/>
        <v>0.45</v>
      </c>
      <c r="F9902" s="207">
        <v>23691.08</v>
      </c>
      <c r="G9902" s="207">
        <v>34459.760000000002</v>
      </c>
      <c r="H9902" s="207">
        <v>38767.230000000003</v>
      </c>
      <c r="I9902" s="214">
        <f t="shared" si="1081"/>
        <v>412441</v>
      </c>
      <c r="J9902" s="211">
        <f t="shared" si="1073"/>
        <v>0.41330894879246416</v>
      </c>
      <c r="K9902" s="212">
        <f t="shared" si="1074"/>
        <v>0.45</v>
      </c>
      <c r="L9902" s="214">
        <f t="shared" si="1075"/>
        <v>22684.255000000001</v>
      </c>
      <c r="M9902" s="213">
        <f t="shared" si="1076"/>
        <v>32995.279999999999</v>
      </c>
      <c r="N9902" s="213">
        <f t="shared" si="1077"/>
        <v>37119.689999999995</v>
      </c>
      <c r="O9902" s="242">
        <f t="shared" si="1078"/>
        <v>0.51519999999996802</v>
      </c>
      <c r="P9902" s="242"/>
      <c r="Q9902" s="179"/>
      <c r="R9902" s="179"/>
      <c r="S9902" s="179"/>
      <c r="T9902" s="179"/>
      <c r="U9902" s="179"/>
      <c r="V9902" s="179"/>
      <c r="W9902" s="179"/>
      <c r="X9902" s="179"/>
      <c r="Y9902" s="179"/>
      <c r="Z9902" s="179"/>
      <c r="AA9902" s="222"/>
      <c r="AB9902" s="222"/>
      <c r="AC9902" s="222"/>
      <c r="AD9902" s="179"/>
      <c r="AE9902" s="179"/>
      <c r="AF9902" s="179"/>
      <c r="AG9902" s="179"/>
      <c r="AH9902" s="179"/>
      <c r="AI9902" s="179"/>
      <c r="AJ9902" s="179"/>
    </row>
    <row r="9903" spans="2:36" x14ac:dyDescent="0.3">
      <c r="B9903" s="224">
        <v>998000</v>
      </c>
      <c r="C9903" s="209">
        <v>430792</v>
      </c>
      <c r="D9903" s="206">
        <f t="shared" si="1079"/>
        <v>0.43165531062124246</v>
      </c>
      <c r="E9903" s="208">
        <f t="shared" si="1080"/>
        <v>0.45</v>
      </c>
      <c r="F9903" s="207">
        <v>23693.56</v>
      </c>
      <c r="G9903" s="207">
        <v>34463.360000000001</v>
      </c>
      <c r="H9903" s="207">
        <v>38771.279999999999</v>
      </c>
      <c r="I9903" s="214">
        <f t="shared" si="1081"/>
        <v>412486</v>
      </c>
      <c r="J9903" s="211">
        <f t="shared" si="1073"/>
        <v>0.413312625250501</v>
      </c>
      <c r="K9903" s="212">
        <f t="shared" si="1074"/>
        <v>0.45</v>
      </c>
      <c r="L9903" s="214">
        <f t="shared" si="1075"/>
        <v>22686.73</v>
      </c>
      <c r="M9903" s="213">
        <f t="shared" si="1076"/>
        <v>32998.879999999997</v>
      </c>
      <c r="N9903" s="213">
        <f t="shared" si="1077"/>
        <v>37123.74</v>
      </c>
      <c r="O9903" s="242">
        <f t="shared" si="1078"/>
        <v>0.51529999999962461</v>
      </c>
      <c r="P9903" s="242"/>
      <c r="Q9903" s="179"/>
      <c r="R9903" s="179"/>
      <c r="S9903" s="179"/>
      <c r="T9903" s="179"/>
      <c r="U9903" s="179"/>
      <c r="V9903" s="179"/>
      <c r="W9903" s="179"/>
      <c r="X9903" s="179"/>
      <c r="Y9903" s="179"/>
      <c r="Z9903" s="179"/>
      <c r="AA9903" s="222"/>
      <c r="AB9903" s="222"/>
      <c r="AC9903" s="222"/>
      <c r="AD9903" s="179"/>
      <c r="AE9903" s="179"/>
      <c r="AF9903" s="179"/>
      <c r="AG9903" s="179"/>
      <c r="AH9903" s="179"/>
      <c r="AI9903" s="179"/>
      <c r="AJ9903" s="179"/>
    </row>
    <row r="9904" spans="2:36" x14ac:dyDescent="0.3">
      <c r="B9904" s="224">
        <v>998100</v>
      </c>
      <c r="C9904" s="209">
        <v>430837</v>
      </c>
      <c r="D9904" s="206">
        <f t="shared" si="1079"/>
        <v>0.43165714858230636</v>
      </c>
      <c r="E9904" s="208">
        <f t="shared" si="1080"/>
        <v>0.45</v>
      </c>
      <c r="F9904" s="207">
        <v>23696.03</v>
      </c>
      <c r="G9904" s="207">
        <v>34466.959999999999</v>
      </c>
      <c r="H9904" s="207">
        <v>38775.33</v>
      </c>
      <c r="I9904" s="214">
        <f t="shared" si="1081"/>
        <v>412531</v>
      </c>
      <c r="J9904" s="211">
        <f t="shared" si="1073"/>
        <v>0.41331630097184652</v>
      </c>
      <c r="K9904" s="212">
        <f t="shared" si="1074"/>
        <v>0.45</v>
      </c>
      <c r="L9904" s="214">
        <f t="shared" si="1075"/>
        <v>22689.205000000002</v>
      </c>
      <c r="M9904" s="213">
        <f t="shared" si="1076"/>
        <v>33002.480000000003</v>
      </c>
      <c r="N9904" s="213">
        <f t="shared" si="1077"/>
        <v>37127.79</v>
      </c>
      <c r="O9904" s="242">
        <f t="shared" si="1078"/>
        <v>0.51520000000047728</v>
      </c>
      <c r="P9904" s="242"/>
      <c r="Q9904" s="179"/>
      <c r="R9904" s="179"/>
      <c r="S9904" s="179"/>
      <c r="T9904" s="179"/>
      <c r="U9904" s="179"/>
      <c r="V9904" s="179"/>
      <c r="W9904" s="179"/>
      <c r="X9904" s="179"/>
      <c r="Y9904" s="179"/>
      <c r="Z9904" s="179"/>
      <c r="AA9904" s="222"/>
      <c r="AB9904" s="222"/>
      <c r="AC9904" s="222"/>
      <c r="AD9904" s="179"/>
      <c r="AE9904" s="179"/>
      <c r="AF9904" s="179"/>
      <c r="AG9904" s="179"/>
      <c r="AH9904" s="179"/>
      <c r="AI9904" s="179"/>
      <c r="AJ9904" s="179"/>
    </row>
    <row r="9905" spans="2:36" x14ac:dyDescent="0.3">
      <c r="B9905" s="224">
        <v>998200</v>
      </c>
      <c r="C9905" s="209">
        <v>430882</v>
      </c>
      <c r="D9905" s="206">
        <f t="shared" si="1079"/>
        <v>0.43165898617511522</v>
      </c>
      <c r="E9905" s="208">
        <f t="shared" si="1080"/>
        <v>0.45</v>
      </c>
      <c r="F9905" s="207">
        <v>23698.51</v>
      </c>
      <c r="G9905" s="207">
        <v>34470.559999999998</v>
      </c>
      <c r="H9905" s="207">
        <v>38779.379999999997</v>
      </c>
      <c r="I9905" s="214">
        <f t="shared" si="1081"/>
        <v>412576</v>
      </c>
      <c r="J9905" s="211">
        <f t="shared" si="1073"/>
        <v>0.4133199759567221</v>
      </c>
      <c r="K9905" s="212">
        <f t="shared" si="1074"/>
        <v>0.45</v>
      </c>
      <c r="L9905" s="214">
        <f t="shared" si="1075"/>
        <v>22691.68</v>
      </c>
      <c r="M9905" s="213">
        <f t="shared" si="1076"/>
        <v>33006.080000000002</v>
      </c>
      <c r="N9905" s="213">
        <f t="shared" si="1077"/>
        <v>37131.839999999997</v>
      </c>
      <c r="O9905" s="242">
        <f t="shared" si="1078"/>
        <v>0.51530000000013387</v>
      </c>
      <c r="P9905" s="242"/>
      <c r="Q9905" s="179"/>
      <c r="R9905" s="179"/>
      <c r="S9905" s="179"/>
      <c r="T9905" s="179"/>
      <c r="U9905" s="179"/>
      <c r="V9905" s="179"/>
      <c r="W9905" s="179"/>
      <c r="X9905" s="179"/>
      <c r="Y9905" s="179"/>
      <c r="Z9905" s="179"/>
      <c r="AA9905" s="222"/>
      <c r="AB9905" s="222"/>
      <c r="AC9905" s="222"/>
      <c r="AD9905" s="179"/>
      <c r="AE9905" s="179"/>
      <c r="AF9905" s="179"/>
      <c r="AG9905" s="179"/>
      <c r="AH9905" s="179"/>
      <c r="AI9905" s="179"/>
      <c r="AJ9905" s="179"/>
    </row>
    <row r="9906" spans="2:36" x14ac:dyDescent="0.3">
      <c r="B9906" s="224">
        <v>998300</v>
      </c>
      <c r="C9906" s="209">
        <v>430927</v>
      </c>
      <c r="D9906" s="206">
        <f t="shared" si="1079"/>
        <v>0.43166082339977963</v>
      </c>
      <c r="E9906" s="208">
        <f t="shared" si="1080"/>
        <v>0.45</v>
      </c>
      <c r="F9906" s="207">
        <v>23700.98</v>
      </c>
      <c r="G9906" s="207">
        <v>34474.160000000003</v>
      </c>
      <c r="H9906" s="207">
        <v>38783.43</v>
      </c>
      <c r="I9906" s="214">
        <f t="shared" si="1081"/>
        <v>412621</v>
      </c>
      <c r="J9906" s="211">
        <f t="shared" si="1073"/>
        <v>0.41332365020534911</v>
      </c>
      <c r="K9906" s="212">
        <f t="shared" si="1074"/>
        <v>0.45</v>
      </c>
      <c r="L9906" s="214">
        <f t="shared" si="1075"/>
        <v>22694.154999999999</v>
      </c>
      <c r="M9906" s="213">
        <f t="shared" si="1076"/>
        <v>33009.68</v>
      </c>
      <c r="N9906" s="213">
        <f t="shared" si="1077"/>
        <v>37135.89</v>
      </c>
      <c r="O9906" s="242">
        <f t="shared" si="1078"/>
        <v>0.51519999999982247</v>
      </c>
      <c r="P9906" s="242"/>
      <c r="Q9906" s="179"/>
      <c r="R9906" s="179"/>
      <c r="S9906" s="179"/>
      <c r="T9906" s="179"/>
      <c r="U9906" s="179"/>
      <c r="V9906" s="179"/>
      <c r="W9906" s="179"/>
      <c r="X9906" s="179"/>
      <c r="Y9906" s="179"/>
      <c r="Z9906" s="179"/>
      <c r="AA9906" s="222"/>
      <c r="AB9906" s="222"/>
      <c r="AC9906" s="222"/>
      <c r="AD9906" s="179"/>
      <c r="AE9906" s="179"/>
      <c r="AF9906" s="179"/>
      <c r="AG9906" s="179"/>
      <c r="AH9906" s="179"/>
      <c r="AI9906" s="179"/>
      <c r="AJ9906" s="179"/>
    </row>
    <row r="9907" spans="2:36" x14ac:dyDescent="0.3">
      <c r="B9907" s="224">
        <v>998400</v>
      </c>
      <c r="C9907" s="209">
        <v>430972</v>
      </c>
      <c r="D9907" s="206">
        <f t="shared" si="1079"/>
        <v>0.43166266025641026</v>
      </c>
      <c r="E9907" s="208">
        <f t="shared" si="1080"/>
        <v>0.45</v>
      </c>
      <c r="F9907" s="207">
        <v>23703.46</v>
      </c>
      <c r="G9907" s="207">
        <v>34477.760000000002</v>
      </c>
      <c r="H9907" s="207">
        <v>38787.480000000003</v>
      </c>
      <c r="I9907" s="214">
        <f t="shared" si="1081"/>
        <v>412666</v>
      </c>
      <c r="J9907" s="211">
        <f t="shared" si="1073"/>
        <v>0.41332732371794872</v>
      </c>
      <c r="K9907" s="212">
        <f t="shared" si="1074"/>
        <v>0.45</v>
      </c>
      <c r="L9907" s="214">
        <f t="shared" si="1075"/>
        <v>22696.63</v>
      </c>
      <c r="M9907" s="213">
        <f t="shared" si="1076"/>
        <v>33013.279999999999</v>
      </c>
      <c r="N9907" s="213">
        <f t="shared" si="1077"/>
        <v>37139.939999999995</v>
      </c>
      <c r="O9907" s="242">
        <f t="shared" si="1078"/>
        <v>0.51530000000006115</v>
      </c>
      <c r="P9907" s="242"/>
      <c r="Q9907" s="179"/>
      <c r="R9907" s="179"/>
      <c r="S9907" s="179"/>
      <c r="T9907" s="179"/>
      <c r="U9907" s="179"/>
      <c r="V9907" s="179"/>
      <c r="W9907" s="179"/>
      <c r="X9907" s="179"/>
      <c r="Y9907" s="179"/>
      <c r="Z9907" s="179"/>
      <c r="AA9907" s="222"/>
      <c r="AB9907" s="222"/>
      <c r="AC9907" s="222"/>
      <c r="AD9907" s="179"/>
      <c r="AE9907" s="179"/>
      <c r="AF9907" s="179"/>
      <c r="AG9907" s="179"/>
      <c r="AH9907" s="179"/>
      <c r="AI9907" s="179"/>
      <c r="AJ9907" s="179"/>
    </row>
    <row r="9908" spans="2:36" x14ac:dyDescent="0.3">
      <c r="B9908" s="224">
        <v>998500</v>
      </c>
      <c r="C9908" s="209">
        <v>431017</v>
      </c>
      <c r="D9908" s="206">
        <f t="shared" si="1079"/>
        <v>0.4316644967451177</v>
      </c>
      <c r="E9908" s="208">
        <f t="shared" si="1080"/>
        <v>0.45</v>
      </c>
      <c r="F9908" s="207">
        <v>23705.93</v>
      </c>
      <c r="G9908" s="207">
        <v>34481.360000000001</v>
      </c>
      <c r="H9908" s="207">
        <v>38791.53</v>
      </c>
      <c r="I9908" s="214">
        <f t="shared" si="1081"/>
        <v>412711</v>
      </c>
      <c r="J9908" s="211">
        <f t="shared" si="1073"/>
        <v>0.41333099649474209</v>
      </c>
      <c r="K9908" s="212">
        <f t="shared" si="1074"/>
        <v>0.45</v>
      </c>
      <c r="L9908" s="214">
        <f t="shared" si="1075"/>
        <v>22699.105</v>
      </c>
      <c r="M9908" s="213">
        <f t="shared" si="1076"/>
        <v>33016.879999999997</v>
      </c>
      <c r="N9908" s="213">
        <f t="shared" si="1077"/>
        <v>37143.99</v>
      </c>
      <c r="O9908" s="242">
        <f t="shared" si="1078"/>
        <v>0.5151999999996042</v>
      </c>
      <c r="P9908" s="242"/>
      <c r="Q9908" s="179"/>
      <c r="R9908" s="179"/>
      <c r="S9908" s="179"/>
      <c r="T9908" s="179"/>
      <c r="U9908" s="179"/>
      <c r="V9908" s="179"/>
      <c r="W9908" s="179"/>
      <c r="X9908" s="179"/>
      <c r="Y9908" s="179"/>
      <c r="Z9908" s="179"/>
      <c r="AA9908" s="222"/>
      <c r="AB9908" s="222"/>
      <c r="AC9908" s="222"/>
      <c r="AD9908" s="179"/>
      <c r="AE9908" s="179"/>
      <c r="AF9908" s="179"/>
      <c r="AG9908" s="179"/>
      <c r="AH9908" s="179"/>
      <c r="AI9908" s="179"/>
      <c r="AJ9908" s="179"/>
    </row>
    <row r="9909" spans="2:36" x14ac:dyDescent="0.3">
      <c r="B9909" s="224">
        <v>998600</v>
      </c>
      <c r="C9909" s="209">
        <v>431062</v>
      </c>
      <c r="D9909" s="206">
        <f t="shared" si="1079"/>
        <v>0.43166633286601241</v>
      </c>
      <c r="E9909" s="208">
        <f t="shared" si="1080"/>
        <v>0.45</v>
      </c>
      <c r="F9909" s="207">
        <v>23708.41</v>
      </c>
      <c r="G9909" s="207">
        <v>34484.959999999999</v>
      </c>
      <c r="H9909" s="207">
        <v>38795.58</v>
      </c>
      <c r="I9909" s="214">
        <f t="shared" si="1081"/>
        <v>412756</v>
      </c>
      <c r="J9909" s="211">
        <f t="shared" si="1073"/>
        <v>0.41333466853595036</v>
      </c>
      <c r="K9909" s="212">
        <f t="shared" si="1074"/>
        <v>0.45</v>
      </c>
      <c r="L9909" s="214">
        <f t="shared" si="1075"/>
        <v>22701.58</v>
      </c>
      <c r="M9909" s="213">
        <f t="shared" si="1076"/>
        <v>33020.480000000003</v>
      </c>
      <c r="N9909" s="213">
        <f t="shared" si="1077"/>
        <v>37148.04</v>
      </c>
      <c r="O9909" s="242">
        <f t="shared" si="1078"/>
        <v>0.5152999999999156</v>
      </c>
      <c r="P9909" s="242"/>
      <c r="Q9909" s="179"/>
      <c r="R9909" s="179"/>
      <c r="S9909" s="179"/>
      <c r="T9909" s="179"/>
      <c r="U9909" s="179"/>
      <c r="V9909" s="179"/>
      <c r="W9909" s="179"/>
      <c r="X9909" s="179"/>
      <c r="Y9909" s="179"/>
      <c r="Z9909" s="179"/>
      <c r="AA9909" s="222"/>
      <c r="AB9909" s="222"/>
      <c r="AC9909" s="222"/>
      <c r="AD9909" s="179"/>
      <c r="AE9909" s="179"/>
      <c r="AF9909" s="179"/>
      <c r="AG9909" s="179"/>
      <c r="AH9909" s="179"/>
      <c r="AI9909" s="179"/>
      <c r="AJ9909" s="179"/>
    </row>
    <row r="9910" spans="2:36" x14ac:dyDescent="0.3">
      <c r="B9910" s="224">
        <v>998700</v>
      </c>
      <c r="C9910" s="209">
        <v>431107</v>
      </c>
      <c r="D9910" s="206">
        <f t="shared" si="1079"/>
        <v>0.43166816861920498</v>
      </c>
      <c r="E9910" s="208">
        <f t="shared" si="1080"/>
        <v>0.45</v>
      </c>
      <c r="F9910" s="207">
        <v>23710.880000000001</v>
      </c>
      <c r="G9910" s="207">
        <v>34488.559999999998</v>
      </c>
      <c r="H9910" s="207">
        <v>38799.629999999997</v>
      </c>
      <c r="I9910" s="214">
        <f t="shared" si="1081"/>
        <v>412801</v>
      </c>
      <c r="J9910" s="211">
        <f t="shared" si="1073"/>
        <v>0.41333833984179436</v>
      </c>
      <c r="K9910" s="212">
        <f t="shared" si="1074"/>
        <v>0.45</v>
      </c>
      <c r="L9910" s="214">
        <f t="shared" si="1075"/>
        <v>22704.055</v>
      </c>
      <c r="M9910" s="213">
        <f t="shared" si="1076"/>
        <v>33024.080000000002</v>
      </c>
      <c r="N9910" s="213">
        <f t="shared" si="1077"/>
        <v>37152.089999999997</v>
      </c>
      <c r="O9910" s="242">
        <f t="shared" si="1078"/>
        <v>0.51520000000004074</v>
      </c>
      <c r="P9910" s="242"/>
      <c r="Q9910" s="179"/>
      <c r="R9910" s="179"/>
      <c r="S9910" s="179"/>
      <c r="T9910" s="179"/>
      <c r="U9910" s="179"/>
      <c r="V9910" s="179"/>
      <c r="W9910" s="179"/>
      <c r="X9910" s="179"/>
      <c r="Y9910" s="179"/>
      <c r="Z9910" s="179"/>
      <c r="AA9910" s="222"/>
      <c r="AB9910" s="222"/>
      <c r="AC9910" s="222"/>
      <c r="AD9910" s="179"/>
      <c r="AE9910" s="179"/>
      <c r="AF9910" s="179"/>
      <c r="AG9910" s="179"/>
      <c r="AH9910" s="179"/>
      <c r="AI9910" s="179"/>
      <c r="AJ9910" s="179"/>
    </row>
    <row r="9911" spans="2:36" x14ac:dyDescent="0.3">
      <c r="B9911" s="224">
        <v>998800</v>
      </c>
      <c r="C9911" s="209">
        <v>431152</v>
      </c>
      <c r="D9911" s="206">
        <f t="shared" si="1079"/>
        <v>0.43167000400480576</v>
      </c>
      <c r="E9911" s="208">
        <f t="shared" si="1080"/>
        <v>0.45</v>
      </c>
      <c r="F9911" s="207">
        <v>23713.360000000001</v>
      </c>
      <c r="G9911" s="207">
        <v>34492.160000000003</v>
      </c>
      <c r="H9911" s="207">
        <v>38803.68</v>
      </c>
      <c r="I9911" s="214">
        <f t="shared" si="1081"/>
        <v>412846</v>
      </c>
      <c r="J9911" s="211">
        <f t="shared" si="1073"/>
        <v>0.41334201041249502</v>
      </c>
      <c r="K9911" s="212">
        <f t="shared" si="1074"/>
        <v>0.45</v>
      </c>
      <c r="L9911" s="214">
        <f t="shared" si="1075"/>
        <v>22706.53</v>
      </c>
      <c r="M9911" s="213">
        <f t="shared" si="1076"/>
        <v>33027.68</v>
      </c>
      <c r="N9911" s="213">
        <f t="shared" si="1077"/>
        <v>37156.14</v>
      </c>
      <c r="O9911" s="242">
        <f t="shared" si="1078"/>
        <v>0.51529999999977005</v>
      </c>
      <c r="P9911" s="242"/>
      <c r="Q9911" s="179"/>
      <c r="R9911" s="179"/>
      <c r="S9911" s="179"/>
      <c r="T9911" s="179"/>
      <c r="U9911" s="179"/>
      <c r="V9911" s="179"/>
      <c r="W9911" s="179"/>
      <c r="X9911" s="179"/>
      <c r="Y9911" s="179"/>
      <c r="Z9911" s="179"/>
      <c r="AA9911" s="222"/>
      <c r="AB9911" s="222"/>
      <c r="AC9911" s="222"/>
      <c r="AD9911" s="179"/>
      <c r="AE9911" s="179"/>
      <c r="AF9911" s="179"/>
      <c r="AG9911" s="179"/>
      <c r="AH9911" s="179"/>
      <c r="AI9911" s="179"/>
      <c r="AJ9911" s="179"/>
    </row>
    <row r="9912" spans="2:36" x14ac:dyDescent="0.3">
      <c r="B9912" s="224">
        <v>998900</v>
      </c>
      <c r="C9912" s="209">
        <v>431197</v>
      </c>
      <c r="D9912" s="206">
        <f t="shared" si="1079"/>
        <v>0.43167183902292522</v>
      </c>
      <c r="E9912" s="208">
        <f t="shared" si="1080"/>
        <v>0.45</v>
      </c>
      <c r="F9912" s="207">
        <v>23715.83</v>
      </c>
      <c r="G9912" s="207">
        <v>34495.760000000002</v>
      </c>
      <c r="H9912" s="207">
        <v>38807.730000000003</v>
      </c>
      <c r="I9912" s="214">
        <f t="shared" si="1081"/>
        <v>412891</v>
      </c>
      <c r="J9912" s="211">
        <f t="shared" si="1073"/>
        <v>0.41334568024827312</v>
      </c>
      <c r="K9912" s="212">
        <f t="shared" si="1074"/>
        <v>0.45</v>
      </c>
      <c r="L9912" s="214">
        <f t="shared" si="1075"/>
        <v>22709.005000000001</v>
      </c>
      <c r="M9912" s="213">
        <f t="shared" si="1076"/>
        <v>33031.279999999999</v>
      </c>
      <c r="N9912" s="213">
        <f t="shared" si="1077"/>
        <v>37160.189999999995</v>
      </c>
      <c r="O9912" s="242">
        <f t="shared" si="1078"/>
        <v>0.51519999999996802</v>
      </c>
      <c r="P9912" s="242"/>
      <c r="Q9912" s="179"/>
      <c r="R9912" s="179"/>
      <c r="S9912" s="179"/>
      <c r="T9912" s="179"/>
      <c r="U9912" s="179"/>
      <c r="V9912" s="179"/>
      <c r="W9912" s="179"/>
      <c r="X9912" s="179"/>
      <c r="Y9912" s="179"/>
      <c r="Z9912" s="179"/>
      <c r="AA9912" s="222"/>
      <c r="AB9912" s="222"/>
      <c r="AC9912" s="222"/>
      <c r="AD9912" s="179"/>
      <c r="AE9912" s="179"/>
      <c r="AF9912" s="179"/>
      <c r="AG9912" s="179"/>
      <c r="AH9912" s="179"/>
      <c r="AI9912" s="179"/>
      <c r="AJ9912" s="179"/>
    </row>
    <row r="9913" spans="2:36" x14ac:dyDescent="0.3">
      <c r="B9913" s="224">
        <v>999000</v>
      </c>
      <c r="C9913" s="209">
        <v>431242</v>
      </c>
      <c r="D9913" s="206">
        <f t="shared" si="1079"/>
        <v>0.43167367367367365</v>
      </c>
      <c r="E9913" s="208">
        <f t="shared" si="1080"/>
        <v>0.45</v>
      </c>
      <c r="F9913" s="207">
        <v>23718.31</v>
      </c>
      <c r="G9913" s="207">
        <v>34499.360000000001</v>
      </c>
      <c r="H9913" s="207">
        <v>38811.78</v>
      </c>
      <c r="I9913" s="214">
        <f t="shared" si="1081"/>
        <v>412936</v>
      </c>
      <c r="J9913" s="211">
        <f t="shared" si="1073"/>
        <v>0.41334934934934936</v>
      </c>
      <c r="K9913" s="212">
        <f t="shared" si="1074"/>
        <v>0.45</v>
      </c>
      <c r="L9913" s="214">
        <f t="shared" si="1075"/>
        <v>22711.48</v>
      </c>
      <c r="M9913" s="213">
        <f t="shared" si="1076"/>
        <v>33034.879999999997</v>
      </c>
      <c r="N9913" s="213">
        <f t="shared" si="1077"/>
        <v>37164.239999999998</v>
      </c>
      <c r="O9913" s="242">
        <f t="shared" si="1078"/>
        <v>0.51529999999962461</v>
      </c>
      <c r="P9913" s="242"/>
      <c r="Q9913" s="179"/>
      <c r="R9913" s="179"/>
      <c r="S9913" s="179"/>
      <c r="T9913" s="179"/>
      <c r="U9913" s="179"/>
      <c r="V9913" s="179"/>
      <c r="W9913" s="179"/>
      <c r="X9913" s="179"/>
      <c r="Y9913" s="179"/>
      <c r="Z9913" s="179"/>
      <c r="AA9913" s="222"/>
      <c r="AB9913" s="222"/>
      <c r="AC9913" s="222"/>
      <c r="AD9913" s="179"/>
      <c r="AE9913" s="179"/>
      <c r="AF9913" s="179"/>
      <c r="AG9913" s="179"/>
      <c r="AH9913" s="179"/>
      <c r="AI9913" s="179"/>
      <c r="AJ9913" s="179"/>
    </row>
    <row r="9914" spans="2:36" x14ac:dyDescent="0.3">
      <c r="B9914" s="224">
        <v>999100</v>
      </c>
      <c r="C9914" s="209">
        <v>431287</v>
      </c>
      <c r="D9914" s="206">
        <f t="shared" si="1079"/>
        <v>0.43167550795716142</v>
      </c>
      <c r="E9914" s="208">
        <f t="shared" si="1080"/>
        <v>0.45</v>
      </c>
      <c r="F9914" s="207">
        <v>23720.78</v>
      </c>
      <c r="G9914" s="207">
        <v>34502.959999999999</v>
      </c>
      <c r="H9914" s="207">
        <v>38815.83</v>
      </c>
      <c r="I9914" s="214">
        <f t="shared" si="1081"/>
        <v>412981</v>
      </c>
      <c r="J9914" s="211">
        <f t="shared" si="1073"/>
        <v>0.41335301771594435</v>
      </c>
      <c r="K9914" s="212">
        <f t="shared" si="1074"/>
        <v>0.45</v>
      </c>
      <c r="L9914" s="214">
        <f t="shared" si="1075"/>
        <v>22713.955000000002</v>
      </c>
      <c r="M9914" s="213">
        <f t="shared" si="1076"/>
        <v>33038.480000000003</v>
      </c>
      <c r="N9914" s="213">
        <f t="shared" si="1077"/>
        <v>37168.29</v>
      </c>
      <c r="O9914" s="242">
        <f t="shared" si="1078"/>
        <v>0.51520000000047728</v>
      </c>
      <c r="P9914" s="242"/>
      <c r="Q9914" s="179"/>
      <c r="R9914" s="179"/>
      <c r="S9914" s="179"/>
      <c r="T9914" s="179"/>
      <c r="U9914" s="179"/>
      <c r="V9914" s="179"/>
      <c r="W9914" s="179"/>
      <c r="X9914" s="179"/>
      <c r="Y9914" s="179"/>
      <c r="Z9914" s="179"/>
      <c r="AA9914" s="222"/>
      <c r="AB9914" s="222"/>
      <c r="AC9914" s="222"/>
      <c r="AD9914" s="179"/>
      <c r="AE9914" s="179"/>
      <c r="AF9914" s="179"/>
      <c r="AG9914" s="179"/>
      <c r="AH9914" s="179"/>
      <c r="AI9914" s="179"/>
      <c r="AJ9914" s="179"/>
    </row>
    <row r="9915" spans="2:36" x14ac:dyDescent="0.3">
      <c r="B9915" s="224">
        <v>999200</v>
      </c>
      <c r="C9915" s="209">
        <v>431332</v>
      </c>
      <c r="D9915" s="206">
        <f t="shared" si="1079"/>
        <v>0.43167734187349882</v>
      </c>
      <c r="E9915" s="208">
        <f t="shared" si="1080"/>
        <v>0.45</v>
      </c>
      <c r="F9915" s="207">
        <v>23723.26</v>
      </c>
      <c r="G9915" s="207">
        <v>34506.559999999998</v>
      </c>
      <c r="H9915" s="207">
        <v>38819.879999999997</v>
      </c>
      <c r="I9915" s="214">
        <f t="shared" si="1081"/>
        <v>413026</v>
      </c>
      <c r="J9915" s="211">
        <f t="shared" ref="J9915:J9924" si="1082">I9915/$B9915</f>
        <v>0.41335668534827863</v>
      </c>
      <c r="K9915" s="212">
        <f t="shared" ref="K9915:K9924" si="1083">(I9915-I9914)/($B9915-$B9914)</f>
        <v>0.45</v>
      </c>
      <c r="L9915" s="214">
        <f t="shared" si="1075"/>
        <v>22716.43</v>
      </c>
      <c r="M9915" s="213">
        <f t="shared" si="1076"/>
        <v>33042.080000000002</v>
      </c>
      <c r="N9915" s="213">
        <f t="shared" si="1077"/>
        <v>37172.339999999997</v>
      </c>
      <c r="O9915" s="242">
        <f t="shared" si="1078"/>
        <v>0.51530000000013387</v>
      </c>
      <c r="P9915" s="242"/>
      <c r="Q9915" s="179"/>
      <c r="R9915" s="179"/>
      <c r="S9915" s="179"/>
      <c r="T9915" s="179"/>
      <c r="U9915" s="179"/>
      <c r="V9915" s="179"/>
      <c r="W9915" s="179"/>
      <c r="X9915" s="179"/>
      <c r="Y9915" s="179"/>
      <c r="Z9915" s="179"/>
      <c r="AA9915" s="222"/>
      <c r="AB9915" s="222"/>
      <c r="AC9915" s="222"/>
      <c r="AD9915" s="179"/>
      <c r="AE9915" s="179"/>
      <c r="AF9915" s="179"/>
      <c r="AG9915" s="179"/>
      <c r="AH9915" s="179"/>
      <c r="AI9915" s="179"/>
      <c r="AJ9915" s="179"/>
    </row>
    <row r="9916" spans="2:36" x14ac:dyDescent="0.3">
      <c r="B9916" s="224">
        <v>999300</v>
      </c>
      <c r="C9916" s="209">
        <v>431377</v>
      </c>
      <c r="D9916" s="206">
        <f t="shared" si="1079"/>
        <v>0.43167917542279594</v>
      </c>
      <c r="E9916" s="208">
        <f t="shared" si="1080"/>
        <v>0.45</v>
      </c>
      <c r="F9916" s="207">
        <v>23725.73</v>
      </c>
      <c r="G9916" s="207">
        <v>34510.160000000003</v>
      </c>
      <c r="H9916" s="207">
        <v>38823.93</v>
      </c>
      <c r="I9916" s="214">
        <f t="shared" si="1081"/>
        <v>413071</v>
      </c>
      <c r="J9916" s="211">
        <f t="shared" si="1082"/>
        <v>0.41336035224657258</v>
      </c>
      <c r="K9916" s="212">
        <f t="shared" si="1083"/>
        <v>0.45</v>
      </c>
      <c r="L9916" s="214">
        <f t="shared" si="1075"/>
        <v>22718.904999999999</v>
      </c>
      <c r="M9916" s="213">
        <f t="shared" si="1076"/>
        <v>33045.68</v>
      </c>
      <c r="N9916" s="213">
        <f t="shared" si="1077"/>
        <v>37176.39</v>
      </c>
      <c r="O9916" s="242">
        <f t="shared" si="1078"/>
        <v>0.51519999999982247</v>
      </c>
      <c r="P9916" s="242"/>
      <c r="Q9916" s="179"/>
      <c r="R9916" s="179"/>
      <c r="S9916" s="179"/>
      <c r="T9916" s="179"/>
      <c r="U9916" s="179"/>
      <c r="V9916" s="179"/>
      <c r="W9916" s="179"/>
      <c r="X9916" s="179"/>
      <c r="Y9916" s="179"/>
      <c r="Z9916" s="179"/>
      <c r="AA9916" s="222"/>
      <c r="AB9916" s="222"/>
      <c r="AC9916" s="222"/>
      <c r="AD9916" s="179"/>
      <c r="AE9916" s="179"/>
      <c r="AF9916" s="179"/>
      <c r="AG9916" s="179"/>
      <c r="AH9916" s="179"/>
      <c r="AI9916" s="179"/>
      <c r="AJ9916" s="179"/>
    </row>
    <row r="9917" spans="2:36" x14ac:dyDescent="0.3">
      <c r="B9917" s="224">
        <v>999400</v>
      </c>
      <c r="C9917" s="209">
        <v>431422</v>
      </c>
      <c r="D9917" s="206">
        <f t="shared" si="1079"/>
        <v>0.43168100860516312</v>
      </c>
      <c r="E9917" s="208">
        <f t="shared" si="1080"/>
        <v>0.45</v>
      </c>
      <c r="F9917" s="207">
        <v>23728.21</v>
      </c>
      <c r="G9917" s="207">
        <v>34513.760000000002</v>
      </c>
      <c r="H9917" s="207">
        <v>38827.980000000003</v>
      </c>
      <c r="I9917" s="214">
        <f t="shared" si="1081"/>
        <v>413116</v>
      </c>
      <c r="J9917" s="211">
        <f t="shared" si="1082"/>
        <v>0.41336401841104664</v>
      </c>
      <c r="K9917" s="212">
        <f t="shared" si="1083"/>
        <v>0.45</v>
      </c>
      <c r="L9917" s="214">
        <f t="shared" si="1075"/>
        <v>22721.38</v>
      </c>
      <c r="M9917" s="213">
        <f t="shared" si="1076"/>
        <v>33049.279999999999</v>
      </c>
      <c r="N9917" s="213">
        <f t="shared" si="1077"/>
        <v>37180.439999999995</v>
      </c>
      <c r="O9917" s="242">
        <f t="shared" si="1078"/>
        <v>0.51530000000006115</v>
      </c>
      <c r="P9917" s="242"/>
      <c r="Q9917" s="179"/>
      <c r="R9917" s="179"/>
      <c r="S9917" s="179"/>
      <c r="T9917" s="179"/>
      <c r="U9917" s="179"/>
      <c r="V9917" s="179"/>
      <c r="W9917" s="179"/>
      <c r="X9917" s="179"/>
      <c r="Y9917" s="179"/>
      <c r="Z9917" s="179"/>
      <c r="AA9917" s="222"/>
      <c r="AB9917" s="222"/>
      <c r="AC9917" s="222"/>
      <c r="AD9917" s="179"/>
      <c r="AE9917" s="179"/>
      <c r="AF9917" s="179"/>
      <c r="AG9917" s="179"/>
      <c r="AH9917" s="179"/>
      <c r="AI9917" s="179"/>
      <c r="AJ9917" s="179"/>
    </row>
    <row r="9918" spans="2:36" x14ac:dyDescent="0.3">
      <c r="B9918" s="224">
        <v>999500</v>
      </c>
      <c r="C9918" s="209">
        <v>431467</v>
      </c>
      <c r="D9918" s="206">
        <f t="shared" si="1079"/>
        <v>0.43168284142071034</v>
      </c>
      <c r="E9918" s="208">
        <f t="shared" si="1080"/>
        <v>0.45</v>
      </c>
      <c r="F9918" s="207">
        <v>23730.68</v>
      </c>
      <c r="G9918" s="207">
        <v>34517.360000000001</v>
      </c>
      <c r="H9918" s="207">
        <v>38832.03</v>
      </c>
      <c r="I9918" s="214">
        <f t="shared" si="1081"/>
        <v>413161</v>
      </c>
      <c r="J9918" s="211">
        <f t="shared" si="1082"/>
        <v>0.41336768384192096</v>
      </c>
      <c r="K9918" s="212">
        <f t="shared" si="1083"/>
        <v>0.45</v>
      </c>
      <c r="L9918" s="214">
        <f t="shared" ref="L9918:L9924" si="1084">I9918*5.5%</f>
        <v>22723.855</v>
      </c>
      <c r="M9918" s="213">
        <f t="shared" ref="M9918:M9924" si="1085">I9918*8%</f>
        <v>33052.879999999997</v>
      </c>
      <c r="N9918" s="213">
        <f t="shared" ref="N9918:N9924" si="1086">I9918*9%</f>
        <v>37184.49</v>
      </c>
      <c r="O9918" s="242">
        <f t="shared" si="1078"/>
        <v>0.5151999999996042</v>
      </c>
      <c r="P9918" s="242"/>
      <c r="Q9918" s="179"/>
      <c r="R9918" s="179"/>
      <c r="S9918" s="179"/>
      <c r="T9918" s="179"/>
      <c r="U9918" s="179"/>
      <c r="V9918" s="179"/>
      <c r="W9918" s="179"/>
      <c r="X9918" s="179"/>
      <c r="Y9918" s="179"/>
      <c r="Z9918" s="179"/>
      <c r="AA9918" s="222"/>
      <c r="AB9918" s="222"/>
      <c r="AC9918" s="222"/>
      <c r="AD9918" s="179"/>
      <c r="AE9918" s="179"/>
      <c r="AF9918" s="179"/>
      <c r="AG9918" s="179"/>
      <c r="AH9918" s="179"/>
      <c r="AI9918" s="179"/>
      <c r="AJ9918" s="179"/>
    </row>
    <row r="9919" spans="2:36" x14ac:dyDescent="0.3">
      <c r="B9919" s="224">
        <v>999600</v>
      </c>
      <c r="C9919" s="209">
        <v>431512</v>
      </c>
      <c r="D9919" s="206">
        <f t="shared" si="1079"/>
        <v>0.43168467386954784</v>
      </c>
      <c r="E9919" s="208">
        <f t="shared" si="1080"/>
        <v>0.45</v>
      </c>
      <c r="F9919" s="207">
        <v>23733.16</v>
      </c>
      <c r="G9919" s="207">
        <v>34520.959999999999</v>
      </c>
      <c r="H9919" s="207">
        <v>38836.080000000002</v>
      </c>
      <c r="I9919" s="214">
        <f t="shared" si="1081"/>
        <v>413206</v>
      </c>
      <c r="J9919" s="211">
        <f t="shared" si="1082"/>
        <v>0.41337134853941576</v>
      </c>
      <c r="K9919" s="212">
        <f t="shared" si="1083"/>
        <v>0.45</v>
      </c>
      <c r="L9919" s="214">
        <f t="shared" si="1084"/>
        <v>22726.33</v>
      </c>
      <c r="M9919" s="213">
        <f t="shared" si="1085"/>
        <v>33056.480000000003</v>
      </c>
      <c r="N9919" s="213">
        <f t="shared" si="1086"/>
        <v>37188.54</v>
      </c>
      <c r="O9919" s="242">
        <f t="shared" si="1078"/>
        <v>0.5152999999999156</v>
      </c>
      <c r="P9919" s="242"/>
      <c r="Q9919" s="179"/>
      <c r="R9919" s="179"/>
      <c r="S9919" s="179"/>
      <c r="T9919" s="179"/>
      <c r="U9919" s="179"/>
      <c r="V9919" s="179"/>
      <c r="W9919" s="179"/>
      <c r="X9919" s="179"/>
      <c r="Y9919" s="179"/>
      <c r="Z9919" s="179"/>
      <c r="AA9919" s="222"/>
      <c r="AB9919" s="222"/>
      <c r="AC9919" s="222"/>
      <c r="AD9919" s="179"/>
      <c r="AE9919" s="179"/>
      <c r="AF9919" s="179"/>
      <c r="AG9919" s="179"/>
      <c r="AH9919" s="179"/>
      <c r="AI9919" s="179"/>
      <c r="AJ9919" s="179"/>
    </row>
    <row r="9920" spans="2:36" x14ac:dyDescent="0.3">
      <c r="B9920" s="224">
        <v>999700</v>
      </c>
      <c r="C9920" s="209">
        <v>431557</v>
      </c>
      <c r="D9920" s="206">
        <f t="shared" si="1079"/>
        <v>0.43168650595178554</v>
      </c>
      <c r="E9920" s="208">
        <f t="shared" si="1080"/>
        <v>0.45</v>
      </c>
      <c r="F9920" s="207">
        <v>23735.63</v>
      </c>
      <c r="G9920" s="207">
        <v>34524.559999999998</v>
      </c>
      <c r="H9920" s="207">
        <v>38840.129999999997</v>
      </c>
      <c r="I9920" s="214">
        <f t="shared" si="1081"/>
        <v>413251</v>
      </c>
      <c r="J9920" s="211">
        <f t="shared" si="1082"/>
        <v>0.41337501250375114</v>
      </c>
      <c r="K9920" s="212">
        <f t="shared" si="1083"/>
        <v>0.45</v>
      </c>
      <c r="L9920" s="214">
        <f t="shared" si="1084"/>
        <v>22728.805</v>
      </c>
      <c r="M9920" s="213">
        <f t="shared" si="1085"/>
        <v>33060.080000000002</v>
      </c>
      <c r="N9920" s="213">
        <f t="shared" si="1086"/>
        <v>37192.589999999997</v>
      </c>
      <c r="O9920" s="242">
        <f t="shared" si="1078"/>
        <v>0.51520000000004074</v>
      </c>
      <c r="P9920" s="242"/>
      <c r="Q9920" s="179"/>
      <c r="R9920" s="179"/>
      <c r="S9920" s="179"/>
      <c r="T9920" s="179"/>
      <c r="U9920" s="179"/>
      <c r="V9920" s="179"/>
      <c r="W9920" s="179"/>
      <c r="X9920" s="179"/>
      <c r="Y9920" s="179"/>
      <c r="Z9920" s="179"/>
      <c r="AA9920" s="222"/>
      <c r="AB9920" s="222"/>
      <c r="AC9920" s="222"/>
      <c r="AD9920" s="179"/>
      <c r="AE9920" s="179"/>
      <c r="AF9920" s="179"/>
      <c r="AG9920" s="179"/>
      <c r="AH9920" s="179"/>
      <c r="AI9920" s="179"/>
      <c r="AJ9920" s="179"/>
    </row>
    <row r="9921" spans="2:36" x14ac:dyDescent="0.3">
      <c r="B9921" s="224">
        <v>999800</v>
      </c>
      <c r="C9921" s="209">
        <v>431602</v>
      </c>
      <c r="D9921" s="206">
        <f t="shared" si="1079"/>
        <v>0.43168833766753351</v>
      </c>
      <c r="E9921" s="208">
        <f t="shared" si="1080"/>
        <v>0.45</v>
      </c>
      <c r="F9921" s="207">
        <v>23738.11</v>
      </c>
      <c r="G9921" s="207">
        <v>34528.160000000003</v>
      </c>
      <c r="H9921" s="207">
        <v>38844.18</v>
      </c>
      <c r="I9921" s="214">
        <f t="shared" si="1081"/>
        <v>413296</v>
      </c>
      <c r="J9921" s="211">
        <f t="shared" si="1082"/>
        <v>0.41337867573514703</v>
      </c>
      <c r="K9921" s="212">
        <f t="shared" si="1083"/>
        <v>0.45</v>
      </c>
      <c r="L9921" s="214">
        <f t="shared" si="1084"/>
        <v>22731.279999999999</v>
      </c>
      <c r="M9921" s="213">
        <f t="shared" si="1085"/>
        <v>33063.68</v>
      </c>
      <c r="N9921" s="213">
        <f t="shared" si="1086"/>
        <v>37196.639999999999</v>
      </c>
      <c r="O9921" s="242">
        <f t="shared" si="1078"/>
        <v>0.51529999999977005</v>
      </c>
      <c r="P9921" s="242"/>
      <c r="Q9921" s="179"/>
      <c r="R9921" s="179"/>
      <c r="S9921" s="179"/>
      <c r="T9921" s="179"/>
      <c r="U9921" s="179"/>
      <c r="V9921" s="179"/>
      <c r="W9921" s="179"/>
      <c r="X9921" s="179"/>
      <c r="Y9921" s="179"/>
      <c r="Z9921" s="179"/>
      <c r="AA9921" s="222"/>
      <c r="AB9921" s="222"/>
      <c r="AC9921" s="222"/>
      <c r="AD9921" s="179"/>
      <c r="AE9921" s="179"/>
      <c r="AF9921" s="179"/>
      <c r="AG9921" s="179"/>
      <c r="AH9921" s="179"/>
      <c r="AI9921" s="179"/>
      <c r="AJ9921" s="179"/>
    </row>
    <row r="9922" spans="2:36" x14ac:dyDescent="0.3">
      <c r="B9922" s="224">
        <v>999900</v>
      </c>
      <c r="C9922" s="209">
        <v>431647</v>
      </c>
      <c r="D9922" s="206">
        <f t="shared" si="1079"/>
        <v>0.43169016901690171</v>
      </c>
      <c r="E9922" s="208">
        <f t="shared" si="1080"/>
        <v>0.45</v>
      </c>
      <c r="F9922" s="207">
        <v>23740.58</v>
      </c>
      <c r="G9922" s="207">
        <v>34531.760000000002</v>
      </c>
      <c r="H9922" s="207">
        <v>38848.230000000003</v>
      </c>
      <c r="I9922" s="214">
        <f t="shared" si="1081"/>
        <v>413341</v>
      </c>
      <c r="J9922" s="211">
        <f t="shared" si="1082"/>
        <v>0.41338233823382337</v>
      </c>
      <c r="K9922" s="212">
        <f t="shared" si="1083"/>
        <v>0.45</v>
      </c>
      <c r="L9922" s="214">
        <f t="shared" si="1084"/>
        <v>22733.755000000001</v>
      </c>
      <c r="M9922" s="213">
        <f t="shared" si="1085"/>
        <v>33067.279999999999</v>
      </c>
      <c r="N9922" s="213">
        <f t="shared" si="1086"/>
        <v>37200.689999999995</v>
      </c>
      <c r="O9922" s="242">
        <f t="shared" si="1078"/>
        <v>0.51519999999996802</v>
      </c>
      <c r="P9922" s="242"/>
      <c r="Q9922" s="179"/>
      <c r="R9922" s="179"/>
      <c r="S9922" s="179"/>
      <c r="T9922" s="179"/>
      <c r="U9922" s="179"/>
      <c r="V9922" s="179"/>
      <c r="W9922" s="179"/>
      <c r="X9922" s="179"/>
      <c r="Y9922" s="179"/>
      <c r="Z9922" s="179"/>
      <c r="AA9922" s="222"/>
      <c r="AB9922" s="222"/>
      <c r="AC9922" s="222"/>
      <c r="AD9922" s="179"/>
      <c r="AE9922" s="179"/>
      <c r="AF9922" s="179"/>
      <c r="AG9922" s="179"/>
      <c r="AH9922" s="179"/>
      <c r="AI9922" s="179"/>
      <c r="AJ9922" s="179"/>
    </row>
    <row r="9923" spans="2:36" x14ac:dyDescent="0.3">
      <c r="B9923" s="224">
        <v>1000000</v>
      </c>
      <c r="C9923" s="209">
        <v>431692</v>
      </c>
      <c r="D9923" s="206">
        <f t="shared" si="1079"/>
        <v>0.43169200000000002</v>
      </c>
      <c r="E9923" s="208">
        <f t="shared" si="1080"/>
        <v>0.45</v>
      </c>
      <c r="F9923" s="207">
        <v>23743.06</v>
      </c>
      <c r="G9923" s="207">
        <v>34535.360000000001</v>
      </c>
      <c r="H9923" s="207">
        <v>38852.28</v>
      </c>
      <c r="I9923" s="214">
        <f t="shared" si="1081"/>
        <v>413386</v>
      </c>
      <c r="J9923" s="211">
        <f t="shared" si="1082"/>
        <v>0.41338599999999998</v>
      </c>
      <c r="K9923" s="212">
        <f t="shared" si="1083"/>
        <v>0.45</v>
      </c>
      <c r="L9923" s="214">
        <f t="shared" si="1084"/>
        <v>22736.23</v>
      </c>
      <c r="M9923" s="213">
        <f t="shared" si="1085"/>
        <v>33070.879999999997</v>
      </c>
      <c r="N9923" s="213">
        <f t="shared" si="1086"/>
        <v>37204.74</v>
      </c>
      <c r="O9923" s="242">
        <f t="shared" si="1078"/>
        <v>0.51529999999962461</v>
      </c>
      <c r="P9923" s="242"/>
      <c r="Q9923" s="179"/>
      <c r="R9923" s="179"/>
      <c r="S9923" s="179"/>
      <c r="T9923" s="179"/>
      <c r="U9923" s="179"/>
      <c r="V9923" s="179"/>
      <c r="W9923" s="179"/>
      <c r="X9923" s="179"/>
      <c r="Y9923" s="179"/>
      <c r="Z9923" s="179"/>
      <c r="AA9923" s="222"/>
      <c r="AB9923" s="222"/>
      <c r="AC9923" s="222"/>
      <c r="AD9923" s="179"/>
      <c r="AE9923" s="179"/>
      <c r="AF9923" s="179"/>
      <c r="AG9923" s="179"/>
      <c r="AH9923" s="179"/>
      <c r="AI9923" s="179"/>
      <c r="AJ9923" s="179"/>
    </row>
    <row r="9924" spans="2:36" x14ac:dyDescent="0.3">
      <c r="B9924" s="224">
        <v>1000100</v>
      </c>
      <c r="C9924" s="209">
        <v>431737</v>
      </c>
      <c r="D9924" s="206">
        <f t="shared" si="1079"/>
        <v>0.43169383061693828</v>
      </c>
      <c r="E9924" s="208">
        <f t="shared" si="1080"/>
        <v>0.45</v>
      </c>
      <c r="F9924" s="207">
        <v>23745.53</v>
      </c>
      <c r="G9924" s="207">
        <v>34538.959999999999</v>
      </c>
      <c r="H9924" s="207">
        <v>38856.33</v>
      </c>
      <c r="I9924" s="214">
        <f t="shared" si="1081"/>
        <v>413431</v>
      </c>
      <c r="J9924" s="211">
        <f t="shared" si="1082"/>
        <v>0.41338966103389663</v>
      </c>
      <c r="K9924" s="212">
        <f t="shared" si="1083"/>
        <v>0.45</v>
      </c>
      <c r="L9924" s="214">
        <f t="shared" si="1084"/>
        <v>22738.705000000002</v>
      </c>
      <c r="M9924" s="213">
        <f t="shared" si="1085"/>
        <v>33074.480000000003</v>
      </c>
      <c r="N9924" s="213">
        <f t="shared" si="1086"/>
        <v>37208.79</v>
      </c>
      <c r="O9924" s="242">
        <f t="shared" si="1078"/>
        <v>0.51520000000047728</v>
      </c>
      <c r="P9924" s="242"/>
      <c r="Q9924" s="179"/>
      <c r="R9924" s="179"/>
      <c r="S9924" s="179"/>
      <c r="T9924" s="179"/>
      <c r="U9924" s="179"/>
      <c r="V9924" s="179"/>
      <c r="W9924" s="179"/>
      <c r="X9924" s="179"/>
      <c r="Y9924" s="179"/>
      <c r="Z9924" s="179"/>
      <c r="AA9924" s="222"/>
      <c r="AB9924" s="222"/>
      <c r="AC9924" s="222"/>
      <c r="AD9924" s="179"/>
      <c r="AE9924" s="179"/>
      <c r="AF9924" s="179"/>
      <c r="AG9924" s="179"/>
      <c r="AH9924" s="179"/>
      <c r="AI9924" s="179"/>
      <c r="AJ9924" s="179"/>
    </row>
    <row r="9925" spans="2:36" x14ac:dyDescent="0.3">
      <c r="B9925" s="224"/>
      <c r="C9925" s="210"/>
      <c r="D9925" s="206"/>
      <c r="E9925" s="206"/>
      <c r="F9925" s="206"/>
      <c r="G9925" s="206"/>
      <c r="H9925" s="206"/>
      <c r="O9925" s="242"/>
      <c r="P9925" s="242"/>
      <c r="Q9925" s="179"/>
      <c r="R9925" s="179"/>
      <c r="S9925" s="179"/>
      <c r="T9925" s="179"/>
      <c r="U9925" s="179"/>
      <c r="V9925" s="179"/>
      <c r="W9925" s="179"/>
      <c r="X9925" s="179"/>
      <c r="Y9925" s="179"/>
      <c r="Z9925" s="179"/>
      <c r="AA9925" s="222"/>
      <c r="AB9925" s="222"/>
      <c r="AC9925" s="222"/>
      <c r="AD9925" s="179"/>
      <c r="AE9925" s="179"/>
      <c r="AF9925" s="179"/>
      <c r="AG9925" s="179"/>
      <c r="AH9925" s="179"/>
      <c r="AI9925" s="179"/>
      <c r="AJ9925" s="179"/>
    </row>
    <row r="9926" spans="2:36" x14ac:dyDescent="0.3">
      <c r="B9926" s="224"/>
      <c r="C9926" s="210"/>
      <c r="D9926" s="206"/>
      <c r="E9926" s="206"/>
      <c r="F9926" s="206"/>
      <c r="G9926" s="206"/>
      <c r="H9926" s="206"/>
      <c r="O9926" s="242"/>
      <c r="P9926" s="242"/>
      <c r="Q9926" s="179"/>
      <c r="R9926" s="179"/>
      <c r="S9926" s="179"/>
      <c r="T9926" s="179"/>
      <c r="U9926" s="179"/>
      <c r="V9926" s="179"/>
      <c r="W9926" s="179"/>
      <c r="X9926" s="179"/>
      <c r="Y9926" s="179"/>
      <c r="Z9926" s="179"/>
      <c r="AA9926" s="222"/>
      <c r="AB9926" s="222"/>
      <c r="AC9926" s="222"/>
      <c r="AD9926" s="179"/>
      <c r="AE9926" s="179"/>
      <c r="AF9926" s="179"/>
      <c r="AG9926" s="179"/>
      <c r="AH9926" s="179"/>
      <c r="AI9926" s="179"/>
      <c r="AJ9926" s="179"/>
    </row>
    <row r="9927" spans="2:36" x14ac:dyDescent="0.3">
      <c r="B9927" s="224"/>
      <c r="C9927" s="210"/>
      <c r="D9927" s="206"/>
      <c r="E9927" s="206"/>
      <c r="F9927" s="206"/>
      <c r="G9927" s="206"/>
      <c r="H9927" s="206"/>
      <c r="O9927" s="242"/>
      <c r="P9927" s="242"/>
      <c r="Q9927" s="179"/>
      <c r="R9927" s="179"/>
      <c r="S9927" s="179"/>
      <c r="T9927" s="179"/>
      <c r="U9927" s="179"/>
      <c r="V9927" s="179"/>
      <c r="W9927" s="179"/>
      <c r="X9927" s="179"/>
      <c r="Y9927" s="179"/>
      <c r="Z9927" s="179"/>
      <c r="AA9927" s="222"/>
      <c r="AB9927" s="222"/>
      <c r="AC9927" s="222"/>
      <c r="AD9927" s="179"/>
      <c r="AE9927" s="179"/>
      <c r="AF9927" s="179"/>
      <c r="AG9927" s="179"/>
      <c r="AH9927" s="179"/>
      <c r="AI9927" s="179"/>
      <c r="AJ9927" s="179"/>
    </row>
    <row r="9928" spans="2:36" x14ac:dyDescent="0.3">
      <c r="B9928" s="224"/>
      <c r="C9928" s="210"/>
      <c r="D9928" s="206"/>
      <c r="E9928" s="206"/>
      <c r="F9928" s="206"/>
      <c r="G9928" s="206"/>
      <c r="H9928" s="206"/>
      <c r="O9928" s="242"/>
      <c r="P9928" s="242"/>
      <c r="Q9928" s="179"/>
      <c r="R9928" s="179"/>
      <c r="S9928" s="179"/>
      <c r="T9928" s="179"/>
      <c r="U9928" s="179"/>
      <c r="V9928" s="179"/>
      <c r="W9928" s="179"/>
      <c r="X9928" s="179"/>
      <c r="Y9928" s="179"/>
      <c r="Z9928" s="179"/>
      <c r="AA9928" s="222"/>
      <c r="AB9928" s="222"/>
      <c r="AC9928" s="222"/>
      <c r="AD9928" s="179"/>
      <c r="AE9928" s="179"/>
      <c r="AF9928" s="179"/>
      <c r="AG9928" s="179"/>
      <c r="AH9928" s="179"/>
      <c r="AI9928" s="179"/>
      <c r="AJ9928" s="179"/>
    </row>
    <row r="9929" spans="2:36" x14ac:dyDescent="0.3">
      <c r="B9929" s="224"/>
      <c r="C9929" s="210"/>
      <c r="D9929" s="206"/>
      <c r="E9929" s="206"/>
      <c r="F9929" s="206"/>
      <c r="G9929" s="206"/>
      <c r="H9929" s="206"/>
      <c r="O9929" s="242"/>
      <c r="P9929" s="242"/>
      <c r="Q9929" s="179"/>
      <c r="R9929" s="179"/>
      <c r="S9929" s="179"/>
      <c r="T9929" s="179"/>
      <c r="U9929" s="179"/>
      <c r="V9929" s="179"/>
      <c r="W9929" s="179"/>
      <c r="X9929" s="179"/>
      <c r="Y9929" s="179"/>
      <c r="Z9929" s="179"/>
      <c r="AA9929" s="222"/>
      <c r="AB9929" s="222"/>
      <c r="AC9929" s="222"/>
      <c r="AD9929" s="179"/>
      <c r="AE9929" s="179"/>
      <c r="AF9929" s="179"/>
      <c r="AG9929" s="179"/>
      <c r="AH9929" s="179"/>
      <c r="AI9929" s="179"/>
      <c r="AJ9929" s="179"/>
    </row>
    <row r="9930" spans="2:36" x14ac:dyDescent="0.3">
      <c r="B9930" s="224"/>
      <c r="C9930" s="210"/>
      <c r="D9930" s="206"/>
      <c r="E9930" s="206"/>
      <c r="F9930" s="206"/>
      <c r="G9930" s="206"/>
      <c r="H9930" s="206"/>
      <c r="O9930" s="242"/>
      <c r="P9930" s="242"/>
      <c r="Q9930" s="179"/>
      <c r="R9930" s="179"/>
      <c r="S9930" s="179"/>
      <c r="T9930" s="179"/>
      <c r="U9930" s="179"/>
      <c r="V9930" s="179"/>
      <c r="W9930" s="179"/>
      <c r="X9930" s="179"/>
      <c r="Y9930" s="179"/>
      <c r="Z9930" s="179"/>
      <c r="AA9930" s="222"/>
      <c r="AB9930" s="222"/>
      <c r="AC9930" s="222"/>
      <c r="AD9930" s="179"/>
      <c r="AE9930" s="179"/>
      <c r="AF9930" s="179"/>
      <c r="AG9930" s="179"/>
      <c r="AH9930" s="179"/>
      <c r="AI9930" s="179"/>
      <c r="AJ9930" s="179"/>
    </row>
    <row r="9931" spans="2:36" x14ac:dyDescent="0.3">
      <c r="B9931" s="224"/>
      <c r="C9931" s="210"/>
      <c r="D9931" s="206"/>
      <c r="E9931" s="206"/>
      <c r="F9931" s="206"/>
      <c r="G9931" s="206"/>
      <c r="H9931" s="206"/>
      <c r="O9931" s="242"/>
      <c r="P9931" s="242"/>
      <c r="Q9931" s="179"/>
      <c r="R9931" s="179"/>
      <c r="S9931" s="179"/>
      <c r="T9931" s="179"/>
      <c r="U9931" s="179"/>
      <c r="V9931" s="179"/>
      <c r="W9931" s="179"/>
      <c r="X9931" s="179"/>
      <c r="Y9931" s="179"/>
      <c r="Z9931" s="179"/>
      <c r="AA9931" s="222"/>
      <c r="AB9931" s="222"/>
      <c r="AC9931" s="222"/>
      <c r="AD9931" s="179"/>
      <c r="AE9931" s="179"/>
      <c r="AF9931" s="179"/>
      <c r="AG9931" s="179"/>
      <c r="AH9931" s="179"/>
      <c r="AI9931" s="179"/>
      <c r="AJ9931" s="179"/>
    </row>
    <row r="9932" spans="2:36" x14ac:dyDescent="0.3">
      <c r="B9932" s="224"/>
      <c r="C9932" s="210"/>
      <c r="D9932" s="206"/>
      <c r="E9932" s="206"/>
      <c r="F9932" s="206"/>
      <c r="G9932" s="206"/>
      <c r="H9932" s="206"/>
      <c r="O9932" s="242"/>
      <c r="P9932" s="242"/>
      <c r="Q9932" s="179"/>
      <c r="R9932" s="179"/>
      <c r="S9932" s="179"/>
      <c r="T9932" s="179"/>
      <c r="U9932" s="179"/>
      <c r="V9932" s="179"/>
      <c r="W9932" s="179"/>
      <c r="X9932" s="179"/>
      <c r="Y9932" s="179"/>
      <c r="Z9932" s="179"/>
      <c r="AA9932" s="222"/>
      <c r="AB9932" s="222"/>
      <c r="AC9932" s="222"/>
      <c r="AD9932" s="179"/>
      <c r="AE9932" s="179"/>
      <c r="AF9932" s="179"/>
      <c r="AG9932" s="179"/>
      <c r="AH9932" s="179"/>
      <c r="AI9932" s="179"/>
      <c r="AJ9932" s="179"/>
    </row>
    <row r="9933" spans="2:36" x14ac:dyDescent="0.3">
      <c r="B9933" s="224"/>
      <c r="C9933" s="210"/>
      <c r="D9933" s="206"/>
      <c r="E9933" s="206"/>
      <c r="F9933" s="206"/>
      <c r="G9933" s="206"/>
      <c r="H9933" s="206"/>
      <c r="O9933" s="242"/>
      <c r="P9933" s="242"/>
      <c r="Q9933" s="179"/>
      <c r="R9933" s="179"/>
      <c r="S9933" s="179"/>
      <c r="T9933" s="179"/>
      <c r="U9933" s="179"/>
      <c r="V9933" s="179"/>
      <c r="W9933" s="179"/>
      <c r="X9933" s="179"/>
      <c r="Y9933" s="179"/>
      <c r="Z9933" s="179"/>
      <c r="AA9933" s="222"/>
      <c r="AB9933" s="222"/>
      <c r="AC9933" s="222"/>
      <c r="AD9933" s="179"/>
      <c r="AE9933" s="179"/>
      <c r="AF9933" s="179"/>
      <c r="AG9933" s="179"/>
      <c r="AH9933" s="179"/>
      <c r="AI9933" s="179"/>
      <c r="AJ9933" s="179"/>
    </row>
    <row r="9934" spans="2:36" x14ac:dyDescent="0.3">
      <c r="B9934" s="224"/>
      <c r="C9934" s="210"/>
      <c r="D9934" s="206"/>
      <c r="E9934" s="206"/>
      <c r="F9934" s="206"/>
      <c r="G9934" s="206"/>
      <c r="H9934" s="206"/>
      <c r="O9934" s="242"/>
      <c r="P9934" s="242"/>
      <c r="Q9934" s="179"/>
      <c r="R9934" s="179"/>
      <c r="S9934" s="179"/>
      <c r="T9934" s="179"/>
      <c r="U9934" s="179"/>
      <c r="V9934" s="179"/>
      <c r="W9934" s="179"/>
      <c r="X9934" s="179"/>
      <c r="Y9934" s="179"/>
      <c r="Z9934" s="179"/>
      <c r="AA9934" s="222"/>
      <c r="AB9934" s="222"/>
      <c r="AC9934" s="222"/>
      <c r="AD9934" s="179"/>
      <c r="AE9934" s="179"/>
      <c r="AF9934" s="179"/>
      <c r="AG9934" s="179"/>
      <c r="AH9934" s="179"/>
      <c r="AI9934" s="179"/>
      <c r="AJ9934" s="179"/>
    </row>
    <row r="9935" spans="2:36" x14ac:dyDescent="0.3">
      <c r="B9935" s="224"/>
      <c r="C9935" s="210"/>
      <c r="D9935" s="206"/>
      <c r="E9935" s="206"/>
      <c r="F9935" s="206"/>
      <c r="G9935" s="206"/>
      <c r="H9935" s="206"/>
      <c r="O9935" s="242"/>
      <c r="P9935" s="242"/>
      <c r="Q9935" s="179"/>
      <c r="R9935" s="179"/>
      <c r="S9935" s="179"/>
      <c r="T9935" s="179"/>
      <c r="U9935" s="179"/>
      <c r="V9935" s="179"/>
      <c r="W9935" s="179"/>
      <c r="X9935" s="179"/>
      <c r="Y9935" s="179"/>
      <c r="Z9935" s="179"/>
      <c r="AA9935" s="222"/>
      <c r="AB9935" s="222"/>
      <c r="AC9935" s="222"/>
      <c r="AD9935" s="179"/>
      <c r="AE9935" s="179"/>
      <c r="AF9935" s="179"/>
      <c r="AG9935" s="179"/>
      <c r="AH9935" s="179"/>
      <c r="AI9935" s="179"/>
      <c r="AJ9935" s="179"/>
    </row>
    <row r="9936" spans="2:36" x14ac:dyDescent="0.3">
      <c r="B9936" s="224"/>
      <c r="C9936" s="210"/>
      <c r="D9936" s="206"/>
      <c r="E9936" s="206"/>
      <c r="F9936" s="206"/>
      <c r="G9936" s="206"/>
      <c r="H9936" s="206"/>
      <c r="O9936" s="242"/>
      <c r="P9936" s="242"/>
      <c r="Q9936" s="179"/>
      <c r="R9936" s="179"/>
      <c r="S9936" s="179"/>
      <c r="T9936" s="179"/>
      <c r="U9936" s="179"/>
      <c r="V9936" s="179"/>
      <c r="W9936" s="179"/>
      <c r="X9936" s="179"/>
      <c r="Y9936" s="179"/>
      <c r="Z9936" s="179"/>
      <c r="AA9936" s="222"/>
      <c r="AB9936" s="222"/>
      <c r="AC9936" s="222"/>
      <c r="AD9936" s="179"/>
      <c r="AE9936" s="179"/>
      <c r="AF9936" s="179"/>
      <c r="AG9936" s="179"/>
      <c r="AH9936" s="179"/>
      <c r="AI9936" s="179"/>
      <c r="AJ9936" s="179"/>
    </row>
    <row r="9937" spans="2:36" x14ac:dyDescent="0.3">
      <c r="B9937" s="224"/>
      <c r="C9937" s="210"/>
      <c r="D9937" s="206"/>
      <c r="E9937" s="206"/>
      <c r="F9937" s="206"/>
      <c r="G9937" s="206"/>
      <c r="H9937" s="206"/>
      <c r="O9937" s="242"/>
      <c r="P9937" s="242"/>
      <c r="Q9937" s="179"/>
      <c r="R9937" s="179"/>
      <c r="S9937" s="179"/>
      <c r="T9937" s="179"/>
      <c r="U9937" s="179"/>
      <c r="V9937" s="179"/>
      <c r="W9937" s="179"/>
      <c r="X9937" s="179"/>
      <c r="Y9937" s="179"/>
      <c r="Z9937" s="179"/>
      <c r="AA9937" s="222"/>
      <c r="AB9937" s="222"/>
      <c r="AC9937" s="222"/>
      <c r="AD9937" s="179"/>
      <c r="AE9937" s="179"/>
      <c r="AF9937" s="179"/>
      <c r="AG9937" s="179"/>
      <c r="AH9937" s="179"/>
      <c r="AI9937" s="179"/>
      <c r="AJ9937" s="179"/>
    </row>
    <row r="9938" spans="2:36" x14ac:dyDescent="0.3">
      <c r="B9938" s="224"/>
      <c r="C9938" s="210"/>
      <c r="D9938" s="206"/>
      <c r="E9938" s="206"/>
      <c r="F9938" s="206"/>
      <c r="G9938" s="206"/>
      <c r="H9938" s="206"/>
      <c r="O9938" s="242"/>
      <c r="P9938" s="242"/>
      <c r="Q9938" s="179"/>
      <c r="R9938" s="179"/>
      <c r="S9938" s="179"/>
      <c r="T9938" s="179"/>
      <c r="U9938" s="179"/>
      <c r="V9938" s="179"/>
      <c r="W9938" s="179"/>
      <c r="X9938" s="179"/>
      <c r="Y9938" s="179"/>
      <c r="Z9938" s="179"/>
      <c r="AA9938" s="222"/>
      <c r="AB9938" s="222"/>
      <c r="AC9938" s="222"/>
      <c r="AD9938" s="179"/>
      <c r="AE9938" s="179"/>
      <c r="AF9938" s="179"/>
      <c r="AG9938" s="179"/>
      <c r="AH9938" s="179"/>
      <c r="AI9938" s="179"/>
      <c r="AJ9938" s="179"/>
    </row>
    <row r="9939" spans="2:36" x14ac:dyDescent="0.3">
      <c r="B9939" s="224"/>
      <c r="C9939" s="210"/>
      <c r="D9939" s="206"/>
      <c r="E9939" s="206"/>
      <c r="F9939" s="206"/>
      <c r="G9939" s="206"/>
      <c r="H9939" s="206"/>
      <c r="O9939" s="242"/>
      <c r="P9939" s="242"/>
      <c r="Q9939" s="179"/>
      <c r="R9939" s="179"/>
      <c r="S9939" s="179"/>
      <c r="T9939" s="179"/>
      <c r="U9939" s="179"/>
      <c r="V9939" s="179"/>
      <c r="W9939" s="179"/>
      <c r="X9939" s="179"/>
      <c r="Y9939" s="179"/>
      <c r="Z9939" s="179"/>
      <c r="AA9939" s="222"/>
      <c r="AB9939" s="222"/>
      <c r="AC9939" s="222"/>
      <c r="AD9939" s="179"/>
      <c r="AE9939" s="179"/>
      <c r="AF9939" s="179"/>
      <c r="AG9939" s="179"/>
      <c r="AH9939" s="179"/>
      <c r="AI9939" s="179"/>
      <c r="AJ9939" s="179"/>
    </row>
    <row r="9940" spans="2:36" x14ac:dyDescent="0.3">
      <c r="B9940" s="224"/>
      <c r="C9940" s="210"/>
      <c r="D9940" s="206"/>
      <c r="E9940" s="206"/>
      <c r="F9940" s="206"/>
      <c r="G9940" s="206"/>
      <c r="H9940" s="206"/>
      <c r="O9940" s="242"/>
      <c r="P9940" s="242"/>
      <c r="Q9940" s="179"/>
      <c r="R9940" s="179"/>
      <c r="S9940" s="179"/>
      <c r="T9940" s="179"/>
      <c r="U9940" s="179"/>
      <c r="V9940" s="179"/>
      <c r="W9940" s="179"/>
      <c r="X9940" s="179"/>
      <c r="Y9940" s="179"/>
      <c r="Z9940" s="179"/>
      <c r="AA9940" s="222"/>
      <c r="AB9940" s="222"/>
      <c r="AC9940" s="222"/>
      <c r="AD9940" s="179"/>
      <c r="AE9940" s="179"/>
      <c r="AF9940" s="179"/>
      <c r="AG9940" s="179"/>
      <c r="AH9940" s="179"/>
      <c r="AI9940" s="179"/>
      <c r="AJ9940" s="179"/>
    </row>
    <row r="9941" spans="2:36" x14ac:dyDescent="0.3">
      <c r="B9941" s="224"/>
      <c r="C9941" s="210"/>
      <c r="D9941" s="206"/>
      <c r="E9941" s="206"/>
      <c r="F9941" s="206"/>
      <c r="G9941" s="206"/>
      <c r="H9941" s="206"/>
      <c r="O9941" s="242"/>
      <c r="P9941" s="242"/>
      <c r="Q9941" s="179"/>
      <c r="R9941" s="179"/>
      <c r="S9941" s="179"/>
      <c r="T9941" s="179"/>
      <c r="U9941" s="179"/>
      <c r="V9941" s="179"/>
      <c r="W9941" s="179"/>
      <c r="X9941" s="179"/>
      <c r="Y9941" s="179"/>
      <c r="Z9941" s="179"/>
      <c r="AA9941" s="222"/>
      <c r="AB9941" s="222"/>
      <c r="AC9941" s="222"/>
      <c r="AD9941" s="179"/>
      <c r="AE9941" s="179"/>
      <c r="AF9941" s="179"/>
      <c r="AG9941" s="179"/>
      <c r="AH9941" s="179"/>
      <c r="AI9941" s="179"/>
      <c r="AJ9941" s="179"/>
    </row>
    <row r="9942" spans="2:36" x14ac:dyDescent="0.3">
      <c r="B9942" s="224"/>
      <c r="C9942" s="210"/>
      <c r="D9942" s="206"/>
      <c r="E9942" s="206"/>
      <c r="F9942" s="206"/>
      <c r="G9942" s="206"/>
      <c r="H9942" s="206"/>
      <c r="O9942" s="242"/>
      <c r="P9942" s="242"/>
      <c r="Q9942" s="179"/>
      <c r="R9942" s="179"/>
      <c r="S9942" s="179"/>
      <c r="T9942" s="179"/>
      <c r="U9942" s="179"/>
      <c r="V9942" s="179"/>
      <c r="W9942" s="179"/>
      <c r="X9942" s="179"/>
      <c r="Y9942" s="179"/>
      <c r="Z9942" s="179"/>
      <c r="AA9942" s="222"/>
      <c r="AB9942" s="222"/>
      <c r="AC9942" s="222"/>
      <c r="AD9942" s="179"/>
      <c r="AE9942" s="179"/>
      <c r="AF9942" s="179"/>
      <c r="AG9942" s="179"/>
      <c r="AH9942" s="179"/>
      <c r="AI9942" s="179"/>
      <c r="AJ9942" s="179"/>
    </row>
    <row r="9943" spans="2:36" x14ac:dyDescent="0.3">
      <c r="B9943" s="224"/>
      <c r="C9943" s="210"/>
      <c r="D9943" s="206"/>
      <c r="E9943" s="206"/>
      <c r="F9943" s="206"/>
      <c r="G9943" s="206"/>
      <c r="H9943" s="206"/>
      <c r="O9943" s="242"/>
      <c r="P9943" s="242"/>
      <c r="Q9943" s="179"/>
      <c r="R9943" s="179"/>
      <c r="S9943" s="179"/>
      <c r="T9943" s="179"/>
      <c r="U9943" s="179"/>
      <c r="V9943" s="179"/>
      <c r="W9943" s="179"/>
      <c r="X9943" s="179"/>
      <c r="Y9943" s="179"/>
      <c r="Z9943" s="179"/>
      <c r="AA9943" s="222"/>
      <c r="AB9943" s="222"/>
      <c r="AC9943" s="222"/>
      <c r="AD9943" s="179"/>
      <c r="AE9943" s="179"/>
      <c r="AF9943" s="179"/>
      <c r="AG9943" s="179"/>
      <c r="AH9943" s="179"/>
      <c r="AI9943" s="179"/>
      <c r="AJ9943" s="179"/>
    </row>
    <row r="9944" spans="2:36" x14ac:dyDescent="0.3">
      <c r="B9944" s="224"/>
      <c r="C9944" s="210"/>
      <c r="D9944" s="206"/>
      <c r="E9944" s="206"/>
      <c r="F9944" s="206"/>
      <c r="G9944" s="206"/>
      <c r="H9944" s="206"/>
      <c r="O9944" s="242"/>
      <c r="P9944" s="242"/>
      <c r="Q9944" s="179"/>
      <c r="R9944" s="179"/>
      <c r="S9944" s="179"/>
      <c r="T9944" s="179"/>
      <c r="U9944" s="179"/>
      <c r="V9944" s="179"/>
      <c r="W9944" s="179"/>
      <c r="X9944" s="179"/>
      <c r="Y9944" s="179"/>
      <c r="Z9944" s="179"/>
      <c r="AA9944" s="222"/>
      <c r="AB9944" s="222"/>
      <c r="AC9944" s="222"/>
      <c r="AD9944" s="179"/>
      <c r="AE9944" s="179"/>
      <c r="AF9944" s="179"/>
      <c r="AG9944" s="179"/>
      <c r="AH9944" s="179"/>
      <c r="AI9944" s="179"/>
      <c r="AJ9944" s="179"/>
    </row>
    <row r="9945" spans="2:36" x14ac:dyDescent="0.3">
      <c r="B9945" s="224"/>
      <c r="C9945" s="210"/>
      <c r="D9945" s="206"/>
      <c r="E9945" s="206"/>
      <c r="F9945" s="206"/>
      <c r="G9945" s="206"/>
      <c r="H9945" s="206"/>
      <c r="O9945" s="242"/>
      <c r="P9945" s="242"/>
      <c r="Q9945" s="179"/>
      <c r="R9945" s="179"/>
      <c r="S9945" s="179"/>
      <c r="T9945" s="179"/>
      <c r="U9945" s="179"/>
      <c r="V9945" s="179"/>
      <c r="W9945" s="179"/>
      <c r="X9945" s="179"/>
      <c r="Y9945" s="179"/>
      <c r="Z9945" s="179"/>
      <c r="AA9945" s="222"/>
      <c r="AB9945" s="222"/>
      <c r="AC9945" s="222"/>
      <c r="AD9945" s="179"/>
      <c r="AE9945" s="179"/>
      <c r="AF9945" s="179"/>
      <c r="AG9945" s="179"/>
      <c r="AH9945" s="179"/>
      <c r="AI9945" s="179"/>
      <c r="AJ9945" s="179"/>
    </row>
    <row r="9946" spans="2:36" x14ac:dyDescent="0.3">
      <c r="B9946" s="224"/>
      <c r="C9946" s="210"/>
      <c r="D9946" s="206"/>
      <c r="E9946" s="206"/>
      <c r="F9946" s="206"/>
      <c r="G9946" s="206"/>
      <c r="H9946" s="206"/>
      <c r="O9946" s="242"/>
      <c r="P9946" s="242"/>
      <c r="Q9946" s="179"/>
      <c r="R9946" s="179"/>
      <c r="S9946" s="179"/>
      <c r="T9946" s="179"/>
      <c r="U9946" s="179"/>
      <c r="V9946" s="179"/>
      <c r="W9946" s="179"/>
      <c r="X9946" s="179"/>
      <c r="Y9946" s="179"/>
      <c r="Z9946" s="179"/>
      <c r="AA9946" s="222"/>
      <c r="AB9946" s="222"/>
      <c r="AC9946" s="222"/>
      <c r="AD9946" s="179"/>
      <c r="AE9946" s="179"/>
      <c r="AF9946" s="179"/>
      <c r="AG9946" s="179"/>
      <c r="AH9946" s="179"/>
      <c r="AI9946" s="179"/>
      <c r="AJ9946" s="179"/>
    </row>
    <row r="9947" spans="2:36" x14ac:dyDescent="0.3">
      <c r="B9947" s="224"/>
      <c r="C9947" s="210"/>
      <c r="D9947" s="206"/>
      <c r="E9947" s="206"/>
      <c r="F9947" s="206"/>
      <c r="G9947" s="206"/>
      <c r="H9947" s="206"/>
      <c r="O9947" s="242"/>
      <c r="P9947" s="242"/>
      <c r="Q9947" s="179"/>
      <c r="R9947" s="179"/>
      <c r="S9947" s="179"/>
      <c r="T9947" s="179"/>
      <c r="U9947" s="179"/>
      <c r="V9947" s="179"/>
      <c r="W9947" s="179"/>
      <c r="X9947" s="179"/>
      <c r="Y9947" s="179"/>
      <c r="Z9947" s="179"/>
      <c r="AA9947" s="222"/>
      <c r="AB9947" s="222"/>
      <c r="AC9947" s="222"/>
      <c r="AD9947" s="179"/>
      <c r="AE9947" s="179"/>
      <c r="AF9947" s="179"/>
      <c r="AG9947" s="179"/>
      <c r="AH9947" s="179"/>
      <c r="AI9947" s="179"/>
      <c r="AJ9947" s="179"/>
    </row>
    <row r="9948" spans="2:36" x14ac:dyDescent="0.3">
      <c r="B9948" s="224"/>
      <c r="C9948" s="210"/>
      <c r="D9948" s="206"/>
      <c r="E9948" s="206"/>
      <c r="F9948" s="206"/>
      <c r="G9948" s="206"/>
      <c r="H9948" s="206"/>
      <c r="O9948" s="242"/>
      <c r="P9948" s="242"/>
      <c r="Q9948" s="179"/>
      <c r="R9948" s="179"/>
      <c r="S9948" s="179"/>
      <c r="T9948" s="179"/>
      <c r="U9948" s="179"/>
      <c r="V9948" s="179"/>
      <c r="W9948" s="179"/>
      <c r="X9948" s="179"/>
      <c r="Y9948" s="179"/>
      <c r="Z9948" s="179"/>
      <c r="AA9948" s="222"/>
      <c r="AB9948" s="222"/>
      <c r="AC9948" s="222"/>
      <c r="AD9948" s="179"/>
      <c r="AE9948" s="179"/>
      <c r="AF9948" s="179"/>
      <c r="AG9948" s="179"/>
      <c r="AH9948" s="179"/>
      <c r="AI9948" s="179"/>
      <c r="AJ9948" s="179"/>
    </row>
    <row r="9949" spans="2:36" x14ac:dyDescent="0.3">
      <c r="B9949" s="224"/>
      <c r="C9949" s="210"/>
      <c r="D9949" s="206"/>
      <c r="E9949" s="206"/>
      <c r="F9949" s="206"/>
      <c r="G9949" s="206"/>
      <c r="H9949" s="206"/>
      <c r="O9949" s="242"/>
      <c r="P9949" s="242"/>
      <c r="Q9949" s="179"/>
      <c r="R9949" s="179"/>
      <c r="S9949" s="179"/>
      <c r="T9949" s="179"/>
      <c r="U9949" s="179"/>
      <c r="V9949" s="179"/>
      <c r="W9949" s="179"/>
      <c r="X9949" s="179"/>
      <c r="Y9949" s="179"/>
      <c r="Z9949" s="179"/>
      <c r="AA9949" s="222"/>
      <c r="AB9949" s="222"/>
      <c r="AC9949" s="222"/>
      <c r="AD9949" s="179"/>
      <c r="AE9949" s="179"/>
      <c r="AF9949" s="179"/>
      <c r="AG9949" s="179"/>
      <c r="AH9949" s="179"/>
      <c r="AI9949" s="179"/>
      <c r="AJ9949" s="179"/>
    </row>
    <row r="9950" spans="2:36" x14ac:dyDescent="0.3">
      <c r="B9950" s="224"/>
      <c r="C9950" s="210"/>
      <c r="D9950" s="206"/>
      <c r="E9950" s="206"/>
      <c r="F9950" s="206"/>
      <c r="G9950" s="206"/>
      <c r="H9950" s="206"/>
      <c r="O9950" s="242"/>
      <c r="P9950" s="242"/>
      <c r="Q9950" s="179"/>
      <c r="R9950" s="179"/>
      <c r="S9950" s="179"/>
      <c r="T9950" s="179"/>
      <c r="U9950" s="179"/>
      <c r="V9950" s="179"/>
      <c r="W9950" s="179"/>
      <c r="X9950" s="179"/>
      <c r="Y9950" s="179"/>
      <c r="Z9950" s="179"/>
      <c r="AA9950" s="222"/>
      <c r="AB9950" s="222"/>
      <c r="AC9950" s="222"/>
      <c r="AD9950" s="179"/>
      <c r="AE9950" s="179"/>
      <c r="AF9950" s="179"/>
      <c r="AG9950" s="179"/>
      <c r="AH9950" s="179"/>
      <c r="AI9950" s="179"/>
      <c r="AJ9950" s="179"/>
    </row>
    <row r="9951" spans="2:36" x14ac:dyDescent="0.3">
      <c r="B9951" s="224"/>
      <c r="C9951" s="210"/>
      <c r="D9951" s="206"/>
      <c r="E9951" s="206"/>
      <c r="F9951" s="206"/>
      <c r="G9951" s="206"/>
      <c r="H9951" s="206"/>
      <c r="O9951" s="242"/>
      <c r="P9951" s="242"/>
      <c r="Q9951" s="179"/>
      <c r="R9951" s="179"/>
      <c r="S9951" s="179"/>
      <c r="T9951" s="179"/>
      <c r="U9951" s="179"/>
      <c r="V9951" s="179"/>
      <c r="W9951" s="179"/>
      <c r="X9951" s="179"/>
      <c r="Y9951" s="179"/>
      <c r="Z9951" s="179"/>
      <c r="AA9951" s="222"/>
      <c r="AB9951" s="222"/>
      <c r="AC9951" s="222"/>
      <c r="AD9951" s="179"/>
      <c r="AE9951" s="179"/>
      <c r="AF9951" s="179"/>
      <c r="AG9951" s="179"/>
      <c r="AH9951" s="179"/>
      <c r="AI9951" s="179"/>
      <c r="AJ9951" s="179"/>
    </row>
    <row r="9952" spans="2:36" x14ac:dyDescent="0.3">
      <c r="B9952" s="224"/>
      <c r="C9952" s="210"/>
      <c r="D9952" s="206"/>
      <c r="E9952" s="206"/>
      <c r="F9952" s="206"/>
      <c r="G9952" s="206"/>
      <c r="H9952" s="206"/>
      <c r="O9952" s="242"/>
      <c r="P9952" s="242"/>
      <c r="Q9952" s="179"/>
      <c r="R9952" s="179"/>
      <c r="S9952" s="179"/>
      <c r="T9952" s="179"/>
      <c r="U9952" s="179"/>
      <c r="V9952" s="179"/>
      <c r="W9952" s="179"/>
      <c r="X9952" s="179"/>
      <c r="Y9952" s="179"/>
      <c r="Z9952" s="179"/>
      <c r="AA9952" s="222"/>
      <c r="AB9952" s="222"/>
      <c r="AC9952" s="222"/>
      <c r="AD9952" s="179"/>
      <c r="AE9952" s="179"/>
      <c r="AF9952" s="179"/>
      <c r="AG9952" s="179"/>
      <c r="AH9952" s="179"/>
      <c r="AI9952" s="179"/>
      <c r="AJ9952" s="179"/>
    </row>
    <row r="9953" spans="2:36" x14ac:dyDescent="0.3">
      <c r="B9953" s="224"/>
      <c r="C9953" s="210"/>
      <c r="D9953" s="206"/>
      <c r="E9953" s="206"/>
      <c r="F9953" s="206"/>
      <c r="G9953" s="206"/>
      <c r="H9953" s="206"/>
      <c r="O9953" s="242"/>
      <c r="P9953" s="242"/>
      <c r="Q9953" s="179"/>
      <c r="R9953" s="179"/>
      <c r="S9953" s="179"/>
      <c r="T9953" s="179"/>
      <c r="U9953" s="179"/>
      <c r="V9953" s="179"/>
      <c r="W9953" s="179"/>
      <c r="X9953" s="179"/>
      <c r="Y9953" s="179"/>
      <c r="Z9953" s="179"/>
      <c r="AA9953" s="222"/>
      <c r="AB9953" s="222"/>
      <c r="AC9953" s="222"/>
      <c r="AD9953" s="179"/>
      <c r="AE9953" s="179"/>
      <c r="AF9953" s="179"/>
      <c r="AG9953" s="179"/>
      <c r="AH9953" s="179"/>
      <c r="AI9953" s="179"/>
      <c r="AJ9953" s="179"/>
    </row>
    <row r="9954" spans="2:36" x14ac:dyDescent="0.3">
      <c r="B9954" s="224"/>
      <c r="C9954" s="210"/>
      <c r="D9954" s="206"/>
      <c r="E9954" s="206"/>
      <c r="F9954" s="206"/>
      <c r="G9954" s="206"/>
      <c r="H9954" s="206"/>
      <c r="O9954" s="242"/>
      <c r="P9954" s="242"/>
      <c r="Q9954" s="179"/>
      <c r="R9954" s="179"/>
      <c r="S9954" s="179"/>
      <c r="T9954" s="179"/>
      <c r="U9954" s="179"/>
      <c r="V9954" s="179"/>
      <c r="W9954" s="179"/>
      <c r="X9954" s="179"/>
      <c r="Y9954" s="179"/>
      <c r="Z9954" s="179"/>
      <c r="AA9954" s="222"/>
      <c r="AB9954" s="222"/>
      <c r="AC9954" s="222"/>
      <c r="AD9954" s="179"/>
      <c r="AE9954" s="179"/>
      <c r="AF9954" s="179"/>
      <c r="AG9954" s="179"/>
      <c r="AH9954" s="179"/>
      <c r="AI9954" s="179"/>
      <c r="AJ9954" s="179"/>
    </row>
    <row r="9955" spans="2:36" x14ac:dyDescent="0.3">
      <c r="B9955" s="224"/>
      <c r="C9955" s="210"/>
      <c r="D9955" s="206"/>
      <c r="E9955" s="206"/>
      <c r="F9955" s="206"/>
      <c r="G9955" s="206"/>
      <c r="H9955" s="206"/>
      <c r="O9955" s="242"/>
      <c r="P9955" s="242"/>
      <c r="Q9955" s="179"/>
      <c r="R9955" s="179"/>
      <c r="S9955" s="179"/>
      <c r="T9955" s="179"/>
      <c r="U9955" s="179"/>
      <c r="V9955" s="179"/>
      <c r="W9955" s="179"/>
      <c r="X9955" s="179"/>
      <c r="Y9955" s="179"/>
      <c r="Z9955" s="179"/>
      <c r="AA9955" s="222"/>
      <c r="AB9955" s="222"/>
      <c r="AC9955" s="222"/>
      <c r="AD9955" s="179"/>
      <c r="AE9955" s="179"/>
      <c r="AF9955" s="179"/>
      <c r="AG9955" s="179"/>
      <c r="AH9955" s="179"/>
      <c r="AI9955" s="179"/>
      <c r="AJ9955" s="179"/>
    </row>
    <row r="9956" spans="2:36" x14ac:dyDescent="0.3">
      <c r="B9956" s="224"/>
      <c r="C9956" s="210"/>
      <c r="D9956" s="206"/>
      <c r="E9956" s="206"/>
      <c r="F9956" s="206"/>
      <c r="G9956" s="206"/>
      <c r="H9956" s="206"/>
      <c r="O9956" s="242"/>
      <c r="P9956" s="242"/>
      <c r="Q9956" s="179"/>
      <c r="R9956" s="179"/>
      <c r="S9956" s="179"/>
      <c r="T9956" s="179"/>
      <c r="U9956" s="179"/>
      <c r="V9956" s="179"/>
      <c r="W9956" s="179"/>
      <c r="X9956" s="179"/>
      <c r="Y9956" s="179"/>
      <c r="Z9956" s="179"/>
      <c r="AA9956" s="222"/>
      <c r="AB9956" s="222"/>
      <c r="AC9956" s="222"/>
      <c r="AD9956" s="179"/>
      <c r="AE9956" s="179"/>
      <c r="AF9956" s="179"/>
      <c r="AG9956" s="179"/>
      <c r="AH9956" s="179"/>
      <c r="AI9956" s="179"/>
      <c r="AJ9956" s="179"/>
    </row>
    <row r="9957" spans="2:36" x14ac:dyDescent="0.3">
      <c r="B9957" s="224"/>
      <c r="C9957" s="210"/>
      <c r="D9957" s="206"/>
      <c r="E9957" s="206"/>
      <c r="F9957" s="206"/>
      <c r="G9957" s="206"/>
      <c r="H9957" s="206"/>
      <c r="O9957" s="242"/>
      <c r="P9957" s="242"/>
      <c r="Q9957" s="179"/>
      <c r="R9957" s="179"/>
      <c r="S9957" s="179"/>
      <c r="T9957" s="179"/>
      <c r="U9957" s="179"/>
      <c r="V9957" s="179"/>
      <c r="W9957" s="179"/>
      <c r="X9957" s="179"/>
      <c r="Y9957" s="179"/>
      <c r="Z9957" s="179"/>
      <c r="AA9957" s="222"/>
      <c r="AB9957" s="222"/>
      <c r="AC9957" s="222"/>
      <c r="AD9957" s="179"/>
      <c r="AE9957" s="179"/>
      <c r="AF9957" s="179"/>
      <c r="AG9957" s="179"/>
      <c r="AH9957" s="179"/>
      <c r="AI9957" s="179"/>
      <c r="AJ9957" s="179"/>
    </row>
    <row r="9958" spans="2:36" x14ac:dyDescent="0.3">
      <c r="B9958" s="224"/>
      <c r="C9958" s="210"/>
      <c r="D9958" s="206"/>
      <c r="E9958" s="206"/>
      <c r="F9958" s="206"/>
      <c r="G9958" s="206"/>
      <c r="H9958" s="206"/>
      <c r="O9958" s="242"/>
      <c r="P9958" s="242"/>
      <c r="Q9958" s="179"/>
      <c r="R9958" s="179"/>
      <c r="S9958" s="179"/>
      <c r="T9958" s="179"/>
      <c r="U9958" s="179"/>
      <c r="V9958" s="179"/>
      <c r="W9958" s="179"/>
      <c r="X9958" s="179"/>
      <c r="Y9958" s="179"/>
      <c r="Z9958" s="179"/>
      <c r="AA9958" s="222"/>
      <c r="AB9958" s="222"/>
      <c r="AC9958" s="222"/>
      <c r="AD9958" s="179"/>
      <c r="AE9958" s="179"/>
      <c r="AF9958" s="179"/>
      <c r="AG9958" s="179"/>
      <c r="AH9958" s="179"/>
      <c r="AI9958" s="179"/>
      <c r="AJ9958" s="179"/>
    </row>
    <row r="9959" spans="2:36" x14ac:dyDescent="0.3">
      <c r="B9959" s="224"/>
      <c r="C9959" s="210"/>
      <c r="D9959" s="206"/>
      <c r="E9959" s="206"/>
      <c r="F9959" s="206"/>
      <c r="G9959" s="206"/>
      <c r="H9959" s="206"/>
      <c r="O9959" s="242"/>
      <c r="P9959" s="242"/>
      <c r="Q9959" s="179"/>
      <c r="R9959" s="179"/>
      <c r="S9959" s="179"/>
      <c r="T9959" s="179"/>
      <c r="U9959" s="179"/>
      <c r="V9959" s="179"/>
      <c r="W9959" s="179"/>
      <c r="X9959" s="179"/>
      <c r="Y9959" s="179"/>
      <c r="Z9959" s="179"/>
      <c r="AA9959" s="222"/>
      <c r="AB9959" s="222"/>
      <c r="AC9959" s="222"/>
      <c r="AD9959" s="179"/>
      <c r="AE9959" s="179"/>
      <c r="AF9959" s="179"/>
      <c r="AG9959" s="179"/>
      <c r="AH9959" s="179"/>
      <c r="AI9959" s="179"/>
      <c r="AJ9959" s="179"/>
    </row>
    <row r="9960" spans="2:36" x14ac:dyDescent="0.3">
      <c r="B9960" s="224"/>
      <c r="C9960" s="210"/>
      <c r="D9960" s="206"/>
      <c r="E9960" s="206"/>
      <c r="F9960" s="206"/>
      <c r="G9960" s="206"/>
      <c r="H9960" s="206"/>
      <c r="O9960" s="242"/>
      <c r="P9960" s="242"/>
      <c r="Q9960" s="179"/>
      <c r="R9960" s="179"/>
      <c r="S9960" s="179"/>
      <c r="T9960" s="179"/>
      <c r="U9960" s="179"/>
      <c r="V9960" s="179"/>
      <c r="W9960" s="179"/>
      <c r="X9960" s="179"/>
      <c r="Y9960" s="179"/>
      <c r="Z9960" s="179"/>
      <c r="AA9960" s="222"/>
      <c r="AB9960" s="222"/>
      <c r="AC9960" s="222"/>
      <c r="AD9960" s="179"/>
      <c r="AE9960" s="179"/>
      <c r="AF9960" s="179"/>
      <c r="AG9960" s="179"/>
      <c r="AH9960" s="179"/>
      <c r="AI9960" s="179"/>
      <c r="AJ9960" s="179"/>
    </row>
    <row r="9961" spans="2:36" x14ac:dyDescent="0.3">
      <c r="B9961" s="224"/>
      <c r="C9961" s="210"/>
      <c r="D9961" s="206"/>
      <c r="E9961" s="206"/>
      <c r="F9961" s="206"/>
      <c r="G9961" s="206"/>
      <c r="H9961" s="206"/>
      <c r="O9961" s="242"/>
      <c r="P9961" s="242"/>
      <c r="Q9961" s="179"/>
      <c r="R9961" s="179"/>
      <c r="S9961" s="179"/>
      <c r="T9961" s="179"/>
      <c r="U9961" s="179"/>
      <c r="V9961" s="179"/>
      <c r="W9961" s="179"/>
      <c r="X9961" s="179"/>
      <c r="Y9961" s="179"/>
      <c r="Z9961" s="179"/>
      <c r="AA9961" s="222"/>
      <c r="AB9961" s="222"/>
      <c r="AC9961" s="222"/>
      <c r="AD9961" s="179"/>
      <c r="AE9961" s="179"/>
      <c r="AF9961" s="179"/>
      <c r="AG9961" s="179"/>
      <c r="AH9961" s="179"/>
      <c r="AI9961" s="179"/>
      <c r="AJ9961" s="179"/>
    </row>
    <row r="9962" spans="2:36" x14ac:dyDescent="0.3">
      <c r="B9962" s="224"/>
      <c r="C9962" s="210"/>
      <c r="D9962" s="206"/>
      <c r="E9962" s="206"/>
      <c r="F9962" s="206"/>
      <c r="G9962" s="206"/>
      <c r="H9962" s="206"/>
      <c r="O9962" s="242"/>
      <c r="P9962" s="242"/>
      <c r="Q9962" s="179"/>
      <c r="R9962" s="179"/>
      <c r="S9962" s="179"/>
      <c r="T9962" s="179"/>
      <c r="U9962" s="179"/>
      <c r="V9962" s="179"/>
      <c r="W9962" s="179"/>
      <c r="X9962" s="179"/>
      <c r="Y9962" s="179"/>
      <c r="Z9962" s="179"/>
      <c r="AA9962" s="222"/>
      <c r="AB9962" s="222"/>
      <c r="AC9962" s="222"/>
      <c r="AD9962" s="179"/>
      <c r="AE9962" s="179"/>
      <c r="AF9962" s="179"/>
      <c r="AG9962" s="179"/>
      <c r="AH9962" s="179"/>
      <c r="AI9962" s="179"/>
      <c r="AJ9962" s="179"/>
    </row>
    <row r="9963" spans="2:36" x14ac:dyDescent="0.3">
      <c r="B9963" s="224"/>
      <c r="C9963" s="210"/>
      <c r="D9963" s="206"/>
      <c r="E9963" s="206"/>
      <c r="F9963" s="206"/>
      <c r="G9963" s="206"/>
      <c r="H9963" s="206"/>
      <c r="O9963" s="242"/>
      <c r="P9963" s="242"/>
      <c r="Q9963" s="179"/>
      <c r="R9963" s="179"/>
      <c r="S9963" s="179"/>
      <c r="T9963" s="179"/>
      <c r="U9963" s="179"/>
      <c r="V9963" s="179"/>
      <c r="W9963" s="179"/>
      <c r="X9963" s="179"/>
      <c r="Y9963" s="179"/>
      <c r="Z9963" s="179"/>
      <c r="AA9963" s="222"/>
      <c r="AB9963" s="222"/>
      <c r="AC9963" s="222"/>
      <c r="AD9963" s="179"/>
      <c r="AE9963" s="179"/>
      <c r="AF9963" s="179"/>
      <c r="AG9963" s="179"/>
      <c r="AH9963" s="179"/>
      <c r="AI9963" s="179"/>
      <c r="AJ9963" s="179"/>
    </row>
    <row r="9964" spans="2:36" x14ac:dyDescent="0.3">
      <c r="B9964" s="224"/>
      <c r="C9964" s="210"/>
      <c r="D9964" s="206"/>
      <c r="E9964" s="206"/>
      <c r="F9964" s="206"/>
      <c r="G9964" s="206"/>
      <c r="H9964" s="206"/>
      <c r="O9964" s="242"/>
      <c r="P9964" s="242"/>
      <c r="Q9964" s="179"/>
      <c r="R9964" s="179"/>
      <c r="S9964" s="179"/>
      <c r="T9964" s="179"/>
      <c r="U9964" s="179"/>
      <c r="V9964" s="179"/>
      <c r="W9964" s="179"/>
      <c r="X9964" s="179"/>
      <c r="Y9964" s="179"/>
      <c r="Z9964" s="179"/>
      <c r="AA9964" s="222"/>
      <c r="AB9964" s="222"/>
      <c r="AC9964" s="222"/>
      <c r="AD9964" s="179"/>
      <c r="AE9964" s="179"/>
      <c r="AF9964" s="179"/>
      <c r="AG9964" s="179"/>
      <c r="AH9964" s="179"/>
      <c r="AI9964" s="179"/>
      <c r="AJ9964" s="179"/>
    </row>
    <row r="9965" spans="2:36" x14ac:dyDescent="0.3">
      <c r="B9965" s="224"/>
      <c r="C9965" s="210"/>
      <c r="D9965" s="206"/>
      <c r="E9965" s="206"/>
      <c r="F9965" s="206"/>
      <c r="G9965" s="206"/>
      <c r="H9965" s="206"/>
      <c r="O9965" s="242"/>
      <c r="P9965" s="242"/>
      <c r="Q9965" s="179"/>
      <c r="R9965" s="179"/>
      <c r="S9965" s="179"/>
      <c r="T9965" s="179"/>
      <c r="U9965" s="179"/>
      <c r="V9965" s="179"/>
      <c r="W9965" s="179"/>
      <c r="X9965" s="179"/>
      <c r="Y9965" s="179"/>
      <c r="Z9965" s="179"/>
      <c r="AA9965" s="222"/>
      <c r="AB9965" s="222"/>
      <c r="AC9965" s="222"/>
      <c r="AD9965" s="179"/>
      <c r="AE9965" s="179"/>
      <c r="AF9965" s="179"/>
      <c r="AG9965" s="179"/>
      <c r="AH9965" s="179"/>
      <c r="AI9965" s="179"/>
      <c r="AJ9965" s="179"/>
    </row>
    <row r="9966" spans="2:36" x14ac:dyDescent="0.3">
      <c r="B9966" s="224"/>
      <c r="C9966" s="210"/>
      <c r="D9966" s="206"/>
      <c r="E9966" s="206"/>
      <c r="F9966" s="206"/>
      <c r="G9966" s="206"/>
      <c r="H9966" s="206"/>
      <c r="O9966" s="242"/>
      <c r="P9966" s="242"/>
      <c r="Q9966" s="179"/>
      <c r="R9966" s="179"/>
      <c r="S9966" s="179"/>
      <c r="T9966" s="179"/>
      <c r="U9966" s="179"/>
      <c r="V9966" s="179"/>
      <c r="W9966" s="179"/>
      <c r="X9966" s="179"/>
      <c r="Y9966" s="179"/>
      <c r="Z9966" s="179"/>
      <c r="AA9966" s="222"/>
      <c r="AB9966" s="222"/>
      <c r="AC9966" s="222"/>
      <c r="AD9966" s="179"/>
      <c r="AE9966" s="179"/>
      <c r="AF9966" s="179"/>
      <c r="AG9966" s="179"/>
      <c r="AH9966" s="179"/>
      <c r="AI9966" s="179"/>
      <c r="AJ9966" s="179"/>
    </row>
    <row r="9967" spans="2:36" x14ac:dyDescent="0.3">
      <c r="B9967" s="224"/>
      <c r="C9967" s="210"/>
      <c r="D9967" s="206"/>
      <c r="E9967" s="206"/>
      <c r="F9967" s="206"/>
      <c r="G9967" s="206"/>
      <c r="H9967" s="206"/>
      <c r="O9967" s="242"/>
      <c r="P9967" s="242"/>
      <c r="Q9967" s="179"/>
      <c r="R9967" s="179"/>
      <c r="S9967" s="179"/>
      <c r="T9967" s="179"/>
      <c r="U9967" s="179"/>
      <c r="V9967" s="179"/>
      <c r="W9967" s="179"/>
      <c r="X9967" s="179"/>
      <c r="Y9967" s="179"/>
      <c r="Z9967" s="179"/>
      <c r="AA9967" s="222"/>
      <c r="AB9967" s="222"/>
      <c r="AC9967" s="222"/>
      <c r="AD9967" s="179"/>
      <c r="AE9967" s="179"/>
      <c r="AF9967" s="179"/>
      <c r="AG9967" s="179"/>
      <c r="AH9967" s="179"/>
      <c r="AI9967" s="179"/>
      <c r="AJ9967" s="179"/>
    </row>
    <row r="9968" spans="2:36" x14ac:dyDescent="0.3">
      <c r="B9968" s="224"/>
      <c r="C9968" s="210"/>
      <c r="D9968" s="206"/>
      <c r="E9968" s="206"/>
      <c r="F9968" s="206"/>
      <c r="G9968" s="206"/>
      <c r="H9968" s="206"/>
      <c r="O9968" s="242"/>
      <c r="P9968" s="242"/>
      <c r="Q9968" s="179"/>
      <c r="R9968" s="179"/>
      <c r="S9968" s="179"/>
      <c r="T9968" s="179"/>
      <c r="U9968" s="179"/>
      <c r="V9968" s="179"/>
      <c r="W9968" s="179"/>
      <c r="X9968" s="179"/>
      <c r="Y9968" s="179"/>
      <c r="Z9968" s="179"/>
      <c r="AA9968" s="222"/>
      <c r="AB9968" s="222"/>
      <c r="AC9968" s="222"/>
      <c r="AD9968" s="179"/>
      <c r="AE9968" s="179"/>
      <c r="AF9968" s="179"/>
      <c r="AG9968" s="179"/>
      <c r="AH9968" s="179"/>
      <c r="AI9968" s="179"/>
      <c r="AJ9968" s="179"/>
    </row>
    <row r="9969" spans="2:36" x14ac:dyDescent="0.3">
      <c r="B9969" s="224"/>
      <c r="C9969" s="210"/>
      <c r="D9969" s="206"/>
      <c r="E9969" s="206"/>
      <c r="F9969" s="206"/>
      <c r="G9969" s="206"/>
      <c r="H9969" s="206"/>
      <c r="O9969" s="242"/>
      <c r="P9969" s="242"/>
      <c r="Q9969" s="179"/>
      <c r="R9969" s="179"/>
      <c r="S9969" s="179"/>
      <c r="T9969" s="179"/>
      <c r="U9969" s="179"/>
      <c r="V9969" s="179"/>
      <c r="W9969" s="179"/>
      <c r="X9969" s="179"/>
      <c r="Y9969" s="179"/>
      <c r="Z9969" s="179"/>
      <c r="AA9969" s="222"/>
      <c r="AB9969" s="222"/>
      <c r="AC9969" s="222"/>
      <c r="AD9969" s="179"/>
      <c r="AE9969" s="179"/>
      <c r="AF9969" s="179"/>
      <c r="AG9969" s="179"/>
      <c r="AH9969" s="179"/>
      <c r="AI9969" s="179"/>
      <c r="AJ9969" s="179"/>
    </row>
    <row r="9970" spans="2:36" x14ac:dyDescent="0.2">
      <c r="O9970" s="242"/>
      <c r="P9970" s="242"/>
      <c r="Q9970" s="179"/>
      <c r="R9970" s="179"/>
      <c r="S9970" s="179"/>
      <c r="T9970" s="179"/>
      <c r="U9970" s="179"/>
      <c r="V9970" s="179"/>
      <c r="W9970" s="179"/>
      <c r="X9970" s="179"/>
      <c r="Y9970" s="179"/>
      <c r="Z9970" s="179"/>
      <c r="AA9970" s="222"/>
      <c r="AB9970" s="222"/>
      <c r="AC9970" s="222"/>
      <c r="AD9970" s="179"/>
      <c r="AE9970" s="179"/>
      <c r="AF9970" s="179"/>
      <c r="AG9970" s="179"/>
      <c r="AH9970" s="179"/>
      <c r="AI9970" s="179"/>
      <c r="AJ9970" s="179"/>
    </row>
    <row r="9971" spans="2:36" x14ac:dyDescent="0.2">
      <c r="O9971" s="242"/>
      <c r="P9971" s="242"/>
      <c r="Q9971" s="179"/>
      <c r="R9971" s="179"/>
      <c r="S9971" s="179"/>
      <c r="T9971" s="179"/>
      <c r="U9971" s="179"/>
      <c r="V9971" s="179"/>
      <c r="W9971" s="179"/>
      <c r="X9971" s="179"/>
      <c r="Y9971" s="179"/>
      <c r="Z9971" s="179"/>
      <c r="AA9971" s="222"/>
      <c r="AB9971" s="222"/>
      <c r="AC9971" s="222"/>
      <c r="AD9971" s="179"/>
      <c r="AE9971" s="179"/>
      <c r="AF9971" s="179"/>
      <c r="AG9971" s="179"/>
      <c r="AH9971" s="179"/>
      <c r="AI9971" s="179"/>
      <c r="AJ9971" s="179"/>
    </row>
    <row r="9972" spans="2:36" x14ac:dyDescent="0.2">
      <c r="O9972" s="242"/>
      <c r="P9972" s="242"/>
      <c r="Q9972" s="179"/>
      <c r="R9972" s="179"/>
      <c r="S9972" s="179"/>
      <c r="T9972" s="179"/>
      <c r="U9972" s="179"/>
      <c r="V9972" s="179"/>
      <c r="W9972" s="179"/>
      <c r="X9972" s="179"/>
      <c r="Y9972" s="179"/>
      <c r="Z9972" s="179"/>
      <c r="AA9972" s="222"/>
      <c r="AB9972" s="222"/>
      <c r="AC9972" s="222"/>
      <c r="AD9972" s="179"/>
      <c r="AE9972" s="179"/>
      <c r="AF9972" s="179"/>
      <c r="AG9972" s="179"/>
      <c r="AH9972" s="179"/>
      <c r="AI9972" s="179"/>
      <c r="AJ9972" s="179"/>
    </row>
    <row r="9973" spans="2:36" x14ac:dyDescent="0.2">
      <c r="O9973" s="242"/>
      <c r="P9973" s="242"/>
      <c r="Q9973" s="179"/>
      <c r="R9973" s="179"/>
      <c r="S9973" s="179"/>
      <c r="T9973" s="179"/>
      <c r="U9973" s="179"/>
      <c r="V9973" s="179"/>
      <c r="W9973" s="179"/>
      <c r="X9973" s="179"/>
      <c r="Y9973" s="179"/>
      <c r="Z9973" s="179"/>
      <c r="AA9973" s="222"/>
      <c r="AB9973" s="222"/>
      <c r="AC9973" s="222"/>
      <c r="AD9973" s="179"/>
      <c r="AE9973" s="179"/>
      <c r="AF9973" s="179"/>
      <c r="AG9973" s="179"/>
      <c r="AH9973" s="179"/>
      <c r="AI9973" s="179"/>
      <c r="AJ9973" s="179"/>
    </row>
    <row r="9974" spans="2:36" x14ac:dyDescent="0.2">
      <c r="O9974" s="242"/>
      <c r="P9974" s="242"/>
      <c r="Q9974" s="179"/>
      <c r="R9974" s="179"/>
      <c r="S9974" s="179"/>
      <c r="T9974" s="179"/>
      <c r="U9974" s="179"/>
      <c r="V9974" s="179"/>
      <c r="W9974" s="179"/>
      <c r="X9974" s="179"/>
      <c r="Y9974" s="179"/>
      <c r="Z9974" s="179"/>
      <c r="AA9974" s="222"/>
      <c r="AB9974" s="222"/>
      <c r="AC9974" s="222"/>
      <c r="AD9974" s="179"/>
      <c r="AE9974" s="179"/>
      <c r="AF9974" s="179"/>
      <c r="AG9974" s="179"/>
      <c r="AH9974" s="179"/>
      <c r="AI9974" s="179"/>
      <c r="AJ9974" s="179"/>
    </row>
    <row r="9975" spans="2:36" x14ac:dyDescent="0.2">
      <c r="O9975" s="242"/>
      <c r="P9975" s="242"/>
      <c r="Q9975" s="179"/>
      <c r="R9975" s="179"/>
      <c r="S9975" s="179"/>
      <c r="T9975" s="179"/>
      <c r="U9975" s="179"/>
      <c r="V9975" s="179"/>
      <c r="W9975" s="179"/>
      <c r="X9975" s="179"/>
      <c r="Y9975" s="179"/>
      <c r="Z9975" s="179"/>
      <c r="AA9975" s="222"/>
      <c r="AB9975" s="222"/>
      <c r="AC9975" s="222"/>
      <c r="AD9975" s="179"/>
      <c r="AE9975" s="179"/>
      <c r="AF9975" s="179"/>
      <c r="AG9975" s="179"/>
      <c r="AH9975" s="179"/>
      <c r="AI9975" s="179"/>
      <c r="AJ9975" s="179"/>
    </row>
    <row r="9976" spans="2:36" x14ac:dyDescent="0.2">
      <c r="O9976" s="242"/>
      <c r="P9976" s="242"/>
      <c r="Q9976" s="179"/>
      <c r="R9976" s="179"/>
      <c r="S9976" s="179"/>
      <c r="T9976" s="179"/>
      <c r="U9976" s="179"/>
      <c r="V9976" s="179"/>
      <c r="W9976" s="179"/>
      <c r="X9976" s="179"/>
      <c r="Y9976" s="179"/>
      <c r="Z9976" s="179"/>
      <c r="AA9976" s="222"/>
      <c r="AB9976" s="222"/>
      <c r="AC9976" s="222"/>
      <c r="AD9976" s="179"/>
      <c r="AE9976" s="179"/>
      <c r="AF9976" s="179"/>
      <c r="AG9976" s="179"/>
      <c r="AH9976" s="179"/>
      <c r="AI9976" s="179"/>
      <c r="AJ9976" s="179"/>
    </row>
    <row r="9977" spans="2:36" x14ac:dyDescent="0.2">
      <c r="O9977" s="242"/>
      <c r="P9977" s="242"/>
      <c r="Q9977" s="179"/>
      <c r="R9977" s="179"/>
      <c r="S9977" s="179"/>
      <c r="T9977" s="179"/>
      <c r="U9977" s="179"/>
      <c r="V9977" s="179"/>
      <c r="W9977" s="179"/>
      <c r="X9977" s="179"/>
      <c r="Y9977" s="179"/>
      <c r="Z9977" s="179"/>
      <c r="AA9977" s="222"/>
      <c r="AB9977" s="222"/>
      <c r="AC9977" s="222"/>
      <c r="AD9977" s="179"/>
      <c r="AE9977" s="179"/>
      <c r="AF9977" s="179"/>
      <c r="AG9977" s="179"/>
      <c r="AH9977" s="179"/>
      <c r="AI9977" s="179"/>
      <c r="AJ9977" s="179"/>
    </row>
    <row r="9978" spans="2:36" x14ac:dyDescent="0.2">
      <c r="O9978" s="242"/>
      <c r="P9978" s="242"/>
      <c r="Q9978" s="179"/>
      <c r="R9978" s="179"/>
      <c r="S9978" s="179"/>
      <c r="T9978" s="179"/>
      <c r="U9978" s="179"/>
      <c r="V9978" s="179"/>
      <c r="W9978" s="179"/>
      <c r="X9978" s="179"/>
      <c r="Y9978" s="179"/>
      <c r="Z9978" s="179"/>
      <c r="AA9978" s="222"/>
      <c r="AB9978" s="222"/>
      <c r="AC9978" s="222"/>
      <c r="AD9978" s="179"/>
      <c r="AE9978" s="179"/>
      <c r="AF9978" s="179"/>
      <c r="AG9978" s="179"/>
      <c r="AH9978" s="179"/>
      <c r="AI9978" s="179"/>
      <c r="AJ9978" s="179"/>
    </row>
    <row r="9979" spans="2:36" x14ac:dyDescent="0.2">
      <c r="O9979" s="242"/>
      <c r="P9979" s="242"/>
      <c r="Q9979" s="179"/>
      <c r="R9979" s="179"/>
      <c r="S9979" s="179"/>
      <c r="T9979" s="179"/>
      <c r="U9979" s="179"/>
      <c r="V9979" s="179"/>
      <c r="W9979" s="179"/>
      <c r="X9979" s="179"/>
      <c r="Y9979" s="179"/>
      <c r="Z9979" s="179"/>
      <c r="AA9979" s="222"/>
      <c r="AB9979" s="222"/>
      <c r="AC9979" s="222"/>
      <c r="AD9979" s="179"/>
      <c r="AE9979" s="179"/>
      <c r="AF9979" s="179"/>
      <c r="AG9979" s="179"/>
      <c r="AH9979" s="179"/>
      <c r="AI9979" s="179"/>
      <c r="AJ9979" s="179"/>
    </row>
    <row r="9980" spans="2:36" x14ac:dyDescent="0.2">
      <c r="O9980" s="242"/>
      <c r="P9980" s="242"/>
      <c r="Q9980" s="179"/>
      <c r="R9980" s="179"/>
      <c r="S9980" s="179"/>
      <c r="T9980" s="179"/>
      <c r="U9980" s="179"/>
      <c r="V9980" s="179"/>
      <c r="W9980" s="179"/>
      <c r="X9980" s="179"/>
      <c r="Y9980" s="179"/>
      <c r="Z9980" s="179"/>
      <c r="AA9980" s="222"/>
      <c r="AB9980" s="222"/>
      <c r="AC9980" s="222"/>
      <c r="AD9980" s="179"/>
      <c r="AE9980" s="179"/>
      <c r="AF9980" s="179"/>
      <c r="AG9980" s="179"/>
      <c r="AH9980" s="179"/>
      <c r="AI9980" s="179"/>
      <c r="AJ9980" s="179"/>
    </row>
    <row r="9981" spans="2:36" x14ac:dyDescent="0.2">
      <c r="O9981" s="242"/>
      <c r="P9981" s="242"/>
      <c r="Q9981" s="179"/>
      <c r="R9981" s="179"/>
      <c r="S9981" s="179"/>
      <c r="T9981" s="179"/>
      <c r="U9981" s="179"/>
      <c r="V9981" s="179"/>
      <c r="W9981" s="179"/>
      <c r="X9981" s="179"/>
      <c r="Y9981" s="179"/>
      <c r="Z9981" s="179"/>
      <c r="AA9981" s="222"/>
      <c r="AB9981" s="222"/>
      <c r="AC9981" s="222"/>
      <c r="AD9981" s="179"/>
      <c r="AE9981" s="179"/>
      <c r="AF9981" s="179"/>
      <c r="AG9981" s="179"/>
      <c r="AH9981" s="179"/>
      <c r="AI9981" s="179"/>
      <c r="AJ9981" s="179"/>
    </row>
    <row r="9982" spans="2:36" x14ac:dyDescent="0.2">
      <c r="O9982" s="242"/>
      <c r="P9982" s="242"/>
      <c r="Q9982" s="179"/>
      <c r="R9982" s="179"/>
      <c r="S9982" s="179"/>
      <c r="T9982" s="179"/>
      <c r="U9982" s="179"/>
      <c r="V9982" s="179"/>
      <c r="W9982" s="179"/>
      <c r="X9982" s="179"/>
      <c r="Y9982" s="179"/>
      <c r="Z9982" s="179"/>
      <c r="AA9982" s="222"/>
      <c r="AB9982" s="222"/>
      <c r="AC9982" s="222"/>
      <c r="AD9982" s="179"/>
      <c r="AE9982" s="179"/>
      <c r="AF9982" s="179"/>
      <c r="AG9982" s="179"/>
      <c r="AH9982" s="179"/>
      <c r="AI9982" s="179"/>
      <c r="AJ9982" s="179"/>
    </row>
    <row r="9983" spans="2:36" x14ac:dyDescent="0.2">
      <c r="O9983" s="242"/>
      <c r="P9983" s="242"/>
      <c r="Q9983" s="179"/>
      <c r="R9983" s="179"/>
      <c r="S9983" s="179"/>
      <c r="T9983" s="179"/>
      <c r="U9983" s="179"/>
      <c r="V9983" s="179"/>
      <c r="W9983" s="179"/>
      <c r="X9983" s="179"/>
      <c r="Y9983" s="179"/>
      <c r="Z9983" s="179"/>
      <c r="AA9983" s="222"/>
      <c r="AB9983" s="222"/>
      <c r="AC9983" s="222"/>
      <c r="AD9983" s="179"/>
      <c r="AE9983" s="179"/>
      <c r="AF9983" s="179"/>
      <c r="AG9983" s="179"/>
      <c r="AH9983" s="179"/>
      <c r="AI9983" s="179"/>
      <c r="AJ9983" s="179"/>
    </row>
    <row r="9984" spans="2:36" x14ac:dyDescent="0.2">
      <c r="O9984" s="242"/>
      <c r="P9984" s="242"/>
      <c r="Q9984" s="179"/>
      <c r="R9984" s="179"/>
      <c r="S9984" s="179"/>
      <c r="T9984" s="179"/>
      <c r="U9984" s="179"/>
      <c r="V9984" s="179"/>
      <c r="W9984" s="179"/>
      <c r="X9984" s="179"/>
      <c r="Y9984" s="179"/>
      <c r="Z9984" s="179"/>
      <c r="AA9984" s="222"/>
      <c r="AB9984" s="222"/>
      <c r="AC9984" s="222"/>
      <c r="AD9984" s="179"/>
      <c r="AE9984" s="179"/>
      <c r="AF9984" s="179"/>
      <c r="AG9984" s="179"/>
      <c r="AH9984" s="179"/>
      <c r="AI9984" s="179"/>
      <c r="AJ9984" s="179"/>
    </row>
    <row r="9985" spans="15:36" x14ac:dyDescent="0.2">
      <c r="O9985" s="242"/>
      <c r="P9985" s="242"/>
      <c r="Q9985" s="179"/>
      <c r="R9985" s="179"/>
      <c r="S9985" s="179"/>
      <c r="T9985" s="179"/>
      <c r="U9985" s="179"/>
      <c r="V9985" s="179"/>
      <c r="W9985" s="179"/>
      <c r="X9985" s="179"/>
      <c r="Y9985" s="179"/>
      <c r="Z9985" s="179"/>
      <c r="AA9985" s="222"/>
      <c r="AB9985" s="222"/>
      <c r="AC9985" s="222"/>
      <c r="AD9985" s="179"/>
      <c r="AE9985" s="179"/>
      <c r="AF9985" s="179"/>
      <c r="AG9985" s="179"/>
      <c r="AH9985" s="179"/>
      <c r="AI9985" s="179"/>
      <c r="AJ9985" s="179"/>
    </row>
    <row r="9986" spans="15:36" x14ac:dyDescent="0.2">
      <c r="O9986" s="242"/>
      <c r="P9986" s="242"/>
      <c r="Q9986" s="179"/>
      <c r="R9986" s="179"/>
      <c r="S9986" s="179"/>
      <c r="T9986" s="179"/>
      <c r="U9986" s="179"/>
      <c r="V9986" s="179"/>
      <c r="W9986" s="179"/>
      <c r="X9986" s="179"/>
      <c r="Y9986" s="179"/>
      <c r="Z9986" s="179"/>
      <c r="AA9986" s="222"/>
      <c r="AB9986" s="222"/>
      <c r="AC9986" s="222"/>
      <c r="AD9986" s="179"/>
      <c r="AE9986" s="179"/>
      <c r="AF9986" s="179"/>
      <c r="AG9986" s="179"/>
      <c r="AH9986" s="179"/>
      <c r="AI9986" s="179"/>
      <c r="AJ9986" s="179"/>
    </row>
    <row r="9987" spans="15:36" x14ac:dyDescent="0.2">
      <c r="O9987" s="242"/>
      <c r="P9987" s="242"/>
      <c r="Q9987" s="179"/>
      <c r="R9987" s="179"/>
      <c r="S9987" s="179"/>
      <c r="T9987" s="179"/>
      <c r="U9987" s="179"/>
      <c r="V9987" s="179"/>
      <c r="W9987" s="179"/>
      <c r="X9987" s="179"/>
      <c r="Y9987" s="179"/>
      <c r="Z9987" s="179"/>
      <c r="AA9987" s="222"/>
      <c r="AB9987" s="222"/>
      <c r="AC9987" s="222"/>
      <c r="AD9987" s="179"/>
      <c r="AE9987" s="179"/>
      <c r="AF9987" s="179"/>
      <c r="AG9987" s="179"/>
      <c r="AH9987" s="179"/>
      <c r="AI9987" s="179"/>
      <c r="AJ9987" s="179"/>
    </row>
    <row r="9988" spans="15:36" x14ac:dyDescent="0.2">
      <c r="O9988" s="242"/>
      <c r="P9988" s="242"/>
      <c r="Q9988" s="179"/>
      <c r="R9988" s="179"/>
      <c r="S9988" s="179"/>
      <c r="T9988" s="179"/>
      <c r="U9988" s="179"/>
      <c r="V9988" s="179"/>
      <c r="W9988" s="179"/>
      <c r="X9988" s="179"/>
      <c r="Y9988" s="179"/>
      <c r="Z9988" s="179"/>
      <c r="AA9988" s="222"/>
      <c r="AB9988" s="222"/>
      <c r="AC9988" s="222"/>
      <c r="AD9988" s="179"/>
      <c r="AE9988" s="179"/>
      <c r="AF9988" s="179"/>
      <c r="AG9988" s="179"/>
      <c r="AH9988" s="179"/>
      <c r="AI9988" s="179"/>
      <c r="AJ9988" s="179"/>
    </row>
    <row r="9989" spans="15:36" x14ac:dyDescent="0.2">
      <c r="O9989" s="242"/>
      <c r="P9989" s="242"/>
      <c r="Q9989" s="179"/>
      <c r="R9989" s="179"/>
      <c r="S9989" s="179"/>
      <c r="T9989" s="179"/>
      <c r="U9989" s="179"/>
      <c r="V9989" s="179"/>
      <c r="W9989" s="179"/>
      <c r="X9989" s="179"/>
      <c r="Y9989" s="179"/>
      <c r="Z9989" s="179"/>
      <c r="AA9989" s="222"/>
      <c r="AB9989" s="222"/>
      <c r="AC9989" s="222"/>
      <c r="AD9989" s="179"/>
      <c r="AE9989" s="179"/>
      <c r="AF9989" s="179"/>
      <c r="AG9989" s="179"/>
      <c r="AH9989" s="179"/>
      <c r="AI9989" s="179"/>
      <c r="AJ9989" s="179"/>
    </row>
    <row r="9990" spans="15:36" x14ac:dyDescent="0.2">
      <c r="O9990" s="242"/>
      <c r="P9990" s="242"/>
      <c r="Q9990" s="179"/>
      <c r="R9990" s="179"/>
      <c r="S9990" s="179"/>
      <c r="T9990" s="179"/>
      <c r="U9990" s="179"/>
      <c r="V9990" s="179"/>
      <c r="W9990" s="179"/>
      <c r="X9990" s="179"/>
      <c r="Y9990" s="179"/>
      <c r="Z9990" s="179"/>
      <c r="AA9990" s="222"/>
      <c r="AB9990" s="222"/>
      <c r="AC9990" s="222"/>
      <c r="AD9990" s="179"/>
      <c r="AE9990" s="179"/>
      <c r="AF9990" s="179"/>
      <c r="AG9990" s="179"/>
      <c r="AH9990" s="179"/>
      <c r="AI9990" s="179"/>
      <c r="AJ9990" s="179"/>
    </row>
    <row r="9991" spans="15:36" x14ac:dyDescent="0.2">
      <c r="O9991" s="242"/>
      <c r="P9991" s="242"/>
      <c r="Q9991" s="179"/>
      <c r="R9991" s="179"/>
      <c r="S9991" s="179"/>
      <c r="T9991" s="179"/>
      <c r="U9991" s="179"/>
      <c r="V9991" s="179"/>
      <c r="W9991" s="179"/>
      <c r="X9991" s="179"/>
      <c r="Y9991" s="179"/>
      <c r="Z9991" s="179"/>
      <c r="AA9991" s="222"/>
      <c r="AB9991" s="222"/>
      <c r="AC9991" s="222"/>
      <c r="AD9991" s="179"/>
      <c r="AE9991" s="179"/>
      <c r="AF9991" s="179"/>
      <c r="AG9991" s="179"/>
      <c r="AH9991" s="179"/>
      <c r="AI9991" s="179"/>
      <c r="AJ9991" s="179"/>
    </row>
    <row r="9992" spans="15:36" x14ac:dyDescent="0.2">
      <c r="O9992" s="242"/>
      <c r="P9992" s="242"/>
      <c r="Q9992" s="179"/>
      <c r="R9992" s="179"/>
      <c r="S9992" s="179"/>
      <c r="T9992" s="179"/>
      <c r="U9992" s="179"/>
      <c r="V9992" s="179"/>
      <c r="W9992" s="179"/>
      <c r="X9992" s="179"/>
      <c r="Y9992" s="179"/>
      <c r="Z9992" s="179"/>
      <c r="AA9992" s="222"/>
      <c r="AB9992" s="222"/>
      <c r="AC9992" s="222"/>
      <c r="AD9992" s="179"/>
      <c r="AE9992" s="179"/>
      <c r="AF9992" s="179"/>
      <c r="AG9992" s="179"/>
      <c r="AH9992" s="179"/>
      <c r="AI9992" s="179"/>
      <c r="AJ9992" s="179"/>
    </row>
  </sheetData>
  <sheetProtection sheet="1" formatCells="0" formatColumns="0" formatRows="0"/>
  <mergeCells count="4">
    <mergeCell ref="B1:E1"/>
    <mergeCell ref="S1:V1"/>
    <mergeCell ref="I1:L1"/>
    <mergeCell ref="M1:N1"/>
  </mergeCells>
  <phoneticPr fontId="5" type="noConversion"/>
  <pageMargins left="0.75" right="0.75" top="1" bottom="1"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Anlagenrechner</vt:lpstr>
      <vt:lpstr>BAV</vt:lpstr>
      <vt:lpstr>Rürup</vt:lpstr>
      <vt:lpstr>PrivatRente</vt:lpstr>
      <vt:lpstr>Steuertabelle</vt:lpstr>
      <vt:lpstr>Anlagenrechner!Druckbereich</vt:lpstr>
      <vt:lpstr>BAV!Druckbereich</vt:lpstr>
      <vt:lpstr>PrivatRente!Druckbereich</vt:lpstr>
      <vt:lpstr>Rürup!Druckbereich</vt:lpstr>
    </vt:vector>
  </TitlesOfParts>
  <Company>KiF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Kalkulationsspreadsheets</dc:title>
  <dc:subject>Verkaufsunterstützung</dc:subject>
  <dc:creator>T. Töller</dc:creator>
  <cp:lastModifiedBy>Thomas Töller</cp:lastModifiedBy>
  <cp:lastPrinted>2019-08-21T12:32:17Z</cp:lastPrinted>
  <dcterms:created xsi:type="dcterms:W3CDTF">1999-02-27T16:24:22Z</dcterms:created>
  <dcterms:modified xsi:type="dcterms:W3CDTF">2023-08-29T19:46:52Z</dcterms:modified>
</cp:coreProperties>
</file>